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240" yWindow="240" windowWidth="25400" windowHeight="15600" tabRatio="792" activeTab="7"/>
  </bookViews>
  <sheets>
    <sheet name="已抽血专病病例" sheetId="4" r:id="rId1"/>
    <sheet name="已抽血发病年龄" sheetId="2" r:id="rId2"/>
    <sheet name="所有专病病例" sheetId="1" r:id="rId3"/>
    <sheet name="ageonset" sheetId="5" r:id="rId4"/>
    <sheet name="maleageonset" sheetId="6" r:id="rId5"/>
    <sheet name="femaleageonset" sheetId="7" r:id="rId6"/>
    <sheet name="category" sheetId="8" r:id="rId7"/>
    <sheet name="place" sheetId="9" r:id="rId8"/>
    <sheet name="1980-2002" sheetId="10" r:id="rId9"/>
    <sheet name="2002-2020" sheetId="11" r:id="rId10"/>
    <sheet name="2002-2020male" sheetId="13" r:id="rId11"/>
    <sheet name="2002-2020female" sheetId="14" r:id="rId12"/>
  </sheets>
  <definedNames>
    <definedName name="_xlnm._FilterDatabase" localSheetId="10" hidden="1">'2002-2020male'!#REF!</definedName>
    <definedName name="_xlnm._FilterDatabase" localSheetId="2" hidden="1">所有专病病例!$T$1:$T$4128</definedName>
    <definedName name="_xlnm._FilterDatabase" localSheetId="0" hidden="1">已抽血专病病例!$AN$1:$AN$762</definedName>
    <definedName name="_xlnm._FilterDatabase" localSheetId="5" hidden="1">femaleageonset!$M$1:$M$4130</definedName>
    <definedName name="_xlnm._FilterDatabase" localSheetId="4" hidden="1">maleageonset!$M$1:$M$4130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72" i="9" l="1"/>
  <c r="O72" i="9"/>
  <c r="P71" i="9"/>
  <c r="O71" i="9"/>
  <c r="P70" i="9"/>
  <c r="O70" i="9"/>
  <c r="P69" i="9"/>
  <c r="O69" i="9"/>
  <c r="P68" i="9"/>
  <c r="O68" i="9"/>
  <c r="P67" i="9"/>
  <c r="O67" i="9"/>
  <c r="P66" i="9"/>
  <c r="O66" i="9"/>
  <c r="P65" i="9"/>
  <c r="O65" i="9"/>
  <c r="P64" i="9"/>
  <c r="O64" i="9"/>
  <c r="P63" i="9"/>
  <c r="O63" i="9"/>
  <c r="P62" i="9"/>
  <c r="O62" i="9"/>
  <c r="P61" i="9"/>
  <c r="O61" i="9"/>
  <c r="P60" i="9"/>
  <c r="O60" i="9"/>
  <c r="P59" i="9"/>
  <c r="O59" i="9"/>
  <c r="P58" i="9"/>
  <c r="O58" i="9"/>
  <c r="P57" i="9"/>
  <c r="O57" i="9"/>
  <c r="P55" i="9"/>
  <c r="O55" i="9"/>
  <c r="P54" i="9"/>
  <c r="O54" i="9"/>
  <c r="P52" i="9"/>
  <c r="O52" i="9"/>
  <c r="O53" i="9"/>
  <c r="P50" i="9"/>
  <c r="O50" i="9"/>
  <c r="P49" i="9"/>
  <c r="O49" i="9"/>
  <c r="P48" i="9"/>
  <c r="O48" i="9"/>
  <c r="P47" i="9"/>
  <c r="O47" i="9"/>
  <c r="P46" i="9"/>
  <c r="O46" i="9"/>
  <c r="P45" i="9"/>
  <c r="O45" i="9"/>
  <c r="P44" i="9"/>
  <c r="O44" i="9"/>
  <c r="P41" i="9"/>
  <c r="O41" i="9"/>
  <c r="P40" i="9"/>
  <c r="O40" i="9"/>
  <c r="P39" i="9"/>
  <c r="O39" i="9"/>
  <c r="P38" i="9"/>
  <c r="O38" i="9"/>
  <c r="P37" i="9"/>
  <c r="O37" i="9"/>
  <c r="I3706" i="9"/>
  <c r="I3705" i="9"/>
  <c r="K3704" i="9"/>
  <c r="K3705" i="9"/>
  <c r="K3706" i="9"/>
  <c r="K3707" i="9"/>
  <c r="K3708" i="9"/>
  <c r="K3709" i="9"/>
  <c r="K3710" i="9"/>
  <c r="K3711" i="9"/>
  <c r="K3712" i="9"/>
  <c r="K3713" i="9"/>
  <c r="K3714" i="9"/>
  <c r="K3715" i="9"/>
  <c r="K3716" i="9"/>
  <c r="K3717" i="9"/>
  <c r="K3718" i="9"/>
  <c r="K3719" i="9"/>
  <c r="K3720" i="9"/>
  <c r="K3721" i="9"/>
  <c r="K3722" i="9"/>
  <c r="K3723" i="9"/>
  <c r="K3724" i="9"/>
  <c r="K3725" i="9"/>
  <c r="K3726" i="9"/>
  <c r="K3727" i="9"/>
  <c r="K3728" i="9"/>
  <c r="K3729" i="9"/>
  <c r="K3730" i="9"/>
  <c r="K3731" i="9"/>
  <c r="K3732" i="9"/>
  <c r="K3733" i="9"/>
  <c r="K3734" i="9"/>
  <c r="K3735" i="9"/>
  <c r="K3736" i="9"/>
  <c r="K3737" i="9"/>
  <c r="K3738" i="9"/>
  <c r="K3739" i="9"/>
  <c r="K3740" i="9"/>
  <c r="K3741" i="9"/>
  <c r="K3742" i="9"/>
  <c r="K3743" i="9"/>
  <c r="K3744" i="9"/>
  <c r="K3745" i="9"/>
  <c r="K3746" i="9"/>
  <c r="K3747" i="9"/>
  <c r="K3748" i="9"/>
  <c r="K3749" i="9"/>
  <c r="K3750" i="9"/>
  <c r="K3751" i="9"/>
  <c r="K3752" i="9"/>
  <c r="K3753" i="9"/>
  <c r="K3754" i="9"/>
  <c r="K3755" i="9"/>
  <c r="K3756" i="9"/>
  <c r="K3757" i="9"/>
  <c r="K3758" i="9"/>
  <c r="K3759" i="9"/>
  <c r="K3760" i="9"/>
  <c r="K3761" i="9"/>
  <c r="K3762" i="9"/>
  <c r="K3763" i="9"/>
  <c r="K3764" i="9"/>
  <c r="K3765" i="9"/>
  <c r="K3766" i="9"/>
  <c r="K3767" i="9"/>
  <c r="K3768" i="9"/>
  <c r="K3769" i="9"/>
  <c r="K3770" i="9"/>
  <c r="K3771" i="9"/>
  <c r="K3772" i="9"/>
  <c r="K3773" i="9"/>
  <c r="K3774" i="9"/>
  <c r="K3775" i="9"/>
  <c r="K3776" i="9"/>
  <c r="K3777" i="9"/>
  <c r="K3778" i="9"/>
  <c r="K3779" i="9"/>
  <c r="K3780" i="9"/>
  <c r="K3781" i="9"/>
  <c r="K3782" i="9"/>
  <c r="K3783" i="9"/>
  <c r="K3784" i="9"/>
  <c r="K3785" i="9"/>
  <c r="K3786" i="9"/>
  <c r="K3787" i="9"/>
  <c r="K3788" i="9"/>
  <c r="K3789" i="9"/>
  <c r="K3790" i="9"/>
  <c r="K3791" i="9"/>
  <c r="K3792" i="9"/>
  <c r="K3793" i="9"/>
  <c r="K3794" i="9"/>
  <c r="K3795" i="9"/>
  <c r="K3796" i="9"/>
  <c r="K3797" i="9"/>
  <c r="K3798" i="9"/>
  <c r="K3799" i="9"/>
  <c r="K3800" i="9"/>
  <c r="K3801" i="9"/>
  <c r="K3802" i="9"/>
  <c r="K3803" i="9"/>
  <c r="K3804" i="9"/>
  <c r="K3805" i="9"/>
  <c r="K3806" i="9"/>
  <c r="K3807" i="9"/>
  <c r="K3808" i="9"/>
  <c r="K3809" i="9"/>
  <c r="K3810" i="9"/>
  <c r="K3811" i="9"/>
  <c r="K3812" i="9"/>
  <c r="K3813" i="9"/>
  <c r="K3814" i="9"/>
  <c r="K3815" i="9"/>
  <c r="K3816" i="9"/>
  <c r="K3817" i="9"/>
  <c r="K3818" i="9"/>
  <c r="K3819" i="9"/>
  <c r="K3820" i="9"/>
  <c r="K3821" i="9"/>
  <c r="K3822" i="9"/>
  <c r="K3823" i="9"/>
  <c r="K3824" i="9"/>
  <c r="K3825" i="9"/>
  <c r="K3826" i="9"/>
  <c r="K3827" i="9"/>
  <c r="K3828" i="9"/>
  <c r="K3829" i="9"/>
  <c r="K3830" i="9"/>
  <c r="K3831" i="9"/>
  <c r="K3832" i="9"/>
  <c r="K3833" i="9"/>
  <c r="K3834" i="9"/>
  <c r="K3835" i="9"/>
  <c r="K3836" i="9"/>
  <c r="K3837" i="9"/>
  <c r="K3838" i="9"/>
  <c r="K3839" i="9"/>
  <c r="K3840" i="9"/>
  <c r="K3841" i="9"/>
  <c r="K3842" i="9"/>
  <c r="K3843" i="9"/>
  <c r="K3844" i="9"/>
  <c r="K3845" i="9"/>
  <c r="K3846" i="9"/>
  <c r="K3847" i="9"/>
  <c r="K3848" i="9"/>
  <c r="K3849" i="9"/>
  <c r="K3850" i="9"/>
  <c r="K3851" i="9"/>
  <c r="K3852" i="9"/>
  <c r="K3853" i="9"/>
  <c r="K3854" i="9"/>
  <c r="K3855" i="9"/>
  <c r="K3856" i="9"/>
  <c r="K3857" i="9"/>
  <c r="K3858" i="9"/>
  <c r="K3859" i="9"/>
  <c r="K3860" i="9"/>
  <c r="K3861" i="9"/>
  <c r="K3862" i="9"/>
  <c r="K3863" i="9"/>
  <c r="K3864" i="9"/>
  <c r="K3865" i="9"/>
  <c r="K3866" i="9"/>
  <c r="K3867" i="9"/>
  <c r="K3868" i="9"/>
  <c r="K3869" i="9"/>
  <c r="K3870" i="9"/>
  <c r="K3871" i="9"/>
  <c r="K3872" i="9"/>
  <c r="K3873" i="9"/>
  <c r="K3874" i="9"/>
  <c r="K3875" i="9"/>
  <c r="K3876" i="9"/>
  <c r="K3877" i="9"/>
  <c r="K3878" i="9"/>
  <c r="K3879" i="9"/>
  <c r="K3880" i="9"/>
  <c r="K3881" i="9"/>
  <c r="K3882" i="9"/>
  <c r="K3883" i="9"/>
  <c r="K3884" i="9"/>
  <c r="K3885" i="9"/>
  <c r="K3886" i="9"/>
  <c r="K3887" i="9"/>
  <c r="K3888" i="9"/>
  <c r="K3889" i="9"/>
  <c r="K3890" i="9"/>
  <c r="K3891" i="9"/>
  <c r="K3892" i="9"/>
  <c r="K3893" i="9"/>
  <c r="K3894" i="9"/>
  <c r="K3895" i="9"/>
  <c r="K3896" i="9"/>
  <c r="K3897" i="9"/>
  <c r="K3898" i="9"/>
  <c r="K3899" i="9"/>
  <c r="K3900" i="9"/>
  <c r="K3901" i="9"/>
  <c r="K3902" i="9"/>
  <c r="K3903" i="9"/>
  <c r="K3904" i="9"/>
  <c r="K3905" i="9"/>
  <c r="K3906" i="9"/>
  <c r="K3907" i="9"/>
  <c r="K3908" i="9"/>
  <c r="K3909" i="9"/>
  <c r="K3910" i="9"/>
  <c r="K3911" i="9"/>
  <c r="K3912" i="9"/>
  <c r="K3913" i="9"/>
  <c r="K3914" i="9"/>
  <c r="K3915" i="9"/>
  <c r="K3916" i="9"/>
  <c r="K3917" i="9"/>
  <c r="K3918" i="9"/>
  <c r="K3919" i="9"/>
  <c r="K3920" i="9"/>
  <c r="K3921" i="9"/>
  <c r="K3922" i="9"/>
  <c r="K3923" i="9"/>
  <c r="K3924" i="9"/>
  <c r="K3925" i="9"/>
  <c r="K3926" i="9"/>
  <c r="K3927" i="9"/>
  <c r="K3928" i="9"/>
  <c r="K3929" i="9"/>
  <c r="K3930" i="9"/>
  <c r="K3931" i="9"/>
  <c r="K3932" i="9"/>
  <c r="K3933" i="9"/>
  <c r="K3934" i="9"/>
  <c r="K3935" i="9"/>
  <c r="K3936" i="9"/>
  <c r="K3937" i="9"/>
  <c r="K3938" i="9"/>
  <c r="K3939" i="9"/>
  <c r="K3940" i="9"/>
  <c r="K3941" i="9"/>
  <c r="K3942" i="9"/>
  <c r="K3943" i="9"/>
  <c r="K3944" i="9"/>
  <c r="K3945" i="9"/>
  <c r="K3946" i="9"/>
  <c r="K3947" i="9"/>
  <c r="K3948" i="9"/>
  <c r="K3949" i="9"/>
  <c r="K3950" i="9"/>
  <c r="K3951" i="9"/>
  <c r="K3952" i="9"/>
  <c r="K3953" i="9"/>
  <c r="K3954" i="9"/>
  <c r="K3955" i="9"/>
  <c r="K3956" i="9"/>
  <c r="K3957" i="9"/>
  <c r="K3958" i="9"/>
  <c r="K3959" i="9"/>
  <c r="K3960" i="9"/>
  <c r="K3961" i="9"/>
  <c r="K3962" i="9"/>
  <c r="K3963" i="9"/>
  <c r="K3964" i="9"/>
  <c r="K3965" i="9"/>
  <c r="K3966" i="9"/>
  <c r="K3967" i="9"/>
  <c r="K3968" i="9"/>
  <c r="K3969" i="9"/>
  <c r="K3970" i="9"/>
  <c r="K3971" i="9"/>
  <c r="K3972" i="9"/>
  <c r="K3973" i="9"/>
  <c r="K3974" i="9"/>
  <c r="K3975" i="9"/>
  <c r="K3976" i="9"/>
  <c r="K3977" i="9"/>
  <c r="K3978" i="9"/>
  <c r="K3979" i="9"/>
  <c r="K3980" i="9"/>
  <c r="K3981" i="9"/>
  <c r="K3982" i="9"/>
  <c r="K3983" i="9"/>
  <c r="K3984" i="9"/>
  <c r="K3985" i="9"/>
  <c r="K3986" i="9"/>
  <c r="K3987" i="9"/>
  <c r="K3988" i="9"/>
  <c r="K3989" i="9"/>
  <c r="K3990" i="9"/>
  <c r="K3991" i="9"/>
  <c r="K3992" i="9"/>
  <c r="K3993" i="9"/>
  <c r="K3994" i="9"/>
  <c r="K3995" i="9"/>
  <c r="K3996" i="9"/>
  <c r="K3997" i="9"/>
  <c r="K3998" i="9"/>
  <c r="K3999" i="9"/>
  <c r="K4000" i="9"/>
  <c r="K4001" i="9"/>
  <c r="K4002" i="9"/>
  <c r="K4003" i="9"/>
  <c r="K4004" i="9"/>
  <c r="K4005" i="9"/>
  <c r="K4006" i="9"/>
  <c r="K4007" i="9"/>
  <c r="K4008" i="9"/>
  <c r="K4009" i="9"/>
  <c r="K4010" i="9"/>
  <c r="K4011" i="9"/>
  <c r="K4012" i="9"/>
  <c r="K4013" i="9"/>
  <c r="K4014" i="9"/>
  <c r="K4015" i="9"/>
  <c r="K4016" i="9"/>
  <c r="K4017" i="9"/>
  <c r="K4018" i="9"/>
  <c r="K4019" i="9"/>
  <c r="K4020" i="9"/>
  <c r="K4021" i="9"/>
  <c r="K4022" i="9"/>
  <c r="K4023" i="9"/>
  <c r="K4024" i="9"/>
  <c r="K4025" i="9"/>
  <c r="K4026" i="9"/>
  <c r="K4027" i="9"/>
  <c r="K4028" i="9"/>
  <c r="K4029" i="9"/>
  <c r="K4030" i="9"/>
  <c r="K4031" i="9"/>
  <c r="K4032" i="9"/>
  <c r="K4033" i="9"/>
  <c r="K4034" i="9"/>
  <c r="K4035" i="9"/>
  <c r="K4036" i="9"/>
  <c r="K4037" i="9"/>
  <c r="K4038" i="9"/>
  <c r="K4039" i="9"/>
  <c r="K4040" i="9"/>
  <c r="I3704" i="9"/>
  <c r="I3308" i="9"/>
  <c r="I3307" i="9"/>
  <c r="K3306" i="9"/>
  <c r="K3307" i="9"/>
  <c r="K3308" i="9"/>
  <c r="K3309" i="9"/>
  <c r="K3310" i="9"/>
  <c r="K3311" i="9"/>
  <c r="K3312" i="9"/>
  <c r="K3313" i="9"/>
  <c r="K3314" i="9"/>
  <c r="K3315" i="9"/>
  <c r="K3316" i="9"/>
  <c r="K3317" i="9"/>
  <c r="K3318" i="9"/>
  <c r="K3319" i="9"/>
  <c r="K3320" i="9"/>
  <c r="K3321" i="9"/>
  <c r="K3322" i="9"/>
  <c r="K3323" i="9"/>
  <c r="K3324" i="9"/>
  <c r="K3325" i="9"/>
  <c r="K3326" i="9"/>
  <c r="K3327" i="9"/>
  <c r="K3328" i="9"/>
  <c r="K3329" i="9"/>
  <c r="K3330" i="9"/>
  <c r="K3331" i="9"/>
  <c r="K3332" i="9"/>
  <c r="K3333" i="9"/>
  <c r="K3334" i="9"/>
  <c r="K3335" i="9"/>
  <c r="K3336" i="9"/>
  <c r="K3337" i="9"/>
  <c r="K3338" i="9"/>
  <c r="K3339" i="9"/>
  <c r="K3340" i="9"/>
  <c r="K3341" i="9"/>
  <c r="K3342" i="9"/>
  <c r="K3343" i="9"/>
  <c r="K3344" i="9"/>
  <c r="K3345" i="9"/>
  <c r="K3346" i="9"/>
  <c r="K3347" i="9"/>
  <c r="K3348" i="9"/>
  <c r="K3349" i="9"/>
  <c r="K3350" i="9"/>
  <c r="K3351" i="9"/>
  <c r="K3352" i="9"/>
  <c r="K3353" i="9"/>
  <c r="K3354" i="9"/>
  <c r="K3355" i="9"/>
  <c r="K3356" i="9"/>
  <c r="K3357" i="9"/>
  <c r="K3358" i="9"/>
  <c r="K3359" i="9"/>
  <c r="K3360" i="9"/>
  <c r="K3361" i="9"/>
  <c r="K3362" i="9"/>
  <c r="K3363" i="9"/>
  <c r="K3364" i="9"/>
  <c r="K3365" i="9"/>
  <c r="K3366" i="9"/>
  <c r="K3367" i="9"/>
  <c r="K3368" i="9"/>
  <c r="K3369" i="9"/>
  <c r="K3370" i="9"/>
  <c r="K3371" i="9"/>
  <c r="K3372" i="9"/>
  <c r="K3373" i="9"/>
  <c r="K3374" i="9"/>
  <c r="K3375" i="9"/>
  <c r="K3376" i="9"/>
  <c r="K3377" i="9"/>
  <c r="K3378" i="9"/>
  <c r="K3379" i="9"/>
  <c r="K3380" i="9"/>
  <c r="K3381" i="9"/>
  <c r="K3382" i="9"/>
  <c r="K3383" i="9"/>
  <c r="K3384" i="9"/>
  <c r="K3385" i="9"/>
  <c r="K3386" i="9"/>
  <c r="K3387" i="9"/>
  <c r="K3388" i="9"/>
  <c r="K3389" i="9"/>
  <c r="K3390" i="9"/>
  <c r="K3391" i="9"/>
  <c r="K3392" i="9"/>
  <c r="K3393" i="9"/>
  <c r="K3394" i="9"/>
  <c r="K3395" i="9"/>
  <c r="K3396" i="9"/>
  <c r="K3397" i="9"/>
  <c r="K3398" i="9"/>
  <c r="K3399" i="9"/>
  <c r="K3400" i="9"/>
  <c r="K3401" i="9"/>
  <c r="K3402" i="9"/>
  <c r="K3403" i="9"/>
  <c r="K3404" i="9"/>
  <c r="K3405" i="9"/>
  <c r="K3406" i="9"/>
  <c r="K3407" i="9"/>
  <c r="K3408" i="9"/>
  <c r="K3409" i="9"/>
  <c r="K3410" i="9"/>
  <c r="K3411" i="9"/>
  <c r="K3412" i="9"/>
  <c r="K3413" i="9"/>
  <c r="K3414" i="9"/>
  <c r="K3415" i="9"/>
  <c r="K3416" i="9"/>
  <c r="K3417" i="9"/>
  <c r="K3418" i="9"/>
  <c r="K3419" i="9"/>
  <c r="K3420" i="9"/>
  <c r="K3421" i="9"/>
  <c r="K3422" i="9"/>
  <c r="K3423" i="9"/>
  <c r="K3424" i="9"/>
  <c r="K3425" i="9"/>
  <c r="K3426" i="9"/>
  <c r="K3427" i="9"/>
  <c r="K3428" i="9"/>
  <c r="K3429" i="9"/>
  <c r="K3430" i="9"/>
  <c r="K3431" i="9"/>
  <c r="K3432" i="9"/>
  <c r="K3433" i="9"/>
  <c r="K3434" i="9"/>
  <c r="K3435" i="9"/>
  <c r="K3436" i="9"/>
  <c r="K3437" i="9"/>
  <c r="K3438" i="9"/>
  <c r="K3439" i="9"/>
  <c r="K3440" i="9"/>
  <c r="K3441" i="9"/>
  <c r="K3442" i="9"/>
  <c r="K3443" i="9"/>
  <c r="K3444" i="9"/>
  <c r="K3445" i="9"/>
  <c r="K3446" i="9"/>
  <c r="K3447" i="9"/>
  <c r="K3448" i="9"/>
  <c r="K3449" i="9"/>
  <c r="K3450" i="9"/>
  <c r="K3451" i="9"/>
  <c r="K3452" i="9"/>
  <c r="K3453" i="9"/>
  <c r="K3454" i="9"/>
  <c r="K3455" i="9"/>
  <c r="K3456" i="9"/>
  <c r="K3457" i="9"/>
  <c r="K3458" i="9"/>
  <c r="K3459" i="9"/>
  <c r="K3460" i="9"/>
  <c r="K3461" i="9"/>
  <c r="K3462" i="9"/>
  <c r="K3463" i="9"/>
  <c r="K3464" i="9"/>
  <c r="K3465" i="9"/>
  <c r="K3466" i="9"/>
  <c r="K3467" i="9"/>
  <c r="K3468" i="9"/>
  <c r="K3469" i="9"/>
  <c r="K3470" i="9"/>
  <c r="K3471" i="9"/>
  <c r="K3472" i="9"/>
  <c r="K3473" i="9"/>
  <c r="K3474" i="9"/>
  <c r="K3475" i="9"/>
  <c r="K3476" i="9"/>
  <c r="K3477" i="9"/>
  <c r="K3478" i="9"/>
  <c r="K3479" i="9"/>
  <c r="K3480" i="9"/>
  <c r="K3481" i="9"/>
  <c r="K3482" i="9"/>
  <c r="K3483" i="9"/>
  <c r="K3484" i="9"/>
  <c r="K3485" i="9"/>
  <c r="K3486" i="9"/>
  <c r="K3487" i="9"/>
  <c r="K3488" i="9"/>
  <c r="K3489" i="9"/>
  <c r="K3490" i="9"/>
  <c r="K3491" i="9"/>
  <c r="K3492" i="9"/>
  <c r="K3493" i="9"/>
  <c r="K3494" i="9"/>
  <c r="K3495" i="9"/>
  <c r="K3496" i="9"/>
  <c r="K3497" i="9"/>
  <c r="K3498" i="9"/>
  <c r="K3499" i="9"/>
  <c r="K3500" i="9"/>
  <c r="K3501" i="9"/>
  <c r="K3502" i="9"/>
  <c r="K3503" i="9"/>
  <c r="K3504" i="9"/>
  <c r="K3505" i="9"/>
  <c r="K3506" i="9"/>
  <c r="K3507" i="9"/>
  <c r="K3508" i="9"/>
  <c r="K3509" i="9"/>
  <c r="K3510" i="9"/>
  <c r="K3511" i="9"/>
  <c r="K3512" i="9"/>
  <c r="K3513" i="9"/>
  <c r="K3514" i="9"/>
  <c r="K3515" i="9"/>
  <c r="K3516" i="9"/>
  <c r="K3517" i="9"/>
  <c r="K3518" i="9"/>
  <c r="K3519" i="9"/>
  <c r="K3520" i="9"/>
  <c r="K3521" i="9"/>
  <c r="K3522" i="9"/>
  <c r="K3523" i="9"/>
  <c r="K3524" i="9"/>
  <c r="K3525" i="9"/>
  <c r="K3526" i="9"/>
  <c r="K3527" i="9"/>
  <c r="K3528" i="9"/>
  <c r="K3529" i="9"/>
  <c r="K3530" i="9"/>
  <c r="K3531" i="9"/>
  <c r="K3532" i="9"/>
  <c r="K3533" i="9"/>
  <c r="K3534" i="9"/>
  <c r="K3535" i="9"/>
  <c r="K3536" i="9"/>
  <c r="K3537" i="9"/>
  <c r="K3538" i="9"/>
  <c r="K3539" i="9"/>
  <c r="K3540" i="9"/>
  <c r="K3541" i="9"/>
  <c r="K3542" i="9"/>
  <c r="K3543" i="9"/>
  <c r="K3544" i="9"/>
  <c r="K3545" i="9"/>
  <c r="K3546" i="9"/>
  <c r="K3547" i="9"/>
  <c r="K3548" i="9"/>
  <c r="K3549" i="9"/>
  <c r="K3550" i="9"/>
  <c r="K3551" i="9"/>
  <c r="K3552" i="9"/>
  <c r="K3553" i="9"/>
  <c r="K3554" i="9"/>
  <c r="K3555" i="9"/>
  <c r="K3556" i="9"/>
  <c r="K3557" i="9"/>
  <c r="K3558" i="9"/>
  <c r="K3559" i="9"/>
  <c r="K3560" i="9"/>
  <c r="K3561" i="9"/>
  <c r="K3562" i="9"/>
  <c r="K3563" i="9"/>
  <c r="K3564" i="9"/>
  <c r="K3565" i="9"/>
  <c r="K3566" i="9"/>
  <c r="K3567" i="9"/>
  <c r="K3568" i="9"/>
  <c r="K3569" i="9"/>
  <c r="K3570" i="9"/>
  <c r="K3571" i="9"/>
  <c r="K3572" i="9"/>
  <c r="K3573" i="9"/>
  <c r="K3574" i="9"/>
  <c r="K3575" i="9"/>
  <c r="K3576" i="9"/>
  <c r="K3577" i="9"/>
  <c r="K3578" i="9"/>
  <c r="K3579" i="9"/>
  <c r="K3580" i="9"/>
  <c r="K3581" i="9"/>
  <c r="K3582" i="9"/>
  <c r="K3583" i="9"/>
  <c r="K3584" i="9"/>
  <c r="K3585" i="9"/>
  <c r="K3586" i="9"/>
  <c r="K3587" i="9"/>
  <c r="K3588" i="9"/>
  <c r="K3589" i="9"/>
  <c r="K3590" i="9"/>
  <c r="K3591" i="9"/>
  <c r="K3592" i="9"/>
  <c r="K3593" i="9"/>
  <c r="K3594" i="9"/>
  <c r="K3595" i="9"/>
  <c r="K3596" i="9"/>
  <c r="K3597" i="9"/>
  <c r="K3598" i="9"/>
  <c r="K3599" i="9"/>
  <c r="K3600" i="9"/>
  <c r="K3601" i="9"/>
  <c r="K3602" i="9"/>
  <c r="K3603" i="9"/>
  <c r="K3604" i="9"/>
  <c r="K3605" i="9"/>
  <c r="K3606" i="9"/>
  <c r="K3607" i="9"/>
  <c r="K3608" i="9"/>
  <c r="K3609" i="9"/>
  <c r="K3610" i="9"/>
  <c r="K3611" i="9"/>
  <c r="K3612" i="9"/>
  <c r="K3613" i="9"/>
  <c r="K3614" i="9"/>
  <c r="K3615" i="9"/>
  <c r="K3616" i="9"/>
  <c r="K3617" i="9"/>
  <c r="K3618" i="9"/>
  <c r="K3619" i="9"/>
  <c r="K3620" i="9"/>
  <c r="K3621" i="9"/>
  <c r="K3622" i="9"/>
  <c r="K3623" i="9"/>
  <c r="K3624" i="9"/>
  <c r="K3625" i="9"/>
  <c r="K3626" i="9"/>
  <c r="K3627" i="9"/>
  <c r="K3628" i="9"/>
  <c r="K3629" i="9"/>
  <c r="K3630" i="9"/>
  <c r="K3631" i="9"/>
  <c r="K3632" i="9"/>
  <c r="K3633" i="9"/>
  <c r="K3634" i="9"/>
  <c r="K3635" i="9"/>
  <c r="K3636" i="9"/>
  <c r="K3637" i="9"/>
  <c r="K3638" i="9"/>
  <c r="K3639" i="9"/>
  <c r="K3640" i="9"/>
  <c r="K3641" i="9"/>
  <c r="K3642" i="9"/>
  <c r="K3643" i="9"/>
  <c r="K3644" i="9"/>
  <c r="K3645" i="9"/>
  <c r="K3646" i="9"/>
  <c r="K3647" i="9"/>
  <c r="K3648" i="9"/>
  <c r="K3649" i="9"/>
  <c r="K3650" i="9"/>
  <c r="K3651" i="9"/>
  <c r="K3652" i="9"/>
  <c r="K3653" i="9"/>
  <c r="K3654" i="9"/>
  <c r="K3655" i="9"/>
  <c r="K3656" i="9"/>
  <c r="K3657" i="9"/>
  <c r="K3658" i="9"/>
  <c r="K3659" i="9"/>
  <c r="K3660" i="9"/>
  <c r="K3661" i="9"/>
  <c r="K3662" i="9"/>
  <c r="K3663" i="9"/>
  <c r="K3664" i="9"/>
  <c r="K3665" i="9"/>
  <c r="K3666" i="9"/>
  <c r="K3667" i="9"/>
  <c r="K3668" i="9"/>
  <c r="K3669" i="9"/>
  <c r="K3670" i="9"/>
  <c r="K3671" i="9"/>
  <c r="K3672" i="9"/>
  <c r="K3673" i="9"/>
  <c r="K3674" i="9"/>
  <c r="K3675" i="9"/>
  <c r="K3676" i="9"/>
  <c r="K3677" i="9"/>
  <c r="K3678" i="9"/>
  <c r="K3679" i="9"/>
  <c r="K3680" i="9"/>
  <c r="K3681" i="9"/>
  <c r="K3682" i="9"/>
  <c r="K3683" i="9"/>
  <c r="K3684" i="9"/>
  <c r="K3685" i="9"/>
  <c r="K3686" i="9"/>
  <c r="K3687" i="9"/>
  <c r="K3688" i="9"/>
  <c r="K3689" i="9"/>
  <c r="K3690" i="9"/>
  <c r="K3691" i="9"/>
  <c r="K3692" i="9"/>
  <c r="K3693" i="9"/>
  <c r="K3694" i="9"/>
  <c r="K3695" i="9"/>
  <c r="K3696" i="9"/>
  <c r="K3697" i="9"/>
  <c r="K3698" i="9"/>
  <c r="K3699" i="9"/>
  <c r="K3700" i="9"/>
  <c r="K3701" i="9"/>
  <c r="K3702" i="9"/>
  <c r="K3703" i="9"/>
  <c r="I3306" i="9"/>
  <c r="I2951" i="9"/>
  <c r="I2950" i="9"/>
  <c r="K2949" i="9"/>
  <c r="K2950" i="9"/>
  <c r="K2951" i="9"/>
  <c r="K2952" i="9"/>
  <c r="K2953" i="9"/>
  <c r="K2954" i="9"/>
  <c r="K2955" i="9"/>
  <c r="K2956" i="9"/>
  <c r="K2957" i="9"/>
  <c r="K2958" i="9"/>
  <c r="K2959" i="9"/>
  <c r="K2960" i="9"/>
  <c r="K2961" i="9"/>
  <c r="K2962" i="9"/>
  <c r="K2963" i="9"/>
  <c r="K2964" i="9"/>
  <c r="K2965" i="9"/>
  <c r="K2966" i="9"/>
  <c r="K2967" i="9"/>
  <c r="K2968" i="9"/>
  <c r="K2969" i="9"/>
  <c r="K2970" i="9"/>
  <c r="K2971" i="9"/>
  <c r="K2972" i="9"/>
  <c r="K2973" i="9"/>
  <c r="K2974" i="9"/>
  <c r="K2975" i="9"/>
  <c r="K2976" i="9"/>
  <c r="K2977" i="9"/>
  <c r="K2978" i="9"/>
  <c r="K2979" i="9"/>
  <c r="K2980" i="9"/>
  <c r="K2981" i="9"/>
  <c r="K2982" i="9"/>
  <c r="K2983" i="9"/>
  <c r="K2984" i="9"/>
  <c r="K2985" i="9"/>
  <c r="K2986" i="9"/>
  <c r="K2987" i="9"/>
  <c r="K2988" i="9"/>
  <c r="K2989" i="9"/>
  <c r="K2990" i="9"/>
  <c r="K2991" i="9"/>
  <c r="K2992" i="9"/>
  <c r="K2993" i="9"/>
  <c r="K2994" i="9"/>
  <c r="K2995" i="9"/>
  <c r="K2996" i="9"/>
  <c r="K2997" i="9"/>
  <c r="K2998" i="9"/>
  <c r="K2999" i="9"/>
  <c r="K3000" i="9"/>
  <c r="K3001" i="9"/>
  <c r="K3002" i="9"/>
  <c r="K3003" i="9"/>
  <c r="K3004" i="9"/>
  <c r="K3005" i="9"/>
  <c r="K3006" i="9"/>
  <c r="K3007" i="9"/>
  <c r="K3008" i="9"/>
  <c r="K3009" i="9"/>
  <c r="K3010" i="9"/>
  <c r="K3011" i="9"/>
  <c r="K3012" i="9"/>
  <c r="K3013" i="9"/>
  <c r="K3014" i="9"/>
  <c r="K3015" i="9"/>
  <c r="K3016" i="9"/>
  <c r="K3017" i="9"/>
  <c r="K3018" i="9"/>
  <c r="K3019" i="9"/>
  <c r="K3020" i="9"/>
  <c r="K3021" i="9"/>
  <c r="K3022" i="9"/>
  <c r="K3023" i="9"/>
  <c r="K3024" i="9"/>
  <c r="K3025" i="9"/>
  <c r="K3026" i="9"/>
  <c r="K3027" i="9"/>
  <c r="K3028" i="9"/>
  <c r="K3029" i="9"/>
  <c r="K3030" i="9"/>
  <c r="K3031" i="9"/>
  <c r="K3032" i="9"/>
  <c r="K3033" i="9"/>
  <c r="K3034" i="9"/>
  <c r="K3035" i="9"/>
  <c r="K3036" i="9"/>
  <c r="K3037" i="9"/>
  <c r="K3038" i="9"/>
  <c r="K3039" i="9"/>
  <c r="K3040" i="9"/>
  <c r="K3041" i="9"/>
  <c r="K3042" i="9"/>
  <c r="K3043" i="9"/>
  <c r="K3044" i="9"/>
  <c r="K3045" i="9"/>
  <c r="K3046" i="9"/>
  <c r="K3047" i="9"/>
  <c r="K3048" i="9"/>
  <c r="K3049" i="9"/>
  <c r="K3050" i="9"/>
  <c r="K3051" i="9"/>
  <c r="K3052" i="9"/>
  <c r="K3053" i="9"/>
  <c r="K3054" i="9"/>
  <c r="K3055" i="9"/>
  <c r="K3056" i="9"/>
  <c r="K3057" i="9"/>
  <c r="K3058" i="9"/>
  <c r="K3059" i="9"/>
  <c r="K3060" i="9"/>
  <c r="K3061" i="9"/>
  <c r="K3062" i="9"/>
  <c r="K3063" i="9"/>
  <c r="K3064" i="9"/>
  <c r="K3065" i="9"/>
  <c r="K3066" i="9"/>
  <c r="K3067" i="9"/>
  <c r="K3068" i="9"/>
  <c r="K3069" i="9"/>
  <c r="K3070" i="9"/>
  <c r="K3071" i="9"/>
  <c r="K3072" i="9"/>
  <c r="K3073" i="9"/>
  <c r="K3074" i="9"/>
  <c r="K3075" i="9"/>
  <c r="K3076" i="9"/>
  <c r="K3077" i="9"/>
  <c r="K3078" i="9"/>
  <c r="K3079" i="9"/>
  <c r="K3080" i="9"/>
  <c r="K3081" i="9"/>
  <c r="K3082" i="9"/>
  <c r="K3083" i="9"/>
  <c r="K3084" i="9"/>
  <c r="K3085" i="9"/>
  <c r="K3086" i="9"/>
  <c r="K3087" i="9"/>
  <c r="K3088" i="9"/>
  <c r="K3089" i="9"/>
  <c r="K3090" i="9"/>
  <c r="K3091" i="9"/>
  <c r="K3092" i="9"/>
  <c r="K3093" i="9"/>
  <c r="K3094" i="9"/>
  <c r="K3095" i="9"/>
  <c r="K3096" i="9"/>
  <c r="K3097" i="9"/>
  <c r="K3098" i="9"/>
  <c r="K3099" i="9"/>
  <c r="K3100" i="9"/>
  <c r="K3101" i="9"/>
  <c r="K3102" i="9"/>
  <c r="K3103" i="9"/>
  <c r="K3104" i="9"/>
  <c r="K3105" i="9"/>
  <c r="K3106" i="9"/>
  <c r="K3107" i="9"/>
  <c r="K3108" i="9"/>
  <c r="K3109" i="9"/>
  <c r="K3110" i="9"/>
  <c r="K3111" i="9"/>
  <c r="K3112" i="9"/>
  <c r="K3113" i="9"/>
  <c r="K3114" i="9"/>
  <c r="K3115" i="9"/>
  <c r="K3116" i="9"/>
  <c r="K3117" i="9"/>
  <c r="K3118" i="9"/>
  <c r="K3119" i="9"/>
  <c r="K3120" i="9"/>
  <c r="K3121" i="9"/>
  <c r="K3122" i="9"/>
  <c r="K3123" i="9"/>
  <c r="K3124" i="9"/>
  <c r="K3125" i="9"/>
  <c r="K3126" i="9"/>
  <c r="K3127" i="9"/>
  <c r="K3128" i="9"/>
  <c r="K3129" i="9"/>
  <c r="K3130" i="9"/>
  <c r="K3131" i="9"/>
  <c r="K3132" i="9"/>
  <c r="K3133" i="9"/>
  <c r="K3134" i="9"/>
  <c r="K3135" i="9"/>
  <c r="K3136" i="9"/>
  <c r="K3137" i="9"/>
  <c r="K3138" i="9"/>
  <c r="K3139" i="9"/>
  <c r="K3140" i="9"/>
  <c r="K3141" i="9"/>
  <c r="K3142" i="9"/>
  <c r="K3143" i="9"/>
  <c r="K3144" i="9"/>
  <c r="K3145" i="9"/>
  <c r="K3146" i="9"/>
  <c r="K3147" i="9"/>
  <c r="K3148" i="9"/>
  <c r="K3149" i="9"/>
  <c r="K3150" i="9"/>
  <c r="K3151" i="9"/>
  <c r="K3152" i="9"/>
  <c r="K3153" i="9"/>
  <c r="K3154" i="9"/>
  <c r="K3155" i="9"/>
  <c r="K3156" i="9"/>
  <c r="K3157" i="9"/>
  <c r="K3158" i="9"/>
  <c r="K3159" i="9"/>
  <c r="K3160" i="9"/>
  <c r="K3161" i="9"/>
  <c r="K3162" i="9"/>
  <c r="K3163" i="9"/>
  <c r="K3164" i="9"/>
  <c r="K3165" i="9"/>
  <c r="K3166" i="9"/>
  <c r="K3167" i="9"/>
  <c r="K3168" i="9"/>
  <c r="K3169" i="9"/>
  <c r="K3170" i="9"/>
  <c r="K3171" i="9"/>
  <c r="K3172" i="9"/>
  <c r="K3173" i="9"/>
  <c r="K3174" i="9"/>
  <c r="K3175" i="9"/>
  <c r="K3176" i="9"/>
  <c r="K3177" i="9"/>
  <c r="K3178" i="9"/>
  <c r="K3179" i="9"/>
  <c r="K3180" i="9"/>
  <c r="K3181" i="9"/>
  <c r="K3182" i="9"/>
  <c r="K3183" i="9"/>
  <c r="K3184" i="9"/>
  <c r="K3185" i="9"/>
  <c r="K3186" i="9"/>
  <c r="K3187" i="9"/>
  <c r="K3188" i="9"/>
  <c r="K3189" i="9"/>
  <c r="K3190" i="9"/>
  <c r="K3191" i="9"/>
  <c r="K3192" i="9"/>
  <c r="K3193" i="9"/>
  <c r="K3194" i="9"/>
  <c r="K3195" i="9"/>
  <c r="K3196" i="9"/>
  <c r="K3197" i="9"/>
  <c r="K3198" i="9"/>
  <c r="K3199" i="9"/>
  <c r="K3200" i="9"/>
  <c r="K3201" i="9"/>
  <c r="K3202" i="9"/>
  <c r="K3203" i="9"/>
  <c r="K3204" i="9"/>
  <c r="K3205" i="9"/>
  <c r="K3206" i="9"/>
  <c r="K3207" i="9"/>
  <c r="K3208" i="9"/>
  <c r="K3209" i="9"/>
  <c r="K3210" i="9"/>
  <c r="K3211" i="9"/>
  <c r="K3212" i="9"/>
  <c r="K3213" i="9"/>
  <c r="K3214" i="9"/>
  <c r="K3215" i="9"/>
  <c r="K3216" i="9"/>
  <c r="K3217" i="9"/>
  <c r="K3218" i="9"/>
  <c r="K3219" i="9"/>
  <c r="K3220" i="9"/>
  <c r="K3221" i="9"/>
  <c r="K3222" i="9"/>
  <c r="K3223" i="9"/>
  <c r="K3224" i="9"/>
  <c r="K3225" i="9"/>
  <c r="K3226" i="9"/>
  <c r="K3227" i="9"/>
  <c r="K3228" i="9"/>
  <c r="K3229" i="9"/>
  <c r="K3230" i="9"/>
  <c r="K3231" i="9"/>
  <c r="K3232" i="9"/>
  <c r="K3233" i="9"/>
  <c r="K3234" i="9"/>
  <c r="K3235" i="9"/>
  <c r="K3236" i="9"/>
  <c r="K3237" i="9"/>
  <c r="K3238" i="9"/>
  <c r="K3239" i="9"/>
  <c r="K3240" i="9"/>
  <c r="K3241" i="9"/>
  <c r="K3242" i="9"/>
  <c r="K3243" i="9"/>
  <c r="K3244" i="9"/>
  <c r="K3245" i="9"/>
  <c r="K3246" i="9"/>
  <c r="K3247" i="9"/>
  <c r="K3248" i="9"/>
  <c r="K3249" i="9"/>
  <c r="K3250" i="9"/>
  <c r="K3251" i="9"/>
  <c r="K3252" i="9"/>
  <c r="K3253" i="9"/>
  <c r="K3254" i="9"/>
  <c r="K3255" i="9"/>
  <c r="K3256" i="9"/>
  <c r="K3257" i="9"/>
  <c r="K3258" i="9"/>
  <c r="K3259" i="9"/>
  <c r="K3260" i="9"/>
  <c r="K3261" i="9"/>
  <c r="K3262" i="9"/>
  <c r="K3263" i="9"/>
  <c r="K3264" i="9"/>
  <c r="K3265" i="9"/>
  <c r="K3266" i="9"/>
  <c r="K3267" i="9"/>
  <c r="K3268" i="9"/>
  <c r="K3269" i="9"/>
  <c r="K3270" i="9"/>
  <c r="K3271" i="9"/>
  <c r="K3272" i="9"/>
  <c r="K3273" i="9"/>
  <c r="K3274" i="9"/>
  <c r="K3275" i="9"/>
  <c r="K3276" i="9"/>
  <c r="K3277" i="9"/>
  <c r="K3278" i="9"/>
  <c r="K3279" i="9"/>
  <c r="K3280" i="9"/>
  <c r="K3281" i="9"/>
  <c r="K3282" i="9"/>
  <c r="K3283" i="9"/>
  <c r="K3284" i="9"/>
  <c r="K3285" i="9"/>
  <c r="K3286" i="9"/>
  <c r="K3287" i="9"/>
  <c r="K3288" i="9"/>
  <c r="K3289" i="9"/>
  <c r="K3290" i="9"/>
  <c r="K3291" i="9"/>
  <c r="K3292" i="9"/>
  <c r="K3293" i="9"/>
  <c r="K3294" i="9"/>
  <c r="K3295" i="9"/>
  <c r="K3296" i="9"/>
  <c r="K3297" i="9"/>
  <c r="K3298" i="9"/>
  <c r="K3299" i="9"/>
  <c r="K3300" i="9"/>
  <c r="K3301" i="9"/>
  <c r="K3302" i="9"/>
  <c r="K3303" i="9"/>
  <c r="K3304" i="9"/>
  <c r="K3305" i="9"/>
  <c r="I2949" i="9"/>
  <c r="I2543" i="9"/>
  <c r="I2542" i="9"/>
  <c r="K2541" i="9"/>
  <c r="K2542" i="9"/>
  <c r="K2543" i="9"/>
  <c r="K2544" i="9"/>
  <c r="K2545" i="9"/>
  <c r="K2546" i="9"/>
  <c r="K2547" i="9"/>
  <c r="K2548" i="9"/>
  <c r="K2549" i="9"/>
  <c r="K2550" i="9"/>
  <c r="K2551" i="9"/>
  <c r="K2552" i="9"/>
  <c r="K2553" i="9"/>
  <c r="K2554" i="9"/>
  <c r="K2555" i="9"/>
  <c r="K2556" i="9"/>
  <c r="K2557" i="9"/>
  <c r="K2558" i="9"/>
  <c r="K2559" i="9"/>
  <c r="K2560" i="9"/>
  <c r="K2561" i="9"/>
  <c r="K2562" i="9"/>
  <c r="K2563" i="9"/>
  <c r="K2564" i="9"/>
  <c r="K2565" i="9"/>
  <c r="K2566" i="9"/>
  <c r="K2567" i="9"/>
  <c r="K2568" i="9"/>
  <c r="K2569" i="9"/>
  <c r="K2570" i="9"/>
  <c r="K2571" i="9"/>
  <c r="K2572" i="9"/>
  <c r="K2573" i="9"/>
  <c r="K2574" i="9"/>
  <c r="K2575" i="9"/>
  <c r="K2576" i="9"/>
  <c r="K2577" i="9"/>
  <c r="K2578" i="9"/>
  <c r="K2579" i="9"/>
  <c r="K2580" i="9"/>
  <c r="K2581" i="9"/>
  <c r="K2582" i="9"/>
  <c r="K2583" i="9"/>
  <c r="K2584" i="9"/>
  <c r="K2585" i="9"/>
  <c r="K2586" i="9"/>
  <c r="K2587" i="9"/>
  <c r="K2588" i="9"/>
  <c r="K2589" i="9"/>
  <c r="K2590" i="9"/>
  <c r="K2591" i="9"/>
  <c r="K2592" i="9"/>
  <c r="K2593" i="9"/>
  <c r="K2594" i="9"/>
  <c r="K2595" i="9"/>
  <c r="K2596" i="9"/>
  <c r="K2597" i="9"/>
  <c r="K2598" i="9"/>
  <c r="K2599" i="9"/>
  <c r="K2600" i="9"/>
  <c r="K2601" i="9"/>
  <c r="K2602" i="9"/>
  <c r="K2603" i="9"/>
  <c r="K2604" i="9"/>
  <c r="K2605" i="9"/>
  <c r="K2606" i="9"/>
  <c r="K2607" i="9"/>
  <c r="K2608" i="9"/>
  <c r="K2609" i="9"/>
  <c r="K2610" i="9"/>
  <c r="K2611" i="9"/>
  <c r="K2612" i="9"/>
  <c r="K2613" i="9"/>
  <c r="K2614" i="9"/>
  <c r="K2615" i="9"/>
  <c r="K2616" i="9"/>
  <c r="K2617" i="9"/>
  <c r="K2618" i="9"/>
  <c r="K2619" i="9"/>
  <c r="K2620" i="9"/>
  <c r="K2621" i="9"/>
  <c r="K2622" i="9"/>
  <c r="K2623" i="9"/>
  <c r="K2624" i="9"/>
  <c r="K2625" i="9"/>
  <c r="K2626" i="9"/>
  <c r="K2627" i="9"/>
  <c r="K2628" i="9"/>
  <c r="K2629" i="9"/>
  <c r="K2630" i="9"/>
  <c r="K2631" i="9"/>
  <c r="K2632" i="9"/>
  <c r="K2633" i="9"/>
  <c r="K2634" i="9"/>
  <c r="K2635" i="9"/>
  <c r="K2636" i="9"/>
  <c r="K2637" i="9"/>
  <c r="K2638" i="9"/>
  <c r="K2639" i="9"/>
  <c r="K2640" i="9"/>
  <c r="K2641" i="9"/>
  <c r="K2642" i="9"/>
  <c r="K2643" i="9"/>
  <c r="K2644" i="9"/>
  <c r="K2645" i="9"/>
  <c r="K2646" i="9"/>
  <c r="K2647" i="9"/>
  <c r="K2648" i="9"/>
  <c r="K2649" i="9"/>
  <c r="K2650" i="9"/>
  <c r="K2651" i="9"/>
  <c r="K2652" i="9"/>
  <c r="K2653" i="9"/>
  <c r="K2654" i="9"/>
  <c r="K2655" i="9"/>
  <c r="K2656" i="9"/>
  <c r="K2657" i="9"/>
  <c r="K2658" i="9"/>
  <c r="K2659" i="9"/>
  <c r="K2660" i="9"/>
  <c r="K2661" i="9"/>
  <c r="K2662" i="9"/>
  <c r="K2663" i="9"/>
  <c r="K2664" i="9"/>
  <c r="K2665" i="9"/>
  <c r="K2666" i="9"/>
  <c r="K2667" i="9"/>
  <c r="K2668" i="9"/>
  <c r="K2669" i="9"/>
  <c r="K2670" i="9"/>
  <c r="K2671" i="9"/>
  <c r="K2672" i="9"/>
  <c r="K2673" i="9"/>
  <c r="K2674" i="9"/>
  <c r="K2675" i="9"/>
  <c r="K2676" i="9"/>
  <c r="K2677" i="9"/>
  <c r="K2678" i="9"/>
  <c r="K2679" i="9"/>
  <c r="K2680" i="9"/>
  <c r="K2681" i="9"/>
  <c r="K2682" i="9"/>
  <c r="K2683" i="9"/>
  <c r="K2684" i="9"/>
  <c r="K2685" i="9"/>
  <c r="K2686" i="9"/>
  <c r="K2687" i="9"/>
  <c r="K2688" i="9"/>
  <c r="K2689" i="9"/>
  <c r="K2690" i="9"/>
  <c r="K2691" i="9"/>
  <c r="K2692" i="9"/>
  <c r="K2693" i="9"/>
  <c r="K2694" i="9"/>
  <c r="K2695" i="9"/>
  <c r="K2696" i="9"/>
  <c r="K2697" i="9"/>
  <c r="K2698" i="9"/>
  <c r="K2699" i="9"/>
  <c r="K2700" i="9"/>
  <c r="K2701" i="9"/>
  <c r="K2702" i="9"/>
  <c r="K2703" i="9"/>
  <c r="K2704" i="9"/>
  <c r="K2705" i="9"/>
  <c r="K2706" i="9"/>
  <c r="K2707" i="9"/>
  <c r="K2708" i="9"/>
  <c r="K2709" i="9"/>
  <c r="K2710" i="9"/>
  <c r="K2711" i="9"/>
  <c r="K2712" i="9"/>
  <c r="K2713" i="9"/>
  <c r="K2714" i="9"/>
  <c r="K2715" i="9"/>
  <c r="K2716" i="9"/>
  <c r="K2717" i="9"/>
  <c r="K2718" i="9"/>
  <c r="K2719" i="9"/>
  <c r="K2720" i="9"/>
  <c r="K2721" i="9"/>
  <c r="K2722" i="9"/>
  <c r="K2723" i="9"/>
  <c r="K2724" i="9"/>
  <c r="K2725" i="9"/>
  <c r="K2726" i="9"/>
  <c r="K2727" i="9"/>
  <c r="K2728" i="9"/>
  <c r="K2729" i="9"/>
  <c r="K2730" i="9"/>
  <c r="K2731" i="9"/>
  <c r="K2732" i="9"/>
  <c r="K2733" i="9"/>
  <c r="K2734" i="9"/>
  <c r="K2735" i="9"/>
  <c r="K2736" i="9"/>
  <c r="K2737" i="9"/>
  <c r="K2738" i="9"/>
  <c r="K2739" i="9"/>
  <c r="K2740" i="9"/>
  <c r="K2741" i="9"/>
  <c r="K2742" i="9"/>
  <c r="K2743" i="9"/>
  <c r="K2744" i="9"/>
  <c r="K2745" i="9"/>
  <c r="K2746" i="9"/>
  <c r="K2747" i="9"/>
  <c r="K2748" i="9"/>
  <c r="K2749" i="9"/>
  <c r="K2750" i="9"/>
  <c r="K2751" i="9"/>
  <c r="K2752" i="9"/>
  <c r="K2753" i="9"/>
  <c r="K2754" i="9"/>
  <c r="K2755" i="9"/>
  <c r="K2756" i="9"/>
  <c r="K2757" i="9"/>
  <c r="K2758" i="9"/>
  <c r="K2759" i="9"/>
  <c r="K2760" i="9"/>
  <c r="K2761" i="9"/>
  <c r="K2762" i="9"/>
  <c r="K2763" i="9"/>
  <c r="K2764" i="9"/>
  <c r="K2765" i="9"/>
  <c r="K2766" i="9"/>
  <c r="K2767" i="9"/>
  <c r="K2768" i="9"/>
  <c r="K2769" i="9"/>
  <c r="K2770" i="9"/>
  <c r="K2771" i="9"/>
  <c r="K2772" i="9"/>
  <c r="K2773" i="9"/>
  <c r="K2774" i="9"/>
  <c r="K2775" i="9"/>
  <c r="K2776" i="9"/>
  <c r="K2777" i="9"/>
  <c r="K2778" i="9"/>
  <c r="K2779" i="9"/>
  <c r="K2780" i="9"/>
  <c r="K2781" i="9"/>
  <c r="K2782" i="9"/>
  <c r="K2783" i="9"/>
  <c r="K2784" i="9"/>
  <c r="K2785" i="9"/>
  <c r="K2786" i="9"/>
  <c r="K2787" i="9"/>
  <c r="K2788" i="9"/>
  <c r="K2789" i="9"/>
  <c r="K2790" i="9"/>
  <c r="K2791" i="9"/>
  <c r="K2792" i="9"/>
  <c r="K2793" i="9"/>
  <c r="K2794" i="9"/>
  <c r="K2795" i="9"/>
  <c r="K2796" i="9"/>
  <c r="K2797" i="9"/>
  <c r="K2798" i="9"/>
  <c r="K2799" i="9"/>
  <c r="K2800" i="9"/>
  <c r="K2801" i="9"/>
  <c r="K2802" i="9"/>
  <c r="K2803" i="9"/>
  <c r="K2804" i="9"/>
  <c r="K2805" i="9"/>
  <c r="K2806" i="9"/>
  <c r="K2807" i="9"/>
  <c r="K2808" i="9"/>
  <c r="K2809" i="9"/>
  <c r="K2810" i="9"/>
  <c r="K2811" i="9"/>
  <c r="K2812" i="9"/>
  <c r="K2813" i="9"/>
  <c r="K2814" i="9"/>
  <c r="K2815" i="9"/>
  <c r="K2816" i="9"/>
  <c r="K2817" i="9"/>
  <c r="K2818" i="9"/>
  <c r="K2819" i="9"/>
  <c r="K2820" i="9"/>
  <c r="K2821" i="9"/>
  <c r="K2822" i="9"/>
  <c r="K2823" i="9"/>
  <c r="K2824" i="9"/>
  <c r="K2825" i="9"/>
  <c r="K2826" i="9"/>
  <c r="K2827" i="9"/>
  <c r="K2828" i="9"/>
  <c r="K2829" i="9"/>
  <c r="K2830" i="9"/>
  <c r="K2831" i="9"/>
  <c r="K2832" i="9"/>
  <c r="K2833" i="9"/>
  <c r="K2834" i="9"/>
  <c r="K2835" i="9"/>
  <c r="K2836" i="9"/>
  <c r="K2837" i="9"/>
  <c r="K2838" i="9"/>
  <c r="K2839" i="9"/>
  <c r="K2840" i="9"/>
  <c r="K2841" i="9"/>
  <c r="K2842" i="9"/>
  <c r="K2843" i="9"/>
  <c r="K2844" i="9"/>
  <c r="K2845" i="9"/>
  <c r="K2846" i="9"/>
  <c r="K2847" i="9"/>
  <c r="K2848" i="9"/>
  <c r="K2849" i="9"/>
  <c r="K2850" i="9"/>
  <c r="K2851" i="9"/>
  <c r="K2852" i="9"/>
  <c r="K2853" i="9"/>
  <c r="K2854" i="9"/>
  <c r="K2855" i="9"/>
  <c r="K2856" i="9"/>
  <c r="K2857" i="9"/>
  <c r="K2858" i="9"/>
  <c r="K2859" i="9"/>
  <c r="K2860" i="9"/>
  <c r="K2861" i="9"/>
  <c r="K2862" i="9"/>
  <c r="K2863" i="9"/>
  <c r="K2864" i="9"/>
  <c r="K2865" i="9"/>
  <c r="K2866" i="9"/>
  <c r="K2867" i="9"/>
  <c r="K2868" i="9"/>
  <c r="K2869" i="9"/>
  <c r="K2870" i="9"/>
  <c r="K2871" i="9"/>
  <c r="K2872" i="9"/>
  <c r="K2873" i="9"/>
  <c r="K2874" i="9"/>
  <c r="K2875" i="9"/>
  <c r="K2876" i="9"/>
  <c r="K2877" i="9"/>
  <c r="K2878" i="9"/>
  <c r="K2879" i="9"/>
  <c r="K2880" i="9"/>
  <c r="K2881" i="9"/>
  <c r="K2882" i="9"/>
  <c r="K2883" i="9"/>
  <c r="K2884" i="9"/>
  <c r="K2885" i="9"/>
  <c r="K2886" i="9"/>
  <c r="K2887" i="9"/>
  <c r="K2888" i="9"/>
  <c r="K2889" i="9"/>
  <c r="K2890" i="9"/>
  <c r="K2891" i="9"/>
  <c r="K2892" i="9"/>
  <c r="K2893" i="9"/>
  <c r="K2894" i="9"/>
  <c r="K2895" i="9"/>
  <c r="K2896" i="9"/>
  <c r="K2897" i="9"/>
  <c r="K2898" i="9"/>
  <c r="K2899" i="9"/>
  <c r="K2900" i="9"/>
  <c r="K2901" i="9"/>
  <c r="K2902" i="9"/>
  <c r="K2903" i="9"/>
  <c r="K2904" i="9"/>
  <c r="K2905" i="9"/>
  <c r="K2906" i="9"/>
  <c r="K2907" i="9"/>
  <c r="K2908" i="9"/>
  <c r="K2909" i="9"/>
  <c r="K2910" i="9"/>
  <c r="K2911" i="9"/>
  <c r="K2912" i="9"/>
  <c r="K2913" i="9"/>
  <c r="K2914" i="9"/>
  <c r="K2915" i="9"/>
  <c r="K2916" i="9"/>
  <c r="K2917" i="9"/>
  <c r="K2918" i="9"/>
  <c r="K2919" i="9"/>
  <c r="K2920" i="9"/>
  <c r="K2921" i="9"/>
  <c r="K2922" i="9"/>
  <c r="K2923" i="9"/>
  <c r="K2924" i="9"/>
  <c r="K2925" i="9"/>
  <c r="K2926" i="9"/>
  <c r="K2927" i="9"/>
  <c r="K2928" i="9"/>
  <c r="K2929" i="9"/>
  <c r="K2930" i="9"/>
  <c r="K2931" i="9"/>
  <c r="K2932" i="9"/>
  <c r="K2933" i="9"/>
  <c r="K2934" i="9"/>
  <c r="K2935" i="9"/>
  <c r="K2936" i="9"/>
  <c r="K2937" i="9"/>
  <c r="K2938" i="9"/>
  <c r="K2939" i="9"/>
  <c r="K2940" i="9"/>
  <c r="K2941" i="9"/>
  <c r="K2942" i="9"/>
  <c r="K2943" i="9"/>
  <c r="K2944" i="9"/>
  <c r="K2945" i="9"/>
  <c r="K2946" i="9"/>
  <c r="K2947" i="9"/>
  <c r="K2948" i="9"/>
  <c r="I2541" i="9"/>
  <c r="I2176" i="9"/>
  <c r="I2175" i="9"/>
  <c r="K2174" i="9"/>
  <c r="K2175" i="9"/>
  <c r="K2176" i="9"/>
  <c r="K2177" i="9"/>
  <c r="K2178" i="9"/>
  <c r="K2179" i="9"/>
  <c r="K2180" i="9"/>
  <c r="K2181" i="9"/>
  <c r="K2182" i="9"/>
  <c r="K2183" i="9"/>
  <c r="K2184" i="9"/>
  <c r="K2185" i="9"/>
  <c r="K2186" i="9"/>
  <c r="K2187" i="9"/>
  <c r="K2188" i="9"/>
  <c r="K2189" i="9"/>
  <c r="K2190" i="9"/>
  <c r="K2191" i="9"/>
  <c r="K2192" i="9"/>
  <c r="K2193" i="9"/>
  <c r="K2194" i="9"/>
  <c r="K2195" i="9"/>
  <c r="K2196" i="9"/>
  <c r="K2197" i="9"/>
  <c r="K2198" i="9"/>
  <c r="K2199" i="9"/>
  <c r="K2200" i="9"/>
  <c r="K2201" i="9"/>
  <c r="K2202" i="9"/>
  <c r="K2203" i="9"/>
  <c r="K2204" i="9"/>
  <c r="K2205" i="9"/>
  <c r="K2206" i="9"/>
  <c r="K2207" i="9"/>
  <c r="K2208" i="9"/>
  <c r="K2209" i="9"/>
  <c r="K2210" i="9"/>
  <c r="K2211" i="9"/>
  <c r="K2212" i="9"/>
  <c r="K2213" i="9"/>
  <c r="K2214" i="9"/>
  <c r="K2215" i="9"/>
  <c r="K2216" i="9"/>
  <c r="K2217" i="9"/>
  <c r="K2218" i="9"/>
  <c r="K2219" i="9"/>
  <c r="K2220" i="9"/>
  <c r="K2221" i="9"/>
  <c r="K2222" i="9"/>
  <c r="K2223" i="9"/>
  <c r="K2224" i="9"/>
  <c r="K2225" i="9"/>
  <c r="K2226" i="9"/>
  <c r="K2227" i="9"/>
  <c r="K2228" i="9"/>
  <c r="K2229" i="9"/>
  <c r="K2230" i="9"/>
  <c r="K2231" i="9"/>
  <c r="K2232" i="9"/>
  <c r="K2233" i="9"/>
  <c r="K2234" i="9"/>
  <c r="K2235" i="9"/>
  <c r="K2236" i="9"/>
  <c r="K2237" i="9"/>
  <c r="K2238" i="9"/>
  <c r="K2239" i="9"/>
  <c r="K2240" i="9"/>
  <c r="K2241" i="9"/>
  <c r="K2242" i="9"/>
  <c r="K2243" i="9"/>
  <c r="K2244" i="9"/>
  <c r="K2245" i="9"/>
  <c r="K2246" i="9"/>
  <c r="K2247" i="9"/>
  <c r="K2248" i="9"/>
  <c r="K2249" i="9"/>
  <c r="K2250" i="9"/>
  <c r="K2251" i="9"/>
  <c r="K2252" i="9"/>
  <c r="K2253" i="9"/>
  <c r="K2254" i="9"/>
  <c r="K2255" i="9"/>
  <c r="K2256" i="9"/>
  <c r="K2257" i="9"/>
  <c r="K2258" i="9"/>
  <c r="K2259" i="9"/>
  <c r="K2260" i="9"/>
  <c r="K2261" i="9"/>
  <c r="K2262" i="9"/>
  <c r="K2263" i="9"/>
  <c r="K2264" i="9"/>
  <c r="K2265" i="9"/>
  <c r="K2266" i="9"/>
  <c r="K2267" i="9"/>
  <c r="K2268" i="9"/>
  <c r="K2269" i="9"/>
  <c r="K2270" i="9"/>
  <c r="K2271" i="9"/>
  <c r="K2272" i="9"/>
  <c r="K2273" i="9"/>
  <c r="K2274" i="9"/>
  <c r="K2275" i="9"/>
  <c r="K2276" i="9"/>
  <c r="K2277" i="9"/>
  <c r="K2278" i="9"/>
  <c r="K2279" i="9"/>
  <c r="K2280" i="9"/>
  <c r="K2281" i="9"/>
  <c r="K2282" i="9"/>
  <c r="K2283" i="9"/>
  <c r="K2284" i="9"/>
  <c r="K2285" i="9"/>
  <c r="K2286" i="9"/>
  <c r="K2287" i="9"/>
  <c r="K2288" i="9"/>
  <c r="K2289" i="9"/>
  <c r="K2290" i="9"/>
  <c r="K2291" i="9"/>
  <c r="K2292" i="9"/>
  <c r="K2293" i="9"/>
  <c r="K2294" i="9"/>
  <c r="K2295" i="9"/>
  <c r="K2296" i="9"/>
  <c r="K2297" i="9"/>
  <c r="K2298" i="9"/>
  <c r="K2299" i="9"/>
  <c r="K2300" i="9"/>
  <c r="K2301" i="9"/>
  <c r="K2302" i="9"/>
  <c r="K2303" i="9"/>
  <c r="K2304" i="9"/>
  <c r="K2305" i="9"/>
  <c r="K2306" i="9"/>
  <c r="K2307" i="9"/>
  <c r="K2308" i="9"/>
  <c r="K2309" i="9"/>
  <c r="K2310" i="9"/>
  <c r="K2311" i="9"/>
  <c r="K2312" i="9"/>
  <c r="K2313" i="9"/>
  <c r="K2314" i="9"/>
  <c r="K2315" i="9"/>
  <c r="K2316" i="9"/>
  <c r="K2317" i="9"/>
  <c r="K2318" i="9"/>
  <c r="K2319" i="9"/>
  <c r="K2320" i="9"/>
  <c r="K2321" i="9"/>
  <c r="K2322" i="9"/>
  <c r="K2323" i="9"/>
  <c r="K2324" i="9"/>
  <c r="K2325" i="9"/>
  <c r="K2326" i="9"/>
  <c r="K2327" i="9"/>
  <c r="K2328" i="9"/>
  <c r="K2329" i="9"/>
  <c r="K2330" i="9"/>
  <c r="K2331" i="9"/>
  <c r="K2332" i="9"/>
  <c r="K2333" i="9"/>
  <c r="K2334" i="9"/>
  <c r="K2335" i="9"/>
  <c r="K2336" i="9"/>
  <c r="K2337" i="9"/>
  <c r="K2338" i="9"/>
  <c r="K2339" i="9"/>
  <c r="K2340" i="9"/>
  <c r="K2341" i="9"/>
  <c r="K2342" i="9"/>
  <c r="K2343" i="9"/>
  <c r="K2344" i="9"/>
  <c r="K2345" i="9"/>
  <c r="K2346" i="9"/>
  <c r="K2347" i="9"/>
  <c r="K2348" i="9"/>
  <c r="K2349" i="9"/>
  <c r="K2350" i="9"/>
  <c r="K2351" i="9"/>
  <c r="K2352" i="9"/>
  <c r="K2353" i="9"/>
  <c r="K2354" i="9"/>
  <c r="K2355" i="9"/>
  <c r="K2356" i="9"/>
  <c r="K2357" i="9"/>
  <c r="K2358" i="9"/>
  <c r="K2359" i="9"/>
  <c r="K2360" i="9"/>
  <c r="K2361" i="9"/>
  <c r="K2362" i="9"/>
  <c r="K2363" i="9"/>
  <c r="K2364" i="9"/>
  <c r="K2365" i="9"/>
  <c r="K2366" i="9"/>
  <c r="K2367" i="9"/>
  <c r="K2368" i="9"/>
  <c r="K2369" i="9"/>
  <c r="K2370" i="9"/>
  <c r="K2371" i="9"/>
  <c r="K2372" i="9"/>
  <c r="K2373" i="9"/>
  <c r="K2374" i="9"/>
  <c r="K2375" i="9"/>
  <c r="K2376" i="9"/>
  <c r="K2377" i="9"/>
  <c r="K2378" i="9"/>
  <c r="K2379" i="9"/>
  <c r="K2380" i="9"/>
  <c r="K2381" i="9"/>
  <c r="K2382" i="9"/>
  <c r="K2383" i="9"/>
  <c r="K2384" i="9"/>
  <c r="K2385" i="9"/>
  <c r="K2386" i="9"/>
  <c r="K2387" i="9"/>
  <c r="K2388" i="9"/>
  <c r="K2389" i="9"/>
  <c r="K2390" i="9"/>
  <c r="K2391" i="9"/>
  <c r="K2392" i="9"/>
  <c r="K2393" i="9"/>
  <c r="K2394" i="9"/>
  <c r="K2395" i="9"/>
  <c r="K2396" i="9"/>
  <c r="K2397" i="9"/>
  <c r="K2398" i="9"/>
  <c r="K2399" i="9"/>
  <c r="K2400" i="9"/>
  <c r="K2401" i="9"/>
  <c r="K2402" i="9"/>
  <c r="K2403" i="9"/>
  <c r="K2404" i="9"/>
  <c r="K2405" i="9"/>
  <c r="K2406" i="9"/>
  <c r="K2407" i="9"/>
  <c r="K2408" i="9"/>
  <c r="K2409" i="9"/>
  <c r="K2410" i="9"/>
  <c r="K2411" i="9"/>
  <c r="K2412" i="9"/>
  <c r="K2413" i="9"/>
  <c r="K2414" i="9"/>
  <c r="K2415" i="9"/>
  <c r="K2416" i="9"/>
  <c r="K2417" i="9"/>
  <c r="K2418" i="9"/>
  <c r="K2419" i="9"/>
  <c r="K2420" i="9"/>
  <c r="K2421" i="9"/>
  <c r="K2422" i="9"/>
  <c r="K2423" i="9"/>
  <c r="K2424" i="9"/>
  <c r="K2425" i="9"/>
  <c r="K2426" i="9"/>
  <c r="K2427" i="9"/>
  <c r="K2428" i="9"/>
  <c r="K2429" i="9"/>
  <c r="K2430" i="9"/>
  <c r="K2431" i="9"/>
  <c r="K2432" i="9"/>
  <c r="K2433" i="9"/>
  <c r="K2434" i="9"/>
  <c r="K2435" i="9"/>
  <c r="K2436" i="9"/>
  <c r="K2437" i="9"/>
  <c r="K2438" i="9"/>
  <c r="K2439" i="9"/>
  <c r="K2440" i="9"/>
  <c r="K2441" i="9"/>
  <c r="K2442" i="9"/>
  <c r="K2443" i="9"/>
  <c r="K2444" i="9"/>
  <c r="K2445" i="9"/>
  <c r="K2446" i="9"/>
  <c r="K2447" i="9"/>
  <c r="K2448" i="9"/>
  <c r="K2449" i="9"/>
  <c r="K2450" i="9"/>
  <c r="K2451" i="9"/>
  <c r="K2452" i="9"/>
  <c r="K2453" i="9"/>
  <c r="K2454" i="9"/>
  <c r="K2455" i="9"/>
  <c r="K2456" i="9"/>
  <c r="K2457" i="9"/>
  <c r="K2458" i="9"/>
  <c r="K2459" i="9"/>
  <c r="K2460" i="9"/>
  <c r="K2461" i="9"/>
  <c r="K2462" i="9"/>
  <c r="K2463" i="9"/>
  <c r="K2464" i="9"/>
  <c r="K2465" i="9"/>
  <c r="K2466" i="9"/>
  <c r="K2467" i="9"/>
  <c r="K2468" i="9"/>
  <c r="K2469" i="9"/>
  <c r="K2470" i="9"/>
  <c r="K2471" i="9"/>
  <c r="K2472" i="9"/>
  <c r="K2473" i="9"/>
  <c r="K2474" i="9"/>
  <c r="K2475" i="9"/>
  <c r="K2476" i="9"/>
  <c r="K2477" i="9"/>
  <c r="K2478" i="9"/>
  <c r="K2479" i="9"/>
  <c r="K2480" i="9"/>
  <c r="K2481" i="9"/>
  <c r="K2482" i="9"/>
  <c r="K2483" i="9"/>
  <c r="K2484" i="9"/>
  <c r="K2485" i="9"/>
  <c r="K2486" i="9"/>
  <c r="K2487" i="9"/>
  <c r="K2488" i="9"/>
  <c r="K2489" i="9"/>
  <c r="K2490" i="9"/>
  <c r="K2491" i="9"/>
  <c r="K2492" i="9"/>
  <c r="K2493" i="9"/>
  <c r="K2494" i="9"/>
  <c r="K2495" i="9"/>
  <c r="K2496" i="9"/>
  <c r="K2497" i="9"/>
  <c r="K2498" i="9"/>
  <c r="K2499" i="9"/>
  <c r="K2500" i="9"/>
  <c r="K2501" i="9"/>
  <c r="K2502" i="9"/>
  <c r="K2503" i="9"/>
  <c r="K2504" i="9"/>
  <c r="K2505" i="9"/>
  <c r="K2506" i="9"/>
  <c r="K2507" i="9"/>
  <c r="K2508" i="9"/>
  <c r="K2509" i="9"/>
  <c r="K2510" i="9"/>
  <c r="K2511" i="9"/>
  <c r="K2512" i="9"/>
  <c r="K2513" i="9"/>
  <c r="K2514" i="9"/>
  <c r="K2515" i="9"/>
  <c r="K2516" i="9"/>
  <c r="K2517" i="9"/>
  <c r="K2518" i="9"/>
  <c r="K2519" i="9"/>
  <c r="K2520" i="9"/>
  <c r="K2521" i="9"/>
  <c r="K2522" i="9"/>
  <c r="K2523" i="9"/>
  <c r="K2524" i="9"/>
  <c r="K2525" i="9"/>
  <c r="K2526" i="9"/>
  <c r="K2527" i="9"/>
  <c r="K2528" i="9"/>
  <c r="K2529" i="9"/>
  <c r="K2530" i="9"/>
  <c r="K2531" i="9"/>
  <c r="K2532" i="9"/>
  <c r="K2533" i="9"/>
  <c r="K2534" i="9"/>
  <c r="K2535" i="9"/>
  <c r="K2536" i="9"/>
  <c r="K2537" i="9"/>
  <c r="K2538" i="9"/>
  <c r="K2539" i="9"/>
  <c r="K2540" i="9"/>
  <c r="I2174" i="9"/>
  <c r="I1733" i="9"/>
  <c r="I1732" i="9"/>
  <c r="K1731" i="9"/>
  <c r="K1732" i="9"/>
  <c r="K1733" i="9"/>
  <c r="K1734" i="9"/>
  <c r="K1735" i="9"/>
  <c r="K1736" i="9"/>
  <c r="K1737" i="9"/>
  <c r="K1738" i="9"/>
  <c r="K1739" i="9"/>
  <c r="K1740" i="9"/>
  <c r="K1741" i="9"/>
  <c r="K1742" i="9"/>
  <c r="K1743" i="9"/>
  <c r="K1744" i="9"/>
  <c r="K1745" i="9"/>
  <c r="K1746" i="9"/>
  <c r="K1747" i="9"/>
  <c r="K1748" i="9"/>
  <c r="K1749" i="9"/>
  <c r="K1750" i="9"/>
  <c r="K1751" i="9"/>
  <c r="K1752" i="9"/>
  <c r="K1753" i="9"/>
  <c r="K1754" i="9"/>
  <c r="K1755" i="9"/>
  <c r="K1756" i="9"/>
  <c r="K1757" i="9"/>
  <c r="K1758" i="9"/>
  <c r="K1759" i="9"/>
  <c r="K1760" i="9"/>
  <c r="K1761" i="9"/>
  <c r="K1762" i="9"/>
  <c r="K1763" i="9"/>
  <c r="K1764" i="9"/>
  <c r="K1765" i="9"/>
  <c r="K1766" i="9"/>
  <c r="K1767" i="9"/>
  <c r="K1768" i="9"/>
  <c r="K1769" i="9"/>
  <c r="K1770" i="9"/>
  <c r="K1771" i="9"/>
  <c r="K1772" i="9"/>
  <c r="K1773" i="9"/>
  <c r="K1774" i="9"/>
  <c r="K1775" i="9"/>
  <c r="K1776" i="9"/>
  <c r="K1777" i="9"/>
  <c r="K1778" i="9"/>
  <c r="K1779" i="9"/>
  <c r="K1780" i="9"/>
  <c r="K1781" i="9"/>
  <c r="K1782" i="9"/>
  <c r="K1783" i="9"/>
  <c r="K1784" i="9"/>
  <c r="K1785" i="9"/>
  <c r="K1786" i="9"/>
  <c r="K1787" i="9"/>
  <c r="K1788" i="9"/>
  <c r="K1789" i="9"/>
  <c r="K1790" i="9"/>
  <c r="K1791" i="9"/>
  <c r="K1792" i="9"/>
  <c r="K1793" i="9"/>
  <c r="K1794" i="9"/>
  <c r="K1795" i="9"/>
  <c r="K1796" i="9"/>
  <c r="K1797" i="9"/>
  <c r="K1798" i="9"/>
  <c r="K1799" i="9"/>
  <c r="K1800" i="9"/>
  <c r="K1801" i="9"/>
  <c r="K1802" i="9"/>
  <c r="K1803" i="9"/>
  <c r="K1804" i="9"/>
  <c r="K1805" i="9"/>
  <c r="K1806" i="9"/>
  <c r="K1807" i="9"/>
  <c r="K1808" i="9"/>
  <c r="K1809" i="9"/>
  <c r="K1810" i="9"/>
  <c r="K1811" i="9"/>
  <c r="K1812" i="9"/>
  <c r="K1813" i="9"/>
  <c r="K1814" i="9"/>
  <c r="K1815" i="9"/>
  <c r="K1816" i="9"/>
  <c r="K1817" i="9"/>
  <c r="K1818" i="9"/>
  <c r="K1819" i="9"/>
  <c r="K1820" i="9"/>
  <c r="K1821" i="9"/>
  <c r="K1822" i="9"/>
  <c r="K1823" i="9"/>
  <c r="K1824" i="9"/>
  <c r="K1825" i="9"/>
  <c r="K1826" i="9"/>
  <c r="K1827" i="9"/>
  <c r="K1828" i="9"/>
  <c r="K1829" i="9"/>
  <c r="K1830" i="9"/>
  <c r="K1831" i="9"/>
  <c r="K1832" i="9"/>
  <c r="K1833" i="9"/>
  <c r="K1834" i="9"/>
  <c r="K1835" i="9"/>
  <c r="K1836" i="9"/>
  <c r="K1837" i="9"/>
  <c r="K1838" i="9"/>
  <c r="K1839" i="9"/>
  <c r="K1840" i="9"/>
  <c r="K1841" i="9"/>
  <c r="K1842" i="9"/>
  <c r="K1843" i="9"/>
  <c r="K1844" i="9"/>
  <c r="K1845" i="9"/>
  <c r="K1846" i="9"/>
  <c r="K1847" i="9"/>
  <c r="K1848" i="9"/>
  <c r="K1849" i="9"/>
  <c r="K1850" i="9"/>
  <c r="K1851" i="9"/>
  <c r="K1852" i="9"/>
  <c r="K1853" i="9"/>
  <c r="K1854" i="9"/>
  <c r="K1855" i="9"/>
  <c r="K1856" i="9"/>
  <c r="K1857" i="9"/>
  <c r="K1858" i="9"/>
  <c r="K1859" i="9"/>
  <c r="K1860" i="9"/>
  <c r="K1861" i="9"/>
  <c r="K1862" i="9"/>
  <c r="K1863" i="9"/>
  <c r="K1864" i="9"/>
  <c r="K1865" i="9"/>
  <c r="K1866" i="9"/>
  <c r="K1867" i="9"/>
  <c r="K1868" i="9"/>
  <c r="K1869" i="9"/>
  <c r="K1870" i="9"/>
  <c r="K1871" i="9"/>
  <c r="K1872" i="9"/>
  <c r="K1873" i="9"/>
  <c r="K1874" i="9"/>
  <c r="K1875" i="9"/>
  <c r="K1876" i="9"/>
  <c r="K1877" i="9"/>
  <c r="K1878" i="9"/>
  <c r="K1879" i="9"/>
  <c r="K1880" i="9"/>
  <c r="K1881" i="9"/>
  <c r="K1882" i="9"/>
  <c r="K1883" i="9"/>
  <c r="K1884" i="9"/>
  <c r="K1885" i="9"/>
  <c r="K1886" i="9"/>
  <c r="K1887" i="9"/>
  <c r="K1888" i="9"/>
  <c r="K1889" i="9"/>
  <c r="K1890" i="9"/>
  <c r="K1891" i="9"/>
  <c r="K1892" i="9"/>
  <c r="K1893" i="9"/>
  <c r="K1894" i="9"/>
  <c r="K1895" i="9"/>
  <c r="K1896" i="9"/>
  <c r="K1897" i="9"/>
  <c r="K1898" i="9"/>
  <c r="K1899" i="9"/>
  <c r="K1900" i="9"/>
  <c r="K1901" i="9"/>
  <c r="K1902" i="9"/>
  <c r="K1903" i="9"/>
  <c r="K1904" i="9"/>
  <c r="K1905" i="9"/>
  <c r="K1906" i="9"/>
  <c r="K1907" i="9"/>
  <c r="K1908" i="9"/>
  <c r="K1909" i="9"/>
  <c r="K1910" i="9"/>
  <c r="K1911" i="9"/>
  <c r="K1912" i="9"/>
  <c r="K1913" i="9"/>
  <c r="K1914" i="9"/>
  <c r="K1915" i="9"/>
  <c r="K1916" i="9"/>
  <c r="K1917" i="9"/>
  <c r="K1918" i="9"/>
  <c r="K1919" i="9"/>
  <c r="K1920" i="9"/>
  <c r="K1921" i="9"/>
  <c r="K1922" i="9"/>
  <c r="K1923" i="9"/>
  <c r="K1924" i="9"/>
  <c r="K1925" i="9"/>
  <c r="K1926" i="9"/>
  <c r="K1927" i="9"/>
  <c r="K1928" i="9"/>
  <c r="K1929" i="9"/>
  <c r="K1930" i="9"/>
  <c r="K1931" i="9"/>
  <c r="K1932" i="9"/>
  <c r="K1933" i="9"/>
  <c r="K1934" i="9"/>
  <c r="K1935" i="9"/>
  <c r="K1936" i="9"/>
  <c r="K1937" i="9"/>
  <c r="K1938" i="9"/>
  <c r="K1939" i="9"/>
  <c r="K1940" i="9"/>
  <c r="K1941" i="9"/>
  <c r="K1942" i="9"/>
  <c r="K1943" i="9"/>
  <c r="K1944" i="9"/>
  <c r="K1945" i="9"/>
  <c r="K1946" i="9"/>
  <c r="K1947" i="9"/>
  <c r="K1948" i="9"/>
  <c r="K1949" i="9"/>
  <c r="K1950" i="9"/>
  <c r="K1951" i="9"/>
  <c r="K1952" i="9"/>
  <c r="K1953" i="9"/>
  <c r="K1954" i="9"/>
  <c r="K1955" i="9"/>
  <c r="K1956" i="9"/>
  <c r="K1957" i="9"/>
  <c r="K1958" i="9"/>
  <c r="K1959" i="9"/>
  <c r="K1960" i="9"/>
  <c r="K1961" i="9"/>
  <c r="K1962" i="9"/>
  <c r="K1963" i="9"/>
  <c r="K1964" i="9"/>
  <c r="K1965" i="9"/>
  <c r="K1966" i="9"/>
  <c r="K1967" i="9"/>
  <c r="K1968" i="9"/>
  <c r="K1969" i="9"/>
  <c r="K1970" i="9"/>
  <c r="K1971" i="9"/>
  <c r="K1972" i="9"/>
  <c r="K1973" i="9"/>
  <c r="K1974" i="9"/>
  <c r="K1975" i="9"/>
  <c r="K1976" i="9"/>
  <c r="K1977" i="9"/>
  <c r="K1978" i="9"/>
  <c r="K1979" i="9"/>
  <c r="K1980" i="9"/>
  <c r="K1981" i="9"/>
  <c r="K1982" i="9"/>
  <c r="K1983" i="9"/>
  <c r="K1984" i="9"/>
  <c r="K1985" i="9"/>
  <c r="K1986" i="9"/>
  <c r="K1987" i="9"/>
  <c r="K1988" i="9"/>
  <c r="K1989" i="9"/>
  <c r="K1990" i="9"/>
  <c r="K1991" i="9"/>
  <c r="K1992" i="9"/>
  <c r="K1993" i="9"/>
  <c r="K1994" i="9"/>
  <c r="K1995" i="9"/>
  <c r="K1996" i="9"/>
  <c r="K1997" i="9"/>
  <c r="K1998" i="9"/>
  <c r="K1999" i="9"/>
  <c r="K2000" i="9"/>
  <c r="K2001" i="9"/>
  <c r="K2002" i="9"/>
  <c r="K2003" i="9"/>
  <c r="K2004" i="9"/>
  <c r="K2005" i="9"/>
  <c r="K2006" i="9"/>
  <c r="K2007" i="9"/>
  <c r="K2008" i="9"/>
  <c r="K2009" i="9"/>
  <c r="K2010" i="9"/>
  <c r="K2011" i="9"/>
  <c r="K2012" i="9"/>
  <c r="K2013" i="9"/>
  <c r="K2014" i="9"/>
  <c r="K2015" i="9"/>
  <c r="K2016" i="9"/>
  <c r="K2017" i="9"/>
  <c r="K2018" i="9"/>
  <c r="K2019" i="9"/>
  <c r="K2020" i="9"/>
  <c r="K2021" i="9"/>
  <c r="K2022" i="9"/>
  <c r="K2023" i="9"/>
  <c r="K2024" i="9"/>
  <c r="K2025" i="9"/>
  <c r="K2026" i="9"/>
  <c r="K2027" i="9"/>
  <c r="K2028" i="9"/>
  <c r="K2029" i="9"/>
  <c r="K2030" i="9"/>
  <c r="K2031" i="9"/>
  <c r="K2032" i="9"/>
  <c r="K2033" i="9"/>
  <c r="K2034" i="9"/>
  <c r="K2035" i="9"/>
  <c r="K2036" i="9"/>
  <c r="K2037" i="9"/>
  <c r="K2038" i="9"/>
  <c r="K2039" i="9"/>
  <c r="K2040" i="9"/>
  <c r="K2041" i="9"/>
  <c r="K2042" i="9"/>
  <c r="K2043" i="9"/>
  <c r="K2044" i="9"/>
  <c r="K2045" i="9"/>
  <c r="K2046" i="9"/>
  <c r="K2047" i="9"/>
  <c r="K2048" i="9"/>
  <c r="K2049" i="9"/>
  <c r="K2050" i="9"/>
  <c r="K2051" i="9"/>
  <c r="K2052" i="9"/>
  <c r="K2053" i="9"/>
  <c r="K2054" i="9"/>
  <c r="K2055" i="9"/>
  <c r="K2056" i="9"/>
  <c r="K2057" i="9"/>
  <c r="K2058" i="9"/>
  <c r="K2059" i="9"/>
  <c r="K2060" i="9"/>
  <c r="K2061" i="9"/>
  <c r="K2062" i="9"/>
  <c r="K2063" i="9"/>
  <c r="K2064" i="9"/>
  <c r="K2065" i="9"/>
  <c r="K2066" i="9"/>
  <c r="K2067" i="9"/>
  <c r="K2068" i="9"/>
  <c r="K2069" i="9"/>
  <c r="K2070" i="9"/>
  <c r="K2071" i="9"/>
  <c r="K2072" i="9"/>
  <c r="K2073" i="9"/>
  <c r="K2074" i="9"/>
  <c r="K2075" i="9"/>
  <c r="K2076" i="9"/>
  <c r="K2077" i="9"/>
  <c r="K2078" i="9"/>
  <c r="K2079" i="9"/>
  <c r="K2080" i="9"/>
  <c r="K2081" i="9"/>
  <c r="K2082" i="9"/>
  <c r="K2083" i="9"/>
  <c r="K2084" i="9"/>
  <c r="K2085" i="9"/>
  <c r="K2086" i="9"/>
  <c r="K2087" i="9"/>
  <c r="K2088" i="9"/>
  <c r="K2089" i="9"/>
  <c r="K2090" i="9"/>
  <c r="K2091" i="9"/>
  <c r="K2092" i="9"/>
  <c r="K2093" i="9"/>
  <c r="K2094" i="9"/>
  <c r="K2095" i="9"/>
  <c r="K2096" i="9"/>
  <c r="K2097" i="9"/>
  <c r="K2098" i="9"/>
  <c r="K2099" i="9"/>
  <c r="K2100" i="9"/>
  <c r="K2101" i="9"/>
  <c r="K2102" i="9"/>
  <c r="K2103" i="9"/>
  <c r="K2104" i="9"/>
  <c r="K2105" i="9"/>
  <c r="K2106" i="9"/>
  <c r="K2107" i="9"/>
  <c r="K2108" i="9"/>
  <c r="K2109" i="9"/>
  <c r="K2110" i="9"/>
  <c r="K2111" i="9"/>
  <c r="K2112" i="9"/>
  <c r="K2113" i="9"/>
  <c r="K2114" i="9"/>
  <c r="K2115" i="9"/>
  <c r="K2116" i="9"/>
  <c r="K2117" i="9"/>
  <c r="K2118" i="9"/>
  <c r="K2119" i="9"/>
  <c r="K2120" i="9"/>
  <c r="K2121" i="9"/>
  <c r="K2122" i="9"/>
  <c r="K2123" i="9"/>
  <c r="K2124" i="9"/>
  <c r="K2125" i="9"/>
  <c r="K2126" i="9"/>
  <c r="K2127" i="9"/>
  <c r="K2128" i="9"/>
  <c r="K2129" i="9"/>
  <c r="K2130" i="9"/>
  <c r="K2131" i="9"/>
  <c r="K2132" i="9"/>
  <c r="K2133" i="9"/>
  <c r="K2134" i="9"/>
  <c r="K2135" i="9"/>
  <c r="K2136" i="9"/>
  <c r="K2137" i="9"/>
  <c r="K2138" i="9"/>
  <c r="K2139" i="9"/>
  <c r="K2140" i="9"/>
  <c r="K2141" i="9"/>
  <c r="K2142" i="9"/>
  <c r="K2143" i="9"/>
  <c r="K2144" i="9"/>
  <c r="K2145" i="9"/>
  <c r="K2146" i="9"/>
  <c r="K2147" i="9"/>
  <c r="K2148" i="9"/>
  <c r="K2149" i="9"/>
  <c r="K2150" i="9"/>
  <c r="K2151" i="9"/>
  <c r="K2152" i="9"/>
  <c r="K2153" i="9"/>
  <c r="K2154" i="9"/>
  <c r="K2155" i="9"/>
  <c r="K2156" i="9"/>
  <c r="K2157" i="9"/>
  <c r="K2158" i="9"/>
  <c r="K2159" i="9"/>
  <c r="K2160" i="9"/>
  <c r="K2161" i="9"/>
  <c r="K2162" i="9"/>
  <c r="K2163" i="9"/>
  <c r="K2164" i="9"/>
  <c r="K2165" i="9"/>
  <c r="K2166" i="9"/>
  <c r="K2167" i="9"/>
  <c r="K2168" i="9"/>
  <c r="K2169" i="9"/>
  <c r="K2170" i="9"/>
  <c r="K2171" i="9"/>
  <c r="K2172" i="9"/>
  <c r="K2173" i="9"/>
  <c r="I1731" i="9"/>
  <c r="I1420" i="9"/>
  <c r="I1419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K1503" i="9"/>
  <c r="K1504" i="9"/>
  <c r="K1505" i="9"/>
  <c r="K1506" i="9"/>
  <c r="K1507" i="9"/>
  <c r="K1508" i="9"/>
  <c r="K1509" i="9"/>
  <c r="K1510" i="9"/>
  <c r="K1511" i="9"/>
  <c r="K1512" i="9"/>
  <c r="K1513" i="9"/>
  <c r="K1514" i="9"/>
  <c r="K1515" i="9"/>
  <c r="K1516" i="9"/>
  <c r="K1517" i="9"/>
  <c r="K1518" i="9"/>
  <c r="K1519" i="9"/>
  <c r="K1520" i="9"/>
  <c r="K1521" i="9"/>
  <c r="K1522" i="9"/>
  <c r="K1523" i="9"/>
  <c r="K1524" i="9"/>
  <c r="K1525" i="9"/>
  <c r="K1526" i="9"/>
  <c r="K1527" i="9"/>
  <c r="K1528" i="9"/>
  <c r="K1529" i="9"/>
  <c r="K1530" i="9"/>
  <c r="K1531" i="9"/>
  <c r="K1532" i="9"/>
  <c r="K1533" i="9"/>
  <c r="K1534" i="9"/>
  <c r="K1535" i="9"/>
  <c r="K1536" i="9"/>
  <c r="K1537" i="9"/>
  <c r="K1538" i="9"/>
  <c r="K1539" i="9"/>
  <c r="K1540" i="9"/>
  <c r="K1541" i="9"/>
  <c r="K1542" i="9"/>
  <c r="K1543" i="9"/>
  <c r="K1544" i="9"/>
  <c r="K1545" i="9"/>
  <c r="K1546" i="9"/>
  <c r="K1547" i="9"/>
  <c r="K1548" i="9"/>
  <c r="K1549" i="9"/>
  <c r="K1550" i="9"/>
  <c r="K1551" i="9"/>
  <c r="K1552" i="9"/>
  <c r="K1553" i="9"/>
  <c r="K1554" i="9"/>
  <c r="K1555" i="9"/>
  <c r="K1556" i="9"/>
  <c r="K1557" i="9"/>
  <c r="K1558" i="9"/>
  <c r="K1559" i="9"/>
  <c r="K1560" i="9"/>
  <c r="K1561" i="9"/>
  <c r="K1562" i="9"/>
  <c r="K1563" i="9"/>
  <c r="K1564" i="9"/>
  <c r="K1565" i="9"/>
  <c r="K1566" i="9"/>
  <c r="K1567" i="9"/>
  <c r="K1568" i="9"/>
  <c r="K1569" i="9"/>
  <c r="K1570" i="9"/>
  <c r="K1571" i="9"/>
  <c r="K1572" i="9"/>
  <c r="K1573" i="9"/>
  <c r="K1574" i="9"/>
  <c r="K1575" i="9"/>
  <c r="K1576" i="9"/>
  <c r="K1577" i="9"/>
  <c r="K1578" i="9"/>
  <c r="K1579" i="9"/>
  <c r="K1580" i="9"/>
  <c r="K1581" i="9"/>
  <c r="K1582" i="9"/>
  <c r="K1583" i="9"/>
  <c r="K1584" i="9"/>
  <c r="K1585" i="9"/>
  <c r="K1586" i="9"/>
  <c r="K1587" i="9"/>
  <c r="K1588" i="9"/>
  <c r="K1589" i="9"/>
  <c r="K1590" i="9"/>
  <c r="K1591" i="9"/>
  <c r="K1592" i="9"/>
  <c r="K1593" i="9"/>
  <c r="K1594" i="9"/>
  <c r="K1595" i="9"/>
  <c r="K1596" i="9"/>
  <c r="K1597" i="9"/>
  <c r="K1598" i="9"/>
  <c r="K1599" i="9"/>
  <c r="K1600" i="9"/>
  <c r="K1601" i="9"/>
  <c r="K1602" i="9"/>
  <c r="K1603" i="9"/>
  <c r="K1604" i="9"/>
  <c r="K1605" i="9"/>
  <c r="K1606" i="9"/>
  <c r="K1607" i="9"/>
  <c r="K1608" i="9"/>
  <c r="K1609" i="9"/>
  <c r="K1610" i="9"/>
  <c r="K1611" i="9"/>
  <c r="K1612" i="9"/>
  <c r="K1613" i="9"/>
  <c r="K1614" i="9"/>
  <c r="K1615" i="9"/>
  <c r="K1616" i="9"/>
  <c r="K1617" i="9"/>
  <c r="K1618" i="9"/>
  <c r="K1619" i="9"/>
  <c r="K1620" i="9"/>
  <c r="K1621" i="9"/>
  <c r="K1622" i="9"/>
  <c r="K1623" i="9"/>
  <c r="K1624" i="9"/>
  <c r="K1625" i="9"/>
  <c r="K1626" i="9"/>
  <c r="K1627" i="9"/>
  <c r="K1628" i="9"/>
  <c r="K1629" i="9"/>
  <c r="K1630" i="9"/>
  <c r="K1631" i="9"/>
  <c r="K1632" i="9"/>
  <c r="K1633" i="9"/>
  <c r="K1634" i="9"/>
  <c r="K1635" i="9"/>
  <c r="K1636" i="9"/>
  <c r="K1637" i="9"/>
  <c r="K1638" i="9"/>
  <c r="K1639" i="9"/>
  <c r="K1640" i="9"/>
  <c r="K1641" i="9"/>
  <c r="K1642" i="9"/>
  <c r="K1643" i="9"/>
  <c r="K1644" i="9"/>
  <c r="K1645" i="9"/>
  <c r="K1646" i="9"/>
  <c r="K1647" i="9"/>
  <c r="K1648" i="9"/>
  <c r="K1649" i="9"/>
  <c r="K1650" i="9"/>
  <c r="K1651" i="9"/>
  <c r="K1652" i="9"/>
  <c r="K1653" i="9"/>
  <c r="K1654" i="9"/>
  <c r="K1655" i="9"/>
  <c r="K1656" i="9"/>
  <c r="K1657" i="9"/>
  <c r="K1658" i="9"/>
  <c r="K1659" i="9"/>
  <c r="K1660" i="9"/>
  <c r="K1661" i="9"/>
  <c r="K1662" i="9"/>
  <c r="K1663" i="9"/>
  <c r="K1664" i="9"/>
  <c r="K1665" i="9"/>
  <c r="K1666" i="9"/>
  <c r="K1667" i="9"/>
  <c r="K1668" i="9"/>
  <c r="K1669" i="9"/>
  <c r="K1670" i="9"/>
  <c r="K1671" i="9"/>
  <c r="K1672" i="9"/>
  <c r="K1673" i="9"/>
  <c r="K1674" i="9"/>
  <c r="K1675" i="9"/>
  <c r="K1676" i="9"/>
  <c r="K1677" i="9"/>
  <c r="K1678" i="9"/>
  <c r="K1679" i="9"/>
  <c r="K1680" i="9"/>
  <c r="K1681" i="9"/>
  <c r="K1682" i="9"/>
  <c r="K1683" i="9"/>
  <c r="K1684" i="9"/>
  <c r="K1685" i="9"/>
  <c r="K1686" i="9"/>
  <c r="K1687" i="9"/>
  <c r="K1688" i="9"/>
  <c r="K1689" i="9"/>
  <c r="K1690" i="9"/>
  <c r="K1691" i="9"/>
  <c r="K1692" i="9"/>
  <c r="K1693" i="9"/>
  <c r="K1694" i="9"/>
  <c r="K1695" i="9"/>
  <c r="K1696" i="9"/>
  <c r="K1697" i="9"/>
  <c r="K1698" i="9"/>
  <c r="K1699" i="9"/>
  <c r="K1700" i="9"/>
  <c r="K1701" i="9"/>
  <c r="K1702" i="9"/>
  <c r="K1703" i="9"/>
  <c r="K1704" i="9"/>
  <c r="K1705" i="9"/>
  <c r="K1706" i="9"/>
  <c r="K1707" i="9"/>
  <c r="K1708" i="9"/>
  <c r="K1709" i="9"/>
  <c r="K1710" i="9"/>
  <c r="K1711" i="9"/>
  <c r="K1712" i="9"/>
  <c r="K1713" i="9"/>
  <c r="K1714" i="9"/>
  <c r="K1715" i="9"/>
  <c r="K1716" i="9"/>
  <c r="K1717" i="9"/>
  <c r="K1718" i="9"/>
  <c r="K1719" i="9"/>
  <c r="K1720" i="9"/>
  <c r="K1721" i="9"/>
  <c r="K1722" i="9"/>
  <c r="K1723" i="9"/>
  <c r="K1724" i="9"/>
  <c r="K1725" i="9"/>
  <c r="K1726" i="9"/>
  <c r="K1727" i="9"/>
  <c r="K1728" i="9"/>
  <c r="K1729" i="9"/>
  <c r="K1730" i="9"/>
  <c r="I1418" i="9"/>
  <c r="I1178" i="9"/>
  <c r="I1177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I1176" i="9"/>
  <c r="I960" i="9"/>
  <c r="I959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I958" i="9"/>
  <c r="I822" i="9"/>
  <c r="I821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I820" i="9"/>
  <c r="I676" i="9"/>
  <c r="I675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I674" i="9"/>
  <c r="I587" i="9"/>
  <c r="I586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I585" i="9"/>
  <c r="I492" i="9"/>
  <c r="I491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I490" i="9"/>
  <c r="I420" i="9"/>
  <c r="I419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I418" i="9"/>
  <c r="I369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I368" i="9"/>
  <c r="I320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I319" i="9"/>
  <c r="I282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I281" i="9"/>
  <c r="I253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I252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I237" i="9"/>
  <c r="I184" i="9"/>
  <c r="I183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I182" i="9"/>
  <c r="I165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I164" i="9"/>
  <c r="I144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I143" i="9"/>
  <c r="I114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I113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I92" i="9"/>
  <c r="K80" i="9"/>
  <c r="K81" i="9"/>
  <c r="K82" i="9"/>
  <c r="K83" i="9"/>
  <c r="K84" i="9"/>
  <c r="K85" i="9"/>
  <c r="K86" i="9"/>
  <c r="K87" i="9"/>
  <c r="K88" i="9"/>
  <c r="K89" i="9"/>
  <c r="K90" i="9"/>
  <c r="K91" i="9"/>
  <c r="I80" i="9"/>
  <c r="K74" i="9"/>
  <c r="K75" i="9"/>
  <c r="K76" i="9"/>
  <c r="K77" i="9"/>
  <c r="K78" i="9"/>
  <c r="K79" i="9"/>
  <c r="I74" i="9"/>
  <c r="K65" i="9"/>
  <c r="K66" i="9"/>
  <c r="K67" i="9"/>
  <c r="K68" i="9"/>
  <c r="K69" i="9"/>
  <c r="K70" i="9"/>
  <c r="K71" i="9"/>
  <c r="K72" i="9"/>
  <c r="K73" i="9"/>
  <c r="I65" i="9"/>
  <c r="K58" i="9"/>
  <c r="K59" i="9"/>
  <c r="K60" i="9"/>
  <c r="K61" i="9"/>
  <c r="K62" i="9"/>
  <c r="K63" i="9"/>
  <c r="K64" i="9"/>
  <c r="I58" i="9"/>
  <c r="I44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I43" i="9"/>
  <c r="K38" i="9"/>
  <c r="K39" i="9"/>
  <c r="K40" i="9"/>
  <c r="K41" i="9"/>
  <c r="K42" i="9"/>
  <c r="I38" i="9"/>
  <c r="K33" i="9"/>
  <c r="K34" i="9"/>
  <c r="K35" i="9"/>
  <c r="K36" i="9"/>
  <c r="K37" i="9"/>
  <c r="I33" i="9"/>
  <c r="K30" i="9"/>
  <c r="K31" i="9"/>
  <c r="K32" i="9"/>
  <c r="I30" i="9"/>
  <c r="I22" i="9"/>
  <c r="K21" i="9"/>
  <c r="K22" i="9"/>
  <c r="K23" i="9"/>
  <c r="K24" i="9"/>
  <c r="K25" i="9"/>
  <c r="K26" i="9"/>
  <c r="K27" i="9"/>
  <c r="K28" i="9"/>
  <c r="K29" i="9"/>
  <c r="I21" i="9"/>
  <c r="K18" i="9"/>
  <c r="K19" i="9"/>
  <c r="K20" i="9"/>
  <c r="I18" i="9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O613" i="8"/>
  <c r="O59" i="8"/>
  <c r="O61" i="8"/>
  <c r="O62" i="8"/>
  <c r="O63" i="8"/>
  <c r="O64" i="8"/>
  <c r="O65" i="8"/>
  <c r="O66" i="8"/>
  <c r="O67" i="8"/>
  <c r="O68" i="8"/>
  <c r="O2884" i="8"/>
  <c r="O3249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Q70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Q69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Q68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Q67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Q66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Q65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Q64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Q63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Q62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Q61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Q60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Q59" i="8"/>
  <c r="T58" i="8"/>
  <c r="S58" i="8"/>
  <c r="O427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Q58" i="8"/>
  <c r="T57" i="8"/>
  <c r="S57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Q57" i="8"/>
  <c r="T56" i="8"/>
  <c r="S56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Q56" i="8"/>
  <c r="T55" i="8"/>
  <c r="S55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Q55" i="8"/>
  <c r="T54" i="8"/>
  <c r="S54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Q54" i="8"/>
  <c r="T53" i="8"/>
  <c r="S53" i="8"/>
  <c r="T52" i="8"/>
  <c r="S52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Q52" i="8"/>
  <c r="T51" i="8"/>
  <c r="S51" i="8"/>
  <c r="K191" i="8"/>
  <c r="K192" i="8"/>
  <c r="K193" i="8"/>
  <c r="K194" i="8"/>
  <c r="K195" i="8"/>
  <c r="K196" i="8"/>
  <c r="K197" i="8"/>
  <c r="K198" i="8"/>
  <c r="K199" i="8"/>
  <c r="Q51" i="8"/>
  <c r="T50" i="8"/>
  <c r="S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Q50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Q49" i="8"/>
  <c r="T48" i="8"/>
  <c r="S48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Q48" i="8"/>
  <c r="S47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Q47" i="8"/>
  <c r="S46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Q46" i="8"/>
  <c r="T45" i="8"/>
  <c r="S45" i="8"/>
  <c r="T44" i="8"/>
  <c r="S44" i="8"/>
  <c r="K62" i="8"/>
  <c r="K63" i="8"/>
  <c r="K64" i="8"/>
  <c r="K65" i="8"/>
  <c r="K66" i="8"/>
  <c r="Q44" i="8"/>
  <c r="T42" i="8"/>
  <c r="S42" i="8"/>
  <c r="T40" i="8"/>
  <c r="S40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Q40" i="8"/>
  <c r="K31" i="8"/>
  <c r="K32" i="8"/>
  <c r="K33" i="8"/>
  <c r="K34" i="8"/>
  <c r="Q39" i="8"/>
  <c r="K17" i="8"/>
  <c r="K18" i="8"/>
  <c r="K19" i="8"/>
  <c r="K20" i="8"/>
  <c r="K21" i="8"/>
  <c r="K22" i="8"/>
  <c r="K23" i="8"/>
  <c r="K24" i="8"/>
  <c r="K25" i="8"/>
  <c r="Q36" i="8"/>
  <c r="K230" i="9"/>
  <c r="K236" i="9"/>
  <c r="K229" i="9"/>
  <c r="K235" i="9"/>
  <c r="K234" i="9"/>
  <c r="K233" i="9"/>
  <c r="K228" i="9"/>
  <c r="K227" i="9"/>
  <c r="K232" i="9"/>
  <c r="K231" i="9"/>
  <c r="K57" i="9"/>
  <c r="K17" i="9"/>
  <c r="K16" i="9"/>
  <c r="K15" i="9"/>
  <c r="K14" i="9"/>
  <c r="K13" i="9"/>
  <c r="K12" i="9"/>
  <c r="K11" i="9"/>
  <c r="K10" i="9"/>
  <c r="K8" i="9"/>
  <c r="K9" i="9"/>
  <c r="K7" i="9"/>
  <c r="K6" i="9"/>
  <c r="K5" i="9"/>
  <c r="K4" i="9"/>
  <c r="K3" i="9"/>
  <c r="K2" i="9"/>
  <c r="K1" i="9"/>
  <c r="L927" i="13"/>
  <c r="K927" i="13"/>
  <c r="L469" i="13"/>
  <c r="K469" i="13"/>
  <c r="L568" i="13"/>
  <c r="K568" i="13"/>
  <c r="L25" i="13"/>
  <c r="K25" i="13"/>
  <c r="L1273" i="13"/>
  <c r="K1273" i="13"/>
  <c r="L137" i="13"/>
  <c r="K137" i="13"/>
  <c r="L1206" i="13"/>
  <c r="K1206" i="13"/>
  <c r="L365" i="13"/>
  <c r="K365" i="13"/>
  <c r="L765" i="13"/>
  <c r="K765" i="13"/>
  <c r="L1394" i="13"/>
  <c r="K1394" i="13"/>
  <c r="L969" i="13"/>
  <c r="K969" i="13"/>
  <c r="L1468" i="13"/>
  <c r="K1468" i="13"/>
  <c r="L968" i="13"/>
  <c r="K968" i="13"/>
  <c r="L1355" i="13"/>
  <c r="K1355" i="13"/>
  <c r="L1272" i="13"/>
  <c r="K1272" i="13"/>
  <c r="L870" i="13"/>
  <c r="K870" i="13"/>
  <c r="L1373" i="13"/>
  <c r="K1373" i="13"/>
  <c r="L1576" i="13"/>
  <c r="K1576" i="13"/>
  <c r="L894" i="13"/>
  <c r="K894" i="13"/>
  <c r="L1205" i="13"/>
  <c r="K1205" i="13"/>
  <c r="L520" i="13"/>
  <c r="K520" i="13"/>
  <c r="L676" i="13"/>
  <c r="K676" i="13"/>
  <c r="L1546" i="13"/>
  <c r="K1546" i="13"/>
  <c r="L1076" i="13"/>
  <c r="K1076" i="13"/>
  <c r="L1315" i="13"/>
  <c r="K1315" i="13"/>
  <c r="L241" i="13"/>
  <c r="K241" i="13"/>
  <c r="L276" i="13"/>
  <c r="K276" i="13"/>
  <c r="L1540" i="13"/>
  <c r="K1540" i="13"/>
  <c r="L675" i="13"/>
  <c r="K675" i="13"/>
  <c r="L240" i="13"/>
  <c r="K240" i="13"/>
  <c r="L994" i="13"/>
  <c r="K994" i="13"/>
  <c r="L1033" i="13"/>
  <c r="K1033" i="13"/>
  <c r="L102" i="13"/>
  <c r="K102" i="13"/>
  <c r="L799" i="13"/>
  <c r="K799" i="13"/>
  <c r="L101" i="13"/>
  <c r="K101" i="13"/>
  <c r="L1032" i="13"/>
  <c r="K1032" i="13"/>
  <c r="L1568" i="13"/>
  <c r="K1568" i="13"/>
  <c r="L993" i="13"/>
  <c r="K993" i="13"/>
  <c r="L1250" i="13"/>
  <c r="K1250" i="13"/>
  <c r="L519" i="13"/>
  <c r="K519" i="13"/>
  <c r="L1292" i="13"/>
  <c r="K1292" i="13"/>
  <c r="L239" i="13"/>
  <c r="K239" i="13"/>
  <c r="L364" i="13"/>
  <c r="K364" i="13"/>
  <c r="L1131" i="13"/>
  <c r="K1131" i="13"/>
  <c r="L100" i="13"/>
  <c r="K100" i="13"/>
  <c r="L1184" i="13"/>
  <c r="K1184" i="13"/>
  <c r="L203" i="13"/>
  <c r="K203" i="13"/>
  <c r="L1160" i="13"/>
  <c r="K1160" i="13"/>
  <c r="L1372" i="13"/>
  <c r="K1372" i="13"/>
  <c r="L869" i="13"/>
  <c r="K869" i="13"/>
  <c r="L967" i="13"/>
  <c r="K967" i="13"/>
  <c r="L419" i="13"/>
  <c r="K419" i="13"/>
  <c r="L1249" i="13"/>
  <c r="K1249" i="13"/>
  <c r="L275" i="13"/>
  <c r="K275" i="13"/>
  <c r="L52" i="13"/>
  <c r="K52" i="13"/>
  <c r="L764" i="13"/>
  <c r="K764" i="13"/>
  <c r="L1230" i="13"/>
  <c r="K1230" i="13"/>
  <c r="L1625" i="13"/>
  <c r="K1625" i="13"/>
  <c r="L1656" i="13"/>
  <c r="K1656" i="13"/>
  <c r="L1640" i="13"/>
  <c r="K1640" i="13"/>
  <c r="L1583" i="13"/>
  <c r="K1583" i="13"/>
  <c r="L1582" i="13"/>
  <c r="K1582" i="13"/>
  <c r="L99" i="13"/>
  <c r="K99" i="13"/>
  <c r="L567" i="13"/>
  <c r="K567" i="13"/>
  <c r="L674" i="13"/>
  <c r="K674" i="13"/>
  <c r="L136" i="13"/>
  <c r="K136" i="13"/>
  <c r="L619" i="13"/>
  <c r="K619" i="13"/>
  <c r="L1204" i="13"/>
  <c r="K1204" i="13"/>
  <c r="L418" i="13"/>
  <c r="K418" i="13"/>
  <c r="L1031" i="13"/>
  <c r="K1031" i="13"/>
  <c r="L618" i="13"/>
  <c r="K618" i="13"/>
  <c r="L992" i="13"/>
  <c r="K992" i="13"/>
  <c r="L1291" i="13"/>
  <c r="K1291" i="13"/>
  <c r="L363" i="13"/>
  <c r="K363" i="13"/>
  <c r="L617" i="13"/>
  <c r="K617" i="13"/>
  <c r="L74" i="13"/>
  <c r="K74" i="13"/>
  <c r="L314" i="13"/>
  <c r="K314" i="13"/>
  <c r="L468" i="13"/>
  <c r="K468" i="13"/>
  <c r="L274" i="13"/>
  <c r="K274" i="13"/>
  <c r="L1484" i="13"/>
  <c r="K1484" i="13"/>
  <c r="L467" i="13"/>
  <c r="K467" i="13"/>
  <c r="L763" i="13"/>
  <c r="K763" i="13"/>
  <c r="L202" i="13"/>
  <c r="K202" i="13"/>
  <c r="L1520" i="13"/>
  <c r="K1520" i="13"/>
  <c r="L1159" i="13"/>
  <c r="K1159" i="13"/>
  <c r="L840" i="13"/>
  <c r="K840" i="13"/>
  <c r="L1442" i="13"/>
  <c r="K1442" i="13"/>
  <c r="L798" i="13"/>
  <c r="K798" i="13"/>
  <c r="L466" i="13"/>
  <c r="K466" i="13"/>
  <c r="L168" i="13"/>
  <c r="K168" i="13"/>
  <c r="L1271" i="13"/>
  <c r="K1271" i="13"/>
  <c r="L673" i="13"/>
  <c r="K673" i="13"/>
  <c r="L1229" i="13"/>
  <c r="K1229" i="13"/>
  <c r="L73" i="13"/>
  <c r="K73" i="13"/>
  <c r="L1634" i="13"/>
  <c r="K1634" i="13"/>
  <c r="L839" i="13"/>
  <c r="K839" i="13"/>
  <c r="L51" i="13"/>
  <c r="K51" i="13"/>
  <c r="L616" i="13"/>
  <c r="K616" i="13"/>
  <c r="L1567" i="13"/>
  <c r="K1567" i="13"/>
  <c r="L893" i="13"/>
  <c r="K893" i="13"/>
  <c r="L1597" i="13"/>
  <c r="K1597" i="13"/>
  <c r="L1539" i="13"/>
  <c r="K1539" i="13"/>
  <c r="L518" i="13"/>
  <c r="K518" i="13"/>
  <c r="L273" i="13"/>
  <c r="K273" i="13"/>
  <c r="L1647" i="13"/>
  <c r="K1647" i="13"/>
  <c r="L991" i="13"/>
  <c r="K991" i="13"/>
  <c r="L1130" i="13"/>
  <c r="K1130" i="13"/>
  <c r="L615" i="13"/>
  <c r="K615" i="13"/>
  <c r="L1393" i="13"/>
  <c r="K1393" i="13"/>
  <c r="L566" i="13"/>
  <c r="K566" i="13"/>
  <c r="L465" i="13"/>
  <c r="K465" i="13"/>
  <c r="L838" i="13"/>
  <c r="K838" i="13"/>
  <c r="L718" i="13"/>
  <c r="K718" i="13"/>
  <c r="L1183" i="13"/>
  <c r="K1183" i="13"/>
  <c r="L1452" i="13"/>
  <c r="K1452" i="13"/>
  <c r="L238" i="13"/>
  <c r="K238" i="13"/>
  <c r="L1228" i="13"/>
  <c r="K1228" i="13"/>
  <c r="L762" i="13"/>
  <c r="K762" i="13"/>
  <c r="L1227" i="13"/>
  <c r="K1227" i="13"/>
  <c r="L135" i="13"/>
  <c r="K135" i="13"/>
  <c r="L417" i="13"/>
  <c r="K417" i="13"/>
  <c r="L167" i="13"/>
  <c r="K167" i="13"/>
  <c r="L313" i="13"/>
  <c r="K313" i="13"/>
  <c r="L565" i="13"/>
  <c r="K565" i="13"/>
  <c r="L312" i="13"/>
  <c r="K312" i="13"/>
  <c r="L926" i="13"/>
  <c r="K926" i="13"/>
  <c r="L1182" i="13"/>
  <c r="K1182" i="13"/>
  <c r="L1290" i="13"/>
  <c r="K1290" i="13"/>
  <c r="L1619" i="13"/>
  <c r="K1619" i="13"/>
  <c r="L990" i="13"/>
  <c r="K990" i="13"/>
  <c r="L464" i="13"/>
  <c r="K464" i="13"/>
  <c r="L1248" i="13"/>
  <c r="K1248" i="13"/>
  <c r="L1652" i="13"/>
  <c r="K1652" i="13"/>
  <c r="L564" i="13"/>
  <c r="K564" i="13"/>
  <c r="L1575" i="13"/>
  <c r="K1575" i="13"/>
  <c r="L134" i="13"/>
  <c r="K134" i="13"/>
  <c r="L1270" i="13"/>
  <c r="K1270" i="13"/>
  <c r="L1030" i="13"/>
  <c r="K1030" i="13"/>
  <c r="L517" i="13"/>
  <c r="K517" i="13"/>
  <c r="L966" i="13"/>
  <c r="K966" i="13"/>
  <c r="L717" i="13"/>
  <c r="K717" i="13"/>
  <c r="L201" i="13"/>
  <c r="K201" i="13"/>
  <c r="L1337" i="13"/>
  <c r="K1337" i="13"/>
  <c r="L1602" i="13"/>
  <c r="K1602" i="13"/>
  <c r="L563" i="13"/>
  <c r="K563" i="13"/>
  <c r="L1075" i="13"/>
  <c r="K1075" i="13"/>
  <c r="L133" i="13"/>
  <c r="K133" i="13"/>
  <c r="L1467" i="13"/>
  <c r="K1467" i="13"/>
  <c r="L1314" i="13"/>
  <c r="K1314" i="13"/>
  <c r="L311" i="13"/>
  <c r="K311" i="13"/>
  <c r="L516" i="13"/>
  <c r="K516" i="13"/>
  <c r="L416" i="13"/>
  <c r="K416" i="13"/>
  <c r="L463" i="13"/>
  <c r="K463" i="13"/>
  <c r="L892" i="13"/>
  <c r="K892" i="13"/>
  <c r="L1613" i="13"/>
  <c r="K1613" i="13"/>
  <c r="L237" i="13"/>
  <c r="K237" i="13"/>
  <c r="L925" i="13"/>
  <c r="K925" i="13"/>
  <c r="L98" i="13"/>
  <c r="K98" i="13"/>
  <c r="L166" i="13"/>
  <c r="K166" i="13"/>
  <c r="L362" i="13"/>
  <c r="K362" i="13"/>
  <c r="L672" i="13"/>
  <c r="K672" i="13"/>
  <c r="L200" i="13"/>
  <c r="K200" i="13"/>
  <c r="L515" i="13"/>
  <c r="K515" i="13"/>
  <c r="L1519" i="13"/>
  <c r="K1519" i="13"/>
  <c r="L462" i="13"/>
  <c r="K462" i="13"/>
  <c r="L1029" i="13"/>
  <c r="K1029" i="13"/>
  <c r="L415" i="13"/>
  <c r="K415" i="13"/>
  <c r="L461" i="13"/>
  <c r="K461" i="13"/>
  <c r="L1269" i="13"/>
  <c r="K1269" i="13"/>
  <c r="L132" i="13"/>
  <c r="K132" i="13"/>
  <c r="L310" i="13"/>
  <c r="K310" i="13"/>
  <c r="L1555" i="13"/>
  <c r="K1555" i="13"/>
  <c r="L965" i="13"/>
  <c r="K965" i="13"/>
  <c r="L514" i="13"/>
  <c r="K514" i="13"/>
  <c r="L964" i="13"/>
  <c r="K964" i="13"/>
  <c r="L309" i="13"/>
  <c r="K309" i="13"/>
  <c r="L414" i="13"/>
  <c r="K414" i="13"/>
  <c r="L1336" i="13"/>
  <c r="K1336" i="13"/>
  <c r="L1419" i="13"/>
  <c r="K1419" i="13"/>
  <c r="L1203" i="13"/>
  <c r="K1203" i="13"/>
  <c r="L761" i="13"/>
  <c r="K761" i="13"/>
  <c r="L1129" i="13"/>
  <c r="K1129" i="13"/>
  <c r="L1128" i="13"/>
  <c r="K1128" i="13"/>
  <c r="L24" i="13"/>
  <c r="K24" i="13"/>
  <c r="L1074" i="13"/>
  <c r="K1074" i="13"/>
  <c r="L963" i="13"/>
  <c r="K963" i="13"/>
  <c r="L131" i="13"/>
  <c r="K131" i="13"/>
  <c r="L1466" i="13"/>
  <c r="K1466" i="13"/>
  <c r="L716" i="13"/>
  <c r="K716" i="13"/>
  <c r="L361" i="13"/>
  <c r="K361" i="13"/>
  <c r="L413" i="13"/>
  <c r="K413" i="13"/>
  <c r="L236" i="13"/>
  <c r="K236" i="13"/>
  <c r="L513" i="13"/>
  <c r="K513" i="13"/>
  <c r="L460" i="13"/>
  <c r="K460" i="13"/>
  <c r="L97" i="13"/>
  <c r="K97" i="13"/>
  <c r="L1554" i="13"/>
  <c r="K1554" i="13"/>
  <c r="L1650" i="13"/>
  <c r="K1650" i="13"/>
  <c r="L1247" i="13"/>
  <c r="K1247" i="13"/>
  <c r="L924" i="13"/>
  <c r="K924" i="13"/>
  <c r="L614" i="13"/>
  <c r="K614" i="13"/>
  <c r="L96" i="13"/>
  <c r="K96" i="13"/>
  <c r="L459" i="13"/>
  <c r="K459" i="13"/>
  <c r="L1601" i="13"/>
  <c r="K1601" i="13"/>
  <c r="L458" i="13"/>
  <c r="K458" i="13"/>
  <c r="L1609" i="13"/>
  <c r="K1609" i="13"/>
  <c r="L199" i="13"/>
  <c r="K199" i="13"/>
  <c r="L130" i="13"/>
  <c r="K130" i="13"/>
  <c r="L671" i="13"/>
  <c r="K671" i="13"/>
  <c r="L1289" i="13"/>
  <c r="K1289" i="13"/>
  <c r="L50" i="13"/>
  <c r="K50" i="13"/>
  <c r="L1566" i="13"/>
  <c r="K1566" i="13"/>
  <c r="L1574" i="13"/>
  <c r="K1574" i="13"/>
  <c r="L562" i="13"/>
  <c r="K562" i="13"/>
  <c r="L613" i="13"/>
  <c r="K613" i="13"/>
  <c r="L412" i="13"/>
  <c r="K412" i="13"/>
  <c r="L612" i="13"/>
  <c r="K612" i="13"/>
  <c r="L797" i="13"/>
  <c r="K797" i="13"/>
  <c r="L760" i="13"/>
  <c r="K760" i="13"/>
  <c r="L1028" i="13"/>
  <c r="K1028" i="13"/>
  <c r="L759" i="13"/>
  <c r="K759" i="13"/>
  <c r="L962" i="13"/>
  <c r="K962" i="13"/>
  <c r="L1538" i="13"/>
  <c r="K1538" i="13"/>
  <c r="L1633" i="13"/>
  <c r="K1633" i="13"/>
  <c r="L1608" i="13"/>
  <c r="K1608" i="13"/>
  <c r="L360" i="13"/>
  <c r="K360" i="13"/>
  <c r="L1504" i="13"/>
  <c r="K1504" i="13"/>
  <c r="L308" i="13"/>
  <c r="K308" i="13"/>
  <c r="L758" i="13"/>
  <c r="K758" i="13"/>
  <c r="L1451" i="13"/>
  <c r="K1451" i="13"/>
  <c r="L1565" i="13"/>
  <c r="K1565" i="13"/>
  <c r="L1100" i="13"/>
  <c r="K1100" i="13"/>
  <c r="L1226" i="13"/>
  <c r="K1226" i="13"/>
  <c r="L165" i="13"/>
  <c r="K165" i="13"/>
  <c r="L457" i="13"/>
  <c r="K457" i="13"/>
  <c r="L796" i="13"/>
  <c r="K796" i="13"/>
  <c r="L164" i="13"/>
  <c r="K164" i="13"/>
  <c r="L715" i="13"/>
  <c r="K715" i="13"/>
  <c r="L163" i="13"/>
  <c r="K163" i="13"/>
  <c r="L923" i="13"/>
  <c r="K923" i="13"/>
  <c r="L1441" i="13"/>
  <c r="K1441" i="13"/>
  <c r="L49" i="13"/>
  <c r="K49" i="13"/>
  <c r="L1503" i="13"/>
  <c r="K1503" i="13"/>
  <c r="L235" i="13"/>
  <c r="K235" i="13"/>
  <c r="L48" i="13"/>
  <c r="K48" i="13"/>
  <c r="L1596" i="13"/>
  <c r="K1596" i="13"/>
  <c r="L670" i="13"/>
  <c r="K670" i="13"/>
  <c r="L1288" i="13"/>
  <c r="K1288" i="13"/>
  <c r="L1158" i="13"/>
  <c r="K1158" i="13"/>
  <c r="L1646" i="13"/>
  <c r="K1646" i="13"/>
  <c r="L1268" i="13"/>
  <c r="K1268" i="13"/>
  <c r="L1027" i="13"/>
  <c r="K1027" i="13"/>
  <c r="L129" i="13"/>
  <c r="K129" i="13"/>
  <c r="L989" i="13"/>
  <c r="K989" i="13"/>
  <c r="L837" i="13"/>
  <c r="K837" i="13"/>
  <c r="L1526" i="13"/>
  <c r="K1526" i="13"/>
  <c r="L47" i="13"/>
  <c r="K47" i="13"/>
  <c r="L1537" i="13"/>
  <c r="K1537" i="13"/>
  <c r="L198" i="13"/>
  <c r="K198" i="13"/>
  <c r="L1581" i="13"/>
  <c r="K1581" i="13"/>
  <c r="L1335" i="13"/>
  <c r="K1335" i="13"/>
  <c r="L1545" i="13"/>
  <c r="K1545" i="13"/>
  <c r="L512" i="13"/>
  <c r="K512" i="13"/>
  <c r="L307" i="13"/>
  <c r="K307" i="13"/>
  <c r="L1630" i="13"/>
  <c r="K1630" i="13"/>
  <c r="L1418" i="13"/>
  <c r="K1418" i="13"/>
  <c r="L1392" i="13"/>
  <c r="K1392" i="13"/>
  <c r="L1483" i="13"/>
  <c r="K1483" i="13"/>
  <c r="L961" i="13"/>
  <c r="K961" i="13"/>
  <c r="L669" i="13"/>
  <c r="K669" i="13"/>
  <c r="L95" i="13"/>
  <c r="K95" i="13"/>
  <c r="L960" i="13"/>
  <c r="K960" i="13"/>
  <c r="L1225" i="13"/>
  <c r="K1225" i="13"/>
  <c r="L1465" i="13"/>
  <c r="K1465" i="13"/>
  <c r="L456" i="13"/>
  <c r="K456" i="13"/>
  <c r="L714" i="13"/>
  <c r="K714" i="13"/>
  <c r="L72" i="13"/>
  <c r="K72" i="13"/>
  <c r="L306" i="13"/>
  <c r="K306" i="13"/>
  <c r="L713" i="13"/>
  <c r="K713" i="13"/>
  <c r="L1600" i="13"/>
  <c r="K1600" i="13"/>
  <c r="L94" i="13"/>
  <c r="K94" i="13"/>
  <c r="L1564" i="13"/>
  <c r="K1564" i="13"/>
  <c r="L511" i="13"/>
  <c r="K511" i="13"/>
  <c r="L411" i="13"/>
  <c r="K411" i="13"/>
  <c r="L1580" i="13"/>
  <c r="K1580" i="13"/>
  <c r="L1417" i="13"/>
  <c r="K1417" i="13"/>
  <c r="L46" i="13"/>
  <c r="K46" i="13"/>
  <c r="L1157" i="13"/>
  <c r="K1157" i="13"/>
  <c r="L668" i="13"/>
  <c r="K668" i="13"/>
  <c r="L1267" i="13"/>
  <c r="K1267" i="13"/>
  <c r="L891" i="13"/>
  <c r="K891" i="13"/>
  <c r="L510" i="13"/>
  <c r="K510" i="13"/>
  <c r="L359" i="13"/>
  <c r="K359" i="13"/>
  <c r="L890" i="13"/>
  <c r="K890" i="13"/>
  <c r="L1482" i="13"/>
  <c r="K1482" i="13"/>
  <c r="L712" i="13"/>
  <c r="K712" i="13"/>
  <c r="L836" i="13"/>
  <c r="K836" i="13"/>
  <c r="L711" i="13"/>
  <c r="K711" i="13"/>
  <c r="L410" i="13"/>
  <c r="K410" i="13"/>
  <c r="L455" i="13"/>
  <c r="K455" i="13"/>
  <c r="L71" i="13"/>
  <c r="K71" i="13"/>
  <c r="L70" i="13"/>
  <c r="K70" i="13"/>
  <c r="L795" i="13"/>
  <c r="K795" i="13"/>
  <c r="L794" i="13"/>
  <c r="K794" i="13"/>
  <c r="L234" i="13"/>
  <c r="K234" i="13"/>
  <c r="L509" i="13"/>
  <c r="K509" i="13"/>
  <c r="L162" i="13"/>
  <c r="K162" i="13"/>
  <c r="L161" i="13"/>
  <c r="K161" i="13"/>
  <c r="L9" i="13"/>
  <c r="K9" i="13"/>
  <c r="L1073" i="13"/>
  <c r="K1073" i="13"/>
  <c r="L454" i="13"/>
  <c r="K454" i="13"/>
  <c r="L1181" i="13"/>
  <c r="K1181" i="13"/>
  <c r="L1026" i="13"/>
  <c r="K1026" i="13"/>
  <c r="L358" i="13"/>
  <c r="K358" i="13"/>
  <c r="L453" i="13"/>
  <c r="K453" i="13"/>
  <c r="L1525" i="13"/>
  <c r="K1525" i="13"/>
  <c r="L357" i="13"/>
  <c r="K357" i="13"/>
  <c r="L1266" i="13"/>
  <c r="K1266" i="13"/>
  <c r="L305" i="13"/>
  <c r="K305" i="13"/>
  <c r="L959" i="13"/>
  <c r="K959" i="13"/>
  <c r="L409" i="13"/>
  <c r="K409" i="13"/>
  <c r="L7" i="13"/>
  <c r="K7" i="13"/>
  <c r="L1618" i="13"/>
  <c r="K1618" i="13"/>
  <c r="L408" i="13"/>
  <c r="K408" i="13"/>
  <c r="L757" i="13"/>
  <c r="K757" i="13"/>
  <c r="L356" i="13"/>
  <c r="K356" i="13"/>
  <c r="L922" i="13"/>
  <c r="K922" i="13"/>
  <c r="L868" i="13"/>
  <c r="K868" i="13"/>
  <c r="L93" i="13"/>
  <c r="K93" i="13"/>
  <c r="L1025" i="13"/>
  <c r="K1025" i="13"/>
  <c r="L1624" i="13"/>
  <c r="K1624" i="13"/>
  <c r="L793" i="13"/>
  <c r="K793" i="13"/>
  <c r="L407" i="13"/>
  <c r="K407" i="13"/>
  <c r="L1202" i="13"/>
  <c r="K1202" i="13"/>
  <c r="L1072" i="13"/>
  <c r="K1072" i="13"/>
  <c r="L1024" i="13"/>
  <c r="K1024" i="13"/>
  <c r="L1416" i="13"/>
  <c r="K1416" i="13"/>
  <c r="L1440" i="13"/>
  <c r="K1440" i="13"/>
  <c r="L1649" i="13"/>
  <c r="K1649" i="13"/>
  <c r="L45" i="13"/>
  <c r="K45" i="13"/>
  <c r="L1099" i="13"/>
  <c r="K1099" i="13"/>
  <c r="L1156" i="13"/>
  <c r="K1156" i="13"/>
  <c r="L561" i="13"/>
  <c r="K561" i="13"/>
  <c r="L304" i="13"/>
  <c r="K304" i="13"/>
  <c r="L667" i="13"/>
  <c r="K667" i="13"/>
  <c r="L303" i="13"/>
  <c r="K303" i="13"/>
  <c r="L92" i="13"/>
  <c r="K92" i="13"/>
  <c r="L1127" i="13"/>
  <c r="K1127" i="13"/>
  <c r="L1265" i="13"/>
  <c r="K1265" i="13"/>
  <c r="L1563" i="13"/>
  <c r="K1563" i="13"/>
  <c r="L867" i="13"/>
  <c r="K867" i="13"/>
  <c r="L666" i="13"/>
  <c r="K666" i="13"/>
  <c r="L1450" i="13"/>
  <c r="K1450" i="13"/>
  <c r="L866" i="13"/>
  <c r="K866" i="13"/>
  <c r="L835" i="13"/>
  <c r="K835" i="13"/>
  <c r="L1264" i="13"/>
  <c r="K1264" i="13"/>
  <c r="L1263" i="13"/>
  <c r="K1263" i="13"/>
  <c r="L1246" i="13"/>
  <c r="K1246" i="13"/>
  <c r="L1155" i="13"/>
  <c r="K1155" i="13"/>
  <c r="L958" i="13"/>
  <c r="K958" i="13"/>
  <c r="L160" i="13"/>
  <c r="K160" i="13"/>
  <c r="L69" i="13"/>
  <c r="K69" i="13"/>
  <c r="L1245" i="13"/>
  <c r="K1245" i="13"/>
  <c r="L1154" i="13"/>
  <c r="K1154" i="13"/>
  <c r="L1052" i="13"/>
  <c r="K1052" i="13"/>
  <c r="L68" i="13"/>
  <c r="K68" i="13"/>
  <c r="L233" i="13"/>
  <c r="K233" i="13"/>
  <c r="L1553" i="13"/>
  <c r="K1553" i="13"/>
  <c r="L1552" i="13"/>
  <c r="K1552" i="13"/>
  <c r="L1126" i="13"/>
  <c r="K1126" i="13"/>
  <c r="L1023" i="13"/>
  <c r="K1023" i="13"/>
  <c r="L1125" i="13"/>
  <c r="K1125" i="13"/>
  <c r="L1607" i="13"/>
  <c r="K1607" i="13"/>
  <c r="L128" i="13"/>
  <c r="K128" i="13"/>
  <c r="L355" i="13"/>
  <c r="K355" i="13"/>
  <c r="L354" i="13"/>
  <c r="K354" i="13"/>
  <c r="L44" i="13"/>
  <c r="K44" i="13"/>
  <c r="L834" i="13"/>
  <c r="K834" i="13"/>
  <c r="L232" i="13"/>
  <c r="K232" i="13"/>
  <c r="L302" i="13"/>
  <c r="K302" i="13"/>
  <c r="L23" i="13"/>
  <c r="K23" i="13"/>
  <c r="L1022" i="13"/>
  <c r="K1022" i="13"/>
  <c r="L6" i="13"/>
  <c r="K6" i="13"/>
  <c r="L665" i="13"/>
  <c r="K665" i="13"/>
  <c r="L353" i="13"/>
  <c r="K353" i="13"/>
  <c r="L1449" i="13"/>
  <c r="K1449" i="13"/>
  <c r="L452" i="13"/>
  <c r="K452" i="13"/>
  <c r="L1439" i="13"/>
  <c r="K1439" i="13"/>
  <c r="L611" i="13"/>
  <c r="K611" i="13"/>
  <c r="L1391" i="13"/>
  <c r="K1391" i="13"/>
  <c r="L1502" i="13"/>
  <c r="K1502" i="13"/>
  <c r="L1124" i="13"/>
  <c r="K1124" i="13"/>
  <c r="L1481" i="13"/>
  <c r="K1481" i="13"/>
  <c r="L67" i="13"/>
  <c r="K67" i="13"/>
  <c r="L1536" i="13"/>
  <c r="K1536" i="13"/>
  <c r="L664" i="13"/>
  <c r="K664" i="13"/>
  <c r="L352" i="13"/>
  <c r="K352" i="13"/>
  <c r="L272" i="13"/>
  <c r="K272" i="13"/>
  <c r="L43" i="13"/>
  <c r="K43" i="13"/>
  <c r="L127" i="13"/>
  <c r="K127" i="13"/>
  <c r="L1544" i="13"/>
  <c r="K1544" i="13"/>
  <c r="L126" i="13"/>
  <c r="K126" i="13"/>
  <c r="L42" i="13"/>
  <c r="K42" i="13"/>
  <c r="L1448" i="13"/>
  <c r="K1448" i="13"/>
  <c r="L508" i="13"/>
  <c r="K508" i="13"/>
  <c r="L406" i="13"/>
  <c r="K406" i="13"/>
  <c r="L405" i="13"/>
  <c r="K405" i="13"/>
  <c r="L1535" i="13"/>
  <c r="K1535" i="13"/>
  <c r="L1480" i="13"/>
  <c r="K1480" i="13"/>
  <c r="L91" i="13"/>
  <c r="K91" i="13"/>
  <c r="L1287" i="13"/>
  <c r="K1287" i="13"/>
  <c r="L1180" i="13"/>
  <c r="K1180" i="13"/>
  <c r="L22" i="13"/>
  <c r="K22" i="13"/>
  <c r="L663" i="13"/>
  <c r="K663" i="13"/>
  <c r="L1518" i="13"/>
  <c r="K1518" i="13"/>
  <c r="L1313" i="13"/>
  <c r="K1313" i="13"/>
  <c r="L231" i="13"/>
  <c r="K231" i="13"/>
  <c r="L1651" i="13"/>
  <c r="K1651" i="13"/>
  <c r="L1447" i="13"/>
  <c r="K1447" i="13"/>
  <c r="L1534" i="13"/>
  <c r="K1534" i="13"/>
  <c r="L125" i="13"/>
  <c r="K125" i="13"/>
  <c r="L21" i="13"/>
  <c r="K21" i="13"/>
  <c r="L1533" i="13"/>
  <c r="K1533" i="13"/>
  <c r="L1446" i="13"/>
  <c r="K1446" i="13"/>
  <c r="L865" i="13"/>
  <c r="K865" i="13"/>
  <c r="L451" i="13"/>
  <c r="K451" i="13"/>
  <c r="L1224" i="13"/>
  <c r="K1224" i="13"/>
  <c r="L271" i="13"/>
  <c r="K271" i="13"/>
  <c r="L1623" i="13"/>
  <c r="K1623" i="13"/>
  <c r="L1071" i="13"/>
  <c r="K1071" i="13"/>
  <c r="L1562" i="13"/>
  <c r="K1562" i="13"/>
  <c r="L301" i="13"/>
  <c r="K301" i="13"/>
  <c r="L230" i="13"/>
  <c r="K230" i="13"/>
  <c r="L1262" i="13"/>
  <c r="K1262" i="13"/>
  <c r="L1312" i="13"/>
  <c r="K1312" i="13"/>
  <c r="L957" i="13"/>
  <c r="K957" i="13"/>
  <c r="L1644" i="13"/>
  <c r="K1644" i="13"/>
  <c r="L864" i="13"/>
  <c r="K864" i="13"/>
  <c r="L710" i="13"/>
  <c r="K710" i="13"/>
  <c r="L1501" i="13"/>
  <c r="K1501" i="13"/>
  <c r="L1415" i="13"/>
  <c r="K1415" i="13"/>
  <c r="L833" i="13"/>
  <c r="K833" i="13"/>
  <c r="L159" i="13"/>
  <c r="K159" i="13"/>
  <c r="L1286" i="13"/>
  <c r="K1286" i="13"/>
  <c r="L956" i="13"/>
  <c r="K956" i="13"/>
  <c r="L1573" i="13"/>
  <c r="K1573" i="13"/>
  <c r="L610" i="13"/>
  <c r="K610" i="13"/>
  <c r="L1414" i="13"/>
  <c r="K1414" i="13"/>
  <c r="L921" i="13"/>
  <c r="K921" i="13"/>
  <c r="L1524" i="13"/>
  <c r="K1524" i="13"/>
  <c r="L1500" i="13"/>
  <c r="K1500" i="13"/>
  <c r="L351" i="13"/>
  <c r="K351" i="13"/>
  <c r="L560" i="13"/>
  <c r="K560" i="13"/>
  <c r="L507" i="13"/>
  <c r="K507" i="13"/>
  <c r="L832" i="13"/>
  <c r="K832" i="13"/>
  <c r="L609" i="13"/>
  <c r="K609" i="13"/>
  <c r="L350" i="13"/>
  <c r="K350" i="13"/>
  <c r="L404" i="13"/>
  <c r="K404" i="13"/>
  <c r="L124" i="13"/>
  <c r="K124" i="13"/>
  <c r="L1413" i="13"/>
  <c r="K1413" i="13"/>
  <c r="L863" i="13"/>
  <c r="K863" i="13"/>
  <c r="L1244" i="13"/>
  <c r="K1244" i="13"/>
  <c r="L1098" i="13"/>
  <c r="K1098" i="13"/>
  <c r="L559" i="13"/>
  <c r="K559" i="13"/>
  <c r="L1311" i="13"/>
  <c r="K1311" i="13"/>
  <c r="L1070" i="13"/>
  <c r="K1070" i="13"/>
  <c r="L1438" i="13"/>
  <c r="K1438" i="13"/>
  <c r="L1390" i="13"/>
  <c r="K1390" i="13"/>
  <c r="L123" i="13"/>
  <c r="K123" i="13"/>
  <c r="L608" i="13"/>
  <c r="K608" i="13"/>
  <c r="L1437" i="13"/>
  <c r="K1437" i="13"/>
  <c r="L607" i="13"/>
  <c r="K607" i="13"/>
  <c r="L558" i="13"/>
  <c r="K558" i="13"/>
  <c r="L90" i="13"/>
  <c r="K90" i="13"/>
  <c r="L1243" i="13"/>
  <c r="K1243" i="13"/>
  <c r="L1123" i="13"/>
  <c r="K1123" i="13"/>
  <c r="L1097" i="13"/>
  <c r="K1097" i="13"/>
  <c r="L1179" i="13"/>
  <c r="K1179" i="13"/>
  <c r="L862" i="13"/>
  <c r="K862" i="13"/>
  <c r="L349" i="13"/>
  <c r="K349" i="13"/>
  <c r="L1637" i="13"/>
  <c r="K1637" i="13"/>
  <c r="L41" i="13"/>
  <c r="K41" i="13"/>
  <c r="L709" i="13"/>
  <c r="K709" i="13"/>
  <c r="L270" i="13"/>
  <c r="K270" i="13"/>
  <c r="L122" i="13"/>
  <c r="K122" i="13"/>
  <c r="L920" i="13"/>
  <c r="K920" i="13"/>
  <c r="L1051" i="13"/>
  <c r="K1051" i="13"/>
  <c r="L557" i="13"/>
  <c r="K557" i="13"/>
  <c r="L1050" i="13"/>
  <c r="K1050" i="13"/>
  <c r="L662" i="13"/>
  <c r="K662" i="13"/>
  <c r="L831" i="13"/>
  <c r="K831" i="13"/>
  <c r="L1096" i="13"/>
  <c r="K1096" i="13"/>
  <c r="L1499" i="13"/>
  <c r="K1499" i="13"/>
  <c r="L830" i="13"/>
  <c r="K830" i="13"/>
  <c r="L756" i="13"/>
  <c r="K756" i="13"/>
  <c r="L1021" i="13"/>
  <c r="K1021" i="13"/>
  <c r="L300" i="13"/>
  <c r="K300" i="13"/>
  <c r="L1561" i="13"/>
  <c r="K1561" i="13"/>
  <c r="L1479" i="13"/>
  <c r="K1479" i="13"/>
  <c r="L1412" i="13"/>
  <c r="K1412" i="13"/>
  <c r="L955" i="13"/>
  <c r="K955" i="13"/>
  <c r="L954" i="13"/>
  <c r="K954" i="13"/>
  <c r="L1464" i="13"/>
  <c r="K1464" i="13"/>
  <c r="L661" i="13"/>
  <c r="K661" i="13"/>
  <c r="L1049" i="13"/>
  <c r="K1049" i="13"/>
  <c r="L889" i="13"/>
  <c r="K889" i="13"/>
  <c r="L1153" i="13"/>
  <c r="K1153" i="13"/>
  <c r="L1095" i="13"/>
  <c r="K1095" i="13"/>
  <c r="L121" i="13"/>
  <c r="K121" i="13"/>
  <c r="L506" i="13"/>
  <c r="K506" i="13"/>
  <c r="L660" i="13"/>
  <c r="K660" i="13"/>
  <c r="L1478" i="13"/>
  <c r="K1478" i="13"/>
  <c r="L1498" i="13"/>
  <c r="K1498" i="13"/>
  <c r="L1497" i="13"/>
  <c r="K1497" i="13"/>
  <c r="L348" i="13"/>
  <c r="K348" i="13"/>
  <c r="L403" i="13"/>
  <c r="K403" i="13"/>
  <c r="L861" i="13"/>
  <c r="K861" i="13"/>
  <c r="L158" i="13"/>
  <c r="K158" i="13"/>
  <c r="L1354" i="13"/>
  <c r="K1354" i="13"/>
  <c r="L919" i="13"/>
  <c r="K919" i="13"/>
  <c r="L1517" i="13"/>
  <c r="K1517" i="13"/>
  <c r="L1516" i="13"/>
  <c r="K1516" i="13"/>
  <c r="L157" i="13"/>
  <c r="K157" i="13"/>
  <c r="L1334" i="13"/>
  <c r="K1334" i="13"/>
  <c r="L659" i="13"/>
  <c r="K659" i="13"/>
  <c r="L1310" i="13"/>
  <c r="K1310" i="13"/>
  <c r="L556" i="13"/>
  <c r="K556" i="13"/>
  <c r="L888" i="13"/>
  <c r="K888" i="13"/>
  <c r="L792" i="13"/>
  <c r="K792" i="13"/>
  <c r="L40" i="13"/>
  <c r="K40" i="13"/>
  <c r="L555" i="13"/>
  <c r="K555" i="13"/>
  <c r="L1632" i="13"/>
  <c r="K1632" i="13"/>
  <c r="L1333" i="13"/>
  <c r="K1333" i="13"/>
  <c r="L606" i="13"/>
  <c r="K606" i="13"/>
  <c r="L1572" i="13"/>
  <c r="K1572" i="13"/>
  <c r="L299" i="13"/>
  <c r="K299" i="13"/>
  <c r="L1629" i="13"/>
  <c r="K1629" i="13"/>
  <c r="L1201" i="13"/>
  <c r="K1201" i="13"/>
  <c r="L197" i="13"/>
  <c r="K197" i="13"/>
  <c r="L5" i="13"/>
  <c r="K5" i="13"/>
  <c r="L1371" i="13"/>
  <c r="K1371" i="13"/>
  <c r="L1122" i="13"/>
  <c r="K1122" i="13"/>
  <c r="L1628" i="13"/>
  <c r="K1628" i="13"/>
  <c r="L1496" i="13"/>
  <c r="K1496" i="13"/>
  <c r="L658" i="13"/>
  <c r="K658" i="13"/>
  <c r="L229" i="13"/>
  <c r="K229" i="13"/>
  <c r="L402" i="13"/>
  <c r="K402" i="13"/>
  <c r="L1121" i="13"/>
  <c r="K1121" i="13"/>
  <c r="L1436" i="13"/>
  <c r="K1436" i="13"/>
  <c r="L1094" i="13"/>
  <c r="K1094" i="13"/>
  <c r="L1242" i="13"/>
  <c r="K1242" i="13"/>
  <c r="L156" i="13"/>
  <c r="K156" i="13"/>
  <c r="L829" i="13"/>
  <c r="K829" i="13"/>
  <c r="L401" i="13"/>
  <c r="K401" i="13"/>
  <c r="L828" i="13"/>
  <c r="K828" i="13"/>
  <c r="L1636" i="13"/>
  <c r="K1636" i="13"/>
  <c r="L66" i="13"/>
  <c r="K66" i="13"/>
  <c r="L657" i="13"/>
  <c r="K657" i="13"/>
  <c r="L1261" i="13"/>
  <c r="K1261" i="13"/>
  <c r="L1643" i="13"/>
  <c r="K1643" i="13"/>
  <c r="L791" i="13"/>
  <c r="K791" i="13"/>
  <c r="L605" i="13"/>
  <c r="K605" i="13"/>
  <c r="L1606" i="13"/>
  <c r="K1606" i="13"/>
  <c r="L1241" i="13"/>
  <c r="K1241" i="13"/>
  <c r="L1152" i="13"/>
  <c r="K1152" i="13"/>
  <c r="L554" i="13"/>
  <c r="K554" i="13"/>
  <c r="L918" i="13"/>
  <c r="K918" i="13"/>
  <c r="L1120" i="13"/>
  <c r="K1120" i="13"/>
  <c r="L120" i="13"/>
  <c r="K120" i="13"/>
  <c r="L298" i="13"/>
  <c r="K298" i="13"/>
  <c r="L347" i="13"/>
  <c r="K347" i="13"/>
  <c r="L1515" i="13"/>
  <c r="K1515" i="13"/>
  <c r="L1260" i="13"/>
  <c r="K1260" i="13"/>
  <c r="L988" i="13"/>
  <c r="K988" i="13"/>
  <c r="L708" i="13"/>
  <c r="K708" i="13"/>
  <c r="L656" i="13"/>
  <c r="K656" i="13"/>
  <c r="L987" i="13"/>
  <c r="K987" i="13"/>
  <c r="L1151" i="13"/>
  <c r="K1151" i="13"/>
  <c r="L917" i="13"/>
  <c r="K917" i="13"/>
  <c r="L827" i="13"/>
  <c r="K827" i="13"/>
  <c r="L826" i="13"/>
  <c r="K826" i="13"/>
  <c r="L1477" i="13"/>
  <c r="K1477" i="13"/>
  <c r="L89" i="13"/>
  <c r="K89" i="13"/>
  <c r="L346" i="13"/>
  <c r="K346" i="13"/>
  <c r="L1389" i="13"/>
  <c r="K1389" i="13"/>
  <c r="L1069" i="13"/>
  <c r="K1069" i="13"/>
  <c r="L1223" i="13"/>
  <c r="K1223" i="13"/>
  <c r="L553" i="13"/>
  <c r="K553" i="13"/>
  <c r="L953" i="13"/>
  <c r="K953" i="13"/>
  <c r="L1560" i="13"/>
  <c r="K1560" i="13"/>
  <c r="L1595" i="13"/>
  <c r="K1595" i="13"/>
  <c r="L400" i="13"/>
  <c r="K400" i="13"/>
  <c r="L450" i="13"/>
  <c r="K450" i="13"/>
  <c r="L196" i="13"/>
  <c r="K196" i="13"/>
  <c r="L505" i="13"/>
  <c r="K505" i="13"/>
  <c r="L655" i="13"/>
  <c r="K655" i="13"/>
  <c r="L887" i="13"/>
  <c r="K887" i="13"/>
  <c r="L1020" i="13"/>
  <c r="K1020" i="13"/>
  <c r="L1222" i="13"/>
  <c r="K1222" i="13"/>
  <c r="L1353" i="13"/>
  <c r="K1353" i="13"/>
  <c r="L707" i="13"/>
  <c r="K707" i="13"/>
  <c r="L345" i="13"/>
  <c r="K345" i="13"/>
  <c r="L1352" i="13"/>
  <c r="K1352" i="13"/>
  <c r="L604" i="13"/>
  <c r="K604" i="13"/>
  <c r="L297" i="13"/>
  <c r="K297" i="13"/>
  <c r="L20" i="13"/>
  <c r="K20" i="13"/>
  <c r="L1594" i="13"/>
  <c r="K1594" i="13"/>
  <c r="L1119" i="13"/>
  <c r="K1119" i="13"/>
  <c r="L952" i="13"/>
  <c r="K952" i="13"/>
  <c r="L296" i="13"/>
  <c r="K296" i="13"/>
  <c r="L603" i="13"/>
  <c r="K603" i="13"/>
  <c r="L1178" i="13"/>
  <c r="K1178" i="13"/>
  <c r="L228" i="13"/>
  <c r="K228" i="13"/>
  <c r="L344" i="13"/>
  <c r="K344" i="13"/>
  <c r="L227" i="13"/>
  <c r="K227" i="13"/>
  <c r="L986" i="13"/>
  <c r="K986" i="13"/>
  <c r="L825" i="13"/>
  <c r="K825" i="13"/>
  <c r="L1019" i="13"/>
  <c r="K1019" i="13"/>
  <c r="L1495" i="13"/>
  <c r="K1495" i="13"/>
  <c r="L1612" i="13"/>
  <c r="K1612" i="13"/>
  <c r="L155" i="13"/>
  <c r="K155" i="13"/>
  <c r="L1118" i="13"/>
  <c r="K1118" i="13"/>
  <c r="L1476" i="13"/>
  <c r="K1476" i="13"/>
  <c r="L654" i="13"/>
  <c r="K654" i="13"/>
  <c r="L1648" i="13"/>
  <c r="K1648" i="13"/>
  <c r="L552" i="13"/>
  <c r="K552" i="13"/>
  <c r="L1411" i="13"/>
  <c r="K1411" i="13"/>
  <c r="L226" i="13"/>
  <c r="K226" i="13"/>
  <c r="L653" i="13"/>
  <c r="K653" i="13"/>
  <c r="L399" i="13"/>
  <c r="K399" i="13"/>
  <c r="L1177" i="13"/>
  <c r="K1177" i="13"/>
  <c r="L269" i="13"/>
  <c r="K269" i="13"/>
  <c r="L504" i="13"/>
  <c r="K504" i="13"/>
  <c r="L88" i="13"/>
  <c r="K88" i="13"/>
  <c r="L398" i="13"/>
  <c r="K398" i="13"/>
  <c r="L195" i="13"/>
  <c r="K195" i="13"/>
  <c r="L551" i="13"/>
  <c r="K551" i="13"/>
  <c r="L1150" i="13"/>
  <c r="K1150" i="13"/>
  <c r="L790" i="13"/>
  <c r="K790" i="13"/>
  <c r="L1388" i="13"/>
  <c r="K1388" i="13"/>
  <c r="L268" i="13"/>
  <c r="K268" i="13"/>
  <c r="L706" i="13"/>
  <c r="K706" i="13"/>
  <c r="L886" i="13"/>
  <c r="K886" i="13"/>
  <c r="L295" i="13"/>
  <c r="K295" i="13"/>
  <c r="L824" i="13"/>
  <c r="K824" i="13"/>
  <c r="L225" i="13"/>
  <c r="K225" i="13"/>
  <c r="L916" i="13"/>
  <c r="K916" i="13"/>
  <c r="L1514" i="13"/>
  <c r="K1514" i="13"/>
  <c r="L1579" i="13"/>
  <c r="K1579" i="13"/>
  <c r="L1445" i="13"/>
  <c r="K1445" i="13"/>
  <c r="L1068" i="13"/>
  <c r="K1068" i="13"/>
  <c r="L1200" i="13"/>
  <c r="K1200" i="13"/>
  <c r="L119" i="13"/>
  <c r="K119" i="13"/>
  <c r="L1285" i="13"/>
  <c r="K1285" i="13"/>
  <c r="L194" i="13"/>
  <c r="K194" i="13"/>
  <c r="L154" i="13"/>
  <c r="K154" i="13"/>
  <c r="L1199" i="13"/>
  <c r="K1199" i="13"/>
  <c r="L652" i="13"/>
  <c r="K652" i="13"/>
  <c r="L1117" i="13"/>
  <c r="K1117" i="13"/>
  <c r="L8" i="13"/>
  <c r="K8" i="13"/>
  <c r="L65" i="13"/>
  <c r="K65" i="13"/>
  <c r="L860" i="13"/>
  <c r="K860" i="13"/>
  <c r="L1198" i="13"/>
  <c r="K1198" i="13"/>
  <c r="L1018" i="13"/>
  <c r="K1018" i="13"/>
  <c r="L397" i="13"/>
  <c r="K397" i="13"/>
  <c r="L118" i="13"/>
  <c r="K118" i="13"/>
  <c r="L1639" i="13"/>
  <c r="K1639" i="13"/>
  <c r="L755" i="13"/>
  <c r="K755" i="13"/>
  <c r="L1513" i="13"/>
  <c r="K1513" i="13"/>
  <c r="L1627" i="13"/>
  <c r="K1627" i="13"/>
  <c r="L1048" i="13"/>
  <c r="K1048" i="13"/>
  <c r="L602" i="13"/>
  <c r="K602" i="13"/>
  <c r="L789" i="13"/>
  <c r="K789" i="13"/>
  <c r="L1221" i="13"/>
  <c r="K1221" i="13"/>
  <c r="L1370" i="13"/>
  <c r="K1370" i="13"/>
  <c r="L19" i="13"/>
  <c r="K19" i="13"/>
  <c r="L1369" i="13"/>
  <c r="K1369" i="13"/>
  <c r="L449" i="13"/>
  <c r="K449" i="13"/>
  <c r="L601" i="13"/>
  <c r="K601" i="13"/>
  <c r="L754" i="13"/>
  <c r="K754" i="13"/>
  <c r="L651" i="13"/>
  <c r="K651" i="13"/>
  <c r="L1512" i="13"/>
  <c r="K1512" i="13"/>
  <c r="L1494" i="13"/>
  <c r="K1494" i="13"/>
  <c r="L503" i="13"/>
  <c r="K503" i="13"/>
  <c r="L705" i="13"/>
  <c r="K705" i="13"/>
  <c r="L915" i="13"/>
  <c r="K915" i="13"/>
  <c r="L87" i="13"/>
  <c r="K87" i="13"/>
  <c r="L1475" i="13"/>
  <c r="K1475" i="13"/>
  <c r="L650" i="13"/>
  <c r="K650" i="13"/>
  <c r="L1197" i="13"/>
  <c r="K1197" i="13"/>
  <c r="L600" i="13"/>
  <c r="K600" i="13"/>
  <c r="L859" i="13"/>
  <c r="K859" i="13"/>
  <c r="L1593" i="13"/>
  <c r="K1593" i="13"/>
  <c r="L951" i="13"/>
  <c r="K951" i="13"/>
  <c r="L396" i="13"/>
  <c r="K396" i="13"/>
  <c r="L267" i="13"/>
  <c r="K267" i="13"/>
  <c r="L1645" i="13"/>
  <c r="K1645" i="13"/>
  <c r="L985" i="13"/>
  <c r="K985" i="13"/>
  <c r="L1435" i="13"/>
  <c r="K1435" i="13"/>
  <c r="L395" i="13"/>
  <c r="K395" i="13"/>
  <c r="L753" i="13"/>
  <c r="K753" i="13"/>
  <c r="L1410" i="13"/>
  <c r="K1410" i="13"/>
  <c r="L193" i="13"/>
  <c r="K193" i="13"/>
  <c r="L858" i="13"/>
  <c r="K858" i="13"/>
  <c r="L1240" i="13"/>
  <c r="K1240" i="13"/>
  <c r="L1067" i="13"/>
  <c r="K1067" i="13"/>
  <c r="L266" i="13"/>
  <c r="K266" i="13"/>
  <c r="L448" i="13"/>
  <c r="K448" i="13"/>
  <c r="L885" i="13"/>
  <c r="K885" i="13"/>
  <c r="L86" i="13"/>
  <c r="K86" i="13"/>
  <c r="L1611" i="13"/>
  <c r="K1611" i="13"/>
  <c r="L704" i="13"/>
  <c r="K704" i="13"/>
  <c r="L85" i="13"/>
  <c r="K85" i="13"/>
  <c r="L64" i="13"/>
  <c r="K64" i="13"/>
  <c r="L63" i="13"/>
  <c r="K63" i="13"/>
  <c r="L1309" i="13"/>
  <c r="K1309" i="13"/>
  <c r="L394" i="13"/>
  <c r="K394" i="13"/>
  <c r="L1332" i="13"/>
  <c r="K1332" i="13"/>
  <c r="L1331" i="13"/>
  <c r="K1331" i="13"/>
  <c r="L752" i="13"/>
  <c r="K752" i="13"/>
  <c r="L117" i="13"/>
  <c r="K117" i="13"/>
  <c r="L39" i="13"/>
  <c r="K39" i="13"/>
  <c r="L1523" i="13"/>
  <c r="K1523" i="13"/>
  <c r="L1368" i="13"/>
  <c r="K1368" i="13"/>
  <c r="L1409" i="13"/>
  <c r="K1409" i="13"/>
  <c r="L1259" i="13"/>
  <c r="K1259" i="13"/>
  <c r="L265" i="13"/>
  <c r="K265" i="13"/>
  <c r="L599" i="13"/>
  <c r="K599" i="13"/>
  <c r="L84" i="13"/>
  <c r="K84" i="13"/>
  <c r="L502" i="13"/>
  <c r="K502" i="13"/>
  <c r="L950" i="13"/>
  <c r="K950" i="13"/>
  <c r="L1176" i="13"/>
  <c r="K1176" i="13"/>
  <c r="L224" i="13"/>
  <c r="K224" i="13"/>
  <c r="L192" i="13"/>
  <c r="K192" i="13"/>
  <c r="L1434" i="13"/>
  <c r="K1434" i="13"/>
  <c r="L83" i="13"/>
  <c r="K83" i="13"/>
  <c r="L1047" i="13"/>
  <c r="K1047" i="13"/>
  <c r="L1093" i="13"/>
  <c r="K1093" i="13"/>
  <c r="L294" i="13"/>
  <c r="K294" i="13"/>
  <c r="L1046" i="13"/>
  <c r="K1046" i="13"/>
  <c r="L598" i="13"/>
  <c r="K598" i="13"/>
  <c r="L1196" i="13"/>
  <c r="K1196" i="13"/>
  <c r="L62" i="13"/>
  <c r="K62" i="13"/>
  <c r="L550" i="13"/>
  <c r="K550" i="13"/>
  <c r="L1149" i="13"/>
  <c r="K1149" i="13"/>
  <c r="L343" i="13"/>
  <c r="K343" i="13"/>
  <c r="L1195" i="13"/>
  <c r="K1195" i="13"/>
  <c r="L223" i="13"/>
  <c r="K223" i="13"/>
  <c r="L393" i="13"/>
  <c r="K393" i="13"/>
  <c r="L191" i="13"/>
  <c r="K191" i="13"/>
  <c r="L703" i="13"/>
  <c r="K703" i="13"/>
  <c r="L1387" i="13"/>
  <c r="K1387" i="13"/>
  <c r="L1622" i="13"/>
  <c r="K1622" i="13"/>
  <c r="L751" i="13"/>
  <c r="K751" i="13"/>
  <c r="L549" i="13"/>
  <c r="K549" i="13"/>
  <c r="L949" i="13"/>
  <c r="K949" i="13"/>
  <c r="L1220" i="13"/>
  <c r="K1220" i="13"/>
  <c r="L914" i="13"/>
  <c r="K914" i="13"/>
  <c r="L1351" i="13"/>
  <c r="K1351" i="13"/>
  <c r="L1408" i="13"/>
  <c r="K1408" i="13"/>
  <c r="L1066" i="13"/>
  <c r="K1066" i="13"/>
  <c r="L649" i="13"/>
  <c r="K649" i="13"/>
  <c r="L342" i="13"/>
  <c r="K342" i="13"/>
  <c r="L1522" i="13"/>
  <c r="K1522" i="13"/>
  <c r="L501" i="13"/>
  <c r="K501" i="13"/>
  <c r="L648" i="13"/>
  <c r="K648" i="13"/>
  <c r="L597" i="13"/>
  <c r="K597" i="13"/>
  <c r="L647" i="13"/>
  <c r="K647" i="13"/>
  <c r="L447" i="13"/>
  <c r="K447" i="13"/>
  <c r="L392" i="13"/>
  <c r="K392" i="13"/>
  <c r="L596" i="13"/>
  <c r="K596" i="13"/>
  <c r="L116" i="13"/>
  <c r="K116" i="13"/>
  <c r="L1308" i="13"/>
  <c r="K1308" i="13"/>
  <c r="L341" i="13"/>
  <c r="K341" i="13"/>
  <c r="L1017" i="13"/>
  <c r="K1017" i="13"/>
  <c r="L913" i="13"/>
  <c r="K913" i="13"/>
  <c r="L646" i="13"/>
  <c r="K646" i="13"/>
  <c r="L884" i="13"/>
  <c r="K884" i="13"/>
  <c r="L446" i="13"/>
  <c r="K446" i="13"/>
  <c r="L38" i="13"/>
  <c r="K38" i="13"/>
  <c r="L190" i="13"/>
  <c r="K190" i="13"/>
  <c r="L948" i="13"/>
  <c r="K948" i="13"/>
  <c r="L153" i="13"/>
  <c r="K153" i="13"/>
  <c r="L1194" i="13"/>
  <c r="K1194" i="13"/>
  <c r="L548" i="13"/>
  <c r="K548" i="13"/>
  <c r="L750" i="13"/>
  <c r="K750" i="13"/>
  <c r="L1193" i="13"/>
  <c r="K1193" i="13"/>
  <c r="L1407" i="13"/>
  <c r="K1407" i="13"/>
  <c r="L222" i="13"/>
  <c r="K222" i="13"/>
  <c r="L1433" i="13"/>
  <c r="K1433" i="13"/>
  <c r="L1642" i="13"/>
  <c r="K1642" i="13"/>
  <c r="L1307" i="13"/>
  <c r="K1307" i="13"/>
  <c r="L984" i="13"/>
  <c r="K984" i="13"/>
  <c r="L645" i="13"/>
  <c r="K645" i="13"/>
  <c r="L912" i="13"/>
  <c r="K912" i="13"/>
  <c r="L221" i="13"/>
  <c r="K221" i="13"/>
  <c r="L1116" i="13"/>
  <c r="K1116" i="13"/>
  <c r="L293" i="13"/>
  <c r="K293" i="13"/>
  <c r="L1148" i="13"/>
  <c r="K1148" i="13"/>
  <c r="L115" i="13"/>
  <c r="K115" i="13"/>
  <c r="L292" i="13"/>
  <c r="K292" i="13"/>
  <c r="L500" i="13"/>
  <c r="K500" i="13"/>
  <c r="L18" i="13"/>
  <c r="K18" i="13"/>
  <c r="L749" i="13"/>
  <c r="K749" i="13"/>
  <c r="L391" i="13"/>
  <c r="K391" i="13"/>
  <c r="L390" i="13"/>
  <c r="K390" i="13"/>
  <c r="L1330" i="13"/>
  <c r="K1330" i="13"/>
  <c r="L189" i="13"/>
  <c r="K189" i="13"/>
  <c r="L445" i="13"/>
  <c r="K445" i="13"/>
  <c r="L1551" i="13"/>
  <c r="K1551" i="13"/>
  <c r="L748" i="13"/>
  <c r="K748" i="13"/>
  <c r="L1406" i="13"/>
  <c r="K1406" i="13"/>
  <c r="L499" i="13"/>
  <c r="K499" i="13"/>
  <c r="L498" i="13"/>
  <c r="K498" i="13"/>
  <c r="L1175" i="13"/>
  <c r="K1175" i="13"/>
  <c r="L702" i="13"/>
  <c r="K702" i="13"/>
  <c r="L747" i="13"/>
  <c r="K747" i="13"/>
  <c r="L1432" i="13"/>
  <c r="K1432" i="13"/>
  <c r="L547" i="13"/>
  <c r="K547" i="13"/>
  <c r="L1174" i="13"/>
  <c r="K1174" i="13"/>
  <c r="L497" i="13"/>
  <c r="K497" i="13"/>
  <c r="L1045" i="13"/>
  <c r="K1045" i="13"/>
  <c r="L37" i="13"/>
  <c r="K37" i="13"/>
  <c r="L1306" i="13"/>
  <c r="K1306" i="13"/>
  <c r="L1405" i="13"/>
  <c r="K1405" i="13"/>
  <c r="L1239" i="13"/>
  <c r="K1239" i="13"/>
  <c r="L1065" i="13"/>
  <c r="K1065" i="13"/>
  <c r="L1599" i="13"/>
  <c r="K1599" i="13"/>
  <c r="L1173" i="13"/>
  <c r="K1173" i="13"/>
  <c r="L823" i="13"/>
  <c r="K823" i="13"/>
  <c r="L17" i="13"/>
  <c r="K17" i="13"/>
  <c r="L746" i="13"/>
  <c r="K746" i="13"/>
  <c r="L1329" i="13"/>
  <c r="K1329" i="13"/>
  <c r="L220" i="13"/>
  <c r="K220" i="13"/>
  <c r="L340" i="13"/>
  <c r="K340" i="13"/>
  <c r="L1284" i="13"/>
  <c r="K1284" i="13"/>
  <c r="L546" i="13"/>
  <c r="K546" i="13"/>
  <c r="L1493" i="13"/>
  <c r="K1493" i="13"/>
  <c r="L1571" i="13"/>
  <c r="K1571" i="13"/>
  <c r="L644" i="13"/>
  <c r="K644" i="13"/>
  <c r="L983" i="13"/>
  <c r="K983" i="13"/>
  <c r="L496" i="13"/>
  <c r="K496" i="13"/>
  <c r="L291" i="13"/>
  <c r="K291" i="13"/>
  <c r="L61" i="13"/>
  <c r="K61" i="13"/>
  <c r="L1064" i="13"/>
  <c r="K1064" i="13"/>
  <c r="L1016" i="13"/>
  <c r="K1016" i="13"/>
  <c r="L545" i="13"/>
  <c r="K545" i="13"/>
  <c r="L219" i="13"/>
  <c r="K219" i="13"/>
  <c r="L544" i="13"/>
  <c r="K544" i="13"/>
  <c r="L701" i="13"/>
  <c r="K701" i="13"/>
  <c r="L1511" i="13"/>
  <c r="K1511" i="13"/>
  <c r="L1492" i="13"/>
  <c r="K1492" i="13"/>
  <c r="L444" i="13"/>
  <c r="K444" i="13"/>
  <c r="L443" i="13"/>
  <c r="K443" i="13"/>
  <c r="L36" i="13"/>
  <c r="K36" i="13"/>
  <c r="L947" i="13"/>
  <c r="K947" i="13"/>
  <c r="L495" i="13"/>
  <c r="K495" i="13"/>
  <c r="L1631" i="13"/>
  <c r="K1631" i="13"/>
  <c r="L1491" i="13"/>
  <c r="K1491" i="13"/>
  <c r="L822" i="13"/>
  <c r="K822" i="13"/>
  <c r="L643" i="13"/>
  <c r="K643" i="13"/>
  <c r="L16" i="13"/>
  <c r="K16" i="13"/>
  <c r="L1015" i="13"/>
  <c r="K1015" i="13"/>
  <c r="L745" i="13"/>
  <c r="K745" i="13"/>
  <c r="L821" i="13"/>
  <c r="K821" i="13"/>
  <c r="L1044" i="13"/>
  <c r="K1044" i="13"/>
  <c r="L188" i="13"/>
  <c r="K188" i="13"/>
  <c r="L744" i="13"/>
  <c r="K744" i="13"/>
  <c r="L1431" i="13"/>
  <c r="K1431" i="13"/>
  <c r="L1617" i="13"/>
  <c r="K1617" i="13"/>
  <c r="L1350" i="13"/>
  <c r="K1350" i="13"/>
  <c r="L1014" i="13"/>
  <c r="K1014" i="13"/>
  <c r="L389" i="13"/>
  <c r="K389" i="13"/>
  <c r="L982" i="13"/>
  <c r="K982" i="13"/>
  <c r="L1328" i="13"/>
  <c r="K1328" i="13"/>
  <c r="L1192" i="13"/>
  <c r="K1192" i="13"/>
  <c r="L187" i="13"/>
  <c r="K187" i="13"/>
  <c r="L1238" i="13"/>
  <c r="K1238" i="13"/>
  <c r="L981" i="13"/>
  <c r="K981" i="13"/>
  <c r="L1349" i="13"/>
  <c r="K1349" i="13"/>
  <c r="L595" i="13"/>
  <c r="K595" i="13"/>
  <c r="L388" i="13"/>
  <c r="K388" i="13"/>
  <c r="L387" i="13"/>
  <c r="K387" i="13"/>
  <c r="L1013" i="13"/>
  <c r="K1013" i="13"/>
  <c r="L1655" i="13"/>
  <c r="K1655" i="13"/>
  <c r="L1012" i="13"/>
  <c r="K1012" i="13"/>
  <c r="L60" i="13"/>
  <c r="K60" i="13"/>
  <c r="L594" i="13"/>
  <c r="K594" i="13"/>
  <c r="L494" i="13"/>
  <c r="K494" i="13"/>
  <c r="L114" i="13"/>
  <c r="K114" i="13"/>
  <c r="L186" i="13"/>
  <c r="K186" i="13"/>
  <c r="L152" i="13"/>
  <c r="K152" i="13"/>
  <c r="L59" i="13"/>
  <c r="K59" i="13"/>
  <c r="L58" i="13"/>
  <c r="K58" i="13"/>
  <c r="L980" i="13"/>
  <c r="K980" i="13"/>
  <c r="L700" i="13"/>
  <c r="K700" i="13"/>
  <c r="L642" i="13"/>
  <c r="K642" i="13"/>
  <c r="L1237" i="13"/>
  <c r="K1237" i="13"/>
  <c r="L979" i="13"/>
  <c r="K979" i="13"/>
  <c r="L218" i="13"/>
  <c r="K218" i="13"/>
  <c r="L386" i="13"/>
  <c r="K386" i="13"/>
  <c r="L593" i="13"/>
  <c r="K593" i="13"/>
  <c r="L641" i="13"/>
  <c r="K641" i="13"/>
  <c r="L857" i="13"/>
  <c r="K857" i="13"/>
  <c r="L264" i="13"/>
  <c r="K264" i="13"/>
  <c r="L263" i="13"/>
  <c r="K263" i="13"/>
  <c r="L1348" i="13"/>
  <c r="K1348" i="13"/>
  <c r="L1043" i="13"/>
  <c r="K1043" i="13"/>
  <c r="L1532" i="13"/>
  <c r="K1532" i="13"/>
  <c r="L592" i="13"/>
  <c r="K592" i="13"/>
  <c r="L385" i="13"/>
  <c r="K385" i="13"/>
  <c r="L384" i="13"/>
  <c r="K384" i="13"/>
  <c r="L1283" i="13"/>
  <c r="K1283" i="13"/>
  <c r="L1063" i="13"/>
  <c r="K1063" i="13"/>
  <c r="L820" i="13"/>
  <c r="K820" i="13"/>
  <c r="L217" i="13"/>
  <c r="K217" i="13"/>
  <c r="L57" i="13"/>
  <c r="K57" i="13"/>
  <c r="L1147" i="13"/>
  <c r="K1147" i="13"/>
  <c r="L1347" i="13"/>
  <c r="K1347" i="13"/>
  <c r="L591" i="13"/>
  <c r="K591" i="13"/>
  <c r="L883" i="13"/>
  <c r="K883" i="13"/>
  <c r="L1570" i="13"/>
  <c r="K1570" i="13"/>
  <c r="L339" i="13"/>
  <c r="K339" i="13"/>
  <c r="L1011" i="13"/>
  <c r="K1011" i="13"/>
  <c r="L1463" i="13"/>
  <c r="K1463" i="13"/>
  <c r="L1346" i="13"/>
  <c r="K1346" i="13"/>
  <c r="L911" i="13"/>
  <c r="K911" i="13"/>
  <c r="L590" i="13"/>
  <c r="K590" i="13"/>
  <c r="L640" i="13"/>
  <c r="K640" i="13"/>
  <c r="L819" i="13"/>
  <c r="K819" i="13"/>
  <c r="L743" i="13"/>
  <c r="K743" i="13"/>
  <c r="L1115" i="13"/>
  <c r="K1115" i="13"/>
  <c r="L151" i="13"/>
  <c r="K151" i="13"/>
  <c r="L290" i="13"/>
  <c r="K290" i="13"/>
  <c r="L338" i="13"/>
  <c r="K338" i="13"/>
  <c r="L1474" i="13"/>
  <c r="K1474" i="13"/>
  <c r="L442" i="13"/>
  <c r="K442" i="13"/>
  <c r="L1327" i="13"/>
  <c r="K1327" i="13"/>
  <c r="L543" i="13"/>
  <c r="K543" i="13"/>
  <c r="L1326" i="13"/>
  <c r="K1326" i="13"/>
  <c r="L1635" i="13"/>
  <c r="K1635" i="13"/>
  <c r="L818" i="13"/>
  <c r="K818" i="13"/>
  <c r="L1062" i="13"/>
  <c r="K1062" i="13"/>
  <c r="L1114" i="13"/>
  <c r="K1114" i="13"/>
  <c r="L742" i="13"/>
  <c r="K742" i="13"/>
  <c r="L1490" i="13"/>
  <c r="K1490" i="13"/>
  <c r="L542" i="13"/>
  <c r="K542" i="13"/>
  <c r="L1404" i="13"/>
  <c r="K1404" i="13"/>
  <c r="L741" i="13"/>
  <c r="K741" i="13"/>
  <c r="L589" i="13"/>
  <c r="K589" i="13"/>
  <c r="L1345" i="13"/>
  <c r="K1345" i="13"/>
  <c r="L1367" i="13"/>
  <c r="K1367" i="13"/>
  <c r="L1172" i="13"/>
  <c r="K1172" i="13"/>
  <c r="L740" i="13"/>
  <c r="K740" i="13"/>
  <c r="L1305" i="13"/>
  <c r="K1305" i="13"/>
  <c r="L1325" i="13"/>
  <c r="K1325" i="13"/>
  <c r="L541" i="13"/>
  <c r="K541" i="13"/>
  <c r="L588" i="13"/>
  <c r="K588" i="13"/>
  <c r="L739" i="13"/>
  <c r="K739" i="13"/>
  <c r="L289" i="13"/>
  <c r="K289" i="13"/>
  <c r="L493" i="13"/>
  <c r="K493" i="13"/>
  <c r="L1042" i="13"/>
  <c r="K1042" i="13"/>
  <c r="L788" i="13"/>
  <c r="K788" i="13"/>
  <c r="L738" i="13"/>
  <c r="K738" i="13"/>
  <c r="L540" i="13"/>
  <c r="K540" i="13"/>
  <c r="L539" i="13"/>
  <c r="K539" i="13"/>
  <c r="L1092" i="13"/>
  <c r="K1092" i="13"/>
  <c r="L1489" i="13"/>
  <c r="K1489" i="13"/>
  <c r="L587" i="13"/>
  <c r="K587" i="13"/>
  <c r="L262" i="13"/>
  <c r="K262" i="13"/>
  <c r="L185" i="13"/>
  <c r="K185" i="13"/>
  <c r="L586" i="13"/>
  <c r="K586" i="13"/>
  <c r="L946" i="13"/>
  <c r="K946" i="13"/>
  <c r="L216" i="13"/>
  <c r="K216" i="13"/>
  <c r="L56" i="13"/>
  <c r="K56" i="13"/>
  <c r="L699" i="13"/>
  <c r="K699" i="13"/>
  <c r="L698" i="13"/>
  <c r="K698" i="13"/>
  <c r="L1531" i="13"/>
  <c r="K1531" i="13"/>
  <c r="L261" i="13"/>
  <c r="K261" i="13"/>
  <c r="L113" i="13"/>
  <c r="K113" i="13"/>
  <c r="L1605" i="13"/>
  <c r="K1605" i="13"/>
  <c r="L288" i="13"/>
  <c r="K288" i="13"/>
  <c r="L1616" i="13"/>
  <c r="K1616" i="13"/>
  <c r="L1091" i="13"/>
  <c r="K1091" i="13"/>
  <c r="L1530" i="13"/>
  <c r="K1530" i="13"/>
  <c r="L184" i="13"/>
  <c r="K184" i="13"/>
  <c r="L585" i="13"/>
  <c r="K585" i="13"/>
  <c r="L441" i="13"/>
  <c r="K441" i="13"/>
  <c r="L383" i="13"/>
  <c r="K383" i="13"/>
  <c r="L440" i="13"/>
  <c r="K440" i="13"/>
  <c r="L1592" i="13"/>
  <c r="K1592" i="13"/>
  <c r="L492" i="13"/>
  <c r="K492" i="13"/>
  <c r="L787" i="13"/>
  <c r="K787" i="13"/>
  <c r="L1366" i="13"/>
  <c r="K1366" i="13"/>
  <c r="L215" i="13"/>
  <c r="K215" i="13"/>
  <c r="L1386" i="13"/>
  <c r="K1386" i="13"/>
  <c r="L4" i="13"/>
  <c r="K4" i="13"/>
  <c r="L1219" i="13"/>
  <c r="K1219" i="13"/>
  <c r="L697" i="13"/>
  <c r="K697" i="13"/>
  <c r="L696" i="13"/>
  <c r="K696" i="13"/>
  <c r="L1654" i="13"/>
  <c r="K1654" i="13"/>
  <c r="L491" i="13"/>
  <c r="K491" i="13"/>
  <c r="L439" i="13"/>
  <c r="K439" i="13"/>
  <c r="L1615" i="13"/>
  <c r="K1615" i="13"/>
  <c r="L856" i="13"/>
  <c r="K856" i="13"/>
  <c r="L786" i="13"/>
  <c r="K786" i="13"/>
  <c r="L3" i="13"/>
  <c r="K3" i="13"/>
  <c r="L82" i="13"/>
  <c r="K82" i="13"/>
  <c r="L1304" i="13"/>
  <c r="K1304" i="13"/>
  <c r="L538" i="13"/>
  <c r="K538" i="13"/>
  <c r="L337" i="13"/>
  <c r="K337" i="13"/>
  <c r="L1521" i="13"/>
  <c r="K1521" i="13"/>
  <c r="L112" i="13"/>
  <c r="K112" i="13"/>
  <c r="L584" i="13"/>
  <c r="K584" i="13"/>
  <c r="L382" i="13"/>
  <c r="K382" i="13"/>
  <c r="L336" i="13"/>
  <c r="K336" i="13"/>
  <c r="L737" i="13"/>
  <c r="K737" i="13"/>
  <c r="L1510" i="13"/>
  <c r="K1510" i="13"/>
  <c r="L1218" i="13"/>
  <c r="K1218" i="13"/>
  <c r="L1488" i="13"/>
  <c r="K1488" i="13"/>
  <c r="L1444" i="13"/>
  <c r="K1444" i="13"/>
  <c r="L1653" i="13"/>
  <c r="K1653" i="13"/>
  <c r="L490" i="13"/>
  <c r="K490" i="13"/>
  <c r="L1171" i="13"/>
  <c r="K1171" i="13"/>
  <c r="L817" i="13"/>
  <c r="K817" i="13"/>
  <c r="L1113" i="13"/>
  <c r="K1113" i="13"/>
  <c r="L1430" i="13"/>
  <c r="K1430" i="13"/>
  <c r="L335" i="13"/>
  <c r="K335" i="13"/>
  <c r="L1591" i="13"/>
  <c r="K1591" i="13"/>
  <c r="L695" i="13"/>
  <c r="K695" i="13"/>
  <c r="L1041" i="13"/>
  <c r="K1041" i="13"/>
  <c r="L334" i="13"/>
  <c r="K334" i="13"/>
  <c r="L287" i="13"/>
  <c r="K287" i="13"/>
  <c r="L35" i="13"/>
  <c r="K35" i="13"/>
  <c r="L260" i="13"/>
  <c r="K260" i="13"/>
  <c r="L816" i="13"/>
  <c r="K816" i="13"/>
  <c r="L1146" i="13"/>
  <c r="K1146" i="13"/>
  <c r="L1217" i="13"/>
  <c r="K1217" i="13"/>
  <c r="L259" i="13"/>
  <c r="K259" i="13"/>
  <c r="L910" i="13"/>
  <c r="K910" i="13"/>
  <c r="L909" i="13"/>
  <c r="K909" i="13"/>
  <c r="L55" i="13"/>
  <c r="K55" i="13"/>
  <c r="L639" i="13"/>
  <c r="K639" i="13"/>
  <c r="L1590" i="13"/>
  <c r="K1590" i="13"/>
  <c r="L333" i="13"/>
  <c r="K333" i="13"/>
  <c r="L1145" i="13"/>
  <c r="K1145" i="13"/>
  <c r="L81" i="13"/>
  <c r="K81" i="13"/>
  <c r="L489" i="13"/>
  <c r="K489" i="13"/>
  <c r="L80" i="13"/>
  <c r="K80" i="13"/>
  <c r="L1487" i="13"/>
  <c r="K1487" i="13"/>
  <c r="L214" i="13"/>
  <c r="K214" i="13"/>
  <c r="L15" i="13"/>
  <c r="K15" i="13"/>
  <c r="L1385" i="13"/>
  <c r="K1385" i="13"/>
  <c r="L537" i="13"/>
  <c r="K537" i="13"/>
  <c r="L1429" i="13"/>
  <c r="K1429" i="13"/>
  <c r="L536" i="13"/>
  <c r="K536" i="13"/>
  <c r="L1543" i="13"/>
  <c r="K1543" i="13"/>
  <c r="L815" i="13"/>
  <c r="K815" i="13"/>
  <c r="L1282" i="13"/>
  <c r="K1282" i="13"/>
  <c r="L213" i="13"/>
  <c r="K213" i="13"/>
  <c r="L1550" i="13"/>
  <c r="K1550" i="13"/>
  <c r="L212" i="13"/>
  <c r="K212" i="13"/>
  <c r="L438" i="13"/>
  <c r="K438" i="13"/>
  <c r="L694" i="13"/>
  <c r="K694" i="13"/>
  <c r="L1344" i="13"/>
  <c r="K1344" i="13"/>
  <c r="L1324" i="13"/>
  <c r="K1324" i="13"/>
  <c r="L736" i="13"/>
  <c r="K736" i="13"/>
  <c r="L1428" i="13"/>
  <c r="K1428" i="13"/>
  <c r="L150" i="13"/>
  <c r="K150" i="13"/>
  <c r="L945" i="13"/>
  <c r="K945" i="13"/>
  <c r="L332" i="13"/>
  <c r="K332" i="13"/>
  <c r="L331" i="13"/>
  <c r="K331" i="13"/>
  <c r="L437" i="13"/>
  <c r="K437" i="13"/>
  <c r="L583" i="13"/>
  <c r="K583" i="13"/>
  <c r="L1427" i="13"/>
  <c r="K1427" i="13"/>
  <c r="L1281" i="13"/>
  <c r="K1281" i="13"/>
  <c r="L330" i="13"/>
  <c r="K330" i="13"/>
  <c r="L785" i="13"/>
  <c r="K785" i="13"/>
  <c r="L258" i="13"/>
  <c r="K258" i="13"/>
  <c r="L693" i="13"/>
  <c r="K693" i="13"/>
  <c r="L1112" i="13"/>
  <c r="K1112" i="13"/>
  <c r="L1462" i="13"/>
  <c r="K1462" i="13"/>
  <c r="L1365" i="13"/>
  <c r="K1365" i="13"/>
  <c r="L1280" i="13"/>
  <c r="K1280" i="13"/>
  <c r="L1216" i="13"/>
  <c r="K1216" i="13"/>
  <c r="L1040" i="13"/>
  <c r="K1040" i="13"/>
  <c r="L944" i="13"/>
  <c r="K944" i="13"/>
  <c r="L855" i="13"/>
  <c r="K855" i="13"/>
  <c r="L1426" i="13"/>
  <c r="K1426" i="13"/>
  <c r="L381" i="13"/>
  <c r="K381" i="13"/>
  <c r="L1010" i="13"/>
  <c r="K1010" i="13"/>
  <c r="L1364" i="13"/>
  <c r="K1364" i="13"/>
  <c r="L257" i="13"/>
  <c r="K257" i="13"/>
  <c r="L1589" i="13"/>
  <c r="K1589" i="13"/>
  <c r="L692" i="13"/>
  <c r="K692" i="13"/>
  <c r="L882" i="13"/>
  <c r="K882" i="13"/>
  <c r="L329" i="13"/>
  <c r="K329" i="13"/>
  <c r="L1403" i="13"/>
  <c r="K1403" i="13"/>
  <c r="L582" i="13"/>
  <c r="K582" i="13"/>
  <c r="L1461" i="13"/>
  <c r="K1461" i="13"/>
  <c r="L2" i="13"/>
  <c r="K2" i="13"/>
  <c r="L436" i="13"/>
  <c r="K436" i="13"/>
  <c r="L1460" i="13"/>
  <c r="K1460" i="13"/>
  <c r="L908" i="13"/>
  <c r="K908" i="13"/>
  <c r="L907" i="13"/>
  <c r="K907" i="13"/>
  <c r="L328" i="13"/>
  <c r="K328" i="13"/>
  <c r="L691" i="13"/>
  <c r="K691" i="13"/>
  <c r="L535" i="13"/>
  <c r="K535" i="13"/>
  <c r="L286" i="13"/>
  <c r="K286" i="13"/>
  <c r="L1384" i="13"/>
  <c r="K1384" i="13"/>
  <c r="L1215" i="13"/>
  <c r="K1215" i="13"/>
  <c r="L690" i="13"/>
  <c r="K690" i="13"/>
  <c r="L327" i="13"/>
  <c r="K327" i="13"/>
  <c r="L1638" i="13"/>
  <c r="K1638" i="13"/>
  <c r="L256" i="13"/>
  <c r="K256" i="13"/>
  <c r="L326" i="13"/>
  <c r="K326" i="13"/>
  <c r="L689" i="13"/>
  <c r="K689" i="13"/>
  <c r="L149" i="13"/>
  <c r="K149" i="13"/>
  <c r="L1588" i="13"/>
  <c r="K1588" i="13"/>
  <c r="L34" i="13"/>
  <c r="K34" i="13"/>
  <c r="L978" i="13"/>
  <c r="K978" i="13"/>
  <c r="L1009" i="13"/>
  <c r="K1009" i="13"/>
  <c r="L784" i="13"/>
  <c r="K784" i="13"/>
  <c r="L183" i="13"/>
  <c r="K183" i="13"/>
  <c r="L1144" i="13"/>
  <c r="K1144" i="13"/>
  <c r="L638" i="13"/>
  <c r="K638" i="13"/>
  <c r="L1143" i="13"/>
  <c r="K1143" i="13"/>
  <c r="L637" i="13"/>
  <c r="K637" i="13"/>
  <c r="L1529" i="13"/>
  <c r="K1529" i="13"/>
  <c r="L1383" i="13"/>
  <c r="K1383" i="13"/>
  <c r="L1111" i="13"/>
  <c r="K1111" i="13"/>
  <c r="L380" i="13"/>
  <c r="K380" i="13"/>
  <c r="L111" i="13"/>
  <c r="K111" i="13"/>
  <c r="L14" i="13"/>
  <c r="K14" i="13"/>
  <c r="L488" i="13"/>
  <c r="K488" i="13"/>
  <c r="L1402" i="13"/>
  <c r="K1402" i="13"/>
  <c r="L1008" i="13"/>
  <c r="K1008" i="13"/>
  <c r="L435" i="13"/>
  <c r="K435" i="13"/>
  <c r="L1509" i="13"/>
  <c r="K1509" i="13"/>
  <c r="L581" i="13"/>
  <c r="K581" i="13"/>
  <c r="L814" i="13"/>
  <c r="K814" i="13"/>
  <c r="L1459" i="13"/>
  <c r="K1459" i="13"/>
  <c r="L1508" i="13"/>
  <c r="K1508" i="13"/>
  <c r="L977" i="13"/>
  <c r="K977" i="13"/>
  <c r="L434" i="13"/>
  <c r="K434" i="13"/>
  <c r="L1061" i="13"/>
  <c r="K1061" i="13"/>
  <c r="L487" i="13"/>
  <c r="K487" i="13"/>
  <c r="L1587" i="13"/>
  <c r="K1587" i="13"/>
  <c r="L285" i="13"/>
  <c r="K285" i="13"/>
  <c r="L379" i="13"/>
  <c r="K379" i="13"/>
  <c r="L976" i="13"/>
  <c r="K976" i="13"/>
  <c r="L433" i="13"/>
  <c r="K433" i="13"/>
  <c r="L1303" i="13"/>
  <c r="K1303" i="13"/>
  <c r="L110" i="13"/>
  <c r="K110" i="13"/>
  <c r="L1110" i="13"/>
  <c r="K1110" i="13"/>
  <c r="L1258" i="13"/>
  <c r="K1258" i="13"/>
  <c r="L975" i="13"/>
  <c r="K975" i="13"/>
  <c r="L1060" i="13"/>
  <c r="K1060" i="13"/>
  <c r="L486" i="13"/>
  <c r="K486" i="13"/>
  <c r="L1170" i="13"/>
  <c r="K1170" i="13"/>
  <c r="L79" i="13"/>
  <c r="K79" i="13"/>
  <c r="L1142" i="13"/>
  <c r="K1142" i="13"/>
  <c r="L783" i="13"/>
  <c r="K783" i="13"/>
  <c r="L580" i="13"/>
  <c r="K580" i="13"/>
  <c r="L534" i="13"/>
  <c r="K534" i="13"/>
  <c r="L13" i="13"/>
  <c r="K13" i="13"/>
  <c r="L1425" i="13"/>
  <c r="K1425" i="13"/>
  <c r="L378" i="13"/>
  <c r="K378" i="13"/>
  <c r="L377" i="13"/>
  <c r="K377" i="13"/>
  <c r="L579" i="13"/>
  <c r="K579" i="13"/>
  <c r="L735" i="13"/>
  <c r="K735" i="13"/>
  <c r="L1302" i="13"/>
  <c r="K1302" i="13"/>
  <c r="L148" i="13"/>
  <c r="K148" i="13"/>
  <c r="L854" i="13"/>
  <c r="K854" i="13"/>
  <c r="L943" i="13"/>
  <c r="K943" i="13"/>
  <c r="L1236" i="13"/>
  <c r="K1236" i="13"/>
  <c r="L1257" i="13"/>
  <c r="K1257" i="13"/>
  <c r="L1279" i="13"/>
  <c r="K1279" i="13"/>
  <c r="L255" i="13"/>
  <c r="K255" i="13"/>
  <c r="L533" i="13"/>
  <c r="K533" i="13"/>
  <c r="L942" i="13"/>
  <c r="K942" i="13"/>
  <c r="L782" i="13"/>
  <c r="K782" i="13"/>
  <c r="L1323" i="13"/>
  <c r="K1323" i="13"/>
  <c r="L254" i="13"/>
  <c r="K254" i="13"/>
  <c r="L906" i="13"/>
  <c r="K906" i="13"/>
  <c r="L1458" i="13"/>
  <c r="K1458" i="13"/>
  <c r="L734" i="13"/>
  <c r="K734" i="13"/>
  <c r="L688" i="13"/>
  <c r="K688" i="13"/>
  <c r="L284" i="13"/>
  <c r="K284" i="13"/>
  <c r="L1586" i="13"/>
  <c r="K1586" i="13"/>
  <c r="L1090" i="13"/>
  <c r="K1090" i="13"/>
  <c r="L376" i="13"/>
  <c r="K376" i="13"/>
  <c r="L1614" i="13"/>
  <c r="K1614" i="13"/>
  <c r="L485" i="13"/>
  <c r="K485" i="13"/>
  <c r="L1424" i="13"/>
  <c r="K1424" i="13"/>
  <c r="L853" i="13"/>
  <c r="K853" i="13"/>
  <c r="L532" i="13"/>
  <c r="K532" i="13"/>
  <c r="L905" i="13"/>
  <c r="K905" i="13"/>
  <c r="L1507" i="13"/>
  <c r="K1507" i="13"/>
  <c r="L1457" i="13"/>
  <c r="K1457" i="13"/>
  <c r="L375" i="13"/>
  <c r="K375" i="13"/>
  <c r="L636" i="13"/>
  <c r="K636" i="13"/>
  <c r="L904" i="13"/>
  <c r="K904" i="13"/>
  <c r="L325" i="13"/>
  <c r="K325" i="13"/>
  <c r="L54" i="13"/>
  <c r="K54" i="13"/>
  <c r="L733" i="13"/>
  <c r="K733" i="13"/>
  <c r="L182" i="13"/>
  <c r="K182" i="13"/>
  <c r="L253" i="13"/>
  <c r="K253" i="13"/>
  <c r="L1549" i="13"/>
  <c r="K1549" i="13"/>
  <c r="L374" i="13"/>
  <c r="K374" i="13"/>
  <c r="L1569" i="13"/>
  <c r="K1569" i="13"/>
  <c r="L373" i="13"/>
  <c r="K373" i="13"/>
  <c r="L635" i="13"/>
  <c r="K635" i="13"/>
  <c r="L1363" i="13"/>
  <c r="K1363" i="13"/>
  <c r="L813" i="13"/>
  <c r="K813" i="13"/>
  <c r="L781" i="13"/>
  <c r="K781" i="13"/>
  <c r="L1362" i="13"/>
  <c r="K1362" i="13"/>
  <c r="L147" i="13"/>
  <c r="K147" i="13"/>
  <c r="L432" i="13"/>
  <c r="K432" i="13"/>
  <c r="L634" i="13"/>
  <c r="K634" i="13"/>
  <c r="L324" i="13"/>
  <c r="K324" i="13"/>
  <c r="L1423" i="13"/>
  <c r="K1423" i="13"/>
  <c r="L531" i="13"/>
  <c r="K531" i="13"/>
  <c r="L1089" i="13"/>
  <c r="K1089" i="13"/>
  <c r="L1322" i="13"/>
  <c r="K1322" i="13"/>
  <c r="L941" i="13"/>
  <c r="K941" i="13"/>
  <c r="L633" i="13"/>
  <c r="K633" i="13"/>
  <c r="L1473" i="13"/>
  <c r="K1473" i="13"/>
  <c r="L903" i="13"/>
  <c r="K903" i="13"/>
  <c r="L530" i="13"/>
  <c r="K530" i="13"/>
  <c r="L1088" i="13"/>
  <c r="K1088" i="13"/>
  <c r="L529" i="13"/>
  <c r="K529" i="13"/>
  <c r="L812" i="13"/>
  <c r="K812" i="13"/>
  <c r="L578" i="13"/>
  <c r="K578" i="13"/>
  <c r="L940" i="13"/>
  <c r="K940" i="13"/>
  <c r="L1087" i="13"/>
  <c r="K1087" i="13"/>
  <c r="L484" i="13"/>
  <c r="K484" i="13"/>
  <c r="L1086" i="13"/>
  <c r="K1086" i="13"/>
  <c r="L252" i="13"/>
  <c r="K252" i="13"/>
  <c r="L1422" i="13"/>
  <c r="K1422" i="13"/>
  <c r="L1382" i="13"/>
  <c r="K1382" i="13"/>
  <c r="L1401" i="13"/>
  <c r="K1401" i="13"/>
  <c r="L431" i="13"/>
  <c r="K431" i="13"/>
  <c r="L109" i="13"/>
  <c r="K109" i="13"/>
  <c r="L528" i="13"/>
  <c r="K528" i="13"/>
  <c r="L902" i="13"/>
  <c r="K902" i="13"/>
  <c r="L430" i="13"/>
  <c r="K430" i="13"/>
  <c r="L939" i="13"/>
  <c r="K939" i="13"/>
  <c r="L632" i="13"/>
  <c r="K632" i="13"/>
  <c r="L483" i="13"/>
  <c r="K483" i="13"/>
  <c r="L1141" i="13"/>
  <c r="K1141" i="13"/>
  <c r="L1381" i="13"/>
  <c r="K1381" i="13"/>
  <c r="L181" i="13"/>
  <c r="K181" i="13"/>
  <c r="L1235" i="13"/>
  <c r="K1235" i="13"/>
  <c r="L780" i="13"/>
  <c r="K780" i="13"/>
  <c r="L146" i="13"/>
  <c r="K146" i="13"/>
  <c r="L180" i="13"/>
  <c r="K180" i="13"/>
  <c r="L33" i="13"/>
  <c r="K33" i="13"/>
  <c r="L631" i="13"/>
  <c r="K631" i="13"/>
  <c r="L1578" i="13"/>
  <c r="K1578" i="13"/>
  <c r="L630" i="13"/>
  <c r="K630" i="13"/>
  <c r="L1169" i="13"/>
  <c r="K1169" i="13"/>
  <c r="L1109" i="13"/>
  <c r="K1109" i="13"/>
  <c r="L211" i="13"/>
  <c r="K211" i="13"/>
  <c r="L482" i="13"/>
  <c r="K482" i="13"/>
  <c r="L1140" i="13"/>
  <c r="K1140" i="13"/>
  <c r="L32" i="13"/>
  <c r="K32" i="13"/>
  <c r="L527" i="13"/>
  <c r="K527" i="13"/>
  <c r="L1085" i="13"/>
  <c r="K1085" i="13"/>
  <c r="L779" i="13"/>
  <c r="K779" i="13"/>
  <c r="L687" i="13"/>
  <c r="K687" i="13"/>
  <c r="L179" i="13"/>
  <c r="K179" i="13"/>
  <c r="L1139" i="13"/>
  <c r="K1139" i="13"/>
  <c r="L1301" i="13"/>
  <c r="K1301" i="13"/>
  <c r="L1084" i="13"/>
  <c r="K1084" i="13"/>
  <c r="L526" i="13"/>
  <c r="K526" i="13"/>
  <c r="L1585" i="13"/>
  <c r="K1585" i="13"/>
  <c r="L811" i="13"/>
  <c r="K811" i="13"/>
  <c r="L429" i="13"/>
  <c r="K429" i="13"/>
  <c r="L629" i="13"/>
  <c r="K629" i="13"/>
  <c r="L108" i="13"/>
  <c r="K108" i="13"/>
  <c r="L778" i="13"/>
  <c r="K778" i="13"/>
  <c r="L1234" i="13"/>
  <c r="K1234" i="13"/>
  <c r="L428" i="13"/>
  <c r="K428" i="13"/>
  <c r="L210" i="13"/>
  <c r="K210" i="13"/>
  <c r="L732" i="13"/>
  <c r="K732" i="13"/>
  <c r="L1621" i="13"/>
  <c r="K1621" i="13"/>
  <c r="L145" i="13"/>
  <c r="K145" i="13"/>
  <c r="L1343" i="13"/>
  <c r="K1343" i="13"/>
  <c r="L1472" i="13"/>
  <c r="K1472" i="13"/>
  <c r="L1256" i="13"/>
  <c r="K1256" i="13"/>
  <c r="L283" i="13"/>
  <c r="K283" i="13"/>
  <c r="L628" i="13"/>
  <c r="K628" i="13"/>
  <c r="L282" i="13"/>
  <c r="K282" i="13"/>
  <c r="L525" i="13"/>
  <c r="K525" i="13"/>
  <c r="L1456" i="13"/>
  <c r="K1456" i="13"/>
  <c r="L481" i="13"/>
  <c r="K481" i="13"/>
  <c r="L1321" i="13"/>
  <c r="K1321" i="13"/>
  <c r="L1421" i="13"/>
  <c r="K1421" i="13"/>
  <c r="L251" i="13"/>
  <c r="K251" i="13"/>
  <c r="L731" i="13"/>
  <c r="K731" i="13"/>
  <c r="L323" i="13"/>
  <c r="K323" i="13"/>
  <c r="L178" i="13"/>
  <c r="K178" i="13"/>
  <c r="L209" i="13"/>
  <c r="K209" i="13"/>
  <c r="L1528" i="13"/>
  <c r="K1528" i="13"/>
  <c r="L881" i="13"/>
  <c r="K881" i="13"/>
  <c r="L372" i="13"/>
  <c r="K372" i="13"/>
  <c r="L427" i="13"/>
  <c r="K427" i="13"/>
  <c r="L1471" i="13"/>
  <c r="K1471" i="13"/>
  <c r="L1214" i="13"/>
  <c r="K1214" i="13"/>
  <c r="L810" i="13"/>
  <c r="K810" i="13"/>
  <c r="L1138" i="13"/>
  <c r="K1138" i="13"/>
  <c r="L1420" i="13"/>
  <c r="K1420" i="13"/>
  <c r="L880" i="13"/>
  <c r="K880" i="13"/>
  <c r="L777" i="13"/>
  <c r="K777" i="13"/>
  <c r="L1168" i="13"/>
  <c r="K1168" i="13"/>
  <c r="L1443" i="13"/>
  <c r="K1443" i="13"/>
  <c r="L31" i="13"/>
  <c r="K31" i="13"/>
  <c r="L730" i="13"/>
  <c r="K730" i="13"/>
  <c r="L1400" i="13"/>
  <c r="K1400" i="13"/>
  <c r="L144" i="13"/>
  <c r="K144" i="13"/>
  <c r="L12" i="13"/>
  <c r="K12" i="13"/>
  <c r="L1167" i="13"/>
  <c r="K1167" i="13"/>
  <c r="L938" i="13"/>
  <c r="K938" i="13"/>
  <c r="L1380" i="13"/>
  <c r="K1380" i="13"/>
  <c r="L480" i="13"/>
  <c r="K480" i="13"/>
  <c r="L809" i="13"/>
  <c r="K809" i="13"/>
  <c r="L177" i="13"/>
  <c r="K177" i="13"/>
  <c r="L53" i="13"/>
  <c r="K53" i="13"/>
  <c r="L176" i="13"/>
  <c r="K176" i="13"/>
  <c r="L879" i="13"/>
  <c r="K879" i="13"/>
  <c r="L1166" i="13"/>
  <c r="K1166" i="13"/>
  <c r="L1604" i="13"/>
  <c r="K1604" i="13"/>
  <c r="L1137" i="13"/>
  <c r="K1137" i="13"/>
  <c r="L250" i="13"/>
  <c r="K250" i="13"/>
  <c r="L107" i="13"/>
  <c r="K107" i="13"/>
  <c r="L1059" i="13"/>
  <c r="K1059" i="13"/>
  <c r="L1039" i="13"/>
  <c r="K1039" i="13"/>
  <c r="L1455" i="13"/>
  <c r="K1455" i="13"/>
  <c r="L974" i="13"/>
  <c r="K974" i="13"/>
  <c r="L1108" i="13"/>
  <c r="K1108" i="13"/>
  <c r="L281" i="13"/>
  <c r="K281" i="13"/>
  <c r="L686" i="13"/>
  <c r="K686" i="13"/>
  <c r="L1486" i="13"/>
  <c r="K1486" i="13"/>
  <c r="L1300" i="13"/>
  <c r="K1300" i="13"/>
  <c r="L937" i="13"/>
  <c r="K937" i="13"/>
  <c r="L479" i="13"/>
  <c r="K479" i="13"/>
  <c r="L106" i="13"/>
  <c r="K106" i="13"/>
  <c r="L175" i="13"/>
  <c r="K175" i="13"/>
  <c r="L105" i="13"/>
  <c r="K105" i="13"/>
  <c r="L1233" i="13"/>
  <c r="K1233" i="13"/>
  <c r="L729" i="13"/>
  <c r="K729" i="13"/>
  <c r="L174" i="13"/>
  <c r="K174" i="13"/>
  <c r="L208" i="13"/>
  <c r="K208" i="13"/>
  <c r="L685" i="13"/>
  <c r="K685" i="13"/>
  <c r="L901" i="13"/>
  <c r="K901" i="13"/>
  <c r="L1485" i="13"/>
  <c r="K1485" i="13"/>
  <c r="L808" i="13"/>
  <c r="K808" i="13"/>
  <c r="L852" i="13"/>
  <c r="K852" i="13"/>
  <c r="L878" i="13"/>
  <c r="K878" i="13"/>
  <c r="L30" i="13"/>
  <c r="K30" i="13"/>
  <c r="L173" i="13"/>
  <c r="K173" i="13"/>
  <c r="L728" i="13"/>
  <c r="K728" i="13"/>
  <c r="L249" i="13"/>
  <c r="K249" i="13"/>
  <c r="L851" i="13"/>
  <c r="K851" i="13"/>
  <c r="L1379" i="13"/>
  <c r="K1379" i="13"/>
  <c r="L1255" i="13"/>
  <c r="K1255" i="13"/>
  <c r="L1559" i="13"/>
  <c r="K1559" i="13"/>
  <c r="L1342" i="13"/>
  <c r="K1342" i="13"/>
  <c r="L143" i="13"/>
  <c r="K143" i="13"/>
  <c r="L1299" i="13"/>
  <c r="K1299" i="13"/>
  <c r="L1341" i="13"/>
  <c r="K1341" i="13"/>
  <c r="L850" i="13"/>
  <c r="K850" i="13"/>
  <c r="L478" i="13"/>
  <c r="K478" i="13"/>
  <c r="L1361" i="13"/>
  <c r="K1361" i="13"/>
  <c r="L248" i="13"/>
  <c r="K248" i="13"/>
  <c r="L477" i="13"/>
  <c r="K477" i="13"/>
  <c r="L476" i="13"/>
  <c r="K476" i="13"/>
  <c r="L426" i="13"/>
  <c r="K426" i="13"/>
  <c r="L1360" i="13"/>
  <c r="K1360" i="13"/>
  <c r="L1058" i="13"/>
  <c r="K1058" i="13"/>
  <c r="L877" i="13"/>
  <c r="K877" i="13"/>
  <c r="L1213" i="13"/>
  <c r="K1213" i="13"/>
  <c r="L727" i="13"/>
  <c r="K727" i="13"/>
  <c r="L1378" i="13"/>
  <c r="K1378" i="13"/>
  <c r="L1007" i="13"/>
  <c r="K1007" i="13"/>
  <c r="L1107" i="13"/>
  <c r="K1107" i="13"/>
  <c r="L475" i="13"/>
  <c r="K475" i="13"/>
  <c r="L172" i="13"/>
  <c r="K172" i="13"/>
  <c r="L1057" i="13"/>
  <c r="K1057" i="13"/>
  <c r="L936" i="13"/>
  <c r="K936" i="13"/>
  <c r="L900" i="13"/>
  <c r="K900" i="13"/>
  <c r="L1298" i="13"/>
  <c r="K1298" i="13"/>
  <c r="L29" i="13"/>
  <c r="K29" i="13"/>
  <c r="L425" i="13"/>
  <c r="K425" i="13"/>
  <c r="L776" i="13"/>
  <c r="K776" i="13"/>
  <c r="L899" i="13"/>
  <c r="K899" i="13"/>
  <c r="L849" i="13"/>
  <c r="K849" i="13"/>
  <c r="L848" i="13"/>
  <c r="K848" i="13"/>
  <c r="L1254" i="13"/>
  <c r="K1254" i="13"/>
  <c r="L577" i="13"/>
  <c r="K577" i="13"/>
  <c r="L1056" i="13"/>
  <c r="K1056" i="13"/>
  <c r="L935" i="13"/>
  <c r="K935" i="13"/>
  <c r="L726" i="13"/>
  <c r="K726" i="13"/>
  <c r="L1297" i="13"/>
  <c r="K1297" i="13"/>
  <c r="L1055" i="13"/>
  <c r="K1055" i="13"/>
  <c r="L1006" i="13"/>
  <c r="K1006" i="13"/>
  <c r="L1165" i="13"/>
  <c r="K1165" i="13"/>
  <c r="L280" i="13"/>
  <c r="K280" i="13"/>
  <c r="L1005" i="13"/>
  <c r="K1005" i="13"/>
  <c r="L775" i="13"/>
  <c r="K775" i="13"/>
  <c r="L247" i="13"/>
  <c r="K247" i="13"/>
  <c r="L1232" i="13"/>
  <c r="K1232" i="13"/>
  <c r="L847" i="13"/>
  <c r="K847" i="13"/>
  <c r="L474" i="13"/>
  <c r="K474" i="13"/>
  <c r="L934" i="13"/>
  <c r="K934" i="13"/>
  <c r="L1136" i="13"/>
  <c r="K1136" i="13"/>
  <c r="L246" i="13"/>
  <c r="K246" i="13"/>
  <c r="L1004" i="13"/>
  <c r="K1004" i="13"/>
  <c r="L1212" i="13"/>
  <c r="K1212" i="13"/>
  <c r="L1296" i="13"/>
  <c r="K1296" i="13"/>
  <c r="L207" i="13"/>
  <c r="K207" i="13"/>
  <c r="L807" i="13"/>
  <c r="K807" i="13"/>
  <c r="L1191" i="13"/>
  <c r="K1191" i="13"/>
  <c r="L774" i="13"/>
  <c r="K774" i="13"/>
  <c r="L1454" i="13"/>
  <c r="K1454" i="13"/>
  <c r="L424" i="13"/>
  <c r="K424" i="13"/>
  <c r="L1164" i="13"/>
  <c r="K1164" i="13"/>
  <c r="L846" i="13"/>
  <c r="K846" i="13"/>
  <c r="L773" i="13"/>
  <c r="K773" i="13"/>
  <c r="L322" i="13"/>
  <c r="K322" i="13"/>
  <c r="L321" i="13"/>
  <c r="K321" i="13"/>
  <c r="L1399" i="13"/>
  <c r="K1399" i="13"/>
  <c r="L876" i="13"/>
  <c r="K876" i="13"/>
  <c r="L576" i="13"/>
  <c r="K576" i="13"/>
  <c r="L171" i="13"/>
  <c r="K171" i="13"/>
  <c r="L473" i="13"/>
  <c r="K473" i="13"/>
  <c r="L725" i="13"/>
  <c r="K725" i="13"/>
  <c r="L806" i="13"/>
  <c r="K806" i="13"/>
  <c r="L78" i="13"/>
  <c r="K78" i="13"/>
  <c r="L320" i="13"/>
  <c r="K320" i="13"/>
  <c r="L575" i="13"/>
  <c r="K575" i="13"/>
  <c r="L1398" i="13"/>
  <c r="K1398" i="13"/>
  <c r="L472" i="13"/>
  <c r="K472" i="13"/>
  <c r="L973" i="13"/>
  <c r="K973" i="13"/>
  <c r="L1377" i="13"/>
  <c r="K1377" i="13"/>
  <c r="L1106" i="13"/>
  <c r="K1106" i="13"/>
  <c r="L845" i="13"/>
  <c r="K845" i="13"/>
  <c r="L11" i="13"/>
  <c r="K11" i="13"/>
  <c r="L933" i="13"/>
  <c r="K933" i="13"/>
  <c r="L805" i="13"/>
  <c r="K805" i="13"/>
  <c r="L319" i="13"/>
  <c r="K319" i="13"/>
  <c r="L1038" i="13"/>
  <c r="K1038" i="13"/>
  <c r="L684" i="13"/>
  <c r="K684" i="13"/>
  <c r="L574" i="13"/>
  <c r="K574" i="13"/>
  <c r="L804" i="13"/>
  <c r="K804" i="13"/>
  <c r="L1083" i="13"/>
  <c r="K1083" i="13"/>
  <c r="L1626" i="13"/>
  <c r="K1626" i="13"/>
  <c r="L1584" i="13"/>
  <c r="K1584" i="13"/>
  <c r="L1641" i="13"/>
  <c r="K1641" i="13"/>
  <c r="L1542" i="13"/>
  <c r="K1542" i="13"/>
  <c r="L573" i="13"/>
  <c r="K573" i="13"/>
  <c r="L1211" i="13"/>
  <c r="K1211" i="13"/>
  <c r="L875" i="13"/>
  <c r="K875" i="13"/>
  <c r="L1003" i="13"/>
  <c r="K1003" i="13"/>
  <c r="L1082" i="13"/>
  <c r="K1082" i="13"/>
  <c r="L627" i="13"/>
  <c r="K627" i="13"/>
  <c r="L932" i="13"/>
  <c r="K932" i="13"/>
  <c r="L1054" i="13"/>
  <c r="K1054" i="13"/>
  <c r="L724" i="13"/>
  <c r="K724" i="13"/>
  <c r="L972" i="13"/>
  <c r="K972" i="13"/>
  <c r="L1163" i="13"/>
  <c r="K1163" i="13"/>
  <c r="L683" i="13"/>
  <c r="K683" i="13"/>
  <c r="L626" i="13"/>
  <c r="K626" i="13"/>
  <c r="L1558" i="13"/>
  <c r="K1558" i="13"/>
  <c r="L772" i="13"/>
  <c r="K772" i="13"/>
  <c r="L1340" i="13"/>
  <c r="K1340" i="13"/>
  <c r="L1105" i="13"/>
  <c r="K1105" i="13"/>
  <c r="L371" i="13"/>
  <c r="K371" i="13"/>
  <c r="L572" i="13"/>
  <c r="K572" i="13"/>
  <c r="L1557" i="13"/>
  <c r="K1557" i="13"/>
  <c r="L471" i="13"/>
  <c r="K471" i="13"/>
  <c r="L1190" i="13"/>
  <c r="K1190" i="13"/>
  <c r="L1620" i="13"/>
  <c r="K1620" i="13"/>
  <c r="L844" i="13"/>
  <c r="K844" i="13"/>
  <c r="L803" i="13"/>
  <c r="K803" i="13"/>
  <c r="L931" i="13"/>
  <c r="K931" i="13"/>
  <c r="L1253" i="13"/>
  <c r="K1253" i="13"/>
  <c r="L1278" i="13"/>
  <c r="K1278" i="13"/>
  <c r="L1210" i="13"/>
  <c r="K1210" i="13"/>
  <c r="L771" i="13"/>
  <c r="K771" i="13"/>
  <c r="L423" i="13"/>
  <c r="K423" i="13"/>
  <c r="L770" i="13"/>
  <c r="K770" i="13"/>
  <c r="L1277" i="13"/>
  <c r="K1277" i="13"/>
  <c r="L1320" i="13"/>
  <c r="K1320" i="13"/>
  <c r="L524" i="13"/>
  <c r="K524" i="13"/>
  <c r="L422" i="13"/>
  <c r="K422" i="13"/>
  <c r="L1319" i="13"/>
  <c r="K1319" i="13"/>
  <c r="L142" i="13"/>
  <c r="K142" i="13"/>
  <c r="L843" i="13"/>
  <c r="K843" i="13"/>
  <c r="L571" i="13"/>
  <c r="K571" i="13"/>
  <c r="L1276" i="13"/>
  <c r="K1276" i="13"/>
  <c r="L1081" i="13"/>
  <c r="K1081" i="13"/>
  <c r="L206" i="13"/>
  <c r="K206" i="13"/>
  <c r="L1037" i="13"/>
  <c r="K1037" i="13"/>
  <c r="L1080" i="13"/>
  <c r="K1080" i="13"/>
  <c r="L170" i="13"/>
  <c r="K170" i="13"/>
  <c r="L141" i="13"/>
  <c r="K141" i="13"/>
  <c r="L874" i="13"/>
  <c r="K874" i="13"/>
  <c r="L802" i="13"/>
  <c r="K802" i="13"/>
  <c r="L205" i="13"/>
  <c r="K205" i="13"/>
  <c r="L723" i="13"/>
  <c r="K723" i="13"/>
  <c r="L523" i="13"/>
  <c r="K523" i="13"/>
  <c r="L470" i="13"/>
  <c r="K470" i="13"/>
  <c r="L898" i="13"/>
  <c r="K898" i="13"/>
  <c r="L77" i="13"/>
  <c r="K77" i="13"/>
  <c r="L625" i="13"/>
  <c r="K625" i="13"/>
  <c r="L104" i="13"/>
  <c r="K104" i="13"/>
  <c r="L1209" i="13"/>
  <c r="K1209" i="13"/>
  <c r="L1318" i="13"/>
  <c r="K1318" i="13"/>
  <c r="L1295" i="13"/>
  <c r="K1295" i="13"/>
  <c r="L1577" i="13"/>
  <c r="K1577" i="13"/>
  <c r="L971" i="13"/>
  <c r="K971" i="13"/>
  <c r="L682" i="13"/>
  <c r="K682" i="13"/>
  <c r="L1603" i="13"/>
  <c r="K1603" i="13"/>
  <c r="L28" i="13"/>
  <c r="K28" i="13"/>
  <c r="L1036" i="13"/>
  <c r="K1036" i="13"/>
  <c r="L1079" i="13"/>
  <c r="K1079" i="13"/>
  <c r="L1610" i="13"/>
  <c r="K1610" i="13"/>
  <c r="L1002" i="13"/>
  <c r="K1002" i="13"/>
  <c r="L1359" i="13"/>
  <c r="K1359" i="13"/>
  <c r="L1294" i="13"/>
  <c r="K1294" i="13"/>
  <c r="L1339" i="13"/>
  <c r="K1339" i="13"/>
  <c r="L1548" i="13"/>
  <c r="K1548" i="13"/>
  <c r="L681" i="13"/>
  <c r="K681" i="13"/>
  <c r="L1001" i="13"/>
  <c r="K1001" i="13"/>
  <c r="L624" i="13"/>
  <c r="K624" i="13"/>
  <c r="L623" i="13"/>
  <c r="K623" i="13"/>
  <c r="L1397" i="13"/>
  <c r="K1397" i="13"/>
  <c r="L1000" i="13"/>
  <c r="K1000" i="13"/>
  <c r="L999" i="13"/>
  <c r="K999" i="13"/>
  <c r="L998" i="13"/>
  <c r="K998" i="13"/>
  <c r="L801" i="13"/>
  <c r="K801" i="13"/>
  <c r="L318" i="13"/>
  <c r="K318" i="13"/>
  <c r="L570" i="13"/>
  <c r="K570" i="13"/>
  <c r="L1470" i="13"/>
  <c r="K1470" i="13"/>
  <c r="L370" i="13"/>
  <c r="K370" i="13"/>
  <c r="L897" i="13"/>
  <c r="K897" i="13"/>
  <c r="L279" i="13"/>
  <c r="K279" i="13"/>
  <c r="L930" i="13"/>
  <c r="K930" i="13"/>
  <c r="L1396" i="13"/>
  <c r="K1396" i="13"/>
  <c r="L622" i="13"/>
  <c r="K622" i="13"/>
  <c r="L929" i="13"/>
  <c r="K929" i="13"/>
  <c r="L245" i="13"/>
  <c r="K245" i="13"/>
  <c r="L169" i="13"/>
  <c r="K169" i="13"/>
  <c r="L1556" i="13"/>
  <c r="K1556" i="13"/>
  <c r="L1053" i="13"/>
  <c r="K1053" i="13"/>
  <c r="L1135" i="13"/>
  <c r="K1135" i="13"/>
  <c r="L369" i="13"/>
  <c r="K369" i="13"/>
  <c r="L278" i="13"/>
  <c r="K278" i="13"/>
  <c r="L1395" i="13"/>
  <c r="K1395" i="13"/>
  <c r="L1598" i="13"/>
  <c r="K1598" i="13"/>
  <c r="L569" i="13"/>
  <c r="K569" i="13"/>
  <c r="L1275" i="13"/>
  <c r="K1275" i="13"/>
  <c r="L896" i="13"/>
  <c r="K896" i="13"/>
  <c r="L800" i="13"/>
  <c r="K800" i="13"/>
  <c r="L873" i="13"/>
  <c r="K873" i="13"/>
  <c r="L621" i="13"/>
  <c r="K621" i="13"/>
  <c r="L244" i="13"/>
  <c r="K244" i="13"/>
  <c r="L1317" i="13"/>
  <c r="K1317" i="13"/>
  <c r="L1104" i="13"/>
  <c r="K1104" i="13"/>
  <c r="L1189" i="13"/>
  <c r="K1189" i="13"/>
  <c r="L1134" i="13"/>
  <c r="K1134" i="13"/>
  <c r="L680" i="13"/>
  <c r="K680" i="13"/>
  <c r="L1078" i="13"/>
  <c r="K1078" i="13"/>
  <c r="L1541" i="13"/>
  <c r="K1541" i="13"/>
  <c r="L1162" i="13"/>
  <c r="K1162" i="13"/>
  <c r="L317" i="13"/>
  <c r="K317" i="13"/>
  <c r="L1077" i="13"/>
  <c r="K1077" i="13"/>
  <c r="L1208" i="13"/>
  <c r="K1208" i="13"/>
  <c r="L1527" i="13"/>
  <c r="K1527" i="13"/>
  <c r="L1376" i="13"/>
  <c r="K1376" i="13"/>
  <c r="L1188" i="13"/>
  <c r="K1188" i="13"/>
  <c r="L1035" i="13"/>
  <c r="K1035" i="13"/>
  <c r="L1375" i="13"/>
  <c r="K1375" i="13"/>
  <c r="L140" i="13"/>
  <c r="K140" i="13"/>
  <c r="L1103" i="13"/>
  <c r="K1103" i="13"/>
  <c r="L10" i="13"/>
  <c r="K10" i="13"/>
  <c r="L1252" i="13"/>
  <c r="K1252" i="13"/>
  <c r="L1161" i="13"/>
  <c r="K1161" i="13"/>
  <c r="L421" i="13"/>
  <c r="K421" i="13"/>
  <c r="L1251" i="13"/>
  <c r="K1251" i="13"/>
  <c r="L103" i="13"/>
  <c r="K103" i="13"/>
  <c r="L842" i="13"/>
  <c r="K842" i="13"/>
  <c r="L679" i="13"/>
  <c r="K679" i="13"/>
  <c r="L1374" i="13"/>
  <c r="K1374" i="13"/>
  <c r="L139" i="13"/>
  <c r="K139" i="13"/>
  <c r="L1358" i="13"/>
  <c r="K1358" i="13"/>
  <c r="L1231" i="13"/>
  <c r="K1231" i="13"/>
  <c r="L1207" i="13"/>
  <c r="K1207" i="13"/>
  <c r="L1102" i="13"/>
  <c r="K1102" i="13"/>
  <c r="L722" i="13"/>
  <c r="K722" i="13"/>
  <c r="L997" i="13"/>
  <c r="K997" i="13"/>
  <c r="L1034" i="13"/>
  <c r="K1034" i="13"/>
  <c r="L243" i="13"/>
  <c r="K243" i="13"/>
  <c r="L1101" i="13"/>
  <c r="K1101" i="13"/>
  <c r="L721" i="13"/>
  <c r="K721" i="13"/>
  <c r="L1133" i="13"/>
  <c r="K1133" i="13"/>
  <c r="L1506" i="13"/>
  <c r="K1506" i="13"/>
  <c r="L769" i="13"/>
  <c r="K769" i="13"/>
  <c r="L1274" i="13"/>
  <c r="K1274" i="13"/>
  <c r="L720" i="13"/>
  <c r="K720" i="13"/>
  <c r="L242" i="13"/>
  <c r="K242" i="13"/>
  <c r="L522" i="13"/>
  <c r="K522" i="13"/>
  <c r="L1338" i="13"/>
  <c r="K1338" i="13"/>
  <c r="L1187" i="13"/>
  <c r="K1187" i="13"/>
  <c r="L368" i="13"/>
  <c r="K368" i="13"/>
  <c r="L27" i="13"/>
  <c r="K27" i="13"/>
  <c r="L1132" i="13"/>
  <c r="K1132" i="13"/>
  <c r="L367" i="13"/>
  <c r="K367" i="13"/>
  <c r="L768" i="13"/>
  <c r="K768" i="13"/>
  <c r="L996" i="13"/>
  <c r="K996" i="13"/>
  <c r="L1186" i="13"/>
  <c r="K1186" i="13"/>
  <c r="L26" i="13"/>
  <c r="K26" i="13"/>
  <c r="L76" i="13"/>
  <c r="K76" i="13"/>
  <c r="L1357" i="13"/>
  <c r="K1357" i="13"/>
  <c r="L678" i="13"/>
  <c r="K678" i="13"/>
  <c r="L928" i="13"/>
  <c r="K928" i="13"/>
  <c r="L1469" i="13"/>
  <c r="K1469" i="13"/>
  <c r="L677" i="13"/>
  <c r="K677" i="13"/>
  <c r="L1356" i="13"/>
  <c r="K1356" i="13"/>
  <c r="L277" i="13"/>
  <c r="K277" i="13"/>
  <c r="L1453" i="13"/>
  <c r="K1453" i="13"/>
  <c r="L1547" i="13"/>
  <c r="K1547" i="13"/>
  <c r="L872" i="13"/>
  <c r="K872" i="13"/>
  <c r="L1293" i="13"/>
  <c r="K1293" i="13"/>
  <c r="L420" i="13"/>
  <c r="K420" i="13"/>
  <c r="L316" i="13"/>
  <c r="K316" i="13"/>
  <c r="L767" i="13"/>
  <c r="K767" i="13"/>
  <c r="L766" i="13"/>
  <c r="K766" i="13"/>
  <c r="L1185" i="13"/>
  <c r="K1185" i="13"/>
  <c r="L138" i="13"/>
  <c r="K138" i="13"/>
  <c r="L366" i="13"/>
  <c r="K366" i="13"/>
  <c r="L871" i="13"/>
  <c r="K871" i="13"/>
  <c r="L204" i="13"/>
  <c r="K204" i="13"/>
  <c r="L1316" i="13"/>
  <c r="K1316" i="13"/>
  <c r="L75" i="13"/>
  <c r="K75" i="13"/>
  <c r="L315" i="13"/>
  <c r="K315" i="13"/>
  <c r="L719" i="13"/>
  <c r="K719" i="13"/>
  <c r="L1" i="13"/>
  <c r="K1" i="13"/>
  <c r="L620" i="13"/>
  <c r="K620" i="13"/>
  <c r="L841" i="13"/>
  <c r="K841" i="13"/>
  <c r="L895" i="13"/>
  <c r="K895" i="13"/>
  <c r="L1505" i="13"/>
  <c r="K1505" i="13"/>
  <c r="L970" i="13"/>
  <c r="K970" i="13"/>
  <c r="L521" i="13"/>
  <c r="K521" i="13"/>
  <c r="L995" i="13"/>
  <c r="K995" i="13"/>
  <c r="L2074" i="14"/>
  <c r="K2074" i="14"/>
  <c r="L2073" i="14"/>
  <c r="K2073" i="14"/>
  <c r="L2072" i="14"/>
  <c r="K2072" i="14"/>
  <c r="L2071" i="14"/>
  <c r="K2071" i="14"/>
  <c r="L2070" i="14"/>
  <c r="K2070" i="14"/>
  <c r="L2069" i="14"/>
  <c r="K2069" i="14"/>
  <c r="L2068" i="14"/>
  <c r="K2068" i="14"/>
  <c r="L2067" i="14"/>
  <c r="K2067" i="14"/>
  <c r="L2066" i="14"/>
  <c r="K2066" i="14"/>
  <c r="L2065" i="14"/>
  <c r="K2065" i="14"/>
  <c r="L2064" i="14"/>
  <c r="K2064" i="14"/>
  <c r="L2063" i="14"/>
  <c r="K2063" i="14"/>
  <c r="L2062" i="14"/>
  <c r="K2062" i="14"/>
  <c r="L2061" i="14"/>
  <c r="K2061" i="14"/>
  <c r="L2060" i="14"/>
  <c r="K2060" i="14"/>
  <c r="L2059" i="14"/>
  <c r="K2059" i="14"/>
  <c r="L2058" i="14"/>
  <c r="K2058" i="14"/>
  <c r="L2057" i="14"/>
  <c r="K2057" i="14"/>
  <c r="L2056" i="14"/>
  <c r="K2056" i="14"/>
  <c r="L2055" i="14"/>
  <c r="K2055" i="14"/>
  <c r="L2054" i="14"/>
  <c r="K2054" i="14"/>
  <c r="L2053" i="14"/>
  <c r="K2053" i="14"/>
  <c r="L2052" i="14"/>
  <c r="K2052" i="14"/>
  <c r="L2051" i="14"/>
  <c r="K2051" i="14"/>
  <c r="L2050" i="14"/>
  <c r="K2050" i="14"/>
  <c r="L2049" i="14"/>
  <c r="K2049" i="14"/>
  <c r="L2048" i="14"/>
  <c r="K2048" i="14"/>
  <c r="L2047" i="14"/>
  <c r="K2047" i="14"/>
  <c r="L2046" i="14"/>
  <c r="K2046" i="14"/>
  <c r="L2045" i="14"/>
  <c r="K2045" i="14"/>
  <c r="L2044" i="14"/>
  <c r="K2044" i="14"/>
  <c r="L2043" i="14"/>
  <c r="K2043" i="14"/>
  <c r="L2042" i="14"/>
  <c r="K2042" i="14"/>
  <c r="L2041" i="14"/>
  <c r="K2041" i="14"/>
  <c r="L2040" i="14"/>
  <c r="K2040" i="14"/>
  <c r="L2039" i="14"/>
  <c r="K2039" i="14"/>
  <c r="L2038" i="14"/>
  <c r="K2038" i="14"/>
  <c r="L2037" i="14"/>
  <c r="K2037" i="14"/>
  <c r="L2036" i="14"/>
  <c r="K2036" i="14"/>
  <c r="L2035" i="14"/>
  <c r="K2035" i="14"/>
  <c r="L2034" i="14"/>
  <c r="K2034" i="14"/>
  <c r="L2033" i="14"/>
  <c r="K2033" i="14"/>
  <c r="L2032" i="14"/>
  <c r="K2032" i="14"/>
  <c r="L2031" i="14"/>
  <c r="K2031" i="14"/>
  <c r="L2030" i="14"/>
  <c r="K2030" i="14"/>
  <c r="L2029" i="14"/>
  <c r="K2029" i="14"/>
  <c r="L2028" i="14"/>
  <c r="K2028" i="14"/>
  <c r="L2027" i="14"/>
  <c r="K2027" i="14"/>
  <c r="L2026" i="14"/>
  <c r="K2026" i="14"/>
  <c r="L2025" i="14"/>
  <c r="K2025" i="14"/>
  <c r="L2024" i="14"/>
  <c r="K2024" i="14"/>
  <c r="L2023" i="14"/>
  <c r="K2023" i="14"/>
  <c r="L2022" i="14"/>
  <c r="K2022" i="14"/>
  <c r="L2021" i="14"/>
  <c r="K2021" i="14"/>
  <c r="L2020" i="14"/>
  <c r="K2020" i="14"/>
  <c r="L2019" i="14"/>
  <c r="K2019" i="14"/>
  <c r="L2018" i="14"/>
  <c r="K2018" i="14"/>
  <c r="L2017" i="14"/>
  <c r="K2017" i="14"/>
  <c r="L2016" i="14"/>
  <c r="K2016" i="14"/>
  <c r="L2015" i="14"/>
  <c r="K2015" i="14"/>
  <c r="L2014" i="14"/>
  <c r="K2014" i="14"/>
  <c r="L2013" i="14"/>
  <c r="K2013" i="14"/>
  <c r="L2012" i="14"/>
  <c r="K2012" i="14"/>
  <c r="L2011" i="14"/>
  <c r="K2011" i="14"/>
  <c r="L2010" i="14"/>
  <c r="K2010" i="14"/>
  <c r="L2009" i="14"/>
  <c r="K2009" i="14"/>
  <c r="L2008" i="14"/>
  <c r="K2008" i="14"/>
  <c r="L2007" i="14"/>
  <c r="K2007" i="14"/>
  <c r="L2006" i="14"/>
  <c r="K2006" i="14"/>
  <c r="L2005" i="14"/>
  <c r="K2005" i="14"/>
  <c r="L2004" i="14"/>
  <c r="K2004" i="14"/>
  <c r="L2003" i="14"/>
  <c r="K2003" i="14"/>
  <c r="L2002" i="14"/>
  <c r="K2002" i="14"/>
  <c r="L2001" i="14"/>
  <c r="K2001" i="14"/>
  <c r="L2000" i="14"/>
  <c r="K2000" i="14"/>
  <c r="L1999" i="14"/>
  <c r="K1999" i="14"/>
  <c r="L1998" i="14"/>
  <c r="K1998" i="14"/>
  <c r="L1997" i="14"/>
  <c r="K1997" i="14"/>
  <c r="L1996" i="14"/>
  <c r="K1996" i="14"/>
  <c r="L1995" i="14"/>
  <c r="K1995" i="14"/>
  <c r="L1994" i="14"/>
  <c r="K1994" i="14"/>
  <c r="L1993" i="14"/>
  <c r="K1993" i="14"/>
  <c r="L1992" i="14"/>
  <c r="K1992" i="14"/>
  <c r="L1991" i="14"/>
  <c r="K1991" i="14"/>
  <c r="L1990" i="14"/>
  <c r="K1990" i="14"/>
  <c r="L1989" i="14"/>
  <c r="K1989" i="14"/>
  <c r="L1988" i="14"/>
  <c r="K1988" i="14"/>
  <c r="L1987" i="14"/>
  <c r="K1987" i="14"/>
  <c r="L1986" i="14"/>
  <c r="K1986" i="14"/>
  <c r="L1985" i="14"/>
  <c r="K1985" i="14"/>
  <c r="L1984" i="14"/>
  <c r="K1984" i="14"/>
  <c r="L1983" i="14"/>
  <c r="K1983" i="14"/>
  <c r="L1982" i="14"/>
  <c r="K1982" i="14"/>
  <c r="L1981" i="14"/>
  <c r="K1981" i="14"/>
  <c r="L1980" i="14"/>
  <c r="K1980" i="14"/>
  <c r="L1979" i="14"/>
  <c r="K1979" i="14"/>
  <c r="L1978" i="14"/>
  <c r="K1978" i="14"/>
  <c r="L1977" i="14"/>
  <c r="K1977" i="14"/>
  <c r="L1976" i="14"/>
  <c r="K1976" i="14"/>
  <c r="L1975" i="14"/>
  <c r="K1975" i="14"/>
  <c r="L1974" i="14"/>
  <c r="K1974" i="14"/>
  <c r="L1973" i="14"/>
  <c r="K1973" i="14"/>
  <c r="L1972" i="14"/>
  <c r="K1972" i="14"/>
  <c r="L1971" i="14"/>
  <c r="K1971" i="14"/>
  <c r="L1970" i="14"/>
  <c r="K1970" i="14"/>
  <c r="L1969" i="14"/>
  <c r="K1969" i="14"/>
  <c r="L1968" i="14"/>
  <c r="K1968" i="14"/>
  <c r="L1967" i="14"/>
  <c r="K1967" i="14"/>
  <c r="L1966" i="14"/>
  <c r="K1966" i="14"/>
  <c r="L1965" i="14"/>
  <c r="K1965" i="14"/>
  <c r="L1964" i="14"/>
  <c r="K1964" i="14"/>
  <c r="L1963" i="14"/>
  <c r="K1963" i="14"/>
  <c r="L1962" i="14"/>
  <c r="K1962" i="14"/>
  <c r="L1961" i="14"/>
  <c r="K1961" i="14"/>
  <c r="L1960" i="14"/>
  <c r="K1960" i="14"/>
  <c r="L1959" i="14"/>
  <c r="K1959" i="14"/>
  <c r="L1958" i="14"/>
  <c r="K1958" i="14"/>
  <c r="L1957" i="14"/>
  <c r="K1957" i="14"/>
  <c r="L1956" i="14"/>
  <c r="K1956" i="14"/>
  <c r="L1955" i="14"/>
  <c r="K1955" i="14"/>
  <c r="L1954" i="14"/>
  <c r="K1954" i="14"/>
  <c r="L1953" i="14"/>
  <c r="K1953" i="14"/>
  <c r="L1952" i="14"/>
  <c r="K1952" i="14"/>
  <c r="L1951" i="14"/>
  <c r="K1951" i="14"/>
  <c r="L1950" i="14"/>
  <c r="K1950" i="14"/>
  <c r="L1949" i="14"/>
  <c r="K1949" i="14"/>
  <c r="L1948" i="14"/>
  <c r="K1948" i="14"/>
  <c r="L1947" i="14"/>
  <c r="K1947" i="14"/>
  <c r="L1946" i="14"/>
  <c r="K1946" i="14"/>
  <c r="L1945" i="14"/>
  <c r="K1945" i="14"/>
  <c r="L1944" i="14"/>
  <c r="K1944" i="14"/>
  <c r="L1943" i="14"/>
  <c r="K1943" i="14"/>
  <c r="L1942" i="14"/>
  <c r="K1942" i="14"/>
  <c r="L1941" i="14"/>
  <c r="K1941" i="14"/>
  <c r="L1940" i="14"/>
  <c r="K1940" i="14"/>
  <c r="L1939" i="14"/>
  <c r="K1939" i="14"/>
  <c r="L1938" i="14"/>
  <c r="K1938" i="14"/>
  <c r="L1937" i="14"/>
  <c r="K1937" i="14"/>
  <c r="L1936" i="14"/>
  <c r="K1936" i="14"/>
  <c r="L1935" i="14"/>
  <c r="K1935" i="14"/>
  <c r="L1934" i="14"/>
  <c r="K1934" i="14"/>
  <c r="L1933" i="14"/>
  <c r="K1933" i="14"/>
  <c r="L1932" i="14"/>
  <c r="K1932" i="14"/>
  <c r="L1931" i="14"/>
  <c r="K1931" i="14"/>
  <c r="L1930" i="14"/>
  <c r="K1930" i="14"/>
  <c r="L1929" i="14"/>
  <c r="K1929" i="14"/>
  <c r="L1928" i="14"/>
  <c r="K1928" i="14"/>
  <c r="L1927" i="14"/>
  <c r="K1927" i="14"/>
  <c r="L1926" i="14"/>
  <c r="K1926" i="14"/>
  <c r="L1925" i="14"/>
  <c r="K1925" i="14"/>
  <c r="L1924" i="14"/>
  <c r="K1924" i="14"/>
  <c r="L1923" i="14"/>
  <c r="K1923" i="14"/>
  <c r="L1922" i="14"/>
  <c r="K1922" i="14"/>
  <c r="L1921" i="14"/>
  <c r="K1921" i="14"/>
  <c r="L1920" i="14"/>
  <c r="K1920" i="14"/>
  <c r="L1919" i="14"/>
  <c r="K1919" i="14"/>
  <c r="L1918" i="14"/>
  <c r="K1918" i="14"/>
  <c r="L1917" i="14"/>
  <c r="K1917" i="14"/>
  <c r="L1916" i="14"/>
  <c r="K1916" i="14"/>
  <c r="L1915" i="14"/>
  <c r="K1915" i="14"/>
  <c r="L1914" i="14"/>
  <c r="K1914" i="14"/>
  <c r="L1913" i="14"/>
  <c r="K1913" i="14"/>
  <c r="L1912" i="14"/>
  <c r="K1912" i="14"/>
  <c r="L1911" i="14"/>
  <c r="K1911" i="14"/>
  <c r="L1910" i="14"/>
  <c r="K1910" i="14"/>
  <c r="L1909" i="14"/>
  <c r="K1909" i="14"/>
  <c r="L1908" i="14"/>
  <c r="K1908" i="14"/>
  <c r="L1907" i="14"/>
  <c r="K1907" i="14"/>
  <c r="L1906" i="14"/>
  <c r="K1906" i="14"/>
  <c r="L1905" i="14"/>
  <c r="K1905" i="14"/>
  <c r="L1904" i="14"/>
  <c r="K1904" i="14"/>
  <c r="L1903" i="14"/>
  <c r="K1903" i="14"/>
  <c r="L1902" i="14"/>
  <c r="K1902" i="14"/>
  <c r="L1901" i="14"/>
  <c r="K1901" i="14"/>
  <c r="L1900" i="14"/>
  <c r="K1900" i="14"/>
  <c r="L1899" i="14"/>
  <c r="K1899" i="14"/>
  <c r="L1898" i="14"/>
  <c r="K1898" i="14"/>
  <c r="L1897" i="14"/>
  <c r="K1897" i="14"/>
  <c r="L1896" i="14"/>
  <c r="K1896" i="14"/>
  <c r="L1895" i="14"/>
  <c r="K1895" i="14"/>
  <c r="L1894" i="14"/>
  <c r="K1894" i="14"/>
  <c r="L1893" i="14"/>
  <c r="K1893" i="14"/>
  <c r="L1892" i="14"/>
  <c r="K1892" i="14"/>
  <c r="L1891" i="14"/>
  <c r="K1891" i="14"/>
  <c r="L1890" i="14"/>
  <c r="K1890" i="14"/>
  <c r="L1889" i="14"/>
  <c r="K1889" i="14"/>
  <c r="L1888" i="14"/>
  <c r="K1888" i="14"/>
  <c r="L1887" i="14"/>
  <c r="K1887" i="14"/>
  <c r="L1886" i="14"/>
  <c r="K1886" i="14"/>
  <c r="L1885" i="14"/>
  <c r="K1885" i="14"/>
  <c r="L1884" i="14"/>
  <c r="K1884" i="14"/>
  <c r="L1883" i="14"/>
  <c r="K1883" i="14"/>
  <c r="L1882" i="14"/>
  <c r="K1882" i="14"/>
  <c r="L1881" i="14"/>
  <c r="K1881" i="14"/>
  <c r="L1880" i="14"/>
  <c r="K1880" i="14"/>
  <c r="L1879" i="14"/>
  <c r="K1879" i="14"/>
  <c r="L1878" i="14"/>
  <c r="K1878" i="14"/>
  <c r="L1877" i="14"/>
  <c r="K1877" i="14"/>
  <c r="L1876" i="14"/>
  <c r="K1876" i="14"/>
  <c r="L1875" i="14"/>
  <c r="K1875" i="14"/>
  <c r="L1874" i="14"/>
  <c r="K1874" i="14"/>
  <c r="L1873" i="14"/>
  <c r="K1873" i="14"/>
  <c r="L1872" i="14"/>
  <c r="K1872" i="14"/>
  <c r="L1871" i="14"/>
  <c r="K1871" i="14"/>
  <c r="L1870" i="14"/>
  <c r="K1870" i="14"/>
  <c r="L1869" i="14"/>
  <c r="K1869" i="14"/>
  <c r="L1868" i="14"/>
  <c r="K1868" i="14"/>
  <c r="L1867" i="14"/>
  <c r="K1867" i="14"/>
  <c r="L1866" i="14"/>
  <c r="K1866" i="14"/>
  <c r="L1865" i="14"/>
  <c r="K1865" i="14"/>
  <c r="L1864" i="14"/>
  <c r="K1864" i="14"/>
  <c r="L1863" i="14"/>
  <c r="K1863" i="14"/>
  <c r="L1862" i="14"/>
  <c r="K1862" i="14"/>
  <c r="L1861" i="14"/>
  <c r="K1861" i="14"/>
  <c r="L1860" i="14"/>
  <c r="K1860" i="14"/>
  <c r="L1859" i="14"/>
  <c r="K1859" i="14"/>
  <c r="L1858" i="14"/>
  <c r="K1858" i="14"/>
  <c r="L1857" i="14"/>
  <c r="K1857" i="14"/>
  <c r="L1856" i="14"/>
  <c r="K1856" i="14"/>
  <c r="L1855" i="14"/>
  <c r="K1855" i="14"/>
  <c r="L1854" i="14"/>
  <c r="K1854" i="14"/>
  <c r="L1853" i="14"/>
  <c r="K1853" i="14"/>
  <c r="L1852" i="14"/>
  <c r="K1852" i="14"/>
  <c r="L1851" i="14"/>
  <c r="K1851" i="14"/>
  <c r="L1850" i="14"/>
  <c r="K1850" i="14"/>
  <c r="L1849" i="14"/>
  <c r="K1849" i="14"/>
  <c r="L1848" i="14"/>
  <c r="K1848" i="14"/>
  <c r="L1847" i="14"/>
  <c r="K1847" i="14"/>
  <c r="L1846" i="14"/>
  <c r="K1846" i="14"/>
  <c r="L1845" i="14"/>
  <c r="K1845" i="14"/>
  <c r="L1844" i="14"/>
  <c r="K1844" i="14"/>
  <c r="L1843" i="14"/>
  <c r="K1843" i="14"/>
  <c r="L1842" i="14"/>
  <c r="K1842" i="14"/>
  <c r="L1841" i="14"/>
  <c r="K1841" i="14"/>
  <c r="L1840" i="14"/>
  <c r="K1840" i="14"/>
  <c r="L1839" i="14"/>
  <c r="K1839" i="14"/>
  <c r="L1838" i="14"/>
  <c r="K1838" i="14"/>
  <c r="L1837" i="14"/>
  <c r="K1837" i="14"/>
  <c r="L1836" i="14"/>
  <c r="K1836" i="14"/>
  <c r="L1835" i="14"/>
  <c r="K1835" i="14"/>
  <c r="L1834" i="14"/>
  <c r="K1834" i="14"/>
  <c r="L1833" i="14"/>
  <c r="K1833" i="14"/>
  <c r="L1832" i="14"/>
  <c r="K1832" i="14"/>
  <c r="L1831" i="14"/>
  <c r="K1831" i="14"/>
  <c r="L1830" i="14"/>
  <c r="K1830" i="14"/>
  <c r="L1829" i="14"/>
  <c r="K1829" i="14"/>
  <c r="L1828" i="14"/>
  <c r="K1828" i="14"/>
  <c r="L1827" i="14"/>
  <c r="K1827" i="14"/>
  <c r="L1826" i="14"/>
  <c r="K1826" i="14"/>
  <c r="L1825" i="14"/>
  <c r="K1825" i="14"/>
  <c r="L1824" i="14"/>
  <c r="K1824" i="14"/>
  <c r="L1823" i="14"/>
  <c r="K1823" i="14"/>
  <c r="L1822" i="14"/>
  <c r="K1822" i="14"/>
  <c r="L1821" i="14"/>
  <c r="K1821" i="14"/>
  <c r="L1820" i="14"/>
  <c r="K1820" i="14"/>
  <c r="L1819" i="14"/>
  <c r="K1819" i="14"/>
  <c r="L1818" i="14"/>
  <c r="K1818" i="14"/>
  <c r="L1817" i="14"/>
  <c r="K1817" i="14"/>
  <c r="L1816" i="14"/>
  <c r="K1816" i="14"/>
  <c r="L1815" i="14"/>
  <c r="K1815" i="14"/>
  <c r="L1814" i="14"/>
  <c r="K1814" i="14"/>
  <c r="L1813" i="14"/>
  <c r="K1813" i="14"/>
  <c r="L1812" i="14"/>
  <c r="K1812" i="14"/>
  <c r="L1811" i="14"/>
  <c r="K1811" i="14"/>
  <c r="L1810" i="14"/>
  <c r="K1810" i="14"/>
  <c r="L1809" i="14"/>
  <c r="K1809" i="14"/>
  <c r="L1808" i="14"/>
  <c r="K1808" i="14"/>
  <c r="L1807" i="14"/>
  <c r="K1807" i="14"/>
  <c r="L1806" i="14"/>
  <c r="K1806" i="14"/>
  <c r="L1805" i="14"/>
  <c r="K1805" i="14"/>
  <c r="L1804" i="14"/>
  <c r="K1804" i="14"/>
  <c r="L1803" i="14"/>
  <c r="K1803" i="14"/>
  <c r="L1802" i="14"/>
  <c r="K1802" i="14"/>
  <c r="L1801" i="14"/>
  <c r="K1801" i="14"/>
  <c r="L1800" i="14"/>
  <c r="K1800" i="14"/>
  <c r="L1799" i="14"/>
  <c r="K1799" i="14"/>
  <c r="L1798" i="14"/>
  <c r="K1798" i="14"/>
  <c r="L1797" i="14"/>
  <c r="K1797" i="14"/>
  <c r="L1796" i="14"/>
  <c r="K1796" i="14"/>
  <c r="L1795" i="14"/>
  <c r="K1795" i="14"/>
  <c r="L1794" i="14"/>
  <c r="K1794" i="14"/>
  <c r="L1793" i="14"/>
  <c r="K1793" i="14"/>
  <c r="L1792" i="14"/>
  <c r="K1792" i="14"/>
  <c r="L1791" i="14"/>
  <c r="K1791" i="14"/>
  <c r="L1790" i="14"/>
  <c r="K1790" i="14"/>
  <c r="L1789" i="14"/>
  <c r="K1789" i="14"/>
  <c r="L1788" i="14"/>
  <c r="K1788" i="14"/>
  <c r="L1787" i="14"/>
  <c r="K1787" i="14"/>
  <c r="L1786" i="14"/>
  <c r="K1786" i="14"/>
  <c r="L1785" i="14"/>
  <c r="K1785" i="14"/>
  <c r="L1784" i="14"/>
  <c r="K1784" i="14"/>
  <c r="L1783" i="14"/>
  <c r="K1783" i="14"/>
  <c r="L1782" i="14"/>
  <c r="K1782" i="14"/>
  <c r="L1781" i="14"/>
  <c r="K1781" i="14"/>
  <c r="L1780" i="14"/>
  <c r="K1780" i="14"/>
  <c r="L1779" i="14"/>
  <c r="K1779" i="14"/>
  <c r="L1778" i="14"/>
  <c r="K1778" i="14"/>
  <c r="L1777" i="14"/>
  <c r="K1777" i="14"/>
  <c r="L1776" i="14"/>
  <c r="K1776" i="14"/>
  <c r="L1775" i="14"/>
  <c r="K1775" i="14"/>
  <c r="L1774" i="14"/>
  <c r="K1774" i="14"/>
  <c r="L1773" i="14"/>
  <c r="K1773" i="14"/>
  <c r="L1772" i="14"/>
  <c r="K1772" i="14"/>
  <c r="L1771" i="14"/>
  <c r="K1771" i="14"/>
  <c r="L1770" i="14"/>
  <c r="K1770" i="14"/>
  <c r="L1769" i="14"/>
  <c r="K1769" i="14"/>
  <c r="L1768" i="14"/>
  <c r="K1768" i="14"/>
  <c r="L1767" i="14"/>
  <c r="K1767" i="14"/>
  <c r="L1766" i="14"/>
  <c r="K1766" i="14"/>
  <c r="L1765" i="14"/>
  <c r="K1765" i="14"/>
  <c r="L1764" i="14"/>
  <c r="K1764" i="14"/>
  <c r="L1763" i="14"/>
  <c r="K1763" i="14"/>
  <c r="L1762" i="14"/>
  <c r="K1762" i="14"/>
  <c r="L1761" i="14"/>
  <c r="K1761" i="14"/>
  <c r="L1760" i="14"/>
  <c r="K1760" i="14"/>
  <c r="L1759" i="14"/>
  <c r="K1759" i="14"/>
  <c r="L1758" i="14"/>
  <c r="K1758" i="14"/>
  <c r="L1757" i="14"/>
  <c r="K1757" i="14"/>
  <c r="L1756" i="14"/>
  <c r="K1756" i="14"/>
  <c r="L1755" i="14"/>
  <c r="K1755" i="14"/>
  <c r="L1754" i="14"/>
  <c r="K1754" i="14"/>
  <c r="L1753" i="14"/>
  <c r="K1753" i="14"/>
  <c r="L1752" i="14"/>
  <c r="K1752" i="14"/>
  <c r="L1751" i="14"/>
  <c r="K1751" i="14"/>
  <c r="L1750" i="14"/>
  <c r="K1750" i="14"/>
  <c r="L1749" i="14"/>
  <c r="K1749" i="14"/>
  <c r="L1748" i="14"/>
  <c r="K1748" i="14"/>
  <c r="L1747" i="14"/>
  <c r="K1747" i="14"/>
  <c r="L1746" i="14"/>
  <c r="K1746" i="14"/>
  <c r="L1745" i="14"/>
  <c r="K1745" i="14"/>
  <c r="L1744" i="14"/>
  <c r="K1744" i="14"/>
  <c r="L1743" i="14"/>
  <c r="K1743" i="14"/>
  <c r="L1742" i="14"/>
  <c r="K1742" i="14"/>
  <c r="L1741" i="14"/>
  <c r="K1741" i="14"/>
  <c r="L1740" i="14"/>
  <c r="K1740" i="14"/>
  <c r="L1739" i="14"/>
  <c r="K1739" i="14"/>
  <c r="L1738" i="14"/>
  <c r="K1738" i="14"/>
  <c r="L1737" i="14"/>
  <c r="K1737" i="14"/>
  <c r="L1736" i="14"/>
  <c r="K1736" i="14"/>
  <c r="L1735" i="14"/>
  <c r="K1735" i="14"/>
  <c r="L1734" i="14"/>
  <c r="K1734" i="14"/>
  <c r="L1733" i="14"/>
  <c r="K1733" i="14"/>
  <c r="L1732" i="14"/>
  <c r="K1732" i="14"/>
  <c r="L1731" i="14"/>
  <c r="K1731" i="14"/>
  <c r="L1730" i="14"/>
  <c r="K1730" i="14"/>
  <c r="L1729" i="14"/>
  <c r="K1729" i="14"/>
  <c r="L1728" i="14"/>
  <c r="K1728" i="14"/>
  <c r="L1727" i="14"/>
  <c r="K1727" i="14"/>
  <c r="L1726" i="14"/>
  <c r="K1726" i="14"/>
  <c r="L1725" i="14"/>
  <c r="K1725" i="14"/>
  <c r="L1724" i="14"/>
  <c r="K1724" i="14"/>
  <c r="L1723" i="14"/>
  <c r="K1723" i="14"/>
  <c r="L1722" i="14"/>
  <c r="K1722" i="14"/>
  <c r="L1721" i="14"/>
  <c r="K1721" i="14"/>
  <c r="L1720" i="14"/>
  <c r="K1720" i="14"/>
  <c r="L1719" i="14"/>
  <c r="K1719" i="14"/>
  <c r="L1718" i="14"/>
  <c r="K1718" i="14"/>
  <c r="L1717" i="14"/>
  <c r="K1717" i="14"/>
  <c r="L1716" i="14"/>
  <c r="K1716" i="14"/>
  <c r="L1715" i="14"/>
  <c r="K1715" i="14"/>
  <c r="L1714" i="14"/>
  <c r="K1714" i="14"/>
  <c r="L1713" i="14"/>
  <c r="K1713" i="14"/>
  <c r="L1712" i="14"/>
  <c r="K1712" i="14"/>
  <c r="L1711" i="14"/>
  <c r="K1711" i="14"/>
  <c r="L1710" i="14"/>
  <c r="K1710" i="14"/>
  <c r="L1709" i="14"/>
  <c r="K1709" i="14"/>
  <c r="L1708" i="14"/>
  <c r="K1708" i="14"/>
  <c r="L1707" i="14"/>
  <c r="K1707" i="14"/>
  <c r="L1706" i="14"/>
  <c r="K1706" i="14"/>
  <c r="L1705" i="14"/>
  <c r="K1705" i="14"/>
  <c r="L1704" i="14"/>
  <c r="K1704" i="14"/>
  <c r="L1703" i="14"/>
  <c r="K1703" i="14"/>
  <c r="L1702" i="14"/>
  <c r="K1702" i="14"/>
  <c r="L1701" i="14"/>
  <c r="K1701" i="14"/>
  <c r="L1700" i="14"/>
  <c r="K1700" i="14"/>
  <c r="L1699" i="14"/>
  <c r="K1699" i="14"/>
  <c r="L1698" i="14"/>
  <c r="K1698" i="14"/>
  <c r="L1697" i="14"/>
  <c r="K1697" i="14"/>
  <c r="L1696" i="14"/>
  <c r="K1696" i="14"/>
  <c r="L1695" i="14"/>
  <c r="K1695" i="14"/>
  <c r="L1694" i="14"/>
  <c r="K1694" i="14"/>
  <c r="L1693" i="14"/>
  <c r="K1693" i="14"/>
  <c r="L1692" i="14"/>
  <c r="K1692" i="14"/>
  <c r="L1691" i="14"/>
  <c r="K1691" i="14"/>
  <c r="L1690" i="14"/>
  <c r="K1690" i="14"/>
  <c r="L1689" i="14"/>
  <c r="K1689" i="14"/>
  <c r="L1688" i="14"/>
  <c r="K1688" i="14"/>
  <c r="L1687" i="14"/>
  <c r="K1687" i="14"/>
  <c r="L1686" i="14"/>
  <c r="K1686" i="14"/>
  <c r="L1685" i="14"/>
  <c r="K1685" i="14"/>
  <c r="L1684" i="14"/>
  <c r="K1684" i="14"/>
  <c r="L1683" i="14"/>
  <c r="K1683" i="14"/>
  <c r="L1682" i="14"/>
  <c r="K1682" i="14"/>
  <c r="L1681" i="14"/>
  <c r="K1681" i="14"/>
  <c r="L1680" i="14"/>
  <c r="K1680" i="14"/>
  <c r="L1679" i="14"/>
  <c r="K1679" i="14"/>
  <c r="L1678" i="14"/>
  <c r="K1678" i="14"/>
  <c r="L1677" i="14"/>
  <c r="K1677" i="14"/>
  <c r="L1676" i="14"/>
  <c r="K1676" i="14"/>
  <c r="L1675" i="14"/>
  <c r="K1675" i="14"/>
  <c r="L1674" i="14"/>
  <c r="K1674" i="14"/>
  <c r="L1673" i="14"/>
  <c r="K1673" i="14"/>
  <c r="L1672" i="14"/>
  <c r="K1672" i="14"/>
  <c r="L1671" i="14"/>
  <c r="K1671" i="14"/>
  <c r="L1670" i="14"/>
  <c r="K1670" i="14"/>
  <c r="L1669" i="14"/>
  <c r="K1669" i="14"/>
  <c r="L1668" i="14"/>
  <c r="K1668" i="14"/>
  <c r="L1667" i="14"/>
  <c r="K1667" i="14"/>
  <c r="L1666" i="14"/>
  <c r="K1666" i="14"/>
  <c r="L1665" i="14"/>
  <c r="K1665" i="14"/>
  <c r="L1664" i="14"/>
  <c r="K1664" i="14"/>
  <c r="L1663" i="14"/>
  <c r="K1663" i="14"/>
  <c r="L1662" i="14"/>
  <c r="K1662" i="14"/>
  <c r="L1661" i="14"/>
  <c r="K1661" i="14"/>
  <c r="L1660" i="14"/>
  <c r="K1660" i="14"/>
  <c r="L1659" i="14"/>
  <c r="K1659" i="14"/>
  <c r="L1658" i="14"/>
  <c r="K1658" i="14"/>
  <c r="L1657" i="14"/>
  <c r="K1657" i="14"/>
  <c r="L1656" i="14"/>
  <c r="K1656" i="14"/>
  <c r="L1655" i="14"/>
  <c r="K1655" i="14"/>
  <c r="L1654" i="14"/>
  <c r="K1654" i="14"/>
  <c r="L1653" i="14"/>
  <c r="K1653" i="14"/>
  <c r="L1652" i="14"/>
  <c r="K1652" i="14"/>
  <c r="L1651" i="14"/>
  <c r="K1651" i="14"/>
  <c r="L1650" i="14"/>
  <c r="K1650" i="14"/>
  <c r="L1649" i="14"/>
  <c r="K1649" i="14"/>
  <c r="L1648" i="14"/>
  <c r="K1648" i="14"/>
  <c r="L1647" i="14"/>
  <c r="K1647" i="14"/>
  <c r="L1646" i="14"/>
  <c r="K1646" i="14"/>
  <c r="L1645" i="14"/>
  <c r="K1645" i="14"/>
  <c r="L1644" i="14"/>
  <c r="K1644" i="14"/>
  <c r="L1643" i="14"/>
  <c r="K1643" i="14"/>
  <c r="L1642" i="14"/>
  <c r="K1642" i="14"/>
  <c r="L1641" i="14"/>
  <c r="K1641" i="14"/>
  <c r="L1640" i="14"/>
  <c r="K1640" i="14"/>
  <c r="L1639" i="14"/>
  <c r="K1639" i="14"/>
  <c r="L1638" i="14"/>
  <c r="K1638" i="14"/>
  <c r="L1637" i="14"/>
  <c r="K1637" i="14"/>
  <c r="L1636" i="14"/>
  <c r="K1636" i="14"/>
  <c r="L1635" i="14"/>
  <c r="K1635" i="14"/>
  <c r="L1634" i="14"/>
  <c r="K1634" i="14"/>
  <c r="L1633" i="14"/>
  <c r="K1633" i="14"/>
  <c r="L1632" i="14"/>
  <c r="K1632" i="14"/>
  <c r="L1631" i="14"/>
  <c r="K1631" i="14"/>
  <c r="L1630" i="14"/>
  <c r="K1630" i="14"/>
  <c r="L1629" i="14"/>
  <c r="K1629" i="14"/>
  <c r="L1628" i="14"/>
  <c r="K1628" i="14"/>
  <c r="L1627" i="14"/>
  <c r="K1627" i="14"/>
  <c r="L1626" i="14"/>
  <c r="K1626" i="14"/>
  <c r="L1625" i="14"/>
  <c r="K1625" i="14"/>
  <c r="L1624" i="14"/>
  <c r="K1624" i="14"/>
  <c r="L1623" i="14"/>
  <c r="K1623" i="14"/>
  <c r="L1622" i="14"/>
  <c r="K1622" i="14"/>
  <c r="L1621" i="14"/>
  <c r="K1621" i="14"/>
  <c r="L1620" i="14"/>
  <c r="K1620" i="14"/>
  <c r="L1619" i="14"/>
  <c r="K1619" i="14"/>
  <c r="L1618" i="14"/>
  <c r="K1618" i="14"/>
  <c r="L1617" i="14"/>
  <c r="K1617" i="14"/>
  <c r="L1616" i="14"/>
  <c r="K1616" i="14"/>
  <c r="L1615" i="14"/>
  <c r="K1615" i="14"/>
  <c r="L1614" i="14"/>
  <c r="K1614" i="14"/>
  <c r="L1613" i="14"/>
  <c r="K1613" i="14"/>
  <c r="L1612" i="14"/>
  <c r="K1612" i="14"/>
  <c r="L1611" i="14"/>
  <c r="K1611" i="14"/>
  <c r="L1610" i="14"/>
  <c r="K1610" i="14"/>
  <c r="L1609" i="14"/>
  <c r="K1609" i="14"/>
  <c r="L1608" i="14"/>
  <c r="K1608" i="14"/>
  <c r="L1607" i="14"/>
  <c r="K1607" i="14"/>
  <c r="L1606" i="14"/>
  <c r="K1606" i="14"/>
  <c r="L1605" i="14"/>
  <c r="K1605" i="14"/>
  <c r="L1604" i="14"/>
  <c r="K1604" i="14"/>
  <c r="L1603" i="14"/>
  <c r="K1603" i="14"/>
  <c r="L1602" i="14"/>
  <c r="K1602" i="14"/>
  <c r="L1601" i="14"/>
  <c r="K1601" i="14"/>
  <c r="L1600" i="14"/>
  <c r="K1600" i="14"/>
  <c r="L1599" i="14"/>
  <c r="K1599" i="14"/>
  <c r="L1598" i="14"/>
  <c r="K1598" i="14"/>
  <c r="L1597" i="14"/>
  <c r="K1597" i="14"/>
  <c r="L1596" i="14"/>
  <c r="K1596" i="14"/>
  <c r="L1595" i="14"/>
  <c r="K1595" i="14"/>
  <c r="L1594" i="14"/>
  <c r="K1594" i="14"/>
  <c r="L1593" i="14"/>
  <c r="K1593" i="14"/>
  <c r="L1592" i="14"/>
  <c r="K1592" i="14"/>
  <c r="L1591" i="14"/>
  <c r="K1591" i="14"/>
  <c r="L1590" i="14"/>
  <c r="K1590" i="14"/>
  <c r="L1589" i="14"/>
  <c r="K1589" i="14"/>
  <c r="L1588" i="14"/>
  <c r="K1588" i="14"/>
  <c r="L1587" i="14"/>
  <c r="K1587" i="14"/>
  <c r="L1586" i="14"/>
  <c r="K1586" i="14"/>
  <c r="L1585" i="14"/>
  <c r="K1585" i="14"/>
  <c r="L1584" i="14"/>
  <c r="K1584" i="14"/>
  <c r="L1583" i="14"/>
  <c r="K1583" i="14"/>
  <c r="L1582" i="14"/>
  <c r="K1582" i="14"/>
  <c r="L1581" i="14"/>
  <c r="K1581" i="14"/>
  <c r="L1580" i="14"/>
  <c r="K1580" i="14"/>
  <c r="L1579" i="14"/>
  <c r="K1579" i="14"/>
  <c r="L1578" i="14"/>
  <c r="K1578" i="14"/>
  <c r="L1577" i="14"/>
  <c r="K1577" i="14"/>
  <c r="L1576" i="14"/>
  <c r="K1576" i="14"/>
  <c r="L1575" i="14"/>
  <c r="K1575" i="14"/>
  <c r="L1574" i="14"/>
  <c r="K1574" i="14"/>
  <c r="L1573" i="14"/>
  <c r="K1573" i="14"/>
  <c r="L1572" i="14"/>
  <c r="K1572" i="14"/>
  <c r="L1571" i="14"/>
  <c r="K1571" i="14"/>
  <c r="L1570" i="14"/>
  <c r="K1570" i="14"/>
  <c r="L1569" i="14"/>
  <c r="K1569" i="14"/>
  <c r="L1568" i="14"/>
  <c r="K1568" i="14"/>
  <c r="L1567" i="14"/>
  <c r="K1567" i="14"/>
  <c r="L1566" i="14"/>
  <c r="K1566" i="14"/>
  <c r="L1565" i="14"/>
  <c r="K1565" i="14"/>
  <c r="L1564" i="14"/>
  <c r="K1564" i="14"/>
  <c r="L1563" i="14"/>
  <c r="K1563" i="14"/>
  <c r="L1562" i="14"/>
  <c r="K1562" i="14"/>
  <c r="L1561" i="14"/>
  <c r="K1561" i="14"/>
  <c r="L1560" i="14"/>
  <c r="K1560" i="14"/>
  <c r="L1559" i="14"/>
  <c r="K1559" i="14"/>
  <c r="L1558" i="14"/>
  <c r="K1558" i="14"/>
  <c r="L1557" i="14"/>
  <c r="K1557" i="14"/>
  <c r="L1556" i="14"/>
  <c r="K1556" i="14"/>
  <c r="L1555" i="14"/>
  <c r="K1555" i="14"/>
  <c r="L1554" i="14"/>
  <c r="K1554" i="14"/>
  <c r="L1553" i="14"/>
  <c r="K1553" i="14"/>
  <c r="L1552" i="14"/>
  <c r="K1552" i="14"/>
  <c r="L1551" i="14"/>
  <c r="K1551" i="14"/>
  <c r="L1550" i="14"/>
  <c r="K1550" i="14"/>
  <c r="L1549" i="14"/>
  <c r="K1549" i="14"/>
  <c r="L1548" i="14"/>
  <c r="K1548" i="14"/>
  <c r="L1547" i="14"/>
  <c r="K1547" i="14"/>
  <c r="L1546" i="14"/>
  <c r="K1546" i="14"/>
  <c r="L1545" i="14"/>
  <c r="K1545" i="14"/>
  <c r="L1544" i="14"/>
  <c r="K1544" i="14"/>
  <c r="L1543" i="14"/>
  <c r="K1543" i="14"/>
  <c r="L1542" i="14"/>
  <c r="K1542" i="14"/>
  <c r="L1541" i="14"/>
  <c r="K1541" i="14"/>
  <c r="L1540" i="14"/>
  <c r="K1540" i="14"/>
  <c r="L1539" i="14"/>
  <c r="K1539" i="14"/>
  <c r="L1538" i="14"/>
  <c r="K1538" i="14"/>
  <c r="L1537" i="14"/>
  <c r="K1537" i="14"/>
  <c r="L1536" i="14"/>
  <c r="K1536" i="14"/>
  <c r="L1535" i="14"/>
  <c r="K1535" i="14"/>
  <c r="L1534" i="14"/>
  <c r="K1534" i="14"/>
  <c r="L1533" i="14"/>
  <c r="K1533" i="14"/>
  <c r="L1532" i="14"/>
  <c r="K1532" i="14"/>
  <c r="L1531" i="14"/>
  <c r="K1531" i="14"/>
  <c r="L1530" i="14"/>
  <c r="K1530" i="14"/>
  <c r="L1529" i="14"/>
  <c r="K1529" i="14"/>
  <c r="L1528" i="14"/>
  <c r="K1528" i="14"/>
  <c r="L1527" i="14"/>
  <c r="K1527" i="14"/>
  <c r="L1526" i="14"/>
  <c r="K1526" i="14"/>
  <c r="L1525" i="14"/>
  <c r="K1525" i="14"/>
  <c r="L1524" i="14"/>
  <c r="K1524" i="14"/>
  <c r="L1523" i="14"/>
  <c r="K1523" i="14"/>
  <c r="L1522" i="14"/>
  <c r="K1522" i="14"/>
  <c r="L1521" i="14"/>
  <c r="K1521" i="14"/>
  <c r="L1520" i="14"/>
  <c r="K1520" i="14"/>
  <c r="L1519" i="14"/>
  <c r="K1519" i="14"/>
  <c r="L1518" i="14"/>
  <c r="K1518" i="14"/>
  <c r="L1517" i="14"/>
  <c r="K1517" i="14"/>
  <c r="L1516" i="14"/>
  <c r="K1516" i="14"/>
  <c r="L1515" i="14"/>
  <c r="K1515" i="14"/>
  <c r="L1514" i="14"/>
  <c r="K1514" i="14"/>
  <c r="L1513" i="14"/>
  <c r="K1513" i="14"/>
  <c r="L1512" i="14"/>
  <c r="K1512" i="14"/>
  <c r="L1511" i="14"/>
  <c r="K1511" i="14"/>
  <c r="L1510" i="14"/>
  <c r="K1510" i="14"/>
  <c r="L1509" i="14"/>
  <c r="K1509" i="14"/>
  <c r="L1508" i="14"/>
  <c r="K1508" i="14"/>
  <c r="L1507" i="14"/>
  <c r="K1507" i="14"/>
  <c r="L1506" i="14"/>
  <c r="K1506" i="14"/>
  <c r="L1505" i="14"/>
  <c r="K1505" i="14"/>
  <c r="L1504" i="14"/>
  <c r="K1504" i="14"/>
  <c r="L1503" i="14"/>
  <c r="K1503" i="14"/>
  <c r="L1502" i="14"/>
  <c r="K1502" i="14"/>
  <c r="L1501" i="14"/>
  <c r="K1501" i="14"/>
  <c r="L1500" i="14"/>
  <c r="K1500" i="14"/>
  <c r="L1499" i="14"/>
  <c r="K1499" i="14"/>
  <c r="L1498" i="14"/>
  <c r="K1498" i="14"/>
  <c r="L1497" i="14"/>
  <c r="K1497" i="14"/>
  <c r="L1496" i="14"/>
  <c r="K1496" i="14"/>
  <c r="L1495" i="14"/>
  <c r="K1495" i="14"/>
  <c r="L1494" i="14"/>
  <c r="K1494" i="14"/>
  <c r="L1493" i="14"/>
  <c r="K1493" i="14"/>
  <c r="L1492" i="14"/>
  <c r="K1492" i="14"/>
  <c r="L1491" i="14"/>
  <c r="K1491" i="14"/>
  <c r="L1490" i="14"/>
  <c r="K1490" i="14"/>
  <c r="L1489" i="14"/>
  <c r="K1489" i="14"/>
  <c r="L1488" i="14"/>
  <c r="K1488" i="14"/>
  <c r="L1487" i="14"/>
  <c r="K1487" i="14"/>
  <c r="L1486" i="14"/>
  <c r="K1486" i="14"/>
  <c r="L1485" i="14"/>
  <c r="K1485" i="14"/>
  <c r="L1484" i="14"/>
  <c r="K1484" i="14"/>
  <c r="L1483" i="14"/>
  <c r="K1483" i="14"/>
  <c r="L1482" i="14"/>
  <c r="K1482" i="14"/>
  <c r="L1481" i="14"/>
  <c r="K1481" i="14"/>
  <c r="L1480" i="14"/>
  <c r="K1480" i="14"/>
  <c r="L1479" i="14"/>
  <c r="K1479" i="14"/>
  <c r="L1478" i="14"/>
  <c r="K1478" i="14"/>
  <c r="L1477" i="14"/>
  <c r="K1477" i="14"/>
  <c r="L1476" i="14"/>
  <c r="K1476" i="14"/>
  <c r="L1475" i="14"/>
  <c r="K1475" i="14"/>
  <c r="L1474" i="14"/>
  <c r="K1474" i="14"/>
  <c r="L1473" i="14"/>
  <c r="K1473" i="14"/>
  <c r="L1472" i="14"/>
  <c r="K1472" i="14"/>
  <c r="L1471" i="14"/>
  <c r="K1471" i="14"/>
  <c r="L1470" i="14"/>
  <c r="K1470" i="14"/>
  <c r="L1469" i="14"/>
  <c r="K1469" i="14"/>
  <c r="L1468" i="14"/>
  <c r="K1468" i="14"/>
  <c r="L1467" i="14"/>
  <c r="K1467" i="14"/>
  <c r="L1466" i="14"/>
  <c r="K1466" i="14"/>
  <c r="L1465" i="14"/>
  <c r="K1465" i="14"/>
  <c r="L1464" i="14"/>
  <c r="K1464" i="14"/>
  <c r="L1463" i="14"/>
  <c r="K1463" i="14"/>
  <c r="L1462" i="14"/>
  <c r="K1462" i="14"/>
  <c r="L1461" i="14"/>
  <c r="K1461" i="14"/>
  <c r="L1460" i="14"/>
  <c r="K1460" i="14"/>
  <c r="L1459" i="14"/>
  <c r="K1459" i="14"/>
  <c r="L1458" i="14"/>
  <c r="K1458" i="14"/>
  <c r="L1457" i="14"/>
  <c r="K1457" i="14"/>
  <c r="L1456" i="14"/>
  <c r="K1456" i="14"/>
  <c r="L1455" i="14"/>
  <c r="K1455" i="14"/>
  <c r="L1454" i="14"/>
  <c r="K1454" i="14"/>
  <c r="L1453" i="14"/>
  <c r="K1453" i="14"/>
  <c r="L1452" i="14"/>
  <c r="K1452" i="14"/>
  <c r="L1451" i="14"/>
  <c r="K1451" i="14"/>
  <c r="L1450" i="14"/>
  <c r="K1450" i="14"/>
  <c r="L1449" i="14"/>
  <c r="K1449" i="14"/>
  <c r="L1448" i="14"/>
  <c r="K1448" i="14"/>
  <c r="L1447" i="14"/>
  <c r="K1447" i="14"/>
  <c r="L1446" i="14"/>
  <c r="K1446" i="14"/>
  <c r="L1445" i="14"/>
  <c r="K1445" i="14"/>
  <c r="L1444" i="14"/>
  <c r="K1444" i="14"/>
  <c r="L1443" i="14"/>
  <c r="K1443" i="14"/>
  <c r="L1442" i="14"/>
  <c r="K1442" i="14"/>
  <c r="L1441" i="14"/>
  <c r="K1441" i="14"/>
  <c r="L1440" i="14"/>
  <c r="K1440" i="14"/>
  <c r="L1439" i="14"/>
  <c r="K1439" i="14"/>
  <c r="L1438" i="14"/>
  <c r="K1438" i="14"/>
  <c r="L1437" i="14"/>
  <c r="K1437" i="14"/>
  <c r="L1436" i="14"/>
  <c r="K1436" i="14"/>
  <c r="L1435" i="14"/>
  <c r="K1435" i="14"/>
  <c r="L1434" i="14"/>
  <c r="K1434" i="14"/>
  <c r="L1433" i="14"/>
  <c r="K1433" i="14"/>
  <c r="L1432" i="14"/>
  <c r="K1432" i="14"/>
  <c r="L1431" i="14"/>
  <c r="K1431" i="14"/>
  <c r="L1430" i="14"/>
  <c r="K1430" i="14"/>
  <c r="L1429" i="14"/>
  <c r="K1429" i="14"/>
  <c r="L1428" i="14"/>
  <c r="K1428" i="14"/>
  <c r="L1427" i="14"/>
  <c r="K1427" i="14"/>
  <c r="L1426" i="14"/>
  <c r="K1426" i="14"/>
  <c r="L1425" i="14"/>
  <c r="K1425" i="14"/>
  <c r="L1424" i="14"/>
  <c r="K1424" i="14"/>
  <c r="L1423" i="14"/>
  <c r="K1423" i="14"/>
  <c r="L1422" i="14"/>
  <c r="K1422" i="14"/>
  <c r="L1421" i="14"/>
  <c r="K1421" i="14"/>
  <c r="L1420" i="14"/>
  <c r="K1420" i="14"/>
  <c r="L1419" i="14"/>
  <c r="K1419" i="14"/>
  <c r="L1418" i="14"/>
  <c r="K1418" i="14"/>
  <c r="L1417" i="14"/>
  <c r="K1417" i="14"/>
  <c r="L1416" i="14"/>
  <c r="K1416" i="14"/>
  <c r="L1415" i="14"/>
  <c r="K1415" i="14"/>
  <c r="L1414" i="14"/>
  <c r="K1414" i="14"/>
  <c r="L1413" i="14"/>
  <c r="K1413" i="14"/>
  <c r="L1412" i="14"/>
  <c r="K1412" i="14"/>
  <c r="L1411" i="14"/>
  <c r="K1411" i="14"/>
  <c r="L1410" i="14"/>
  <c r="K1410" i="14"/>
  <c r="L1409" i="14"/>
  <c r="K1409" i="14"/>
  <c r="L1408" i="14"/>
  <c r="K1408" i="14"/>
  <c r="L1407" i="14"/>
  <c r="K1407" i="14"/>
  <c r="L1406" i="14"/>
  <c r="K1406" i="14"/>
  <c r="L1405" i="14"/>
  <c r="K1405" i="14"/>
  <c r="L1404" i="14"/>
  <c r="K1404" i="14"/>
  <c r="L1403" i="14"/>
  <c r="K1403" i="14"/>
  <c r="L1402" i="14"/>
  <c r="K1402" i="14"/>
  <c r="L1401" i="14"/>
  <c r="K1401" i="14"/>
  <c r="L1400" i="14"/>
  <c r="K1400" i="14"/>
  <c r="L1399" i="14"/>
  <c r="K1399" i="14"/>
  <c r="L1398" i="14"/>
  <c r="K1398" i="14"/>
  <c r="L1397" i="14"/>
  <c r="K1397" i="14"/>
  <c r="L1396" i="14"/>
  <c r="K1396" i="14"/>
  <c r="L1395" i="14"/>
  <c r="K1395" i="14"/>
  <c r="L1394" i="14"/>
  <c r="K1394" i="14"/>
  <c r="L1393" i="14"/>
  <c r="K1393" i="14"/>
  <c r="L1392" i="14"/>
  <c r="K1392" i="14"/>
  <c r="L1391" i="14"/>
  <c r="K1391" i="14"/>
  <c r="L1390" i="14"/>
  <c r="K1390" i="14"/>
  <c r="L1389" i="14"/>
  <c r="K1389" i="14"/>
  <c r="L1388" i="14"/>
  <c r="K1388" i="14"/>
  <c r="L1387" i="14"/>
  <c r="K1387" i="14"/>
  <c r="L1386" i="14"/>
  <c r="K1386" i="14"/>
  <c r="L1385" i="14"/>
  <c r="K1385" i="14"/>
  <c r="L1384" i="14"/>
  <c r="K1384" i="14"/>
  <c r="L1383" i="14"/>
  <c r="K1383" i="14"/>
  <c r="L1382" i="14"/>
  <c r="K1382" i="14"/>
  <c r="L1381" i="14"/>
  <c r="K1381" i="14"/>
  <c r="L1380" i="14"/>
  <c r="K1380" i="14"/>
  <c r="L1379" i="14"/>
  <c r="K1379" i="14"/>
  <c r="L1378" i="14"/>
  <c r="K1378" i="14"/>
  <c r="L1377" i="14"/>
  <c r="K1377" i="14"/>
  <c r="L1376" i="14"/>
  <c r="K1376" i="14"/>
  <c r="L1375" i="14"/>
  <c r="K1375" i="14"/>
  <c r="L1374" i="14"/>
  <c r="K1374" i="14"/>
  <c r="L1373" i="14"/>
  <c r="K1373" i="14"/>
  <c r="L1372" i="14"/>
  <c r="K1372" i="14"/>
  <c r="L1371" i="14"/>
  <c r="K1371" i="14"/>
  <c r="L1370" i="14"/>
  <c r="K1370" i="14"/>
  <c r="L1369" i="14"/>
  <c r="K1369" i="14"/>
  <c r="L1368" i="14"/>
  <c r="K1368" i="14"/>
  <c r="L1367" i="14"/>
  <c r="K1367" i="14"/>
  <c r="L1366" i="14"/>
  <c r="K1366" i="14"/>
  <c r="L1365" i="14"/>
  <c r="K1365" i="14"/>
  <c r="L1364" i="14"/>
  <c r="K1364" i="14"/>
  <c r="L1363" i="14"/>
  <c r="K1363" i="14"/>
  <c r="L1362" i="14"/>
  <c r="K1362" i="14"/>
  <c r="L1361" i="14"/>
  <c r="K1361" i="14"/>
  <c r="L1360" i="14"/>
  <c r="K1360" i="14"/>
  <c r="L1359" i="14"/>
  <c r="K1359" i="14"/>
  <c r="L1358" i="14"/>
  <c r="K1358" i="14"/>
  <c r="L1357" i="14"/>
  <c r="K1357" i="14"/>
  <c r="L1356" i="14"/>
  <c r="K1356" i="14"/>
  <c r="L1355" i="14"/>
  <c r="K1355" i="14"/>
  <c r="L1354" i="14"/>
  <c r="K1354" i="14"/>
  <c r="L1353" i="14"/>
  <c r="K1353" i="14"/>
  <c r="L1352" i="14"/>
  <c r="K1352" i="14"/>
  <c r="L1351" i="14"/>
  <c r="K1351" i="14"/>
  <c r="L1350" i="14"/>
  <c r="K1350" i="14"/>
  <c r="L1349" i="14"/>
  <c r="K1349" i="14"/>
  <c r="L1348" i="14"/>
  <c r="K1348" i="14"/>
  <c r="L1347" i="14"/>
  <c r="K1347" i="14"/>
  <c r="L1346" i="14"/>
  <c r="K1346" i="14"/>
  <c r="L1345" i="14"/>
  <c r="K1345" i="14"/>
  <c r="L1344" i="14"/>
  <c r="K1344" i="14"/>
  <c r="L1343" i="14"/>
  <c r="K1343" i="14"/>
  <c r="L1342" i="14"/>
  <c r="K1342" i="14"/>
  <c r="L1341" i="14"/>
  <c r="K1341" i="14"/>
  <c r="L1340" i="14"/>
  <c r="K1340" i="14"/>
  <c r="L1339" i="14"/>
  <c r="K1339" i="14"/>
  <c r="L1338" i="14"/>
  <c r="K1338" i="14"/>
  <c r="L1337" i="14"/>
  <c r="K1337" i="14"/>
  <c r="L1336" i="14"/>
  <c r="K1336" i="14"/>
  <c r="L1335" i="14"/>
  <c r="K1335" i="14"/>
  <c r="L1334" i="14"/>
  <c r="K1334" i="14"/>
  <c r="L1333" i="14"/>
  <c r="K1333" i="14"/>
  <c r="L1332" i="14"/>
  <c r="K1332" i="14"/>
  <c r="L1331" i="14"/>
  <c r="K1331" i="14"/>
  <c r="L1330" i="14"/>
  <c r="K1330" i="14"/>
  <c r="L1329" i="14"/>
  <c r="K1329" i="14"/>
  <c r="L1328" i="14"/>
  <c r="K1328" i="14"/>
  <c r="L1327" i="14"/>
  <c r="K1327" i="14"/>
  <c r="L1326" i="14"/>
  <c r="K1326" i="14"/>
  <c r="L1325" i="14"/>
  <c r="K1325" i="14"/>
  <c r="L1324" i="14"/>
  <c r="K1324" i="14"/>
  <c r="L1323" i="14"/>
  <c r="K1323" i="14"/>
  <c r="L1322" i="14"/>
  <c r="K1322" i="14"/>
  <c r="L1321" i="14"/>
  <c r="K1321" i="14"/>
  <c r="L1320" i="14"/>
  <c r="K1320" i="14"/>
  <c r="L1319" i="14"/>
  <c r="K1319" i="14"/>
  <c r="L1318" i="14"/>
  <c r="K1318" i="14"/>
  <c r="L1317" i="14"/>
  <c r="K1317" i="14"/>
  <c r="L1316" i="14"/>
  <c r="K1316" i="14"/>
  <c r="L1315" i="14"/>
  <c r="K1315" i="14"/>
  <c r="L1314" i="14"/>
  <c r="K1314" i="14"/>
  <c r="L1313" i="14"/>
  <c r="K1313" i="14"/>
  <c r="L1312" i="14"/>
  <c r="K1312" i="14"/>
  <c r="L1311" i="14"/>
  <c r="K1311" i="14"/>
  <c r="L1310" i="14"/>
  <c r="K1310" i="14"/>
  <c r="L1309" i="14"/>
  <c r="K1309" i="14"/>
  <c r="L1308" i="14"/>
  <c r="K1308" i="14"/>
  <c r="L1307" i="14"/>
  <c r="K1307" i="14"/>
  <c r="L1306" i="14"/>
  <c r="K1306" i="14"/>
  <c r="L1305" i="14"/>
  <c r="K1305" i="14"/>
  <c r="L1304" i="14"/>
  <c r="K1304" i="14"/>
  <c r="L1303" i="14"/>
  <c r="K1303" i="14"/>
  <c r="L1302" i="14"/>
  <c r="K1302" i="14"/>
  <c r="L1301" i="14"/>
  <c r="K1301" i="14"/>
  <c r="L1300" i="14"/>
  <c r="K1300" i="14"/>
  <c r="L1299" i="14"/>
  <c r="K1299" i="14"/>
  <c r="L1298" i="14"/>
  <c r="K1298" i="14"/>
  <c r="L1297" i="14"/>
  <c r="K1297" i="14"/>
  <c r="L1296" i="14"/>
  <c r="K1296" i="14"/>
  <c r="L1295" i="14"/>
  <c r="K1295" i="14"/>
  <c r="L1294" i="14"/>
  <c r="K1294" i="14"/>
  <c r="L1293" i="14"/>
  <c r="K1293" i="14"/>
  <c r="L1292" i="14"/>
  <c r="K1292" i="14"/>
  <c r="L1291" i="14"/>
  <c r="K1291" i="14"/>
  <c r="L1290" i="14"/>
  <c r="K1290" i="14"/>
  <c r="L1289" i="14"/>
  <c r="K1289" i="14"/>
  <c r="L1288" i="14"/>
  <c r="K1288" i="14"/>
  <c r="L1287" i="14"/>
  <c r="K1287" i="14"/>
  <c r="L1286" i="14"/>
  <c r="K1286" i="14"/>
  <c r="L1285" i="14"/>
  <c r="K1285" i="14"/>
  <c r="L1284" i="14"/>
  <c r="K1284" i="14"/>
  <c r="L1283" i="14"/>
  <c r="K1283" i="14"/>
  <c r="L1282" i="14"/>
  <c r="K1282" i="14"/>
  <c r="L1281" i="14"/>
  <c r="K1281" i="14"/>
  <c r="L1280" i="14"/>
  <c r="K1280" i="14"/>
  <c r="L1279" i="14"/>
  <c r="K1279" i="14"/>
  <c r="L1278" i="14"/>
  <c r="K1278" i="14"/>
  <c r="L1277" i="14"/>
  <c r="K1277" i="14"/>
  <c r="L1276" i="14"/>
  <c r="K1276" i="14"/>
  <c r="L1275" i="14"/>
  <c r="K1275" i="14"/>
  <c r="L1274" i="14"/>
  <c r="K1274" i="14"/>
  <c r="L1273" i="14"/>
  <c r="K1273" i="14"/>
  <c r="L1272" i="14"/>
  <c r="K1272" i="14"/>
  <c r="L1271" i="14"/>
  <c r="K1271" i="14"/>
  <c r="L1270" i="14"/>
  <c r="K1270" i="14"/>
  <c r="L1269" i="14"/>
  <c r="K1269" i="14"/>
  <c r="L1268" i="14"/>
  <c r="K1268" i="14"/>
  <c r="L1267" i="14"/>
  <c r="K1267" i="14"/>
  <c r="L1266" i="14"/>
  <c r="K1266" i="14"/>
  <c r="L1265" i="14"/>
  <c r="K1265" i="14"/>
  <c r="L1264" i="14"/>
  <c r="K1264" i="14"/>
  <c r="L1263" i="14"/>
  <c r="K1263" i="14"/>
  <c r="L1262" i="14"/>
  <c r="K1262" i="14"/>
  <c r="L1261" i="14"/>
  <c r="K1261" i="14"/>
  <c r="L1260" i="14"/>
  <c r="K1260" i="14"/>
  <c r="L1259" i="14"/>
  <c r="K1259" i="14"/>
  <c r="L1258" i="14"/>
  <c r="K1258" i="14"/>
  <c r="L1257" i="14"/>
  <c r="K1257" i="14"/>
  <c r="L1256" i="14"/>
  <c r="K1256" i="14"/>
  <c r="L1255" i="14"/>
  <c r="K1255" i="14"/>
  <c r="L1254" i="14"/>
  <c r="K1254" i="14"/>
  <c r="L1253" i="14"/>
  <c r="K1253" i="14"/>
  <c r="L1252" i="14"/>
  <c r="K1252" i="14"/>
  <c r="L1251" i="14"/>
  <c r="K1251" i="14"/>
  <c r="L1250" i="14"/>
  <c r="K1250" i="14"/>
  <c r="L1249" i="14"/>
  <c r="K1249" i="14"/>
  <c r="L1248" i="14"/>
  <c r="K1248" i="14"/>
  <c r="L1247" i="14"/>
  <c r="K1247" i="14"/>
  <c r="L1246" i="14"/>
  <c r="K1246" i="14"/>
  <c r="L1245" i="14"/>
  <c r="K1245" i="14"/>
  <c r="L1244" i="14"/>
  <c r="K1244" i="14"/>
  <c r="L1243" i="14"/>
  <c r="K1243" i="14"/>
  <c r="L1242" i="14"/>
  <c r="K1242" i="14"/>
  <c r="L1241" i="14"/>
  <c r="K1241" i="14"/>
  <c r="L1240" i="14"/>
  <c r="K1240" i="14"/>
  <c r="L1239" i="14"/>
  <c r="K1239" i="14"/>
  <c r="L1238" i="14"/>
  <c r="K1238" i="14"/>
  <c r="L1237" i="14"/>
  <c r="K1237" i="14"/>
  <c r="L1236" i="14"/>
  <c r="K1236" i="14"/>
  <c r="L1235" i="14"/>
  <c r="K1235" i="14"/>
  <c r="L1234" i="14"/>
  <c r="K1234" i="14"/>
  <c r="L1233" i="14"/>
  <c r="K1233" i="14"/>
  <c r="L1232" i="14"/>
  <c r="K1232" i="14"/>
  <c r="L1231" i="14"/>
  <c r="K1231" i="14"/>
  <c r="L1230" i="14"/>
  <c r="K1230" i="14"/>
  <c r="L1229" i="14"/>
  <c r="K1229" i="14"/>
  <c r="L1228" i="14"/>
  <c r="K1228" i="14"/>
  <c r="L1227" i="14"/>
  <c r="K1227" i="14"/>
  <c r="L1226" i="14"/>
  <c r="K1226" i="14"/>
  <c r="L1225" i="14"/>
  <c r="K1225" i="14"/>
  <c r="L1224" i="14"/>
  <c r="K1224" i="14"/>
  <c r="L1223" i="14"/>
  <c r="K1223" i="14"/>
  <c r="L1222" i="14"/>
  <c r="K1222" i="14"/>
  <c r="L1221" i="14"/>
  <c r="K1221" i="14"/>
  <c r="L1220" i="14"/>
  <c r="K1220" i="14"/>
  <c r="L1219" i="14"/>
  <c r="K1219" i="14"/>
  <c r="L1218" i="14"/>
  <c r="K1218" i="14"/>
  <c r="L1217" i="14"/>
  <c r="K1217" i="14"/>
  <c r="L1216" i="14"/>
  <c r="K1216" i="14"/>
  <c r="L1215" i="14"/>
  <c r="K1215" i="14"/>
  <c r="L1214" i="14"/>
  <c r="K1214" i="14"/>
  <c r="L1213" i="14"/>
  <c r="K1213" i="14"/>
  <c r="L1212" i="14"/>
  <c r="K1212" i="14"/>
  <c r="L1211" i="14"/>
  <c r="K1211" i="14"/>
  <c r="L1210" i="14"/>
  <c r="K1210" i="14"/>
  <c r="L1209" i="14"/>
  <c r="K1209" i="14"/>
  <c r="L1208" i="14"/>
  <c r="K1208" i="14"/>
  <c r="L1207" i="14"/>
  <c r="K1207" i="14"/>
  <c r="L1206" i="14"/>
  <c r="K1206" i="14"/>
  <c r="L1205" i="14"/>
  <c r="K1205" i="14"/>
  <c r="L1204" i="14"/>
  <c r="K1204" i="14"/>
  <c r="L1203" i="14"/>
  <c r="K1203" i="14"/>
  <c r="L1202" i="14"/>
  <c r="K1202" i="14"/>
  <c r="L1201" i="14"/>
  <c r="K1201" i="14"/>
  <c r="L1200" i="14"/>
  <c r="K1200" i="14"/>
  <c r="L1199" i="14"/>
  <c r="K1199" i="14"/>
  <c r="L1198" i="14"/>
  <c r="K1198" i="14"/>
  <c r="L1197" i="14"/>
  <c r="K1197" i="14"/>
  <c r="L1196" i="14"/>
  <c r="K1196" i="14"/>
  <c r="L1195" i="14"/>
  <c r="K1195" i="14"/>
  <c r="L1194" i="14"/>
  <c r="K1194" i="14"/>
  <c r="L1193" i="14"/>
  <c r="K1193" i="14"/>
  <c r="L1192" i="14"/>
  <c r="K1192" i="14"/>
  <c r="L1191" i="14"/>
  <c r="K1191" i="14"/>
  <c r="L1190" i="14"/>
  <c r="K1190" i="14"/>
  <c r="L1189" i="14"/>
  <c r="K1189" i="14"/>
  <c r="L1188" i="14"/>
  <c r="K1188" i="14"/>
  <c r="L1187" i="14"/>
  <c r="K1187" i="14"/>
  <c r="L1186" i="14"/>
  <c r="K1186" i="14"/>
  <c r="L1185" i="14"/>
  <c r="K1185" i="14"/>
  <c r="L1184" i="14"/>
  <c r="K1184" i="14"/>
  <c r="L1183" i="14"/>
  <c r="K1183" i="14"/>
  <c r="L1182" i="14"/>
  <c r="K1182" i="14"/>
  <c r="L1181" i="14"/>
  <c r="K1181" i="14"/>
  <c r="L1180" i="14"/>
  <c r="K1180" i="14"/>
  <c r="L1179" i="14"/>
  <c r="K1179" i="14"/>
  <c r="L1178" i="14"/>
  <c r="K1178" i="14"/>
  <c r="L1177" i="14"/>
  <c r="K1177" i="14"/>
  <c r="L1176" i="14"/>
  <c r="K1176" i="14"/>
  <c r="L1175" i="14"/>
  <c r="K1175" i="14"/>
  <c r="L1174" i="14"/>
  <c r="K1174" i="14"/>
  <c r="L1173" i="14"/>
  <c r="K1173" i="14"/>
  <c r="L1172" i="14"/>
  <c r="K1172" i="14"/>
  <c r="L1171" i="14"/>
  <c r="K1171" i="14"/>
  <c r="L1170" i="14"/>
  <c r="K1170" i="14"/>
  <c r="L1169" i="14"/>
  <c r="K1169" i="14"/>
  <c r="L1168" i="14"/>
  <c r="K1168" i="14"/>
  <c r="L1167" i="14"/>
  <c r="K1167" i="14"/>
  <c r="L1166" i="14"/>
  <c r="K1166" i="14"/>
  <c r="L1165" i="14"/>
  <c r="K1165" i="14"/>
  <c r="L1164" i="14"/>
  <c r="K1164" i="14"/>
  <c r="L1163" i="14"/>
  <c r="K1163" i="14"/>
  <c r="L1162" i="14"/>
  <c r="K1162" i="14"/>
  <c r="L1161" i="14"/>
  <c r="K1161" i="14"/>
  <c r="L1160" i="14"/>
  <c r="K1160" i="14"/>
  <c r="L1159" i="14"/>
  <c r="K1159" i="14"/>
  <c r="L1158" i="14"/>
  <c r="K1158" i="14"/>
  <c r="L1157" i="14"/>
  <c r="K1157" i="14"/>
  <c r="L1156" i="14"/>
  <c r="K1156" i="14"/>
  <c r="L1155" i="14"/>
  <c r="K1155" i="14"/>
  <c r="L1154" i="14"/>
  <c r="K1154" i="14"/>
  <c r="L1153" i="14"/>
  <c r="K1153" i="14"/>
  <c r="L1152" i="14"/>
  <c r="K1152" i="14"/>
  <c r="L1151" i="14"/>
  <c r="K1151" i="14"/>
  <c r="L1150" i="14"/>
  <c r="K1150" i="14"/>
  <c r="L1149" i="14"/>
  <c r="K1149" i="14"/>
  <c r="L1148" i="14"/>
  <c r="K1148" i="14"/>
  <c r="L1147" i="14"/>
  <c r="K1147" i="14"/>
  <c r="L1146" i="14"/>
  <c r="K1146" i="14"/>
  <c r="L1145" i="14"/>
  <c r="K1145" i="14"/>
  <c r="L1144" i="14"/>
  <c r="K1144" i="14"/>
  <c r="L1143" i="14"/>
  <c r="K1143" i="14"/>
  <c r="L1142" i="14"/>
  <c r="K1142" i="14"/>
  <c r="L1141" i="14"/>
  <c r="K1141" i="14"/>
  <c r="L1140" i="14"/>
  <c r="K1140" i="14"/>
  <c r="L1139" i="14"/>
  <c r="K1139" i="14"/>
  <c r="L1138" i="14"/>
  <c r="K1138" i="14"/>
  <c r="L1137" i="14"/>
  <c r="K1137" i="14"/>
  <c r="L1136" i="14"/>
  <c r="K1136" i="14"/>
  <c r="L1135" i="14"/>
  <c r="K1135" i="14"/>
  <c r="L1134" i="14"/>
  <c r="K1134" i="14"/>
  <c r="L1133" i="14"/>
  <c r="K1133" i="14"/>
  <c r="L1132" i="14"/>
  <c r="K1132" i="14"/>
  <c r="L1131" i="14"/>
  <c r="K1131" i="14"/>
  <c r="L1130" i="14"/>
  <c r="K1130" i="14"/>
  <c r="L1129" i="14"/>
  <c r="K1129" i="14"/>
  <c r="L1128" i="14"/>
  <c r="K1128" i="14"/>
  <c r="L1127" i="14"/>
  <c r="K1127" i="14"/>
  <c r="L1126" i="14"/>
  <c r="K1126" i="14"/>
  <c r="L1125" i="14"/>
  <c r="K1125" i="14"/>
  <c r="L1124" i="14"/>
  <c r="K1124" i="14"/>
  <c r="L1123" i="14"/>
  <c r="K1123" i="14"/>
  <c r="L1122" i="14"/>
  <c r="K1122" i="14"/>
  <c r="L1121" i="14"/>
  <c r="K1121" i="14"/>
  <c r="L1120" i="14"/>
  <c r="K1120" i="14"/>
  <c r="L1119" i="14"/>
  <c r="K1119" i="14"/>
  <c r="L1118" i="14"/>
  <c r="K1118" i="14"/>
  <c r="L1117" i="14"/>
  <c r="K1117" i="14"/>
  <c r="L1116" i="14"/>
  <c r="K1116" i="14"/>
  <c r="L1115" i="14"/>
  <c r="K1115" i="14"/>
  <c r="L1114" i="14"/>
  <c r="K1114" i="14"/>
  <c r="L1113" i="14"/>
  <c r="K1113" i="14"/>
  <c r="L1112" i="14"/>
  <c r="K1112" i="14"/>
  <c r="L1111" i="14"/>
  <c r="K1111" i="14"/>
  <c r="L1110" i="14"/>
  <c r="K1110" i="14"/>
  <c r="L1109" i="14"/>
  <c r="K1109" i="14"/>
  <c r="L1108" i="14"/>
  <c r="K1108" i="14"/>
  <c r="L1107" i="14"/>
  <c r="K1107" i="14"/>
  <c r="L1106" i="14"/>
  <c r="K1106" i="14"/>
  <c r="L1105" i="14"/>
  <c r="K1105" i="14"/>
  <c r="L1104" i="14"/>
  <c r="K1104" i="14"/>
  <c r="L1103" i="14"/>
  <c r="K1103" i="14"/>
  <c r="L1102" i="14"/>
  <c r="K1102" i="14"/>
  <c r="L1101" i="14"/>
  <c r="K1101" i="14"/>
  <c r="L1100" i="14"/>
  <c r="K1100" i="14"/>
  <c r="L1099" i="14"/>
  <c r="K1099" i="14"/>
  <c r="L1098" i="14"/>
  <c r="K1098" i="14"/>
  <c r="L1097" i="14"/>
  <c r="K1097" i="14"/>
  <c r="L1096" i="14"/>
  <c r="K1096" i="14"/>
  <c r="L1095" i="14"/>
  <c r="K1095" i="14"/>
  <c r="L1094" i="14"/>
  <c r="K1094" i="14"/>
  <c r="L1093" i="14"/>
  <c r="K1093" i="14"/>
  <c r="L1092" i="14"/>
  <c r="K1092" i="14"/>
  <c r="L1091" i="14"/>
  <c r="K1091" i="14"/>
  <c r="L1090" i="14"/>
  <c r="K1090" i="14"/>
  <c r="L1089" i="14"/>
  <c r="K1089" i="14"/>
  <c r="L1088" i="14"/>
  <c r="K1088" i="14"/>
  <c r="L1087" i="14"/>
  <c r="K1087" i="14"/>
  <c r="L1086" i="14"/>
  <c r="K1086" i="14"/>
  <c r="L1085" i="14"/>
  <c r="K1085" i="14"/>
  <c r="L1084" i="14"/>
  <c r="K1084" i="14"/>
  <c r="L1083" i="14"/>
  <c r="K1083" i="14"/>
  <c r="L1082" i="14"/>
  <c r="K1082" i="14"/>
  <c r="L1081" i="14"/>
  <c r="K1081" i="14"/>
  <c r="L1080" i="14"/>
  <c r="K1080" i="14"/>
  <c r="L1079" i="14"/>
  <c r="K1079" i="14"/>
  <c r="L1078" i="14"/>
  <c r="K1078" i="14"/>
  <c r="L1077" i="14"/>
  <c r="K1077" i="14"/>
  <c r="L1076" i="14"/>
  <c r="K1076" i="14"/>
  <c r="L1075" i="14"/>
  <c r="K1075" i="14"/>
  <c r="L1074" i="14"/>
  <c r="K1074" i="14"/>
  <c r="L1073" i="14"/>
  <c r="K1073" i="14"/>
  <c r="L1072" i="14"/>
  <c r="K1072" i="14"/>
  <c r="L1071" i="14"/>
  <c r="K1071" i="14"/>
  <c r="L1070" i="14"/>
  <c r="K1070" i="14"/>
  <c r="L1069" i="14"/>
  <c r="K1069" i="14"/>
  <c r="L1068" i="14"/>
  <c r="K1068" i="14"/>
  <c r="L1067" i="14"/>
  <c r="K1067" i="14"/>
  <c r="L1066" i="14"/>
  <c r="K1066" i="14"/>
  <c r="L1065" i="14"/>
  <c r="K1065" i="14"/>
  <c r="L1064" i="14"/>
  <c r="K1064" i="14"/>
  <c r="L1063" i="14"/>
  <c r="K1063" i="14"/>
  <c r="L1062" i="14"/>
  <c r="K1062" i="14"/>
  <c r="L1061" i="14"/>
  <c r="K1061" i="14"/>
  <c r="L1060" i="14"/>
  <c r="K1060" i="14"/>
  <c r="L1059" i="14"/>
  <c r="K1059" i="14"/>
  <c r="L1058" i="14"/>
  <c r="K1058" i="14"/>
  <c r="L1057" i="14"/>
  <c r="K1057" i="14"/>
  <c r="L1056" i="14"/>
  <c r="K1056" i="14"/>
  <c r="L1055" i="14"/>
  <c r="K1055" i="14"/>
  <c r="L1054" i="14"/>
  <c r="K1054" i="14"/>
  <c r="L1053" i="14"/>
  <c r="K1053" i="14"/>
  <c r="L1052" i="14"/>
  <c r="K1052" i="14"/>
  <c r="L1051" i="14"/>
  <c r="K1051" i="14"/>
  <c r="L1050" i="14"/>
  <c r="K1050" i="14"/>
  <c r="L1049" i="14"/>
  <c r="K1049" i="14"/>
  <c r="L1048" i="14"/>
  <c r="K1048" i="14"/>
  <c r="L1047" i="14"/>
  <c r="K1047" i="14"/>
  <c r="L1046" i="14"/>
  <c r="K1046" i="14"/>
  <c r="L1045" i="14"/>
  <c r="K1045" i="14"/>
  <c r="L1044" i="14"/>
  <c r="K1044" i="14"/>
  <c r="L1043" i="14"/>
  <c r="K1043" i="14"/>
  <c r="L1042" i="14"/>
  <c r="K1042" i="14"/>
  <c r="L1041" i="14"/>
  <c r="K1041" i="14"/>
  <c r="L1040" i="14"/>
  <c r="K1040" i="14"/>
  <c r="L1039" i="14"/>
  <c r="K1039" i="14"/>
  <c r="L1038" i="14"/>
  <c r="K1038" i="14"/>
  <c r="L1037" i="14"/>
  <c r="K1037" i="14"/>
  <c r="L1036" i="14"/>
  <c r="K1036" i="14"/>
  <c r="L1035" i="14"/>
  <c r="K1035" i="14"/>
  <c r="L1034" i="14"/>
  <c r="K1034" i="14"/>
  <c r="L1033" i="14"/>
  <c r="K1033" i="14"/>
  <c r="L1032" i="14"/>
  <c r="K1032" i="14"/>
  <c r="L1031" i="14"/>
  <c r="K1031" i="14"/>
  <c r="L1030" i="14"/>
  <c r="K1030" i="14"/>
  <c r="L1029" i="14"/>
  <c r="K1029" i="14"/>
  <c r="L1028" i="14"/>
  <c r="K1028" i="14"/>
  <c r="L1027" i="14"/>
  <c r="K1027" i="14"/>
  <c r="L1026" i="14"/>
  <c r="K1026" i="14"/>
  <c r="L1025" i="14"/>
  <c r="K1025" i="14"/>
  <c r="L1024" i="14"/>
  <c r="K1024" i="14"/>
  <c r="L1023" i="14"/>
  <c r="K1023" i="14"/>
  <c r="L1022" i="14"/>
  <c r="K1022" i="14"/>
  <c r="L1021" i="14"/>
  <c r="K1021" i="14"/>
  <c r="L1020" i="14"/>
  <c r="K1020" i="14"/>
  <c r="L1019" i="14"/>
  <c r="K1019" i="14"/>
  <c r="L1018" i="14"/>
  <c r="K1018" i="14"/>
  <c r="L1017" i="14"/>
  <c r="K1017" i="14"/>
  <c r="L1016" i="14"/>
  <c r="K1016" i="14"/>
  <c r="L1015" i="14"/>
  <c r="K1015" i="14"/>
  <c r="L1014" i="14"/>
  <c r="K1014" i="14"/>
  <c r="L1013" i="14"/>
  <c r="K1013" i="14"/>
  <c r="L1012" i="14"/>
  <c r="K1012" i="14"/>
  <c r="L1011" i="14"/>
  <c r="K1011" i="14"/>
  <c r="L1010" i="14"/>
  <c r="K1010" i="14"/>
  <c r="L1009" i="14"/>
  <c r="K1009" i="14"/>
  <c r="L1008" i="14"/>
  <c r="K1008" i="14"/>
  <c r="L1007" i="14"/>
  <c r="K1007" i="14"/>
  <c r="L1006" i="14"/>
  <c r="K1006" i="14"/>
  <c r="L1005" i="14"/>
  <c r="K1005" i="14"/>
  <c r="L1004" i="14"/>
  <c r="K1004" i="14"/>
  <c r="L1003" i="14"/>
  <c r="K1003" i="14"/>
  <c r="L1002" i="14"/>
  <c r="K1002" i="14"/>
  <c r="L1001" i="14"/>
  <c r="K1001" i="14"/>
  <c r="L1000" i="14"/>
  <c r="K1000" i="14"/>
  <c r="L999" i="14"/>
  <c r="K999" i="14"/>
  <c r="L998" i="14"/>
  <c r="K998" i="14"/>
  <c r="L997" i="14"/>
  <c r="K997" i="14"/>
  <c r="L996" i="14"/>
  <c r="K996" i="14"/>
  <c r="L995" i="14"/>
  <c r="K995" i="14"/>
  <c r="L994" i="14"/>
  <c r="K994" i="14"/>
  <c r="L993" i="14"/>
  <c r="K993" i="14"/>
  <c r="L992" i="14"/>
  <c r="K992" i="14"/>
  <c r="L991" i="14"/>
  <c r="K991" i="14"/>
  <c r="L990" i="14"/>
  <c r="K990" i="14"/>
  <c r="L989" i="14"/>
  <c r="K989" i="14"/>
  <c r="L988" i="14"/>
  <c r="K988" i="14"/>
  <c r="L987" i="14"/>
  <c r="K987" i="14"/>
  <c r="L986" i="14"/>
  <c r="K986" i="14"/>
  <c r="L985" i="14"/>
  <c r="K985" i="14"/>
  <c r="L984" i="14"/>
  <c r="K984" i="14"/>
  <c r="L983" i="14"/>
  <c r="K983" i="14"/>
  <c r="L982" i="14"/>
  <c r="K982" i="14"/>
  <c r="L981" i="14"/>
  <c r="K981" i="14"/>
  <c r="L980" i="14"/>
  <c r="K980" i="14"/>
  <c r="L979" i="14"/>
  <c r="K979" i="14"/>
  <c r="L978" i="14"/>
  <c r="K978" i="14"/>
  <c r="L977" i="14"/>
  <c r="K977" i="14"/>
  <c r="L976" i="14"/>
  <c r="K976" i="14"/>
  <c r="L975" i="14"/>
  <c r="K975" i="14"/>
  <c r="L974" i="14"/>
  <c r="K974" i="14"/>
  <c r="L973" i="14"/>
  <c r="K973" i="14"/>
  <c r="L972" i="14"/>
  <c r="K972" i="14"/>
  <c r="L971" i="14"/>
  <c r="K971" i="14"/>
  <c r="L970" i="14"/>
  <c r="K970" i="14"/>
  <c r="L969" i="14"/>
  <c r="K969" i="14"/>
  <c r="L968" i="14"/>
  <c r="K968" i="14"/>
  <c r="L967" i="14"/>
  <c r="K967" i="14"/>
  <c r="L966" i="14"/>
  <c r="K966" i="14"/>
  <c r="L965" i="14"/>
  <c r="K965" i="14"/>
  <c r="L964" i="14"/>
  <c r="K964" i="14"/>
  <c r="L963" i="14"/>
  <c r="K963" i="14"/>
  <c r="L962" i="14"/>
  <c r="K962" i="14"/>
  <c r="L961" i="14"/>
  <c r="K961" i="14"/>
  <c r="L960" i="14"/>
  <c r="K960" i="14"/>
  <c r="L959" i="14"/>
  <c r="K959" i="14"/>
  <c r="L958" i="14"/>
  <c r="K958" i="14"/>
  <c r="L957" i="14"/>
  <c r="K957" i="14"/>
  <c r="L956" i="14"/>
  <c r="K956" i="14"/>
  <c r="L955" i="14"/>
  <c r="K955" i="14"/>
  <c r="L954" i="14"/>
  <c r="K954" i="14"/>
  <c r="L953" i="14"/>
  <c r="K953" i="14"/>
  <c r="L952" i="14"/>
  <c r="K952" i="14"/>
  <c r="L951" i="14"/>
  <c r="K951" i="14"/>
  <c r="L950" i="14"/>
  <c r="K950" i="14"/>
  <c r="L949" i="14"/>
  <c r="K949" i="14"/>
  <c r="L948" i="14"/>
  <c r="K948" i="14"/>
  <c r="L947" i="14"/>
  <c r="K947" i="14"/>
  <c r="L946" i="14"/>
  <c r="K946" i="14"/>
  <c r="L945" i="14"/>
  <c r="K945" i="14"/>
  <c r="L944" i="14"/>
  <c r="K944" i="14"/>
  <c r="L943" i="14"/>
  <c r="K943" i="14"/>
  <c r="L942" i="14"/>
  <c r="K942" i="14"/>
  <c r="L941" i="14"/>
  <c r="K941" i="14"/>
  <c r="L940" i="14"/>
  <c r="K940" i="14"/>
  <c r="L939" i="14"/>
  <c r="K939" i="14"/>
  <c r="L938" i="14"/>
  <c r="K938" i="14"/>
  <c r="L937" i="14"/>
  <c r="K937" i="14"/>
  <c r="L936" i="14"/>
  <c r="K936" i="14"/>
  <c r="L935" i="14"/>
  <c r="K935" i="14"/>
  <c r="L934" i="14"/>
  <c r="K934" i="14"/>
  <c r="L933" i="14"/>
  <c r="K933" i="14"/>
  <c r="L932" i="14"/>
  <c r="K932" i="14"/>
  <c r="L931" i="14"/>
  <c r="K931" i="14"/>
  <c r="L930" i="14"/>
  <c r="K930" i="14"/>
  <c r="L929" i="14"/>
  <c r="K929" i="14"/>
  <c r="L928" i="14"/>
  <c r="K928" i="14"/>
  <c r="L927" i="14"/>
  <c r="K927" i="14"/>
  <c r="L926" i="14"/>
  <c r="K926" i="14"/>
  <c r="L925" i="14"/>
  <c r="K925" i="14"/>
  <c r="L924" i="14"/>
  <c r="K924" i="14"/>
  <c r="L923" i="14"/>
  <c r="K923" i="14"/>
  <c r="L922" i="14"/>
  <c r="K922" i="14"/>
  <c r="L921" i="14"/>
  <c r="K921" i="14"/>
  <c r="L920" i="14"/>
  <c r="K920" i="14"/>
  <c r="L919" i="14"/>
  <c r="K919" i="14"/>
  <c r="L918" i="14"/>
  <c r="K918" i="14"/>
  <c r="L917" i="14"/>
  <c r="K917" i="14"/>
  <c r="L916" i="14"/>
  <c r="K916" i="14"/>
  <c r="L915" i="14"/>
  <c r="K915" i="14"/>
  <c r="L914" i="14"/>
  <c r="K914" i="14"/>
  <c r="L913" i="14"/>
  <c r="K913" i="14"/>
  <c r="L912" i="14"/>
  <c r="K912" i="14"/>
  <c r="L911" i="14"/>
  <c r="K911" i="14"/>
  <c r="L910" i="14"/>
  <c r="K910" i="14"/>
  <c r="L909" i="14"/>
  <c r="K909" i="14"/>
  <c r="L908" i="14"/>
  <c r="K908" i="14"/>
  <c r="L907" i="14"/>
  <c r="K907" i="14"/>
  <c r="L906" i="14"/>
  <c r="K906" i="14"/>
  <c r="L905" i="14"/>
  <c r="K905" i="14"/>
  <c r="L904" i="14"/>
  <c r="K904" i="14"/>
  <c r="L903" i="14"/>
  <c r="K903" i="14"/>
  <c r="L902" i="14"/>
  <c r="K902" i="14"/>
  <c r="L901" i="14"/>
  <c r="K901" i="14"/>
  <c r="L900" i="14"/>
  <c r="K900" i="14"/>
  <c r="L899" i="14"/>
  <c r="K899" i="14"/>
  <c r="L898" i="14"/>
  <c r="K898" i="14"/>
  <c r="L897" i="14"/>
  <c r="K897" i="14"/>
  <c r="L896" i="14"/>
  <c r="K896" i="14"/>
  <c r="L895" i="14"/>
  <c r="K895" i="14"/>
  <c r="L894" i="14"/>
  <c r="K894" i="14"/>
  <c r="L893" i="14"/>
  <c r="K893" i="14"/>
  <c r="L892" i="14"/>
  <c r="K892" i="14"/>
  <c r="L891" i="14"/>
  <c r="K891" i="14"/>
  <c r="L890" i="14"/>
  <c r="K890" i="14"/>
  <c r="L889" i="14"/>
  <c r="K889" i="14"/>
  <c r="L888" i="14"/>
  <c r="K888" i="14"/>
  <c r="L887" i="14"/>
  <c r="K887" i="14"/>
  <c r="L886" i="14"/>
  <c r="K886" i="14"/>
  <c r="L885" i="14"/>
  <c r="K885" i="14"/>
  <c r="L884" i="14"/>
  <c r="K884" i="14"/>
  <c r="L883" i="14"/>
  <c r="K883" i="14"/>
  <c r="L882" i="14"/>
  <c r="K882" i="14"/>
  <c r="L881" i="14"/>
  <c r="K881" i="14"/>
  <c r="L880" i="14"/>
  <c r="K880" i="14"/>
  <c r="L879" i="14"/>
  <c r="K879" i="14"/>
  <c r="L878" i="14"/>
  <c r="K878" i="14"/>
  <c r="L877" i="14"/>
  <c r="K877" i="14"/>
  <c r="L876" i="14"/>
  <c r="K876" i="14"/>
  <c r="L875" i="14"/>
  <c r="K875" i="14"/>
  <c r="L874" i="14"/>
  <c r="K874" i="14"/>
  <c r="L873" i="14"/>
  <c r="K873" i="14"/>
  <c r="L872" i="14"/>
  <c r="K872" i="14"/>
  <c r="L871" i="14"/>
  <c r="K871" i="14"/>
  <c r="L870" i="14"/>
  <c r="K870" i="14"/>
  <c r="L869" i="14"/>
  <c r="K869" i="14"/>
  <c r="L868" i="14"/>
  <c r="K868" i="14"/>
  <c r="L867" i="14"/>
  <c r="K867" i="14"/>
  <c r="L866" i="14"/>
  <c r="K866" i="14"/>
  <c r="L865" i="14"/>
  <c r="K865" i="14"/>
  <c r="L864" i="14"/>
  <c r="K864" i="14"/>
  <c r="L863" i="14"/>
  <c r="K863" i="14"/>
  <c r="L862" i="14"/>
  <c r="K862" i="14"/>
  <c r="L861" i="14"/>
  <c r="K861" i="14"/>
  <c r="L860" i="14"/>
  <c r="K860" i="14"/>
  <c r="L859" i="14"/>
  <c r="K859" i="14"/>
  <c r="L858" i="14"/>
  <c r="K858" i="14"/>
  <c r="L857" i="14"/>
  <c r="K857" i="14"/>
  <c r="L856" i="14"/>
  <c r="K856" i="14"/>
  <c r="L855" i="14"/>
  <c r="K855" i="14"/>
  <c r="L854" i="14"/>
  <c r="K854" i="14"/>
  <c r="L853" i="14"/>
  <c r="K853" i="14"/>
  <c r="L852" i="14"/>
  <c r="K852" i="14"/>
  <c r="L851" i="14"/>
  <c r="K851" i="14"/>
  <c r="L850" i="14"/>
  <c r="K850" i="14"/>
  <c r="L849" i="14"/>
  <c r="K849" i="14"/>
  <c r="L848" i="14"/>
  <c r="K848" i="14"/>
  <c r="L847" i="14"/>
  <c r="K847" i="14"/>
  <c r="L846" i="14"/>
  <c r="K846" i="14"/>
  <c r="L845" i="14"/>
  <c r="K845" i="14"/>
  <c r="L844" i="14"/>
  <c r="K844" i="14"/>
  <c r="L843" i="14"/>
  <c r="K843" i="14"/>
  <c r="L842" i="14"/>
  <c r="K842" i="14"/>
  <c r="L841" i="14"/>
  <c r="K841" i="14"/>
  <c r="L840" i="14"/>
  <c r="K840" i="14"/>
  <c r="L839" i="14"/>
  <c r="K839" i="14"/>
  <c r="L838" i="14"/>
  <c r="K838" i="14"/>
  <c r="L837" i="14"/>
  <c r="K837" i="14"/>
  <c r="L836" i="14"/>
  <c r="K836" i="14"/>
  <c r="L835" i="14"/>
  <c r="K835" i="14"/>
  <c r="L834" i="14"/>
  <c r="K834" i="14"/>
  <c r="L833" i="14"/>
  <c r="K833" i="14"/>
  <c r="L832" i="14"/>
  <c r="K832" i="14"/>
  <c r="L831" i="14"/>
  <c r="K831" i="14"/>
  <c r="L830" i="14"/>
  <c r="K830" i="14"/>
  <c r="L829" i="14"/>
  <c r="K829" i="14"/>
  <c r="L828" i="14"/>
  <c r="K828" i="14"/>
  <c r="L827" i="14"/>
  <c r="K827" i="14"/>
  <c r="L826" i="14"/>
  <c r="K826" i="14"/>
  <c r="L825" i="14"/>
  <c r="K825" i="14"/>
  <c r="L824" i="14"/>
  <c r="K824" i="14"/>
  <c r="L823" i="14"/>
  <c r="K823" i="14"/>
  <c r="L822" i="14"/>
  <c r="K822" i="14"/>
  <c r="L821" i="14"/>
  <c r="K821" i="14"/>
  <c r="L820" i="14"/>
  <c r="K820" i="14"/>
  <c r="L819" i="14"/>
  <c r="K819" i="14"/>
  <c r="L818" i="14"/>
  <c r="K818" i="14"/>
  <c r="L817" i="14"/>
  <c r="K817" i="14"/>
  <c r="L816" i="14"/>
  <c r="K816" i="14"/>
  <c r="L815" i="14"/>
  <c r="K815" i="14"/>
  <c r="L814" i="14"/>
  <c r="K814" i="14"/>
  <c r="L813" i="14"/>
  <c r="K813" i="14"/>
  <c r="L812" i="14"/>
  <c r="K812" i="14"/>
  <c r="L811" i="14"/>
  <c r="K811" i="14"/>
  <c r="L810" i="14"/>
  <c r="K810" i="14"/>
  <c r="L809" i="14"/>
  <c r="K809" i="14"/>
  <c r="L808" i="14"/>
  <c r="K808" i="14"/>
  <c r="L807" i="14"/>
  <c r="K807" i="14"/>
  <c r="L806" i="14"/>
  <c r="K806" i="14"/>
  <c r="L805" i="14"/>
  <c r="K805" i="14"/>
  <c r="L804" i="14"/>
  <c r="K804" i="14"/>
  <c r="L803" i="14"/>
  <c r="K803" i="14"/>
  <c r="L802" i="14"/>
  <c r="K802" i="14"/>
  <c r="L801" i="14"/>
  <c r="K801" i="14"/>
  <c r="L800" i="14"/>
  <c r="K800" i="14"/>
  <c r="L799" i="14"/>
  <c r="K799" i="14"/>
  <c r="L798" i="14"/>
  <c r="K798" i="14"/>
  <c r="L797" i="14"/>
  <c r="K797" i="14"/>
  <c r="L796" i="14"/>
  <c r="K796" i="14"/>
  <c r="L795" i="14"/>
  <c r="K795" i="14"/>
  <c r="L794" i="14"/>
  <c r="K794" i="14"/>
  <c r="L793" i="14"/>
  <c r="K793" i="14"/>
  <c r="L792" i="14"/>
  <c r="K792" i="14"/>
  <c r="L791" i="14"/>
  <c r="K791" i="14"/>
  <c r="L790" i="14"/>
  <c r="K790" i="14"/>
  <c r="L789" i="14"/>
  <c r="K789" i="14"/>
  <c r="L788" i="14"/>
  <c r="K788" i="14"/>
  <c r="L787" i="14"/>
  <c r="K787" i="14"/>
  <c r="L786" i="14"/>
  <c r="K786" i="14"/>
  <c r="L785" i="14"/>
  <c r="K785" i="14"/>
  <c r="L784" i="14"/>
  <c r="K784" i="14"/>
  <c r="L783" i="14"/>
  <c r="K783" i="14"/>
  <c r="L782" i="14"/>
  <c r="K782" i="14"/>
  <c r="L781" i="14"/>
  <c r="K781" i="14"/>
  <c r="L780" i="14"/>
  <c r="K780" i="14"/>
  <c r="L779" i="14"/>
  <c r="K779" i="14"/>
  <c r="L778" i="14"/>
  <c r="K778" i="14"/>
  <c r="L777" i="14"/>
  <c r="K777" i="14"/>
  <c r="L776" i="14"/>
  <c r="K776" i="14"/>
  <c r="L775" i="14"/>
  <c r="K775" i="14"/>
  <c r="L774" i="14"/>
  <c r="K774" i="14"/>
  <c r="L773" i="14"/>
  <c r="K773" i="14"/>
  <c r="L772" i="14"/>
  <c r="K772" i="14"/>
  <c r="L771" i="14"/>
  <c r="K771" i="14"/>
  <c r="L770" i="14"/>
  <c r="K770" i="14"/>
  <c r="L769" i="14"/>
  <c r="K769" i="14"/>
  <c r="L768" i="14"/>
  <c r="K768" i="14"/>
  <c r="L767" i="14"/>
  <c r="K767" i="14"/>
  <c r="L766" i="14"/>
  <c r="K766" i="14"/>
  <c r="L765" i="14"/>
  <c r="K765" i="14"/>
  <c r="L764" i="14"/>
  <c r="K764" i="14"/>
  <c r="L763" i="14"/>
  <c r="K763" i="14"/>
  <c r="L762" i="14"/>
  <c r="K762" i="14"/>
  <c r="L761" i="14"/>
  <c r="K761" i="14"/>
  <c r="L760" i="14"/>
  <c r="K760" i="14"/>
  <c r="L759" i="14"/>
  <c r="K759" i="14"/>
  <c r="L758" i="14"/>
  <c r="K758" i="14"/>
  <c r="L757" i="14"/>
  <c r="K757" i="14"/>
  <c r="L756" i="14"/>
  <c r="K756" i="14"/>
  <c r="L755" i="14"/>
  <c r="K755" i="14"/>
  <c r="L754" i="14"/>
  <c r="K754" i="14"/>
  <c r="L753" i="14"/>
  <c r="K753" i="14"/>
  <c r="L752" i="14"/>
  <c r="K752" i="14"/>
  <c r="L751" i="14"/>
  <c r="K751" i="14"/>
  <c r="L750" i="14"/>
  <c r="K750" i="14"/>
  <c r="L749" i="14"/>
  <c r="K749" i="14"/>
  <c r="L748" i="14"/>
  <c r="K748" i="14"/>
  <c r="L747" i="14"/>
  <c r="K747" i="14"/>
  <c r="L746" i="14"/>
  <c r="K746" i="14"/>
  <c r="L745" i="14"/>
  <c r="K745" i="14"/>
  <c r="L744" i="14"/>
  <c r="K744" i="14"/>
  <c r="L743" i="14"/>
  <c r="K743" i="14"/>
  <c r="L742" i="14"/>
  <c r="K742" i="14"/>
  <c r="L741" i="14"/>
  <c r="K741" i="14"/>
  <c r="L740" i="14"/>
  <c r="K740" i="14"/>
  <c r="L739" i="14"/>
  <c r="K739" i="14"/>
  <c r="L738" i="14"/>
  <c r="K738" i="14"/>
  <c r="L737" i="14"/>
  <c r="K737" i="14"/>
  <c r="L736" i="14"/>
  <c r="K736" i="14"/>
  <c r="L735" i="14"/>
  <c r="K735" i="14"/>
  <c r="L734" i="14"/>
  <c r="K734" i="14"/>
  <c r="L733" i="14"/>
  <c r="K733" i="14"/>
  <c r="L732" i="14"/>
  <c r="K732" i="14"/>
  <c r="L731" i="14"/>
  <c r="K731" i="14"/>
  <c r="L730" i="14"/>
  <c r="K730" i="14"/>
  <c r="L729" i="14"/>
  <c r="K729" i="14"/>
  <c r="L728" i="14"/>
  <c r="K728" i="14"/>
  <c r="L727" i="14"/>
  <c r="K727" i="14"/>
  <c r="L726" i="14"/>
  <c r="K726" i="14"/>
  <c r="L725" i="14"/>
  <c r="K725" i="14"/>
  <c r="L724" i="14"/>
  <c r="K724" i="14"/>
  <c r="L723" i="14"/>
  <c r="K723" i="14"/>
  <c r="L722" i="14"/>
  <c r="K722" i="14"/>
  <c r="L721" i="14"/>
  <c r="K721" i="14"/>
  <c r="L720" i="14"/>
  <c r="K720" i="14"/>
  <c r="L719" i="14"/>
  <c r="K719" i="14"/>
  <c r="L718" i="14"/>
  <c r="K718" i="14"/>
  <c r="L717" i="14"/>
  <c r="K717" i="14"/>
  <c r="L716" i="14"/>
  <c r="K716" i="14"/>
  <c r="L715" i="14"/>
  <c r="K715" i="14"/>
  <c r="L714" i="14"/>
  <c r="K714" i="14"/>
  <c r="L713" i="14"/>
  <c r="K713" i="14"/>
  <c r="L712" i="14"/>
  <c r="K712" i="14"/>
  <c r="L711" i="14"/>
  <c r="K711" i="14"/>
  <c r="L710" i="14"/>
  <c r="K710" i="14"/>
  <c r="L709" i="14"/>
  <c r="K709" i="14"/>
  <c r="L708" i="14"/>
  <c r="K708" i="14"/>
  <c r="L707" i="14"/>
  <c r="K707" i="14"/>
  <c r="L706" i="14"/>
  <c r="K706" i="14"/>
  <c r="L705" i="14"/>
  <c r="K705" i="14"/>
  <c r="L704" i="14"/>
  <c r="K704" i="14"/>
  <c r="L703" i="14"/>
  <c r="K703" i="14"/>
  <c r="L702" i="14"/>
  <c r="K702" i="14"/>
  <c r="L701" i="14"/>
  <c r="K701" i="14"/>
  <c r="L700" i="14"/>
  <c r="K700" i="14"/>
  <c r="L699" i="14"/>
  <c r="K699" i="14"/>
  <c r="L698" i="14"/>
  <c r="K698" i="14"/>
  <c r="L697" i="14"/>
  <c r="K697" i="14"/>
  <c r="L696" i="14"/>
  <c r="K696" i="14"/>
  <c r="L695" i="14"/>
  <c r="K695" i="14"/>
  <c r="L694" i="14"/>
  <c r="K694" i="14"/>
  <c r="L693" i="14"/>
  <c r="K693" i="14"/>
  <c r="L692" i="14"/>
  <c r="K692" i="14"/>
  <c r="L691" i="14"/>
  <c r="K691" i="14"/>
  <c r="L690" i="14"/>
  <c r="K690" i="14"/>
  <c r="L689" i="14"/>
  <c r="K689" i="14"/>
  <c r="L688" i="14"/>
  <c r="K688" i="14"/>
  <c r="L687" i="14"/>
  <c r="K687" i="14"/>
  <c r="L686" i="14"/>
  <c r="K686" i="14"/>
  <c r="L685" i="14"/>
  <c r="K685" i="14"/>
  <c r="L684" i="14"/>
  <c r="K684" i="14"/>
  <c r="L683" i="14"/>
  <c r="K683" i="14"/>
  <c r="L682" i="14"/>
  <c r="K682" i="14"/>
  <c r="L681" i="14"/>
  <c r="K681" i="14"/>
  <c r="L680" i="14"/>
  <c r="K680" i="14"/>
  <c r="L679" i="14"/>
  <c r="K679" i="14"/>
  <c r="L678" i="14"/>
  <c r="K678" i="14"/>
  <c r="L677" i="14"/>
  <c r="K677" i="14"/>
  <c r="L676" i="14"/>
  <c r="K676" i="14"/>
  <c r="L675" i="14"/>
  <c r="K675" i="14"/>
  <c r="L674" i="14"/>
  <c r="K674" i="14"/>
  <c r="L673" i="14"/>
  <c r="K673" i="14"/>
  <c r="L672" i="14"/>
  <c r="K672" i="14"/>
  <c r="L671" i="14"/>
  <c r="K671" i="14"/>
  <c r="L670" i="14"/>
  <c r="K670" i="14"/>
  <c r="L669" i="14"/>
  <c r="K669" i="14"/>
  <c r="L668" i="14"/>
  <c r="K668" i="14"/>
  <c r="L667" i="14"/>
  <c r="K667" i="14"/>
  <c r="L666" i="14"/>
  <c r="K666" i="14"/>
  <c r="L665" i="14"/>
  <c r="K665" i="14"/>
  <c r="L664" i="14"/>
  <c r="K664" i="14"/>
  <c r="L663" i="14"/>
  <c r="K663" i="14"/>
  <c r="L662" i="14"/>
  <c r="K662" i="14"/>
  <c r="L661" i="14"/>
  <c r="K661" i="14"/>
  <c r="L660" i="14"/>
  <c r="K660" i="14"/>
  <c r="L659" i="14"/>
  <c r="K659" i="14"/>
  <c r="L658" i="14"/>
  <c r="K658" i="14"/>
  <c r="L657" i="14"/>
  <c r="K657" i="14"/>
  <c r="L656" i="14"/>
  <c r="K656" i="14"/>
  <c r="L655" i="14"/>
  <c r="K655" i="14"/>
  <c r="L654" i="14"/>
  <c r="K654" i="14"/>
  <c r="L653" i="14"/>
  <c r="K653" i="14"/>
  <c r="L652" i="14"/>
  <c r="K652" i="14"/>
  <c r="L651" i="14"/>
  <c r="K651" i="14"/>
  <c r="L650" i="14"/>
  <c r="K650" i="14"/>
  <c r="L649" i="14"/>
  <c r="K649" i="14"/>
  <c r="L648" i="14"/>
  <c r="K648" i="14"/>
  <c r="L647" i="14"/>
  <c r="K647" i="14"/>
  <c r="L646" i="14"/>
  <c r="K646" i="14"/>
  <c r="L645" i="14"/>
  <c r="K645" i="14"/>
  <c r="L644" i="14"/>
  <c r="K644" i="14"/>
  <c r="L643" i="14"/>
  <c r="K643" i="14"/>
  <c r="L642" i="14"/>
  <c r="K642" i="14"/>
  <c r="L641" i="14"/>
  <c r="K641" i="14"/>
  <c r="L640" i="14"/>
  <c r="K640" i="14"/>
  <c r="L639" i="14"/>
  <c r="K639" i="14"/>
  <c r="L638" i="14"/>
  <c r="K638" i="14"/>
  <c r="L637" i="14"/>
  <c r="K637" i="14"/>
  <c r="L636" i="14"/>
  <c r="K636" i="14"/>
  <c r="L635" i="14"/>
  <c r="K635" i="14"/>
  <c r="L634" i="14"/>
  <c r="K634" i="14"/>
  <c r="L633" i="14"/>
  <c r="K633" i="14"/>
  <c r="L632" i="14"/>
  <c r="K632" i="14"/>
  <c r="L631" i="14"/>
  <c r="K631" i="14"/>
  <c r="L630" i="14"/>
  <c r="K630" i="14"/>
  <c r="L629" i="14"/>
  <c r="K629" i="14"/>
  <c r="L628" i="14"/>
  <c r="K628" i="14"/>
  <c r="L627" i="14"/>
  <c r="K627" i="14"/>
  <c r="L626" i="14"/>
  <c r="K626" i="14"/>
  <c r="L625" i="14"/>
  <c r="K625" i="14"/>
  <c r="L624" i="14"/>
  <c r="K624" i="14"/>
  <c r="L623" i="14"/>
  <c r="K623" i="14"/>
  <c r="L622" i="14"/>
  <c r="K622" i="14"/>
  <c r="L621" i="14"/>
  <c r="K621" i="14"/>
  <c r="L620" i="14"/>
  <c r="K620" i="14"/>
  <c r="L619" i="14"/>
  <c r="K619" i="14"/>
  <c r="L618" i="14"/>
  <c r="K618" i="14"/>
  <c r="L617" i="14"/>
  <c r="K617" i="14"/>
  <c r="L616" i="14"/>
  <c r="K616" i="14"/>
  <c r="L615" i="14"/>
  <c r="K615" i="14"/>
  <c r="L614" i="14"/>
  <c r="K614" i="14"/>
  <c r="L613" i="14"/>
  <c r="K613" i="14"/>
  <c r="L612" i="14"/>
  <c r="K612" i="14"/>
  <c r="L611" i="14"/>
  <c r="K611" i="14"/>
  <c r="L610" i="14"/>
  <c r="K610" i="14"/>
  <c r="L609" i="14"/>
  <c r="K609" i="14"/>
  <c r="L608" i="14"/>
  <c r="K608" i="14"/>
  <c r="L607" i="14"/>
  <c r="K607" i="14"/>
  <c r="L606" i="14"/>
  <c r="K606" i="14"/>
  <c r="L605" i="14"/>
  <c r="K605" i="14"/>
  <c r="L604" i="14"/>
  <c r="K604" i="14"/>
  <c r="L603" i="14"/>
  <c r="K603" i="14"/>
  <c r="L602" i="14"/>
  <c r="K602" i="14"/>
  <c r="L601" i="14"/>
  <c r="K601" i="14"/>
  <c r="L600" i="14"/>
  <c r="K600" i="14"/>
  <c r="L599" i="14"/>
  <c r="K599" i="14"/>
  <c r="L598" i="14"/>
  <c r="K598" i="14"/>
  <c r="L597" i="14"/>
  <c r="K597" i="14"/>
  <c r="L596" i="14"/>
  <c r="K596" i="14"/>
  <c r="L595" i="14"/>
  <c r="K595" i="14"/>
  <c r="L594" i="14"/>
  <c r="K594" i="14"/>
  <c r="L593" i="14"/>
  <c r="K593" i="14"/>
  <c r="L592" i="14"/>
  <c r="K592" i="14"/>
  <c r="L591" i="14"/>
  <c r="K591" i="14"/>
  <c r="L590" i="14"/>
  <c r="K590" i="14"/>
  <c r="L589" i="14"/>
  <c r="K589" i="14"/>
  <c r="L588" i="14"/>
  <c r="K588" i="14"/>
  <c r="L587" i="14"/>
  <c r="K587" i="14"/>
  <c r="L586" i="14"/>
  <c r="K586" i="14"/>
  <c r="L585" i="14"/>
  <c r="K585" i="14"/>
  <c r="L584" i="14"/>
  <c r="K584" i="14"/>
  <c r="L583" i="14"/>
  <c r="K583" i="14"/>
  <c r="L582" i="14"/>
  <c r="K582" i="14"/>
  <c r="L581" i="14"/>
  <c r="K581" i="14"/>
  <c r="L580" i="14"/>
  <c r="K580" i="14"/>
  <c r="L579" i="14"/>
  <c r="K579" i="14"/>
  <c r="L578" i="14"/>
  <c r="K578" i="14"/>
  <c r="L577" i="14"/>
  <c r="K577" i="14"/>
  <c r="L576" i="14"/>
  <c r="K576" i="14"/>
  <c r="L575" i="14"/>
  <c r="K575" i="14"/>
  <c r="L574" i="14"/>
  <c r="K574" i="14"/>
  <c r="L573" i="14"/>
  <c r="K573" i="14"/>
  <c r="L572" i="14"/>
  <c r="K572" i="14"/>
  <c r="L571" i="14"/>
  <c r="K571" i="14"/>
  <c r="L570" i="14"/>
  <c r="K570" i="14"/>
  <c r="L569" i="14"/>
  <c r="K569" i="14"/>
  <c r="L568" i="14"/>
  <c r="K568" i="14"/>
  <c r="L567" i="14"/>
  <c r="K567" i="14"/>
  <c r="L566" i="14"/>
  <c r="K566" i="14"/>
  <c r="L565" i="14"/>
  <c r="K565" i="14"/>
  <c r="L564" i="14"/>
  <c r="K564" i="14"/>
  <c r="L563" i="14"/>
  <c r="K563" i="14"/>
  <c r="L562" i="14"/>
  <c r="K562" i="14"/>
  <c r="L561" i="14"/>
  <c r="K561" i="14"/>
  <c r="L560" i="14"/>
  <c r="K560" i="14"/>
  <c r="L559" i="14"/>
  <c r="K559" i="14"/>
  <c r="L558" i="14"/>
  <c r="K558" i="14"/>
  <c r="L557" i="14"/>
  <c r="K557" i="14"/>
  <c r="L556" i="14"/>
  <c r="K556" i="14"/>
  <c r="L555" i="14"/>
  <c r="K555" i="14"/>
  <c r="L554" i="14"/>
  <c r="K554" i="14"/>
  <c r="L553" i="14"/>
  <c r="K553" i="14"/>
  <c r="L552" i="14"/>
  <c r="K552" i="14"/>
  <c r="L551" i="14"/>
  <c r="K551" i="14"/>
  <c r="L550" i="14"/>
  <c r="K550" i="14"/>
  <c r="L549" i="14"/>
  <c r="K549" i="14"/>
  <c r="L548" i="14"/>
  <c r="K548" i="14"/>
  <c r="L547" i="14"/>
  <c r="K547" i="14"/>
  <c r="L546" i="14"/>
  <c r="K546" i="14"/>
  <c r="L545" i="14"/>
  <c r="K545" i="14"/>
  <c r="L544" i="14"/>
  <c r="K544" i="14"/>
  <c r="L543" i="14"/>
  <c r="K543" i="14"/>
  <c r="L542" i="14"/>
  <c r="K542" i="14"/>
  <c r="L541" i="14"/>
  <c r="K541" i="14"/>
  <c r="L540" i="14"/>
  <c r="K540" i="14"/>
  <c r="L539" i="14"/>
  <c r="K539" i="14"/>
  <c r="L538" i="14"/>
  <c r="K538" i="14"/>
  <c r="L537" i="14"/>
  <c r="K537" i="14"/>
  <c r="L536" i="14"/>
  <c r="K536" i="14"/>
  <c r="L535" i="14"/>
  <c r="K535" i="14"/>
  <c r="L534" i="14"/>
  <c r="K534" i="14"/>
  <c r="L533" i="14"/>
  <c r="K533" i="14"/>
  <c r="L532" i="14"/>
  <c r="K532" i="14"/>
  <c r="L531" i="14"/>
  <c r="K531" i="14"/>
  <c r="L530" i="14"/>
  <c r="K530" i="14"/>
  <c r="L529" i="14"/>
  <c r="K529" i="14"/>
  <c r="L528" i="14"/>
  <c r="K528" i="14"/>
  <c r="L527" i="14"/>
  <c r="K527" i="14"/>
  <c r="L526" i="14"/>
  <c r="K526" i="14"/>
  <c r="L525" i="14"/>
  <c r="K525" i="14"/>
  <c r="L524" i="14"/>
  <c r="K524" i="14"/>
  <c r="L523" i="14"/>
  <c r="K523" i="14"/>
  <c r="L522" i="14"/>
  <c r="K522" i="14"/>
  <c r="L521" i="14"/>
  <c r="K521" i="14"/>
  <c r="L520" i="14"/>
  <c r="K520" i="14"/>
  <c r="L519" i="14"/>
  <c r="K519" i="14"/>
  <c r="L518" i="14"/>
  <c r="K518" i="14"/>
  <c r="L517" i="14"/>
  <c r="K517" i="14"/>
  <c r="L516" i="14"/>
  <c r="K516" i="14"/>
  <c r="L515" i="14"/>
  <c r="K515" i="14"/>
  <c r="L514" i="14"/>
  <c r="K514" i="14"/>
  <c r="L513" i="14"/>
  <c r="K513" i="14"/>
  <c r="L512" i="14"/>
  <c r="K512" i="14"/>
  <c r="L511" i="14"/>
  <c r="K511" i="14"/>
  <c r="L510" i="14"/>
  <c r="K510" i="14"/>
  <c r="L509" i="14"/>
  <c r="K509" i="14"/>
  <c r="L508" i="14"/>
  <c r="K508" i="14"/>
  <c r="L507" i="14"/>
  <c r="K507" i="14"/>
  <c r="L506" i="14"/>
  <c r="K506" i="14"/>
  <c r="L505" i="14"/>
  <c r="K505" i="14"/>
  <c r="L504" i="14"/>
  <c r="K504" i="14"/>
  <c r="L503" i="14"/>
  <c r="K503" i="14"/>
  <c r="L502" i="14"/>
  <c r="K502" i="14"/>
  <c r="L501" i="14"/>
  <c r="K501" i="14"/>
  <c r="L500" i="14"/>
  <c r="K500" i="14"/>
  <c r="L499" i="14"/>
  <c r="K499" i="14"/>
  <c r="L498" i="14"/>
  <c r="K498" i="14"/>
  <c r="L497" i="14"/>
  <c r="K497" i="14"/>
  <c r="L496" i="14"/>
  <c r="K496" i="14"/>
  <c r="L495" i="14"/>
  <c r="K495" i="14"/>
  <c r="L494" i="14"/>
  <c r="K494" i="14"/>
  <c r="L493" i="14"/>
  <c r="K493" i="14"/>
  <c r="L492" i="14"/>
  <c r="K492" i="14"/>
  <c r="L491" i="14"/>
  <c r="K491" i="14"/>
  <c r="L490" i="14"/>
  <c r="K490" i="14"/>
  <c r="L489" i="14"/>
  <c r="K489" i="14"/>
  <c r="L488" i="14"/>
  <c r="K488" i="14"/>
  <c r="L487" i="14"/>
  <c r="K487" i="14"/>
  <c r="L486" i="14"/>
  <c r="K486" i="14"/>
  <c r="L485" i="14"/>
  <c r="K485" i="14"/>
  <c r="L484" i="14"/>
  <c r="K484" i="14"/>
  <c r="L483" i="14"/>
  <c r="K483" i="14"/>
  <c r="L482" i="14"/>
  <c r="K482" i="14"/>
  <c r="L481" i="14"/>
  <c r="K481" i="14"/>
  <c r="L480" i="14"/>
  <c r="K480" i="14"/>
  <c r="L479" i="14"/>
  <c r="K479" i="14"/>
  <c r="L478" i="14"/>
  <c r="K478" i="14"/>
  <c r="L477" i="14"/>
  <c r="K477" i="14"/>
  <c r="L476" i="14"/>
  <c r="K476" i="14"/>
  <c r="L475" i="14"/>
  <c r="K475" i="14"/>
  <c r="L474" i="14"/>
  <c r="K474" i="14"/>
  <c r="L473" i="14"/>
  <c r="K473" i="14"/>
  <c r="L472" i="14"/>
  <c r="K472" i="14"/>
  <c r="L471" i="14"/>
  <c r="K471" i="14"/>
  <c r="L470" i="14"/>
  <c r="K470" i="14"/>
  <c r="L469" i="14"/>
  <c r="K469" i="14"/>
  <c r="L468" i="14"/>
  <c r="K468" i="14"/>
  <c r="L467" i="14"/>
  <c r="K467" i="14"/>
  <c r="L466" i="14"/>
  <c r="K466" i="14"/>
  <c r="L465" i="14"/>
  <c r="K465" i="14"/>
  <c r="L464" i="14"/>
  <c r="K464" i="14"/>
  <c r="L463" i="14"/>
  <c r="K463" i="14"/>
  <c r="L462" i="14"/>
  <c r="K462" i="14"/>
  <c r="L461" i="14"/>
  <c r="K461" i="14"/>
  <c r="L460" i="14"/>
  <c r="K460" i="14"/>
  <c r="L459" i="14"/>
  <c r="K459" i="14"/>
  <c r="L458" i="14"/>
  <c r="K458" i="14"/>
  <c r="L457" i="14"/>
  <c r="K457" i="14"/>
  <c r="L456" i="14"/>
  <c r="K456" i="14"/>
  <c r="L455" i="14"/>
  <c r="K455" i="14"/>
  <c r="L454" i="14"/>
  <c r="K454" i="14"/>
  <c r="L453" i="14"/>
  <c r="K453" i="14"/>
  <c r="L452" i="14"/>
  <c r="K452" i="14"/>
  <c r="L451" i="14"/>
  <c r="K451" i="14"/>
  <c r="L450" i="14"/>
  <c r="K450" i="14"/>
  <c r="L449" i="14"/>
  <c r="K449" i="14"/>
  <c r="L448" i="14"/>
  <c r="K448" i="14"/>
  <c r="L447" i="14"/>
  <c r="K447" i="14"/>
  <c r="L446" i="14"/>
  <c r="K446" i="14"/>
  <c r="L445" i="14"/>
  <c r="K445" i="14"/>
  <c r="L444" i="14"/>
  <c r="K444" i="14"/>
  <c r="L443" i="14"/>
  <c r="K443" i="14"/>
  <c r="L442" i="14"/>
  <c r="K442" i="14"/>
  <c r="L441" i="14"/>
  <c r="K441" i="14"/>
  <c r="L440" i="14"/>
  <c r="K440" i="14"/>
  <c r="L439" i="14"/>
  <c r="K439" i="14"/>
  <c r="L438" i="14"/>
  <c r="K438" i="14"/>
  <c r="L437" i="14"/>
  <c r="K437" i="14"/>
  <c r="L436" i="14"/>
  <c r="K436" i="14"/>
  <c r="L435" i="14"/>
  <c r="K435" i="14"/>
  <c r="L434" i="14"/>
  <c r="K434" i="14"/>
  <c r="L433" i="14"/>
  <c r="K433" i="14"/>
  <c r="L432" i="14"/>
  <c r="K432" i="14"/>
  <c r="L431" i="14"/>
  <c r="K431" i="14"/>
  <c r="L430" i="14"/>
  <c r="K430" i="14"/>
  <c r="L429" i="14"/>
  <c r="K429" i="14"/>
  <c r="L428" i="14"/>
  <c r="K428" i="14"/>
  <c r="L427" i="14"/>
  <c r="K427" i="14"/>
  <c r="L426" i="14"/>
  <c r="K426" i="14"/>
  <c r="L425" i="14"/>
  <c r="K425" i="14"/>
  <c r="L424" i="14"/>
  <c r="K424" i="14"/>
  <c r="L423" i="14"/>
  <c r="K423" i="14"/>
  <c r="L422" i="14"/>
  <c r="K422" i="14"/>
  <c r="L421" i="14"/>
  <c r="K421" i="14"/>
  <c r="L420" i="14"/>
  <c r="K420" i="14"/>
  <c r="L419" i="14"/>
  <c r="K419" i="14"/>
  <c r="L418" i="14"/>
  <c r="K418" i="14"/>
  <c r="L417" i="14"/>
  <c r="K417" i="14"/>
  <c r="L416" i="14"/>
  <c r="K416" i="14"/>
  <c r="L415" i="14"/>
  <c r="K415" i="14"/>
  <c r="L414" i="14"/>
  <c r="K414" i="14"/>
  <c r="L413" i="14"/>
  <c r="K413" i="14"/>
  <c r="L412" i="14"/>
  <c r="K412" i="14"/>
  <c r="L411" i="14"/>
  <c r="K411" i="14"/>
  <c r="L410" i="14"/>
  <c r="K410" i="14"/>
  <c r="L409" i="14"/>
  <c r="K409" i="14"/>
  <c r="L408" i="14"/>
  <c r="K408" i="14"/>
  <c r="L407" i="14"/>
  <c r="K407" i="14"/>
  <c r="L406" i="14"/>
  <c r="K406" i="14"/>
  <c r="L405" i="14"/>
  <c r="K405" i="14"/>
  <c r="L404" i="14"/>
  <c r="K404" i="14"/>
  <c r="L403" i="14"/>
  <c r="K403" i="14"/>
  <c r="L402" i="14"/>
  <c r="K402" i="14"/>
  <c r="L401" i="14"/>
  <c r="K401" i="14"/>
  <c r="L400" i="14"/>
  <c r="K400" i="14"/>
  <c r="L399" i="14"/>
  <c r="K399" i="14"/>
  <c r="L398" i="14"/>
  <c r="K398" i="14"/>
  <c r="L397" i="14"/>
  <c r="K397" i="14"/>
  <c r="L396" i="14"/>
  <c r="K396" i="14"/>
  <c r="L395" i="14"/>
  <c r="K395" i="14"/>
  <c r="L394" i="14"/>
  <c r="K394" i="14"/>
  <c r="L393" i="14"/>
  <c r="K393" i="14"/>
  <c r="L392" i="14"/>
  <c r="K392" i="14"/>
  <c r="L391" i="14"/>
  <c r="K391" i="14"/>
  <c r="L390" i="14"/>
  <c r="K390" i="14"/>
  <c r="L389" i="14"/>
  <c r="K389" i="14"/>
  <c r="L388" i="14"/>
  <c r="K388" i="14"/>
  <c r="L387" i="14"/>
  <c r="K387" i="14"/>
  <c r="L386" i="14"/>
  <c r="K386" i="14"/>
  <c r="L385" i="14"/>
  <c r="K385" i="14"/>
  <c r="L384" i="14"/>
  <c r="K384" i="14"/>
  <c r="L383" i="14"/>
  <c r="K383" i="14"/>
  <c r="L382" i="14"/>
  <c r="K382" i="14"/>
  <c r="L381" i="14"/>
  <c r="K381" i="14"/>
  <c r="L380" i="14"/>
  <c r="K380" i="14"/>
  <c r="L379" i="14"/>
  <c r="K379" i="14"/>
  <c r="L378" i="14"/>
  <c r="K378" i="14"/>
  <c r="L377" i="14"/>
  <c r="K377" i="14"/>
  <c r="L376" i="14"/>
  <c r="K376" i="14"/>
  <c r="L375" i="14"/>
  <c r="K375" i="14"/>
  <c r="L374" i="14"/>
  <c r="K374" i="14"/>
  <c r="L373" i="14"/>
  <c r="K373" i="14"/>
  <c r="L372" i="14"/>
  <c r="K372" i="14"/>
  <c r="L371" i="14"/>
  <c r="K371" i="14"/>
  <c r="L370" i="14"/>
  <c r="K370" i="14"/>
  <c r="L369" i="14"/>
  <c r="K369" i="14"/>
  <c r="L368" i="14"/>
  <c r="K368" i="14"/>
  <c r="L367" i="14"/>
  <c r="K367" i="14"/>
  <c r="L366" i="14"/>
  <c r="K366" i="14"/>
  <c r="L365" i="14"/>
  <c r="K365" i="14"/>
  <c r="L364" i="14"/>
  <c r="K364" i="14"/>
  <c r="L363" i="14"/>
  <c r="K363" i="14"/>
  <c r="L362" i="14"/>
  <c r="K362" i="14"/>
  <c r="L361" i="14"/>
  <c r="K361" i="14"/>
  <c r="L360" i="14"/>
  <c r="K360" i="14"/>
  <c r="L359" i="14"/>
  <c r="K359" i="14"/>
  <c r="L358" i="14"/>
  <c r="K358" i="14"/>
  <c r="L357" i="14"/>
  <c r="K357" i="14"/>
  <c r="L356" i="14"/>
  <c r="K356" i="14"/>
  <c r="L355" i="14"/>
  <c r="K355" i="14"/>
  <c r="L354" i="14"/>
  <c r="K354" i="14"/>
  <c r="L353" i="14"/>
  <c r="K353" i="14"/>
  <c r="L352" i="14"/>
  <c r="K352" i="14"/>
  <c r="L351" i="14"/>
  <c r="K351" i="14"/>
  <c r="L350" i="14"/>
  <c r="K350" i="14"/>
  <c r="L349" i="14"/>
  <c r="K349" i="14"/>
  <c r="L348" i="14"/>
  <c r="K348" i="14"/>
  <c r="L347" i="14"/>
  <c r="K347" i="14"/>
  <c r="L346" i="14"/>
  <c r="K346" i="14"/>
  <c r="L345" i="14"/>
  <c r="K345" i="14"/>
  <c r="L344" i="14"/>
  <c r="K344" i="14"/>
  <c r="L343" i="14"/>
  <c r="K343" i="14"/>
  <c r="L342" i="14"/>
  <c r="K342" i="14"/>
  <c r="L341" i="14"/>
  <c r="K341" i="14"/>
  <c r="L340" i="14"/>
  <c r="K340" i="14"/>
  <c r="L339" i="14"/>
  <c r="K339" i="14"/>
  <c r="L338" i="14"/>
  <c r="K338" i="14"/>
  <c r="L337" i="14"/>
  <c r="K337" i="14"/>
  <c r="L336" i="14"/>
  <c r="K336" i="14"/>
  <c r="L335" i="14"/>
  <c r="K335" i="14"/>
  <c r="L334" i="14"/>
  <c r="K334" i="14"/>
  <c r="L333" i="14"/>
  <c r="K333" i="14"/>
  <c r="L332" i="14"/>
  <c r="K332" i="14"/>
  <c r="L331" i="14"/>
  <c r="K331" i="14"/>
  <c r="L330" i="14"/>
  <c r="K330" i="14"/>
  <c r="L329" i="14"/>
  <c r="K329" i="14"/>
  <c r="L328" i="14"/>
  <c r="K328" i="14"/>
  <c r="L327" i="14"/>
  <c r="K327" i="14"/>
  <c r="L326" i="14"/>
  <c r="K326" i="14"/>
  <c r="L325" i="14"/>
  <c r="K325" i="14"/>
  <c r="L324" i="14"/>
  <c r="K324" i="14"/>
  <c r="L323" i="14"/>
  <c r="K323" i="14"/>
  <c r="L322" i="14"/>
  <c r="K322" i="14"/>
  <c r="L321" i="14"/>
  <c r="K321" i="14"/>
  <c r="L320" i="14"/>
  <c r="K320" i="14"/>
  <c r="L319" i="14"/>
  <c r="K319" i="14"/>
  <c r="L318" i="14"/>
  <c r="K318" i="14"/>
  <c r="L317" i="14"/>
  <c r="K317" i="14"/>
  <c r="L316" i="14"/>
  <c r="K316" i="14"/>
  <c r="L315" i="14"/>
  <c r="K315" i="14"/>
  <c r="L314" i="14"/>
  <c r="K314" i="14"/>
  <c r="L313" i="14"/>
  <c r="K313" i="14"/>
  <c r="L312" i="14"/>
  <c r="K312" i="14"/>
  <c r="L311" i="14"/>
  <c r="K311" i="14"/>
  <c r="L310" i="14"/>
  <c r="K310" i="14"/>
  <c r="L309" i="14"/>
  <c r="K309" i="14"/>
  <c r="L308" i="14"/>
  <c r="K308" i="14"/>
  <c r="L307" i="14"/>
  <c r="K307" i="14"/>
  <c r="L306" i="14"/>
  <c r="K306" i="14"/>
  <c r="L305" i="14"/>
  <c r="K305" i="14"/>
  <c r="L304" i="14"/>
  <c r="K304" i="14"/>
  <c r="L303" i="14"/>
  <c r="K303" i="14"/>
  <c r="L302" i="14"/>
  <c r="K302" i="14"/>
  <c r="L301" i="14"/>
  <c r="K301" i="14"/>
  <c r="L300" i="14"/>
  <c r="K300" i="14"/>
  <c r="L299" i="14"/>
  <c r="K299" i="14"/>
  <c r="L298" i="14"/>
  <c r="K298" i="14"/>
  <c r="L297" i="14"/>
  <c r="K297" i="14"/>
  <c r="L296" i="14"/>
  <c r="K296" i="14"/>
  <c r="L295" i="14"/>
  <c r="K295" i="14"/>
  <c r="L294" i="14"/>
  <c r="K294" i="14"/>
  <c r="L293" i="14"/>
  <c r="K293" i="14"/>
  <c r="L292" i="14"/>
  <c r="K292" i="14"/>
  <c r="L291" i="14"/>
  <c r="K291" i="14"/>
  <c r="L290" i="14"/>
  <c r="K290" i="14"/>
  <c r="L289" i="14"/>
  <c r="K289" i="14"/>
  <c r="L288" i="14"/>
  <c r="K288" i="14"/>
  <c r="L287" i="14"/>
  <c r="K287" i="14"/>
  <c r="L286" i="14"/>
  <c r="K286" i="14"/>
  <c r="L285" i="14"/>
  <c r="K285" i="14"/>
  <c r="L284" i="14"/>
  <c r="K284" i="14"/>
  <c r="L283" i="14"/>
  <c r="K283" i="14"/>
  <c r="L282" i="14"/>
  <c r="K282" i="14"/>
  <c r="L281" i="14"/>
  <c r="K281" i="14"/>
  <c r="L280" i="14"/>
  <c r="K280" i="14"/>
  <c r="L279" i="14"/>
  <c r="K279" i="14"/>
  <c r="L278" i="14"/>
  <c r="K278" i="14"/>
  <c r="L277" i="14"/>
  <c r="K277" i="14"/>
  <c r="L276" i="14"/>
  <c r="K276" i="14"/>
  <c r="L275" i="14"/>
  <c r="K275" i="14"/>
  <c r="L274" i="14"/>
  <c r="K274" i="14"/>
  <c r="L273" i="14"/>
  <c r="K273" i="14"/>
  <c r="L272" i="14"/>
  <c r="K272" i="14"/>
  <c r="L271" i="14"/>
  <c r="K271" i="14"/>
  <c r="L270" i="14"/>
  <c r="K270" i="14"/>
  <c r="L269" i="14"/>
  <c r="K269" i="14"/>
  <c r="L268" i="14"/>
  <c r="K268" i="14"/>
  <c r="L267" i="14"/>
  <c r="K267" i="14"/>
  <c r="L266" i="14"/>
  <c r="K266" i="14"/>
  <c r="L265" i="14"/>
  <c r="K265" i="14"/>
  <c r="L264" i="14"/>
  <c r="K264" i="14"/>
  <c r="L263" i="14"/>
  <c r="K263" i="14"/>
  <c r="L262" i="14"/>
  <c r="K262" i="14"/>
  <c r="L261" i="14"/>
  <c r="K261" i="14"/>
  <c r="L260" i="14"/>
  <c r="K260" i="14"/>
  <c r="L259" i="14"/>
  <c r="K259" i="14"/>
  <c r="L258" i="14"/>
  <c r="K258" i="14"/>
  <c r="L257" i="14"/>
  <c r="K257" i="14"/>
  <c r="L256" i="14"/>
  <c r="K256" i="14"/>
  <c r="L255" i="14"/>
  <c r="K255" i="14"/>
  <c r="L254" i="14"/>
  <c r="K254" i="14"/>
  <c r="L253" i="14"/>
  <c r="K253" i="14"/>
  <c r="L252" i="14"/>
  <c r="K252" i="14"/>
  <c r="L251" i="14"/>
  <c r="K251" i="14"/>
  <c r="L250" i="14"/>
  <c r="K250" i="14"/>
  <c r="L249" i="14"/>
  <c r="K249" i="14"/>
  <c r="L248" i="14"/>
  <c r="K248" i="14"/>
  <c r="L247" i="14"/>
  <c r="K247" i="14"/>
  <c r="L246" i="14"/>
  <c r="K246" i="14"/>
  <c r="L245" i="14"/>
  <c r="K245" i="14"/>
  <c r="L244" i="14"/>
  <c r="K244" i="14"/>
  <c r="L243" i="14"/>
  <c r="K243" i="14"/>
  <c r="L242" i="14"/>
  <c r="K242" i="14"/>
  <c r="L241" i="14"/>
  <c r="K241" i="14"/>
  <c r="L240" i="14"/>
  <c r="K240" i="14"/>
  <c r="L239" i="14"/>
  <c r="K239" i="14"/>
  <c r="L238" i="14"/>
  <c r="K238" i="14"/>
  <c r="L237" i="14"/>
  <c r="K237" i="14"/>
  <c r="L236" i="14"/>
  <c r="K236" i="14"/>
  <c r="L235" i="14"/>
  <c r="K235" i="14"/>
  <c r="L234" i="14"/>
  <c r="K234" i="14"/>
  <c r="L233" i="14"/>
  <c r="K233" i="14"/>
  <c r="L232" i="14"/>
  <c r="K232" i="14"/>
  <c r="L231" i="14"/>
  <c r="K231" i="14"/>
  <c r="L230" i="14"/>
  <c r="K230" i="14"/>
  <c r="L229" i="14"/>
  <c r="K229" i="14"/>
  <c r="L228" i="14"/>
  <c r="K228" i="14"/>
  <c r="L227" i="14"/>
  <c r="K227" i="14"/>
  <c r="L226" i="14"/>
  <c r="K226" i="14"/>
  <c r="L225" i="14"/>
  <c r="K225" i="14"/>
  <c r="L224" i="14"/>
  <c r="K224" i="14"/>
  <c r="L223" i="14"/>
  <c r="K223" i="14"/>
  <c r="L222" i="14"/>
  <c r="K222" i="14"/>
  <c r="L221" i="14"/>
  <c r="K221" i="14"/>
  <c r="L220" i="14"/>
  <c r="K220" i="14"/>
  <c r="L219" i="14"/>
  <c r="K219" i="14"/>
  <c r="L218" i="14"/>
  <c r="K218" i="14"/>
  <c r="L217" i="14"/>
  <c r="K217" i="14"/>
  <c r="L216" i="14"/>
  <c r="K216" i="14"/>
  <c r="L215" i="14"/>
  <c r="K215" i="14"/>
  <c r="L214" i="14"/>
  <c r="K214" i="14"/>
  <c r="L213" i="14"/>
  <c r="K213" i="14"/>
  <c r="L212" i="14"/>
  <c r="K212" i="14"/>
  <c r="L211" i="14"/>
  <c r="K211" i="14"/>
  <c r="L210" i="14"/>
  <c r="K210" i="14"/>
  <c r="L209" i="14"/>
  <c r="K209" i="14"/>
  <c r="L208" i="14"/>
  <c r="K208" i="14"/>
  <c r="L207" i="14"/>
  <c r="K207" i="14"/>
  <c r="L206" i="14"/>
  <c r="K206" i="14"/>
  <c r="L205" i="14"/>
  <c r="K205" i="14"/>
  <c r="L204" i="14"/>
  <c r="K204" i="14"/>
  <c r="L203" i="14"/>
  <c r="K203" i="14"/>
  <c r="L202" i="14"/>
  <c r="K202" i="14"/>
  <c r="L201" i="14"/>
  <c r="K201" i="14"/>
  <c r="L200" i="14"/>
  <c r="K200" i="14"/>
  <c r="L199" i="14"/>
  <c r="K199" i="14"/>
  <c r="L198" i="14"/>
  <c r="K198" i="14"/>
  <c r="L197" i="14"/>
  <c r="K197" i="14"/>
  <c r="L196" i="14"/>
  <c r="K196" i="14"/>
  <c r="L195" i="14"/>
  <c r="K195" i="14"/>
  <c r="L194" i="14"/>
  <c r="K194" i="14"/>
  <c r="L193" i="14"/>
  <c r="K193" i="14"/>
  <c r="L192" i="14"/>
  <c r="K192" i="14"/>
  <c r="L191" i="14"/>
  <c r="K191" i="14"/>
  <c r="L190" i="14"/>
  <c r="K190" i="14"/>
  <c r="L189" i="14"/>
  <c r="K189" i="14"/>
  <c r="L188" i="14"/>
  <c r="K188" i="14"/>
  <c r="L187" i="14"/>
  <c r="K187" i="14"/>
  <c r="L186" i="14"/>
  <c r="K186" i="14"/>
  <c r="L185" i="14"/>
  <c r="K185" i="14"/>
  <c r="L184" i="14"/>
  <c r="K184" i="14"/>
  <c r="L183" i="14"/>
  <c r="K183" i="14"/>
  <c r="L182" i="14"/>
  <c r="K182" i="14"/>
  <c r="L181" i="14"/>
  <c r="K181" i="14"/>
  <c r="L180" i="14"/>
  <c r="K180" i="14"/>
  <c r="L179" i="14"/>
  <c r="K179" i="14"/>
  <c r="L178" i="14"/>
  <c r="K178" i="14"/>
  <c r="L177" i="14"/>
  <c r="K177" i="14"/>
  <c r="L176" i="14"/>
  <c r="K176" i="14"/>
  <c r="L175" i="14"/>
  <c r="K175" i="14"/>
  <c r="L174" i="14"/>
  <c r="K174" i="14"/>
  <c r="L173" i="14"/>
  <c r="K173" i="14"/>
  <c r="L172" i="14"/>
  <c r="K172" i="14"/>
  <c r="L171" i="14"/>
  <c r="K171" i="14"/>
  <c r="L170" i="14"/>
  <c r="K170" i="14"/>
  <c r="L169" i="14"/>
  <c r="K169" i="14"/>
  <c r="L168" i="14"/>
  <c r="K168" i="14"/>
  <c r="L167" i="14"/>
  <c r="K167" i="14"/>
  <c r="L166" i="14"/>
  <c r="K166" i="14"/>
  <c r="L165" i="14"/>
  <c r="K165" i="14"/>
  <c r="L164" i="14"/>
  <c r="K164" i="14"/>
  <c r="L163" i="14"/>
  <c r="K163" i="14"/>
  <c r="L162" i="14"/>
  <c r="K162" i="14"/>
  <c r="L161" i="14"/>
  <c r="K161" i="14"/>
  <c r="L160" i="14"/>
  <c r="K160" i="14"/>
  <c r="L159" i="14"/>
  <c r="K159" i="14"/>
  <c r="L158" i="14"/>
  <c r="K158" i="14"/>
  <c r="L157" i="14"/>
  <c r="K157" i="14"/>
  <c r="L156" i="14"/>
  <c r="K156" i="14"/>
  <c r="L155" i="14"/>
  <c r="K155" i="14"/>
  <c r="L154" i="14"/>
  <c r="K154" i="14"/>
  <c r="L153" i="14"/>
  <c r="K153" i="14"/>
  <c r="L152" i="14"/>
  <c r="K152" i="14"/>
  <c r="L151" i="14"/>
  <c r="K151" i="14"/>
  <c r="L150" i="14"/>
  <c r="K150" i="14"/>
  <c r="L149" i="14"/>
  <c r="K149" i="14"/>
  <c r="L148" i="14"/>
  <c r="K148" i="14"/>
  <c r="L147" i="14"/>
  <c r="K147" i="14"/>
  <c r="L146" i="14"/>
  <c r="K146" i="14"/>
  <c r="L145" i="14"/>
  <c r="K145" i="14"/>
  <c r="L144" i="14"/>
  <c r="K144" i="14"/>
  <c r="L143" i="14"/>
  <c r="K143" i="14"/>
  <c r="L142" i="14"/>
  <c r="K142" i="14"/>
  <c r="L141" i="14"/>
  <c r="K141" i="14"/>
  <c r="L140" i="14"/>
  <c r="K140" i="14"/>
  <c r="L139" i="14"/>
  <c r="K139" i="14"/>
  <c r="L138" i="14"/>
  <c r="K138" i="14"/>
  <c r="L137" i="14"/>
  <c r="K137" i="14"/>
  <c r="L136" i="14"/>
  <c r="K136" i="14"/>
  <c r="L135" i="14"/>
  <c r="K135" i="14"/>
  <c r="L134" i="14"/>
  <c r="K134" i="14"/>
  <c r="L133" i="14"/>
  <c r="K133" i="14"/>
  <c r="L132" i="14"/>
  <c r="K132" i="14"/>
  <c r="L131" i="14"/>
  <c r="K131" i="14"/>
  <c r="L130" i="14"/>
  <c r="K130" i="14"/>
  <c r="L129" i="14"/>
  <c r="K129" i="14"/>
  <c r="L128" i="14"/>
  <c r="K128" i="14"/>
  <c r="L127" i="14"/>
  <c r="K127" i="14"/>
  <c r="L126" i="14"/>
  <c r="K126" i="14"/>
  <c r="L125" i="14"/>
  <c r="K125" i="14"/>
  <c r="L124" i="14"/>
  <c r="K124" i="14"/>
  <c r="L123" i="14"/>
  <c r="K123" i="14"/>
  <c r="L122" i="14"/>
  <c r="K122" i="14"/>
  <c r="L121" i="14"/>
  <c r="K121" i="14"/>
  <c r="L120" i="14"/>
  <c r="K120" i="14"/>
  <c r="L119" i="14"/>
  <c r="K119" i="14"/>
  <c r="L118" i="14"/>
  <c r="K118" i="14"/>
  <c r="L117" i="14"/>
  <c r="K117" i="14"/>
  <c r="L116" i="14"/>
  <c r="K116" i="14"/>
  <c r="L115" i="14"/>
  <c r="K115" i="14"/>
  <c r="L114" i="14"/>
  <c r="K114" i="14"/>
  <c r="L113" i="14"/>
  <c r="K113" i="14"/>
  <c r="L112" i="14"/>
  <c r="K112" i="14"/>
  <c r="L111" i="14"/>
  <c r="K111" i="14"/>
  <c r="L110" i="14"/>
  <c r="K110" i="14"/>
  <c r="L109" i="14"/>
  <c r="K109" i="14"/>
  <c r="L108" i="14"/>
  <c r="K108" i="14"/>
  <c r="L107" i="14"/>
  <c r="K107" i="14"/>
  <c r="L106" i="14"/>
  <c r="K106" i="14"/>
  <c r="L105" i="14"/>
  <c r="K105" i="14"/>
  <c r="L104" i="14"/>
  <c r="K104" i="14"/>
  <c r="L103" i="14"/>
  <c r="K103" i="14"/>
  <c r="L102" i="14"/>
  <c r="K102" i="14"/>
  <c r="L101" i="14"/>
  <c r="K101" i="14"/>
  <c r="L100" i="14"/>
  <c r="K100" i="14"/>
  <c r="L99" i="14"/>
  <c r="K99" i="14"/>
  <c r="L98" i="14"/>
  <c r="K98" i="14"/>
  <c r="L97" i="14"/>
  <c r="K97" i="14"/>
  <c r="L96" i="14"/>
  <c r="K96" i="14"/>
  <c r="L95" i="14"/>
  <c r="K95" i="14"/>
  <c r="L94" i="14"/>
  <c r="K94" i="14"/>
  <c r="L93" i="14"/>
  <c r="K93" i="14"/>
  <c r="L92" i="14"/>
  <c r="K92" i="14"/>
  <c r="L91" i="14"/>
  <c r="K91" i="14"/>
  <c r="L90" i="14"/>
  <c r="K90" i="14"/>
  <c r="L89" i="14"/>
  <c r="K89" i="14"/>
  <c r="L88" i="14"/>
  <c r="K88" i="14"/>
  <c r="L87" i="14"/>
  <c r="K87" i="14"/>
  <c r="L86" i="14"/>
  <c r="K86" i="14"/>
  <c r="L85" i="14"/>
  <c r="K85" i="14"/>
  <c r="L84" i="14"/>
  <c r="K84" i="14"/>
  <c r="L83" i="14"/>
  <c r="K83" i="14"/>
  <c r="L82" i="14"/>
  <c r="K82" i="14"/>
  <c r="L81" i="14"/>
  <c r="K81" i="14"/>
  <c r="L80" i="14"/>
  <c r="K80" i="14"/>
  <c r="L79" i="14"/>
  <c r="K79" i="14"/>
  <c r="L78" i="14"/>
  <c r="K78" i="14"/>
  <c r="L77" i="14"/>
  <c r="K77" i="14"/>
  <c r="L76" i="14"/>
  <c r="K76" i="14"/>
  <c r="L75" i="14"/>
  <c r="K75" i="14"/>
  <c r="L74" i="14"/>
  <c r="K74" i="14"/>
  <c r="L73" i="14"/>
  <c r="K73" i="14"/>
  <c r="L72" i="14"/>
  <c r="K72" i="14"/>
  <c r="L71" i="14"/>
  <c r="K71" i="14"/>
  <c r="L70" i="14"/>
  <c r="K70" i="14"/>
  <c r="L69" i="14"/>
  <c r="K69" i="14"/>
  <c r="L68" i="14"/>
  <c r="K68" i="14"/>
  <c r="L67" i="14"/>
  <c r="K67" i="14"/>
  <c r="L66" i="14"/>
  <c r="K66" i="14"/>
  <c r="L65" i="14"/>
  <c r="K65" i="14"/>
  <c r="L64" i="14"/>
  <c r="K64" i="14"/>
  <c r="L63" i="14"/>
  <c r="K63" i="14"/>
  <c r="L62" i="14"/>
  <c r="K62" i="14"/>
  <c r="L61" i="14"/>
  <c r="K61" i="14"/>
  <c r="L60" i="14"/>
  <c r="K60" i="14"/>
  <c r="L59" i="14"/>
  <c r="K59" i="14"/>
  <c r="L58" i="14"/>
  <c r="K58" i="14"/>
  <c r="L57" i="14"/>
  <c r="K57" i="14"/>
  <c r="L56" i="14"/>
  <c r="K56" i="14"/>
  <c r="L55" i="14"/>
  <c r="K55" i="14"/>
  <c r="L54" i="14"/>
  <c r="K54" i="14"/>
  <c r="L53" i="14"/>
  <c r="K53" i="14"/>
  <c r="L52" i="14"/>
  <c r="K52" i="14"/>
  <c r="L51" i="14"/>
  <c r="K51" i="14"/>
  <c r="L50" i="14"/>
  <c r="K50" i="14"/>
  <c r="L49" i="14"/>
  <c r="K49" i="14"/>
  <c r="L48" i="14"/>
  <c r="K48" i="14"/>
  <c r="L47" i="14"/>
  <c r="K47" i="14"/>
  <c r="L46" i="14"/>
  <c r="K46" i="14"/>
  <c r="L45" i="14"/>
  <c r="K45" i="14"/>
  <c r="L44" i="14"/>
  <c r="K44" i="14"/>
  <c r="L43" i="14"/>
  <c r="K43" i="14"/>
  <c r="L42" i="14"/>
  <c r="K42" i="14"/>
  <c r="L41" i="14"/>
  <c r="K41" i="14"/>
  <c r="L40" i="14"/>
  <c r="K40" i="14"/>
  <c r="L39" i="14"/>
  <c r="K39" i="14"/>
  <c r="L38" i="14"/>
  <c r="K38" i="14"/>
  <c r="L37" i="14"/>
  <c r="K37" i="14"/>
  <c r="L36" i="14"/>
  <c r="K36" i="14"/>
  <c r="L35" i="14"/>
  <c r="K35" i="14"/>
  <c r="L34" i="14"/>
  <c r="K34" i="14"/>
  <c r="L33" i="14"/>
  <c r="K33" i="14"/>
  <c r="L32" i="14"/>
  <c r="K32" i="14"/>
  <c r="L31" i="14"/>
  <c r="K31" i="14"/>
  <c r="L30" i="14"/>
  <c r="K30" i="14"/>
  <c r="L29" i="14"/>
  <c r="K29" i="14"/>
  <c r="L28" i="14"/>
  <c r="K28" i="14"/>
  <c r="L27" i="14"/>
  <c r="K27" i="14"/>
  <c r="L26" i="14"/>
  <c r="K26" i="14"/>
  <c r="L25" i="14"/>
  <c r="K25" i="14"/>
  <c r="L24" i="14"/>
  <c r="K24" i="14"/>
  <c r="L23" i="14"/>
  <c r="K23" i="14"/>
  <c r="L22" i="14"/>
  <c r="K22" i="14"/>
  <c r="L21" i="14"/>
  <c r="K21" i="14"/>
  <c r="L20" i="14"/>
  <c r="K20" i="14"/>
  <c r="L19" i="14"/>
  <c r="K19" i="14"/>
  <c r="L18" i="14"/>
  <c r="K18" i="14"/>
  <c r="L17" i="14"/>
  <c r="K17" i="14"/>
  <c r="L16" i="14"/>
  <c r="K16" i="14"/>
  <c r="L15" i="14"/>
  <c r="K15" i="14"/>
  <c r="L14" i="14"/>
  <c r="K14" i="14"/>
  <c r="L13" i="14"/>
  <c r="K13" i="14"/>
  <c r="L12" i="14"/>
  <c r="K12" i="14"/>
  <c r="L11" i="14"/>
  <c r="K11" i="14"/>
  <c r="L10" i="14"/>
  <c r="K10" i="14"/>
  <c r="K9" i="14"/>
  <c r="K8" i="14"/>
  <c r="L7" i="14"/>
  <c r="K7" i="14"/>
  <c r="K6" i="14"/>
  <c r="L5" i="14"/>
  <c r="K5" i="14"/>
  <c r="L4" i="14"/>
  <c r="K4" i="14"/>
  <c r="L3" i="14"/>
  <c r="K3" i="14"/>
  <c r="L2" i="14"/>
  <c r="K2" i="14"/>
  <c r="L1" i="14"/>
  <c r="K1" i="14"/>
  <c r="L519" i="11"/>
  <c r="K519" i="11"/>
  <c r="L1775" i="11"/>
  <c r="K1775" i="11"/>
  <c r="L3278" i="11"/>
  <c r="K3278" i="11"/>
  <c r="L3331" i="11"/>
  <c r="K3331" i="11"/>
  <c r="L2003" i="11"/>
  <c r="K2003" i="11"/>
  <c r="L1774" i="11"/>
  <c r="K1774" i="11"/>
  <c r="L975" i="11"/>
  <c r="K975" i="11"/>
  <c r="L1131" i="11"/>
  <c r="K1131" i="11"/>
  <c r="L67" i="11"/>
  <c r="K67" i="11"/>
  <c r="L2654" i="11"/>
  <c r="K2654" i="11"/>
  <c r="L1642" i="11"/>
  <c r="K1642" i="11"/>
  <c r="L595" i="11"/>
  <c r="K595" i="11"/>
  <c r="L297" i="11"/>
  <c r="K297" i="11"/>
  <c r="L1773" i="11"/>
  <c r="K1773" i="11"/>
  <c r="L2653" i="11"/>
  <c r="K2653" i="11"/>
  <c r="L2468" i="11"/>
  <c r="K2468" i="11"/>
  <c r="L2467" i="11"/>
  <c r="K2467" i="11"/>
  <c r="L2466" i="11"/>
  <c r="K2466" i="11"/>
  <c r="L774" i="11"/>
  <c r="K774" i="11"/>
  <c r="L3727" i="11"/>
  <c r="K3727" i="11"/>
  <c r="L1440" i="11"/>
  <c r="K1440" i="11"/>
  <c r="L66" i="11"/>
  <c r="K66" i="11"/>
  <c r="L1927" i="11"/>
  <c r="K1927" i="11"/>
  <c r="L2998" i="11"/>
  <c r="K2998" i="11"/>
  <c r="L2190" i="11"/>
  <c r="K2190" i="11"/>
  <c r="L1853" i="11"/>
  <c r="K1853" i="11"/>
  <c r="L3669" i="11"/>
  <c r="K3669" i="11"/>
  <c r="L3063" i="11"/>
  <c r="K3063" i="11"/>
  <c r="L3229" i="11"/>
  <c r="K3229" i="11"/>
  <c r="L3330" i="11"/>
  <c r="K3330" i="11"/>
  <c r="L166" i="11"/>
  <c r="K166" i="11"/>
  <c r="L1130" i="11"/>
  <c r="K1130" i="11"/>
  <c r="L1852" i="11"/>
  <c r="K1852" i="11"/>
  <c r="L2890" i="11"/>
  <c r="K2890" i="11"/>
  <c r="L2652" i="11"/>
  <c r="K2652" i="11"/>
  <c r="L1641" i="11"/>
  <c r="K1641" i="11"/>
  <c r="L2945" i="11"/>
  <c r="K2945" i="11"/>
  <c r="L3564" i="11"/>
  <c r="K3564" i="11"/>
  <c r="L1698" i="11"/>
  <c r="K1698" i="11"/>
  <c r="L594" i="11"/>
  <c r="K594" i="11"/>
  <c r="L2465" i="11"/>
  <c r="K2465" i="11"/>
  <c r="L1054" i="11"/>
  <c r="K1054" i="11"/>
  <c r="L2130" i="11"/>
  <c r="K2130" i="11"/>
  <c r="L1293" i="11"/>
  <c r="K1293" i="11"/>
  <c r="L2527" i="11"/>
  <c r="K2527" i="11"/>
  <c r="L3483" i="11"/>
  <c r="K3483" i="11"/>
  <c r="L3277" i="11"/>
  <c r="K3277" i="11"/>
  <c r="L2526" i="11"/>
  <c r="K2526" i="11"/>
  <c r="L2129" i="11"/>
  <c r="K2129" i="11"/>
  <c r="L2778" i="11"/>
  <c r="K2778" i="11"/>
  <c r="L518" i="11"/>
  <c r="K518" i="11"/>
  <c r="L3172" i="11"/>
  <c r="K3172" i="11"/>
  <c r="L593" i="11"/>
  <c r="K593" i="11"/>
  <c r="L436" i="11"/>
  <c r="K436" i="11"/>
  <c r="L3448" i="11"/>
  <c r="K3448" i="11"/>
  <c r="L773" i="11"/>
  <c r="K773" i="11"/>
  <c r="L1292" i="11"/>
  <c r="K1292" i="11"/>
  <c r="L165" i="11"/>
  <c r="K165" i="11"/>
  <c r="L517" i="11"/>
  <c r="K517" i="11"/>
  <c r="L3329" i="11"/>
  <c r="K3329" i="11"/>
  <c r="L1926" i="11"/>
  <c r="K1926" i="11"/>
  <c r="L2064" i="11"/>
  <c r="K2064" i="11"/>
  <c r="L296" i="11"/>
  <c r="K296" i="11"/>
  <c r="L2002" i="11"/>
  <c r="K2002" i="11"/>
  <c r="L232" i="11"/>
  <c r="K232" i="11"/>
  <c r="L164" i="11"/>
  <c r="K164" i="11"/>
  <c r="L1496" i="11"/>
  <c r="K1496" i="11"/>
  <c r="L231" i="11"/>
  <c r="K231" i="11"/>
  <c r="L2001" i="11"/>
  <c r="K2001" i="11"/>
  <c r="L1439" i="11"/>
  <c r="K1439" i="11"/>
  <c r="L2000" i="11"/>
  <c r="K2000" i="11"/>
  <c r="L2711" i="11"/>
  <c r="K2711" i="11"/>
  <c r="L3377" i="11"/>
  <c r="K3377" i="11"/>
  <c r="L2651" i="11"/>
  <c r="K2651" i="11"/>
  <c r="L1053" i="11"/>
  <c r="K1053" i="11"/>
  <c r="L1999" i="11"/>
  <c r="K1999" i="11"/>
  <c r="L3539" i="11"/>
  <c r="K3539" i="11"/>
  <c r="L1925" i="11"/>
  <c r="K1925" i="11"/>
  <c r="L2063" i="11"/>
  <c r="K2063" i="11"/>
  <c r="L2589" i="11"/>
  <c r="K2589" i="11"/>
  <c r="L3276" i="11"/>
  <c r="K3276" i="11"/>
  <c r="L2588" i="11"/>
  <c r="K2588" i="11"/>
  <c r="L1211" i="11"/>
  <c r="K1211" i="11"/>
  <c r="L1052" i="11"/>
  <c r="K1052" i="11"/>
  <c r="L2710" i="11"/>
  <c r="K2710" i="11"/>
  <c r="L516" i="11"/>
  <c r="K516" i="11"/>
  <c r="L772" i="11"/>
  <c r="K772" i="11"/>
  <c r="L3171" i="11"/>
  <c r="K3171" i="11"/>
  <c r="L3123" i="11"/>
  <c r="K3123" i="11"/>
  <c r="L2272" i="11"/>
  <c r="K2272" i="11"/>
  <c r="L2944" i="11"/>
  <c r="K2944" i="11"/>
  <c r="L3447" i="11"/>
  <c r="K3447" i="11"/>
  <c r="L230" i="11"/>
  <c r="K230" i="11"/>
  <c r="L1640" i="11"/>
  <c r="K1640" i="11"/>
  <c r="L3446" i="11"/>
  <c r="K3446" i="11"/>
  <c r="L2411" i="11"/>
  <c r="K2411" i="11"/>
  <c r="L435" i="11"/>
  <c r="K435" i="11"/>
  <c r="L2344" i="11"/>
  <c r="K2344" i="11"/>
  <c r="L2943" i="11"/>
  <c r="K2943" i="11"/>
  <c r="L3682" i="11"/>
  <c r="K3682" i="11"/>
  <c r="L3692" i="11"/>
  <c r="K3692" i="11"/>
  <c r="L1639" i="11"/>
  <c r="K1639" i="11"/>
  <c r="L1851" i="11"/>
  <c r="K1851" i="11"/>
  <c r="L3718" i="11"/>
  <c r="K3718" i="11"/>
  <c r="L868" i="11"/>
  <c r="K868" i="11"/>
  <c r="L3602" i="11"/>
  <c r="K3602" i="11"/>
  <c r="L2062" i="11"/>
  <c r="K2062" i="11"/>
  <c r="L2587" i="11"/>
  <c r="K2587" i="11"/>
  <c r="L592" i="11"/>
  <c r="K592" i="11"/>
  <c r="L118" i="11"/>
  <c r="K118" i="11"/>
  <c r="L2709" i="11"/>
  <c r="K2709" i="11"/>
  <c r="L3743" i="11"/>
  <c r="K3743" i="11"/>
  <c r="L1438" i="11"/>
  <c r="K1438" i="11"/>
  <c r="L434" i="11"/>
  <c r="K434" i="11"/>
  <c r="L2525" i="11"/>
  <c r="K2525" i="11"/>
  <c r="L117" i="11"/>
  <c r="K117" i="11"/>
  <c r="L3328" i="11"/>
  <c r="K3328" i="11"/>
  <c r="L3705" i="11"/>
  <c r="K3705" i="11"/>
  <c r="L3766" i="11"/>
  <c r="K3766" i="11"/>
  <c r="L3482" i="11"/>
  <c r="K3482" i="11"/>
  <c r="L2128" i="11"/>
  <c r="K2128" i="11"/>
  <c r="L3738" i="11"/>
  <c r="K3738" i="11"/>
  <c r="L3445" i="11"/>
  <c r="K3445" i="11"/>
  <c r="L295" i="11"/>
  <c r="K295" i="11"/>
  <c r="L361" i="11"/>
  <c r="K361" i="11"/>
  <c r="L3584" i="11"/>
  <c r="K3584" i="11"/>
  <c r="L2464" i="11"/>
  <c r="K2464" i="11"/>
  <c r="L163" i="11"/>
  <c r="K163" i="11"/>
  <c r="L3583" i="11"/>
  <c r="K3583" i="11"/>
  <c r="L1924" i="11"/>
  <c r="K1924" i="11"/>
  <c r="L229" i="11"/>
  <c r="K229" i="11"/>
  <c r="L3170" i="11"/>
  <c r="K3170" i="11"/>
  <c r="L1437" i="11"/>
  <c r="K1437" i="11"/>
  <c r="L1772" i="11"/>
  <c r="K1772" i="11"/>
  <c r="L3122" i="11"/>
  <c r="K3122" i="11"/>
  <c r="L974" i="11"/>
  <c r="K974" i="11"/>
  <c r="L2410" i="11"/>
  <c r="K2410" i="11"/>
  <c r="L1129" i="11"/>
  <c r="K1129" i="11"/>
  <c r="L1291" i="11"/>
  <c r="K1291" i="11"/>
  <c r="L1697" i="11"/>
  <c r="K1697" i="11"/>
  <c r="L2835" i="11"/>
  <c r="K2835" i="11"/>
  <c r="L3169" i="11"/>
  <c r="K3169" i="11"/>
  <c r="L294" i="11"/>
  <c r="K294" i="11"/>
  <c r="L1210" i="11"/>
  <c r="K1210" i="11"/>
  <c r="L2463" i="11"/>
  <c r="K2463" i="11"/>
  <c r="L867" i="11"/>
  <c r="K867" i="11"/>
  <c r="L1998" i="11"/>
  <c r="K1998" i="11"/>
  <c r="L2708" i="11"/>
  <c r="K2708" i="11"/>
  <c r="L3444" i="11"/>
  <c r="K3444" i="11"/>
  <c r="L2942" i="11"/>
  <c r="K2942" i="11"/>
  <c r="L1209" i="11"/>
  <c r="K1209" i="11"/>
  <c r="L1923" i="11"/>
  <c r="K1923" i="11"/>
  <c r="L2707" i="11"/>
  <c r="K2707" i="11"/>
  <c r="L2777" i="11"/>
  <c r="K2777" i="11"/>
  <c r="L771" i="11"/>
  <c r="K771" i="11"/>
  <c r="L1208" i="11"/>
  <c r="K1208" i="11"/>
  <c r="L1290" i="11"/>
  <c r="K1290" i="11"/>
  <c r="L162" i="11"/>
  <c r="K162" i="11"/>
  <c r="L3228" i="11"/>
  <c r="K3228" i="11"/>
  <c r="L686" i="11"/>
  <c r="K686" i="11"/>
  <c r="L433" i="11"/>
  <c r="K433" i="11"/>
  <c r="L360" i="11"/>
  <c r="K360" i="11"/>
  <c r="L1207" i="11"/>
  <c r="K1207" i="11"/>
  <c r="L973" i="11"/>
  <c r="K973" i="11"/>
  <c r="L3062" i="11"/>
  <c r="K3062" i="11"/>
  <c r="L591" i="11"/>
  <c r="K591" i="11"/>
  <c r="L972" i="11"/>
  <c r="K972" i="11"/>
  <c r="L3275" i="11"/>
  <c r="K3275" i="11"/>
  <c r="L3409" i="11"/>
  <c r="K3409" i="11"/>
  <c r="L1771" i="11"/>
  <c r="K1771" i="11"/>
  <c r="L3327" i="11"/>
  <c r="K3327" i="11"/>
  <c r="L3624" i="11"/>
  <c r="K3624" i="11"/>
  <c r="L2127" i="11"/>
  <c r="K2127" i="11"/>
  <c r="L3717" i="11"/>
  <c r="K3717" i="11"/>
  <c r="L2271" i="11"/>
  <c r="K2271" i="11"/>
  <c r="L971" i="11"/>
  <c r="K971" i="11"/>
  <c r="L1289" i="11"/>
  <c r="K1289" i="11"/>
  <c r="L3408" i="11"/>
  <c r="K3408" i="11"/>
  <c r="L3481" i="11"/>
  <c r="K3481" i="11"/>
  <c r="L685" i="11"/>
  <c r="K685" i="11"/>
  <c r="L1436" i="11"/>
  <c r="K1436" i="11"/>
  <c r="L432" i="11"/>
  <c r="K432" i="11"/>
  <c r="L2889" i="11"/>
  <c r="K2889" i="11"/>
  <c r="L1638" i="11"/>
  <c r="K1638" i="11"/>
  <c r="L1850" i="11"/>
  <c r="K1850" i="11"/>
  <c r="L3376" i="11"/>
  <c r="K3376" i="11"/>
  <c r="L2343" i="11"/>
  <c r="K2343" i="11"/>
  <c r="L1573" i="11"/>
  <c r="K1573" i="11"/>
  <c r="L3061" i="11"/>
  <c r="K3061" i="11"/>
  <c r="L3121" i="11"/>
  <c r="K3121" i="11"/>
  <c r="L1495" i="11"/>
  <c r="K1495" i="11"/>
  <c r="L970" i="11"/>
  <c r="K970" i="11"/>
  <c r="L1572" i="11"/>
  <c r="K1572" i="11"/>
  <c r="L3227" i="11"/>
  <c r="K3227" i="11"/>
  <c r="L359" i="11"/>
  <c r="K359" i="11"/>
  <c r="L1637" i="11"/>
  <c r="K1637" i="11"/>
  <c r="L2650" i="11"/>
  <c r="K2650" i="11"/>
  <c r="L1288" i="11"/>
  <c r="K1288" i="11"/>
  <c r="L3168" i="11"/>
  <c r="K3168" i="11"/>
  <c r="L3274" i="11"/>
  <c r="K3274" i="11"/>
  <c r="L2524" i="11"/>
  <c r="K2524" i="11"/>
  <c r="L2061" i="11"/>
  <c r="K2061" i="11"/>
  <c r="L161" i="11"/>
  <c r="K161" i="11"/>
  <c r="L1696" i="11"/>
  <c r="K1696" i="11"/>
  <c r="L3726" i="11"/>
  <c r="K3726" i="11"/>
  <c r="L3601" i="11"/>
  <c r="K3601" i="11"/>
  <c r="L2270" i="11"/>
  <c r="K2270" i="11"/>
  <c r="L3480" i="11"/>
  <c r="K3480" i="11"/>
  <c r="L590" i="11"/>
  <c r="K590" i="11"/>
  <c r="L1571" i="11"/>
  <c r="K1571" i="11"/>
  <c r="L293" i="11"/>
  <c r="K293" i="11"/>
  <c r="L116" i="11"/>
  <c r="K116" i="11"/>
  <c r="L1494" i="11"/>
  <c r="K1494" i="11"/>
  <c r="L589" i="11"/>
  <c r="K589" i="11"/>
  <c r="L1206" i="11"/>
  <c r="K1206" i="11"/>
  <c r="L3120" i="11"/>
  <c r="K3120" i="11"/>
  <c r="L3407" i="11"/>
  <c r="K3407" i="11"/>
  <c r="L2888" i="11"/>
  <c r="K2888" i="11"/>
  <c r="L3479" i="11"/>
  <c r="K3479" i="11"/>
  <c r="L2462" i="11"/>
  <c r="K2462" i="11"/>
  <c r="L2776" i="11"/>
  <c r="K2776" i="11"/>
  <c r="L1570" i="11"/>
  <c r="K1570" i="11"/>
  <c r="L3538" i="11"/>
  <c r="K3538" i="11"/>
  <c r="L3273" i="11"/>
  <c r="K3273" i="11"/>
  <c r="L1695" i="11"/>
  <c r="K1695" i="11"/>
  <c r="L2269" i="11"/>
  <c r="K2269" i="11"/>
  <c r="L3060" i="11"/>
  <c r="K3060" i="11"/>
  <c r="L1636" i="11"/>
  <c r="K1636" i="11"/>
  <c r="L1569" i="11"/>
  <c r="K1569" i="11"/>
  <c r="L3623" i="11"/>
  <c r="K3623" i="11"/>
  <c r="L3443" i="11"/>
  <c r="K3443" i="11"/>
  <c r="L1051" i="11"/>
  <c r="K1051" i="11"/>
  <c r="L588" i="11"/>
  <c r="K588" i="11"/>
  <c r="L3375" i="11"/>
  <c r="K3375" i="11"/>
  <c r="L770" i="11"/>
  <c r="K770" i="11"/>
  <c r="L3748" i="11"/>
  <c r="K3748" i="11"/>
  <c r="L3563" i="11"/>
  <c r="K3563" i="11"/>
  <c r="L2586" i="11"/>
  <c r="K2586" i="11"/>
  <c r="L3600" i="11"/>
  <c r="K3600" i="11"/>
  <c r="L1922" i="11"/>
  <c r="K1922" i="11"/>
  <c r="L228" i="11"/>
  <c r="K228" i="11"/>
  <c r="L3562" i="11"/>
  <c r="K3562" i="11"/>
  <c r="L2268" i="11"/>
  <c r="K2268" i="11"/>
  <c r="L3478" i="11"/>
  <c r="K3478" i="11"/>
  <c r="L2461" i="11"/>
  <c r="K2461" i="11"/>
  <c r="L292" i="11"/>
  <c r="K292" i="11"/>
  <c r="L3226" i="11"/>
  <c r="K3226" i="11"/>
  <c r="L291" i="11"/>
  <c r="K291" i="11"/>
  <c r="L3406" i="11"/>
  <c r="K3406" i="11"/>
  <c r="L2126" i="11"/>
  <c r="K2126" i="11"/>
  <c r="L769" i="11"/>
  <c r="K769" i="11"/>
  <c r="L1205" i="11"/>
  <c r="K1205" i="11"/>
  <c r="L2997" i="11"/>
  <c r="K2997" i="11"/>
  <c r="L227" i="11"/>
  <c r="K227" i="11"/>
  <c r="L1128" i="11"/>
  <c r="K1128" i="11"/>
  <c r="L969" i="11"/>
  <c r="K969" i="11"/>
  <c r="L2409" i="11"/>
  <c r="K2409" i="11"/>
  <c r="L1568" i="11"/>
  <c r="K1568" i="11"/>
  <c r="L1362" i="11"/>
  <c r="K1362" i="11"/>
  <c r="L2408" i="11"/>
  <c r="K2408" i="11"/>
  <c r="L2649" i="11"/>
  <c r="K2649" i="11"/>
  <c r="L3167" i="11"/>
  <c r="K3167" i="11"/>
  <c r="L515" i="11"/>
  <c r="K515" i="11"/>
  <c r="L3622" i="11"/>
  <c r="K3622" i="11"/>
  <c r="L2996" i="11"/>
  <c r="K2996" i="11"/>
  <c r="L2706" i="11"/>
  <c r="K2706" i="11"/>
  <c r="L2523" i="11"/>
  <c r="K2523" i="11"/>
  <c r="L1435" i="11"/>
  <c r="K1435" i="11"/>
  <c r="L2522" i="11"/>
  <c r="K2522" i="11"/>
  <c r="L2125" i="11"/>
  <c r="K2125" i="11"/>
  <c r="L3537" i="11"/>
  <c r="K3537" i="11"/>
  <c r="L226" i="11"/>
  <c r="K226" i="11"/>
  <c r="L290" i="11"/>
  <c r="K290" i="11"/>
  <c r="L866" i="11"/>
  <c r="K866" i="11"/>
  <c r="L1849" i="11"/>
  <c r="K1849" i="11"/>
  <c r="L358" i="11"/>
  <c r="K358" i="11"/>
  <c r="L684" i="11"/>
  <c r="K684" i="11"/>
  <c r="L1127" i="11"/>
  <c r="K1127" i="11"/>
  <c r="L683" i="11"/>
  <c r="K683" i="11"/>
  <c r="L2775" i="11"/>
  <c r="K2775" i="11"/>
  <c r="L357" i="11"/>
  <c r="K357" i="11"/>
  <c r="L2124" i="11"/>
  <c r="K2124" i="11"/>
  <c r="L2834" i="11"/>
  <c r="K2834" i="11"/>
  <c r="L1770" i="11"/>
  <c r="K1770" i="11"/>
  <c r="L2833" i="11"/>
  <c r="K2833" i="11"/>
  <c r="L3737" i="11"/>
  <c r="K3737" i="11"/>
  <c r="L2941" i="11"/>
  <c r="K2941" i="11"/>
  <c r="L2407" i="11"/>
  <c r="K2407" i="11"/>
  <c r="L2705" i="11"/>
  <c r="K2705" i="11"/>
  <c r="L3725" i="11"/>
  <c r="K3725" i="11"/>
  <c r="L2648" i="11"/>
  <c r="K2648" i="11"/>
  <c r="L3691" i="11"/>
  <c r="K3691" i="11"/>
  <c r="L1921" i="11"/>
  <c r="K1921" i="11"/>
  <c r="L1635" i="11"/>
  <c r="K1635" i="11"/>
  <c r="L3561" i="11"/>
  <c r="K3561" i="11"/>
  <c r="L968" i="11"/>
  <c r="K968" i="11"/>
  <c r="L2585" i="11"/>
  <c r="K2585" i="11"/>
  <c r="L289" i="11"/>
  <c r="K289" i="11"/>
  <c r="L967" i="11"/>
  <c r="K967" i="11"/>
  <c r="L3759" i="11"/>
  <c r="K3759" i="11"/>
  <c r="L1126" i="11"/>
  <c r="K1126" i="11"/>
  <c r="L966" i="11"/>
  <c r="K966" i="11"/>
  <c r="L1920" i="11"/>
  <c r="K1920" i="11"/>
  <c r="L3560" i="11"/>
  <c r="K3560" i="11"/>
  <c r="L288" i="11"/>
  <c r="K288" i="11"/>
  <c r="L2647" i="11"/>
  <c r="K2647" i="11"/>
  <c r="L1997" i="11"/>
  <c r="K1997" i="11"/>
  <c r="L3582" i="11"/>
  <c r="K3582" i="11"/>
  <c r="L2774" i="11"/>
  <c r="K2774" i="11"/>
  <c r="L514" i="11"/>
  <c r="K514" i="11"/>
  <c r="L225" i="11"/>
  <c r="K225" i="11"/>
  <c r="L2460" i="11"/>
  <c r="K2460" i="11"/>
  <c r="L224" i="11"/>
  <c r="K224" i="11"/>
  <c r="L1050" i="11"/>
  <c r="K1050" i="11"/>
  <c r="L1769" i="11"/>
  <c r="K1769" i="11"/>
  <c r="L1848" i="11"/>
  <c r="K1848" i="11"/>
  <c r="L1361" i="11"/>
  <c r="K1361" i="11"/>
  <c r="L3272" i="11"/>
  <c r="K3272" i="11"/>
  <c r="L431" i="11"/>
  <c r="K431" i="11"/>
  <c r="L2832" i="11"/>
  <c r="K2832" i="11"/>
  <c r="L3640" i="11"/>
  <c r="K3640" i="11"/>
  <c r="L3651" i="11"/>
  <c r="K3651" i="11"/>
  <c r="L2940" i="11"/>
  <c r="K2940" i="11"/>
  <c r="L1125" i="11"/>
  <c r="K1125" i="11"/>
  <c r="L513" i="11"/>
  <c r="K513" i="11"/>
  <c r="L1847" i="11"/>
  <c r="K1847" i="11"/>
  <c r="L3166" i="11"/>
  <c r="K3166" i="11"/>
  <c r="L1634" i="11"/>
  <c r="K1634" i="11"/>
  <c r="L1919" i="11"/>
  <c r="K1919" i="11"/>
  <c r="L2459" i="11"/>
  <c r="K2459" i="11"/>
  <c r="L2123" i="11"/>
  <c r="K2123" i="11"/>
  <c r="L1918" i="11"/>
  <c r="K1918" i="11"/>
  <c r="L512" i="11"/>
  <c r="K512" i="11"/>
  <c r="L2189" i="11"/>
  <c r="K2189" i="11"/>
  <c r="L511" i="11"/>
  <c r="K511" i="11"/>
  <c r="L287" i="11"/>
  <c r="K287" i="11"/>
  <c r="L3225" i="11"/>
  <c r="K3225" i="11"/>
  <c r="L2773" i="11"/>
  <c r="K2773" i="11"/>
  <c r="L1493" i="11"/>
  <c r="K1493" i="11"/>
  <c r="L682" i="11"/>
  <c r="K682" i="11"/>
  <c r="L1633" i="11"/>
  <c r="K1633" i="11"/>
  <c r="L2995" i="11"/>
  <c r="K2995" i="11"/>
  <c r="L1049" i="11"/>
  <c r="K1049" i="11"/>
  <c r="L356" i="11"/>
  <c r="K356" i="11"/>
  <c r="L865" i="11"/>
  <c r="K865" i="11"/>
  <c r="L3477" i="11"/>
  <c r="K3477" i="11"/>
  <c r="L965" i="11"/>
  <c r="K965" i="11"/>
  <c r="L2521" i="11"/>
  <c r="K2521" i="11"/>
  <c r="L1694" i="11"/>
  <c r="K1694" i="11"/>
  <c r="L3119" i="11"/>
  <c r="K3119" i="11"/>
  <c r="L2406" i="11"/>
  <c r="K2406" i="11"/>
  <c r="L3374" i="11"/>
  <c r="K3374" i="11"/>
  <c r="L3668" i="11"/>
  <c r="K3668" i="11"/>
  <c r="L2772" i="11"/>
  <c r="K2772" i="11"/>
  <c r="L510" i="11"/>
  <c r="K510" i="11"/>
  <c r="L286" i="11"/>
  <c r="K286" i="11"/>
  <c r="L1768" i="11"/>
  <c r="K1768" i="11"/>
  <c r="L223" i="11"/>
  <c r="K223" i="11"/>
  <c r="L222" i="11"/>
  <c r="K222" i="11"/>
  <c r="L2771" i="11"/>
  <c r="K2771" i="11"/>
  <c r="L355" i="11"/>
  <c r="K355" i="11"/>
  <c r="L768" i="11"/>
  <c r="K768" i="11"/>
  <c r="L3165" i="11"/>
  <c r="K3165" i="11"/>
  <c r="L1287" i="11"/>
  <c r="K1287" i="11"/>
  <c r="L1917" i="11"/>
  <c r="K1917" i="11"/>
  <c r="L430" i="11"/>
  <c r="K430" i="11"/>
  <c r="L3442" i="11"/>
  <c r="K3442" i="11"/>
  <c r="L3224" i="11"/>
  <c r="K3224" i="11"/>
  <c r="L429" i="11"/>
  <c r="K429" i="11"/>
  <c r="L1048" i="11"/>
  <c r="K1048" i="11"/>
  <c r="L1916" i="11"/>
  <c r="K1916" i="11"/>
  <c r="L2831" i="11"/>
  <c r="K2831" i="11"/>
  <c r="L3373" i="11"/>
  <c r="K3373" i="11"/>
  <c r="L964" i="11"/>
  <c r="K964" i="11"/>
  <c r="L1915" i="11"/>
  <c r="K1915" i="11"/>
  <c r="L221" i="11"/>
  <c r="K221" i="11"/>
  <c r="L1996" i="11"/>
  <c r="K1996" i="11"/>
  <c r="L354" i="11"/>
  <c r="K354" i="11"/>
  <c r="L2267" i="11"/>
  <c r="K2267" i="11"/>
  <c r="L864" i="11"/>
  <c r="K864" i="11"/>
  <c r="L963" i="11"/>
  <c r="K963" i="11"/>
  <c r="L3372" i="11"/>
  <c r="K3372" i="11"/>
  <c r="L2646" i="11"/>
  <c r="K2646" i="11"/>
  <c r="L3405" i="11"/>
  <c r="K3405" i="11"/>
  <c r="L285" i="11"/>
  <c r="K285" i="11"/>
  <c r="L220" i="11"/>
  <c r="K220" i="11"/>
  <c r="L681" i="11"/>
  <c r="K681" i="11"/>
  <c r="L3512" i="11"/>
  <c r="K3512" i="11"/>
  <c r="L1846" i="11"/>
  <c r="K1846" i="11"/>
  <c r="L2584" i="11"/>
  <c r="K2584" i="11"/>
  <c r="L284" i="11"/>
  <c r="K284" i="11"/>
  <c r="L2770" i="11"/>
  <c r="K2770" i="11"/>
  <c r="L1047" i="11"/>
  <c r="K1047" i="11"/>
  <c r="L3763" i="11"/>
  <c r="K3763" i="11"/>
  <c r="L1845" i="11"/>
  <c r="K1845" i="11"/>
  <c r="L1693" i="11"/>
  <c r="K1693" i="11"/>
  <c r="L680" i="11"/>
  <c r="K680" i="11"/>
  <c r="L1767" i="11"/>
  <c r="K1767" i="11"/>
  <c r="L863" i="11"/>
  <c r="K863" i="11"/>
  <c r="L115" i="11"/>
  <c r="K115" i="11"/>
  <c r="L2830" i="11"/>
  <c r="K2830" i="11"/>
  <c r="L353" i="11"/>
  <c r="K353" i="11"/>
  <c r="L3667" i="11"/>
  <c r="K3667" i="11"/>
  <c r="L2994" i="11"/>
  <c r="K2994" i="11"/>
  <c r="L3059" i="11"/>
  <c r="K3059" i="11"/>
  <c r="L3164" i="11"/>
  <c r="K3164" i="11"/>
  <c r="L2458" i="11"/>
  <c r="K2458" i="11"/>
  <c r="L2405" i="11"/>
  <c r="K2405" i="11"/>
  <c r="L1434" i="11"/>
  <c r="K1434" i="11"/>
  <c r="L1433" i="11"/>
  <c r="K1433" i="11"/>
  <c r="L2266" i="11"/>
  <c r="K2266" i="11"/>
  <c r="L2265" i="11"/>
  <c r="K2265" i="11"/>
  <c r="L2829" i="11"/>
  <c r="K2829" i="11"/>
  <c r="L2457" i="11"/>
  <c r="K2457" i="11"/>
  <c r="L65" i="11"/>
  <c r="K65" i="11"/>
  <c r="L2122" i="11"/>
  <c r="K2122" i="11"/>
  <c r="L3223" i="11"/>
  <c r="K3223" i="11"/>
  <c r="L3371" i="11"/>
  <c r="K3371" i="11"/>
  <c r="L1844" i="11"/>
  <c r="K1844" i="11"/>
  <c r="L1766" i="11"/>
  <c r="K1766" i="11"/>
  <c r="L1692" i="11"/>
  <c r="K1692" i="11"/>
  <c r="L283" i="11"/>
  <c r="K283" i="11"/>
  <c r="L3118" i="11"/>
  <c r="K3118" i="11"/>
  <c r="L1492" i="11"/>
  <c r="K1492" i="11"/>
  <c r="L3222" i="11"/>
  <c r="K3222" i="11"/>
  <c r="L1765" i="11"/>
  <c r="K1765" i="11"/>
  <c r="L1914" i="11"/>
  <c r="K1914" i="11"/>
  <c r="L1995" i="11"/>
  <c r="K1995" i="11"/>
  <c r="L2887" i="11"/>
  <c r="K2887" i="11"/>
  <c r="L1360" i="11"/>
  <c r="K1360" i="11"/>
  <c r="L767" i="11"/>
  <c r="K767" i="11"/>
  <c r="L862" i="11"/>
  <c r="K862" i="11"/>
  <c r="L3404" i="11"/>
  <c r="K3404" i="11"/>
  <c r="L861" i="11"/>
  <c r="K861" i="11"/>
  <c r="L509" i="11"/>
  <c r="K509" i="11"/>
  <c r="L2769" i="11"/>
  <c r="K2769" i="11"/>
  <c r="L1046" i="11"/>
  <c r="K1046" i="11"/>
  <c r="L962" i="11"/>
  <c r="K962" i="11"/>
  <c r="L219" i="11"/>
  <c r="K219" i="11"/>
  <c r="L3511" i="11"/>
  <c r="K3511" i="11"/>
  <c r="L3756" i="11"/>
  <c r="K3756" i="11"/>
  <c r="L3117" i="11"/>
  <c r="K3117" i="11"/>
  <c r="L961" i="11"/>
  <c r="K961" i="11"/>
  <c r="L2583" i="11"/>
  <c r="K2583" i="11"/>
  <c r="L3536" i="11"/>
  <c r="K3536" i="11"/>
  <c r="L1764" i="11"/>
  <c r="K1764" i="11"/>
  <c r="L3221" i="11"/>
  <c r="K3221" i="11"/>
  <c r="L1204" i="11"/>
  <c r="K1204" i="11"/>
  <c r="L218" i="11"/>
  <c r="K218" i="11"/>
  <c r="L3639" i="11"/>
  <c r="K3639" i="11"/>
  <c r="L960" i="11"/>
  <c r="K960" i="11"/>
  <c r="L3638" i="11"/>
  <c r="K3638" i="11"/>
  <c r="L3271" i="11"/>
  <c r="K3271" i="11"/>
  <c r="L3403" i="11"/>
  <c r="K3403" i="11"/>
  <c r="L959" i="11"/>
  <c r="K959" i="11"/>
  <c r="L2704" i="11"/>
  <c r="K2704" i="11"/>
  <c r="L3650" i="11"/>
  <c r="K3650" i="11"/>
  <c r="L428" i="11"/>
  <c r="K428" i="11"/>
  <c r="L427" i="11"/>
  <c r="K427" i="11"/>
  <c r="L282" i="11"/>
  <c r="K282" i="11"/>
  <c r="L1286" i="11"/>
  <c r="K1286" i="11"/>
  <c r="L2703" i="11"/>
  <c r="K2703" i="11"/>
  <c r="L1124" i="11"/>
  <c r="K1124" i="11"/>
  <c r="L1567" i="11"/>
  <c r="K1567" i="11"/>
  <c r="L2264" i="11"/>
  <c r="K2264" i="11"/>
  <c r="L64" i="11"/>
  <c r="K64" i="11"/>
  <c r="L3736" i="11"/>
  <c r="K3736" i="11"/>
  <c r="L114" i="11"/>
  <c r="K114" i="11"/>
  <c r="L1632" i="11"/>
  <c r="K1632" i="11"/>
  <c r="L3535" i="11"/>
  <c r="K3535" i="11"/>
  <c r="L3559" i="11"/>
  <c r="K3559" i="11"/>
  <c r="L1631" i="11"/>
  <c r="K1631" i="11"/>
  <c r="L1123" i="11"/>
  <c r="K1123" i="11"/>
  <c r="L3270" i="11"/>
  <c r="K3270" i="11"/>
  <c r="L1203" i="11"/>
  <c r="K1203" i="11"/>
  <c r="L860" i="11"/>
  <c r="K860" i="11"/>
  <c r="L2263" i="11"/>
  <c r="K2263" i="11"/>
  <c r="L1202" i="11"/>
  <c r="K1202" i="11"/>
  <c r="L1491" i="11"/>
  <c r="K1491" i="11"/>
  <c r="L2993" i="11"/>
  <c r="K2993" i="11"/>
  <c r="L217" i="11"/>
  <c r="K217" i="11"/>
  <c r="L1432" i="11"/>
  <c r="K1432" i="11"/>
  <c r="L2886" i="11"/>
  <c r="K2886" i="11"/>
  <c r="L2645" i="11"/>
  <c r="K2645" i="11"/>
  <c r="L3163" i="11"/>
  <c r="K3163" i="11"/>
  <c r="L1994" i="11"/>
  <c r="K1994" i="11"/>
  <c r="L1431" i="11"/>
  <c r="K1431" i="11"/>
  <c r="L1843" i="11"/>
  <c r="K1843" i="11"/>
  <c r="L3441" i="11"/>
  <c r="K3441" i="11"/>
  <c r="L2342" i="11"/>
  <c r="K2342" i="11"/>
  <c r="L2644" i="11"/>
  <c r="K2644" i="11"/>
  <c r="L3724" i="11"/>
  <c r="K3724" i="11"/>
  <c r="L3649" i="11"/>
  <c r="K3649" i="11"/>
  <c r="L766" i="11"/>
  <c r="K766" i="11"/>
  <c r="L1566" i="11"/>
  <c r="K1566" i="11"/>
  <c r="L1430" i="11"/>
  <c r="K1430" i="11"/>
  <c r="L216" i="11"/>
  <c r="K216" i="11"/>
  <c r="L3599" i="11"/>
  <c r="K3599" i="11"/>
  <c r="L1565" i="11"/>
  <c r="K1565" i="11"/>
  <c r="L3690" i="11"/>
  <c r="K3690" i="11"/>
  <c r="L3326" i="11"/>
  <c r="K3326" i="11"/>
  <c r="L2885" i="11"/>
  <c r="K2885" i="11"/>
  <c r="L1691" i="11"/>
  <c r="K1691" i="11"/>
  <c r="L2341" i="11"/>
  <c r="K2341" i="11"/>
  <c r="L281" i="11"/>
  <c r="K281" i="11"/>
  <c r="L215" i="11"/>
  <c r="K215" i="11"/>
  <c r="L2060" i="11"/>
  <c r="K2060" i="11"/>
  <c r="L679" i="11"/>
  <c r="K679" i="11"/>
  <c r="L2884" i="11"/>
  <c r="K2884" i="11"/>
  <c r="L1429" i="11"/>
  <c r="K1429" i="11"/>
  <c r="L1630" i="11"/>
  <c r="K1630" i="11"/>
  <c r="L2188" i="11"/>
  <c r="K2188" i="11"/>
  <c r="L2828" i="11"/>
  <c r="K2828" i="11"/>
  <c r="L2121" i="11"/>
  <c r="K2121" i="11"/>
  <c r="L113" i="11"/>
  <c r="K113" i="11"/>
  <c r="L3162" i="11"/>
  <c r="K3162" i="11"/>
  <c r="L2520" i="11"/>
  <c r="K2520" i="11"/>
  <c r="L1122" i="11"/>
  <c r="K1122" i="11"/>
  <c r="L3534" i="11"/>
  <c r="K3534" i="11"/>
  <c r="L426" i="11"/>
  <c r="K426" i="11"/>
  <c r="L587" i="11"/>
  <c r="K587" i="11"/>
  <c r="L1359" i="11"/>
  <c r="K1359" i="11"/>
  <c r="L2187" i="11"/>
  <c r="K2187" i="11"/>
  <c r="L2519" i="11"/>
  <c r="K2519" i="11"/>
  <c r="L425" i="11"/>
  <c r="K425" i="11"/>
  <c r="L352" i="11"/>
  <c r="K352" i="11"/>
  <c r="L958" i="11"/>
  <c r="K958" i="11"/>
  <c r="L1490" i="11"/>
  <c r="K1490" i="11"/>
  <c r="L351" i="11"/>
  <c r="K351" i="11"/>
  <c r="L3161" i="11"/>
  <c r="K3161" i="11"/>
  <c r="L1358" i="11"/>
  <c r="K1358" i="11"/>
  <c r="L586" i="11"/>
  <c r="K586" i="11"/>
  <c r="L350" i="11"/>
  <c r="K350" i="11"/>
  <c r="L424" i="11"/>
  <c r="K424" i="11"/>
  <c r="L1428" i="11"/>
  <c r="K1428" i="11"/>
  <c r="L349" i="11"/>
  <c r="K349" i="11"/>
  <c r="L2120" i="11"/>
  <c r="K2120" i="11"/>
  <c r="L1690" i="11"/>
  <c r="K1690" i="11"/>
  <c r="L1121" i="11"/>
  <c r="K1121" i="11"/>
  <c r="L2404" i="11"/>
  <c r="K2404" i="11"/>
  <c r="L2262" i="11"/>
  <c r="K2262" i="11"/>
  <c r="L3581" i="11"/>
  <c r="K3581" i="11"/>
  <c r="L1763" i="11"/>
  <c r="K1763" i="11"/>
  <c r="L3758" i="11"/>
  <c r="K3758" i="11"/>
  <c r="L957" i="11"/>
  <c r="K957" i="11"/>
  <c r="L2992" i="11"/>
  <c r="K2992" i="11"/>
  <c r="L3116" i="11"/>
  <c r="K3116" i="11"/>
  <c r="L112" i="11"/>
  <c r="K112" i="11"/>
  <c r="L3325" i="11"/>
  <c r="K3325" i="11"/>
  <c r="L3220" i="11"/>
  <c r="K3220" i="11"/>
  <c r="L508" i="11"/>
  <c r="K508" i="11"/>
  <c r="L1762" i="11"/>
  <c r="K1762" i="11"/>
  <c r="L111" i="11"/>
  <c r="K111" i="11"/>
  <c r="L678" i="11"/>
  <c r="K678" i="11"/>
  <c r="L2340" i="11"/>
  <c r="K2340" i="11"/>
  <c r="L3704" i="11"/>
  <c r="K3704" i="11"/>
  <c r="L3621" i="11"/>
  <c r="K3621" i="11"/>
  <c r="L1285" i="11"/>
  <c r="K1285" i="11"/>
  <c r="L2702" i="11"/>
  <c r="K2702" i="11"/>
  <c r="L1842" i="11"/>
  <c r="K1842" i="11"/>
  <c r="L3558" i="11"/>
  <c r="K3558" i="11"/>
  <c r="L3219" i="11"/>
  <c r="K3219" i="11"/>
  <c r="L2339" i="11"/>
  <c r="K2339" i="11"/>
  <c r="L1427" i="11"/>
  <c r="K1427" i="11"/>
  <c r="L1841" i="11"/>
  <c r="K1841" i="11"/>
  <c r="L3747" i="11"/>
  <c r="K3747" i="11"/>
  <c r="L2643" i="11"/>
  <c r="K2643" i="11"/>
  <c r="L2939" i="11"/>
  <c r="K2939" i="11"/>
  <c r="L1840" i="11"/>
  <c r="K1840" i="11"/>
  <c r="L2642" i="11"/>
  <c r="K2642" i="11"/>
  <c r="L1993" i="11"/>
  <c r="K1993" i="11"/>
  <c r="L2186" i="11"/>
  <c r="K2186" i="11"/>
  <c r="L280" i="11"/>
  <c r="K280" i="11"/>
  <c r="L1913" i="11"/>
  <c r="K1913" i="11"/>
  <c r="L3580" i="11"/>
  <c r="K3580" i="11"/>
  <c r="L1912" i="11"/>
  <c r="K1912" i="11"/>
  <c r="L3557" i="11"/>
  <c r="K3557" i="11"/>
  <c r="L423" i="11"/>
  <c r="K423" i="11"/>
  <c r="L2991" i="11"/>
  <c r="K2991" i="11"/>
  <c r="L1564" i="11"/>
  <c r="K1564" i="11"/>
  <c r="L507" i="11"/>
  <c r="K507" i="11"/>
  <c r="L3402" i="11"/>
  <c r="K3402" i="11"/>
  <c r="L2119" i="11"/>
  <c r="K2119" i="11"/>
  <c r="L2883" i="11"/>
  <c r="K2883" i="11"/>
  <c r="L956" i="11"/>
  <c r="K956" i="11"/>
  <c r="L279" i="11"/>
  <c r="K279" i="11"/>
  <c r="L3324" i="11"/>
  <c r="K3324" i="11"/>
  <c r="L3323" i="11"/>
  <c r="K3323" i="11"/>
  <c r="L1992" i="11"/>
  <c r="K1992" i="11"/>
  <c r="L2118" i="11"/>
  <c r="K2118" i="11"/>
  <c r="L3401" i="11"/>
  <c r="K3401" i="11"/>
  <c r="L160" i="11"/>
  <c r="K160" i="11"/>
  <c r="L3733" i="11"/>
  <c r="K3733" i="11"/>
  <c r="L2938" i="11"/>
  <c r="K2938" i="11"/>
  <c r="L110" i="11"/>
  <c r="K110" i="11"/>
  <c r="L3440" i="11"/>
  <c r="K3440" i="11"/>
  <c r="L2403" i="11"/>
  <c r="K2403" i="11"/>
  <c r="L2990" i="11"/>
  <c r="K2990" i="11"/>
  <c r="L3666" i="11"/>
  <c r="K3666" i="11"/>
  <c r="L2882" i="11"/>
  <c r="K2882" i="11"/>
  <c r="L2338" i="11"/>
  <c r="K2338" i="11"/>
  <c r="L3400" i="11"/>
  <c r="K3400" i="11"/>
  <c r="L3439" i="11"/>
  <c r="K3439" i="11"/>
  <c r="L3058" i="11"/>
  <c r="K3058" i="11"/>
  <c r="L2117" i="11"/>
  <c r="K2117" i="11"/>
  <c r="L2402" i="11"/>
  <c r="K2402" i="11"/>
  <c r="L3269" i="11"/>
  <c r="K3269" i="11"/>
  <c r="L1911" i="11"/>
  <c r="K1911" i="11"/>
  <c r="L1761" i="11"/>
  <c r="K1761" i="11"/>
  <c r="L2337" i="11"/>
  <c r="K2337" i="11"/>
  <c r="L1201" i="11"/>
  <c r="K1201" i="11"/>
  <c r="L2582" i="11"/>
  <c r="K2582" i="11"/>
  <c r="L422" i="11"/>
  <c r="K422" i="11"/>
  <c r="L3218" i="11"/>
  <c r="K3218" i="11"/>
  <c r="L3579" i="11"/>
  <c r="K3579" i="11"/>
  <c r="L2827" i="11"/>
  <c r="K2827" i="11"/>
  <c r="L3476" i="11"/>
  <c r="K3476" i="11"/>
  <c r="L2989" i="11"/>
  <c r="K2989" i="11"/>
  <c r="L1045" i="11"/>
  <c r="K1045" i="11"/>
  <c r="L677" i="11"/>
  <c r="K677" i="11"/>
  <c r="L1044" i="11"/>
  <c r="K1044" i="11"/>
  <c r="L3533" i="11"/>
  <c r="K3533" i="11"/>
  <c r="L3057" i="11"/>
  <c r="K3057" i="11"/>
  <c r="L676" i="11"/>
  <c r="K676" i="11"/>
  <c r="L2261" i="11"/>
  <c r="K2261" i="11"/>
  <c r="L63" i="11"/>
  <c r="K63" i="11"/>
  <c r="L3370" i="11"/>
  <c r="K3370" i="11"/>
  <c r="L3716" i="11"/>
  <c r="K3716" i="11"/>
  <c r="L3056" i="11"/>
  <c r="K3056" i="11"/>
  <c r="L2988" i="11"/>
  <c r="K2988" i="11"/>
  <c r="L3268" i="11"/>
  <c r="K3268" i="11"/>
  <c r="L1689" i="11"/>
  <c r="K1689" i="11"/>
  <c r="L1839" i="11"/>
  <c r="K1839" i="11"/>
  <c r="L765" i="11"/>
  <c r="K765" i="11"/>
  <c r="L1284" i="11"/>
  <c r="K1284" i="11"/>
  <c r="L3369" i="11"/>
  <c r="K3369" i="11"/>
  <c r="L214" i="11"/>
  <c r="K214" i="11"/>
  <c r="L2456" i="11"/>
  <c r="K2456" i="11"/>
  <c r="L506" i="11"/>
  <c r="K506" i="11"/>
  <c r="L1838" i="11"/>
  <c r="K1838" i="11"/>
  <c r="L159" i="11"/>
  <c r="K159" i="11"/>
  <c r="L2518" i="11"/>
  <c r="K2518" i="11"/>
  <c r="L158" i="11"/>
  <c r="K158" i="11"/>
  <c r="L3217" i="11"/>
  <c r="K3217" i="11"/>
  <c r="L3681" i="11"/>
  <c r="K3681" i="11"/>
  <c r="L2701" i="11"/>
  <c r="K2701" i="11"/>
  <c r="L955" i="11"/>
  <c r="K955" i="11"/>
  <c r="L2401" i="11"/>
  <c r="K2401" i="11"/>
  <c r="L1357" i="11"/>
  <c r="K1357" i="11"/>
  <c r="L3475" i="11"/>
  <c r="K3475" i="11"/>
  <c r="L3115" i="11"/>
  <c r="K3115" i="11"/>
  <c r="L3620" i="11"/>
  <c r="K3620" i="11"/>
  <c r="L157" i="11"/>
  <c r="K157" i="11"/>
  <c r="L675" i="11"/>
  <c r="K675" i="11"/>
  <c r="L1356" i="11"/>
  <c r="K1356" i="11"/>
  <c r="L1991" i="11"/>
  <c r="K1991" i="11"/>
  <c r="L421" i="11"/>
  <c r="K421" i="11"/>
  <c r="L674" i="11"/>
  <c r="K674" i="11"/>
  <c r="L3637" i="11"/>
  <c r="K3637" i="11"/>
  <c r="L1837" i="11"/>
  <c r="K1837" i="11"/>
  <c r="L34" i="11"/>
  <c r="K34" i="11"/>
  <c r="L2581" i="11"/>
  <c r="K2581" i="11"/>
  <c r="L2336" i="11"/>
  <c r="K2336" i="11"/>
  <c r="L1629" i="11"/>
  <c r="K1629" i="11"/>
  <c r="L213" i="11"/>
  <c r="K213" i="11"/>
  <c r="L3532" i="11"/>
  <c r="K3532" i="11"/>
  <c r="L1043" i="11"/>
  <c r="K1043" i="11"/>
  <c r="L859" i="11"/>
  <c r="K859" i="11"/>
  <c r="L3578" i="11"/>
  <c r="K3578" i="11"/>
  <c r="L3055" i="11"/>
  <c r="K3055" i="11"/>
  <c r="L109" i="11"/>
  <c r="K109" i="11"/>
  <c r="L348" i="11"/>
  <c r="K348" i="11"/>
  <c r="L2335" i="11"/>
  <c r="K2335" i="11"/>
  <c r="L2641" i="11"/>
  <c r="K2641" i="11"/>
  <c r="L2700" i="11"/>
  <c r="K2700" i="11"/>
  <c r="L2185" i="11"/>
  <c r="K2185" i="11"/>
  <c r="L1355" i="11"/>
  <c r="K1355" i="11"/>
  <c r="L2826" i="11"/>
  <c r="K2826" i="11"/>
  <c r="L2400" i="11"/>
  <c r="K2400" i="11"/>
  <c r="L1283" i="11"/>
  <c r="K1283" i="11"/>
  <c r="L2640" i="11"/>
  <c r="K2640" i="11"/>
  <c r="L1688" i="11"/>
  <c r="K1688" i="11"/>
  <c r="L1042" i="11"/>
  <c r="K1042" i="11"/>
  <c r="L764" i="11"/>
  <c r="K764" i="11"/>
  <c r="L1687" i="11"/>
  <c r="K1687" i="11"/>
  <c r="L954" i="11"/>
  <c r="K954" i="11"/>
  <c r="L3267" i="11"/>
  <c r="K3267" i="11"/>
  <c r="L1354" i="11"/>
  <c r="K1354" i="11"/>
  <c r="L1686" i="11"/>
  <c r="K1686" i="11"/>
  <c r="L1563" i="11"/>
  <c r="K1563" i="11"/>
  <c r="L585" i="11"/>
  <c r="K585" i="11"/>
  <c r="L3577" i="11"/>
  <c r="K3577" i="11"/>
  <c r="L2260" i="11"/>
  <c r="K2260" i="11"/>
  <c r="L1489" i="11"/>
  <c r="K1489" i="11"/>
  <c r="L1353" i="11"/>
  <c r="K1353" i="11"/>
  <c r="L858" i="11"/>
  <c r="K858" i="11"/>
  <c r="L953" i="11"/>
  <c r="K953" i="11"/>
  <c r="L156" i="11"/>
  <c r="K156" i="11"/>
  <c r="L3160" i="11"/>
  <c r="K3160" i="11"/>
  <c r="L505" i="11"/>
  <c r="K505" i="11"/>
  <c r="L155" i="11"/>
  <c r="K155" i="11"/>
  <c r="L952" i="11"/>
  <c r="K952" i="11"/>
  <c r="L1426" i="11"/>
  <c r="K1426" i="11"/>
  <c r="L2639" i="11"/>
  <c r="K2639" i="11"/>
  <c r="L2334" i="11"/>
  <c r="K2334" i="11"/>
  <c r="L951" i="11"/>
  <c r="K951" i="11"/>
  <c r="L1488" i="11"/>
  <c r="K1488" i="11"/>
  <c r="L1487" i="11"/>
  <c r="K1487" i="11"/>
  <c r="L1200" i="11"/>
  <c r="K1200" i="11"/>
  <c r="L2333" i="11"/>
  <c r="K2333" i="11"/>
  <c r="L504" i="11"/>
  <c r="K504" i="11"/>
  <c r="L2517" i="11"/>
  <c r="K2517" i="11"/>
  <c r="L1041" i="11"/>
  <c r="K1041" i="11"/>
  <c r="L857" i="11"/>
  <c r="K857" i="11"/>
  <c r="L212" i="11"/>
  <c r="K212" i="11"/>
  <c r="L347" i="11"/>
  <c r="K347" i="11"/>
  <c r="L346" i="11"/>
  <c r="K346" i="11"/>
  <c r="L2455" i="11"/>
  <c r="K2455" i="11"/>
  <c r="L856" i="11"/>
  <c r="K856" i="11"/>
  <c r="L36" i="11"/>
  <c r="K36" i="11"/>
  <c r="L2116" i="11"/>
  <c r="K2116" i="11"/>
  <c r="L2580" i="11"/>
  <c r="K2580" i="11"/>
  <c r="L2638" i="11"/>
  <c r="K2638" i="11"/>
  <c r="L3531" i="11"/>
  <c r="K3531" i="11"/>
  <c r="L278" i="11"/>
  <c r="K278" i="11"/>
  <c r="L1486" i="11"/>
  <c r="K1486" i="11"/>
  <c r="L1352" i="11"/>
  <c r="K1352" i="11"/>
  <c r="L950" i="11"/>
  <c r="K950" i="11"/>
  <c r="L1910" i="11"/>
  <c r="K1910" i="11"/>
  <c r="L2399" i="11"/>
  <c r="K2399" i="11"/>
  <c r="L1990" i="11"/>
  <c r="K1990" i="11"/>
  <c r="L62" i="11"/>
  <c r="K62" i="11"/>
  <c r="L2579" i="11"/>
  <c r="K2579" i="11"/>
  <c r="L855" i="11"/>
  <c r="K855" i="11"/>
  <c r="L763" i="11"/>
  <c r="K763" i="11"/>
  <c r="L949" i="11"/>
  <c r="K949" i="11"/>
  <c r="L3399" i="11"/>
  <c r="K3399" i="11"/>
  <c r="L762" i="11"/>
  <c r="K762" i="11"/>
  <c r="L2578" i="11"/>
  <c r="K2578" i="11"/>
  <c r="L2637" i="11"/>
  <c r="K2637" i="11"/>
  <c r="L673" i="11"/>
  <c r="K673" i="11"/>
  <c r="L1836" i="11"/>
  <c r="K1836" i="11"/>
  <c r="L854" i="11"/>
  <c r="K854" i="11"/>
  <c r="L345" i="11"/>
  <c r="K345" i="11"/>
  <c r="L3438" i="11"/>
  <c r="K3438" i="11"/>
  <c r="L2454" i="11"/>
  <c r="K2454" i="11"/>
  <c r="L33" i="11"/>
  <c r="K33" i="11"/>
  <c r="L948" i="11"/>
  <c r="K948" i="11"/>
  <c r="L3437" i="11"/>
  <c r="K3437" i="11"/>
  <c r="L1282" i="11"/>
  <c r="K1282" i="11"/>
  <c r="L420" i="11"/>
  <c r="K420" i="11"/>
  <c r="L853" i="11"/>
  <c r="K853" i="11"/>
  <c r="L1562" i="11"/>
  <c r="K1562" i="11"/>
  <c r="L344" i="11"/>
  <c r="K344" i="11"/>
  <c r="L2516" i="11"/>
  <c r="K2516" i="11"/>
  <c r="L3689" i="11"/>
  <c r="K3689" i="11"/>
  <c r="L2987" i="11"/>
  <c r="K2987" i="11"/>
  <c r="L3680" i="11"/>
  <c r="K3680" i="11"/>
  <c r="L2577" i="11"/>
  <c r="K2577" i="11"/>
  <c r="L2059" i="11"/>
  <c r="K2059" i="11"/>
  <c r="L3216" i="11"/>
  <c r="K3216" i="11"/>
  <c r="L2259" i="11"/>
  <c r="K2259" i="11"/>
  <c r="L3215" i="11"/>
  <c r="K3215" i="11"/>
  <c r="L1989" i="11"/>
  <c r="K1989" i="11"/>
  <c r="L852" i="11"/>
  <c r="K852" i="11"/>
  <c r="L1281" i="11"/>
  <c r="K1281" i="11"/>
  <c r="L3703" i="11"/>
  <c r="K3703" i="11"/>
  <c r="L3214" i="11"/>
  <c r="K3214" i="11"/>
  <c r="L2058" i="11"/>
  <c r="K2058" i="11"/>
  <c r="L1425" i="11"/>
  <c r="K1425" i="11"/>
  <c r="L761" i="11"/>
  <c r="K761" i="11"/>
  <c r="L3679" i="11"/>
  <c r="K3679" i="11"/>
  <c r="L1760" i="11"/>
  <c r="K1760" i="11"/>
  <c r="L1199" i="11"/>
  <c r="K1199" i="11"/>
  <c r="L1909" i="11"/>
  <c r="K1909" i="11"/>
  <c r="L1988" i="11"/>
  <c r="K1988" i="11"/>
  <c r="L1685" i="11"/>
  <c r="K1685" i="11"/>
  <c r="L1628" i="11"/>
  <c r="K1628" i="11"/>
  <c r="L211" i="11"/>
  <c r="K211" i="11"/>
  <c r="L1987" i="11"/>
  <c r="K1987" i="11"/>
  <c r="L277" i="11"/>
  <c r="K277" i="11"/>
  <c r="L947" i="11"/>
  <c r="K947" i="11"/>
  <c r="L1627" i="11"/>
  <c r="K1627" i="11"/>
  <c r="L3322" i="11"/>
  <c r="K3322" i="11"/>
  <c r="L3702" i="11"/>
  <c r="K3702" i="11"/>
  <c r="L3159" i="11"/>
  <c r="K3159" i="11"/>
  <c r="L3688" i="11"/>
  <c r="K3688" i="11"/>
  <c r="L3715" i="11"/>
  <c r="K3715" i="11"/>
  <c r="L1986" i="11"/>
  <c r="K1986" i="11"/>
  <c r="L584" i="11"/>
  <c r="K584" i="11"/>
  <c r="L851" i="11"/>
  <c r="K851" i="11"/>
  <c r="L503" i="11"/>
  <c r="K503" i="11"/>
  <c r="L946" i="11"/>
  <c r="K946" i="11"/>
  <c r="L2768" i="11"/>
  <c r="K2768" i="11"/>
  <c r="L583" i="11"/>
  <c r="K583" i="11"/>
  <c r="L2332" i="11"/>
  <c r="K2332" i="11"/>
  <c r="L3701" i="11"/>
  <c r="K3701" i="11"/>
  <c r="L2937" i="11"/>
  <c r="K2937" i="11"/>
  <c r="L2258" i="11"/>
  <c r="K2258" i="11"/>
  <c r="L1485" i="11"/>
  <c r="K1485" i="11"/>
  <c r="L850" i="11"/>
  <c r="K850" i="11"/>
  <c r="L2515" i="11"/>
  <c r="K2515" i="11"/>
  <c r="L1280" i="11"/>
  <c r="K1280" i="11"/>
  <c r="L1040" i="11"/>
  <c r="K1040" i="11"/>
  <c r="L2453" i="11"/>
  <c r="K2453" i="11"/>
  <c r="L2452" i="11"/>
  <c r="K2452" i="11"/>
  <c r="L108" i="11"/>
  <c r="K108" i="11"/>
  <c r="L1985" i="11"/>
  <c r="K1985" i="11"/>
  <c r="L1626" i="11"/>
  <c r="K1626" i="11"/>
  <c r="L2115" i="11"/>
  <c r="K2115" i="11"/>
  <c r="L2936" i="11"/>
  <c r="K2936" i="11"/>
  <c r="L32" i="11"/>
  <c r="K32" i="11"/>
  <c r="L3213" i="11"/>
  <c r="K3213" i="11"/>
  <c r="L1625" i="11"/>
  <c r="K1625" i="11"/>
  <c r="L2257" i="11"/>
  <c r="K2257" i="11"/>
  <c r="L1984" i="11"/>
  <c r="K1984" i="11"/>
  <c r="L2451" i="11"/>
  <c r="K2451" i="11"/>
  <c r="L502" i="11"/>
  <c r="K502" i="11"/>
  <c r="L3054" i="11"/>
  <c r="K3054" i="11"/>
  <c r="L2184" i="11"/>
  <c r="K2184" i="11"/>
  <c r="L3114" i="11"/>
  <c r="K3114" i="11"/>
  <c r="L3755" i="11"/>
  <c r="K3755" i="11"/>
  <c r="L343" i="11"/>
  <c r="K343" i="11"/>
  <c r="L107" i="11"/>
  <c r="K107" i="11"/>
  <c r="L2183" i="11"/>
  <c r="K2183" i="11"/>
  <c r="L2331" i="11"/>
  <c r="K2331" i="11"/>
  <c r="L1120" i="11"/>
  <c r="K1120" i="11"/>
  <c r="L210" i="11"/>
  <c r="K210" i="11"/>
  <c r="L672" i="11"/>
  <c r="K672" i="11"/>
  <c r="L1279" i="11"/>
  <c r="K1279" i="11"/>
  <c r="L2398" i="11"/>
  <c r="K2398" i="11"/>
  <c r="L342" i="11"/>
  <c r="K342" i="11"/>
  <c r="L671" i="11"/>
  <c r="K671" i="11"/>
  <c r="L2114" i="11"/>
  <c r="K2114" i="11"/>
  <c r="L106" i="11"/>
  <c r="K106" i="11"/>
  <c r="L1684" i="11"/>
  <c r="K1684" i="11"/>
  <c r="L209" i="11"/>
  <c r="K209" i="11"/>
  <c r="L3665" i="11"/>
  <c r="K3665" i="11"/>
  <c r="L2256" i="11"/>
  <c r="K2256" i="11"/>
  <c r="L501" i="11"/>
  <c r="K501" i="11"/>
  <c r="L2636" i="11"/>
  <c r="K2636" i="11"/>
  <c r="L3530" i="11"/>
  <c r="K3530" i="11"/>
  <c r="L1624" i="11"/>
  <c r="K1624" i="11"/>
  <c r="L1278" i="11"/>
  <c r="K1278" i="11"/>
  <c r="L3368" i="11"/>
  <c r="K3368" i="11"/>
  <c r="L154" i="11"/>
  <c r="K154" i="11"/>
  <c r="L3158" i="11"/>
  <c r="K3158" i="11"/>
  <c r="L153" i="11"/>
  <c r="K153" i="11"/>
  <c r="L2825" i="11"/>
  <c r="K2825" i="11"/>
  <c r="L1623" i="11"/>
  <c r="K1623" i="11"/>
  <c r="L1561" i="11"/>
  <c r="K1561" i="11"/>
  <c r="L2635" i="11"/>
  <c r="K2635" i="11"/>
  <c r="L2634" i="11"/>
  <c r="K2634" i="11"/>
  <c r="L1835" i="11"/>
  <c r="K1835" i="11"/>
  <c r="L3321" i="11"/>
  <c r="K3321" i="11"/>
  <c r="L2576" i="11"/>
  <c r="K2576" i="11"/>
  <c r="L2330" i="11"/>
  <c r="K2330" i="11"/>
  <c r="L1834" i="11"/>
  <c r="K1834" i="11"/>
  <c r="L3367" i="11"/>
  <c r="K3367" i="11"/>
  <c r="L3398" i="11"/>
  <c r="K3398" i="11"/>
  <c r="L1039" i="11"/>
  <c r="K1039" i="11"/>
  <c r="L341" i="11"/>
  <c r="K341" i="11"/>
  <c r="L152" i="11"/>
  <c r="K152" i="11"/>
  <c r="L2182" i="11"/>
  <c r="K2182" i="11"/>
  <c r="L2575" i="11"/>
  <c r="K2575" i="11"/>
  <c r="L2329" i="11"/>
  <c r="K2329" i="11"/>
  <c r="L2057" i="11"/>
  <c r="K2057" i="11"/>
  <c r="L340" i="11"/>
  <c r="K340" i="11"/>
  <c r="L2056" i="11"/>
  <c r="K2056" i="11"/>
  <c r="L151" i="11"/>
  <c r="K151" i="11"/>
  <c r="L1119" i="11"/>
  <c r="K1119" i="11"/>
  <c r="L670" i="11"/>
  <c r="K670" i="11"/>
  <c r="L1983" i="11"/>
  <c r="K1983" i="11"/>
  <c r="L1908" i="11"/>
  <c r="K1908" i="11"/>
  <c r="L1622" i="11"/>
  <c r="K1622" i="11"/>
  <c r="L500" i="11"/>
  <c r="K500" i="11"/>
  <c r="L1277" i="11"/>
  <c r="K1277" i="11"/>
  <c r="L1276" i="11"/>
  <c r="K1276" i="11"/>
  <c r="L3510" i="11"/>
  <c r="K3510" i="11"/>
  <c r="L849" i="11"/>
  <c r="K849" i="11"/>
  <c r="L3509" i="11"/>
  <c r="K3509" i="11"/>
  <c r="L1982" i="11"/>
  <c r="K1982" i="11"/>
  <c r="L669" i="11"/>
  <c r="K669" i="11"/>
  <c r="L2255" i="11"/>
  <c r="K2255" i="11"/>
  <c r="L1981" i="11"/>
  <c r="K1981" i="11"/>
  <c r="L2254" i="11"/>
  <c r="K2254" i="11"/>
  <c r="L2397" i="11"/>
  <c r="K2397" i="11"/>
  <c r="L3212" i="11"/>
  <c r="K3212" i="11"/>
  <c r="L3648" i="11"/>
  <c r="K3648" i="11"/>
  <c r="L276" i="11"/>
  <c r="K276" i="11"/>
  <c r="L760" i="11"/>
  <c r="K760" i="11"/>
  <c r="L759" i="11"/>
  <c r="K759" i="11"/>
  <c r="L105" i="11"/>
  <c r="K105" i="11"/>
  <c r="L1560" i="11"/>
  <c r="K1560" i="11"/>
  <c r="L848" i="11"/>
  <c r="K848" i="11"/>
  <c r="L2514" i="11"/>
  <c r="K2514" i="11"/>
  <c r="L2574" i="11"/>
  <c r="K2574" i="11"/>
  <c r="L1038" i="11"/>
  <c r="K1038" i="11"/>
  <c r="L3211" i="11"/>
  <c r="K3211" i="11"/>
  <c r="L2824" i="11"/>
  <c r="K2824" i="11"/>
  <c r="L2113" i="11"/>
  <c r="K2113" i="11"/>
  <c r="L499" i="11"/>
  <c r="K499" i="11"/>
  <c r="L668" i="11"/>
  <c r="K668" i="11"/>
  <c r="L847" i="11"/>
  <c r="K847" i="11"/>
  <c r="L667" i="11"/>
  <c r="K667" i="11"/>
  <c r="L3598" i="11"/>
  <c r="K3598" i="11"/>
  <c r="L2573" i="11"/>
  <c r="K2573" i="11"/>
  <c r="L3320" i="11"/>
  <c r="K3320" i="11"/>
  <c r="L61" i="11"/>
  <c r="K61" i="11"/>
  <c r="L2396" i="11"/>
  <c r="K2396" i="11"/>
  <c r="L1980" i="11"/>
  <c r="K1980" i="11"/>
  <c r="L31" i="11"/>
  <c r="K31" i="11"/>
  <c r="L1275" i="11"/>
  <c r="K1275" i="11"/>
  <c r="L1907" i="11"/>
  <c r="K1907" i="11"/>
  <c r="L758" i="11"/>
  <c r="K758" i="11"/>
  <c r="L3157" i="11"/>
  <c r="K3157" i="11"/>
  <c r="L1621" i="11"/>
  <c r="K1621" i="11"/>
  <c r="L2572" i="11"/>
  <c r="K2572" i="11"/>
  <c r="L2935" i="11"/>
  <c r="K2935" i="11"/>
  <c r="L945" i="11"/>
  <c r="K945" i="11"/>
  <c r="L2986" i="11"/>
  <c r="K2986" i="11"/>
  <c r="L419" i="11"/>
  <c r="K419" i="11"/>
  <c r="L208" i="11"/>
  <c r="K208" i="11"/>
  <c r="L2934" i="11"/>
  <c r="K2934" i="11"/>
  <c r="L2571" i="11"/>
  <c r="K2571" i="11"/>
  <c r="L944" i="11"/>
  <c r="K944" i="11"/>
  <c r="L846" i="11"/>
  <c r="K846" i="11"/>
  <c r="L2055" i="11"/>
  <c r="K2055" i="11"/>
  <c r="L582" i="11"/>
  <c r="K582" i="11"/>
  <c r="L3113" i="11"/>
  <c r="K3113" i="11"/>
  <c r="L1198" i="11"/>
  <c r="K1198" i="11"/>
  <c r="L2985" i="11"/>
  <c r="K2985" i="11"/>
  <c r="L3319" i="11"/>
  <c r="K3319" i="11"/>
  <c r="L3318" i="11"/>
  <c r="K3318" i="11"/>
  <c r="L3508" i="11"/>
  <c r="K3508" i="11"/>
  <c r="L1759" i="11"/>
  <c r="K1759" i="11"/>
  <c r="L2633" i="11"/>
  <c r="K2633" i="11"/>
  <c r="L1833" i="11"/>
  <c r="K1833" i="11"/>
  <c r="L3474" i="11"/>
  <c r="K3474" i="11"/>
  <c r="L2253" i="11"/>
  <c r="K2253" i="11"/>
  <c r="L3266" i="11"/>
  <c r="K3266" i="11"/>
  <c r="L150" i="11"/>
  <c r="K150" i="11"/>
  <c r="L3436" i="11"/>
  <c r="K3436" i="11"/>
  <c r="L757" i="11"/>
  <c r="K757" i="11"/>
  <c r="L1274" i="11"/>
  <c r="K1274" i="11"/>
  <c r="L3210" i="11"/>
  <c r="K3210" i="11"/>
  <c r="L756" i="11"/>
  <c r="K756" i="11"/>
  <c r="L581" i="11"/>
  <c r="K581" i="11"/>
  <c r="L3317" i="11"/>
  <c r="K3317" i="11"/>
  <c r="L2112" i="11"/>
  <c r="K2112" i="11"/>
  <c r="L3209" i="11"/>
  <c r="K3209" i="11"/>
  <c r="L104" i="11"/>
  <c r="K104" i="11"/>
  <c r="L3435" i="11"/>
  <c r="K3435" i="11"/>
  <c r="L2181" i="11"/>
  <c r="K2181" i="11"/>
  <c r="L275" i="11"/>
  <c r="K275" i="11"/>
  <c r="L666" i="11"/>
  <c r="K666" i="11"/>
  <c r="L665" i="11"/>
  <c r="K665" i="11"/>
  <c r="L3473" i="11"/>
  <c r="K3473" i="11"/>
  <c r="L2395" i="11"/>
  <c r="K2395" i="11"/>
  <c r="L418" i="11"/>
  <c r="K418" i="11"/>
  <c r="L274" i="11"/>
  <c r="K274" i="11"/>
  <c r="L103" i="11"/>
  <c r="K103" i="11"/>
  <c r="L3156" i="11"/>
  <c r="K3156" i="11"/>
  <c r="L2394" i="11"/>
  <c r="K2394" i="11"/>
  <c r="L1037" i="11"/>
  <c r="K1037" i="11"/>
  <c r="L580" i="11"/>
  <c r="K580" i="11"/>
  <c r="L2450" i="11"/>
  <c r="K2450" i="11"/>
  <c r="L845" i="11"/>
  <c r="K845" i="11"/>
  <c r="L2180" i="11"/>
  <c r="K2180" i="11"/>
  <c r="L844" i="11"/>
  <c r="K844" i="11"/>
  <c r="L2632" i="11"/>
  <c r="K2632" i="11"/>
  <c r="L3434" i="11"/>
  <c r="K3434" i="11"/>
  <c r="L3265" i="11"/>
  <c r="K3265" i="11"/>
  <c r="L207" i="11"/>
  <c r="K207" i="11"/>
  <c r="L2699" i="11"/>
  <c r="K2699" i="11"/>
  <c r="L2393" i="11"/>
  <c r="K2393" i="11"/>
  <c r="L417" i="11"/>
  <c r="K417" i="11"/>
  <c r="L664" i="11"/>
  <c r="K664" i="11"/>
  <c r="L60" i="11"/>
  <c r="K60" i="11"/>
  <c r="L1273" i="11"/>
  <c r="K1273" i="11"/>
  <c r="L1906" i="11"/>
  <c r="K1906" i="11"/>
  <c r="L2252" i="11"/>
  <c r="K2252" i="11"/>
  <c r="L2111" i="11"/>
  <c r="K2111" i="11"/>
  <c r="L843" i="11"/>
  <c r="K843" i="11"/>
  <c r="L1758" i="11"/>
  <c r="K1758" i="11"/>
  <c r="L2251" i="11"/>
  <c r="K2251" i="11"/>
  <c r="L3264" i="11"/>
  <c r="K3264" i="11"/>
  <c r="L3529" i="11"/>
  <c r="K3529" i="11"/>
  <c r="L3366" i="11"/>
  <c r="K3366" i="11"/>
  <c r="L2767" i="11"/>
  <c r="K2767" i="11"/>
  <c r="L498" i="11"/>
  <c r="K498" i="11"/>
  <c r="L3757" i="11"/>
  <c r="K3757" i="11"/>
  <c r="L2250" i="11"/>
  <c r="K2250" i="11"/>
  <c r="L1351" i="11"/>
  <c r="K1351" i="11"/>
  <c r="L3433" i="11"/>
  <c r="K3433" i="11"/>
  <c r="L3155" i="11"/>
  <c r="K3155" i="11"/>
  <c r="L3432" i="11"/>
  <c r="K3432" i="11"/>
  <c r="L3365" i="11"/>
  <c r="K3365" i="11"/>
  <c r="L273" i="11"/>
  <c r="K273" i="11"/>
  <c r="L3154" i="11"/>
  <c r="K3154" i="11"/>
  <c r="L59" i="11"/>
  <c r="K59" i="11"/>
  <c r="L2570" i="11"/>
  <c r="K2570" i="11"/>
  <c r="L3472" i="11"/>
  <c r="K3472" i="11"/>
  <c r="L3263" i="11"/>
  <c r="K3263" i="11"/>
  <c r="L3528" i="11"/>
  <c r="K3528" i="11"/>
  <c r="L3431" i="11"/>
  <c r="K3431" i="11"/>
  <c r="L3153" i="11"/>
  <c r="K3153" i="11"/>
  <c r="L1620" i="11"/>
  <c r="K1620" i="11"/>
  <c r="L663" i="11"/>
  <c r="K663" i="11"/>
  <c r="L943" i="11"/>
  <c r="K943" i="11"/>
  <c r="L2513" i="11"/>
  <c r="K2513" i="11"/>
  <c r="L579" i="11"/>
  <c r="K579" i="11"/>
  <c r="L2179" i="11"/>
  <c r="K2179" i="11"/>
  <c r="L339" i="11"/>
  <c r="K339" i="11"/>
  <c r="L2984" i="11"/>
  <c r="K2984" i="11"/>
  <c r="L2328" i="11"/>
  <c r="K2328" i="11"/>
  <c r="L578" i="11"/>
  <c r="K578" i="11"/>
  <c r="L3397" i="11"/>
  <c r="K3397" i="11"/>
  <c r="L2766" i="11"/>
  <c r="K2766" i="11"/>
  <c r="L3700" i="11"/>
  <c r="K3700" i="11"/>
  <c r="L755" i="11"/>
  <c r="K755" i="11"/>
  <c r="L1832" i="11"/>
  <c r="K1832" i="11"/>
  <c r="L2881" i="11"/>
  <c r="K2881" i="11"/>
  <c r="L3208" i="11"/>
  <c r="K3208" i="11"/>
  <c r="L2110" i="11"/>
  <c r="K2110" i="11"/>
  <c r="L3527" i="11"/>
  <c r="K3527" i="11"/>
  <c r="L416" i="11"/>
  <c r="K416" i="11"/>
  <c r="L662" i="11"/>
  <c r="K662" i="11"/>
  <c r="L1197" i="11"/>
  <c r="K1197" i="11"/>
  <c r="L206" i="11"/>
  <c r="K206" i="11"/>
  <c r="L497" i="11"/>
  <c r="K497" i="11"/>
  <c r="L2631" i="11"/>
  <c r="K2631" i="11"/>
  <c r="L2933" i="11"/>
  <c r="K2933" i="11"/>
  <c r="L2249" i="11"/>
  <c r="K2249" i="11"/>
  <c r="L2765" i="11"/>
  <c r="K2765" i="11"/>
  <c r="L2248" i="11"/>
  <c r="K2248" i="11"/>
  <c r="L1831" i="11"/>
  <c r="K1831" i="11"/>
  <c r="L2247" i="11"/>
  <c r="K2247" i="11"/>
  <c r="L2246" i="11"/>
  <c r="K2246" i="11"/>
  <c r="L3742" i="11"/>
  <c r="K3742" i="11"/>
  <c r="L1619" i="11"/>
  <c r="K1619" i="11"/>
  <c r="L2392" i="11"/>
  <c r="K2392" i="11"/>
  <c r="L942" i="11"/>
  <c r="K942" i="11"/>
  <c r="L1979" i="11"/>
  <c r="K1979" i="11"/>
  <c r="L2109" i="11"/>
  <c r="K2109" i="11"/>
  <c r="L2245" i="11"/>
  <c r="K2245" i="11"/>
  <c r="L1350" i="11"/>
  <c r="K1350" i="11"/>
  <c r="L3507" i="11"/>
  <c r="K3507" i="11"/>
  <c r="L3316" i="11"/>
  <c r="K3316" i="11"/>
  <c r="L3053" i="11"/>
  <c r="K3053" i="11"/>
  <c r="L1559" i="11"/>
  <c r="K1559" i="11"/>
  <c r="L496" i="11"/>
  <c r="K496" i="11"/>
  <c r="L1757" i="11"/>
  <c r="K1757" i="11"/>
  <c r="L1349" i="11"/>
  <c r="K1349" i="11"/>
  <c r="L338" i="11"/>
  <c r="K338" i="11"/>
  <c r="L2698" i="11"/>
  <c r="K2698" i="11"/>
  <c r="L1830" i="11"/>
  <c r="K1830" i="11"/>
  <c r="L3556" i="11"/>
  <c r="K3556" i="11"/>
  <c r="L1196" i="11"/>
  <c r="K1196" i="11"/>
  <c r="L3052" i="11"/>
  <c r="K3052" i="11"/>
  <c r="L3152" i="11"/>
  <c r="K3152" i="11"/>
  <c r="L3664" i="11"/>
  <c r="K3664" i="11"/>
  <c r="L577" i="11"/>
  <c r="K577" i="11"/>
  <c r="L1756" i="11"/>
  <c r="K1756" i="11"/>
  <c r="L3396" i="11"/>
  <c r="K3396" i="11"/>
  <c r="L495" i="11"/>
  <c r="K495" i="11"/>
  <c r="L337" i="11"/>
  <c r="K337" i="11"/>
  <c r="L3315" i="11"/>
  <c r="K3315" i="11"/>
  <c r="L1195" i="11"/>
  <c r="K1195" i="11"/>
  <c r="L754" i="11"/>
  <c r="K754" i="11"/>
  <c r="L149" i="11"/>
  <c r="K149" i="11"/>
  <c r="L753" i="11"/>
  <c r="K753" i="11"/>
  <c r="L1558" i="11"/>
  <c r="K1558" i="11"/>
  <c r="L1118" i="11"/>
  <c r="K1118" i="11"/>
  <c r="L2569" i="11"/>
  <c r="K2569" i="11"/>
  <c r="L30" i="11"/>
  <c r="K30" i="11"/>
  <c r="L1036" i="11"/>
  <c r="K1036" i="11"/>
  <c r="L3051" i="11"/>
  <c r="K3051" i="11"/>
  <c r="L205" i="11"/>
  <c r="K205" i="11"/>
  <c r="L1557" i="11"/>
  <c r="K1557" i="11"/>
  <c r="L1194" i="11"/>
  <c r="K1194" i="11"/>
  <c r="L752" i="11"/>
  <c r="K752" i="11"/>
  <c r="L941" i="11"/>
  <c r="K941" i="11"/>
  <c r="L842" i="11"/>
  <c r="K842" i="11"/>
  <c r="L661" i="11"/>
  <c r="K661" i="11"/>
  <c r="L751" i="11"/>
  <c r="K751" i="11"/>
  <c r="L1755" i="11"/>
  <c r="K1755" i="11"/>
  <c r="L272" i="11"/>
  <c r="K272" i="11"/>
  <c r="L3050" i="11"/>
  <c r="K3050" i="11"/>
  <c r="L660" i="11"/>
  <c r="K660" i="11"/>
  <c r="L3555" i="11"/>
  <c r="K3555" i="11"/>
  <c r="L1618" i="11"/>
  <c r="K1618" i="11"/>
  <c r="L2244" i="11"/>
  <c r="K2244" i="11"/>
  <c r="L3619" i="11"/>
  <c r="K3619" i="11"/>
  <c r="L2568" i="11"/>
  <c r="K2568" i="11"/>
  <c r="L2391" i="11"/>
  <c r="K2391" i="11"/>
  <c r="L2178" i="11"/>
  <c r="K2178" i="11"/>
  <c r="L1117" i="11"/>
  <c r="K1117" i="11"/>
  <c r="L3471" i="11"/>
  <c r="K3471" i="11"/>
  <c r="L2932" i="11"/>
  <c r="K2932" i="11"/>
  <c r="L2764" i="11"/>
  <c r="K2764" i="11"/>
  <c r="L2108" i="11"/>
  <c r="K2108" i="11"/>
  <c r="L2763" i="11"/>
  <c r="K2763" i="11"/>
  <c r="L3506" i="11"/>
  <c r="K3506" i="11"/>
  <c r="L3112" i="11"/>
  <c r="K3112" i="11"/>
  <c r="L2983" i="11"/>
  <c r="K2983" i="11"/>
  <c r="L940" i="11"/>
  <c r="K940" i="11"/>
  <c r="L3714" i="11"/>
  <c r="K3714" i="11"/>
  <c r="L2880" i="11"/>
  <c r="K2880" i="11"/>
  <c r="L1272" i="11"/>
  <c r="K1272" i="11"/>
  <c r="L3207" i="11"/>
  <c r="K3207" i="11"/>
  <c r="L1905" i="11"/>
  <c r="K1905" i="11"/>
  <c r="L271" i="11"/>
  <c r="K271" i="11"/>
  <c r="L939" i="11"/>
  <c r="K939" i="11"/>
  <c r="L1193" i="11"/>
  <c r="K1193" i="11"/>
  <c r="L3111" i="11"/>
  <c r="K3111" i="11"/>
  <c r="L841" i="11"/>
  <c r="K841" i="11"/>
  <c r="L938" i="11"/>
  <c r="K938" i="11"/>
  <c r="L659" i="11"/>
  <c r="K659" i="11"/>
  <c r="L494" i="11"/>
  <c r="K494" i="11"/>
  <c r="L1192" i="11"/>
  <c r="K1192" i="11"/>
  <c r="L3723" i="11"/>
  <c r="K3723" i="11"/>
  <c r="L1116" i="11"/>
  <c r="K1116" i="11"/>
  <c r="L415" i="11"/>
  <c r="K415" i="11"/>
  <c r="L414" i="11"/>
  <c r="K414" i="11"/>
  <c r="L2931" i="11"/>
  <c r="K2931" i="11"/>
  <c r="L204" i="11"/>
  <c r="K204" i="11"/>
  <c r="L336" i="11"/>
  <c r="K336" i="11"/>
  <c r="L1556" i="11"/>
  <c r="K1556" i="11"/>
  <c r="L658" i="11"/>
  <c r="K658" i="11"/>
  <c r="L2567" i="11"/>
  <c r="K2567" i="11"/>
  <c r="L2243" i="11"/>
  <c r="K2243" i="11"/>
  <c r="L2177" i="11"/>
  <c r="K2177" i="11"/>
  <c r="L2390" i="11"/>
  <c r="K2390" i="11"/>
  <c r="L3314" i="11"/>
  <c r="K3314" i="11"/>
  <c r="L1617" i="11"/>
  <c r="K1617" i="11"/>
  <c r="L750" i="11"/>
  <c r="K750" i="11"/>
  <c r="L493" i="11"/>
  <c r="K493" i="11"/>
  <c r="L102" i="11"/>
  <c r="K102" i="11"/>
  <c r="L2054" i="11"/>
  <c r="K2054" i="11"/>
  <c r="L335" i="11"/>
  <c r="K335" i="11"/>
  <c r="L657" i="11"/>
  <c r="K657" i="11"/>
  <c r="L2512" i="11"/>
  <c r="K2512" i="11"/>
  <c r="L3732" i="11"/>
  <c r="K3732" i="11"/>
  <c r="L1555" i="11"/>
  <c r="K1555" i="11"/>
  <c r="L101" i="11"/>
  <c r="K101" i="11"/>
  <c r="L2762" i="11"/>
  <c r="K2762" i="11"/>
  <c r="L2176" i="11"/>
  <c r="K2176" i="11"/>
  <c r="L1348" i="11"/>
  <c r="K1348" i="11"/>
  <c r="L1191" i="11"/>
  <c r="K1191" i="11"/>
  <c r="L576" i="11"/>
  <c r="K576" i="11"/>
  <c r="L270" i="11"/>
  <c r="K270" i="11"/>
  <c r="L2327" i="11"/>
  <c r="K2327" i="11"/>
  <c r="L2053" i="11"/>
  <c r="K2053" i="11"/>
  <c r="L2326" i="11"/>
  <c r="K2326" i="11"/>
  <c r="L1754" i="11"/>
  <c r="K1754" i="11"/>
  <c r="L2052" i="11"/>
  <c r="K2052" i="11"/>
  <c r="L3206" i="11"/>
  <c r="K3206" i="11"/>
  <c r="L1753" i="11"/>
  <c r="K1753" i="11"/>
  <c r="L1115" i="11"/>
  <c r="K1115" i="11"/>
  <c r="L2511" i="11"/>
  <c r="K2511" i="11"/>
  <c r="L2051" i="11"/>
  <c r="K2051" i="11"/>
  <c r="L3151" i="11"/>
  <c r="K3151" i="11"/>
  <c r="L2823" i="11"/>
  <c r="K2823" i="11"/>
  <c r="L1271" i="11"/>
  <c r="K1271" i="11"/>
  <c r="L1554" i="11"/>
  <c r="K1554" i="11"/>
  <c r="L2175" i="11"/>
  <c r="K2175" i="11"/>
  <c r="L2510" i="11"/>
  <c r="K2510" i="11"/>
  <c r="L1904" i="11"/>
  <c r="K1904" i="11"/>
  <c r="L3262" i="11"/>
  <c r="K3262" i="11"/>
  <c r="L937" i="11"/>
  <c r="K937" i="11"/>
  <c r="L3313" i="11"/>
  <c r="K3313" i="11"/>
  <c r="L656" i="11"/>
  <c r="K656" i="11"/>
  <c r="L749" i="11"/>
  <c r="K749" i="11"/>
  <c r="L3663" i="11"/>
  <c r="K3663" i="11"/>
  <c r="L3636" i="11"/>
  <c r="K3636" i="11"/>
  <c r="L1553" i="11"/>
  <c r="K1553" i="11"/>
  <c r="L655" i="11"/>
  <c r="K655" i="11"/>
  <c r="L413" i="11"/>
  <c r="K413" i="11"/>
  <c r="L1424" i="11"/>
  <c r="K1424" i="11"/>
  <c r="L2050" i="11"/>
  <c r="K2050" i="11"/>
  <c r="L1978" i="11"/>
  <c r="K1978" i="11"/>
  <c r="L29" i="11"/>
  <c r="K29" i="11"/>
  <c r="L2566" i="11"/>
  <c r="K2566" i="11"/>
  <c r="L28" i="11"/>
  <c r="K28" i="11"/>
  <c r="L3049" i="11"/>
  <c r="K3049" i="11"/>
  <c r="L1484" i="11"/>
  <c r="K1484" i="11"/>
  <c r="L654" i="11"/>
  <c r="K654" i="11"/>
  <c r="L27" i="11"/>
  <c r="K27" i="11"/>
  <c r="L3526" i="11"/>
  <c r="K3526" i="11"/>
  <c r="L3395" i="11"/>
  <c r="K3395" i="11"/>
  <c r="L26" i="11"/>
  <c r="K26" i="11"/>
  <c r="L25" i="11"/>
  <c r="K25" i="11"/>
  <c r="L24" i="11"/>
  <c r="K24" i="11"/>
  <c r="L2697" i="11"/>
  <c r="K2697" i="11"/>
  <c r="L23" i="11"/>
  <c r="K23" i="11"/>
  <c r="L22" i="11"/>
  <c r="K22" i="11"/>
  <c r="L3364" i="11"/>
  <c r="K3364" i="11"/>
  <c r="L2565" i="11"/>
  <c r="K2565" i="11"/>
  <c r="L1977" i="11"/>
  <c r="K1977" i="11"/>
  <c r="L3261" i="11"/>
  <c r="K3261" i="11"/>
  <c r="L3048" i="11"/>
  <c r="K3048" i="11"/>
  <c r="L1829" i="11"/>
  <c r="K1829" i="11"/>
  <c r="L21" i="11"/>
  <c r="K21" i="11"/>
  <c r="L3110" i="11"/>
  <c r="K3110" i="11"/>
  <c r="L3430" i="11"/>
  <c r="K3430" i="11"/>
  <c r="L2325" i="11"/>
  <c r="K2325" i="11"/>
  <c r="L2509" i="11"/>
  <c r="K2509" i="11"/>
  <c r="L1828" i="11"/>
  <c r="K1828" i="11"/>
  <c r="L3205" i="11"/>
  <c r="K3205" i="11"/>
  <c r="L3750" i="11"/>
  <c r="K3750" i="11"/>
  <c r="L1270" i="11"/>
  <c r="K1270" i="11"/>
  <c r="L2107" i="11"/>
  <c r="K2107" i="11"/>
  <c r="L1903" i="11"/>
  <c r="K1903" i="11"/>
  <c r="L2049" i="11"/>
  <c r="K2049" i="11"/>
  <c r="L2630" i="11"/>
  <c r="K2630" i="11"/>
  <c r="L1347" i="11"/>
  <c r="K1347" i="11"/>
  <c r="L1683" i="11"/>
  <c r="K1683" i="11"/>
  <c r="L269" i="11"/>
  <c r="K269" i="11"/>
  <c r="L2324" i="11"/>
  <c r="K2324" i="11"/>
  <c r="L2174" i="11"/>
  <c r="K2174" i="11"/>
  <c r="L936" i="11"/>
  <c r="K936" i="11"/>
  <c r="L3394" i="11"/>
  <c r="K3394" i="11"/>
  <c r="L268" i="11"/>
  <c r="K268" i="11"/>
  <c r="L1035" i="11"/>
  <c r="K1035" i="11"/>
  <c r="L3678" i="11"/>
  <c r="K3678" i="11"/>
  <c r="L3597" i="11"/>
  <c r="K3597" i="11"/>
  <c r="L3618" i="11"/>
  <c r="K3618" i="11"/>
  <c r="L1269" i="11"/>
  <c r="K1269" i="11"/>
  <c r="L3260" i="11"/>
  <c r="K3260" i="11"/>
  <c r="L2982" i="11"/>
  <c r="K2982" i="11"/>
  <c r="L2761" i="11"/>
  <c r="K2761" i="11"/>
  <c r="L1752" i="11"/>
  <c r="K1752" i="11"/>
  <c r="L3363" i="11"/>
  <c r="K3363" i="11"/>
  <c r="L2173" i="11"/>
  <c r="K2173" i="11"/>
  <c r="L492" i="11"/>
  <c r="K492" i="11"/>
  <c r="L2564" i="11"/>
  <c r="K2564" i="11"/>
  <c r="L3312" i="11"/>
  <c r="K3312" i="11"/>
  <c r="L3311" i="11"/>
  <c r="K3311" i="11"/>
  <c r="L100" i="11"/>
  <c r="K100" i="11"/>
  <c r="L2981" i="11"/>
  <c r="K2981" i="11"/>
  <c r="L2930" i="11"/>
  <c r="K2930" i="11"/>
  <c r="L748" i="11"/>
  <c r="K748" i="11"/>
  <c r="L2172" i="11"/>
  <c r="K2172" i="11"/>
  <c r="L840" i="11"/>
  <c r="K840" i="11"/>
  <c r="L653" i="11"/>
  <c r="K653" i="11"/>
  <c r="L1902" i="11"/>
  <c r="K1902" i="11"/>
  <c r="L2696" i="11"/>
  <c r="K2696" i="11"/>
  <c r="L2323" i="11"/>
  <c r="K2323" i="11"/>
  <c r="L1616" i="11"/>
  <c r="K1616" i="11"/>
  <c r="L334" i="11"/>
  <c r="K334" i="11"/>
  <c r="L2879" i="11"/>
  <c r="K2879" i="11"/>
  <c r="L839" i="11"/>
  <c r="K839" i="11"/>
  <c r="L1751" i="11"/>
  <c r="K1751" i="11"/>
  <c r="L3047" i="11"/>
  <c r="K3047" i="11"/>
  <c r="L1750" i="11"/>
  <c r="K1750" i="11"/>
  <c r="L3310" i="11"/>
  <c r="K3310" i="11"/>
  <c r="L3362" i="11"/>
  <c r="K3362" i="11"/>
  <c r="L2322" i="11"/>
  <c r="K2322" i="11"/>
  <c r="L1423" i="11"/>
  <c r="K1423" i="11"/>
  <c r="L1114" i="11"/>
  <c r="K1114" i="11"/>
  <c r="L3393" i="11"/>
  <c r="K3393" i="11"/>
  <c r="L3617" i="11"/>
  <c r="K3617" i="11"/>
  <c r="L3361" i="11"/>
  <c r="K3361" i="11"/>
  <c r="L1113" i="11"/>
  <c r="K1113" i="11"/>
  <c r="L2449" i="11"/>
  <c r="K2449" i="11"/>
  <c r="L2242" i="11"/>
  <c r="K2242" i="11"/>
  <c r="L333" i="11"/>
  <c r="K333" i="11"/>
  <c r="L3596" i="11"/>
  <c r="K3596" i="11"/>
  <c r="L2822" i="11"/>
  <c r="K2822" i="11"/>
  <c r="L2048" i="11"/>
  <c r="K2048" i="11"/>
  <c r="L3429" i="11"/>
  <c r="K3429" i="11"/>
  <c r="L1268" i="11"/>
  <c r="K1268" i="11"/>
  <c r="L2760" i="11"/>
  <c r="K2760" i="11"/>
  <c r="L1112" i="11"/>
  <c r="K1112" i="11"/>
  <c r="L2047" i="11"/>
  <c r="K2047" i="11"/>
  <c r="L1682" i="11"/>
  <c r="K1682" i="11"/>
  <c r="L1483" i="11"/>
  <c r="K1483" i="11"/>
  <c r="L3428" i="11"/>
  <c r="K3428" i="11"/>
  <c r="L2448" i="11"/>
  <c r="K2448" i="11"/>
  <c r="L99" i="11"/>
  <c r="K99" i="11"/>
  <c r="L1111" i="11"/>
  <c r="K1111" i="11"/>
  <c r="L3662" i="11"/>
  <c r="K3662" i="11"/>
  <c r="L2389" i="11"/>
  <c r="K2389" i="11"/>
  <c r="L1976" i="11"/>
  <c r="K1976" i="11"/>
  <c r="L3505" i="11"/>
  <c r="K3505" i="11"/>
  <c r="L935" i="11"/>
  <c r="K935" i="11"/>
  <c r="L3722" i="11"/>
  <c r="K3722" i="11"/>
  <c r="L2821" i="11"/>
  <c r="K2821" i="11"/>
  <c r="L575" i="11"/>
  <c r="K575" i="11"/>
  <c r="L1190" i="11"/>
  <c r="K1190" i="11"/>
  <c r="L3554" i="11"/>
  <c r="K3554" i="11"/>
  <c r="L3309" i="11"/>
  <c r="K3309" i="11"/>
  <c r="L1681" i="11"/>
  <c r="K1681" i="11"/>
  <c r="L3046" i="11"/>
  <c r="K3046" i="11"/>
  <c r="L652" i="11"/>
  <c r="K652" i="11"/>
  <c r="L3308" i="11"/>
  <c r="K3308" i="11"/>
  <c r="L934" i="11"/>
  <c r="K934" i="11"/>
  <c r="L3713" i="11"/>
  <c r="K3713" i="11"/>
  <c r="L1749" i="11"/>
  <c r="K1749" i="11"/>
  <c r="L491" i="11"/>
  <c r="K491" i="11"/>
  <c r="L933" i="11"/>
  <c r="K933" i="11"/>
  <c r="L2447" i="11"/>
  <c r="K2447" i="11"/>
  <c r="L412" i="11"/>
  <c r="K412" i="11"/>
  <c r="L1748" i="11"/>
  <c r="K1748" i="11"/>
  <c r="L20" i="11"/>
  <c r="K20" i="11"/>
  <c r="L2929" i="11"/>
  <c r="K2929" i="11"/>
  <c r="L2241" i="11"/>
  <c r="K2241" i="11"/>
  <c r="L267" i="11"/>
  <c r="K267" i="11"/>
  <c r="L3109" i="11"/>
  <c r="K3109" i="11"/>
  <c r="L2388" i="11"/>
  <c r="K2388" i="11"/>
  <c r="L3712" i="11"/>
  <c r="K3712" i="11"/>
  <c r="L3307" i="11"/>
  <c r="K3307" i="11"/>
  <c r="L1267" i="11"/>
  <c r="K1267" i="11"/>
  <c r="L490" i="11"/>
  <c r="K490" i="11"/>
  <c r="L3108" i="11"/>
  <c r="K3108" i="11"/>
  <c r="L838" i="11"/>
  <c r="K838" i="11"/>
  <c r="L2240" i="11"/>
  <c r="K2240" i="11"/>
  <c r="L266" i="11"/>
  <c r="K266" i="11"/>
  <c r="L3553" i="11"/>
  <c r="K3553" i="11"/>
  <c r="L3107" i="11"/>
  <c r="K3107" i="11"/>
  <c r="L98" i="11"/>
  <c r="K98" i="11"/>
  <c r="L2106" i="11"/>
  <c r="K2106" i="11"/>
  <c r="L3470" i="11"/>
  <c r="K3470" i="11"/>
  <c r="L2171" i="11"/>
  <c r="K2171" i="11"/>
  <c r="L3106" i="11"/>
  <c r="K3106" i="11"/>
  <c r="L2980" i="11"/>
  <c r="K2980" i="11"/>
  <c r="L3699" i="11"/>
  <c r="K3699" i="11"/>
  <c r="L3469" i="11"/>
  <c r="K3469" i="11"/>
  <c r="L2563" i="11"/>
  <c r="K2563" i="11"/>
  <c r="L332" i="11"/>
  <c r="K332" i="11"/>
  <c r="L1552" i="11"/>
  <c r="K1552" i="11"/>
  <c r="L837" i="11"/>
  <c r="K837" i="11"/>
  <c r="L1551" i="11"/>
  <c r="K1551" i="11"/>
  <c r="L3105" i="11"/>
  <c r="K3105" i="11"/>
  <c r="L3468" i="11"/>
  <c r="K3468" i="11"/>
  <c r="L3731" i="11"/>
  <c r="K3731" i="11"/>
  <c r="L2387" i="11"/>
  <c r="K2387" i="11"/>
  <c r="L2321" i="11"/>
  <c r="K2321" i="11"/>
  <c r="L1827" i="11"/>
  <c r="K1827" i="11"/>
  <c r="L3467" i="11"/>
  <c r="K3467" i="11"/>
  <c r="L2170" i="11"/>
  <c r="K2170" i="11"/>
  <c r="L747" i="11"/>
  <c r="K747" i="11"/>
  <c r="L2759" i="11"/>
  <c r="K2759" i="11"/>
  <c r="L2655" i="11"/>
  <c r="K2655" i="11"/>
  <c r="L746" i="11"/>
  <c r="K746" i="11"/>
  <c r="L148" i="11"/>
  <c r="K148" i="11"/>
  <c r="L3150" i="11"/>
  <c r="K3150" i="11"/>
  <c r="L1346" i="11"/>
  <c r="K1346" i="11"/>
  <c r="L265" i="11"/>
  <c r="K265" i="11"/>
  <c r="L1266" i="11"/>
  <c r="K1266" i="11"/>
  <c r="L2629" i="11"/>
  <c r="K2629" i="11"/>
  <c r="L2320" i="11"/>
  <c r="K2320" i="11"/>
  <c r="L3741" i="11"/>
  <c r="K3741" i="11"/>
  <c r="L1189" i="11"/>
  <c r="K1189" i="11"/>
  <c r="L331" i="11"/>
  <c r="K331" i="11"/>
  <c r="L2628" i="11"/>
  <c r="K2628" i="11"/>
  <c r="L1482" i="11"/>
  <c r="K1482" i="11"/>
  <c r="L1188" i="11"/>
  <c r="K1188" i="11"/>
  <c r="L97" i="11"/>
  <c r="K97" i="11"/>
  <c r="L1034" i="11"/>
  <c r="K1034" i="11"/>
  <c r="L3647" i="11"/>
  <c r="K3647" i="11"/>
  <c r="L2562" i="11"/>
  <c r="K2562" i="11"/>
  <c r="L2319" i="11"/>
  <c r="K2319" i="11"/>
  <c r="L1110" i="11"/>
  <c r="K1110" i="11"/>
  <c r="L932" i="11"/>
  <c r="K932" i="11"/>
  <c r="L1615" i="11"/>
  <c r="K1615" i="11"/>
  <c r="L2446" i="11"/>
  <c r="K2446" i="11"/>
  <c r="L3552" i="11"/>
  <c r="K3552" i="11"/>
  <c r="L1747" i="11"/>
  <c r="K1747" i="11"/>
  <c r="L2695" i="11"/>
  <c r="K2695" i="11"/>
  <c r="L2239" i="11"/>
  <c r="K2239" i="11"/>
  <c r="L264" i="11"/>
  <c r="K264" i="11"/>
  <c r="L3595" i="11"/>
  <c r="K3595" i="11"/>
  <c r="L651" i="11"/>
  <c r="K651" i="11"/>
  <c r="L3204" i="11"/>
  <c r="K3204" i="11"/>
  <c r="L745" i="11"/>
  <c r="K745" i="11"/>
  <c r="L3360" i="11"/>
  <c r="K3360" i="11"/>
  <c r="L2627" i="11"/>
  <c r="K2627" i="11"/>
  <c r="L1746" i="11"/>
  <c r="K1746" i="11"/>
  <c r="L3392" i="11"/>
  <c r="K3392" i="11"/>
  <c r="L3677" i="11"/>
  <c r="K3677" i="11"/>
  <c r="L1901" i="11"/>
  <c r="K1901" i="11"/>
  <c r="L1345" i="11"/>
  <c r="K1345" i="11"/>
  <c r="L3259" i="11"/>
  <c r="K3259" i="11"/>
  <c r="L1745" i="11"/>
  <c r="K1745" i="11"/>
  <c r="L1265" i="11"/>
  <c r="K1265" i="11"/>
  <c r="L3504" i="11"/>
  <c r="K3504" i="11"/>
  <c r="L1900" i="11"/>
  <c r="K1900" i="11"/>
  <c r="L3525" i="11"/>
  <c r="K3525" i="11"/>
  <c r="L2318" i="11"/>
  <c r="K2318" i="11"/>
  <c r="L1744" i="11"/>
  <c r="K1744" i="11"/>
  <c r="L2046" i="11"/>
  <c r="K2046" i="11"/>
  <c r="L1550" i="11"/>
  <c r="K1550" i="11"/>
  <c r="L2878" i="11"/>
  <c r="K2878" i="11"/>
  <c r="L19" i="11"/>
  <c r="K19" i="11"/>
  <c r="L1549" i="11"/>
  <c r="K1549" i="11"/>
  <c r="L3258" i="11"/>
  <c r="K3258" i="11"/>
  <c r="L203" i="11"/>
  <c r="K203" i="11"/>
  <c r="L744" i="11"/>
  <c r="K744" i="11"/>
  <c r="L411" i="11"/>
  <c r="K411" i="11"/>
  <c r="L2979" i="11"/>
  <c r="K2979" i="11"/>
  <c r="L2105" i="11"/>
  <c r="K2105" i="11"/>
  <c r="L2508" i="11"/>
  <c r="K2508" i="11"/>
  <c r="L1109" i="11"/>
  <c r="K1109" i="11"/>
  <c r="L1826" i="11"/>
  <c r="K1826" i="11"/>
  <c r="L2877" i="11"/>
  <c r="K2877" i="11"/>
  <c r="L3594" i="11"/>
  <c r="K3594" i="11"/>
  <c r="L3306" i="11"/>
  <c r="K3306" i="11"/>
  <c r="L574" i="11"/>
  <c r="K574" i="11"/>
  <c r="L3524" i="11"/>
  <c r="K3524" i="11"/>
  <c r="L3616" i="11"/>
  <c r="K3616" i="11"/>
  <c r="L2507" i="11"/>
  <c r="K2507" i="11"/>
  <c r="L931" i="11"/>
  <c r="K931" i="11"/>
  <c r="L836" i="11"/>
  <c r="K836" i="11"/>
  <c r="L1743" i="11"/>
  <c r="K1743" i="11"/>
  <c r="L2169" i="11"/>
  <c r="K2169" i="11"/>
  <c r="L930" i="11"/>
  <c r="K930" i="11"/>
  <c r="L3045" i="11"/>
  <c r="K3045" i="11"/>
  <c r="L410" i="11"/>
  <c r="K410" i="11"/>
  <c r="L1033" i="11"/>
  <c r="K1033" i="11"/>
  <c r="L1264" i="11"/>
  <c r="K1264" i="11"/>
  <c r="L3503" i="11"/>
  <c r="K3503" i="11"/>
  <c r="L2694" i="11"/>
  <c r="K2694" i="11"/>
  <c r="L1680" i="11"/>
  <c r="K1680" i="11"/>
  <c r="L2626" i="11"/>
  <c r="K2626" i="11"/>
  <c r="L1975" i="11"/>
  <c r="K1975" i="11"/>
  <c r="L2317" i="11"/>
  <c r="K2317" i="11"/>
  <c r="L2506" i="11"/>
  <c r="K2506" i="11"/>
  <c r="L2876" i="11"/>
  <c r="K2876" i="11"/>
  <c r="L1344" i="11"/>
  <c r="K1344" i="11"/>
  <c r="L2238" i="11"/>
  <c r="K2238" i="11"/>
  <c r="L929" i="11"/>
  <c r="K929" i="11"/>
  <c r="L743" i="11"/>
  <c r="K743" i="11"/>
  <c r="L2875" i="11"/>
  <c r="K2875" i="11"/>
  <c r="L3711" i="11"/>
  <c r="K3711" i="11"/>
  <c r="L1187" i="11"/>
  <c r="K1187" i="11"/>
  <c r="L650" i="11"/>
  <c r="K650" i="11"/>
  <c r="L58" i="11"/>
  <c r="K58" i="11"/>
  <c r="L3615" i="11"/>
  <c r="K3615" i="11"/>
  <c r="L573" i="11"/>
  <c r="K573" i="11"/>
  <c r="L2237" i="11"/>
  <c r="K2237" i="11"/>
  <c r="L3466" i="11"/>
  <c r="K3466" i="11"/>
  <c r="L1825" i="11"/>
  <c r="K1825" i="11"/>
  <c r="L649" i="11"/>
  <c r="K649" i="11"/>
  <c r="L1824" i="11"/>
  <c r="K1824" i="11"/>
  <c r="L2045" i="11"/>
  <c r="K2045" i="11"/>
  <c r="L2104" i="11"/>
  <c r="K2104" i="11"/>
  <c r="L1108" i="11"/>
  <c r="K1108" i="11"/>
  <c r="L3593" i="11"/>
  <c r="K3593" i="11"/>
  <c r="L3203" i="11"/>
  <c r="K3203" i="11"/>
  <c r="L2168" i="11"/>
  <c r="K2168" i="11"/>
  <c r="L1186" i="11"/>
  <c r="K1186" i="11"/>
  <c r="L2758" i="11"/>
  <c r="K2758" i="11"/>
  <c r="L2386" i="11"/>
  <c r="K2386" i="11"/>
  <c r="L648" i="11"/>
  <c r="K648" i="11"/>
  <c r="L489" i="11"/>
  <c r="K489" i="11"/>
  <c r="L742" i="11"/>
  <c r="K742" i="11"/>
  <c r="L1107" i="11"/>
  <c r="K1107" i="11"/>
  <c r="L1422" i="11"/>
  <c r="K1422" i="11"/>
  <c r="L488" i="11"/>
  <c r="K488" i="11"/>
  <c r="L1899" i="11"/>
  <c r="K1899" i="11"/>
  <c r="L3305" i="11"/>
  <c r="K3305" i="11"/>
  <c r="L1548" i="11"/>
  <c r="K1548" i="11"/>
  <c r="L1974" i="11"/>
  <c r="K1974" i="11"/>
  <c r="L3304" i="11"/>
  <c r="K3304" i="11"/>
  <c r="L3502" i="11"/>
  <c r="K3502" i="11"/>
  <c r="L3661" i="11"/>
  <c r="K3661" i="11"/>
  <c r="L330" i="11"/>
  <c r="K330" i="11"/>
  <c r="L2236" i="11"/>
  <c r="K2236" i="11"/>
  <c r="L1185" i="11"/>
  <c r="K1185" i="11"/>
  <c r="L3257" i="11"/>
  <c r="K3257" i="11"/>
  <c r="L1263" i="11"/>
  <c r="K1263" i="11"/>
  <c r="L3303" i="11"/>
  <c r="K3303" i="11"/>
  <c r="L1343" i="11"/>
  <c r="K1343" i="11"/>
  <c r="L3359" i="11"/>
  <c r="K3359" i="11"/>
  <c r="L96" i="11"/>
  <c r="K96" i="11"/>
  <c r="L3754" i="11"/>
  <c r="K3754" i="11"/>
  <c r="L202" i="11"/>
  <c r="K202" i="11"/>
  <c r="L1106" i="11"/>
  <c r="K1106" i="11"/>
  <c r="L3044" i="11"/>
  <c r="K3044" i="11"/>
  <c r="L487" i="11"/>
  <c r="K487" i="11"/>
  <c r="L1262" i="11"/>
  <c r="K1262" i="11"/>
  <c r="L2167" i="11"/>
  <c r="K2167" i="11"/>
  <c r="L835" i="11"/>
  <c r="K835" i="11"/>
  <c r="L1547" i="11"/>
  <c r="K1547" i="11"/>
  <c r="L147" i="11"/>
  <c r="K147" i="11"/>
  <c r="L1546" i="11"/>
  <c r="K1546" i="11"/>
  <c r="L95" i="11"/>
  <c r="K95" i="11"/>
  <c r="L2166" i="11"/>
  <c r="K2166" i="11"/>
  <c r="L2235" i="11"/>
  <c r="K2235" i="11"/>
  <c r="L834" i="11"/>
  <c r="K834" i="11"/>
  <c r="L2385" i="11"/>
  <c r="K2385" i="11"/>
  <c r="L572" i="11"/>
  <c r="K572" i="11"/>
  <c r="L1032" i="11"/>
  <c r="K1032" i="11"/>
  <c r="L201" i="11"/>
  <c r="K201" i="11"/>
  <c r="L1614" i="11"/>
  <c r="K1614" i="11"/>
  <c r="L2445" i="11"/>
  <c r="K2445" i="11"/>
  <c r="L1342" i="11"/>
  <c r="K1342" i="11"/>
  <c r="L1898" i="11"/>
  <c r="K1898" i="11"/>
  <c r="L3256" i="11"/>
  <c r="K3256" i="11"/>
  <c r="L1341" i="11"/>
  <c r="K1341" i="11"/>
  <c r="L833" i="11"/>
  <c r="K833" i="11"/>
  <c r="L3202" i="11"/>
  <c r="K3202" i="11"/>
  <c r="L1973" i="11"/>
  <c r="K1973" i="11"/>
  <c r="L409" i="11"/>
  <c r="K409" i="11"/>
  <c r="L1105" i="11"/>
  <c r="K1105" i="11"/>
  <c r="L3149" i="11"/>
  <c r="K3149" i="11"/>
  <c r="L2316" i="11"/>
  <c r="K2316" i="11"/>
  <c r="L1481" i="11"/>
  <c r="K1481" i="11"/>
  <c r="L2505" i="11"/>
  <c r="K2505" i="11"/>
  <c r="L3501" i="11"/>
  <c r="K3501" i="11"/>
  <c r="L2504" i="11"/>
  <c r="K2504" i="11"/>
  <c r="L2874" i="11"/>
  <c r="K2874" i="11"/>
  <c r="L832" i="11"/>
  <c r="K832" i="11"/>
  <c r="L2978" i="11"/>
  <c r="K2978" i="11"/>
  <c r="L571" i="11"/>
  <c r="K571" i="11"/>
  <c r="L1340" i="11"/>
  <c r="K1340" i="11"/>
  <c r="L1679" i="11"/>
  <c r="K1679" i="11"/>
  <c r="L329" i="11"/>
  <c r="K329" i="11"/>
  <c r="L1678" i="11"/>
  <c r="K1678" i="11"/>
  <c r="L1897" i="11"/>
  <c r="K1897" i="11"/>
  <c r="L647" i="11"/>
  <c r="K647" i="11"/>
  <c r="L1545" i="11"/>
  <c r="K1545" i="11"/>
  <c r="L3635" i="11"/>
  <c r="K3635" i="11"/>
  <c r="L3201" i="11"/>
  <c r="K3201" i="11"/>
  <c r="L928" i="11"/>
  <c r="K928" i="11"/>
  <c r="L3255" i="11"/>
  <c r="K3255" i="11"/>
  <c r="L486" i="11"/>
  <c r="K486" i="11"/>
  <c r="L2928" i="11"/>
  <c r="K2928" i="11"/>
  <c r="L1742" i="11"/>
  <c r="K1742" i="11"/>
  <c r="L3358" i="11"/>
  <c r="K3358" i="11"/>
  <c r="L1896" i="11"/>
  <c r="K1896" i="11"/>
  <c r="L3148" i="11"/>
  <c r="K3148" i="11"/>
  <c r="L1895" i="11"/>
  <c r="K1895" i="11"/>
  <c r="L1741" i="11"/>
  <c r="K1741" i="11"/>
  <c r="L2234" i="11"/>
  <c r="K2234" i="11"/>
  <c r="L3357" i="11"/>
  <c r="K3357" i="11"/>
  <c r="L3576" i="11"/>
  <c r="K3576" i="11"/>
  <c r="L3147" i="11"/>
  <c r="K3147" i="11"/>
  <c r="L2103" i="11"/>
  <c r="K2103" i="11"/>
  <c r="L3465" i="11"/>
  <c r="K3465" i="11"/>
  <c r="L2444" i="11"/>
  <c r="K2444" i="11"/>
  <c r="L263" i="11"/>
  <c r="K263" i="11"/>
  <c r="L2503" i="11"/>
  <c r="K2503" i="11"/>
  <c r="L2693" i="11"/>
  <c r="K2693" i="11"/>
  <c r="L408" i="11"/>
  <c r="K408" i="11"/>
  <c r="L2820" i="11"/>
  <c r="K2820" i="11"/>
  <c r="L1480" i="11"/>
  <c r="K1480" i="11"/>
  <c r="L3356" i="11"/>
  <c r="K3356" i="11"/>
  <c r="L3427" i="11"/>
  <c r="K3427" i="11"/>
  <c r="L3634" i="11"/>
  <c r="K3634" i="11"/>
  <c r="L2977" i="11"/>
  <c r="K2977" i="11"/>
  <c r="L328" i="11"/>
  <c r="K328" i="11"/>
  <c r="L2443" i="11"/>
  <c r="K2443" i="11"/>
  <c r="L1261" i="11"/>
  <c r="K1261" i="11"/>
  <c r="L1677" i="11"/>
  <c r="K1677" i="11"/>
  <c r="L2233" i="11"/>
  <c r="K2233" i="11"/>
  <c r="L35" i="11"/>
  <c r="K35" i="11"/>
  <c r="L146" i="11"/>
  <c r="K146" i="11"/>
  <c r="L1613" i="11"/>
  <c r="K1613" i="11"/>
  <c r="L327" i="11"/>
  <c r="K327" i="11"/>
  <c r="L2442" i="11"/>
  <c r="K2442" i="11"/>
  <c r="L3426" i="11"/>
  <c r="K3426" i="11"/>
  <c r="L1972" i="11"/>
  <c r="K1972" i="11"/>
  <c r="L831" i="11"/>
  <c r="K831" i="11"/>
  <c r="L262" i="11"/>
  <c r="K262" i="11"/>
  <c r="L18" i="11"/>
  <c r="K18" i="11"/>
  <c r="L3735" i="11"/>
  <c r="K3735" i="11"/>
  <c r="L1421" i="11"/>
  <c r="K1421" i="11"/>
  <c r="L3302" i="11"/>
  <c r="K3302" i="11"/>
  <c r="L3355" i="11"/>
  <c r="K3355" i="11"/>
  <c r="L3710" i="11"/>
  <c r="K3710" i="11"/>
  <c r="L3698" i="11"/>
  <c r="K3698" i="11"/>
  <c r="L2044" i="11"/>
  <c r="K2044" i="11"/>
  <c r="L3301" i="11"/>
  <c r="K3301" i="11"/>
  <c r="L1184" i="11"/>
  <c r="K1184" i="11"/>
  <c r="L1479" i="11"/>
  <c r="K1479" i="11"/>
  <c r="L2502" i="11"/>
  <c r="K2502" i="11"/>
  <c r="L2927" i="11"/>
  <c r="K2927" i="11"/>
  <c r="L3354" i="11"/>
  <c r="K3354" i="11"/>
  <c r="L1676" i="11"/>
  <c r="K1676" i="11"/>
  <c r="L1675" i="11"/>
  <c r="K1675" i="11"/>
  <c r="L57" i="11"/>
  <c r="K57" i="11"/>
  <c r="L1183" i="11"/>
  <c r="K1183" i="11"/>
  <c r="L200" i="11"/>
  <c r="K200" i="11"/>
  <c r="L2926" i="11"/>
  <c r="K2926" i="11"/>
  <c r="L3551" i="11"/>
  <c r="K3551" i="11"/>
  <c r="L570" i="11"/>
  <c r="K570" i="11"/>
  <c r="L2102" i="11"/>
  <c r="K2102" i="11"/>
  <c r="L485" i="11"/>
  <c r="K485" i="11"/>
  <c r="L3592" i="11"/>
  <c r="K3592" i="11"/>
  <c r="L927" i="11"/>
  <c r="K927" i="11"/>
  <c r="L1182" i="11"/>
  <c r="K1182" i="11"/>
  <c r="L1420" i="11"/>
  <c r="K1420" i="11"/>
  <c r="L2501" i="11"/>
  <c r="K2501" i="11"/>
  <c r="L1260" i="11"/>
  <c r="K1260" i="11"/>
  <c r="L3353" i="11"/>
  <c r="K3353" i="11"/>
  <c r="L3300" i="11"/>
  <c r="K3300" i="11"/>
  <c r="L2625" i="11"/>
  <c r="K2625" i="11"/>
  <c r="L17" i="11"/>
  <c r="K17" i="11"/>
  <c r="L1031" i="11"/>
  <c r="K1031" i="11"/>
  <c r="L94" i="11"/>
  <c r="K94" i="11"/>
  <c r="L407" i="11"/>
  <c r="K407" i="11"/>
  <c r="L1339" i="11"/>
  <c r="K1339" i="11"/>
  <c r="L1740" i="11"/>
  <c r="K1740" i="11"/>
  <c r="L1338" i="11"/>
  <c r="K1338" i="11"/>
  <c r="L1030" i="11"/>
  <c r="K1030" i="11"/>
  <c r="L199" i="11"/>
  <c r="K199" i="11"/>
  <c r="L3254" i="11"/>
  <c r="K3254" i="11"/>
  <c r="L1823" i="11"/>
  <c r="K1823" i="11"/>
  <c r="L3425" i="11"/>
  <c r="K3425" i="11"/>
  <c r="L1259" i="11"/>
  <c r="K1259" i="11"/>
  <c r="L1612" i="11"/>
  <c r="K1612" i="11"/>
  <c r="L3500" i="11"/>
  <c r="K3500" i="11"/>
  <c r="L2441" i="11"/>
  <c r="K2441" i="11"/>
  <c r="L2976" i="11"/>
  <c r="K2976" i="11"/>
  <c r="L1181" i="11"/>
  <c r="K1181" i="11"/>
  <c r="L1611" i="11"/>
  <c r="K1611" i="11"/>
  <c r="L3614" i="11"/>
  <c r="K3614" i="11"/>
  <c r="L1822" i="11"/>
  <c r="K1822" i="11"/>
  <c r="L3633" i="11"/>
  <c r="K3633" i="11"/>
  <c r="L1180" i="11"/>
  <c r="K1180" i="11"/>
  <c r="L830" i="11"/>
  <c r="K830" i="11"/>
  <c r="L569" i="11"/>
  <c r="K569" i="11"/>
  <c r="L1419" i="11"/>
  <c r="K1419" i="11"/>
  <c r="L2165" i="11"/>
  <c r="K2165" i="11"/>
  <c r="L2819" i="11"/>
  <c r="K2819" i="11"/>
  <c r="L3709" i="11"/>
  <c r="K3709" i="11"/>
  <c r="L3746" i="11"/>
  <c r="K3746" i="11"/>
  <c r="L1894" i="11"/>
  <c r="K1894" i="11"/>
  <c r="L3104" i="11"/>
  <c r="K3104" i="11"/>
  <c r="L16" i="11"/>
  <c r="K16" i="11"/>
  <c r="L829" i="11"/>
  <c r="K829" i="11"/>
  <c r="L828" i="11"/>
  <c r="K828" i="11"/>
  <c r="L3253" i="11"/>
  <c r="K3253" i="11"/>
  <c r="L3252" i="11"/>
  <c r="K3252" i="11"/>
  <c r="L2101" i="11"/>
  <c r="K2101" i="11"/>
  <c r="L2692" i="11"/>
  <c r="K2692" i="11"/>
  <c r="L1418" i="11"/>
  <c r="K1418" i="11"/>
  <c r="L3200" i="11"/>
  <c r="K3200" i="11"/>
  <c r="L3043" i="11"/>
  <c r="K3043" i="11"/>
  <c r="L3103" i="11"/>
  <c r="K3103" i="11"/>
  <c r="L2232" i="11"/>
  <c r="K2232" i="11"/>
  <c r="L406" i="11"/>
  <c r="K406" i="11"/>
  <c r="L1739" i="11"/>
  <c r="K1739" i="11"/>
  <c r="L2925" i="11"/>
  <c r="K2925" i="11"/>
  <c r="L1610" i="11"/>
  <c r="K1610" i="11"/>
  <c r="L646" i="11"/>
  <c r="K646" i="11"/>
  <c r="L2561" i="11"/>
  <c r="K2561" i="11"/>
  <c r="L3499" i="11"/>
  <c r="K3499" i="11"/>
  <c r="L2100" i="11"/>
  <c r="K2100" i="11"/>
  <c r="L568" i="11"/>
  <c r="K568" i="11"/>
  <c r="L1478" i="11"/>
  <c r="K1478" i="11"/>
  <c r="L926" i="11"/>
  <c r="K926" i="11"/>
  <c r="L2043" i="11"/>
  <c r="K2043" i="11"/>
  <c r="L405" i="11"/>
  <c r="K405" i="11"/>
  <c r="L2164" i="11"/>
  <c r="K2164" i="11"/>
  <c r="L198" i="11"/>
  <c r="K198" i="11"/>
  <c r="L1674" i="11"/>
  <c r="K1674" i="11"/>
  <c r="L197" i="11"/>
  <c r="K197" i="11"/>
  <c r="L741" i="11"/>
  <c r="K741" i="11"/>
  <c r="L3687" i="11"/>
  <c r="K3687" i="11"/>
  <c r="L2924" i="11"/>
  <c r="K2924" i="11"/>
  <c r="L484" i="11"/>
  <c r="K484" i="11"/>
  <c r="L3660" i="11"/>
  <c r="K3660" i="11"/>
  <c r="L261" i="11"/>
  <c r="K261" i="11"/>
  <c r="L2691" i="11"/>
  <c r="K2691" i="11"/>
  <c r="L1179" i="11"/>
  <c r="K1179" i="11"/>
  <c r="L1971" i="11"/>
  <c r="K1971" i="11"/>
  <c r="L2231" i="11"/>
  <c r="K2231" i="11"/>
  <c r="L145" i="11"/>
  <c r="K145" i="11"/>
  <c r="L1337" i="11"/>
  <c r="K1337" i="11"/>
  <c r="L3199" i="11"/>
  <c r="K3199" i="11"/>
  <c r="L196" i="11"/>
  <c r="K196" i="11"/>
  <c r="L144" i="11"/>
  <c r="K144" i="11"/>
  <c r="L143" i="11"/>
  <c r="K143" i="11"/>
  <c r="L2757" i="11"/>
  <c r="K2757" i="11"/>
  <c r="L2873" i="11"/>
  <c r="K2873" i="11"/>
  <c r="L1336" i="11"/>
  <c r="K1336" i="11"/>
  <c r="L827" i="11"/>
  <c r="K827" i="11"/>
  <c r="L1104" i="11"/>
  <c r="K1104" i="11"/>
  <c r="L2818" i="11"/>
  <c r="K2818" i="11"/>
  <c r="L3042" i="11"/>
  <c r="K3042" i="11"/>
  <c r="L2817" i="11"/>
  <c r="K2817" i="11"/>
  <c r="L1417" i="11"/>
  <c r="K1417" i="11"/>
  <c r="L142" i="11"/>
  <c r="K142" i="11"/>
  <c r="L2163" i="11"/>
  <c r="K2163" i="11"/>
  <c r="L2560" i="11"/>
  <c r="K2560" i="11"/>
  <c r="L2440" i="11"/>
  <c r="K2440" i="11"/>
  <c r="L260" i="11"/>
  <c r="K260" i="11"/>
  <c r="L93" i="11"/>
  <c r="K93" i="11"/>
  <c r="L2315" i="11"/>
  <c r="K2315" i="11"/>
  <c r="L3391" i="11"/>
  <c r="K3391" i="11"/>
  <c r="L2923" i="11"/>
  <c r="K2923" i="11"/>
  <c r="L3498" i="11"/>
  <c r="K3498" i="11"/>
  <c r="L2042" i="11"/>
  <c r="K2042" i="11"/>
  <c r="L3041" i="11"/>
  <c r="K3041" i="11"/>
  <c r="L2500" i="11"/>
  <c r="K2500" i="11"/>
  <c r="L1673" i="11"/>
  <c r="K1673" i="11"/>
  <c r="L2624" i="11"/>
  <c r="K2624" i="11"/>
  <c r="L567" i="11"/>
  <c r="K567" i="11"/>
  <c r="L2975" i="11"/>
  <c r="K2975" i="11"/>
  <c r="L3146" i="11"/>
  <c r="K3146" i="11"/>
  <c r="L1178" i="11"/>
  <c r="K1178" i="11"/>
  <c r="L2872" i="11"/>
  <c r="K2872" i="11"/>
  <c r="L3753" i="11"/>
  <c r="K3753" i="11"/>
  <c r="L3464" i="11"/>
  <c r="K3464" i="11"/>
  <c r="L195" i="11"/>
  <c r="K195" i="11"/>
  <c r="L1029" i="11"/>
  <c r="K1029" i="11"/>
  <c r="L2499" i="11"/>
  <c r="K2499" i="11"/>
  <c r="L1821" i="11"/>
  <c r="K1821" i="11"/>
  <c r="L2384" i="11"/>
  <c r="K2384" i="11"/>
  <c r="L2383" i="11"/>
  <c r="K2383" i="11"/>
  <c r="L483" i="11"/>
  <c r="K483" i="11"/>
  <c r="L404" i="11"/>
  <c r="K404" i="11"/>
  <c r="L3102" i="11"/>
  <c r="K3102" i="11"/>
  <c r="L194" i="11"/>
  <c r="K194" i="11"/>
  <c r="L2041" i="11"/>
  <c r="K2041" i="11"/>
  <c r="L2162" i="11"/>
  <c r="K2162" i="11"/>
  <c r="L3659" i="11"/>
  <c r="K3659" i="11"/>
  <c r="L3101" i="11"/>
  <c r="K3101" i="11"/>
  <c r="L2161" i="11"/>
  <c r="K2161" i="11"/>
  <c r="L645" i="11"/>
  <c r="K645" i="11"/>
  <c r="L1738" i="11"/>
  <c r="K1738" i="11"/>
  <c r="L2314" i="11"/>
  <c r="K2314" i="11"/>
  <c r="L2040" i="11"/>
  <c r="K2040" i="11"/>
  <c r="L1177" i="11"/>
  <c r="K1177" i="11"/>
  <c r="L3463" i="11"/>
  <c r="K3463" i="11"/>
  <c r="L2439" i="11"/>
  <c r="K2439" i="11"/>
  <c r="L3658" i="11"/>
  <c r="K3658" i="11"/>
  <c r="L1737" i="11"/>
  <c r="K1737" i="11"/>
  <c r="L2039" i="11"/>
  <c r="K2039" i="11"/>
  <c r="L141" i="11"/>
  <c r="K141" i="11"/>
  <c r="L3040" i="11"/>
  <c r="K3040" i="11"/>
  <c r="L3100" i="11"/>
  <c r="K3100" i="11"/>
  <c r="L56" i="11"/>
  <c r="K56" i="11"/>
  <c r="L3299" i="11"/>
  <c r="K3299" i="11"/>
  <c r="L1103" i="11"/>
  <c r="K1103" i="11"/>
  <c r="L2099" i="11"/>
  <c r="K2099" i="11"/>
  <c r="L193" i="11"/>
  <c r="K193" i="11"/>
  <c r="L2313" i="11"/>
  <c r="K2313" i="11"/>
  <c r="L2312" i="11"/>
  <c r="K2312" i="11"/>
  <c r="L740" i="11"/>
  <c r="K740" i="11"/>
  <c r="L3497" i="11"/>
  <c r="K3497" i="11"/>
  <c r="L2816" i="11"/>
  <c r="K2816" i="11"/>
  <c r="L1477" i="11"/>
  <c r="K1477" i="11"/>
  <c r="L2438" i="11"/>
  <c r="K2438" i="11"/>
  <c r="L1820" i="11"/>
  <c r="K1820" i="11"/>
  <c r="L482" i="11"/>
  <c r="K482" i="11"/>
  <c r="L2311" i="11"/>
  <c r="K2311" i="11"/>
  <c r="L3657" i="11"/>
  <c r="K3657" i="11"/>
  <c r="L826" i="11"/>
  <c r="K826" i="11"/>
  <c r="L403" i="11"/>
  <c r="K403" i="11"/>
  <c r="L1335" i="11"/>
  <c r="K1335" i="11"/>
  <c r="L2974" i="11"/>
  <c r="K2974" i="11"/>
  <c r="L3697" i="11"/>
  <c r="K3697" i="11"/>
  <c r="L1416" i="11"/>
  <c r="K1416" i="11"/>
  <c r="L1102" i="11"/>
  <c r="K1102" i="11"/>
  <c r="L1819" i="11"/>
  <c r="K1819" i="11"/>
  <c r="L2498" i="11"/>
  <c r="K2498" i="11"/>
  <c r="L1736" i="11"/>
  <c r="K1736" i="11"/>
  <c r="L3462" i="11"/>
  <c r="K3462" i="11"/>
  <c r="L481" i="11"/>
  <c r="K481" i="11"/>
  <c r="L2160" i="11"/>
  <c r="K2160" i="11"/>
  <c r="L2871" i="11"/>
  <c r="K2871" i="11"/>
  <c r="L3039" i="11"/>
  <c r="K3039" i="11"/>
  <c r="L3038" i="11"/>
  <c r="K3038" i="11"/>
  <c r="L2098" i="11"/>
  <c r="K2098" i="11"/>
  <c r="L1258" i="11"/>
  <c r="K1258" i="11"/>
  <c r="L644" i="11"/>
  <c r="K644" i="11"/>
  <c r="L3390" i="11"/>
  <c r="K3390" i="11"/>
  <c r="L1609" i="11"/>
  <c r="K1609" i="11"/>
  <c r="L1672" i="11"/>
  <c r="K1672" i="11"/>
  <c r="L3646" i="11"/>
  <c r="K3646" i="11"/>
  <c r="L3298" i="11"/>
  <c r="K3298" i="11"/>
  <c r="L1257" i="11"/>
  <c r="K1257" i="11"/>
  <c r="L2870" i="11"/>
  <c r="K2870" i="11"/>
  <c r="L739" i="11"/>
  <c r="K739" i="11"/>
  <c r="L3389" i="11"/>
  <c r="K3389" i="11"/>
  <c r="L1028" i="11"/>
  <c r="K1028" i="11"/>
  <c r="L1256" i="11"/>
  <c r="K1256" i="11"/>
  <c r="L1176" i="11"/>
  <c r="K1176" i="11"/>
  <c r="L2230" i="11"/>
  <c r="K2230" i="11"/>
  <c r="L643" i="11"/>
  <c r="K643" i="11"/>
  <c r="L3099" i="11"/>
  <c r="K3099" i="11"/>
  <c r="L1255" i="11"/>
  <c r="K1255" i="11"/>
  <c r="L925" i="11"/>
  <c r="K925" i="11"/>
  <c r="L2869" i="11"/>
  <c r="K2869" i="11"/>
  <c r="L825" i="11"/>
  <c r="K825" i="11"/>
  <c r="L1175" i="11"/>
  <c r="K1175" i="11"/>
  <c r="L55" i="11"/>
  <c r="K55" i="11"/>
  <c r="L1476" i="11"/>
  <c r="K1476" i="11"/>
  <c r="L3297" i="11"/>
  <c r="K3297" i="11"/>
  <c r="L642" i="11"/>
  <c r="K642" i="11"/>
  <c r="L1970" i="11"/>
  <c r="K1970" i="11"/>
  <c r="L1254" i="11"/>
  <c r="K1254" i="11"/>
  <c r="L824" i="11"/>
  <c r="K824" i="11"/>
  <c r="L2868" i="11"/>
  <c r="K2868" i="11"/>
  <c r="L259" i="11"/>
  <c r="K259" i="11"/>
  <c r="L2497" i="11"/>
  <c r="K2497" i="11"/>
  <c r="L2756" i="11"/>
  <c r="K2756" i="11"/>
  <c r="L738" i="11"/>
  <c r="K738" i="11"/>
  <c r="L1101" i="11"/>
  <c r="K1101" i="11"/>
  <c r="L1969" i="11"/>
  <c r="K1969" i="11"/>
  <c r="L1735" i="11"/>
  <c r="K1735" i="11"/>
  <c r="L1253" i="11"/>
  <c r="K1253" i="11"/>
  <c r="L2382" i="11"/>
  <c r="K2382" i="11"/>
  <c r="L641" i="11"/>
  <c r="K641" i="11"/>
  <c r="L1671" i="11"/>
  <c r="K1671" i="11"/>
  <c r="L737" i="11"/>
  <c r="K737" i="11"/>
  <c r="L924" i="11"/>
  <c r="K924" i="11"/>
  <c r="L92" i="11"/>
  <c r="K92" i="11"/>
  <c r="L402" i="11"/>
  <c r="K402" i="11"/>
  <c r="L1818" i="11"/>
  <c r="K1818" i="11"/>
  <c r="L640" i="11"/>
  <c r="K640" i="11"/>
  <c r="L326" i="11"/>
  <c r="K326" i="11"/>
  <c r="L2437" i="11"/>
  <c r="K2437" i="11"/>
  <c r="L823" i="11"/>
  <c r="K823" i="11"/>
  <c r="L1100" i="11"/>
  <c r="K1100" i="11"/>
  <c r="L3198" i="11"/>
  <c r="K3198" i="11"/>
  <c r="L3523" i="11"/>
  <c r="K3523" i="11"/>
  <c r="L1415" i="11"/>
  <c r="K1415" i="11"/>
  <c r="L2436" i="11"/>
  <c r="K2436" i="11"/>
  <c r="L1670" i="11"/>
  <c r="K1670" i="11"/>
  <c r="L3037" i="11"/>
  <c r="K3037" i="11"/>
  <c r="L2623" i="11"/>
  <c r="K2623" i="11"/>
  <c r="L2310" i="11"/>
  <c r="K2310" i="11"/>
  <c r="L3496" i="11"/>
  <c r="K3496" i="11"/>
  <c r="L736" i="11"/>
  <c r="K736" i="11"/>
  <c r="L480" i="11"/>
  <c r="K480" i="11"/>
  <c r="L192" i="11"/>
  <c r="K192" i="11"/>
  <c r="L2815" i="11"/>
  <c r="K2815" i="11"/>
  <c r="L3098" i="11"/>
  <c r="K3098" i="11"/>
  <c r="L3740" i="11"/>
  <c r="K3740" i="11"/>
  <c r="L2309" i="11"/>
  <c r="K2309" i="11"/>
  <c r="L1334" i="11"/>
  <c r="K1334" i="11"/>
  <c r="L2755" i="11"/>
  <c r="K2755" i="11"/>
  <c r="L1893" i="11"/>
  <c r="K1893" i="11"/>
  <c r="L1252" i="11"/>
  <c r="K1252" i="11"/>
  <c r="L1734" i="11"/>
  <c r="K1734" i="11"/>
  <c r="L1968" i="11"/>
  <c r="K1968" i="11"/>
  <c r="L566" i="11"/>
  <c r="K566" i="11"/>
  <c r="L479" i="11"/>
  <c r="K479" i="11"/>
  <c r="L325" i="11"/>
  <c r="K325" i="11"/>
  <c r="L2229" i="11"/>
  <c r="K2229" i="11"/>
  <c r="L140" i="11"/>
  <c r="K140" i="11"/>
  <c r="L639" i="11"/>
  <c r="K639" i="11"/>
  <c r="L822" i="11"/>
  <c r="K822" i="11"/>
  <c r="L2308" i="11"/>
  <c r="K2308" i="11"/>
  <c r="L1544" i="11"/>
  <c r="K1544" i="11"/>
  <c r="L565" i="11"/>
  <c r="K565" i="11"/>
  <c r="L1892" i="11"/>
  <c r="K1892" i="11"/>
  <c r="L2097" i="11"/>
  <c r="K2097" i="11"/>
  <c r="L258" i="11"/>
  <c r="K258" i="11"/>
  <c r="L91" i="11"/>
  <c r="K91" i="11"/>
  <c r="L638" i="11"/>
  <c r="K638" i="11"/>
  <c r="L735" i="11"/>
  <c r="K735" i="11"/>
  <c r="L1027" i="11"/>
  <c r="K1027" i="11"/>
  <c r="L3097" i="11"/>
  <c r="K3097" i="11"/>
  <c r="L2096" i="11"/>
  <c r="K2096" i="11"/>
  <c r="L15" i="11"/>
  <c r="K15" i="11"/>
  <c r="L54" i="11"/>
  <c r="K54" i="11"/>
  <c r="L3036" i="11"/>
  <c r="K3036" i="11"/>
  <c r="L2381" i="11"/>
  <c r="K2381" i="11"/>
  <c r="L1414" i="11"/>
  <c r="K1414" i="11"/>
  <c r="L821" i="11"/>
  <c r="K821" i="11"/>
  <c r="L820" i="11"/>
  <c r="K820" i="11"/>
  <c r="L819" i="11"/>
  <c r="K819" i="11"/>
  <c r="L3632" i="11"/>
  <c r="K3632" i="11"/>
  <c r="L564" i="11"/>
  <c r="K564" i="11"/>
  <c r="L2814" i="11"/>
  <c r="K2814" i="11"/>
  <c r="L401" i="11"/>
  <c r="K401" i="11"/>
  <c r="L923" i="11"/>
  <c r="K923" i="11"/>
  <c r="L3495" i="11"/>
  <c r="K3495" i="11"/>
  <c r="L3461" i="11"/>
  <c r="K3461" i="11"/>
  <c r="L1543" i="11"/>
  <c r="K1543" i="11"/>
  <c r="L3197" i="11"/>
  <c r="K3197" i="11"/>
  <c r="L1413" i="11"/>
  <c r="K1413" i="11"/>
  <c r="L3708" i="11"/>
  <c r="K3708" i="11"/>
  <c r="L1967" i="11"/>
  <c r="K1967" i="11"/>
  <c r="L3035" i="11"/>
  <c r="K3035" i="11"/>
  <c r="L3096" i="11"/>
  <c r="K3096" i="11"/>
  <c r="L2380" i="11"/>
  <c r="K2380" i="11"/>
  <c r="L1026" i="11"/>
  <c r="K1026" i="11"/>
  <c r="L3296" i="11"/>
  <c r="K3296" i="11"/>
  <c r="L3145" i="11"/>
  <c r="K3145" i="11"/>
  <c r="L3196" i="11"/>
  <c r="K3196" i="11"/>
  <c r="L2496" i="11"/>
  <c r="K2496" i="11"/>
  <c r="L3095" i="11"/>
  <c r="K3095" i="11"/>
  <c r="L1025" i="11"/>
  <c r="K1025" i="11"/>
  <c r="L3752" i="11"/>
  <c r="K3752" i="11"/>
  <c r="L2690" i="11"/>
  <c r="K2690" i="11"/>
  <c r="L2379" i="11"/>
  <c r="K2379" i="11"/>
  <c r="L191" i="11"/>
  <c r="K191" i="11"/>
  <c r="L1251" i="11"/>
  <c r="K1251" i="11"/>
  <c r="L190" i="11"/>
  <c r="K190" i="11"/>
  <c r="L2228" i="11"/>
  <c r="K2228" i="11"/>
  <c r="L1333" i="11"/>
  <c r="K1333" i="11"/>
  <c r="L1412" i="11"/>
  <c r="K1412" i="11"/>
  <c r="L1817" i="11"/>
  <c r="K1817" i="11"/>
  <c r="L2867" i="11"/>
  <c r="K2867" i="11"/>
  <c r="L3094" i="11"/>
  <c r="K3094" i="11"/>
  <c r="L1099" i="11"/>
  <c r="K1099" i="11"/>
  <c r="L2378" i="11"/>
  <c r="K2378" i="11"/>
  <c r="L1733" i="11"/>
  <c r="K1733" i="11"/>
  <c r="L2922" i="11"/>
  <c r="K2922" i="11"/>
  <c r="L1891" i="11"/>
  <c r="K1891" i="11"/>
  <c r="L3676" i="11"/>
  <c r="K3676" i="11"/>
  <c r="L3093" i="11"/>
  <c r="K3093" i="11"/>
  <c r="L2377" i="11"/>
  <c r="K2377" i="11"/>
  <c r="L2038" i="11"/>
  <c r="K2038" i="11"/>
  <c r="L2095" i="11"/>
  <c r="K2095" i="11"/>
  <c r="L1024" i="11"/>
  <c r="K1024" i="11"/>
  <c r="L3092" i="11"/>
  <c r="K3092" i="11"/>
  <c r="L2037" i="11"/>
  <c r="K2037" i="11"/>
  <c r="L90" i="11"/>
  <c r="K90" i="11"/>
  <c r="L2689" i="11"/>
  <c r="K2689" i="11"/>
  <c r="L2754" i="11"/>
  <c r="K2754" i="11"/>
  <c r="L1608" i="11"/>
  <c r="K1608" i="11"/>
  <c r="L2036" i="11"/>
  <c r="K2036" i="11"/>
  <c r="L3034" i="11"/>
  <c r="K3034" i="11"/>
  <c r="L2035" i="11"/>
  <c r="K2035" i="11"/>
  <c r="L2813" i="11"/>
  <c r="K2813" i="11"/>
  <c r="L1475" i="11"/>
  <c r="K1475" i="11"/>
  <c r="L2559" i="11"/>
  <c r="K2559" i="11"/>
  <c r="L2688" i="11"/>
  <c r="K2688" i="11"/>
  <c r="L2094" i="11"/>
  <c r="K2094" i="11"/>
  <c r="L3765" i="11"/>
  <c r="K3765" i="11"/>
  <c r="L3631" i="11"/>
  <c r="K3631" i="11"/>
  <c r="L1890" i="11"/>
  <c r="K1890" i="11"/>
  <c r="L2376" i="11"/>
  <c r="K2376" i="11"/>
  <c r="L1542" i="11"/>
  <c r="K1542" i="11"/>
  <c r="L637" i="11"/>
  <c r="K637" i="11"/>
  <c r="L3144" i="11"/>
  <c r="K3144" i="11"/>
  <c r="L2435" i="11"/>
  <c r="K2435" i="11"/>
  <c r="L53" i="11"/>
  <c r="K53" i="11"/>
  <c r="L52" i="11"/>
  <c r="K52" i="11"/>
  <c r="L1411" i="11"/>
  <c r="K1411" i="11"/>
  <c r="L2812" i="11"/>
  <c r="K2812" i="11"/>
  <c r="L478" i="11"/>
  <c r="K478" i="11"/>
  <c r="L2622" i="11"/>
  <c r="K2622" i="11"/>
  <c r="L3388" i="11"/>
  <c r="K3388" i="11"/>
  <c r="L3033" i="11"/>
  <c r="K3033" i="11"/>
  <c r="L2753" i="11"/>
  <c r="K2753" i="11"/>
  <c r="L1732" i="11"/>
  <c r="K1732" i="11"/>
  <c r="L3656" i="11"/>
  <c r="K3656" i="11"/>
  <c r="L1098" i="11"/>
  <c r="K1098" i="11"/>
  <c r="L2687" i="11"/>
  <c r="K2687" i="11"/>
  <c r="L734" i="11"/>
  <c r="K734" i="11"/>
  <c r="L2686" i="11"/>
  <c r="K2686" i="11"/>
  <c r="L1097" i="11"/>
  <c r="K1097" i="11"/>
  <c r="L3295" i="11"/>
  <c r="K3295" i="11"/>
  <c r="L2558" i="11"/>
  <c r="K2558" i="11"/>
  <c r="L1023" i="11"/>
  <c r="K1023" i="11"/>
  <c r="L3550" i="11"/>
  <c r="K3550" i="11"/>
  <c r="L1250" i="11"/>
  <c r="K1250" i="11"/>
  <c r="L1541" i="11"/>
  <c r="K1541" i="11"/>
  <c r="L563" i="11"/>
  <c r="K563" i="11"/>
  <c r="L14" i="11"/>
  <c r="K14" i="11"/>
  <c r="L3091" i="11"/>
  <c r="K3091" i="11"/>
  <c r="L1889" i="11"/>
  <c r="K1889" i="11"/>
  <c r="L636" i="11"/>
  <c r="K636" i="11"/>
  <c r="L2375" i="11"/>
  <c r="K2375" i="11"/>
  <c r="L1022" i="11"/>
  <c r="K1022" i="11"/>
  <c r="L3294" i="11"/>
  <c r="K3294" i="11"/>
  <c r="L2227" i="11"/>
  <c r="K2227" i="11"/>
  <c r="L139" i="11"/>
  <c r="K139" i="11"/>
  <c r="L635" i="11"/>
  <c r="K635" i="11"/>
  <c r="L138" i="11"/>
  <c r="K138" i="11"/>
  <c r="L2093" i="11"/>
  <c r="K2093" i="11"/>
  <c r="L1966" i="11"/>
  <c r="K1966" i="11"/>
  <c r="L257" i="11"/>
  <c r="K257" i="11"/>
  <c r="L562" i="11"/>
  <c r="K562" i="11"/>
  <c r="L137" i="11"/>
  <c r="K137" i="11"/>
  <c r="L1096" i="11"/>
  <c r="K1096" i="11"/>
  <c r="L1888" i="11"/>
  <c r="K1888" i="11"/>
  <c r="L477" i="11"/>
  <c r="K477" i="11"/>
  <c r="L922" i="11"/>
  <c r="K922" i="11"/>
  <c r="L1095" i="11"/>
  <c r="K1095" i="11"/>
  <c r="L1332" i="11"/>
  <c r="K1332" i="11"/>
  <c r="L3352" i="11"/>
  <c r="K3352" i="11"/>
  <c r="L3293" i="11"/>
  <c r="K3293" i="11"/>
  <c r="L1816" i="11"/>
  <c r="K1816" i="11"/>
  <c r="L921" i="11"/>
  <c r="K921" i="11"/>
  <c r="L1669" i="11"/>
  <c r="K1669" i="11"/>
  <c r="L2374" i="11"/>
  <c r="K2374" i="11"/>
  <c r="L561" i="11"/>
  <c r="K561" i="11"/>
  <c r="L2495" i="11"/>
  <c r="K2495" i="11"/>
  <c r="L2973" i="11"/>
  <c r="K2973" i="11"/>
  <c r="L2921" i="11"/>
  <c r="K2921" i="11"/>
  <c r="L920" i="11"/>
  <c r="K920" i="11"/>
  <c r="L1410" i="11"/>
  <c r="K1410" i="11"/>
  <c r="L1668" i="11"/>
  <c r="K1668" i="11"/>
  <c r="L3424" i="11"/>
  <c r="K3424" i="11"/>
  <c r="L919" i="11"/>
  <c r="K919" i="11"/>
  <c r="L89" i="11"/>
  <c r="K89" i="11"/>
  <c r="L2920" i="11"/>
  <c r="K2920" i="11"/>
  <c r="L1887" i="11"/>
  <c r="K1887" i="11"/>
  <c r="L1815" i="11"/>
  <c r="K1815" i="11"/>
  <c r="L1021" i="11"/>
  <c r="K1021" i="11"/>
  <c r="L400" i="11"/>
  <c r="K400" i="11"/>
  <c r="L3721" i="11"/>
  <c r="K3721" i="11"/>
  <c r="L3090" i="11"/>
  <c r="K3090" i="11"/>
  <c r="L3292" i="11"/>
  <c r="K3292" i="11"/>
  <c r="L1540" i="11"/>
  <c r="K1540" i="11"/>
  <c r="L1249" i="11"/>
  <c r="K1249" i="11"/>
  <c r="L51" i="11"/>
  <c r="K51" i="11"/>
  <c r="L1667" i="11"/>
  <c r="K1667" i="11"/>
  <c r="L3751" i="11"/>
  <c r="K3751" i="11"/>
  <c r="L3575" i="11"/>
  <c r="K3575" i="11"/>
  <c r="L2034" i="11"/>
  <c r="K2034" i="11"/>
  <c r="L1965" i="11"/>
  <c r="K1965" i="11"/>
  <c r="L1886" i="11"/>
  <c r="K1886" i="11"/>
  <c r="L2033" i="11"/>
  <c r="K2033" i="11"/>
  <c r="L2092" i="11"/>
  <c r="K2092" i="11"/>
  <c r="L1409" i="11"/>
  <c r="K1409" i="11"/>
  <c r="L1539" i="11"/>
  <c r="K1539" i="11"/>
  <c r="L2032" i="11"/>
  <c r="K2032" i="11"/>
  <c r="L2031" i="11"/>
  <c r="K2031" i="11"/>
  <c r="L560" i="11"/>
  <c r="K560" i="11"/>
  <c r="L399" i="11"/>
  <c r="K399" i="11"/>
  <c r="L1538" i="11"/>
  <c r="K1538" i="11"/>
  <c r="L1408" i="11"/>
  <c r="K1408" i="11"/>
  <c r="L1407" i="11"/>
  <c r="K1407" i="11"/>
  <c r="L3089" i="11"/>
  <c r="K3089" i="11"/>
  <c r="L3675" i="11"/>
  <c r="K3675" i="11"/>
  <c r="L1020" i="11"/>
  <c r="K1020" i="11"/>
  <c r="L2866" i="11"/>
  <c r="K2866" i="11"/>
  <c r="L2811" i="11"/>
  <c r="K2811" i="11"/>
  <c r="L1964" i="11"/>
  <c r="K1964" i="11"/>
  <c r="L818" i="11"/>
  <c r="K818" i="11"/>
  <c r="L1607" i="11"/>
  <c r="K1607" i="11"/>
  <c r="L1885" i="11"/>
  <c r="K1885" i="11"/>
  <c r="L3032" i="11"/>
  <c r="K3032" i="11"/>
  <c r="L2159" i="11"/>
  <c r="K2159" i="11"/>
  <c r="L189" i="11"/>
  <c r="K189" i="11"/>
  <c r="L2810" i="11"/>
  <c r="K2810" i="11"/>
  <c r="L2434" i="11"/>
  <c r="K2434" i="11"/>
  <c r="L398" i="11"/>
  <c r="K398" i="11"/>
  <c r="L3460" i="11"/>
  <c r="K3460" i="11"/>
  <c r="L2557" i="11"/>
  <c r="K2557" i="11"/>
  <c r="L50" i="11"/>
  <c r="K50" i="11"/>
  <c r="L2030" i="11"/>
  <c r="K2030" i="11"/>
  <c r="L3031" i="11"/>
  <c r="K3031" i="11"/>
  <c r="L2621" i="11"/>
  <c r="K2621" i="11"/>
  <c r="L2809" i="11"/>
  <c r="K2809" i="11"/>
  <c r="L324" i="11"/>
  <c r="K324" i="11"/>
  <c r="L3645" i="11"/>
  <c r="K3645" i="11"/>
  <c r="L49" i="11"/>
  <c r="K49" i="11"/>
  <c r="L3459" i="11"/>
  <c r="K3459" i="11"/>
  <c r="L634" i="11"/>
  <c r="K634" i="11"/>
  <c r="L1537" i="11"/>
  <c r="K1537" i="11"/>
  <c r="L1884" i="11"/>
  <c r="K1884" i="11"/>
  <c r="L3574" i="11"/>
  <c r="K3574" i="11"/>
  <c r="L3351" i="11"/>
  <c r="K3351" i="11"/>
  <c r="L1474" i="11"/>
  <c r="K1474" i="11"/>
  <c r="L2091" i="11"/>
  <c r="K2091" i="11"/>
  <c r="L2865" i="11"/>
  <c r="K2865" i="11"/>
  <c r="L1731" i="11"/>
  <c r="K1731" i="11"/>
  <c r="L2685" i="11"/>
  <c r="K2685" i="11"/>
  <c r="L2090" i="11"/>
  <c r="K2090" i="11"/>
  <c r="L136" i="11"/>
  <c r="K136" i="11"/>
  <c r="L2620" i="11"/>
  <c r="K2620" i="11"/>
  <c r="L1174" i="11"/>
  <c r="K1174" i="11"/>
  <c r="L3749" i="11"/>
  <c r="K3749" i="11"/>
  <c r="L817" i="11"/>
  <c r="K817" i="11"/>
  <c r="L816" i="11"/>
  <c r="K816" i="11"/>
  <c r="L1963" i="11"/>
  <c r="K1963" i="11"/>
  <c r="L733" i="11"/>
  <c r="K733" i="11"/>
  <c r="L3764" i="11"/>
  <c r="K3764" i="11"/>
  <c r="L2373" i="11"/>
  <c r="K2373" i="11"/>
  <c r="L815" i="11"/>
  <c r="K815" i="11"/>
  <c r="L3030" i="11"/>
  <c r="K3030" i="11"/>
  <c r="L1962" i="11"/>
  <c r="K1962" i="11"/>
  <c r="L2226" i="11"/>
  <c r="K2226" i="11"/>
  <c r="L135" i="11"/>
  <c r="K135" i="11"/>
  <c r="L1173" i="11"/>
  <c r="K1173" i="11"/>
  <c r="L3387" i="11"/>
  <c r="K3387" i="11"/>
  <c r="L1019" i="11"/>
  <c r="K1019" i="11"/>
  <c r="L256" i="11"/>
  <c r="K256" i="11"/>
  <c r="L1606" i="11"/>
  <c r="K1606" i="11"/>
  <c r="L255" i="11"/>
  <c r="K255" i="11"/>
  <c r="L397" i="11"/>
  <c r="K397" i="11"/>
  <c r="L2919" i="11"/>
  <c r="K2919" i="11"/>
  <c r="L323" i="11"/>
  <c r="K323" i="11"/>
  <c r="L3029" i="11"/>
  <c r="K3029" i="11"/>
  <c r="L2684" i="11"/>
  <c r="K2684" i="11"/>
  <c r="L134" i="11"/>
  <c r="K134" i="11"/>
  <c r="L3423" i="11"/>
  <c r="K3423" i="11"/>
  <c r="L3386" i="11"/>
  <c r="K3386" i="11"/>
  <c r="L3251" i="11"/>
  <c r="K3251" i="11"/>
  <c r="L2972" i="11"/>
  <c r="K2972" i="11"/>
  <c r="L3195" i="11"/>
  <c r="K3195" i="11"/>
  <c r="L1961" i="11"/>
  <c r="K1961" i="11"/>
  <c r="L133" i="11"/>
  <c r="K133" i="11"/>
  <c r="L476" i="11"/>
  <c r="K476" i="11"/>
  <c r="L132" i="11"/>
  <c r="K132" i="11"/>
  <c r="L3291" i="11"/>
  <c r="K3291" i="11"/>
  <c r="L1883" i="11"/>
  <c r="K1883" i="11"/>
  <c r="L1331" i="11"/>
  <c r="K1331" i="11"/>
  <c r="L1330" i="11"/>
  <c r="K1330" i="11"/>
  <c r="L1248" i="11"/>
  <c r="K1248" i="11"/>
  <c r="L1329" i="11"/>
  <c r="K1329" i="11"/>
  <c r="L2556" i="11"/>
  <c r="K2556" i="11"/>
  <c r="L1882" i="11"/>
  <c r="K1882" i="11"/>
  <c r="L475" i="11"/>
  <c r="K475" i="11"/>
  <c r="L814" i="11"/>
  <c r="K814" i="11"/>
  <c r="L1172" i="11"/>
  <c r="K1172" i="11"/>
  <c r="L1247" i="11"/>
  <c r="K1247" i="11"/>
  <c r="L1605" i="11"/>
  <c r="K1605" i="11"/>
  <c r="L633" i="11"/>
  <c r="K633" i="11"/>
  <c r="L559" i="11"/>
  <c r="K559" i="11"/>
  <c r="L558" i="11"/>
  <c r="K558" i="11"/>
  <c r="L2555" i="11"/>
  <c r="K2555" i="11"/>
  <c r="L1960" i="11"/>
  <c r="K1960" i="11"/>
  <c r="L918" i="11"/>
  <c r="K918" i="11"/>
  <c r="L2864" i="11"/>
  <c r="K2864" i="11"/>
  <c r="L2029" i="11"/>
  <c r="K2029" i="11"/>
  <c r="L88" i="11"/>
  <c r="K88" i="11"/>
  <c r="L3762" i="11"/>
  <c r="K3762" i="11"/>
  <c r="L3422" i="11"/>
  <c r="K3422" i="11"/>
  <c r="L1171" i="11"/>
  <c r="K1171" i="11"/>
  <c r="L813" i="11"/>
  <c r="K813" i="11"/>
  <c r="L254" i="11"/>
  <c r="K254" i="11"/>
  <c r="L812" i="11"/>
  <c r="K812" i="11"/>
  <c r="L1959" i="11"/>
  <c r="K1959" i="11"/>
  <c r="L632" i="11"/>
  <c r="K632" i="11"/>
  <c r="L2028" i="11"/>
  <c r="K2028" i="11"/>
  <c r="L1814" i="11"/>
  <c r="K1814" i="11"/>
  <c r="L2027" i="11"/>
  <c r="K2027" i="11"/>
  <c r="L2683" i="11"/>
  <c r="K2683" i="11"/>
  <c r="L2026" i="11"/>
  <c r="K2026" i="11"/>
  <c r="L2433" i="11"/>
  <c r="K2433" i="11"/>
  <c r="L3573" i="11"/>
  <c r="K3573" i="11"/>
  <c r="L2494" i="11"/>
  <c r="K2494" i="11"/>
  <c r="L2089" i="11"/>
  <c r="K2089" i="11"/>
  <c r="L1536" i="11"/>
  <c r="K1536" i="11"/>
  <c r="L474" i="11"/>
  <c r="K474" i="11"/>
  <c r="L1881" i="11"/>
  <c r="K1881" i="11"/>
  <c r="L1406" i="11"/>
  <c r="K1406" i="11"/>
  <c r="L473" i="11"/>
  <c r="K473" i="11"/>
  <c r="L131" i="11"/>
  <c r="K131" i="11"/>
  <c r="L3385" i="11"/>
  <c r="K3385" i="11"/>
  <c r="L3028" i="11"/>
  <c r="K3028" i="11"/>
  <c r="L1880" i="11"/>
  <c r="K1880" i="11"/>
  <c r="L2307" i="11"/>
  <c r="K2307" i="11"/>
  <c r="L3250" i="11"/>
  <c r="K3250" i="11"/>
  <c r="L2863" i="11"/>
  <c r="K2863" i="11"/>
  <c r="L1018" i="11"/>
  <c r="K1018" i="11"/>
  <c r="L1879" i="11"/>
  <c r="K1879" i="11"/>
  <c r="L732" i="11"/>
  <c r="K732" i="11"/>
  <c r="L396" i="11"/>
  <c r="K396" i="11"/>
  <c r="L1170" i="11"/>
  <c r="K1170" i="11"/>
  <c r="L3143" i="11"/>
  <c r="K3143" i="11"/>
  <c r="L1666" i="11"/>
  <c r="K1666" i="11"/>
  <c r="L322" i="11"/>
  <c r="K322" i="11"/>
  <c r="L1878" i="11"/>
  <c r="K1878" i="11"/>
  <c r="L3549" i="11"/>
  <c r="K3549" i="11"/>
  <c r="L395" i="11"/>
  <c r="K395" i="11"/>
  <c r="L731" i="11"/>
  <c r="K731" i="11"/>
  <c r="L1958" i="11"/>
  <c r="K1958" i="11"/>
  <c r="L3350" i="11"/>
  <c r="K3350" i="11"/>
  <c r="L130" i="11"/>
  <c r="K130" i="11"/>
  <c r="L3194" i="11"/>
  <c r="K3194" i="11"/>
  <c r="L2862" i="11"/>
  <c r="K2862" i="11"/>
  <c r="L472" i="11"/>
  <c r="K472" i="11"/>
  <c r="L1730" i="11"/>
  <c r="K1730" i="11"/>
  <c r="L1169" i="11"/>
  <c r="K1169" i="11"/>
  <c r="L2158" i="11"/>
  <c r="K2158" i="11"/>
  <c r="L1535" i="11"/>
  <c r="K1535" i="11"/>
  <c r="L1246" i="11"/>
  <c r="K1246" i="11"/>
  <c r="L1534" i="11"/>
  <c r="K1534" i="11"/>
  <c r="L1405" i="11"/>
  <c r="K1405" i="11"/>
  <c r="L2225" i="11"/>
  <c r="K2225" i="11"/>
  <c r="L2224" i="11"/>
  <c r="K2224" i="11"/>
  <c r="L321" i="11"/>
  <c r="K321" i="11"/>
  <c r="L320" i="11"/>
  <c r="K320" i="11"/>
  <c r="L631" i="11"/>
  <c r="K631" i="11"/>
  <c r="L3591" i="11"/>
  <c r="K3591" i="11"/>
  <c r="L730" i="11"/>
  <c r="K730" i="11"/>
  <c r="L3686" i="11"/>
  <c r="K3686" i="11"/>
  <c r="L3193" i="11"/>
  <c r="K3193" i="11"/>
  <c r="L3249" i="11"/>
  <c r="K3249" i="11"/>
  <c r="L2971" i="11"/>
  <c r="K2971" i="11"/>
  <c r="L3088" i="11"/>
  <c r="K3088" i="11"/>
  <c r="L917" i="11"/>
  <c r="K917" i="11"/>
  <c r="L2808" i="11"/>
  <c r="K2808" i="11"/>
  <c r="L1094" i="11"/>
  <c r="K1094" i="11"/>
  <c r="L471" i="11"/>
  <c r="K471" i="11"/>
  <c r="L3458" i="11"/>
  <c r="K3458" i="11"/>
  <c r="L2807" i="11"/>
  <c r="K2807" i="11"/>
  <c r="L1957" i="11"/>
  <c r="K1957" i="11"/>
  <c r="L3728" i="11"/>
  <c r="K3728" i="11"/>
  <c r="L470" i="11"/>
  <c r="K470" i="11"/>
  <c r="L1533" i="11"/>
  <c r="K1533" i="11"/>
  <c r="L1017" i="11"/>
  <c r="K1017" i="11"/>
  <c r="L1956" i="11"/>
  <c r="K1956" i="11"/>
  <c r="L2554" i="11"/>
  <c r="K2554" i="11"/>
  <c r="L1532" i="11"/>
  <c r="K1532" i="11"/>
  <c r="L2088" i="11"/>
  <c r="K2088" i="11"/>
  <c r="L2223" i="11"/>
  <c r="K2223" i="11"/>
  <c r="L3630" i="11"/>
  <c r="K3630" i="11"/>
  <c r="L3349" i="11"/>
  <c r="K3349" i="11"/>
  <c r="L729" i="11"/>
  <c r="K729" i="11"/>
  <c r="L1404" i="11"/>
  <c r="K1404" i="11"/>
  <c r="L1403" i="11"/>
  <c r="K1403" i="11"/>
  <c r="L3290" i="11"/>
  <c r="K3290" i="11"/>
  <c r="L1093" i="11"/>
  <c r="K1093" i="11"/>
  <c r="L3027" i="11"/>
  <c r="K3027" i="11"/>
  <c r="L394" i="11"/>
  <c r="K394" i="11"/>
  <c r="L1402" i="11"/>
  <c r="K1402" i="11"/>
  <c r="L3087" i="11"/>
  <c r="K3087" i="11"/>
  <c r="L630" i="11"/>
  <c r="K630" i="11"/>
  <c r="L916" i="11"/>
  <c r="K916" i="11"/>
  <c r="L1168" i="11"/>
  <c r="K1168" i="11"/>
  <c r="L2861" i="11"/>
  <c r="K2861" i="11"/>
  <c r="L2918" i="11"/>
  <c r="K2918" i="11"/>
  <c r="L3192" i="11"/>
  <c r="K3192" i="11"/>
  <c r="L2372" i="11"/>
  <c r="K2372" i="11"/>
  <c r="L3142" i="11"/>
  <c r="K3142" i="11"/>
  <c r="L1401" i="11"/>
  <c r="K1401" i="11"/>
  <c r="L2752" i="11"/>
  <c r="K2752" i="11"/>
  <c r="L2493" i="11"/>
  <c r="K2493" i="11"/>
  <c r="L2371" i="11"/>
  <c r="K2371" i="11"/>
  <c r="L728" i="11"/>
  <c r="K728" i="11"/>
  <c r="L2806" i="11"/>
  <c r="K2806" i="11"/>
  <c r="L1092" i="11"/>
  <c r="K1092" i="11"/>
  <c r="L1167" i="11"/>
  <c r="K1167" i="11"/>
  <c r="L1400" i="11"/>
  <c r="K1400" i="11"/>
  <c r="L629" i="11"/>
  <c r="K629" i="11"/>
  <c r="L628" i="11"/>
  <c r="K628" i="11"/>
  <c r="L1016" i="11"/>
  <c r="K1016" i="11"/>
  <c r="L2025" i="11"/>
  <c r="K2025" i="11"/>
  <c r="L3141" i="11"/>
  <c r="K3141" i="11"/>
  <c r="L1473" i="11"/>
  <c r="K1473" i="11"/>
  <c r="L1245" i="11"/>
  <c r="K1245" i="11"/>
  <c r="L1399" i="11"/>
  <c r="K1399" i="11"/>
  <c r="L469" i="11"/>
  <c r="K469" i="11"/>
  <c r="L1091" i="11"/>
  <c r="K1091" i="11"/>
  <c r="L3026" i="11"/>
  <c r="K3026" i="11"/>
  <c r="L3745" i="11"/>
  <c r="K3745" i="11"/>
  <c r="L1090" i="11"/>
  <c r="K1090" i="11"/>
  <c r="L2157" i="11"/>
  <c r="K2157" i="11"/>
  <c r="L3384" i="11"/>
  <c r="K3384" i="11"/>
  <c r="L3289" i="11"/>
  <c r="K3289" i="11"/>
  <c r="L2917" i="11"/>
  <c r="K2917" i="11"/>
  <c r="L2860" i="11"/>
  <c r="K2860" i="11"/>
  <c r="L557" i="11"/>
  <c r="K557" i="11"/>
  <c r="L1166" i="11"/>
  <c r="K1166" i="11"/>
  <c r="L556" i="11"/>
  <c r="K556" i="11"/>
  <c r="L393" i="11"/>
  <c r="K393" i="11"/>
  <c r="L2751" i="11"/>
  <c r="K2751" i="11"/>
  <c r="L1165" i="11"/>
  <c r="K1165" i="11"/>
  <c r="L1729" i="11"/>
  <c r="K1729" i="11"/>
  <c r="L2916" i="11"/>
  <c r="K2916" i="11"/>
  <c r="L129" i="11"/>
  <c r="K129" i="11"/>
  <c r="L1813" i="11"/>
  <c r="K1813" i="11"/>
  <c r="L468" i="11"/>
  <c r="K468" i="11"/>
  <c r="L3655" i="11"/>
  <c r="K3655" i="11"/>
  <c r="L128" i="11"/>
  <c r="K128" i="11"/>
  <c r="L1328" i="11"/>
  <c r="K1328" i="11"/>
  <c r="L2222" i="11"/>
  <c r="K2222" i="11"/>
  <c r="L1877" i="11"/>
  <c r="K1877" i="11"/>
  <c r="L2619" i="11"/>
  <c r="K2619" i="11"/>
  <c r="L467" i="11"/>
  <c r="K467" i="11"/>
  <c r="L2682" i="11"/>
  <c r="K2682" i="11"/>
  <c r="L1327" i="11"/>
  <c r="K1327" i="11"/>
  <c r="L3707" i="11"/>
  <c r="K3707" i="11"/>
  <c r="L253" i="11"/>
  <c r="K253" i="11"/>
  <c r="L3383" i="11"/>
  <c r="K3383" i="11"/>
  <c r="L87" i="11"/>
  <c r="K87" i="11"/>
  <c r="L3421" i="11"/>
  <c r="K3421" i="11"/>
  <c r="L86" i="11"/>
  <c r="K86" i="11"/>
  <c r="L2024" i="11"/>
  <c r="K2024" i="11"/>
  <c r="L555" i="11"/>
  <c r="K555" i="11"/>
  <c r="L3140" i="11"/>
  <c r="K3140" i="11"/>
  <c r="L252" i="11"/>
  <c r="K252" i="11"/>
  <c r="L3644" i="11"/>
  <c r="K3644" i="11"/>
  <c r="L2553" i="11"/>
  <c r="K2553" i="11"/>
  <c r="L2156" i="11"/>
  <c r="K2156" i="11"/>
  <c r="L627" i="11"/>
  <c r="K627" i="11"/>
  <c r="L3674" i="11"/>
  <c r="K3674" i="11"/>
  <c r="L2155" i="11"/>
  <c r="K2155" i="11"/>
  <c r="L3420" i="11"/>
  <c r="K3420" i="11"/>
  <c r="L3348" i="11"/>
  <c r="K3348" i="11"/>
  <c r="L392" i="11"/>
  <c r="K392" i="11"/>
  <c r="L1876" i="11"/>
  <c r="K1876" i="11"/>
  <c r="L3025" i="11"/>
  <c r="K3025" i="11"/>
  <c r="L1164" i="11"/>
  <c r="K1164" i="11"/>
  <c r="L915" i="11"/>
  <c r="K915" i="11"/>
  <c r="L811" i="11"/>
  <c r="K811" i="11"/>
  <c r="L3139" i="11"/>
  <c r="K3139" i="11"/>
  <c r="L1244" i="11"/>
  <c r="K1244" i="11"/>
  <c r="L3024" i="11"/>
  <c r="K3024" i="11"/>
  <c r="L914" i="11"/>
  <c r="K914" i="11"/>
  <c r="L3494" i="11"/>
  <c r="K3494" i="11"/>
  <c r="L319" i="11"/>
  <c r="K319" i="11"/>
  <c r="L3613" i="11"/>
  <c r="K3613" i="11"/>
  <c r="L2221" i="11"/>
  <c r="K2221" i="11"/>
  <c r="L2432" i="11"/>
  <c r="K2432" i="11"/>
  <c r="L1015" i="11"/>
  <c r="K1015" i="11"/>
  <c r="L1472" i="11"/>
  <c r="K1472" i="11"/>
  <c r="L2915" i="11"/>
  <c r="K2915" i="11"/>
  <c r="L391" i="11"/>
  <c r="K391" i="11"/>
  <c r="L3138" i="11"/>
  <c r="K3138" i="11"/>
  <c r="L466" i="11"/>
  <c r="K466" i="11"/>
  <c r="L2552" i="11"/>
  <c r="K2552" i="11"/>
  <c r="L2970" i="11"/>
  <c r="K2970" i="11"/>
  <c r="L13" i="11"/>
  <c r="K13" i="11"/>
  <c r="L2492" i="11"/>
  <c r="K2492" i="11"/>
  <c r="L1326" i="11"/>
  <c r="K1326" i="11"/>
  <c r="L1325" i="11"/>
  <c r="K1325" i="11"/>
  <c r="L2023" i="11"/>
  <c r="K2023" i="11"/>
  <c r="L2859" i="11"/>
  <c r="K2859" i="11"/>
  <c r="L3761" i="11"/>
  <c r="K3761" i="11"/>
  <c r="L1014" i="11"/>
  <c r="K1014" i="11"/>
  <c r="L12" i="11"/>
  <c r="K12" i="11"/>
  <c r="L3419" i="11"/>
  <c r="K3419" i="11"/>
  <c r="L626" i="11"/>
  <c r="K626" i="11"/>
  <c r="L913" i="11"/>
  <c r="K913" i="11"/>
  <c r="L1728" i="11"/>
  <c r="K1728" i="11"/>
  <c r="L3673" i="11"/>
  <c r="K3673" i="11"/>
  <c r="L1604" i="11"/>
  <c r="K1604" i="11"/>
  <c r="L3023" i="11"/>
  <c r="K3023" i="11"/>
  <c r="L1471" i="11"/>
  <c r="K1471" i="11"/>
  <c r="L11" i="11"/>
  <c r="K11" i="11"/>
  <c r="L188" i="11"/>
  <c r="K188" i="11"/>
  <c r="L465" i="11"/>
  <c r="K465" i="11"/>
  <c r="L2750" i="11"/>
  <c r="K2750" i="11"/>
  <c r="L1089" i="11"/>
  <c r="K1089" i="11"/>
  <c r="L810" i="11"/>
  <c r="K810" i="11"/>
  <c r="L727" i="11"/>
  <c r="K727" i="11"/>
  <c r="L2022" i="11"/>
  <c r="K2022" i="11"/>
  <c r="L3382" i="11"/>
  <c r="K3382" i="11"/>
  <c r="L251" i="11"/>
  <c r="K251" i="11"/>
  <c r="L2914" i="11"/>
  <c r="K2914" i="11"/>
  <c r="L1875" i="11"/>
  <c r="K1875" i="11"/>
  <c r="L726" i="11"/>
  <c r="K726" i="11"/>
  <c r="L1324" i="11"/>
  <c r="K1324" i="11"/>
  <c r="L1163" i="11"/>
  <c r="K1163" i="11"/>
  <c r="L1088" i="11"/>
  <c r="K1088" i="11"/>
  <c r="L809" i="11"/>
  <c r="K809" i="11"/>
  <c r="L725" i="11"/>
  <c r="K725" i="11"/>
  <c r="L1398" i="11"/>
  <c r="K1398" i="11"/>
  <c r="L2749" i="11"/>
  <c r="K2749" i="11"/>
  <c r="L554" i="11"/>
  <c r="K554" i="11"/>
  <c r="L1665" i="11"/>
  <c r="K1665" i="11"/>
  <c r="L3347" i="11"/>
  <c r="K3347" i="11"/>
  <c r="L2491" i="11"/>
  <c r="K2491" i="11"/>
  <c r="L3288" i="11"/>
  <c r="K3288" i="11"/>
  <c r="L3137" i="11"/>
  <c r="K3137" i="11"/>
  <c r="L464" i="11"/>
  <c r="K464" i="11"/>
  <c r="L3191" i="11"/>
  <c r="K3191" i="11"/>
  <c r="L3136" i="11"/>
  <c r="K3136" i="11"/>
  <c r="L3548" i="11"/>
  <c r="K3548" i="11"/>
  <c r="L2306" i="11"/>
  <c r="K2306" i="11"/>
  <c r="L48" i="11"/>
  <c r="K48" i="11"/>
  <c r="L2087" i="11"/>
  <c r="K2087" i="11"/>
  <c r="L3346" i="11"/>
  <c r="K3346" i="11"/>
  <c r="L3345" i="11"/>
  <c r="K3345" i="11"/>
  <c r="L47" i="11"/>
  <c r="K47" i="11"/>
  <c r="L3418" i="11"/>
  <c r="K3418" i="11"/>
  <c r="L1874" i="11"/>
  <c r="K1874" i="11"/>
  <c r="L2681" i="11"/>
  <c r="K2681" i="11"/>
  <c r="L463" i="11"/>
  <c r="K463" i="11"/>
  <c r="L3760" i="11"/>
  <c r="K3760" i="11"/>
  <c r="L1013" i="11"/>
  <c r="K1013" i="11"/>
  <c r="L2305" i="11"/>
  <c r="K2305" i="11"/>
  <c r="L2370" i="11"/>
  <c r="K2370" i="11"/>
  <c r="L1397" i="11"/>
  <c r="K1397" i="11"/>
  <c r="L1531" i="11"/>
  <c r="K1531" i="11"/>
  <c r="L2220" i="11"/>
  <c r="K2220" i="11"/>
  <c r="L3086" i="11"/>
  <c r="K3086" i="11"/>
  <c r="L724" i="11"/>
  <c r="K724" i="11"/>
  <c r="L127" i="11"/>
  <c r="K127" i="11"/>
  <c r="L3612" i="11"/>
  <c r="K3612" i="11"/>
  <c r="L2805" i="11"/>
  <c r="K2805" i="11"/>
  <c r="L2551" i="11"/>
  <c r="K2551" i="11"/>
  <c r="L2618" i="11"/>
  <c r="K2618" i="11"/>
  <c r="L3547" i="11"/>
  <c r="K3547" i="11"/>
  <c r="L1323" i="11"/>
  <c r="K1323" i="11"/>
  <c r="L2021" i="11"/>
  <c r="K2021" i="11"/>
  <c r="L723" i="11"/>
  <c r="K723" i="11"/>
  <c r="L808" i="11"/>
  <c r="K808" i="11"/>
  <c r="L625" i="11"/>
  <c r="K625" i="11"/>
  <c r="L624" i="11"/>
  <c r="K624" i="11"/>
  <c r="L85" i="11"/>
  <c r="K85" i="11"/>
  <c r="L553" i="11"/>
  <c r="K553" i="11"/>
  <c r="L2431" i="11"/>
  <c r="K2431" i="11"/>
  <c r="L390" i="11"/>
  <c r="K390" i="11"/>
  <c r="L912" i="11"/>
  <c r="K912" i="11"/>
  <c r="L1727" i="11"/>
  <c r="K1727" i="11"/>
  <c r="L1530" i="11"/>
  <c r="K1530" i="11"/>
  <c r="L1162" i="11"/>
  <c r="K1162" i="11"/>
  <c r="L2154" i="11"/>
  <c r="K2154" i="11"/>
  <c r="L389" i="11"/>
  <c r="K389" i="11"/>
  <c r="L1726" i="11"/>
  <c r="K1726" i="11"/>
  <c r="L84" i="11"/>
  <c r="K84" i="11"/>
  <c r="L3287" i="11"/>
  <c r="K3287" i="11"/>
  <c r="L2304" i="11"/>
  <c r="K2304" i="11"/>
  <c r="L722" i="11"/>
  <c r="K722" i="11"/>
  <c r="L2748" i="11"/>
  <c r="K2748" i="11"/>
  <c r="L1470" i="11"/>
  <c r="K1470" i="11"/>
  <c r="L1322" i="11"/>
  <c r="K1322" i="11"/>
  <c r="L2490" i="11"/>
  <c r="K2490" i="11"/>
  <c r="L2303" i="11"/>
  <c r="K2303" i="11"/>
  <c r="L552" i="11"/>
  <c r="K552" i="11"/>
  <c r="L1725" i="11"/>
  <c r="K1725" i="11"/>
  <c r="L1724" i="11"/>
  <c r="K1724" i="11"/>
  <c r="L623" i="11"/>
  <c r="K623" i="11"/>
  <c r="L2369" i="11"/>
  <c r="K2369" i="11"/>
  <c r="L126" i="11"/>
  <c r="K126" i="11"/>
  <c r="L1243" i="11"/>
  <c r="K1243" i="11"/>
  <c r="L1087" i="11"/>
  <c r="K1087" i="11"/>
  <c r="L1955" i="11"/>
  <c r="K1955" i="11"/>
  <c r="L1954" i="11"/>
  <c r="K1954" i="11"/>
  <c r="L622" i="11"/>
  <c r="K622" i="11"/>
  <c r="L2302" i="11"/>
  <c r="K2302" i="11"/>
  <c r="L233" i="11"/>
  <c r="K233" i="11"/>
  <c r="L2550" i="11"/>
  <c r="K2550" i="11"/>
  <c r="L187" i="11"/>
  <c r="K187" i="11"/>
  <c r="L2020" i="11"/>
  <c r="K2020" i="11"/>
  <c r="L3611" i="11"/>
  <c r="K3611" i="11"/>
  <c r="L388" i="11"/>
  <c r="K388" i="11"/>
  <c r="L721" i="11"/>
  <c r="K721" i="11"/>
  <c r="L10" i="11"/>
  <c r="K10" i="11"/>
  <c r="L462" i="11"/>
  <c r="K462" i="11"/>
  <c r="L720" i="11"/>
  <c r="K720" i="11"/>
  <c r="L807" i="11"/>
  <c r="K807" i="11"/>
  <c r="L461" i="11"/>
  <c r="K461" i="11"/>
  <c r="L911" i="11"/>
  <c r="K911" i="11"/>
  <c r="L910" i="11"/>
  <c r="K910" i="11"/>
  <c r="L3022" i="11"/>
  <c r="K3022" i="11"/>
  <c r="L2301" i="11"/>
  <c r="K2301" i="11"/>
  <c r="L186" i="11"/>
  <c r="K186" i="11"/>
  <c r="L551" i="11"/>
  <c r="K551" i="11"/>
  <c r="L1012" i="11"/>
  <c r="K1012" i="11"/>
  <c r="L2019" i="11"/>
  <c r="K2019" i="11"/>
  <c r="L185" i="11"/>
  <c r="K185" i="11"/>
  <c r="L3286" i="11"/>
  <c r="K3286" i="11"/>
  <c r="L621" i="11"/>
  <c r="K621" i="11"/>
  <c r="L46" i="11"/>
  <c r="K46" i="11"/>
  <c r="L460" i="11"/>
  <c r="K460" i="11"/>
  <c r="L45" i="11"/>
  <c r="K45" i="11"/>
  <c r="L2969" i="11"/>
  <c r="K2969" i="11"/>
  <c r="L2968" i="11"/>
  <c r="K2968" i="11"/>
  <c r="L719" i="11"/>
  <c r="K719" i="11"/>
  <c r="L1086" i="11"/>
  <c r="K1086" i="11"/>
  <c r="L3085" i="11"/>
  <c r="K3085" i="11"/>
  <c r="L1529" i="11"/>
  <c r="K1529" i="11"/>
  <c r="L1085" i="11"/>
  <c r="K1085" i="11"/>
  <c r="L459" i="11"/>
  <c r="K459" i="11"/>
  <c r="L3457" i="11"/>
  <c r="K3457" i="11"/>
  <c r="L1528" i="11"/>
  <c r="K1528" i="11"/>
  <c r="L2680" i="11"/>
  <c r="K2680" i="11"/>
  <c r="L458" i="11"/>
  <c r="K458" i="11"/>
  <c r="L3493" i="11"/>
  <c r="K3493" i="11"/>
  <c r="L1723" i="11"/>
  <c r="K1723" i="11"/>
  <c r="L2300" i="11"/>
  <c r="K2300" i="11"/>
  <c r="L2858" i="11"/>
  <c r="K2858" i="11"/>
  <c r="L457" i="11"/>
  <c r="K457" i="11"/>
  <c r="L909" i="11"/>
  <c r="K909" i="11"/>
  <c r="L3417" i="11"/>
  <c r="K3417" i="11"/>
  <c r="L2804" i="11"/>
  <c r="K2804" i="11"/>
  <c r="L1321" i="11"/>
  <c r="K1321" i="11"/>
  <c r="L2153" i="11"/>
  <c r="K2153" i="11"/>
  <c r="L2857" i="11"/>
  <c r="K2857" i="11"/>
  <c r="L184" i="11"/>
  <c r="K184" i="11"/>
  <c r="L3285" i="11"/>
  <c r="K3285" i="11"/>
  <c r="L2803" i="11"/>
  <c r="K2803" i="11"/>
  <c r="L1396" i="11"/>
  <c r="K1396" i="11"/>
  <c r="L3084" i="11"/>
  <c r="K3084" i="11"/>
  <c r="L318" i="11"/>
  <c r="K318" i="11"/>
  <c r="L1812" i="11"/>
  <c r="K1812" i="11"/>
  <c r="L718" i="11"/>
  <c r="K718" i="11"/>
  <c r="L3492" i="11"/>
  <c r="K3492" i="11"/>
  <c r="L2856" i="11"/>
  <c r="K2856" i="11"/>
  <c r="L717" i="11"/>
  <c r="K717" i="11"/>
  <c r="L908" i="11"/>
  <c r="K908" i="11"/>
  <c r="L1161" i="11"/>
  <c r="K1161" i="11"/>
  <c r="L3083" i="11"/>
  <c r="K3083" i="11"/>
  <c r="L125" i="11"/>
  <c r="K125" i="11"/>
  <c r="L2299" i="11"/>
  <c r="K2299" i="11"/>
  <c r="L2679" i="11"/>
  <c r="K2679" i="11"/>
  <c r="L1527" i="11"/>
  <c r="K1527" i="11"/>
  <c r="L716" i="11"/>
  <c r="K716" i="11"/>
  <c r="L3248" i="11"/>
  <c r="K3248" i="11"/>
  <c r="L1084" i="11"/>
  <c r="K1084" i="11"/>
  <c r="L1469" i="11"/>
  <c r="K1469" i="11"/>
  <c r="L550" i="11"/>
  <c r="K550" i="11"/>
  <c r="L3572" i="11"/>
  <c r="K3572" i="11"/>
  <c r="L1320" i="11"/>
  <c r="K1320" i="11"/>
  <c r="L183" i="11"/>
  <c r="K183" i="11"/>
  <c r="L2219" i="11"/>
  <c r="K2219" i="11"/>
  <c r="L3730" i="11"/>
  <c r="K3730" i="11"/>
  <c r="L317" i="11"/>
  <c r="K317" i="11"/>
  <c r="L3190" i="11"/>
  <c r="K3190" i="11"/>
  <c r="L1811" i="11"/>
  <c r="K1811" i="11"/>
  <c r="L2913" i="11"/>
  <c r="K2913" i="11"/>
  <c r="L1160" i="11"/>
  <c r="K1160" i="11"/>
  <c r="L2218" i="11"/>
  <c r="K2218" i="11"/>
  <c r="L2967" i="11"/>
  <c r="K2967" i="11"/>
  <c r="L1159" i="11"/>
  <c r="K1159" i="11"/>
  <c r="L2678" i="11"/>
  <c r="K2678" i="11"/>
  <c r="L2747" i="11"/>
  <c r="K2747" i="11"/>
  <c r="L2549" i="11"/>
  <c r="K2549" i="11"/>
  <c r="L83" i="11"/>
  <c r="K83" i="11"/>
  <c r="L2489" i="11"/>
  <c r="K2489" i="11"/>
  <c r="L9" i="11"/>
  <c r="K9" i="11"/>
  <c r="L2018" i="11"/>
  <c r="K2018" i="11"/>
  <c r="L1810" i="11"/>
  <c r="K1810" i="11"/>
  <c r="L1603" i="11"/>
  <c r="K1603" i="11"/>
  <c r="L3082" i="11"/>
  <c r="K3082" i="11"/>
  <c r="L3610" i="11"/>
  <c r="K3610" i="11"/>
  <c r="L3344" i="11"/>
  <c r="K3344" i="11"/>
  <c r="L1953" i="11"/>
  <c r="K1953" i="11"/>
  <c r="L806" i="11"/>
  <c r="K806" i="11"/>
  <c r="L2746" i="11"/>
  <c r="K2746" i="11"/>
  <c r="L1952" i="11"/>
  <c r="K1952" i="11"/>
  <c r="L2912" i="11"/>
  <c r="K2912" i="11"/>
  <c r="L805" i="11"/>
  <c r="K805" i="11"/>
  <c r="L549" i="11"/>
  <c r="K549" i="11"/>
  <c r="L3609" i="11"/>
  <c r="K3609" i="11"/>
  <c r="L1319" i="11"/>
  <c r="K1319" i="11"/>
  <c r="L3189" i="11"/>
  <c r="K3189" i="11"/>
  <c r="L2855" i="11"/>
  <c r="K2855" i="11"/>
  <c r="L2966" i="11"/>
  <c r="K2966" i="11"/>
  <c r="L804" i="11"/>
  <c r="K804" i="11"/>
  <c r="L387" i="11"/>
  <c r="K387" i="11"/>
  <c r="L1664" i="11"/>
  <c r="K1664" i="11"/>
  <c r="L2802" i="11"/>
  <c r="K2802" i="11"/>
  <c r="L715" i="11"/>
  <c r="K715" i="11"/>
  <c r="L3021" i="11"/>
  <c r="K3021" i="11"/>
  <c r="L548" i="11"/>
  <c r="K548" i="11"/>
  <c r="L2965" i="11"/>
  <c r="K2965" i="11"/>
  <c r="L456" i="11"/>
  <c r="K456" i="11"/>
  <c r="L1158" i="11"/>
  <c r="K1158" i="11"/>
  <c r="L1395" i="11"/>
  <c r="K1395" i="11"/>
  <c r="L547" i="11"/>
  <c r="K547" i="11"/>
  <c r="L1663" i="11"/>
  <c r="K1663" i="11"/>
  <c r="L3381" i="11"/>
  <c r="K3381" i="11"/>
  <c r="L3188" i="11"/>
  <c r="K3188" i="11"/>
  <c r="L8" i="11"/>
  <c r="K8" i="11"/>
  <c r="L907" i="11"/>
  <c r="K907" i="11"/>
  <c r="L3187" i="11"/>
  <c r="K3187" i="11"/>
  <c r="L1722" i="11"/>
  <c r="K1722" i="11"/>
  <c r="L1721" i="11"/>
  <c r="K1721" i="11"/>
  <c r="L2911" i="11"/>
  <c r="K2911" i="11"/>
  <c r="L714" i="11"/>
  <c r="K714" i="11"/>
  <c r="L1873" i="11"/>
  <c r="K1873" i="11"/>
  <c r="L1318" i="11"/>
  <c r="K1318" i="11"/>
  <c r="L1083" i="11"/>
  <c r="K1083" i="11"/>
  <c r="L1951" i="11"/>
  <c r="K1951" i="11"/>
  <c r="L620" i="11"/>
  <c r="K620" i="11"/>
  <c r="L2298" i="11"/>
  <c r="K2298" i="11"/>
  <c r="L2548" i="11"/>
  <c r="K2548" i="11"/>
  <c r="L2964" i="11"/>
  <c r="K2964" i="11"/>
  <c r="L3020" i="11"/>
  <c r="K3020" i="11"/>
  <c r="L3081" i="11"/>
  <c r="K3081" i="11"/>
  <c r="L182" i="11"/>
  <c r="K182" i="11"/>
  <c r="L2745" i="11"/>
  <c r="K2745" i="11"/>
  <c r="L386" i="11"/>
  <c r="K386" i="11"/>
  <c r="L2430" i="11"/>
  <c r="K2430" i="11"/>
  <c r="L2488" i="11"/>
  <c r="K2488" i="11"/>
  <c r="L1317" i="11"/>
  <c r="K1317" i="11"/>
  <c r="L2854" i="11"/>
  <c r="K2854" i="11"/>
  <c r="L82" i="11"/>
  <c r="K82" i="11"/>
  <c r="L455" i="11"/>
  <c r="K455" i="11"/>
  <c r="L2801" i="11"/>
  <c r="K2801" i="11"/>
  <c r="L713" i="11"/>
  <c r="K713" i="11"/>
  <c r="L3135" i="11"/>
  <c r="K3135" i="11"/>
  <c r="L1872" i="11"/>
  <c r="K1872" i="11"/>
  <c r="L2217" i="11"/>
  <c r="K2217" i="11"/>
  <c r="L3734" i="11"/>
  <c r="K3734" i="11"/>
  <c r="L546" i="11"/>
  <c r="K546" i="11"/>
  <c r="L2547" i="11"/>
  <c r="K2547" i="11"/>
  <c r="L2216" i="11"/>
  <c r="K2216" i="11"/>
  <c r="L712" i="11"/>
  <c r="K712" i="11"/>
  <c r="L1316" i="11"/>
  <c r="K1316" i="11"/>
  <c r="L81" i="11"/>
  <c r="K81" i="11"/>
  <c r="L316" i="11"/>
  <c r="K316" i="11"/>
  <c r="L1662" i="11"/>
  <c r="K1662" i="11"/>
  <c r="L3608" i="11"/>
  <c r="K3608" i="11"/>
  <c r="L2744" i="11"/>
  <c r="K2744" i="11"/>
  <c r="L2800" i="11"/>
  <c r="K2800" i="11"/>
  <c r="L3080" i="11"/>
  <c r="K3080" i="11"/>
  <c r="L80" i="11"/>
  <c r="K80" i="11"/>
  <c r="L3134" i="11"/>
  <c r="K3134" i="11"/>
  <c r="L1871" i="11"/>
  <c r="K1871" i="11"/>
  <c r="L1950" i="11"/>
  <c r="K1950" i="11"/>
  <c r="L1468" i="11"/>
  <c r="K1468" i="11"/>
  <c r="L385" i="11"/>
  <c r="K385" i="11"/>
  <c r="L2297" i="11"/>
  <c r="K2297" i="11"/>
  <c r="L1242" i="11"/>
  <c r="K1242" i="11"/>
  <c r="L2296" i="11"/>
  <c r="K2296" i="11"/>
  <c r="L1241" i="11"/>
  <c r="K1241" i="11"/>
  <c r="L2017" i="11"/>
  <c r="K2017" i="11"/>
  <c r="L3416" i="11"/>
  <c r="K3416" i="11"/>
  <c r="L619" i="11"/>
  <c r="K619" i="11"/>
  <c r="L3456" i="11"/>
  <c r="K3456" i="11"/>
  <c r="L2963" i="11"/>
  <c r="K2963" i="11"/>
  <c r="L1315" i="11"/>
  <c r="K1315" i="11"/>
  <c r="L79" i="11"/>
  <c r="K79" i="11"/>
  <c r="L2215" i="11"/>
  <c r="K2215" i="11"/>
  <c r="L803" i="11"/>
  <c r="K803" i="11"/>
  <c r="L250" i="11"/>
  <c r="K250" i="11"/>
  <c r="L44" i="11"/>
  <c r="K44" i="11"/>
  <c r="L1011" i="11"/>
  <c r="K1011" i="11"/>
  <c r="L3247" i="11"/>
  <c r="K3247" i="11"/>
  <c r="L3019" i="11"/>
  <c r="K3019" i="11"/>
  <c r="L1949" i="11"/>
  <c r="K1949" i="11"/>
  <c r="L906" i="11"/>
  <c r="K906" i="11"/>
  <c r="L2152" i="11"/>
  <c r="K2152" i="11"/>
  <c r="L1314" i="11"/>
  <c r="K1314" i="11"/>
  <c r="L3343" i="11"/>
  <c r="K3343" i="11"/>
  <c r="L2743" i="11"/>
  <c r="K2743" i="11"/>
  <c r="L1157" i="11"/>
  <c r="K1157" i="11"/>
  <c r="L1602" i="11"/>
  <c r="K1602" i="11"/>
  <c r="L1526" i="11"/>
  <c r="K1526" i="11"/>
  <c r="L3186" i="11"/>
  <c r="K3186" i="11"/>
  <c r="L3342" i="11"/>
  <c r="K3342" i="11"/>
  <c r="L1870" i="11"/>
  <c r="K1870" i="11"/>
  <c r="L1948" i="11"/>
  <c r="K1948" i="11"/>
  <c r="L2617" i="11"/>
  <c r="K2617" i="11"/>
  <c r="L1156" i="11"/>
  <c r="K1156" i="11"/>
  <c r="L905" i="11"/>
  <c r="K905" i="11"/>
  <c r="L2086" i="11"/>
  <c r="K2086" i="11"/>
  <c r="L618" i="11"/>
  <c r="K618" i="11"/>
  <c r="L1809" i="11"/>
  <c r="K1809" i="11"/>
  <c r="L2677" i="11"/>
  <c r="K2677" i="11"/>
  <c r="L1010" i="11"/>
  <c r="K1010" i="11"/>
  <c r="L3607" i="11"/>
  <c r="K3607" i="11"/>
  <c r="L1947" i="11"/>
  <c r="K1947" i="11"/>
  <c r="L2853" i="11"/>
  <c r="K2853" i="11"/>
  <c r="L454" i="11"/>
  <c r="K454" i="11"/>
  <c r="L2214" i="11"/>
  <c r="K2214" i="11"/>
  <c r="L617" i="11"/>
  <c r="K617" i="11"/>
  <c r="L802" i="11"/>
  <c r="K802" i="11"/>
  <c r="L2799" i="11"/>
  <c r="K2799" i="11"/>
  <c r="L1869" i="11"/>
  <c r="K1869" i="11"/>
  <c r="L904" i="11"/>
  <c r="K904" i="11"/>
  <c r="L2742" i="11"/>
  <c r="K2742" i="11"/>
  <c r="L249" i="11"/>
  <c r="K249" i="11"/>
  <c r="L2213" i="11"/>
  <c r="K2213" i="11"/>
  <c r="L801" i="11"/>
  <c r="K801" i="11"/>
  <c r="L2616" i="11"/>
  <c r="K2616" i="11"/>
  <c r="L903" i="11"/>
  <c r="K903" i="11"/>
  <c r="L1868" i="11"/>
  <c r="K1868" i="11"/>
  <c r="L2085" i="11"/>
  <c r="K2085" i="11"/>
  <c r="L1009" i="11"/>
  <c r="K1009" i="11"/>
  <c r="L2368" i="11"/>
  <c r="K2368" i="11"/>
  <c r="L181" i="11"/>
  <c r="K181" i="11"/>
  <c r="L545" i="11"/>
  <c r="K545" i="11"/>
  <c r="L2295" i="11"/>
  <c r="K2295" i="11"/>
  <c r="L800" i="11"/>
  <c r="K800" i="11"/>
  <c r="L2367" i="11"/>
  <c r="K2367" i="11"/>
  <c r="L1240" i="11"/>
  <c r="K1240" i="11"/>
  <c r="L43" i="11"/>
  <c r="K43" i="11"/>
  <c r="L2212" i="11"/>
  <c r="K2212" i="11"/>
  <c r="L1467" i="11"/>
  <c r="K1467" i="11"/>
  <c r="L1155" i="11"/>
  <c r="K1155" i="11"/>
  <c r="L2741" i="11"/>
  <c r="K2741" i="11"/>
  <c r="L1082" i="11"/>
  <c r="K1082" i="11"/>
  <c r="L3629" i="11"/>
  <c r="K3629" i="11"/>
  <c r="L2676" i="11"/>
  <c r="K2676" i="11"/>
  <c r="L2084" i="11"/>
  <c r="K2084" i="11"/>
  <c r="L1601" i="11"/>
  <c r="K1601" i="11"/>
  <c r="L42" i="11"/>
  <c r="K42" i="11"/>
  <c r="L3079" i="11"/>
  <c r="K3079" i="11"/>
  <c r="L248" i="11"/>
  <c r="K248" i="11"/>
  <c r="L799" i="11"/>
  <c r="K799" i="11"/>
  <c r="L2487" i="11"/>
  <c r="K2487" i="11"/>
  <c r="L798" i="11"/>
  <c r="K798" i="11"/>
  <c r="L1154" i="11"/>
  <c r="K1154" i="11"/>
  <c r="L2910" i="11"/>
  <c r="K2910" i="11"/>
  <c r="L1946" i="11"/>
  <c r="K1946" i="11"/>
  <c r="L2740" i="11"/>
  <c r="K2740" i="11"/>
  <c r="L3133" i="11"/>
  <c r="K3133" i="11"/>
  <c r="L2151" i="11"/>
  <c r="K2151" i="11"/>
  <c r="L1394" i="11"/>
  <c r="K1394" i="11"/>
  <c r="L3132" i="11"/>
  <c r="K3132" i="11"/>
  <c r="L2546" i="11"/>
  <c r="K2546" i="11"/>
  <c r="L2739" i="11"/>
  <c r="K2739" i="11"/>
  <c r="L315" i="11"/>
  <c r="K315" i="11"/>
  <c r="L3522" i="11"/>
  <c r="K3522" i="11"/>
  <c r="L3606" i="11"/>
  <c r="K3606" i="11"/>
  <c r="L1600" i="11"/>
  <c r="K1600" i="11"/>
  <c r="L3571" i="11"/>
  <c r="K3571" i="11"/>
  <c r="L2016" i="11"/>
  <c r="K2016" i="11"/>
  <c r="L1808" i="11"/>
  <c r="K1808" i="11"/>
  <c r="L2738" i="11"/>
  <c r="K2738" i="11"/>
  <c r="L1239" i="11"/>
  <c r="K1239" i="11"/>
  <c r="L2545" i="11"/>
  <c r="K2545" i="11"/>
  <c r="L3078" i="11"/>
  <c r="K3078" i="11"/>
  <c r="L2615" i="11"/>
  <c r="K2615" i="11"/>
  <c r="L2852" i="11"/>
  <c r="K2852" i="11"/>
  <c r="L180" i="11"/>
  <c r="K180" i="11"/>
  <c r="L1661" i="11"/>
  <c r="K1661" i="11"/>
  <c r="L2675" i="11"/>
  <c r="K2675" i="11"/>
  <c r="L3246" i="11"/>
  <c r="K3246" i="11"/>
  <c r="L544" i="11"/>
  <c r="K544" i="11"/>
  <c r="L3077" i="11"/>
  <c r="K3077" i="11"/>
  <c r="L3570" i="11"/>
  <c r="K3570" i="11"/>
  <c r="L2429" i="11"/>
  <c r="K2429" i="11"/>
  <c r="L1081" i="11"/>
  <c r="K1081" i="11"/>
  <c r="L1393" i="11"/>
  <c r="K1393" i="11"/>
  <c r="L1807" i="11"/>
  <c r="K1807" i="11"/>
  <c r="L2674" i="11"/>
  <c r="K2674" i="11"/>
  <c r="L1720" i="11"/>
  <c r="K1720" i="11"/>
  <c r="L1466" i="11"/>
  <c r="K1466" i="11"/>
  <c r="L2798" i="11"/>
  <c r="K2798" i="11"/>
  <c r="L1313" i="11"/>
  <c r="K1313" i="11"/>
  <c r="L543" i="11"/>
  <c r="K543" i="11"/>
  <c r="L1719" i="11"/>
  <c r="K1719" i="11"/>
  <c r="L2962" i="11"/>
  <c r="K2962" i="11"/>
  <c r="L2428" i="11"/>
  <c r="K2428" i="11"/>
  <c r="L3185" i="11"/>
  <c r="K3185" i="11"/>
  <c r="L3720" i="11"/>
  <c r="K3720" i="11"/>
  <c r="L1392" i="11"/>
  <c r="K1392" i="11"/>
  <c r="L1312" i="11"/>
  <c r="K1312" i="11"/>
  <c r="L616" i="11"/>
  <c r="K616" i="11"/>
  <c r="L2211" i="11"/>
  <c r="K2211" i="11"/>
  <c r="L3605" i="11"/>
  <c r="K3605" i="11"/>
  <c r="L2150" i="11"/>
  <c r="K2150" i="11"/>
  <c r="L2083" i="11"/>
  <c r="K2083" i="11"/>
  <c r="L797" i="11"/>
  <c r="K797" i="11"/>
  <c r="L179" i="11"/>
  <c r="K179" i="11"/>
  <c r="L3672" i="11"/>
  <c r="K3672" i="11"/>
  <c r="L2366" i="11"/>
  <c r="K2366" i="11"/>
  <c r="L1008" i="11"/>
  <c r="K1008" i="11"/>
  <c r="L3076" i="11"/>
  <c r="K3076" i="11"/>
  <c r="L2851" i="11"/>
  <c r="K2851" i="11"/>
  <c r="L2365" i="11"/>
  <c r="K2365" i="11"/>
  <c r="L1599" i="11"/>
  <c r="K1599" i="11"/>
  <c r="L1080" i="11"/>
  <c r="K1080" i="11"/>
  <c r="L3628" i="11"/>
  <c r="K3628" i="11"/>
  <c r="L1718" i="11"/>
  <c r="K1718" i="11"/>
  <c r="L3245" i="11"/>
  <c r="K3245" i="11"/>
  <c r="L2909" i="11"/>
  <c r="K2909" i="11"/>
  <c r="L2364" i="11"/>
  <c r="K2364" i="11"/>
  <c r="L2673" i="11"/>
  <c r="K2673" i="11"/>
  <c r="L2082" i="11"/>
  <c r="K2082" i="11"/>
  <c r="L41" i="11"/>
  <c r="K41" i="11"/>
  <c r="L3341" i="11"/>
  <c r="K3341" i="11"/>
  <c r="L3184" i="11"/>
  <c r="K3184" i="11"/>
  <c r="L796" i="11"/>
  <c r="K796" i="11"/>
  <c r="L124" i="11"/>
  <c r="K124" i="11"/>
  <c r="L1238" i="11"/>
  <c r="K1238" i="11"/>
  <c r="L711" i="11"/>
  <c r="K711" i="11"/>
  <c r="L3380" i="11"/>
  <c r="K3380" i="11"/>
  <c r="L178" i="11"/>
  <c r="K178" i="11"/>
  <c r="L2908" i="11"/>
  <c r="K2908" i="11"/>
  <c r="L3018" i="11"/>
  <c r="K3018" i="11"/>
  <c r="L1717" i="11"/>
  <c r="K1717" i="11"/>
  <c r="L1806" i="11"/>
  <c r="K1806" i="11"/>
  <c r="L710" i="11"/>
  <c r="K710" i="11"/>
  <c r="L1153" i="11"/>
  <c r="K1153" i="11"/>
  <c r="L123" i="11"/>
  <c r="K123" i="11"/>
  <c r="L1391" i="11"/>
  <c r="K1391" i="11"/>
  <c r="L384" i="11"/>
  <c r="K384" i="11"/>
  <c r="L542" i="11"/>
  <c r="K542" i="11"/>
  <c r="L3643" i="11"/>
  <c r="K3643" i="11"/>
  <c r="L3491" i="11"/>
  <c r="K3491" i="11"/>
  <c r="L795" i="11"/>
  <c r="K795" i="11"/>
  <c r="L3546" i="11"/>
  <c r="K3546" i="11"/>
  <c r="L794" i="11"/>
  <c r="K794" i="11"/>
  <c r="L1237" i="11"/>
  <c r="K1237" i="11"/>
  <c r="L3340" i="11"/>
  <c r="K3340" i="11"/>
  <c r="L2907" i="11"/>
  <c r="K2907" i="11"/>
  <c r="L1525" i="11"/>
  <c r="K1525" i="11"/>
  <c r="L3075" i="11"/>
  <c r="K3075" i="11"/>
  <c r="L1465" i="11"/>
  <c r="K1465" i="11"/>
  <c r="L2906" i="11"/>
  <c r="K2906" i="11"/>
  <c r="L1079" i="11"/>
  <c r="K1079" i="11"/>
  <c r="L314" i="11"/>
  <c r="K314" i="11"/>
  <c r="L902" i="11"/>
  <c r="K902" i="11"/>
  <c r="L2614" i="11"/>
  <c r="K2614" i="11"/>
  <c r="L1236" i="11"/>
  <c r="K1236" i="11"/>
  <c r="L709" i="11"/>
  <c r="K709" i="11"/>
  <c r="L3074" i="11"/>
  <c r="K3074" i="11"/>
  <c r="L615" i="11"/>
  <c r="K615" i="11"/>
  <c r="L1078" i="11"/>
  <c r="K1078" i="11"/>
  <c r="L177" i="11"/>
  <c r="K177" i="11"/>
  <c r="L2363" i="11"/>
  <c r="K2363" i="11"/>
  <c r="L1716" i="11"/>
  <c r="K1716" i="11"/>
  <c r="L176" i="11"/>
  <c r="K176" i="11"/>
  <c r="L2149" i="11"/>
  <c r="K2149" i="11"/>
  <c r="L2797" i="11"/>
  <c r="K2797" i="11"/>
  <c r="L1805" i="11"/>
  <c r="K1805" i="11"/>
  <c r="L1235" i="11"/>
  <c r="K1235" i="11"/>
  <c r="L1524" i="11"/>
  <c r="K1524" i="11"/>
  <c r="L3244" i="11"/>
  <c r="K3244" i="11"/>
  <c r="L2672" i="11"/>
  <c r="K2672" i="11"/>
  <c r="L1715" i="11"/>
  <c r="K1715" i="11"/>
  <c r="L1077" i="11"/>
  <c r="K1077" i="11"/>
  <c r="L2148" i="11"/>
  <c r="K2148" i="11"/>
  <c r="L2362" i="11"/>
  <c r="K2362" i="11"/>
  <c r="L2796" i="11"/>
  <c r="K2796" i="11"/>
  <c r="L2795" i="11"/>
  <c r="K2795" i="11"/>
  <c r="L1076" i="11"/>
  <c r="K1076" i="11"/>
  <c r="L2427" i="11"/>
  <c r="K2427" i="11"/>
  <c r="L1523" i="11"/>
  <c r="K1523" i="11"/>
  <c r="L3455" i="11"/>
  <c r="K3455" i="11"/>
  <c r="L1152" i="11"/>
  <c r="K1152" i="11"/>
  <c r="L1804" i="11"/>
  <c r="K1804" i="11"/>
  <c r="L1464" i="11"/>
  <c r="K1464" i="11"/>
  <c r="L2147" i="11"/>
  <c r="K2147" i="11"/>
  <c r="L1007" i="11"/>
  <c r="K1007" i="11"/>
  <c r="L2146" i="11"/>
  <c r="K2146" i="11"/>
  <c r="L541" i="11"/>
  <c r="K541" i="11"/>
  <c r="L3073" i="11"/>
  <c r="K3073" i="11"/>
  <c r="L2850" i="11"/>
  <c r="K2850" i="11"/>
  <c r="L1598" i="11"/>
  <c r="K1598" i="11"/>
  <c r="L3243" i="11"/>
  <c r="K3243" i="11"/>
  <c r="L2905" i="11"/>
  <c r="K2905" i="11"/>
  <c r="L2961" i="11"/>
  <c r="K2961" i="11"/>
  <c r="L1867" i="11"/>
  <c r="K1867" i="11"/>
  <c r="L3017" i="11"/>
  <c r="K3017" i="11"/>
  <c r="L901" i="11"/>
  <c r="K901" i="11"/>
  <c r="L247" i="11"/>
  <c r="K247" i="11"/>
  <c r="L1803" i="11"/>
  <c r="K1803" i="11"/>
  <c r="L1075" i="11"/>
  <c r="K1075" i="11"/>
  <c r="L1714" i="11"/>
  <c r="K1714" i="11"/>
  <c r="L1074" i="11"/>
  <c r="K1074" i="11"/>
  <c r="L900" i="11"/>
  <c r="K900" i="11"/>
  <c r="L1390" i="11"/>
  <c r="K1390" i="11"/>
  <c r="L383" i="11"/>
  <c r="K383" i="11"/>
  <c r="L3590" i="11"/>
  <c r="K3590" i="11"/>
  <c r="L1802" i="11"/>
  <c r="K1802" i="11"/>
  <c r="L899" i="11"/>
  <c r="K899" i="11"/>
  <c r="L2613" i="11"/>
  <c r="K2613" i="11"/>
  <c r="L1234" i="11"/>
  <c r="K1234" i="11"/>
  <c r="L2361" i="11"/>
  <c r="K2361" i="11"/>
  <c r="L1006" i="11"/>
  <c r="K1006" i="11"/>
  <c r="L2081" i="11"/>
  <c r="K2081" i="11"/>
  <c r="L540" i="11"/>
  <c r="K540" i="11"/>
  <c r="L2849" i="11"/>
  <c r="K2849" i="11"/>
  <c r="L2486" i="11"/>
  <c r="K2486" i="11"/>
  <c r="L2294" i="11"/>
  <c r="K2294" i="11"/>
  <c r="L1597" i="11"/>
  <c r="K1597" i="11"/>
  <c r="L2960" i="11"/>
  <c r="K2960" i="11"/>
  <c r="L382" i="11"/>
  <c r="K382" i="11"/>
  <c r="L2544" i="11"/>
  <c r="K2544" i="11"/>
  <c r="L1463" i="11"/>
  <c r="K1463" i="11"/>
  <c r="L313" i="11"/>
  <c r="K313" i="11"/>
  <c r="L312" i="11"/>
  <c r="K312" i="11"/>
  <c r="L381" i="11"/>
  <c r="K381" i="11"/>
  <c r="L2848" i="11"/>
  <c r="K2848" i="11"/>
  <c r="L7" i="11"/>
  <c r="K7" i="11"/>
  <c r="L78" i="11"/>
  <c r="K78" i="11"/>
  <c r="L2904" i="11"/>
  <c r="K2904" i="11"/>
  <c r="L2543" i="11"/>
  <c r="K2543" i="11"/>
  <c r="L311" i="11"/>
  <c r="K311" i="11"/>
  <c r="L2293" i="11"/>
  <c r="K2293" i="11"/>
  <c r="L1233" i="11"/>
  <c r="K1233" i="11"/>
  <c r="L3569" i="11"/>
  <c r="K3569" i="11"/>
  <c r="L2737" i="11"/>
  <c r="K2737" i="11"/>
  <c r="L246" i="11"/>
  <c r="K246" i="11"/>
  <c r="L380" i="11"/>
  <c r="K380" i="11"/>
  <c r="L1232" i="11"/>
  <c r="K1232" i="11"/>
  <c r="L2360" i="11"/>
  <c r="K2360" i="11"/>
  <c r="L2210" i="11"/>
  <c r="K2210" i="11"/>
  <c r="L453" i="11"/>
  <c r="K453" i="11"/>
  <c r="L898" i="11"/>
  <c r="K898" i="11"/>
  <c r="L2736" i="11"/>
  <c r="K2736" i="11"/>
  <c r="L1005" i="11"/>
  <c r="K1005" i="11"/>
  <c r="L2903" i="11"/>
  <c r="K2903" i="11"/>
  <c r="L2292" i="11"/>
  <c r="K2292" i="11"/>
  <c r="L793" i="11"/>
  <c r="K793" i="11"/>
  <c r="L1231" i="11"/>
  <c r="K1231" i="11"/>
  <c r="L2612" i="11"/>
  <c r="K2612" i="11"/>
  <c r="L77" i="11"/>
  <c r="K77" i="11"/>
  <c r="L2735" i="11"/>
  <c r="K2735" i="11"/>
  <c r="L1151" i="11"/>
  <c r="K1151" i="11"/>
  <c r="L1073" i="11"/>
  <c r="K1073" i="11"/>
  <c r="L2145" i="11"/>
  <c r="K2145" i="11"/>
  <c r="L3545" i="11"/>
  <c r="K3545" i="11"/>
  <c r="L2291" i="11"/>
  <c r="K2291" i="11"/>
  <c r="L1462" i="11"/>
  <c r="K1462" i="11"/>
  <c r="L2144" i="11"/>
  <c r="K2144" i="11"/>
  <c r="L2080" i="11"/>
  <c r="K2080" i="11"/>
  <c r="L1311" i="11"/>
  <c r="K1311" i="11"/>
  <c r="L379" i="11"/>
  <c r="K379" i="11"/>
  <c r="L2290" i="11"/>
  <c r="K2290" i="11"/>
  <c r="L1310" i="11"/>
  <c r="K1310" i="11"/>
  <c r="L897" i="11"/>
  <c r="K897" i="11"/>
  <c r="L378" i="11"/>
  <c r="K378" i="11"/>
  <c r="L310" i="11"/>
  <c r="K310" i="11"/>
  <c r="L2734" i="11"/>
  <c r="K2734" i="11"/>
  <c r="L2143" i="11"/>
  <c r="K2143" i="11"/>
  <c r="L1866" i="11"/>
  <c r="K1866" i="11"/>
  <c r="L1072" i="11"/>
  <c r="K1072" i="11"/>
  <c r="L175" i="11"/>
  <c r="K175" i="11"/>
  <c r="L3589" i="11"/>
  <c r="K3589" i="11"/>
  <c r="L1522" i="11"/>
  <c r="K1522" i="11"/>
  <c r="L2015" i="11"/>
  <c r="K2015" i="11"/>
  <c r="L76" i="11"/>
  <c r="K76" i="11"/>
  <c r="L1389" i="11"/>
  <c r="K1389" i="11"/>
  <c r="L2542" i="11"/>
  <c r="K2542" i="11"/>
  <c r="L896" i="11"/>
  <c r="K896" i="11"/>
  <c r="L1230" i="11"/>
  <c r="K1230" i="11"/>
  <c r="L245" i="11"/>
  <c r="K245" i="11"/>
  <c r="L1461" i="11"/>
  <c r="K1461" i="11"/>
  <c r="L3544" i="11"/>
  <c r="K3544" i="11"/>
  <c r="L2541" i="11"/>
  <c r="K2541" i="11"/>
  <c r="L3284" i="11"/>
  <c r="K3284" i="11"/>
  <c r="L895" i="11"/>
  <c r="K895" i="11"/>
  <c r="L2959" i="11"/>
  <c r="K2959" i="11"/>
  <c r="L2794" i="11"/>
  <c r="K2794" i="11"/>
  <c r="L2289" i="11"/>
  <c r="K2289" i="11"/>
  <c r="L452" i="11"/>
  <c r="K452" i="11"/>
  <c r="L3671" i="11"/>
  <c r="K3671" i="11"/>
  <c r="L3242" i="11"/>
  <c r="K3242" i="11"/>
  <c r="L1388" i="11"/>
  <c r="K1388" i="11"/>
  <c r="L3696" i="11"/>
  <c r="K3696" i="11"/>
  <c r="L309" i="11"/>
  <c r="K309" i="11"/>
  <c r="L1309" i="11"/>
  <c r="K1309" i="11"/>
  <c r="L2847" i="11"/>
  <c r="K2847" i="11"/>
  <c r="L2958" i="11"/>
  <c r="K2958" i="11"/>
  <c r="L2846" i="11"/>
  <c r="K2846" i="11"/>
  <c r="L2209" i="11"/>
  <c r="K2209" i="11"/>
  <c r="L2079" i="11"/>
  <c r="K2079" i="11"/>
  <c r="L3241" i="11"/>
  <c r="K3241" i="11"/>
  <c r="L2611" i="11"/>
  <c r="K2611" i="11"/>
  <c r="L3240" i="11"/>
  <c r="K3240" i="11"/>
  <c r="L614" i="11"/>
  <c r="K614" i="11"/>
  <c r="L1229" i="11"/>
  <c r="K1229" i="11"/>
  <c r="L613" i="11"/>
  <c r="K613" i="11"/>
  <c r="L1071" i="11"/>
  <c r="K1071" i="11"/>
  <c r="L2845" i="11"/>
  <c r="K2845" i="11"/>
  <c r="L3183" i="11"/>
  <c r="K3183" i="11"/>
  <c r="L1004" i="11"/>
  <c r="K1004" i="11"/>
  <c r="L2733" i="11"/>
  <c r="K2733" i="11"/>
  <c r="L3131" i="11"/>
  <c r="K3131" i="11"/>
  <c r="L2957" i="11"/>
  <c r="K2957" i="11"/>
  <c r="L174" i="11"/>
  <c r="K174" i="11"/>
  <c r="L451" i="11"/>
  <c r="K451" i="11"/>
  <c r="L2288" i="11"/>
  <c r="K2288" i="11"/>
  <c r="L173" i="11"/>
  <c r="K173" i="11"/>
  <c r="L792" i="11"/>
  <c r="K792" i="11"/>
  <c r="L2793" i="11"/>
  <c r="K2793" i="11"/>
  <c r="L1801" i="11"/>
  <c r="K1801" i="11"/>
  <c r="L2610" i="11"/>
  <c r="K2610" i="11"/>
  <c r="L3072" i="11"/>
  <c r="K3072" i="11"/>
  <c r="L539" i="11"/>
  <c r="K539" i="11"/>
  <c r="L450" i="11"/>
  <c r="K450" i="11"/>
  <c r="L1387" i="11"/>
  <c r="K1387" i="11"/>
  <c r="L708" i="11"/>
  <c r="K708" i="11"/>
  <c r="L2426" i="11"/>
  <c r="K2426" i="11"/>
  <c r="L377" i="11"/>
  <c r="K377" i="11"/>
  <c r="L2078" i="11"/>
  <c r="K2078" i="11"/>
  <c r="L2956" i="11"/>
  <c r="K2956" i="11"/>
  <c r="L1003" i="11"/>
  <c r="K1003" i="11"/>
  <c r="L449" i="11"/>
  <c r="K449" i="11"/>
  <c r="L3543" i="11"/>
  <c r="K3543" i="11"/>
  <c r="L244" i="11"/>
  <c r="K244" i="11"/>
  <c r="L3415" i="11"/>
  <c r="K3415" i="11"/>
  <c r="L1521" i="11"/>
  <c r="K1521" i="11"/>
  <c r="L1660" i="11"/>
  <c r="K1660" i="11"/>
  <c r="L791" i="11"/>
  <c r="K791" i="11"/>
  <c r="L3283" i="11"/>
  <c r="K3283" i="11"/>
  <c r="L894" i="11"/>
  <c r="K894" i="11"/>
  <c r="L3239" i="11"/>
  <c r="K3239" i="11"/>
  <c r="L2485" i="11"/>
  <c r="K2485" i="11"/>
  <c r="L2208" i="11"/>
  <c r="K2208" i="11"/>
  <c r="L3414" i="11"/>
  <c r="K3414" i="11"/>
  <c r="L1520" i="11"/>
  <c r="K1520" i="11"/>
  <c r="L2287" i="11"/>
  <c r="K2287" i="11"/>
  <c r="L3071" i="11"/>
  <c r="K3071" i="11"/>
  <c r="L1596" i="11"/>
  <c r="K1596" i="11"/>
  <c r="L1519" i="11"/>
  <c r="K1519" i="11"/>
  <c r="L1659" i="11"/>
  <c r="K1659" i="11"/>
  <c r="L612" i="11"/>
  <c r="K612" i="11"/>
  <c r="L2014" i="11"/>
  <c r="K2014" i="11"/>
  <c r="L1460" i="11"/>
  <c r="K1460" i="11"/>
  <c r="L6" i="11"/>
  <c r="K6" i="11"/>
  <c r="L1459" i="11"/>
  <c r="K1459" i="11"/>
  <c r="L893" i="11"/>
  <c r="K893" i="11"/>
  <c r="L2359" i="11"/>
  <c r="K2359" i="11"/>
  <c r="L3016" i="11"/>
  <c r="K3016" i="11"/>
  <c r="L1865" i="11"/>
  <c r="K1865" i="11"/>
  <c r="L1150" i="11"/>
  <c r="K1150" i="11"/>
  <c r="L2207" i="11"/>
  <c r="K2207" i="11"/>
  <c r="L3130" i="11"/>
  <c r="K3130" i="11"/>
  <c r="L2609" i="11"/>
  <c r="K2609" i="11"/>
  <c r="L2286" i="11"/>
  <c r="K2286" i="11"/>
  <c r="L3282" i="11"/>
  <c r="K3282" i="11"/>
  <c r="L75" i="11"/>
  <c r="K75" i="11"/>
  <c r="L243" i="11"/>
  <c r="K243" i="11"/>
  <c r="L3604" i="11"/>
  <c r="K3604" i="11"/>
  <c r="L3182" i="11"/>
  <c r="K3182" i="11"/>
  <c r="L1386" i="11"/>
  <c r="K1386" i="11"/>
  <c r="L3015" i="11"/>
  <c r="K3015" i="11"/>
  <c r="L308" i="11"/>
  <c r="K308" i="11"/>
  <c r="L40" i="11"/>
  <c r="K40" i="11"/>
  <c r="L1518" i="11"/>
  <c r="K1518" i="11"/>
  <c r="L2358" i="11"/>
  <c r="K2358" i="11"/>
  <c r="L376" i="11"/>
  <c r="K376" i="11"/>
  <c r="L2142" i="11"/>
  <c r="K2142" i="11"/>
  <c r="L1517" i="11"/>
  <c r="K1517" i="11"/>
  <c r="L2671" i="11"/>
  <c r="K2671" i="11"/>
  <c r="L1800" i="11"/>
  <c r="K1800" i="11"/>
  <c r="L3339" i="11"/>
  <c r="K3339" i="11"/>
  <c r="L1308" i="11"/>
  <c r="K1308" i="11"/>
  <c r="L2955" i="11"/>
  <c r="K2955" i="11"/>
  <c r="L1799" i="11"/>
  <c r="K1799" i="11"/>
  <c r="L1002" i="11"/>
  <c r="K1002" i="11"/>
  <c r="L1516" i="11"/>
  <c r="K1516" i="11"/>
  <c r="L375" i="11"/>
  <c r="K375" i="11"/>
  <c r="L122" i="11"/>
  <c r="K122" i="11"/>
  <c r="L2206" i="11"/>
  <c r="K2206" i="11"/>
  <c r="L3338" i="11"/>
  <c r="K3338" i="11"/>
  <c r="L374" i="11"/>
  <c r="K374" i="11"/>
  <c r="L1515" i="11"/>
  <c r="K1515" i="11"/>
  <c r="L74" i="11"/>
  <c r="K74" i="11"/>
  <c r="L3379" i="11"/>
  <c r="K3379" i="11"/>
  <c r="L1658" i="11"/>
  <c r="K1658" i="11"/>
  <c r="L1514" i="11"/>
  <c r="K1514" i="11"/>
  <c r="L2357" i="11"/>
  <c r="K2357" i="11"/>
  <c r="L3642" i="11"/>
  <c r="K3642" i="11"/>
  <c r="L373" i="11"/>
  <c r="K373" i="11"/>
  <c r="L538" i="11"/>
  <c r="K538" i="11"/>
  <c r="L2285" i="11"/>
  <c r="K2285" i="11"/>
  <c r="L537" i="11"/>
  <c r="K537" i="11"/>
  <c r="L3413" i="11"/>
  <c r="K3413" i="11"/>
  <c r="L1307" i="11"/>
  <c r="K1307" i="11"/>
  <c r="L448" i="11"/>
  <c r="K448" i="11"/>
  <c r="L1385" i="11"/>
  <c r="K1385" i="11"/>
  <c r="L242" i="11"/>
  <c r="K242" i="11"/>
  <c r="L2077" i="11"/>
  <c r="K2077" i="11"/>
  <c r="L2608" i="11"/>
  <c r="K2608" i="11"/>
  <c r="L3490" i="11"/>
  <c r="K3490" i="11"/>
  <c r="L2013" i="11"/>
  <c r="K2013" i="11"/>
  <c r="L3181" i="11"/>
  <c r="K3181" i="11"/>
  <c r="L1864" i="11"/>
  <c r="K1864" i="11"/>
  <c r="L1595" i="11"/>
  <c r="K1595" i="11"/>
  <c r="L2792" i="11"/>
  <c r="K2792" i="11"/>
  <c r="L707" i="11"/>
  <c r="K707" i="11"/>
  <c r="L2540" i="11"/>
  <c r="K2540" i="11"/>
  <c r="L2205" i="11"/>
  <c r="K2205" i="11"/>
  <c r="L2670" i="11"/>
  <c r="K2670" i="11"/>
  <c r="L790" i="11"/>
  <c r="K790" i="11"/>
  <c r="L2791" i="11"/>
  <c r="K2791" i="11"/>
  <c r="L2284" i="11"/>
  <c r="K2284" i="11"/>
  <c r="L611" i="11"/>
  <c r="K611" i="11"/>
  <c r="L1594" i="11"/>
  <c r="K1594" i="11"/>
  <c r="L610" i="11"/>
  <c r="K610" i="11"/>
  <c r="L1306" i="11"/>
  <c r="K1306" i="11"/>
  <c r="L1384" i="11"/>
  <c r="K1384" i="11"/>
  <c r="L3070" i="11"/>
  <c r="K3070" i="11"/>
  <c r="L3281" i="11"/>
  <c r="K3281" i="11"/>
  <c r="L2732" i="11"/>
  <c r="K2732" i="11"/>
  <c r="L1798" i="11"/>
  <c r="K1798" i="11"/>
  <c r="L3654" i="11"/>
  <c r="K3654" i="11"/>
  <c r="L2731" i="11"/>
  <c r="K2731" i="11"/>
  <c r="L2902" i="11"/>
  <c r="K2902" i="11"/>
  <c r="L1001" i="11"/>
  <c r="K1001" i="11"/>
  <c r="L241" i="11"/>
  <c r="K241" i="11"/>
  <c r="L372" i="11"/>
  <c r="K372" i="11"/>
  <c r="L2669" i="11"/>
  <c r="K2669" i="11"/>
  <c r="L240" i="11"/>
  <c r="K240" i="11"/>
  <c r="L2539" i="11"/>
  <c r="K2539" i="11"/>
  <c r="L1383" i="11"/>
  <c r="K1383" i="11"/>
  <c r="L371" i="11"/>
  <c r="K371" i="11"/>
  <c r="L2730" i="11"/>
  <c r="K2730" i="11"/>
  <c r="L1149" i="11"/>
  <c r="K1149" i="11"/>
  <c r="L2844" i="11"/>
  <c r="K2844" i="11"/>
  <c r="L1458" i="11"/>
  <c r="K1458" i="11"/>
  <c r="L447" i="11"/>
  <c r="K447" i="11"/>
  <c r="L1305" i="11"/>
  <c r="K1305" i="11"/>
  <c r="L3454" i="11"/>
  <c r="K3454" i="11"/>
  <c r="L1070" i="11"/>
  <c r="K1070" i="11"/>
  <c r="L609" i="11"/>
  <c r="K609" i="11"/>
  <c r="L1000" i="11"/>
  <c r="K1000" i="11"/>
  <c r="L1713" i="11"/>
  <c r="K1713" i="11"/>
  <c r="L3653" i="11"/>
  <c r="K3653" i="11"/>
  <c r="L3280" i="11"/>
  <c r="K3280" i="11"/>
  <c r="L2668" i="11"/>
  <c r="K2668" i="11"/>
  <c r="L1513" i="11"/>
  <c r="K1513" i="11"/>
  <c r="L1593" i="11"/>
  <c r="K1593" i="11"/>
  <c r="L1797" i="11"/>
  <c r="K1797" i="11"/>
  <c r="L1657" i="11"/>
  <c r="K1657" i="11"/>
  <c r="L1796" i="11"/>
  <c r="K1796" i="11"/>
  <c r="L892" i="11"/>
  <c r="K892" i="11"/>
  <c r="L239" i="11"/>
  <c r="K239" i="11"/>
  <c r="L121" i="11"/>
  <c r="K121" i="11"/>
  <c r="L3180" i="11"/>
  <c r="K3180" i="11"/>
  <c r="L73" i="11"/>
  <c r="K73" i="11"/>
  <c r="L370" i="11"/>
  <c r="K370" i="11"/>
  <c r="L2484" i="11"/>
  <c r="K2484" i="11"/>
  <c r="L3238" i="11"/>
  <c r="K3238" i="11"/>
  <c r="L2204" i="11"/>
  <c r="K2204" i="11"/>
  <c r="L1382" i="11"/>
  <c r="K1382" i="11"/>
  <c r="L536" i="11"/>
  <c r="K536" i="11"/>
  <c r="L2954" i="11"/>
  <c r="K2954" i="11"/>
  <c r="L238" i="11"/>
  <c r="K238" i="11"/>
  <c r="L2141" i="11"/>
  <c r="K2141" i="11"/>
  <c r="L1592" i="11"/>
  <c r="K1592" i="11"/>
  <c r="L2953" i="11"/>
  <c r="K2953" i="11"/>
  <c r="L2607" i="11"/>
  <c r="K2607" i="11"/>
  <c r="L2667" i="11"/>
  <c r="K2667" i="11"/>
  <c r="L2606" i="11"/>
  <c r="K2606" i="11"/>
  <c r="L535" i="11"/>
  <c r="K535" i="11"/>
  <c r="L1512" i="11"/>
  <c r="K1512" i="11"/>
  <c r="L2483" i="11"/>
  <c r="K2483" i="11"/>
  <c r="L2843" i="11"/>
  <c r="K2843" i="11"/>
  <c r="L3521" i="11"/>
  <c r="K3521" i="11"/>
  <c r="L2283" i="11"/>
  <c r="K2283" i="11"/>
  <c r="L72" i="11"/>
  <c r="K72" i="11"/>
  <c r="L2842" i="11"/>
  <c r="K2842" i="11"/>
  <c r="L1795" i="11"/>
  <c r="K1795" i="11"/>
  <c r="L3014" i="11"/>
  <c r="K3014" i="11"/>
  <c r="L307" i="11"/>
  <c r="K307" i="11"/>
  <c r="L999" i="11"/>
  <c r="K999" i="11"/>
  <c r="L2729" i="11"/>
  <c r="K2729" i="11"/>
  <c r="L1656" i="11"/>
  <c r="K1656" i="11"/>
  <c r="L3279" i="11"/>
  <c r="K3279" i="11"/>
  <c r="L3685" i="11"/>
  <c r="K3685" i="11"/>
  <c r="L2841" i="11"/>
  <c r="K2841" i="11"/>
  <c r="L3568" i="11"/>
  <c r="K3568" i="11"/>
  <c r="L1591" i="11"/>
  <c r="K1591" i="11"/>
  <c r="L998" i="11"/>
  <c r="K998" i="11"/>
  <c r="L2901" i="11"/>
  <c r="K2901" i="11"/>
  <c r="L534" i="11"/>
  <c r="K534" i="11"/>
  <c r="L2203" i="11"/>
  <c r="K2203" i="11"/>
  <c r="L3069" i="11"/>
  <c r="K3069" i="11"/>
  <c r="L997" i="11"/>
  <c r="K997" i="11"/>
  <c r="L2076" i="11"/>
  <c r="K2076" i="11"/>
  <c r="L533" i="11"/>
  <c r="K533" i="11"/>
  <c r="L996" i="11"/>
  <c r="K996" i="11"/>
  <c r="L1148" i="11"/>
  <c r="K1148" i="11"/>
  <c r="L3744" i="11"/>
  <c r="K3744" i="11"/>
  <c r="L891" i="11"/>
  <c r="K891" i="11"/>
  <c r="L2900" i="11"/>
  <c r="K2900" i="11"/>
  <c r="L532" i="11"/>
  <c r="K532" i="11"/>
  <c r="L2075" i="11"/>
  <c r="K2075" i="11"/>
  <c r="L3237" i="11"/>
  <c r="K3237" i="11"/>
  <c r="L1655" i="11"/>
  <c r="K1655" i="11"/>
  <c r="L1654" i="11"/>
  <c r="K1654" i="11"/>
  <c r="L2899" i="11"/>
  <c r="K2899" i="11"/>
  <c r="L1069" i="11"/>
  <c r="K1069" i="11"/>
  <c r="L1228" i="11"/>
  <c r="K1228" i="11"/>
  <c r="L3129" i="11"/>
  <c r="K3129" i="11"/>
  <c r="L1794" i="11"/>
  <c r="K1794" i="11"/>
  <c r="L789" i="11"/>
  <c r="K789" i="11"/>
  <c r="L306" i="11"/>
  <c r="K306" i="11"/>
  <c r="L2482" i="11"/>
  <c r="K2482" i="11"/>
  <c r="L1381" i="11"/>
  <c r="K1381" i="11"/>
  <c r="L2952" i="11"/>
  <c r="K2952" i="11"/>
  <c r="L5" i="11"/>
  <c r="K5" i="11"/>
  <c r="L1945" i="11"/>
  <c r="K1945" i="11"/>
  <c r="L2538" i="11"/>
  <c r="K2538" i="11"/>
  <c r="L2605" i="11"/>
  <c r="K2605" i="11"/>
  <c r="L2202" i="11"/>
  <c r="K2202" i="11"/>
  <c r="L2728" i="11"/>
  <c r="K2728" i="11"/>
  <c r="L995" i="11"/>
  <c r="K995" i="11"/>
  <c r="L369" i="11"/>
  <c r="K369" i="11"/>
  <c r="L3337" i="11"/>
  <c r="K3337" i="11"/>
  <c r="L3567" i="11"/>
  <c r="K3567" i="11"/>
  <c r="L1068" i="11"/>
  <c r="K1068" i="11"/>
  <c r="L1457" i="11"/>
  <c r="K1457" i="11"/>
  <c r="L2074" i="11"/>
  <c r="K2074" i="11"/>
  <c r="L1793" i="11"/>
  <c r="K1793" i="11"/>
  <c r="L3588" i="11"/>
  <c r="K3588" i="11"/>
  <c r="L2282" i="11"/>
  <c r="K2282" i="11"/>
  <c r="L2356" i="11"/>
  <c r="K2356" i="11"/>
  <c r="L3453" i="11"/>
  <c r="K3453" i="11"/>
  <c r="L1712" i="11"/>
  <c r="K1712" i="11"/>
  <c r="L2727" i="11"/>
  <c r="K2727" i="11"/>
  <c r="L608" i="11"/>
  <c r="K608" i="11"/>
  <c r="L1380" i="11"/>
  <c r="K1380" i="11"/>
  <c r="L71" i="11"/>
  <c r="K71" i="11"/>
  <c r="L890" i="11"/>
  <c r="K890" i="11"/>
  <c r="L2425" i="11"/>
  <c r="K2425" i="11"/>
  <c r="L1456" i="11"/>
  <c r="K1456" i="11"/>
  <c r="L1711" i="11"/>
  <c r="K1711" i="11"/>
  <c r="L1590" i="11"/>
  <c r="K1590" i="11"/>
  <c r="L1710" i="11"/>
  <c r="K1710" i="11"/>
  <c r="L1589" i="11"/>
  <c r="K1589" i="11"/>
  <c r="L1511" i="11"/>
  <c r="K1511" i="11"/>
  <c r="L2604" i="11"/>
  <c r="K2604" i="11"/>
  <c r="L2603" i="11"/>
  <c r="K2603" i="11"/>
  <c r="L3542" i="11"/>
  <c r="K3542" i="11"/>
  <c r="L3520" i="11"/>
  <c r="K3520" i="11"/>
  <c r="L1147" i="11"/>
  <c r="K1147" i="11"/>
  <c r="L2602" i="11"/>
  <c r="K2602" i="11"/>
  <c r="L2424" i="11"/>
  <c r="K2424" i="11"/>
  <c r="L2073" i="11"/>
  <c r="K2073" i="11"/>
  <c r="L1792" i="11"/>
  <c r="K1792" i="11"/>
  <c r="L1379" i="11"/>
  <c r="K1379" i="11"/>
  <c r="L2726" i="11"/>
  <c r="K2726" i="11"/>
  <c r="L2072" i="11"/>
  <c r="K2072" i="11"/>
  <c r="L2666" i="11"/>
  <c r="K2666" i="11"/>
  <c r="L1944" i="11"/>
  <c r="K1944" i="11"/>
  <c r="L2355" i="11"/>
  <c r="K2355" i="11"/>
  <c r="L2537" i="11"/>
  <c r="K2537" i="11"/>
  <c r="L607" i="11"/>
  <c r="K607" i="11"/>
  <c r="L1943" i="11"/>
  <c r="K1943" i="11"/>
  <c r="L1455" i="11"/>
  <c r="K1455" i="11"/>
  <c r="L2790" i="11"/>
  <c r="K2790" i="11"/>
  <c r="L3729" i="11"/>
  <c r="K3729" i="11"/>
  <c r="L531" i="11"/>
  <c r="K531" i="11"/>
  <c r="L788" i="11"/>
  <c r="K788" i="11"/>
  <c r="L1146" i="11"/>
  <c r="K1146" i="11"/>
  <c r="L305" i="11"/>
  <c r="K305" i="11"/>
  <c r="L1709" i="11"/>
  <c r="K1709" i="11"/>
  <c r="L2536" i="11"/>
  <c r="K2536" i="11"/>
  <c r="L1588" i="11"/>
  <c r="K1588" i="11"/>
  <c r="L3013" i="11"/>
  <c r="K3013" i="11"/>
  <c r="L3179" i="11"/>
  <c r="K3179" i="11"/>
  <c r="L787" i="11"/>
  <c r="K787" i="11"/>
  <c r="L994" i="11"/>
  <c r="K994" i="11"/>
  <c r="L1791" i="11"/>
  <c r="K1791" i="11"/>
  <c r="L993" i="11"/>
  <c r="K993" i="11"/>
  <c r="L2281" i="11"/>
  <c r="K2281" i="11"/>
  <c r="L530" i="11"/>
  <c r="K530" i="11"/>
  <c r="L1942" i="11"/>
  <c r="K1942" i="11"/>
  <c r="L2481" i="11"/>
  <c r="K2481" i="11"/>
  <c r="L2725" i="11"/>
  <c r="K2725" i="11"/>
  <c r="L2354" i="11"/>
  <c r="K2354" i="11"/>
  <c r="L1863" i="11"/>
  <c r="K1863" i="11"/>
  <c r="L1790" i="11"/>
  <c r="K1790" i="11"/>
  <c r="L446" i="11"/>
  <c r="K446" i="11"/>
  <c r="L786" i="11"/>
  <c r="K786" i="11"/>
  <c r="L3128" i="11"/>
  <c r="K3128" i="11"/>
  <c r="L1510" i="11"/>
  <c r="K1510" i="11"/>
  <c r="L2423" i="11"/>
  <c r="K2423" i="11"/>
  <c r="L3695" i="11"/>
  <c r="K3695" i="11"/>
  <c r="L1454" i="11"/>
  <c r="K1454" i="11"/>
  <c r="L2280" i="11"/>
  <c r="K2280" i="11"/>
  <c r="L3178" i="11"/>
  <c r="K3178" i="11"/>
  <c r="L1862" i="11"/>
  <c r="K1862" i="11"/>
  <c r="L529" i="11"/>
  <c r="K529" i="11"/>
  <c r="L2601" i="11"/>
  <c r="K2601" i="11"/>
  <c r="L3412" i="11"/>
  <c r="K3412" i="11"/>
  <c r="L889" i="11"/>
  <c r="K889" i="11"/>
  <c r="L3627" i="11"/>
  <c r="K3627" i="11"/>
  <c r="L888" i="11"/>
  <c r="K888" i="11"/>
  <c r="L3489" i="11"/>
  <c r="K3489" i="11"/>
  <c r="L3012" i="11"/>
  <c r="K3012" i="11"/>
  <c r="L2353" i="11"/>
  <c r="K2353" i="11"/>
  <c r="L1587" i="11"/>
  <c r="K1587" i="11"/>
  <c r="L1453" i="11"/>
  <c r="K1453" i="11"/>
  <c r="L1789" i="11"/>
  <c r="K1789" i="11"/>
  <c r="L2535" i="11"/>
  <c r="K2535" i="11"/>
  <c r="L1227" i="11"/>
  <c r="K1227" i="11"/>
  <c r="L528" i="11"/>
  <c r="K528" i="11"/>
  <c r="L3127" i="11"/>
  <c r="K3127" i="11"/>
  <c r="L706" i="11"/>
  <c r="K706" i="11"/>
  <c r="L705" i="11"/>
  <c r="K705" i="11"/>
  <c r="L2012" i="11"/>
  <c r="K2012" i="11"/>
  <c r="L3011" i="11"/>
  <c r="K3011" i="11"/>
  <c r="L2789" i="11"/>
  <c r="K2789" i="11"/>
  <c r="L3177" i="11"/>
  <c r="K3177" i="11"/>
  <c r="L3488" i="11"/>
  <c r="K3488" i="11"/>
  <c r="L1653" i="11"/>
  <c r="K1653" i="11"/>
  <c r="L992" i="11"/>
  <c r="K992" i="11"/>
  <c r="L1145" i="11"/>
  <c r="K1145" i="11"/>
  <c r="L527" i="11"/>
  <c r="K527" i="11"/>
  <c r="L2279" i="11"/>
  <c r="K2279" i="11"/>
  <c r="L368" i="11"/>
  <c r="K368" i="11"/>
  <c r="L3126" i="11"/>
  <c r="K3126" i="11"/>
  <c r="L3176" i="11"/>
  <c r="K3176" i="11"/>
  <c r="L991" i="11"/>
  <c r="K991" i="11"/>
  <c r="L990" i="11"/>
  <c r="K990" i="11"/>
  <c r="L1378" i="11"/>
  <c r="K1378" i="11"/>
  <c r="L3587" i="11"/>
  <c r="K3587" i="11"/>
  <c r="L1377" i="11"/>
  <c r="K1377" i="11"/>
  <c r="L785" i="11"/>
  <c r="K785" i="11"/>
  <c r="L3236" i="11"/>
  <c r="K3236" i="11"/>
  <c r="L1509" i="11"/>
  <c r="K1509" i="11"/>
  <c r="L3519" i="11"/>
  <c r="K3519" i="11"/>
  <c r="L3518" i="11"/>
  <c r="K3518" i="11"/>
  <c r="L1144" i="11"/>
  <c r="K1144" i="11"/>
  <c r="L172" i="11"/>
  <c r="K172" i="11"/>
  <c r="L2600" i="11"/>
  <c r="K2600" i="11"/>
  <c r="L2278" i="11"/>
  <c r="K2278" i="11"/>
  <c r="L2665" i="11"/>
  <c r="K2665" i="11"/>
  <c r="L704" i="11"/>
  <c r="K704" i="11"/>
  <c r="L1143" i="11"/>
  <c r="K1143" i="11"/>
  <c r="L1067" i="11"/>
  <c r="K1067" i="11"/>
  <c r="L1586" i="11"/>
  <c r="K1586" i="11"/>
  <c r="L304" i="11"/>
  <c r="K304" i="11"/>
  <c r="L1508" i="11"/>
  <c r="K1508" i="11"/>
  <c r="L3010" i="11"/>
  <c r="K3010" i="11"/>
  <c r="L989" i="11"/>
  <c r="K989" i="11"/>
  <c r="L1861" i="11"/>
  <c r="K1861" i="11"/>
  <c r="L2951" i="11"/>
  <c r="K2951" i="11"/>
  <c r="L2201" i="11"/>
  <c r="K2201" i="11"/>
  <c r="L2140" i="11"/>
  <c r="K2140" i="11"/>
  <c r="L3487" i="11"/>
  <c r="K3487" i="11"/>
  <c r="L988" i="11"/>
  <c r="K988" i="11"/>
  <c r="L1585" i="11"/>
  <c r="K1585" i="11"/>
  <c r="L3336" i="11"/>
  <c r="K3336" i="11"/>
  <c r="L1142" i="11"/>
  <c r="K1142" i="11"/>
  <c r="L39" i="11"/>
  <c r="K39" i="11"/>
  <c r="L1788" i="11"/>
  <c r="K1788" i="11"/>
  <c r="L3009" i="11"/>
  <c r="K3009" i="11"/>
  <c r="L1507" i="11"/>
  <c r="K1507" i="11"/>
  <c r="L3125" i="11"/>
  <c r="K3125" i="11"/>
  <c r="L2011" i="11"/>
  <c r="K2011" i="11"/>
  <c r="L703" i="11"/>
  <c r="K703" i="11"/>
  <c r="L2010" i="11"/>
  <c r="K2010" i="11"/>
  <c r="L1304" i="11"/>
  <c r="K1304" i="11"/>
  <c r="L1141" i="11"/>
  <c r="K1141" i="11"/>
  <c r="L1506" i="11"/>
  <c r="K1506" i="11"/>
  <c r="L2599" i="11"/>
  <c r="K2599" i="11"/>
  <c r="L702" i="11"/>
  <c r="K702" i="11"/>
  <c r="L2139" i="11"/>
  <c r="K2139" i="11"/>
  <c r="L2480" i="11"/>
  <c r="K2480" i="11"/>
  <c r="L3008" i="11"/>
  <c r="K3008" i="11"/>
  <c r="L1140" i="11"/>
  <c r="K1140" i="11"/>
  <c r="L3670" i="11"/>
  <c r="K3670" i="11"/>
  <c r="L3706" i="11"/>
  <c r="K3706" i="11"/>
  <c r="L2724" i="11"/>
  <c r="K2724" i="11"/>
  <c r="L3586" i="11"/>
  <c r="K3586" i="11"/>
  <c r="L887" i="11"/>
  <c r="K887" i="11"/>
  <c r="L3739" i="11"/>
  <c r="K3739" i="11"/>
  <c r="L445" i="11"/>
  <c r="K445" i="11"/>
  <c r="L3335" i="11"/>
  <c r="K3335" i="11"/>
  <c r="L3541" i="11"/>
  <c r="K3541" i="11"/>
  <c r="L3452" i="11"/>
  <c r="K3452" i="11"/>
  <c r="L3566" i="11"/>
  <c r="K3566" i="11"/>
  <c r="L2950" i="11"/>
  <c r="K2950" i="11"/>
  <c r="L1376" i="11"/>
  <c r="K1376" i="11"/>
  <c r="L3517" i="11"/>
  <c r="K3517" i="11"/>
  <c r="L1139" i="11"/>
  <c r="K1139" i="11"/>
  <c r="L2479" i="11"/>
  <c r="K2479" i="11"/>
  <c r="L1652" i="11"/>
  <c r="K1652" i="11"/>
  <c r="L2898" i="11"/>
  <c r="K2898" i="11"/>
  <c r="L1941" i="11"/>
  <c r="K1941" i="11"/>
  <c r="L2138" i="11"/>
  <c r="K2138" i="11"/>
  <c r="L3068" i="11"/>
  <c r="K3068" i="11"/>
  <c r="L1226" i="11"/>
  <c r="K1226" i="11"/>
  <c r="L1584" i="11"/>
  <c r="K1584" i="11"/>
  <c r="L3603" i="11"/>
  <c r="K3603" i="11"/>
  <c r="L1505" i="11"/>
  <c r="K1505" i="11"/>
  <c r="L1787" i="11"/>
  <c r="K1787" i="11"/>
  <c r="L1583" i="11"/>
  <c r="K1583" i="11"/>
  <c r="L4" i="11"/>
  <c r="K4" i="11"/>
  <c r="L987" i="11"/>
  <c r="K987" i="11"/>
  <c r="L701" i="11"/>
  <c r="K701" i="11"/>
  <c r="L700" i="11"/>
  <c r="K700" i="11"/>
  <c r="L886" i="11"/>
  <c r="K886" i="11"/>
  <c r="L1225" i="11"/>
  <c r="K1225" i="11"/>
  <c r="L699" i="11"/>
  <c r="K699" i="11"/>
  <c r="L2664" i="11"/>
  <c r="K2664" i="11"/>
  <c r="L2071" i="11"/>
  <c r="K2071" i="11"/>
  <c r="L1375" i="11"/>
  <c r="K1375" i="11"/>
  <c r="L1138" i="11"/>
  <c r="K1138" i="11"/>
  <c r="L1860" i="11"/>
  <c r="K1860" i="11"/>
  <c r="L1582" i="11"/>
  <c r="K1582" i="11"/>
  <c r="L2352" i="11"/>
  <c r="K2352" i="11"/>
  <c r="L3124" i="11"/>
  <c r="K3124" i="11"/>
  <c r="L1303" i="11"/>
  <c r="K1303" i="11"/>
  <c r="L1224" i="11"/>
  <c r="K1224" i="11"/>
  <c r="L2534" i="11"/>
  <c r="K2534" i="11"/>
  <c r="L3067" i="11"/>
  <c r="K3067" i="11"/>
  <c r="L3516" i="11"/>
  <c r="K3516" i="11"/>
  <c r="L1452" i="11"/>
  <c r="K1452" i="11"/>
  <c r="L2788" i="11"/>
  <c r="K2788" i="11"/>
  <c r="L526" i="11"/>
  <c r="K526" i="11"/>
  <c r="L2840" i="11"/>
  <c r="K2840" i="11"/>
  <c r="L2663" i="11"/>
  <c r="K2663" i="11"/>
  <c r="L1940" i="11"/>
  <c r="K1940" i="11"/>
  <c r="L1504" i="11"/>
  <c r="K1504" i="11"/>
  <c r="L2200" i="11"/>
  <c r="K2200" i="11"/>
  <c r="L698" i="11"/>
  <c r="K698" i="11"/>
  <c r="L444" i="11"/>
  <c r="K444" i="11"/>
  <c r="L1451" i="11"/>
  <c r="K1451" i="11"/>
  <c r="L1223" i="11"/>
  <c r="K1223" i="11"/>
  <c r="L885" i="11"/>
  <c r="K885" i="11"/>
  <c r="L884" i="11"/>
  <c r="K884" i="11"/>
  <c r="L784" i="11"/>
  <c r="K784" i="11"/>
  <c r="L697" i="11"/>
  <c r="K697" i="11"/>
  <c r="L1708" i="11"/>
  <c r="K1708" i="11"/>
  <c r="L1939" i="11"/>
  <c r="K1939" i="11"/>
  <c r="L1938" i="11"/>
  <c r="K1938" i="11"/>
  <c r="L3515" i="11"/>
  <c r="K3515" i="11"/>
  <c r="L2897" i="11"/>
  <c r="K2897" i="11"/>
  <c r="L783" i="11"/>
  <c r="K783" i="11"/>
  <c r="L1137" i="11"/>
  <c r="K1137" i="11"/>
  <c r="L2598" i="11"/>
  <c r="K2598" i="11"/>
  <c r="L3514" i="11"/>
  <c r="K3514" i="11"/>
  <c r="L986" i="11"/>
  <c r="K986" i="11"/>
  <c r="L2422" i="11"/>
  <c r="K2422" i="11"/>
  <c r="L3694" i="11"/>
  <c r="K3694" i="11"/>
  <c r="L1581" i="11"/>
  <c r="K1581" i="11"/>
  <c r="L2199" i="11"/>
  <c r="K2199" i="11"/>
  <c r="L2597" i="11"/>
  <c r="K2597" i="11"/>
  <c r="L3066" i="11"/>
  <c r="K3066" i="11"/>
  <c r="L1503" i="11"/>
  <c r="K1503" i="11"/>
  <c r="L1786" i="11"/>
  <c r="K1786" i="11"/>
  <c r="L3235" i="11"/>
  <c r="K3235" i="11"/>
  <c r="L2596" i="11"/>
  <c r="K2596" i="11"/>
  <c r="L2662" i="11"/>
  <c r="K2662" i="11"/>
  <c r="L2723" i="11"/>
  <c r="K2723" i="11"/>
  <c r="L2478" i="11"/>
  <c r="K2478" i="11"/>
  <c r="L1450" i="11"/>
  <c r="K1450" i="11"/>
  <c r="L883" i="11"/>
  <c r="K883" i="11"/>
  <c r="L1449" i="11"/>
  <c r="K1449" i="11"/>
  <c r="L2661" i="11"/>
  <c r="K2661" i="11"/>
  <c r="L2787" i="11"/>
  <c r="K2787" i="11"/>
  <c r="L525" i="11"/>
  <c r="K525" i="11"/>
  <c r="L1651" i="11"/>
  <c r="K1651" i="11"/>
  <c r="L1066" i="11"/>
  <c r="K1066" i="11"/>
  <c r="L1785" i="11"/>
  <c r="K1785" i="11"/>
  <c r="L882" i="11"/>
  <c r="K882" i="11"/>
  <c r="L881" i="11"/>
  <c r="K881" i="11"/>
  <c r="L2786" i="11"/>
  <c r="K2786" i="11"/>
  <c r="L3007" i="11"/>
  <c r="K3007" i="11"/>
  <c r="L2595" i="11"/>
  <c r="K2595" i="11"/>
  <c r="L2722" i="11"/>
  <c r="K2722" i="11"/>
  <c r="L303" i="11"/>
  <c r="K303" i="11"/>
  <c r="L3719" i="11"/>
  <c r="K3719" i="11"/>
  <c r="L1580" i="11"/>
  <c r="K1580" i="11"/>
  <c r="L1136" i="11"/>
  <c r="K1136" i="11"/>
  <c r="L2660" i="11"/>
  <c r="K2660" i="11"/>
  <c r="L1302" i="11"/>
  <c r="K1302" i="11"/>
  <c r="L606" i="11"/>
  <c r="K606" i="11"/>
  <c r="L1065" i="11"/>
  <c r="K1065" i="11"/>
  <c r="L2137" i="11"/>
  <c r="K2137" i="11"/>
  <c r="L443" i="11"/>
  <c r="K443" i="11"/>
  <c r="L2009" i="11"/>
  <c r="K2009" i="11"/>
  <c r="L1859" i="11"/>
  <c r="K1859" i="11"/>
  <c r="L3411" i="11"/>
  <c r="K3411" i="11"/>
  <c r="L2136" i="11"/>
  <c r="K2136" i="11"/>
  <c r="L3540" i="11"/>
  <c r="K3540" i="11"/>
  <c r="L367" i="11"/>
  <c r="K367" i="11"/>
  <c r="L302" i="11"/>
  <c r="K302" i="11"/>
  <c r="L1650" i="11"/>
  <c r="K1650" i="11"/>
  <c r="L1707" i="11"/>
  <c r="K1707" i="11"/>
  <c r="L2533" i="11"/>
  <c r="K2533" i="11"/>
  <c r="L3378" i="11"/>
  <c r="K3378" i="11"/>
  <c r="L1784" i="11"/>
  <c r="K1784" i="11"/>
  <c r="L1502" i="11"/>
  <c r="K1502" i="11"/>
  <c r="L442" i="11"/>
  <c r="K442" i="11"/>
  <c r="L1374" i="11"/>
  <c r="K1374" i="11"/>
  <c r="L1064" i="11"/>
  <c r="K1064" i="11"/>
  <c r="L985" i="11"/>
  <c r="K985" i="11"/>
  <c r="L1706" i="11"/>
  <c r="K1706" i="11"/>
  <c r="L171" i="11"/>
  <c r="K171" i="11"/>
  <c r="L1222" i="11"/>
  <c r="K1222" i="11"/>
  <c r="L2896" i="11"/>
  <c r="K2896" i="11"/>
  <c r="L880" i="11"/>
  <c r="K880" i="11"/>
  <c r="L3684" i="11"/>
  <c r="K3684" i="11"/>
  <c r="L2198" i="11"/>
  <c r="K2198" i="11"/>
  <c r="L984" i="11"/>
  <c r="K984" i="11"/>
  <c r="L2351" i="11"/>
  <c r="K2351" i="11"/>
  <c r="L2070" i="11"/>
  <c r="K2070" i="11"/>
  <c r="L237" i="11"/>
  <c r="K237" i="11"/>
  <c r="L441" i="11"/>
  <c r="K441" i="11"/>
  <c r="L2477" i="11"/>
  <c r="K2477" i="11"/>
  <c r="L3234" i="11"/>
  <c r="K3234" i="11"/>
  <c r="L2785" i="11"/>
  <c r="K2785" i="11"/>
  <c r="L782" i="11"/>
  <c r="K782" i="11"/>
  <c r="L1705" i="11"/>
  <c r="K1705" i="11"/>
  <c r="L3693" i="11"/>
  <c r="K3693" i="11"/>
  <c r="L2721" i="11"/>
  <c r="K2721" i="11"/>
  <c r="L3565" i="11"/>
  <c r="K3565" i="11"/>
  <c r="L1858" i="11"/>
  <c r="K1858" i="11"/>
  <c r="L1301" i="11"/>
  <c r="K1301" i="11"/>
  <c r="L3006" i="11"/>
  <c r="K3006" i="11"/>
  <c r="L3641" i="11"/>
  <c r="K3641" i="11"/>
  <c r="L70" i="11"/>
  <c r="K70" i="11"/>
  <c r="L1373" i="11"/>
  <c r="K1373" i="11"/>
  <c r="L2008" i="11"/>
  <c r="K2008" i="11"/>
  <c r="L2476" i="11"/>
  <c r="K2476" i="11"/>
  <c r="L2135" i="11"/>
  <c r="K2135" i="11"/>
  <c r="L983" i="11"/>
  <c r="K983" i="11"/>
  <c r="L3652" i="11"/>
  <c r="K3652" i="11"/>
  <c r="L1783" i="11"/>
  <c r="K1783" i="11"/>
  <c r="L2421" i="11"/>
  <c r="K2421" i="11"/>
  <c r="L1937" i="11"/>
  <c r="K1937" i="11"/>
  <c r="L1063" i="11"/>
  <c r="K1063" i="11"/>
  <c r="L982" i="11"/>
  <c r="K982" i="11"/>
  <c r="L1135" i="11"/>
  <c r="K1135" i="11"/>
  <c r="L1579" i="11"/>
  <c r="K1579" i="11"/>
  <c r="L2895" i="11"/>
  <c r="K2895" i="11"/>
  <c r="L2720" i="11"/>
  <c r="K2720" i="11"/>
  <c r="L2839" i="11"/>
  <c r="K2839" i="11"/>
  <c r="L2475" i="11"/>
  <c r="K2475" i="11"/>
  <c r="L981" i="11"/>
  <c r="K981" i="11"/>
  <c r="L1782" i="11"/>
  <c r="K1782" i="11"/>
  <c r="L3486" i="11"/>
  <c r="K3486" i="11"/>
  <c r="L1300" i="11"/>
  <c r="K1300" i="11"/>
  <c r="L1936" i="11"/>
  <c r="K1936" i="11"/>
  <c r="L1857" i="11"/>
  <c r="K1857" i="11"/>
  <c r="L2532" i="11"/>
  <c r="K2532" i="11"/>
  <c r="L1221" i="11"/>
  <c r="K1221" i="11"/>
  <c r="L1220" i="11"/>
  <c r="K1220" i="11"/>
  <c r="L3005" i="11"/>
  <c r="K3005" i="11"/>
  <c r="L1935" i="11"/>
  <c r="K1935" i="11"/>
  <c r="L1934" i="11"/>
  <c r="K1934" i="11"/>
  <c r="L1933" i="11"/>
  <c r="K1933" i="11"/>
  <c r="L1781" i="11"/>
  <c r="K1781" i="11"/>
  <c r="L1501" i="11"/>
  <c r="K1501" i="11"/>
  <c r="L2531" i="11"/>
  <c r="K2531" i="11"/>
  <c r="L3065" i="11"/>
  <c r="K3065" i="11"/>
  <c r="L696" i="11"/>
  <c r="K696" i="11"/>
  <c r="L2594" i="11"/>
  <c r="K2594" i="11"/>
  <c r="L1134" i="11"/>
  <c r="K1134" i="11"/>
  <c r="L3233" i="11"/>
  <c r="K3233" i="11"/>
  <c r="L1372" i="11"/>
  <c r="K1372" i="11"/>
  <c r="L695" i="11"/>
  <c r="K695" i="11"/>
  <c r="L1856" i="11"/>
  <c r="K1856" i="11"/>
  <c r="L1219" i="11"/>
  <c r="K1219" i="11"/>
  <c r="L2719" i="11"/>
  <c r="K2719" i="11"/>
  <c r="L1578" i="11"/>
  <c r="K1578" i="11"/>
  <c r="L3485" i="11"/>
  <c r="K3485" i="11"/>
  <c r="L3175" i="11"/>
  <c r="K3175" i="11"/>
  <c r="L781" i="11"/>
  <c r="K781" i="11"/>
  <c r="L2069" i="11"/>
  <c r="K2069" i="11"/>
  <c r="L780" i="11"/>
  <c r="K780" i="11"/>
  <c r="L1704" i="11"/>
  <c r="K1704" i="11"/>
  <c r="L779" i="11"/>
  <c r="K779" i="11"/>
  <c r="L605" i="11"/>
  <c r="K605" i="11"/>
  <c r="L2350" i="11"/>
  <c r="K2350" i="11"/>
  <c r="L2593" i="11"/>
  <c r="K2593" i="11"/>
  <c r="L1780" i="11"/>
  <c r="K1780" i="11"/>
  <c r="L1577" i="11"/>
  <c r="K1577" i="11"/>
  <c r="L2420" i="11"/>
  <c r="K2420" i="11"/>
  <c r="L1703" i="11"/>
  <c r="K1703" i="11"/>
  <c r="L3004" i="11"/>
  <c r="K3004" i="11"/>
  <c r="L2530" i="11"/>
  <c r="K2530" i="11"/>
  <c r="L1218" i="11"/>
  <c r="K1218" i="11"/>
  <c r="L1779" i="11"/>
  <c r="K1779" i="11"/>
  <c r="L980" i="11"/>
  <c r="K980" i="11"/>
  <c r="L524" i="11"/>
  <c r="K524" i="11"/>
  <c r="L366" i="11"/>
  <c r="K366" i="11"/>
  <c r="L3232" i="11"/>
  <c r="K3232" i="11"/>
  <c r="L3513" i="11"/>
  <c r="K3513" i="11"/>
  <c r="L38" i="11"/>
  <c r="K38" i="11"/>
  <c r="L301" i="11"/>
  <c r="K301" i="11"/>
  <c r="L2068" i="11"/>
  <c r="K2068" i="11"/>
  <c r="L3003" i="11"/>
  <c r="K3003" i="11"/>
  <c r="L3626" i="11"/>
  <c r="K3626" i="11"/>
  <c r="L1855" i="11"/>
  <c r="K1855" i="11"/>
  <c r="L2197" i="11"/>
  <c r="K2197" i="11"/>
  <c r="L694" i="11"/>
  <c r="K694" i="11"/>
  <c r="L1649" i="11"/>
  <c r="K1649" i="11"/>
  <c r="L2277" i="11"/>
  <c r="K2277" i="11"/>
  <c r="L1448" i="11"/>
  <c r="K1448" i="11"/>
  <c r="L778" i="11"/>
  <c r="K778" i="11"/>
  <c r="L3002" i="11"/>
  <c r="K3002" i="11"/>
  <c r="L2067" i="11"/>
  <c r="K2067" i="11"/>
  <c r="L120" i="11"/>
  <c r="K120" i="11"/>
  <c r="L440" i="11"/>
  <c r="K440" i="11"/>
  <c r="L2066" i="11"/>
  <c r="K2066" i="11"/>
  <c r="L1932" i="11"/>
  <c r="K1932" i="11"/>
  <c r="L604" i="11"/>
  <c r="K604" i="11"/>
  <c r="L3001" i="11"/>
  <c r="K3001" i="11"/>
  <c r="L3451" i="11"/>
  <c r="K3451" i="11"/>
  <c r="L2474" i="11"/>
  <c r="K2474" i="11"/>
  <c r="L3625" i="11"/>
  <c r="K3625" i="11"/>
  <c r="L1133" i="11"/>
  <c r="K1133" i="11"/>
  <c r="L879" i="11"/>
  <c r="K879" i="11"/>
  <c r="L2659" i="11"/>
  <c r="K2659" i="11"/>
  <c r="L1702" i="11"/>
  <c r="K1702" i="11"/>
  <c r="L693" i="11"/>
  <c r="K693" i="11"/>
  <c r="L878" i="11"/>
  <c r="K878" i="11"/>
  <c r="L2065" i="11"/>
  <c r="K2065" i="11"/>
  <c r="L170" i="11"/>
  <c r="K170" i="11"/>
  <c r="L2838" i="11"/>
  <c r="K2838" i="11"/>
  <c r="L3064" i="11"/>
  <c r="K3064" i="11"/>
  <c r="L1500" i="11"/>
  <c r="K1500" i="11"/>
  <c r="L3000" i="11"/>
  <c r="K3000" i="11"/>
  <c r="L1648" i="11"/>
  <c r="K1648" i="11"/>
  <c r="L1447" i="11"/>
  <c r="K1447" i="11"/>
  <c r="L2784" i="11"/>
  <c r="K2784" i="11"/>
  <c r="L1217" i="11"/>
  <c r="K1217" i="11"/>
  <c r="L1647" i="11"/>
  <c r="K1647" i="11"/>
  <c r="L1446" i="11"/>
  <c r="K1446" i="11"/>
  <c r="L877" i="11"/>
  <c r="K877" i="11"/>
  <c r="L1646" i="11"/>
  <c r="K1646" i="11"/>
  <c r="L523" i="11"/>
  <c r="K523" i="11"/>
  <c r="L1062" i="11"/>
  <c r="K1062" i="11"/>
  <c r="L3174" i="11"/>
  <c r="K3174" i="11"/>
  <c r="L1216" i="11"/>
  <c r="K1216" i="11"/>
  <c r="L692" i="11"/>
  <c r="K692" i="11"/>
  <c r="L2783" i="11"/>
  <c r="K2783" i="11"/>
  <c r="L1778" i="11"/>
  <c r="K1778" i="11"/>
  <c r="L2196" i="11"/>
  <c r="K2196" i="11"/>
  <c r="L3585" i="11"/>
  <c r="K3585" i="11"/>
  <c r="L2419" i="11"/>
  <c r="K2419" i="11"/>
  <c r="L2276" i="11"/>
  <c r="K2276" i="11"/>
  <c r="L1299" i="11"/>
  <c r="K1299" i="11"/>
  <c r="L2134" i="11"/>
  <c r="K2134" i="11"/>
  <c r="L3450" i="11"/>
  <c r="K3450" i="11"/>
  <c r="L2349" i="11"/>
  <c r="K2349" i="11"/>
  <c r="L691" i="11"/>
  <c r="K691" i="11"/>
  <c r="L603" i="11"/>
  <c r="K603" i="11"/>
  <c r="L2195" i="11"/>
  <c r="K2195" i="11"/>
  <c r="L522" i="11"/>
  <c r="K522" i="11"/>
  <c r="L2133" i="11"/>
  <c r="K2133" i="11"/>
  <c r="L1298" i="11"/>
  <c r="K1298" i="11"/>
  <c r="L2999" i="11"/>
  <c r="K2999" i="11"/>
  <c r="L876" i="11"/>
  <c r="K876" i="11"/>
  <c r="L2473" i="11"/>
  <c r="K2473" i="11"/>
  <c r="L1445" i="11"/>
  <c r="K1445" i="11"/>
  <c r="L2275" i="11"/>
  <c r="K2275" i="11"/>
  <c r="L979" i="11"/>
  <c r="K979" i="11"/>
  <c r="L3410" i="11"/>
  <c r="K3410" i="11"/>
  <c r="L2949" i="11"/>
  <c r="K2949" i="11"/>
  <c r="L2348" i="11"/>
  <c r="K2348" i="11"/>
  <c r="L2782" i="11"/>
  <c r="K2782" i="11"/>
  <c r="L2418" i="11"/>
  <c r="K2418" i="11"/>
  <c r="L2592" i="11"/>
  <c r="K2592" i="11"/>
  <c r="L2007" i="11"/>
  <c r="K2007" i="11"/>
  <c r="L2948" i="11"/>
  <c r="K2948" i="11"/>
  <c r="L300" i="11"/>
  <c r="K300" i="11"/>
  <c r="L875" i="11"/>
  <c r="K875" i="11"/>
  <c r="L2194" i="11"/>
  <c r="K2194" i="11"/>
  <c r="L37" i="11"/>
  <c r="K37" i="11"/>
  <c r="L1215" i="11"/>
  <c r="K1215" i="11"/>
  <c r="L2591" i="11"/>
  <c r="K2591" i="11"/>
  <c r="L2347" i="11"/>
  <c r="K2347" i="11"/>
  <c r="L1061" i="11"/>
  <c r="K1061" i="11"/>
  <c r="L3449" i="11"/>
  <c r="K3449" i="11"/>
  <c r="L874" i="11"/>
  <c r="K874" i="11"/>
  <c r="L2590" i="11"/>
  <c r="K2590" i="11"/>
  <c r="L236" i="11"/>
  <c r="K236" i="11"/>
  <c r="L602" i="11"/>
  <c r="K602" i="11"/>
  <c r="L2718" i="11"/>
  <c r="K2718" i="11"/>
  <c r="L1576" i="11"/>
  <c r="K1576" i="11"/>
  <c r="L1214" i="11"/>
  <c r="K1214" i="11"/>
  <c r="L439" i="11"/>
  <c r="K439" i="11"/>
  <c r="L1060" i="11"/>
  <c r="K1060" i="11"/>
  <c r="L1499" i="11"/>
  <c r="K1499" i="11"/>
  <c r="L1297" i="11"/>
  <c r="K1297" i="11"/>
  <c r="L978" i="11"/>
  <c r="K978" i="11"/>
  <c r="L2947" i="11"/>
  <c r="K2947" i="11"/>
  <c r="L299" i="11"/>
  <c r="K299" i="11"/>
  <c r="L2894" i="11"/>
  <c r="K2894" i="11"/>
  <c r="L873" i="11"/>
  <c r="K873" i="11"/>
  <c r="L2717" i="11"/>
  <c r="K2717" i="11"/>
  <c r="L2529" i="11"/>
  <c r="K2529" i="11"/>
  <c r="L2472" i="11"/>
  <c r="K2472" i="11"/>
  <c r="L2193" i="11"/>
  <c r="K2193" i="11"/>
  <c r="L235" i="11"/>
  <c r="K235" i="11"/>
  <c r="L2132" i="11"/>
  <c r="K2132" i="11"/>
  <c r="L2528" i="11"/>
  <c r="K2528" i="11"/>
  <c r="L2946" i="11"/>
  <c r="K2946" i="11"/>
  <c r="L1213" i="11"/>
  <c r="K1213" i="11"/>
  <c r="L1371" i="11"/>
  <c r="K1371" i="11"/>
  <c r="L690" i="11"/>
  <c r="K690" i="11"/>
  <c r="L2658" i="11"/>
  <c r="K2658" i="11"/>
  <c r="L1931" i="11"/>
  <c r="K1931" i="11"/>
  <c r="L2716" i="11"/>
  <c r="K2716" i="11"/>
  <c r="L365" i="11"/>
  <c r="K365" i="11"/>
  <c r="L3231" i="11"/>
  <c r="K3231" i="11"/>
  <c r="L2006" i="11"/>
  <c r="K2006" i="11"/>
  <c r="L521" i="11"/>
  <c r="K521" i="11"/>
  <c r="L2192" i="11"/>
  <c r="K2192" i="11"/>
  <c r="L1370" i="11"/>
  <c r="K1370" i="11"/>
  <c r="L1369" i="11"/>
  <c r="K1369" i="11"/>
  <c r="L1645" i="11"/>
  <c r="K1645" i="11"/>
  <c r="L2274" i="11"/>
  <c r="K2274" i="11"/>
  <c r="L1575" i="11"/>
  <c r="K1575" i="11"/>
  <c r="L3334" i="11"/>
  <c r="K3334" i="11"/>
  <c r="L1444" i="11"/>
  <c r="K1444" i="11"/>
  <c r="L2657" i="11"/>
  <c r="K2657" i="11"/>
  <c r="L1368" i="11"/>
  <c r="K1368" i="11"/>
  <c r="L1777" i="11"/>
  <c r="K1777" i="11"/>
  <c r="L520" i="11"/>
  <c r="K520" i="11"/>
  <c r="L2781" i="11"/>
  <c r="K2781" i="11"/>
  <c r="L1059" i="11"/>
  <c r="K1059" i="11"/>
  <c r="L2837" i="11"/>
  <c r="K2837" i="11"/>
  <c r="L2417" i="11"/>
  <c r="K2417" i="11"/>
  <c r="L777" i="11"/>
  <c r="K777" i="11"/>
  <c r="L2346" i="11"/>
  <c r="K2346" i="11"/>
  <c r="L69" i="11"/>
  <c r="K69" i="11"/>
  <c r="L1132" i="11"/>
  <c r="K1132" i="11"/>
  <c r="L2273" i="11"/>
  <c r="K2273" i="11"/>
  <c r="L1930" i="11"/>
  <c r="K1930" i="11"/>
  <c r="L776" i="11"/>
  <c r="K776" i="11"/>
  <c r="L1701" i="11"/>
  <c r="K1701" i="11"/>
  <c r="L364" i="11"/>
  <c r="K364" i="11"/>
  <c r="L1443" i="11"/>
  <c r="K1443" i="11"/>
  <c r="L1929" i="11"/>
  <c r="K1929" i="11"/>
  <c r="L2416" i="11"/>
  <c r="K2416" i="11"/>
  <c r="L68" i="11"/>
  <c r="K68" i="11"/>
  <c r="L3683" i="11"/>
  <c r="K3683" i="11"/>
  <c r="L169" i="11"/>
  <c r="K169" i="11"/>
  <c r="L2471" i="11"/>
  <c r="K2471" i="11"/>
  <c r="L1058" i="11"/>
  <c r="K1058" i="11"/>
  <c r="L2893" i="11"/>
  <c r="K2893" i="11"/>
  <c r="L1367" i="11"/>
  <c r="K1367" i="11"/>
  <c r="L1296" i="11"/>
  <c r="K1296" i="11"/>
  <c r="L872" i="11"/>
  <c r="K872" i="11"/>
  <c r="L1776" i="11"/>
  <c r="K1776" i="11"/>
  <c r="L3230" i="11"/>
  <c r="K3230" i="11"/>
  <c r="L2415" i="11"/>
  <c r="K2415" i="11"/>
  <c r="L438" i="11"/>
  <c r="K438" i="11"/>
  <c r="L1295" i="11"/>
  <c r="K1295" i="11"/>
  <c r="L871" i="11"/>
  <c r="K871" i="11"/>
  <c r="L2892" i="11"/>
  <c r="K2892" i="11"/>
  <c r="L2891" i="11"/>
  <c r="K2891" i="11"/>
  <c r="L601" i="11"/>
  <c r="K601" i="11"/>
  <c r="L3173" i="11"/>
  <c r="K3173" i="11"/>
  <c r="L3484" i="11"/>
  <c r="K3484" i="11"/>
  <c r="L1644" i="11"/>
  <c r="K1644" i="11"/>
  <c r="L363" i="11"/>
  <c r="K363" i="11"/>
  <c r="L2715" i="11"/>
  <c r="K2715" i="11"/>
  <c r="L2714" i="11"/>
  <c r="K2714" i="11"/>
  <c r="L1366" i="11"/>
  <c r="K1366" i="11"/>
  <c r="L1365" i="11"/>
  <c r="K1365" i="11"/>
  <c r="L870" i="11"/>
  <c r="K870" i="11"/>
  <c r="L3" i="11"/>
  <c r="K3" i="11"/>
  <c r="L2345" i="11"/>
  <c r="K2345" i="11"/>
  <c r="L689" i="11"/>
  <c r="K689" i="11"/>
  <c r="L2713" i="11"/>
  <c r="K2713" i="11"/>
  <c r="L1057" i="11"/>
  <c r="K1057" i="11"/>
  <c r="L1364" i="11"/>
  <c r="K1364" i="11"/>
  <c r="L1442" i="11"/>
  <c r="K1442" i="11"/>
  <c r="L234" i="11"/>
  <c r="K234" i="11"/>
  <c r="L2414" i="11"/>
  <c r="K2414" i="11"/>
  <c r="L2780" i="11"/>
  <c r="K2780" i="11"/>
  <c r="L1441" i="11"/>
  <c r="K1441" i="11"/>
  <c r="L2413" i="11"/>
  <c r="K2413" i="11"/>
  <c r="L298" i="11"/>
  <c r="K298" i="11"/>
  <c r="L775" i="11"/>
  <c r="K775" i="11"/>
  <c r="L688" i="11"/>
  <c r="K688" i="11"/>
  <c r="L1643" i="11"/>
  <c r="K1643" i="11"/>
  <c r="L2470" i="11"/>
  <c r="K2470" i="11"/>
  <c r="L437" i="11"/>
  <c r="K437" i="11"/>
  <c r="L2779" i="11"/>
  <c r="K2779" i="11"/>
  <c r="L1498" i="11"/>
  <c r="K1498" i="11"/>
  <c r="L168" i="11"/>
  <c r="K168" i="11"/>
  <c r="L3333" i="11"/>
  <c r="K3333" i="11"/>
  <c r="L687" i="11"/>
  <c r="K687" i="11"/>
  <c r="L1056" i="11"/>
  <c r="K1056" i="11"/>
  <c r="L1700" i="11"/>
  <c r="K1700" i="11"/>
  <c r="L600" i="11"/>
  <c r="K600" i="11"/>
  <c r="L1363" i="11"/>
  <c r="K1363" i="11"/>
  <c r="L599" i="11"/>
  <c r="K599" i="11"/>
  <c r="L2" i="11"/>
  <c r="K2" i="11"/>
  <c r="L598" i="11"/>
  <c r="K598" i="11"/>
  <c r="L1212" i="11"/>
  <c r="K1212" i="11"/>
  <c r="L597" i="11"/>
  <c r="K597" i="11"/>
  <c r="L2131" i="11"/>
  <c r="K2131" i="11"/>
  <c r="L167" i="11"/>
  <c r="K167" i="11"/>
  <c r="L1497" i="11"/>
  <c r="K1497" i="11"/>
  <c r="L977" i="11"/>
  <c r="K977" i="11"/>
  <c r="L2469" i="11"/>
  <c r="K2469" i="11"/>
  <c r="L2005" i="11"/>
  <c r="K2005" i="11"/>
  <c r="L596" i="11"/>
  <c r="K596" i="11"/>
  <c r="L2836" i="11"/>
  <c r="K2836" i="11"/>
  <c r="L1574" i="11"/>
  <c r="K1574" i="11"/>
  <c r="L1699" i="11"/>
  <c r="K1699" i="11"/>
  <c r="L2191" i="11"/>
  <c r="K2191" i="11"/>
  <c r="L2412" i="11"/>
  <c r="K2412" i="11"/>
  <c r="L3332" i="11"/>
  <c r="K3332" i="11"/>
  <c r="L1854" i="11"/>
  <c r="K1854" i="11"/>
  <c r="L1055" i="11"/>
  <c r="K1055" i="11"/>
  <c r="L2712" i="11"/>
  <c r="K2712" i="11"/>
  <c r="L1294" i="11"/>
  <c r="K1294" i="11"/>
  <c r="L119" i="11"/>
  <c r="K119" i="11"/>
  <c r="L869" i="11"/>
  <c r="K869" i="11"/>
  <c r="L976" i="11"/>
  <c r="K976" i="11"/>
  <c r="L2004" i="11"/>
  <c r="K2004" i="11"/>
  <c r="L2656" i="11"/>
  <c r="K2656" i="11"/>
  <c r="L1928" i="11"/>
  <c r="K1928" i="11"/>
  <c r="L362" i="11"/>
  <c r="K362" i="11"/>
  <c r="L1" i="11"/>
  <c r="K1" i="11"/>
  <c r="L244" i="10"/>
  <c r="K244" i="10"/>
  <c r="L243" i="10"/>
  <c r="K243" i="10"/>
  <c r="L242" i="10"/>
  <c r="K242" i="10"/>
  <c r="L241" i="10"/>
  <c r="K241" i="10"/>
  <c r="L240" i="10"/>
  <c r="K240" i="10"/>
  <c r="L239" i="10"/>
  <c r="K239" i="10"/>
  <c r="L238" i="10"/>
  <c r="K238" i="10"/>
  <c r="L237" i="10"/>
  <c r="K237" i="10"/>
  <c r="L236" i="10"/>
  <c r="K236" i="10"/>
  <c r="L235" i="10"/>
  <c r="K235" i="10"/>
  <c r="L234" i="10"/>
  <c r="K234" i="10"/>
  <c r="L233" i="10"/>
  <c r="K233" i="10"/>
  <c r="L232" i="10"/>
  <c r="K232" i="10"/>
  <c r="L231" i="10"/>
  <c r="K231" i="10"/>
  <c r="L230" i="10"/>
  <c r="K230" i="10"/>
  <c r="L229" i="10"/>
  <c r="K229" i="10"/>
  <c r="L228" i="10"/>
  <c r="K228" i="10"/>
  <c r="L227" i="10"/>
  <c r="K227" i="10"/>
  <c r="L226" i="10"/>
  <c r="K226" i="10"/>
  <c r="L225" i="10"/>
  <c r="K225" i="10"/>
  <c r="L224" i="10"/>
  <c r="K224" i="10"/>
  <c r="L223" i="10"/>
  <c r="K223" i="10"/>
  <c r="L222" i="10"/>
  <c r="K222" i="10"/>
  <c r="L221" i="10"/>
  <c r="K221" i="10"/>
  <c r="L220" i="10"/>
  <c r="K220" i="10"/>
  <c r="L219" i="10"/>
  <c r="K219" i="10"/>
  <c r="L218" i="10"/>
  <c r="K218" i="10"/>
  <c r="L217" i="10"/>
  <c r="K217" i="10"/>
  <c r="L216" i="10"/>
  <c r="K216" i="10"/>
  <c r="L215" i="10"/>
  <c r="K215" i="10"/>
  <c r="L214" i="10"/>
  <c r="K214" i="10"/>
  <c r="L213" i="10"/>
  <c r="K213" i="10"/>
  <c r="L212" i="10"/>
  <c r="K212" i="10"/>
  <c r="L211" i="10"/>
  <c r="K211" i="10"/>
  <c r="L210" i="10"/>
  <c r="K210" i="10"/>
  <c r="L209" i="10"/>
  <c r="K209" i="10"/>
  <c r="L208" i="10"/>
  <c r="K208" i="10"/>
  <c r="L207" i="10"/>
  <c r="K207" i="10"/>
  <c r="L206" i="10"/>
  <c r="K206" i="10"/>
  <c r="L205" i="10"/>
  <c r="K205" i="10"/>
  <c r="L204" i="10"/>
  <c r="K204" i="10"/>
  <c r="L203" i="10"/>
  <c r="K203" i="10"/>
  <c r="L202" i="10"/>
  <c r="K202" i="10"/>
  <c r="L201" i="10"/>
  <c r="K201" i="10"/>
  <c r="L200" i="10"/>
  <c r="K200" i="10"/>
  <c r="L199" i="10"/>
  <c r="K199" i="10"/>
  <c r="L198" i="10"/>
  <c r="K198" i="10"/>
  <c r="L197" i="10"/>
  <c r="K197" i="10"/>
  <c r="L196" i="10"/>
  <c r="K196" i="10"/>
  <c r="L195" i="10"/>
  <c r="K195" i="10"/>
  <c r="L194" i="10"/>
  <c r="K194" i="10"/>
  <c r="L193" i="10"/>
  <c r="K193" i="10"/>
  <c r="L192" i="10"/>
  <c r="K192" i="10"/>
  <c r="L191" i="10"/>
  <c r="K191" i="10"/>
  <c r="L190" i="10"/>
  <c r="K190" i="10"/>
  <c r="L189" i="10"/>
  <c r="K189" i="10"/>
  <c r="L188" i="10"/>
  <c r="K188" i="10"/>
  <c r="L187" i="10"/>
  <c r="K187" i="10"/>
  <c r="L186" i="10"/>
  <c r="K186" i="10"/>
  <c r="L185" i="10"/>
  <c r="K185" i="10"/>
  <c r="L184" i="10"/>
  <c r="K184" i="10"/>
  <c r="L183" i="10"/>
  <c r="K183" i="10"/>
  <c r="L182" i="10"/>
  <c r="K182" i="10"/>
  <c r="L181" i="10"/>
  <c r="K181" i="10"/>
  <c r="L180" i="10"/>
  <c r="K180" i="10"/>
  <c r="L179" i="10"/>
  <c r="K179" i="10"/>
  <c r="L178" i="10"/>
  <c r="K178" i="10"/>
  <c r="L177" i="10"/>
  <c r="K177" i="10"/>
  <c r="L176" i="10"/>
  <c r="K176" i="10"/>
  <c r="L175" i="10"/>
  <c r="K175" i="10"/>
  <c r="L174" i="10"/>
  <c r="K174" i="10"/>
  <c r="L173" i="10"/>
  <c r="K173" i="10"/>
  <c r="L172" i="10"/>
  <c r="K172" i="10"/>
  <c r="L171" i="10"/>
  <c r="K171" i="10"/>
  <c r="L170" i="10"/>
  <c r="K170" i="10"/>
  <c r="L169" i="10"/>
  <c r="K169" i="10"/>
  <c r="L168" i="10"/>
  <c r="K168" i="10"/>
  <c r="L167" i="10"/>
  <c r="K167" i="10"/>
  <c r="L166" i="10"/>
  <c r="K166" i="10"/>
  <c r="L165" i="10"/>
  <c r="K165" i="10"/>
  <c r="L164" i="10"/>
  <c r="K164" i="10"/>
  <c r="L163" i="10"/>
  <c r="K163" i="10"/>
  <c r="L162" i="10"/>
  <c r="K162" i="10"/>
  <c r="L161" i="10"/>
  <c r="K161" i="10"/>
  <c r="L160" i="10"/>
  <c r="K160" i="10"/>
  <c r="L159" i="10"/>
  <c r="K159" i="10"/>
  <c r="L158" i="10"/>
  <c r="K158" i="10"/>
  <c r="L157" i="10"/>
  <c r="K157" i="10"/>
  <c r="L156" i="10"/>
  <c r="K156" i="10"/>
  <c r="L155" i="10"/>
  <c r="K155" i="10"/>
  <c r="L154" i="10"/>
  <c r="K154" i="10"/>
  <c r="L153" i="10"/>
  <c r="K153" i="10"/>
  <c r="L152" i="10"/>
  <c r="K152" i="10"/>
  <c r="L151" i="10"/>
  <c r="K151" i="10"/>
  <c r="L150" i="10"/>
  <c r="K150" i="10"/>
  <c r="L149" i="10"/>
  <c r="K149" i="10"/>
  <c r="L148" i="10"/>
  <c r="K148" i="10"/>
  <c r="L147" i="10"/>
  <c r="K147" i="10"/>
  <c r="L146" i="10"/>
  <c r="K146" i="10"/>
  <c r="L145" i="10"/>
  <c r="K145" i="10"/>
  <c r="L144" i="10"/>
  <c r="K144" i="10"/>
  <c r="L143" i="10"/>
  <c r="K143" i="10"/>
  <c r="L142" i="10"/>
  <c r="K142" i="10"/>
  <c r="L141" i="10"/>
  <c r="K141" i="10"/>
  <c r="L140" i="10"/>
  <c r="K140" i="10"/>
  <c r="L139" i="10"/>
  <c r="K139" i="10"/>
  <c r="L138" i="10"/>
  <c r="K138" i="10"/>
  <c r="L137" i="10"/>
  <c r="K137" i="10"/>
  <c r="L136" i="10"/>
  <c r="K136" i="10"/>
  <c r="L135" i="10"/>
  <c r="K135" i="10"/>
  <c r="L134" i="10"/>
  <c r="K134" i="10"/>
  <c r="L133" i="10"/>
  <c r="K133" i="10"/>
  <c r="L132" i="10"/>
  <c r="K132" i="10"/>
  <c r="L131" i="10"/>
  <c r="K131" i="10"/>
  <c r="L130" i="10"/>
  <c r="K130" i="10"/>
  <c r="L129" i="10"/>
  <c r="K129" i="10"/>
  <c r="L128" i="10"/>
  <c r="K128" i="10"/>
  <c r="L127" i="10"/>
  <c r="K127" i="10"/>
  <c r="L126" i="10"/>
  <c r="K126" i="10"/>
  <c r="L125" i="10"/>
  <c r="K125" i="10"/>
  <c r="L124" i="10"/>
  <c r="K124" i="10"/>
  <c r="L123" i="10"/>
  <c r="K123" i="10"/>
  <c r="L122" i="10"/>
  <c r="K122" i="10"/>
  <c r="L121" i="10"/>
  <c r="K121" i="10"/>
  <c r="L120" i="10"/>
  <c r="K120" i="10"/>
  <c r="L119" i="10"/>
  <c r="K119" i="10"/>
  <c r="L118" i="10"/>
  <c r="K118" i="10"/>
  <c r="L117" i="10"/>
  <c r="K117" i="10"/>
  <c r="L116" i="10"/>
  <c r="K116" i="10"/>
  <c r="L115" i="10"/>
  <c r="K115" i="10"/>
  <c r="L114" i="10"/>
  <c r="K114" i="10"/>
  <c r="L113" i="10"/>
  <c r="K113" i="10"/>
  <c r="L112" i="10"/>
  <c r="K112" i="10"/>
  <c r="L111" i="10"/>
  <c r="K111" i="10"/>
  <c r="L110" i="10"/>
  <c r="K110" i="10"/>
  <c r="L109" i="10"/>
  <c r="K109" i="10"/>
  <c r="L108" i="10"/>
  <c r="K108" i="10"/>
  <c r="L107" i="10"/>
  <c r="K107" i="10"/>
  <c r="L106" i="10"/>
  <c r="K106" i="10"/>
  <c r="L105" i="10"/>
  <c r="K105" i="10"/>
  <c r="L104" i="10"/>
  <c r="K104" i="10"/>
  <c r="L103" i="10"/>
  <c r="K103" i="10"/>
  <c r="L102" i="10"/>
  <c r="K102" i="10"/>
  <c r="L101" i="10"/>
  <c r="K101" i="10"/>
  <c r="L100" i="10"/>
  <c r="K100" i="10"/>
  <c r="L99" i="10"/>
  <c r="K99" i="10"/>
  <c r="L98" i="10"/>
  <c r="K98" i="10"/>
  <c r="L97" i="10"/>
  <c r="K97" i="10"/>
  <c r="L96" i="10"/>
  <c r="K96" i="10"/>
  <c r="L95" i="10"/>
  <c r="K95" i="10"/>
  <c r="L94" i="10"/>
  <c r="K94" i="10"/>
  <c r="L93" i="10"/>
  <c r="K93" i="10"/>
  <c r="L92" i="10"/>
  <c r="K92" i="10"/>
  <c r="L91" i="10"/>
  <c r="K91" i="10"/>
  <c r="L90" i="10"/>
  <c r="K90" i="10"/>
  <c r="L89" i="10"/>
  <c r="K89" i="10"/>
  <c r="L88" i="10"/>
  <c r="K88" i="10"/>
  <c r="L87" i="10"/>
  <c r="K87" i="10"/>
  <c r="L86" i="10"/>
  <c r="K86" i="10"/>
  <c r="L85" i="10"/>
  <c r="K85" i="10"/>
  <c r="L84" i="10"/>
  <c r="K84" i="10"/>
  <c r="L83" i="10"/>
  <c r="K83" i="10"/>
  <c r="L82" i="10"/>
  <c r="K82" i="10"/>
  <c r="L81" i="10"/>
  <c r="K81" i="10"/>
  <c r="L80" i="10"/>
  <c r="K80" i="10"/>
  <c r="L79" i="10"/>
  <c r="K79" i="10"/>
  <c r="L78" i="10"/>
  <c r="K78" i="10"/>
  <c r="L77" i="10"/>
  <c r="K77" i="10"/>
  <c r="L76" i="10"/>
  <c r="K76" i="10"/>
  <c r="L75" i="10"/>
  <c r="K75" i="10"/>
  <c r="L74" i="10"/>
  <c r="K74" i="10"/>
  <c r="L73" i="10"/>
  <c r="K73" i="10"/>
  <c r="L72" i="10"/>
  <c r="K72" i="10"/>
  <c r="L71" i="10"/>
  <c r="K71" i="10"/>
  <c r="L70" i="10"/>
  <c r="K70" i="10"/>
  <c r="L69" i="10"/>
  <c r="K69" i="10"/>
  <c r="L68" i="10"/>
  <c r="K68" i="10"/>
  <c r="L67" i="10"/>
  <c r="K67" i="10"/>
  <c r="L66" i="10"/>
  <c r="K66" i="10"/>
  <c r="L65" i="10"/>
  <c r="K65" i="10"/>
  <c r="L64" i="10"/>
  <c r="K64" i="10"/>
  <c r="L63" i="10"/>
  <c r="K63" i="10"/>
  <c r="L62" i="10"/>
  <c r="K62" i="10"/>
  <c r="L61" i="10"/>
  <c r="K61" i="10"/>
  <c r="L60" i="10"/>
  <c r="K60" i="10"/>
  <c r="L59" i="10"/>
  <c r="K59" i="10"/>
  <c r="L58" i="10"/>
  <c r="K58" i="10"/>
  <c r="L57" i="10"/>
  <c r="K57" i="10"/>
  <c r="L56" i="10"/>
  <c r="K56" i="10"/>
  <c r="L55" i="10"/>
  <c r="K55" i="10"/>
  <c r="L54" i="10"/>
  <c r="K54" i="10"/>
  <c r="L53" i="10"/>
  <c r="K53" i="10"/>
  <c r="L52" i="10"/>
  <c r="K52" i="10"/>
  <c r="L51" i="10"/>
  <c r="K51" i="10"/>
  <c r="L50" i="10"/>
  <c r="K50" i="10"/>
  <c r="L49" i="10"/>
  <c r="K49" i="10"/>
  <c r="L48" i="10"/>
  <c r="K48" i="10"/>
  <c r="L47" i="10"/>
  <c r="K47" i="10"/>
  <c r="L46" i="10"/>
  <c r="K46" i="10"/>
  <c r="L45" i="10"/>
  <c r="K45" i="10"/>
  <c r="L44" i="10"/>
  <c r="K44" i="10"/>
  <c r="L43" i="10"/>
  <c r="K43" i="10"/>
  <c r="L42" i="10"/>
  <c r="K42" i="10"/>
  <c r="L41" i="10"/>
  <c r="K41" i="10"/>
  <c r="L40" i="10"/>
  <c r="K40" i="10"/>
  <c r="L39" i="10"/>
  <c r="K39" i="10"/>
  <c r="L38" i="10"/>
  <c r="K38" i="10"/>
  <c r="L37" i="10"/>
  <c r="K37" i="10"/>
  <c r="L36" i="10"/>
  <c r="K36" i="10"/>
  <c r="L35" i="10"/>
  <c r="K35" i="10"/>
  <c r="L34" i="10"/>
  <c r="K34" i="10"/>
  <c r="L33" i="10"/>
  <c r="K33" i="10"/>
  <c r="L32" i="10"/>
  <c r="K32" i="10"/>
  <c r="L31" i="10"/>
  <c r="K31" i="10"/>
  <c r="L30" i="10"/>
  <c r="K30" i="10"/>
  <c r="L29" i="10"/>
  <c r="K29" i="10"/>
  <c r="L28" i="10"/>
  <c r="K28" i="10"/>
  <c r="L27" i="10"/>
  <c r="K27" i="10"/>
  <c r="L26" i="10"/>
  <c r="K26" i="10"/>
  <c r="L25" i="10"/>
  <c r="K25" i="10"/>
  <c r="L24" i="10"/>
  <c r="K24" i="10"/>
  <c r="L23" i="10"/>
  <c r="K23" i="10"/>
  <c r="L22" i="10"/>
  <c r="K22" i="10"/>
  <c r="L21" i="10"/>
  <c r="K21" i="10"/>
  <c r="L20" i="10"/>
  <c r="K20" i="10"/>
  <c r="L19" i="10"/>
  <c r="K19" i="10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L11" i="10"/>
  <c r="K11" i="10"/>
  <c r="L10" i="10"/>
  <c r="K10" i="10"/>
  <c r="L9" i="10"/>
  <c r="K9" i="10"/>
  <c r="L8" i="10"/>
  <c r="K8" i="10"/>
  <c r="L7" i="10"/>
  <c r="K7" i="10"/>
  <c r="L6" i="10"/>
  <c r="K6" i="10"/>
  <c r="L5" i="10"/>
  <c r="K5" i="10"/>
  <c r="L4" i="10"/>
  <c r="K4" i="10"/>
  <c r="L3" i="10"/>
  <c r="K3" i="10"/>
  <c r="L2" i="10"/>
  <c r="K2" i="10"/>
  <c r="L1" i="10"/>
  <c r="K1" i="10"/>
  <c r="L320" i="8"/>
  <c r="L319" i="8"/>
  <c r="L318" i="8"/>
  <c r="L317" i="8"/>
  <c r="L316" i="8"/>
  <c r="L3563" i="8"/>
  <c r="L2883" i="8"/>
  <c r="L2221" i="8"/>
  <c r="L3562" i="8"/>
  <c r="L2220" i="8"/>
  <c r="L3561" i="8"/>
  <c r="L121" i="8"/>
  <c r="L2882" i="8"/>
  <c r="L3560" i="8"/>
  <c r="L3559" i="8"/>
  <c r="L3558" i="8"/>
  <c r="L237" i="8"/>
  <c r="K237" i="8"/>
  <c r="L3248" i="8"/>
  <c r="L362" i="8"/>
  <c r="L1001" i="8"/>
  <c r="L2881" i="8"/>
  <c r="L586" i="8"/>
  <c r="L3247" i="8"/>
  <c r="L585" i="8"/>
  <c r="L3246" i="8"/>
  <c r="L2880" i="8"/>
  <c r="L1875" i="8"/>
  <c r="L1874" i="8"/>
  <c r="L2219" i="8"/>
  <c r="L1873" i="8"/>
  <c r="L3557" i="8"/>
  <c r="L361" i="8"/>
  <c r="L1872" i="8"/>
  <c r="L1482" i="8"/>
  <c r="L190" i="8"/>
  <c r="L3556" i="8"/>
  <c r="L2879" i="8"/>
  <c r="L1216" i="8"/>
  <c r="L2218" i="8"/>
  <c r="L2217" i="8"/>
  <c r="L3555" i="8"/>
  <c r="L1871" i="8"/>
  <c r="L1870" i="8"/>
  <c r="L2216" i="8"/>
  <c r="L1215" i="8"/>
  <c r="L93" i="8"/>
  <c r="L2581" i="8"/>
  <c r="L2580" i="8"/>
  <c r="L2579" i="8"/>
  <c r="L2578" i="8"/>
  <c r="L2577" i="8"/>
  <c r="L2215" i="8"/>
  <c r="L2214" i="8"/>
  <c r="L2213" i="8"/>
  <c r="L2576" i="8"/>
  <c r="L1214" i="8"/>
  <c r="L1213" i="8"/>
  <c r="L2575" i="8"/>
  <c r="L1481" i="8"/>
  <c r="L2212" i="8"/>
  <c r="L822" i="8"/>
  <c r="L2878" i="8"/>
  <c r="L3245" i="8"/>
  <c r="L2574" i="8"/>
  <c r="L2877" i="8"/>
  <c r="L3244" i="8"/>
  <c r="L3243" i="8"/>
  <c r="L3242" i="8"/>
  <c r="L1212" i="8"/>
  <c r="L1480" i="8"/>
  <c r="L3241" i="8"/>
  <c r="L2222" i="8"/>
  <c r="L3240" i="8"/>
  <c r="L2582" i="8"/>
  <c r="L1211" i="8"/>
  <c r="L426" i="8"/>
  <c r="L711" i="8"/>
  <c r="L1869" i="8"/>
  <c r="L3239" i="8"/>
  <c r="L3554" i="8"/>
  <c r="L3553" i="8"/>
  <c r="L3552" i="8"/>
  <c r="L2876" i="8"/>
  <c r="L3551" i="8"/>
  <c r="L3550" i="8"/>
  <c r="L3549" i="8"/>
  <c r="L3548" i="8"/>
  <c r="L3547" i="8"/>
  <c r="L3546" i="8"/>
  <c r="L710" i="8"/>
  <c r="L2875" i="8"/>
  <c r="L3238" i="8"/>
  <c r="L3545" i="8"/>
  <c r="L1868" i="8"/>
  <c r="L3237" i="8"/>
  <c r="L1210" i="8"/>
  <c r="L1479" i="8"/>
  <c r="L1478" i="8"/>
  <c r="L1209" i="8"/>
  <c r="L1867" i="8"/>
  <c r="L1866" i="8"/>
  <c r="L189" i="8"/>
  <c r="L3544" i="8"/>
  <c r="L1477" i="8"/>
  <c r="L3236" i="8"/>
  <c r="L3543" i="8"/>
  <c r="L3542" i="8"/>
  <c r="L1208" i="8"/>
  <c r="L120" i="8"/>
  <c r="L2874" i="8"/>
  <c r="L4" i="8"/>
  <c r="K4" i="8"/>
  <c r="L1476" i="8"/>
  <c r="L2573" i="8"/>
  <c r="L3235" i="8"/>
  <c r="L3541" i="8"/>
  <c r="L188" i="8"/>
  <c r="L3" i="8"/>
  <c r="K3" i="8"/>
  <c r="L3540" i="8"/>
  <c r="L3539" i="8"/>
  <c r="L3538" i="8"/>
  <c r="L3537" i="8"/>
  <c r="L2572" i="8"/>
  <c r="L1865" i="8"/>
  <c r="L511" i="8"/>
  <c r="L1475" i="8"/>
  <c r="L1207" i="8"/>
  <c r="L1864" i="8"/>
  <c r="L3536" i="8"/>
  <c r="L1863" i="8"/>
  <c r="L3535" i="8"/>
  <c r="L3534" i="8"/>
  <c r="L1000" i="8"/>
  <c r="L1862" i="8"/>
  <c r="L2873" i="8"/>
  <c r="L2872" i="8"/>
  <c r="L3533" i="8"/>
  <c r="L2571" i="8"/>
  <c r="L3234" i="8"/>
  <c r="L2871" i="8"/>
  <c r="L3233" i="8"/>
  <c r="L3532" i="8"/>
  <c r="L3531" i="8"/>
  <c r="L54" i="8"/>
  <c r="K54" i="8"/>
  <c r="L2870" i="8"/>
  <c r="L2869" i="8"/>
  <c r="L3530" i="8"/>
  <c r="L3232" i="8"/>
  <c r="L3231" i="8"/>
  <c r="L2211" i="8"/>
  <c r="L2868" i="8"/>
  <c r="L3529" i="8"/>
  <c r="L2867" i="8"/>
  <c r="L510" i="8"/>
  <c r="L709" i="8"/>
  <c r="L708" i="8"/>
  <c r="L1861" i="8"/>
  <c r="L315" i="8"/>
  <c r="L1474" i="8"/>
  <c r="L314" i="8"/>
  <c r="L1473" i="8"/>
  <c r="L1472" i="8"/>
  <c r="L1860" i="8"/>
  <c r="L360" i="8"/>
  <c r="L999" i="8"/>
  <c r="L3528" i="8"/>
  <c r="L271" i="8"/>
  <c r="L1859" i="8"/>
  <c r="L3230" i="8"/>
  <c r="L313" i="8"/>
  <c r="L1471" i="8"/>
  <c r="L3527" i="8"/>
  <c r="L187" i="8"/>
  <c r="L3229" i="8"/>
  <c r="L3526" i="8"/>
  <c r="L1206" i="8"/>
  <c r="L707" i="8"/>
  <c r="L1858" i="8"/>
  <c r="L1470" i="8"/>
  <c r="L1857" i="8"/>
  <c r="L1856" i="8"/>
  <c r="L998" i="8"/>
  <c r="L3228" i="8"/>
  <c r="L1469" i="8"/>
  <c r="L1855" i="8"/>
  <c r="L1205" i="8"/>
  <c r="L1854" i="8"/>
  <c r="L1204" i="8"/>
  <c r="L1203" i="8"/>
  <c r="L1853" i="8"/>
  <c r="L425" i="8"/>
  <c r="L3525" i="8"/>
  <c r="L1202" i="8"/>
  <c r="L270" i="8"/>
  <c r="L1852" i="8"/>
  <c r="L1851" i="8"/>
  <c r="L1201" i="8"/>
  <c r="L1850" i="8"/>
  <c r="L1200" i="8"/>
  <c r="L3524" i="8"/>
  <c r="L1849" i="8"/>
  <c r="L509" i="8"/>
  <c r="L1848" i="8"/>
  <c r="L706" i="8"/>
  <c r="L1847" i="8"/>
  <c r="L1846" i="8"/>
  <c r="L269" i="8"/>
  <c r="L1845" i="8"/>
  <c r="L997" i="8"/>
  <c r="L1844" i="8"/>
  <c r="L1468" i="8"/>
  <c r="L1467" i="8"/>
  <c r="L1466" i="8"/>
  <c r="L1843" i="8"/>
  <c r="L10" i="8"/>
  <c r="K10" i="8"/>
  <c r="L1842" i="8"/>
  <c r="L1841" i="8"/>
  <c r="L705" i="8"/>
  <c r="L1840" i="8"/>
  <c r="L312" i="8"/>
  <c r="L704" i="8"/>
  <c r="L1199" i="8"/>
  <c r="L1198" i="8"/>
  <c r="L821" i="8"/>
  <c r="L1839" i="8"/>
  <c r="L1838" i="8"/>
  <c r="L1465" i="8"/>
  <c r="L1197" i="8"/>
  <c r="L311" i="8"/>
  <c r="L1837" i="8"/>
  <c r="L1836" i="8"/>
  <c r="L1835" i="8"/>
  <c r="L1834" i="8"/>
  <c r="L1833" i="8"/>
  <c r="L703" i="8"/>
  <c r="L508" i="8"/>
  <c r="L1832" i="8"/>
  <c r="L996" i="8"/>
  <c r="L1831" i="8"/>
  <c r="L3523" i="8"/>
  <c r="L1196" i="8"/>
  <c r="L1830" i="8"/>
  <c r="L1464" i="8"/>
  <c r="L995" i="8"/>
  <c r="L1829" i="8"/>
  <c r="L1828" i="8"/>
  <c r="L584" i="8"/>
  <c r="L1827" i="8"/>
  <c r="L994" i="8"/>
  <c r="L1826" i="8"/>
  <c r="L1825" i="8"/>
  <c r="L1463" i="8"/>
  <c r="L3522" i="8"/>
  <c r="L3227" i="8"/>
  <c r="L3521" i="8"/>
  <c r="L1824" i="8"/>
  <c r="L3520" i="8"/>
  <c r="L1823" i="8"/>
  <c r="L1822" i="8"/>
  <c r="L1195" i="8"/>
  <c r="L1821" i="8"/>
  <c r="L1820" i="8"/>
  <c r="L1462" i="8"/>
  <c r="L1461" i="8"/>
  <c r="L1460" i="8"/>
  <c r="L134" i="8"/>
  <c r="L1819" i="8"/>
  <c r="L2866" i="8"/>
  <c r="L150" i="8"/>
  <c r="L2210" i="8"/>
  <c r="L3519" i="8"/>
  <c r="L3518" i="8"/>
  <c r="L3226" i="8"/>
  <c r="L2570" i="8"/>
  <c r="L1818" i="8"/>
  <c r="L2209" i="8"/>
  <c r="L25" i="8"/>
  <c r="L2208" i="8"/>
  <c r="L199" i="8"/>
  <c r="L1817" i="8"/>
  <c r="L1816" i="8"/>
  <c r="L2207" i="8"/>
  <c r="L2206" i="8"/>
  <c r="L2205" i="8"/>
  <c r="L507" i="8"/>
  <c r="L1815" i="8"/>
  <c r="L2204" i="8"/>
  <c r="L1814" i="8"/>
  <c r="L1813" i="8"/>
  <c r="L310" i="8"/>
  <c r="L506" i="8"/>
  <c r="L1812" i="8"/>
  <c r="L2203" i="8"/>
  <c r="L2202" i="8"/>
  <c r="L1811" i="8"/>
  <c r="L309" i="8"/>
  <c r="L1810" i="8"/>
  <c r="L73" i="8"/>
  <c r="K73" i="8"/>
  <c r="L583" i="8"/>
  <c r="L702" i="8"/>
  <c r="L92" i="8"/>
  <c r="L1809" i="8"/>
  <c r="L993" i="8"/>
  <c r="L149" i="8"/>
  <c r="L2201" i="8"/>
  <c r="L1459" i="8"/>
  <c r="L1808" i="8"/>
  <c r="L1194" i="8"/>
  <c r="L1458" i="8"/>
  <c r="L1807" i="8"/>
  <c r="L1457" i="8"/>
  <c r="L1806" i="8"/>
  <c r="L2200" i="8"/>
  <c r="L1456" i="8"/>
  <c r="L1805" i="8"/>
  <c r="L505" i="8"/>
  <c r="L1804" i="8"/>
  <c r="L2199" i="8"/>
  <c r="L1803" i="8"/>
  <c r="L2569" i="8"/>
  <c r="L2865" i="8"/>
  <c r="L992" i="8"/>
  <c r="L1802" i="8"/>
  <c r="L701" i="8"/>
  <c r="L1455" i="8"/>
  <c r="L186" i="8"/>
  <c r="L1193" i="8"/>
  <c r="L3225" i="8"/>
  <c r="L2864" i="8"/>
  <c r="L820" i="8"/>
  <c r="L1192" i="8"/>
  <c r="L2198" i="8"/>
  <c r="L3517" i="8"/>
  <c r="L3516" i="8"/>
  <c r="L1454" i="8"/>
  <c r="L1801" i="8"/>
  <c r="L1800" i="8"/>
  <c r="L424" i="8"/>
  <c r="L1191" i="8"/>
  <c r="L1453" i="8"/>
  <c r="L1799" i="8"/>
  <c r="L1798" i="8"/>
  <c r="L423" i="8"/>
  <c r="L1190" i="8"/>
  <c r="L1797" i="8"/>
  <c r="L422" i="8"/>
  <c r="L24" i="8"/>
  <c r="L700" i="8"/>
  <c r="L3515" i="8"/>
  <c r="L3514" i="8"/>
  <c r="L2568" i="8"/>
  <c r="L3513" i="8"/>
  <c r="L3512" i="8"/>
  <c r="L3511" i="8"/>
  <c r="L1452" i="8"/>
  <c r="L2567" i="8"/>
  <c r="L1796" i="8"/>
  <c r="L3224" i="8"/>
  <c r="L3510" i="8"/>
  <c r="L2566" i="8"/>
  <c r="L3223" i="8"/>
  <c r="L504" i="8"/>
  <c r="L3222" i="8"/>
  <c r="L1189" i="8"/>
  <c r="L3509" i="8"/>
  <c r="L3508" i="8"/>
  <c r="L3507" i="8"/>
  <c r="L699" i="8"/>
  <c r="L3506" i="8"/>
  <c r="L3505" i="8"/>
  <c r="L1188" i="8"/>
  <c r="L3221" i="8"/>
  <c r="L3220" i="8"/>
  <c r="L2863" i="8"/>
  <c r="L1187" i="8"/>
  <c r="L503" i="8"/>
  <c r="L1186" i="8"/>
  <c r="L1451" i="8"/>
  <c r="L698" i="8"/>
  <c r="L1795" i="8"/>
  <c r="L3219" i="8"/>
  <c r="L3218" i="8"/>
  <c r="L1450" i="8"/>
  <c r="L1185" i="8"/>
  <c r="L308" i="8"/>
  <c r="L91" i="8"/>
  <c r="L1184" i="8"/>
  <c r="L1449" i="8"/>
  <c r="L3504" i="8"/>
  <c r="L148" i="8"/>
  <c r="L1448" i="8"/>
  <c r="L268" i="8"/>
  <c r="L1183" i="8"/>
  <c r="L991" i="8"/>
  <c r="L1182" i="8"/>
  <c r="L1447" i="8"/>
  <c r="L1446" i="8"/>
  <c r="L1445" i="8"/>
  <c r="L1181" i="8"/>
  <c r="L3503" i="8"/>
  <c r="L3502" i="8"/>
  <c r="L236" i="8"/>
  <c r="K236" i="8"/>
  <c r="L267" i="8"/>
  <c r="L266" i="8"/>
  <c r="L1444" i="8"/>
  <c r="L3501" i="8"/>
  <c r="L1180" i="8"/>
  <c r="L3500" i="8"/>
  <c r="L3217" i="8"/>
  <c r="L421" i="8"/>
  <c r="L2862" i="8"/>
  <c r="L2565" i="8"/>
  <c r="L697" i="8"/>
  <c r="L3499" i="8"/>
  <c r="L3216" i="8"/>
  <c r="L1443" i="8"/>
  <c r="L582" i="8"/>
  <c r="L819" i="8"/>
  <c r="L696" i="8"/>
  <c r="L990" i="8"/>
  <c r="L1442" i="8"/>
  <c r="L265" i="8"/>
  <c r="L1441" i="8"/>
  <c r="L1440" i="8"/>
  <c r="L989" i="8"/>
  <c r="L818" i="8"/>
  <c r="L1439" i="8"/>
  <c r="L1179" i="8"/>
  <c r="L235" i="8"/>
  <c r="K235" i="8"/>
  <c r="L1178" i="8"/>
  <c r="L359" i="8"/>
  <c r="L1438" i="8"/>
  <c r="L3498" i="8"/>
  <c r="L502" i="8"/>
  <c r="L3497" i="8"/>
  <c r="L695" i="8"/>
  <c r="L501" i="8"/>
  <c r="L420" i="8"/>
  <c r="L1437" i="8"/>
  <c r="L1436" i="8"/>
  <c r="L264" i="8"/>
  <c r="L581" i="8"/>
  <c r="L500" i="8"/>
  <c r="L1177" i="8"/>
  <c r="L499" i="8"/>
  <c r="L1435" i="8"/>
  <c r="L185" i="8"/>
  <c r="L988" i="8"/>
  <c r="L694" i="8"/>
  <c r="L498" i="8"/>
  <c r="L419" i="8"/>
  <c r="L3496" i="8"/>
  <c r="L3215" i="8"/>
  <c r="L3495" i="8"/>
  <c r="L119" i="8"/>
  <c r="L2564" i="8"/>
  <c r="L1434" i="8"/>
  <c r="L1433" i="8"/>
  <c r="L1432" i="8"/>
  <c r="L1176" i="8"/>
  <c r="L1431" i="8"/>
  <c r="L184" i="8"/>
  <c r="L1430" i="8"/>
  <c r="L1429" i="8"/>
  <c r="L987" i="8"/>
  <c r="L3494" i="8"/>
  <c r="L3493" i="8"/>
  <c r="L3492" i="8"/>
  <c r="L3491" i="8"/>
  <c r="L358" i="8"/>
  <c r="L3214" i="8"/>
  <c r="L3490" i="8"/>
  <c r="L3213" i="8"/>
  <c r="L2861" i="8"/>
  <c r="L1794" i="8"/>
  <c r="L357" i="8"/>
  <c r="L3489" i="8"/>
  <c r="L3212" i="8"/>
  <c r="L3211" i="8"/>
  <c r="L3210" i="8"/>
  <c r="L3488" i="8"/>
  <c r="L3209" i="8"/>
  <c r="L2563" i="8"/>
  <c r="L1428" i="8"/>
  <c r="L1427" i="8"/>
  <c r="L3208" i="8"/>
  <c r="L3487" i="8"/>
  <c r="L3486" i="8"/>
  <c r="L2197" i="8"/>
  <c r="L3207" i="8"/>
  <c r="L2196" i="8"/>
  <c r="L3485" i="8"/>
  <c r="L2562" i="8"/>
  <c r="L183" i="8"/>
  <c r="L3484" i="8"/>
  <c r="L2561" i="8"/>
  <c r="L3483" i="8"/>
  <c r="L580" i="8"/>
  <c r="L3482" i="8"/>
  <c r="L3206" i="8"/>
  <c r="L693" i="8"/>
  <c r="L3205" i="8"/>
  <c r="L2560" i="8"/>
  <c r="L1426" i="8"/>
  <c r="L12" i="8"/>
  <c r="K12" i="8"/>
  <c r="L3481" i="8"/>
  <c r="L3480" i="8"/>
  <c r="L3204" i="8"/>
  <c r="L2860" i="8"/>
  <c r="L3479" i="8"/>
  <c r="L3478" i="8"/>
  <c r="L3477" i="8"/>
  <c r="L3476" i="8"/>
  <c r="L2859" i="8"/>
  <c r="L3475" i="8"/>
  <c r="L3203" i="8"/>
  <c r="L3474" i="8"/>
  <c r="L3473" i="8"/>
  <c r="L3472" i="8"/>
  <c r="L3471" i="8"/>
  <c r="L2858" i="8"/>
  <c r="L1425" i="8"/>
  <c r="L1793" i="8"/>
  <c r="L1424" i="8"/>
  <c r="L1792" i="8"/>
  <c r="L986" i="8"/>
  <c r="L3202" i="8"/>
  <c r="L1175" i="8"/>
  <c r="L3470" i="8"/>
  <c r="L2857" i="8"/>
  <c r="L817" i="8"/>
  <c r="L2856" i="8"/>
  <c r="L3469" i="8"/>
  <c r="L1423" i="8"/>
  <c r="L1422" i="8"/>
  <c r="L1421" i="8"/>
  <c r="L1420" i="8"/>
  <c r="L418" i="8"/>
  <c r="L816" i="8"/>
  <c r="L1419" i="8"/>
  <c r="L2195" i="8"/>
  <c r="L579" i="8"/>
  <c r="L2855" i="8"/>
  <c r="L2854" i="8"/>
  <c r="L1791" i="8"/>
  <c r="L3201" i="8"/>
  <c r="L3468" i="8"/>
  <c r="L3467" i="8"/>
  <c r="L3466" i="8"/>
  <c r="L2853" i="8"/>
  <c r="L3200" i="8"/>
  <c r="L263" i="8"/>
  <c r="L3465" i="8"/>
  <c r="L692" i="8"/>
  <c r="L2559" i="8"/>
  <c r="L3199" i="8"/>
  <c r="L3464" i="8"/>
  <c r="L182" i="8"/>
  <c r="L47" i="8"/>
  <c r="L1418" i="8"/>
  <c r="L3198" i="8"/>
  <c r="L3463" i="8"/>
  <c r="L3462" i="8"/>
  <c r="L3197" i="8"/>
  <c r="L2852" i="8"/>
  <c r="L3461" i="8"/>
  <c r="L1174" i="8"/>
  <c r="L3196" i="8"/>
  <c r="L3195" i="8"/>
  <c r="L3460" i="8"/>
  <c r="L3194" i="8"/>
  <c r="L2851" i="8"/>
  <c r="L2850" i="8"/>
  <c r="L3459" i="8"/>
  <c r="L3193" i="8"/>
  <c r="L3192" i="8"/>
  <c r="L307" i="8"/>
  <c r="L2194" i="8"/>
  <c r="L3458" i="8"/>
  <c r="L3457" i="8"/>
  <c r="L1173" i="8"/>
  <c r="L306" i="8"/>
  <c r="L3456" i="8"/>
  <c r="L417" i="8"/>
  <c r="L2558" i="8"/>
  <c r="L3191" i="8"/>
  <c r="L2849" i="8"/>
  <c r="L3190" i="8"/>
  <c r="L2557" i="8"/>
  <c r="L3455" i="8"/>
  <c r="L3454" i="8"/>
  <c r="L3453" i="8"/>
  <c r="L3452" i="8"/>
  <c r="L416" i="8"/>
  <c r="L1172" i="8"/>
  <c r="L578" i="8"/>
  <c r="L1171" i="8"/>
  <c r="L1170" i="8"/>
  <c r="L3189" i="8"/>
  <c r="L3188" i="8"/>
  <c r="L3451" i="8"/>
  <c r="L1417" i="8"/>
  <c r="L1790" i="8"/>
  <c r="L985" i="8"/>
  <c r="L577" i="8"/>
  <c r="L815" i="8"/>
  <c r="L415" i="8"/>
  <c r="L1169" i="8"/>
  <c r="L1168" i="8"/>
  <c r="L1167" i="8"/>
  <c r="L133" i="8"/>
  <c r="L691" i="8"/>
  <c r="L1166" i="8"/>
  <c r="L1165" i="8"/>
  <c r="L497" i="8"/>
  <c r="L814" i="8"/>
  <c r="L1164" i="8"/>
  <c r="L1163" i="8"/>
  <c r="L3450" i="8"/>
  <c r="L3449" i="8"/>
  <c r="L1416" i="8"/>
  <c r="L262" i="8"/>
  <c r="L2556" i="8"/>
  <c r="L1162" i="8"/>
  <c r="L305" i="8"/>
  <c r="L813" i="8"/>
  <c r="L414" i="8"/>
  <c r="L1161" i="8"/>
  <c r="L812" i="8"/>
  <c r="L356" i="8"/>
  <c r="L984" i="8"/>
  <c r="L1160" i="8"/>
  <c r="L198" i="8"/>
  <c r="L11" i="8"/>
  <c r="K11" i="8"/>
  <c r="L355" i="8"/>
  <c r="L1159" i="8"/>
  <c r="L983" i="8"/>
  <c r="L1158" i="8"/>
  <c r="L811" i="8"/>
  <c r="L1157" i="8"/>
  <c r="L810" i="8"/>
  <c r="L982" i="8"/>
  <c r="L1156" i="8"/>
  <c r="L981" i="8"/>
  <c r="L980" i="8"/>
  <c r="L496" i="8"/>
  <c r="L690" i="8"/>
  <c r="L3187" i="8"/>
  <c r="L809" i="8"/>
  <c r="L1155" i="8"/>
  <c r="L3448" i="8"/>
  <c r="L979" i="8"/>
  <c r="L1154" i="8"/>
  <c r="L1153" i="8"/>
  <c r="L1152" i="8"/>
  <c r="L978" i="8"/>
  <c r="L808" i="8"/>
  <c r="L689" i="8"/>
  <c r="L2" i="8"/>
  <c r="K2" i="8"/>
  <c r="L977" i="8"/>
  <c r="L1151" i="8"/>
  <c r="L147" i="8"/>
  <c r="L576" i="8"/>
  <c r="L575" i="8"/>
  <c r="L2555" i="8"/>
  <c r="L3186" i="8"/>
  <c r="L3447" i="8"/>
  <c r="L688" i="8"/>
  <c r="L304" i="8"/>
  <c r="L807" i="8"/>
  <c r="L1150" i="8"/>
  <c r="L806" i="8"/>
  <c r="L3185" i="8"/>
  <c r="L976" i="8"/>
  <c r="L1149" i="8"/>
  <c r="L975" i="8"/>
  <c r="L3184" i="8"/>
  <c r="L805" i="8"/>
  <c r="L974" i="8"/>
  <c r="L574" i="8"/>
  <c r="L495" i="8"/>
  <c r="L1148" i="8"/>
  <c r="L973" i="8"/>
  <c r="L1147" i="8"/>
  <c r="L573" i="8"/>
  <c r="L354" i="8"/>
  <c r="L494" i="8"/>
  <c r="L804" i="8"/>
  <c r="L1146" i="8"/>
  <c r="L1145" i="8"/>
  <c r="L972" i="8"/>
  <c r="L1144" i="8"/>
  <c r="L971" i="8"/>
  <c r="L970" i="8"/>
  <c r="L413" i="8"/>
  <c r="L572" i="8"/>
  <c r="L803" i="8"/>
  <c r="L1143" i="8"/>
  <c r="L234" i="8"/>
  <c r="K234" i="8"/>
  <c r="L1142" i="8"/>
  <c r="L969" i="8"/>
  <c r="L1141" i="8"/>
  <c r="L968" i="8"/>
  <c r="L1140" i="8"/>
  <c r="L493" i="8"/>
  <c r="L1139" i="8"/>
  <c r="L571" i="8"/>
  <c r="L1138" i="8"/>
  <c r="L967" i="8"/>
  <c r="L802" i="8"/>
  <c r="L966" i="8"/>
  <c r="L965" i="8"/>
  <c r="L801" i="8"/>
  <c r="L800" i="8"/>
  <c r="L492" i="8"/>
  <c r="L1137" i="8"/>
  <c r="L687" i="8"/>
  <c r="L1136" i="8"/>
  <c r="L964" i="8"/>
  <c r="L1135" i="8"/>
  <c r="L132" i="8"/>
  <c r="L963" i="8"/>
  <c r="L962" i="8"/>
  <c r="L1134" i="8"/>
  <c r="L233" i="8"/>
  <c r="K233" i="8"/>
  <c r="L799" i="8"/>
  <c r="L798" i="8"/>
  <c r="L1133" i="8"/>
  <c r="L412" i="8"/>
  <c r="L797" i="8"/>
  <c r="L961" i="8"/>
  <c r="L686" i="8"/>
  <c r="L53" i="8"/>
  <c r="K53" i="8"/>
  <c r="L303" i="8"/>
  <c r="L212" i="8"/>
  <c r="L796" i="8"/>
  <c r="L795" i="8"/>
  <c r="L685" i="8"/>
  <c r="L131" i="8"/>
  <c r="L794" i="8"/>
  <c r="L302" i="8"/>
  <c r="L1132" i="8"/>
  <c r="L684" i="8"/>
  <c r="L1131" i="8"/>
  <c r="L960" i="8"/>
  <c r="L793" i="8"/>
  <c r="L232" i="8"/>
  <c r="K232" i="8"/>
  <c r="L959" i="8"/>
  <c r="L353" i="8"/>
  <c r="L570" i="8"/>
  <c r="L261" i="8"/>
  <c r="L411" i="8"/>
  <c r="L3446" i="8"/>
  <c r="L958" i="8"/>
  <c r="L410" i="8"/>
  <c r="L792" i="8"/>
  <c r="L3445" i="8"/>
  <c r="L3183" i="8"/>
  <c r="L1415" i="8"/>
  <c r="L3182" i="8"/>
  <c r="L1789" i="8"/>
  <c r="L409" i="8"/>
  <c r="L683" i="8"/>
  <c r="L957" i="8"/>
  <c r="L569" i="8"/>
  <c r="L408" i="8"/>
  <c r="L568" i="8"/>
  <c r="L197" i="8"/>
  <c r="L956" i="8"/>
  <c r="L567" i="8"/>
  <c r="L955" i="8"/>
  <c r="L181" i="8"/>
  <c r="L791" i="8"/>
  <c r="L790" i="8"/>
  <c r="L61" i="8"/>
  <c r="K61" i="8"/>
  <c r="L789" i="8"/>
  <c r="L301" i="8"/>
  <c r="L954" i="8"/>
  <c r="L180" i="8"/>
  <c r="L118" i="8"/>
  <c r="L211" i="8"/>
  <c r="L3444" i="8"/>
  <c r="L566" i="8"/>
  <c r="L682" i="8"/>
  <c r="L953" i="8"/>
  <c r="L952" i="8"/>
  <c r="L951" i="8"/>
  <c r="L491" i="8"/>
  <c r="L1130" i="8"/>
  <c r="L2848" i="8"/>
  <c r="L3181" i="8"/>
  <c r="L788" i="8"/>
  <c r="L1129" i="8"/>
  <c r="L950" i="8"/>
  <c r="L3443" i="8"/>
  <c r="L949" i="8"/>
  <c r="L90" i="8"/>
  <c r="L948" i="8"/>
  <c r="L300" i="8"/>
  <c r="L787" i="8"/>
  <c r="L490" i="8"/>
  <c r="L1788" i="8"/>
  <c r="L1787" i="8"/>
  <c r="L3442" i="8"/>
  <c r="L2554" i="8"/>
  <c r="L3441" i="8"/>
  <c r="L3440" i="8"/>
  <c r="L1414" i="8"/>
  <c r="L407" i="8"/>
  <c r="L1128" i="8"/>
  <c r="L231" i="8"/>
  <c r="K231" i="8"/>
  <c r="L260" i="8"/>
  <c r="L947" i="8"/>
  <c r="L786" i="8"/>
  <c r="L259" i="8"/>
  <c r="L946" i="8"/>
  <c r="L945" i="8"/>
  <c r="L1413" i="8"/>
  <c r="L1127" i="8"/>
  <c r="L944" i="8"/>
  <c r="L943" i="8"/>
  <c r="L3439" i="8"/>
  <c r="L942" i="8"/>
  <c r="L3438" i="8"/>
  <c r="L681" i="8"/>
  <c r="L489" i="8"/>
  <c r="L3437" i="8"/>
  <c r="L3180" i="8"/>
  <c r="L2193" i="8"/>
  <c r="L2847" i="8"/>
  <c r="L941" i="8"/>
  <c r="L565" i="8"/>
  <c r="L406" i="8"/>
  <c r="L785" i="8"/>
  <c r="L258" i="8"/>
  <c r="L784" i="8"/>
  <c r="L783" i="8"/>
  <c r="L940" i="8"/>
  <c r="L130" i="8"/>
  <c r="L564" i="8"/>
  <c r="L782" i="8"/>
  <c r="L1412" i="8"/>
  <c r="L781" i="8"/>
  <c r="L780" i="8"/>
  <c r="L2553" i="8"/>
  <c r="L3436" i="8"/>
  <c r="L3435" i="8"/>
  <c r="L3179" i="8"/>
  <c r="L680" i="8"/>
  <c r="L1126" i="8"/>
  <c r="L679" i="8"/>
  <c r="L1125" i="8"/>
  <c r="L60" i="8"/>
  <c r="K60" i="8"/>
  <c r="L34" i="8"/>
  <c r="L563" i="8"/>
  <c r="L939" i="8"/>
  <c r="L1124" i="8"/>
  <c r="L938" i="8"/>
  <c r="L1123" i="8"/>
  <c r="L678" i="8"/>
  <c r="L46" i="8"/>
  <c r="L937" i="8"/>
  <c r="L257" i="8"/>
  <c r="L936" i="8"/>
  <c r="L562" i="8"/>
  <c r="L1122" i="8"/>
  <c r="L677" i="8"/>
  <c r="L676" i="8"/>
  <c r="L299" i="8"/>
  <c r="L675" i="8"/>
  <c r="L779" i="8"/>
  <c r="L488" i="8"/>
  <c r="L487" i="8"/>
  <c r="L935" i="8"/>
  <c r="L405" i="8"/>
  <c r="L1121" i="8"/>
  <c r="L561" i="8"/>
  <c r="L1120" i="8"/>
  <c r="L934" i="8"/>
  <c r="L179" i="8"/>
  <c r="L66" i="8"/>
  <c r="L210" i="8"/>
  <c r="L560" i="8"/>
  <c r="L674" i="8"/>
  <c r="L673" i="8"/>
  <c r="L2192" i="8"/>
  <c r="L933" i="8"/>
  <c r="L672" i="8"/>
  <c r="L932" i="8"/>
  <c r="L129" i="8"/>
  <c r="L931" i="8"/>
  <c r="L930" i="8"/>
  <c r="L230" i="8"/>
  <c r="K230" i="8"/>
  <c r="L929" i="8"/>
  <c r="L928" i="8"/>
  <c r="L298" i="8"/>
  <c r="L256" i="8"/>
  <c r="L927" i="8"/>
  <c r="L926" i="8"/>
  <c r="L778" i="8"/>
  <c r="L777" i="8"/>
  <c r="L925" i="8"/>
  <c r="L352" i="8"/>
  <c r="L255" i="8"/>
  <c r="L52" i="8"/>
  <c r="K52" i="8"/>
  <c r="L51" i="8"/>
  <c r="K51" i="8"/>
  <c r="L254" i="8"/>
  <c r="L776" i="8"/>
  <c r="L924" i="8"/>
  <c r="L3434" i="8"/>
  <c r="L3178" i="8"/>
  <c r="L3433" i="8"/>
  <c r="L3177" i="8"/>
  <c r="L923" i="8"/>
  <c r="L351" i="8"/>
  <c r="L486" i="8"/>
  <c r="L3432" i="8"/>
  <c r="L2191" i="8"/>
  <c r="L178" i="8"/>
  <c r="L3431" i="8"/>
  <c r="L3430" i="8"/>
  <c r="L1786" i="8"/>
  <c r="L2846" i="8"/>
  <c r="L2845" i="8"/>
  <c r="L2190" i="8"/>
  <c r="L3176" i="8"/>
  <c r="L3429" i="8"/>
  <c r="L671" i="8"/>
  <c r="L117" i="8"/>
  <c r="L1785" i="8"/>
  <c r="L3428" i="8"/>
  <c r="L3175" i="8"/>
  <c r="L3427" i="8"/>
  <c r="L404" i="8"/>
  <c r="L146" i="8"/>
  <c r="L2552" i="8"/>
  <c r="L670" i="8"/>
  <c r="L1784" i="8"/>
  <c r="L669" i="8"/>
  <c r="L1119" i="8"/>
  <c r="L1118" i="8"/>
  <c r="L1411" i="8"/>
  <c r="L1410" i="8"/>
  <c r="L1117" i="8"/>
  <c r="L1116" i="8"/>
  <c r="L350" i="8"/>
  <c r="L668" i="8"/>
  <c r="L1409" i="8"/>
  <c r="L1115" i="8"/>
  <c r="L485" i="8"/>
  <c r="L484" i="8"/>
  <c r="L1114" i="8"/>
  <c r="L1113" i="8"/>
  <c r="L922" i="8"/>
  <c r="L128" i="8"/>
  <c r="L1408" i="8"/>
  <c r="L1112" i="8"/>
  <c r="L1407" i="8"/>
  <c r="L1406" i="8"/>
  <c r="L775" i="8"/>
  <c r="L2189" i="8"/>
  <c r="L3426" i="8"/>
  <c r="L2844" i="8"/>
  <c r="L667" i="8"/>
  <c r="L2843" i="8"/>
  <c r="L116" i="8"/>
  <c r="L3425" i="8"/>
  <c r="L3424" i="8"/>
  <c r="L2551" i="8"/>
  <c r="L2842" i="8"/>
  <c r="L3174" i="8"/>
  <c r="L2550" i="8"/>
  <c r="L3423" i="8"/>
  <c r="L1783" i="8"/>
  <c r="L3422" i="8"/>
  <c r="L196" i="8"/>
  <c r="L2841" i="8"/>
  <c r="L3421" i="8"/>
  <c r="L2549" i="8"/>
  <c r="L3173" i="8"/>
  <c r="L3420" i="8"/>
  <c r="L3419" i="8"/>
  <c r="L3172" i="8"/>
  <c r="L2548" i="8"/>
  <c r="L3418" i="8"/>
  <c r="L65" i="8"/>
  <c r="L3417" i="8"/>
  <c r="L3416" i="8"/>
  <c r="L3171" i="8"/>
  <c r="L666" i="8"/>
  <c r="L3170" i="8"/>
  <c r="L297" i="8"/>
  <c r="L2188" i="8"/>
  <c r="L3415" i="8"/>
  <c r="L3414" i="8"/>
  <c r="L3413" i="8"/>
  <c r="L3412" i="8"/>
  <c r="L3411" i="8"/>
  <c r="L2840" i="8"/>
  <c r="L3169" i="8"/>
  <c r="L2187" i="8"/>
  <c r="L1405" i="8"/>
  <c r="L3168" i="8"/>
  <c r="L774" i="8"/>
  <c r="L2186" i="8"/>
  <c r="L921" i="8"/>
  <c r="L3410" i="8"/>
  <c r="L177" i="8"/>
  <c r="L1404" i="8"/>
  <c r="L1111" i="8"/>
  <c r="L2839" i="8"/>
  <c r="L2838" i="8"/>
  <c r="L2837" i="8"/>
  <c r="L3409" i="8"/>
  <c r="L176" i="8"/>
  <c r="L665" i="8"/>
  <c r="L2547" i="8"/>
  <c r="L3408" i="8"/>
  <c r="L3407" i="8"/>
  <c r="L3167" i="8"/>
  <c r="L1782" i="8"/>
  <c r="L3166" i="8"/>
  <c r="L3406" i="8"/>
  <c r="L1403" i="8"/>
  <c r="L1110" i="8"/>
  <c r="L920" i="8"/>
  <c r="L1109" i="8"/>
  <c r="L1108" i="8"/>
  <c r="L664" i="8"/>
  <c r="L1107" i="8"/>
  <c r="L919" i="8"/>
  <c r="L559" i="8"/>
  <c r="L3405" i="8"/>
  <c r="L3404" i="8"/>
  <c r="L3165" i="8"/>
  <c r="L3403" i="8"/>
  <c r="L2836" i="8"/>
  <c r="L3402" i="8"/>
  <c r="L3164" i="8"/>
  <c r="L3163" i="8"/>
  <c r="L3401" i="8"/>
  <c r="L3400" i="8"/>
  <c r="L3162" i="8"/>
  <c r="L663" i="8"/>
  <c r="L3161" i="8"/>
  <c r="L3399" i="8"/>
  <c r="L59" i="8"/>
  <c r="K59" i="8"/>
  <c r="L662" i="8"/>
  <c r="L3398" i="8"/>
  <c r="L3160" i="8"/>
  <c r="L3397" i="8"/>
  <c r="L1402" i="8"/>
  <c r="L2835" i="8"/>
  <c r="L661" i="8"/>
  <c r="L1106" i="8"/>
  <c r="L1401" i="8"/>
  <c r="L558" i="8"/>
  <c r="L660" i="8"/>
  <c r="L45" i="8"/>
  <c r="L1781" i="8"/>
  <c r="L1400" i="8"/>
  <c r="L918" i="8"/>
  <c r="L253" i="8"/>
  <c r="L127" i="8"/>
  <c r="L252" i="8"/>
  <c r="L1399" i="8"/>
  <c r="L3159" i="8"/>
  <c r="L1105" i="8"/>
  <c r="L1398" i="8"/>
  <c r="L1397" i="8"/>
  <c r="L557" i="8"/>
  <c r="L556" i="8"/>
  <c r="L251" i="8"/>
  <c r="L555" i="8"/>
  <c r="L773" i="8"/>
  <c r="L1780" i="8"/>
  <c r="L145" i="8"/>
  <c r="L772" i="8"/>
  <c r="L2546" i="8"/>
  <c r="L3396" i="8"/>
  <c r="L3395" i="8"/>
  <c r="L3158" i="8"/>
  <c r="L3394" i="8"/>
  <c r="L3393" i="8"/>
  <c r="L403" i="8"/>
  <c r="L1104" i="8"/>
  <c r="L3157" i="8"/>
  <c r="L3392" i="8"/>
  <c r="L2834" i="8"/>
  <c r="L3156" i="8"/>
  <c r="L659" i="8"/>
  <c r="L2545" i="8"/>
  <c r="L2185" i="8"/>
  <c r="L3391" i="8"/>
  <c r="L2544" i="8"/>
  <c r="L3155" i="8"/>
  <c r="L3390" i="8"/>
  <c r="L2543" i="8"/>
  <c r="L3389" i="8"/>
  <c r="L3388" i="8"/>
  <c r="L3387" i="8"/>
  <c r="L2542" i="8"/>
  <c r="L3154" i="8"/>
  <c r="L229" i="8"/>
  <c r="K229" i="8"/>
  <c r="L3386" i="8"/>
  <c r="L917" i="8"/>
  <c r="L3153" i="8"/>
  <c r="L2541" i="8"/>
  <c r="L3385" i="8"/>
  <c r="L175" i="8"/>
  <c r="L916" i="8"/>
  <c r="L3384" i="8"/>
  <c r="L3383" i="8"/>
  <c r="L3382" i="8"/>
  <c r="L228" i="8"/>
  <c r="K228" i="8"/>
  <c r="L3152" i="8"/>
  <c r="L2833" i="8"/>
  <c r="L3151" i="8"/>
  <c r="L3150" i="8"/>
  <c r="L3149" i="8"/>
  <c r="L2832" i="8"/>
  <c r="L2831" i="8"/>
  <c r="L3148" i="8"/>
  <c r="L2540" i="8"/>
  <c r="L3381" i="8"/>
  <c r="L3380" i="8"/>
  <c r="L3379" i="8"/>
  <c r="L3147" i="8"/>
  <c r="L2539" i="8"/>
  <c r="L3146" i="8"/>
  <c r="L3378" i="8"/>
  <c r="L3377" i="8"/>
  <c r="L3145" i="8"/>
  <c r="L1779" i="8"/>
  <c r="L2830" i="8"/>
  <c r="L915" i="8"/>
  <c r="L89" i="8"/>
  <c r="L3376" i="8"/>
  <c r="L2829" i="8"/>
  <c r="L2828" i="8"/>
  <c r="L2827" i="8"/>
  <c r="L296" i="8"/>
  <c r="L3375" i="8"/>
  <c r="L3144" i="8"/>
  <c r="L2538" i="8"/>
  <c r="L1103" i="8"/>
  <c r="L3143" i="8"/>
  <c r="L1778" i="8"/>
  <c r="L771" i="8"/>
  <c r="L1396" i="8"/>
  <c r="L1395" i="8"/>
  <c r="L1777" i="8"/>
  <c r="L295" i="8"/>
  <c r="L2537" i="8"/>
  <c r="L2536" i="8"/>
  <c r="L1776" i="8"/>
  <c r="L2535" i="8"/>
  <c r="L2184" i="8"/>
  <c r="L483" i="8"/>
  <c r="L1394" i="8"/>
  <c r="L2183" i="8"/>
  <c r="L115" i="8"/>
  <c r="L2534" i="8"/>
  <c r="L2533" i="8"/>
  <c r="L2532" i="8"/>
  <c r="L44" i="8"/>
  <c r="L2531" i="8"/>
  <c r="L402" i="8"/>
  <c r="L2826" i="8"/>
  <c r="L209" i="8"/>
  <c r="L2182" i="8"/>
  <c r="L1393" i="8"/>
  <c r="L2530" i="8"/>
  <c r="L2529" i="8"/>
  <c r="L2528" i="8"/>
  <c r="L2527" i="8"/>
  <c r="L2526" i="8"/>
  <c r="L2181" i="8"/>
  <c r="L114" i="8"/>
  <c r="L2525" i="8"/>
  <c r="L1102" i="8"/>
  <c r="L2524" i="8"/>
  <c r="L2180" i="8"/>
  <c r="L914" i="8"/>
  <c r="L658" i="8"/>
  <c r="L770" i="8"/>
  <c r="L113" i="8"/>
  <c r="L769" i="8"/>
  <c r="L349" i="8"/>
  <c r="L294" i="8"/>
  <c r="L657" i="8"/>
  <c r="L401" i="8"/>
  <c r="L768" i="8"/>
  <c r="L767" i="8"/>
  <c r="L554" i="8"/>
  <c r="L293" i="8"/>
  <c r="L766" i="8"/>
  <c r="L400" i="8"/>
  <c r="L126" i="8"/>
  <c r="L656" i="8"/>
  <c r="L765" i="8"/>
  <c r="L3142" i="8"/>
  <c r="L3374" i="8"/>
  <c r="L2825" i="8"/>
  <c r="L913" i="8"/>
  <c r="L43" i="8"/>
  <c r="L3373" i="8"/>
  <c r="L3141" i="8"/>
  <c r="L655" i="8"/>
  <c r="L654" i="8"/>
  <c r="L1101" i="8"/>
  <c r="L1392" i="8"/>
  <c r="L1775" i="8"/>
  <c r="L1774" i="8"/>
  <c r="L1773" i="8"/>
  <c r="L1772" i="8"/>
  <c r="L348" i="8"/>
  <c r="L1771" i="8"/>
  <c r="L2179" i="8"/>
  <c r="L1100" i="8"/>
  <c r="L292" i="8"/>
  <c r="L2178" i="8"/>
  <c r="L764" i="8"/>
  <c r="L2177" i="8"/>
  <c r="L347" i="8"/>
  <c r="L88" i="8"/>
  <c r="L87" i="8"/>
  <c r="L912" i="8"/>
  <c r="L911" i="8"/>
  <c r="L1770" i="8"/>
  <c r="L2824" i="8"/>
  <c r="L1769" i="8"/>
  <c r="L3372" i="8"/>
  <c r="L3371" i="8"/>
  <c r="L1768" i="8"/>
  <c r="L2176" i="8"/>
  <c r="L1391" i="8"/>
  <c r="L2175" i="8"/>
  <c r="L910" i="8"/>
  <c r="L1767" i="8"/>
  <c r="L2174" i="8"/>
  <c r="L125" i="8"/>
  <c r="L482" i="8"/>
  <c r="L2173" i="8"/>
  <c r="L763" i="8"/>
  <c r="L1390" i="8"/>
  <c r="L3370" i="8"/>
  <c r="L1389" i="8"/>
  <c r="L1766" i="8"/>
  <c r="L346" i="8"/>
  <c r="L1099" i="8"/>
  <c r="L2172" i="8"/>
  <c r="L1098" i="8"/>
  <c r="L1097" i="8"/>
  <c r="L23" i="8"/>
  <c r="L481" i="8"/>
  <c r="L2171" i="8"/>
  <c r="L1765" i="8"/>
  <c r="L22" i="8"/>
  <c r="L1764" i="8"/>
  <c r="L1388" i="8"/>
  <c r="L1763" i="8"/>
  <c r="L1387" i="8"/>
  <c r="L1762" i="8"/>
  <c r="L1096" i="8"/>
  <c r="L2170" i="8"/>
  <c r="L3140" i="8"/>
  <c r="L2823" i="8"/>
  <c r="L2822" i="8"/>
  <c r="L2821" i="8"/>
  <c r="L3139" i="8"/>
  <c r="L3369" i="8"/>
  <c r="L653" i="8"/>
  <c r="L1761" i="8"/>
  <c r="L250" i="8"/>
  <c r="L2169" i="8"/>
  <c r="L345" i="8"/>
  <c r="L1760" i="8"/>
  <c r="L1386" i="8"/>
  <c r="L2168" i="8"/>
  <c r="L344" i="8"/>
  <c r="L1385" i="8"/>
  <c r="L762" i="8"/>
  <c r="L1384" i="8"/>
  <c r="L1759" i="8"/>
  <c r="L909" i="8"/>
  <c r="L761" i="8"/>
  <c r="L291" i="8"/>
  <c r="L1758" i="8"/>
  <c r="L760" i="8"/>
  <c r="L343" i="8"/>
  <c r="L208" i="8"/>
  <c r="L1757" i="8"/>
  <c r="L342" i="8"/>
  <c r="L2523" i="8"/>
  <c r="L2820" i="8"/>
  <c r="L3138" i="8"/>
  <c r="L652" i="8"/>
  <c r="L3137" i="8"/>
  <c r="L651" i="8"/>
  <c r="L3136" i="8"/>
  <c r="L3368" i="8"/>
  <c r="L3367" i="8"/>
  <c r="L3135" i="8"/>
  <c r="L3366" i="8"/>
  <c r="L3134" i="8"/>
  <c r="L3365" i="8"/>
  <c r="L2167" i="8"/>
  <c r="L3364" i="8"/>
  <c r="L3133" i="8"/>
  <c r="L1095" i="8"/>
  <c r="L3363" i="8"/>
  <c r="L1756" i="8"/>
  <c r="L1094" i="8"/>
  <c r="L3132" i="8"/>
  <c r="L3131" i="8"/>
  <c r="L1755" i="8"/>
  <c r="L3130" i="8"/>
  <c r="L3362" i="8"/>
  <c r="L3361" i="8"/>
  <c r="L1093" i="8"/>
  <c r="L3360" i="8"/>
  <c r="L3129" i="8"/>
  <c r="L1383" i="8"/>
  <c r="L2819" i="8"/>
  <c r="L2522" i="8"/>
  <c r="L3128" i="8"/>
  <c r="L3359" i="8"/>
  <c r="L3127" i="8"/>
  <c r="L1754" i="8"/>
  <c r="L480" i="8"/>
  <c r="L2166" i="8"/>
  <c r="L174" i="8"/>
  <c r="L3358" i="8"/>
  <c r="L2165" i="8"/>
  <c r="L1092" i="8"/>
  <c r="L2164" i="8"/>
  <c r="L2163" i="8"/>
  <c r="L3357" i="8"/>
  <c r="L1753" i="8"/>
  <c r="L3356" i="8"/>
  <c r="L908" i="8"/>
  <c r="L1752" i="8"/>
  <c r="L2162" i="8"/>
  <c r="L3126" i="8"/>
  <c r="L2161" i="8"/>
  <c r="L2160" i="8"/>
  <c r="L3355" i="8"/>
  <c r="L907" i="8"/>
  <c r="L3125" i="8"/>
  <c r="L2159" i="8"/>
  <c r="L3354" i="8"/>
  <c r="L3124" i="8"/>
  <c r="L2158" i="8"/>
  <c r="L399" i="8"/>
  <c r="L1382" i="8"/>
  <c r="L2818" i="8"/>
  <c r="L1091" i="8"/>
  <c r="L1381" i="8"/>
  <c r="L3123" i="8"/>
  <c r="L2157" i="8"/>
  <c r="L3353" i="8"/>
  <c r="L2156" i="8"/>
  <c r="L2155" i="8"/>
  <c r="L72" i="8"/>
  <c r="K72" i="8"/>
  <c r="L1090" i="8"/>
  <c r="L906" i="8"/>
  <c r="L398" i="8"/>
  <c r="L1380" i="8"/>
  <c r="L650" i="8"/>
  <c r="L144" i="8"/>
  <c r="L1379" i="8"/>
  <c r="L905" i="8"/>
  <c r="L759" i="8"/>
  <c r="L1089" i="8"/>
  <c r="L1751" i="8"/>
  <c r="L1378" i="8"/>
  <c r="L1750" i="8"/>
  <c r="L758" i="8"/>
  <c r="L397" i="8"/>
  <c r="L1377" i="8"/>
  <c r="L1749" i="8"/>
  <c r="L112" i="8"/>
  <c r="L904" i="8"/>
  <c r="L1376" i="8"/>
  <c r="L1375" i="8"/>
  <c r="L1374" i="8"/>
  <c r="L903" i="8"/>
  <c r="L1748" i="8"/>
  <c r="L1088" i="8"/>
  <c r="L1747" i="8"/>
  <c r="L553" i="8"/>
  <c r="L479" i="8"/>
  <c r="L1373" i="8"/>
  <c r="L902" i="8"/>
  <c r="L290" i="8"/>
  <c r="L649" i="8"/>
  <c r="L1372" i="8"/>
  <c r="L207" i="8"/>
  <c r="L1371" i="8"/>
  <c r="L1087" i="8"/>
  <c r="L1370" i="8"/>
  <c r="L1369" i="8"/>
  <c r="L901" i="8"/>
  <c r="L227" i="8"/>
  <c r="K227" i="8"/>
  <c r="L1368" i="8"/>
  <c r="L1086" i="8"/>
  <c r="L1085" i="8"/>
  <c r="L1367" i="8"/>
  <c r="L1746" i="8"/>
  <c r="L1366" i="8"/>
  <c r="L757" i="8"/>
  <c r="L1084" i="8"/>
  <c r="L648" i="8"/>
  <c r="L1365" i="8"/>
  <c r="L900" i="8"/>
  <c r="L1745" i="8"/>
  <c r="L1744" i="8"/>
  <c r="L1743" i="8"/>
  <c r="L1364" i="8"/>
  <c r="L1363" i="8"/>
  <c r="L1742" i="8"/>
  <c r="L1083" i="8"/>
  <c r="L289" i="8"/>
  <c r="L1741" i="8"/>
  <c r="L1362" i="8"/>
  <c r="L1361" i="8"/>
  <c r="L1360" i="8"/>
  <c r="L899" i="8"/>
  <c r="L1740" i="8"/>
  <c r="L1739" i="8"/>
  <c r="L3352" i="8"/>
  <c r="L1738" i="8"/>
  <c r="L396" i="8"/>
  <c r="L647" i="8"/>
  <c r="L173" i="8"/>
  <c r="L1737" i="8"/>
  <c r="L646" i="8"/>
  <c r="L1359" i="8"/>
  <c r="L645" i="8"/>
  <c r="L1358" i="8"/>
  <c r="L249" i="8"/>
  <c r="L1736" i="8"/>
  <c r="L1735" i="8"/>
  <c r="L1734" i="8"/>
  <c r="L1733" i="8"/>
  <c r="L248" i="8"/>
  <c r="L172" i="8"/>
  <c r="L3351" i="8"/>
  <c r="L3350" i="8"/>
  <c r="L2817" i="8"/>
  <c r="L86" i="8"/>
  <c r="L1732" i="8"/>
  <c r="L1357" i="8"/>
  <c r="L395" i="8"/>
  <c r="L1731" i="8"/>
  <c r="L3349" i="8"/>
  <c r="L1730" i="8"/>
  <c r="L1729" i="8"/>
  <c r="L478" i="8"/>
  <c r="L2154" i="8"/>
  <c r="L1728" i="8"/>
  <c r="L171" i="8"/>
  <c r="L1727" i="8"/>
  <c r="L1726" i="8"/>
  <c r="L1356" i="8"/>
  <c r="L1725" i="8"/>
  <c r="L1724" i="8"/>
  <c r="L2521" i="8"/>
  <c r="L85" i="8"/>
  <c r="L1082" i="8"/>
  <c r="L3348" i="8"/>
  <c r="L1723" i="8"/>
  <c r="L1081" i="8"/>
  <c r="L1080" i="8"/>
  <c r="L2520" i="8"/>
  <c r="L1722" i="8"/>
  <c r="L1079" i="8"/>
  <c r="L1721" i="8"/>
  <c r="L1720" i="8"/>
  <c r="L898" i="8"/>
  <c r="L756" i="8"/>
  <c r="L1719" i="8"/>
  <c r="L1718" i="8"/>
  <c r="L1355" i="8"/>
  <c r="L897" i="8"/>
  <c r="L1354" i="8"/>
  <c r="L1717" i="8"/>
  <c r="L206" i="8"/>
  <c r="L1353" i="8"/>
  <c r="L1716" i="8"/>
  <c r="L1715" i="8"/>
  <c r="L3347" i="8"/>
  <c r="L1078" i="8"/>
  <c r="L1714" i="8"/>
  <c r="L1713" i="8"/>
  <c r="L552" i="8"/>
  <c r="L1712" i="8"/>
  <c r="L1352" i="8"/>
  <c r="L14" i="8"/>
  <c r="K14" i="8"/>
  <c r="L1711" i="8"/>
  <c r="L1710" i="8"/>
  <c r="L755" i="8"/>
  <c r="L2153" i="8"/>
  <c r="L754" i="8"/>
  <c r="L1709" i="8"/>
  <c r="L551" i="8"/>
  <c r="L1708" i="8"/>
  <c r="L1707" i="8"/>
  <c r="L1706" i="8"/>
  <c r="L1705" i="8"/>
  <c r="L1704" i="8"/>
  <c r="L1703" i="8"/>
  <c r="L1351" i="8"/>
  <c r="L896" i="8"/>
  <c r="L195" i="8"/>
  <c r="L247" i="8"/>
  <c r="L1702" i="8"/>
  <c r="L1350" i="8"/>
  <c r="L1701" i="8"/>
  <c r="L1700" i="8"/>
  <c r="L1699" i="8"/>
  <c r="L1698" i="8"/>
  <c r="L895" i="8"/>
  <c r="L394" i="8"/>
  <c r="L1697" i="8"/>
  <c r="L111" i="8"/>
  <c r="L124" i="8"/>
  <c r="L644" i="8"/>
  <c r="L170" i="8"/>
  <c r="L1696" i="8"/>
  <c r="L550" i="8"/>
  <c r="L643" i="8"/>
  <c r="L2816" i="8"/>
  <c r="L1695" i="8"/>
  <c r="L1694" i="8"/>
  <c r="L1693" i="8"/>
  <c r="L1077" i="8"/>
  <c r="L3122" i="8"/>
  <c r="L1692" i="8"/>
  <c r="L1691" i="8"/>
  <c r="L1690" i="8"/>
  <c r="L1689" i="8"/>
  <c r="L3121" i="8"/>
  <c r="L288" i="8"/>
  <c r="L341" i="8"/>
  <c r="L1688" i="8"/>
  <c r="L2152" i="8"/>
  <c r="L477" i="8"/>
  <c r="L1076" i="8"/>
  <c r="L1687" i="8"/>
  <c r="L2151" i="8"/>
  <c r="L2150" i="8"/>
  <c r="L894" i="8"/>
  <c r="L476" i="8"/>
  <c r="L2149" i="8"/>
  <c r="L642" i="8"/>
  <c r="L2148" i="8"/>
  <c r="L1686" i="8"/>
  <c r="L2147" i="8"/>
  <c r="L2519" i="8"/>
  <c r="L2815" i="8"/>
  <c r="L169" i="8"/>
  <c r="L1685" i="8"/>
  <c r="L1684" i="8"/>
  <c r="L1075" i="8"/>
  <c r="L340" i="8"/>
  <c r="L2146" i="8"/>
  <c r="L2145" i="8"/>
  <c r="L2144" i="8"/>
  <c r="L641" i="8"/>
  <c r="L2143" i="8"/>
  <c r="L2142" i="8"/>
  <c r="L2141" i="8"/>
  <c r="L1349" i="8"/>
  <c r="L1683" i="8"/>
  <c r="L84" i="8"/>
  <c r="L1348" i="8"/>
  <c r="L3120" i="8"/>
  <c r="L2140" i="8"/>
  <c r="L3346" i="8"/>
  <c r="L1682" i="8"/>
  <c r="L3345" i="8"/>
  <c r="L3119" i="8"/>
  <c r="L640" i="8"/>
  <c r="L1074" i="8"/>
  <c r="L3344" i="8"/>
  <c r="L753" i="8"/>
  <c r="L475" i="8"/>
  <c r="L3118" i="8"/>
  <c r="L168" i="8"/>
  <c r="L1681" i="8"/>
  <c r="L3117" i="8"/>
  <c r="L3116" i="8"/>
  <c r="L3343" i="8"/>
  <c r="L3115" i="8"/>
  <c r="L1073" i="8"/>
  <c r="L2139" i="8"/>
  <c r="L1680" i="8"/>
  <c r="L2138" i="8"/>
  <c r="L1679" i="8"/>
  <c r="L2137" i="8"/>
  <c r="L1678" i="8"/>
  <c r="L2136" i="8"/>
  <c r="L83" i="8"/>
  <c r="L2135" i="8"/>
  <c r="L1347" i="8"/>
  <c r="L1677" i="8"/>
  <c r="L339" i="8"/>
  <c r="L2518" i="8"/>
  <c r="L1676" i="8"/>
  <c r="L1346" i="8"/>
  <c r="L338" i="8"/>
  <c r="L2134" i="8"/>
  <c r="L1345" i="8"/>
  <c r="L2133" i="8"/>
  <c r="L143" i="8"/>
  <c r="L893" i="8"/>
  <c r="L2132" i="8"/>
  <c r="L167" i="8"/>
  <c r="L1675" i="8"/>
  <c r="L1674" i="8"/>
  <c r="L2131" i="8"/>
  <c r="L110" i="8"/>
  <c r="L2130" i="8"/>
  <c r="L2129" i="8"/>
  <c r="L1344" i="8"/>
  <c r="L752" i="8"/>
  <c r="L166" i="8"/>
  <c r="L1673" i="8"/>
  <c r="L2128" i="8"/>
  <c r="L892" i="8"/>
  <c r="L2127" i="8"/>
  <c r="L2814" i="8"/>
  <c r="L287" i="8"/>
  <c r="L1343" i="8"/>
  <c r="L1672" i="8"/>
  <c r="L1072" i="8"/>
  <c r="L2126" i="8"/>
  <c r="L2125" i="8"/>
  <c r="L165" i="8"/>
  <c r="L2813" i="8"/>
  <c r="L2124" i="8"/>
  <c r="L1342" i="8"/>
  <c r="L1341" i="8"/>
  <c r="L1071" i="8"/>
  <c r="L2123" i="8"/>
  <c r="L2517" i="8"/>
  <c r="L1671" i="8"/>
  <c r="L2122" i="8"/>
  <c r="L1670" i="8"/>
  <c r="L1669" i="8"/>
  <c r="L2121" i="8"/>
  <c r="L109" i="8"/>
  <c r="L891" i="8"/>
  <c r="L2120" i="8"/>
  <c r="L549" i="8"/>
  <c r="L2516" i="8"/>
  <c r="L1668" i="8"/>
  <c r="L1667" i="8"/>
  <c r="L890" i="8"/>
  <c r="L5" i="8"/>
  <c r="K5" i="8"/>
  <c r="L1666" i="8"/>
  <c r="L1340" i="8"/>
  <c r="L1665" i="8"/>
  <c r="L2515" i="8"/>
  <c r="L1664" i="8"/>
  <c r="L2119" i="8"/>
  <c r="L1070" i="8"/>
  <c r="L2514" i="8"/>
  <c r="L393" i="8"/>
  <c r="L392" i="8"/>
  <c r="L2118" i="8"/>
  <c r="L1069" i="8"/>
  <c r="L2117" i="8"/>
  <c r="L1339" i="8"/>
  <c r="L1338" i="8"/>
  <c r="L2116" i="8"/>
  <c r="L1337" i="8"/>
  <c r="L2115" i="8"/>
  <c r="L2114" i="8"/>
  <c r="L2113" i="8"/>
  <c r="L2112" i="8"/>
  <c r="L639" i="8"/>
  <c r="L391" i="8"/>
  <c r="L638" i="8"/>
  <c r="L2111" i="8"/>
  <c r="L1663" i="8"/>
  <c r="L889" i="8"/>
  <c r="L2110" i="8"/>
  <c r="L1336" i="8"/>
  <c r="L3114" i="8"/>
  <c r="L21" i="8"/>
  <c r="L474" i="8"/>
  <c r="L205" i="8"/>
  <c r="L3113" i="8"/>
  <c r="L286" i="8"/>
  <c r="L1662" i="8"/>
  <c r="L1068" i="8"/>
  <c r="L3112" i="8"/>
  <c r="L3111" i="8"/>
  <c r="L2812" i="8"/>
  <c r="L2513" i="8"/>
  <c r="L1661" i="8"/>
  <c r="L1660" i="8"/>
  <c r="L1659" i="8"/>
  <c r="L1658" i="8"/>
  <c r="L285" i="8"/>
  <c r="L2109" i="8"/>
  <c r="L1067" i="8"/>
  <c r="L2108" i="8"/>
  <c r="L1657" i="8"/>
  <c r="L1066" i="8"/>
  <c r="L1335" i="8"/>
  <c r="L2107" i="8"/>
  <c r="L1656" i="8"/>
  <c r="L2106" i="8"/>
  <c r="L2105" i="8"/>
  <c r="L1655" i="8"/>
  <c r="L1654" i="8"/>
  <c r="L2512" i="8"/>
  <c r="L82" i="8"/>
  <c r="L637" i="8"/>
  <c r="L3110" i="8"/>
  <c r="L58" i="8"/>
  <c r="K58" i="8"/>
  <c r="L81" i="8"/>
  <c r="L2104" i="8"/>
  <c r="L2103" i="8"/>
  <c r="L1065" i="8"/>
  <c r="L1653" i="8"/>
  <c r="L2102" i="8"/>
  <c r="L1652" i="8"/>
  <c r="L1334" i="8"/>
  <c r="L2101" i="8"/>
  <c r="L636" i="8"/>
  <c r="L2511" i="8"/>
  <c r="L284" i="8"/>
  <c r="L1064" i="8"/>
  <c r="L1063" i="8"/>
  <c r="L2510" i="8"/>
  <c r="L108" i="8"/>
  <c r="L226" i="8"/>
  <c r="K226" i="8"/>
  <c r="L2100" i="8"/>
  <c r="L2509" i="8"/>
  <c r="L107" i="8"/>
  <c r="L1651" i="8"/>
  <c r="L2508" i="8"/>
  <c r="L2507" i="8"/>
  <c r="L2506" i="8"/>
  <c r="L2505" i="8"/>
  <c r="L2099" i="8"/>
  <c r="L2504" i="8"/>
  <c r="L1650" i="8"/>
  <c r="L246" i="8"/>
  <c r="L888" i="8"/>
  <c r="L1649" i="8"/>
  <c r="L3109" i="8"/>
  <c r="L2503" i="8"/>
  <c r="L2502" i="8"/>
  <c r="L2501" i="8"/>
  <c r="L2500" i="8"/>
  <c r="L2499" i="8"/>
  <c r="L2498" i="8"/>
  <c r="L2098" i="8"/>
  <c r="L2097" i="8"/>
  <c r="L1062" i="8"/>
  <c r="L2497" i="8"/>
  <c r="L1648" i="8"/>
  <c r="L390" i="8"/>
  <c r="L389" i="8"/>
  <c r="L2496" i="8"/>
  <c r="L2495" i="8"/>
  <c r="L2494" i="8"/>
  <c r="L2493" i="8"/>
  <c r="L2492" i="8"/>
  <c r="L71" i="8"/>
  <c r="K71" i="8"/>
  <c r="L2491" i="8"/>
  <c r="L2490" i="8"/>
  <c r="L337" i="8"/>
  <c r="L388" i="8"/>
  <c r="L2096" i="8"/>
  <c r="L2489" i="8"/>
  <c r="L2488" i="8"/>
  <c r="L635" i="8"/>
  <c r="L2487" i="8"/>
  <c r="L1333" i="8"/>
  <c r="L751" i="8"/>
  <c r="L2486" i="8"/>
  <c r="L2485" i="8"/>
  <c r="L1647" i="8"/>
  <c r="L634" i="8"/>
  <c r="L2484" i="8"/>
  <c r="L2483" i="8"/>
  <c r="L1646" i="8"/>
  <c r="L1645" i="8"/>
  <c r="L2482" i="8"/>
  <c r="L2481" i="8"/>
  <c r="L2480" i="8"/>
  <c r="L2095" i="8"/>
  <c r="L2479" i="8"/>
  <c r="L2094" i="8"/>
  <c r="L2478" i="8"/>
  <c r="L3108" i="8"/>
  <c r="L3342" i="8"/>
  <c r="L2093" i="8"/>
  <c r="L1644" i="8"/>
  <c r="L3107" i="8"/>
  <c r="L2092" i="8"/>
  <c r="L3341" i="8"/>
  <c r="L3340" i="8"/>
  <c r="L2811" i="8"/>
  <c r="L3106" i="8"/>
  <c r="L3105" i="8"/>
  <c r="L2810" i="8"/>
  <c r="L2091" i="8"/>
  <c r="L3339" i="8"/>
  <c r="L2477" i="8"/>
  <c r="L633" i="8"/>
  <c r="L2476" i="8"/>
  <c r="L1643" i="8"/>
  <c r="L2475" i="8"/>
  <c r="L2809" i="8"/>
  <c r="L1642" i="8"/>
  <c r="L2090" i="8"/>
  <c r="L2474" i="8"/>
  <c r="L3338" i="8"/>
  <c r="L3337" i="8"/>
  <c r="L632" i="8"/>
  <c r="L3336" i="8"/>
  <c r="L1641" i="8"/>
  <c r="L1640" i="8"/>
  <c r="L2089" i="8"/>
  <c r="L2473" i="8"/>
  <c r="L2472" i="8"/>
  <c r="L1332" i="8"/>
  <c r="L2471" i="8"/>
  <c r="L2470" i="8"/>
  <c r="L2469" i="8"/>
  <c r="L2468" i="8"/>
  <c r="L2467" i="8"/>
  <c r="L3335" i="8"/>
  <c r="L1061" i="8"/>
  <c r="L3334" i="8"/>
  <c r="L3104" i="8"/>
  <c r="L33" i="8"/>
  <c r="L887" i="8"/>
  <c r="L3333" i="8"/>
  <c r="L3332" i="8"/>
  <c r="L2808" i="8"/>
  <c r="L2088" i="8"/>
  <c r="L2087" i="8"/>
  <c r="L1639" i="8"/>
  <c r="L336" i="8"/>
  <c r="L2086" i="8"/>
  <c r="L20" i="8"/>
  <c r="L2085" i="8"/>
  <c r="L1060" i="8"/>
  <c r="L2084" i="8"/>
  <c r="L2083" i="8"/>
  <c r="L2082" i="8"/>
  <c r="L1331" i="8"/>
  <c r="L2081" i="8"/>
  <c r="L2080" i="8"/>
  <c r="L3331" i="8"/>
  <c r="L3103" i="8"/>
  <c r="L3102" i="8"/>
  <c r="L3101" i="8"/>
  <c r="L548" i="8"/>
  <c r="L2807" i="8"/>
  <c r="L2466" i="8"/>
  <c r="L2806" i="8"/>
  <c r="L2465" i="8"/>
  <c r="L2464" i="8"/>
  <c r="L2463" i="8"/>
  <c r="L1330" i="8"/>
  <c r="L2462" i="8"/>
  <c r="L1638" i="8"/>
  <c r="L13" i="8"/>
  <c r="K13" i="8"/>
  <c r="L2461" i="8"/>
  <c r="L225" i="8"/>
  <c r="K225" i="8"/>
  <c r="L2460" i="8"/>
  <c r="L2459" i="8"/>
  <c r="L547" i="8"/>
  <c r="L1637" i="8"/>
  <c r="L2458" i="8"/>
  <c r="L1059" i="8"/>
  <c r="L3100" i="8"/>
  <c r="L546" i="8"/>
  <c r="L545" i="8"/>
  <c r="L2079" i="8"/>
  <c r="L2078" i="8"/>
  <c r="L2457" i="8"/>
  <c r="L2077" i="8"/>
  <c r="L544" i="8"/>
  <c r="L387" i="8"/>
  <c r="L2076" i="8"/>
  <c r="L2075" i="8"/>
  <c r="L2074" i="8"/>
  <c r="L2073" i="8"/>
  <c r="L2456" i="8"/>
  <c r="L2455" i="8"/>
  <c r="L1636" i="8"/>
  <c r="L2454" i="8"/>
  <c r="L2453" i="8"/>
  <c r="L2452" i="8"/>
  <c r="L2072" i="8"/>
  <c r="L42" i="8"/>
  <c r="L886" i="8"/>
  <c r="L2071" i="8"/>
  <c r="L106" i="8"/>
  <c r="L750" i="8"/>
  <c r="L1635" i="8"/>
  <c r="L2070" i="8"/>
  <c r="L1634" i="8"/>
  <c r="L2805" i="8"/>
  <c r="L3330" i="8"/>
  <c r="L2069" i="8"/>
  <c r="L3099" i="8"/>
  <c r="L2068" i="8"/>
  <c r="L2067" i="8"/>
  <c r="L473" i="8"/>
  <c r="L2066" i="8"/>
  <c r="L2451" i="8"/>
  <c r="L19" i="8"/>
  <c r="L2065" i="8"/>
  <c r="L2450" i="8"/>
  <c r="L2064" i="8"/>
  <c r="L1633" i="8"/>
  <c r="L2449" i="8"/>
  <c r="L80" i="8"/>
  <c r="L2063" i="8"/>
  <c r="L1058" i="8"/>
  <c r="L1632" i="8"/>
  <c r="L2062" i="8"/>
  <c r="L2448" i="8"/>
  <c r="L1631" i="8"/>
  <c r="L79" i="8"/>
  <c r="L1329" i="8"/>
  <c r="L386" i="8"/>
  <c r="L2447" i="8"/>
  <c r="L2446" i="8"/>
  <c r="L749" i="8"/>
  <c r="L1630" i="8"/>
  <c r="L1629" i="8"/>
  <c r="L1328" i="8"/>
  <c r="L748" i="8"/>
  <c r="L3329" i="8"/>
  <c r="L631" i="8"/>
  <c r="L2445" i="8"/>
  <c r="L2444" i="8"/>
  <c r="L472" i="8"/>
  <c r="L2443" i="8"/>
  <c r="L164" i="8"/>
  <c r="L2804" i="8"/>
  <c r="L2442" i="8"/>
  <c r="L1628" i="8"/>
  <c r="L2441" i="8"/>
  <c r="L3098" i="8"/>
  <c r="L885" i="8"/>
  <c r="L1057" i="8"/>
  <c r="L2061" i="8"/>
  <c r="L2060" i="8"/>
  <c r="L3097" i="8"/>
  <c r="L2440" i="8"/>
  <c r="L2439" i="8"/>
  <c r="L2438" i="8"/>
  <c r="L1627" i="8"/>
  <c r="L78" i="8"/>
  <c r="L2059" i="8"/>
  <c r="L1327" i="8"/>
  <c r="L77" i="8"/>
  <c r="L2437" i="8"/>
  <c r="L2436" i="8"/>
  <c r="L2435" i="8"/>
  <c r="L2434" i="8"/>
  <c r="L385" i="8"/>
  <c r="L1626" i="8"/>
  <c r="L105" i="8"/>
  <c r="L2433" i="8"/>
  <c r="L1056" i="8"/>
  <c r="L2058" i="8"/>
  <c r="L2057" i="8"/>
  <c r="L747" i="8"/>
  <c r="L2056" i="8"/>
  <c r="L1625" i="8"/>
  <c r="L283" i="8"/>
  <c r="L1624" i="8"/>
  <c r="L2432" i="8"/>
  <c r="L1055" i="8"/>
  <c r="L2055" i="8"/>
  <c r="L245" i="8"/>
  <c r="L1623" i="8"/>
  <c r="L1326" i="8"/>
  <c r="L2431" i="8"/>
  <c r="L2054" i="8"/>
  <c r="L2803" i="8"/>
  <c r="L2053" i="8"/>
  <c r="L104" i="8"/>
  <c r="L2052" i="8"/>
  <c r="L1325" i="8"/>
  <c r="L2051" i="8"/>
  <c r="L2050" i="8"/>
  <c r="L2430" i="8"/>
  <c r="L1324" i="8"/>
  <c r="L2429" i="8"/>
  <c r="L884" i="8"/>
  <c r="L883" i="8"/>
  <c r="L2049" i="8"/>
  <c r="L2428" i="8"/>
  <c r="L1622" i="8"/>
  <c r="L1323" i="8"/>
  <c r="L2427" i="8"/>
  <c r="L2048" i="8"/>
  <c r="L2047" i="8"/>
  <c r="L2426" i="8"/>
  <c r="L2046" i="8"/>
  <c r="L543" i="8"/>
  <c r="L2425" i="8"/>
  <c r="L2424" i="8"/>
  <c r="L2045" i="8"/>
  <c r="L2044" i="8"/>
  <c r="L1322" i="8"/>
  <c r="L2423" i="8"/>
  <c r="L103" i="8"/>
  <c r="L2043" i="8"/>
  <c r="L1054" i="8"/>
  <c r="L2422" i="8"/>
  <c r="L2421" i="8"/>
  <c r="L2042" i="8"/>
  <c r="L2420" i="8"/>
  <c r="L1053" i="8"/>
  <c r="L882" i="8"/>
  <c r="L2419" i="8"/>
  <c r="L2418" i="8"/>
  <c r="L1321" i="8"/>
  <c r="L2041" i="8"/>
  <c r="L2040" i="8"/>
  <c r="L384" i="8"/>
  <c r="L2417" i="8"/>
  <c r="L2039" i="8"/>
  <c r="L194" i="8"/>
  <c r="L2038" i="8"/>
  <c r="L102" i="8"/>
  <c r="L2037" i="8"/>
  <c r="L2036" i="8"/>
  <c r="L1320" i="8"/>
  <c r="L2416" i="8"/>
  <c r="L1052" i="8"/>
  <c r="L383" i="8"/>
  <c r="L1051" i="8"/>
  <c r="L2035" i="8"/>
  <c r="L2034" i="8"/>
  <c r="L2033" i="8"/>
  <c r="L2415" i="8"/>
  <c r="L2032" i="8"/>
  <c r="L2031" i="8"/>
  <c r="L630" i="8"/>
  <c r="L2030" i="8"/>
  <c r="L2029" i="8"/>
  <c r="L76" i="8"/>
  <c r="L1621" i="8"/>
  <c r="L2028" i="8"/>
  <c r="L1050" i="8"/>
  <c r="L2027" i="8"/>
  <c r="L2026" i="8"/>
  <c r="L2414" i="8"/>
  <c r="L2025" i="8"/>
  <c r="L2024" i="8"/>
  <c r="L471" i="8"/>
  <c r="L2023" i="8"/>
  <c r="L629" i="8"/>
  <c r="L335" i="8"/>
  <c r="L2022" i="8"/>
  <c r="L2021" i="8"/>
  <c r="L881" i="8"/>
  <c r="L1319" i="8"/>
  <c r="L163" i="8"/>
  <c r="L1620" i="8"/>
  <c r="L746" i="8"/>
  <c r="L1318" i="8"/>
  <c r="L628" i="8"/>
  <c r="L2020" i="8"/>
  <c r="L18" i="8"/>
  <c r="L1317" i="8"/>
  <c r="L2019" i="8"/>
  <c r="L1619" i="8"/>
  <c r="L1618" i="8"/>
  <c r="L2018" i="8"/>
  <c r="L2017" i="8"/>
  <c r="L1617" i="8"/>
  <c r="L334" i="8"/>
  <c r="L2016" i="8"/>
  <c r="L2015" i="8"/>
  <c r="L745" i="8"/>
  <c r="L2014" i="8"/>
  <c r="L1316" i="8"/>
  <c r="L382" i="8"/>
  <c r="L2013" i="8"/>
  <c r="L2012" i="8"/>
  <c r="L2802" i="8"/>
  <c r="L2011" i="8"/>
  <c r="L2413" i="8"/>
  <c r="L2801" i="8"/>
  <c r="L1616" i="8"/>
  <c r="L2412" i="8"/>
  <c r="L880" i="8"/>
  <c r="L2411" i="8"/>
  <c r="L2010" i="8"/>
  <c r="L470" i="8"/>
  <c r="L2410" i="8"/>
  <c r="L2800" i="8"/>
  <c r="L542" i="8"/>
  <c r="L2409" i="8"/>
  <c r="L381" i="8"/>
  <c r="L1315" i="8"/>
  <c r="L2799" i="8"/>
  <c r="L469" i="8"/>
  <c r="L2798" i="8"/>
  <c r="L2408" i="8"/>
  <c r="L744" i="8"/>
  <c r="L2797" i="8"/>
  <c r="L2407" i="8"/>
  <c r="L879" i="8"/>
  <c r="L2406" i="8"/>
  <c r="L380" i="8"/>
  <c r="L1615" i="8"/>
  <c r="L541" i="8"/>
  <c r="L2796" i="8"/>
  <c r="L9" i="8"/>
  <c r="K9" i="8"/>
  <c r="L2009" i="8"/>
  <c r="L379" i="8"/>
  <c r="L378" i="8"/>
  <c r="L627" i="8"/>
  <c r="L2405" i="8"/>
  <c r="L2404" i="8"/>
  <c r="L2008" i="8"/>
  <c r="L2403" i="8"/>
  <c r="L2007" i="8"/>
  <c r="L2006" i="8"/>
  <c r="L2795" i="8"/>
  <c r="L2402" i="8"/>
  <c r="L2401" i="8"/>
  <c r="L2794" i="8"/>
  <c r="L1614" i="8"/>
  <c r="L2400" i="8"/>
  <c r="L2793" i="8"/>
  <c r="L2792" i="8"/>
  <c r="L2791" i="8"/>
  <c r="L2399" i="8"/>
  <c r="L2790" i="8"/>
  <c r="L2005" i="8"/>
  <c r="L1049" i="8"/>
  <c r="L2398" i="8"/>
  <c r="L2397" i="8"/>
  <c r="L2396" i="8"/>
  <c r="L2395" i="8"/>
  <c r="L3096" i="8"/>
  <c r="L2394" i="8"/>
  <c r="L1613" i="8"/>
  <c r="L878" i="8"/>
  <c r="L2393" i="8"/>
  <c r="L1314" i="8"/>
  <c r="L2392" i="8"/>
  <c r="L2391" i="8"/>
  <c r="L2390" i="8"/>
  <c r="L2789" i="8"/>
  <c r="L2788" i="8"/>
  <c r="L468" i="8"/>
  <c r="L2389" i="8"/>
  <c r="L1612" i="8"/>
  <c r="L2787" i="8"/>
  <c r="L2004" i="8"/>
  <c r="L743" i="8"/>
  <c r="L2003" i="8"/>
  <c r="L2002" i="8"/>
  <c r="L2001" i="8"/>
  <c r="L333" i="8"/>
  <c r="L1611" i="8"/>
  <c r="L2000" i="8"/>
  <c r="L162" i="8"/>
  <c r="L1313" i="8"/>
  <c r="L282" i="8"/>
  <c r="L332" i="8"/>
  <c r="L1610" i="8"/>
  <c r="L1999" i="8"/>
  <c r="L1048" i="8"/>
  <c r="L1998" i="8"/>
  <c r="L6" i="8"/>
  <c r="K6" i="8"/>
  <c r="L1997" i="8"/>
  <c r="L3095" i="8"/>
  <c r="L41" i="8"/>
  <c r="L2388" i="8"/>
  <c r="L626" i="8"/>
  <c r="L1609" i="8"/>
  <c r="L1996" i="8"/>
  <c r="L1312" i="8"/>
  <c r="L2786" i="8"/>
  <c r="L1995" i="8"/>
  <c r="L3094" i="8"/>
  <c r="L1994" i="8"/>
  <c r="L1047" i="8"/>
  <c r="L1046" i="8"/>
  <c r="L3093" i="8"/>
  <c r="L2387" i="8"/>
  <c r="L2785" i="8"/>
  <c r="L3092" i="8"/>
  <c r="L2784" i="8"/>
  <c r="L3091" i="8"/>
  <c r="L3090" i="8"/>
  <c r="L3089" i="8"/>
  <c r="L3088" i="8"/>
  <c r="L3087" i="8"/>
  <c r="L3086" i="8"/>
  <c r="L2386" i="8"/>
  <c r="L625" i="8"/>
  <c r="L877" i="8"/>
  <c r="L1311" i="8"/>
  <c r="L2783" i="8"/>
  <c r="L1608" i="8"/>
  <c r="L1607" i="8"/>
  <c r="L3085" i="8"/>
  <c r="L3084" i="8"/>
  <c r="L3083" i="8"/>
  <c r="L2782" i="8"/>
  <c r="L540" i="8"/>
  <c r="L742" i="8"/>
  <c r="L2781" i="8"/>
  <c r="L224" i="8"/>
  <c r="K224" i="8"/>
  <c r="L1993" i="8"/>
  <c r="L1310" i="8"/>
  <c r="L2780" i="8"/>
  <c r="L1992" i="8"/>
  <c r="L741" i="8"/>
  <c r="L539" i="8"/>
  <c r="L2779" i="8"/>
  <c r="L142" i="8"/>
  <c r="L624" i="8"/>
  <c r="L2778" i="8"/>
  <c r="L2777" i="8"/>
  <c r="L2385" i="8"/>
  <c r="L1991" i="8"/>
  <c r="L2776" i="8"/>
  <c r="L2775" i="8"/>
  <c r="L3082" i="8"/>
  <c r="L2774" i="8"/>
  <c r="L2773" i="8"/>
  <c r="L1309" i="8"/>
  <c r="L2772" i="8"/>
  <c r="L1990" i="8"/>
  <c r="L2771" i="8"/>
  <c r="L1989" i="8"/>
  <c r="L1308" i="8"/>
  <c r="L2384" i="8"/>
  <c r="L2770" i="8"/>
  <c r="L3081" i="8"/>
  <c r="L3080" i="8"/>
  <c r="L2383" i="8"/>
  <c r="L1606" i="8"/>
  <c r="L2382" i="8"/>
  <c r="L281" i="8"/>
  <c r="L3079" i="8"/>
  <c r="L876" i="8"/>
  <c r="L280" i="8"/>
  <c r="L3078" i="8"/>
  <c r="L2381" i="8"/>
  <c r="L623" i="8"/>
  <c r="L1988" i="8"/>
  <c r="L2380" i="8"/>
  <c r="L223" i="8"/>
  <c r="K223" i="8"/>
  <c r="L2769" i="8"/>
  <c r="L2768" i="8"/>
  <c r="L2767" i="8"/>
  <c r="L2766" i="8"/>
  <c r="L1605" i="8"/>
  <c r="L2765" i="8"/>
  <c r="L2764" i="8"/>
  <c r="L2763" i="8"/>
  <c r="L1987" i="8"/>
  <c r="L30" i="8"/>
  <c r="K30" i="8"/>
  <c r="L2379" i="8"/>
  <c r="L2762" i="8"/>
  <c r="L244" i="8"/>
  <c r="L1986" i="8"/>
  <c r="L1604" i="8"/>
  <c r="L875" i="8"/>
  <c r="L1985" i="8"/>
  <c r="L2378" i="8"/>
  <c r="L740" i="8"/>
  <c r="L204" i="8"/>
  <c r="L2377" i="8"/>
  <c r="L467" i="8"/>
  <c r="L2376" i="8"/>
  <c r="L377" i="8"/>
  <c r="L2375" i="8"/>
  <c r="L2374" i="8"/>
  <c r="L2373" i="8"/>
  <c r="L2372" i="8"/>
  <c r="L2371" i="8"/>
  <c r="L874" i="8"/>
  <c r="L2370" i="8"/>
  <c r="L1984" i="8"/>
  <c r="L1603" i="8"/>
  <c r="L2369" i="8"/>
  <c r="L1602" i="8"/>
  <c r="L1307" i="8"/>
  <c r="L101" i="8"/>
  <c r="L1601" i="8"/>
  <c r="L466" i="8"/>
  <c r="L2368" i="8"/>
  <c r="L1306" i="8"/>
  <c r="L3077" i="8"/>
  <c r="L1045" i="8"/>
  <c r="L2367" i="8"/>
  <c r="L1044" i="8"/>
  <c r="L2366" i="8"/>
  <c r="L50" i="8"/>
  <c r="K50" i="8"/>
  <c r="L376" i="8"/>
  <c r="L2365" i="8"/>
  <c r="L1600" i="8"/>
  <c r="L1599" i="8"/>
  <c r="L2364" i="8"/>
  <c r="L739" i="8"/>
  <c r="L28" i="8"/>
  <c r="K28" i="8"/>
  <c r="L1043" i="8"/>
  <c r="L3076" i="8"/>
  <c r="L3075" i="8"/>
  <c r="L1305" i="8"/>
  <c r="L1983" i="8"/>
  <c r="L1304" i="8"/>
  <c r="L1982" i="8"/>
  <c r="L375" i="8"/>
  <c r="L1981" i="8"/>
  <c r="L100" i="8"/>
  <c r="L465" i="8"/>
  <c r="L99" i="8"/>
  <c r="L2363" i="8"/>
  <c r="L1980" i="8"/>
  <c r="L2761" i="8"/>
  <c r="L873" i="8"/>
  <c r="L738" i="8"/>
  <c r="L1979" i="8"/>
  <c r="L3074" i="8"/>
  <c r="L3073" i="8"/>
  <c r="L2760" i="8"/>
  <c r="L2759" i="8"/>
  <c r="L737" i="8"/>
  <c r="L3072" i="8"/>
  <c r="L2758" i="8"/>
  <c r="L2757" i="8"/>
  <c r="L2756" i="8"/>
  <c r="L2755" i="8"/>
  <c r="L2362" i="8"/>
  <c r="L2754" i="8"/>
  <c r="L464" i="8"/>
  <c r="L1303" i="8"/>
  <c r="L2753" i="8"/>
  <c r="L3071" i="8"/>
  <c r="L872" i="8"/>
  <c r="L2752" i="8"/>
  <c r="L3070" i="8"/>
  <c r="L538" i="8"/>
  <c r="L1302" i="8"/>
  <c r="L2751" i="8"/>
  <c r="L2750" i="8"/>
  <c r="L2749" i="8"/>
  <c r="L2748" i="8"/>
  <c r="L48" i="8"/>
  <c r="K48" i="8"/>
  <c r="L736" i="8"/>
  <c r="L871" i="8"/>
  <c r="L2361" i="8"/>
  <c r="L2360" i="8"/>
  <c r="L463" i="8"/>
  <c r="L29" i="8"/>
  <c r="K29" i="8"/>
  <c r="L462" i="8"/>
  <c r="L2747" i="8"/>
  <c r="L1301" i="8"/>
  <c r="L2359" i="8"/>
  <c r="L870" i="8"/>
  <c r="L869" i="8"/>
  <c r="L2746" i="8"/>
  <c r="L2745" i="8"/>
  <c r="L2744" i="8"/>
  <c r="L2743" i="8"/>
  <c r="L2358" i="8"/>
  <c r="L2357" i="8"/>
  <c r="L1598" i="8"/>
  <c r="L2356" i="8"/>
  <c r="L2355" i="8"/>
  <c r="L2742" i="8"/>
  <c r="L2354" i="8"/>
  <c r="L2353" i="8"/>
  <c r="L123" i="8"/>
  <c r="L2741" i="8"/>
  <c r="L1597" i="8"/>
  <c r="L461" i="8"/>
  <c r="L2740" i="8"/>
  <c r="L1978" i="8"/>
  <c r="L2739" i="8"/>
  <c r="L1977" i="8"/>
  <c r="L2352" i="8"/>
  <c r="L2351" i="8"/>
  <c r="L1596" i="8"/>
  <c r="L3069" i="8"/>
  <c r="L3068" i="8"/>
  <c r="L1595" i="8"/>
  <c r="L3067" i="8"/>
  <c r="L1976" i="8"/>
  <c r="L3066" i="8"/>
  <c r="L2738" i="8"/>
  <c r="L1300" i="8"/>
  <c r="L1594" i="8"/>
  <c r="L3065" i="8"/>
  <c r="L460" i="8"/>
  <c r="L2737" i="8"/>
  <c r="L2736" i="8"/>
  <c r="L3064" i="8"/>
  <c r="L2735" i="8"/>
  <c r="L2734" i="8"/>
  <c r="L2733" i="8"/>
  <c r="L1593" i="8"/>
  <c r="L2350" i="8"/>
  <c r="L2349" i="8"/>
  <c r="L2732" i="8"/>
  <c r="L2731" i="8"/>
  <c r="L70" i="8"/>
  <c r="K70" i="8"/>
  <c r="L2730" i="8"/>
  <c r="L2348" i="8"/>
  <c r="L64" i="8"/>
  <c r="L2347" i="8"/>
  <c r="L2346" i="8"/>
  <c r="L331" i="8"/>
  <c r="L3063" i="8"/>
  <c r="L2729" i="8"/>
  <c r="L243" i="8"/>
  <c r="L7" i="8"/>
  <c r="K7" i="8"/>
  <c r="L2728" i="8"/>
  <c r="L1975" i="8"/>
  <c r="L1042" i="8"/>
  <c r="L868" i="8"/>
  <c r="L3062" i="8"/>
  <c r="L3061" i="8"/>
  <c r="L3060" i="8"/>
  <c r="L1299" i="8"/>
  <c r="L2345" i="8"/>
  <c r="L2727" i="8"/>
  <c r="L2726" i="8"/>
  <c r="L2344" i="8"/>
  <c r="L459" i="8"/>
  <c r="L2725" i="8"/>
  <c r="L1298" i="8"/>
  <c r="L2724" i="8"/>
  <c r="L3059" i="8"/>
  <c r="L1297" i="8"/>
  <c r="L2343" i="8"/>
  <c r="L458" i="8"/>
  <c r="L2723" i="8"/>
  <c r="L457" i="8"/>
  <c r="L2722" i="8"/>
  <c r="L2721" i="8"/>
  <c r="L2342" i="8"/>
  <c r="L2341" i="8"/>
  <c r="L456" i="8"/>
  <c r="L1974" i="8"/>
  <c r="L537" i="8"/>
  <c r="L2340" i="8"/>
  <c r="L2339" i="8"/>
  <c r="L2720" i="8"/>
  <c r="L3058" i="8"/>
  <c r="L3057" i="8"/>
  <c r="L3056" i="8"/>
  <c r="L2719" i="8"/>
  <c r="L2718" i="8"/>
  <c r="L455" i="8"/>
  <c r="L622" i="8"/>
  <c r="L1973" i="8"/>
  <c r="L2717" i="8"/>
  <c r="L2716" i="8"/>
  <c r="L1972" i="8"/>
  <c r="L2715" i="8"/>
  <c r="L1592" i="8"/>
  <c r="L621" i="8"/>
  <c r="L1971" i="8"/>
  <c r="L2714" i="8"/>
  <c r="L2338" i="8"/>
  <c r="L2713" i="8"/>
  <c r="L2712" i="8"/>
  <c r="L2711" i="8"/>
  <c r="L2337" i="8"/>
  <c r="L3055" i="8"/>
  <c r="L1591" i="8"/>
  <c r="L222" i="8"/>
  <c r="K222" i="8"/>
  <c r="L2336" i="8"/>
  <c r="L2710" i="8"/>
  <c r="L141" i="8"/>
  <c r="L2709" i="8"/>
  <c r="L1970" i="8"/>
  <c r="L2708" i="8"/>
  <c r="L2707" i="8"/>
  <c r="L2706" i="8"/>
  <c r="L1969" i="8"/>
  <c r="L3054" i="8"/>
  <c r="L2705" i="8"/>
  <c r="L3053" i="8"/>
  <c r="L2704" i="8"/>
  <c r="L3052" i="8"/>
  <c r="L3051" i="8"/>
  <c r="L330" i="8"/>
  <c r="L2335" i="8"/>
  <c r="L454" i="8"/>
  <c r="L2334" i="8"/>
  <c r="L2703" i="8"/>
  <c r="L1968" i="8"/>
  <c r="L2702" i="8"/>
  <c r="L1041" i="8"/>
  <c r="L867" i="8"/>
  <c r="L2701" i="8"/>
  <c r="L3050" i="8"/>
  <c r="L1296" i="8"/>
  <c r="L3049" i="8"/>
  <c r="L2700" i="8"/>
  <c r="L735" i="8"/>
  <c r="L2699" i="8"/>
  <c r="L2698" i="8"/>
  <c r="L140" i="8"/>
  <c r="L2697" i="8"/>
  <c r="L1967" i="8"/>
  <c r="L2696" i="8"/>
  <c r="L1590" i="8"/>
  <c r="L193" i="8"/>
  <c r="L2695" i="8"/>
  <c r="L453" i="8"/>
  <c r="L1966" i="8"/>
  <c r="L452" i="8"/>
  <c r="L1589" i="8"/>
  <c r="L2694" i="8"/>
  <c r="L374" i="8"/>
  <c r="L1588" i="8"/>
  <c r="L1587" i="8"/>
  <c r="L2693" i="8"/>
  <c r="L279" i="8"/>
  <c r="L2333" i="8"/>
  <c r="L1965" i="8"/>
  <c r="L1964" i="8"/>
  <c r="L1963" i="8"/>
  <c r="L3048" i="8"/>
  <c r="L2692" i="8"/>
  <c r="L3047" i="8"/>
  <c r="L221" i="8"/>
  <c r="K221" i="8"/>
  <c r="L3046" i="8"/>
  <c r="L2691" i="8"/>
  <c r="L3045" i="8"/>
  <c r="L2690" i="8"/>
  <c r="L2332" i="8"/>
  <c r="L620" i="8"/>
  <c r="L2331" i="8"/>
  <c r="L536" i="8"/>
  <c r="L3044" i="8"/>
  <c r="L2689" i="8"/>
  <c r="L2688" i="8"/>
  <c r="L1295" i="8"/>
  <c r="L535" i="8"/>
  <c r="L1586" i="8"/>
  <c r="L3043" i="8"/>
  <c r="L3042" i="8"/>
  <c r="L242" i="8"/>
  <c r="L2330" i="8"/>
  <c r="L1294" i="8"/>
  <c r="L1962" i="8"/>
  <c r="L1585" i="8"/>
  <c r="L3041" i="8"/>
  <c r="L2687" i="8"/>
  <c r="L734" i="8"/>
  <c r="L2686" i="8"/>
  <c r="L1293" i="8"/>
  <c r="L2329" i="8"/>
  <c r="L2685" i="8"/>
  <c r="L3040" i="8"/>
  <c r="L3039" i="8"/>
  <c r="L1040" i="8"/>
  <c r="L3038" i="8"/>
  <c r="L2328" i="8"/>
  <c r="L3037" i="8"/>
  <c r="L3036" i="8"/>
  <c r="L2327" i="8"/>
  <c r="L3035" i="8"/>
  <c r="L1961" i="8"/>
  <c r="L2684" i="8"/>
  <c r="L3034" i="8"/>
  <c r="L139" i="8"/>
  <c r="L3033" i="8"/>
  <c r="L1960" i="8"/>
  <c r="L2326" i="8"/>
  <c r="L3032" i="8"/>
  <c r="L3031" i="8"/>
  <c r="L2325" i="8"/>
  <c r="L2683" i="8"/>
  <c r="L3030" i="8"/>
  <c r="L2324" i="8"/>
  <c r="L3029" i="8"/>
  <c r="L2682" i="8"/>
  <c r="L2681" i="8"/>
  <c r="L3028" i="8"/>
  <c r="L3027" i="8"/>
  <c r="L1959" i="8"/>
  <c r="L534" i="8"/>
  <c r="L2680" i="8"/>
  <c r="L2323" i="8"/>
  <c r="L1584" i="8"/>
  <c r="L3026" i="8"/>
  <c r="L2679" i="8"/>
  <c r="L3025" i="8"/>
  <c r="L1958" i="8"/>
  <c r="L32" i="8"/>
  <c r="L2678" i="8"/>
  <c r="L2677" i="8"/>
  <c r="L3024" i="8"/>
  <c r="L3023" i="8"/>
  <c r="L1583" i="8"/>
  <c r="L3022" i="8"/>
  <c r="L1957" i="8"/>
  <c r="L3021" i="8"/>
  <c r="L3020" i="8"/>
  <c r="L3019" i="8"/>
  <c r="L619" i="8"/>
  <c r="L2676" i="8"/>
  <c r="L3018" i="8"/>
  <c r="L2322" i="8"/>
  <c r="L3017" i="8"/>
  <c r="L2321" i="8"/>
  <c r="L3016" i="8"/>
  <c r="L2675" i="8"/>
  <c r="L1956" i="8"/>
  <c r="L138" i="8"/>
  <c r="L2674" i="8"/>
  <c r="L1582" i="8"/>
  <c r="L2320" i="8"/>
  <c r="L2319" i="8"/>
  <c r="L3015" i="8"/>
  <c r="L17" i="8"/>
  <c r="L2673" i="8"/>
  <c r="L3014" i="8"/>
  <c r="L2672" i="8"/>
  <c r="L1581" i="8"/>
  <c r="L533" i="8"/>
  <c r="L2318" i="8"/>
  <c r="L532" i="8"/>
  <c r="L2317" i="8"/>
  <c r="L3013" i="8"/>
  <c r="L2316" i="8"/>
  <c r="L3012" i="8"/>
  <c r="L3011" i="8"/>
  <c r="L3010" i="8"/>
  <c r="L2671" i="8"/>
  <c r="L2670" i="8"/>
  <c r="L3009" i="8"/>
  <c r="L2315" i="8"/>
  <c r="L3008" i="8"/>
  <c r="L1580" i="8"/>
  <c r="L40" i="8"/>
  <c r="L3007" i="8"/>
  <c r="L3006" i="8"/>
  <c r="L3005" i="8"/>
  <c r="L866" i="8"/>
  <c r="L3004" i="8"/>
  <c r="L3003" i="8"/>
  <c r="L3002" i="8"/>
  <c r="L3001" i="8"/>
  <c r="L3000" i="8"/>
  <c r="L2669" i="8"/>
  <c r="L1579" i="8"/>
  <c r="L1578" i="8"/>
  <c r="L2999" i="8"/>
  <c r="L1577" i="8"/>
  <c r="L531" i="8"/>
  <c r="L1576" i="8"/>
  <c r="L2998" i="8"/>
  <c r="L2314" i="8"/>
  <c r="L2997" i="8"/>
  <c r="L451" i="8"/>
  <c r="L2996" i="8"/>
  <c r="L2668" i="8"/>
  <c r="L2995" i="8"/>
  <c r="L2994" i="8"/>
  <c r="L2313" i="8"/>
  <c r="L733" i="8"/>
  <c r="L732" i="8"/>
  <c r="L618" i="8"/>
  <c r="L137" i="8"/>
  <c r="L2667" i="8"/>
  <c r="L1955" i="8"/>
  <c r="L1575" i="8"/>
  <c r="L2993" i="8"/>
  <c r="L2666" i="8"/>
  <c r="L192" i="8"/>
  <c r="L2992" i="8"/>
  <c r="L1954" i="8"/>
  <c r="L1574" i="8"/>
  <c r="L2665" i="8"/>
  <c r="L2664" i="8"/>
  <c r="L1573" i="8"/>
  <c r="L2991" i="8"/>
  <c r="L1572" i="8"/>
  <c r="L2312" i="8"/>
  <c r="L136" i="8"/>
  <c r="L2990" i="8"/>
  <c r="L1953" i="8"/>
  <c r="L731" i="8"/>
  <c r="L530" i="8"/>
  <c r="L135" i="8"/>
  <c r="L1952" i="8"/>
  <c r="L2989" i="8"/>
  <c r="L2988" i="8"/>
  <c r="L2311" i="8"/>
  <c r="L2663" i="8"/>
  <c r="L1292" i="8"/>
  <c r="L1291" i="8"/>
  <c r="L1571" i="8"/>
  <c r="L2662" i="8"/>
  <c r="L2987" i="8"/>
  <c r="L2661" i="8"/>
  <c r="L2986" i="8"/>
  <c r="L1290" i="8"/>
  <c r="L2310" i="8"/>
  <c r="L2985" i="8"/>
  <c r="L529" i="8"/>
  <c r="L2660" i="8"/>
  <c r="L2309" i="8"/>
  <c r="L2984" i="8"/>
  <c r="L1570" i="8"/>
  <c r="L2659" i="8"/>
  <c r="L2658" i="8"/>
  <c r="L2657" i="8"/>
  <c r="L1289" i="8"/>
  <c r="L2656" i="8"/>
  <c r="L2655" i="8"/>
  <c r="L2983" i="8"/>
  <c r="L2982" i="8"/>
  <c r="L2981" i="8"/>
  <c r="L2980" i="8"/>
  <c r="L373" i="8"/>
  <c r="L2654" i="8"/>
  <c r="L2979" i="8"/>
  <c r="L2978" i="8"/>
  <c r="L617" i="8"/>
  <c r="L2977" i="8"/>
  <c r="L2976" i="8"/>
  <c r="L1569" i="8"/>
  <c r="L2653" i="8"/>
  <c r="L69" i="8"/>
  <c r="K69" i="8"/>
  <c r="L2975" i="8"/>
  <c r="L1568" i="8"/>
  <c r="L2308" i="8"/>
  <c r="L2974" i="8"/>
  <c r="L2973" i="8"/>
  <c r="L2307" i="8"/>
  <c r="L2306" i="8"/>
  <c r="L450" i="8"/>
  <c r="L528" i="8"/>
  <c r="L2652" i="8"/>
  <c r="L2972" i="8"/>
  <c r="L2651" i="8"/>
  <c r="L2650" i="8"/>
  <c r="L1567" i="8"/>
  <c r="L2971" i="8"/>
  <c r="L2649" i="8"/>
  <c r="L2305" i="8"/>
  <c r="L2970" i="8"/>
  <c r="L1566" i="8"/>
  <c r="L2648" i="8"/>
  <c r="L1951" i="8"/>
  <c r="L2647" i="8"/>
  <c r="L2304" i="8"/>
  <c r="L1950" i="8"/>
  <c r="L2969" i="8"/>
  <c r="L2968" i="8"/>
  <c r="L2303" i="8"/>
  <c r="L2302" i="8"/>
  <c r="L1949" i="8"/>
  <c r="L2967" i="8"/>
  <c r="L1948" i="8"/>
  <c r="L1565" i="8"/>
  <c r="L2301" i="8"/>
  <c r="L2300" i="8"/>
  <c r="L865" i="8"/>
  <c r="L1564" i="8"/>
  <c r="L1288" i="8"/>
  <c r="L329" i="8"/>
  <c r="L1287" i="8"/>
  <c r="L2299" i="8"/>
  <c r="L1947" i="8"/>
  <c r="L1946" i="8"/>
  <c r="L2646" i="8"/>
  <c r="L1945" i="8"/>
  <c r="L2966" i="8"/>
  <c r="L2965" i="8"/>
  <c r="L2298" i="8"/>
  <c r="L2964" i="8"/>
  <c r="L1944" i="8"/>
  <c r="L2297" i="8"/>
  <c r="L2296" i="8"/>
  <c r="L2295" i="8"/>
  <c r="L1943" i="8"/>
  <c r="L2645" i="8"/>
  <c r="L2644" i="8"/>
  <c r="L2643" i="8"/>
  <c r="L730" i="8"/>
  <c r="L2294" i="8"/>
  <c r="L2963" i="8"/>
  <c r="L1286" i="8"/>
  <c r="L2642" i="8"/>
  <c r="L1285" i="8"/>
  <c r="L2293" i="8"/>
  <c r="L2962" i="8"/>
  <c r="L2961" i="8"/>
  <c r="L3328" i="8"/>
  <c r="L3327" i="8"/>
  <c r="L3326" i="8"/>
  <c r="L3325" i="8"/>
  <c r="L3324" i="8"/>
  <c r="L3323" i="8"/>
  <c r="L2960" i="8"/>
  <c r="L3322" i="8"/>
  <c r="L2641" i="8"/>
  <c r="L1563" i="8"/>
  <c r="L864" i="8"/>
  <c r="L449" i="8"/>
  <c r="L3321" i="8"/>
  <c r="L2959" i="8"/>
  <c r="L2958" i="8"/>
  <c r="L1942" i="8"/>
  <c r="L3320" i="8"/>
  <c r="L2957" i="8"/>
  <c r="L3319" i="8"/>
  <c r="L448" i="8"/>
  <c r="L447" i="8"/>
  <c r="L1284" i="8"/>
  <c r="L3318" i="8"/>
  <c r="L2956" i="8"/>
  <c r="L1562" i="8"/>
  <c r="L3317" i="8"/>
  <c r="L2955" i="8"/>
  <c r="L39" i="8"/>
  <c r="L2954" i="8"/>
  <c r="L3316" i="8"/>
  <c r="L1283" i="8"/>
  <c r="L616" i="8"/>
  <c r="L2640" i="8"/>
  <c r="L1561" i="8"/>
  <c r="L372" i="8"/>
  <c r="L2292" i="8"/>
  <c r="L3315" i="8"/>
  <c r="L3314" i="8"/>
  <c r="L3313" i="8"/>
  <c r="L2953" i="8"/>
  <c r="L3312" i="8"/>
  <c r="L3311" i="8"/>
  <c r="L2952" i="8"/>
  <c r="L3310" i="8"/>
  <c r="L3309" i="8"/>
  <c r="L371" i="8"/>
  <c r="L1560" i="8"/>
  <c r="L1282" i="8"/>
  <c r="L1281" i="8"/>
  <c r="L615" i="8"/>
  <c r="L3308" i="8"/>
  <c r="L1559" i="8"/>
  <c r="L863" i="8"/>
  <c r="L98" i="8"/>
  <c r="L3307" i="8"/>
  <c r="L1558" i="8"/>
  <c r="L1557" i="8"/>
  <c r="L1280" i="8"/>
  <c r="L1556" i="8"/>
  <c r="L1555" i="8"/>
  <c r="L1554" i="8"/>
  <c r="L3306" i="8"/>
  <c r="L1941" i="8"/>
  <c r="L3305" i="8"/>
  <c r="L2291" i="8"/>
  <c r="L527" i="8"/>
  <c r="L1279" i="8"/>
  <c r="L1553" i="8"/>
  <c r="L2290" i="8"/>
  <c r="L1552" i="8"/>
  <c r="L1551" i="8"/>
  <c r="L1550" i="8"/>
  <c r="L1278" i="8"/>
  <c r="L729" i="8"/>
  <c r="L1277" i="8"/>
  <c r="L1549" i="8"/>
  <c r="L1039" i="8"/>
  <c r="L1548" i="8"/>
  <c r="L68" i="8"/>
  <c r="K68" i="8"/>
  <c r="L16" i="8"/>
  <c r="K16" i="8"/>
  <c r="L220" i="8"/>
  <c r="K220" i="8"/>
  <c r="L1547" i="8"/>
  <c r="L1546" i="8"/>
  <c r="L1545" i="8"/>
  <c r="L1276" i="8"/>
  <c r="L862" i="8"/>
  <c r="L614" i="8"/>
  <c r="L1544" i="8"/>
  <c r="L278" i="8"/>
  <c r="L526" i="8"/>
  <c r="L277" i="8"/>
  <c r="L1275" i="8"/>
  <c r="L1274" i="8"/>
  <c r="L446" i="8"/>
  <c r="L861" i="8"/>
  <c r="L1543" i="8"/>
  <c r="L1542" i="8"/>
  <c r="L1273" i="8"/>
  <c r="L2639" i="8"/>
  <c r="L1541" i="8"/>
  <c r="L1940" i="8"/>
  <c r="L38" i="8"/>
  <c r="L525" i="8"/>
  <c r="L241" i="8"/>
  <c r="L1939" i="8"/>
  <c r="L75" i="8"/>
  <c r="L613" i="8"/>
  <c r="L860" i="8"/>
  <c r="L612" i="8"/>
  <c r="L15" i="8"/>
  <c r="K15" i="8"/>
  <c r="L3304" i="8"/>
  <c r="L1540" i="8"/>
  <c r="L1038" i="8"/>
  <c r="L1539" i="8"/>
  <c r="L57" i="8"/>
  <c r="K57" i="8"/>
  <c r="L1538" i="8"/>
  <c r="L1037" i="8"/>
  <c r="L2951" i="8"/>
  <c r="L161" i="8"/>
  <c r="L2950" i="8"/>
  <c r="L203" i="8"/>
  <c r="L1938" i="8"/>
  <c r="L3303" i="8"/>
  <c r="L2289" i="8"/>
  <c r="L160" i="8"/>
  <c r="L3302" i="8"/>
  <c r="L1272" i="8"/>
  <c r="L1271" i="8"/>
  <c r="L1036" i="8"/>
  <c r="L1035" i="8"/>
  <c r="L328" i="8"/>
  <c r="L1270" i="8"/>
  <c r="L1269" i="8"/>
  <c r="L445" i="8"/>
  <c r="L1268" i="8"/>
  <c r="L159" i="8"/>
  <c r="L444" i="8"/>
  <c r="L1267" i="8"/>
  <c r="L1034" i="8"/>
  <c r="L2949" i="8"/>
  <c r="L1266" i="8"/>
  <c r="L1265" i="8"/>
  <c r="L1264" i="8"/>
  <c r="L1263" i="8"/>
  <c r="L1033" i="8"/>
  <c r="L859" i="8"/>
  <c r="L2638" i="8"/>
  <c r="L1032" i="8"/>
  <c r="L3301" i="8"/>
  <c r="L1262" i="8"/>
  <c r="L1261" i="8"/>
  <c r="L524" i="8"/>
  <c r="L1260" i="8"/>
  <c r="L611" i="8"/>
  <c r="L1537" i="8"/>
  <c r="L1259" i="8"/>
  <c r="L37" i="8"/>
  <c r="L1031" i="8"/>
  <c r="L2948" i="8"/>
  <c r="L3300" i="8"/>
  <c r="L3299" i="8"/>
  <c r="L3298" i="8"/>
  <c r="L3297" i="8"/>
  <c r="L3296" i="8"/>
  <c r="L276" i="8"/>
  <c r="L1258" i="8"/>
  <c r="L2947" i="8"/>
  <c r="L3295" i="8"/>
  <c r="L3294" i="8"/>
  <c r="L610" i="8"/>
  <c r="L1257" i="8"/>
  <c r="L1256" i="8"/>
  <c r="L1255" i="8"/>
  <c r="L63" i="8"/>
  <c r="L122" i="8"/>
  <c r="L609" i="8"/>
  <c r="L1030" i="8"/>
  <c r="L1029" i="8"/>
  <c r="L1254" i="8"/>
  <c r="L443" i="8"/>
  <c r="L1253" i="8"/>
  <c r="L608" i="8"/>
  <c r="L1252" i="8"/>
  <c r="L1028" i="8"/>
  <c r="L1027" i="8"/>
  <c r="L728" i="8"/>
  <c r="L3293" i="8"/>
  <c r="L1026" i="8"/>
  <c r="L442" i="8"/>
  <c r="L1251" i="8"/>
  <c r="L1025" i="8"/>
  <c r="L858" i="8"/>
  <c r="L1024" i="8"/>
  <c r="L2637" i="8"/>
  <c r="L2288" i="8"/>
  <c r="L523" i="8"/>
  <c r="L3292" i="8"/>
  <c r="L3291" i="8"/>
  <c r="L1937" i="8"/>
  <c r="L3290" i="8"/>
  <c r="L62" i="8"/>
  <c r="L2636" i="8"/>
  <c r="L3289" i="8"/>
  <c r="L1023" i="8"/>
  <c r="L3288" i="8"/>
  <c r="L3287" i="8"/>
  <c r="L2946" i="8"/>
  <c r="L2635" i="8"/>
  <c r="L3286" i="8"/>
  <c r="L2634" i="8"/>
  <c r="L2945" i="8"/>
  <c r="L2944" i="8"/>
  <c r="L1536" i="8"/>
  <c r="L3285" i="8"/>
  <c r="L3284" i="8"/>
  <c r="L2943" i="8"/>
  <c r="L3283" i="8"/>
  <c r="L2942" i="8"/>
  <c r="L2941" i="8"/>
  <c r="L3282" i="8"/>
  <c r="L1250" i="8"/>
  <c r="L1535" i="8"/>
  <c r="L219" i="8"/>
  <c r="K219" i="8"/>
  <c r="L2633" i="8"/>
  <c r="L1534" i="8"/>
  <c r="L218" i="8"/>
  <c r="K218" i="8"/>
  <c r="L1022" i="8"/>
  <c r="L441" i="8"/>
  <c r="L1533" i="8"/>
  <c r="L3281" i="8"/>
  <c r="L2940" i="8"/>
  <c r="L2632" i="8"/>
  <c r="L3280" i="8"/>
  <c r="L3279" i="8"/>
  <c r="L1532" i="8"/>
  <c r="L1531" i="8"/>
  <c r="L1530" i="8"/>
  <c r="L2939" i="8"/>
  <c r="L3278" i="8"/>
  <c r="L3277" i="8"/>
  <c r="L607" i="8"/>
  <c r="L3276" i="8"/>
  <c r="L2938" i="8"/>
  <c r="L1249" i="8"/>
  <c r="L3275" i="8"/>
  <c r="L1021" i="8"/>
  <c r="L56" i="8"/>
  <c r="K56" i="8"/>
  <c r="L606" i="8"/>
  <c r="L3274" i="8"/>
  <c r="L217" i="8"/>
  <c r="K217" i="8"/>
  <c r="L1020" i="8"/>
  <c r="L1019" i="8"/>
  <c r="L727" i="8"/>
  <c r="L605" i="8"/>
  <c r="L1018" i="8"/>
  <c r="L1017" i="8"/>
  <c r="L49" i="8"/>
  <c r="K49" i="8"/>
  <c r="L726" i="8"/>
  <c r="L1016" i="8"/>
  <c r="L604" i="8"/>
  <c r="L1015" i="8"/>
  <c r="L158" i="8"/>
  <c r="L440" i="8"/>
  <c r="L603" i="8"/>
  <c r="L216" i="8"/>
  <c r="K216" i="8"/>
  <c r="L327" i="8"/>
  <c r="L2631" i="8"/>
  <c r="L2630" i="8"/>
  <c r="L2629" i="8"/>
  <c r="L602" i="8"/>
  <c r="L725" i="8"/>
  <c r="L857" i="8"/>
  <c r="L856" i="8"/>
  <c r="L2937" i="8"/>
  <c r="L1014" i="8"/>
  <c r="L855" i="8"/>
  <c r="L2628" i="8"/>
  <c r="L215" i="8"/>
  <c r="K215" i="8"/>
  <c r="L326" i="8"/>
  <c r="L36" i="8"/>
  <c r="L601" i="8"/>
  <c r="L2627" i="8"/>
  <c r="L2936" i="8"/>
  <c r="L3273" i="8"/>
  <c r="L3272" i="8"/>
  <c r="L854" i="8"/>
  <c r="L724" i="8"/>
  <c r="L853" i="8"/>
  <c r="L852" i="8"/>
  <c r="L1248" i="8"/>
  <c r="L851" i="8"/>
  <c r="L439" i="8"/>
  <c r="L600" i="8"/>
  <c r="L1247" i="8"/>
  <c r="L850" i="8"/>
  <c r="L849" i="8"/>
  <c r="L191" i="8"/>
  <c r="L157" i="8"/>
  <c r="L848" i="8"/>
  <c r="L1246" i="8"/>
  <c r="L1013" i="8"/>
  <c r="L1012" i="8"/>
  <c r="L599" i="8"/>
  <c r="L240" i="8"/>
  <c r="L598" i="8"/>
  <c r="L847" i="8"/>
  <c r="L597" i="8"/>
  <c r="L2287" i="8"/>
  <c r="L3271" i="8"/>
  <c r="L2626" i="8"/>
  <c r="L596" i="8"/>
  <c r="L522" i="8"/>
  <c r="L846" i="8"/>
  <c r="L845" i="8"/>
  <c r="L239" i="8"/>
  <c r="L3270" i="8"/>
  <c r="L1011" i="8"/>
  <c r="L438" i="8"/>
  <c r="L1245" i="8"/>
  <c r="L521" i="8"/>
  <c r="L275" i="8"/>
  <c r="L844" i="8"/>
  <c r="L723" i="8"/>
  <c r="L843" i="8"/>
  <c r="L842" i="8"/>
  <c r="L722" i="8"/>
  <c r="L520" i="8"/>
  <c r="L437" i="8"/>
  <c r="L1244" i="8"/>
  <c r="L841" i="8"/>
  <c r="L840" i="8"/>
  <c r="L839" i="8"/>
  <c r="L838" i="8"/>
  <c r="L837" i="8"/>
  <c r="L3269" i="8"/>
  <c r="L1936" i="8"/>
  <c r="L3268" i="8"/>
  <c r="L2935" i="8"/>
  <c r="L325" i="8"/>
  <c r="L3267" i="8"/>
  <c r="L519" i="8"/>
  <c r="L1243" i="8"/>
  <c r="L1242" i="8"/>
  <c r="L1241" i="8"/>
  <c r="L3266" i="8"/>
  <c r="L3265" i="8"/>
  <c r="L2934" i="8"/>
  <c r="L1935" i="8"/>
  <c r="L3264" i="8"/>
  <c r="L436" i="8"/>
  <c r="L2933" i="8"/>
  <c r="L156" i="8"/>
  <c r="L836" i="8"/>
  <c r="L2625" i="8"/>
  <c r="L1934" i="8"/>
  <c r="L2286" i="8"/>
  <c r="L721" i="8"/>
  <c r="L3263" i="8"/>
  <c r="L3262" i="8"/>
  <c r="L2932" i="8"/>
  <c r="L1240" i="8"/>
  <c r="L1529" i="8"/>
  <c r="L3261" i="8"/>
  <c r="L8" i="8"/>
  <c r="K8" i="8"/>
  <c r="L435" i="8"/>
  <c r="L2931" i="8"/>
  <c r="L595" i="8"/>
  <c r="L2930" i="8"/>
  <c r="L2285" i="8"/>
  <c r="L1528" i="8"/>
  <c r="L594" i="8"/>
  <c r="L1527" i="8"/>
  <c r="L2284" i="8"/>
  <c r="L434" i="8"/>
  <c r="L3260" i="8"/>
  <c r="L238" i="8"/>
  <c r="L1239" i="8"/>
  <c r="L2283" i="8"/>
  <c r="L2929" i="8"/>
  <c r="L2282" i="8"/>
  <c r="L593" i="8"/>
  <c r="L1526" i="8"/>
  <c r="L720" i="8"/>
  <c r="L433" i="8"/>
  <c r="L2928" i="8"/>
  <c r="L1933" i="8"/>
  <c r="L3259" i="8"/>
  <c r="L1932" i="8"/>
  <c r="L1931" i="8"/>
  <c r="L518" i="8"/>
  <c r="L155" i="8"/>
  <c r="L432" i="8"/>
  <c r="L1010" i="8"/>
  <c r="L2624" i="8"/>
  <c r="L2623" i="8"/>
  <c r="L3258" i="8"/>
  <c r="L3257" i="8"/>
  <c r="L154" i="8"/>
  <c r="L324" i="8"/>
  <c r="L1930" i="8"/>
  <c r="L1525" i="8"/>
  <c r="L1929" i="8"/>
  <c r="L2927" i="8"/>
  <c r="L2926" i="8"/>
  <c r="L1928" i="8"/>
  <c r="L214" i="8"/>
  <c r="K214" i="8"/>
  <c r="L274" i="8"/>
  <c r="L1238" i="8"/>
  <c r="L3256" i="8"/>
  <c r="L835" i="8"/>
  <c r="L67" i="8"/>
  <c r="K67" i="8"/>
  <c r="L1524" i="8"/>
  <c r="L1523" i="8"/>
  <c r="L1522" i="8"/>
  <c r="L1521" i="8"/>
  <c r="L1927" i="8"/>
  <c r="L1520" i="8"/>
  <c r="L431" i="8"/>
  <c r="L1237" i="8"/>
  <c r="L1519" i="8"/>
  <c r="L1518" i="8"/>
  <c r="L1236" i="8"/>
  <c r="L1009" i="8"/>
  <c r="L1008" i="8"/>
  <c r="L1235" i="8"/>
  <c r="L834" i="8"/>
  <c r="L517" i="8"/>
  <c r="L1234" i="8"/>
  <c r="L1517" i="8"/>
  <c r="L1516" i="8"/>
  <c r="L1515" i="8"/>
  <c r="L719" i="8"/>
  <c r="L1233" i="8"/>
  <c r="L273" i="8"/>
  <c r="L833" i="8"/>
  <c r="L1926" i="8"/>
  <c r="L1925" i="8"/>
  <c r="L832" i="8"/>
  <c r="L831" i="8"/>
  <c r="L1232" i="8"/>
  <c r="L1231" i="8"/>
  <c r="L1924" i="8"/>
  <c r="L2622" i="8"/>
  <c r="L1007" i="8"/>
  <c r="L370" i="8"/>
  <c r="L1923" i="8"/>
  <c r="L1230" i="8"/>
  <c r="L592" i="8"/>
  <c r="L1922" i="8"/>
  <c r="L1229" i="8"/>
  <c r="L1921" i="8"/>
  <c r="L1514" i="8"/>
  <c r="L516" i="8"/>
  <c r="L2281" i="8"/>
  <c r="L31" i="8"/>
  <c r="L272" i="8"/>
  <c r="L2280" i="8"/>
  <c r="L1513" i="8"/>
  <c r="L27" i="8"/>
  <c r="K27" i="8"/>
  <c r="L1920" i="8"/>
  <c r="L830" i="8"/>
  <c r="L829" i="8"/>
  <c r="L1006" i="8"/>
  <c r="L1512" i="8"/>
  <c r="L2621" i="8"/>
  <c r="L515" i="8"/>
  <c r="L3255" i="8"/>
  <c r="L1511" i="8"/>
  <c r="L55" i="8"/>
  <c r="K55" i="8"/>
  <c r="L35" i="8"/>
  <c r="L369" i="8"/>
  <c r="L828" i="8"/>
  <c r="L2279" i="8"/>
  <c r="L3254" i="8"/>
  <c r="L1510" i="8"/>
  <c r="L1509" i="8"/>
  <c r="L368" i="8"/>
  <c r="L2278" i="8"/>
  <c r="L367" i="8"/>
  <c r="L2277" i="8"/>
  <c r="L718" i="8"/>
  <c r="L1919" i="8"/>
  <c r="L2276" i="8"/>
  <c r="L2275" i="8"/>
  <c r="L2274" i="8"/>
  <c r="L2273" i="8"/>
  <c r="L2272" i="8"/>
  <c r="L97" i="8"/>
  <c r="L3253" i="8"/>
  <c r="L2620" i="8"/>
  <c r="L2619" i="8"/>
  <c r="L3252" i="8"/>
  <c r="L591" i="8"/>
  <c r="L2925" i="8"/>
  <c r="L2924" i="8"/>
  <c r="L2923" i="8"/>
  <c r="L1918" i="8"/>
  <c r="L366" i="8"/>
  <c r="L1508" i="8"/>
  <c r="L2922" i="8"/>
  <c r="L1228" i="8"/>
  <c r="L1917" i="8"/>
  <c r="L3251" i="8"/>
  <c r="L2618" i="8"/>
  <c r="L365" i="8"/>
  <c r="L323" i="8"/>
  <c r="L1507" i="8"/>
  <c r="L3250" i="8"/>
  <c r="L1916" i="8"/>
  <c r="L1506" i="8"/>
  <c r="L2271" i="8"/>
  <c r="L1915" i="8"/>
  <c r="L1005" i="8"/>
  <c r="L2270" i="8"/>
  <c r="L827" i="8"/>
  <c r="L1914" i="8"/>
  <c r="L2269" i="8"/>
  <c r="L1227" i="8"/>
  <c r="L1505" i="8"/>
  <c r="L364" i="8"/>
  <c r="L2268" i="8"/>
  <c r="L1226" i="8"/>
  <c r="L1913" i="8"/>
  <c r="L1504" i="8"/>
  <c r="L2267" i="8"/>
  <c r="L2921" i="8"/>
  <c r="L1912" i="8"/>
  <c r="L826" i="8"/>
  <c r="L1911" i="8"/>
  <c r="L514" i="8"/>
  <c r="L2266" i="8"/>
  <c r="L1503" i="8"/>
  <c r="L1910" i="8"/>
  <c r="L3249" i="8"/>
  <c r="L2265" i="8"/>
  <c r="L26" i="8"/>
  <c r="K26" i="8"/>
  <c r="L1909" i="8"/>
  <c r="L1908" i="8"/>
  <c r="L590" i="8"/>
  <c r="L2264" i="8"/>
  <c r="L2263" i="8"/>
  <c r="L1907" i="8"/>
  <c r="L717" i="8"/>
  <c r="L1502" i="8"/>
  <c r="L716" i="8"/>
  <c r="L1906" i="8"/>
  <c r="L1501" i="8"/>
  <c r="L715" i="8"/>
  <c r="L1225" i="8"/>
  <c r="L825" i="8"/>
  <c r="L1500" i="8"/>
  <c r="L2920" i="8"/>
  <c r="L2919" i="8"/>
  <c r="L2262" i="8"/>
  <c r="L2261" i="8"/>
  <c r="L1499" i="8"/>
  <c r="L2260" i="8"/>
  <c r="L202" i="8"/>
  <c r="L1498" i="8"/>
  <c r="L201" i="8"/>
  <c r="L2259" i="8"/>
  <c r="L1224" i="8"/>
  <c r="L2258" i="8"/>
  <c r="L363" i="8"/>
  <c r="L1497" i="8"/>
  <c r="L2257" i="8"/>
  <c r="L1004" i="8"/>
  <c r="L2256" i="8"/>
  <c r="L2255" i="8"/>
  <c r="L2254" i="8"/>
  <c r="L1905" i="8"/>
  <c r="L1904" i="8"/>
  <c r="L714" i="8"/>
  <c r="L1903" i="8"/>
  <c r="L589" i="8"/>
  <c r="L1902" i="8"/>
  <c r="L513" i="8"/>
  <c r="L1901" i="8"/>
  <c r="L1223" i="8"/>
  <c r="L1900" i="8"/>
  <c r="L1899" i="8"/>
  <c r="L1222" i="8"/>
  <c r="L1496" i="8"/>
  <c r="L1898" i="8"/>
  <c r="L1221" i="8"/>
  <c r="L1495" i="8"/>
  <c r="L322" i="8"/>
  <c r="L1897" i="8"/>
  <c r="L1494" i="8"/>
  <c r="L1493" i="8"/>
  <c r="L1896" i="8"/>
  <c r="L1220" i="8"/>
  <c r="L2617" i="8"/>
  <c r="L200" i="8"/>
  <c r="L430" i="8"/>
  <c r="L96" i="8"/>
  <c r="L429" i="8"/>
  <c r="L2253" i="8"/>
  <c r="L321" i="8"/>
  <c r="L2252" i="8"/>
  <c r="L95" i="8"/>
  <c r="L588" i="8"/>
  <c r="L1492" i="8"/>
  <c r="L512" i="8"/>
  <c r="L1491" i="8"/>
  <c r="L1895" i="8"/>
  <c r="L428" i="8"/>
  <c r="L713" i="8"/>
  <c r="L153" i="8"/>
  <c r="L2251" i="8"/>
  <c r="L1894" i="8"/>
  <c r="L2250" i="8"/>
  <c r="L1893" i="8"/>
  <c r="L1892" i="8"/>
  <c r="L152" i="8"/>
  <c r="L2918" i="8"/>
  <c r="L2917" i="8"/>
  <c r="L1219" i="8"/>
  <c r="L1891" i="8"/>
  <c r="L1890" i="8"/>
  <c r="L1490" i="8"/>
  <c r="L2249" i="8"/>
  <c r="L2616" i="8"/>
  <c r="L824" i="8"/>
  <c r="L1889" i="8"/>
  <c r="L1218" i="8"/>
  <c r="L2615" i="8"/>
  <c r="L2916" i="8"/>
  <c r="L151" i="8"/>
  <c r="L2614" i="8"/>
  <c r="L2248" i="8"/>
  <c r="L213" i="8"/>
  <c r="K213" i="8"/>
  <c r="L2247" i="8"/>
  <c r="L74" i="8"/>
  <c r="L2613" i="8"/>
  <c r="L2612" i="8"/>
  <c r="L2915" i="8"/>
  <c r="L2246" i="8"/>
  <c r="L2245" i="8"/>
  <c r="L2914" i="8"/>
  <c r="L1888" i="8"/>
  <c r="L1887" i="8"/>
  <c r="L1886" i="8"/>
  <c r="L2244" i="8"/>
  <c r="L94" i="8"/>
  <c r="L1885" i="8"/>
  <c r="L2913" i="8"/>
  <c r="L2243" i="8"/>
  <c r="L2242" i="8"/>
  <c r="L1003" i="8"/>
  <c r="L2912" i="8"/>
  <c r="L2611" i="8"/>
  <c r="L2911" i="8"/>
  <c r="L427" i="8"/>
  <c r="L1884" i="8"/>
  <c r="L2241" i="8"/>
  <c r="L2240" i="8"/>
  <c r="L2239" i="8"/>
  <c r="L1217" i="8"/>
  <c r="L2910" i="8"/>
  <c r="L2909" i="8"/>
  <c r="L2610" i="8"/>
  <c r="L2609" i="8"/>
  <c r="L2608" i="8"/>
  <c r="L2607" i="8"/>
  <c r="L1002" i="8"/>
  <c r="L1489" i="8"/>
  <c r="L2908" i="8"/>
  <c r="L2907" i="8"/>
  <c r="L2906" i="8"/>
  <c r="L2905" i="8"/>
  <c r="L2238" i="8"/>
  <c r="L1883" i="8"/>
  <c r="L2237" i="8"/>
  <c r="L2606" i="8"/>
  <c r="L2605" i="8"/>
  <c r="L587" i="8"/>
  <c r="L2236" i="8"/>
  <c r="L1882" i="8"/>
  <c r="L2235" i="8"/>
  <c r="L2904" i="8"/>
  <c r="L2604" i="8"/>
  <c r="L2603" i="8"/>
  <c r="L2903" i="8"/>
  <c r="L2602" i="8"/>
  <c r="L1881" i="8"/>
  <c r="L2601" i="8"/>
  <c r="L2902" i="8"/>
  <c r="L2234" i="8"/>
  <c r="L2600" i="8"/>
  <c r="L2901" i="8"/>
  <c r="L2599" i="8"/>
  <c r="L2900" i="8"/>
  <c r="L2899" i="8"/>
  <c r="L2598" i="8"/>
  <c r="L2233" i="8"/>
  <c r="L2597" i="8"/>
  <c r="L2232" i="8"/>
  <c r="L2898" i="8"/>
  <c r="L2596" i="8"/>
  <c r="L2897" i="8"/>
  <c r="L2595" i="8"/>
  <c r="L2594" i="8"/>
  <c r="L2896" i="8"/>
  <c r="L1880" i="8"/>
  <c r="L1488" i="8"/>
  <c r="L2895" i="8"/>
  <c r="L2894" i="8"/>
  <c r="L2231" i="8"/>
  <c r="L2230" i="8"/>
  <c r="L1879" i="8"/>
  <c r="L2229" i="8"/>
  <c r="L2593" i="8"/>
  <c r="L2893" i="8"/>
  <c r="L2228" i="8"/>
  <c r="L2592" i="8"/>
  <c r="L2892" i="8"/>
  <c r="L2891" i="8"/>
  <c r="L2890" i="8"/>
  <c r="L2889" i="8"/>
  <c r="L2591" i="8"/>
  <c r="L2888" i="8"/>
  <c r="L2590" i="8"/>
  <c r="L2227" i="8"/>
  <c r="L1878" i="8"/>
  <c r="L712" i="8"/>
  <c r="L2887" i="8"/>
  <c r="L1487" i="8"/>
  <c r="L2589" i="8"/>
  <c r="L2588" i="8"/>
  <c r="L2587" i="8"/>
  <c r="L2586" i="8"/>
  <c r="L2886" i="8"/>
  <c r="L2585" i="8"/>
  <c r="L2226" i="8"/>
  <c r="L2584" i="8"/>
  <c r="L2225" i="8"/>
  <c r="L1486" i="8"/>
  <c r="L1485" i="8"/>
  <c r="L2885" i="8"/>
  <c r="L823" i="8"/>
  <c r="L2224" i="8"/>
  <c r="L1484" i="8"/>
  <c r="L2583" i="8"/>
  <c r="L2884" i="8"/>
  <c r="L2223" i="8"/>
  <c r="L1877" i="8"/>
  <c r="L1483" i="8"/>
  <c r="L1876" i="8"/>
  <c r="L1104" i="7"/>
  <c r="K1104" i="7"/>
  <c r="L4087" i="7"/>
  <c r="K4087" i="7"/>
  <c r="L535" i="7"/>
  <c r="K535" i="7"/>
  <c r="L4085" i="7"/>
  <c r="K4085" i="7"/>
  <c r="L4084" i="7"/>
  <c r="K4084" i="7"/>
  <c r="L4083" i="7"/>
  <c r="K4083" i="7"/>
  <c r="L4082" i="7"/>
  <c r="K4082" i="7"/>
  <c r="L1873" i="7"/>
  <c r="K1873" i="7"/>
  <c r="L4080" i="7"/>
  <c r="K4080" i="7"/>
  <c r="L533" i="7"/>
  <c r="K533" i="7"/>
  <c r="L4078" i="7"/>
  <c r="K4078" i="7"/>
  <c r="L2548" i="7"/>
  <c r="K2548" i="7"/>
  <c r="L4076" i="7"/>
  <c r="K4076" i="7"/>
  <c r="L3472" i="7"/>
  <c r="K3472" i="7"/>
  <c r="L4074" i="7"/>
  <c r="K4074" i="7"/>
  <c r="L1600" i="7"/>
  <c r="K1600" i="7"/>
  <c r="L2184" i="7"/>
  <c r="K2184" i="7"/>
  <c r="L4071" i="7"/>
  <c r="K4071" i="7"/>
  <c r="L4070" i="7"/>
  <c r="K4070" i="7"/>
  <c r="L2287" i="7"/>
  <c r="K2287" i="7"/>
  <c r="L4068" i="7"/>
  <c r="K4068" i="7"/>
  <c r="L4067" i="7"/>
  <c r="K4067" i="7"/>
  <c r="L3532" i="7"/>
  <c r="K3532" i="7"/>
  <c r="L2761" i="7"/>
  <c r="K2761" i="7"/>
  <c r="L3160" i="7"/>
  <c r="K3160" i="7"/>
  <c r="L4063" i="7"/>
  <c r="K4063" i="7"/>
  <c r="L4062" i="7"/>
  <c r="K4062" i="7"/>
  <c r="L978" i="7"/>
  <c r="K978" i="7"/>
  <c r="L4060" i="7"/>
  <c r="K4060" i="7"/>
  <c r="L4059" i="7"/>
  <c r="K4059" i="7"/>
  <c r="L4058" i="7"/>
  <c r="K4058" i="7"/>
  <c r="L621" i="7"/>
  <c r="K621" i="7"/>
  <c r="L4056" i="7"/>
  <c r="K4056" i="7"/>
  <c r="L4055" i="7"/>
  <c r="K4055" i="7"/>
  <c r="L4054" i="7"/>
  <c r="K4054" i="7"/>
  <c r="L3961" i="7"/>
  <c r="K3961" i="7"/>
  <c r="L3220" i="7"/>
  <c r="K3220" i="7"/>
  <c r="L4051" i="7"/>
  <c r="K4051" i="7"/>
  <c r="L1872" i="7"/>
  <c r="K1872" i="7"/>
  <c r="L977" i="7"/>
  <c r="K977" i="7"/>
  <c r="L4048" i="7"/>
  <c r="K4048" i="7"/>
  <c r="L4047" i="7"/>
  <c r="K4047" i="7"/>
  <c r="L4046" i="7"/>
  <c r="K4046" i="7"/>
  <c r="L3909" i="7"/>
  <c r="K3909" i="7"/>
  <c r="L3106" i="7"/>
  <c r="K3106" i="7"/>
  <c r="L1287" i="7"/>
  <c r="K1287" i="7"/>
  <c r="L2925" i="7"/>
  <c r="K2925" i="7"/>
  <c r="L4041" i="7"/>
  <c r="K4041" i="7"/>
  <c r="L4040" i="7"/>
  <c r="K4040" i="7"/>
  <c r="L1943" i="7"/>
  <c r="K1943" i="7"/>
  <c r="L4038" i="7"/>
  <c r="K4038" i="7"/>
  <c r="L3579" i="7"/>
  <c r="K3579" i="7"/>
  <c r="L4036" i="7"/>
  <c r="K4036" i="7"/>
  <c r="L4035" i="7"/>
  <c r="K4035" i="7"/>
  <c r="L4034" i="7"/>
  <c r="K4034" i="7"/>
  <c r="L4033" i="7"/>
  <c r="K4033" i="7"/>
  <c r="L4032" i="7"/>
  <c r="K4032" i="7"/>
  <c r="L2972" i="7"/>
  <c r="K2972" i="7"/>
  <c r="L4030" i="7"/>
  <c r="K4030" i="7"/>
  <c r="L2831" i="7"/>
  <c r="K2831" i="7"/>
  <c r="L4028" i="7"/>
  <c r="K4028" i="7"/>
  <c r="L3157" i="7"/>
  <c r="K3157" i="7"/>
  <c r="L1752" i="7"/>
  <c r="K1752" i="7"/>
  <c r="L1103" i="7"/>
  <c r="K1103" i="7"/>
  <c r="L4024" i="7"/>
  <c r="K4024" i="7"/>
  <c r="L4023" i="7"/>
  <c r="K4023" i="7"/>
  <c r="L1675" i="7"/>
  <c r="K1675" i="7"/>
  <c r="L65" i="7"/>
  <c r="K65" i="7"/>
  <c r="L4020" i="7"/>
  <c r="K4020" i="7"/>
  <c r="L2099" i="7"/>
  <c r="K2099" i="7"/>
  <c r="L85" i="7"/>
  <c r="K85" i="7"/>
  <c r="L2830" i="7"/>
  <c r="K2830" i="7"/>
  <c r="L4016" i="7"/>
  <c r="K4016" i="7"/>
  <c r="L4015" i="7"/>
  <c r="K4015" i="7"/>
  <c r="L1466" i="7"/>
  <c r="K1466" i="7"/>
  <c r="L2681" i="7"/>
  <c r="K2681" i="7"/>
  <c r="L4012" i="7"/>
  <c r="K4012" i="7"/>
  <c r="L2971" i="7"/>
  <c r="K2971" i="7"/>
  <c r="L437" i="7"/>
  <c r="K437" i="7"/>
  <c r="L3354" i="7"/>
  <c r="K3354" i="7"/>
  <c r="L4008" i="7"/>
  <c r="K4008" i="7"/>
  <c r="L2760" i="7"/>
  <c r="K2760" i="7"/>
  <c r="L2182" i="7"/>
  <c r="K2182" i="7"/>
  <c r="L3622" i="7"/>
  <c r="K3622" i="7"/>
  <c r="L2606" i="7"/>
  <c r="K2606" i="7"/>
  <c r="L2385" i="7"/>
  <c r="K2385" i="7"/>
  <c r="L295" i="7"/>
  <c r="K295" i="7"/>
  <c r="L4001" i="7"/>
  <c r="K4001" i="7"/>
  <c r="L4000" i="7"/>
  <c r="K4000" i="7"/>
  <c r="L3471" i="7"/>
  <c r="K3471" i="7"/>
  <c r="L2605" i="7"/>
  <c r="K2605" i="7"/>
  <c r="L3997" i="7"/>
  <c r="K3997" i="7"/>
  <c r="L3996" i="7"/>
  <c r="K3996" i="7"/>
  <c r="L3995" i="7"/>
  <c r="K3995" i="7"/>
  <c r="L3994" i="7"/>
  <c r="K3994" i="7"/>
  <c r="L3993" i="7"/>
  <c r="K3993" i="7"/>
  <c r="L3992" i="7"/>
  <c r="K3992" i="7"/>
  <c r="L532" i="7"/>
  <c r="K532" i="7"/>
  <c r="L3990" i="7"/>
  <c r="K3990" i="7"/>
  <c r="L1542" i="7"/>
  <c r="K1542" i="7"/>
  <c r="L3621" i="7"/>
  <c r="K3621" i="7"/>
  <c r="L3987" i="7"/>
  <c r="K3987" i="7"/>
  <c r="L3986" i="7"/>
  <c r="K3986" i="7"/>
  <c r="L2384" i="7"/>
  <c r="K2384" i="7"/>
  <c r="L3424" i="7"/>
  <c r="K3424" i="7"/>
  <c r="L2020" i="7"/>
  <c r="K2020" i="7"/>
  <c r="L3982" i="7"/>
  <c r="K3982" i="7"/>
  <c r="L3981" i="7"/>
  <c r="K3981" i="7"/>
  <c r="L1541" i="7"/>
  <c r="K1541" i="7"/>
  <c r="L3353" i="7"/>
  <c r="K3353" i="7"/>
  <c r="L3978" i="7"/>
  <c r="K3978" i="7"/>
  <c r="L3977" i="7"/>
  <c r="K3977" i="7"/>
  <c r="L2097" i="7"/>
  <c r="K2097" i="7"/>
  <c r="L976" i="7"/>
  <c r="K976" i="7"/>
  <c r="L3974" i="7"/>
  <c r="K3974" i="7"/>
  <c r="L3973" i="7"/>
  <c r="K3973" i="7"/>
  <c r="L2604" i="7"/>
  <c r="K2604" i="7"/>
  <c r="L3219" i="7"/>
  <c r="K3219" i="7"/>
  <c r="L2285" i="7"/>
  <c r="K2285" i="7"/>
  <c r="L1235" i="7"/>
  <c r="K1235" i="7"/>
  <c r="L3968" i="7"/>
  <c r="K3968" i="7"/>
  <c r="L1181" i="7"/>
  <c r="K1181" i="7"/>
  <c r="L3966" i="7"/>
  <c r="K3966" i="7"/>
  <c r="L1032" i="7"/>
  <c r="K1032" i="7"/>
  <c r="L3964" i="7"/>
  <c r="K3964" i="7"/>
  <c r="L797" i="7"/>
  <c r="K797" i="7"/>
  <c r="L255" i="7"/>
  <c r="K255" i="7"/>
  <c r="L2377" i="7"/>
  <c r="K2377" i="7"/>
  <c r="L1286" i="7"/>
  <c r="K1286" i="7"/>
  <c r="L436" i="7"/>
  <c r="K436" i="7"/>
  <c r="L3799" i="7"/>
  <c r="K3799" i="7"/>
  <c r="L3957" i="7"/>
  <c r="K3957" i="7"/>
  <c r="L254" i="7"/>
  <c r="K254" i="7"/>
  <c r="L352" i="7"/>
  <c r="K352" i="7"/>
  <c r="L3954" i="7"/>
  <c r="K3954" i="7"/>
  <c r="L620" i="7"/>
  <c r="K620" i="7"/>
  <c r="L2547" i="7"/>
  <c r="K2547" i="7"/>
  <c r="L796" i="7"/>
  <c r="K796" i="7"/>
  <c r="L3950" i="7"/>
  <c r="K3950" i="7"/>
  <c r="L3949" i="7"/>
  <c r="K3949" i="7"/>
  <c r="L3948" i="7"/>
  <c r="K3948" i="7"/>
  <c r="L3470" i="7"/>
  <c r="K3470" i="7"/>
  <c r="L125" i="7"/>
  <c r="K125" i="7"/>
  <c r="L3945" i="7"/>
  <c r="K3945" i="7"/>
  <c r="L3944" i="7"/>
  <c r="K3944" i="7"/>
  <c r="L1750" i="7"/>
  <c r="K1750" i="7"/>
  <c r="L3942" i="7"/>
  <c r="K3942" i="7"/>
  <c r="L3941" i="7"/>
  <c r="K3941" i="7"/>
  <c r="L3940" i="7"/>
  <c r="K3940" i="7"/>
  <c r="L1938" i="7"/>
  <c r="K1938" i="7"/>
  <c r="L3938" i="7"/>
  <c r="K3938" i="7"/>
  <c r="L3937" i="7"/>
  <c r="K3937" i="7"/>
  <c r="L3936" i="7"/>
  <c r="K3936" i="7"/>
  <c r="L3975" i="7"/>
  <c r="K3975" i="7"/>
  <c r="L3349" i="7"/>
  <c r="K3349" i="7"/>
  <c r="L3933" i="7"/>
  <c r="K3933" i="7"/>
  <c r="L2467" i="7"/>
  <c r="K2467" i="7"/>
  <c r="L2019" i="7"/>
  <c r="K2019" i="7"/>
  <c r="L3930" i="7"/>
  <c r="K3930" i="7"/>
  <c r="L3422" i="7"/>
  <c r="K3422" i="7"/>
  <c r="L36" i="7"/>
  <c r="K36" i="7"/>
  <c r="L3927" i="7"/>
  <c r="K3927" i="7"/>
  <c r="L795" i="7"/>
  <c r="K795" i="7"/>
  <c r="L3925" i="7"/>
  <c r="K3925" i="7"/>
  <c r="L1180" i="7"/>
  <c r="K1180" i="7"/>
  <c r="L3923" i="7"/>
  <c r="K3923" i="7"/>
  <c r="L3922" i="7"/>
  <c r="K3922" i="7"/>
  <c r="L3921" i="7"/>
  <c r="K3921" i="7"/>
  <c r="L3832" i="7"/>
  <c r="K3832" i="7"/>
  <c r="L434" i="7"/>
  <c r="K434" i="7"/>
  <c r="L2970" i="7"/>
  <c r="K2970" i="7"/>
  <c r="L1397" i="7"/>
  <c r="K1397" i="7"/>
  <c r="L433" i="7"/>
  <c r="K433" i="7"/>
  <c r="L180" i="7"/>
  <c r="K180" i="7"/>
  <c r="L3914" i="7"/>
  <c r="K3914" i="7"/>
  <c r="L1396" i="7"/>
  <c r="K1396" i="7"/>
  <c r="L3912" i="7"/>
  <c r="K3912" i="7"/>
  <c r="L3277" i="7"/>
  <c r="K3277" i="7"/>
  <c r="L2828" i="7"/>
  <c r="K2828" i="7"/>
  <c r="L2374" i="7"/>
  <c r="K2374" i="7"/>
  <c r="L3908" i="7"/>
  <c r="K3908" i="7"/>
  <c r="L3907" i="7"/>
  <c r="K3907" i="7"/>
  <c r="L3906" i="7"/>
  <c r="K3906" i="7"/>
  <c r="L2680" i="7"/>
  <c r="K2680" i="7"/>
  <c r="L3528" i="7"/>
  <c r="K3528" i="7"/>
  <c r="L351" i="7"/>
  <c r="K351" i="7"/>
  <c r="L3902" i="7"/>
  <c r="K3902" i="7"/>
  <c r="L3901" i="7"/>
  <c r="K3901" i="7"/>
  <c r="L1871" i="7"/>
  <c r="K1871" i="7"/>
  <c r="L3899" i="7"/>
  <c r="K3899" i="7"/>
  <c r="L83" i="7"/>
  <c r="K83" i="7"/>
  <c r="L2466" i="7"/>
  <c r="K2466" i="7"/>
  <c r="L3896" i="7"/>
  <c r="K3896" i="7"/>
  <c r="L2603" i="7"/>
  <c r="K2603" i="7"/>
  <c r="L3894" i="7"/>
  <c r="K3894" i="7"/>
  <c r="L2827" i="7"/>
  <c r="K2827" i="7"/>
  <c r="L3892" i="7"/>
  <c r="K3892" i="7"/>
  <c r="L2465" i="7"/>
  <c r="K2465" i="7"/>
  <c r="L350" i="7"/>
  <c r="K350" i="7"/>
  <c r="L789" i="7"/>
  <c r="K789" i="7"/>
  <c r="L294" i="7"/>
  <c r="K294" i="7"/>
  <c r="L3887" i="7"/>
  <c r="K3887" i="7"/>
  <c r="L2924" i="7"/>
  <c r="K2924" i="7"/>
  <c r="L1395" i="7"/>
  <c r="K1395" i="7"/>
  <c r="L3884" i="7"/>
  <c r="K3884" i="7"/>
  <c r="L2096" i="7"/>
  <c r="K2096" i="7"/>
  <c r="L349" i="7"/>
  <c r="K349" i="7"/>
  <c r="L3881" i="7"/>
  <c r="K3881" i="7"/>
  <c r="L3880" i="7"/>
  <c r="K3880" i="7"/>
  <c r="L4064" i="7"/>
  <c r="K4064" i="7"/>
  <c r="L3878" i="7"/>
  <c r="K3878" i="7"/>
  <c r="L3877" i="7"/>
  <c r="K3877" i="7"/>
  <c r="L3876" i="7"/>
  <c r="K3876" i="7"/>
  <c r="L3875" i="7"/>
  <c r="K3875" i="7"/>
  <c r="L862" i="7"/>
  <c r="K862" i="7"/>
  <c r="L1870" i="7"/>
  <c r="K1870" i="7"/>
  <c r="L2825" i="7"/>
  <c r="K2825" i="7"/>
  <c r="L3871" i="7"/>
  <c r="K3871" i="7"/>
  <c r="L3870" i="7"/>
  <c r="K3870" i="7"/>
  <c r="L3869" i="7"/>
  <c r="K3869" i="7"/>
  <c r="L3868" i="7"/>
  <c r="K3868" i="7"/>
  <c r="L3867" i="7"/>
  <c r="K3867" i="7"/>
  <c r="L3866" i="7"/>
  <c r="K3866" i="7"/>
  <c r="L3865" i="7"/>
  <c r="K3865" i="7"/>
  <c r="L3864" i="7"/>
  <c r="K3864" i="7"/>
  <c r="L3863" i="7"/>
  <c r="K3863" i="7"/>
  <c r="L3862" i="7"/>
  <c r="K3862" i="7"/>
  <c r="L3861" i="7"/>
  <c r="K3861" i="7"/>
  <c r="L719" i="7"/>
  <c r="K719" i="7"/>
  <c r="L975" i="7"/>
  <c r="K975" i="7"/>
  <c r="L718" i="7"/>
  <c r="K718" i="7"/>
  <c r="L3857" i="7"/>
  <c r="K3857" i="7"/>
  <c r="L3856" i="7"/>
  <c r="K3856" i="7"/>
  <c r="L2018" i="7"/>
  <c r="K2018" i="7"/>
  <c r="L1465" i="7"/>
  <c r="K1465" i="7"/>
  <c r="L3347" i="7"/>
  <c r="K3347" i="7"/>
  <c r="L3852" i="7"/>
  <c r="K3852" i="7"/>
  <c r="L3105" i="7"/>
  <c r="K3105" i="7"/>
  <c r="L2546" i="7"/>
  <c r="K2546" i="7"/>
  <c r="L1748" i="7"/>
  <c r="K1748" i="7"/>
  <c r="L82" i="7"/>
  <c r="K82" i="7"/>
  <c r="L3847" i="7"/>
  <c r="K3847" i="7"/>
  <c r="L2544" i="7"/>
  <c r="K2544" i="7"/>
  <c r="L3845" i="7"/>
  <c r="K3845" i="7"/>
  <c r="L3844" i="7"/>
  <c r="K3844" i="7"/>
  <c r="L3843" i="7"/>
  <c r="K3843" i="7"/>
  <c r="L3577" i="7"/>
  <c r="K3577" i="7"/>
  <c r="L3574" i="7"/>
  <c r="K3574" i="7"/>
  <c r="L81" i="7"/>
  <c r="K81" i="7"/>
  <c r="L3839" i="7"/>
  <c r="K3839" i="7"/>
  <c r="L3838" i="7"/>
  <c r="K3838" i="7"/>
  <c r="L432" i="7"/>
  <c r="K432" i="7"/>
  <c r="L3836" i="7"/>
  <c r="K3836" i="7"/>
  <c r="L3835" i="7"/>
  <c r="K3835" i="7"/>
  <c r="L3834" i="7"/>
  <c r="K3834" i="7"/>
  <c r="L2759" i="7"/>
  <c r="K2759" i="7"/>
  <c r="L3620" i="7"/>
  <c r="K3620" i="7"/>
  <c r="L3831" i="7"/>
  <c r="K3831" i="7"/>
  <c r="L3218" i="7"/>
  <c r="K3218" i="7"/>
  <c r="L3829" i="7"/>
  <c r="K3829" i="7"/>
  <c r="L858" i="7"/>
  <c r="K858" i="7"/>
  <c r="L3827" i="7"/>
  <c r="K3827" i="7"/>
  <c r="L3826" i="7"/>
  <c r="K3826" i="7"/>
  <c r="L3825" i="7"/>
  <c r="K3825" i="7"/>
  <c r="L3824" i="7"/>
  <c r="K3824" i="7"/>
  <c r="L2923" i="7"/>
  <c r="K2923" i="7"/>
  <c r="L1669" i="7"/>
  <c r="K1669" i="7"/>
  <c r="L3678" i="7"/>
  <c r="K3678" i="7"/>
  <c r="L3820" i="7"/>
  <c r="K3820" i="7"/>
  <c r="L1031" i="7"/>
  <c r="K1031" i="7"/>
  <c r="L2921" i="7"/>
  <c r="K2921" i="7"/>
  <c r="L3960" i="7"/>
  <c r="K3960" i="7"/>
  <c r="L1101" i="7"/>
  <c r="K1101" i="7"/>
  <c r="L2824" i="7"/>
  <c r="K2824" i="7"/>
  <c r="L3814" i="7"/>
  <c r="K3814" i="7"/>
  <c r="L3813" i="7"/>
  <c r="K3813" i="7"/>
  <c r="L3812" i="7"/>
  <c r="K3812" i="7"/>
  <c r="L3346" i="7"/>
  <c r="K3346" i="7"/>
  <c r="L3344" i="7"/>
  <c r="K3344" i="7"/>
  <c r="L3809" i="7"/>
  <c r="K3809" i="7"/>
  <c r="L3808" i="7"/>
  <c r="K3808" i="7"/>
  <c r="L3807" i="7"/>
  <c r="K3807" i="7"/>
  <c r="L3806" i="7"/>
  <c r="K3806" i="7"/>
  <c r="L3805" i="7"/>
  <c r="K3805" i="7"/>
  <c r="L293" i="7"/>
  <c r="K293" i="7"/>
  <c r="L3803" i="7"/>
  <c r="K3803" i="7"/>
  <c r="L2678" i="7"/>
  <c r="K2678" i="7"/>
  <c r="L3801" i="7"/>
  <c r="K3801" i="7"/>
  <c r="L619" i="7"/>
  <c r="K619" i="7"/>
  <c r="L1866" i="7"/>
  <c r="K1866" i="7"/>
  <c r="L1865" i="7"/>
  <c r="K1865" i="7"/>
  <c r="L3972" i="7"/>
  <c r="K3972" i="7"/>
  <c r="L1029" i="7"/>
  <c r="K1029" i="7"/>
  <c r="L1234" i="7"/>
  <c r="K1234" i="7"/>
  <c r="L3794" i="7"/>
  <c r="K3794" i="7"/>
  <c r="L2675" i="7"/>
  <c r="K2675" i="7"/>
  <c r="L3792" i="7"/>
  <c r="K3792" i="7"/>
  <c r="L3791" i="7"/>
  <c r="K3791" i="7"/>
  <c r="L1464" i="7"/>
  <c r="K1464" i="7"/>
  <c r="L616" i="7"/>
  <c r="K616" i="7"/>
  <c r="L2823" i="7"/>
  <c r="K2823" i="7"/>
  <c r="L3787" i="7"/>
  <c r="K3787" i="7"/>
  <c r="L2920" i="7"/>
  <c r="K2920" i="7"/>
  <c r="L3785" i="7"/>
  <c r="K3785" i="7"/>
  <c r="L3784" i="7"/>
  <c r="K3784" i="7"/>
  <c r="L63" i="7"/>
  <c r="K63" i="7"/>
  <c r="L4025" i="7"/>
  <c r="K4025" i="7"/>
  <c r="L3781" i="7"/>
  <c r="K3781" i="7"/>
  <c r="L179" i="7"/>
  <c r="K179" i="7"/>
  <c r="L3276" i="7"/>
  <c r="K3276" i="7"/>
  <c r="L3778" i="7"/>
  <c r="K3778" i="7"/>
  <c r="L1863" i="7"/>
  <c r="K1863" i="7"/>
  <c r="L614" i="7"/>
  <c r="K614" i="7"/>
  <c r="L715" i="7"/>
  <c r="K715" i="7"/>
  <c r="L3774" i="7"/>
  <c r="K3774" i="7"/>
  <c r="L2464" i="7"/>
  <c r="K2464" i="7"/>
  <c r="L3772" i="7"/>
  <c r="K3772" i="7"/>
  <c r="L531" i="7"/>
  <c r="K531" i="7"/>
  <c r="L3770" i="7"/>
  <c r="K3770" i="7"/>
  <c r="L3769" i="7"/>
  <c r="K3769" i="7"/>
  <c r="L3768" i="7"/>
  <c r="K3768" i="7"/>
  <c r="L3767" i="7"/>
  <c r="K3767" i="7"/>
  <c r="L788" i="7"/>
  <c r="K788" i="7"/>
  <c r="L3275" i="7"/>
  <c r="K3275" i="7"/>
  <c r="L530" i="7"/>
  <c r="K530" i="7"/>
  <c r="L3763" i="7"/>
  <c r="K3763" i="7"/>
  <c r="L3762" i="7"/>
  <c r="K3762" i="7"/>
  <c r="L1540" i="7"/>
  <c r="K1540" i="7"/>
  <c r="L787" i="7"/>
  <c r="K787" i="7"/>
  <c r="L3759" i="7"/>
  <c r="K3759" i="7"/>
  <c r="L3758" i="7"/>
  <c r="K3758" i="7"/>
  <c r="L3757" i="7"/>
  <c r="K3757" i="7"/>
  <c r="L3756" i="7"/>
  <c r="K3756" i="7"/>
  <c r="L3755" i="7"/>
  <c r="K3755" i="7"/>
  <c r="L3754" i="7"/>
  <c r="K3754" i="7"/>
  <c r="L3753" i="7"/>
  <c r="K3753" i="7"/>
  <c r="L3752" i="7"/>
  <c r="K3752" i="7"/>
  <c r="L3527" i="7"/>
  <c r="K3527" i="7"/>
  <c r="L3103" i="7"/>
  <c r="K3103" i="7"/>
  <c r="L1667" i="7"/>
  <c r="K1667" i="7"/>
  <c r="L3748" i="7"/>
  <c r="K3748" i="7"/>
  <c r="L3273" i="7"/>
  <c r="K3273" i="7"/>
  <c r="L3746" i="7"/>
  <c r="K3746" i="7"/>
  <c r="L2284" i="7"/>
  <c r="K2284" i="7"/>
  <c r="L3525" i="7"/>
  <c r="K3525" i="7"/>
  <c r="L177" i="7"/>
  <c r="K177" i="7"/>
  <c r="L3742" i="7"/>
  <c r="K3742" i="7"/>
  <c r="L1862" i="7"/>
  <c r="K1862" i="7"/>
  <c r="L3342" i="7"/>
  <c r="K3342" i="7"/>
  <c r="L3739" i="7"/>
  <c r="K3739" i="7"/>
  <c r="L3099" i="7"/>
  <c r="K3099" i="7"/>
  <c r="L3737" i="7"/>
  <c r="K3737" i="7"/>
  <c r="L3736" i="7"/>
  <c r="K3736" i="7"/>
  <c r="L1861" i="7"/>
  <c r="K1861" i="7"/>
  <c r="L3734" i="7"/>
  <c r="K3734" i="7"/>
  <c r="L3733" i="7"/>
  <c r="K3733" i="7"/>
  <c r="L428" i="7"/>
  <c r="K428" i="7"/>
  <c r="L3731" i="7"/>
  <c r="K3731" i="7"/>
  <c r="L973" i="7"/>
  <c r="K973" i="7"/>
  <c r="L3729" i="7"/>
  <c r="K3729" i="7"/>
  <c r="L1666" i="7"/>
  <c r="K1666" i="7"/>
  <c r="L2280" i="7"/>
  <c r="K2280" i="7"/>
  <c r="L291" i="7"/>
  <c r="K291" i="7"/>
  <c r="L3469" i="7"/>
  <c r="K3469" i="7"/>
  <c r="L613" i="7"/>
  <c r="K613" i="7"/>
  <c r="L526" i="7"/>
  <c r="K526" i="7"/>
  <c r="L714" i="7"/>
  <c r="K714" i="7"/>
  <c r="L3269" i="7"/>
  <c r="K3269" i="7"/>
  <c r="L18" i="7"/>
  <c r="K18" i="7"/>
  <c r="L3719" i="7"/>
  <c r="K3719" i="7"/>
  <c r="L1599" i="7"/>
  <c r="K1599" i="7"/>
  <c r="L174" i="7"/>
  <c r="K174" i="7"/>
  <c r="L252" i="7"/>
  <c r="K252" i="7"/>
  <c r="L427" i="7"/>
  <c r="K427" i="7"/>
  <c r="L3572" i="7"/>
  <c r="K3572" i="7"/>
  <c r="L2372" i="7"/>
  <c r="K2372" i="7"/>
  <c r="L3712" i="7"/>
  <c r="K3712" i="7"/>
  <c r="L3711" i="7"/>
  <c r="K3711" i="7"/>
  <c r="L3710" i="7"/>
  <c r="K3710" i="7"/>
  <c r="L3709" i="7"/>
  <c r="K3709" i="7"/>
  <c r="L7" i="7"/>
  <c r="K7" i="7"/>
  <c r="L1858" i="7"/>
  <c r="K1858" i="7"/>
  <c r="L3706" i="7"/>
  <c r="K3706" i="7"/>
  <c r="L1351" i="7"/>
  <c r="K1351" i="7"/>
  <c r="L3704" i="7"/>
  <c r="K3704" i="7"/>
  <c r="L3703" i="7"/>
  <c r="K3703" i="7"/>
  <c r="L3702" i="7"/>
  <c r="K3702" i="7"/>
  <c r="L3701" i="7"/>
  <c r="K3701" i="7"/>
  <c r="L971" i="7"/>
  <c r="K971" i="7"/>
  <c r="L3989" i="7"/>
  <c r="K3989" i="7"/>
  <c r="L3698" i="7"/>
  <c r="K3698" i="7"/>
  <c r="L3697" i="7"/>
  <c r="K3697" i="7"/>
  <c r="L2919" i="7"/>
  <c r="K2919" i="7"/>
  <c r="L3695" i="7"/>
  <c r="K3695" i="7"/>
  <c r="L3694" i="7"/>
  <c r="K3694" i="7"/>
  <c r="L3693" i="7"/>
  <c r="K3693" i="7"/>
  <c r="L3692" i="7"/>
  <c r="K3692" i="7"/>
  <c r="L3691" i="7"/>
  <c r="K3691" i="7"/>
  <c r="L3690" i="7"/>
  <c r="K3690" i="7"/>
  <c r="L3689" i="7"/>
  <c r="K3689" i="7"/>
  <c r="L3688" i="7"/>
  <c r="K3688" i="7"/>
  <c r="L3687" i="7"/>
  <c r="K3687" i="7"/>
  <c r="L1538" i="7"/>
  <c r="K1538" i="7"/>
  <c r="L856" i="7"/>
  <c r="K856" i="7"/>
  <c r="L4061" i="7"/>
  <c r="K4061" i="7"/>
  <c r="L2095" i="7"/>
  <c r="K2095" i="7"/>
  <c r="L3098" i="7"/>
  <c r="K3098" i="7"/>
  <c r="L2602" i="7"/>
  <c r="K2602" i="7"/>
  <c r="L2463" i="7"/>
  <c r="K2463" i="7"/>
  <c r="L3679" i="7"/>
  <c r="K3679" i="7"/>
  <c r="L1936" i="7"/>
  <c r="K1936" i="7"/>
  <c r="L1350" i="7"/>
  <c r="K1350" i="7"/>
  <c r="L3676" i="7"/>
  <c r="K3676" i="7"/>
  <c r="L3675" i="7"/>
  <c r="K3675" i="7"/>
  <c r="L2017" i="7"/>
  <c r="K2017" i="7"/>
  <c r="L3216" i="7"/>
  <c r="K3216" i="7"/>
  <c r="L3672" i="7"/>
  <c r="K3672" i="7"/>
  <c r="L1746" i="7"/>
  <c r="K1746" i="7"/>
  <c r="L3670" i="7"/>
  <c r="K3670" i="7"/>
  <c r="L3468" i="7"/>
  <c r="K3468" i="7"/>
  <c r="L4043" i="7"/>
  <c r="K4043" i="7"/>
  <c r="L1232" i="7"/>
  <c r="K1232" i="7"/>
  <c r="L3666" i="7"/>
  <c r="K3666" i="7"/>
  <c r="L2092" i="7"/>
  <c r="K2092" i="7"/>
  <c r="L3664" i="7"/>
  <c r="K3664" i="7"/>
  <c r="L3663" i="7"/>
  <c r="K3663" i="7"/>
  <c r="L3662" i="7"/>
  <c r="K3662" i="7"/>
  <c r="L1027" i="7"/>
  <c r="K1027" i="7"/>
  <c r="L3660" i="7"/>
  <c r="K3660" i="7"/>
  <c r="L2277" i="7"/>
  <c r="K2277" i="7"/>
  <c r="L3658" i="7"/>
  <c r="K3658" i="7"/>
  <c r="L3657" i="7"/>
  <c r="K3657" i="7"/>
  <c r="L2918" i="7"/>
  <c r="K2918" i="7"/>
  <c r="L2181" i="7"/>
  <c r="K2181" i="7"/>
  <c r="L3654" i="7"/>
  <c r="K3654" i="7"/>
  <c r="L3653" i="7"/>
  <c r="K3653" i="7"/>
  <c r="L3215" i="7"/>
  <c r="K3215" i="7"/>
  <c r="L3651" i="7"/>
  <c r="K3651" i="7"/>
  <c r="L3650" i="7"/>
  <c r="K3650" i="7"/>
  <c r="L2461" i="7"/>
  <c r="K2461" i="7"/>
  <c r="L2543" i="7"/>
  <c r="K2543" i="7"/>
  <c r="L3647" i="7"/>
  <c r="K3647" i="7"/>
  <c r="L3646" i="7"/>
  <c r="K3646" i="7"/>
  <c r="L1596" i="7"/>
  <c r="K1596" i="7"/>
  <c r="L3644" i="7"/>
  <c r="K3644" i="7"/>
  <c r="L80" i="7"/>
  <c r="K80" i="7"/>
  <c r="L3642" i="7"/>
  <c r="K3642" i="7"/>
  <c r="L2459" i="7"/>
  <c r="K2459" i="7"/>
  <c r="L854" i="7"/>
  <c r="K854" i="7"/>
  <c r="L79" i="7"/>
  <c r="K79" i="7"/>
  <c r="L3638" i="7"/>
  <c r="K3638" i="7"/>
  <c r="L3637" i="7"/>
  <c r="K3637" i="7"/>
  <c r="L3926" i="7"/>
  <c r="K3926" i="7"/>
  <c r="L612" i="7"/>
  <c r="K612" i="7"/>
  <c r="L3634" i="7"/>
  <c r="K3634" i="7"/>
  <c r="L3633" i="7"/>
  <c r="K3633" i="7"/>
  <c r="L3632" i="7"/>
  <c r="K3632" i="7"/>
  <c r="L3631" i="7"/>
  <c r="K3631" i="7"/>
  <c r="L3630" i="7"/>
  <c r="K3630" i="7"/>
  <c r="L3629" i="7"/>
  <c r="K3629" i="7"/>
  <c r="L3628" i="7"/>
  <c r="K3628" i="7"/>
  <c r="L3627" i="7"/>
  <c r="K3627" i="7"/>
  <c r="L3626" i="7"/>
  <c r="K3626" i="7"/>
  <c r="L3625" i="7"/>
  <c r="K3625" i="7"/>
  <c r="L3624" i="7"/>
  <c r="K3624" i="7"/>
  <c r="L3623" i="7"/>
  <c r="K3623" i="7"/>
  <c r="L251" i="7"/>
  <c r="K251" i="7"/>
  <c r="L4005" i="7"/>
  <c r="K4005" i="7"/>
  <c r="L21" i="7"/>
  <c r="K21" i="7"/>
  <c r="L3619" i="7"/>
  <c r="K3619" i="7"/>
  <c r="L2539" i="7"/>
  <c r="K2539" i="7"/>
  <c r="L1934" i="7"/>
  <c r="K1934" i="7"/>
  <c r="L2822" i="7"/>
  <c r="K2822" i="7"/>
  <c r="L2369" i="7"/>
  <c r="K2369" i="7"/>
  <c r="L3571" i="7"/>
  <c r="K3571" i="7"/>
  <c r="L3524" i="7"/>
  <c r="K3524" i="7"/>
  <c r="L2757" i="7"/>
  <c r="K2757" i="7"/>
  <c r="L3611" i="7"/>
  <c r="K3611" i="7"/>
  <c r="L1024" i="7"/>
  <c r="K1024" i="7"/>
  <c r="L173" i="7"/>
  <c r="K173" i="7"/>
  <c r="L2016" i="7"/>
  <c r="K2016" i="7"/>
  <c r="L610" i="7"/>
  <c r="K610" i="7"/>
  <c r="L3606" i="7"/>
  <c r="K3606" i="7"/>
  <c r="L3605" i="7"/>
  <c r="K3605" i="7"/>
  <c r="L2367" i="7"/>
  <c r="K2367" i="7"/>
  <c r="L1595" i="7"/>
  <c r="K1595" i="7"/>
  <c r="L3602" i="7"/>
  <c r="K3602" i="7"/>
  <c r="L3601" i="7"/>
  <c r="K3601" i="7"/>
  <c r="L2276" i="7"/>
  <c r="K2276" i="7"/>
  <c r="L2821" i="7"/>
  <c r="K2821" i="7"/>
  <c r="L3598" i="7"/>
  <c r="K3598" i="7"/>
  <c r="L2273" i="7"/>
  <c r="K2273" i="7"/>
  <c r="L3596" i="7"/>
  <c r="K3596" i="7"/>
  <c r="L3595" i="7"/>
  <c r="K3595" i="7"/>
  <c r="L1933" i="7"/>
  <c r="K1933" i="7"/>
  <c r="L2015" i="7"/>
  <c r="K2015" i="7"/>
  <c r="L3592" i="7"/>
  <c r="K3592" i="7"/>
  <c r="L2969" i="7"/>
  <c r="K2969" i="7"/>
  <c r="L3590" i="7"/>
  <c r="K3590" i="7"/>
  <c r="L3467" i="7"/>
  <c r="K3467" i="7"/>
  <c r="L3588" i="7"/>
  <c r="K3588" i="7"/>
  <c r="L1664" i="7"/>
  <c r="K1664" i="7"/>
  <c r="L3586" i="7"/>
  <c r="K3586" i="7"/>
  <c r="L3585" i="7"/>
  <c r="K3585" i="7"/>
  <c r="L62" i="7"/>
  <c r="K62" i="7"/>
  <c r="L3583" i="7"/>
  <c r="K3583" i="7"/>
  <c r="L1023" i="7"/>
  <c r="K1023" i="7"/>
  <c r="L1099" i="7"/>
  <c r="K1099" i="7"/>
  <c r="L3580" i="7"/>
  <c r="K3580" i="7"/>
  <c r="L2915" i="7"/>
  <c r="K2915" i="7"/>
  <c r="L3578" i="7"/>
  <c r="K3578" i="7"/>
  <c r="L1931" i="7"/>
  <c r="K1931" i="7"/>
  <c r="L3576" i="7"/>
  <c r="K3576" i="7"/>
  <c r="L3575" i="7"/>
  <c r="K3575" i="7"/>
  <c r="L3041" i="7"/>
  <c r="K3041" i="7"/>
  <c r="L3573" i="7"/>
  <c r="K3573" i="7"/>
  <c r="L2366" i="7"/>
  <c r="K2366" i="7"/>
  <c r="L2364" i="7"/>
  <c r="K2364" i="7"/>
  <c r="L2673" i="7"/>
  <c r="K2673" i="7"/>
  <c r="L2601" i="7"/>
  <c r="K2601" i="7"/>
  <c r="L1349" i="7"/>
  <c r="K1349" i="7"/>
  <c r="L123" i="7"/>
  <c r="K123" i="7"/>
  <c r="L3566" i="7"/>
  <c r="K3566" i="7"/>
  <c r="L1177" i="7"/>
  <c r="K1177" i="7"/>
  <c r="L786" i="7"/>
  <c r="K786" i="7"/>
  <c r="L3213" i="7"/>
  <c r="K3213" i="7"/>
  <c r="L3562" i="7"/>
  <c r="K3562" i="7"/>
  <c r="L2966" i="7"/>
  <c r="K2966" i="7"/>
  <c r="L1537" i="7"/>
  <c r="K1537" i="7"/>
  <c r="L3559" i="7"/>
  <c r="K3559" i="7"/>
  <c r="L3558" i="7"/>
  <c r="K3558" i="7"/>
  <c r="L3557" i="7"/>
  <c r="K3557" i="7"/>
  <c r="L3556" i="7"/>
  <c r="K3556" i="7"/>
  <c r="L3268" i="7"/>
  <c r="K3268" i="7"/>
  <c r="L3924" i="7"/>
  <c r="K3924" i="7"/>
  <c r="L2672" i="7"/>
  <c r="K2672" i="7"/>
  <c r="L2671" i="7"/>
  <c r="K2671" i="7"/>
  <c r="L247" i="7"/>
  <c r="K247" i="7"/>
  <c r="L2914" i="7"/>
  <c r="K2914" i="7"/>
  <c r="L425" i="7"/>
  <c r="K425" i="7"/>
  <c r="L3466" i="7"/>
  <c r="K3466" i="7"/>
  <c r="L3677" i="7"/>
  <c r="K3677" i="7"/>
  <c r="L2272" i="7"/>
  <c r="K2272" i="7"/>
  <c r="L3097" i="7"/>
  <c r="K3097" i="7"/>
  <c r="L2965" i="7"/>
  <c r="K2965" i="7"/>
  <c r="L3570" i="7"/>
  <c r="K3570" i="7"/>
  <c r="L2756" i="7"/>
  <c r="K2756" i="7"/>
  <c r="L2537" i="7"/>
  <c r="K2537" i="7"/>
  <c r="L3540" i="7"/>
  <c r="K3540" i="7"/>
  <c r="L523" i="7"/>
  <c r="K523" i="7"/>
  <c r="L2820" i="7"/>
  <c r="K2820" i="7"/>
  <c r="L3537" i="7"/>
  <c r="K3537" i="7"/>
  <c r="L3536" i="7"/>
  <c r="K3536" i="7"/>
  <c r="L3535" i="7"/>
  <c r="K3535" i="7"/>
  <c r="L3534" i="7"/>
  <c r="K3534" i="7"/>
  <c r="L2090" i="7"/>
  <c r="K2090" i="7"/>
  <c r="L3830" i="7"/>
  <c r="K3830" i="7"/>
  <c r="L3531" i="7"/>
  <c r="K3531" i="7"/>
  <c r="L3530" i="7"/>
  <c r="K3530" i="7"/>
  <c r="L3529" i="7"/>
  <c r="K3529" i="7"/>
  <c r="L3040" i="7"/>
  <c r="K3040" i="7"/>
  <c r="L1661" i="7"/>
  <c r="K1661" i="7"/>
  <c r="L3526" i="7"/>
  <c r="K3526" i="7"/>
  <c r="L1535" i="7"/>
  <c r="K1535" i="7"/>
  <c r="L1176" i="7"/>
  <c r="K1176" i="7"/>
  <c r="L3523" i="7"/>
  <c r="K3523" i="7"/>
  <c r="L3522" i="7"/>
  <c r="K3522" i="7"/>
  <c r="L4037" i="7"/>
  <c r="K4037" i="7"/>
  <c r="L3520" i="7"/>
  <c r="K3520" i="7"/>
  <c r="L3519" i="7"/>
  <c r="K3519" i="7"/>
  <c r="L970" i="7"/>
  <c r="K970" i="7"/>
  <c r="L3517" i="7"/>
  <c r="K3517" i="7"/>
  <c r="L3096" i="7"/>
  <c r="K3096" i="7"/>
  <c r="L3515" i="7"/>
  <c r="K3515" i="7"/>
  <c r="L3514" i="7"/>
  <c r="K3514" i="7"/>
  <c r="L3513" i="7"/>
  <c r="K3513" i="7"/>
  <c r="L4022" i="7"/>
  <c r="K4022" i="7"/>
  <c r="L3988" i="7"/>
  <c r="K3988" i="7"/>
  <c r="L122" i="7"/>
  <c r="K122" i="7"/>
  <c r="L3509" i="7"/>
  <c r="K3509" i="7"/>
  <c r="L3508" i="7"/>
  <c r="K3508" i="7"/>
  <c r="L348" i="7"/>
  <c r="K348" i="7"/>
  <c r="L346" i="7"/>
  <c r="K346" i="7"/>
  <c r="L2755" i="7"/>
  <c r="K2755" i="7"/>
  <c r="L3504" i="7"/>
  <c r="K3504" i="7"/>
  <c r="L967" i="7"/>
  <c r="K967" i="7"/>
  <c r="L345" i="7"/>
  <c r="K345" i="7"/>
  <c r="L3421" i="7"/>
  <c r="K3421" i="7"/>
  <c r="L3500" i="7"/>
  <c r="K3500" i="7"/>
  <c r="L3499" i="7"/>
  <c r="K3499" i="7"/>
  <c r="L3498" i="7"/>
  <c r="K3498" i="7"/>
  <c r="L3959" i="7"/>
  <c r="K3959" i="7"/>
  <c r="L853" i="7"/>
  <c r="K853" i="7"/>
  <c r="L517" i="7"/>
  <c r="K517" i="7"/>
  <c r="L3494" i="7"/>
  <c r="K3494" i="7"/>
  <c r="L2964" i="7"/>
  <c r="K2964" i="7"/>
  <c r="L3465" i="7"/>
  <c r="K3465" i="7"/>
  <c r="L1857" i="7"/>
  <c r="K1857" i="7"/>
  <c r="L2014" i="7"/>
  <c r="K2014" i="7"/>
  <c r="L710" i="7"/>
  <c r="K710" i="7"/>
  <c r="L3488" i="7"/>
  <c r="K3488" i="7"/>
  <c r="L3487" i="7"/>
  <c r="K3487" i="7"/>
  <c r="L3486" i="7"/>
  <c r="K3486" i="7"/>
  <c r="L3485" i="7"/>
  <c r="K3485" i="7"/>
  <c r="L1285" i="7"/>
  <c r="K1285" i="7"/>
  <c r="L1174" i="7"/>
  <c r="K1174" i="7"/>
  <c r="L3482" i="7"/>
  <c r="K3482" i="7"/>
  <c r="L1856" i="7"/>
  <c r="K1856" i="7"/>
  <c r="L121" i="7"/>
  <c r="K121" i="7"/>
  <c r="L2271" i="7"/>
  <c r="K2271" i="7"/>
  <c r="L3478" i="7"/>
  <c r="K3478" i="7"/>
  <c r="L3477" i="7"/>
  <c r="K3477" i="7"/>
  <c r="L3476" i="7"/>
  <c r="K3476" i="7"/>
  <c r="L3341" i="7"/>
  <c r="K3341" i="7"/>
  <c r="L1854" i="7"/>
  <c r="K1854" i="7"/>
  <c r="L3473" i="7"/>
  <c r="K3473" i="7"/>
  <c r="L1850" i="7"/>
  <c r="K1850" i="7"/>
  <c r="L290" i="7"/>
  <c r="K290" i="7"/>
  <c r="L2356" i="7"/>
  <c r="K2356" i="7"/>
  <c r="L2536" i="7"/>
  <c r="K2536" i="7"/>
  <c r="L3339" i="7"/>
  <c r="K3339" i="7"/>
  <c r="L2456" i="7"/>
  <c r="K2456" i="7"/>
  <c r="L516" i="7"/>
  <c r="K516" i="7"/>
  <c r="L2263" i="7"/>
  <c r="K2263" i="7"/>
  <c r="L3267" i="7"/>
  <c r="K3267" i="7"/>
  <c r="L3463" i="7"/>
  <c r="K3463" i="7"/>
  <c r="L606" i="7"/>
  <c r="K606" i="7"/>
  <c r="L2087" i="7"/>
  <c r="K2087" i="7"/>
  <c r="L3460" i="7"/>
  <c r="K3460" i="7"/>
  <c r="L424" i="7"/>
  <c r="K424" i="7"/>
  <c r="L965" i="7"/>
  <c r="K965" i="7"/>
  <c r="L3094" i="7"/>
  <c r="K3094" i="7"/>
  <c r="L3456" i="7"/>
  <c r="K3456" i="7"/>
  <c r="L3455" i="7"/>
  <c r="K3455" i="7"/>
  <c r="L3454" i="7"/>
  <c r="K3454" i="7"/>
  <c r="L2754" i="7"/>
  <c r="K2754" i="7"/>
  <c r="L3452" i="7"/>
  <c r="K3452" i="7"/>
  <c r="L515" i="7"/>
  <c r="K515" i="7"/>
  <c r="L3450" i="7"/>
  <c r="K3450" i="7"/>
  <c r="L1742" i="7"/>
  <c r="K1742" i="7"/>
  <c r="L1229" i="7"/>
  <c r="K1229" i="7"/>
  <c r="L1658" i="7"/>
  <c r="K1658" i="7"/>
  <c r="L785" i="7"/>
  <c r="K785" i="7"/>
  <c r="L1347" i="7"/>
  <c r="K1347" i="7"/>
  <c r="L3444" i="7"/>
  <c r="K3444" i="7"/>
  <c r="L2751" i="7"/>
  <c r="K2751" i="7"/>
  <c r="L3442" i="7"/>
  <c r="K3442" i="7"/>
  <c r="L1284" i="7"/>
  <c r="K1284" i="7"/>
  <c r="L3440" i="7"/>
  <c r="K3440" i="7"/>
  <c r="L3211" i="7"/>
  <c r="K3211" i="7"/>
  <c r="L3438" i="7"/>
  <c r="K3438" i="7"/>
  <c r="L3437" i="7"/>
  <c r="K3437" i="7"/>
  <c r="L3156" i="7"/>
  <c r="K3156" i="7"/>
  <c r="L3732" i="7"/>
  <c r="K3732" i="7"/>
  <c r="L3434" i="7"/>
  <c r="K3434" i="7"/>
  <c r="L3093" i="7"/>
  <c r="K3093" i="7"/>
  <c r="L1533" i="7"/>
  <c r="K1533" i="7"/>
  <c r="L852" i="7"/>
  <c r="K852" i="7"/>
  <c r="L2261" i="7"/>
  <c r="K2261" i="7"/>
  <c r="L3429" i="7"/>
  <c r="K3429" i="7"/>
  <c r="L11" i="7"/>
  <c r="K11" i="7"/>
  <c r="L3427" i="7"/>
  <c r="K3427" i="7"/>
  <c r="L1171" i="7"/>
  <c r="K1171" i="7"/>
  <c r="L2180" i="7"/>
  <c r="K2180" i="7"/>
  <c r="L2597" i="7"/>
  <c r="K2597" i="7"/>
  <c r="L3423" i="7"/>
  <c r="K3423" i="7"/>
  <c r="L2913" i="7"/>
  <c r="K2913" i="7"/>
  <c r="L423" i="7"/>
  <c r="K423" i="7"/>
  <c r="L1393" i="7"/>
  <c r="K1393" i="7"/>
  <c r="L1657" i="7"/>
  <c r="K1657" i="7"/>
  <c r="L119" i="7"/>
  <c r="K119" i="7"/>
  <c r="L2670" i="7"/>
  <c r="K2670" i="7"/>
  <c r="L1531" i="7"/>
  <c r="K1531" i="7"/>
  <c r="L3828" i="7"/>
  <c r="K3828" i="7"/>
  <c r="L3674" i="7"/>
  <c r="K3674" i="7"/>
  <c r="L3413" i="7"/>
  <c r="K3413" i="7"/>
  <c r="L1530" i="7"/>
  <c r="K1530" i="7"/>
  <c r="L1228" i="7"/>
  <c r="K1228" i="7"/>
  <c r="L3410" i="7"/>
  <c r="K3410" i="7"/>
  <c r="L3673" i="7"/>
  <c r="K3673" i="7"/>
  <c r="L1022" i="7"/>
  <c r="K1022" i="7"/>
  <c r="L3407" i="7"/>
  <c r="K3407" i="7"/>
  <c r="L3406" i="7"/>
  <c r="K3406" i="7"/>
  <c r="L3338" i="7"/>
  <c r="K3338" i="7"/>
  <c r="L1528" i="7"/>
  <c r="K1528" i="7"/>
  <c r="L3155" i="7"/>
  <c r="K3155" i="7"/>
  <c r="L3402" i="7"/>
  <c r="K3402" i="7"/>
  <c r="L3401" i="7"/>
  <c r="K3401" i="7"/>
  <c r="L3400" i="7"/>
  <c r="K3400" i="7"/>
  <c r="L3399" i="7"/>
  <c r="K3399" i="7"/>
  <c r="L2454" i="7"/>
  <c r="K2454" i="7"/>
  <c r="L1346" i="7"/>
  <c r="K1346" i="7"/>
  <c r="L3396" i="7"/>
  <c r="K3396" i="7"/>
  <c r="L2258" i="7"/>
  <c r="K2258" i="7"/>
  <c r="L3394" i="7"/>
  <c r="K3394" i="7"/>
  <c r="L3393" i="7"/>
  <c r="K3393" i="7"/>
  <c r="L3392" i="7"/>
  <c r="K3392" i="7"/>
  <c r="L3391" i="7"/>
  <c r="K3391" i="7"/>
  <c r="L3420" i="7"/>
  <c r="K3420" i="7"/>
  <c r="L3521" i="7"/>
  <c r="K3521" i="7"/>
  <c r="L1096" i="7"/>
  <c r="K1096" i="7"/>
  <c r="L3387" i="7"/>
  <c r="K3387" i="7"/>
  <c r="L3386" i="7"/>
  <c r="K3386" i="7"/>
  <c r="L3385" i="7"/>
  <c r="K3385" i="7"/>
  <c r="L3971" i="7"/>
  <c r="K3971" i="7"/>
  <c r="L3730" i="7"/>
  <c r="K3730" i="7"/>
  <c r="L3382" i="7"/>
  <c r="K3382" i="7"/>
  <c r="L289" i="7"/>
  <c r="K289" i="7"/>
  <c r="L3380" i="7"/>
  <c r="K3380" i="7"/>
  <c r="L3985" i="7"/>
  <c r="K3985" i="7"/>
  <c r="L1653" i="7"/>
  <c r="K1653" i="7"/>
  <c r="L3377" i="7"/>
  <c r="K3377" i="7"/>
  <c r="L3376" i="7"/>
  <c r="K3376" i="7"/>
  <c r="L964" i="7"/>
  <c r="K964" i="7"/>
  <c r="L3374" i="7"/>
  <c r="K3374" i="7"/>
  <c r="L3373" i="7"/>
  <c r="K3373" i="7"/>
  <c r="L2963" i="7"/>
  <c r="K2963" i="7"/>
  <c r="L3371" i="7"/>
  <c r="K3371" i="7"/>
  <c r="L2257" i="7"/>
  <c r="K2257" i="7"/>
  <c r="L4017" i="7"/>
  <c r="K4017" i="7"/>
  <c r="L2962" i="7"/>
  <c r="K2962" i="7"/>
  <c r="L3367" i="7"/>
  <c r="K3367" i="7"/>
  <c r="L3671" i="7"/>
  <c r="K3671" i="7"/>
  <c r="L2531" i="7"/>
  <c r="K2531" i="7"/>
  <c r="L2596" i="7"/>
  <c r="K2596" i="7"/>
  <c r="L782" i="7"/>
  <c r="K782" i="7"/>
  <c r="L1095" i="7"/>
  <c r="K1095" i="7"/>
  <c r="L3361" i="7"/>
  <c r="K3361" i="7"/>
  <c r="L2750" i="7"/>
  <c r="K2750" i="7"/>
  <c r="L2819" i="7"/>
  <c r="K2819" i="7"/>
  <c r="L3358" i="7"/>
  <c r="K3358" i="7"/>
  <c r="L3890" i="7"/>
  <c r="K3890" i="7"/>
  <c r="L3618" i="7"/>
  <c r="K3618" i="7"/>
  <c r="L3355" i="7"/>
  <c r="K3355" i="7"/>
  <c r="L2256" i="7"/>
  <c r="K2256" i="7"/>
  <c r="L2013" i="7"/>
  <c r="K2013" i="7"/>
  <c r="L3352" i="7"/>
  <c r="K3352" i="7"/>
  <c r="L3351" i="7"/>
  <c r="K3351" i="7"/>
  <c r="L3350" i="7"/>
  <c r="K3350" i="7"/>
  <c r="L961" i="7"/>
  <c r="K961" i="7"/>
  <c r="L3348" i="7"/>
  <c r="K3348" i="7"/>
  <c r="L2179" i="7"/>
  <c r="K2179" i="7"/>
  <c r="L1848" i="7"/>
  <c r="K1848" i="7"/>
  <c r="L3345" i="7"/>
  <c r="K3345" i="7"/>
  <c r="L2818" i="7"/>
  <c r="K2818" i="7"/>
  <c r="L3343" i="7"/>
  <c r="K3343" i="7"/>
  <c r="L4039" i="7"/>
  <c r="K4039" i="7"/>
  <c r="L1283" i="7"/>
  <c r="K1283" i="7"/>
  <c r="L3340" i="7"/>
  <c r="K3340" i="7"/>
  <c r="L421" i="7"/>
  <c r="K421" i="7"/>
  <c r="L2961" i="7"/>
  <c r="K2961" i="7"/>
  <c r="L3337" i="7"/>
  <c r="K3337" i="7"/>
  <c r="L3336" i="7"/>
  <c r="K3336" i="7"/>
  <c r="L2530" i="7"/>
  <c r="K2530" i="7"/>
  <c r="L3334" i="7"/>
  <c r="K3334" i="7"/>
  <c r="L3333" i="7"/>
  <c r="K3333" i="7"/>
  <c r="L2911" i="7"/>
  <c r="K2911" i="7"/>
  <c r="L3091" i="7"/>
  <c r="K3091" i="7"/>
  <c r="L1391" i="7"/>
  <c r="K1391" i="7"/>
  <c r="L3329" i="7"/>
  <c r="K3329" i="7"/>
  <c r="L3328" i="7"/>
  <c r="K3328" i="7"/>
  <c r="L3419" i="7"/>
  <c r="K3419" i="7"/>
  <c r="L3326" i="7"/>
  <c r="K3326" i="7"/>
  <c r="L3325" i="7"/>
  <c r="K3325" i="7"/>
  <c r="L117" i="7"/>
  <c r="K117" i="7"/>
  <c r="L2594" i="7"/>
  <c r="K2594" i="7"/>
  <c r="L514" i="7"/>
  <c r="K514" i="7"/>
  <c r="L3321" i="7"/>
  <c r="K3321" i="7"/>
  <c r="L3320" i="7"/>
  <c r="K3320" i="7"/>
  <c r="L3090" i="7"/>
  <c r="K3090" i="7"/>
  <c r="L2012" i="7"/>
  <c r="K2012" i="7"/>
  <c r="L3317" i="7"/>
  <c r="K3317" i="7"/>
  <c r="L3518" i="7"/>
  <c r="K3518" i="7"/>
  <c r="L1281" i="7"/>
  <c r="K1281" i="7"/>
  <c r="L3314" i="7"/>
  <c r="K3314" i="7"/>
  <c r="L2349" i="7"/>
  <c r="K2349" i="7"/>
  <c r="L16" i="7"/>
  <c r="K16" i="7"/>
  <c r="L3311" i="7"/>
  <c r="K3311" i="7"/>
  <c r="L3310" i="7"/>
  <c r="K3310" i="7"/>
  <c r="L3309" i="7"/>
  <c r="K3309" i="7"/>
  <c r="L3920" i="7"/>
  <c r="K3920" i="7"/>
  <c r="L3307" i="7"/>
  <c r="K3307" i="7"/>
  <c r="L3306" i="7"/>
  <c r="K3306" i="7"/>
  <c r="L3305" i="7"/>
  <c r="K3305" i="7"/>
  <c r="L605" i="7"/>
  <c r="K605" i="7"/>
  <c r="L2178" i="7"/>
  <c r="K2178" i="7"/>
  <c r="L2910" i="7"/>
  <c r="K2910" i="7"/>
  <c r="L3039" i="7"/>
  <c r="K3039" i="7"/>
  <c r="L3300" i="7"/>
  <c r="K3300" i="7"/>
  <c r="L1345" i="7"/>
  <c r="K1345" i="7"/>
  <c r="L3298" i="7"/>
  <c r="K3298" i="7"/>
  <c r="L3569" i="7"/>
  <c r="K3569" i="7"/>
  <c r="L3296" i="7"/>
  <c r="K3296" i="7"/>
  <c r="L3295" i="7"/>
  <c r="K3295" i="7"/>
  <c r="L3294" i="7"/>
  <c r="K3294" i="7"/>
  <c r="L3728" i="7"/>
  <c r="K3728" i="7"/>
  <c r="L3292" i="7"/>
  <c r="K3292" i="7"/>
  <c r="L3291" i="7"/>
  <c r="K3291" i="7"/>
  <c r="L3290" i="7"/>
  <c r="K3290" i="7"/>
  <c r="L2083" i="7"/>
  <c r="K2083" i="7"/>
  <c r="L960" i="7"/>
  <c r="K960" i="7"/>
  <c r="L3287" i="7"/>
  <c r="K3287" i="7"/>
  <c r="L2453" i="7"/>
  <c r="K2453" i="7"/>
  <c r="L1652" i="7"/>
  <c r="K1652" i="7"/>
  <c r="L3284" i="7"/>
  <c r="K3284" i="7"/>
  <c r="L3283" i="7"/>
  <c r="K3283" i="7"/>
  <c r="L2346" i="7"/>
  <c r="K2346" i="7"/>
  <c r="L3281" i="7"/>
  <c r="K3281" i="7"/>
  <c r="L3280" i="7"/>
  <c r="K3280" i="7"/>
  <c r="L1594" i="7"/>
  <c r="K1594" i="7"/>
  <c r="L3669" i="7"/>
  <c r="K3669" i="7"/>
  <c r="L1390" i="7"/>
  <c r="K1390" i="7"/>
  <c r="L288" i="7"/>
  <c r="K288" i="7"/>
  <c r="L2450" i="7"/>
  <c r="K2450" i="7"/>
  <c r="L3274" i="7"/>
  <c r="K3274" i="7"/>
  <c r="L604" i="7"/>
  <c r="K604" i="7"/>
  <c r="L3272" i="7"/>
  <c r="K3272" i="7"/>
  <c r="L3271" i="7"/>
  <c r="K3271" i="7"/>
  <c r="L3270" i="7"/>
  <c r="K3270" i="7"/>
  <c r="L344" i="7"/>
  <c r="K344" i="7"/>
  <c r="L342" i="7"/>
  <c r="K342" i="7"/>
  <c r="L602" i="7"/>
  <c r="K602" i="7"/>
  <c r="L3266" i="7"/>
  <c r="K3266" i="7"/>
  <c r="L3265" i="7"/>
  <c r="K3265" i="7"/>
  <c r="L3264" i="7"/>
  <c r="K3264" i="7"/>
  <c r="L420" i="7"/>
  <c r="K420" i="7"/>
  <c r="L3727" i="7"/>
  <c r="K3727" i="7"/>
  <c r="L4088" i="7"/>
  <c r="K4088" i="7"/>
  <c r="L1462" i="7"/>
  <c r="K1462" i="7"/>
  <c r="L3335" i="7"/>
  <c r="K3335" i="7"/>
  <c r="L780" i="7"/>
  <c r="K780" i="7"/>
  <c r="L1651" i="7"/>
  <c r="K1651" i="7"/>
  <c r="L3256" i="7"/>
  <c r="K3256" i="7"/>
  <c r="L3263" i="7"/>
  <c r="K3263" i="7"/>
  <c r="L3254" i="7"/>
  <c r="K3254" i="7"/>
  <c r="L2255" i="7"/>
  <c r="K2255" i="7"/>
  <c r="L3855" i="7"/>
  <c r="K3855" i="7"/>
  <c r="L2904" i="7"/>
  <c r="K2904" i="7"/>
  <c r="L1388" i="7"/>
  <c r="K1388" i="7"/>
  <c r="L3249" i="7"/>
  <c r="K3249" i="7"/>
  <c r="L3248" i="7"/>
  <c r="K3248" i="7"/>
  <c r="L3247" i="7"/>
  <c r="K3247" i="7"/>
  <c r="L3246" i="7"/>
  <c r="K3246" i="7"/>
  <c r="L2522" i="7"/>
  <c r="K2522" i="7"/>
  <c r="L3568" i="7"/>
  <c r="K3568" i="7"/>
  <c r="L1648" i="7"/>
  <c r="K1648" i="7"/>
  <c r="L512" i="7"/>
  <c r="K512" i="7"/>
  <c r="L1843" i="7"/>
  <c r="K1843" i="7"/>
  <c r="L3240" i="7"/>
  <c r="K3240" i="7"/>
  <c r="L3239" i="7"/>
  <c r="K3239" i="7"/>
  <c r="L2592" i="7"/>
  <c r="K2592" i="7"/>
  <c r="L172" i="7"/>
  <c r="K172" i="7"/>
  <c r="L3236" i="7"/>
  <c r="K3236" i="7"/>
  <c r="L3089" i="7"/>
  <c r="K3089" i="7"/>
  <c r="L3234" i="7"/>
  <c r="K3234" i="7"/>
  <c r="L1842" i="7"/>
  <c r="K1842" i="7"/>
  <c r="L1840" i="7"/>
  <c r="K1840" i="7"/>
  <c r="L3332" i="7"/>
  <c r="K3332" i="7"/>
  <c r="L1929" i="7"/>
  <c r="K1929" i="7"/>
  <c r="L3229" i="7"/>
  <c r="K3229" i="7"/>
  <c r="L3036" i="7"/>
  <c r="K3036" i="7"/>
  <c r="L2959" i="7"/>
  <c r="K2959" i="7"/>
  <c r="L3226" i="7"/>
  <c r="K3226" i="7"/>
  <c r="L3331" i="7"/>
  <c r="K3331" i="7"/>
  <c r="L2669" i="7"/>
  <c r="K2669" i="7"/>
  <c r="L246" i="7"/>
  <c r="K246" i="7"/>
  <c r="L1344" i="7"/>
  <c r="K1344" i="7"/>
  <c r="L1647" i="7"/>
  <c r="K1647" i="7"/>
  <c r="L1339" i="7"/>
  <c r="K1339" i="7"/>
  <c r="L2251" i="7"/>
  <c r="K2251" i="7"/>
  <c r="L1928" i="7"/>
  <c r="K1928" i="7"/>
  <c r="L3217" i="7"/>
  <c r="K3217" i="7"/>
  <c r="L2903" i="7"/>
  <c r="K2903" i="7"/>
  <c r="L3330" i="7"/>
  <c r="K3330" i="7"/>
  <c r="L3214" i="7"/>
  <c r="K3214" i="7"/>
  <c r="L2" i="7"/>
  <c r="K2" i="7"/>
  <c r="L3212" i="7"/>
  <c r="K3212" i="7"/>
  <c r="L3262" i="7"/>
  <c r="K3262" i="7"/>
  <c r="L2957" i="7"/>
  <c r="K2957" i="7"/>
  <c r="L709" i="7"/>
  <c r="K709" i="7"/>
  <c r="L1592" i="7"/>
  <c r="K1592" i="7"/>
  <c r="L3207" i="7"/>
  <c r="K3207" i="7"/>
  <c r="L3206" i="7"/>
  <c r="K3206" i="7"/>
  <c r="L2816" i="7"/>
  <c r="K2816" i="7"/>
  <c r="L1167" i="7"/>
  <c r="K1167" i="7"/>
  <c r="L3203" i="7"/>
  <c r="K3203" i="7"/>
  <c r="L3464" i="7"/>
  <c r="K3464" i="7"/>
  <c r="L3823" i="7"/>
  <c r="K3823" i="7"/>
  <c r="L3035" i="7"/>
  <c r="K3035" i="7"/>
  <c r="L3199" i="7"/>
  <c r="K3199" i="7"/>
  <c r="L3198" i="7"/>
  <c r="K3198" i="7"/>
  <c r="L3154" i="7"/>
  <c r="K3154" i="7"/>
  <c r="L778" i="7"/>
  <c r="K778" i="7"/>
  <c r="L2177" i="7"/>
  <c r="K2177" i="7"/>
  <c r="L3194" i="7"/>
  <c r="K3194" i="7"/>
  <c r="L3327" i="7"/>
  <c r="K3327" i="7"/>
  <c r="L1927" i="7"/>
  <c r="K1927" i="7"/>
  <c r="L3919" i="7"/>
  <c r="K3919" i="7"/>
  <c r="L2667" i="7"/>
  <c r="K2667" i="7"/>
  <c r="L3189" i="7"/>
  <c r="K3189" i="7"/>
  <c r="L3462" i="7"/>
  <c r="K3462" i="7"/>
  <c r="L287" i="7"/>
  <c r="K287" i="7"/>
  <c r="L3186" i="7"/>
  <c r="K3186" i="7"/>
  <c r="L3798" i="7"/>
  <c r="K3798" i="7"/>
  <c r="L959" i="7"/>
  <c r="K959" i="7"/>
  <c r="L2449" i="7"/>
  <c r="K2449" i="7"/>
  <c r="L2448" i="7"/>
  <c r="K2448" i="7"/>
  <c r="L2521" i="7"/>
  <c r="K2521" i="7"/>
  <c r="L704" i="7"/>
  <c r="K704" i="7"/>
  <c r="L3179" i="7"/>
  <c r="K3179" i="7"/>
  <c r="L3178" i="7"/>
  <c r="K3178" i="7"/>
  <c r="L3177" i="7"/>
  <c r="K3177" i="7"/>
  <c r="L3905" i="7"/>
  <c r="K3905" i="7"/>
  <c r="L3175" i="7"/>
  <c r="K3175" i="7"/>
  <c r="L2176" i="7"/>
  <c r="K2176" i="7"/>
  <c r="L1589" i="7"/>
  <c r="K1589" i="7"/>
  <c r="L3172" i="7"/>
  <c r="K3172" i="7"/>
  <c r="L3171" i="7"/>
  <c r="K3171" i="7"/>
  <c r="L3170" i="7"/>
  <c r="K3170" i="7"/>
  <c r="L3169" i="7"/>
  <c r="K3169" i="7"/>
  <c r="L3854" i="7"/>
  <c r="K3854" i="7"/>
  <c r="L2175" i="7"/>
  <c r="K2175" i="7"/>
  <c r="L414" i="7"/>
  <c r="K414" i="7"/>
  <c r="L956" i="7"/>
  <c r="K956" i="7"/>
  <c r="L2444" i="7"/>
  <c r="K2444" i="7"/>
  <c r="L2008" i="7"/>
  <c r="K2008" i="7"/>
  <c r="L3162" i="7"/>
  <c r="K3162" i="7"/>
  <c r="L3161" i="7"/>
  <c r="K3161" i="7"/>
  <c r="L3889" i="7"/>
  <c r="K3889" i="7"/>
  <c r="L3159" i="7"/>
  <c r="K3159" i="7"/>
  <c r="L3158" i="7"/>
  <c r="K3158" i="7"/>
  <c r="L2900" i="7"/>
  <c r="K2900" i="7"/>
  <c r="L2749" i="7"/>
  <c r="K2749" i="7"/>
  <c r="L3822" i="7"/>
  <c r="K3822" i="7"/>
  <c r="L1225" i="7"/>
  <c r="K1225" i="7"/>
  <c r="L3153" i="7"/>
  <c r="K3153" i="7"/>
  <c r="L3516" i="7"/>
  <c r="K3516" i="7"/>
  <c r="L3151" i="7"/>
  <c r="K3151" i="7"/>
  <c r="L3150" i="7"/>
  <c r="K3150" i="7"/>
  <c r="L3149" i="7"/>
  <c r="K3149" i="7"/>
  <c r="L850" i="7"/>
  <c r="K850" i="7"/>
  <c r="L2813" i="7"/>
  <c r="K2813" i="7"/>
  <c r="L3146" i="7"/>
  <c r="K3146" i="7"/>
  <c r="L3145" i="7"/>
  <c r="K3145" i="7"/>
  <c r="L3144" i="7"/>
  <c r="K3144" i="7"/>
  <c r="L3261" i="7"/>
  <c r="K3261" i="7"/>
  <c r="L3142" i="7"/>
  <c r="K3142" i="7"/>
  <c r="L3141" i="7"/>
  <c r="K3141" i="7"/>
  <c r="L3034" i="7"/>
  <c r="K3034" i="7"/>
  <c r="L3152" i="7"/>
  <c r="K3152" i="7"/>
  <c r="L3138" i="7"/>
  <c r="K3138" i="7"/>
  <c r="L3776" i="7"/>
  <c r="K3776" i="7"/>
  <c r="L286" i="7"/>
  <c r="K286" i="7"/>
  <c r="L2956" i="7"/>
  <c r="K2956" i="7"/>
  <c r="L244" i="7"/>
  <c r="K244" i="7"/>
  <c r="L3088" i="7"/>
  <c r="K3088" i="7"/>
  <c r="L1924" i="7"/>
  <c r="K1924" i="7"/>
  <c r="L1460" i="7"/>
  <c r="K1460" i="7"/>
  <c r="L3130" i="7"/>
  <c r="K3130" i="7"/>
  <c r="L3617" i="7"/>
  <c r="K3617" i="7"/>
  <c r="L3128" i="7"/>
  <c r="K3128" i="7"/>
  <c r="L3210" i="7"/>
  <c r="K3210" i="7"/>
  <c r="L1338" i="7"/>
  <c r="K1338" i="7"/>
  <c r="L954" i="7"/>
  <c r="K954" i="7"/>
  <c r="L601" i="7"/>
  <c r="K601" i="7"/>
  <c r="L1588" i="7"/>
  <c r="K1588" i="7"/>
  <c r="L1457" i="7"/>
  <c r="K1457" i="7"/>
  <c r="L3121" i="7"/>
  <c r="K3121" i="7"/>
  <c r="L2345" i="7"/>
  <c r="K2345" i="7"/>
  <c r="L3119" i="7"/>
  <c r="K3119" i="7"/>
  <c r="L3118" i="7"/>
  <c r="K3118" i="7"/>
  <c r="L3117" i="7"/>
  <c r="K3117" i="7"/>
  <c r="L2587" i="7"/>
  <c r="K2587" i="7"/>
  <c r="L3970" i="7"/>
  <c r="K3970" i="7"/>
  <c r="L3114" i="7"/>
  <c r="K3114" i="7"/>
  <c r="L849" i="7"/>
  <c r="K849" i="7"/>
  <c r="L3461" i="7"/>
  <c r="K3461" i="7"/>
  <c r="L3459" i="7"/>
  <c r="K3459" i="7"/>
  <c r="L3110" i="7"/>
  <c r="K3110" i="7"/>
  <c r="L776" i="7"/>
  <c r="K776" i="7"/>
  <c r="L3108" i="7"/>
  <c r="K3108" i="7"/>
  <c r="L2954" i="7"/>
  <c r="K2954" i="7"/>
  <c r="L1646" i="7"/>
  <c r="K1646" i="7"/>
  <c r="L1387" i="7"/>
  <c r="K1387" i="7"/>
  <c r="L3104" i="7"/>
  <c r="K3104" i="7"/>
  <c r="L341" i="7"/>
  <c r="K341" i="7"/>
  <c r="L3102" i="7"/>
  <c r="K3102" i="7"/>
  <c r="L3101" i="7"/>
  <c r="K3101" i="7"/>
  <c r="L3100" i="7"/>
  <c r="K3100" i="7"/>
  <c r="L3033" i="7"/>
  <c r="K3033" i="7"/>
  <c r="L1587" i="7"/>
  <c r="K1587" i="7"/>
  <c r="L1526" i="7"/>
  <c r="K1526" i="7"/>
  <c r="L59" i="7"/>
  <c r="K59" i="7"/>
  <c r="L3095" i="7"/>
  <c r="K3095" i="7"/>
  <c r="L4029" i="7"/>
  <c r="K4029" i="7"/>
  <c r="L3726" i="7"/>
  <c r="K3726" i="7"/>
  <c r="L3092" i="7"/>
  <c r="K3092" i="7"/>
  <c r="L3087" i="7"/>
  <c r="K3087" i="7"/>
  <c r="L2666" i="7"/>
  <c r="K2666" i="7"/>
  <c r="L340" i="7"/>
  <c r="K340" i="7"/>
  <c r="L848" i="7"/>
  <c r="K848" i="7"/>
  <c r="L1456" i="7"/>
  <c r="K1456" i="7"/>
  <c r="L3086" i="7"/>
  <c r="K3086" i="7"/>
  <c r="L2343" i="7"/>
  <c r="K2343" i="7"/>
  <c r="L3031" i="7"/>
  <c r="K3031" i="7"/>
  <c r="L3085" i="7"/>
  <c r="K3085" i="7"/>
  <c r="L3082" i="7"/>
  <c r="K3082" i="7"/>
  <c r="L1094" i="7"/>
  <c r="K1094" i="7"/>
  <c r="L1163" i="7"/>
  <c r="K1163" i="7"/>
  <c r="L703" i="7"/>
  <c r="K703" i="7"/>
  <c r="L338" i="7"/>
  <c r="K338" i="7"/>
  <c r="L3077" i="7"/>
  <c r="K3077" i="7"/>
  <c r="L2898" i="7"/>
  <c r="K2898" i="7"/>
  <c r="L285" i="7"/>
  <c r="K285" i="7"/>
  <c r="L774" i="7"/>
  <c r="K774" i="7"/>
  <c r="L1645" i="7"/>
  <c r="K1645" i="7"/>
  <c r="L413" i="7"/>
  <c r="K413" i="7"/>
  <c r="L3071" i="7"/>
  <c r="K3071" i="7"/>
  <c r="L3070" i="7"/>
  <c r="K3070" i="7"/>
  <c r="L773" i="7"/>
  <c r="K773" i="7"/>
  <c r="L3068" i="7"/>
  <c r="K3068" i="7"/>
  <c r="L953" i="7"/>
  <c r="K953" i="7"/>
  <c r="L3066" i="7"/>
  <c r="K3066" i="7"/>
  <c r="L1224" i="7"/>
  <c r="K1224" i="7"/>
  <c r="L1021" i="7"/>
  <c r="K1021" i="7"/>
  <c r="L3063" i="7"/>
  <c r="K3063" i="7"/>
  <c r="L3062" i="7"/>
  <c r="K3062" i="7"/>
  <c r="L3061" i="7"/>
  <c r="K3061" i="7"/>
  <c r="L1643" i="7"/>
  <c r="K1643" i="7"/>
  <c r="L283" i="7"/>
  <c r="K283" i="7"/>
  <c r="L3058" i="7"/>
  <c r="K3058" i="7"/>
  <c r="L1584" i="7"/>
  <c r="K1584" i="7"/>
  <c r="L3056" i="7"/>
  <c r="K3056" i="7"/>
  <c r="L3821" i="7"/>
  <c r="K3821" i="7"/>
  <c r="L3260" i="7"/>
  <c r="K3260" i="7"/>
  <c r="L3053" i="7"/>
  <c r="K3053" i="7"/>
  <c r="L3853" i="7"/>
  <c r="K3853" i="7"/>
  <c r="L3051" i="7"/>
  <c r="K3051" i="7"/>
  <c r="L3050" i="7"/>
  <c r="K3050" i="7"/>
  <c r="L2520" i="7"/>
  <c r="K2520" i="7"/>
  <c r="L3048" i="7"/>
  <c r="K3048" i="7"/>
  <c r="L3047" i="7"/>
  <c r="K3047" i="7"/>
  <c r="L3046" i="7"/>
  <c r="K3046" i="7"/>
  <c r="L511" i="7"/>
  <c r="K511" i="7"/>
  <c r="L3044" i="7"/>
  <c r="K3044" i="7"/>
  <c r="L3043" i="7"/>
  <c r="K3043" i="7"/>
  <c r="L2747" i="7"/>
  <c r="K2747" i="7"/>
  <c r="L3567" i="7"/>
  <c r="K3567" i="7"/>
  <c r="L1336" i="7"/>
  <c r="K1336" i="7"/>
  <c r="L1277" i="7"/>
  <c r="K1277" i="7"/>
  <c r="L3038" i="7"/>
  <c r="K3038" i="7"/>
  <c r="L3037" i="7"/>
  <c r="K3037" i="7"/>
  <c r="L2812" i="7"/>
  <c r="K2812" i="7"/>
  <c r="L3851" i="7"/>
  <c r="K3851" i="7"/>
  <c r="L4004" i="7"/>
  <c r="K4004" i="7"/>
  <c r="L1642" i="7"/>
  <c r="K1642" i="7"/>
  <c r="L3032" i="7"/>
  <c r="K3032" i="7"/>
  <c r="L1386" i="7"/>
  <c r="K1386" i="7"/>
  <c r="L3030" i="7"/>
  <c r="K3030" i="7"/>
  <c r="L3148" i="7"/>
  <c r="K3148" i="7"/>
  <c r="L2341" i="7"/>
  <c r="K2341" i="7"/>
  <c r="L3027" i="7"/>
  <c r="K3027" i="7"/>
  <c r="L3029" i="7"/>
  <c r="K3029" i="7"/>
  <c r="L3025" i="7"/>
  <c r="K3025" i="7"/>
  <c r="L3418" i="7"/>
  <c r="K3418" i="7"/>
  <c r="L2249" i="7"/>
  <c r="K2249" i="7"/>
  <c r="L3022" i="7"/>
  <c r="K3022" i="7"/>
  <c r="L116" i="7"/>
  <c r="K116" i="7"/>
  <c r="L3020" i="7"/>
  <c r="K3020" i="7"/>
  <c r="L3019" i="7"/>
  <c r="K3019" i="7"/>
  <c r="L952" i="7"/>
  <c r="K952" i="7"/>
  <c r="L3017" i="7"/>
  <c r="K3017" i="7"/>
  <c r="L1276" i="7"/>
  <c r="K1276" i="7"/>
  <c r="L2082" i="7"/>
  <c r="K2082" i="7"/>
  <c r="L3014" i="7"/>
  <c r="K3014" i="7"/>
  <c r="L843" i="7"/>
  <c r="K843" i="7"/>
  <c r="L3012" i="7"/>
  <c r="K3012" i="7"/>
  <c r="L1524" i="7"/>
  <c r="K1524" i="7"/>
  <c r="L3010" i="7"/>
  <c r="K3010" i="7"/>
  <c r="L3009" i="7"/>
  <c r="K3009" i="7"/>
  <c r="L3008" i="7"/>
  <c r="K3008" i="7"/>
  <c r="L3007" i="7"/>
  <c r="K3007" i="7"/>
  <c r="L1741" i="7"/>
  <c r="K1741" i="7"/>
  <c r="L3147" i="7"/>
  <c r="K3147" i="7"/>
  <c r="L1383" i="7"/>
  <c r="K1383" i="7"/>
  <c r="L3209" i="7"/>
  <c r="K3209" i="7"/>
  <c r="L3458" i="7"/>
  <c r="K3458" i="7"/>
  <c r="L3001" i="7"/>
  <c r="K3001" i="7"/>
  <c r="L3000" i="7"/>
  <c r="K3000" i="7"/>
  <c r="L1583" i="7"/>
  <c r="K1583" i="7"/>
  <c r="L2998" i="7"/>
  <c r="K2998" i="7"/>
  <c r="L2997" i="7"/>
  <c r="K2997" i="7"/>
  <c r="L1020" i="7"/>
  <c r="K1020" i="7"/>
  <c r="L2995" i="7"/>
  <c r="K2995" i="7"/>
  <c r="L3797" i="7"/>
  <c r="K3797" i="7"/>
  <c r="L2993" i="7"/>
  <c r="K2993" i="7"/>
  <c r="L2992" i="7"/>
  <c r="K2992" i="7"/>
  <c r="L2519" i="7"/>
  <c r="K2519" i="7"/>
  <c r="L1736" i="7"/>
  <c r="K1736" i="7"/>
  <c r="L2989" i="7"/>
  <c r="K2989" i="7"/>
  <c r="L2897" i="7"/>
  <c r="K2897" i="7"/>
  <c r="L2987" i="7"/>
  <c r="K2987" i="7"/>
  <c r="L1582" i="7"/>
  <c r="K1582" i="7"/>
  <c r="L1092" i="7"/>
  <c r="K1092" i="7"/>
  <c r="L3143" i="7"/>
  <c r="K3143" i="7"/>
  <c r="L2983" i="7"/>
  <c r="K2983" i="7"/>
  <c r="L2982" i="7"/>
  <c r="K2982" i="7"/>
  <c r="L1223" i="7"/>
  <c r="K1223" i="7"/>
  <c r="L3028" i="7"/>
  <c r="K3028" i="7"/>
  <c r="L2979" i="7"/>
  <c r="K2979" i="7"/>
  <c r="L2978" i="7"/>
  <c r="K2978" i="7"/>
  <c r="L2977" i="7"/>
  <c r="K2977" i="7"/>
  <c r="L1581" i="7"/>
  <c r="K1581" i="7"/>
  <c r="L2975" i="7"/>
  <c r="K2975" i="7"/>
  <c r="L2974" i="7"/>
  <c r="K2974" i="7"/>
  <c r="L3512" i="7"/>
  <c r="K3512" i="7"/>
  <c r="L2953" i="7"/>
  <c r="K2953" i="7"/>
  <c r="L2896" i="7"/>
  <c r="K2896" i="7"/>
  <c r="L949" i="7"/>
  <c r="K949" i="7"/>
  <c r="L1923" i="7"/>
  <c r="K1923" i="7"/>
  <c r="L2968" i="7"/>
  <c r="K2968" i="7"/>
  <c r="L2967" i="7"/>
  <c r="K2967" i="7"/>
  <c r="L3668" i="7"/>
  <c r="K3668" i="7"/>
  <c r="L2080" i="7"/>
  <c r="K2080" i="7"/>
  <c r="L1335" i="7"/>
  <c r="K1335" i="7"/>
  <c r="L3208" i="7"/>
  <c r="K3208" i="7"/>
  <c r="L2660" i="7"/>
  <c r="K2660" i="7"/>
  <c r="L3796" i="7"/>
  <c r="K3796" i="7"/>
  <c r="L2960" i="7"/>
  <c r="K2960" i="7"/>
  <c r="L947" i="7"/>
  <c r="K947" i="7"/>
  <c r="L2958" i="7"/>
  <c r="K2958" i="7"/>
  <c r="L772" i="7"/>
  <c r="K772" i="7"/>
  <c r="L1735" i="7"/>
  <c r="K1735" i="7"/>
  <c r="L2955" i="7"/>
  <c r="K2955" i="7"/>
  <c r="L2173" i="7"/>
  <c r="K2173" i="7"/>
  <c r="L946" i="7"/>
  <c r="K946" i="7"/>
  <c r="L1734" i="7"/>
  <c r="K1734" i="7"/>
  <c r="L2079" i="7"/>
  <c r="K2079" i="7"/>
  <c r="L2809" i="7"/>
  <c r="K2809" i="7"/>
  <c r="L944" i="7"/>
  <c r="K944" i="7"/>
  <c r="L508" i="7"/>
  <c r="K508" i="7"/>
  <c r="L1091" i="7"/>
  <c r="K1091" i="7"/>
  <c r="L2586" i="7"/>
  <c r="K2586" i="7"/>
  <c r="L3084" i="7"/>
  <c r="K3084" i="7"/>
  <c r="L2744" i="7"/>
  <c r="K2744" i="7"/>
  <c r="L3026" i="7"/>
  <c r="K3026" i="7"/>
  <c r="L842" i="7"/>
  <c r="K842" i="7"/>
  <c r="L2941" i="7"/>
  <c r="K2941" i="7"/>
  <c r="L2940" i="7"/>
  <c r="K2940" i="7"/>
  <c r="L1275" i="7"/>
  <c r="K1275" i="7"/>
  <c r="L702" i="7"/>
  <c r="K702" i="7"/>
  <c r="L701" i="7"/>
  <c r="K701" i="7"/>
  <c r="L3984" i="7"/>
  <c r="K3984" i="7"/>
  <c r="L2935" i="7"/>
  <c r="K2935" i="7"/>
  <c r="L2934" i="7"/>
  <c r="K2934" i="7"/>
  <c r="L2933" i="7"/>
  <c r="K2933" i="7"/>
  <c r="L841" i="7"/>
  <c r="K841" i="7"/>
  <c r="L3958" i="7"/>
  <c r="K3958" i="7"/>
  <c r="L3850" i="7"/>
  <c r="K3850" i="7"/>
  <c r="L1523" i="7"/>
  <c r="K1523" i="7"/>
  <c r="L2928" i="7"/>
  <c r="K2928" i="7"/>
  <c r="L1222" i="7"/>
  <c r="K1222" i="7"/>
  <c r="L2340" i="7"/>
  <c r="K2340" i="7"/>
  <c r="L2742" i="7"/>
  <c r="K2742" i="7"/>
  <c r="L1331" i="7"/>
  <c r="K1331" i="7"/>
  <c r="L2007" i="7"/>
  <c r="K2007" i="7"/>
  <c r="L2922" i="7"/>
  <c r="K2922" i="7"/>
  <c r="L3324" i="7"/>
  <c r="K3324" i="7"/>
  <c r="L771" i="7"/>
  <c r="K771" i="7"/>
  <c r="L3205" i="7"/>
  <c r="K3205" i="7"/>
  <c r="L1221" i="7"/>
  <c r="K1221" i="7"/>
  <c r="L2917" i="7"/>
  <c r="K2917" i="7"/>
  <c r="L2916" i="7"/>
  <c r="K2916" i="7"/>
  <c r="L2895" i="7"/>
  <c r="K2895" i="7"/>
  <c r="L3323" i="7"/>
  <c r="K3323" i="7"/>
  <c r="L3140" i="7"/>
  <c r="K3140" i="7"/>
  <c r="L2912" i="7"/>
  <c r="K2912" i="7"/>
  <c r="L2441" i="7"/>
  <c r="K2441" i="7"/>
  <c r="L4021" i="7"/>
  <c r="K4021" i="7"/>
  <c r="L2909" i="7"/>
  <c r="K2909" i="7"/>
  <c r="L2908" i="7"/>
  <c r="K2908" i="7"/>
  <c r="L2907" i="7"/>
  <c r="K2907" i="7"/>
  <c r="L2906" i="7"/>
  <c r="K2906" i="7"/>
  <c r="L2905" i="7"/>
  <c r="K2905" i="7"/>
  <c r="L243" i="7"/>
  <c r="K243" i="7"/>
  <c r="L2244" i="7"/>
  <c r="K2244" i="7"/>
  <c r="L2902" i="7"/>
  <c r="K2902" i="7"/>
  <c r="L2901" i="7"/>
  <c r="K2901" i="7"/>
  <c r="L504" i="7"/>
  <c r="K504" i="7"/>
  <c r="L2899" i="7"/>
  <c r="K2899" i="7"/>
  <c r="L1274" i="7"/>
  <c r="K1274" i="7"/>
  <c r="L2338" i="7"/>
  <c r="K2338" i="7"/>
  <c r="L2337" i="7"/>
  <c r="K2337" i="7"/>
  <c r="L3795" i="7"/>
  <c r="K3795" i="7"/>
  <c r="L2894" i="7"/>
  <c r="K2894" i="7"/>
  <c r="L2893" i="7"/>
  <c r="K2893" i="7"/>
  <c r="L2892" i="7"/>
  <c r="K2892" i="7"/>
  <c r="L2891" i="7"/>
  <c r="K2891" i="7"/>
  <c r="L941" i="7"/>
  <c r="K941" i="7"/>
  <c r="L2889" i="7"/>
  <c r="K2889" i="7"/>
  <c r="L2888" i="7"/>
  <c r="K2888" i="7"/>
  <c r="L2887" i="7"/>
  <c r="K2887" i="7"/>
  <c r="L242" i="7"/>
  <c r="K242" i="7"/>
  <c r="L2885" i="7"/>
  <c r="K2885" i="7"/>
  <c r="L2884" i="7"/>
  <c r="K2884" i="7"/>
  <c r="L2883" i="7"/>
  <c r="K2883" i="7"/>
  <c r="L2882" i="7"/>
  <c r="K2882" i="7"/>
  <c r="L2881" i="7"/>
  <c r="K2881" i="7"/>
  <c r="L170" i="7"/>
  <c r="K170" i="7"/>
  <c r="L2879" i="7"/>
  <c r="K2879" i="7"/>
  <c r="L1640" i="7"/>
  <c r="K1640" i="7"/>
  <c r="L2877" i="7"/>
  <c r="K2877" i="7"/>
  <c r="N45" i="7"/>
  <c r="K45" i="7"/>
  <c r="L2875" i="7"/>
  <c r="K2875" i="7"/>
  <c r="L240" i="7"/>
  <c r="K240" i="7"/>
  <c r="L2873" i="7"/>
  <c r="K2873" i="7"/>
  <c r="L410" i="7"/>
  <c r="K410" i="7"/>
  <c r="L2740" i="7"/>
  <c r="K2740" i="7"/>
  <c r="L3775" i="7"/>
  <c r="K3775" i="7"/>
  <c r="L2243" i="7"/>
  <c r="K2243" i="7"/>
  <c r="L840" i="7"/>
  <c r="K840" i="7"/>
  <c r="L2867" i="7"/>
  <c r="K2867" i="7"/>
  <c r="L3773" i="7"/>
  <c r="K3773" i="7"/>
  <c r="L2865" i="7"/>
  <c r="K2865" i="7"/>
  <c r="L2864" i="7"/>
  <c r="K2864" i="7"/>
  <c r="L2863" i="7"/>
  <c r="K2863" i="7"/>
  <c r="L1088" i="7"/>
  <c r="K1088" i="7"/>
  <c r="L2861" i="7"/>
  <c r="K2861" i="7"/>
  <c r="L2860" i="7"/>
  <c r="K2860" i="7"/>
  <c r="L1087" i="7"/>
  <c r="K1087" i="7"/>
  <c r="L2858" i="7"/>
  <c r="K2858" i="7"/>
  <c r="L2857" i="7"/>
  <c r="K2857" i="7"/>
  <c r="L1732" i="7"/>
  <c r="K1732" i="7"/>
  <c r="L1522" i="7"/>
  <c r="K1522" i="7"/>
  <c r="L2854" i="7"/>
  <c r="K2854" i="7"/>
  <c r="L2853" i="7"/>
  <c r="K2853" i="7"/>
  <c r="L2737" i="7"/>
  <c r="K2737" i="7"/>
  <c r="L2078" i="7"/>
  <c r="K2078" i="7"/>
  <c r="L2850" i="7"/>
  <c r="K2850" i="7"/>
  <c r="L2849" i="7"/>
  <c r="K2849" i="7"/>
  <c r="L2848" i="7"/>
  <c r="K2848" i="7"/>
  <c r="L2847" i="7"/>
  <c r="K2847" i="7"/>
  <c r="L2807" i="7"/>
  <c r="K2807" i="7"/>
  <c r="L599" i="7"/>
  <c r="K599" i="7"/>
  <c r="L2844" i="7"/>
  <c r="K2844" i="7"/>
  <c r="L3667" i="7"/>
  <c r="K3667" i="7"/>
  <c r="L2842" i="7"/>
  <c r="K2842" i="7"/>
  <c r="L2841" i="7"/>
  <c r="K2841" i="7"/>
  <c r="L2840" i="7"/>
  <c r="K2840" i="7"/>
  <c r="L238" i="7"/>
  <c r="K238" i="7"/>
  <c r="L2838" i="7"/>
  <c r="K2838" i="7"/>
  <c r="L1639" i="7"/>
  <c r="K1639" i="7"/>
  <c r="L2836" i="7"/>
  <c r="K2836" i="7"/>
  <c r="L503" i="7"/>
  <c r="K503" i="7"/>
  <c r="L2834" i="7"/>
  <c r="K2834" i="7"/>
  <c r="L2890" i="7"/>
  <c r="K2890" i="7"/>
  <c r="L2241" i="7"/>
  <c r="K2241" i="7"/>
  <c r="L3259" i="7"/>
  <c r="K3259" i="7"/>
  <c r="L501" i="7"/>
  <c r="K501" i="7"/>
  <c r="L2829" i="7"/>
  <c r="K2829" i="7"/>
  <c r="L1922" i="7"/>
  <c r="K1922" i="7"/>
  <c r="L2952" i="7"/>
  <c r="K2952" i="7"/>
  <c r="L2826" i="7"/>
  <c r="K2826" i="7"/>
  <c r="L3083" i="7"/>
  <c r="K3083" i="7"/>
  <c r="L1920" i="7"/>
  <c r="K1920" i="7"/>
  <c r="L2076" i="7"/>
  <c r="K2076" i="7"/>
  <c r="L598" i="7"/>
  <c r="K598" i="7"/>
  <c r="L937" i="7"/>
  <c r="K937" i="7"/>
  <c r="L2585" i="7"/>
  <c r="K2585" i="7"/>
  <c r="L3081" i="7"/>
  <c r="K3081" i="7"/>
  <c r="L1638" i="7"/>
  <c r="K1638" i="7"/>
  <c r="L2817" i="7"/>
  <c r="K2817" i="7"/>
  <c r="L3771" i="7"/>
  <c r="K3771" i="7"/>
  <c r="L2815" i="7"/>
  <c r="K2815" i="7"/>
  <c r="L2814" i="7"/>
  <c r="K2814" i="7"/>
  <c r="L3322" i="7"/>
  <c r="K3322" i="7"/>
  <c r="L2240" i="7"/>
  <c r="K2240" i="7"/>
  <c r="L2811" i="7"/>
  <c r="K2811" i="7"/>
  <c r="L2810" i="7"/>
  <c r="K2810" i="7"/>
  <c r="L1520" i="7"/>
  <c r="K1520" i="7"/>
  <c r="L2808" i="7"/>
  <c r="K2808" i="7"/>
  <c r="L1919" i="7"/>
  <c r="K1919" i="7"/>
  <c r="L2806" i="7"/>
  <c r="K2806" i="7"/>
  <c r="L2805" i="7"/>
  <c r="K2805" i="7"/>
  <c r="L2804" i="7"/>
  <c r="K2804" i="7"/>
  <c r="L2074" i="7"/>
  <c r="K2074" i="7"/>
  <c r="L2802" i="7"/>
  <c r="K2802" i="7"/>
  <c r="L2801" i="7"/>
  <c r="K2801" i="7"/>
  <c r="L1271" i="7"/>
  <c r="K1271" i="7"/>
  <c r="L768" i="7"/>
  <c r="K768" i="7"/>
  <c r="L1382" i="7"/>
  <c r="K1382" i="7"/>
  <c r="L2659" i="7"/>
  <c r="K2659" i="7"/>
  <c r="L2796" i="7"/>
  <c r="K2796" i="7"/>
  <c r="L2517" i="7"/>
  <c r="K2517" i="7"/>
  <c r="L2794" i="7"/>
  <c r="K2794" i="7"/>
  <c r="L2793" i="7"/>
  <c r="K2793" i="7"/>
  <c r="L2792" i="7"/>
  <c r="K2792" i="7"/>
  <c r="L2791" i="7"/>
  <c r="K2791" i="7"/>
  <c r="L596" i="7"/>
  <c r="K596" i="7"/>
  <c r="L3793" i="7"/>
  <c r="K3793" i="7"/>
  <c r="L3417" i="7"/>
  <c r="K3417" i="7"/>
  <c r="L2787" i="7"/>
  <c r="K2787" i="7"/>
  <c r="L2786" i="7"/>
  <c r="K2786" i="7"/>
  <c r="L2006" i="7"/>
  <c r="K2006" i="7"/>
  <c r="L2784" i="7"/>
  <c r="K2784" i="7"/>
  <c r="L2783" i="7"/>
  <c r="K2783" i="7"/>
  <c r="L2951" i="7"/>
  <c r="K2951" i="7"/>
  <c r="L115" i="7"/>
  <c r="K115" i="7"/>
  <c r="L2780" i="7"/>
  <c r="K2780" i="7"/>
  <c r="L700" i="7"/>
  <c r="K700" i="7"/>
  <c r="L2778" i="7"/>
  <c r="K2778" i="7"/>
  <c r="L3204" i="7"/>
  <c r="K3204" i="7"/>
  <c r="L2776" i="7"/>
  <c r="K2776" i="7"/>
  <c r="L2073" i="7"/>
  <c r="K2073" i="7"/>
  <c r="L2071" i="7"/>
  <c r="K2071" i="7"/>
  <c r="L2773" i="7"/>
  <c r="K2773" i="7"/>
  <c r="L237" i="7"/>
  <c r="K237" i="7"/>
  <c r="L3080" i="7"/>
  <c r="K3080" i="7"/>
  <c r="L2770" i="7"/>
  <c r="K2770" i="7"/>
  <c r="L2769" i="7"/>
  <c r="K2769" i="7"/>
  <c r="L2768" i="7"/>
  <c r="K2768" i="7"/>
  <c r="L3139" i="7"/>
  <c r="K3139" i="7"/>
  <c r="L2803" i="7"/>
  <c r="K2803" i="7"/>
  <c r="L2950" i="7"/>
  <c r="K2950" i="7"/>
  <c r="L2764" i="7"/>
  <c r="K2764" i="7"/>
  <c r="L2886" i="7"/>
  <c r="K2886" i="7"/>
  <c r="L2762" i="7"/>
  <c r="K2762" i="7"/>
  <c r="L3416" i="7"/>
  <c r="K3416" i="7"/>
  <c r="L837" i="7"/>
  <c r="K837" i="7"/>
  <c r="L3766" i="7"/>
  <c r="K3766" i="7"/>
  <c r="L2758" i="7"/>
  <c r="K2758" i="7"/>
  <c r="L1019" i="7"/>
  <c r="K1019" i="7"/>
  <c r="L2800" i="7"/>
  <c r="K2800" i="7"/>
  <c r="L2736" i="7"/>
  <c r="K2736" i="7"/>
  <c r="L1086" i="7"/>
  <c r="K1086" i="7"/>
  <c r="L2753" i="7"/>
  <c r="K2753" i="7"/>
  <c r="L2752" i="7"/>
  <c r="K2752" i="7"/>
  <c r="L836" i="7"/>
  <c r="K836" i="7"/>
  <c r="L3819" i="7"/>
  <c r="K3819" i="7"/>
  <c r="L282" i="7"/>
  <c r="K282" i="7"/>
  <c r="L2748" i="7"/>
  <c r="K2748" i="7"/>
  <c r="L698" i="7"/>
  <c r="K698" i="7"/>
  <c r="L2746" i="7"/>
  <c r="K2746" i="7"/>
  <c r="L2745" i="7"/>
  <c r="K2745" i="7"/>
  <c r="L1454" i="7"/>
  <c r="K1454" i="7"/>
  <c r="L2743" i="7"/>
  <c r="K2743" i="7"/>
  <c r="L2949" i="7"/>
  <c r="K2949" i="7"/>
  <c r="L2741" i="7"/>
  <c r="K2741" i="7"/>
  <c r="L1330" i="7"/>
  <c r="K1330" i="7"/>
  <c r="L2739" i="7"/>
  <c r="K2739" i="7"/>
  <c r="L2738" i="7"/>
  <c r="K2738" i="7"/>
  <c r="L2335" i="7"/>
  <c r="K2335" i="7"/>
  <c r="L1162" i="7"/>
  <c r="K1162" i="7"/>
  <c r="L4042" i="7"/>
  <c r="K4042" i="7"/>
  <c r="L3511" i="7"/>
  <c r="K3511" i="7"/>
  <c r="L2735" i="7"/>
  <c r="K2735" i="7"/>
  <c r="L1329" i="7"/>
  <c r="K1329" i="7"/>
  <c r="L2731" i="7"/>
  <c r="K2731" i="7"/>
  <c r="L1516" i="7"/>
  <c r="K1516" i="7"/>
  <c r="L2729" i="7"/>
  <c r="K2729" i="7"/>
  <c r="L2728" i="7"/>
  <c r="K2728" i="7"/>
  <c r="L2727" i="7"/>
  <c r="K2727" i="7"/>
  <c r="L2726" i="7"/>
  <c r="K2726" i="7"/>
  <c r="L2725" i="7"/>
  <c r="K2725" i="7"/>
  <c r="L2724" i="7"/>
  <c r="K2724" i="7"/>
  <c r="L1515" i="7"/>
  <c r="K1515" i="7"/>
  <c r="L696" i="7"/>
  <c r="K696" i="7"/>
  <c r="L2721" i="7"/>
  <c r="K2721" i="7"/>
  <c r="L2720" i="7"/>
  <c r="K2720" i="7"/>
  <c r="L3258" i="7"/>
  <c r="K3258" i="7"/>
  <c r="L2718" i="7"/>
  <c r="K2718" i="7"/>
  <c r="L2717" i="7"/>
  <c r="K2717" i="7"/>
  <c r="L2716" i="7"/>
  <c r="K2716" i="7"/>
  <c r="L2880" i="7"/>
  <c r="K2880" i="7"/>
  <c r="L2948" i="7"/>
  <c r="K2948" i="7"/>
  <c r="L2713" i="7"/>
  <c r="K2713" i="7"/>
  <c r="L2712" i="7"/>
  <c r="K2712" i="7"/>
  <c r="L2711" i="7"/>
  <c r="K2711" i="7"/>
  <c r="L835" i="7"/>
  <c r="K835" i="7"/>
  <c r="L2709" i="7"/>
  <c r="K2709" i="7"/>
  <c r="L3079" i="7"/>
  <c r="K3079" i="7"/>
  <c r="L3457" i="7"/>
  <c r="K3457" i="7"/>
  <c r="L2706" i="7"/>
  <c r="K2706" i="7"/>
  <c r="L2705" i="7"/>
  <c r="K2705" i="7"/>
  <c r="L1381" i="7"/>
  <c r="K1381" i="7"/>
  <c r="L930" i="7"/>
  <c r="K930" i="7"/>
  <c r="L2702" i="7"/>
  <c r="K2702" i="7"/>
  <c r="L1217" i="7"/>
  <c r="K1217" i="7"/>
  <c r="L1015" i="7"/>
  <c r="K1015" i="7"/>
  <c r="L2699" i="7"/>
  <c r="K2699" i="7"/>
  <c r="L1837" i="7"/>
  <c r="K1837" i="7"/>
  <c r="L2697" i="7"/>
  <c r="K2697" i="7"/>
  <c r="L2696" i="7"/>
  <c r="K2696" i="7"/>
  <c r="L3415" i="7"/>
  <c r="K3415" i="7"/>
  <c r="L1916" i="7"/>
  <c r="K1916" i="7"/>
  <c r="L236" i="7"/>
  <c r="K236" i="7"/>
  <c r="L2514" i="7"/>
  <c r="K2514" i="7"/>
  <c r="L1836" i="7"/>
  <c r="K1836" i="7"/>
  <c r="L2690" i="7"/>
  <c r="K2690" i="7"/>
  <c r="L927" i="7"/>
  <c r="K927" i="7"/>
  <c r="L2688" i="7"/>
  <c r="K2688" i="7"/>
  <c r="L2687" i="7"/>
  <c r="K2687" i="7"/>
  <c r="L595" i="7"/>
  <c r="K595" i="7"/>
  <c r="L2685" i="7"/>
  <c r="K2685" i="7"/>
  <c r="L2438" i="7"/>
  <c r="K2438" i="7"/>
  <c r="L1579" i="7"/>
  <c r="K1579" i="7"/>
  <c r="L2682" i="7"/>
  <c r="K2682" i="7"/>
  <c r="L1323" i="7"/>
  <c r="K1323" i="7"/>
  <c r="L2878" i="7"/>
  <c r="K2878" i="7"/>
  <c r="L2679" i="7"/>
  <c r="K2679" i="7"/>
  <c r="L1914" i="7"/>
  <c r="K1914" i="7"/>
  <c r="L2677" i="7"/>
  <c r="K2677" i="7"/>
  <c r="L2676" i="7"/>
  <c r="K2676" i="7"/>
  <c r="L3024" i="7"/>
  <c r="K3024" i="7"/>
  <c r="L2674" i="7"/>
  <c r="K2674" i="7"/>
  <c r="L2332" i="7"/>
  <c r="K2332" i="7"/>
  <c r="L2331" i="7"/>
  <c r="K2331" i="7"/>
  <c r="L2658" i="7"/>
  <c r="K2658" i="7"/>
  <c r="L2435" i="7"/>
  <c r="K2435" i="7"/>
  <c r="L1322" i="7"/>
  <c r="K1322" i="7"/>
  <c r="L2668" i="7"/>
  <c r="K2668" i="7"/>
  <c r="L1637" i="7"/>
  <c r="K1637" i="7"/>
  <c r="L4086" i="7"/>
  <c r="K4086" i="7"/>
  <c r="L2665" i="7"/>
  <c r="K2665" i="7"/>
  <c r="L2664" i="7"/>
  <c r="K2664" i="7"/>
  <c r="L2663" i="7"/>
  <c r="K2663" i="7"/>
  <c r="L2662" i="7"/>
  <c r="K2662" i="7"/>
  <c r="L2661" i="7"/>
  <c r="K2661" i="7"/>
  <c r="L256" i="7"/>
  <c r="K256" i="7"/>
  <c r="L3918" i="7"/>
  <c r="K3918" i="7"/>
  <c r="L2657" i="7"/>
  <c r="K2657" i="7"/>
  <c r="L235" i="7"/>
  <c r="K235" i="7"/>
  <c r="L2876" i="7"/>
  <c r="K2876" i="7"/>
  <c r="L2655" i="7"/>
  <c r="K2655" i="7"/>
  <c r="L3565" i="7"/>
  <c r="K3565" i="7"/>
  <c r="L2653" i="7"/>
  <c r="K2653" i="7"/>
  <c r="L2652" i="7"/>
  <c r="K2652" i="7"/>
  <c r="L2651" i="7"/>
  <c r="K2651" i="7"/>
  <c r="L2650" i="7"/>
  <c r="K2650" i="7"/>
  <c r="L2434" i="7"/>
  <c r="K2434" i="7"/>
  <c r="L2648" i="7"/>
  <c r="K2648" i="7"/>
  <c r="L409" i="7"/>
  <c r="K409" i="7"/>
  <c r="L334" i="7"/>
  <c r="K334" i="7"/>
  <c r="L2645" i="7"/>
  <c r="K2645" i="7"/>
  <c r="L2644" i="7"/>
  <c r="K2644" i="7"/>
  <c r="L3453" i="7"/>
  <c r="K3453" i="7"/>
  <c r="L333" i="7"/>
  <c r="K333" i="7"/>
  <c r="L2656" i="7"/>
  <c r="K2656" i="7"/>
  <c r="L3790" i="7"/>
  <c r="K3790" i="7"/>
  <c r="L2639" i="7"/>
  <c r="K2639" i="7"/>
  <c r="L926" i="7"/>
  <c r="K926" i="7"/>
  <c r="L1161" i="7"/>
  <c r="K1161" i="7"/>
  <c r="L2636" i="7"/>
  <c r="K2636" i="7"/>
  <c r="L2635" i="7"/>
  <c r="K2635" i="7"/>
  <c r="L166" i="7"/>
  <c r="K166" i="7"/>
  <c r="L2633" i="7"/>
  <c r="K2633" i="7"/>
  <c r="L2632" i="7"/>
  <c r="K2632" i="7"/>
  <c r="L3202" i="7"/>
  <c r="K3202" i="7"/>
  <c r="L2630" i="7"/>
  <c r="K2630" i="7"/>
  <c r="L2629" i="7"/>
  <c r="K2629" i="7"/>
  <c r="L2628" i="7"/>
  <c r="K2628" i="7"/>
  <c r="L3414" i="7"/>
  <c r="K3414" i="7"/>
  <c r="L925" i="7"/>
  <c r="K925" i="7"/>
  <c r="L3412" i="7"/>
  <c r="K3412" i="7"/>
  <c r="L694" i="7"/>
  <c r="K694" i="7"/>
  <c r="L2623" i="7"/>
  <c r="K2623" i="7"/>
  <c r="L406" i="7"/>
  <c r="K406" i="7"/>
  <c r="L3023" i="7"/>
  <c r="K3023" i="7"/>
  <c r="L3616" i="7"/>
  <c r="K3616" i="7"/>
  <c r="L3932" i="7"/>
  <c r="K3932" i="7"/>
  <c r="L1636" i="7"/>
  <c r="K1636" i="7"/>
  <c r="L2066" i="7"/>
  <c r="K2066" i="7"/>
  <c r="L924" i="7"/>
  <c r="K924" i="7"/>
  <c r="L2615" i="7"/>
  <c r="K2615" i="7"/>
  <c r="L3319" i="7"/>
  <c r="K3319" i="7"/>
  <c r="L2734" i="7"/>
  <c r="K2734" i="7"/>
  <c r="L2612" i="7"/>
  <c r="K2612" i="7"/>
  <c r="L2611" i="7"/>
  <c r="K2611" i="7"/>
  <c r="L3665" i="7"/>
  <c r="K3665" i="7"/>
  <c r="L3510" i="7"/>
  <c r="K3510" i="7"/>
  <c r="L3904" i="7"/>
  <c r="K3904" i="7"/>
  <c r="L2065" i="7"/>
  <c r="K2065" i="7"/>
  <c r="L4014" i="7"/>
  <c r="K4014" i="7"/>
  <c r="L2238" i="7"/>
  <c r="K2238" i="7"/>
  <c r="L2063" i="7"/>
  <c r="K2063" i="7"/>
  <c r="L3917" i="7"/>
  <c r="K3917" i="7"/>
  <c r="L3916" i="7"/>
  <c r="K3916" i="7"/>
  <c r="L2005" i="7"/>
  <c r="K2005" i="7"/>
  <c r="L2600" i="7"/>
  <c r="K2600" i="7"/>
  <c r="L2599" i="7"/>
  <c r="K2599" i="7"/>
  <c r="L2598" i="7"/>
  <c r="K2598" i="7"/>
  <c r="L594" i="7"/>
  <c r="K594" i="7"/>
  <c r="L3137" i="7"/>
  <c r="K3137" i="7"/>
  <c r="L2595" i="7"/>
  <c r="K2595" i="7"/>
  <c r="L2237" i="7"/>
  <c r="K2237" i="7"/>
  <c r="L2593" i="7"/>
  <c r="K2593" i="7"/>
  <c r="L1833" i="7"/>
  <c r="K1833" i="7"/>
  <c r="L2591" i="7"/>
  <c r="K2591" i="7"/>
  <c r="L2590" i="7"/>
  <c r="K2590" i="7"/>
  <c r="L2589" i="7"/>
  <c r="K2589" i="7"/>
  <c r="L2588" i="7"/>
  <c r="K2588" i="7"/>
  <c r="L2170" i="7"/>
  <c r="K2170" i="7"/>
  <c r="L1215" i="7"/>
  <c r="K1215" i="7"/>
  <c r="L2874" i="7"/>
  <c r="K2874" i="7"/>
  <c r="L3411" i="7"/>
  <c r="K3411" i="7"/>
  <c r="L2583" i="7"/>
  <c r="K2583" i="7"/>
  <c r="L2508" i="7"/>
  <c r="K2508" i="7"/>
  <c r="L2581" i="7"/>
  <c r="K2581" i="7"/>
  <c r="L2580" i="7"/>
  <c r="K2580" i="7"/>
  <c r="L114" i="7"/>
  <c r="K114" i="7"/>
  <c r="L1576" i="7"/>
  <c r="K1576" i="7"/>
  <c r="L2577" i="7"/>
  <c r="K2577" i="7"/>
  <c r="L1213" i="7"/>
  <c r="K1213" i="7"/>
  <c r="L2169" i="7"/>
  <c r="K2169" i="7"/>
  <c r="L2574" i="7"/>
  <c r="K2574" i="7"/>
  <c r="L3409" i="7"/>
  <c r="K3409" i="7"/>
  <c r="L767" i="7"/>
  <c r="K767" i="7"/>
  <c r="L2571" i="7"/>
  <c r="K2571" i="7"/>
  <c r="L3615" i="7"/>
  <c r="K3615" i="7"/>
  <c r="L3725" i="7"/>
  <c r="K3725" i="7"/>
  <c r="L2568" i="7"/>
  <c r="K2568" i="7"/>
  <c r="L405" i="7"/>
  <c r="K405" i="7"/>
  <c r="L3451" i="7"/>
  <c r="K3451" i="7"/>
  <c r="L693" i="7"/>
  <c r="K693" i="7"/>
  <c r="L404" i="7"/>
  <c r="K404" i="7"/>
  <c r="L3449" i="7"/>
  <c r="K3449" i="7"/>
  <c r="L2562" i="7"/>
  <c r="K2562" i="7"/>
  <c r="L3078" i="7"/>
  <c r="K3078" i="7"/>
  <c r="L3564" i="7"/>
  <c r="K3564" i="7"/>
  <c r="L2505" i="7"/>
  <c r="K2505" i="7"/>
  <c r="L2433" i="7"/>
  <c r="K2433" i="7"/>
  <c r="L2557" i="7"/>
  <c r="K2557" i="7"/>
  <c r="L1014" i="7"/>
  <c r="K1014" i="7"/>
  <c r="L2799" i="7"/>
  <c r="K2799" i="7"/>
  <c r="L2554" i="7"/>
  <c r="K2554" i="7"/>
  <c r="L2553" i="7"/>
  <c r="K2553" i="7"/>
  <c r="L2552" i="7"/>
  <c r="K2552" i="7"/>
  <c r="L2551" i="7"/>
  <c r="K2551" i="7"/>
  <c r="L2550" i="7"/>
  <c r="K2550" i="7"/>
  <c r="L3614" i="7"/>
  <c r="K3614" i="7"/>
  <c r="L3021" i="7"/>
  <c r="K3021" i="7"/>
  <c r="L3956" i="7"/>
  <c r="K3956" i="7"/>
  <c r="L1514" i="7"/>
  <c r="K1514" i="7"/>
  <c r="L2545" i="7"/>
  <c r="K2545" i="7"/>
  <c r="L2798" i="7"/>
  <c r="K2798" i="7"/>
  <c r="L1731" i="7"/>
  <c r="K1731" i="7"/>
  <c r="L2542" i="7"/>
  <c r="K2542" i="7"/>
  <c r="L2541" i="7"/>
  <c r="K2541" i="7"/>
  <c r="L2540" i="7"/>
  <c r="K2540" i="7"/>
  <c r="L399" i="7"/>
  <c r="K399" i="7"/>
  <c r="L2538" i="7"/>
  <c r="K2538" i="7"/>
  <c r="L500" i="7"/>
  <c r="K500" i="7"/>
  <c r="L3076" i="7"/>
  <c r="K3076" i="7"/>
  <c r="L2535" i="7"/>
  <c r="K2535" i="7"/>
  <c r="L2534" i="7"/>
  <c r="K2534" i="7"/>
  <c r="L2533" i="7"/>
  <c r="K2533" i="7"/>
  <c r="L2532" i="7"/>
  <c r="K2532" i="7"/>
  <c r="L3201" i="7"/>
  <c r="K3201" i="7"/>
  <c r="L766" i="7"/>
  <c r="K766" i="7"/>
  <c r="L2529" i="7"/>
  <c r="K2529" i="7"/>
  <c r="L2528" i="7"/>
  <c r="K2528" i="7"/>
  <c r="L2527" i="7"/>
  <c r="K2527" i="7"/>
  <c r="L2526" i="7"/>
  <c r="K2526" i="7"/>
  <c r="L2525" i="7"/>
  <c r="K2525" i="7"/>
  <c r="L2524" i="7"/>
  <c r="K2524" i="7"/>
  <c r="L2523" i="7"/>
  <c r="K2523" i="7"/>
  <c r="L2733" i="7"/>
  <c r="K2733" i="7"/>
  <c r="L3018" i="7"/>
  <c r="K3018" i="7"/>
  <c r="L1320" i="7"/>
  <c r="K1320" i="7"/>
  <c r="L1634" i="7"/>
  <c r="K1634" i="7"/>
  <c r="L2518" i="7"/>
  <c r="K2518" i="7"/>
  <c r="L496" i="7"/>
  <c r="K496" i="7"/>
  <c r="L2516" i="7"/>
  <c r="K2516" i="7"/>
  <c r="L2515" i="7"/>
  <c r="K2515" i="7"/>
  <c r="L1513" i="7"/>
  <c r="K1513" i="7"/>
  <c r="L2513" i="7"/>
  <c r="K2513" i="7"/>
  <c r="L2512" i="7"/>
  <c r="K2512" i="7"/>
  <c r="L2511" i="7"/>
  <c r="K2511" i="7"/>
  <c r="L2510" i="7"/>
  <c r="K2510" i="7"/>
  <c r="L2509" i="7"/>
  <c r="K2509" i="7"/>
  <c r="L765" i="7"/>
  <c r="K765" i="7"/>
  <c r="L2507" i="7"/>
  <c r="K2507" i="7"/>
  <c r="L2506" i="7"/>
  <c r="K2506" i="7"/>
  <c r="L58" i="7"/>
  <c r="K58" i="7"/>
  <c r="L2504" i="7"/>
  <c r="K2504" i="7"/>
  <c r="L2503" i="7"/>
  <c r="K2503" i="7"/>
  <c r="L834" i="7"/>
  <c r="K834" i="7"/>
  <c r="L493" i="7"/>
  <c r="K493" i="7"/>
  <c r="L2500" i="7"/>
  <c r="K2500" i="7"/>
  <c r="L2947" i="7"/>
  <c r="K2947" i="7"/>
  <c r="L2498" i="7"/>
  <c r="K2498" i="7"/>
  <c r="L57" i="7"/>
  <c r="K57" i="7"/>
  <c r="L2496" i="7"/>
  <c r="K2496" i="7"/>
  <c r="L2495" i="7"/>
  <c r="K2495" i="7"/>
  <c r="L3257" i="7"/>
  <c r="K3257" i="7"/>
  <c r="L489" i="7"/>
  <c r="K489" i="7"/>
  <c r="L3448" i="7"/>
  <c r="K3448" i="7"/>
  <c r="L2491" i="7"/>
  <c r="K2491" i="7"/>
  <c r="L3955" i="7"/>
  <c r="K3955" i="7"/>
  <c r="L2489" i="7"/>
  <c r="K2489" i="7"/>
  <c r="L2488" i="7"/>
  <c r="K2488" i="7"/>
  <c r="L2487" i="7"/>
  <c r="K2487" i="7"/>
  <c r="L2486" i="7"/>
  <c r="K2486" i="7"/>
  <c r="L1449" i="7"/>
  <c r="K1449" i="7"/>
  <c r="L2484" i="7"/>
  <c r="K2484" i="7"/>
  <c r="L2483" i="7"/>
  <c r="K2483" i="7"/>
  <c r="L10" i="7"/>
  <c r="K10" i="7"/>
  <c r="L2481" i="7"/>
  <c r="K2481" i="7"/>
  <c r="L3408" i="7"/>
  <c r="K3408" i="7"/>
  <c r="L488" i="7"/>
  <c r="K488" i="7"/>
  <c r="L1081" i="7"/>
  <c r="K1081" i="7"/>
  <c r="L832" i="7"/>
  <c r="K832" i="7"/>
  <c r="L3915" i="7"/>
  <c r="K3915" i="7"/>
  <c r="L2475" i="7"/>
  <c r="K2475" i="7"/>
  <c r="L2474" i="7"/>
  <c r="K2474" i="7"/>
  <c r="L2473" i="7"/>
  <c r="K2473" i="7"/>
  <c r="L1446" i="7"/>
  <c r="K1446" i="7"/>
  <c r="L1510" i="7"/>
  <c r="K1510" i="7"/>
  <c r="L691" i="7"/>
  <c r="K691" i="7"/>
  <c r="L2469" i="7"/>
  <c r="K2469" i="7"/>
  <c r="L2468" i="7"/>
  <c r="K2468" i="7"/>
  <c r="L485" i="7"/>
  <c r="K485" i="7"/>
  <c r="L761" i="7"/>
  <c r="K761" i="7"/>
  <c r="L3318" i="7"/>
  <c r="K3318" i="7"/>
  <c r="L398" i="7"/>
  <c r="K398" i="7"/>
  <c r="L2232" i="7"/>
  <c r="K2232" i="7"/>
  <c r="L2462" i="7"/>
  <c r="K2462" i="7"/>
  <c r="L3447" i="7"/>
  <c r="K3447" i="7"/>
  <c r="L2460" i="7"/>
  <c r="K2460" i="7"/>
  <c r="L78" i="7"/>
  <c r="K78" i="7"/>
  <c r="L2458" i="7"/>
  <c r="K2458" i="7"/>
  <c r="L2457" i="7"/>
  <c r="K2457" i="7"/>
  <c r="L831" i="7"/>
  <c r="K831" i="7"/>
  <c r="L2455" i="7"/>
  <c r="K2455" i="7"/>
  <c r="L1508" i="7"/>
  <c r="K1508" i="7"/>
  <c r="L2004" i="7"/>
  <c r="K2004" i="7"/>
  <c r="L2452" i="7"/>
  <c r="K2452" i="7"/>
  <c r="L2451" i="7"/>
  <c r="K2451" i="7"/>
  <c r="L1574" i="7"/>
  <c r="K1574" i="7"/>
  <c r="L689" i="7"/>
  <c r="K689" i="7"/>
  <c r="L4031" i="7"/>
  <c r="K4031" i="7"/>
  <c r="L2447" i="7"/>
  <c r="K2447" i="7"/>
  <c r="L2446" i="7"/>
  <c r="K2446" i="7"/>
  <c r="L2445" i="7"/>
  <c r="K2445" i="7"/>
  <c r="L1506" i="7"/>
  <c r="K1506" i="7"/>
  <c r="L2443" i="7"/>
  <c r="K2443" i="7"/>
  <c r="L2442" i="7"/>
  <c r="K2442" i="7"/>
  <c r="L1573" i="7"/>
  <c r="K1573" i="7"/>
  <c r="L2440" i="7"/>
  <c r="K2440" i="7"/>
  <c r="L2439" i="7"/>
  <c r="K2439" i="7"/>
  <c r="L2001" i="7"/>
  <c r="K2001" i="7"/>
  <c r="L2437" i="7"/>
  <c r="K2437" i="7"/>
  <c r="L2436" i="7"/>
  <c r="K2436" i="7"/>
  <c r="L3888" i="7"/>
  <c r="K3888" i="7"/>
  <c r="L2231" i="7"/>
  <c r="K2231" i="7"/>
  <c r="L1505" i="7"/>
  <c r="K1505" i="7"/>
  <c r="L2432" i="7"/>
  <c r="K2432" i="7"/>
  <c r="L2431" i="7"/>
  <c r="K2431" i="7"/>
  <c r="L3724" i="7"/>
  <c r="K3724" i="7"/>
  <c r="L593" i="7"/>
  <c r="K593" i="7"/>
  <c r="L3446" i="7"/>
  <c r="K3446" i="7"/>
  <c r="L2427" i="7"/>
  <c r="K2427" i="7"/>
  <c r="L2872" i="7"/>
  <c r="K2872" i="7"/>
  <c r="L2425" i="7"/>
  <c r="K2425" i="7"/>
  <c r="L1445" i="7"/>
  <c r="K1445" i="7"/>
  <c r="L2000" i="7"/>
  <c r="K2000" i="7"/>
  <c r="L2422" i="7"/>
  <c r="K2422" i="7"/>
  <c r="L3563" i="7"/>
  <c r="K3563" i="7"/>
  <c r="L164" i="7"/>
  <c r="K164" i="7"/>
  <c r="L2419" i="7"/>
  <c r="K2419" i="7"/>
  <c r="L1730" i="7"/>
  <c r="K1730" i="7"/>
  <c r="L3255" i="7"/>
  <c r="K3255" i="7"/>
  <c r="L281" i="7"/>
  <c r="K281" i="7"/>
  <c r="L2415" i="7"/>
  <c r="K2415" i="7"/>
  <c r="L56" i="7"/>
  <c r="K56" i="7"/>
  <c r="L2413" i="7"/>
  <c r="K2413" i="7"/>
  <c r="L2412" i="7"/>
  <c r="K2412" i="7"/>
  <c r="L2411" i="7"/>
  <c r="K2411" i="7"/>
  <c r="L2410" i="7"/>
  <c r="K2410" i="7"/>
  <c r="L922" i="7"/>
  <c r="K922" i="7"/>
  <c r="L921" i="7"/>
  <c r="K921" i="7"/>
  <c r="L2407" i="7"/>
  <c r="K2407" i="7"/>
  <c r="L2406" i="7"/>
  <c r="K2406" i="7"/>
  <c r="L2405" i="7"/>
  <c r="K2405" i="7"/>
  <c r="L2404" i="7"/>
  <c r="K2404" i="7"/>
  <c r="L3661" i="7"/>
  <c r="K3661" i="7"/>
  <c r="L2402" i="7"/>
  <c r="K2402" i="7"/>
  <c r="L687" i="7"/>
  <c r="K687" i="7"/>
  <c r="L1158" i="7"/>
  <c r="K1158" i="7"/>
  <c r="L2399" i="7"/>
  <c r="K2399" i="7"/>
  <c r="L2398" i="7"/>
  <c r="K2398" i="7"/>
  <c r="L686" i="7"/>
  <c r="K686" i="7"/>
  <c r="L4013" i="7"/>
  <c r="K4013" i="7"/>
  <c r="L2395" i="7"/>
  <c r="K2395" i="7"/>
  <c r="L2394" i="7"/>
  <c r="K2394" i="7"/>
  <c r="L2393" i="7"/>
  <c r="K2393" i="7"/>
  <c r="L2392" i="7"/>
  <c r="K2392" i="7"/>
  <c r="L1504" i="7"/>
  <c r="K1504" i="7"/>
  <c r="L830" i="7"/>
  <c r="K830" i="7"/>
  <c r="L2654" i="7"/>
  <c r="K2654" i="7"/>
  <c r="L4011" i="7"/>
  <c r="K4011" i="7"/>
  <c r="L2387" i="7"/>
  <c r="K2387" i="7"/>
  <c r="L2386" i="7"/>
  <c r="K2386" i="7"/>
  <c r="L3200" i="7"/>
  <c r="K3200" i="7"/>
  <c r="L3903" i="7"/>
  <c r="K3903" i="7"/>
  <c r="L2383" i="7"/>
  <c r="K2383" i="7"/>
  <c r="L2382" i="7"/>
  <c r="K2382" i="7"/>
  <c r="L2381" i="7"/>
  <c r="K2381" i="7"/>
  <c r="L2380" i="7"/>
  <c r="K2380" i="7"/>
  <c r="L2379" i="7"/>
  <c r="K2379" i="7"/>
  <c r="L2378" i="7"/>
  <c r="K2378" i="7"/>
  <c r="L1379" i="7"/>
  <c r="K1379" i="7"/>
  <c r="L2376" i="7"/>
  <c r="K2376" i="7"/>
  <c r="L2375" i="7"/>
  <c r="K2375" i="7"/>
  <c r="L1832" i="7"/>
  <c r="K1832" i="7"/>
  <c r="L2373" i="7"/>
  <c r="K2373" i="7"/>
  <c r="L1729" i="7"/>
  <c r="K1729" i="7"/>
  <c r="L2371" i="7"/>
  <c r="K2371" i="7"/>
  <c r="L2370" i="7"/>
  <c r="K2370" i="7"/>
  <c r="L160" i="7"/>
  <c r="K160" i="7"/>
  <c r="L2368" i="7"/>
  <c r="K2368" i="7"/>
  <c r="L1572" i="7"/>
  <c r="K1572" i="7"/>
  <c r="L3197" i="7"/>
  <c r="K3197" i="7"/>
  <c r="L2365" i="7"/>
  <c r="K2365" i="7"/>
  <c r="L3613" i="7"/>
  <c r="K3613" i="7"/>
  <c r="L2363" i="7"/>
  <c r="K2363" i="7"/>
  <c r="L2362" i="7"/>
  <c r="K2362" i="7"/>
  <c r="L2361" i="7"/>
  <c r="K2361" i="7"/>
  <c r="L2360" i="7"/>
  <c r="K2360" i="7"/>
  <c r="L2359" i="7"/>
  <c r="K2359" i="7"/>
  <c r="L2358" i="7"/>
  <c r="K2358" i="7"/>
  <c r="L2357" i="7"/>
  <c r="K2357" i="7"/>
  <c r="L2797" i="7"/>
  <c r="K2797" i="7"/>
  <c r="L2355" i="7"/>
  <c r="K2355" i="7"/>
  <c r="L2354" i="7"/>
  <c r="K2354" i="7"/>
  <c r="L2353" i="7"/>
  <c r="K2353" i="7"/>
  <c r="L2352" i="7"/>
  <c r="K2352" i="7"/>
  <c r="L2351" i="7"/>
  <c r="K2351" i="7"/>
  <c r="L2350" i="7"/>
  <c r="K2350" i="7"/>
  <c r="L1633" i="7"/>
  <c r="K1633" i="7"/>
  <c r="L2348" i="7"/>
  <c r="K2348" i="7"/>
  <c r="L2347" i="7"/>
  <c r="K2347" i="7"/>
  <c r="L3445" i="7"/>
  <c r="K3445" i="7"/>
  <c r="L1571" i="7"/>
  <c r="K1571" i="7"/>
  <c r="L2344" i="7"/>
  <c r="K2344" i="7"/>
  <c r="L3075" i="7"/>
  <c r="K3075" i="7"/>
  <c r="L2342" i="7"/>
  <c r="K2342" i="7"/>
  <c r="L2946" i="7"/>
  <c r="K2946" i="7"/>
  <c r="L4081" i="7"/>
  <c r="K4081" i="7"/>
  <c r="L2339" i="7"/>
  <c r="K2339" i="7"/>
  <c r="L3723" i="7"/>
  <c r="K3723" i="7"/>
  <c r="L1078" i="7"/>
  <c r="K1078" i="7"/>
  <c r="L2336" i="7"/>
  <c r="K2336" i="7"/>
  <c r="L1211" i="7"/>
  <c r="K1211" i="7"/>
  <c r="L2334" i="7"/>
  <c r="K2334" i="7"/>
  <c r="L2333" i="7"/>
  <c r="K2333" i="7"/>
  <c r="L3316" i="7"/>
  <c r="K3316" i="7"/>
  <c r="L2584" i="7"/>
  <c r="K2584" i="7"/>
  <c r="L157" i="7"/>
  <c r="K157" i="7"/>
  <c r="L3789" i="7"/>
  <c r="K3789" i="7"/>
  <c r="L1724" i="7"/>
  <c r="K1724" i="7"/>
  <c r="L2327" i="7"/>
  <c r="K2327" i="7"/>
  <c r="L2229" i="7"/>
  <c r="K2229" i="7"/>
  <c r="L2325" i="7"/>
  <c r="K2325" i="7"/>
  <c r="L2945" i="7"/>
  <c r="K2945" i="7"/>
  <c r="L685" i="7"/>
  <c r="K685" i="7"/>
  <c r="L2322" i="7"/>
  <c r="K2322" i="7"/>
  <c r="L1376" i="7"/>
  <c r="K1376" i="7"/>
  <c r="L2320" i="7"/>
  <c r="K2320" i="7"/>
  <c r="L3788" i="7"/>
  <c r="K3788" i="7"/>
  <c r="L591" i="7"/>
  <c r="K591" i="7"/>
  <c r="L1157" i="7"/>
  <c r="K1157" i="7"/>
  <c r="L2316" i="7"/>
  <c r="K2316" i="7"/>
  <c r="L2315" i="7"/>
  <c r="K2315" i="7"/>
  <c r="L1570" i="7"/>
  <c r="K1570" i="7"/>
  <c r="L4052" i="7"/>
  <c r="K4052" i="7"/>
  <c r="L3849" i="7"/>
  <c r="K3849" i="7"/>
  <c r="L1999" i="7"/>
  <c r="K1999" i="7"/>
  <c r="L917" i="7"/>
  <c r="K917" i="7"/>
  <c r="L2309" i="7"/>
  <c r="K2309" i="7"/>
  <c r="L2308" i="7"/>
  <c r="K2308" i="7"/>
  <c r="L2582" i="7"/>
  <c r="K2582" i="7"/>
  <c r="L156" i="7"/>
  <c r="K156" i="7"/>
  <c r="L2305" i="7"/>
  <c r="K2305" i="7"/>
  <c r="L2304" i="7"/>
  <c r="K2304" i="7"/>
  <c r="L2303" i="7"/>
  <c r="K2303" i="7"/>
  <c r="L829" i="7"/>
  <c r="K829" i="7"/>
  <c r="L2301" i="7"/>
  <c r="K2301" i="7"/>
  <c r="L2300" i="7"/>
  <c r="K2300" i="7"/>
  <c r="L2299" i="7"/>
  <c r="K2299" i="7"/>
  <c r="L2167" i="7"/>
  <c r="K2167" i="7"/>
  <c r="L590" i="7"/>
  <c r="K590" i="7"/>
  <c r="L1912" i="7"/>
  <c r="K1912" i="7"/>
  <c r="L1998" i="7"/>
  <c r="K1998" i="7"/>
  <c r="L1373" i="7"/>
  <c r="K1373" i="7"/>
  <c r="L1831" i="7"/>
  <c r="K1831" i="7"/>
  <c r="L2292" i="7"/>
  <c r="K2292" i="7"/>
  <c r="L2291" i="7"/>
  <c r="K2291" i="7"/>
  <c r="L1996" i="7"/>
  <c r="K1996" i="7"/>
  <c r="L585" i="7"/>
  <c r="K585" i="7"/>
  <c r="L2288" i="7"/>
  <c r="K2288" i="7"/>
  <c r="L3315" i="7"/>
  <c r="K3315" i="7"/>
  <c r="L2286" i="7"/>
  <c r="K2286" i="7"/>
  <c r="L2061" i="7"/>
  <c r="K2061" i="7"/>
  <c r="L328" i="7"/>
  <c r="K328" i="7"/>
  <c r="L2283" i="7"/>
  <c r="K2283" i="7"/>
  <c r="L2282" i="7"/>
  <c r="K2282" i="7"/>
  <c r="L2281" i="7"/>
  <c r="K2281" i="7"/>
  <c r="L55" i="7"/>
  <c r="K55" i="7"/>
  <c r="L2279" i="7"/>
  <c r="K2279" i="7"/>
  <c r="L2278" i="7"/>
  <c r="K2278" i="7"/>
  <c r="L3659" i="7"/>
  <c r="K3659" i="7"/>
  <c r="L3612" i="7"/>
  <c r="K3612" i="7"/>
  <c r="L2275" i="7"/>
  <c r="K2275" i="7"/>
  <c r="L2274" i="7"/>
  <c r="K2274" i="7"/>
  <c r="L325" i="7"/>
  <c r="K325" i="7"/>
  <c r="L583" i="7"/>
  <c r="K583" i="7"/>
  <c r="L3253" i="7"/>
  <c r="K3253" i="7"/>
  <c r="L2270" i="7"/>
  <c r="K2270" i="7"/>
  <c r="L2269" i="7"/>
  <c r="K2269" i="7"/>
  <c r="L2268" i="7"/>
  <c r="K2268" i="7"/>
  <c r="L2267" i="7"/>
  <c r="K2267" i="7"/>
  <c r="L2266" i="7"/>
  <c r="K2266" i="7"/>
  <c r="L2265" i="7"/>
  <c r="K2265" i="7"/>
  <c r="L2264" i="7"/>
  <c r="K2264" i="7"/>
  <c r="L3610" i="7"/>
  <c r="K3610" i="7"/>
  <c r="L2262" i="7"/>
  <c r="K2262" i="7"/>
  <c r="L2579" i="7"/>
  <c r="K2579" i="7"/>
  <c r="L2260" i="7"/>
  <c r="K2260" i="7"/>
  <c r="L2259" i="7"/>
  <c r="K2259" i="7"/>
  <c r="L684" i="7"/>
  <c r="K684" i="7"/>
  <c r="L1995" i="7"/>
  <c r="K1995" i="7"/>
  <c r="L1993" i="7"/>
  <c r="K1993" i="7"/>
  <c r="L579" i="7"/>
  <c r="K579" i="7"/>
  <c r="L2254" i="7"/>
  <c r="K2254" i="7"/>
  <c r="L2253" i="7"/>
  <c r="K2253" i="7"/>
  <c r="L2252" i="7"/>
  <c r="K2252" i="7"/>
  <c r="L233" i="7"/>
  <c r="K233" i="7"/>
  <c r="L2250" i="7"/>
  <c r="K2250" i="7"/>
  <c r="L683" i="7"/>
  <c r="K683" i="7"/>
  <c r="L2248" i="7"/>
  <c r="K2248" i="7"/>
  <c r="L2247" i="7"/>
  <c r="K2247" i="7"/>
  <c r="L2246" i="7"/>
  <c r="K2246" i="7"/>
  <c r="L2245" i="7"/>
  <c r="K2245" i="7"/>
  <c r="L3136" i="7"/>
  <c r="K3136" i="7"/>
  <c r="L3609" i="7"/>
  <c r="K3609" i="7"/>
  <c r="L2242" i="7"/>
  <c r="K2242" i="7"/>
  <c r="L1443" i="7"/>
  <c r="K1443" i="7"/>
  <c r="L2430" i="7"/>
  <c r="K2430" i="7"/>
  <c r="L2239" i="7"/>
  <c r="K2239" i="7"/>
  <c r="L1209" i="7"/>
  <c r="K1209" i="7"/>
  <c r="L1314" i="7"/>
  <c r="K1314" i="7"/>
  <c r="L2236" i="7"/>
  <c r="K2236" i="7"/>
  <c r="L2235" i="7"/>
  <c r="K2235" i="7"/>
  <c r="L2234" i="7"/>
  <c r="K2234" i="7"/>
  <c r="L2233" i="7"/>
  <c r="K2233" i="7"/>
  <c r="L828" i="7"/>
  <c r="K828" i="7"/>
  <c r="L678" i="7"/>
  <c r="K678" i="7"/>
  <c r="L2230" i="7"/>
  <c r="K2230" i="7"/>
  <c r="L76" i="7"/>
  <c r="K76" i="7"/>
  <c r="L2228" i="7"/>
  <c r="K2228" i="7"/>
  <c r="L2227" i="7"/>
  <c r="K2227" i="7"/>
  <c r="L2226" i="7"/>
  <c r="K2226" i="7"/>
  <c r="L2225" i="7"/>
  <c r="K2225" i="7"/>
  <c r="L3016" i="7"/>
  <c r="K3016" i="7"/>
  <c r="L2223" i="7"/>
  <c r="K2223" i="7"/>
  <c r="L2222" i="7"/>
  <c r="K2222" i="7"/>
  <c r="L2221" i="7"/>
  <c r="K2221" i="7"/>
  <c r="L1269" i="7"/>
  <c r="K1269" i="7"/>
  <c r="L2219" i="7"/>
  <c r="K2219" i="7"/>
  <c r="L1077" i="7"/>
  <c r="K1077" i="7"/>
  <c r="L3561" i="7"/>
  <c r="K3561" i="7"/>
  <c r="L1723" i="7"/>
  <c r="K1723" i="7"/>
  <c r="L3135" i="7"/>
  <c r="K3135" i="7"/>
  <c r="L232" i="7"/>
  <c r="K232" i="7"/>
  <c r="L2732" i="7"/>
  <c r="K2732" i="7"/>
  <c r="L2212" i="7"/>
  <c r="K2212" i="7"/>
  <c r="L2211" i="7"/>
  <c r="K2211" i="7"/>
  <c r="L2330" i="7"/>
  <c r="K2330" i="7"/>
  <c r="L3015" i="7"/>
  <c r="K3015" i="7"/>
  <c r="L2208" i="7"/>
  <c r="K2208" i="7"/>
  <c r="L3013" i="7"/>
  <c r="K3013" i="7"/>
  <c r="L3722" i="7"/>
  <c r="K3722" i="7"/>
  <c r="L2730" i="7"/>
  <c r="K2730" i="7"/>
  <c r="L2502" i="7"/>
  <c r="K2502" i="7"/>
  <c r="L3313" i="7"/>
  <c r="K3313" i="7"/>
  <c r="L2871" i="7"/>
  <c r="K2871" i="7"/>
  <c r="L3507" i="7"/>
  <c r="K3507" i="7"/>
  <c r="L1503" i="7"/>
  <c r="K1503" i="7"/>
  <c r="L1440" i="7"/>
  <c r="K1440" i="7"/>
  <c r="L1828" i="7"/>
  <c r="K1828" i="7"/>
  <c r="L2197" i="7"/>
  <c r="K2197" i="7"/>
  <c r="L2196" i="7"/>
  <c r="K2196" i="7"/>
  <c r="L3074" i="7"/>
  <c r="K3074" i="7"/>
  <c r="L2194" i="7"/>
  <c r="K2194" i="7"/>
  <c r="L4019" i="7"/>
  <c r="K4019" i="7"/>
  <c r="L1011" i="7"/>
  <c r="K1011" i="7"/>
  <c r="L3196" i="7"/>
  <c r="K3196" i="7"/>
  <c r="L2190" i="7"/>
  <c r="K2190" i="7"/>
  <c r="L2189" i="7"/>
  <c r="K2189" i="7"/>
  <c r="L2188" i="7"/>
  <c r="K2188" i="7"/>
  <c r="L2187" i="7"/>
  <c r="K2187" i="7"/>
  <c r="L3443" i="7"/>
  <c r="K3443" i="7"/>
  <c r="L2185" i="7"/>
  <c r="K2185" i="7"/>
  <c r="L2870" i="7"/>
  <c r="K2870" i="7"/>
  <c r="L2183" i="7"/>
  <c r="K2183" i="7"/>
  <c r="L2224" i="7"/>
  <c r="K2224" i="7"/>
  <c r="L2329" i="7"/>
  <c r="K2329" i="7"/>
  <c r="L4065" i="7"/>
  <c r="K4065" i="7"/>
  <c r="L3506" i="7"/>
  <c r="K3506" i="7"/>
  <c r="L2220" i="7"/>
  <c r="K2220" i="7"/>
  <c r="L2649" i="7"/>
  <c r="K2649" i="7"/>
  <c r="L2723" i="7"/>
  <c r="K2723" i="7"/>
  <c r="L3195" i="7"/>
  <c r="K3195" i="7"/>
  <c r="L2174" i="7"/>
  <c r="K2174" i="7"/>
  <c r="L2944" i="7"/>
  <c r="K2944" i="7"/>
  <c r="L2172" i="7"/>
  <c r="K2172" i="7"/>
  <c r="L2171" i="7"/>
  <c r="K2171" i="7"/>
  <c r="L1371" i="7"/>
  <c r="K1371" i="7"/>
  <c r="L1502" i="7"/>
  <c r="K1502" i="7"/>
  <c r="L2168" i="7"/>
  <c r="K2168" i="7"/>
  <c r="L1075" i="7"/>
  <c r="K1075" i="7"/>
  <c r="L1721" i="7"/>
  <c r="K1721" i="7"/>
  <c r="L4003" i="7"/>
  <c r="K4003" i="7"/>
  <c r="L2164" i="7"/>
  <c r="K2164" i="7"/>
  <c r="L1439" i="7"/>
  <c r="K1439" i="7"/>
  <c r="L2162" i="7"/>
  <c r="K2162" i="7"/>
  <c r="L2161" i="7"/>
  <c r="K2161" i="7"/>
  <c r="L2160" i="7"/>
  <c r="K2160" i="7"/>
  <c r="L2159" i="7"/>
  <c r="K2159" i="7"/>
  <c r="L2158" i="7"/>
  <c r="K2158" i="7"/>
  <c r="L1824" i="7"/>
  <c r="K1824" i="7"/>
  <c r="L2156" i="7"/>
  <c r="K2156" i="7"/>
  <c r="L2155" i="7"/>
  <c r="K2155" i="7"/>
  <c r="L2154" i="7"/>
  <c r="K2154" i="7"/>
  <c r="L2153" i="7"/>
  <c r="K2153" i="7"/>
  <c r="L2152" i="7"/>
  <c r="K2152" i="7"/>
  <c r="L2151" i="7"/>
  <c r="K2151" i="7"/>
  <c r="L3848" i="7"/>
  <c r="K3848" i="7"/>
  <c r="L2149" i="7"/>
  <c r="K2149" i="7"/>
  <c r="L2148" i="7"/>
  <c r="K2148" i="7"/>
  <c r="L2147" i="7"/>
  <c r="K2147" i="7"/>
  <c r="L2146" i="7"/>
  <c r="K2146" i="7"/>
  <c r="L1437" i="7"/>
  <c r="K1437" i="7"/>
  <c r="L2144" i="7"/>
  <c r="K2144" i="7"/>
  <c r="L2143" i="7"/>
  <c r="K2143" i="7"/>
  <c r="L2142" i="7"/>
  <c r="K2142" i="7"/>
  <c r="L2218" i="7"/>
  <c r="K2218" i="7"/>
  <c r="L2140" i="7"/>
  <c r="K2140" i="7"/>
  <c r="L2139" i="7"/>
  <c r="K2139" i="7"/>
  <c r="L2138" i="7"/>
  <c r="K2138" i="7"/>
  <c r="L2137" i="7"/>
  <c r="K2137" i="7"/>
  <c r="L1313" i="7"/>
  <c r="K1313" i="7"/>
  <c r="L3560" i="7"/>
  <c r="K3560" i="7"/>
  <c r="L2134" i="7"/>
  <c r="K2134" i="7"/>
  <c r="L1568" i="7"/>
  <c r="K1568" i="7"/>
  <c r="L1567" i="7"/>
  <c r="K1567" i="7"/>
  <c r="L2131" i="7"/>
  <c r="K2131" i="7"/>
  <c r="L677" i="7"/>
  <c r="K677" i="7"/>
  <c r="L1632" i="7"/>
  <c r="K1632" i="7"/>
  <c r="L2128" i="7"/>
  <c r="K2128" i="7"/>
  <c r="L3252" i="7"/>
  <c r="K3252" i="7"/>
  <c r="L2429" i="7"/>
  <c r="K2429" i="7"/>
  <c r="L1715" i="7"/>
  <c r="K1715" i="7"/>
  <c r="L2124" i="7"/>
  <c r="K2124" i="7"/>
  <c r="L2123" i="7"/>
  <c r="K2123" i="7"/>
  <c r="L2122" i="7"/>
  <c r="K2122" i="7"/>
  <c r="L2121" i="7"/>
  <c r="K2121" i="7"/>
  <c r="L3193" i="7"/>
  <c r="K3193" i="7"/>
  <c r="L3505" i="7"/>
  <c r="K3505" i="7"/>
  <c r="L2647" i="7"/>
  <c r="K2647" i="7"/>
  <c r="L1154" i="7"/>
  <c r="K1154" i="7"/>
  <c r="L3312" i="7"/>
  <c r="K3312" i="7"/>
  <c r="L1153" i="7"/>
  <c r="K1153" i="7"/>
  <c r="L2114" i="7"/>
  <c r="K2114" i="7"/>
  <c r="L3192" i="7"/>
  <c r="K3192" i="7"/>
  <c r="L2112" i="7"/>
  <c r="K2112" i="7"/>
  <c r="L3134" i="7"/>
  <c r="K3134" i="7"/>
  <c r="L2795" i="7"/>
  <c r="K2795" i="7"/>
  <c r="L2109" i="7"/>
  <c r="K2109" i="7"/>
  <c r="L2108" i="7"/>
  <c r="K2108" i="7"/>
  <c r="L2107" i="7"/>
  <c r="K2107" i="7"/>
  <c r="L3405" i="7"/>
  <c r="K3405" i="7"/>
  <c r="L2578" i="7"/>
  <c r="K2578" i="7"/>
  <c r="L2104" i="7"/>
  <c r="K2104" i="7"/>
  <c r="L2103" i="7"/>
  <c r="K2103" i="7"/>
  <c r="L484" i="7"/>
  <c r="K484" i="7"/>
  <c r="L2101" i="7"/>
  <c r="K2101" i="7"/>
  <c r="L1822" i="7"/>
  <c r="K1822" i="7"/>
  <c r="L54" i="7"/>
  <c r="K54" i="7"/>
  <c r="L2098" i="7"/>
  <c r="K2098" i="7"/>
  <c r="L2501" i="7"/>
  <c r="K2501" i="7"/>
  <c r="L1500" i="7"/>
  <c r="K1500" i="7"/>
  <c r="L759" i="7"/>
  <c r="K759" i="7"/>
  <c r="L2094" i="7"/>
  <c r="K2094" i="7"/>
  <c r="L2093" i="7"/>
  <c r="K2093" i="7"/>
  <c r="L916" i="7"/>
  <c r="K916" i="7"/>
  <c r="L2091" i="7"/>
  <c r="K2091" i="7"/>
  <c r="L3191" i="7"/>
  <c r="K3191" i="7"/>
  <c r="L2089" i="7"/>
  <c r="K2089" i="7"/>
  <c r="L2088" i="7"/>
  <c r="K2088" i="7"/>
  <c r="L1152" i="7"/>
  <c r="K1152" i="7"/>
  <c r="L2086" i="7"/>
  <c r="K2086" i="7"/>
  <c r="L2085" i="7"/>
  <c r="K2085" i="7"/>
  <c r="L2084" i="7"/>
  <c r="K2084" i="7"/>
  <c r="L1436" i="7"/>
  <c r="K1436" i="7"/>
  <c r="L3133" i="7"/>
  <c r="K3133" i="7"/>
  <c r="L2081" i="7"/>
  <c r="K2081" i="7"/>
  <c r="L2217" i="7"/>
  <c r="K2217" i="7"/>
  <c r="L577" i="7"/>
  <c r="K577" i="7"/>
  <c r="L2166" i="7"/>
  <c r="K2166" i="7"/>
  <c r="L2077" i="7"/>
  <c r="K2077" i="7"/>
  <c r="L230" i="7"/>
  <c r="K230" i="7"/>
  <c r="L2075" i="7"/>
  <c r="K2075" i="7"/>
  <c r="L1009" i="7"/>
  <c r="K1009" i="7"/>
  <c r="L480" i="7"/>
  <c r="K480" i="7"/>
  <c r="L2072" i="7"/>
  <c r="K2072" i="7"/>
  <c r="L3251" i="7"/>
  <c r="K3251" i="7"/>
  <c r="L2070" i="7"/>
  <c r="K2070" i="7"/>
  <c r="L2069" i="7"/>
  <c r="K2069" i="7"/>
  <c r="L2068" i="7"/>
  <c r="K2068" i="7"/>
  <c r="L2067" i="7"/>
  <c r="K2067" i="7"/>
  <c r="L155" i="7"/>
  <c r="K155" i="7"/>
  <c r="L575" i="7"/>
  <c r="K575" i="7"/>
  <c r="L2064" i="7"/>
  <c r="K2064" i="7"/>
  <c r="L827" i="7"/>
  <c r="K827" i="7"/>
  <c r="L2062" i="7"/>
  <c r="K2062" i="7"/>
  <c r="L1268" i="7"/>
  <c r="K1268" i="7"/>
  <c r="L2060" i="7"/>
  <c r="K2060" i="7"/>
  <c r="L2059" i="7"/>
  <c r="K2059" i="7"/>
  <c r="L2058" i="7"/>
  <c r="K2058" i="7"/>
  <c r="L2057" i="7"/>
  <c r="K2057" i="7"/>
  <c r="L2722" i="7"/>
  <c r="K2722" i="7"/>
  <c r="L2055" i="7"/>
  <c r="K2055" i="7"/>
  <c r="L1988" i="7"/>
  <c r="K1988" i="7"/>
  <c r="L2053" i="7"/>
  <c r="K2053" i="7"/>
  <c r="L2052" i="7"/>
  <c r="K2052" i="7"/>
  <c r="L3931" i="7"/>
  <c r="K3931" i="7"/>
  <c r="L2646" i="7"/>
  <c r="K2646" i="7"/>
  <c r="L1631" i="7"/>
  <c r="K1631" i="7"/>
  <c r="L2048" i="7"/>
  <c r="K2048" i="7"/>
  <c r="L2047" i="7"/>
  <c r="K2047" i="7"/>
  <c r="L2328" i="7"/>
  <c r="K2328" i="7"/>
  <c r="L2643" i="7"/>
  <c r="K2643" i="7"/>
  <c r="L2044" i="7"/>
  <c r="K2044" i="7"/>
  <c r="L1910" i="7"/>
  <c r="K1910" i="7"/>
  <c r="L2042" i="7"/>
  <c r="K2042" i="7"/>
  <c r="L3011" i="7"/>
  <c r="K3011" i="7"/>
  <c r="L2326" i="7"/>
  <c r="K2326" i="7"/>
  <c r="L2576" i="7"/>
  <c r="K2576" i="7"/>
  <c r="L2038" i="7"/>
  <c r="K2038" i="7"/>
  <c r="L2037" i="7"/>
  <c r="K2037" i="7"/>
  <c r="L2036" i="7"/>
  <c r="K2036" i="7"/>
  <c r="L3721" i="7"/>
  <c r="K3721" i="7"/>
  <c r="L2034" i="7"/>
  <c r="K2034" i="7"/>
  <c r="L3250" i="7"/>
  <c r="K3250" i="7"/>
  <c r="L3245" i="7"/>
  <c r="K3245" i="7"/>
  <c r="L2031" i="7"/>
  <c r="K2031" i="7"/>
  <c r="L2030" i="7"/>
  <c r="K2030" i="7"/>
  <c r="L2029" i="7"/>
  <c r="K2029" i="7"/>
  <c r="L2428" i="7"/>
  <c r="K2428" i="7"/>
  <c r="L1151" i="7"/>
  <c r="K1151" i="7"/>
  <c r="L75" i="7"/>
  <c r="K75" i="7"/>
  <c r="L2719" i="7"/>
  <c r="K2719" i="7"/>
  <c r="L3656" i="7"/>
  <c r="K3656" i="7"/>
  <c r="L2943" i="7"/>
  <c r="K2943" i="7"/>
  <c r="L3818" i="7"/>
  <c r="K3818" i="7"/>
  <c r="L2021" i="7"/>
  <c r="K2021" i="7"/>
  <c r="L3503" i="7"/>
  <c r="K3503" i="7"/>
  <c r="L2324" i="7"/>
  <c r="K2324" i="7"/>
  <c r="L1987" i="7"/>
  <c r="K1987" i="7"/>
  <c r="L3190" i="7"/>
  <c r="K3190" i="7"/>
  <c r="L2499" i="7"/>
  <c r="K2499" i="7"/>
  <c r="L1312" i="7"/>
  <c r="K1312" i="7"/>
  <c r="L153" i="7"/>
  <c r="K153" i="7"/>
  <c r="L3555" i="7"/>
  <c r="K3555" i="7"/>
  <c r="L2715" i="7"/>
  <c r="K2715" i="7"/>
  <c r="L2011" i="7"/>
  <c r="K2011" i="7"/>
  <c r="L2010" i="7"/>
  <c r="K2010" i="7"/>
  <c r="L2009" i="7"/>
  <c r="K2009" i="7"/>
  <c r="L1909" i="7"/>
  <c r="K1909" i="7"/>
  <c r="L2942" i="7"/>
  <c r="K2942" i="7"/>
  <c r="L1074" i="7"/>
  <c r="K1074" i="7"/>
  <c r="L2165" i="7"/>
  <c r="K2165" i="7"/>
  <c r="L1497" i="7"/>
  <c r="K1497" i="7"/>
  <c r="L2003" i="7"/>
  <c r="K2003" i="7"/>
  <c r="L2002" i="7"/>
  <c r="K2002" i="7"/>
  <c r="L324" i="7"/>
  <c r="K324" i="7"/>
  <c r="L3929" i="7"/>
  <c r="K3929" i="7"/>
  <c r="L152" i="7"/>
  <c r="K152" i="7"/>
  <c r="L73" i="7"/>
  <c r="K73" i="7"/>
  <c r="L1997" i="7"/>
  <c r="K1997" i="7"/>
  <c r="L3720" i="7"/>
  <c r="K3720" i="7"/>
  <c r="L2869" i="7"/>
  <c r="K2869" i="7"/>
  <c r="L1994" i="7"/>
  <c r="K1994" i="7"/>
  <c r="L758" i="7"/>
  <c r="K758" i="7"/>
  <c r="L1992" i="7"/>
  <c r="K1992" i="7"/>
  <c r="L1991" i="7"/>
  <c r="K1991" i="7"/>
  <c r="L1990" i="7"/>
  <c r="K1990" i="7"/>
  <c r="L1989" i="7"/>
  <c r="K1989" i="7"/>
  <c r="L3953" i="7"/>
  <c r="K3953" i="7"/>
  <c r="L673" i="7"/>
  <c r="K673" i="7"/>
  <c r="L229" i="7"/>
  <c r="K229" i="7"/>
  <c r="L1985" i="7"/>
  <c r="K1985" i="7"/>
  <c r="L1435" i="7"/>
  <c r="K1435" i="7"/>
  <c r="L3817" i="7"/>
  <c r="K3817" i="7"/>
  <c r="L1982" i="7"/>
  <c r="K1982" i="7"/>
  <c r="L1981" i="7"/>
  <c r="K1981" i="7"/>
  <c r="L3846" i="7"/>
  <c r="K3846" i="7"/>
  <c r="L1979" i="7"/>
  <c r="K1979" i="7"/>
  <c r="L1978" i="7"/>
  <c r="K1978" i="7"/>
  <c r="L1977" i="7"/>
  <c r="K1977" i="7"/>
  <c r="L1976" i="7"/>
  <c r="K1976" i="7"/>
  <c r="L3554" i="7"/>
  <c r="K3554" i="7"/>
  <c r="L912" i="7"/>
  <c r="K912" i="7"/>
  <c r="L1370" i="7"/>
  <c r="K1370" i="7"/>
  <c r="L2056" i="7"/>
  <c r="K2056" i="7"/>
  <c r="L3502" i="7"/>
  <c r="K3502" i="7"/>
  <c r="L1970" i="7"/>
  <c r="K1970" i="7"/>
  <c r="L1629" i="7"/>
  <c r="K1629" i="7"/>
  <c r="L1907" i="7"/>
  <c r="K1907" i="7"/>
  <c r="L1967" i="7"/>
  <c r="K1967" i="7"/>
  <c r="L672" i="7"/>
  <c r="K672" i="7"/>
  <c r="L1965" i="7"/>
  <c r="K1965" i="7"/>
  <c r="L1964" i="7"/>
  <c r="K1964" i="7"/>
  <c r="L2216" i="7"/>
  <c r="K2216" i="7"/>
  <c r="L2642" i="7"/>
  <c r="K2642" i="7"/>
  <c r="L2790" i="7"/>
  <c r="K2790" i="7"/>
  <c r="L1960" i="7"/>
  <c r="K1960" i="7"/>
  <c r="L1959" i="7"/>
  <c r="K1959" i="7"/>
  <c r="L1958" i="7"/>
  <c r="K1958" i="7"/>
  <c r="L2054" i="7"/>
  <c r="K2054" i="7"/>
  <c r="L3308" i="7"/>
  <c r="K3308" i="7"/>
  <c r="L3553" i="7"/>
  <c r="K3553" i="7"/>
  <c r="L151" i="7"/>
  <c r="K151" i="7"/>
  <c r="L2714" i="7"/>
  <c r="K2714" i="7"/>
  <c r="L1952" i="7"/>
  <c r="K1952" i="7"/>
  <c r="L2575" i="7"/>
  <c r="K2575" i="7"/>
  <c r="L2710" i="7"/>
  <c r="K2710" i="7"/>
  <c r="L1949" i="7"/>
  <c r="K1949" i="7"/>
  <c r="L4045" i="7"/>
  <c r="K4045" i="7"/>
  <c r="L1947" i="7"/>
  <c r="K1947" i="7"/>
  <c r="L280" i="7"/>
  <c r="K280" i="7"/>
  <c r="L1945" i="7"/>
  <c r="K1945" i="7"/>
  <c r="L1944" i="7"/>
  <c r="K1944" i="7"/>
  <c r="L911" i="7"/>
  <c r="K911" i="7"/>
  <c r="L1942" i="7"/>
  <c r="K1942" i="7"/>
  <c r="L1941" i="7"/>
  <c r="K1941" i="7"/>
  <c r="L1940" i="7"/>
  <c r="K1940" i="7"/>
  <c r="L1939" i="7"/>
  <c r="K1939" i="7"/>
  <c r="L3886" i="7"/>
  <c r="K3886" i="7"/>
  <c r="L1937" i="7"/>
  <c r="K1937" i="7"/>
  <c r="L757" i="7"/>
  <c r="K757" i="7"/>
  <c r="L1935" i="7"/>
  <c r="K1935" i="7"/>
  <c r="L2215" i="7"/>
  <c r="K2215" i="7"/>
  <c r="L2426" i="7"/>
  <c r="K2426" i="7"/>
  <c r="L1932" i="7"/>
  <c r="K1932" i="7"/>
  <c r="L110" i="7"/>
  <c r="K110" i="7"/>
  <c r="L1930" i="7"/>
  <c r="K1930" i="7"/>
  <c r="L3244" i="7"/>
  <c r="K3244" i="7"/>
  <c r="L826" i="7"/>
  <c r="K826" i="7"/>
  <c r="L3188" i="7"/>
  <c r="K3188" i="7"/>
  <c r="L1926" i="7"/>
  <c r="K1926" i="7"/>
  <c r="L1925" i="7"/>
  <c r="K1925" i="7"/>
  <c r="L1149" i="7"/>
  <c r="K1149" i="7"/>
  <c r="L2868" i="7"/>
  <c r="K2868" i="7"/>
  <c r="L2051" i="7"/>
  <c r="K2051" i="7"/>
  <c r="L1921" i="7"/>
  <c r="K1921" i="7"/>
  <c r="L2708" i="7"/>
  <c r="K2708" i="7"/>
  <c r="L2214" i="7"/>
  <c r="K2214" i="7"/>
  <c r="L1918" i="7"/>
  <c r="K1918" i="7"/>
  <c r="L1917" i="7"/>
  <c r="K1917" i="7"/>
  <c r="L3608" i="7"/>
  <c r="K3608" i="7"/>
  <c r="L1915" i="7"/>
  <c r="K1915" i="7"/>
  <c r="L278" i="7"/>
  <c r="K278" i="7"/>
  <c r="L1913" i="7"/>
  <c r="K1913" i="7"/>
  <c r="L3900" i="7"/>
  <c r="K3900" i="7"/>
  <c r="L1911" i="7"/>
  <c r="K1911" i="7"/>
  <c r="L1073" i="7"/>
  <c r="K1073" i="7"/>
  <c r="L1496" i="7"/>
  <c r="K1496" i="7"/>
  <c r="L1908" i="7"/>
  <c r="K1908" i="7"/>
  <c r="L1821" i="7"/>
  <c r="K1821" i="7"/>
  <c r="L1906" i="7"/>
  <c r="K1906" i="7"/>
  <c r="L1905" i="7"/>
  <c r="K1905" i="7"/>
  <c r="L1904" i="7"/>
  <c r="K1904" i="7"/>
  <c r="L3073" i="7"/>
  <c r="K3073" i="7"/>
  <c r="L1902" i="7"/>
  <c r="K1902" i="7"/>
  <c r="L3404" i="7"/>
  <c r="K3404" i="7"/>
  <c r="L2707" i="7"/>
  <c r="K2707" i="7"/>
  <c r="L756" i="7"/>
  <c r="K756" i="7"/>
  <c r="L3187" i="7"/>
  <c r="K3187" i="7"/>
  <c r="L1897" i="7"/>
  <c r="K1897" i="7"/>
  <c r="L1986" i="7"/>
  <c r="K1986" i="7"/>
  <c r="L323" i="7"/>
  <c r="K323" i="7"/>
  <c r="L1894" i="7"/>
  <c r="K1894" i="7"/>
  <c r="L2789" i="7"/>
  <c r="K2789" i="7"/>
  <c r="L3243" i="7"/>
  <c r="K3243" i="7"/>
  <c r="L1433" i="7"/>
  <c r="K1433" i="7"/>
  <c r="L1890" i="7"/>
  <c r="K1890" i="7"/>
  <c r="L149" i="7"/>
  <c r="K149" i="7"/>
  <c r="L3655" i="7"/>
  <c r="K3655" i="7"/>
  <c r="L1887" i="7"/>
  <c r="K1887" i="7"/>
  <c r="L3607" i="7"/>
  <c r="K3607" i="7"/>
  <c r="L479" i="7"/>
  <c r="K479" i="7"/>
  <c r="L1884" i="7"/>
  <c r="K1884" i="7"/>
  <c r="L1883" i="7"/>
  <c r="K1883" i="7"/>
  <c r="L228" i="7"/>
  <c r="K228" i="7"/>
  <c r="L3441" i="7"/>
  <c r="K3441" i="7"/>
  <c r="L3132" i="7"/>
  <c r="K3132" i="7"/>
  <c r="L3403" i="7"/>
  <c r="K3403" i="7"/>
  <c r="L1903" i="7"/>
  <c r="K1903" i="7"/>
  <c r="L3885" i="7"/>
  <c r="K3885" i="7"/>
  <c r="L4079" i="7"/>
  <c r="K4079" i="7"/>
  <c r="L3718" i="7"/>
  <c r="K3718" i="7"/>
  <c r="L1874" i="7"/>
  <c r="K1874" i="7"/>
  <c r="L227" i="7"/>
  <c r="K227" i="7"/>
  <c r="L1713" i="7"/>
  <c r="K1713" i="7"/>
  <c r="L3242" i="7"/>
  <c r="K3242" i="7"/>
  <c r="L4077" i="7"/>
  <c r="K4077" i="7"/>
  <c r="L1869" i="7"/>
  <c r="K1869" i="7"/>
  <c r="L1868" i="7"/>
  <c r="K1868" i="7"/>
  <c r="L1867" i="7"/>
  <c r="K1867" i="7"/>
  <c r="L2497" i="7"/>
  <c r="K2497" i="7"/>
  <c r="L573" i="7"/>
  <c r="K573" i="7"/>
  <c r="L1864" i="7"/>
  <c r="K1864" i="7"/>
  <c r="L2050" i="7"/>
  <c r="K2050" i="7"/>
  <c r="L477" i="7"/>
  <c r="K477" i="7"/>
  <c r="L476" i="7"/>
  <c r="K476" i="7"/>
  <c r="L1860" i="7"/>
  <c r="K1860" i="7"/>
  <c r="L1859" i="7"/>
  <c r="K1859" i="7"/>
  <c r="L3552" i="7"/>
  <c r="K3552" i="7"/>
  <c r="L1071" i="7"/>
  <c r="K1071" i="7"/>
  <c r="L322" i="7"/>
  <c r="K322" i="7"/>
  <c r="L1855" i="7"/>
  <c r="K1855" i="7"/>
  <c r="L3501" i="7"/>
  <c r="K3501" i="7"/>
  <c r="L1853" i="7"/>
  <c r="K1853" i="7"/>
  <c r="L1852" i="7"/>
  <c r="K1852" i="7"/>
  <c r="L1851" i="7"/>
  <c r="K1851" i="7"/>
  <c r="L3883" i="7"/>
  <c r="K3883" i="7"/>
  <c r="L1849" i="7"/>
  <c r="K1849" i="7"/>
  <c r="L2424" i="7"/>
  <c r="K2424" i="7"/>
  <c r="L1847" i="7"/>
  <c r="K1847" i="7"/>
  <c r="L1846" i="7"/>
  <c r="K1846" i="7"/>
  <c r="L1845" i="7"/>
  <c r="K1845" i="7"/>
  <c r="L1844" i="7"/>
  <c r="K1844" i="7"/>
  <c r="L2573" i="7"/>
  <c r="K2573" i="7"/>
  <c r="L671" i="7"/>
  <c r="K671" i="7"/>
  <c r="L1841" i="7"/>
  <c r="K1841" i="7"/>
  <c r="L3765" i="7"/>
  <c r="K3765" i="7"/>
  <c r="L1839" i="7"/>
  <c r="K1839" i="7"/>
  <c r="L1838" i="7"/>
  <c r="K1838" i="7"/>
  <c r="L3006" i="7"/>
  <c r="K3006" i="7"/>
  <c r="L1430" i="7"/>
  <c r="K1430" i="7"/>
  <c r="L1835" i="7"/>
  <c r="K1835" i="7"/>
  <c r="L1834" i="7"/>
  <c r="K1834" i="7"/>
  <c r="L1266" i="7"/>
  <c r="K1266" i="7"/>
  <c r="L224" i="7"/>
  <c r="K224" i="7"/>
  <c r="L3983" i="7"/>
  <c r="K3983" i="7"/>
  <c r="L1830" i="7"/>
  <c r="K1830" i="7"/>
  <c r="L1829" i="7"/>
  <c r="K1829" i="7"/>
  <c r="L3816" i="7"/>
  <c r="K3816" i="7"/>
  <c r="L1827" i="7"/>
  <c r="K1827" i="7"/>
  <c r="L1826" i="7"/>
  <c r="K1826" i="7"/>
  <c r="L1825" i="7"/>
  <c r="K1825" i="7"/>
  <c r="L277" i="7"/>
  <c r="K277" i="7"/>
  <c r="L1823" i="7"/>
  <c r="K1823" i="7"/>
  <c r="L3005" i="7"/>
  <c r="K3005" i="7"/>
  <c r="L1565" i="7"/>
  <c r="K1565" i="7"/>
  <c r="L1820" i="7"/>
  <c r="K1820" i="7"/>
  <c r="L1819" i="7"/>
  <c r="K1819" i="7"/>
  <c r="L1818" i="7"/>
  <c r="K1818" i="7"/>
  <c r="L2323" i="7"/>
  <c r="K2323" i="7"/>
  <c r="L1067" i="7"/>
  <c r="K1067" i="7"/>
  <c r="L1815" i="7"/>
  <c r="K1815" i="7"/>
  <c r="L1814" i="7"/>
  <c r="K1814" i="7"/>
  <c r="L1813" i="7"/>
  <c r="K1813" i="7"/>
  <c r="L475" i="7"/>
  <c r="K475" i="7"/>
  <c r="L1811" i="7"/>
  <c r="K1811" i="7"/>
  <c r="L1810" i="7"/>
  <c r="K1810" i="7"/>
  <c r="L2704" i="7"/>
  <c r="K2704" i="7"/>
  <c r="L1265" i="7"/>
  <c r="K1265" i="7"/>
  <c r="L1495" i="7"/>
  <c r="K1495" i="7"/>
  <c r="L1806" i="7"/>
  <c r="K1806" i="7"/>
  <c r="L1805" i="7"/>
  <c r="K1805" i="7"/>
  <c r="L1804" i="7"/>
  <c r="K1804" i="7"/>
  <c r="L276" i="7"/>
  <c r="K276" i="7"/>
  <c r="L109" i="7"/>
  <c r="K109" i="7"/>
  <c r="L1801" i="7"/>
  <c r="K1801" i="7"/>
  <c r="L1711" i="7"/>
  <c r="K1711" i="7"/>
  <c r="L1799" i="7"/>
  <c r="K1799" i="7"/>
  <c r="L754" i="7"/>
  <c r="K754" i="7"/>
  <c r="L1797" i="7"/>
  <c r="K1797" i="7"/>
  <c r="L1796" i="7"/>
  <c r="K1796" i="7"/>
  <c r="L1795" i="7"/>
  <c r="K1795" i="7"/>
  <c r="L1794" i="7"/>
  <c r="K1794" i="7"/>
  <c r="L1793" i="7"/>
  <c r="K1793" i="7"/>
  <c r="L395" i="7"/>
  <c r="K395" i="7"/>
  <c r="L1791" i="7"/>
  <c r="K1791" i="7"/>
  <c r="L1790" i="7"/>
  <c r="K1790" i="7"/>
  <c r="L1207" i="7"/>
  <c r="K1207" i="7"/>
  <c r="L1788" i="7"/>
  <c r="K1788" i="7"/>
  <c r="L1787" i="7"/>
  <c r="K1787" i="7"/>
  <c r="L1146" i="7"/>
  <c r="K1146" i="7"/>
  <c r="L1785" i="7"/>
  <c r="K1785" i="7"/>
  <c r="L1784" i="7"/>
  <c r="K1784" i="7"/>
  <c r="L1264" i="7"/>
  <c r="K1264" i="7"/>
  <c r="L1782" i="7"/>
  <c r="K1782" i="7"/>
  <c r="L1781" i="7"/>
  <c r="K1781" i="7"/>
  <c r="L1008" i="7"/>
  <c r="K1008" i="7"/>
  <c r="L1779" i="7"/>
  <c r="K1779" i="7"/>
  <c r="L1778" i="7"/>
  <c r="K1778" i="7"/>
  <c r="L1777" i="7"/>
  <c r="K1777" i="7"/>
  <c r="L569" i="7"/>
  <c r="K569" i="7"/>
  <c r="L1775" i="7"/>
  <c r="K1775" i="7"/>
  <c r="L1774" i="7"/>
  <c r="K1774" i="7"/>
  <c r="L1773" i="7"/>
  <c r="K1773" i="7"/>
  <c r="L1710" i="7"/>
  <c r="K1710" i="7"/>
  <c r="L3604" i="7"/>
  <c r="K3604" i="7"/>
  <c r="L1493" i="7"/>
  <c r="K1493" i="7"/>
  <c r="L1769" i="7"/>
  <c r="K1769" i="7"/>
  <c r="L1768" i="7"/>
  <c r="K1768" i="7"/>
  <c r="L1767" i="7"/>
  <c r="K1767" i="7"/>
  <c r="L147" i="7"/>
  <c r="K147" i="7"/>
  <c r="L1765" i="7"/>
  <c r="K1765" i="7"/>
  <c r="L1764" i="7"/>
  <c r="K1764" i="7"/>
  <c r="L1763" i="7"/>
  <c r="K1763" i="7"/>
  <c r="L3652" i="7"/>
  <c r="K3652" i="7"/>
  <c r="L1761" i="7"/>
  <c r="K1761" i="7"/>
  <c r="L321" i="7"/>
  <c r="K321" i="7"/>
  <c r="L1007" i="7"/>
  <c r="K1007" i="7"/>
  <c r="L1489" i="7"/>
  <c r="K1489" i="7"/>
  <c r="L2321" i="7"/>
  <c r="K2321" i="7"/>
  <c r="L1756" i="7"/>
  <c r="K1756" i="7"/>
  <c r="L1755" i="7"/>
  <c r="K1755" i="7"/>
  <c r="L1754" i="7"/>
  <c r="K1754" i="7"/>
  <c r="L1753" i="7"/>
  <c r="K1753" i="7"/>
  <c r="L3764" i="7"/>
  <c r="K3764" i="7"/>
  <c r="L1751" i="7"/>
  <c r="K1751" i="7"/>
  <c r="L2788" i="7"/>
  <c r="K2788" i="7"/>
  <c r="L1749" i="7"/>
  <c r="K1749" i="7"/>
  <c r="L670" i="7"/>
  <c r="K670" i="7"/>
  <c r="L1747" i="7"/>
  <c r="K1747" i="7"/>
  <c r="L1817" i="7"/>
  <c r="K1817" i="7"/>
  <c r="L1745" i="7"/>
  <c r="K1745" i="7"/>
  <c r="L1744" i="7"/>
  <c r="K1744" i="7"/>
  <c r="L1743" i="7"/>
  <c r="K1743" i="7"/>
  <c r="L3131" i="7"/>
  <c r="K3131" i="7"/>
  <c r="L1311" i="7"/>
  <c r="K1311" i="7"/>
  <c r="L1740" i="7"/>
  <c r="K1740" i="7"/>
  <c r="L1739" i="7"/>
  <c r="K1739" i="7"/>
  <c r="L1738" i="7"/>
  <c r="K1738" i="7"/>
  <c r="L1737" i="7"/>
  <c r="K1737" i="7"/>
  <c r="L3241" i="7"/>
  <c r="K3241" i="7"/>
  <c r="L2641" i="7"/>
  <c r="K2641" i="7"/>
  <c r="L1901" i="7"/>
  <c r="K1901" i="7"/>
  <c r="L1733" i="7"/>
  <c r="K1733" i="7"/>
  <c r="L1429" i="7"/>
  <c r="K1429" i="7"/>
  <c r="L669" i="7"/>
  <c r="K669" i="7"/>
  <c r="L908" i="7"/>
  <c r="K908" i="7"/>
  <c r="L1428" i="7"/>
  <c r="K1428" i="7"/>
  <c r="L1728" i="7"/>
  <c r="K1728" i="7"/>
  <c r="L1727" i="7"/>
  <c r="K1727" i="7"/>
  <c r="L1726" i="7"/>
  <c r="K1726" i="7"/>
  <c r="L1725" i="7"/>
  <c r="K1725" i="7"/>
  <c r="L2703" i="7"/>
  <c r="K2703" i="7"/>
  <c r="L2319" i="7"/>
  <c r="K2319" i="7"/>
  <c r="L1722" i="7"/>
  <c r="K1722" i="7"/>
  <c r="L907" i="7"/>
  <c r="K907" i="7"/>
  <c r="L1720" i="7"/>
  <c r="K1720" i="7"/>
  <c r="L1719" i="7"/>
  <c r="K1719" i="7"/>
  <c r="L1718" i="7"/>
  <c r="K1718" i="7"/>
  <c r="L1717" i="7"/>
  <c r="K1717" i="7"/>
  <c r="L1716" i="7"/>
  <c r="K1716" i="7"/>
  <c r="L1816" i="7"/>
  <c r="K1816" i="7"/>
  <c r="L1714" i="7"/>
  <c r="K1714" i="7"/>
  <c r="L3439" i="7"/>
  <c r="K3439" i="7"/>
  <c r="L1712" i="7"/>
  <c r="K1712" i="7"/>
  <c r="L1066" i="7"/>
  <c r="K1066" i="7"/>
  <c r="L3913" i="7"/>
  <c r="K3913" i="7"/>
  <c r="L2640" i="7"/>
  <c r="K2640" i="7"/>
  <c r="L1143" i="7"/>
  <c r="K1143" i="7"/>
  <c r="L1707" i="7"/>
  <c r="K1707" i="7"/>
  <c r="L1706" i="7"/>
  <c r="K1706" i="7"/>
  <c r="L1705" i="7"/>
  <c r="K1705" i="7"/>
  <c r="L1704" i="7"/>
  <c r="K1704" i="7"/>
  <c r="L2049" i="7"/>
  <c r="K2049" i="7"/>
  <c r="L1702" i="7"/>
  <c r="K1702" i="7"/>
  <c r="L1310" i="7"/>
  <c r="K1310" i="7"/>
  <c r="L108" i="7"/>
  <c r="K108" i="7"/>
  <c r="L1699" i="7"/>
  <c r="K1699" i="7"/>
  <c r="L1698" i="7"/>
  <c r="K1698" i="7"/>
  <c r="L1697" i="7"/>
  <c r="K1697" i="7"/>
  <c r="L2163" i="7"/>
  <c r="K2163" i="7"/>
  <c r="L1695" i="7"/>
  <c r="K1695" i="7"/>
  <c r="L275" i="7"/>
  <c r="K275" i="7"/>
  <c r="L320" i="7"/>
  <c r="K320" i="7"/>
  <c r="L3952" i="7"/>
  <c r="K3952" i="7"/>
  <c r="L3436" i="7"/>
  <c r="K3436" i="7"/>
  <c r="L1062" i="7"/>
  <c r="K1062" i="7"/>
  <c r="L1002" i="7"/>
  <c r="K1002" i="7"/>
  <c r="L222" i="7"/>
  <c r="K222" i="7"/>
  <c r="L1141" i="7"/>
  <c r="K1141" i="7"/>
  <c r="L1686" i="7"/>
  <c r="K1686" i="7"/>
  <c r="L4057" i="7"/>
  <c r="K4057" i="7"/>
  <c r="L1684" i="7"/>
  <c r="K1684" i="7"/>
  <c r="L1984" i="7"/>
  <c r="K1984" i="7"/>
  <c r="L4010" i="7"/>
  <c r="K4010" i="7"/>
  <c r="L1628" i="7"/>
  <c r="K1628" i="7"/>
  <c r="L1680" i="7"/>
  <c r="K1680" i="7"/>
  <c r="L1679" i="7"/>
  <c r="K1679" i="7"/>
  <c r="L22" i="7"/>
  <c r="K22" i="7"/>
  <c r="L2572" i="7"/>
  <c r="K2572" i="7"/>
  <c r="L4050" i="7"/>
  <c r="K4050" i="7"/>
  <c r="L2785" i="7"/>
  <c r="K2785" i="7"/>
  <c r="L1674" i="7"/>
  <c r="K1674" i="7"/>
  <c r="L1673" i="7"/>
  <c r="K1673" i="7"/>
  <c r="L1672" i="7"/>
  <c r="K1672" i="7"/>
  <c r="L1671" i="7"/>
  <c r="K1671" i="7"/>
  <c r="L1670" i="7"/>
  <c r="K1670" i="7"/>
  <c r="L2939" i="7"/>
  <c r="K2939" i="7"/>
  <c r="L1668" i="7"/>
  <c r="K1668" i="7"/>
  <c r="L3649" i="7"/>
  <c r="K3649" i="7"/>
  <c r="L4009" i="7"/>
  <c r="K4009" i="7"/>
  <c r="L1665" i="7"/>
  <c r="K1665" i="7"/>
  <c r="L667" i="7"/>
  <c r="K667" i="7"/>
  <c r="L1663" i="7"/>
  <c r="K1663" i="7"/>
  <c r="L1662" i="7"/>
  <c r="K1662" i="7"/>
  <c r="L1900" i="7"/>
  <c r="K1900" i="7"/>
  <c r="L1660" i="7"/>
  <c r="K1660" i="7"/>
  <c r="L1659" i="7"/>
  <c r="K1659" i="7"/>
  <c r="L663" i="7"/>
  <c r="K663" i="7"/>
  <c r="L1983" i="7"/>
  <c r="K1983" i="7"/>
  <c r="L1656" i="7"/>
  <c r="K1656" i="7"/>
  <c r="L1655" i="7"/>
  <c r="K1655" i="7"/>
  <c r="L1654" i="7"/>
  <c r="K1654" i="7"/>
  <c r="L2157" i="7"/>
  <c r="K2157" i="7"/>
  <c r="L3004" i="7"/>
  <c r="K3004" i="7"/>
  <c r="L392" i="7"/>
  <c r="K392" i="7"/>
  <c r="L1650" i="7"/>
  <c r="K1650" i="7"/>
  <c r="L1649" i="7"/>
  <c r="K1649" i="7"/>
  <c r="L825" i="7"/>
  <c r="K825" i="7"/>
  <c r="L274" i="7"/>
  <c r="K274" i="7"/>
  <c r="L1980" i="7"/>
  <c r="K1980" i="7"/>
  <c r="N39" i="7"/>
  <c r="K39" i="7"/>
  <c r="L1644" i="7"/>
  <c r="K1644" i="7"/>
  <c r="L1709" i="7"/>
  <c r="K1709" i="7"/>
  <c r="L1899" i="7"/>
  <c r="K1899" i="7"/>
  <c r="L1641" i="7"/>
  <c r="K1641" i="7"/>
  <c r="L1975" i="7"/>
  <c r="K1975" i="7"/>
  <c r="L1060" i="7"/>
  <c r="K1060" i="7"/>
  <c r="L3842" i="7"/>
  <c r="K3842" i="7"/>
  <c r="L3435" i="7"/>
  <c r="K3435" i="7"/>
  <c r="L3761" i="7"/>
  <c r="K3761" i="7"/>
  <c r="L1635" i="7"/>
  <c r="K1635" i="7"/>
  <c r="L1898" i="7"/>
  <c r="K1898" i="7"/>
  <c r="L2638" i="7"/>
  <c r="K2638" i="7"/>
  <c r="L220" i="7"/>
  <c r="K220" i="7"/>
  <c r="L2423" i="7"/>
  <c r="K2423" i="7"/>
  <c r="L1630" i="7"/>
  <c r="K1630" i="7"/>
  <c r="L4044" i="7"/>
  <c r="K4044" i="7"/>
  <c r="L661" i="7"/>
  <c r="K661" i="7"/>
  <c r="L660" i="7"/>
  <c r="K660" i="7"/>
  <c r="L3433" i="7"/>
  <c r="K3433" i="7"/>
  <c r="L2866" i="7"/>
  <c r="K2866" i="7"/>
  <c r="L1624" i="7"/>
  <c r="K1624" i="7"/>
  <c r="L1708" i="7"/>
  <c r="K1708" i="7"/>
  <c r="L1622" i="7"/>
  <c r="K1622" i="7"/>
  <c r="L568" i="7"/>
  <c r="K568" i="7"/>
  <c r="L2046" i="7"/>
  <c r="K2046" i="7"/>
  <c r="L1812" i="7"/>
  <c r="K1812" i="7"/>
  <c r="L1974" i="7"/>
  <c r="K1974" i="7"/>
  <c r="L3603" i="7"/>
  <c r="K3603" i="7"/>
  <c r="L1809" i="7"/>
  <c r="K1809" i="7"/>
  <c r="L106" i="7"/>
  <c r="K106" i="7"/>
  <c r="L1614" i="7"/>
  <c r="K1614" i="7"/>
  <c r="L2701" i="7"/>
  <c r="K2701" i="7"/>
  <c r="L1612" i="7"/>
  <c r="K1612" i="7"/>
  <c r="L1261" i="7"/>
  <c r="K1261" i="7"/>
  <c r="L1973" i="7"/>
  <c r="K1973" i="7"/>
  <c r="L3882" i="7"/>
  <c r="K3882" i="7"/>
  <c r="L1306" i="7"/>
  <c r="K1306" i="7"/>
  <c r="L1607" i="7"/>
  <c r="K1607" i="7"/>
  <c r="L319" i="7"/>
  <c r="K319" i="7"/>
  <c r="L2494" i="7"/>
  <c r="K2494" i="7"/>
  <c r="L1604" i="7"/>
  <c r="K1604" i="7"/>
  <c r="L1603" i="7"/>
  <c r="K1603" i="7"/>
  <c r="L273" i="7"/>
  <c r="K273" i="7"/>
  <c r="L1601" i="7"/>
  <c r="K1601" i="7"/>
  <c r="L659" i="7"/>
  <c r="K659" i="7"/>
  <c r="L2570" i="7"/>
  <c r="K2570" i="7"/>
  <c r="L1598" i="7"/>
  <c r="K1598" i="7"/>
  <c r="L1597" i="7"/>
  <c r="K1597" i="7"/>
  <c r="L904" i="7"/>
  <c r="K904" i="7"/>
  <c r="L3600" i="7"/>
  <c r="K3600" i="7"/>
  <c r="L2782" i="7"/>
  <c r="K2782" i="7"/>
  <c r="L1593" i="7"/>
  <c r="K1593" i="7"/>
  <c r="L1627" i="7"/>
  <c r="K1627" i="7"/>
  <c r="L1591" i="7"/>
  <c r="K1591" i="7"/>
  <c r="L1590" i="7"/>
  <c r="K1590" i="7"/>
  <c r="L3841" i="7"/>
  <c r="K3841" i="7"/>
  <c r="L219" i="7"/>
  <c r="K219" i="7"/>
  <c r="L3003" i="7"/>
  <c r="K3003" i="7"/>
  <c r="L1586" i="7"/>
  <c r="K1586" i="7"/>
  <c r="L1585" i="7"/>
  <c r="K1585" i="7"/>
  <c r="L3717" i="7"/>
  <c r="K3717" i="7"/>
  <c r="L3969" i="7"/>
  <c r="K3969" i="7"/>
  <c r="L3879" i="7"/>
  <c r="K3879" i="7"/>
  <c r="L3898" i="7"/>
  <c r="K3898" i="7"/>
  <c r="L1580" i="7"/>
  <c r="K1580" i="7"/>
  <c r="L2150" i="7"/>
  <c r="K2150" i="7"/>
  <c r="L1578" i="7"/>
  <c r="K1578" i="7"/>
  <c r="L1577" i="7"/>
  <c r="K1577" i="7"/>
  <c r="L3129" i="7"/>
  <c r="K3129" i="7"/>
  <c r="L1575" i="7"/>
  <c r="K1575" i="7"/>
  <c r="L657" i="7"/>
  <c r="K657" i="7"/>
  <c r="L3238" i="7"/>
  <c r="K3238" i="7"/>
  <c r="L3398" i="7"/>
  <c r="K3398" i="7"/>
  <c r="L2862" i="7"/>
  <c r="K2862" i="7"/>
  <c r="L1626" i="7"/>
  <c r="K1626" i="7"/>
  <c r="L1569" i="7"/>
  <c r="K1569" i="7"/>
  <c r="L994" i="7"/>
  <c r="K994" i="7"/>
  <c r="L3551" i="7"/>
  <c r="K3551" i="7"/>
  <c r="L1566" i="7"/>
  <c r="K1566" i="7"/>
  <c r="L3550" i="7"/>
  <c r="K3550" i="7"/>
  <c r="L2145" i="7"/>
  <c r="K2145" i="7"/>
  <c r="L473" i="7"/>
  <c r="K473" i="7"/>
  <c r="L1562" i="7"/>
  <c r="K1562" i="7"/>
  <c r="L2569" i="7"/>
  <c r="K2569" i="7"/>
  <c r="L1560" i="7"/>
  <c r="K1560" i="7"/>
  <c r="L2637" i="7"/>
  <c r="K2637" i="7"/>
  <c r="L1260" i="7"/>
  <c r="K1260" i="7"/>
  <c r="L1557" i="7"/>
  <c r="K1557" i="7"/>
  <c r="L1556" i="7"/>
  <c r="K1556" i="7"/>
  <c r="L1703" i="7"/>
  <c r="K1703" i="7"/>
  <c r="L1554" i="7"/>
  <c r="K1554" i="7"/>
  <c r="L1553" i="7"/>
  <c r="K1553" i="7"/>
  <c r="L1972" i="7"/>
  <c r="K1972" i="7"/>
  <c r="L1551" i="7"/>
  <c r="K1551" i="7"/>
  <c r="L105" i="7"/>
  <c r="K105" i="7"/>
  <c r="L2045" i="7"/>
  <c r="K2045" i="7"/>
  <c r="L1548" i="7"/>
  <c r="K1548" i="7"/>
  <c r="L4075" i="7"/>
  <c r="K4075" i="7"/>
  <c r="L1546" i="7"/>
  <c r="K1546" i="7"/>
  <c r="L3127" i="7"/>
  <c r="K3127" i="7"/>
  <c r="L3237" i="7"/>
  <c r="K3237" i="7"/>
  <c r="L3072" i="7"/>
  <c r="K3072" i="7"/>
  <c r="L1488" i="7"/>
  <c r="K1488" i="7"/>
  <c r="L3069" i="7"/>
  <c r="K3069" i="7"/>
  <c r="L471" i="7"/>
  <c r="K471" i="7"/>
  <c r="L1539" i="7"/>
  <c r="K1539" i="7"/>
  <c r="L1259" i="7"/>
  <c r="K1259" i="7"/>
  <c r="L3716" i="7"/>
  <c r="K3716" i="7"/>
  <c r="L1536" i="7"/>
  <c r="K1536" i="7"/>
  <c r="L2141" i="7"/>
  <c r="K2141" i="7"/>
  <c r="L1534" i="7"/>
  <c r="K1534" i="7"/>
  <c r="L2213" i="7"/>
  <c r="K2213" i="7"/>
  <c r="L1532" i="7"/>
  <c r="K1532" i="7"/>
  <c r="L2421" i="7"/>
  <c r="K2421" i="7"/>
  <c r="L3897" i="7"/>
  <c r="K3897" i="7"/>
  <c r="L1529" i="7"/>
  <c r="K1529" i="7"/>
  <c r="L317" i="7"/>
  <c r="K317" i="7"/>
  <c r="L1527" i="7"/>
  <c r="K1527" i="7"/>
  <c r="L2136" i="7"/>
  <c r="K2136" i="7"/>
  <c r="L1525" i="7"/>
  <c r="K1525" i="7"/>
  <c r="L2493" i="7"/>
  <c r="K2493" i="7"/>
  <c r="L1367" i="7"/>
  <c r="K1367" i="7"/>
  <c r="L272" i="7"/>
  <c r="K272" i="7"/>
  <c r="L1521" i="7"/>
  <c r="K1521" i="7"/>
  <c r="L2938" i="7"/>
  <c r="K2938" i="7"/>
  <c r="L1519" i="7"/>
  <c r="K1519" i="7"/>
  <c r="L1518" i="7"/>
  <c r="K1518" i="7"/>
  <c r="L1517" i="7"/>
  <c r="K1517" i="7"/>
  <c r="L2043" i="7"/>
  <c r="K2043" i="7"/>
  <c r="L2135" i="7"/>
  <c r="K2135" i="7"/>
  <c r="L655" i="7"/>
  <c r="K655" i="7"/>
  <c r="L1625" i="7"/>
  <c r="K1625" i="7"/>
  <c r="L1512" i="7"/>
  <c r="K1512" i="7"/>
  <c r="L1511" i="7"/>
  <c r="K1511" i="7"/>
  <c r="L3397" i="7"/>
  <c r="K3397" i="7"/>
  <c r="L1509" i="7"/>
  <c r="K1509" i="7"/>
  <c r="L3549" i="7"/>
  <c r="K3549" i="7"/>
  <c r="L1507" i="7"/>
  <c r="K1507" i="7"/>
  <c r="L2133" i="7"/>
  <c r="K2133" i="7"/>
  <c r="L2132" i="7"/>
  <c r="K2132" i="7"/>
  <c r="L1808" i="7"/>
  <c r="K1808" i="7"/>
  <c r="L3715" i="7"/>
  <c r="K3715" i="7"/>
  <c r="L1139" i="7"/>
  <c r="K1139" i="7"/>
  <c r="L1501" i="7"/>
  <c r="K1501" i="7"/>
  <c r="L72" i="7"/>
  <c r="K72" i="7"/>
  <c r="L1499" i="7"/>
  <c r="K1499" i="7"/>
  <c r="L1498" i="7"/>
  <c r="K1498" i="7"/>
  <c r="L1304" i="7"/>
  <c r="K1304" i="7"/>
  <c r="L1701" i="7"/>
  <c r="K1701" i="7"/>
  <c r="L3067" i="7"/>
  <c r="K3067" i="7"/>
  <c r="L1494" i="7"/>
  <c r="K1494" i="7"/>
  <c r="L654" i="7"/>
  <c r="K654" i="7"/>
  <c r="L1492" i="7"/>
  <c r="K1492" i="7"/>
  <c r="L1491" i="7"/>
  <c r="K1491" i="7"/>
  <c r="L1490" i="7"/>
  <c r="K1490" i="7"/>
  <c r="L270" i="7"/>
  <c r="K270" i="7"/>
  <c r="L3599" i="7"/>
  <c r="K3599" i="7"/>
  <c r="L1133" i="7"/>
  <c r="K1133" i="7"/>
  <c r="L2041" i="7"/>
  <c r="K2041" i="7"/>
  <c r="L469" i="7"/>
  <c r="K469" i="7"/>
  <c r="L1484" i="7"/>
  <c r="K1484" i="7"/>
  <c r="L1483" i="7"/>
  <c r="K1483" i="7"/>
  <c r="L1482" i="7"/>
  <c r="K1482" i="7"/>
  <c r="L1807" i="7"/>
  <c r="K1807" i="7"/>
  <c r="L2781" i="7"/>
  <c r="K2781" i="7"/>
  <c r="L1479" i="7"/>
  <c r="K1479" i="7"/>
  <c r="L218" i="7"/>
  <c r="K218" i="7"/>
  <c r="L1477" i="7"/>
  <c r="K1477" i="7"/>
  <c r="L1476" i="7"/>
  <c r="K1476" i="7"/>
  <c r="L1475" i="7"/>
  <c r="K1475" i="7"/>
  <c r="L1474" i="7"/>
  <c r="K1474" i="7"/>
  <c r="L1473" i="7"/>
  <c r="K1473" i="7"/>
  <c r="L822" i="7"/>
  <c r="K822" i="7"/>
  <c r="L468" i="7"/>
  <c r="K468" i="7"/>
  <c r="L750" i="7"/>
  <c r="K750" i="7"/>
  <c r="L1469" i="7"/>
  <c r="K1469" i="7"/>
  <c r="L217" i="7"/>
  <c r="K217" i="7"/>
  <c r="L1467" i="7"/>
  <c r="K1467" i="7"/>
  <c r="L104" i="7"/>
  <c r="K104" i="7"/>
  <c r="L567" i="7"/>
  <c r="K567" i="7"/>
  <c r="L389" i="7"/>
  <c r="K389" i="7"/>
  <c r="L1463" i="7"/>
  <c r="K1463" i="7"/>
  <c r="L215" i="7"/>
  <c r="K215" i="7"/>
  <c r="L1461" i="7"/>
  <c r="K1461" i="7"/>
  <c r="L653" i="7"/>
  <c r="K653" i="7"/>
  <c r="L1459" i="7"/>
  <c r="K1459" i="7"/>
  <c r="L1458" i="7"/>
  <c r="K1458" i="7"/>
  <c r="L3597" i="7"/>
  <c r="K3597" i="7"/>
  <c r="L2859" i="7"/>
  <c r="K2859" i="7"/>
  <c r="L1455" i="7"/>
  <c r="K1455" i="7"/>
  <c r="L3760" i="7"/>
  <c r="K3760" i="7"/>
  <c r="L1453" i="7"/>
  <c r="K1453" i="7"/>
  <c r="L1452" i="7"/>
  <c r="K1452" i="7"/>
  <c r="L1451" i="7"/>
  <c r="K1451" i="7"/>
  <c r="L1450" i="7"/>
  <c r="K1450" i="7"/>
  <c r="L1366" i="7"/>
  <c r="K1366" i="7"/>
  <c r="L1448" i="7"/>
  <c r="K1448" i="7"/>
  <c r="L1447" i="7"/>
  <c r="K1447" i="7"/>
  <c r="L1971" i="7"/>
  <c r="K1971" i="7"/>
  <c r="L387" i="7"/>
  <c r="K387" i="7"/>
  <c r="L1444" i="7"/>
  <c r="K1444" i="7"/>
  <c r="L3" i="7"/>
  <c r="K3" i="7"/>
  <c r="L1442" i="7"/>
  <c r="K1442" i="7"/>
  <c r="L1441" i="7"/>
  <c r="K1441" i="7"/>
  <c r="L2567" i="7"/>
  <c r="K2567" i="7"/>
  <c r="L1057" i="7"/>
  <c r="K1057" i="7"/>
  <c r="L1438" i="7"/>
  <c r="K1438" i="7"/>
  <c r="L103" i="7"/>
  <c r="K103" i="7"/>
  <c r="L1969" i="7"/>
  <c r="K1969" i="7"/>
  <c r="L3911" i="7"/>
  <c r="K3911" i="7"/>
  <c r="L1434" i="7"/>
  <c r="K1434" i="7"/>
  <c r="L316" i="7"/>
  <c r="K316" i="7"/>
  <c r="L1432" i="7"/>
  <c r="K1432" i="7"/>
  <c r="L1431" i="7"/>
  <c r="K1431" i="7"/>
  <c r="L1968" i="7"/>
  <c r="K1968" i="7"/>
  <c r="L3185" i="7"/>
  <c r="K3185" i="7"/>
  <c r="L1056" i="7"/>
  <c r="K1056" i="7"/>
  <c r="L1623" i="7"/>
  <c r="K1623" i="7"/>
  <c r="L3497" i="7"/>
  <c r="K3497" i="7"/>
  <c r="L4027" i="7"/>
  <c r="K4027" i="7"/>
  <c r="L1424" i="7"/>
  <c r="K1424" i="7"/>
  <c r="L3184" i="7"/>
  <c r="K3184" i="7"/>
  <c r="L820" i="7"/>
  <c r="K820" i="7"/>
  <c r="L1421" i="7"/>
  <c r="K1421" i="7"/>
  <c r="L3714" i="7"/>
  <c r="K3714" i="7"/>
  <c r="L3395" i="7"/>
  <c r="K3395" i="7"/>
  <c r="L1418" i="7"/>
  <c r="K1418" i="7"/>
  <c r="L2318" i="7"/>
  <c r="K2318" i="7"/>
  <c r="L3874" i="7"/>
  <c r="K3874" i="7"/>
  <c r="L1415" i="7"/>
  <c r="K1415" i="7"/>
  <c r="L1303" i="7"/>
  <c r="K1303" i="7"/>
  <c r="L1055" i="7"/>
  <c r="K1055" i="7"/>
  <c r="L3432" i="7"/>
  <c r="K3432" i="7"/>
  <c r="L1803" i="7"/>
  <c r="K1803" i="7"/>
  <c r="L3594" i="7"/>
  <c r="K3594" i="7"/>
  <c r="L1409" i="7"/>
  <c r="K1409" i="7"/>
  <c r="L1408" i="7"/>
  <c r="K1408" i="7"/>
  <c r="L1407" i="7"/>
  <c r="K1407" i="7"/>
  <c r="L1406" i="7"/>
  <c r="K1406" i="7"/>
  <c r="L2130" i="7"/>
  <c r="K2130" i="7"/>
  <c r="L214" i="7"/>
  <c r="K214" i="7"/>
  <c r="L3895" i="7"/>
  <c r="K3895" i="7"/>
  <c r="L1402" i="7"/>
  <c r="K1402" i="7"/>
  <c r="L2856" i="7"/>
  <c r="K2856" i="7"/>
  <c r="L1400" i="7"/>
  <c r="K1400" i="7"/>
  <c r="L1399" i="7"/>
  <c r="K1399" i="7"/>
  <c r="L749" i="7"/>
  <c r="K749" i="7"/>
  <c r="L3065" i="7"/>
  <c r="K3065" i="7"/>
  <c r="L3980" i="7"/>
  <c r="K3980" i="7"/>
  <c r="L3064" i="7"/>
  <c r="K3064" i="7"/>
  <c r="L1394" i="7"/>
  <c r="K1394" i="7"/>
  <c r="L1053" i="7"/>
  <c r="K1053" i="7"/>
  <c r="L1392" i="7"/>
  <c r="K1392" i="7"/>
  <c r="L2492" i="7"/>
  <c r="K2492" i="7"/>
  <c r="L2210" i="7"/>
  <c r="K2210" i="7"/>
  <c r="L1389" i="7"/>
  <c r="K1389" i="7"/>
  <c r="L467" i="7"/>
  <c r="K467" i="7"/>
  <c r="L1427" i="7"/>
  <c r="K1427" i="7"/>
  <c r="L2129" i="7"/>
  <c r="K2129" i="7"/>
  <c r="L1385" i="7"/>
  <c r="K1385" i="7"/>
  <c r="L1384" i="7"/>
  <c r="K1384" i="7"/>
  <c r="L3840" i="7"/>
  <c r="K3840" i="7"/>
  <c r="L4073" i="7"/>
  <c r="K4073" i="7"/>
  <c r="L266" i="7"/>
  <c r="K266" i="7"/>
  <c r="L1380" i="7"/>
  <c r="K1380" i="7"/>
  <c r="L3431" i="7"/>
  <c r="K3431" i="7"/>
  <c r="L1378" i="7"/>
  <c r="K1378" i="7"/>
  <c r="L1377" i="7"/>
  <c r="K1377" i="7"/>
  <c r="L3390" i="7"/>
  <c r="K3390" i="7"/>
  <c r="L1375" i="7"/>
  <c r="K1375" i="7"/>
  <c r="L1374" i="7"/>
  <c r="K1374" i="7"/>
  <c r="L3060" i="7"/>
  <c r="K3060" i="7"/>
  <c r="L1372" i="7"/>
  <c r="K1372" i="7"/>
  <c r="L2779" i="7"/>
  <c r="K2779" i="7"/>
  <c r="L386" i="7"/>
  <c r="K386" i="7"/>
  <c r="L1369" i="7"/>
  <c r="K1369" i="7"/>
  <c r="L1368" i="7"/>
  <c r="K1368" i="7"/>
  <c r="L1896" i="7"/>
  <c r="K1896" i="7"/>
  <c r="L2127" i="7"/>
  <c r="K2127" i="7"/>
  <c r="L992" i="7"/>
  <c r="K992" i="7"/>
  <c r="L2209" i="7"/>
  <c r="K2209" i="7"/>
  <c r="L1363" i="7"/>
  <c r="K1363" i="7"/>
  <c r="L1362" i="7"/>
  <c r="K1362" i="7"/>
  <c r="L144" i="7"/>
  <c r="K144" i="7"/>
  <c r="L1360" i="7"/>
  <c r="K1360" i="7"/>
  <c r="L1359" i="7"/>
  <c r="K1359" i="7"/>
  <c r="L1358" i="7"/>
  <c r="K1358" i="7"/>
  <c r="L1966" i="7"/>
  <c r="K1966" i="7"/>
  <c r="L2855" i="7"/>
  <c r="K2855" i="7"/>
  <c r="L3389" i="7"/>
  <c r="K3389" i="7"/>
  <c r="L1354" i="7"/>
  <c r="K1354" i="7"/>
  <c r="L990" i="7"/>
  <c r="K990" i="7"/>
  <c r="L1352" i="7"/>
  <c r="K1352" i="7"/>
  <c r="L1963" i="7"/>
  <c r="K1963" i="7"/>
  <c r="L3648" i="7"/>
  <c r="K3648" i="7"/>
  <c r="L1802" i="7"/>
  <c r="K1802" i="7"/>
  <c r="L1348" i="7"/>
  <c r="K1348" i="7"/>
  <c r="L3388" i="7"/>
  <c r="K3388" i="7"/>
  <c r="L315" i="7"/>
  <c r="K315" i="7"/>
  <c r="L3183" i="7"/>
  <c r="K3183" i="7"/>
  <c r="L3304" i="7"/>
  <c r="K3304" i="7"/>
  <c r="L1343" i="7"/>
  <c r="K1343" i="7"/>
  <c r="L1342" i="7"/>
  <c r="K1342" i="7"/>
  <c r="L1341" i="7"/>
  <c r="K1341" i="7"/>
  <c r="L1340" i="7"/>
  <c r="K1340" i="7"/>
  <c r="L3786" i="7"/>
  <c r="K3786" i="7"/>
  <c r="L1052" i="7"/>
  <c r="K1052" i="7"/>
  <c r="L1337" i="7"/>
  <c r="K1337" i="7"/>
  <c r="L748" i="7"/>
  <c r="K748" i="7"/>
  <c r="L385" i="7"/>
  <c r="K385" i="7"/>
  <c r="L1334" i="7"/>
  <c r="K1334" i="7"/>
  <c r="L1333" i="7"/>
  <c r="K1333" i="7"/>
  <c r="L1332" i="7"/>
  <c r="K1332" i="7"/>
  <c r="L1365" i="7"/>
  <c r="K1365" i="7"/>
  <c r="L2420" i="7"/>
  <c r="K2420" i="7"/>
  <c r="L2852" i="7"/>
  <c r="K2852" i="7"/>
  <c r="L1328" i="7"/>
  <c r="K1328" i="7"/>
  <c r="L1327" i="7"/>
  <c r="K1327" i="7"/>
  <c r="L1326" i="7"/>
  <c r="K1326" i="7"/>
  <c r="L1325" i="7"/>
  <c r="K1325" i="7"/>
  <c r="L1324" i="7"/>
  <c r="K1324" i="7"/>
  <c r="L1962" i="7"/>
  <c r="K1962" i="7"/>
  <c r="L1128" i="7"/>
  <c r="K1128" i="7"/>
  <c r="L1321" i="7"/>
  <c r="K1321" i="7"/>
  <c r="L1051" i="7"/>
  <c r="K1051" i="7"/>
  <c r="L1319" i="7"/>
  <c r="K1319" i="7"/>
  <c r="L1318" i="7"/>
  <c r="K1318" i="7"/>
  <c r="L1317" i="7"/>
  <c r="K1317" i="7"/>
  <c r="L1316" i="7"/>
  <c r="K1316" i="7"/>
  <c r="L1315" i="7"/>
  <c r="K1315" i="7"/>
  <c r="L3645" i="7"/>
  <c r="K3645" i="7"/>
  <c r="L566" i="7"/>
  <c r="K566" i="7"/>
  <c r="L3384" i="7"/>
  <c r="K3384" i="7"/>
  <c r="L1564" i="7"/>
  <c r="K1564" i="7"/>
  <c r="L1426" i="7"/>
  <c r="K1426" i="7"/>
  <c r="L1309" i="7"/>
  <c r="K1309" i="7"/>
  <c r="L1308" i="7"/>
  <c r="K1308" i="7"/>
  <c r="L1307" i="7"/>
  <c r="K1307" i="7"/>
  <c r="L1258" i="7"/>
  <c r="K1258" i="7"/>
  <c r="L1305" i="7"/>
  <c r="K1305" i="7"/>
  <c r="L1425" i="7"/>
  <c r="K1425" i="7"/>
  <c r="L1423" i="7"/>
  <c r="K1423" i="7"/>
  <c r="L652" i="7"/>
  <c r="K652" i="7"/>
  <c r="L2490" i="7"/>
  <c r="K2490" i="7"/>
  <c r="L1300" i="7"/>
  <c r="K1300" i="7"/>
  <c r="L1299" i="7"/>
  <c r="K1299" i="7"/>
  <c r="L1298" i="7"/>
  <c r="K1298" i="7"/>
  <c r="L3303" i="7"/>
  <c r="K3303" i="7"/>
  <c r="L2700" i="7"/>
  <c r="K2700" i="7"/>
  <c r="L466" i="7"/>
  <c r="K466" i="7"/>
  <c r="L1294" i="7"/>
  <c r="K1294" i="7"/>
  <c r="L1895" i="7"/>
  <c r="K1895" i="7"/>
  <c r="L1292" i="7"/>
  <c r="K1292" i="7"/>
  <c r="L1291" i="7"/>
  <c r="K1291" i="7"/>
  <c r="L1700" i="7"/>
  <c r="K1700" i="7"/>
  <c r="L1289" i="7"/>
  <c r="K1289" i="7"/>
  <c r="L1288" i="7"/>
  <c r="K1288" i="7"/>
  <c r="L3951" i="7"/>
  <c r="K3951" i="7"/>
  <c r="L2418" i="7"/>
  <c r="K2418" i="7"/>
  <c r="L2317" i="7"/>
  <c r="K2317" i="7"/>
  <c r="L2314" i="7"/>
  <c r="K2314" i="7"/>
  <c r="L1893" i="7"/>
  <c r="K1893" i="7"/>
  <c r="L1282" i="7"/>
  <c r="K1282" i="7"/>
  <c r="L3751" i="7"/>
  <c r="K3751" i="7"/>
  <c r="L1280" i="7"/>
  <c r="K1280" i="7"/>
  <c r="L1279" i="7"/>
  <c r="K1279" i="7"/>
  <c r="L1278" i="7"/>
  <c r="K1278" i="7"/>
  <c r="L902" i="7"/>
  <c r="K902" i="7"/>
  <c r="L1422" i="7"/>
  <c r="K1422" i="7"/>
  <c r="L2634" i="7"/>
  <c r="K2634" i="7"/>
  <c r="L2777" i="7"/>
  <c r="K2777" i="7"/>
  <c r="L1273" i="7"/>
  <c r="K1273" i="7"/>
  <c r="L1272" i="7"/>
  <c r="K1272" i="7"/>
  <c r="L3002" i="7"/>
  <c r="K3002" i="7"/>
  <c r="L1270" i="7"/>
  <c r="K1270" i="7"/>
  <c r="L1249" i="7"/>
  <c r="K1249" i="7"/>
  <c r="L314" i="7"/>
  <c r="K314" i="7"/>
  <c r="L1267" i="7"/>
  <c r="K1267" i="7"/>
  <c r="L2126" i="7"/>
  <c r="K2126" i="7"/>
  <c r="L3302" i="7"/>
  <c r="K3302" i="7"/>
  <c r="L465" i="7"/>
  <c r="K465" i="7"/>
  <c r="L1263" i="7"/>
  <c r="K1263" i="7"/>
  <c r="L1262" i="7"/>
  <c r="K1262" i="7"/>
  <c r="L1800" i="7"/>
  <c r="K1800" i="7"/>
  <c r="L1050" i="7"/>
  <c r="K1050" i="7"/>
  <c r="L2851" i="7"/>
  <c r="K2851" i="7"/>
  <c r="L2999" i="7"/>
  <c r="K2999" i="7"/>
  <c r="L1257" i="7"/>
  <c r="K1257" i="7"/>
  <c r="L1256" i="7"/>
  <c r="K1256" i="7"/>
  <c r="L1255" i="7"/>
  <c r="K1255" i="7"/>
  <c r="L1254" i="7"/>
  <c r="K1254" i="7"/>
  <c r="L1253" i="7"/>
  <c r="K1253" i="7"/>
  <c r="L1252" i="7"/>
  <c r="K1252" i="7"/>
  <c r="L1251" i="7"/>
  <c r="K1251" i="7"/>
  <c r="L1250" i="7"/>
  <c r="K1250" i="7"/>
  <c r="L24" i="7"/>
  <c r="K24" i="7"/>
  <c r="L1302" i="7"/>
  <c r="K1302" i="7"/>
  <c r="L1049" i="7"/>
  <c r="K1049" i="7"/>
  <c r="L1246" i="7"/>
  <c r="K1246" i="7"/>
  <c r="L1047" i="7"/>
  <c r="K1047" i="7"/>
  <c r="L1244" i="7"/>
  <c r="K1244" i="7"/>
  <c r="L1243" i="7"/>
  <c r="K1243" i="7"/>
  <c r="L1798" i="7"/>
  <c r="K1798" i="7"/>
  <c r="L3750" i="7"/>
  <c r="K3750" i="7"/>
  <c r="L3182" i="7"/>
  <c r="K3182" i="7"/>
  <c r="L1127" i="7"/>
  <c r="K1127" i="7"/>
  <c r="L1238" i="7"/>
  <c r="K1238" i="7"/>
  <c r="L1237" i="7"/>
  <c r="K1237" i="7"/>
  <c r="L564" i="7"/>
  <c r="K564" i="7"/>
  <c r="L2207" i="7"/>
  <c r="K2207" i="7"/>
  <c r="L384" i="7"/>
  <c r="K384" i="7"/>
  <c r="L1233" i="7"/>
  <c r="K1233" i="7"/>
  <c r="L2775" i="7"/>
  <c r="K2775" i="7"/>
  <c r="L1231" i="7"/>
  <c r="K1231" i="7"/>
  <c r="L1230" i="7"/>
  <c r="K1230" i="7"/>
  <c r="L463" i="7"/>
  <c r="K463" i="7"/>
  <c r="L143" i="7"/>
  <c r="K143" i="7"/>
  <c r="L1227" i="7"/>
  <c r="K1227" i="7"/>
  <c r="L1226" i="7"/>
  <c r="K1226" i="7"/>
  <c r="L382" i="7"/>
  <c r="K382" i="7"/>
  <c r="L3126" i="7"/>
  <c r="K3126" i="7"/>
  <c r="L3496" i="7"/>
  <c r="K3496" i="7"/>
  <c r="N47" i="7"/>
  <c r="K47" i="7"/>
  <c r="L2125" i="7"/>
  <c r="K2125" i="7"/>
  <c r="L1220" i="7"/>
  <c r="K1220" i="7"/>
  <c r="L1219" i="7"/>
  <c r="K1219" i="7"/>
  <c r="L1218" i="7"/>
  <c r="K1218" i="7"/>
  <c r="L1563" i="7"/>
  <c r="K1563" i="7"/>
  <c r="L1216" i="7"/>
  <c r="K1216" i="7"/>
  <c r="L2631" i="7"/>
  <c r="K2631" i="7"/>
  <c r="L1214" i="7"/>
  <c r="K1214" i="7"/>
  <c r="L3181" i="7"/>
  <c r="K3181" i="7"/>
  <c r="L1212" i="7"/>
  <c r="K1212" i="7"/>
  <c r="L563" i="7"/>
  <c r="K563" i="7"/>
  <c r="L1210" i="7"/>
  <c r="K1210" i="7"/>
  <c r="L2485" i="7"/>
  <c r="K2485" i="7"/>
  <c r="L1208" i="7"/>
  <c r="K1208" i="7"/>
  <c r="L3495" i="7"/>
  <c r="K3495" i="7"/>
  <c r="L1125" i="7"/>
  <c r="K1125" i="7"/>
  <c r="L3493" i="7"/>
  <c r="K3493" i="7"/>
  <c r="L1204" i="7"/>
  <c r="K1204" i="7"/>
  <c r="L1206" i="7"/>
  <c r="K1206" i="7"/>
  <c r="L1202" i="7"/>
  <c r="K1202" i="7"/>
  <c r="L1201" i="7"/>
  <c r="K1201" i="7"/>
  <c r="L2774" i="7"/>
  <c r="K2774" i="7"/>
  <c r="L901" i="7"/>
  <c r="K901" i="7"/>
  <c r="L1198" i="7"/>
  <c r="K1198" i="7"/>
  <c r="L2313" i="7"/>
  <c r="K2313" i="7"/>
  <c r="L1621" i="7"/>
  <c r="K1621" i="7"/>
  <c r="L1195" i="7"/>
  <c r="K1195" i="7"/>
  <c r="L3548" i="7"/>
  <c r="K3548" i="7"/>
  <c r="L1193" i="7"/>
  <c r="K1193" i="7"/>
  <c r="L1192" i="7"/>
  <c r="K1192" i="7"/>
  <c r="L1191" i="7"/>
  <c r="K1191" i="7"/>
  <c r="L462" i="7"/>
  <c r="K462" i="7"/>
  <c r="L3749" i="7"/>
  <c r="K3749" i="7"/>
  <c r="L899" i="7"/>
  <c r="K899" i="7"/>
  <c r="L1187" i="7"/>
  <c r="K1187" i="7"/>
  <c r="L1186" i="7"/>
  <c r="K1186" i="7"/>
  <c r="L1185" i="7"/>
  <c r="K1185" i="7"/>
  <c r="L1364" i="7"/>
  <c r="K1364" i="7"/>
  <c r="L1183" i="7"/>
  <c r="K1183" i="7"/>
  <c r="L3747" i="7"/>
  <c r="K3747" i="7"/>
  <c r="L897" i="7"/>
  <c r="K897" i="7"/>
  <c r="L1961" i="7"/>
  <c r="K1961" i="7"/>
  <c r="L1179" i="7"/>
  <c r="K1179" i="7"/>
  <c r="L1178" i="7"/>
  <c r="K1178" i="7"/>
  <c r="L2566" i="7"/>
  <c r="K2566" i="7"/>
  <c r="L2846" i="7"/>
  <c r="K2846" i="7"/>
  <c r="L1175" i="7"/>
  <c r="K1175" i="7"/>
  <c r="L745" i="7"/>
  <c r="K745" i="7"/>
  <c r="L1173" i="7"/>
  <c r="K1173" i="7"/>
  <c r="L1172" i="7"/>
  <c r="K1172" i="7"/>
  <c r="L2937" i="7"/>
  <c r="K2937" i="7"/>
  <c r="L1170" i="7"/>
  <c r="K1170" i="7"/>
  <c r="L1169" i="7"/>
  <c r="K1169" i="7"/>
  <c r="L1168" i="7"/>
  <c r="K1168" i="7"/>
  <c r="L1561" i="7"/>
  <c r="K1561" i="7"/>
  <c r="L1166" i="7"/>
  <c r="K1166" i="7"/>
  <c r="L1165" i="7"/>
  <c r="K1165" i="7"/>
  <c r="L1164" i="7"/>
  <c r="K1164" i="7"/>
  <c r="L1620" i="7"/>
  <c r="K1620" i="7"/>
  <c r="L3125" i="7"/>
  <c r="K3125" i="7"/>
  <c r="L3301" i="7"/>
  <c r="K3301" i="7"/>
  <c r="L1160" i="7"/>
  <c r="K1160" i="7"/>
  <c r="L1159" i="7"/>
  <c r="K1159" i="7"/>
  <c r="L212" i="7"/>
  <c r="K212" i="7"/>
  <c r="L2996" i="7"/>
  <c r="K2996" i="7"/>
  <c r="L1156" i="7"/>
  <c r="K1156" i="7"/>
  <c r="L1155" i="7"/>
  <c r="K1155" i="7"/>
  <c r="L4049" i="7"/>
  <c r="K4049" i="7"/>
  <c r="L2417" i="7"/>
  <c r="K2417" i="7"/>
  <c r="L3815" i="7"/>
  <c r="K3815" i="7"/>
  <c r="L3713" i="7"/>
  <c r="K3713" i="7"/>
  <c r="L1150" i="7"/>
  <c r="K1150" i="7"/>
  <c r="L2936" i="7"/>
  <c r="K2936" i="7"/>
  <c r="L1148" i="7"/>
  <c r="K1148" i="7"/>
  <c r="L1147" i="7"/>
  <c r="K1147" i="7"/>
  <c r="L651" i="7"/>
  <c r="K651" i="7"/>
  <c r="L1145" i="7"/>
  <c r="K1145" i="7"/>
  <c r="L1144" i="7"/>
  <c r="K1144" i="7"/>
  <c r="L2565" i="7"/>
  <c r="K2565" i="7"/>
  <c r="L1142" i="7"/>
  <c r="K1142" i="7"/>
  <c r="L1487" i="7"/>
  <c r="K1487" i="7"/>
  <c r="L1140" i="7"/>
  <c r="K1140" i="7"/>
  <c r="L3708" i="7"/>
  <c r="K3708" i="7"/>
  <c r="L1138" i="7"/>
  <c r="K1138" i="7"/>
  <c r="L1137" i="7"/>
  <c r="K1137" i="7"/>
  <c r="L1136" i="7"/>
  <c r="K1136" i="7"/>
  <c r="L1135" i="7"/>
  <c r="K1135" i="7"/>
  <c r="L1134" i="7"/>
  <c r="K1134" i="7"/>
  <c r="L2627" i="7"/>
  <c r="K2627" i="7"/>
  <c r="L1132" i="7"/>
  <c r="K1132" i="7"/>
  <c r="L1131" i="7"/>
  <c r="K1131" i="7"/>
  <c r="L1130" i="7"/>
  <c r="K1130" i="7"/>
  <c r="L1129" i="7"/>
  <c r="K1129" i="7"/>
  <c r="L102" i="7"/>
  <c r="K102" i="7"/>
  <c r="L2312" i="7"/>
  <c r="K2312" i="7"/>
  <c r="L1126" i="7"/>
  <c r="K1126" i="7"/>
  <c r="L894" i="7"/>
  <c r="K894" i="7"/>
  <c r="L1124" i="7"/>
  <c r="K1124" i="7"/>
  <c r="L1123" i="7"/>
  <c r="K1123" i="7"/>
  <c r="L1122" i="7"/>
  <c r="K1122" i="7"/>
  <c r="L210" i="7"/>
  <c r="K210" i="7"/>
  <c r="L1892" i="7"/>
  <c r="K1892" i="7"/>
  <c r="L1119" i="7"/>
  <c r="K1119" i="7"/>
  <c r="L1118" i="7"/>
  <c r="K1118" i="7"/>
  <c r="L3547" i="7"/>
  <c r="K3547" i="7"/>
  <c r="L989" i="7"/>
  <c r="K989" i="7"/>
  <c r="L1115" i="7"/>
  <c r="K1115" i="7"/>
  <c r="L3546" i="7"/>
  <c r="K3546" i="7"/>
  <c r="L1113" i="7"/>
  <c r="K1113" i="7"/>
  <c r="L1112" i="7"/>
  <c r="K1112" i="7"/>
  <c r="L1111" i="7"/>
  <c r="K1111" i="7"/>
  <c r="L142" i="7"/>
  <c r="K142" i="7"/>
  <c r="L1205" i="7"/>
  <c r="K1205" i="7"/>
  <c r="L1108" i="7"/>
  <c r="K1108" i="7"/>
  <c r="L1248" i="7"/>
  <c r="K1248" i="7"/>
  <c r="L2120" i="7"/>
  <c r="K2120" i="7"/>
  <c r="L3873" i="7"/>
  <c r="K3873" i="7"/>
  <c r="L3947" i="7"/>
  <c r="K3947" i="7"/>
  <c r="L52" i="7"/>
  <c r="K52" i="7"/>
  <c r="L1102" i="7"/>
  <c r="K1102" i="7"/>
  <c r="L1792" i="7"/>
  <c r="K1792" i="7"/>
  <c r="L1100" i="7"/>
  <c r="K1100" i="7"/>
  <c r="L4072" i="7"/>
  <c r="K4072" i="7"/>
  <c r="L1098" i="7"/>
  <c r="K1098" i="7"/>
  <c r="L1097" i="7"/>
  <c r="K1097" i="7"/>
  <c r="L3235" i="7"/>
  <c r="K3235" i="7"/>
  <c r="L1247" i="7"/>
  <c r="K1247" i="7"/>
  <c r="L650" i="7"/>
  <c r="K650" i="7"/>
  <c r="L1093" i="7"/>
  <c r="K1093" i="7"/>
  <c r="L51" i="7"/>
  <c r="K51" i="7"/>
  <c r="L2416" i="7"/>
  <c r="K2416" i="7"/>
  <c r="L1090" i="7"/>
  <c r="K1090" i="7"/>
  <c r="L1089" i="7"/>
  <c r="K1089" i="7"/>
  <c r="L2626" i="7"/>
  <c r="K2626" i="7"/>
  <c r="L2698" i="7"/>
  <c r="K2698" i="7"/>
  <c r="L1891" i="7"/>
  <c r="K1891" i="7"/>
  <c r="L1085" i="7"/>
  <c r="K1085" i="7"/>
  <c r="L1084" i="7"/>
  <c r="K1084" i="7"/>
  <c r="L1083" i="7"/>
  <c r="K1083" i="7"/>
  <c r="L1082" i="7"/>
  <c r="K1082" i="7"/>
  <c r="L265" i="7"/>
  <c r="K265" i="7"/>
  <c r="L1080" i="7"/>
  <c r="K1080" i="7"/>
  <c r="L1079" i="7"/>
  <c r="K1079" i="7"/>
  <c r="L3233" i="7"/>
  <c r="K3233" i="7"/>
  <c r="L1789" i="7"/>
  <c r="K1789" i="7"/>
  <c r="L1076" i="7"/>
  <c r="K1076" i="7"/>
  <c r="L2414" i="7"/>
  <c r="K2414" i="7"/>
  <c r="L3745" i="7"/>
  <c r="K3745" i="7"/>
  <c r="L1559" i="7"/>
  <c r="K1559" i="7"/>
  <c r="L1072" i="7"/>
  <c r="K1072" i="7"/>
  <c r="L1486" i="7"/>
  <c r="K1486" i="7"/>
  <c r="L1070" i="7"/>
  <c r="K1070" i="7"/>
  <c r="L1069" i="7"/>
  <c r="K1069" i="7"/>
  <c r="L1068" i="7"/>
  <c r="K1068" i="7"/>
  <c r="L2311" i="7"/>
  <c r="K2311" i="7"/>
  <c r="L1203" i="7"/>
  <c r="K1203" i="7"/>
  <c r="L1065" i="7"/>
  <c r="K1065" i="7"/>
  <c r="L1064" i="7"/>
  <c r="K1064" i="7"/>
  <c r="L1063" i="7"/>
  <c r="K1063" i="7"/>
  <c r="L1696" i="7"/>
  <c r="K1696" i="7"/>
  <c r="L1061" i="7"/>
  <c r="K1061" i="7"/>
  <c r="L1361" i="7"/>
  <c r="K1361" i="7"/>
  <c r="L1059" i="7"/>
  <c r="K1059" i="7"/>
  <c r="L1058" i="7"/>
  <c r="K1058" i="7"/>
  <c r="L1200" i="7"/>
  <c r="K1200" i="7"/>
  <c r="L1045" i="7"/>
  <c r="K1045" i="7"/>
  <c r="L1619" i="7"/>
  <c r="K1619" i="7"/>
  <c r="L1054" i="7"/>
  <c r="K1054" i="7"/>
  <c r="L893" i="7"/>
  <c r="K893" i="7"/>
  <c r="L1558" i="7"/>
  <c r="K1558" i="7"/>
  <c r="L1199" i="7"/>
  <c r="K1199" i="7"/>
  <c r="L1555" i="7"/>
  <c r="K1555" i="7"/>
  <c r="L3299" i="7"/>
  <c r="K3299" i="7"/>
  <c r="L1048" i="7"/>
  <c r="K1048" i="7"/>
  <c r="L3232" i="7"/>
  <c r="K3232" i="7"/>
  <c r="L1046" i="7"/>
  <c r="K1046" i="7"/>
  <c r="L1485" i="7"/>
  <c r="K1485" i="7"/>
  <c r="L2310" i="7"/>
  <c r="K2310" i="7"/>
  <c r="L1043" i="7"/>
  <c r="K1043" i="7"/>
  <c r="L3180" i="7"/>
  <c r="K3180" i="7"/>
  <c r="L1041" i="7"/>
  <c r="K1041" i="7"/>
  <c r="L1040" i="7"/>
  <c r="K1040" i="7"/>
  <c r="L1039" i="7"/>
  <c r="K1039" i="7"/>
  <c r="L1038" i="7"/>
  <c r="K1038" i="7"/>
  <c r="L1037" i="7"/>
  <c r="K1037" i="7"/>
  <c r="L1036" i="7"/>
  <c r="K1036" i="7"/>
  <c r="L264" i="7"/>
  <c r="K264" i="7"/>
  <c r="L819" i="7"/>
  <c r="K819" i="7"/>
  <c r="L1033" i="7"/>
  <c r="K1033" i="7"/>
  <c r="L461" i="7"/>
  <c r="K461" i="7"/>
  <c r="L3811" i="7"/>
  <c r="K3811" i="7"/>
  <c r="L1030" i="7"/>
  <c r="K1030" i="7"/>
  <c r="L1889" i="7"/>
  <c r="K1889" i="7"/>
  <c r="L1028" i="7"/>
  <c r="K1028" i="7"/>
  <c r="L647" i="7"/>
  <c r="K647" i="7"/>
  <c r="L1026" i="7"/>
  <c r="K1026" i="7"/>
  <c r="L1025" i="7"/>
  <c r="K1025" i="7"/>
  <c r="L3707" i="7"/>
  <c r="K3707" i="7"/>
  <c r="L2932" i="7"/>
  <c r="K2932" i="7"/>
  <c r="L99" i="7"/>
  <c r="K99" i="7"/>
  <c r="L2040" i="7"/>
  <c r="K2040" i="7"/>
  <c r="L1197" i="7"/>
  <c r="K1197" i="7"/>
  <c r="L3705" i="7"/>
  <c r="K3705" i="7"/>
  <c r="L1018" i="7"/>
  <c r="K1018" i="7"/>
  <c r="L1017" i="7"/>
  <c r="K1017" i="7"/>
  <c r="L1016" i="7"/>
  <c r="K1016" i="7"/>
  <c r="L3231" i="7"/>
  <c r="K3231" i="7"/>
  <c r="L37" i="7"/>
  <c r="K37" i="7"/>
  <c r="L1013" i="7"/>
  <c r="K1013" i="7"/>
  <c r="L1012" i="7"/>
  <c r="K1012" i="7"/>
  <c r="L3124" i="7"/>
  <c r="K3124" i="7"/>
  <c r="L1010" i="7"/>
  <c r="K1010" i="7"/>
  <c r="L4002" i="7"/>
  <c r="K4002" i="7"/>
  <c r="L3700" i="7"/>
  <c r="K3700" i="7"/>
  <c r="L31" i="7"/>
  <c r="K31" i="7"/>
  <c r="L1006" i="7"/>
  <c r="K1006" i="7"/>
  <c r="L1005" i="7"/>
  <c r="K1005" i="7"/>
  <c r="L1004" i="7"/>
  <c r="K1004" i="7"/>
  <c r="L1003" i="7"/>
  <c r="K1003" i="7"/>
  <c r="L892" i="7"/>
  <c r="K892" i="7"/>
  <c r="L1001" i="7"/>
  <c r="K1001" i="7"/>
  <c r="L1000" i="7"/>
  <c r="K1000" i="7"/>
  <c r="L999" i="7"/>
  <c r="K999" i="7"/>
  <c r="L998" i="7"/>
  <c r="K998" i="7"/>
  <c r="L997" i="7"/>
  <c r="K997" i="7"/>
  <c r="L996" i="7"/>
  <c r="K996" i="7"/>
  <c r="L995" i="7"/>
  <c r="K995" i="7"/>
  <c r="L2409" i="7"/>
  <c r="K2409" i="7"/>
  <c r="L993" i="7"/>
  <c r="K993" i="7"/>
  <c r="L2408" i="7"/>
  <c r="K2408" i="7"/>
  <c r="L991" i="7"/>
  <c r="K991" i="7"/>
  <c r="L3946" i="7"/>
  <c r="K3946" i="7"/>
  <c r="L1618" i="7"/>
  <c r="K1618" i="7"/>
  <c r="L1888" i="7"/>
  <c r="K1888" i="7"/>
  <c r="L1957" i="7"/>
  <c r="K1957" i="7"/>
  <c r="L457" i="7"/>
  <c r="K457" i="7"/>
  <c r="L2119" i="7"/>
  <c r="K2119" i="7"/>
  <c r="L984" i="7"/>
  <c r="K984" i="7"/>
  <c r="L983" i="7"/>
  <c r="K983" i="7"/>
  <c r="L982" i="7"/>
  <c r="K982" i="7"/>
  <c r="L1617" i="7"/>
  <c r="K1617" i="7"/>
  <c r="L1044" i="7"/>
  <c r="K1044" i="7"/>
  <c r="L3176" i="7"/>
  <c r="K3176" i="7"/>
  <c r="L1420" i="7"/>
  <c r="K1420" i="7"/>
  <c r="L3174" i="7"/>
  <c r="K3174" i="7"/>
  <c r="L2931" i="7"/>
  <c r="K2931" i="7"/>
  <c r="L3230" i="7"/>
  <c r="K3230" i="7"/>
  <c r="L974" i="7"/>
  <c r="K974" i="7"/>
  <c r="L71" i="7"/>
  <c r="K71" i="7"/>
  <c r="L972" i="7"/>
  <c r="K972" i="7"/>
  <c r="L9" i="7"/>
  <c r="K9" i="7"/>
  <c r="L2564" i="7"/>
  <c r="K2564" i="7"/>
  <c r="L969" i="7"/>
  <c r="K969" i="7"/>
  <c r="L968" i="7"/>
  <c r="K968" i="7"/>
  <c r="L209" i="7"/>
  <c r="K209" i="7"/>
  <c r="L966" i="7"/>
  <c r="K966" i="7"/>
  <c r="L890" i="7"/>
  <c r="K890" i="7"/>
  <c r="L98" i="7"/>
  <c r="K98" i="7"/>
  <c r="L963" i="7"/>
  <c r="K963" i="7"/>
  <c r="L962" i="7"/>
  <c r="K962" i="7"/>
  <c r="L206" i="7"/>
  <c r="K206" i="7"/>
  <c r="L2206" i="7"/>
  <c r="K2206" i="7"/>
  <c r="L380" i="7"/>
  <c r="K380" i="7"/>
  <c r="L958" i="7"/>
  <c r="K958" i="7"/>
  <c r="L957" i="7"/>
  <c r="K957" i="7"/>
  <c r="L1956" i="7"/>
  <c r="K1956" i="7"/>
  <c r="L955" i="7"/>
  <c r="K955" i="7"/>
  <c r="L561" i="7"/>
  <c r="K561" i="7"/>
  <c r="L889" i="7"/>
  <c r="K889" i="7"/>
  <c r="L3492" i="7"/>
  <c r="K3492" i="7"/>
  <c r="L951" i="7"/>
  <c r="K951" i="7"/>
  <c r="L950" i="7"/>
  <c r="K950" i="7"/>
  <c r="L3383" i="7"/>
  <c r="K3383" i="7"/>
  <c r="L948" i="7"/>
  <c r="K948" i="7"/>
  <c r="L379" i="7"/>
  <c r="K379" i="7"/>
  <c r="L2039" i="7"/>
  <c r="K2039" i="7"/>
  <c r="L945" i="7"/>
  <c r="K945" i="7"/>
  <c r="L2482" i="7"/>
  <c r="K2482" i="7"/>
  <c r="L943" i="7"/>
  <c r="K943" i="7"/>
  <c r="L942" i="7"/>
  <c r="K942" i="7"/>
  <c r="L3297" i="7"/>
  <c r="K3297" i="7"/>
  <c r="L940" i="7"/>
  <c r="K940" i="7"/>
  <c r="L939" i="7"/>
  <c r="K939" i="7"/>
  <c r="L938" i="7"/>
  <c r="K938" i="7"/>
  <c r="L1121" i="7"/>
  <c r="K1121" i="7"/>
  <c r="L936" i="7"/>
  <c r="K936" i="7"/>
  <c r="L935" i="7"/>
  <c r="K935" i="7"/>
  <c r="L934" i="7"/>
  <c r="K934" i="7"/>
  <c r="L933" i="7"/>
  <c r="K933" i="7"/>
  <c r="L932" i="7"/>
  <c r="K932" i="7"/>
  <c r="L931" i="7"/>
  <c r="K931" i="7"/>
  <c r="L3293" i="7"/>
  <c r="K3293" i="7"/>
  <c r="L929" i="7"/>
  <c r="K929" i="7"/>
  <c r="L928" i="7"/>
  <c r="K928" i="7"/>
  <c r="L560" i="7"/>
  <c r="K560" i="7"/>
  <c r="L313" i="7"/>
  <c r="K313" i="7"/>
  <c r="L312" i="7"/>
  <c r="K312" i="7"/>
  <c r="L311" i="7"/>
  <c r="K311" i="7"/>
  <c r="L923" i="7"/>
  <c r="K923" i="7"/>
  <c r="L3943" i="7"/>
  <c r="K3943" i="7"/>
  <c r="L4007" i="7"/>
  <c r="K4007" i="7"/>
  <c r="L920" i="7"/>
  <c r="K920" i="7"/>
  <c r="L919" i="7"/>
  <c r="K919" i="7"/>
  <c r="L918" i="7"/>
  <c r="K918" i="7"/>
  <c r="L744" i="7"/>
  <c r="K744" i="7"/>
  <c r="L3893" i="7"/>
  <c r="K3893" i="7"/>
  <c r="L915" i="7"/>
  <c r="K915" i="7"/>
  <c r="L914" i="7"/>
  <c r="K914" i="7"/>
  <c r="L913" i="7"/>
  <c r="K913" i="7"/>
  <c r="L378" i="7"/>
  <c r="K378" i="7"/>
  <c r="L1301" i="7"/>
  <c r="K1301" i="7"/>
  <c r="L910" i="7"/>
  <c r="K910" i="7"/>
  <c r="L909" i="7"/>
  <c r="K909" i="7"/>
  <c r="L1245" i="7"/>
  <c r="K1245" i="7"/>
  <c r="L3228" i="7"/>
  <c r="K3228" i="7"/>
  <c r="L906" i="7"/>
  <c r="K906" i="7"/>
  <c r="L905" i="7"/>
  <c r="K905" i="7"/>
  <c r="L3699" i="7"/>
  <c r="K3699" i="7"/>
  <c r="L903" i="7"/>
  <c r="K903" i="7"/>
  <c r="L646" i="7"/>
  <c r="K646" i="7"/>
  <c r="L203" i="7"/>
  <c r="K203" i="7"/>
  <c r="L900" i="7"/>
  <c r="K900" i="7"/>
  <c r="L3545" i="7"/>
  <c r="K3545" i="7"/>
  <c r="L898" i="7"/>
  <c r="K898" i="7"/>
  <c r="L2307" i="7"/>
  <c r="K2307" i="7"/>
  <c r="L896" i="7"/>
  <c r="K896" i="7"/>
  <c r="L895" i="7"/>
  <c r="K895" i="7"/>
  <c r="L818" i="7"/>
  <c r="K818" i="7"/>
  <c r="L1297" i="7"/>
  <c r="K1297" i="7"/>
  <c r="L2625" i="7"/>
  <c r="K2625" i="7"/>
  <c r="L891" i="7"/>
  <c r="K891" i="7"/>
  <c r="L309" i="7"/>
  <c r="K309" i="7"/>
  <c r="L2994" i="7"/>
  <c r="K2994" i="7"/>
  <c r="L888" i="7"/>
  <c r="K888" i="7"/>
  <c r="L2403" i="7"/>
  <c r="K2403" i="7"/>
  <c r="L3643" i="7"/>
  <c r="K3643" i="7"/>
  <c r="L885" i="7"/>
  <c r="K885" i="7"/>
  <c r="L2563" i="7"/>
  <c r="K2563" i="7"/>
  <c r="L2624" i="7"/>
  <c r="K2624" i="7"/>
  <c r="L882" i="7"/>
  <c r="K882" i="7"/>
  <c r="L3227" i="7"/>
  <c r="K3227" i="7"/>
  <c r="L880" i="7"/>
  <c r="K880" i="7"/>
  <c r="L879" i="7"/>
  <c r="K879" i="7"/>
  <c r="L988" i="7"/>
  <c r="K988" i="7"/>
  <c r="L3381" i="7"/>
  <c r="K3381" i="7"/>
  <c r="L2035" i="7"/>
  <c r="K2035" i="7"/>
  <c r="L2930" i="7"/>
  <c r="K2930" i="7"/>
  <c r="L2033" i="7"/>
  <c r="K2033" i="7"/>
  <c r="L1886" i="7"/>
  <c r="K1886" i="7"/>
  <c r="L872" i="7"/>
  <c r="K872" i="7"/>
  <c r="L871" i="7"/>
  <c r="K871" i="7"/>
  <c r="L870" i="7"/>
  <c r="K870" i="7"/>
  <c r="L869" i="7"/>
  <c r="K869" i="7"/>
  <c r="L868" i="7"/>
  <c r="K868" i="7"/>
  <c r="L3744" i="7"/>
  <c r="K3744" i="7"/>
  <c r="L866" i="7"/>
  <c r="K866" i="7"/>
  <c r="L3696" i="7"/>
  <c r="K3696" i="7"/>
  <c r="L817" i="7"/>
  <c r="K817" i="7"/>
  <c r="L1552" i="7"/>
  <c r="K1552" i="7"/>
  <c r="L1042" i="7"/>
  <c r="K1042" i="7"/>
  <c r="L861" i="7"/>
  <c r="K861" i="7"/>
  <c r="L860" i="7"/>
  <c r="K860" i="7"/>
  <c r="L859" i="7"/>
  <c r="K859" i="7"/>
  <c r="L1196" i="7"/>
  <c r="K1196" i="7"/>
  <c r="L857" i="7"/>
  <c r="K857" i="7"/>
  <c r="L2205" i="7"/>
  <c r="K2205" i="7"/>
  <c r="L855" i="7"/>
  <c r="K855" i="7"/>
  <c r="L2401" i="7"/>
  <c r="K2401" i="7"/>
  <c r="L3379" i="7"/>
  <c r="K3379" i="7"/>
  <c r="L1694" i="7"/>
  <c r="K1694" i="7"/>
  <c r="L851" i="7"/>
  <c r="K851" i="7"/>
  <c r="L987" i="7"/>
  <c r="K987" i="7"/>
  <c r="L2204" i="7"/>
  <c r="K2204" i="7"/>
  <c r="L887" i="7"/>
  <c r="K887" i="7"/>
  <c r="L847" i="7"/>
  <c r="K847" i="7"/>
  <c r="L846" i="7"/>
  <c r="K846" i="7"/>
  <c r="L845" i="7"/>
  <c r="K845" i="7"/>
  <c r="L844" i="7"/>
  <c r="K844" i="7"/>
  <c r="L377" i="7"/>
  <c r="K377" i="7"/>
  <c r="L2480" i="7"/>
  <c r="K2480" i="7"/>
  <c r="L1419" i="7"/>
  <c r="K1419" i="7"/>
  <c r="L2400" i="7"/>
  <c r="K2400" i="7"/>
  <c r="L839" i="7"/>
  <c r="K839" i="7"/>
  <c r="L838" i="7"/>
  <c r="K838" i="7"/>
  <c r="L2203" i="7"/>
  <c r="K2203" i="7"/>
  <c r="L1120" i="7"/>
  <c r="K1120" i="7"/>
  <c r="L2306" i="7"/>
  <c r="K2306" i="7"/>
  <c r="L3289" i="7"/>
  <c r="K3289" i="7"/>
  <c r="L833" i="7"/>
  <c r="K833" i="7"/>
  <c r="L1117" i="7"/>
  <c r="K1117" i="7"/>
  <c r="L2929" i="7"/>
  <c r="K2929" i="7"/>
  <c r="L1693" i="7"/>
  <c r="K1693" i="7"/>
  <c r="L2118" i="7"/>
  <c r="K2118" i="7"/>
  <c r="L645" i="7"/>
  <c r="K645" i="7"/>
  <c r="L3872" i="7"/>
  <c r="K3872" i="7"/>
  <c r="L2622" i="7"/>
  <c r="K2622" i="7"/>
  <c r="L3491" i="7"/>
  <c r="K3491" i="7"/>
  <c r="L824" i="7"/>
  <c r="K824" i="7"/>
  <c r="L823" i="7"/>
  <c r="K823" i="7"/>
  <c r="L2397" i="7"/>
  <c r="K2397" i="7"/>
  <c r="L821" i="7"/>
  <c r="K821" i="7"/>
  <c r="L3939" i="7"/>
  <c r="K3939" i="7"/>
  <c r="L1357" i="7"/>
  <c r="K1357" i="7"/>
  <c r="L456" i="7"/>
  <c r="K456" i="7"/>
  <c r="L3686" i="7"/>
  <c r="K3686" i="7"/>
  <c r="L816" i="7"/>
  <c r="K816" i="7"/>
  <c r="L2695" i="7"/>
  <c r="K2695" i="7"/>
  <c r="L263" i="7"/>
  <c r="K263" i="7"/>
  <c r="L813" i="7"/>
  <c r="K813" i="7"/>
  <c r="L308" i="7"/>
  <c r="K308" i="7"/>
  <c r="L811" i="7"/>
  <c r="K811" i="7"/>
  <c r="L1692" i="7"/>
  <c r="K1692" i="7"/>
  <c r="L3490" i="7"/>
  <c r="K3490" i="7"/>
  <c r="L2117" i="7"/>
  <c r="K2117" i="7"/>
  <c r="L807" i="7"/>
  <c r="K807" i="7"/>
  <c r="L1955" i="7"/>
  <c r="K1955" i="7"/>
  <c r="L741" i="7"/>
  <c r="K741" i="7"/>
  <c r="L1242" i="7"/>
  <c r="K1242" i="7"/>
  <c r="L2561" i="7"/>
  <c r="K2561" i="7"/>
  <c r="L2845" i="7"/>
  <c r="K2845" i="7"/>
  <c r="L801" i="7"/>
  <c r="K801" i="7"/>
  <c r="L2763" i="7"/>
  <c r="K2763" i="7"/>
  <c r="L738" i="7"/>
  <c r="K738" i="7"/>
  <c r="L798" i="7"/>
  <c r="K798" i="7"/>
  <c r="L3288" i="7"/>
  <c r="K3288" i="7"/>
  <c r="L1241" i="7"/>
  <c r="K1241" i="7"/>
  <c r="L2202" i="7"/>
  <c r="K2202" i="7"/>
  <c r="L794" i="7"/>
  <c r="K794" i="7"/>
  <c r="L793" i="7"/>
  <c r="K793" i="7"/>
  <c r="L792" i="7"/>
  <c r="K792" i="7"/>
  <c r="L791" i="7"/>
  <c r="K791" i="7"/>
  <c r="L790" i="7"/>
  <c r="K790" i="7"/>
  <c r="L2302" i="7"/>
  <c r="K2302" i="7"/>
  <c r="L2843" i="7"/>
  <c r="K2843" i="7"/>
  <c r="L3059" i="7"/>
  <c r="K3059" i="7"/>
  <c r="L3860" i="7"/>
  <c r="K3860" i="7"/>
  <c r="L986" i="7"/>
  <c r="K986" i="7"/>
  <c r="L784" i="7"/>
  <c r="K784" i="7"/>
  <c r="L783" i="7"/>
  <c r="K783" i="7"/>
  <c r="L3837" i="7"/>
  <c r="K3837" i="7"/>
  <c r="L781" i="7"/>
  <c r="K781" i="7"/>
  <c r="L2298" i="7"/>
  <c r="K2298" i="7"/>
  <c r="L779" i="7"/>
  <c r="K779" i="7"/>
  <c r="L3685" i="7"/>
  <c r="K3685" i="7"/>
  <c r="L777" i="7"/>
  <c r="K777" i="7"/>
  <c r="L141" i="7"/>
  <c r="K141" i="7"/>
  <c r="L775" i="7"/>
  <c r="K775" i="7"/>
  <c r="L1954" i="7"/>
  <c r="K1954" i="7"/>
  <c r="L1035" i="7"/>
  <c r="K1035" i="7"/>
  <c r="L3544" i="7"/>
  <c r="K3544" i="7"/>
  <c r="L1116" i="7"/>
  <c r="K1116" i="7"/>
  <c r="L770" i="7"/>
  <c r="K770" i="7"/>
  <c r="L769" i="7"/>
  <c r="K769" i="7"/>
  <c r="L3979" i="7"/>
  <c r="K3979" i="7"/>
  <c r="L306" i="7"/>
  <c r="K306" i="7"/>
  <c r="L815" i="7"/>
  <c r="K815" i="7"/>
  <c r="L643" i="7"/>
  <c r="K643" i="7"/>
  <c r="L764" i="7"/>
  <c r="K764" i="7"/>
  <c r="L763" i="7"/>
  <c r="K763" i="7"/>
  <c r="L762" i="7"/>
  <c r="K762" i="7"/>
  <c r="L4053" i="7"/>
  <c r="K4053" i="7"/>
  <c r="L760" i="7"/>
  <c r="K760" i="7"/>
  <c r="L886" i="7"/>
  <c r="K886" i="7"/>
  <c r="L2297" i="7"/>
  <c r="K2297" i="7"/>
  <c r="L814" i="7"/>
  <c r="K814" i="7"/>
  <c r="L3935" i="7"/>
  <c r="K3935" i="7"/>
  <c r="L755" i="7"/>
  <c r="K755" i="7"/>
  <c r="L97" i="7"/>
  <c r="K97" i="7"/>
  <c r="L753" i="7"/>
  <c r="K753" i="7"/>
  <c r="L752" i="7"/>
  <c r="K752" i="7"/>
  <c r="L751" i="7"/>
  <c r="K751" i="7"/>
  <c r="L1691" i="7"/>
  <c r="K1691" i="7"/>
  <c r="L1885" i="7"/>
  <c r="K1885" i="7"/>
  <c r="L2694" i="7"/>
  <c r="K2694" i="7"/>
  <c r="L747" i="7"/>
  <c r="K747" i="7"/>
  <c r="L746" i="7"/>
  <c r="K746" i="7"/>
  <c r="L3543" i="7"/>
  <c r="K3543" i="7"/>
  <c r="L1296" i="7"/>
  <c r="K1296" i="7"/>
  <c r="L743" i="7"/>
  <c r="K743" i="7"/>
  <c r="L742" i="7"/>
  <c r="K742" i="7"/>
  <c r="L884" i="7"/>
  <c r="K884" i="7"/>
  <c r="L740" i="7"/>
  <c r="K740" i="7"/>
  <c r="L739" i="7"/>
  <c r="K739" i="7"/>
  <c r="L3123" i="7"/>
  <c r="K3123" i="7"/>
  <c r="L559" i="7"/>
  <c r="K559" i="7"/>
  <c r="L1786" i="7"/>
  <c r="K1786" i="7"/>
  <c r="L735" i="7"/>
  <c r="K735" i="7"/>
  <c r="L734" i="7"/>
  <c r="K734" i="7"/>
  <c r="L733" i="7"/>
  <c r="K733" i="7"/>
  <c r="L732" i="7"/>
  <c r="K732" i="7"/>
  <c r="L731" i="7"/>
  <c r="K731" i="7"/>
  <c r="L730" i="7"/>
  <c r="K730" i="7"/>
  <c r="L1481" i="7"/>
  <c r="K1481" i="7"/>
  <c r="L3542" i="7"/>
  <c r="K3542" i="7"/>
  <c r="L2621" i="7"/>
  <c r="K2621" i="7"/>
  <c r="L3593" i="7"/>
  <c r="K3593" i="7"/>
  <c r="L3057" i="7"/>
  <c r="K3057" i="7"/>
  <c r="L724" i="7"/>
  <c r="K724" i="7"/>
  <c r="L723" i="7"/>
  <c r="K723" i="7"/>
  <c r="L375" i="7"/>
  <c r="K375" i="7"/>
  <c r="L721" i="7"/>
  <c r="K721" i="7"/>
  <c r="L720" i="7"/>
  <c r="K720" i="7"/>
  <c r="L2839" i="7"/>
  <c r="K2839" i="7"/>
  <c r="L1480" i="7"/>
  <c r="K1480" i="7"/>
  <c r="L717" i="7"/>
  <c r="K717" i="7"/>
  <c r="L716" i="7"/>
  <c r="K716" i="7"/>
  <c r="L3122" i="7"/>
  <c r="K3122" i="7"/>
  <c r="L883" i="7"/>
  <c r="K883" i="7"/>
  <c r="L713" i="7"/>
  <c r="K713" i="7"/>
  <c r="L712" i="7"/>
  <c r="K712" i="7"/>
  <c r="L711" i="7"/>
  <c r="K711" i="7"/>
  <c r="L373" i="7"/>
  <c r="K373" i="7"/>
  <c r="L262" i="7"/>
  <c r="K262" i="7"/>
  <c r="L708" i="7"/>
  <c r="K708" i="7"/>
  <c r="L707" i="7"/>
  <c r="K707" i="7"/>
  <c r="L706" i="7"/>
  <c r="K706" i="7"/>
  <c r="L705" i="7"/>
  <c r="K705" i="7"/>
  <c r="L202" i="7"/>
  <c r="K202" i="7"/>
  <c r="L3055" i="7"/>
  <c r="K3055" i="7"/>
  <c r="L2620" i="7"/>
  <c r="K2620" i="7"/>
  <c r="L881" i="7"/>
  <c r="K881" i="7"/>
  <c r="L196" i="7"/>
  <c r="K196" i="7"/>
  <c r="L699" i="7"/>
  <c r="K699" i="7"/>
  <c r="L1417" i="7"/>
  <c r="K1417" i="7"/>
  <c r="L697" i="7"/>
  <c r="K697" i="7"/>
  <c r="L94" i="7"/>
  <c r="K94" i="7"/>
  <c r="L695" i="7"/>
  <c r="K695" i="7"/>
  <c r="L372" i="7"/>
  <c r="K372" i="7"/>
  <c r="L1240" i="7"/>
  <c r="K1240" i="7"/>
  <c r="L692" i="7"/>
  <c r="K692" i="7"/>
  <c r="L2560" i="7"/>
  <c r="K2560" i="7"/>
  <c r="L690" i="7"/>
  <c r="K690" i="7"/>
  <c r="L812" i="7"/>
  <c r="K812" i="7"/>
  <c r="L688" i="7"/>
  <c r="K688" i="7"/>
  <c r="L985" i="7"/>
  <c r="K985" i="7"/>
  <c r="L93" i="7"/>
  <c r="K93" i="7"/>
  <c r="L3591" i="7"/>
  <c r="K3591" i="7"/>
  <c r="L1953" i="7"/>
  <c r="K1953" i="7"/>
  <c r="L557" i="7"/>
  <c r="K557" i="7"/>
  <c r="L682" i="7"/>
  <c r="K682" i="7"/>
  <c r="L681" i="7"/>
  <c r="K681" i="7"/>
  <c r="L680" i="7"/>
  <c r="K680" i="7"/>
  <c r="L679" i="7"/>
  <c r="K679" i="7"/>
  <c r="L2837" i="7"/>
  <c r="K2837" i="7"/>
  <c r="L3378" i="7"/>
  <c r="K3378" i="7"/>
  <c r="L676" i="7"/>
  <c r="K676" i="7"/>
  <c r="L675" i="7"/>
  <c r="K675" i="7"/>
  <c r="L674" i="7"/>
  <c r="K674" i="7"/>
  <c r="L878" i="7"/>
  <c r="K878" i="7"/>
  <c r="L1478" i="7"/>
  <c r="K1478" i="7"/>
  <c r="L1951" i="7"/>
  <c r="K1951" i="7"/>
  <c r="L3489" i="7"/>
  <c r="K3489" i="7"/>
  <c r="L194" i="7"/>
  <c r="K194" i="7"/>
  <c r="L668" i="7"/>
  <c r="K668" i="7"/>
  <c r="L1783" i="7"/>
  <c r="K1783" i="7"/>
  <c r="L666" i="7"/>
  <c r="K666" i="7"/>
  <c r="L665" i="7"/>
  <c r="K665" i="7"/>
  <c r="L664" i="7"/>
  <c r="K664" i="7"/>
  <c r="L3743" i="7"/>
  <c r="K3743" i="7"/>
  <c r="L662" i="7"/>
  <c r="K662" i="7"/>
  <c r="L2479" i="7"/>
  <c r="K2479" i="7"/>
  <c r="L3810" i="7"/>
  <c r="K3810" i="7"/>
  <c r="L3120" i="7"/>
  <c r="K3120" i="7"/>
  <c r="L658" i="7"/>
  <c r="K658" i="7"/>
  <c r="L3375" i="7"/>
  <c r="K3375" i="7"/>
  <c r="L656" i="7"/>
  <c r="K656" i="7"/>
  <c r="L3225" i="7"/>
  <c r="K3225" i="7"/>
  <c r="L2032" i="7"/>
  <c r="K2032" i="7"/>
  <c r="L1690" i="7"/>
  <c r="K1690" i="7"/>
  <c r="L1034" i="7"/>
  <c r="K1034" i="7"/>
  <c r="L3641" i="7"/>
  <c r="K3641" i="7"/>
  <c r="L1780" i="7"/>
  <c r="K1780" i="7"/>
  <c r="L649" i="7"/>
  <c r="K649" i="7"/>
  <c r="L648" i="7"/>
  <c r="K648" i="7"/>
  <c r="L877" i="7"/>
  <c r="K877" i="7"/>
  <c r="L1194" i="7"/>
  <c r="K1194" i="7"/>
  <c r="L3741" i="7"/>
  <c r="K3741" i="7"/>
  <c r="L644" i="7"/>
  <c r="K644" i="7"/>
  <c r="L370" i="7"/>
  <c r="K370" i="7"/>
  <c r="L2991" i="7"/>
  <c r="K2991" i="7"/>
  <c r="L641" i="7"/>
  <c r="K641" i="7"/>
  <c r="L640" i="7"/>
  <c r="K640" i="7"/>
  <c r="L261" i="7"/>
  <c r="K261" i="7"/>
  <c r="L193" i="7"/>
  <c r="K193" i="7"/>
  <c r="L810" i="7"/>
  <c r="K810" i="7"/>
  <c r="L642" i="7"/>
  <c r="K642" i="7"/>
  <c r="L1416" i="7"/>
  <c r="K1416" i="7"/>
  <c r="L809" i="7"/>
  <c r="K809" i="7"/>
  <c r="L305" i="7"/>
  <c r="K305" i="7"/>
  <c r="L632" i="7"/>
  <c r="K632" i="7"/>
  <c r="L876" i="7"/>
  <c r="K876" i="7"/>
  <c r="L639" i="7"/>
  <c r="K639" i="7"/>
  <c r="L2559" i="7"/>
  <c r="K2559" i="7"/>
  <c r="L2558" i="7"/>
  <c r="K2558" i="7"/>
  <c r="L455" i="7"/>
  <c r="K455" i="7"/>
  <c r="L626" i="7"/>
  <c r="K626" i="7"/>
  <c r="L625" i="7"/>
  <c r="K625" i="7"/>
  <c r="L3116" i="7"/>
  <c r="K3116" i="7"/>
  <c r="L623" i="7"/>
  <c r="K623" i="7"/>
  <c r="L1472" i="7"/>
  <c r="K1472" i="7"/>
  <c r="L1689" i="7"/>
  <c r="K1689" i="7"/>
  <c r="L3967" i="7"/>
  <c r="K3967" i="7"/>
  <c r="L4018" i="7"/>
  <c r="K4018" i="7"/>
  <c r="L618" i="7"/>
  <c r="K618" i="7"/>
  <c r="L617" i="7"/>
  <c r="K617" i="7"/>
  <c r="L2619" i="7"/>
  <c r="K2619" i="7"/>
  <c r="L615" i="7"/>
  <c r="K615" i="7"/>
  <c r="L1950" i="7"/>
  <c r="K1950" i="7"/>
  <c r="L1616" i="7"/>
  <c r="K1616" i="7"/>
  <c r="L3372" i="7"/>
  <c r="K3372" i="7"/>
  <c r="L611" i="7"/>
  <c r="K611" i="7"/>
  <c r="L368" i="7"/>
  <c r="K368" i="7"/>
  <c r="L609" i="7"/>
  <c r="K609" i="7"/>
  <c r="L608" i="7"/>
  <c r="K608" i="7"/>
  <c r="L607" i="7"/>
  <c r="K607" i="7"/>
  <c r="L1615" i="7"/>
  <c r="K1615" i="7"/>
  <c r="L367" i="7"/>
  <c r="K367" i="7"/>
  <c r="L3370" i="7"/>
  <c r="K3370" i="7"/>
  <c r="L603" i="7"/>
  <c r="K603" i="7"/>
  <c r="L638" i="7"/>
  <c r="K638" i="7"/>
  <c r="L2618" i="7"/>
  <c r="K2618" i="7"/>
  <c r="L600" i="7"/>
  <c r="K600" i="7"/>
  <c r="L1114" i="7"/>
  <c r="K1114" i="7"/>
  <c r="L2693" i="7"/>
  <c r="K2693" i="7"/>
  <c r="L597" i="7"/>
  <c r="K597" i="7"/>
  <c r="L1688" i="7"/>
  <c r="K1688" i="7"/>
  <c r="L1613" i="7"/>
  <c r="K1613" i="7"/>
  <c r="L2296" i="7"/>
  <c r="K2296" i="7"/>
  <c r="L2295" i="7"/>
  <c r="K2295" i="7"/>
  <c r="L592" i="7"/>
  <c r="K592" i="7"/>
  <c r="L3684" i="7"/>
  <c r="K3684" i="7"/>
  <c r="L2028" i="7"/>
  <c r="K2028" i="7"/>
  <c r="L589" i="7"/>
  <c r="K589" i="7"/>
  <c r="L588" i="7"/>
  <c r="K588" i="7"/>
  <c r="L587" i="7"/>
  <c r="K587" i="7"/>
  <c r="L586" i="7"/>
  <c r="K586" i="7"/>
  <c r="L2201" i="7"/>
  <c r="K2201" i="7"/>
  <c r="L584" i="7"/>
  <c r="K584" i="7"/>
  <c r="L3369" i="7"/>
  <c r="K3369" i="7"/>
  <c r="L582" i="7"/>
  <c r="K582" i="7"/>
  <c r="L581" i="7"/>
  <c r="K581" i="7"/>
  <c r="L580" i="7"/>
  <c r="K580" i="7"/>
  <c r="L3054" i="7"/>
  <c r="K3054" i="7"/>
  <c r="L578" i="7"/>
  <c r="K578" i="7"/>
  <c r="L1882" i="7"/>
  <c r="K1882" i="7"/>
  <c r="L576" i="7"/>
  <c r="K576" i="7"/>
  <c r="L3052" i="7"/>
  <c r="K3052" i="7"/>
  <c r="L574" i="7"/>
  <c r="K574" i="7"/>
  <c r="L2772" i="7"/>
  <c r="K2772" i="7"/>
  <c r="L572" i="7"/>
  <c r="K572" i="7"/>
  <c r="L571" i="7"/>
  <c r="K571" i="7"/>
  <c r="L570" i="7"/>
  <c r="K570" i="7"/>
  <c r="L1190" i="7"/>
  <c r="K1190" i="7"/>
  <c r="L2294" i="7"/>
  <c r="K2294" i="7"/>
  <c r="L3999" i="7"/>
  <c r="K3999" i="7"/>
  <c r="L737" i="7"/>
  <c r="K737" i="7"/>
  <c r="L565" i="7"/>
  <c r="K565" i="7"/>
  <c r="L454" i="7"/>
  <c r="K454" i="7"/>
  <c r="L1414" i="7"/>
  <c r="K1414" i="7"/>
  <c r="L562" i="7"/>
  <c r="K562" i="7"/>
  <c r="L3859" i="7"/>
  <c r="K3859" i="7"/>
  <c r="L1413" i="7"/>
  <c r="K1413" i="7"/>
  <c r="L3998" i="7"/>
  <c r="K3998" i="7"/>
  <c r="L558" i="7"/>
  <c r="K558" i="7"/>
  <c r="L2478" i="7"/>
  <c r="K2478" i="7"/>
  <c r="L556" i="7"/>
  <c r="K556" i="7"/>
  <c r="L3368" i="7"/>
  <c r="K3368" i="7"/>
  <c r="L554" i="7"/>
  <c r="K554" i="7"/>
  <c r="L553" i="7"/>
  <c r="K553" i="7"/>
  <c r="L552" i="7"/>
  <c r="K552" i="7"/>
  <c r="L551" i="7"/>
  <c r="K551" i="7"/>
  <c r="L550" i="7"/>
  <c r="K550" i="7"/>
  <c r="L549" i="7"/>
  <c r="K549" i="7"/>
  <c r="L2990" i="7"/>
  <c r="K2990" i="7"/>
  <c r="L547" i="7"/>
  <c r="K547" i="7"/>
  <c r="L303" i="7"/>
  <c r="K303" i="7"/>
  <c r="L3049" i="7"/>
  <c r="K3049" i="7"/>
  <c r="L544" i="7"/>
  <c r="K544" i="7"/>
  <c r="L302" i="7"/>
  <c r="K302" i="7"/>
  <c r="L542" i="7"/>
  <c r="K542" i="7"/>
  <c r="L3366" i="7"/>
  <c r="K3366" i="7"/>
  <c r="L3365" i="7"/>
  <c r="K3365" i="7"/>
  <c r="L539" i="7"/>
  <c r="K539" i="7"/>
  <c r="L1948" i="7"/>
  <c r="K1948" i="7"/>
  <c r="L537" i="7"/>
  <c r="K537" i="7"/>
  <c r="L536" i="7"/>
  <c r="K536" i="7"/>
  <c r="L3484" i="7"/>
  <c r="K3484" i="7"/>
  <c r="L534" i="7"/>
  <c r="K534" i="7"/>
  <c r="L3115" i="7"/>
  <c r="K3115" i="7"/>
  <c r="L2027" i="7"/>
  <c r="K2027" i="7"/>
  <c r="L1687" i="7"/>
  <c r="K1687" i="7"/>
  <c r="L808" i="7"/>
  <c r="K808" i="7"/>
  <c r="L529" i="7"/>
  <c r="K529" i="7"/>
  <c r="L528" i="7"/>
  <c r="K528" i="7"/>
  <c r="L527" i="7"/>
  <c r="K527" i="7"/>
  <c r="L3364" i="7"/>
  <c r="K3364" i="7"/>
  <c r="L525" i="7"/>
  <c r="K525" i="7"/>
  <c r="L524" i="7"/>
  <c r="K524" i="7"/>
  <c r="L3640" i="7"/>
  <c r="K3640" i="7"/>
  <c r="L522" i="7"/>
  <c r="K522" i="7"/>
  <c r="L521" i="7"/>
  <c r="K521" i="7"/>
  <c r="L520" i="7"/>
  <c r="K520" i="7"/>
  <c r="L519" i="7"/>
  <c r="K519" i="7"/>
  <c r="L518" i="7"/>
  <c r="K518" i="7"/>
  <c r="L555" i="7"/>
  <c r="K555" i="7"/>
  <c r="L1611" i="7"/>
  <c r="K1611" i="7"/>
  <c r="L3589" i="7"/>
  <c r="K3589" i="7"/>
  <c r="L2116" i="7"/>
  <c r="K2116" i="7"/>
  <c r="L513" i="7"/>
  <c r="K513" i="7"/>
  <c r="L3804" i="7"/>
  <c r="K3804" i="7"/>
  <c r="L3363" i="7"/>
  <c r="K3363" i="7"/>
  <c r="L510" i="7"/>
  <c r="K510" i="7"/>
  <c r="L509" i="7"/>
  <c r="K509" i="7"/>
  <c r="L2556" i="7"/>
  <c r="K2556" i="7"/>
  <c r="L507" i="7"/>
  <c r="K507" i="7"/>
  <c r="L506" i="7"/>
  <c r="K506" i="7"/>
  <c r="L505" i="7"/>
  <c r="K505" i="7"/>
  <c r="L806" i="7"/>
  <c r="K806" i="7"/>
  <c r="L637" i="7"/>
  <c r="K637" i="7"/>
  <c r="L502" i="7"/>
  <c r="K502" i="7"/>
  <c r="L3965" i="7"/>
  <c r="K3965" i="7"/>
  <c r="L1412" i="7"/>
  <c r="K1412" i="7"/>
  <c r="L499" i="7"/>
  <c r="K499" i="7"/>
  <c r="L498" i="7"/>
  <c r="K498" i="7"/>
  <c r="L497" i="7"/>
  <c r="K497" i="7"/>
  <c r="L636" i="7"/>
  <c r="K636" i="7"/>
  <c r="L495" i="7"/>
  <c r="K495" i="7"/>
  <c r="L494" i="7"/>
  <c r="K494" i="7"/>
  <c r="L2396" i="7"/>
  <c r="K2396" i="7"/>
  <c r="L492" i="7"/>
  <c r="K492" i="7"/>
  <c r="L491" i="7"/>
  <c r="K491" i="7"/>
  <c r="L490" i="7"/>
  <c r="K490" i="7"/>
  <c r="L3683" i="7"/>
  <c r="K3683" i="7"/>
  <c r="L366" i="7"/>
  <c r="K366" i="7"/>
  <c r="L487" i="7"/>
  <c r="K487" i="7"/>
  <c r="L486" i="7"/>
  <c r="K486" i="7"/>
  <c r="L3963" i="7"/>
  <c r="K3963" i="7"/>
  <c r="L1110" i="7"/>
  <c r="K1110" i="7"/>
  <c r="L483" i="7"/>
  <c r="K483" i="7"/>
  <c r="L482" i="7"/>
  <c r="K482" i="7"/>
  <c r="L481" i="7"/>
  <c r="K481" i="7"/>
  <c r="L50" i="7"/>
  <c r="K50" i="7"/>
  <c r="L189" i="7"/>
  <c r="K189" i="7"/>
  <c r="L478" i="7"/>
  <c r="K478" i="7"/>
  <c r="L1295" i="7"/>
  <c r="K1295" i="7"/>
  <c r="L450" i="7"/>
  <c r="K450" i="7"/>
  <c r="L188" i="7"/>
  <c r="K188" i="7"/>
  <c r="L474" i="7"/>
  <c r="K474" i="7"/>
  <c r="L2391" i="7"/>
  <c r="K2391" i="7"/>
  <c r="L472" i="7"/>
  <c r="K472" i="7"/>
  <c r="L2115" i="7"/>
  <c r="K2115" i="7"/>
  <c r="L470" i="7"/>
  <c r="K470" i="7"/>
  <c r="L548" i="7"/>
  <c r="K548" i="7"/>
  <c r="L449" i="7"/>
  <c r="K449" i="7"/>
  <c r="L805" i="7"/>
  <c r="K805" i="7"/>
  <c r="L546" i="7"/>
  <c r="K546" i="7"/>
  <c r="L2477" i="7"/>
  <c r="K2477" i="7"/>
  <c r="L464" i="7"/>
  <c r="K464" i="7"/>
  <c r="L2113" i="7"/>
  <c r="K2113" i="7"/>
  <c r="L1685" i="7"/>
  <c r="K1685" i="7"/>
  <c r="L2111" i="7"/>
  <c r="K2111" i="7"/>
  <c r="L460" i="7"/>
  <c r="K460" i="7"/>
  <c r="L459" i="7"/>
  <c r="K459" i="7"/>
  <c r="L458" i="7"/>
  <c r="K458" i="7"/>
  <c r="L260" i="7"/>
  <c r="K260" i="7"/>
  <c r="L1411" i="7"/>
  <c r="K1411" i="7"/>
  <c r="L2988" i="7"/>
  <c r="K2988" i="7"/>
  <c r="L635" i="7"/>
  <c r="K635" i="7"/>
  <c r="L453" i="7"/>
  <c r="K453" i="7"/>
  <c r="L452" i="7"/>
  <c r="K452" i="7"/>
  <c r="L451" i="7"/>
  <c r="K451" i="7"/>
  <c r="L187" i="7"/>
  <c r="K187" i="7"/>
  <c r="L804" i="7"/>
  <c r="K804" i="7"/>
  <c r="L448" i="7"/>
  <c r="K448" i="7"/>
  <c r="L1109" i="7"/>
  <c r="K1109" i="7"/>
  <c r="L446" i="7"/>
  <c r="K446" i="7"/>
  <c r="L445" i="7"/>
  <c r="K445" i="7"/>
  <c r="L3045" i="7"/>
  <c r="K3045" i="7"/>
  <c r="L443" i="7"/>
  <c r="K443" i="7"/>
  <c r="L3430" i="7"/>
  <c r="K3430" i="7"/>
  <c r="L1683" i="7"/>
  <c r="K1683" i="7"/>
  <c r="L440" i="7"/>
  <c r="K440" i="7"/>
  <c r="L439" i="7"/>
  <c r="K439" i="7"/>
  <c r="L1776" i="7"/>
  <c r="K1776" i="7"/>
  <c r="L1881" i="7"/>
  <c r="K1881" i="7"/>
  <c r="L1550" i="7"/>
  <c r="K1550" i="7"/>
  <c r="L435" i="7"/>
  <c r="K435" i="7"/>
  <c r="L1610" i="7"/>
  <c r="K1610" i="7"/>
  <c r="L2692" i="7"/>
  <c r="K2692" i="7"/>
  <c r="L137" i="7"/>
  <c r="K137" i="7"/>
  <c r="L431" i="7"/>
  <c r="K431" i="7"/>
  <c r="L430" i="7"/>
  <c r="K430" i="7"/>
  <c r="L429" i="7"/>
  <c r="K429" i="7"/>
  <c r="L1356" i="7"/>
  <c r="K1356" i="7"/>
  <c r="L1410" i="7"/>
  <c r="K1410" i="7"/>
  <c r="L426" i="7"/>
  <c r="K426" i="7"/>
  <c r="L1682" i="7"/>
  <c r="K1682" i="7"/>
  <c r="L365" i="7"/>
  <c r="K365" i="7"/>
  <c r="L2691" i="7"/>
  <c r="K2691" i="7"/>
  <c r="L422" i="7"/>
  <c r="K422" i="7"/>
  <c r="L736" i="7"/>
  <c r="K736" i="7"/>
  <c r="L2476" i="7"/>
  <c r="K2476" i="7"/>
  <c r="L419" i="7"/>
  <c r="K419" i="7"/>
  <c r="L418" i="7"/>
  <c r="K418" i="7"/>
  <c r="L417" i="7"/>
  <c r="K417" i="7"/>
  <c r="L416" i="7"/>
  <c r="K416" i="7"/>
  <c r="L415" i="7"/>
  <c r="K415" i="7"/>
  <c r="L1772" i="7"/>
  <c r="K1772" i="7"/>
  <c r="L362" i="7"/>
  <c r="K362" i="7"/>
  <c r="L412" i="7"/>
  <c r="K412" i="7"/>
  <c r="L411" i="7"/>
  <c r="K411" i="7"/>
  <c r="L634" i="7"/>
  <c r="K634" i="7"/>
  <c r="L3682" i="7"/>
  <c r="K3682" i="7"/>
  <c r="L408" i="7"/>
  <c r="K408" i="7"/>
  <c r="L407" i="7"/>
  <c r="K407" i="7"/>
  <c r="L1681" i="7"/>
  <c r="K1681" i="7"/>
  <c r="L1405" i="7"/>
  <c r="K1405" i="7"/>
  <c r="L3173" i="7"/>
  <c r="K3173" i="7"/>
  <c r="L403" i="7"/>
  <c r="K403" i="7"/>
  <c r="L402" i="7"/>
  <c r="K402" i="7"/>
  <c r="L401" i="7"/>
  <c r="K401" i="7"/>
  <c r="L400" i="7"/>
  <c r="K400" i="7"/>
  <c r="L3362" i="7"/>
  <c r="K3362" i="7"/>
  <c r="L1880" i="7"/>
  <c r="K1880" i="7"/>
  <c r="L397" i="7"/>
  <c r="K397" i="7"/>
  <c r="L396" i="7"/>
  <c r="K396" i="7"/>
  <c r="L1771" i="7"/>
  <c r="K1771" i="7"/>
  <c r="L394" i="7"/>
  <c r="K394" i="7"/>
  <c r="L393" i="7"/>
  <c r="K393" i="7"/>
  <c r="L1107" i="7"/>
  <c r="K1107" i="7"/>
  <c r="L391" i="7"/>
  <c r="K391" i="7"/>
  <c r="L390" i="7"/>
  <c r="K390" i="7"/>
  <c r="L633" i="7"/>
  <c r="K633" i="7"/>
  <c r="L388" i="7"/>
  <c r="K388" i="7"/>
  <c r="L1404" i="7"/>
  <c r="K1404" i="7"/>
  <c r="L2200" i="7"/>
  <c r="K2200" i="7"/>
  <c r="L2110" i="7"/>
  <c r="K2110" i="7"/>
  <c r="L1403" i="7"/>
  <c r="K1403" i="7"/>
  <c r="L383" i="7"/>
  <c r="K383" i="7"/>
  <c r="L259" i="7"/>
  <c r="K259" i="7"/>
  <c r="L381" i="7"/>
  <c r="K381" i="7"/>
  <c r="L2026" i="7"/>
  <c r="K2026" i="7"/>
  <c r="L875" i="7"/>
  <c r="K875" i="7"/>
  <c r="L1471" i="7"/>
  <c r="K1471" i="7"/>
  <c r="L3483" i="7"/>
  <c r="K3483" i="7"/>
  <c r="L376" i="7"/>
  <c r="K376" i="7"/>
  <c r="L3991" i="7"/>
  <c r="K3991" i="7"/>
  <c r="L374" i="7"/>
  <c r="K374" i="7"/>
  <c r="L3286" i="7"/>
  <c r="K3286" i="7"/>
  <c r="L3976" i="7"/>
  <c r="K3976" i="7"/>
  <c r="L371" i="7"/>
  <c r="K371" i="7"/>
  <c r="L2472" i="7"/>
  <c r="K2472" i="7"/>
  <c r="L369" i="7"/>
  <c r="K369" i="7"/>
  <c r="L803" i="7"/>
  <c r="K803" i="7"/>
  <c r="L3740" i="7"/>
  <c r="K3740" i="7"/>
  <c r="L2617" i="7"/>
  <c r="K2617" i="7"/>
  <c r="L2689" i="7"/>
  <c r="K2689" i="7"/>
  <c r="L364" i="7"/>
  <c r="K364" i="7"/>
  <c r="L363" i="7"/>
  <c r="K363" i="7"/>
  <c r="L1549" i="7"/>
  <c r="K1549" i="7"/>
  <c r="L3833" i="7"/>
  <c r="K3833" i="7"/>
  <c r="L1609" i="7"/>
  <c r="K1609" i="7"/>
  <c r="L2199" i="7"/>
  <c r="K2199" i="7"/>
  <c r="L358" i="7"/>
  <c r="K358" i="7"/>
  <c r="L357" i="7"/>
  <c r="K357" i="7"/>
  <c r="L802" i="7"/>
  <c r="K802" i="7"/>
  <c r="L447" i="7"/>
  <c r="K447" i="7"/>
  <c r="L354" i="7"/>
  <c r="K354" i="7"/>
  <c r="L1770" i="7"/>
  <c r="K1770" i="7"/>
  <c r="L3802" i="7"/>
  <c r="K3802" i="7"/>
  <c r="L2927" i="7"/>
  <c r="K2927" i="7"/>
  <c r="L3783" i="7"/>
  <c r="K3783" i="7"/>
  <c r="L2926" i="7"/>
  <c r="K2926" i="7"/>
  <c r="L3587" i="7"/>
  <c r="K3587" i="7"/>
  <c r="L347" i="7"/>
  <c r="K347" i="7"/>
  <c r="L361" i="7"/>
  <c r="K361" i="7"/>
  <c r="L49" i="7"/>
  <c r="K49" i="7"/>
  <c r="L3428" i="7"/>
  <c r="K3428" i="7"/>
  <c r="L343" i="7"/>
  <c r="K343" i="7"/>
  <c r="L3481" i="7"/>
  <c r="K3481" i="7"/>
  <c r="L3782" i="7"/>
  <c r="K3782" i="7"/>
  <c r="L136" i="7"/>
  <c r="K136" i="7"/>
  <c r="L339" i="7"/>
  <c r="K339" i="7"/>
  <c r="L1401" i="7"/>
  <c r="K1401" i="7"/>
  <c r="L337" i="7"/>
  <c r="K337" i="7"/>
  <c r="L336" i="7"/>
  <c r="K336" i="7"/>
  <c r="L335" i="7"/>
  <c r="K335" i="7"/>
  <c r="L2835" i="7"/>
  <c r="K2835" i="7"/>
  <c r="L3113" i="7"/>
  <c r="K3113" i="7"/>
  <c r="L332" i="7"/>
  <c r="K332" i="7"/>
  <c r="L331" i="7"/>
  <c r="K331" i="7"/>
  <c r="L330" i="7"/>
  <c r="K330" i="7"/>
  <c r="L329" i="7"/>
  <c r="K329" i="7"/>
  <c r="L444" i="7"/>
  <c r="K444" i="7"/>
  <c r="L327" i="7"/>
  <c r="K327" i="7"/>
  <c r="L326" i="7"/>
  <c r="K326" i="7"/>
  <c r="L2025" i="7"/>
  <c r="K2025" i="7"/>
  <c r="L1946" i="7"/>
  <c r="K1946" i="7"/>
  <c r="L30" i="7"/>
  <c r="K30" i="7"/>
  <c r="L5" i="7"/>
  <c r="K5" i="7"/>
  <c r="L2986" i="7"/>
  <c r="K2986" i="7"/>
  <c r="L13" i="7"/>
  <c r="K13" i="7"/>
  <c r="L1470" i="7"/>
  <c r="K1470" i="7"/>
  <c r="L318" i="7"/>
  <c r="K318" i="7"/>
  <c r="L874" i="7"/>
  <c r="K874" i="7"/>
  <c r="L1766" i="7"/>
  <c r="K1766" i="7"/>
  <c r="L1678" i="7"/>
  <c r="K1678" i="7"/>
  <c r="L1879" i="7"/>
  <c r="K1879" i="7"/>
  <c r="L135" i="7"/>
  <c r="K135" i="7"/>
  <c r="L3168" i="7"/>
  <c r="K3168" i="7"/>
  <c r="L258" i="7"/>
  <c r="K258" i="7"/>
  <c r="L310" i="7"/>
  <c r="K310" i="7"/>
  <c r="L2616" i="7"/>
  <c r="K2616" i="7"/>
  <c r="L1547" i="7"/>
  <c r="K1547" i="7"/>
  <c r="L307" i="7"/>
  <c r="K307" i="7"/>
  <c r="L3285" i="7"/>
  <c r="K3285" i="7"/>
  <c r="L185" i="7"/>
  <c r="K185" i="7"/>
  <c r="L304" i="7"/>
  <c r="K304" i="7"/>
  <c r="L3480" i="7"/>
  <c r="K3480" i="7"/>
  <c r="L3479" i="7"/>
  <c r="K3479" i="7"/>
  <c r="L2985" i="7"/>
  <c r="K2985" i="7"/>
  <c r="L300" i="7"/>
  <c r="K300" i="7"/>
  <c r="L299" i="7"/>
  <c r="K299" i="7"/>
  <c r="L298" i="7"/>
  <c r="K298" i="7"/>
  <c r="L1878" i="7"/>
  <c r="K1878" i="7"/>
  <c r="L3360" i="7"/>
  <c r="K3360" i="7"/>
  <c r="L4006" i="7"/>
  <c r="K4006" i="7"/>
  <c r="L48" i="7"/>
  <c r="K48" i="7"/>
  <c r="L2024" i="7"/>
  <c r="K2024" i="7"/>
  <c r="L292" i="7"/>
  <c r="K292" i="7"/>
  <c r="L2198" i="7"/>
  <c r="K2198" i="7"/>
  <c r="L2771" i="7"/>
  <c r="K2771" i="7"/>
  <c r="L12" i="7"/>
  <c r="K12" i="7"/>
  <c r="L2686" i="7"/>
  <c r="K2686" i="7"/>
  <c r="L1762" i="7"/>
  <c r="K1762" i="7"/>
  <c r="L3584" i="7"/>
  <c r="K3584" i="7"/>
  <c r="L134" i="7"/>
  <c r="K134" i="7"/>
  <c r="L284" i="7"/>
  <c r="K284" i="7"/>
  <c r="L3928" i="7"/>
  <c r="K3928" i="7"/>
  <c r="L1677" i="7"/>
  <c r="K1677" i="7"/>
  <c r="L2023" i="7"/>
  <c r="K2023" i="7"/>
  <c r="L1239" i="7"/>
  <c r="K1239" i="7"/>
  <c r="L279" i="7"/>
  <c r="K279" i="7"/>
  <c r="L3639" i="7"/>
  <c r="K3639" i="7"/>
  <c r="L981" i="7"/>
  <c r="K981" i="7"/>
  <c r="L4026" i="7"/>
  <c r="K4026" i="7"/>
  <c r="L3282" i="7"/>
  <c r="K3282" i="7"/>
  <c r="L3636" i="7"/>
  <c r="K3636" i="7"/>
  <c r="L3042" i="7"/>
  <c r="K3042" i="7"/>
  <c r="L3475" i="7"/>
  <c r="K3475" i="7"/>
  <c r="L271" i="7"/>
  <c r="K271" i="7"/>
  <c r="L3780" i="7"/>
  <c r="K3780" i="7"/>
  <c r="L269" i="7"/>
  <c r="K269" i="7"/>
  <c r="L268" i="7"/>
  <c r="K268" i="7"/>
  <c r="L267" i="7"/>
  <c r="K267" i="7"/>
  <c r="L3635" i="7"/>
  <c r="K3635" i="7"/>
  <c r="L257" i="7"/>
  <c r="K257" i="7"/>
  <c r="L3279" i="7"/>
  <c r="K3279" i="7"/>
  <c r="L1877" i="7"/>
  <c r="K1877" i="7"/>
  <c r="L2390" i="7"/>
  <c r="K2390" i="7"/>
  <c r="L1189" i="7"/>
  <c r="K1189" i="7"/>
  <c r="L3112" i="7"/>
  <c r="K3112" i="7"/>
  <c r="L3934" i="7"/>
  <c r="K3934" i="7"/>
  <c r="L3359" i="7"/>
  <c r="K3359" i="7"/>
  <c r="L2984" i="7"/>
  <c r="K2984" i="7"/>
  <c r="L729" i="7"/>
  <c r="K729" i="7"/>
  <c r="L3541" i="7"/>
  <c r="K3541" i="7"/>
  <c r="L2293" i="7"/>
  <c r="K2293" i="7"/>
  <c r="L253" i="7"/>
  <c r="K253" i="7"/>
  <c r="L184" i="7"/>
  <c r="K184" i="7"/>
  <c r="L3582" i="7"/>
  <c r="K3582" i="7"/>
  <c r="L250" i="7"/>
  <c r="K250" i="7"/>
  <c r="L249" i="7"/>
  <c r="K249" i="7"/>
  <c r="L248" i="7"/>
  <c r="K248" i="7"/>
  <c r="L91" i="7"/>
  <c r="K91" i="7"/>
  <c r="L2981" i="7"/>
  <c r="K2981" i="7"/>
  <c r="L245" i="7"/>
  <c r="K245" i="7"/>
  <c r="L2106" i="7"/>
  <c r="K2106" i="7"/>
  <c r="L3278" i="7"/>
  <c r="K3278" i="7"/>
  <c r="L2614" i="7"/>
  <c r="K2614" i="7"/>
  <c r="L241" i="7"/>
  <c r="K241" i="7"/>
  <c r="L360" i="7"/>
  <c r="K360" i="7"/>
  <c r="L239" i="7"/>
  <c r="K239" i="7"/>
  <c r="L2195" i="7"/>
  <c r="K2195" i="7"/>
  <c r="L1545" i="7"/>
  <c r="K1545" i="7"/>
  <c r="L3167" i="7"/>
  <c r="K3167" i="7"/>
  <c r="L1355" i="7"/>
  <c r="K1355" i="7"/>
  <c r="L234" i="7"/>
  <c r="K234" i="7"/>
  <c r="L301" i="7"/>
  <c r="K301" i="7"/>
  <c r="L4069" i="7"/>
  <c r="K4069" i="7"/>
  <c r="L231" i="7"/>
  <c r="K231" i="7"/>
  <c r="L2193" i="7"/>
  <c r="K2193" i="7"/>
  <c r="L2022" i="7"/>
  <c r="K2022" i="7"/>
  <c r="L2613" i="7"/>
  <c r="K2613" i="7"/>
  <c r="L1398" i="7"/>
  <c r="K1398" i="7"/>
  <c r="L226" i="7"/>
  <c r="K226" i="7"/>
  <c r="L225" i="7"/>
  <c r="K225" i="7"/>
  <c r="L873" i="7"/>
  <c r="K873" i="7"/>
  <c r="L223" i="7"/>
  <c r="K223" i="7"/>
  <c r="L2389" i="7"/>
  <c r="K2389" i="7"/>
  <c r="L221" i="7"/>
  <c r="K221" i="7"/>
  <c r="L3426" i="7"/>
  <c r="K3426" i="7"/>
  <c r="L1760" i="7"/>
  <c r="K1760" i="7"/>
  <c r="L1608" i="7"/>
  <c r="K1608" i="7"/>
  <c r="L3681" i="7"/>
  <c r="K3681" i="7"/>
  <c r="L216" i="7"/>
  <c r="K216" i="7"/>
  <c r="L3425" i="7"/>
  <c r="K3425" i="7"/>
  <c r="L2290" i="7"/>
  <c r="K2290" i="7"/>
  <c r="L213" i="7"/>
  <c r="K213" i="7"/>
  <c r="L1106" i="7"/>
  <c r="K1106" i="7"/>
  <c r="L211" i="7"/>
  <c r="K211" i="7"/>
  <c r="L1353" i="7"/>
  <c r="K1353" i="7"/>
  <c r="L1188" i="7"/>
  <c r="K1188" i="7"/>
  <c r="L208" i="7"/>
  <c r="K208" i="7"/>
  <c r="L207" i="7"/>
  <c r="K207" i="7"/>
  <c r="L2610" i="7"/>
  <c r="K2610" i="7"/>
  <c r="L205" i="7"/>
  <c r="K205" i="7"/>
  <c r="L204" i="7"/>
  <c r="K204" i="7"/>
  <c r="L1236" i="7"/>
  <c r="K1236" i="7"/>
  <c r="L3357" i="7"/>
  <c r="K3357" i="7"/>
  <c r="L201" i="7"/>
  <c r="K201" i="7"/>
  <c r="L200" i="7"/>
  <c r="K200" i="7"/>
  <c r="L199" i="7"/>
  <c r="K199" i="7"/>
  <c r="L198" i="7"/>
  <c r="K198" i="7"/>
  <c r="L197" i="7"/>
  <c r="K197" i="7"/>
  <c r="L3111" i="7"/>
  <c r="K3111" i="7"/>
  <c r="L195" i="7"/>
  <c r="K195" i="7"/>
  <c r="L3779" i="7"/>
  <c r="K3779" i="7"/>
  <c r="L1759" i="7"/>
  <c r="K1759" i="7"/>
  <c r="L192" i="7"/>
  <c r="K192" i="7"/>
  <c r="L191" i="7"/>
  <c r="K191" i="7"/>
  <c r="L190" i="7"/>
  <c r="K190" i="7"/>
  <c r="L3910" i="7"/>
  <c r="K3910" i="7"/>
  <c r="L631" i="7"/>
  <c r="K631" i="7"/>
  <c r="L3539" i="7"/>
  <c r="K3539" i="7"/>
  <c r="L186" i="7"/>
  <c r="K186" i="7"/>
  <c r="L728" i="7"/>
  <c r="K728" i="7"/>
  <c r="L980" i="7"/>
  <c r="K980" i="7"/>
  <c r="L183" i="7"/>
  <c r="K183" i="7"/>
  <c r="L3777" i="7"/>
  <c r="K3777" i="7"/>
  <c r="L181" i="7"/>
  <c r="K181" i="7"/>
  <c r="L2609" i="7"/>
  <c r="K2609" i="7"/>
  <c r="L3166" i="7"/>
  <c r="K3166" i="7"/>
  <c r="L178" i="7"/>
  <c r="K178" i="7"/>
  <c r="L867" i="7"/>
  <c r="K867" i="7"/>
  <c r="L176" i="7"/>
  <c r="K176" i="7"/>
  <c r="L175" i="7"/>
  <c r="K175" i="7"/>
  <c r="L2192" i="7"/>
  <c r="K2192" i="7"/>
  <c r="L2191" i="7"/>
  <c r="K2191" i="7"/>
  <c r="L1876" i="7"/>
  <c r="K1876" i="7"/>
  <c r="L171" i="7"/>
  <c r="K171" i="7"/>
  <c r="L2980" i="7"/>
  <c r="K2980" i="7"/>
  <c r="L169" i="7"/>
  <c r="K169" i="7"/>
  <c r="L168" i="7"/>
  <c r="K168" i="7"/>
  <c r="L167" i="7"/>
  <c r="K167" i="7"/>
  <c r="L2105" i="7"/>
  <c r="K2105" i="7"/>
  <c r="L165" i="7"/>
  <c r="K165" i="7"/>
  <c r="L88" i="7"/>
  <c r="K88" i="7"/>
  <c r="L163" i="7"/>
  <c r="K163" i="7"/>
  <c r="L162" i="7"/>
  <c r="K162" i="7"/>
  <c r="L161" i="7"/>
  <c r="K161" i="7"/>
  <c r="L70" i="7"/>
  <c r="K70" i="7"/>
  <c r="L159" i="7"/>
  <c r="K159" i="7"/>
  <c r="L158" i="7"/>
  <c r="K158" i="7"/>
  <c r="L3538" i="7"/>
  <c r="K3538" i="7"/>
  <c r="L2608" i="7"/>
  <c r="K2608" i="7"/>
  <c r="L66" i="7"/>
  <c r="K66" i="7"/>
  <c r="L154" i="7"/>
  <c r="K154" i="7"/>
  <c r="L1184" i="7"/>
  <c r="K1184" i="7"/>
  <c r="L1293" i="7"/>
  <c r="K1293" i="7"/>
  <c r="L630" i="7"/>
  <c r="K630" i="7"/>
  <c r="L150" i="7"/>
  <c r="K150" i="7"/>
  <c r="L629" i="7"/>
  <c r="K629" i="7"/>
  <c r="L148" i="7"/>
  <c r="K148" i="7"/>
  <c r="L727" i="7"/>
  <c r="K727" i="7"/>
  <c r="L146" i="7"/>
  <c r="K146" i="7"/>
  <c r="L145" i="7"/>
  <c r="K145" i="7"/>
  <c r="L545" i="7"/>
  <c r="K545" i="7"/>
  <c r="L800" i="7"/>
  <c r="K800" i="7"/>
  <c r="L359" i="7"/>
  <c r="K359" i="7"/>
  <c r="L3858" i="7"/>
  <c r="K3858" i="7"/>
  <c r="L140" i="7"/>
  <c r="K140" i="7"/>
  <c r="L139" i="7"/>
  <c r="K139" i="7"/>
  <c r="L138" i="7"/>
  <c r="K138" i="7"/>
  <c r="L1606" i="7"/>
  <c r="K1606" i="7"/>
  <c r="L1605" i="7"/>
  <c r="K1605" i="7"/>
  <c r="L3165" i="7"/>
  <c r="K3165" i="7"/>
  <c r="L2471" i="7"/>
  <c r="K2471" i="7"/>
  <c r="L133" i="7"/>
  <c r="K133" i="7"/>
  <c r="L132" i="7"/>
  <c r="K132" i="7"/>
  <c r="L131" i="7"/>
  <c r="K131" i="7"/>
  <c r="L130" i="7"/>
  <c r="K130" i="7"/>
  <c r="L3474" i="7"/>
  <c r="K3474" i="7"/>
  <c r="L128" i="7"/>
  <c r="K128" i="7"/>
  <c r="L127" i="7"/>
  <c r="K127" i="7"/>
  <c r="L2607" i="7"/>
  <c r="K2607" i="7"/>
  <c r="L543" i="7"/>
  <c r="K543" i="7"/>
  <c r="L124" i="7"/>
  <c r="K124" i="7"/>
  <c r="L541" i="7"/>
  <c r="K541" i="7"/>
  <c r="L1544" i="7"/>
  <c r="K1544" i="7"/>
  <c r="L2102" i="7"/>
  <c r="K2102" i="7"/>
  <c r="L120" i="7"/>
  <c r="K120" i="7"/>
  <c r="L3109" i="7"/>
  <c r="K3109" i="7"/>
  <c r="L118" i="7"/>
  <c r="K118" i="7"/>
  <c r="L540" i="7"/>
  <c r="K540" i="7"/>
  <c r="L726" i="7"/>
  <c r="K726" i="7"/>
  <c r="L2684" i="7"/>
  <c r="K2684" i="7"/>
  <c r="L297" i="7"/>
  <c r="K297" i="7"/>
  <c r="L113" i="7"/>
  <c r="K113" i="7"/>
  <c r="L112" i="7"/>
  <c r="K112" i="7"/>
  <c r="L111" i="7"/>
  <c r="K111" i="7"/>
  <c r="L356" i="7"/>
  <c r="K356" i="7"/>
  <c r="L3107" i="7"/>
  <c r="K3107" i="7"/>
  <c r="L2289" i="7"/>
  <c r="K2289" i="7"/>
  <c r="L107" i="7"/>
  <c r="K107" i="7"/>
  <c r="L442" i="7"/>
  <c r="K442" i="7"/>
  <c r="L628" i="7"/>
  <c r="K628" i="7"/>
  <c r="L3581" i="7"/>
  <c r="K3581" i="7"/>
  <c r="L2833" i="7"/>
  <c r="K2833" i="7"/>
  <c r="L3533" i="7"/>
  <c r="K3533" i="7"/>
  <c r="L101" i="7"/>
  <c r="K101" i="7"/>
  <c r="L100" i="7"/>
  <c r="K100" i="7"/>
  <c r="L2470" i="7"/>
  <c r="K2470" i="7"/>
  <c r="L441" i="7"/>
  <c r="K441" i="7"/>
  <c r="L1182" i="7"/>
  <c r="K1182" i="7"/>
  <c r="L96" i="7"/>
  <c r="K96" i="7"/>
  <c r="L95" i="7"/>
  <c r="K95" i="7"/>
  <c r="L129" i="7"/>
  <c r="K129" i="7"/>
  <c r="L2555" i="7"/>
  <c r="K2555" i="7"/>
  <c r="L92" i="7"/>
  <c r="K92" i="7"/>
  <c r="L126" i="7"/>
  <c r="K126" i="7"/>
  <c r="L90" i="7"/>
  <c r="K90" i="7"/>
  <c r="L89" i="7"/>
  <c r="K89" i="7"/>
  <c r="L725" i="7"/>
  <c r="K725" i="7"/>
  <c r="L1758" i="7"/>
  <c r="K1758" i="7"/>
  <c r="L86" i="7"/>
  <c r="K86" i="7"/>
  <c r="L3224" i="7"/>
  <c r="K3224" i="7"/>
  <c r="L84" i="7"/>
  <c r="K84" i="7"/>
  <c r="L3962" i="7"/>
  <c r="K3962" i="7"/>
  <c r="L3164" i="7"/>
  <c r="K3164" i="7"/>
  <c r="L2767" i="7"/>
  <c r="K2767" i="7"/>
  <c r="L2549" i="7"/>
  <c r="K2549" i="7"/>
  <c r="L865" i="7"/>
  <c r="K865" i="7"/>
  <c r="L3223" i="7"/>
  <c r="K3223" i="7"/>
  <c r="L77" i="7"/>
  <c r="K77" i="7"/>
  <c r="L2832" i="7"/>
  <c r="K2832" i="7"/>
  <c r="L1676" i="7"/>
  <c r="K1676" i="7"/>
  <c r="L74" i="7"/>
  <c r="K74" i="7"/>
  <c r="L2976" i="7"/>
  <c r="K2976" i="7"/>
  <c r="L3356" i="7"/>
  <c r="K3356" i="7"/>
  <c r="L627" i="7"/>
  <c r="K627" i="7"/>
  <c r="L2388" i="7"/>
  <c r="K2388" i="7"/>
  <c r="L69" i="7"/>
  <c r="K69" i="7"/>
  <c r="L68" i="7"/>
  <c r="K68" i="7"/>
  <c r="L67" i="7"/>
  <c r="K67" i="7"/>
  <c r="L799" i="7"/>
  <c r="K799" i="7"/>
  <c r="L864" i="7"/>
  <c r="K864" i="7"/>
  <c r="L64" i="7"/>
  <c r="K64" i="7"/>
  <c r="L438" i="7"/>
  <c r="K438" i="7"/>
  <c r="L863" i="7"/>
  <c r="K863" i="7"/>
  <c r="L61" i="7"/>
  <c r="K61" i="7"/>
  <c r="L60" i="7"/>
  <c r="K60" i="7"/>
  <c r="L355" i="7"/>
  <c r="K355" i="7"/>
  <c r="L1602" i="7"/>
  <c r="K1602" i="7"/>
  <c r="L2186" i="7"/>
  <c r="K2186" i="7"/>
  <c r="L3680" i="7"/>
  <c r="K3680" i="7"/>
  <c r="L3222" i="7"/>
  <c r="K3222" i="7"/>
  <c r="L2100" i="7"/>
  <c r="K2100" i="7"/>
  <c r="L53" i="7"/>
  <c r="K53" i="7"/>
  <c r="L624" i="7"/>
  <c r="K624" i="7"/>
  <c r="L3891" i="7"/>
  <c r="K3891" i="7"/>
  <c r="L3221" i="7"/>
  <c r="K3221" i="7"/>
  <c r="L1757" i="7"/>
  <c r="K1757" i="7"/>
  <c r="L87" i="7"/>
  <c r="K87" i="7"/>
  <c r="L2766" i="7"/>
  <c r="K2766" i="7"/>
  <c r="L46" i="7"/>
  <c r="K46" i="7"/>
  <c r="L3163" i="7"/>
  <c r="K3163" i="7"/>
  <c r="L44" i="7"/>
  <c r="K44" i="7"/>
  <c r="L43" i="7"/>
  <c r="K43" i="7"/>
  <c r="L42" i="7"/>
  <c r="K42" i="7"/>
  <c r="L41" i="7"/>
  <c r="K41" i="7"/>
  <c r="L40" i="7"/>
  <c r="K40" i="7"/>
  <c r="L979" i="7"/>
  <c r="K979" i="7"/>
  <c r="L38" i="7"/>
  <c r="K38" i="7"/>
  <c r="L3738" i="7"/>
  <c r="K3738" i="7"/>
  <c r="L1290" i="7"/>
  <c r="K1290" i="7"/>
  <c r="L35" i="7"/>
  <c r="K35" i="7"/>
  <c r="L34" i="7"/>
  <c r="K34" i="7"/>
  <c r="L33" i="7"/>
  <c r="K33" i="7"/>
  <c r="L32" i="7"/>
  <c r="K32" i="7"/>
  <c r="L3800" i="7"/>
  <c r="K3800" i="7"/>
  <c r="L2973" i="7"/>
  <c r="K2973" i="7"/>
  <c r="L29" i="7"/>
  <c r="K29" i="7"/>
  <c r="L28" i="7"/>
  <c r="K28" i="7"/>
  <c r="L27" i="7"/>
  <c r="K27" i="7"/>
  <c r="L26" i="7"/>
  <c r="K26" i="7"/>
  <c r="L25" i="7"/>
  <c r="K25" i="7"/>
  <c r="L1468" i="7"/>
  <c r="K1468" i="7"/>
  <c r="L23" i="7"/>
  <c r="K23" i="7"/>
  <c r="L3735" i="7"/>
  <c r="K3735" i="7"/>
  <c r="L2765" i="7"/>
  <c r="K2765" i="7"/>
  <c r="L20" i="7"/>
  <c r="K20" i="7"/>
  <c r="L19" i="7"/>
  <c r="K19" i="7"/>
  <c r="L1105" i="7"/>
  <c r="K1105" i="7"/>
  <c r="L17" i="7"/>
  <c r="K17" i="7"/>
  <c r="L182" i="7"/>
  <c r="K182" i="7"/>
  <c r="L15" i="7"/>
  <c r="K15" i="7"/>
  <c r="L14" i="7"/>
  <c r="K14" i="7"/>
  <c r="L296" i="7"/>
  <c r="K296" i="7"/>
  <c r="L722" i="7"/>
  <c r="K722" i="7"/>
  <c r="L2683" i="7"/>
  <c r="K2683" i="7"/>
  <c r="L4066" i="7"/>
  <c r="K4066" i="7"/>
  <c r="L1875" i="7"/>
  <c r="K1875" i="7"/>
  <c r="L538" i="7"/>
  <c r="K538" i="7"/>
  <c r="L8" i="7"/>
  <c r="K8" i="7"/>
  <c r="L6" i="7"/>
  <c r="K6" i="7"/>
  <c r="L1543" i="7"/>
  <c r="K1543" i="7"/>
  <c r="L4" i="7"/>
  <c r="K4" i="7"/>
  <c r="L353" i="7"/>
  <c r="K353" i="7"/>
  <c r="L622" i="7"/>
  <c r="K622" i="7"/>
  <c r="L4088" i="6"/>
  <c r="K4088" i="6"/>
  <c r="L3305" i="6"/>
  <c r="K3305" i="6"/>
  <c r="L4086" i="6"/>
  <c r="K4086" i="6"/>
  <c r="L2112" i="6"/>
  <c r="K2112" i="6"/>
  <c r="L1811" i="6"/>
  <c r="K1811" i="6"/>
  <c r="L2425" i="6"/>
  <c r="K2425" i="6"/>
  <c r="L2955" i="6"/>
  <c r="K2955" i="6"/>
  <c r="L4081" i="6"/>
  <c r="K4081" i="6"/>
  <c r="L2308" i="6"/>
  <c r="K2308" i="6"/>
  <c r="L4079" i="6"/>
  <c r="K4079" i="6"/>
  <c r="L2174" i="6"/>
  <c r="K2174" i="6"/>
  <c r="L4077" i="6"/>
  <c r="K4077" i="6"/>
  <c r="L1810" i="6"/>
  <c r="K1810" i="6"/>
  <c r="L4075" i="6"/>
  <c r="K4075" i="6"/>
  <c r="L3508" i="6"/>
  <c r="K3508" i="6"/>
  <c r="L4073" i="6"/>
  <c r="K4073" i="6"/>
  <c r="L4072" i="6"/>
  <c r="K4072" i="6"/>
  <c r="L4071" i="6"/>
  <c r="K4071" i="6"/>
  <c r="L3393" i="6"/>
  <c r="K3393" i="6"/>
  <c r="L4069" i="6"/>
  <c r="K4069" i="6"/>
  <c r="L3178" i="6"/>
  <c r="K3178" i="6"/>
  <c r="L2172" i="6"/>
  <c r="K2172" i="6"/>
  <c r="L4066" i="6"/>
  <c r="K4066" i="6"/>
  <c r="L4065" i="6"/>
  <c r="K4065" i="6"/>
  <c r="L4064" i="6"/>
  <c r="K4064" i="6"/>
  <c r="L3450" i="6"/>
  <c r="K3450" i="6"/>
  <c r="L3906" i="6"/>
  <c r="K3906" i="6"/>
  <c r="L4061" i="6"/>
  <c r="K4061" i="6"/>
  <c r="L3646" i="6"/>
  <c r="K3646" i="6"/>
  <c r="L2422" i="6"/>
  <c r="K2422" i="6"/>
  <c r="L2239" i="6"/>
  <c r="K2239" i="6"/>
  <c r="L4057" i="6"/>
  <c r="K4057" i="6"/>
  <c r="L3062" i="6"/>
  <c r="K3062" i="6"/>
  <c r="L2009" i="6"/>
  <c r="K2009" i="6"/>
  <c r="L648" i="6"/>
  <c r="K648" i="6"/>
  <c r="L4053" i="6"/>
  <c r="K4053" i="6"/>
  <c r="L4052" i="6"/>
  <c r="K4052" i="6"/>
  <c r="L3351" i="6"/>
  <c r="K3351" i="6"/>
  <c r="L4050" i="6"/>
  <c r="K4050" i="6"/>
  <c r="L4049" i="6"/>
  <c r="K4049" i="6"/>
  <c r="L3966" i="6"/>
  <c r="K3966" i="6"/>
  <c r="L1186" i="6"/>
  <c r="K1186" i="6"/>
  <c r="L3009" i="6"/>
  <c r="K3009" i="6"/>
  <c r="L4045" i="6"/>
  <c r="K4045" i="6"/>
  <c r="L4044" i="6"/>
  <c r="K4044" i="6"/>
  <c r="L4043" i="6"/>
  <c r="K4043" i="6"/>
  <c r="L4042" i="6"/>
  <c r="K4042" i="6"/>
  <c r="L1805" i="6"/>
  <c r="K1805" i="6"/>
  <c r="L2653" i="6"/>
  <c r="K2653" i="6"/>
  <c r="L4039" i="6"/>
  <c r="K4039" i="6"/>
  <c r="L23" i="6"/>
  <c r="K23" i="6"/>
  <c r="L4037" i="6"/>
  <c r="K4037" i="6"/>
  <c r="L1080" i="6"/>
  <c r="K1080" i="6"/>
  <c r="L3444" i="6"/>
  <c r="K3444" i="6"/>
  <c r="L3791" i="6"/>
  <c r="K3791" i="6"/>
  <c r="L3061" i="6"/>
  <c r="K3061" i="6"/>
  <c r="L4087" i="6"/>
  <c r="K4087" i="6"/>
  <c r="L4031" i="6"/>
  <c r="K4031" i="6"/>
  <c r="L167" i="6"/>
  <c r="K167" i="6"/>
  <c r="L4029" i="6"/>
  <c r="K4029" i="6"/>
  <c r="L950" i="6"/>
  <c r="K950" i="6"/>
  <c r="L4027" i="6"/>
  <c r="K4027" i="6"/>
  <c r="L4026" i="6"/>
  <c r="K4026" i="6"/>
  <c r="L4025" i="6"/>
  <c r="K4025" i="6"/>
  <c r="L1305" i="6"/>
  <c r="K1305" i="6"/>
  <c r="L3756" i="6"/>
  <c r="K3756" i="6"/>
  <c r="L4022" i="6"/>
  <c r="K4022" i="6"/>
  <c r="L4021" i="6"/>
  <c r="K4021" i="6"/>
  <c r="L3177" i="6"/>
  <c r="K3177" i="6"/>
  <c r="L4019" i="6"/>
  <c r="K4019" i="6"/>
  <c r="L4018" i="6"/>
  <c r="K4018" i="6"/>
  <c r="L4017" i="6"/>
  <c r="K4017" i="6"/>
  <c r="L1726" i="6"/>
  <c r="K1726" i="6"/>
  <c r="L2487" i="6"/>
  <c r="K2487" i="6"/>
  <c r="L4014" i="6"/>
  <c r="K4014" i="6"/>
  <c r="L4013" i="6"/>
  <c r="K4013" i="6"/>
  <c r="L1079" i="6"/>
  <c r="K1079" i="6"/>
  <c r="L4011" i="6"/>
  <c r="K4011" i="6"/>
  <c r="L4010" i="6"/>
  <c r="K4010" i="6"/>
  <c r="L4009" i="6"/>
  <c r="K4009" i="6"/>
  <c r="L3058" i="6"/>
  <c r="K3058" i="6"/>
  <c r="L4007" i="6"/>
  <c r="K4007" i="6"/>
  <c r="L4006" i="6"/>
  <c r="K4006" i="6"/>
  <c r="L4005" i="6"/>
  <c r="K4005" i="6"/>
  <c r="L4004" i="6"/>
  <c r="K4004" i="6"/>
  <c r="L4003" i="6"/>
  <c r="K4003" i="6"/>
  <c r="L4002" i="6"/>
  <c r="K4002" i="6"/>
  <c r="L3845" i="6"/>
  <c r="K3845" i="6"/>
  <c r="L1725" i="6"/>
  <c r="K1725" i="6"/>
  <c r="L3999" i="6"/>
  <c r="K3999" i="6"/>
  <c r="L3998" i="6"/>
  <c r="K3998" i="6"/>
  <c r="L2712" i="6"/>
  <c r="K2712" i="6"/>
  <c r="L1804" i="6"/>
  <c r="K1804" i="6"/>
  <c r="L3300" i="6"/>
  <c r="K3300" i="6"/>
  <c r="L3787" i="6"/>
  <c r="K3787" i="6"/>
  <c r="L1556" i="6"/>
  <c r="K1556" i="6"/>
  <c r="L1300" i="6"/>
  <c r="K1300" i="6"/>
  <c r="L3991" i="6"/>
  <c r="K3991" i="6"/>
  <c r="L1185" i="6"/>
  <c r="K1185" i="6"/>
  <c r="L3989" i="6"/>
  <c r="K3989" i="6"/>
  <c r="L3988" i="6"/>
  <c r="K3988" i="6"/>
  <c r="L3298" i="6"/>
  <c r="K3298" i="6"/>
  <c r="L1926" i="6"/>
  <c r="K1926" i="6"/>
  <c r="L3985" i="6"/>
  <c r="K3985" i="6"/>
  <c r="L3984" i="6"/>
  <c r="K3984" i="6"/>
  <c r="L3983" i="6"/>
  <c r="K3983" i="6"/>
  <c r="L3056" i="6"/>
  <c r="K3056" i="6"/>
  <c r="L644" i="6"/>
  <c r="K644" i="6"/>
  <c r="L3980" i="6"/>
  <c r="K3980" i="6"/>
  <c r="L3979" i="6"/>
  <c r="K3979" i="6"/>
  <c r="L1076" i="6"/>
  <c r="K1076" i="6"/>
  <c r="L310" i="6"/>
  <c r="K310" i="6"/>
  <c r="L3976" i="6"/>
  <c r="K3976" i="6"/>
  <c r="L3975" i="6"/>
  <c r="K3975" i="6"/>
  <c r="L3576" i="6"/>
  <c r="K3576" i="6"/>
  <c r="L3679" i="6"/>
  <c r="K3679" i="6"/>
  <c r="L3972" i="6"/>
  <c r="K3972" i="6"/>
  <c r="L3971" i="6"/>
  <c r="K3971" i="6"/>
  <c r="L3970" i="6"/>
  <c r="K3970" i="6"/>
  <c r="L3969" i="6"/>
  <c r="K3969" i="6"/>
  <c r="L734" i="6"/>
  <c r="K734" i="6"/>
  <c r="L3967" i="6"/>
  <c r="K3967" i="6"/>
  <c r="L411" i="6"/>
  <c r="K411" i="6"/>
  <c r="L3965" i="6"/>
  <c r="K3965" i="6"/>
  <c r="L2941" i="6"/>
  <c r="K2941" i="6"/>
  <c r="L3963" i="6"/>
  <c r="K3963" i="6"/>
  <c r="L3962" i="6"/>
  <c r="K3962" i="6"/>
  <c r="L3961" i="6"/>
  <c r="K3961" i="6"/>
  <c r="L3960" i="6"/>
  <c r="K3960" i="6"/>
  <c r="L3959" i="6"/>
  <c r="K3959" i="6"/>
  <c r="L3958" i="6"/>
  <c r="K3958" i="6"/>
  <c r="L3835" i="6"/>
  <c r="K3835" i="6"/>
  <c r="L3956" i="6"/>
  <c r="K3956" i="6"/>
  <c r="L3955" i="6"/>
  <c r="K3955" i="6"/>
  <c r="L3008" i="6"/>
  <c r="K3008" i="6"/>
  <c r="L3953" i="6"/>
  <c r="K3953" i="6"/>
  <c r="L3952" i="6"/>
  <c r="K3952" i="6"/>
  <c r="L3951" i="6"/>
  <c r="K3951" i="6"/>
  <c r="L844" i="6"/>
  <c r="K844" i="6"/>
  <c r="L408" i="6"/>
  <c r="K408" i="6"/>
  <c r="L3865" i="6"/>
  <c r="K3865" i="6"/>
  <c r="L3947" i="6"/>
  <c r="K3947" i="6"/>
  <c r="L3946" i="6"/>
  <c r="K3946" i="6"/>
  <c r="L3884" i="6"/>
  <c r="K3884" i="6"/>
  <c r="L1072" i="6"/>
  <c r="K1072" i="6"/>
  <c r="L3943" i="6"/>
  <c r="K3943" i="6"/>
  <c r="L1299" i="6"/>
  <c r="K1299" i="6"/>
  <c r="L1722" i="6"/>
  <c r="K1722" i="6"/>
  <c r="L486" i="6"/>
  <c r="K486" i="6"/>
  <c r="L3939" i="6"/>
  <c r="K3939" i="6"/>
  <c r="L839" i="6"/>
  <c r="K839" i="6"/>
  <c r="L2305" i="6"/>
  <c r="K2305" i="6"/>
  <c r="L3350" i="6"/>
  <c r="K3350" i="6"/>
  <c r="L3935" i="6"/>
  <c r="K3935" i="6"/>
  <c r="L3934" i="6"/>
  <c r="K3934" i="6"/>
  <c r="L3296" i="6"/>
  <c r="K3296" i="6"/>
  <c r="L3932" i="6"/>
  <c r="K3932" i="6"/>
  <c r="L3931" i="6"/>
  <c r="K3931" i="6"/>
  <c r="L1925" i="6"/>
  <c r="K1925" i="6"/>
  <c r="L3929" i="6"/>
  <c r="K3929" i="6"/>
  <c r="L3928" i="6"/>
  <c r="K3928" i="6"/>
  <c r="L46" i="6"/>
  <c r="K46" i="6"/>
  <c r="L3926" i="6"/>
  <c r="K3926" i="6"/>
  <c r="L1183" i="6"/>
  <c r="K1183" i="6"/>
  <c r="L3924" i="6"/>
  <c r="K3924" i="6"/>
  <c r="L1424" i="6"/>
  <c r="K1424" i="6"/>
  <c r="L3644" i="6"/>
  <c r="K3644" i="6"/>
  <c r="L1921" i="6"/>
  <c r="K1921" i="6"/>
  <c r="L3920" i="6"/>
  <c r="K3920" i="6"/>
  <c r="L3919" i="6"/>
  <c r="K3919" i="6"/>
  <c r="L3918" i="6"/>
  <c r="K3918" i="6"/>
  <c r="L3917" i="6"/>
  <c r="K3917" i="6"/>
  <c r="L3916" i="6"/>
  <c r="K3916" i="6"/>
  <c r="L3915" i="6"/>
  <c r="K3915" i="6"/>
  <c r="L2419" i="6"/>
  <c r="K2419" i="6"/>
  <c r="L3913" i="6"/>
  <c r="K3913" i="6"/>
  <c r="L2415" i="6"/>
  <c r="K2415" i="6"/>
  <c r="L3911" i="6"/>
  <c r="K3911" i="6"/>
  <c r="L3910" i="6"/>
  <c r="K3910" i="6"/>
  <c r="L3909" i="6"/>
  <c r="K3909" i="6"/>
  <c r="L1070" i="6"/>
  <c r="K1070" i="6"/>
  <c r="L641" i="6"/>
  <c r="K641" i="6"/>
  <c r="L1719" i="6"/>
  <c r="K1719" i="6"/>
  <c r="L3905" i="6"/>
  <c r="K3905" i="6"/>
  <c r="L3904" i="6"/>
  <c r="K3904" i="6"/>
  <c r="L3903" i="6"/>
  <c r="K3903" i="6"/>
  <c r="L3295" i="6"/>
  <c r="K3295" i="6"/>
  <c r="L838" i="6"/>
  <c r="K838" i="6"/>
  <c r="L3900" i="6"/>
  <c r="K3900" i="6"/>
  <c r="L3119" i="6"/>
  <c r="K3119" i="6"/>
  <c r="L3898" i="6"/>
  <c r="K3898" i="6"/>
  <c r="L3897" i="6"/>
  <c r="K3897" i="6"/>
  <c r="L3294" i="6"/>
  <c r="K3294" i="6"/>
  <c r="L3895" i="6"/>
  <c r="K3895" i="6"/>
  <c r="L3676" i="6"/>
  <c r="K3676" i="6"/>
  <c r="L3893" i="6"/>
  <c r="K3893" i="6"/>
  <c r="L2711" i="6"/>
  <c r="K2711" i="6"/>
  <c r="L3891" i="6"/>
  <c r="K3891" i="6"/>
  <c r="L3890" i="6"/>
  <c r="K3890" i="6"/>
  <c r="L3889" i="6"/>
  <c r="K3889" i="6"/>
  <c r="L3888" i="6"/>
  <c r="K3888" i="6"/>
  <c r="L3348" i="6"/>
  <c r="K3348" i="6"/>
  <c r="L3886" i="6"/>
  <c r="K3886" i="6"/>
  <c r="L3885" i="6"/>
  <c r="K3885" i="6"/>
  <c r="L3675" i="6"/>
  <c r="K3675" i="6"/>
  <c r="L3883" i="6"/>
  <c r="K3883" i="6"/>
  <c r="L3882" i="6"/>
  <c r="K3882" i="6"/>
  <c r="L3051" i="6"/>
  <c r="K3051" i="6"/>
  <c r="L483" i="6"/>
  <c r="K483" i="6"/>
  <c r="L3879" i="6"/>
  <c r="K3879" i="6"/>
  <c r="L407" i="6"/>
  <c r="K407" i="6"/>
  <c r="L2304" i="6"/>
  <c r="K2304" i="6"/>
  <c r="L3964" i="6"/>
  <c r="K3964" i="6"/>
  <c r="L2838" i="6"/>
  <c r="K2838" i="6"/>
  <c r="L3874" i="6"/>
  <c r="K3874" i="6"/>
  <c r="L3873" i="6"/>
  <c r="K3873" i="6"/>
  <c r="L3872" i="6"/>
  <c r="K3872" i="6"/>
  <c r="L553" i="6"/>
  <c r="K553" i="6"/>
  <c r="L1421" i="6"/>
  <c r="K1421" i="6"/>
  <c r="L2486" i="6"/>
  <c r="K2486" i="6"/>
  <c r="L1298" i="6"/>
  <c r="K1298" i="6"/>
  <c r="L3175" i="6"/>
  <c r="K3175" i="6"/>
  <c r="L3706" i="6"/>
  <c r="K3706" i="6"/>
  <c r="L3392" i="6"/>
  <c r="K3392" i="6"/>
  <c r="L1554" i="6"/>
  <c r="K1554" i="6"/>
  <c r="L2940" i="6"/>
  <c r="K2940" i="6"/>
  <c r="L2109" i="6"/>
  <c r="K2109" i="6"/>
  <c r="L1918" i="6"/>
  <c r="K1918" i="6"/>
  <c r="L3860" i="6"/>
  <c r="K3860" i="6"/>
  <c r="L3859" i="6"/>
  <c r="K3859" i="6"/>
  <c r="L3858" i="6"/>
  <c r="K3858" i="6"/>
  <c r="L2484" i="6"/>
  <c r="K2484" i="6"/>
  <c r="L2303" i="6"/>
  <c r="K2303" i="6"/>
  <c r="L3855" i="6"/>
  <c r="K3855" i="6"/>
  <c r="L3854" i="6"/>
  <c r="K3854" i="6"/>
  <c r="L3853" i="6"/>
  <c r="K3853" i="6"/>
  <c r="L307" i="6"/>
  <c r="K307" i="6"/>
  <c r="L3851" i="6"/>
  <c r="K3851" i="6"/>
  <c r="L3850" i="6"/>
  <c r="K3850" i="6"/>
  <c r="L3849" i="6"/>
  <c r="K3849" i="6"/>
  <c r="L3848" i="6"/>
  <c r="K3848" i="6"/>
  <c r="L101" i="6"/>
  <c r="K101" i="6"/>
  <c r="L3846" i="6"/>
  <c r="K3846" i="6"/>
  <c r="L1917" i="6"/>
  <c r="K1917" i="6"/>
  <c r="L3292" i="6"/>
  <c r="K3292" i="6"/>
  <c r="L3345" i="6"/>
  <c r="K3345" i="6"/>
  <c r="L3842" i="6"/>
  <c r="K3842" i="6"/>
  <c r="L3841" i="6"/>
  <c r="K3841" i="6"/>
  <c r="L3840" i="6"/>
  <c r="K3840" i="6"/>
  <c r="L833" i="6"/>
  <c r="K833" i="6"/>
  <c r="L640" i="6"/>
  <c r="K640" i="6"/>
  <c r="L3837" i="6"/>
  <c r="K3837" i="6"/>
  <c r="L1294" i="6"/>
  <c r="K1294" i="6"/>
  <c r="L1292" i="6"/>
  <c r="K1292" i="6"/>
  <c r="L2483" i="6"/>
  <c r="K2483" i="6"/>
  <c r="L3833" i="6"/>
  <c r="K3833" i="6"/>
  <c r="L3832" i="6"/>
  <c r="K3832" i="6"/>
  <c r="L632" i="6"/>
  <c r="K632" i="6"/>
  <c r="L3830" i="6"/>
  <c r="K3830" i="6"/>
  <c r="L2589" i="6"/>
  <c r="K2589" i="6"/>
  <c r="L3828" i="6"/>
  <c r="K3828" i="6"/>
  <c r="L1553" i="6"/>
  <c r="K1553" i="6"/>
  <c r="L2709" i="6"/>
  <c r="K2709" i="6"/>
  <c r="L1291" i="6"/>
  <c r="K1291" i="6"/>
  <c r="L552" i="6"/>
  <c r="K552" i="6"/>
  <c r="L3823" i="6"/>
  <c r="K3823" i="6"/>
  <c r="L3822" i="6"/>
  <c r="K3822" i="6"/>
  <c r="L3821" i="6"/>
  <c r="K3821" i="6"/>
  <c r="L2935" i="6"/>
  <c r="K2935" i="6"/>
  <c r="L3819" i="6"/>
  <c r="K3819" i="6"/>
  <c r="L3818" i="6"/>
  <c r="K3818" i="6"/>
  <c r="L3817" i="6"/>
  <c r="K3817" i="6"/>
  <c r="L3816" i="6"/>
  <c r="K3816" i="6"/>
  <c r="L3815" i="6"/>
  <c r="K3815" i="6"/>
  <c r="L948" i="6"/>
  <c r="K948" i="6"/>
  <c r="L2652" i="6"/>
  <c r="K2652" i="6"/>
  <c r="L3247" i="6"/>
  <c r="K3247" i="6"/>
  <c r="L3811" i="6"/>
  <c r="K3811" i="6"/>
  <c r="L3810" i="6"/>
  <c r="K3810" i="6"/>
  <c r="L1718" i="6"/>
  <c r="K1718" i="6"/>
  <c r="L1418" i="6"/>
  <c r="K1418" i="6"/>
  <c r="L2003" i="6"/>
  <c r="K2003" i="6"/>
  <c r="L2768" i="6"/>
  <c r="K2768" i="6"/>
  <c r="L3755" i="6"/>
  <c r="K3755" i="6"/>
  <c r="L3804" i="6"/>
  <c r="K3804" i="6"/>
  <c r="L304" i="6"/>
  <c r="K304" i="6"/>
  <c r="L3802" i="6"/>
  <c r="K3802" i="6"/>
  <c r="L945" i="6"/>
  <c r="K945" i="6"/>
  <c r="L3800" i="6"/>
  <c r="K3800" i="6"/>
  <c r="L3799" i="6"/>
  <c r="K3799" i="6"/>
  <c r="L3798" i="6"/>
  <c r="K3798" i="6"/>
  <c r="L3797" i="6"/>
  <c r="K3797" i="6"/>
  <c r="L3796" i="6"/>
  <c r="K3796" i="6"/>
  <c r="L3795" i="6"/>
  <c r="K3795" i="6"/>
  <c r="L3902" i="6"/>
  <c r="K3902" i="6"/>
  <c r="L3793" i="6"/>
  <c r="K3793" i="6"/>
  <c r="L1717" i="6"/>
  <c r="K1717" i="6"/>
  <c r="L1415" i="6"/>
  <c r="K1415" i="6"/>
  <c r="L3790" i="6"/>
  <c r="K3790" i="6"/>
  <c r="L3789" i="6"/>
  <c r="K3789" i="6"/>
  <c r="L3788" i="6"/>
  <c r="K3788" i="6"/>
  <c r="L2588" i="6"/>
  <c r="K2588" i="6"/>
  <c r="L3786" i="6"/>
  <c r="K3786" i="6"/>
  <c r="L300" i="6"/>
  <c r="K300" i="6"/>
  <c r="L3007" i="6"/>
  <c r="K3007" i="6"/>
  <c r="L3783" i="6"/>
  <c r="K3783" i="6"/>
  <c r="L3782" i="6"/>
  <c r="K3782" i="6"/>
  <c r="L165" i="6"/>
  <c r="K165" i="6"/>
  <c r="L3780" i="6"/>
  <c r="K3780" i="6"/>
  <c r="L3779" i="6"/>
  <c r="K3779" i="6"/>
  <c r="L2481" i="6"/>
  <c r="K2481" i="6"/>
  <c r="L3777" i="6"/>
  <c r="K3777" i="6"/>
  <c r="L3776" i="6"/>
  <c r="K3776" i="6"/>
  <c r="L3775" i="6"/>
  <c r="K3775" i="6"/>
  <c r="L1801" i="6"/>
  <c r="K1801" i="6"/>
  <c r="L3773" i="6"/>
  <c r="K3773" i="6"/>
  <c r="L3704" i="6"/>
  <c r="K3704" i="6"/>
  <c r="L3771" i="6"/>
  <c r="K3771" i="6"/>
  <c r="L4076" i="6"/>
  <c r="K4076" i="6"/>
  <c r="L2888" i="6"/>
  <c r="K2888" i="6"/>
  <c r="L1289" i="6"/>
  <c r="K1289" i="6"/>
  <c r="L1915" i="6"/>
  <c r="K1915" i="6"/>
  <c r="L3766" i="6"/>
  <c r="K3766" i="6"/>
  <c r="L3765" i="6"/>
  <c r="K3765" i="6"/>
  <c r="L3764" i="6"/>
  <c r="K3764" i="6"/>
  <c r="L1409" i="6"/>
  <c r="K1409" i="6"/>
  <c r="L1288" i="6"/>
  <c r="K1288" i="6"/>
  <c r="L3761" i="6"/>
  <c r="K3761" i="6"/>
  <c r="L3760" i="6"/>
  <c r="K3760" i="6"/>
  <c r="L626" i="6"/>
  <c r="K626" i="6"/>
  <c r="L2002" i="6"/>
  <c r="K2002" i="6"/>
  <c r="L299" i="6"/>
  <c r="K299" i="6"/>
  <c r="L1282" i="6"/>
  <c r="K1282" i="6"/>
  <c r="L3291" i="6"/>
  <c r="K3291" i="6"/>
  <c r="L1179" i="6"/>
  <c r="K1179" i="6"/>
  <c r="L733" i="6"/>
  <c r="K733" i="6"/>
  <c r="L1178" i="6"/>
  <c r="K1178" i="6"/>
  <c r="L3751" i="6"/>
  <c r="K3751" i="6"/>
  <c r="L3750" i="6"/>
  <c r="K3750" i="6"/>
  <c r="L3749" i="6"/>
  <c r="K3749" i="6"/>
  <c r="L2301" i="6"/>
  <c r="K2301" i="6"/>
  <c r="L3747" i="6"/>
  <c r="K3747" i="6"/>
  <c r="L1408" i="6"/>
  <c r="K1408" i="6"/>
  <c r="L3745" i="6"/>
  <c r="K3745" i="6"/>
  <c r="L3744" i="6"/>
  <c r="K3744" i="6"/>
  <c r="L3743" i="6"/>
  <c r="K3743" i="6"/>
  <c r="L3785" i="6"/>
  <c r="K3785" i="6"/>
  <c r="L3741" i="6"/>
  <c r="K3741" i="6"/>
  <c r="L3740" i="6"/>
  <c r="K3740" i="6"/>
  <c r="L2171" i="6"/>
  <c r="K2171" i="6"/>
  <c r="L3738" i="6"/>
  <c r="K3738" i="6"/>
  <c r="L824" i="6"/>
  <c r="K824" i="6"/>
  <c r="L2168" i="6"/>
  <c r="K2168" i="6"/>
  <c r="L3735" i="6"/>
  <c r="K3735" i="6"/>
  <c r="L208" i="6"/>
  <c r="K208" i="6"/>
  <c r="L2706" i="6"/>
  <c r="K2706" i="6"/>
  <c r="L3732" i="6"/>
  <c r="K3732" i="6"/>
  <c r="L1997" i="6"/>
  <c r="K1997" i="6"/>
  <c r="L3730" i="6"/>
  <c r="K3730" i="6"/>
  <c r="L2583" i="6"/>
  <c r="K2583" i="6"/>
  <c r="L3728" i="6"/>
  <c r="K3728" i="6"/>
  <c r="L3727" i="6"/>
  <c r="K3727" i="6"/>
  <c r="L3726" i="6"/>
  <c r="K3726" i="6"/>
  <c r="L3725" i="6"/>
  <c r="K3725" i="6"/>
  <c r="L3724" i="6"/>
  <c r="K3724" i="6"/>
  <c r="L3723" i="6"/>
  <c r="K3723" i="6"/>
  <c r="L3722" i="6"/>
  <c r="K3722" i="6"/>
  <c r="L3721" i="6"/>
  <c r="K3721" i="6"/>
  <c r="L3720" i="6"/>
  <c r="K3720" i="6"/>
  <c r="L2108" i="6"/>
  <c r="K2108" i="6"/>
  <c r="L3718" i="6"/>
  <c r="K3718" i="6"/>
  <c r="L3717" i="6"/>
  <c r="K3717" i="6"/>
  <c r="L3716" i="6"/>
  <c r="K3716" i="6"/>
  <c r="L3715" i="6"/>
  <c r="K3715" i="6"/>
  <c r="L3714" i="6"/>
  <c r="K3714" i="6"/>
  <c r="L3713" i="6"/>
  <c r="K3713" i="6"/>
  <c r="L2236" i="6"/>
  <c r="K2236" i="6"/>
  <c r="L1407" i="6"/>
  <c r="K1407" i="6"/>
  <c r="L2887" i="6"/>
  <c r="K2887" i="6"/>
  <c r="L2934" i="6"/>
  <c r="K2934" i="6"/>
  <c r="L3708" i="6"/>
  <c r="K3708" i="6"/>
  <c r="L3707" i="6"/>
  <c r="K3707" i="6"/>
  <c r="L4032" i="6"/>
  <c r="K4032" i="6"/>
  <c r="L3705" i="6"/>
  <c r="K3705" i="6"/>
  <c r="L403" i="6"/>
  <c r="K403" i="6"/>
  <c r="L625" i="6"/>
  <c r="K625" i="6"/>
  <c r="L3923" i="6"/>
  <c r="K3923" i="6"/>
  <c r="L2107" i="6"/>
  <c r="K2107" i="6"/>
  <c r="L3700" i="6"/>
  <c r="K3700" i="6"/>
  <c r="L3699" i="6"/>
  <c r="K3699" i="6"/>
  <c r="L1406" i="6"/>
  <c r="K1406" i="6"/>
  <c r="L732" i="6"/>
  <c r="K732" i="6"/>
  <c r="L3696" i="6"/>
  <c r="K3696" i="6"/>
  <c r="L3642" i="6"/>
  <c r="K3642" i="6"/>
  <c r="L1799" i="6"/>
  <c r="K1799" i="6"/>
  <c r="L402" i="6"/>
  <c r="K402" i="6"/>
  <c r="L2705" i="6"/>
  <c r="K2705" i="6"/>
  <c r="L3927" i="6"/>
  <c r="K3927" i="6"/>
  <c r="L1069" i="6"/>
  <c r="K1069" i="6"/>
  <c r="L3784" i="6"/>
  <c r="K3784" i="6"/>
  <c r="L3001" i="6"/>
  <c r="K3001" i="6"/>
  <c r="L2836" i="6"/>
  <c r="K2836" i="6"/>
  <c r="L3686" i="6"/>
  <c r="K3686" i="6"/>
  <c r="L3685" i="6"/>
  <c r="K3685" i="6"/>
  <c r="L3684" i="6"/>
  <c r="K3684" i="6"/>
  <c r="L3683" i="6"/>
  <c r="K3683" i="6"/>
  <c r="L3682" i="6"/>
  <c r="K3682" i="6"/>
  <c r="L3681" i="6"/>
  <c r="K3681" i="6"/>
  <c r="L3680" i="6"/>
  <c r="K3680" i="6"/>
  <c r="L2702" i="6"/>
  <c r="K2702" i="6"/>
  <c r="L3678" i="6"/>
  <c r="K3678" i="6"/>
  <c r="L3677" i="6"/>
  <c r="K3677" i="6"/>
  <c r="L3628" i="6"/>
  <c r="K3628" i="6"/>
  <c r="L3050" i="6"/>
  <c r="K3050" i="6"/>
  <c r="L3674" i="6"/>
  <c r="K3674" i="6"/>
  <c r="L3673" i="6"/>
  <c r="K3673" i="6"/>
  <c r="L3754" i="6"/>
  <c r="K3754" i="6"/>
  <c r="L3671" i="6"/>
  <c r="K3671" i="6"/>
  <c r="L2764" i="6"/>
  <c r="K2764" i="6"/>
  <c r="L3669" i="6"/>
  <c r="K3669" i="6"/>
  <c r="L3668" i="6"/>
  <c r="K3668" i="6"/>
  <c r="L3667" i="6"/>
  <c r="K3667" i="6"/>
  <c r="L943" i="6"/>
  <c r="K943" i="6"/>
  <c r="L3665" i="6"/>
  <c r="K3665" i="6"/>
  <c r="L3664" i="6"/>
  <c r="K3664" i="6"/>
  <c r="L3949" i="6"/>
  <c r="K3949" i="6"/>
  <c r="L100" i="6"/>
  <c r="K100" i="6"/>
  <c r="L3661" i="6"/>
  <c r="K3661" i="6"/>
  <c r="L1402" i="6"/>
  <c r="K1402" i="6"/>
  <c r="L3659" i="6"/>
  <c r="K3659" i="6"/>
  <c r="L96" i="6"/>
  <c r="K96" i="6"/>
  <c r="L823" i="6"/>
  <c r="K823" i="6"/>
  <c r="L3656" i="6"/>
  <c r="K3656" i="6"/>
  <c r="L3655" i="6"/>
  <c r="K3655" i="6"/>
  <c r="L731" i="6"/>
  <c r="K731" i="6"/>
  <c r="L2475" i="6"/>
  <c r="K2475" i="6"/>
  <c r="L3652" i="6"/>
  <c r="K3652" i="6"/>
  <c r="L1175" i="6"/>
  <c r="K1175" i="6"/>
  <c r="L401" i="6"/>
  <c r="K401" i="6"/>
  <c r="L3649" i="6"/>
  <c r="K3649" i="6"/>
  <c r="L3648" i="6"/>
  <c r="K3648" i="6"/>
  <c r="L1913" i="6"/>
  <c r="K1913" i="6"/>
  <c r="L821" i="6"/>
  <c r="K821" i="6"/>
  <c r="L3645" i="6"/>
  <c r="K3645" i="6"/>
  <c r="L3881" i="6"/>
  <c r="K3881" i="6"/>
  <c r="L3643" i="6"/>
  <c r="K3643" i="6"/>
  <c r="L1400" i="6"/>
  <c r="K1400" i="6"/>
  <c r="L3641" i="6"/>
  <c r="K3641" i="6"/>
  <c r="L3640" i="6"/>
  <c r="K3640" i="6"/>
  <c r="L3639" i="6"/>
  <c r="K3639" i="6"/>
  <c r="L1068" i="6"/>
  <c r="K1068" i="6"/>
  <c r="L1065" i="6"/>
  <c r="K1065" i="6"/>
  <c r="L3636" i="6"/>
  <c r="K3636" i="6"/>
  <c r="L3635" i="6"/>
  <c r="K3635" i="6"/>
  <c r="L3343" i="6"/>
  <c r="K3343" i="6"/>
  <c r="L3118" i="6"/>
  <c r="K3118" i="6"/>
  <c r="L551" i="6"/>
  <c r="K551" i="6"/>
  <c r="L1173" i="6"/>
  <c r="K1173" i="6"/>
  <c r="L95" i="6"/>
  <c r="K95" i="6"/>
  <c r="L3864" i="6"/>
  <c r="K3864" i="6"/>
  <c r="L1911" i="6"/>
  <c r="K1911" i="6"/>
  <c r="L1280" i="6"/>
  <c r="K1280" i="6"/>
  <c r="L1279" i="6"/>
  <c r="K1279" i="6"/>
  <c r="L550" i="6"/>
  <c r="K550" i="6"/>
  <c r="L2581" i="6"/>
  <c r="K2581" i="6"/>
  <c r="L730" i="6"/>
  <c r="K730" i="6"/>
  <c r="L3622" i="6"/>
  <c r="K3622" i="6"/>
  <c r="L3621" i="6"/>
  <c r="K3621" i="6"/>
  <c r="L3620" i="6"/>
  <c r="K3620" i="6"/>
  <c r="L3172" i="6"/>
  <c r="K3172" i="6"/>
  <c r="L3618" i="6"/>
  <c r="K3618" i="6"/>
  <c r="L3617" i="6"/>
  <c r="K3617" i="6"/>
  <c r="L3616" i="6"/>
  <c r="K3616" i="6"/>
  <c r="L3615" i="6"/>
  <c r="K3615" i="6"/>
  <c r="L3614" i="6"/>
  <c r="K3614" i="6"/>
  <c r="L3613" i="6"/>
  <c r="K3613" i="6"/>
  <c r="L3612" i="6"/>
  <c r="K3612" i="6"/>
  <c r="L1064" i="6"/>
  <c r="K1064" i="6"/>
  <c r="L3610" i="6"/>
  <c r="K3610" i="6"/>
  <c r="L3609" i="6"/>
  <c r="K3609" i="6"/>
  <c r="L3608" i="6"/>
  <c r="K3608" i="6"/>
  <c r="L3607" i="6"/>
  <c r="K3607" i="6"/>
  <c r="L2413" i="6"/>
  <c r="K2413" i="6"/>
  <c r="L2580" i="6"/>
  <c r="K2580" i="6"/>
  <c r="L3604" i="6"/>
  <c r="K3604" i="6"/>
  <c r="L3603" i="6"/>
  <c r="K3603" i="6"/>
  <c r="L724" i="6"/>
  <c r="K724" i="6"/>
  <c r="L3922" i="6"/>
  <c r="K3922" i="6"/>
  <c r="L3600" i="6"/>
  <c r="K3600" i="6"/>
  <c r="L3599" i="6"/>
  <c r="K3599" i="6"/>
  <c r="L816" i="6"/>
  <c r="K816" i="6"/>
  <c r="L3597" i="6"/>
  <c r="K3597" i="6"/>
  <c r="L3880" i="6"/>
  <c r="K3880" i="6"/>
  <c r="L2474" i="6"/>
  <c r="K2474" i="6"/>
  <c r="L3594" i="6"/>
  <c r="K3594" i="6"/>
  <c r="L3593" i="6"/>
  <c r="K3593" i="6"/>
  <c r="L1994" i="6"/>
  <c r="K1994" i="6"/>
  <c r="L3591" i="6"/>
  <c r="K3591" i="6"/>
  <c r="L3117" i="6"/>
  <c r="K3117" i="6"/>
  <c r="L3589" i="6"/>
  <c r="K3589" i="6"/>
  <c r="L1992" i="6"/>
  <c r="K1992" i="6"/>
  <c r="L3587" i="6"/>
  <c r="K3587" i="6"/>
  <c r="L1797" i="6"/>
  <c r="K1797" i="6"/>
  <c r="L1063" i="6"/>
  <c r="K1063" i="6"/>
  <c r="L3584" i="6"/>
  <c r="K3584" i="6"/>
  <c r="L1551" i="6"/>
  <c r="K1551" i="6"/>
  <c r="L3582" i="6"/>
  <c r="K3582" i="6"/>
  <c r="L3581" i="6"/>
  <c r="K3581" i="6"/>
  <c r="L2300" i="6"/>
  <c r="K2300" i="6"/>
  <c r="L3579" i="6"/>
  <c r="K3579" i="6"/>
  <c r="L3948" i="6"/>
  <c r="K3948" i="6"/>
  <c r="L3577" i="6"/>
  <c r="K3577" i="6"/>
  <c r="L813" i="6"/>
  <c r="K813" i="6"/>
  <c r="L3627" i="6"/>
  <c r="K3627" i="6"/>
  <c r="L3574" i="6"/>
  <c r="K3574" i="6"/>
  <c r="L3504" i="6"/>
  <c r="K3504" i="6"/>
  <c r="L3572" i="6"/>
  <c r="K3572" i="6"/>
  <c r="L3571" i="6"/>
  <c r="K3571" i="6"/>
  <c r="L3570" i="6"/>
  <c r="K3570" i="6"/>
  <c r="L3569" i="6"/>
  <c r="K3569" i="6"/>
  <c r="L3568" i="6"/>
  <c r="K3568" i="6"/>
  <c r="L3567" i="6"/>
  <c r="K3567" i="6"/>
  <c r="L3500" i="6"/>
  <c r="K3500" i="6"/>
  <c r="L3565" i="6"/>
  <c r="K3565" i="6"/>
  <c r="L3564" i="6"/>
  <c r="K3564" i="6"/>
  <c r="L3563" i="6"/>
  <c r="K3563" i="6"/>
  <c r="L3340" i="6"/>
  <c r="K3340" i="6"/>
  <c r="L3561" i="6"/>
  <c r="K3561" i="6"/>
  <c r="L3560" i="6"/>
  <c r="K3560" i="6"/>
  <c r="L3575" i="6"/>
  <c r="K3575" i="6"/>
  <c r="L1399" i="6"/>
  <c r="K1399" i="6"/>
  <c r="L2651" i="6"/>
  <c r="K2651" i="6"/>
  <c r="L1172" i="6"/>
  <c r="K1172" i="6"/>
  <c r="L3555" i="6"/>
  <c r="K3555" i="6"/>
  <c r="L3554" i="6"/>
  <c r="K3554" i="6"/>
  <c r="L3553" i="6"/>
  <c r="K3553" i="6"/>
  <c r="L3552" i="6"/>
  <c r="K3552" i="6"/>
  <c r="L3551" i="6"/>
  <c r="K3551" i="6"/>
  <c r="L3550" i="6"/>
  <c r="K3550" i="6"/>
  <c r="L3549" i="6"/>
  <c r="K3549" i="6"/>
  <c r="L3548" i="6"/>
  <c r="K3548" i="6"/>
  <c r="L3547" i="6"/>
  <c r="K3547" i="6"/>
  <c r="L3546" i="6"/>
  <c r="K3546" i="6"/>
  <c r="L3545" i="6"/>
  <c r="K3545" i="6"/>
  <c r="L3544" i="6"/>
  <c r="K3544" i="6"/>
  <c r="L3543" i="6"/>
  <c r="K3543" i="6"/>
  <c r="L3542" i="6"/>
  <c r="K3542" i="6"/>
  <c r="L3541" i="6"/>
  <c r="K3541" i="6"/>
  <c r="L3048" i="6"/>
  <c r="K3048" i="6"/>
  <c r="L3539" i="6"/>
  <c r="K3539" i="6"/>
  <c r="L3538" i="6"/>
  <c r="K3538" i="6"/>
  <c r="L2104" i="6"/>
  <c r="K2104" i="6"/>
  <c r="L1548" i="6"/>
  <c r="K1548" i="6"/>
  <c r="L1796" i="6"/>
  <c r="K1796" i="6"/>
  <c r="L3925" i="6"/>
  <c r="K3925" i="6"/>
  <c r="L3533" i="6"/>
  <c r="K3533" i="6"/>
  <c r="L3532" i="6"/>
  <c r="K3532" i="6"/>
  <c r="L2762" i="6"/>
  <c r="K2762" i="6"/>
  <c r="L1795" i="6"/>
  <c r="K1795" i="6"/>
  <c r="L2650" i="6"/>
  <c r="K2650" i="6"/>
  <c r="L3528" i="6"/>
  <c r="K3528" i="6"/>
  <c r="L3527" i="6"/>
  <c r="K3527" i="6"/>
  <c r="L3499" i="6"/>
  <c r="K3499" i="6"/>
  <c r="L3525" i="6"/>
  <c r="K3525" i="6"/>
  <c r="L3524" i="6"/>
  <c r="K3524" i="6"/>
  <c r="L163" i="6"/>
  <c r="K163" i="6"/>
  <c r="L1278" i="6"/>
  <c r="K1278" i="6"/>
  <c r="L3521" i="6"/>
  <c r="K3521" i="6"/>
  <c r="L3520" i="6"/>
  <c r="K3520" i="6"/>
  <c r="L1794" i="6"/>
  <c r="K1794" i="6"/>
  <c r="L3518" i="6"/>
  <c r="K3518" i="6"/>
  <c r="L942" i="6"/>
  <c r="K942" i="6"/>
  <c r="L3516" i="6"/>
  <c r="K3516" i="6"/>
  <c r="L3246" i="6"/>
  <c r="K3246" i="6"/>
  <c r="L2933" i="6"/>
  <c r="K2933" i="6"/>
  <c r="L3240" i="6"/>
  <c r="K3240" i="6"/>
  <c r="L3512" i="6"/>
  <c r="K3512" i="6"/>
  <c r="L3511" i="6"/>
  <c r="K3511" i="6"/>
  <c r="L3510" i="6"/>
  <c r="K3510" i="6"/>
  <c r="L92" i="6"/>
  <c r="K92" i="6"/>
  <c r="L623" i="6"/>
  <c r="K623" i="6"/>
  <c r="L3507" i="6"/>
  <c r="K3507" i="6"/>
  <c r="L3506" i="6"/>
  <c r="K3506" i="6"/>
  <c r="L3505" i="6"/>
  <c r="K3505" i="6"/>
  <c r="L4000" i="6"/>
  <c r="K4000" i="6"/>
  <c r="L3503" i="6"/>
  <c r="K3503" i="6"/>
  <c r="L3502" i="6"/>
  <c r="K3502" i="6"/>
  <c r="L3501" i="6"/>
  <c r="K3501" i="6"/>
  <c r="L2299" i="6"/>
  <c r="K2299" i="6"/>
  <c r="L3672" i="6"/>
  <c r="K3672" i="6"/>
  <c r="L940" i="6"/>
  <c r="K940" i="6"/>
  <c r="L3497" i="6"/>
  <c r="K3497" i="6"/>
  <c r="L3496" i="6"/>
  <c r="K3496" i="6"/>
  <c r="L3495" i="6"/>
  <c r="K3495" i="6"/>
  <c r="L3878" i="6"/>
  <c r="K3878" i="6"/>
  <c r="L3493" i="6"/>
  <c r="K3493" i="6"/>
  <c r="L3492" i="6"/>
  <c r="K3492" i="6"/>
  <c r="L3491" i="6"/>
  <c r="K3491" i="6"/>
  <c r="L3490" i="6"/>
  <c r="K3490" i="6"/>
  <c r="L3489" i="6"/>
  <c r="K3489" i="6"/>
  <c r="L3442" i="6"/>
  <c r="K3442" i="6"/>
  <c r="L811" i="6"/>
  <c r="K811" i="6"/>
  <c r="L939" i="6"/>
  <c r="K939" i="6"/>
  <c r="L162" i="6"/>
  <c r="K162" i="6"/>
  <c r="L3484" i="6"/>
  <c r="K3484" i="6"/>
  <c r="L3483" i="6"/>
  <c r="K3483" i="6"/>
  <c r="L4056" i="6"/>
  <c r="K4056" i="6"/>
  <c r="L3481" i="6"/>
  <c r="K3481" i="6"/>
  <c r="L3480" i="6"/>
  <c r="K3480" i="6"/>
  <c r="L3479" i="6"/>
  <c r="K3479" i="6"/>
  <c r="L723" i="6"/>
  <c r="K723" i="6"/>
  <c r="L3573" i="6"/>
  <c r="K3573" i="6"/>
  <c r="L3626" i="6"/>
  <c r="K3626" i="6"/>
  <c r="L3475" i="6"/>
  <c r="K3475" i="6"/>
  <c r="L3474" i="6"/>
  <c r="K3474" i="6"/>
  <c r="L298" i="6"/>
  <c r="K298" i="6"/>
  <c r="L3472" i="6"/>
  <c r="K3472" i="6"/>
  <c r="L3471" i="6"/>
  <c r="K3471" i="6"/>
  <c r="L3470" i="6"/>
  <c r="K3470" i="6"/>
  <c r="L3469" i="6"/>
  <c r="K3469" i="6"/>
  <c r="L3468" i="6"/>
  <c r="K3468" i="6"/>
  <c r="L3467" i="6"/>
  <c r="K3467" i="6"/>
  <c r="L3466" i="6"/>
  <c r="K3466" i="6"/>
  <c r="L3465" i="6"/>
  <c r="K3465" i="6"/>
  <c r="L3464" i="6"/>
  <c r="K3464" i="6"/>
  <c r="L1170" i="6"/>
  <c r="K1170" i="6"/>
  <c r="L3462" i="6"/>
  <c r="K3462" i="6"/>
  <c r="L3461" i="6"/>
  <c r="K3461" i="6"/>
  <c r="L2699" i="6"/>
  <c r="K2699" i="6"/>
  <c r="L3459" i="6"/>
  <c r="K3459" i="6"/>
  <c r="L3458" i="6"/>
  <c r="K3458" i="6"/>
  <c r="L3457" i="6"/>
  <c r="K3457" i="6"/>
  <c r="L400" i="6"/>
  <c r="K400" i="6"/>
  <c r="L1991" i="6"/>
  <c r="K1991" i="6"/>
  <c r="L397" i="6"/>
  <c r="K397" i="6"/>
  <c r="L3453" i="6"/>
  <c r="K3453" i="6"/>
  <c r="L1061" i="6"/>
  <c r="K1061" i="6"/>
  <c r="L3451" i="6"/>
  <c r="K3451" i="6"/>
  <c r="L2473" i="6"/>
  <c r="K2473" i="6"/>
  <c r="L3449" i="6"/>
  <c r="K3449" i="6"/>
  <c r="L3448" i="6"/>
  <c r="K3448" i="6"/>
  <c r="L3447" i="6"/>
  <c r="K3447" i="6"/>
  <c r="L3446" i="6"/>
  <c r="K3446" i="6"/>
  <c r="L3445" i="6"/>
  <c r="K3445" i="6"/>
  <c r="L4048" i="6"/>
  <c r="K4048" i="6"/>
  <c r="L3443" i="6"/>
  <c r="K3443" i="6"/>
  <c r="L1394" i="6"/>
  <c r="K1394" i="6"/>
  <c r="L3441" i="6"/>
  <c r="K3441" i="6"/>
  <c r="L3047" i="6"/>
  <c r="K3047" i="6"/>
  <c r="L3439" i="6"/>
  <c r="K3439" i="6"/>
  <c r="L2292" i="6"/>
  <c r="K2292" i="6"/>
  <c r="L2834" i="6"/>
  <c r="K2834" i="6"/>
  <c r="L3436" i="6"/>
  <c r="K3436" i="6"/>
  <c r="L3435" i="6"/>
  <c r="K3435" i="6"/>
  <c r="L2412" i="6"/>
  <c r="K2412" i="6"/>
  <c r="L3433" i="6"/>
  <c r="K3433" i="6"/>
  <c r="L3432" i="6"/>
  <c r="K3432" i="6"/>
  <c r="L3431" i="6"/>
  <c r="K3431" i="6"/>
  <c r="L3430" i="6"/>
  <c r="K3430" i="6"/>
  <c r="L2648" i="6"/>
  <c r="K2648" i="6"/>
  <c r="L3428" i="6"/>
  <c r="K3428" i="6"/>
  <c r="L2103" i="6"/>
  <c r="K2103" i="6"/>
  <c r="L3426" i="6"/>
  <c r="K3426" i="6"/>
  <c r="L3425" i="6"/>
  <c r="K3425" i="6"/>
  <c r="L3424" i="6"/>
  <c r="K3424" i="6"/>
  <c r="L3239" i="6"/>
  <c r="K3239" i="6"/>
  <c r="L3422" i="6"/>
  <c r="K3422" i="6"/>
  <c r="L3421" i="6"/>
  <c r="K3421" i="6"/>
  <c r="L3420" i="6"/>
  <c r="K3420" i="6"/>
  <c r="L3419" i="6"/>
  <c r="K3419" i="6"/>
  <c r="L3418" i="6"/>
  <c r="K3418" i="6"/>
  <c r="L3417" i="6"/>
  <c r="K3417" i="6"/>
  <c r="L3416" i="6"/>
  <c r="K3416" i="6"/>
  <c r="L3415" i="6"/>
  <c r="K3415" i="6"/>
  <c r="L3414" i="6"/>
  <c r="K3414" i="6"/>
  <c r="L292" i="6"/>
  <c r="K292" i="6"/>
  <c r="L3412" i="6"/>
  <c r="K3412" i="6"/>
  <c r="L3411" i="6"/>
  <c r="K3411" i="6"/>
  <c r="L1169" i="6"/>
  <c r="K1169" i="6"/>
  <c r="L3409" i="6"/>
  <c r="K3409" i="6"/>
  <c r="L3408" i="6"/>
  <c r="K3408" i="6"/>
  <c r="L3566" i="6"/>
  <c r="K3566" i="6"/>
  <c r="L2928" i="6"/>
  <c r="K2928" i="6"/>
  <c r="L3405" i="6"/>
  <c r="K3405" i="6"/>
  <c r="L3404" i="6"/>
  <c r="K3404" i="6"/>
  <c r="L3403" i="6"/>
  <c r="K3403" i="6"/>
  <c r="L1793" i="6"/>
  <c r="K1793" i="6"/>
  <c r="L3834" i="6"/>
  <c r="K3834" i="6"/>
  <c r="L549" i="6"/>
  <c r="K549" i="6"/>
  <c r="L3000" i="6"/>
  <c r="K3000" i="6"/>
  <c r="L3398" i="6"/>
  <c r="K3398" i="6"/>
  <c r="L3397" i="6"/>
  <c r="K3397" i="6"/>
  <c r="L2885" i="6"/>
  <c r="K2885" i="6"/>
  <c r="L3395" i="6"/>
  <c r="K3395" i="6"/>
  <c r="L3114" i="6"/>
  <c r="K3114" i="6"/>
  <c r="L1908" i="6"/>
  <c r="K1908" i="6"/>
  <c r="L27" i="6"/>
  <c r="K27" i="6"/>
  <c r="L14" i="6"/>
  <c r="K14" i="6"/>
  <c r="L3390" i="6"/>
  <c r="K3390" i="6"/>
  <c r="L3389" i="6"/>
  <c r="K3389" i="6"/>
  <c r="L3388" i="6"/>
  <c r="K3388" i="6"/>
  <c r="L2884" i="6"/>
  <c r="K2884" i="6"/>
  <c r="L2829" i="6"/>
  <c r="K2829" i="6"/>
  <c r="L3440" i="6"/>
  <c r="K3440" i="6"/>
  <c r="L3384" i="6"/>
  <c r="K3384" i="6"/>
  <c r="L3383" i="6"/>
  <c r="K3383" i="6"/>
  <c r="L2826" i="6"/>
  <c r="K2826" i="6"/>
  <c r="L3381" i="6"/>
  <c r="K3381" i="6"/>
  <c r="L2998" i="6"/>
  <c r="K2998" i="6"/>
  <c r="L3379" i="6"/>
  <c r="K3379" i="6"/>
  <c r="L3378" i="6"/>
  <c r="K3378" i="6"/>
  <c r="L1791" i="6"/>
  <c r="K1791" i="6"/>
  <c r="L2164" i="6"/>
  <c r="K2164" i="6"/>
  <c r="L3375" i="6"/>
  <c r="K3375" i="6"/>
  <c r="L1392" i="6"/>
  <c r="K1392" i="6"/>
  <c r="L2411" i="6"/>
  <c r="K2411" i="6"/>
  <c r="L3372" i="6"/>
  <c r="K3372" i="6"/>
  <c r="L2883" i="6"/>
  <c r="K2883" i="6"/>
  <c r="L3370" i="6"/>
  <c r="K3370" i="6"/>
  <c r="L3369" i="6"/>
  <c r="K3369" i="6"/>
  <c r="L3368" i="6"/>
  <c r="K3368" i="6"/>
  <c r="L4070" i="6"/>
  <c r="K4070" i="6"/>
  <c r="L3366" i="6"/>
  <c r="K3366" i="6"/>
  <c r="L3365" i="6"/>
  <c r="K3365" i="6"/>
  <c r="L3364" i="6"/>
  <c r="K3364" i="6"/>
  <c r="L3363" i="6"/>
  <c r="K3363" i="6"/>
  <c r="L3362" i="6"/>
  <c r="K3362" i="6"/>
  <c r="L4055" i="6"/>
  <c r="K4055" i="6"/>
  <c r="L3360" i="6"/>
  <c r="K3360" i="6"/>
  <c r="L3359" i="6"/>
  <c r="K3359" i="6"/>
  <c r="L1059" i="6"/>
  <c r="K1059" i="6"/>
  <c r="L3357" i="6"/>
  <c r="K3357" i="6"/>
  <c r="L3356" i="6"/>
  <c r="K3356" i="6"/>
  <c r="L90" i="6"/>
  <c r="K90" i="6"/>
  <c r="L3354" i="6"/>
  <c r="K3354" i="6"/>
  <c r="L3353" i="6"/>
  <c r="K3353" i="6"/>
  <c r="L3110" i="6"/>
  <c r="K3110" i="6"/>
  <c r="L1389" i="6"/>
  <c r="K1389" i="6"/>
  <c r="L721" i="6"/>
  <c r="K721" i="6"/>
  <c r="L3349" i="6"/>
  <c r="K3349" i="6"/>
  <c r="L161" i="6"/>
  <c r="K161" i="6"/>
  <c r="L3347" i="6"/>
  <c r="K3347" i="6"/>
  <c r="L3346" i="6"/>
  <c r="K3346" i="6"/>
  <c r="L2577" i="6"/>
  <c r="K2577" i="6"/>
  <c r="L3344" i="6"/>
  <c r="K3344" i="6"/>
  <c r="L2697" i="6"/>
  <c r="K2697" i="6"/>
  <c r="L3342" i="6"/>
  <c r="K3342" i="6"/>
  <c r="L3341" i="6"/>
  <c r="K3341" i="6"/>
  <c r="L1906" i="6"/>
  <c r="K1906" i="6"/>
  <c r="L3339" i="6"/>
  <c r="K3339" i="6"/>
  <c r="L3338" i="6"/>
  <c r="K3338" i="6"/>
  <c r="L3901" i="6"/>
  <c r="K3901" i="6"/>
  <c r="L3046" i="6"/>
  <c r="K3046" i="6"/>
  <c r="L3335" i="6"/>
  <c r="K3335" i="6"/>
  <c r="L720" i="6"/>
  <c r="K720" i="6"/>
  <c r="L3753" i="6"/>
  <c r="K3753" i="6"/>
  <c r="L3332" i="6"/>
  <c r="K3332" i="6"/>
  <c r="L3331" i="6"/>
  <c r="K3331" i="6"/>
  <c r="L3330" i="6"/>
  <c r="K3330" i="6"/>
  <c r="L1168" i="6"/>
  <c r="K1168" i="6"/>
  <c r="L1166" i="6"/>
  <c r="K1166" i="6"/>
  <c r="L3327" i="6"/>
  <c r="K3327" i="6"/>
  <c r="L1990" i="6"/>
  <c r="K1990" i="6"/>
  <c r="L1058" i="6"/>
  <c r="K1058" i="6"/>
  <c r="L3324" i="6"/>
  <c r="K3324" i="6"/>
  <c r="L3323" i="6"/>
  <c r="K3323" i="6"/>
  <c r="L3322" i="6"/>
  <c r="K3322" i="6"/>
  <c r="L2162" i="6"/>
  <c r="K2162" i="6"/>
  <c r="L1905" i="6"/>
  <c r="K1905" i="6"/>
  <c r="L3319" i="6"/>
  <c r="K3319" i="6"/>
  <c r="L3318" i="6"/>
  <c r="K3318" i="6"/>
  <c r="L3562" i="6"/>
  <c r="K3562" i="6"/>
  <c r="L3316" i="6"/>
  <c r="K3316" i="6"/>
  <c r="L3315" i="6"/>
  <c r="K3315" i="6"/>
  <c r="L3044" i="6"/>
  <c r="K3044" i="6"/>
  <c r="L3313" i="6"/>
  <c r="K3313" i="6"/>
  <c r="L3312" i="6"/>
  <c r="K3312" i="6"/>
  <c r="L3438" i="6"/>
  <c r="K3438" i="6"/>
  <c r="L717" i="6"/>
  <c r="K717" i="6"/>
  <c r="L1165" i="6"/>
  <c r="K1165" i="6"/>
  <c r="L3308" i="6"/>
  <c r="K3308" i="6"/>
  <c r="L716" i="6"/>
  <c r="K716" i="6"/>
  <c r="L2291" i="6"/>
  <c r="K2291" i="6"/>
  <c r="L396" i="6"/>
  <c r="K396" i="6"/>
  <c r="L3304" i="6"/>
  <c r="K3304" i="6"/>
  <c r="L3303" i="6"/>
  <c r="K3303" i="6"/>
  <c r="L3302" i="6"/>
  <c r="K3302" i="6"/>
  <c r="L3301" i="6"/>
  <c r="K3301" i="6"/>
  <c r="L3625" i="6"/>
  <c r="K3625" i="6"/>
  <c r="L3299" i="6"/>
  <c r="K3299" i="6"/>
  <c r="L4" i="6"/>
  <c r="K4" i="6"/>
  <c r="L3297" i="6"/>
  <c r="K3297" i="6"/>
  <c r="L394" i="6"/>
  <c r="K394" i="6"/>
  <c r="L4020" i="6"/>
  <c r="K4020" i="6"/>
  <c r="L4080" i="6"/>
  <c r="K4080" i="6"/>
  <c r="L3293" i="6"/>
  <c r="K3293" i="6"/>
  <c r="L4067" i="6"/>
  <c r="K4067" i="6"/>
  <c r="L2410" i="6"/>
  <c r="K2410" i="6"/>
  <c r="L807" i="6"/>
  <c r="K807" i="6"/>
  <c r="L3289" i="6"/>
  <c r="K3289" i="6"/>
  <c r="L3288" i="6"/>
  <c r="K3288" i="6"/>
  <c r="L2645" i="6"/>
  <c r="K2645" i="6"/>
  <c r="L3286" i="6"/>
  <c r="K3286" i="6"/>
  <c r="L3285" i="6"/>
  <c r="K3285" i="6"/>
  <c r="L4047" i="6"/>
  <c r="K4047" i="6"/>
  <c r="L1054" i="6"/>
  <c r="K1054" i="6"/>
  <c r="L3282" i="6"/>
  <c r="K3282" i="6"/>
  <c r="L1546" i="6"/>
  <c r="K1546" i="6"/>
  <c r="L2288" i="6"/>
  <c r="K2288" i="6"/>
  <c r="L3279" i="6"/>
  <c r="K3279" i="6"/>
  <c r="L3278" i="6"/>
  <c r="K3278" i="6"/>
  <c r="L3277" i="6"/>
  <c r="K3277" i="6"/>
  <c r="L3276" i="6"/>
  <c r="K3276" i="6"/>
  <c r="L3275" i="6"/>
  <c r="K3275" i="6"/>
  <c r="L3171" i="6"/>
  <c r="K3171" i="6"/>
  <c r="L3273" i="6"/>
  <c r="K3273" i="6"/>
  <c r="L393" i="6"/>
  <c r="K393" i="6"/>
  <c r="L391" i="6"/>
  <c r="K391" i="6"/>
  <c r="L2574" i="6"/>
  <c r="K2574" i="6"/>
  <c r="L3269" i="6"/>
  <c r="K3269" i="6"/>
  <c r="L3268" i="6"/>
  <c r="K3268" i="6"/>
  <c r="L3267" i="6"/>
  <c r="K3267" i="6"/>
  <c r="L1539" i="6"/>
  <c r="K1539" i="6"/>
  <c r="L713" i="6"/>
  <c r="K713" i="6"/>
  <c r="L1536" i="6"/>
  <c r="K1536" i="6"/>
  <c r="L3263" i="6"/>
  <c r="K3263" i="6"/>
  <c r="L3262" i="6"/>
  <c r="K3262" i="6"/>
  <c r="L3261" i="6"/>
  <c r="K3261" i="6"/>
  <c r="L3260" i="6"/>
  <c r="K3260" i="6"/>
  <c r="L3259" i="6"/>
  <c r="K3259" i="6"/>
  <c r="L3258" i="6"/>
  <c r="K3258" i="6"/>
  <c r="L3257" i="6"/>
  <c r="K3257" i="6"/>
  <c r="L1989" i="6"/>
  <c r="K1989" i="6"/>
  <c r="L3255" i="6"/>
  <c r="K3255" i="6"/>
  <c r="L1716" i="6"/>
  <c r="K1716" i="6"/>
  <c r="L3253" i="6"/>
  <c r="K3253" i="6"/>
  <c r="L3252" i="6"/>
  <c r="K3252" i="6"/>
  <c r="L3251" i="6"/>
  <c r="K3251" i="6"/>
  <c r="L3250" i="6"/>
  <c r="K3250" i="6"/>
  <c r="L3921" i="6"/>
  <c r="K3921" i="6"/>
  <c r="L3670" i="6"/>
  <c r="K3670" i="6"/>
  <c r="L159" i="6"/>
  <c r="K159" i="6"/>
  <c r="L2758" i="6"/>
  <c r="K2758" i="6"/>
  <c r="L3245" i="6"/>
  <c r="K3245" i="6"/>
  <c r="L3244" i="6"/>
  <c r="K3244" i="6"/>
  <c r="L3243" i="6"/>
  <c r="K3243" i="6"/>
  <c r="L3242" i="6"/>
  <c r="K3242" i="6"/>
  <c r="L3241" i="6"/>
  <c r="K3241" i="6"/>
  <c r="L3170" i="6"/>
  <c r="K3170" i="6"/>
  <c r="L712" i="6"/>
  <c r="K712" i="6"/>
  <c r="L3238" i="6"/>
  <c r="K3238" i="6"/>
  <c r="L3237" i="6"/>
  <c r="K3237" i="6"/>
  <c r="L3914" i="6"/>
  <c r="K3914" i="6"/>
  <c r="L3235" i="6"/>
  <c r="K3235" i="6"/>
  <c r="L2817" i="6"/>
  <c r="K2817" i="6"/>
  <c r="L3233" i="6"/>
  <c r="K3233" i="6"/>
  <c r="L3232" i="6"/>
  <c r="K3232" i="6"/>
  <c r="L3231" i="6"/>
  <c r="K3231" i="6"/>
  <c r="L3230" i="6"/>
  <c r="K3230" i="6"/>
  <c r="L2882" i="6"/>
  <c r="K2882" i="6"/>
  <c r="L3228" i="6"/>
  <c r="K3228" i="6"/>
  <c r="L3227" i="6"/>
  <c r="K3227" i="6"/>
  <c r="L284" i="6"/>
  <c r="K284" i="6"/>
  <c r="L3225" i="6"/>
  <c r="K3225" i="6"/>
  <c r="L3224" i="6"/>
  <c r="K3224" i="6"/>
  <c r="L3223" i="6"/>
  <c r="K3223" i="6"/>
  <c r="L3222" i="6"/>
  <c r="K3222" i="6"/>
  <c r="L3221" i="6"/>
  <c r="K3221" i="6"/>
  <c r="L3220" i="6"/>
  <c r="K3220" i="6"/>
  <c r="L3219" i="6"/>
  <c r="K3219" i="6"/>
  <c r="L3218" i="6"/>
  <c r="K3218" i="6"/>
  <c r="L3391" i="6"/>
  <c r="K3391" i="6"/>
  <c r="L3216" i="6"/>
  <c r="K3216" i="6"/>
  <c r="L3215" i="6"/>
  <c r="K3215" i="6"/>
  <c r="L1790" i="6"/>
  <c r="K1790" i="6"/>
  <c r="L3213" i="6"/>
  <c r="K3213" i="6"/>
  <c r="L938" i="6"/>
  <c r="K938" i="6"/>
  <c r="L3211" i="6"/>
  <c r="K3211" i="6"/>
  <c r="L3210" i="6"/>
  <c r="K3210" i="6"/>
  <c r="L3209" i="6"/>
  <c r="K3209" i="6"/>
  <c r="L3208" i="6"/>
  <c r="K3208" i="6"/>
  <c r="L2101" i="6"/>
  <c r="K2101" i="6"/>
  <c r="L1714" i="6"/>
  <c r="K1714" i="6"/>
  <c r="L3205" i="6"/>
  <c r="K3205" i="6"/>
  <c r="L3204" i="6"/>
  <c r="K3204" i="6"/>
  <c r="L1385" i="6"/>
  <c r="K1385" i="6"/>
  <c r="L3202" i="6"/>
  <c r="K3202" i="6"/>
  <c r="L3201" i="6"/>
  <c r="K3201" i="6"/>
  <c r="L3200" i="6"/>
  <c r="K3200" i="6"/>
  <c r="L2407" i="6"/>
  <c r="K2407" i="6"/>
  <c r="L3559" i="6"/>
  <c r="K3559" i="6"/>
  <c r="L3197" i="6"/>
  <c r="K3197" i="6"/>
  <c r="L3196" i="6"/>
  <c r="K3196" i="6"/>
  <c r="L3195" i="6"/>
  <c r="K3195" i="6"/>
  <c r="L1904" i="6"/>
  <c r="K1904" i="6"/>
  <c r="L3193" i="6"/>
  <c r="K3193" i="6"/>
  <c r="L3192" i="6"/>
  <c r="K3192" i="6"/>
  <c r="L3191" i="6"/>
  <c r="K3191" i="6"/>
  <c r="L3190" i="6"/>
  <c r="K3190" i="6"/>
  <c r="L3290" i="6"/>
  <c r="K3290" i="6"/>
  <c r="L3188" i="6"/>
  <c r="K3188" i="6"/>
  <c r="L3187" i="6"/>
  <c r="K3187" i="6"/>
  <c r="L482" i="6"/>
  <c r="K482" i="6"/>
  <c r="L3185" i="6"/>
  <c r="K3185" i="6"/>
  <c r="L3184" i="6"/>
  <c r="K3184" i="6"/>
  <c r="L3183" i="6"/>
  <c r="K3183" i="6"/>
  <c r="L3182" i="6"/>
  <c r="K3182" i="6"/>
  <c r="L3181" i="6"/>
  <c r="K3181" i="6"/>
  <c r="L3180" i="6"/>
  <c r="K3180" i="6"/>
  <c r="L2571" i="6"/>
  <c r="K2571" i="6"/>
  <c r="L3666" i="6"/>
  <c r="K3666" i="6"/>
  <c r="L1712" i="6"/>
  <c r="K1712" i="6"/>
  <c r="L3176" i="6"/>
  <c r="K3176" i="6"/>
  <c r="L1902" i="6"/>
  <c r="K1902" i="6"/>
  <c r="L3174" i="6"/>
  <c r="K3174" i="6"/>
  <c r="L3173" i="6"/>
  <c r="K3173" i="6"/>
  <c r="L2161" i="6"/>
  <c r="K2161" i="6"/>
  <c r="L2159" i="6"/>
  <c r="K2159" i="6"/>
  <c r="L3498" i="6"/>
  <c r="K3498" i="6"/>
  <c r="L390" i="6"/>
  <c r="K390" i="6"/>
  <c r="L3168" i="6"/>
  <c r="K3168" i="6"/>
  <c r="L3167" i="6"/>
  <c r="K3167" i="6"/>
  <c r="L3166" i="6"/>
  <c r="K3166" i="6"/>
  <c r="L3165" i="6"/>
  <c r="K3165" i="6"/>
  <c r="L3164" i="6"/>
  <c r="K3164" i="6"/>
  <c r="L3163" i="6"/>
  <c r="K3163" i="6"/>
  <c r="L1985" i="6"/>
  <c r="K1985" i="6"/>
  <c r="L2406" i="6"/>
  <c r="K2406" i="6"/>
  <c r="L3160" i="6"/>
  <c r="K3160" i="6"/>
  <c r="L3494" i="6"/>
  <c r="K3494" i="6"/>
  <c r="L3169" i="6"/>
  <c r="K3169" i="6"/>
  <c r="L3157" i="6"/>
  <c r="K3157" i="6"/>
  <c r="L3156" i="6"/>
  <c r="K3156" i="6"/>
  <c r="L3155" i="6"/>
  <c r="K3155" i="6"/>
  <c r="L3154" i="6"/>
  <c r="K3154" i="6"/>
  <c r="L3108" i="6"/>
  <c r="K3108" i="6"/>
  <c r="L3152" i="6"/>
  <c r="K3152" i="6"/>
  <c r="L3337" i="6"/>
  <c r="K3337" i="6"/>
  <c r="L1164" i="6"/>
  <c r="K1164" i="6"/>
  <c r="L3844" i="6"/>
  <c r="K3844" i="6"/>
  <c r="L3148" i="6"/>
  <c r="K3148" i="6"/>
  <c r="L3147" i="6"/>
  <c r="K3147" i="6"/>
  <c r="L3104" i="6"/>
  <c r="K3104" i="6"/>
  <c r="L1384" i="6"/>
  <c r="K1384" i="6"/>
  <c r="L1160" i="6"/>
  <c r="K1160" i="6"/>
  <c r="L3143" i="6"/>
  <c r="K3143" i="6"/>
  <c r="L2405" i="6"/>
  <c r="K2405" i="6"/>
  <c r="L3162" i="6"/>
  <c r="K3162" i="6"/>
  <c r="L3140" i="6"/>
  <c r="K3140" i="6"/>
  <c r="L3139" i="6"/>
  <c r="K3139" i="6"/>
  <c r="L3161" i="6"/>
  <c r="K3161" i="6"/>
  <c r="L3137" i="6"/>
  <c r="K3137" i="6"/>
  <c r="L3136" i="6"/>
  <c r="K3136" i="6"/>
  <c r="L3135" i="6"/>
  <c r="K3135" i="6"/>
  <c r="L3134" i="6"/>
  <c r="K3134" i="6"/>
  <c r="L3133" i="6"/>
  <c r="K3133" i="6"/>
  <c r="L3132" i="6"/>
  <c r="K3132" i="6"/>
  <c r="L3131" i="6"/>
  <c r="K3131" i="6"/>
  <c r="L2098" i="6"/>
  <c r="K2098" i="6"/>
  <c r="L3129" i="6"/>
  <c r="K3129" i="6"/>
  <c r="L1707" i="6"/>
  <c r="K1707" i="6"/>
  <c r="L3127" i="6"/>
  <c r="K3127" i="6"/>
  <c r="L3126" i="6"/>
  <c r="K3126" i="6"/>
  <c r="L3125" i="6"/>
  <c r="K3125" i="6"/>
  <c r="L3124" i="6"/>
  <c r="K3124" i="6"/>
  <c r="L3123" i="6"/>
  <c r="K3123" i="6"/>
  <c r="L3122" i="6"/>
  <c r="K3122" i="6"/>
  <c r="L1048" i="6"/>
  <c r="K1048" i="6"/>
  <c r="L3120" i="6"/>
  <c r="K3120" i="6"/>
  <c r="L3236" i="6"/>
  <c r="K3236" i="6"/>
  <c r="L618" i="6"/>
  <c r="K618" i="6"/>
  <c r="L617" i="6"/>
  <c r="K617" i="6"/>
  <c r="L3116" i="6"/>
  <c r="K3116" i="6"/>
  <c r="L3115" i="6"/>
  <c r="K3115" i="6"/>
  <c r="L2815" i="6"/>
  <c r="K2815" i="6"/>
  <c r="L3113" i="6"/>
  <c r="K3113" i="6"/>
  <c r="L3112" i="6"/>
  <c r="K3112" i="6"/>
  <c r="L3111" i="6"/>
  <c r="K3111" i="6"/>
  <c r="L711" i="6"/>
  <c r="K711" i="6"/>
  <c r="L3109" i="6"/>
  <c r="K3109" i="6"/>
  <c r="L2568" i="6"/>
  <c r="K2568" i="6"/>
  <c r="L3107" i="6"/>
  <c r="K3107" i="6"/>
  <c r="L3106" i="6"/>
  <c r="K3106" i="6"/>
  <c r="L3105" i="6"/>
  <c r="K3105" i="6"/>
  <c r="L615" i="6"/>
  <c r="K615" i="6"/>
  <c r="L3103" i="6"/>
  <c r="K3103" i="6"/>
  <c r="L547" i="6"/>
  <c r="K547" i="6"/>
  <c r="L1788" i="6"/>
  <c r="K1788" i="6"/>
  <c r="L2094" i="6"/>
  <c r="K2094" i="6"/>
  <c r="L3099" i="6"/>
  <c r="K3099" i="6"/>
  <c r="L3098" i="6"/>
  <c r="K3098" i="6"/>
  <c r="L3097" i="6"/>
  <c r="K3097" i="6"/>
  <c r="L3096" i="6"/>
  <c r="K3096" i="6"/>
  <c r="L158" i="6"/>
  <c r="K158" i="6"/>
  <c r="L3094" i="6"/>
  <c r="K3094" i="6"/>
  <c r="L3093" i="6"/>
  <c r="K3093" i="6"/>
  <c r="L708" i="6"/>
  <c r="K708" i="6"/>
  <c r="L3091" i="6"/>
  <c r="K3091" i="6"/>
  <c r="L3090" i="6"/>
  <c r="K3090" i="6"/>
  <c r="L3089" i="6"/>
  <c r="K3089" i="6"/>
  <c r="L3088" i="6"/>
  <c r="K3088" i="6"/>
  <c r="L3087" i="6"/>
  <c r="K3087" i="6"/>
  <c r="L2922" i="6"/>
  <c r="K2922" i="6"/>
  <c r="L3085" i="6"/>
  <c r="K3085" i="6"/>
  <c r="L3084" i="6"/>
  <c r="K3084" i="6"/>
  <c r="L3083" i="6"/>
  <c r="K3083" i="6"/>
  <c r="L1706" i="6"/>
  <c r="K1706" i="6"/>
  <c r="L3081" i="6"/>
  <c r="K3081" i="6"/>
  <c r="L3080" i="6"/>
  <c r="K3080" i="6"/>
  <c r="L3079" i="6"/>
  <c r="K3079" i="6"/>
  <c r="L3078" i="6"/>
  <c r="K3078" i="6"/>
  <c r="L3912" i="6"/>
  <c r="K3912" i="6"/>
  <c r="L3076" i="6"/>
  <c r="K3076" i="6"/>
  <c r="L3075" i="6"/>
  <c r="K3075" i="6"/>
  <c r="L3074" i="6"/>
  <c r="K3074" i="6"/>
  <c r="L3073" i="6"/>
  <c r="K3073" i="6"/>
  <c r="L3072" i="6"/>
  <c r="K3072" i="6"/>
  <c r="L481" i="6"/>
  <c r="K481" i="6"/>
  <c r="L936" i="6"/>
  <c r="K936" i="6"/>
  <c r="L3069" i="6"/>
  <c r="K3069" i="6"/>
  <c r="L1705" i="6"/>
  <c r="K1705" i="6"/>
  <c r="L3067" i="6"/>
  <c r="K3067" i="6"/>
  <c r="L2917" i="6"/>
  <c r="K2917" i="6"/>
  <c r="L3065" i="6"/>
  <c r="K3065" i="6"/>
  <c r="L3064" i="6"/>
  <c r="K3064" i="6"/>
  <c r="L154" i="6"/>
  <c r="K154" i="6"/>
  <c r="L478" i="6"/>
  <c r="K478" i="6"/>
  <c r="L2235" i="6"/>
  <c r="K2235" i="6"/>
  <c r="L3060" i="6"/>
  <c r="K3060" i="6"/>
  <c r="L3059" i="6"/>
  <c r="K3059" i="6"/>
  <c r="L1159" i="6"/>
  <c r="K1159" i="6"/>
  <c r="L3057" i="6"/>
  <c r="K3057" i="6"/>
  <c r="L3102" i="6"/>
  <c r="K3102" i="6"/>
  <c r="L3055" i="6"/>
  <c r="K3055" i="6"/>
  <c r="L3054" i="6"/>
  <c r="K3054" i="6"/>
  <c r="L3053" i="6"/>
  <c r="K3053" i="6"/>
  <c r="L3052" i="6"/>
  <c r="K3052" i="6"/>
  <c r="L1897" i="6"/>
  <c r="K1897" i="6"/>
  <c r="L2234" i="6"/>
  <c r="K2234" i="6"/>
  <c r="L3049" i="6"/>
  <c r="K3049" i="6"/>
  <c r="L4016" i="6"/>
  <c r="K4016" i="6"/>
  <c r="L474" i="6"/>
  <c r="K474" i="6"/>
  <c r="L2881" i="6"/>
  <c r="K2881" i="6"/>
  <c r="L3045" i="6"/>
  <c r="K3045" i="6"/>
  <c r="L3877" i="6"/>
  <c r="K3877" i="6"/>
  <c r="L1380" i="6"/>
  <c r="K1380" i="6"/>
  <c r="L3042" i="6"/>
  <c r="K3042" i="6"/>
  <c r="L3041" i="6"/>
  <c r="K3041" i="6"/>
  <c r="L3040" i="6"/>
  <c r="K3040" i="6"/>
  <c r="L3039" i="6"/>
  <c r="K3039" i="6"/>
  <c r="L2404" i="6"/>
  <c r="K2404" i="6"/>
  <c r="L3387" i="6"/>
  <c r="K3387" i="6"/>
  <c r="L3036" i="6"/>
  <c r="K3036" i="6"/>
  <c r="L3035" i="6"/>
  <c r="K3035" i="6"/>
  <c r="L3034" i="6"/>
  <c r="K3034" i="6"/>
  <c r="L3033" i="6"/>
  <c r="K3033" i="6"/>
  <c r="L2814" i="6"/>
  <c r="K2814" i="6"/>
  <c r="L3031" i="6"/>
  <c r="K3031" i="6"/>
  <c r="L1982" i="6"/>
  <c r="K1982" i="6"/>
  <c r="L3029" i="6"/>
  <c r="K3029" i="6"/>
  <c r="L3028" i="6"/>
  <c r="K3028" i="6"/>
  <c r="L1704" i="6"/>
  <c r="K1704" i="6"/>
  <c r="L3026" i="6"/>
  <c r="K3026" i="6"/>
  <c r="L611" i="6"/>
  <c r="K611" i="6"/>
  <c r="L3024" i="6"/>
  <c r="K3024" i="6"/>
  <c r="L3023" i="6"/>
  <c r="K3023" i="6"/>
  <c r="L33" i="6"/>
  <c r="K33" i="6"/>
  <c r="L3021" i="6"/>
  <c r="K3021" i="6"/>
  <c r="L3287" i="6"/>
  <c r="K3287" i="6"/>
  <c r="L3336" i="6"/>
  <c r="K3336" i="6"/>
  <c r="L3018" i="6"/>
  <c r="K3018" i="6"/>
  <c r="L2916" i="6"/>
  <c r="K2916" i="6"/>
  <c r="L3016" i="6"/>
  <c r="K3016" i="6"/>
  <c r="L3015" i="6"/>
  <c r="K3015" i="6"/>
  <c r="L707" i="6"/>
  <c r="K707" i="6"/>
  <c r="L3013" i="6"/>
  <c r="K3013" i="6"/>
  <c r="L3703" i="6"/>
  <c r="K3703" i="6"/>
  <c r="L3011" i="6"/>
  <c r="K3011" i="6"/>
  <c r="L3159" i="6"/>
  <c r="K3159" i="6"/>
  <c r="L2286" i="6"/>
  <c r="K2286" i="6"/>
  <c r="L935" i="6"/>
  <c r="K935" i="6"/>
  <c r="L3386" i="6"/>
  <c r="K3386" i="6"/>
  <c r="L3006" i="6"/>
  <c r="K3006" i="6"/>
  <c r="L3005" i="6"/>
  <c r="K3005" i="6"/>
  <c r="L3004" i="6"/>
  <c r="K3004" i="6"/>
  <c r="L3003" i="6"/>
  <c r="K3003" i="6"/>
  <c r="L3002" i="6"/>
  <c r="K3002" i="6"/>
  <c r="L2155" i="6"/>
  <c r="K2155" i="6"/>
  <c r="L3234" i="6"/>
  <c r="K3234" i="6"/>
  <c r="L2999" i="6"/>
  <c r="K2999" i="6"/>
  <c r="L2469" i="6"/>
  <c r="K2469" i="6"/>
  <c r="L472" i="6"/>
  <c r="K472" i="6"/>
  <c r="L2996" i="6"/>
  <c r="K2996" i="6"/>
  <c r="L1981" i="6"/>
  <c r="K1981" i="6"/>
  <c r="L2994" i="6"/>
  <c r="K2994" i="6"/>
  <c r="L3284" i="6"/>
  <c r="K3284" i="6"/>
  <c r="L2879" i="6"/>
  <c r="K2879" i="6"/>
  <c r="L2991" i="6"/>
  <c r="K2991" i="6"/>
  <c r="L2990" i="6"/>
  <c r="K2990" i="6"/>
  <c r="L3663" i="6"/>
  <c r="K3663" i="6"/>
  <c r="L2988" i="6"/>
  <c r="K2988" i="6"/>
  <c r="L801" i="6"/>
  <c r="K801" i="6"/>
  <c r="L2986" i="6"/>
  <c r="K2986" i="6"/>
  <c r="L2985" i="6"/>
  <c r="K2985" i="6"/>
  <c r="L2984" i="6"/>
  <c r="K2984" i="6"/>
  <c r="L1702" i="6"/>
  <c r="K1702" i="6"/>
  <c r="L2997" i="6"/>
  <c r="K2997" i="6"/>
  <c r="L2981" i="6"/>
  <c r="K2981" i="6"/>
  <c r="L2980" i="6"/>
  <c r="K2980" i="6"/>
  <c r="L3863" i="6"/>
  <c r="K3863" i="6"/>
  <c r="L470" i="6"/>
  <c r="K470" i="6"/>
  <c r="L4082" i="6"/>
  <c r="K4082" i="6"/>
  <c r="L2976" i="6"/>
  <c r="K2976" i="6"/>
  <c r="L798" i="6"/>
  <c r="K798" i="6"/>
  <c r="L1046" i="6"/>
  <c r="K1046" i="6"/>
  <c r="L2973" i="6"/>
  <c r="K2973" i="6"/>
  <c r="L2972" i="6"/>
  <c r="K2972" i="6"/>
  <c r="L2971" i="6"/>
  <c r="K2971" i="6"/>
  <c r="L2970" i="6"/>
  <c r="K2970" i="6"/>
  <c r="L2969" i="6"/>
  <c r="K2969" i="6"/>
  <c r="L207" i="6"/>
  <c r="K207" i="6"/>
  <c r="L1273" i="6"/>
  <c r="K1273" i="6"/>
  <c r="L2966" i="6"/>
  <c r="K2966" i="6"/>
  <c r="L2965" i="6"/>
  <c r="K2965" i="6"/>
  <c r="L2964" i="6"/>
  <c r="K2964" i="6"/>
  <c r="L2963" i="6"/>
  <c r="K2963" i="6"/>
  <c r="L2962" i="6"/>
  <c r="K2962" i="6"/>
  <c r="L2961" i="6"/>
  <c r="K2961" i="6"/>
  <c r="L1378" i="6"/>
  <c r="K1378" i="6"/>
  <c r="L2959" i="6"/>
  <c r="K2959" i="6"/>
  <c r="L2283" i="6"/>
  <c r="K2283" i="6"/>
  <c r="L2957" i="6"/>
  <c r="K2957" i="6"/>
  <c r="L2956" i="6"/>
  <c r="K2956" i="6"/>
  <c r="L1272" i="6"/>
  <c r="K1272" i="6"/>
  <c r="L2954" i="6"/>
  <c r="K2954" i="6"/>
  <c r="L2953" i="6"/>
  <c r="K2953" i="6"/>
  <c r="L2952" i="6"/>
  <c r="K2952" i="6"/>
  <c r="L2951" i="6"/>
  <c r="K2951" i="6"/>
  <c r="L2950" i="6"/>
  <c r="K2950" i="6"/>
  <c r="L2949" i="6"/>
  <c r="K2949" i="6"/>
  <c r="L2948" i="6"/>
  <c r="K2948" i="6"/>
  <c r="L2947" i="6"/>
  <c r="K2947" i="6"/>
  <c r="L2946" i="6"/>
  <c r="K2946" i="6"/>
  <c r="L2945" i="6"/>
  <c r="K2945" i="6"/>
  <c r="L2944" i="6"/>
  <c r="K2944" i="6"/>
  <c r="L2943" i="6"/>
  <c r="K2943" i="6"/>
  <c r="L2942" i="6"/>
  <c r="K2942" i="6"/>
  <c r="L3662" i="6"/>
  <c r="K3662" i="6"/>
  <c r="L2877" i="6"/>
  <c r="K2877" i="6"/>
  <c r="L2939" i="6"/>
  <c r="K2939" i="6"/>
  <c r="L2938" i="6"/>
  <c r="K2938" i="6"/>
  <c r="L2937" i="6"/>
  <c r="K2937" i="6"/>
  <c r="L2936" i="6"/>
  <c r="K2936" i="6"/>
  <c r="L2154" i="6"/>
  <c r="K2154" i="6"/>
  <c r="L3385" i="6"/>
  <c r="K3385" i="6"/>
  <c r="L2402" i="6"/>
  <c r="K2402" i="6"/>
  <c r="L2932" i="6"/>
  <c r="K2932" i="6"/>
  <c r="L2931" i="6"/>
  <c r="K2931" i="6"/>
  <c r="L2930" i="6"/>
  <c r="K2930" i="6"/>
  <c r="L2929" i="6"/>
  <c r="K2929" i="6"/>
  <c r="L1270" i="6"/>
  <c r="K1270" i="6"/>
  <c r="L2927" i="6"/>
  <c r="K2927" i="6"/>
  <c r="L2926" i="6"/>
  <c r="K2926" i="6"/>
  <c r="L2925" i="6"/>
  <c r="K2925" i="6"/>
  <c r="L2924" i="6"/>
  <c r="K2924" i="6"/>
  <c r="L2923" i="6"/>
  <c r="K2923" i="6"/>
  <c r="L1377" i="6"/>
  <c r="K1377" i="6"/>
  <c r="L2921" i="6"/>
  <c r="K2921" i="6"/>
  <c r="L2920" i="6"/>
  <c r="K2920" i="6"/>
  <c r="L2919" i="6"/>
  <c r="K2919" i="6"/>
  <c r="L2918" i="6"/>
  <c r="K2918" i="6"/>
  <c r="L3781" i="6"/>
  <c r="K3781" i="6"/>
  <c r="L2233" i="6"/>
  <c r="K2233" i="6"/>
  <c r="L2915" i="6"/>
  <c r="K2915" i="6"/>
  <c r="L2914" i="6"/>
  <c r="K2914" i="6"/>
  <c r="L2913" i="6"/>
  <c r="K2913" i="6"/>
  <c r="L3908" i="6"/>
  <c r="K3908" i="6"/>
  <c r="L2911" i="6"/>
  <c r="K2911" i="6"/>
  <c r="L2910" i="6"/>
  <c r="K2910" i="6"/>
  <c r="L1375" i="6"/>
  <c r="K1375" i="6"/>
  <c r="L1156" i="6"/>
  <c r="K1156" i="6"/>
  <c r="L2153" i="6"/>
  <c r="K2153" i="6"/>
  <c r="L388" i="6"/>
  <c r="K388" i="6"/>
  <c r="L1894" i="6"/>
  <c r="K1894" i="6"/>
  <c r="L2904" i="6"/>
  <c r="K2904" i="6"/>
  <c r="L2903" i="6"/>
  <c r="K2903" i="6"/>
  <c r="L383" i="6"/>
  <c r="K383" i="6"/>
  <c r="L2152" i="6"/>
  <c r="K2152" i="6"/>
  <c r="L2900" i="6"/>
  <c r="K2900" i="6"/>
  <c r="L3437" i="6"/>
  <c r="K3437" i="6"/>
  <c r="L2898" i="6"/>
  <c r="K2898" i="6"/>
  <c r="L2897" i="6"/>
  <c r="K2897" i="6"/>
  <c r="L2896" i="6"/>
  <c r="K2896" i="6"/>
  <c r="L2895" i="6"/>
  <c r="K2895" i="6"/>
  <c r="L3778" i="6"/>
  <c r="K3778" i="6"/>
  <c r="L1267" i="6"/>
  <c r="K1267" i="6"/>
  <c r="L1787" i="6"/>
  <c r="K1787" i="6"/>
  <c r="L2468" i="6"/>
  <c r="K2468" i="6"/>
  <c r="L2890" i="6"/>
  <c r="K2890" i="6"/>
  <c r="L150" i="6"/>
  <c r="K150" i="6"/>
  <c r="L1534" i="6"/>
  <c r="K1534" i="6"/>
  <c r="L1263" i="6"/>
  <c r="K1263" i="6"/>
  <c r="L2886" i="6"/>
  <c r="K2886" i="6"/>
  <c r="L2753" i="6"/>
  <c r="K2753" i="6"/>
  <c r="L2995" i="6"/>
  <c r="K2995" i="6"/>
  <c r="L1043" i="6"/>
  <c r="K1043" i="6"/>
  <c r="L1262" i="6"/>
  <c r="K1262" i="6"/>
  <c r="L1699" i="6"/>
  <c r="K1699" i="6"/>
  <c r="L2880" i="6"/>
  <c r="K2880" i="6"/>
  <c r="L1785" i="6"/>
  <c r="K1785" i="6"/>
  <c r="L2878" i="6"/>
  <c r="K2878" i="6"/>
  <c r="L2696" i="6"/>
  <c r="K2696" i="6"/>
  <c r="L2876" i="6"/>
  <c r="K2876" i="6"/>
  <c r="L2230" i="6"/>
  <c r="K2230" i="6"/>
  <c r="L2874" i="6"/>
  <c r="K2874" i="6"/>
  <c r="L3434" i="6"/>
  <c r="K3434" i="6"/>
  <c r="L2872" i="6"/>
  <c r="K2872" i="6"/>
  <c r="L2871" i="6"/>
  <c r="K2871" i="6"/>
  <c r="L2870" i="6"/>
  <c r="K2870" i="6"/>
  <c r="L2869" i="6"/>
  <c r="K2869" i="6"/>
  <c r="L2868" i="6"/>
  <c r="K2868" i="6"/>
  <c r="L2644" i="6"/>
  <c r="K2644" i="6"/>
  <c r="L2866" i="6"/>
  <c r="K2866" i="6"/>
  <c r="L1532" i="6"/>
  <c r="K1532" i="6"/>
  <c r="L934" i="6"/>
  <c r="K934" i="6"/>
  <c r="L3334" i="6"/>
  <c r="K3334" i="6"/>
  <c r="L2862" i="6"/>
  <c r="K2862" i="6"/>
  <c r="L3660" i="6"/>
  <c r="K3660" i="6"/>
  <c r="L2462" i="6"/>
  <c r="K2462" i="6"/>
  <c r="L2859" i="6"/>
  <c r="K2859" i="6"/>
  <c r="L3429" i="6"/>
  <c r="K3429" i="6"/>
  <c r="L793" i="6"/>
  <c r="K793" i="6"/>
  <c r="L2856" i="6"/>
  <c r="K2856" i="6"/>
  <c r="L2855" i="6"/>
  <c r="K2855" i="6"/>
  <c r="L1784" i="6"/>
  <c r="K1784" i="6"/>
  <c r="L1257" i="6"/>
  <c r="K1257" i="6"/>
  <c r="L2852" i="6"/>
  <c r="K2852" i="6"/>
  <c r="L2851" i="6"/>
  <c r="K2851" i="6"/>
  <c r="L3043" i="6"/>
  <c r="K3043" i="6"/>
  <c r="L2557" i="6"/>
  <c r="K2557" i="6"/>
  <c r="L2993" i="6"/>
  <c r="K2993" i="6"/>
  <c r="L3624" i="6"/>
  <c r="K3624" i="6"/>
  <c r="L2846" i="6"/>
  <c r="K2846" i="6"/>
  <c r="L2845" i="6"/>
  <c r="K2845" i="6"/>
  <c r="L1782" i="6"/>
  <c r="K1782" i="6"/>
  <c r="L2843" i="6"/>
  <c r="K2843" i="6"/>
  <c r="L3807" i="6"/>
  <c r="K3807" i="6"/>
  <c r="L279" i="6"/>
  <c r="K279" i="6"/>
  <c r="L3229" i="6"/>
  <c r="K3229" i="6"/>
  <c r="L2839" i="6"/>
  <c r="K2839" i="6"/>
  <c r="L706" i="6"/>
  <c r="K706" i="6"/>
  <c r="L2837" i="6"/>
  <c r="K2837" i="6"/>
  <c r="L2228" i="6"/>
  <c r="K2228" i="6"/>
  <c r="L2835" i="6"/>
  <c r="K2835" i="6"/>
  <c r="L705" i="6"/>
  <c r="K705" i="6"/>
  <c r="L2833" i="6"/>
  <c r="K2833" i="6"/>
  <c r="L2832" i="6"/>
  <c r="K2832" i="6"/>
  <c r="L2831" i="6"/>
  <c r="K2831" i="6"/>
  <c r="L2830" i="6"/>
  <c r="K2830" i="6"/>
  <c r="L2093" i="6"/>
  <c r="K2093" i="6"/>
  <c r="L2828" i="6"/>
  <c r="K2828" i="6"/>
  <c r="L2827" i="6"/>
  <c r="K2827" i="6"/>
  <c r="L1256" i="6"/>
  <c r="K1256" i="6"/>
  <c r="L2825" i="6"/>
  <c r="K2825" i="6"/>
  <c r="L2824" i="6"/>
  <c r="K2824" i="6"/>
  <c r="L2823" i="6"/>
  <c r="K2823" i="6"/>
  <c r="L2822" i="6"/>
  <c r="K2822" i="6"/>
  <c r="L2821" i="6"/>
  <c r="K2821" i="6"/>
  <c r="L2820" i="6"/>
  <c r="K2820" i="6"/>
  <c r="L2819" i="6"/>
  <c r="K2819" i="6"/>
  <c r="L2818" i="6"/>
  <c r="K2818" i="6"/>
  <c r="L1529" i="6"/>
  <c r="K1529" i="6"/>
  <c r="L2816" i="6"/>
  <c r="K2816" i="6"/>
  <c r="L2554" i="6"/>
  <c r="K2554" i="6"/>
  <c r="L3862" i="6"/>
  <c r="K3862" i="6"/>
  <c r="L2813" i="6"/>
  <c r="K2813" i="6"/>
  <c r="L2812" i="6"/>
  <c r="K2812" i="6"/>
  <c r="L933" i="6"/>
  <c r="K933" i="6"/>
  <c r="L3945" i="6"/>
  <c r="K3945" i="6"/>
  <c r="L2809" i="6"/>
  <c r="K2809" i="6"/>
  <c r="L2460" i="6"/>
  <c r="K2460" i="6"/>
  <c r="L2807" i="6"/>
  <c r="K2807" i="6"/>
  <c r="L1890" i="6"/>
  <c r="K1890" i="6"/>
  <c r="L2752" i="6"/>
  <c r="K2752" i="6"/>
  <c r="L932" i="6"/>
  <c r="K932" i="6"/>
  <c r="L2803" i="6"/>
  <c r="K2803" i="6"/>
  <c r="L931" i="6"/>
  <c r="K931" i="6"/>
  <c r="L3752" i="6"/>
  <c r="K3752" i="6"/>
  <c r="L2800" i="6"/>
  <c r="K2800" i="6"/>
  <c r="L2799" i="6"/>
  <c r="K2799" i="6"/>
  <c r="L2798" i="6"/>
  <c r="K2798" i="6"/>
  <c r="L2797" i="6"/>
  <c r="K2797" i="6"/>
  <c r="L464" i="6"/>
  <c r="K464" i="6"/>
  <c r="L2795" i="6"/>
  <c r="K2795" i="6"/>
  <c r="L17" i="6"/>
  <c r="K17" i="6"/>
  <c r="L2399" i="6"/>
  <c r="K2399" i="6"/>
  <c r="L3283" i="6"/>
  <c r="K3283" i="6"/>
  <c r="L544" i="6"/>
  <c r="K544" i="6"/>
  <c r="L2790" i="6"/>
  <c r="K2790" i="6"/>
  <c r="L2789" i="6"/>
  <c r="K2789" i="6"/>
  <c r="L2788" i="6"/>
  <c r="K2788" i="6"/>
  <c r="L609" i="6"/>
  <c r="K609" i="6"/>
  <c r="L1041" i="6"/>
  <c r="K1041" i="6"/>
  <c r="L2785" i="6"/>
  <c r="K2785" i="6"/>
  <c r="L3558" i="6"/>
  <c r="K3558" i="6"/>
  <c r="L1979" i="6"/>
  <c r="K1979" i="6"/>
  <c r="L2782" i="6"/>
  <c r="K2782" i="6"/>
  <c r="L2781" i="6"/>
  <c r="K2781" i="6"/>
  <c r="L1255" i="6"/>
  <c r="K1255" i="6"/>
  <c r="L2779" i="6"/>
  <c r="K2779" i="6"/>
  <c r="L2690" i="6"/>
  <c r="K2690" i="6"/>
  <c r="L2777" i="6"/>
  <c r="K2777" i="6"/>
  <c r="L3982" i="6"/>
  <c r="K3982" i="6"/>
  <c r="L2775" i="6"/>
  <c r="K2775" i="6"/>
  <c r="L2774" i="6"/>
  <c r="K2774" i="6"/>
  <c r="L271" i="6"/>
  <c r="K271" i="6"/>
  <c r="L2772" i="6"/>
  <c r="K2772" i="6"/>
  <c r="L2771" i="6"/>
  <c r="K2771" i="6"/>
  <c r="L2811" i="6"/>
  <c r="K2811" i="6"/>
  <c r="L1527" i="6"/>
  <c r="K1527" i="6"/>
  <c r="L3996" i="6"/>
  <c r="K3996" i="6"/>
  <c r="L2767" i="6"/>
  <c r="K2767" i="6"/>
  <c r="L2766" i="6"/>
  <c r="K2766" i="6"/>
  <c r="L2765" i="6"/>
  <c r="K2765" i="6"/>
  <c r="L2639" i="6"/>
  <c r="K2639" i="6"/>
  <c r="L2763" i="6"/>
  <c r="K2763" i="6"/>
  <c r="L1040" i="6"/>
  <c r="K1040" i="6"/>
  <c r="L2761" i="6"/>
  <c r="K2761" i="6"/>
  <c r="L2760" i="6"/>
  <c r="K2760" i="6"/>
  <c r="L2759" i="6"/>
  <c r="K2759" i="6"/>
  <c r="L542" i="6"/>
  <c r="K542" i="6"/>
  <c r="L2757" i="6"/>
  <c r="K2757" i="6"/>
  <c r="L2756" i="6"/>
  <c r="K2756" i="6"/>
  <c r="L2755" i="6"/>
  <c r="K2755" i="6"/>
  <c r="L2754" i="6"/>
  <c r="K2754" i="6"/>
  <c r="L2227" i="6"/>
  <c r="K2227" i="6"/>
  <c r="L608" i="6"/>
  <c r="K608" i="6"/>
  <c r="L2751" i="6"/>
  <c r="K2751" i="6"/>
  <c r="L2750" i="6"/>
  <c r="K2750" i="6"/>
  <c r="L2749" i="6"/>
  <c r="K2749" i="6"/>
  <c r="L1039" i="6"/>
  <c r="K1039" i="6"/>
  <c r="L2747" i="6"/>
  <c r="K2747" i="6"/>
  <c r="L3831" i="6"/>
  <c r="K3831" i="6"/>
  <c r="L460" i="6"/>
  <c r="K460" i="6"/>
  <c r="L2744" i="6"/>
  <c r="K2744" i="6"/>
  <c r="L148" i="6"/>
  <c r="K148" i="6"/>
  <c r="L2742" i="6"/>
  <c r="K2742" i="6"/>
  <c r="L3226" i="6"/>
  <c r="K3226" i="6"/>
  <c r="L2740" i="6"/>
  <c r="K2740" i="6"/>
  <c r="L2226" i="6"/>
  <c r="K2226" i="6"/>
  <c r="L1038" i="6"/>
  <c r="K1038" i="6"/>
  <c r="L2737" i="6"/>
  <c r="K2737" i="6"/>
  <c r="L2736" i="6"/>
  <c r="K2736" i="6"/>
  <c r="L2735" i="6"/>
  <c r="K2735" i="6"/>
  <c r="L2734" i="6"/>
  <c r="K2734" i="6"/>
  <c r="L2733" i="6"/>
  <c r="K2733" i="6"/>
  <c r="L2732" i="6"/>
  <c r="K2732" i="6"/>
  <c r="L929" i="6"/>
  <c r="K929" i="6"/>
  <c r="L2730" i="6"/>
  <c r="K2730" i="6"/>
  <c r="L1155" i="6"/>
  <c r="K1155" i="6"/>
  <c r="L1150" i="6"/>
  <c r="K1150" i="6"/>
  <c r="L1148" i="6"/>
  <c r="K1148" i="6"/>
  <c r="L2458" i="6"/>
  <c r="K2458" i="6"/>
  <c r="L792" i="6"/>
  <c r="K792" i="6"/>
  <c r="L791" i="6"/>
  <c r="K791" i="6"/>
  <c r="L2723" i="6"/>
  <c r="K2723" i="6"/>
  <c r="L2722" i="6"/>
  <c r="K2722" i="6"/>
  <c r="L4063" i="6"/>
  <c r="K4063" i="6"/>
  <c r="L3217" i="6"/>
  <c r="K3217" i="6"/>
  <c r="L2719" i="6"/>
  <c r="K2719" i="6"/>
  <c r="L3702" i="6"/>
  <c r="K3702" i="6"/>
  <c r="L2636" i="6"/>
  <c r="K2636" i="6"/>
  <c r="L146" i="6"/>
  <c r="K146" i="6"/>
  <c r="L2715" i="6"/>
  <c r="K2715" i="6"/>
  <c r="L2714" i="6"/>
  <c r="K2714" i="6"/>
  <c r="L1781" i="6"/>
  <c r="K1781" i="6"/>
  <c r="L2091" i="6"/>
  <c r="K2091" i="6"/>
  <c r="L928" i="6"/>
  <c r="K928" i="6"/>
  <c r="L2710" i="6"/>
  <c r="K2710" i="6"/>
  <c r="L1525" i="6"/>
  <c r="K1525" i="6"/>
  <c r="L2708" i="6"/>
  <c r="K2708" i="6"/>
  <c r="L2707" i="6"/>
  <c r="K2707" i="6"/>
  <c r="L790" i="6"/>
  <c r="K790" i="6"/>
  <c r="K35" i="6"/>
  <c r="L2704" i="6"/>
  <c r="K2704" i="6"/>
  <c r="L2703" i="6"/>
  <c r="K2703" i="6"/>
  <c r="L923" i="6"/>
  <c r="K923" i="6"/>
  <c r="L2701" i="6"/>
  <c r="K2701" i="6"/>
  <c r="L2700" i="6"/>
  <c r="K2700" i="6"/>
  <c r="L784" i="6"/>
  <c r="K784" i="6"/>
  <c r="L2698" i="6"/>
  <c r="K2698" i="6"/>
  <c r="L205" i="6"/>
  <c r="K205" i="6"/>
  <c r="L3101" i="6"/>
  <c r="K3101" i="6"/>
  <c r="L2695" i="6"/>
  <c r="K2695" i="6"/>
  <c r="L2694" i="6"/>
  <c r="K2694" i="6"/>
  <c r="L2693" i="6"/>
  <c r="K2693" i="6"/>
  <c r="L2692" i="6"/>
  <c r="K2692" i="6"/>
  <c r="L2691" i="6"/>
  <c r="K2691" i="6"/>
  <c r="L1521" i="6"/>
  <c r="K1521" i="6"/>
  <c r="L2689" i="6"/>
  <c r="K2689" i="6"/>
  <c r="L539" i="6"/>
  <c r="K539" i="6"/>
  <c r="L2398" i="6"/>
  <c r="K2398" i="6"/>
  <c r="L2686" i="6"/>
  <c r="K2686" i="6"/>
  <c r="L2748" i="6"/>
  <c r="K2748" i="6"/>
  <c r="L2684" i="6"/>
  <c r="K2684" i="6"/>
  <c r="L2683" i="6"/>
  <c r="K2683" i="6"/>
  <c r="L1254" i="6"/>
  <c r="K1254" i="6"/>
  <c r="L2681" i="6"/>
  <c r="K2681" i="6"/>
  <c r="L2680" i="6"/>
  <c r="K2680" i="6"/>
  <c r="L3944" i="6"/>
  <c r="K3944" i="6"/>
  <c r="L2678" i="6"/>
  <c r="K2678" i="6"/>
  <c r="L2677" i="6"/>
  <c r="K2677" i="6"/>
  <c r="L3623" i="6"/>
  <c r="K3623" i="6"/>
  <c r="L2675" i="6"/>
  <c r="K2675" i="6"/>
  <c r="L3488" i="6"/>
  <c r="K3488" i="6"/>
  <c r="L2673" i="6"/>
  <c r="K2673" i="6"/>
  <c r="L2672" i="6"/>
  <c r="K2672" i="6"/>
  <c r="L2671" i="6"/>
  <c r="K2671" i="6"/>
  <c r="L2670" i="6"/>
  <c r="K2670" i="6"/>
  <c r="L2669" i="6"/>
  <c r="K2669" i="6"/>
  <c r="L3487" i="6"/>
  <c r="K3487" i="6"/>
  <c r="L2667" i="6"/>
  <c r="K2667" i="6"/>
  <c r="L2666" i="6"/>
  <c r="K2666" i="6"/>
  <c r="L44" i="6"/>
  <c r="K44" i="6"/>
  <c r="L2151" i="6"/>
  <c r="K2151" i="6"/>
  <c r="L1374" i="6"/>
  <c r="K1374" i="6"/>
  <c r="L3038" i="6"/>
  <c r="K3038" i="6"/>
  <c r="L1372" i="6"/>
  <c r="K1372" i="6"/>
  <c r="L2660" i="6"/>
  <c r="K2660" i="6"/>
  <c r="L2659" i="6"/>
  <c r="K2659" i="6"/>
  <c r="L2658" i="6"/>
  <c r="K2658" i="6"/>
  <c r="L2657" i="6"/>
  <c r="K2657" i="6"/>
  <c r="L2656" i="6"/>
  <c r="K2656" i="6"/>
  <c r="L3427" i="6"/>
  <c r="K3427" i="6"/>
  <c r="L2654" i="6"/>
  <c r="K2654" i="6"/>
  <c r="L920" i="6"/>
  <c r="K920" i="6"/>
  <c r="L783" i="6"/>
  <c r="K783" i="6"/>
  <c r="L1698" i="6"/>
  <c r="K1698" i="6"/>
  <c r="L537" i="6"/>
  <c r="K537" i="6"/>
  <c r="L2649" i="6"/>
  <c r="K2649" i="6"/>
  <c r="L2457" i="6"/>
  <c r="K2457" i="6"/>
  <c r="L2647" i="6"/>
  <c r="K2647" i="6"/>
  <c r="L2646" i="6"/>
  <c r="K2646" i="6"/>
  <c r="L2992" i="6"/>
  <c r="K2992" i="6"/>
  <c r="L3333" i="6"/>
  <c r="K3333" i="6"/>
  <c r="L2643" i="6"/>
  <c r="K2643" i="6"/>
  <c r="L2642" i="6"/>
  <c r="K2642" i="6"/>
  <c r="L2641" i="6"/>
  <c r="K2641" i="6"/>
  <c r="L2640" i="6"/>
  <c r="K2640" i="6"/>
  <c r="L3957" i="6"/>
  <c r="K3957" i="6"/>
  <c r="L2638" i="6"/>
  <c r="K2638" i="6"/>
  <c r="L2637" i="6"/>
  <c r="K2637" i="6"/>
  <c r="L1253" i="6"/>
  <c r="K1253" i="6"/>
  <c r="L1147" i="6"/>
  <c r="K1147" i="6"/>
  <c r="L2634" i="6"/>
  <c r="K2634" i="6"/>
  <c r="L781" i="6"/>
  <c r="K781" i="6"/>
  <c r="L2225" i="6"/>
  <c r="K2225" i="6"/>
  <c r="L2631" i="6"/>
  <c r="K2631" i="6"/>
  <c r="L3748" i="6"/>
  <c r="K3748" i="6"/>
  <c r="L2282" i="6"/>
  <c r="K2282" i="6"/>
  <c r="L699" i="6"/>
  <c r="K699" i="6"/>
  <c r="L2627" i="6"/>
  <c r="K2627" i="6"/>
  <c r="L2626" i="6"/>
  <c r="K2626" i="6"/>
  <c r="L2625" i="6"/>
  <c r="K2625" i="6"/>
  <c r="L2624" i="6"/>
  <c r="K2624" i="6"/>
  <c r="L3701" i="6"/>
  <c r="K3701" i="6"/>
  <c r="L2622" i="6"/>
  <c r="K2622" i="6"/>
  <c r="L2621" i="6"/>
  <c r="K2621" i="6"/>
  <c r="L2620" i="6"/>
  <c r="K2620" i="6"/>
  <c r="L2619" i="6"/>
  <c r="K2619" i="6"/>
  <c r="L2618" i="6"/>
  <c r="K2618" i="6"/>
  <c r="L2617" i="6"/>
  <c r="K2617" i="6"/>
  <c r="L2616" i="6"/>
  <c r="K2616" i="6"/>
  <c r="L1519" i="6"/>
  <c r="K1519" i="6"/>
  <c r="L2614" i="6"/>
  <c r="K2614" i="6"/>
  <c r="L2613" i="6"/>
  <c r="K2613" i="6"/>
  <c r="L269" i="6"/>
  <c r="K269" i="6"/>
  <c r="L1887" i="6"/>
  <c r="K1887" i="6"/>
  <c r="L2610" i="6"/>
  <c r="K2610" i="6"/>
  <c r="L2609" i="6"/>
  <c r="K2609" i="6"/>
  <c r="L2608" i="6"/>
  <c r="K2608" i="6"/>
  <c r="L2607" i="6"/>
  <c r="K2607" i="6"/>
  <c r="L2606" i="6"/>
  <c r="K2606" i="6"/>
  <c r="L2605" i="6"/>
  <c r="K2605" i="6"/>
  <c r="L2604" i="6"/>
  <c r="K2604" i="6"/>
  <c r="L2603" i="6"/>
  <c r="K2603" i="6"/>
  <c r="L2602" i="6"/>
  <c r="K2602" i="6"/>
  <c r="L2601" i="6"/>
  <c r="K2601" i="6"/>
  <c r="L2600" i="6"/>
  <c r="K2600" i="6"/>
  <c r="L1145" i="6"/>
  <c r="K1145" i="6"/>
  <c r="L2598" i="6"/>
  <c r="K2598" i="6"/>
  <c r="L2597" i="6"/>
  <c r="K2597" i="6"/>
  <c r="L2596" i="6"/>
  <c r="K2596" i="6"/>
  <c r="L2595" i="6"/>
  <c r="K2595" i="6"/>
  <c r="L2594" i="6"/>
  <c r="K2594" i="6"/>
  <c r="L1144" i="6"/>
  <c r="K1144" i="6"/>
  <c r="L2592" i="6"/>
  <c r="K2592" i="6"/>
  <c r="L2591" i="6"/>
  <c r="K2591" i="6"/>
  <c r="L1779" i="6"/>
  <c r="K1779" i="6"/>
  <c r="L3942" i="6"/>
  <c r="K3942" i="6"/>
  <c r="L1518" i="6"/>
  <c r="K1518" i="6"/>
  <c r="L2587" i="6"/>
  <c r="K2587" i="6"/>
  <c r="L2586" i="6"/>
  <c r="K2586" i="6"/>
  <c r="L2585" i="6"/>
  <c r="K2585" i="6"/>
  <c r="L2584" i="6"/>
  <c r="K2584" i="6"/>
  <c r="L2281" i="6"/>
  <c r="K2281" i="6"/>
  <c r="L2582" i="6"/>
  <c r="K2582" i="6"/>
  <c r="L919" i="6"/>
  <c r="K919" i="6"/>
  <c r="L3746" i="6"/>
  <c r="K3746" i="6"/>
  <c r="L2579" i="6"/>
  <c r="K2579" i="6"/>
  <c r="L2578" i="6"/>
  <c r="K2578" i="6"/>
  <c r="L268" i="6"/>
  <c r="K268" i="6"/>
  <c r="L2576" i="6"/>
  <c r="K2576" i="6"/>
  <c r="L2575" i="6"/>
  <c r="K2575" i="6"/>
  <c r="L381" i="6"/>
  <c r="K381" i="6"/>
  <c r="L2573" i="6"/>
  <c r="K2573" i="6"/>
  <c r="L2572" i="6"/>
  <c r="K2572" i="6"/>
  <c r="L918" i="6"/>
  <c r="K918" i="6"/>
  <c r="L2570" i="6"/>
  <c r="K2570" i="6"/>
  <c r="L2569" i="6"/>
  <c r="K2569" i="6"/>
  <c r="L3954" i="6"/>
  <c r="K3954" i="6"/>
  <c r="L2567" i="6"/>
  <c r="K2567" i="6"/>
  <c r="L2566" i="6"/>
  <c r="K2566" i="6"/>
  <c r="L2565" i="6"/>
  <c r="K2565" i="6"/>
  <c r="L2564" i="6"/>
  <c r="K2564" i="6"/>
  <c r="L2563" i="6"/>
  <c r="K2563" i="6"/>
  <c r="L2562" i="6"/>
  <c r="K2562" i="6"/>
  <c r="L2561" i="6"/>
  <c r="K2561" i="6"/>
  <c r="L2560" i="6"/>
  <c r="K2560" i="6"/>
  <c r="L2559" i="6"/>
  <c r="K2559" i="6"/>
  <c r="L2558" i="6"/>
  <c r="K2558" i="6"/>
  <c r="L3037" i="6"/>
  <c r="K3037" i="6"/>
  <c r="L2556" i="6"/>
  <c r="K2556" i="6"/>
  <c r="L2555" i="6"/>
  <c r="K2555" i="6"/>
  <c r="L2089" i="6"/>
  <c r="K2089" i="6"/>
  <c r="L1517" i="6"/>
  <c r="K1517" i="6"/>
  <c r="L1778" i="6"/>
  <c r="K1778" i="6"/>
  <c r="L1884" i="6"/>
  <c r="K1884" i="6"/>
  <c r="L536" i="6"/>
  <c r="K536" i="6"/>
  <c r="L2549" i="6"/>
  <c r="K2549" i="6"/>
  <c r="L2548" i="6"/>
  <c r="K2548" i="6"/>
  <c r="L2547" i="6"/>
  <c r="K2547" i="6"/>
  <c r="L2546" i="6"/>
  <c r="K2546" i="6"/>
  <c r="L1142" i="6"/>
  <c r="K1142" i="6"/>
  <c r="L2544" i="6"/>
  <c r="K2544" i="6"/>
  <c r="L2543" i="6"/>
  <c r="K2543" i="6"/>
  <c r="L3774" i="6"/>
  <c r="K3774" i="6"/>
  <c r="L3981" i="6"/>
  <c r="K3981" i="6"/>
  <c r="L1252" i="6"/>
  <c r="K1252" i="6"/>
  <c r="L2539" i="6"/>
  <c r="K2539" i="6"/>
  <c r="L2875" i="6"/>
  <c r="K2875" i="6"/>
  <c r="L2537" i="6"/>
  <c r="K2537" i="6"/>
  <c r="L2536" i="6"/>
  <c r="K2536" i="6"/>
  <c r="L1883" i="6"/>
  <c r="K1883" i="6"/>
  <c r="L2088" i="6"/>
  <c r="K2088" i="6"/>
  <c r="L534" i="6"/>
  <c r="K534" i="6"/>
  <c r="L1369" i="6"/>
  <c r="K1369" i="6"/>
  <c r="L2531" i="6"/>
  <c r="K2531" i="6"/>
  <c r="L2530" i="6"/>
  <c r="K2530" i="6"/>
  <c r="L2810" i="6"/>
  <c r="K2810" i="6"/>
  <c r="L3698" i="6"/>
  <c r="K3698" i="6"/>
  <c r="L2527" i="6"/>
  <c r="K2527" i="6"/>
  <c r="L2526" i="6"/>
  <c r="K2526" i="6"/>
  <c r="L2525" i="6"/>
  <c r="K2525" i="6"/>
  <c r="L1777" i="6"/>
  <c r="K1777" i="6"/>
  <c r="L2523" i="6"/>
  <c r="K2523" i="6"/>
  <c r="L2522" i="6"/>
  <c r="K2522" i="6"/>
  <c r="L2521" i="6"/>
  <c r="K2521" i="6"/>
  <c r="L2520" i="6"/>
  <c r="K2520" i="6"/>
  <c r="L2519" i="6"/>
  <c r="K2519" i="6"/>
  <c r="L4036" i="6"/>
  <c r="K4036" i="6"/>
  <c r="L2517" i="6"/>
  <c r="K2517" i="6"/>
  <c r="L2516" i="6"/>
  <c r="K2516" i="6"/>
  <c r="L4074" i="6"/>
  <c r="K4074" i="6"/>
  <c r="L2514" i="6"/>
  <c r="K2514" i="6"/>
  <c r="L2873" i="6"/>
  <c r="K2873" i="6"/>
  <c r="L1251" i="6"/>
  <c r="K1251" i="6"/>
  <c r="L29" i="6"/>
  <c r="K29" i="6"/>
  <c r="L1874" i="6"/>
  <c r="K1874" i="6"/>
  <c r="L1775" i="6"/>
  <c r="K1775" i="6"/>
  <c r="L2508" i="6"/>
  <c r="K2508" i="6"/>
  <c r="L2507" i="6"/>
  <c r="K2507" i="6"/>
  <c r="L915" i="6"/>
  <c r="K915" i="6"/>
  <c r="L2505" i="6"/>
  <c r="K2505" i="6"/>
  <c r="L376" i="6"/>
  <c r="K376" i="6"/>
  <c r="L2503" i="6"/>
  <c r="K2503" i="6"/>
  <c r="L2502" i="6"/>
  <c r="K2502" i="6"/>
  <c r="L2501" i="6"/>
  <c r="K2501" i="6"/>
  <c r="L3876" i="6"/>
  <c r="K3876" i="6"/>
  <c r="L2499" i="6"/>
  <c r="K2499" i="6"/>
  <c r="L1250" i="6"/>
  <c r="K1250" i="6"/>
  <c r="L2497" i="6"/>
  <c r="K2497" i="6"/>
  <c r="L2989" i="6"/>
  <c r="K2989" i="6"/>
  <c r="L2688" i="6"/>
  <c r="K2688" i="6"/>
  <c r="L2494" i="6"/>
  <c r="K2494" i="6"/>
  <c r="L2493" i="6"/>
  <c r="K2493" i="6"/>
  <c r="L2492" i="6"/>
  <c r="K2492" i="6"/>
  <c r="L529" i="6"/>
  <c r="K529" i="6"/>
  <c r="L2490" i="6"/>
  <c r="K2490" i="6"/>
  <c r="L3619" i="6"/>
  <c r="K3619" i="6"/>
  <c r="L1978" i="6"/>
  <c r="K1978" i="6"/>
  <c r="L1697" i="6"/>
  <c r="K1697" i="6"/>
  <c r="L1140" i="6"/>
  <c r="K1140" i="6"/>
  <c r="L2485" i="6"/>
  <c r="K2485" i="6"/>
  <c r="L779" i="6"/>
  <c r="K779" i="6"/>
  <c r="L3772" i="6"/>
  <c r="K3772" i="6"/>
  <c r="L2482" i="6"/>
  <c r="K2482" i="6"/>
  <c r="L3214" i="6"/>
  <c r="K3214" i="6"/>
  <c r="L2480" i="6"/>
  <c r="K2480" i="6"/>
  <c r="L2479" i="6"/>
  <c r="K2479" i="6"/>
  <c r="L2478" i="6"/>
  <c r="K2478" i="6"/>
  <c r="L2477" i="6"/>
  <c r="K2477" i="6"/>
  <c r="L2476" i="6"/>
  <c r="K2476" i="6"/>
  <c r="L459" i="6"/>
  <c r="K459" i="6"/>
  <c r="L458" i="6"/>
  <c r="K458" i="6"/>
  <c r="L2086" i="6"/>
  <c r="K2086" i="6"/>
  <c r="L2472" i="6"/>
  <c r="K2472" i="6"/>
  <c r="L2471" i="6"/>
  <c r="K2471" i="6"/>
  <c r="L2470" i="6"/>
  <c r="K2470" i="6"/>
  <c r="L3158" i="6"/>
  <c r="K3158" i="6"/>
  <c r="L1695" i="6"/>
  <c r="K1695" i="6"/>
  <c r="L2467" i="6"/>
  <c r="K2467" i="6"/>
  <c r="L2466" i="6"/>
  <c r="K2466" i="6"/>
  <c r="L2465" i="6"/>
  <c r="K2465" i="6"/>
  <c r="L2464" i="6"/>
  <c r="K2464" i="6"/>
  <c r="L2463" i="6"/>
  <c r="K2463" i="6"/>
  <c r="L1869" i="6"/>
  <c r="K1869" i="6"/>
  <c r="L2461" i="6"/>
  <c r="K2461" i="6"/>
  <c r="L3611" i="6"/>
  <c r="K3611" i="6"/>
  <c r="L2459" i="6"/>
  <c r="K2459" i="6"/>
  <c r="L1867" i="6"/>
  <c r="K1867" i="6"/>
  <c r="L3032" i="6"/>
  <c r="K3032" i="6"/>
  <c r="L2456" i="6"/>
  <c r="K2456" i="6"/>
  <c r="L528" i="6"/>
  <c r="K528" i="6"/>
  <c r="L2454" i="6"/>
  <c r="K2454" i="6"/>
  <c r="L2453" i="6"/>
  <c r="K2453" i="6"/>
  <c r="L204" i="6"/>
  <c r="K204" i="6"/>
  <c r="L1774" i="6"/>
  <c r="K1774" i="6"/>
  <c r="L2450" i="6"/>
  <c r="K2450" i="6"/>
  <c r="L2449" i="6"/>
  <c r="K2449" i="6"/>
  <c r="L2448" i="6"/>
  <c r="K2448" i="6"/>
  <c r="L2746" i="6"/>
  <c r="K2746" i="6"/>
  <c r="L3153" i="6"/>
  <c r="K3153" i="6"/>
  <c r="L145" i="6"/>
  <c r="K145" i="6"/>
  <c r="L2444" i="6"/>
  <c r="K2444" i="6"/>
  <c r="L3875" i="6"/>
  <c r="K3875" i="6"/>
  <c r="L3871" i="6"/>
  <c r="K3871" i="6"/>
  <c r="L2441" i="6"/>
  <c r="K2441" i="6"/>
  <c r="L2149" i="6"/>
  <c r="K2149" i="6"/>
  <c r="L3899" i="6"/>
  <c r="K3899" i="6"/>
  <c r="L2438" i="6"/>
  <c r="K2438" i="6"/>
  <c r="L3382" i="6"/>
  <c r="K3382" i="6"/>
  <c r="L4035" i="6"/>
  <c r="K4035" i="6"/>
  <c r="L2435" i="6"/>
  <c r="K2435" i="6"/>
  <c r="L2434" i="6"/>
  <c r="K2434" i="6"/>
  <c r="L2433" i="6"/>
  <c r="K2433" i="6"/>
  <c r="L2553" i="6"/>
  <c r="K2553" i="6"/>
  <c r="L1362" i="6"/>
  <c r="K1362" i="6"/>
  <c r="L2430" i="6"/>
  <c r="K2430" i="6"/>
  <c r="L2429" i="6"/>
  <c r="K2429" i="6"/>
  <c r="L2428" i="6"/>
  <c r="K2428" i="6"/>
  <c r="L3742" i="6"/>
  <c r="K3742" i="6"/>
  <c r="L2426" i="6"/>
  <c r="K2426" i="6"/>
  <c r="L1686" i="6"/>
  <c r="K1686" i="6"/>
  <c r="L2424" i="6"/>
  <c r="K2424" i="6"/>
  <c r="L2423" i="6"/>
  <c r="K2423" i="6"/>
  <c r="L2085" i="6"/>
  <c r="K2085" i="6"/>
  <c r="L2421" i="6"/>
  <c r="K2421" i="6"/>
  <c r="L2420" i="6"/>
  <c r="K2420" i="6"/>
  <c r="L3638" i="6"/>
  <c r="K3638" i="6"/>
  <c r="L2418" i="6"/>
  <c r="K2418" i="6"/>
  <c r="L2417" i="6"/>
  <c r="K2417" i="6"/>
  <c r="L2416" i="6"/>
  <c r="K2416" i="6"/>
  <c r="L1512" i="6"/>
  <c r="K1512" i="6"/>
  <c r="L2414" i="6"/>
  <c r="K2414" i="6"/>
  <c r="L3658" i="6"/>
  <c r="K3658" i="6"/>
  <c r="L1037" i="6"/>
  <c r="K1037" i="6"/>
  <c r="L2084" i="6"/>
  <c r="K2084" i="6"/>
  <c r="L2223" i="6"/>
  <c r="K2223" i="6"/>
  <c r="L2409" i="6"/>
  <c r="K2409" i="6"/>
  <c r="L2408" i="6"/>
  <c r="K2408" i="6"/>
  <c r="L1684" i="6"/>
  <c r="K1684" i="6"/>
  <c r="L1511" i="6"/>
  <c r="K1511" i="6"/>
  <c r="L697" i="6"/>
  <c r="K697" i="6"/>
  <c r="L1680" i="6"/>
  <c r="K1680" i="6"/>
  <c r="L2403" i="6"/>
  <c r="K2403" i="6"/>
  <c r="L2081" i="6"/>
  <c r="K2081" i="6"/>
  <c r="L2401" i="6"/>
  <c r="K2401" i="6"/>
  <c r="L2400" i="6"/>
  <c r="K2400" i="6"/>
  <c r="L3657" i="6"/>
  <c r="K3657" i="6"/>
  <c r="L2077" i="6"/>
  <c r="K2077" i="6"/>
  <c r="L2397" i="6"/>
  <c r="K2397" i="6"/>
  <c r="L2396" i="6"/>
  <c r="K2396" i="6"/>
  <c r="L3557" i="6"/>
  <c r="K3557" i="6"/>
  <c r="L1137" i="6"/>
  <c r="K1137" i="6"/>
  <c r="L3770" i="6"/>
  <c r="K3770" i="6"/>
  <c r="L2148" i="6"/>
  <c r="K2148" i="6"/>
  <c r="L2391" i="6"/>
  <c r="K2391" i="6"/>
  <c r="L2390" i="6"/>
  <c r="K2390" i="6"/>
  <c r="L2389" i="6"/>
  <c r="K2389" i="6"/>
  <c r="L2388" i="6"/>
  <c r="K2388" i="6"/>
  <c r="L2387" i="6"/>
  <c r="K2387" i="6"/>
  <c r="L89" i="6"/>
  <c r="K89" i="6"/>
  <c r="L2385" i="6"/>
  <c r="K2385" i="6"/>
  <c r="L2384" i="6"/>
  <c r="K2384" i="6"/>
  <c r="L2987" i="6"/>
  <c r="K2987" i="6"/>
  <c r="L2382" i="6"/>
  <c r="K2382" i="6"/>
  <c r="L2381" i="6"/>
  <c r="K2381" i="6"/>
  <c r="L1679" i="6"/>
  <c r="K1679" i="6"/>
  <c r="L3556" i="6"/>
  <c r="K3556" i="6"/>
  <c r="L2378" i="6"/>
  <c r="K2378" i="6"/>
  <c r="L2377" i="6"/>
  <c r="K2377" i="6"/>
  <c r="L777" i="6"/>
  <c r="K777" i="6"/>
  <c r="L2375" i="6"/>
  <c r="K2375" i="6"/>
  <c r="L2374" i="6"/>
  <c r="K2374" i="6"/>
  <c r="L3870" i="6"/>
  <c r="K3870" i="6"/>
  <c r="L2372" i="6"/>
  <c r="K2372" i="6"/>
  <c r="L3540" i="6"/>
  <c r="K3540" i="6"/>
  <c r="L1036" i="6"/>
  <c r="K1036" i="6"/>
  <c r="L2369" i="6"/>
  <c r="K2369" i="6"/>
  <c r="L2368" i="6"/>
  <c r="K2368" i="6"/>
  <c r="L2367" i="6"/>
  <c r="K2367" i="6"/>
  <c r="L2366" i="6"/>
  <c r="K2366" i="6"/>
  <c r="L2365" i="6"/>
  <c r="K2365" i="6"/>
  <c r="L2364" i="6"/>
  <c r="K2364" i="6"/>
  <c r="L2363" i="6"/>
  <c r="K2363" i="6"/>
  <c r="L2362" i="6"/>
  <c r="K2362" i="6"/>
  <c r="L1509" i="6"/>
  <c r="K1509" i="6"/>
  <c r="L2360" i="6"/>
  <c r="K2360" i="6"/>
  <c r="L2359" i="6"/>
  <c r="K2359" i="6"/>
  <c r="L2075" i="6"/>
  <c r="K2075" i="6"/>
  <c r="L775" i="6"/>
  <c r="K775" i="6"/>
  <c r="L2356" i="6"/>
  <c r="K2356" i="6"/>
  <c r="L2355" i="6"/>
  <c r="K2355" i="6"/>
  <c r="L2354" i="6"/>
  <c r="K2354" i="6"/>
  <c r="L1674" i="6"/>
  <c r="K1674" i="6"/>
  <c r="L2352" i="6"/>
  <c r="K2352" i="6"/>
  <c r="L2351" i="6"/>
  <c r="K2351" i="6"/>
  <c r="L2350" i="6"/>
  <c r="K2350" i="6"/>
  <c r="L2349" i="6"/>
  <c r="K2349" i="6"/>
  <c r="L2808" i="6"/>
  <c r="K2808" i="6"/>
  <c r="L2222" i="6"/>
  <c r="K2222" i="6"/>
  <c r="L2346" i="6"/>
  <c r="K2346" i="6"/>
  <c r="L2345" i="6"/>
  <c r="K2345" i="6"/>
  <c r="L2279" i="6"/>
  <c r="K2279" i="6"/>
  <c r="L2343" i="6"/>
  <c r="K2343" i="6"/>
  <c r="L453" i="6"/>
  <c r="K453" i="6"/>
  <c r="L2341" i="6"/>
  <c r="K2341" i="6"/>
  <c r="L2340" i="6"/>
  <c r="K2340" i="6"/>
  <c r="L2072" i="6"/>
  <c r="K2072" i="6"/>
  <c r="L2338" i="6"/>
  <c r="K2338" i="6"/>
  <c r="L2337" i="6"/>
  <c r="K2337" i="6"/>
  <c r="L2687" i="6"/>
  <c r="K2687" i="6"/>
  <c r="L2335" i="6"/>
  <c r="K2335" i="6"/>
  <c r="L4015" i="6"/>
  <c r="K4015" i="6"/>
  <c r="L1360" i="6"/>
  <c r="K1360" i="6"/>
  <c r="L2332" i="6"/>
  <c r="K2332" i="6"/>
  <c r="L2331" i="6"/>
  <c r="K2331" i="6"/>
  <c r="L2330" i="6"/>
  <c r="K2330" i="6"/>
  <c r="L2329" i="6"/>
  <c r="K2329" i="6"/>
  <c r="L2328" i="6"/>
  <c r="K2328" i="6"/>
  <c r="L2278" i="6"/>
  <c r="K2278" i="6"/>
  <c r="L2326" i="6"/>
  <c r="K2326" i="6"/>
  <c r="L140" i="6"/>
  <c r="K140" i="6"/>
  <c r="L2324" i="6"/>
  <c r="K2324" i="6"/>
  <c r="L2323" i="6"/>
  <c r="K2323" i="6"/>
  <c r="L1773" i="6"/>
  <c r="K1773" i="6"/>
  <c r="L2321" i="6"/>
  <c r="K2321" i="6"/>
  <c r="L1507" i="6"/>
  <c r="K1507" i="6"/>
  <c r="L2319" i="6"/>
  <c r="K2319" i="6"/>
  <c r="L2318" i="6"/>
  <c r="K2318" i="6"/>
  <c r="L2317" i="6"/>
  <c r="K2317" i="6"/>
  <c r="L1033" i="6"/>
  <c r="K1033" i="6"/>
  <c r="L2867" i="6"/>
  <c r="K2867" i="6"/>
  <c r="L2314" i="6"/>
  <c r="K2314" i="6"/>
  <c r="L2313" i="6"/>
  <c r="K2313" i="6"/>
  <c r="L2312" i="6"/>
  <c r="K2312" i="6"/>
  <c r="L2311" i="6"/>
  <c r="K2311" i="6"/>
  <c r="L2310" i="6"/>
  <c r="K2310" i="6"/>
  <c r="L2552" i="6"/>
  <c r="K2552" i="6"/>
  <c r="L60" i="6"/>
  <c r="K60" i="6"/>
  <c r="L2307" i="6"/>
  <c r="K2307" i="6"/>
  <c r="L2306" i="6"/>
  <c r="K2306" i="6"/>
  <c r="L3380" i="6"/>
  <c r="K3380" i="6"/>
  <c r="L201" i="6"/>
  <c r="K201" i="6"/>
  <c r="L3281" i="6"/>
  <c r="K3281" i="6"/>
  <c r="L2302" i="6"/>
  <c r="K2302" i="6"/>
  <c r="L2147" i="6"/>
  <c r="K2147" i="6"/>
  <c r="L2806" i="6"/>
  <c r="K2806" i="6"/>
  <c r="L6" i="6"/>
  <c r="K6" i="6"/>
  <c r="L2298" i="6"/>
  <c r="K2298" i="6"/>
  <c r="L2297" i="6"/>
  <c r="K2297" i="6"/>
  <c r="L2296" i="6"/>
  <c r="K2296" i="6"/>
  <c r="L2295" i="6"/>
  <c r="K2295" i="6"/>
  <c r="L2294" i="6"/>
  <c r="K2294" i="6"/>
  <c r="L2293" i="6"/>
  <c r="K2293" i="6"/>
  <c r="L2146" i="6"/>
  <c r="K2146" i="6"/>
  <c r="L3151" i="6"/>
  <c r="K3151" i="6"/>
  <c r="L2290" i="6"/>
  <c r="K2290" i="6"/>
  <c r="L2289" i="6"/>
  <c r="K2289" i="6"/>
  <c r="L1501" i="6"/>
  <c r="K1501" i="6"/>
  <c r="L2287" i="6"/>
  <c r="K2287" i="6"/>
  <c r="L3280" i="6"/>
  <c r="K3280" i="6"/>
  <c r="L2285" i="6"/>
  <c r="K2285" i="6"/>
  <c r="L2284" i="6"/>
  <c r="K2284" i="6"/>
  <c r="L267" i="6"/>
  <c r="K267" i="6"/>
  <c r="L2983" i="6"/>
  <c r="K2983" i="6"/>
  <c r="L914" i="6"/>
  <c r="K914" i="6"/>
  <c r="L2280" i="6"/>
  <c r="K2280" i="6"/>
  <c r="L1864" i="6"/>
  <c r="K1864" i="6"/>
  <c r="L3941" i="6"/>
  <c r="K3941" i="6"/>
  <c r="L2277" i="6"/>
  <c r="K2277" i="6"/>
  <c r="L2276" i="6"/>
  <c r="K2276" i="6"/>
  <c r="L2635" i="6"/>
  <c r="K2635" i="6"/>
  <c r="L2551" i="6"/>
  <c r="K2551" i="6"/>
  <c r="L2273" i="6"/>
  <c r="K2273" i="6"/>
  <c r="L2272" i="6"/>
  <c r="K2272" i="6"/>
  <c r="L2271" i="6"/>
  <c r="K2271" i="6"/>
  <c r="L2221" i="6"/>
  <c r="K2221" i="6"/>
  <c r="L1246" i="6"/>
  <c r="K1246" i="6"/>
  <c r="L2070" i="6"/>
  <c r="K2070" i="6"/>
  <c r="L86" i="6"/>
  <c r="K86" i="6"/>
  <c r="L1673" i="6"/>
  <c r="K1673" i="6"/>
  <c r="L1030" i="6"/>
  <c r="K1030" i="6"/>
  <c r="L2264" i="6"/>
  <c r="K2264" i="6"/>
  <c r="L2263" i="6"/>
  <c r="K2263" i="6"/>
  <c r="L770" i="6"/>
  <c r="K770" i="6"/>
  <c r="L2261" i="6"/>
  <c r="K2261" i="6"/>
  <c r="L374" i="6"/>
  <c r="K374" i="6"/>
  <c r="L2633" i="6"/>
  <c r="K2633" i="6"/>
  <c r="L2258" i="6"/>
  <c r="K2258" i="6"/>
  <c r="L2257" i="6"/>
  <c r="K2257" i="6"/>
  <c r="L2256" i="6"/>
  <c r="K2256" i="6"/>
  <c r="L2255" i="6"/>
  <c r="K2255" i="6"/>
  <c r="L253" i="6"/>
  <c r="K253" i="6"/>
  <c r="L607" i="6"/>
  <c r="K607" i="6"/>
  <c r="L527" i="6"/>
  <c r="K527" i="6"/>
  <c r="L2251" i="6"/>
  <c r="K2251" i="6"/>
  <c r="L2250" i="6"/>
  <c r="K2250" i="6"/>
  <c r="L2249" i="6"/>
  <c r="K2249" i="6"/>
  <c r="L1977" i="6"/>
  <c r="K1977" i="6"/>
  <c r="L2069" i="6"/>
  <c r="K2069" i="6"/>
  <c r="L3150" i="6"/>
  <c r="K3150" i="6"/>
  <c r="L3149" i="6"/>
  <c r="K3149" i="6"/>
  <c r="L2244" i="6"/>
  <c r="K2244" i="6"/>
  <c r="L2243" i="6"/>
  <c r="K2243" i="6"/>
  <c r="L250" i="6"/>
  <c r="K250" i="6"/>
  <c r="L2241" i="6"/>
  <c r="K2241" i="6"/>
  <c r="L2240" i="6"/>
  <c r="K2240" i="6"/>
  <c r="L4046" i="6"/>
  <c r="K4046" i="6"/>
  <c r="L2238" i="6"/>
  <c r="K2238" i="6"/>
  <c r="L2237" i="6"/>
  <c r="K2237" i="6"/>
  <c r="L3739" i="6"/>
  <c r="K3739" i="6"/>
  <c r="L1499" i="6"/>
  <c r="K1499" i="6"/>
  <c r="L1860" i="6"/>
  <c r="K1860" i="6"/>
  <c r="L3146" i="6"/>
  <c r="K3146" i="6"/>
  <c r="L2232" i="6"/>
  <c r="K2232" i="6"/>
  <c r="L2231" i="6"/>
  <c r="K2231" i="6"/>
  <c r="L3030" i="6"/>
  <c r="K3030" i="6"/>
  <c r="L2229" i="6"/>
  <c r="K2229" i="6"/>
  <c r="L1859" i="6"/>
  <c r="K1859" i="6"/>
  <c r="L1976" i="6"/>
  <c r="K1976" i="6"/>
  <c r="L1855" i="6"/>
  <c r="K1855" i="6"/>
  <c r="L2982" i="6"/>
  <c r="K2982" i="6"/>
  <c r="L2224" i="6"/>
  <c r="K2224" i="6"/>
  <c r="L3606" i="6"/>
  <c r="K3606" i="6"/>
  <c r="L3486" i="6"/>
  <c r="K3486" i="6"/>
  <c r="L2912" i="6"/>
  <c r="K2912" i="6"/>
  <c r="L2220" i="6"/>
  <c r="K2220" i="6"/>
  <c r="L3995" i="6"/>
  <c r="K3995" i="6"/>
  <c r="L2218" i="6"/>
  <c r="K2218" i="6"/>
  <c r="L2217" i="6"/>
  <c r="K2217" i="6"/>
  <c r="L2216" i="6"/>
  <c r="K2216" i="6"/>
  <c r="L2215" i="6"/>
  <c r="K2215" i="6"/>
  <c r="L2214" i="6"/>
  <c r="K2214" i="6"/>
  <c r="L2213" i="6"/>
  <c r="K2213" i="6"/>
  <c r="L3537" i="6"/>
  <c r="K3537" i="6"/>
  <c r="L1853" i="6"/>
  <c r="K1853" i="6"/>
  <c r="L2210" i="6"/>
  <c r="K2210" i="6"/>
  <c r="L2209" i="6"/>
  <c r="K2209" i="6"/>
  <c r="L2068" i="6"/>
  <c r="K2068" i="6"/>
  <c r="L2207" i="6"/>
  <c r="K2207" i="6"/>
  <c r="L2206" i="6"/>
  <c r="K2206" i="6"/>
  <c r="L2205" i="6"/>
  <c r="K2205" i="6"/>
  <c r="L2204" i="6"/>
  <c r="K2204" i="6"/>
  <c r="L2203" i="6"/>
  <c r="K2203" i="6"/>
  <c r="L2202" i="6"/>
  <c r="K2202" i="6"/>
  <c r="L2201" i="6"/>
  <c r="K2201" i="6"/>
  <c r="L2200" i="6"/>
  <c r="K2200" i="6"/>
  <c r="L2199" i="6"/>
  <c r="K2199" i="6"/>
  <c r="L2198" i="6"/>
  <c r="K2198" i="6"/>
  <c r="L1672" i="6"/>
  <c r="K1672" i="6"/>
  <c r="L2550" i="6"/>
  <c r="K2550" i="6"/>
  <c r="L2195" i="6"/>
  <c r="K2195" i="6"/>
  <c r="L3869" i="6"/>
  <c r="K3869" i="6"/>
  <c r="L2193" i="6"/>
  <c r="K2193" i="6"/>
  <c r="L2192" i="6"/>
  <c r="K2192" i="6"/>
  <c r="L2191" i="6"/>
  <c r="K2191" i="6"/>
  <c r="L1852" i="6"/>
  <c r="K1852" i="6"/>
  <c r="L2395" i="6"/>
  <c r="K2395" i="6"/>
  <c r="L3377" i="6"/>
  <c r="K3377" i="6"/>
  <c r="L3829" i="6"/>
  <c r="K3829" i="6"/>
  <c r="L2186" i="6"/>
  <c r="K2186" i="6"/>
  <c r="L2219" i="6"/>
  <c r="K2219" i="6"/>
  <c r="L2184" i="6"/>
  <c r="K2184" i="6"/>
  <c r="L2275" i="6"/>
  <c r="K2275" i="6"/>
  <c r="L2182" i="6"/>
  <c r="K2182" i="6"/>
  <c r="L2181" i="6"/>
  <c r="K2181" i="6"/>
  <c r="L2180" i="6"/>
  <c r="K2180" i="6"/>
  <c r="L2179" i="6"/>
  <c r="K2179" i="6"/>
  <c r="L2178" i="6"/>
  <c r="K2178" i="6"/>
  <c r="L2177" i="6"/>
  <c r="K2177" i="6"/>
  <c r="L2176" i="6"/>
  <c r="K2176" i="6"/>
  <c r="L2175" i="6"/>
  <c r="K2175" i="6"/>
  <c r="L4034" i="6"/>
  <c r="K4034" i="6"/>
  <c r="L2173" i="6"/>
  <c r="K2173" i="6"/>
  <c r="L2745" i="6"/>
  <c r="K2745" i="6"/>
  <c r="L3769" i="6"/>
  <c r="K3769" i="6"/>
  <c r="L2170" i="6"/>
  <c r="K2170" i="6"/>
  <c r="L2169" i="6"/>
  <c r="K2169" i="6"/>
  <c r="L4030" i="6"/>
  <c r="K4030" i="6"/>
  <c r="L2167" i="6"/>
  <c r="K2167" i="6"/>
  <c r="L2166" i="6"/>
  <c r="K2166" i="6"/>
  <c r="L2165" i="6"/>
  <c r="K2165" i="6"/>
  <c r="L2632" i="6"/>
  <c r="K2632" i="6"/>
  <c r="L2163" i="6"/>
  <c r="K2163" i="6"/>
  <c r="L2545" i="6"/>
  <c r="K2545" i="6"/>
  <c r="L3940" i="6"/>
  <c r="K3940" i="6"/>
  <c r="L2160" i="6"/>
  <c r="K2160" i="6"/>
  <c r="L1028" i="6"/>
  <c r="K1028" i="6"/>
  <c r="L2158" i="6"/>
  <c r="K2158" i="6"/>
  <c r="L2157" i="6"/>
  <c r="K2157" i="6"/>
  <c r="L2156" i="6"/>
  <c r="K2156" i="6"/>
  <c r="L2542" i="6"/>
  <c r="K2542" i="6"/>
  <c r="L3978" i="6"/>
  <c r="K3978" i="6"/>
  <c r="L1498" i="6"/>
  <c r="K1498" i="6"/>
  <c r="L1970" i="6"/>
  <c r="K1970" i="6"/>
  <c r="L3827" i="6"/>
  <c r="K3827" i="6"/>
  <c r="L2150" i="6"/>
  <c r="K2150" i="6"/>
  <c r="L2909" i="6"/>
  <c r="K2909" i="6"/>
  <c r="L913" i="6"/>
  <c r="K913" i="6"/>
  <c r="L3027" i="6"/>
  <c r="K3027" i="6"/>
  <c r="L1244" i="6"/>
  <c r="K1244" i="6"/>
  <c r="L2145" i="6"/>
  <c r="K2145" i="6"/>
  <c r="L3423" i="6"/>
  <c r="K3423" i="6"/>
  <c r="L3950" i="6"/>
  <c r="K3950" i="6"/>
  <c r="L603" i="6"/>
  <c r="K603" i="6"/>
  <c r="L2141" i="6"/>
  <c r="K2141" i="6"/>
  <c r="L2274" i="6"/>
  <c r="K2274" i="6"/>
  <c r="L3100" i="6"/>
  <c r="K3100" i="6"/>
  <c r="L910" i="6"/>
  <c r="K910" i="6"/>
  <c r="L84" i="6"/>
  <c r="K84" i="6"/>
  <c r="L2136" i="6"/>
  <c r="K2136" i="6"/>
  <c r="L2135" i="6"/>
  <c r="K2135" i="6"/>
  <c r="L695" i="6"/>
  <c r="K695" i="6"/>
  <c r="L2133" i="6"/>
  <c r="K2133" i="6"/>
  <c r="L2132" i="6"/>
  <c r="K2132" i="6"/>
  <c r="L2270" i="6"/>
  <c r="K2270" i="6"/>
  <c r="L2130" i="6"/>
  <c r="K2130" i="6"/>
  <c r="L2129" i="6"/>
  <c r="K2129" i="6"/>
  <c r="L3536" i="6"/>
  <c r="K3536" i="6"/>
  <c r="L2127" i="6"/>
  <c r="K2127" i="6"/>
  <c r="L2126" i="6"/>
  <c r="K2126" i="6"/>
  <c r="L2125" i="6"/>
  <c r="K2125" i="6"/>
  <c r="L3994" i="6"/>
  <c r="K3994" i="6"/>
  <c r="L1243" i="6"/>
  <c r="K1243" i="6"/>
  <c r="L1238" i="6"/>
  <c r="K1238" i="6"/>
  <c r="L2144" i="6"/>
  <c r="K2144" i="6"/>
  <c r="L2120" i="6"/>
  <c r="K2120" i="6"/>
  <c r="L2119" i="6"/>
  <c r="K2119" i="6"/>
  <c r="L2118" i="6"/>
  <c r="K2118" i="6"/>
  <c r="L2117" i="6"/>
  <c r="K2117" i="6"/>
  <c r="L2116" i="6"/>
  <c r="K2116" i="6"/>
  <c r="L2115" i="6"/>
  <c r="K2115" i="6"/>
  <c r="L1967" i="6"/>
  <c r="K1967" i="6"/>
  <c r="L2113" i="6"/>
  <c r="K2113" i="6"/>
  <c r="L1494" i="6"/>
  <c r="K1494" i="6"/>
  <c r="L2111" i="6"/>
  <c r="K2111" i="6"/>
  <c r="L2110" i="6"/>
  <c r="K2110" i="6"/>
  <c r="L1359" i="6"/>
  <c r="K1359" i="6"/>
  <c r="L43" i="6"/>
  <c r="K43" i="6"/>
  <c r="L249" i="6"/>
  <c r="K249" i="6"/>
  <c r="L2106" i="6"/>
  <c r="K2106" i="6"/>
  <c r="L2105" i="6"/>
  <c r="K2105" i="6"/>
  <c r="L2394" i="6"/>
  <c r="K2394" i="6"/>
  <c r="L1358" i="6"/>
  <c r="K1358" i="6"/>
  <c r="L2102" i="6"/>
  <c r="K2102" i="6"/>
  <c r="L3485" i="6"/>
  <c r="K3485" i="6"/>
  <c r="L2100" i="6"/>
  <c r="K2100" i="6"/>
  <c r="L2099" i="6"/>
  <c r="K2099" i="6"/>
  <c r="L200" i="6"/>
  <c r="K200" i="6"/>
  <c r="L2097" i="6"/>
  <c r="K2097" i="6"/>
  <c r="L2096" i="6"/>
  <c r="K2096" i="6"/>
  <c r="L2095" i="6"/>
  <c r="K2095" i="6"/>
  <c r="L2455" i="6"/>
  <c r="K2455" i="6"/>
  <c r="L2541" i="6"/>
  <c r="K2541" i="6"/>
  <c r="L2092" i="6"/>
  <c r="K2092" i="6"/>
  <c r="L1354" i="6"/>
  <c r="K1354" i="6"/>
  <c r="L2090" i="6"/>
  <c r="K2090" i="6"/>
  <c r="L3274" i="6"/>
  <c r="K3274" i="6"/>
  <c r="L525" i="6"/>
  <c r="K525" i="6"/>
  <c r="L2087" i="6"/>
  <c r="K2087" i="6"/>
  <c r="L3605" i="6"/>
  <c r="K3605" i="6"/>
  <c r="L2393" i="6"/>
  <c r="K2393" i="6"/>
  <c r="L2452" i="6"/>
  <c r="K2452" i="6"/>
  <c r="L2083" i="6"/>
  <c r="K2083" i="6"/>
  <c r="L2082" i="6"/>
  <c r="K2082" i="6"/>
  <c r="L1352" i="6"/>
  <c r="K1352" i="6"/>
  <c r="L2080" i="6"/>
  <c r="K2080" i="6"/>
  <c r="L2079" i="6"/>
  <c r="K2079" i="6"/>
  <c r="L2078" i="6"/>
  <c r="K2078" i="6"/>
  <c r="L1851" i="6"/>
  <c r="K1851" i="6"/>
  <c r="L2076" i="6"/>
  <c r="K2076" i="6"/>
  <c r="L2143" i="6"/>
  <c r="K2143" i="6"/>
  <c r="L2074" i="6"/>
  <c r="K2074" i="6"/>
  <c r="L2073" i="6"/>
  <c r="K2073" i="6"/>
  <c r="L3637" i="6"/>
  <c r="K3637" i="6"/>
  <c r="L2071" i="6"/>
  <c r="K2071" i="6"/>
  <c r="L1026" i="6"/>
  <c r="K1026" i="6"/>
  <c r="L909" i="6"/>
  <c r="K909" i="6"/>
  <c r="L1348" i="6"/>
  <c r="K1348" i="6"/>
  <c r="L3843" i="6"/>
  <c r="K3843" i="6"/>
  <c r="L2066" i="6"/>
  <c r="K2066" i="6"/>
  <c r="L2065" i="6"/>
  <c r="K2065" i="6"/>
  <c r="L2743" i="6"/>
  <c r="K2743" i="6"/>
  <c r="L2063" i="6"/>
  <c r="K2063" i="6"/>
  <c r="L2067" i="6"/>
  <c r="K2067" i="6"/>
  <c r="L2061" i="6"/>
  <c r="K2061" i="6"/>
  <c r="L524" i="6"/>
  <c r="K524" i="6"/>
  <c r="L906" i="6"/>
  <c r="K906" i="6"/>
  <c r="L3212" i="6"/>
  <c r="K3212" i="6"/>
  <c r="L600" i="6"/>
  <c r="K600" i="6"/>
  <c r="L2056" i="6"/>
  <c r="K2056" i="6"/>
  <c r="L42" i="6"/>
  <c r="K42" i="6"/>
  <c r="L2054" i="6"/>
  <c r="K2054" i="6"/>
  <c r="L3861" i="6"/>
  <c r="K3861" i="6"/>
  <c r="L692" i="6"/>
  <c r="K692" i="6"/>
  <c r="L2051" i="6"/>
  <c r="K2051" i="6"/>
  <c r="L2050" i="6"/>
  <c r="K2050" i="6"/>
  <c r="L2049" i="6"/>
  <c r="K2049" i="6"/>
  <c r="L2741" i="6"/>
  <c r="K2741" i="6"/>
  <c r="L3329" i="6"/>
  <c r="K3329" i="6"/>
  <c r="L2046" i="6"/>
  <c r="K2046" i="6"/>
  <c r="L2045" i="6"/>
  <c r="K2045" i="6"/>
  <c r="L3857" i="6"/>
  <c r="K3857" i="6"/>
  <c r="L2043" i="6"/>
  <c r="K2043" i="6"/>
  <c r="L4085" i="6"/>
  <c r="K4085" i="6"/>
  <c r="L2041" i="6"/>
  <c r="K2041" i="6"/>
  <c r="L2040" i="6"/>
  <c r="K2040" i="6"/>
  <c r="L2039" i="6"/>
  <c r="K2039" i="6"/>
  <c r="L2212" i="6"/>
  <c r="K2212" i="6"/>
  <c r="L2979" i="6"/>
  <c r="K2979" i="6"/>
  <c r="L522" i="6"/>
  <c r="K522" i="6"/>
  <c r="L2035" i="6"/>
  <c r="K2035" i="6"/>
  <c r="L597" i="6"/>
  <c r="K597" i="6"/>
  <c r="L2033" i="6"/>
  <c r="K2033" i="6"/>
  <c r="L2032" i="6"/>
  <c r="K2032" i="6"/>
  <c r="L1135" i="6"/>
  <c r="K1135" i="6"/>
  <c r="L3095" i="6"/>
  <c r="K3095" i="6"/>
  <c r="L1025" i="6"/>
  <c r="K1025" i="6"/>
  <c r="L2028" i="6"/>
  <c r="K2028" i="6"/>
  <c r="L2027" i="6"/>
  <c r="K2027" i="6"/>
  <c r="L2026" i="6"/>
  <c r="K2026" i="6"/>
  <c r="L2025" i="6"/>
  <c r="K2025" i="6"/>
  <c r="L2024" i="6"/>
  <c r="K2024" i="6"/>
  <c r="L2023" i="6"/>
  <c r="K2023" i="6"/>
  <c r="L2022" i="6"/>
  <c r="K2022" i="6"/>
  <c r="L1769" i="6"/>
  <c r="K1769" i="6"/>
  <c r="L2020" i="6"/>
  <c r="K2020" i="6"/>
  <c r="L2019" i="6"/>
  <c r="K2019" i="6"/>
  <c r="L2018" i="6"/>
  <c r="K2018" i="6"/>
  <c r="L2017" i="6"/>
  <c r="K2017" i="6"/>
  <c r="L2016" i="6"/>
  <c r="K2016" i="6"/>
  <c r="L2015" i="6"/>
  <c r="K2015" i="6"/>
  <c r="L2014" i="6"/>
  <c r="K2014" i="6"/>
  <c r="L2013" i="6"/>
  <c r="K2013" i="6"/>
  <c r="L2012" i="6"/>
  <c r="K2012" i="6"/>
  <c r="L3207" i="6"/>
  <c r="K3207" i="6"/>
  <c r="L1492" i="6"/>
  <c r="K1492" i="6"/>
  <c r="L3634" i="6"/>
  <c r="K3634" i="6"/>
  <c r="L2008" i="6"/>
  <c r="K2008" i="6"/>
  <c r="L2007" i="6"/>
  <c r="K2007" i="6"/>
  <c r="L2006" i="6"/>
  <c r="K2006" i="6"/>
  <c r="L2005" i="6"/>
  <c r="K2005" i="6"/>
  <c r="L2004" i="6"/>
  <c r="K2004" i="6"/>
  <c r="L3376" i="6"/>
  <c r="K3376" i="6"/>
  <c r="L905" i="6"/>
  <c r="K905" i="6"/>
  <c r="L2001" i="6"/>
  <c r="K2001" i="6"/>
  <c r="L2000" i="6"/>
  <c r="K2000" i="6"/>
  <c r="L1999" i="6"/>
  <c r="K1999" i="6"/>
  <c r="L1998" i="6"/>
  <c r="K1998" i="6"/>
  <c r="L2392" i="6"/>
  <c r="K2392" i="6"/>
  <c r="L1996" i="6"/>
  <c r="K1996" i="6"/>
  <c r="L1995" i="6"/>
  <c r="K1995" i="6"/>
  <c r="L903" i="6"/>
  <c r="K903" i="6"/>
  <c r="L1993" i="6"/>
  <c r="K1993" i="6"/>
  <c r="L4060" i="6"/>
  <c r="K4060" i="6"/>
  <c r="L2865" i="6"/>
  <c r="K2865" i="6"/>
  <c r="L1849" i="6"/>
  <c r="K1849" i="6"/>
  <c r="L592" i="6"/>
  <c r="K592" i="6"/>
  <c r="L1988" i="6"/>
  <c r="K1988" i="6"/>
  <c r="L1987" i="6"/>
  <c r="K1987" i="6"/>
  <c r="L1986" i="6"/>
  <c r="K1986" i="6"/>
  <c r="L2269" i="6"/>
  <c r="K2269" i="6"/>
  <c r="L1984" i="6"/>
  <c r="K1984" i="6"/>
  <c r="L1983" i="6"/>
  <c r="K1983" i="6"/>
  <c r="L2451" i="6"/>
  <c r="K2451" i="6"/>
  <c r="L1670" i="6"/>
  <c r="K1670" i="6"/>
  <c r="L1980" i="6"/>
  <c r="K1980" i="6"/>
  <c r="L199" i="6"/>
  <c r="K199" i="6"/>
  <c r="L3992" i="6"/>
  <c r="K3992" i="6"/>
  <c r="L769" i="6"/>
  <c r="K769" i="6"/>
  <c r="L77" i="6"/>
  <c r="K77" i="6"/>
  <c r="L1975" i="6"/>
  <c r="K1975" i="6"/>
  <c r="L1974" i="6"/>
  <c r="K1974" i="6"/>
  <c r="L1973" i="6"/>
  <c r="K1973" i="6"/>
  <c r="L1972" i="6"/>
  <c r="K1972" i="6"/>
  <c r="L1971" i="6"/>
  <c r="K1971" i="6"/>
  <c r="L3374" i="6"/>
  <c r="K3374" i="6"/>
  <c r="L1969" i="6"/>
  <c r="K1969" i="6"/>
  <c r="L1968" i="6"/>
  <c r="K1968" i="6"/>
  <c r="L139" i="6"/>
  <c r="K139" i="6"/>
  <c r="L1966" i="6"/>
  <c r="K1966" i="6"/>
  <c r="L1768" i="6"/>
  <c r="K1768" i="6"/>
  <c r="L3896" i="6"/>
  <c r="K3896" i="6"/>
  <c r="L1963" i="6"/>
  <c r="K1963" i="6"/>
  <c r="L1962" i="6"/>
  <c r="K1962" i="6"/>
  <c r="L1961" i="6"/>
  <c r="K1961" i="6"/>
  <c r="L1018" i="6"/>
  <c r="K1018" i="6"/>
  <c r="L1668" i="6"/>
  <c r="K1668" i="6"/>
  <c r="L3697" i="6"/>
  <c r="K3697" i="6"/>
  <c r="L1957" i="6"/>
  <c r="K1957" i="6"/>
  <c r="L1956" i="6"/>
  <c r="K1956" i="6"/>
  <c r="L1955" i="6"/>
  <c r="K1955" i="6"/>
  <c r="L1954" i="6"/>
  <c r="K1954" i="6"/>
  <c r="L1953" i="6"/>
  <c r="K1953" i="6"/>
  <c r="L138" i="6"/>
  <c r="K138" i="6"/>
  <c r="L1951" i="6"/>
  <c r="K1951" i="6"/>
  <c r="L1950" i="6"/>
  <c r="K1950" i="6"/>
  <c r="L1491" i="6"/>
  <c r="K1491" i="6"/>
  <c r="L1948" i="6"/>
  <c r="K1948" i="6"/>
  <c r="L3328" i="6"/>
  <c r="K3328" i="6"/>
  <c r="L1946" i="6"/>
  <c r="K1946" i="6"/>
  <c r="L1847" i="6"/>
  <c r="K1847" i="6"/>
  <c r="L1017" i="6"/>
  <c r="K1017" i="6"/>
  <c r="L1943" i="6"/>
  <c r="K1943" i="6"/>
  <c r="L2864" i="6"/>
  <c r="K2864" i="6"/>
  <c r="L3602" i="6"/>
  <c r="K3602" i="6"/>
  <c r="L1016" i="6"/>
  <c r="K1016" i="6"/>
  <c r="L2540" i="6"/>
  <c r="K2540" i="6"/>
  <c r="L1938" i="6"/>
  <c r="K1938" i="6"/>
  <c r="L3413" i="6"/>
  <c r="K3413" i="6"/>
  <c r="L1936" i="6"/>
  <c r="K1936" i="6"/>
  <c r="L4078" i="6"/>
  <c r="K4078" i="6"/>
  <c r="L1934" i="6"/>
  <c r="K1934" i="6"/>
  <c r="L1933" i="6"/>
  <c r="K1933" i="6"/>
  <c r="L452" i="6"/>
  <c r="K452" i="6"/>
  <c r="L1931" i="6"/>
  <c r="K1931" i="6"/>
  <c r="L2447" i="6"/>
  <c r="K2447" i="6"/>
  <c r="L1929" i="6"/>
  <c r="K1929" i="6"/>
  <c r="L1928" i="6"/>
  <c r="K1928" i="6"/>
  <c r="L1927" i="6"/>
  <c r="K1927" i="6"/>
  <c r="L2805" i="6"/>
  <c r="K2805" i="6"/>
  <c r="L2630" i="6"/>
  <c r="K2630" i="6"/>
  <c r="L1924" i="6"/>
  <c r="K1924" i="6"/>
  <c r="L1923" i="6"/>
  <c r="K1923" i="6"/>
  <c r="L1922" i="6"/>
  <c r="K1922" i="6"/>
  <c r="L2538" i="6"/>
  <c r="K2538" i="6"/>
  <c r="L1920" i="6"/>
  <c r="K1920" i="6"/>
  <c r="L1919" i="6"/>
  <c r="K1919" i="6"/>
  <c r="L198" i="6"/>
  <c r="K198" i="6"/>
  <c r="L1490" i="6"/>
  <c r="K1490" i="6"/>
  <c r="L1916" i="6"/>
  <c r="K1916" i="6"/>
  <c r="L1237" i="6"/>
  <c r="K1237" i="6"/>
  <c r="L1914" i="6"/>
  <c r="K1914" i="6"/>
  <c r="L2386" i="6"/>
  <c r="K2386" i="6"/>
  <c r="L1912" i="6"/>
  <c r="K1912" i="6"/>
  <c r="L2739" i="6"/>
  <c r="K2739" i="6"/>
  <c r="L1910" i="6"/>
  <c r="K1910" i="6"/>
  <c r="L1909" i="6"/>
  <c r="K1909" i="6"/>
  <c r="L2535" i="6"/>
  <c r="K2535" i="6"/>
  <c r="L1907" i="6"/>
  <c r="K1907" i="6"/>
  <c r="L900" i="6"/>
  <c r="K900" i="6"/>
  <c r="L371" i="6"/>
  <c r="K371" i="6"/>
  <c r="L521" i="6"/>
  <c r="K521" i="6"/>
  <c r="L1903" i="6"/>
  <c r="K1903" i="6"/>
  <c r="L451" i="6"/>
  <c r="K451" i="6"/>
  <c r="L1901" i="6"/>
  <c r="K1901" i="6"/>
  <c r="L1900" i="6"/>
  <c r="K1900" i="6"/>
  <c r="L1899" i="6"/>
  <c r="K1899" i="6"/>
  <c r="L1898" i="6"/>
  <c r="K1898" i="6"/>
  <c r="L1343" i="6"/>
  <c r="K1343" i="6"/>
  <c r="L1896" i="6"/>
  <c r="K1896" i="6"/>
  <c r="L1895" i="6"/>
  <c r="K1895" i="6"/>
  <c r="L1965" i="6"/>
  <c r="K1965" i="6"/>
  <c r="L1893" i="6"/>
  <c r="K1893" i="6"/>
  <c r="L1892" i="6"/>
  <c r="K1892" i="6"/>
  <c r="L1891" i="6"/>
  <c r="K1891" i="6"/>
  <c r="L2383" i="6"/>
  <c r="K2383" i="6"/>
  <c r="L1889" i="6"/>
  <c r="K1889" i="6"/>
  <c r="L1888" i="6"/>
  <c r="K1888" i="6"/>
  <c r="L1233" i="6"/>
  <c r="K1233" i="6"/>
  <c r="L1886" i="6"/>
  <c r="K1886" i="6"/>
  <c r="L1885" i="6"/>
  <c r="K1885" i="6"/>
  <c r="L2380" i="6"/>
  <c r="K2380" i="6"/>
  <c r="L2064" i="6"/>
  <c r="K2064" i="6"/>
  <c r="L1882" i="6"/>
  <c r="K1882" i="6"/>
  <c r="L1881" i="6"/>
  <c r="K1881" i="6"/>
  <c r="L1880" i="6"/>
  <c r="K1880" i="6"/>
  <c r="L1879" i="6"/>
  <c r="K1879" i="6"/>
  <c r="L1878" i="6"/>
  <c r="K1878" i="6"/>
  <c r="L1877" i="6"/>
  <c r="K1877" i="6"/>
  <c r="L1876" i="6"/>
  <c r="K1876" i="6"/>
  <c r="L1875" i="6"/>
  <c r="K1875" i="6"/>
  <c r="L197" i="6"/>
  <c r="K197" i="6"/>
  <c r="L1873" i="6"/>
  <c r="K1873" i="6"/>
  <c r="L1872" i="6"/>
  <c r="K1872" i="6"/>
  <c r="L1871" i="6"/>
  <c r="K1871" i="6"/>
  <c r="L1870" i="6"/>
  <c r="K1870" i="6"/>
  <c r="L3410" i="6"/>
  <c r="K3410" i="6"/>
  <c r="L1868" i="6"/>
  <c r="K1868" i="6"/>
  <c r="L1846" i="6"/>
  <c r="K1846" i="6"/>
  <c r="L1866" i="6"/>
  <c r="K1866" i="6"/>
  <c r="L1865" i="6"/>
  <c r="K1865" i="6"/>
  <c r="L3535" i="6"/>
  <c r="K3535" i="6"/>
  <c r="L1863" i="6"/>
  <c r="K1863" i="6"/>
  <c r="L1862" i="6"/>
  <c r="K1862" i="6"/>
  <c r="L1861" i="6"/>
  <c r="K1861" i="6"/>
  <c r="L1964" i="6"/>
  <c r="K1964" i="6"/>
  <c r="L3534" i="6"/>
  <c r="K3534" i="6"/>
  <c r="L1858" i="6"/>
  <c r="K1858" i="6"/>
  <c r="L1857" i="6"/>
  <c r="K1857" i="6"/>
  <c r="L1856" i="6"/>
  <c r="K1856" i="6"/>
  <c r="L195" i="6"/>
  <c r="K195" i="6"/>
  <c r="L1854" i="6"/>
  <c r="K1854" i="6"/>
  <c r="L1960" i="6"/>
  <c r="K1960" i="6"/>
  <c r="L1132" i="6"/>
  <c r="K1132" i="6"/>
  <c r="L3737" i="6"/>
  <c r="K3737" i="6"/>
  <c r="L1850" i="6"/>
  <c r="K1850" i="6"/>
  <c r="L1130" i="6"/>
  <c r="K1130" i="6"/>
  <c r="L1848" i="6"/>
  <c r="K1848" i="6"/>
  <c r="L1484" i="6"/>
  <c r="K1484" i="6"/>
  <c r="L1231" i="6"/>
  <c r="K1231" i="6"/>
  <c r="L3806" i="6"/>
  <c r="K3806" i="6"/>
  <c r="L1845" i="6"/>
  <c r="K1845" i="6"/>
  <c r="L1843" i="6"/>
  <c r="K1843" i="6"/>
  <c r="L1842" i="6"/>
  <c r="K1842" i="6"/>
  <c r="L1665" i="6"/>
  <c r="K1665" i="6"/>
  <c r="L1840" i="6"/>
  <c r="K1840" i="6"/>
  <c r="L2446" i="6"/>
  <c r="K2446" i="6"/>
  <c r="L1663" i="6"/>
  <c r="K1663" i="6"/>
  <c r="L1837" i="6"/>
  <c r="K1837" i="6"/>
  <c r="L1836" i="6"/>
  <c r="K1836" i="6"/>
  <c r="L3768" i="6"/>
  <c r="K3768" i="6"/>
  <c r="L2445" i="6"/>
  <c r="K2445" i="6"/>
  <c r="L1833" i="6"/>
  <c r="K1833" i="6"/>
  <c r="L1832" i="6"/>
  <c r="K1832" i="6"/>
  <c r="L1831" i="6"/>
  <c r="K1831" i="6"/>
  <c r="L2443" i="6"/>
  <c r="K2443" i="6"/>
  <c r="L3407" i="6"/>
  <c r="K3407" i="6"/>
  <c r="L1828" i="6"/>
  <c r="K1828" i="6"/>
  <c r="L1230" i="6"/>
  <c r="K1230" i="6"/>
  <c r="L2534" i="6"/>
  <c r="K2534" i="6"/>
  <c r="L3736" i="6"/>
  <c r="K3736" i="6"/>
  <c r="L1824" i="6"/>
  <c r="K1824" i="6"/>
  <c r="L1767" i="6"/>
  <c r="K1767" i="6"/>
  <c r="L1822" i="6"/>
  <c r="K1822" i="6"/>
  <c r="L1821" i="6"/>
  <c r="K1821" i="6"/>
  <c r="L2804" i="6"/>
  <c r="K2804" i="6"/>
  <c r="L1819" i="6"/>
  <c r="K1819" i="6"/>
  <c r="L3272" i="6"/>
  <c r="K3272" i="6"/>
  <c r="L1817" i="6"/>
  <c r="K1817" i="6"/>
  <c r="L1816" i="6"/>
  <c r="K1816" i="6"/>
  <c r="L520" i="6"/>
  <c r="K520" i="6"/>
  <c r="L1814" i="6"/>
  <c r="K1814" i="6"/>
  <c r="L2211" i="6"/>
  <c r="K2211" i="6"/>
  <c r="L1812" i="6"/>
  <c r="K1812" i="6"/>
  <c r="L3734" i="6"/>
  <c r="K3734" i="6"/>
  <c r="L1662" i="6"/>
  <c r="K1662" i="6"/>
  <c r="L1809" i="6"/>
  <c r="K1809" i="6"/>
  <c r="L1808" i="6"/>
  <c r="K1808" i="6"/>
  <c r="L1807" i="6"/>
  <c r="K1807" i="6"/>
  <c r="L1806" i="6"/>
  <c r="K1806" i="6"/>
  <c r="L3092" i="6"/>
  <c r="K3092" i="6"/>
  <c r="L1226" i="6"/>
  <c r="K1226" i="6"/>
  <c r="L1803" i="6"/>
  <c r="K1803" i="6"/>
  <c r="L1802" i="6"/>
  <c r="K1802" i="6"/>
  <c r="L898" i="6"/>
  <c r="K898" i="6"/>
  <c r="L1800" i="6"/>
  <c r="K1800" i="6"/>
  <c r="L2442" i="6"/>
  <c r="K2442" i="6"/>
  <c r="L1798" i="6"/>
  <c r="K1798" i="6"/>
  <c r="L3145" i="6"/>
  <c r="K3145" i="6"/>
  <c r="L2379" i="6"/>
  <c r="K2379" i="6"/>
  <c r="L589" i="6"/>
  <c r="K589" i="6"/>
  <c r="L1129" i="6"/>
  <c r="K1129" i="6"/>
  <c r="L369" i="6"/>
  <c r="K369" i="6"/>
  <c r="L1792" i="6"/>
  <c r="K1792" i="6"/>
  <c r="L1483" i="6"/>
  <c r="K1483" i="6"/>
  <c r="L1765" i="6"/>
  <c r="K1765" i="6"/>
  <c r="L1789" i="6"/>
  <c r="K1789" i="6"/>
  <c r="L3531" i="6"/>
  <c r="K3531" i="6"/>
  <c r="L2268" i="6"/>
  <c r="K2268" i="6"/>
  <c r="L1786" i="6"/>
  <c r="K1786" i="6"/>
  <c r="L1013" i="6"/>
  <c r="K1013" i="6"/>
  <c r="L1482" i="6"/>
  <c r="K1482" i="6"/>
  <c r="L1783" i="6"/>
  <c r="K1783" i="6"/>
  <c r="L2863" i="6"/>
  <c r="K2863" i="6"/>
  <c r="L1479" i="6"/>
  <c r="K1479" i="6"/>
  <c r="L1780" i="6"/>
  <c r="K1780" i="6"/>
  <c r="L248" i="6"/>
  <c r="K248" i="6"/>
  <c r="L3601" i="6"/>
  <c r="K3601" i="6"/>
  <c r="L519" i="6"/>
  <c r="K519" i="6"/>
  <c r="L1776" i="6"/>
  <c r="K1776" i="6"/>
  <c r="L1660" i="6"/>
  <c r="K1660" i="6"/>
  <c r="L3695" i="6"/>
  <c r="K3695" i="6"/>
  <c r="L448" i="6"/>
  <c r="K448" i="6"/>
  <c r="L1772" i="6"/>
  <c r="K1772" i="6"/>
  <c r="L1771" i="6"/>
  <c r="K1771" i="6"/>
  <c r="L1770" i="6"/>
  <c r="K1770" i="6"/>
  <c r="L133" i="6"/>
  <c r="K133" i="6"/>
  <c r="L764" i="6"/>
  <c r="K764" i="6"/>
  <c r="L1126" i="6"/>
  <c r="K1126" i="6"/>
  <c r="L1766" i="6"/>
  <c r="K1766" i="6"/>
  <c r="L2142" i="6"/>
  <c r="K2142" i="6"/>
  <c r="L1959" i="6"/>
  <c r="K1959" i="6"/>
  <c r="L446" i="6"/>
  <c r="K446" i="6"/>
  <c r="L1762" i="6"/>
  <c r="K1762" i="6"/>
  <c r="L1659" i="6"/>
  <c r="K1659" i="6"/>
  <c r="L1760" i="6"/>
  <c r="K1760" i="6"/>
  <c r="L1759" i="6"/>
  <c r="K1759" i="6"/>
  <c r="L1758" i="6"/>
  <c r="K1758" i="6"/>
  <c r="L1757" i="6"/>
  <c r="K1757" i="6"/>
  <c r="L1656" i="6"/>
  <c r="K1656" i="6"/>
  <c r="L132" i="6"/>
  <c r="K132" i="6"/>
  <c r="L3206" i="6"/>
  <c r="K3206" i="6"/>
  <c r="L1123" i="6"/>
  <c r="K1123" i="6"/>
  <c r="L1752" i="6"/>
  <c r="K1752" i="6"/>
  <c r="L1220" i="6"/>
  <c r="K1220" i="6"/>
  <c r="L1750" i="6"/>
  <c r="K1750" i="6"/>
  <c r="L1749" i="6"/>
  <c r="K1749" i="6"/>
  <c r="L1748" i="6"/>
  <c r="K1748" i="6"/>
  <c r="L2978" i="6"/>
  <c r="K2978" i="6"/>
  <c r="L1746" i="6"/>
  <c r="K1746" i="6"/>
  <c r="L690" i="6"/>
  <c r="K690" i="6"/>
  <c r="L74" i="6"/>
  <c r="K74" i="6"/>
  <c r="L688" i="6"/>
  <c r="K688" i="6"/>
  <c r="L1742" i="6"/>
  <c r="K1742" i="6"/>
  <c r="L1741" i="6"/>
  <c r="K1741" i="6"/>
  <c r="L1219" i="6"/>
  <c r="K1219" i="6"/>
  <c r="L69" i="6"/>
  <c r="K69" i="6"/>
  <c r="L1738" i="6"/>
  <c r="K1738" i="6"/>
  <c r="L2062" i="6"/>
  <c r="K2062" i="6"/>
  <c r="L1736" i="6"/>
  <c r="K1736" i="6"/>
  <c r="L1735" i="6"/>
  <c r="K1735" i="6"/>
  <c r="L1734" i="6"/>
  <c r="K1734" i="6"/>
  <c r="L3406" i="6"/>
  <c r="K3406" i="6"/>
  <c r="L1732" i="6"/>
  <c r="K1732" i="6"/>
  <c r="L1731" i="6"/>
  <c r="K1731" i="6"/>
  <c r="L1730" i="6"/>
  <c r="K1730" i="6"/>
  <c r="L1729" i="6"/>
  <c r="K1729" i="6"/>
  <c r="L3373" i="6"/>
  <c r="K3373" i="6"/>
  <c r="L1727" i="6"/>
  <c r="K1727" i="6"/>
  <c r="L2629" i="6"/>
  <c r="K2629" i="6"/>
  <c r="L1476" i="6"/>
  <c r="K1476" i="6"/>
  <c r="L1724" i="6"/>
  <c r="K1724" i="6"/>
  <c r="L1723" i="6"/>
  <c r="K1723" i="6"/>
  <c r="L3938" i="6"/>
  <c r="K3938" i="6"/>
  <c r="L1721" i="6"/>
  <c r="K1721" i="6"/>
  <c r="L1720" i="6"/>
  <c r="K1720" i="6"/>
  <c r="L2140" i="6"/>
  <c r="K2140" i="6"/>
  <c r="L1764" i="6"/>
  <c r="K1764" i="6"/>
  <c r="L1655" i="6"/>
  <c r="K1655" i="6"/>
  <c r="L3937" i="6"/>
  <c r="K3937" i="6"/>
  <c r="L1715" i="6"/>
  <c r="K1715" i="6"/>
  <c r="L896" i="6"/>
  <c r="K896" i="6"/>
  <c r="L1713" i="6"/>
  <c r="K1713" i="6"/>
  <c r="L2376" i="6"/>
  <c r="K2376" i="6"/>
  <c r="L1711" i="6"/>
  <c r="K1711" i="6"/>
  <c r="L1710" i="6"/>
  <c r="K1710" i="6"/>
  <c r="L1709" i="6"/>
  <c r="K1709" i="6"/>
  <c r="L1708" i="6"/>
  <c r="K1708" i="6"/>
  <c r="L1012" i="6"/>
  <c r="K1012" i="6"/>
  <c r="L682" i="6"/>
  <c r="K682" i="6"/>
  <c r="L518" i="6"/>
  <c r="K518" i="6"/>
  <c r="L3482" i="6"/>
  <c r="K3482" i="6"/>
  <c r="L1703" i="6"/>
  <c r="K1703" i="6"/>
  <c r="L2802" i="6"/>
  <c r="K2802" i="6"/>
  <c r="L1701" i="6"/>
  <c r="K1701" i="6"/>
  <c r="L1700" i="6"/>
  <c r="K1700" i="6"/>
  <c r="L2373" i="6"/>
  <c r="K2373" i="6"/>
  <c r="L364" i="6"/>
  <c r="K364" i="6"/>
  <c r="L4084" i="6"/>
  <c r="K4084" i="6"/>
  <c r="L1696" i="6"/>
  <c r="K1696" i="6"/>
  <c r="L1958" i="6"/>
  <c r="K1958" i="6"/>
  <c r="L1694" i="6"/>
  <c r="K1694" i="6"/>
  <c r="L1693" i="6"/>
  <c r="K1693" i="6"/>
  <c r="L1692" i="6"/>
  <c r="K1692" i="6"/>
  <c r="L1691" i="6"/>
  <c r="K1691" i="6"/>
  <c r="L1690" i="6"/>
  <c r="K1690" i="6"/>
  <c r="L1689" i="6"/>
  <c r="K1689" i="6"/>
  <c r="L1688" i="6"/>
  <c r="K1688" i="6"/>
  <c r="L1687" i="6"/>
  <c r="K1687" i="6"/>
  <c r="L3478" i="6"/>
  <c r="K3478" i="6"/>
  <c r="L1685" i="6"/>
  <c r="K1685" i="6"/>
  <c r="L895" i="6"/>
  <c r="K895" i="6"/>
  <c r="L1683" i="6"/>
  <c r="K1683" i="6"/>
  <c r="L1682" i="6"/>
  <c r="K1682" i="6"/>
  <c r="L1681" i="6"/>
  <c r="K1681" i="6"/>
  <c r="L763" i="6"/>
  <c r="K763" i="6"/>
  <c r="L445" i="6"/>
  <c r="K445" i="6"/>
  <c r="L1678" i="6"/>
  <c r="K1678" i="6"/>
  <c r="L1677" i="6"/>
  <c r="K1677" i="6"/>
  <c r="L1676" i="6"/>
  <c r="K1676" i="6"/>
  <c r="L1675" i="6"/>
  <c r="K1675" i="6"/>
  <c r="L3826" i="6"/>
  <c r="K3826" i="6"/>
  <c r="L1475" i="6"/>
  <c r="K1475" i="6"/>
  <c r="L1010" i="6"/>
  <c r="K1010" i="6"/>
  <c r="L1671" i="6"/>
  <c r="K1671" i="6"/>
  <c r="L2861" i="6"/>
  <c r="K2861" i="6"/>
  <c r="L1669" i="6"/>
  <c r="K1669" i="6"/>
  <c r="L3598" i="6"/>
  <c r="K3598" i="6"/>
  <c r="L1667" i="6"/>
  <c r="K1667" i="6"/>
  <c r="L1666" i="6"/>
  <c r="K1666" i="6"/>
  <c r="L1006" i="6"/>
  <c r="K1006" i="6"/>
  <c r="L1664" i="6"/>
  <c r="K1664" i="6"/>
  <c r="L681" i="6"/>
  <c r="K681" i="6"/>
  <c r="L4059" i="6"/>
  <c r="K4059" i="6"/>
  <c r="L1661" i="6"/>
  <c r="K1661" i="6"/>
  <c r="L2440" i="6"/>
  <c r="K2440" i="6"/>
  <c r="L3596" i="6"/>
  <c r="K3596" i="6"/>
  <c r="L1658" i="6"/>
  <c r="K1658" i="6"/>
  <c r="L1657" i="6"/>
  <c r="K1657" i="6"/>
  <c r="L2685" i="6"/>
  <c r="K2685" i="6"/>
  <c r="L2371" i="6"/>
  <c r="K2371" i="6"/>
  <c r="L3271" i="6"/>
  <c r="K3271" i="6"/>
  <c r="L1653" i="6"/>
  <c r="K1653" i="6"/>
  <c r="L1652" i="6"/>
  <c r="K1652" i="6"/>
  <c r="L1651" i="6"/>
  <c r="K1651" i="6"/>
  <c r="L2370" i="6"/>
  <c r="K2370" i="6"/>
  <c r="L1649" i="6"/>
  <c r="K1649" i="6"/>
  <c r="L1648" i="6"/>
  <c r="K1648" i="6"/>
  <c r="L1647" i="6"/>
  <c r="K1647" i="6"/>
  <c r="L1646" i="6"/>
  <c r="K1646" i="6"/>
  <c r="L1645" i="6"/>
  <c r="K1645" i="6"/>
  <c r="L1342" i="6"/>
  <c r="K1342" i="6"/>
  <c r="L1643" i="6"/>
  <c r="K1643" i="6"/>
  <c r="L1642" i="6"/>
  <c r="K1642" i="6"/>
  <c r="L1005" i="6"/>
  <c r="K1005" i="6"/>
  <c r="L1640" i="6"/>
  <c r="K1640" i="6"/>
  <c r="L1639" i="6"/>
  <c r="K1639" i="6"/>
  <c r="L1638" i="6"/>
  <c r="K1638" i="6"/>
  <c r="L1637" i="6"/>
  <c r="K1637" i="6"/>
  <c r="L1636" i="6"/>
  <c r="K1636" i="6"/>
  <c r="L3654" i="6"/>
  <c r="K3654" i="6"/>
  <c r="L1634" i="6"/>
  <c r="K1634" i="6"/>
  <c r="L1633" i="6"/>
  <c r="K1633" i="6"/>
  <c r="L1632" i="6"/>
  <c r="K1632" i="6"/>
  <c r="L1631" i="6"/>
  <c r="K1631" i="6"/>
  <c r="L2801" i="6"/>
  <c r="K2801" i="6"/>
  <c r="L1629" i="6"/>
  <c r="K1629" i="6"/>
  <c r="L1628" i="6"/>
  <c r="K1628" i="6"/>
  <c r="L1627" i="6"/>
  <c r="K1627" i="6"/>
  <c r="L1626" i="6"/>
  <c r="K1626" i="6"/>
  <c r="L1625" i="6"/>
  <c r="K1625" i="6"/>
  <c r="L1654" i="6"/>
  <c r="K1654" i="6"/>
  <c r="L1623" i="6"/>
  <c r="K1623" i="6"/>
  <c r="L3203" i="6"/>
  <c r="K3203" i="6"/>
  <c r="L1621" i="6"/>
  <c r="K1621" i="6"/>
  <c r="L1620" i="6"/>
  <c r="K1620" i="6"/>
  <c r="L1619" i="6"/>
  <c r="K1619" i="6"/>
  <c r="L1618" i="6"/>
  <c r="K1618" i="6"/>
  <c r="L1617" i="6"/>
  <c r="K1617" i="6"/>
  <c r="L1616" i="6"/>
  <c r="K1616" i="6"/>
  <c r="L1615" i="6"/>
  <c r="K1615" i="6"/>
  <c r="L2628" i="6"/>
  <c r="K2628" i="6"/>
  <c r="L1613" i="6"/>
  <c r="K1613" i="6"/>
  <c r="L1612" i="6"/>
  <c r="K1612" i="6"/>
  <c r="L1611" i="6"/>
  <c r="K1611" i="6"/>
  <c r="L1610" i="6"/>
  <c r="K1610" i="6"/>
  <c r="L1609" i="6"/>
  <c r="K1609" i="6"/>
  <c r="L1608" i="6"/>
  <c r="K1608" i="6"/>
  <c r="L2908" i="6"/>
  <c r="K2908" i="6"/>
  <c r="L1606" i="6"/>
  <c r="K1606" i="6"/>
  <c r="L1605" i="6"/>
  <c r="K1605" i="6"/>
  <c r="L1844" i="6"/>
  <c r="K1844" i="6"/>
  <c r="L2208" i="6"/>
  <c r="K2208" i="6"/>
  <c r="L1602" i="6"/>
  <c r="K1602" i="6"/>
  <c r="L2796" i="6"/>
  <c r="K2796" i="6"/>
  <c r="L1600" i="6"/>
  <c r="K1600" i="6"/>
  <c r="L1599" i="6"/>
  <c r="K1599" i="6"/>
  <c r="L2860" i="6"/>
  <c r="K2860" i="6"/>
  <c r="L2738" i="6"/>
  <c r="K2738" i="6"/>
  <c r="L1596" i="6"/>
  <c r="K1596" i="6"/>
  <c r="L1595" i="6"/>
  <c r="K1595" i="6"/>
  <c r="L1594" i="6"/>
  <c r="K1594" i="6"/>
  <c r="L1841" i="6"/>
  <c r="K1841" i="6"/>
  <c r="L1592" i="6"/>
  <c r="K1592" i="6"/>
  <c r="L358" i="6"/>
  <c r="K358" i="6"/>
  <c r="L2977" i="6"/>
  <c r="K2977" i="6"/>
  <c r="L1589" i="6"/>
  <c r="K1589" i="6"/>
  <c r="L1588" i="6"/>
  <c r="K1588" i="6"/>
  <c r="L1587" i="6"/>
  <c r="K1587" i="6"/>
  <c r="L4041" i="6"/>
  <c r="K4041" i="6"/>
  <c r="L1218" i="6"/>
  <c r="K1218" i="6"/>
  <c r="L1584" i="6"/>
  <c r="K1584" i="6"/>
  <c r="L1583" i="6"/>
  <c r="K1583" i="6"/>
  <c r="L1582" i="6"/>
  <c r="K1582" i="6"/>
  <c r="L1581" i="6"/>
  <c r="K1581" i="6"/>
  <c r="L1650" i="6"/>
  <c r="K1650" i="6"/>
  <c r="L1579" i="6"/>
  <c r="K1579" i="6"/>
  <c r="L1839" i="6"/>
  <c r="K1839" i="6"/>
  <c r="L3694" i="6"/>
  <c r="K3694" i="6"/>
  <c r="L1576" i="6"/>
  <c r="K1576" i="6"/>
  <c r="L2361" i="6"/>
  <c r="K2361" i="6"/>
  <c r="L1574" i="6"/>
  <c r="K1574" i="6"/>
  <c r="L1573" i="6"/>
  <c r="K1573" i="6"/>
  <c r="L1572" i="6"/>
  <c r="K1572" i="6"/>
  <c r="L1571" i="6"/>
  <c r="K1571" i="6"/>
  <c r="L1570" i="6"/>
  <c r="K1570" i="6"/>
  <c r="L2060" i="6"/>
  <c r="K2060" i="6"/>
  <c r="L1568" i="6"/>
  <c r="K1568" i="6"/>
  <c r="L1567" i="6"/>
  <c r="K1567" i="6"/>
  <c r="L1763" i="6"/>
  <c r="K1763" i="6"/>
  <c r="L1565" i="6"/>
  <c r="K1565" i="6"/>
  <c r="L1564" i="6"/>
  <c r="K1564" i="6"/>
  <c r="L1563" i="6"/>
  <c r="K1563" i="6"/>
  <c r="L2358" i="6"/>
  <c r="K2358" i="6"/>
  <c r="L1561" i="6"/>
  <c r="K1561" i="6"/>
  <c r="L2139" i="6"/>
  <c r="K2139" i="6"/>
  <c r="L1559" i="6"/>
  <c r="K1559" i="6"/>
  <c r="L1558" i="6"/>
  <c r="K1558" i="6"/>
  <c r="L762" i="6"/>
  <c r="K762" i="6"/>
  <c r="L3733" i="6"/>
  <c r="K3733" i="6"/>
  <c r="L1555" i="6"/>
  <c r="K1555" i="6"/>
  <c r="L2682" i="6"/>
  <c r="K2682" i="6"/>
  <c r="L2059" i="6"/>
  <c r="K2059" i="6"/>
  <c r="L1552" i="6"/>
  <c r="K1552" i="6"/>
  <c r="L3731" i="6"/>
  <c r="K3731" i="6"/>
  <c r="L1550" i="6"/>
  <c r="K1550" i="6"/>
  <c r="L1549" i="6"/>
  <c r="K1549" i="6"/>
  <c r="L2058" i="6"/>
  <c r="K2058" i="6"/>
  <c r="L1547" i="6"/>
  <c r="K1547" i="6"/>
  <c r="L3530" i="6"/>
  <c r="K3530" i="6"/>
  <c r="L1545" i="6"/>
  <c r="K1545" i="6"/>
  <c r="L1544" i="6"/>
  <c r="K1544" i="6"/>
  <c r="L1543" i="6"/>
  <c r="K1543" i="6"/>
  <c r="L1542" i="6"/>
  <c r="K1542" i="6"/>
  <c r="L1541" i="6"/>
  <c r="K1541" i="6"/>
  <c r="L1540" i="6"/>
  <c r="K1540" i="6"/>
  <c r="L760" i="6"/>
  <c r="K760" i="6"/>
  <c r="L1538" i="6"/>
  <c r="K1538" i="6"/>
  <c r="L1537" i="6"/>
  <c r="K1537" i="6"/>
  <c r="L443" i="6"/>
  <c r="K443" i="6"/>
  <c r="L1535" i="6"/>
  <c r="K1535" i="6"/>
  <c r="L3086" i="6"/>
  <c r="K3086" i="6"/>
  <c r="L1533" i="6"/>
  <c r="K1533" i="6"/>
  <c r="L588" i="6"/>
  <c r="K588" i="6"/>
  <c r="L1531" i="6"/>
  <c r="K1531" i="6"/>
  <c r="L1530" i="6"/>
  <c r="K1530" i="6"/>
  <c r="L1214" i="6"/>
  <c r="K1214" i="6"/>
  <c r="L1528" i="6"/>
  <c r="K1528" i="6"/>
  <c r="L2731" i="6"/>
  <c r="K2731" i="6"/>
  <c r="L1526" i="6"/>
  <c r="K1526" i="6"/>
  <c r="L513" i="6"/>
  <c r="K513" i="6"/>
  <c r="L1524" i="6"/>
  <c r="K1524" i="6"/>
  <c r="L1523" i="6"/>
  <c r="K1523" i="6"/>
  <c r="L1522" i="6"/>
  <c r="K1522" i="6"/>
  <c r="L192" i="6"/>
  <c r="K192" i="6"/>
  <c r="L1520" i="6"/>
  <c r="K1520" i="6"/>
  <c r="L1761" i="6"/>
  <c r="K1761" i="6"/>
  <c r="L1004" i="6"/>
  <c r="K1004" i="6"/>
  <c r="L1003" i="6"/>
  <c r="K1003" i="6"/>
  <c r="L1516" i="6"/>
  <c r="K1516" i="6"/>
  <c r="L1515" i="6"/>
  <c r="K1515" i="6"/>
  <c r="L1514" i="6"/>
  <c r="K1514" i="6"/>
  <c r="L1513" i="6"/>
  <c r="K1513" i="6"/>
  <c r="L2858" i="6"/>
  <c r="K2858" i="6"/>
  <c r="L3825" i="6"/>
  <c r="K3825" i="6"/>
  <c r="L1510" i="6"/>
  <c r="K1510" i="6"/>
  <c r="L891" i="6"/>
  <c r="K891" i="6"/>
  <c r="L1508" i="6"/>
  <c r="K1508" i="6"/>
  <c r="L1838" i="6"/>
  <c r="K1838" i="6"/>
  <c r="L1506" i="6"/>
  <c r="K1506" i="6"/>
  <c r="L1505" i="6"/>
  <c r="K1505" i="6"/>
  <c r="L1504" i="6"/>
  <c r="K1504" i="6"/>
  <c r="L1503" i="6"/>
  <c r="K1503" i="6"/>
  <c r="L1502" i="6"/>
  <c r="K1502" i="6"/>
  <c r="L1001" i="6"/>
  <c r="K1001" i="6"/>
  <c r="L1500" i="6"/>
  <c r="K1500" i="6"/>
  <c r="L3082" i="6"/>
  <c r="K3082" i="6"/>
  <c r="L1122" i="6"/>
  <c r="K1122" i="6"/>
  <c r="L1497" i="6"/>
  <c r="K1497" i="6"/>
  <c r="L1496" i="6"/>
  <c r="K1496" i="6"/>
  <c r="L1495" i="6"/>
  <c r="K1495" i="6"/>
  <c r="L1119" i="6"/>
  <c r="K1119" i="6"/>
  <c r="L1493" i="6"/>
  <c r="K1493" i="6"/>
  <c r="L1000" i="6"/>
  <c r="K1000" i="6"/>
  <c r="L1835" i="6"/>
  <c r="K1835" i="6"/>
  <c r="L1644" i="6"/>
  <c r="K1644" i="6"/>
  <c r="L1489" i="6"/>
  <c r="K1489" i="6"/>
  <c r="L1488" i="6"/>
  <c r="K1488" i="6"/>
  <c r="L1487" i="6"/>
  <c r="K1487" i="6"/>
  <c r="L1486" i="6"/>
  <c r="K1486" i="6"/>
  <c r="L1485" i="6"/>
  <c r="K1485" i="6"/>
  <c r="L2857" i="6"/>
  <c r="K2857" i="6"/>
  <c r="L191" i="6"/>
  <c r="K191" i="6"/>
  <c r="L2138" i="6"/>
  <c r="K2138" i="6"/>
  <c r="L1481" i="6"/>
  <c r="K1481" i="6"/>
  <c r="L1480" i="6"/>
  <c r="K1480" i="6"/>
  <c r="L1341" i="6"/>
  <c r="K1341" i="6"/>
  <c r="L1478" i="6"/>
  <c r="K1478" i="6"/>
  <c r="L1477" i="6"/>
  <c r="K1477" i="6"/>
  <c r="L2137" i="6"/>
  <c r="K2137" i="6"/>
  <c r="L440" i="6"/>
  <c r="K440" i="6"/>
  <c r="L3371" i="6"/>
  <c r="K3371" i="6"/>
  <c r="L439" i="6"/>
  <c r="K439" i="6"/>
  <c r="L1472" i="6"/>
  <c r="K1472" i="6"/>
  <c r="L1471" i="6"/>
  <c r="K1471" i="6"/>
  <c r="L1470" i="6"/>
  <c r="K1470" i="6"/>
  <c r="L3199" i="6"/>
  <c r="K3199" i="6"/>
  <c r="L1468" i="6"/>
  <c r="K1468" i="6"/>
  <c r="L1474" i="6"/>
  <c r="K1474" i="6"/>
  <c r="L1466" i="6"/>
  <c r="K1466" i="6"/>
  <c r="L1465" i="6"/>
  <c r="K1465" i="6"/>
  <c r="L1464" i="6"/>
  <c r="K1464" i="6"/>
  <c r="L3477" i="6"/>
  <c r="K3477" i="6"/>
  <c r="L1462" i="6"/>
  <c r="K1462" i="6"/>
  <c r="L2854" i="6"/>
  <c r="K2854" i="6"/>
  <c r="L1460" i="6"/>
  <c r="K1460" i="6"/>
  <c r="L3077" i="6"/>
  <c r="K3077" i="6"/>
  <c r="L1756" i="6"/>
  <c r="K1756" i="6"/>
  <c r="L1457" i="6"/>
  <c r="K1457" i="6"/>
  <c r="L1456" i="6"/>
  <c r="K1456" i="6"/>
  <c r="L19" i="6"/>
  <c r="K19" i="6"/>
  <c r="L1454" i="6"/>
  <c r="K1454" i="6"/>
  <c r="L999" i="6"/>
  <c r="K999" i="6"/>
  <c r="L2679" i="6"/>
  <c r="K2679" i="6"/>
  <c r="L2729" i="6"/>
  <c r="K2729" i="6"/>
  <c r="L680" i="6"/>
  <c r="K680" i="6"/>
  <c r="L1449" i="6"/>
  <c r="K1449" i="6"/>
  <c r="L1118" i="6"/>
  <c r="K1118" i="6"/>
  <c r="L2794" i="6"/>
  <c r="K2794" i="6"/>
  <c r="L1446" i="6"/>
  <c r="K1446" i="6"/>
  <c r="L1445" i="6"/>
  <c r="K1445" i="6"/>
  <c r="L3071" i="6"/>
  <c r="K3071" i="6"/>
  <c r="L1443" i="6"/>
  <c r="K1443" i="6"/>
  <c r="L1340" i="6"/>
  <c r="K1340" i="6"/>
  <c r="L3633" i="6"/>
  <c r="K3633" i="6"/>
  <c r="L1440" i="6"/>
  <c r="K1440" i="6"/>
  <c r="L1439" i="6"/>
  <c r="K1439" i="6"/>
  <c r="L2357" i="6"/>
  <c r="K2357" i="6"/>
  <c r="L1437" i="6"/>
  <c r="K1437" i="6"/>
  <c r="L1436" i="6"/>
  <c r="K1436" i="6"/>
  <c r="L1435" i="6"/>
  <c r="K1435" i="6"/>
  <c r="L2267" i="6"/>
  <c r="K2267" i="6"/>
  <c r="L1433" i="6"/>
  <c r="K1433" i="6"/>
  <c r="L357" i="6"/>
  <c r="K357" i="6"/>
  <c r="L2975" i="6"/>
  <c r="K2975" i="6"/>
  <c r="L1430" i="6"/>
  <c r="K1430" i="6"/>
  <c r="L1429" i="6"/>
  <c r="K1429" i="6"/>
  <c r="L1428" i="6"/>
  <c r="K1428" i="6"/>
  <c r="L1427" i="6"/>
  <c r="K1427" i="6"/>
  <c r="L1426" i="6"/>
  <c r="K1426" i="6"/>
  <c r="L1425" i="6"/>
  <c r="K1425" i="6"/>
  <c r="L3767" i="6"/>
  <c r="K3767" i="6"/>
  <c r="L1423" i="6"/>
  <c r="K1423" i="6"/>
  <c r="L1422" i="6"/>
  <c r="K1422" i="6"/>
  <c r="L998" i="6"/>
  <c r="K998" i="6"/>
  <c r="L1420" i="6"/>
  <c r="K1420" i="6"/>
  <c r="L1419" i="6"/>
  <c r="K1419" i="6"/>
  <c r="L510" i="6"/>
  <c r="K510" i="6"/>
  <c r="L1417" i="6"/>
  <c r="K1417" i="6"/>
  <c r="L1416" i="6"/>
  <c r="K1416" i="6"/>
  <c r="L1641" i="6"/>
  <c r="K1641" i="6"/>
  <c r="L1414" i="6"/>
  <c r="K1414" i="6"/>
  <c r="L1413" i="6"/>
  <c r="K1413" i="6"/>
  <c r="L1412" i="6"/>
  <c r="K1412" i="6"/>
  <c r="L1411" i="6"/>
  <c r="K1411" i="6"/>
  <c r="L1410" i="6"/>
  <c r="K1410" i="6"/>
  <c r="L3326" i="6"/>
  <c r="K3326" i="6"/>
  <c r="L3868" i="6"/>
  <c r="K3868" i="6"/>
  <c r="L3144" i="6"/>
  <c r="K3144" i="6"/>
  <c r="L3198" i="6"/>
  <c r="K3198" i="6"/>
  <c r="L1405" i="6"/>
  <c r="K1405" i="6"/>
  <c r="L1404" i="6"/>
  <c r="K1404" i="6"/>
  <c r="L1403" i="6"/>
  <c r="K1403" i="6"/>
  <c r="L2197" i="6"/>
  <c r="K2197" i="6"/>
  <c r="L1401" i="6"/>
  <c r="K1401" i="6"/>
  <c r="L2057" i="6"/>
  <c r="K2057" i="6"/>
  <c r="L245" i="6"/>
  <c r="K245" i="6"/>
  <c r="L1398" i="6"/>
  <c r="K1398" i="6"/>
  <c r="L1397" i="6"/>
  <c r="K1397" i="6"/>
  <c r="L1396" i="6"/>
  <c r="K1396" i="6"/>
  <c r="L1395" i="6"/>
  <c r="K1395" i="6"/>
  <c r="L3763" i="6"/>
  <c r="K3763" i="6"/>
  <c r="L1393" i="6"/>
  <c r="K1393" i="6"/>
  <c r="L2853" i="6"/>
  <c r="K2853" i="6"/>
  <c r="L1391" i="6"/>
  <c r="K1391" i="6"/>
  <c r="L1390" i="6"/>
  <c r="K1390" i="6"/>
  <c r="L435" i="6"/>
  <c r="K435" i="6"/>
  <c r="L1388" i="6"/>
  <c r="K1388" i="6"/>
  <c r="L1387" i="6"/>
  <c r="K1387" i="6"/>
  <c r="L1386" i="6"/>
  <c r="K1386" i="6"/>
  <c r="L3990" i="6"/>
  <c r="K3990" i="6"/>
  <c r="L2533" i="6"/>
  <c r="K2533" i="6"/>
  <c r="L1383" i="6"/>
  <c r="K1383" i="6"/>
  <c r="L1382" i="6"/>
  <c r="K1382" i="6"/>
  <c r="L1381" i="6"/>
  <c r="K1381" i="6"/>
  <c r="L1337" i="6"/>
  <c r="K1337" i="6"/>
  <c r="L1379" i="6"/>
  <c r="K1379" i="6"/>
  <c r="L2623" i="6"/>
  <c r="K2623" i="6"/>
  <c r="L1115" i="6"/>
  <c r="K1115" i="6"/>
  <c r="L1376" i="6"/>
  <c r="K1376" i="6"/>
  <c r="L1635" i="6"/>
  <c r="K1635" i="6"/>
  <c r="L679" i="6"/>
  <c r="K679" i="6"/>
  <c r="L1373" i="6"/>
  <c r="K1373" i="6"/>
  <c r="L3270" i="6"/>
  <c r="K3270" i="6"/>
  <c r="L1371" i="6"/>
  <c r="K1371" i="6"/>
  <c r="L1370" i="6"/>
  <c r="K1370" i="6"/>
  <c r="L2728" i="6"/>
  <c r="K2728" i="6"/>
  <c r="L1368" i="6"/>
  <c r="K1368" i="6"/>
  <c r="L1367" i="6"/>
  <c r="K1367" i="6"/>
  <c r="L1366" i="6"/>
  <c r="K1366" i="6"/>
  <c r="L1365" i="6"/>
  <c r="K1365" i="6"/>
  <c r="L1364" i="6"/>
  <c r="K1364" i="6"/>
  <c r="L1363" i="6"/>
  <c r="K1363" i="6"/>
  <c r="L28" i="6"/>
  <c r="K28" i="6"/>
  <c r="L1361" i="6"/>
  <c r="K1361" i="6"/>
  <c r="L3325" i="6"/>
  <c r="K3325" i="6"/>
  <c r="L1755" i="6"/>
  <c r="K1755" i="6"/>
  <c r="L3367" i="6"/>
  <c r="K3367" i="6"/>
  <c r="L1357" i="6"/>
  <c r="K1357" i="6"/>
  <c r="L1356" i="6"/>
  <c r="K1356" i="6"/>
  <c r="L1355" i="6"/>
  <c r="K1355" i="6"/>
  <c r="L2353" i="6"/>
  <c r="K2353" i="6"/>
  <c r="L1353" i="6"/>
  <c r="K1353" i="6"/>
  <c r="L4083" i="6"/>
  <c r="K4083" i="6"/>
  <c r="L1351" i="6"/>
  <c r="K1351" i="6"/>
  <c r="L1350" i="6"/>
  <c r="K1350" i="6"/>
  <c r="L1349" i="6"/>
  <c r="K1349" i="6"/>
  <c r="L1754" i="6"/>
  <c r="K1754" i="6"/>
  <c r="L1347" i="6"/>
  <c r="K1347" i="6"/>
  <c r="L1346" i="6"/>
  <c r="K1346" i="6"/>
  <c r="L1345" i="6"/>
  <c r="K1345" i="6"/>
  <c r="L1344" i="6"/>
  <c r="K1344" i="6"/>
  <c r="L1473" i="6"/>
  <c r="K1473" i="6"/>
  <c r="L1630" i="6"/>
  <c r="K1630" i="6"/>
  <c r="L3266" i="6"/>
  <c r="K3266" i="6"/>
  <c r="L190" i="6"/>
  <c r="K190" i="6"/>
  <c r="L1339" i="6"/>
  <c r="K1339" i="6"/>
  <c r="L1338" i="6"/>
  <c r="K1338" i="6"/>
  <c r="L1212" i="6"/>
  <c r="K1212" i="6"/>
  <c r="L1336" i="6"/>
  <c r="K1336" i="6"/>
  <c r="L1335" i="6"/>
  <c r="K1335" i="6"/>
  <c r="L1834" i="6"/>
  <c r="K1834" i="6"/>
  <c r="L3653" i="6"/>
  <c r="K3653" i="6"/>
  <c r="L2727" i="6"/>
  <c r="K2727" i="6"/>
  <c r="L1331" i="6"/>
  <c r="K1331" i="6"/>
  <c r="L1330" i="6"/>
  <c r="K1330" i="6"/>
  <c r="L1329" i="6"/>
  <c r="K1329" i="6"/>
  <c r="L68" i="6"/>
  <c r="K68" i="6"/>
  <c r="L354" i="6"/>
  <c r="K354" i="6"/>
  <c r="L1334" i="6"/>
  <c r="K1334" i="6"/>
  <c r="L2974" i="6"/>
  <c r="K2974" i="6"/>
  <c r="L3651" i="6"/>
  <c r="K3651" i="6"/>
  <c r="L1323" i="6"/>
  <c r="K1323" i="6"/>
  <c r="L1322" i="6"/>
  <c r="K1322" i="6"/>
  <c r="L2196" i="6"/>
  <c r="K2196" i="6"/>
  <c r="L1320" i="6"/>
  <c r="K1320" i="6"/>
  <c r="L186" i="6"/>
  <c r="K186" i="6"/>
  <c r="L2907" i="6"/>
  <c r="K2907" i="6"/>
  <c r="L1469" i="6"/>
  <c r="K1469" i="6"/>
  <c r="L1952" i="6"/>
  <c r="K1952" i="6"/>
  <c r="L1467" i="6"/>
  <c r="K1467" i="6"/>
  <c r="L1314" i="6"/>
  <c r="K1314" i="6"/>
  <c r="L1313" i="6"/>
  <c r="K1313" i="6"/>
  <c r="L1312" i="6"/>
  <c r="K1312" i="6"/>
  <c r="L1311" i="6"/>
  <c r="K1311" i="6"/>
  <c r="L1310" i="6"/>
  <c r="K1310" i="6"/>
  <c r="L1624" i="6"/>
  <c r="K1624" i="6"/>
  <c r="L241" i="6"/>
  <c r="K241" i="6"/>
  <c r="L183" i="6"/>
  <c r="K183" i="6"/>
  <c r="L1306" i="6"/>
  <c r="K1306" i="6"/>
  <c r="L3529" i="6"/>
  <c r="K3529" i="6"/>
  <c r="L1304" i="6"/>
  <c r="K1304" i="6"/>
  <c r="L1303" i="6"/>
  <c r="K1303" i="6"/>
  <c r="L1302" i="6"/>
  <c r="K1302" i="6"/>
  <c r="L1301" i="6"/>
  <c r="K1301" i="6"/>
  <c r="L587" i="6"/>
  <c r="K587" i="6"/>
  <c r="L131" i="6"/>
  <c r="K131" i="6"/>
  <c r="L1333" i="6"/>
  <c r="K1333" i="6"/>
  <c r="L1297" i="6"/>
  <c r="K1297" i="6"/>
  <c r="L1296" i="6"/>
  <c r="K1296" i="6"/>
  <c r="L1295" i="6"/>
  <c r="K1295" i="6"/>
  <c r="L181" i="6"/>
  <c r="K181" i="6"/>
  <c r="L1293" i="6"/>
  <c r="K1293" i="6"/>
  <c r="L3265" i="6"/>
  <c r="K3265" i="6"/>
  <c r="L3977" i="6"/>
  <c r="K3977" i="6"/>
  <c r="L1290" i="6"/>
  <c r="K1290" i="6"/>
  <c r="L1949" i="6"/>
  <c r="K1949" i="6"/>
  <c r="L2676" i="6"/>
  <c r="K2676" i="6"/>
  <c r="L1287" i="6"/>
  <c r="K1287" i="6"/>
  <c r="L1286" i="6"/>
  <c r="K1286" i="6"/>
  <c r="L1285" i="6"/>
  <c r="K1285" i="6"/>
  <c r="L1284" i="6"/>
  <c r="K1284" i="6"/>
  <c r="L1283" i="6"/>
  <c r="K1283" i="6"/>
  <c r="L2674" i="6"/>
  <c r="K2674" i="6"/>
  <c r="L1281" i="6"/>
  <c r="K1281" i="6"/>
  <c r="L2194" i="6"/>
  <c r="K2194" i="6"/>
  <c r="L2190" i="6"/>
  <c r="K2190" i="6"/>
  <c r="L2968" i="6"/>
  <c r="K2968" i="6"/>
  <c r="L1277" i="6"/>
  <c r="K1277" i="6"/>
  <c r="L1276" i="6"/>
  <c r="K1276" i="6"/>
  <c r="L1275" i="6"/>
  <c r="K1275" i="6"/>
  <c r="L1274" i="6"/>
  <c r="K1274" i="6"/>
  <c r="L3824" i="6"/>
  <c r="K3824" i="6"/>
  <c r="L3264" i="6"/>
  <c r="K3264" i="6"/>
  <c r="L1271" i="6"/>
  <c r="K1271" i="6"/>
  <c r="L2668" i="6"/>
  <c r="K2668" i="6"/>
  <c r="L1269" i="6"/>
  <c r="K1269" i="6"/>
  <c r="L1268" i="6"/>
  <c r="K1268" i="6"/>
  <c r="L347" i="6"/>
  <c r="K347" i="6"/>
  <c r="L1266" i="6"/>
  <c r="K1266" i="6"/>
  <c r="L1265" i="6"/>
  <c r="K1265" i="6"/>
  <c r="L1264" i="6"/>
  <c r="K1264" i="6"/>
  <c r="L997" i="6"/>
  <c r="K997" i="6"/>
  <c r="L888" i="6"/>
  <c r="K888" i="6"/>
  <c r="L1261" i="6"/>
  <c r="K1261" i="6"/>
  <c r="L1260" i="6"/>
  <c r="K1260" i="6"/>
  <c r="L1259" i="6"/>
  <c r="K1259" i="6"/>
  <c r="L1258" i="6"/>
  <c r="K1258" i="6"/>
  <c r="L4033" i="6"/>
  <c r="K4033" i="6"/>
  <c r="L3693" i="6"/>
  <c r="K3693" i="6"/>
  <c r="L996" i="6"/>
  <c r="K996" i="6"/>
  <c r="L1947" i="6"/>
  <c r="K1947" i="6"/>
  <c r="L3894" i="6"/>
  <c r="K3894" i="6"/>
  <c r="L3402" i="6"/>
  <c r="K3402" i="6"/>
  <c r="L3321" i="6"/>
  <c r="K3321" i="6"/>
  <c r="L755" i="6"/>
  <c r="K755" i="6"/>
  <c r="L1249" i="6"/>
  <c r="K1249" i="6"/>
  <c r="L1248" i="6"/>
  <c r="K1248" i="6"/>
  <c r="L1247" i="6"/>
  <c r="K1247" i="6"/>
  <c r="L2532" i="6"/>
  <c r="K2532" i="6"/>
  <c r="L1245" i="6"/>
  <c r="K1245" i="6"/>
  <c r="L3993" i="6"/>
  <c r="K3993" i="6"/>
  <c r="L3320" i="6"/>
  <c r="K3320" i="6"/>
  <c r="L1242" i="6"/>
  <c r="K1242" i="6"/>
  <c r="L1241" i="6"/>
  <c r="K1241" i="6"/>
  <c r="L1240" i="6"/>
  <c r="K1240" i="6"/>
  <c r="L1239" i="6"/>
  <c r="K1239" i="6"/>
  <c r="L3317" i="6"/>
  <c r="K3317" i="6"/>
  <c r="L1830" i="6"/>
  <c r="K1830" i="6"/>
  <c r="L1236" i="6"/>
  <c r="K1236" i="6"/>
  <c r="L1235" i="6"/>
  <c r="K1235" i="6"/>
  <c r="L1234" i="6"/>
  <c r="K1234" i="6"/>
  <c r="L1463" i="6"/>
  <c r="K1463" i="6"/>
  <c r="L1232" i="6"/>
  <c r="K1232" i="6"/>
  <c r="L586" i="6"/>
  <c r="K586" i="6"/>
  <c r="L2348" i="6"/>
  <c r="K2348" i="6"/>
  <c r="L1229" i="6"/>
  <c r="K1229" i="6"/>
  <c r="L1228" i="6"/>
  <c r="K1228" i="6"/>
  <c r="L1227" i="6"/>
  <c r="K1227" i="6"/>
  <c r="L3892" i="6"/>
  <c r="K3892" i="6"/>
  <c r="L1225" i="6"/>
  <c r="K1225" i="6"/>
  <c r="L1224" i="6"/>
  <c r="K1224" i="6"/>
  <c r="L1223" i="6"/>
  <c r="K1223" i="6"/>
  <c r="L1222" i="6"/>
  <c r="K1222" i="6"/>
  <c r="L1221" i="6"/>
  <c r="K1221" i="6"/>
  <c r="L130" i="6"/>
  <c r="K130" i="6"/>
  <c r="L2439" i="6"/>
  <c r="K2439" i="6"/>
  <c r="L3839" i="6"/>
  <c r="K3839" i="6"/>
  <c r="L1217" i="6"/>
  <c r="K1217" i="6"/>
  <c r="L1216" i="6"/>
  <c r="K1216" i="6"/>
  <c r="L1215" i="6"/>
  <c r="K1215" i="6"/>
  <c r="L3025" i="6"/>
  <c r="K3025" i="6"/>
  <c r="L1213" i="6"/>
  <c r="K1213" i="6"/>
  <c r="L753" i="6"/>
  <c r="K753" i="6"/>
  <c r="L1211" i="6"/>
  <c r="K1211" i="6"/>
  <c r="L2726" i="6"/>
  <c r="K2726" i="6"/>
  <c r="L1209" i="6"/>
  <c r="K1209" i="6"/>
  <c r="L343" i="6"/>
  <c r="K343" i="6"/>
  <c r="L1207" i="6"/>
  <c r="K1207" i="6"/>
  <c r="L1206" i="6"/>
  <c r="K1206" i="6"/>
  <c r="L1205" i="6"/>
  <c r="K1205" i="6"/>
  <c r="L3070" i="6"/>
  <c r="K3070" i="6"/>
  <c r="L1203" i="6"/>
  <c r="K1203" i="6"/>
  <c r="L2055" i="6"/>
  <c r="K2055" i="6"/>
  <c r="L128" i="6"/>
  <c r="K128" i="6"/>
  <c r="L1200" i="6"/>
  <c r="K1200" i="6"/>
  <c r="L1199" i="6"/>
  <c r="K1199" i="6"/>
  <c r="L4028" i="6"/>
  <c r="K4028" i="6"/>
  <c r="L1197" i="6"/>
  <c r="K1197" i="6"/>
  <c r="L1196" i="6"/>
  <c r="K1196" i="6"/>
  <c r="L2266" i="6"/>
  <c r="K2266" i="6"/>
  <c r="L1194" i="6"/>
  <c r="K1194" i="6"/>
  <c r="L509" i="6"/>
  <c r="K509" i="6"/>
  <c r="L2529" i="6"/>
  <c r="K2529" i="6"/>
  <c r="L3729" i="6"/>
  <c r="K3729" i="6"/>
  <c r="L1190" i="6"/>
  <c r="K1190" i="6"/>
  <c r="L1189" i="6"/>
  <c r="K1189" i="6"/>
  <c r="L1188" i="6"/>
  <c r="K1188" i="6"/>
  <c r="L3194" i="6"/>
  <c r="K3194" i="6"/>
  <c r="L3805" i="6"/>
  <c r="K3805" i="6"/>
  <c r="L3401" i="6"/>
  <c r="K3401" i="6"/>
  <c r="L1184" i="6"/>
  <c r="K1184" i="6"/>
  <c r="L2967" i="6"/>
  <c r="K2967" i="6"/>
  <c r="L1182" i="6"/>
  <c r="K1182" i="6"/>
  <c r="L1181" i="6"/>
  <c r="K1181" i="6"/>
  <c r="L1180" i="6"/>
  <c r="K1180" i="6"/>
  <c r="L3400" i="6"/>
  <c r="K3400" i="6"/>
  <c r="L3526" i="6"/>
  <c r="K3526" i="6"/>
  <c r="L1177" i="6"/>
  <c r="K1177" i="6"/>
  <c r="L1176" i="6"/>
  <c r="K1176" i="6"/>
  <c r="L507" i="6"/>
  <c r="K507" i="6"/>
  <c r="L1174" i="6"/>
  <c r="K1174" i="6"/>
  <c r="L1332" i="6"/>
  <c r="K1332" i="6"/>
  <c r="L2528" i="6"/>
  <c r="K2528" i="6"/>
  <c r="L1171" i="6"/>
  <c r="K1171" i="6"/>
  <c r="L584" i="6"/>
  <c r="K584" i="6"/>
  <c r="L2906" i="6"/>
  <c r="K2906" i="6"/>
  <c r="L2725" i="6"/>
  <c r="K2725" i="6"/>
  <c r="L1167" i="6"/>
  <c r="K1167" i="6"/>
  <c r="L3142" i="6"/>
  <c r="K3142" i="6"/>
  <c r="L676" i="6"/>
  <c r="K676" i="6"/>
  <c r="L2347" i="6"/>
  <c r="K2347" i="6"/>
  <c r="L1163" i="6"/>
  <c r="K1163" i="6"/>
  <c r="L1162" i="6"/>
  <c r="K1162" i="6"/>
  <c r="L1161" i="6"/>
  <c r="K1161" i="6"/>
  <c r="L2344" i="6"/>
  <c r="K2344" i="6"/>
  <c r="L1461" i="6"/>
  <c r="K1461" i="6"/>
  <c r="L1158" i="6"/>
  <c r="K1158" i="6"/>
  <c r="L1157" i="6"/>
  <c r="K1157" i="6"/>
  <c r="L2615" i="6"/>
  <c r="K2615" i="6"/>
  <c r="K34" i="6"/>
  <c r="L1154" i="6"/>
  <c r="K1154" i="6"/>
  <c r="L1153" i="6"/>
  <c r="K1153" i="6"/>
  <c r="L1152" i="6"/>
  <c r="K1152" i="6"/>
  <c r="L1151" i="6"/>
  <c r="K1151" i="6"/>
  <c r="L239" i="6"/>
  <c r="K239" i="6"/>
  <c r="L1149" i="6"/>
  <c r="K1149" i="6"/>
  <c r="L41" i="6"/>
  <c r="K41" i="6"/>
  <c r="L2342" i="6"/>
  <c r="K2342" i="6"/>
  <c r="L1146" i="6"/>
  <c r="K1146" i="6"/>
  <c r="L3595" i="6"/>
  <c r="K3595" i="6"/>
  <c r="L1210" i="6"/>
  <c r="K1210" i="6"/>
  <c r="L1143" i="6"/>
  <c r="K1143" i="6"/>
  <c r="L4054" i="6"/>
  <c r="K4054" i="6"/>
  <c r="L1141" i="6"/>
  <c r="K1141" i="6"/>
  <c r="L2339" i="6"/>
  <c r="K2339" i="6"/>
  <c r="L1139" i="6"/>
  <c r="K1139" i="6"/>
  <c r="L1138" i="6"/>
  <c r="K1138" i="6"/>
  <c r="L2134" i="6"/>
  <c r="K2134" i="6"/>
  <c r="L1136" i="6"/>
  <c r="K1136" i="6"/>
  <c r="L2905" i="6"/>
  <c r="K2905" i="6"/>
  <c r="L1134" i="6"/>
  <c r="K1134" i="6"/>
  <c r="L1133" i="6"/>
  <c r="K1133" i="6"/>
  <c r="L3820" i="6"/>
  <c r="K3820" i="6"/>
  <c r="L1131" i="6"/>
  <c r="K1131" i="6"/>
  <c r="L885" i="6"/>
  <c r="K885" i="6"/>
  <c r="L2336" i="6"/>
  <c r="K2336" i="6"/>
  <c r="L1128" i="6"/>
  <c r="K1128" i="6"/>
  <c r="L1127" i="6"/>
  <c r="K1127" i="6"/>
  <c r="L3476" i="6"/>
  <c r="K3476" i="6"/>
  <c r="L1125" i="6"/>
  <c r="K1125" i="6"/>
  <c r="L1124" i="6"/>
  <c r="K1124" i="6"/>
  <c r="L2053" i="6"/>
  <c r="K2053" i="6"/>
  <c r="L582" i="6"/>
  <c r="K582" i="6"/>
  <c r="L1121" i="6"/>
  <c r="K1121" i="6"/>
  <c r="L1120" i="6"/>
  <c r="K1120" i="6"/>
  <c r="L3022" i="6"/>
  <c r="K3022" i="6"/>
  <c r="L506" i="6"/>
  <c r="K506" i="6"/>
  <c r="L1117" i="6"/>
  <c r="K1117" i="6"/>
  <c r="L1116" i="6"/>
  <c r="K1116" i="6"/>
  <c r="L2524" i="6"/>
  <c r="K2524" i="6"/>
  <c r="L1114" i="6"/>
  <c r="K1114" i="6"/>
  <c r="L3592" i="6"/>
  <c r="K3592" i="6"/>
  <c r="L234" i="6"/>
  <c r="K234" i="6"/>
  <c r="L3020" i="6"/>
  <c r="K3020" i="6"/>
  <c r="L1110" i="6"/>
  <c r="K1110" i="6"/>
  <c r="L1109" i="6"/>
  <c r="K1109" i="6"/>
  <c r="L2612" i="6"/>
  <c r="K2612" i="6"/>
  <c r="L1107" i="6"/>
  <c r="K1107" i="6"/>
  <c r="L1106" i="6"/>
  <c r="K1106" i="6"/>
  <c r="L1105" i="6"/>
  <c r="K1105" i="6"/>
  <c r="L1104" i="6"/>
  <c r="K1104" i="6"/>
  <c r="L1103" i="6"/>
  <c r="K1103" i="6"/>
  <c r="L505" i="6"/>
  <c r="K505" i="6"/>
  <c r="L1101" i="6"/>
  <c r="K1101" i="6"/>
  <c r="L1622" i="6"/>
  <c r="K1622" i="6"/>
  <c r="L1099" i="6"/>
  <c r="K1099" i="6"/>
  <c r="L3256" i="6"/>
  <c r="K3256" i="6"/>
  <c r="L3590" i="6"/>
  <c r="K3590" i="6"/>
  <c r="L1096" i="6"/>
  <c r="K1096" i="6"/>
  <c r="L1095" i="6"/>
  <c r="K1095" i="6"/>
  <c r="L1094" i="6"/>
  <c r="K1094" i="6"/>
  <c r="L2334" i="6"/>
  <c r="K2334" i="6"/>
  <c r="L1092" i="6"/>
  <c r="K1092" i="6"/>
  <c r="L1091" i="6"/>
  <c r="K1091" i="6"/>
  <c r="L2724" i="6"/>
  <c r="K2724" i="6"/>
  <c r="L3399" i="6"/>
  <c r="K3399" i="6"/>
  <c r="L1088" i="6"/>
  <c r="K1088" i="6"/>
  <c r="L1087" i="6"/>
  <c r="K1087" i="6"/>
  <c r="L1086" i="6"/>
  <c r="K1086" i="6"/>
  <c r="L502" i="6"/>
  <c r="K502" i="6"/>
  <c r="L3650" i="6"/>
  <c r="K3650" i="6"/>
  <c r="L2793" i="6"/>
  <c r="K2793" i="6"/>
  <c r="L3473" i="6"/>
  <c r="K3473" i="6"/>
  <c r="L1081" i="6"/>
  <c r="K1081" i="6"/>
  <c r="L752" i="6"/>
  <c r="K752" i="6"/>
  <c r="L3396" i="6"/>
  <c r="K3396" i="6"/>
  <c r="L1078" i="6"/>
  <c r="K1078" i="6"/>
  <c r="L1077" i="6"/>
  <c r="K1077" i="6"/>
  <c r="L1945" i="6"/>
  <c r="K1945" i="6"/>
  <c r="L1075" i="6"/>
  <c r="K1075" i="6"/>
  <c r="L1074" i="6"/>
  <c r="K1074" i="6"/>
  <c r="L1073" i="6"/>
  <c r="K1073" i="6"/>
  <c r="L2611" i="6"/>
  <c r="K2611" i="6"/>
  <c r="L1071" i="6"/>
  <c r="K1071" i="6"/>
  <c r="L3254" i="6"/>
  <c r="K3254" i="6"/>
  <c r="L581" i="6"/>
  <c r="K581" i="6"/>
  <c r="L4024" i="6"/>
  <c r="K4024" i="6"/>
  <c r="L1067" i="6"/>
  <c r="K1067" i="6"/>
  <c r="L1066" i="6"/>
  <c r="K1066" i="6"/>
  <c r="L2792" i="6"/>
  <c r="K2792" i="6"/>
  <c r="L3719" i="6"/>
  <c r="K3719" i="6"/>
  <c r="L995" i="6"/>
  <c r="K995" i="6"/>
  <c r="L1062" i="6"/>
  <c r="K1062" i="6"/>
  <c r="L1614" i="6"/>
  <c r="K1614" i="6"/>
  <c r="L1060" i="6"/>
  <c r="K1060" i="6"/>
  <c r="L3361" i="6"/>
  <c r="K3361" i="6"/>
  <c r="L1113" i="6"/>
  <c r="K1113" i="6"/>
  <c r="L1057" i="6"/>
  <c r="K1057" i="6"/>
  <c r="L1056" i="6"/>
  <c r="K1056" i="6"/>
  <c r="L1055" i="6"/>
  <c r="K1055" i="6"/>
  <c r="L3987" i="6"/>
  <c r="K3987" i="6"/>
  <c r="L1053" i="6"/>
  <c r="K1053" i="6"/>
  <c r="L1052" i="6"/>
  <c r="K1052" i="6"/>
  <c r="L1051" i="6"/>
  <c r="K1051" i="6"/>
  <c r="L1050" i="6"/>
  <c r="K1050" i="6"/>
  <c r="L1049" i="6"/>
  <c r="K1049" i="6"/>
  <c r="L580" i="6"/>
  <c r="K580" i="6"/>
  <c r="L1047" i="6"/>
  <c r="K1047" i="6"/>
  <c r="L127" i="6"/>
  <c r="K127" i="6"/>
  <c r="L1045" i="6"/>
  <c r="K1045" i="6"/>
  <c r="L1044" i="6"/>
  <c r="K1044" i="6"/>
  <c r="L993" i="6"/>
  <c r="K993" i="6"/>
  <c r="L1042" i="6"/>
  <c r="K1042" i="6"/>
  <c r="L2599" i="6"/>
  <c r="K2599" i="6"/>
  <c r="L1459" i="6"/>
  <c r="K1459" i="6"/>
  <c r="L499" i="6"/>
  <c r="K499" i="6"/>
  <c r="L3856" i="6"/>
  <c r="K3856" i="6"/>
  <c r="L2791" i="6"/>
  <c r="K2791" i="6"/>
  <c r="L1458" i="6"/>
  <c r="K1458" i="6"/>
  <c r="L1035" i="6"/>
  <c r="K1035" i="6"/>
  <c r="L1034" i="6"/>
  <c r="K1034" i="6"/>
  <c r="L3463" i="6"/>
  <c r="K3463" i="6"/>
  <c r="L1032" i="6"/>
  <c r="K1032" i="6"/>
  <c r="L1031" i="6"/>
  <c r="K1031" i="6"/>
  <c r="L3852" i="6"/>
  <c r="K3852" i="6"/>
  <c r="L1029" i="6"/>
  <c r="K1029" i="6"/>
  <c r="L2437" i="6"/>
  <c r="K2437" i="6"/>
  <c r="L1027" i="6"/>
  <c r="K1027" i="6"/>
  <c r="L3588" i="6"/>
  <c r="K3588" i="6"/>
  <c r="L2787" i="6"/>
  <c r="K2787" i="6"/>
  <c r="L1024" i="6"/>
  <c r="K1024" i="6"/>
  <c r="L1023" i="6"/>
  <c r="K1023" i="6"/>
  <c r="L1022" i="6"/>
  <c r="K1022" i="6"/>
  <c r="L1021" i="6"/>
  <c r="K1021" i="6"/>
  <c r="L1020" i="6"/>
  <c r="K1020" i="6"/>
  <c r="L1019" i="6"/>
  <c r="K1019" i="6"/>
  <c r="L2721" i="6"/>
  <c r="K2721" i="6"/>
  <c r="L2720" i="6"/>
  <c r="K2720" i="6"/>
  <c r="L2333" i="6"/>
  <c r="K2333" i="6"/>
  <c r="L1015" i="6"/>
  <c r="K1015" i="6"/>
  <c r="L1014" i="6"/>
  <c r="K1014" i="6"/>
  <c r="L2265" i="6"/>
  <c r="K2265" i="6"/>
  <c r="L1208" i="6"/>
  <c r="K1208" i="6"/>
  <c r="L1011" i="6"/>
  <c r="K1011" i="6"/>
  <c r="L2327" i="6"/>
  <c r="K2327" i="6"/>
  <c r="L1009" i="6"/>
  <c r="K1009" i="6"/>
  <c r="L1008" i="6"/>
  <c r="K1008" i="6"/>
  <c r="L1007" i="6"/>
  <c r="K1007" i="6"/>
  <c r="L3068" i="6"/>
  <c r="K3068" i="6"/>
  <c r="L2902" i="6"/>
  <c r="K2902" i="6"/>
  <c r="L2518" i="6"/>
  <c r="K2518" i="6"/>
  <c r="L1328" i="6"/>
  <c r="K1328" i="6"/>
  <c r="L1002" i="6"/>
  <c r="K1002" i="6"/>
  <c r="L2786" i="6"/>
  <c r="K2786" i="6"/>
  <c r="L431" i="6"/>
  <c r="K431" i="6"/>
  <c r="L3358" i="6"/>
  <c r="K3358" i="6"/>
  <c r="L430" i="6"/>
  <c r="K430" i="6"/>
  <c r="L1607" i="6"/>
  <c r="K1607" i="6"/>
  <c r="L2784" i="6"/>
  <c r="K2784" i="6"/>
  <c r="L1455" i="6"/>
  <c r="K1455" i="6"/>
  <c r="L994" i="6"/>
  <c r="K994" i="6"/>
  <c r="L2960" i="6"/>
  <c r="K2960" i="6"/>
  <c r="L992" i="6"/>
  <c r="K992" i="6"/>
  <c r="L2262" i="6"/>
  <c r="K2262" i="6"/>
  <c r="L990" i="6"/>
  <c r="K990" i="6"/>
  <c r="L989" i="6"/>
  <c r="K989" i="6"/>
  <c r="L988" i="6"/>
  <c r="K988" i="6"/>
  <c r="L987" i="6"/>
  <c r="K987" i="6"/>
  <c r="L986" i="6"/>
  <c r="K986" i="6"/>
  <c r="L985" i="6"/>
  <c r="K985" i="6"/>
  <c r="L178" i="6"/>
  <c r="K178" i="6"/>
  <c r="L3762" i="6"/>
  <c r="K3762" i="6"/>
  <c r="L2131" i="6"/>
  <c r="K2131" i="6"/>
  <c r="L981" i="6"/>
  <c r="K981" i="6"/>
  <c r="L980" i="6"/>
  <c r="K980" i="6"/>
  <c r="L979" i="6"/>
  <c r="K979" i="6"/>
  <c r="L978" i="6"/>
  <c r="K978" i="6"/>
  <c r="L977" i="6"/>
  <c r="K977" i="6"/>
  <c r="L976" i="6"/>
  <c r="K976" i="6"/>
  <c r="L975" i="6"/>
  <c r="K975" i="6"/>
  <c r="L1604" i="6"/>
  <c r="K1604" i="6"/>
  <c r="L973" i="6"/>
  <c r="K973" i="6"/>
  <c r="L25" i="6"/>
  <c r="K25" i="6"/>
  <c r="L971" i="6"/>
  <c r="K971" i="6"/>
  <c r="L970" i="6"/>
  <c r="K970" i="6"/>
  <c r="L3019" i="6"/>
  <c r="K3019" i="6"/>
  <c r="L3803" i="6"/>
  <c r="K3803" i="6"/>
  <c r="L967" i="6"/>
  <c r="K967" i="6"/>
  <c r="L176" i="6"/>
  <c r="K176" i="6"/>
  <c r="L965" i="6"/>
  <c r="K965" i="6"/>
  <c r="L964" i="6"/>
  <c r="K964" i="6"/>
  <c r="L1112" i="6"/>
  <c r="K1112" i="6"/>
  <c r="L2052" i="6"/>
  <c r="K2052" i="6"/>
  <c r="L961" i="6"/>
  <c r="K961" i="6"/>
  <c r="L960" i="6"/>
  <c r="K960" i="6"/>
  <c r="L959" i="6"/>
  <c r="K959" i="6"/>
  <c r="L675" i="6"/>
  <c r="K675" i="6"/>
  <c r="L1753" i="6"/>
  <c r="K1753" i="6"/>
  <c r="L956" i="6"/>
  <c r="K956" i="6"/>
  <c r="L1603" i="6"/>
  <c r="K1603" i="6"/>
  <c r="L954" i="6"/>
  <c r="K954" i="6"/>
  <c r="L953" i="6"/>
  <c r="K953" i="6"/>
  <c r="L952" i="6"/>
  <c r="K952" i="6"/>
  <c r="L3586" i="6"/>
  <c r="K3586" i="6"/>
  <c r="L991" i="6"/>
  <c r="K991" i="6"/>
  <c r="L949" i="6"/>
  <c r="K949" i="6"/>
  <c r="L1327" i="6"/>
  <c r="K1327" i="6"/>
  <c r="L947" i="6"/>
  <c r="K947" i="6"/>
  <c r="L946" i="6"/>
  <c r="K946" i="6"/>
  <c r="L1326" i="6"/>
  <c r="K1326" i="6"/>
  <c r="L944" i="6"/>
  <c r="K944" i="6"/>
  <c r="L429" i="6"/>
  <c r="K429" i="6"/>
  <c r="L578" i="6"/>
  <c r="K578" i="6"/>
  <c r="L941" i="6"/>
  <c r="K941" i="6"/>
  <c r="L984" i="6"/>
  <c r="K984" i="6"/>
  <c r="L1111" i="6"/>
  <c r="K1111" i="6"/>
  <c r="L3974" i="6"/>
  <c r="K3974" i="6"/>
  <c r="L937" i="6"/>
  <c r="K937" i="6"/>
  <c r="L1108" i="6"/>
  <c r="K1108" i="6"/>
  <c r="L2189" i="6"/>
  <c r="K2189" i="6"/>
  <c r="L339" i="6"/>
  <c r="K339" i="6"/>
  <c r="L3887" i="6"/>
  <c r="K3887" i="6"/>
  <c r="L1944" i="6"/>
  <c r="K1944" i="6"/>
  <c r="L426" i="6"/>
  <c r="K426" i="6"/>
  <c r="L930" i="6"/>
  <c r="K930" i="6"/>
  <c r="L498" i="6"/>
  <c r="K498" i="6"/>
  <c r="L1751" i="6"/>
  <c r="K1751" i="6"/>
  <c r="L927" i="6"/>
  <c r="K927" i="6"/>
  <c r="L926" i="6"/>
  <c r="K926" i="6"/>
  <c r="L925" i="6"/>
  <c r="K925" i="6"/>
  <c r="L924" i="6"/>
  <c r="K924" i="6"/>
  <c r="L2048" i="6"/>
  <c r="K2048" i="6"/>
  <c r="L922" i="6"/>
  <c r="K922" i="6"/>
  <c r="L921" i="6"/>
  <c r="K921" i="6"/>
  <c r="L2260" i="6"/>
  <c r="K2260" i="6"/>
  <c r="L882" i="6"/>
  <c r="K882" i="6"/>
  <c r="L2047" i="6"/>
  <c r="K2047" i="6"/>
  <c r="L917" i="6"/>
  <c r="K917" i="6"/>
  <c r="L916" i="6"/>
  <c r="K916" i="6"/>
  <c r="L880" i="6"/>
  <c r="K880" i="6"/>
  <c r="L2044" i="6"/>
  <c r="K2044" i="6"/>
  <c r="L1829" i="6"/>
  <c r="K1829" i="6"/>
  <c r="L912" i="6"/>
  <c r="K912" i="6"/>
  <c r="L911" i="6"/>
  <c r="K911" i="6"/>
  <c r="L422" i="6"/>
  <c r="K422" i="6"/>
  <c r="L879" i="6"/>
  <c r="K879" i="6"/>
  <c r="L908" i="6"/>
  <c r="K908" i="6"/>
  <c r="L907" i="6"/>
  <c r="K907" i="6"/>
  <c r="L2783" i="6"/>
  <c r="K2783" i="6"/>
  <c r="L1942" i="6"/>
  <c r="K1942" i="6"/>
  <c r="L904" i="6"/>
  <c r="K904" i="6"/>
  <c r="L124" i="6"/>
  <c r="K124" i="6"/>
  <c r="L902" i="6"/>
  <c r="K902" i="6"/>
  <c r="L901" i="6"/>
  <c r="K901" i="6"/>
  <c r="L1453" i="6"/>
  <c r="K1453" i="6"/>
  <c r="L899" i="6"/>
  <c r="K899" i="6"/>
  <c r="L2042" i="6"/>
  <c r="K2042" i="6"/>
  <c r="L897" i="6"/>
  <c r="K897" i="6"/>
  <c r="L2259" i="6"/>
  <c r="K2259" i="6"/>
  <c r="L3189" i="6"/>
  <c r="K3189" i="6"/>
  <c r="L894" i="6"/>
  <c r="K894" i="6"/>
  <c r="L893" i="6"/>
  <c r="K893" i="6"/>
  <c r="L892" i="6"/>
  <c r="K892" i="6"/>
  <c r="L1452" i="6"/>
  <c r="K1452" i="6"/>
  <c r="L890" i="6"/>
  <c r="K890" i="6"/>
  <c r="L889" i="6"/>
  <c r="K889" i="6"/>
  <c r="L2665" i="6"/>
  <c r="K2665" i="6"/>
  <c r="L887" i="6"/>
  <c r="K887" i="6"/>
  <c r="L886" i="6"/>
  <c r="K886" i="6"/>
  <c r="L2593" i="6"/>
  <c r="K2593" i="6"/>
  <c r="L884" i="6"/>
  <c r="K884" i="6"/>
  <c r="L883" i="6"/>
  <c r="K883" i="6"/>
  <c r="L4012" i="6"/>
  <c r="K4012" i="6"/>
  <c r="L881" i="6"/>
  <c r="K881" i="6"/>
  <c r="L2850" i="6"/>
  <c r="K2850" i="6"/>
  <c r="L20" i="6"/>
  <c r="K20" i="6"/>
  <c r="L878" i="6"/>
  <c r="K878" i="6"/>
  <c r="L877" i="6"/>
  <c r="K877" i="6"/>
  <c r="L876" i="6"/>
  <c r="K876" i="6"/>
  <c r="L875" i="6"/>
  <c r="K875" i="6"/>
  <c r="L874" i="6"/>
  <c r="K874" i="6"/>
  <c r="L873" i="6"/>
  <c r="K873" i="6"/>
  <c r="L576" i="6"/>
  <c r="K576" i="6"/>
  <c r="L3523" i="6"/>
  <c r="K3523" i="6"/>
  <c r="L872" i="6"/>
  <c r="K872" i="6"/>
  <c r="L3692" i="6"/>
  <c r="K3692" i="6"/>
  <c r="L751" i="6"/>
  <c r="K751" i="6"/>
  <c r="L867" i="6"/>
  <c r="K867" i="6"/>
  <c r="L983" i="6"/>
  <c r="K983" i="6"/>
  <c r="L865" i="6"/>
  <c r="K865" i="6"/>
  <c r="L864" i="6"/>
  <c r="K864" i="6"/>
  <c r="L863" i="6"/>
  <c r="K863" i="6"/>
  <c r="L862" i="6"/>
  <c r="K862" i="6"/>
  <c r="L4040" i="6"/>
  <c r="K4040" i="6"/>
  <c r="L2849" i="6"/>
  <c r="K2849" i="6"/>
  <c r="L2325" i="6"/>
  <c r="K2325" i="6"/>
  <c r="L858" i="6"/>
  <c r="K858" i="6"/>
  <c r="L2848" i="6"/>
  <c r="K2848" i="6"/>
  <c r="L856" i="6"/>
  <c r="K856" i="6"/>
  <c r="L3759" i="6"/>
  <c r="K3759" i="6"/>
  <c r="L854" i="6"/>
  <c r="K854" i="6"/>
  <c r="L853" i="6"/>
  <c r="K853" i="6"/>
  <c r="L852" i="6"/>
  <c r="K852" i="6"/>
  <c r="L674" i="6"/>
  <c r="K674" i="6"/>
  <c r="L850" i="6"/>
  <c r="K850" i="6"/>
  <c r="L849" i="6"/>
  <c r="K849" i="6"/>
  <c r="L848" i="6"/>
  <c r="K848" i="6"/>
  <c r="L1941" i="6"/>
  <c r="K1941" i="6"/>
  <c r="L1601" i="6"/>
  <c r="K1601" i="6"/>
  <c r="L26" i="6"/>
  <c r="K26" i="6"/>
  <c r="L1827" i="6"/>
  <c r="K1827" i="6"/>
  <c r="L843" i="6"/>
  <c r="K843" i="6"/>
  <c r="L842" i="6"/>
  <c r="K842" i="6"/>
  <c r="L841" i="6"/>
  <c r="K841" i="6"/>
  <c r="L840" i="6"/>
  <c r="K840" i="6"/>
  <c r="L497" i="6"/>
  <c r="K497" i="6"/>
  <c r="L1940" i="6"/>
  <c r="K1940" i="6"/>
  <c r="L837" i="6"/>
  <c r="K837" i="6"/>
  <c r="L836" i="6"/>
  <c r="K836" i="6"/>
  <c r="L835" i="6"/>
  <c r="K835" i="6"/>
  <c r="L834" i="6"/>
  <c r="K834" i="6"/>
  <c r="L1747" i="6"/>
  <c r="K1747" i="6"/>
  <c r="L832" i="6"/>
  <c r="K832" i="6"/>
  <c r="L831" i="6"/>
  <c r="K831" i="6"/>
  <c r="L830" i="6"/>
  <c r="K830" i="6"/>
  <c r="L829" i="6"/>
  <c r="K829" i="6"/>
  <c r="L828" i="6"/>
  <c r="K828" i="6"/>
  <c r="L827" i="6"/>
  <c r="K827" i="6"/>
  <c r="L826" i="6"/>
  <c r="K826" i="6"/>
  <c r="L825" i="6"/>
  <c r="K825" i="6"/>
  <c r="L2780" i="6"/>
  <c r="K2780" i="6"/>
  <c r="L67" i="6"/>
  <c r="K67" i="6"/>
  <c r="L822" i="6"/>
  <c r="K822" i="6"/>
  <c r="L2515" i="6"/>
  <c r="K2515" i="6"/>
  <c r="L820" i="6"/>
  <c r="K820" i="6"/>
  <c r="L819" i="6"/>
  <c r="K819" i="6"/>
  <c r="L818" i="6"/>
  <c r="K818" i="6"/>
  <c r="L817" i="6"/>
  <c r="K817" i="6"/>
  <c r="L40" i="6"/>
  <c r="K40" i="6"/>
  <c r="L815" i="6"/>
  <c r="K815" i="6"/>
  <c r="L814" i="6"/>
  <c r="K814" i="6"/>
  <c r="L2958" i="6"/>
  <c r="K2958" i="6"/>
  <c r="L812" i="6"/>
  <c r="K812" i="6"/>
  <c r="L175" i="6"/>
  <c r="K175" i="6"/>
  <c r="L810" i="6"/>
  <c r="K810" i="6"/>
  <c r="L809" i="6"/>
  <c r="K809" i="6"/>
  <c r="L808" i="6"/>
  <c r="K808" i="6"/>
  <c r="L3249" i="6"/>
  <c r="K3249" i="6"/>
  <c r="L806" i="6"/>
  <c r="K806" i="6"/>
  <c r="L805" i="6"/>
  <c r="K805" i="6"/>
  <c r="L804" i="6"/>
  <c r="K804" i="6"/>
  <c r="L803" i="6"/>
  <c r="K803" i="6"/>
  <c r="L802" i="6"/>
  <c r="K802" i="6"/>
  <c r="L668" i="6"/>
  <c r="K668" i="6"/>
  <c r="L800" i="6"/>
  <c r="K800" i="6"/>
  <c r="L799" i="6"/>
  <c r="K799" i="6"/>
  <c r="L171" i="6"/>
  <c r="K171" i="6"/>
  <c r="L797" i="6"/>
  <c r="K797" i="6"/>
  <c r="L796" i="6"/>
  <c r="K796" i="6"/>
  <c r="L795" i="6"/>
  <c r="K795" i="6"/>
  <c r="L794" i="6"/>
  <c r="K794" i="6"/>
  <c r="L574" i="6"/>
  <c r="K574" i="6"/>
  <c r="L419" i="6"/>
  <c r="K419" i="6"/>
  <c r="L1598" i="6"/>
  <c r="K1598" i="6"/>
  <c r="L747" i="6"/>
  <c r="K747" i="6"/>
  <c r="L789" i="6"/>
  <c r="K789" i="6"/>
  <c r="L788" i="6"/>
  <c r="K788" i="6"/>
  <c r="L787" i="6"/>
  <c r="K787" i="6"/>
  <c r="L786" i="6"/>
  <c r="K786" i="6"/>
  <c r="L785" i="6"/>
  <c r="K785" i="6"/>
  <c r="L3141" i="6"/>
  <c r="K3141" i="6"/>
  <c r="L2513" i="6"/>
  <c r="K2513" i="6"/>
  <c r="L782" i="6"/>
  <c r="K782" i="6"/>
  <c r="L2038" i="6"/>
  <c r="K2038" i="6"/>
  <c r="L780" i="6"/>
  <c r="K780" i="6"/>
  <c r="L2778" i="6"/>
  <c r="K2778" i="6"/>
  <c r="L778" i="6"/>
  <c r="K778" i="6"/>
  <c r="L4051" i="6"/>
  <c r="K4051" i="6"/>
  <c r="L776" i="6"/>
  <c r="K776" i="6"/>
  <c r="L746" i="6"/>
  <c r="K746" i="6"/>
  <c r="L774" i="6"/>
  <c r="K774" i="6"/>
  <c r="L773" i="6"/>
  <c r="K773" i="6"/>
  <c r="L772" i="6"/>
  <c r="K772" i="6"/>
  <c r="L771" i="6"/>
  <c r="K771" i="6"/>
  <c r="L3314" i="6"/>
  <c r="K3314" i="6"/>
  <c r="L871" i="6"/>
  <c r="K871" i="6"/>
  <c r="L768" i="6"/>
  <c r="K768" i="6"/>
  <c r="L767" i="6"/>
  <c r="K767" i="6"/>
  <c r="L766" i="6"/>
  <c r="K766" i="6"/>
  <c r="L765" i="6"/>
  <c r="K765" i="6"/>
  <c r="L2590" i="6"/>
  <c r="K2590" i="6"/>
  <c r="L1451" i="6"/>
  <c r="K1451" i="6"/>
  <c r="L2254" i="6"/>
  <c r="K2254" i="6"/>
  <c r="L761" i="6"/>
  <c r="K761" i="6"/>
  <c r="L3394" i="6"/>
  <c r="K3394" i="6"/>
  <c r="L759" i="6"/>
  <c r="K759" i="6"/>
  <c r="L758" i="6"/>
  <c r="K758" i="6"/>
  <c r="L757" i="6"/>
  <c r="K757" i="6"/>
  <c r="L756" i="6"/>
  <c r="K756" i="6"/>
  <c r="L32" i="6"/>
  <c r="K32" i="6"/>
  <c r="L754" i="6"/>
  <c r="K754" i="6"/>
  <c r="L4062" i="6"/>
  <c r="K4062" i="6"/>
  <c r="L982" i="6"/>
  <c r="K982" i="6"/>
  <c r="L3138" i="6"/>
  <c r="K3138" i="6"/>
  <c r="L750" i="6"/>
  <c r="K750" i="6"/>
  <c r="L749" i="6"/>
  <c r="K749" i="6"/>
  <c r="L748" i="6"/>
  <c r="K748" i="6"/>
  <c r="L495" i="6"/>
  <c r="K495" i="6"/>
  <c r="L1597" i="6"/>
  <c r="K1597" i="6"/>
  <c r="L745" i="6"/>
  <c r="K745" i="6"/>
  <c r="L744" i="6"/>
  <c r="K744" i="6"/>
  <c r="L1745" i="6"/>
  <c r="K1745" i="6"/>
  <c r="L1939" i="6"/>
  <c r="K1939" i="6"/>
  <c r="L741" i="6"/>
  <c r="K741" i="6"/>
  <c r="L1937" i="6"/>
  <c r="K1937" i="6"/>
  <c r="L974" i="6"/>
  <c r="K974" i="6"/>
  <c r="L738" i="6"/>
  <c r="K738" i="6"/>
  <c r="L737" i="6"/>
  <c r="K737" i="6"/>
  <c r="L736" i="6"/>
  <c r="K736" i="6"/>
  <c r="L870" i="6"/>
  <c r="K870" i="6"/>
  <c r="L120" i="6"/>
  <c r="K120" i="6"/>
  <c r="L3585" i="6"/>
  <c r="K3585" i="6"/>
  <c r="L3632" i="6"/>
  <c r="K3632" i="6"/>
  <c r="L38" i="6"/>
  <c r="K38" i="6"/>
  <c r="L1935" i="6"/>
  <c r="K1935" i="6"/>
  <c r="L729" i="6"/>
  <c r="K729" i="6"/>
  <c r="L728" i="6"/>
  <c r="K728" i="6"/>
  <c r="L727" i="6"/>
  <c r="K727" i="6"/>
  <c r="L726" i="6"/>
  <c r="K726" i="6"/>
  <c r="L725" i="6"/>
  <c r="K725" i="6"/>
  <c r="L3986" i="6"/>
  <c r="K3986" i="6"/>
  <c r="L1932" i="6"/>
  <c r="K1932" i="6"/>
  <c r="L722" i="6"/>
  <c r="K722" i="6"/>
  <c r="L1102" i="6"/>
  <c r="K1102" i="6"/>
  <c r="L3847" i="6"/>
  <c r="K3847" i="6"/>
  <c r="L719" i="6"/>
  <c r="K719" i="6"/>
  <c r="L718" i="6"/>
  <c r="K718" i="6"/>
  <c r="L666" i="6"/>
  <c r="K666" i="6"/>
  <c r="L2436" i="6"/>
  <c r="K2436" i="6"/>
  <c r="L715" i="6"/>
  <c r="K715" i="6"/>
  <c r="L714" i="6"/>
  <c r="K714" i="6"/>
  <c r="L118" i="6"/>
  <c r="K118" i="6"/>
  <c r="L494" i="6"/>
  <c r="K494" i="6"/>
  <c r="L572" i="6"/>
  <c r="K572" i="6"/>
  <c r="L710" i="6"/>
  <c r="K710" i="6"/>
  <c r="L709" i="6"/>
  <c r="K709" i="6"/>
  <c r="L3712" i="6"/>
  <c r="K3712" i="6"/>
  <c r="L3311" i="6"/>
  <c r="K3311" i="6"/>
  <c r="L3936" i="6"/>
  <c r="K3936" i="6"/>
  <c r="L2847" i="6"/>
  <c r="K2847" i="6"/>
  <c r="L704" i="6"/>
  <c r="K704" i="6"/>
  <c r="L703" i="6"/>
  <c r="K703" i="6"/>
  <c r="L702" i="6"/>
  <c r="K702" i="6"/>
  <c r="L701" i="6"/>
  <c r="K701" i="6"/>
  <c r="L700" i="6"/>
  <c r="K700" i="6"/>
  <c r="L1100" i="6"/>
  <c r="K1100" i="6"/>
  <c r="L698" i="6"/>
  <c r="K698" i="6"/>
  <c r="L1450" i="6"/>
  <c r="K1450" i="6"/>
  <c r="L696" i="6"/>
  <c r="K696" i="6"/>
  <c r="L1744" i="6"/>
  <c r="K1744" i="6"/>
  <c r="L694" i="6"/>
  <c r="K694" i="6"/>
  <c r="L693" i="6"/>
  <c r="K693" i="6"/>
  <c r="L1098" i="6"/>
  <c r="K1098" i="6"/>
  <c r="L691" i="6"/>
  <c r="K691" i="6"/>
  <c r="L2512" i="6"/>
  <c r="K2512" i="6"/>
  <c r="L689" i="6"/>
  <c r="K689" i="6"/>
  <c r="L1743" i="6"/>
  <c r="K1743" i="6"/>
  <c r="L687" i="6"/>
  <c r="K687" i="6"/>
  <c r="L686" i="6"/>
  <c r="K686" i="6"/>
  <c r="L685" i="6"/>
  <c r="K685" i="6"/>
  <c r="L684" i="6"/>
  <c r="K684" i="6"/>
  <c r="L683" i="6"/>
  <c r="K683" i="6"/>
  <c r="L3583" i="6"/>
  <c r="K3583" i="6"/>
  <c r="L1448" i="6"/>
  <c r="K1448" i="6"/>
  <c r="L3973" i="6"/>
  <c r="K3973" i="6"/>
  <c r="L3066" i="6"/>
  <c r="K3066" i="6"/>
  <c r="L678" i="6"/>
  <c r="K678" i="6"/>
  <c r="L677" i="6"/>
  <c r="K677" i="6"/>
  <c r="L2844" i="6"/>
  <c r="K2844" i="6"/>
  <c r="L1325" i="6"/>
  <c r="K1325" i="6"/>
  <c r="L3460" i="6"/>
  <c r="K3460" i="6"/>
  <c r="L673" i="6"/>
  <c r="K673" i="6"/>
  <c r="L672" i="6"/>
  <c r="K672" i="6"/>
  <c r="L671" i="6"/>
  <c r="K671" i="6"/>
  <c r="L670" i="6"/>
  <c r="K670" i="6"/>
  <c r="L669" i="6"/>
  <c r="K669" i="6"/>
  <c r="L3691" i="6"/>
  <c r="K3691" i="6"/>
  <c r="L667" i="6"/>
  <c r="K667" i="6"/>
  <c r="L3711" i="6"/>
  <c r="K3711" i="6"/>
  <c r="L1324" i="6"/>
  <c r="K1324" i="6"/>
  <c r="L3456" i="6"/>
  <c r="K3456" i="6"/>
  <c r="L663" i="6"/>
  <c r="K663" i="6"/>
  <c r="L4008" i="6"/>
  <c r="K4008" i="6"/>
  <c r="L661" i="6"/>
  <c r="K661" i="6"/>
  <c r="L660" i="6"/>
  <c r="K660" i="6"/>
  <c r="L659" i="6"/>
  <c r="K659" i="6"/>
  <c r="L3522" i="6"/>
  <c r="K3522" i="6"/>
  <c r="L657" i="6"/>
  <c r="K657" i="6"/>
  <c r="L571" i="6"/>
  <c r="K571" i="6"/>
  <c r="L655" i="6"/>
  <c r="K655" i="6"/>
  <c r="L654" i="6"/>
  <c r="K654" i="6"/>
  <c r="L653" i="6"/>
  <c r="K653" i="6"/>
  <c r="L652" i="6"/>
  <c r="K652" i="6"/>
  <c r="L651" i="6"/>
  <c r="K651" i="6"/>
  <c r="L650" i="6"/>
  <c r="K650" i="6"/>
  <c r="L337" i="6"/>
  <c r="K337" i="6"/>
  <c r="L1740" i="6"/>
  <c r="K1740" i="6"/>
  <c r="L647" i="6"/>
  <c r="K647" i="6"/>
  <c r="L646" i="6"/>
  <c r="K646" i="6"/>
  <c r="L645" i="6"/>
  <c r="K645" i="6"/>
  <c r="L1447" i="6"/>
  <c r="K1447" i="6"/>
  <c r="L643" i="6"/>
  <c r="K643" i="6"/>
  <c r="L642" i="6"/>
  <c r="K642" i="6"/>
  <c r="L3580" i="6"/>
  <c r="K3580" i="6"/>
  <c r="L3578" i="6"/>
  <c r="K3578" i="6"/>
  <c r="L639" i="6"/>
  <c r="K639" i="6"/>
  <c r="L638" i="6"/>
  <c r="K638" i="6"/>
  <c r="L637" i="6"/>
  <c r="K637" i="6"/>
  <c r="L636" i="6"/>
  <c r="K636" i="6"/>
  <c r="L635" i="6"/>
  <c r="K635" i="6"/>
  <c r="L634" i="6"/>
  <c r="K634" i="6"/>
  <c r="L633" i="6"/>
  <c r="K633" i="6"/>
  <c r="L665" i="6"/>
  <c r="K665" i="6"/>
  <c r="L631" i="6"/>
  <c r="K631" i="6"/>
  <c r="L630" i="6"/>
  <c r="K630" i="6"/>
  <c r="L629" i="6"/>
  <c r="K629" i="6"/>
  <c r="L628" i="6"/>
  <c r="K628" i="6"/>
  <c r="L627" i="6"/>
  <c r="K627" i="6"/>
  <c r="L3997" i="6"/>
  <c r="K3997" i="6"/>
  <c r="L1444" i="6"/>
  <c r="K1444" i="6"/>
  <c r="L624" i="6"/>
  <c r="K624" i="6"/>
  <c r="L492" i="6"/>
  <c r="K492" i="6"/>
  <c r="L622" i="6"/>
  <c r="K622" i="6"/>
  <c r="L621" i="6"/>
  <c r="K621" i="6"/>
  <c r="L620" i="6"/>
  <c r="K620" i="6"/>
  <c r="L619" i="6"/>
  <c r="K619" i="6"/>
  <c r="L1321" i="6"/>
  <c r="K1321" i="6"/>
  <c r="L1319" i="6"/>
  <c r="K1319" i="6"/>
  <c r="L616" i="6"/>
  <c r="K616" i="6"/>
  <c r="L2511" i="6"/>
  <c r="K2511" i="6"/>
  <c r="L614" i="6"/>
  <c r="K614" i="6"/>
  <c r="L613" i="6"/>
  <c r="K613" i="6"/>
  <c r="L612" i="6"/>
  <c r="K612" i="6"/>
  <c r="L972" i="6"/>
  <c r="K972" i="6"/>
  <c r="L610" i="6"/>
  <c r="K610" i="6"/>
  <c r="L1826" i="6"/>
  <c r="K1826" i="6"/>
  <c r="L2901" i="6"/>
  <c r="K2901" i="6"/>
  <c r="L113" i="6"/>
  <c r="K113" i="6"/>
  <c r="L606" i="6"/>
  <c r="K606" i="6"/>
  <c r="L605" i="6"/>
  <c r="K605" i="6"/>
  <c r="L604" i="6"/>
  <c r="K604" i="6"/>
  <c r="L1097" i="6"/>
  <c r="K1097" i="6"/>
  <c r="L602" i="6"/>
  <c r="K602" i="6"/>
  <c r="L601" i="6"/>
  <c r="K601" i="6"/>
  <c r="L2037" i="6"/>
  <c r="K2037" i="6"/>
  <c r="L599" i="6"/>
  <c r="K599" i="6"/>
  <c r="L598" i="6"/>
  <c r="K598" i="6"/>
  <c r="L231" i="6"/>
  <c r="K231" i="6"/>
  <c r="L596" i="6"/>
  <c r="K596" i="6"/>
  <c r="L595" i="6"/>
  <c r="K595" i="6"/>
  <c r="L594" i="6"/>
  <c r="K594" i="6"/>
  <c r="L593" i="6"/>
  <c r="K593" i="6"/>
  <c r="L2718" i="6"/>
  <c r="K2718" i="6"/>
  <c r="L591" i="6"/>
  <c r="K591" i="6"/>
  <c r="L590" i="6"/>
  <c r="K590" i="6"/>
  <c r="L2253" i="6"/>
  <c r="K2253" i="6"/>
  <c r="L2842" i="6"/>
  <c r="K2842" i="6"/>
  <c r="L2776" i="6"/>
  <c r="K2776" i="6"/>
  <c r="L3690" i="6"/>
  <c r="K3690" i="6"/>
  <c r="L585" i="6"/>
  <c r="K585" i="6"/>
  <c r="L2252" i="6"/>
  <c r="K2252" i="6"/>
  <c r="L583" i="6"/>
  <c r="K583" i="6"/>
  <c r="L664" i="6"/>
  <c r="K664" i="6"/>
  <c r="L2510" i="6"/>
  <c r="K2510" i="6"/>
  <c r="L3310" i="6"/>
  <c r="K3310" i="6"/>
  <c r="L579" i="6"/>
  <c r="K579" i="6"/>
  <c r="L3801" i="6"/>
  <c r="K3801" i="6"/>
  <c r="L577" i="6"/>
  <c r="K577" i="6"/>
  <c r="L226" i="6"/>
  <c r="K226" i="6"/>
  <c r="L575" i="6"/>
  <c r="K575" i="6"/>
  <c r="L2248" i="6"/>
  <c r="K2248" i="6"/>
  <c r="L573" i="6"/>
  <c r="K573" i="6"/>
  <c r="L169" i="6"/>
  <c r="K169" i="6"/>
  <c r="L969" i="6"/>
  <c r="K969" i="6"/>
  <c r="L3814" i="6"/>
  <c r="K3814" i="6"/>
  <c r="L569" i="6"/>
  <c r="K569" i="6"/>
  <c r="L568" i="6"/>
  <c r="K568" i="6"/>
  <c r="L567" i="6"/>
  <c r="K567" i="6"/>
  <c r="L566" i="6"/>
  <c r="K566" i="6"/>
  <c r="L2773" i="6"/>
  <c r="K2773" i="6"/>
  <c r="L564" i="6"/>
  <c r="K564" i="6"/>
  <c r="L563" i="6"/>
  <c r="K563" i="6"/>
  <c r="L336" i="6"/>
  <c r="K336" i="6"/>
  <c r="L561" i="6"/>
  <c r="K561" i="6"/>
  <c r="L560" i="6"/>
  <c r="K560" i="6"/>
  <c r="L559" i="6"/>
  <c r="K559" i="6"/>
  <c r="L1593" i="6"/>
  <c r="K1593" i="6"/>
  <c r="L557" i="6"/>
  <c r="K557" i="6"/>
  <c r="L335" i="6"/>
  <c r="K335" i="6"/>
  <c r="L555" i="6"/>
  <c r="K555" i="6"/>
  <c r="L1318" i="6"/>
  <c r="K1318" i="6"/>
  <c r="L2322" i="6"/>
  <c r="K2322" i="6"/>
  <c r="L2188" i="6"/>
  <c r="K2188" i="6"/>
  <c r="L3933" i="6"/>
  <c r="K3933" i="6"/>
  <c r="L1591" i="6"/>
  <c r="K1591" i="6"/>
  <c r="L3186" i="6"/>
  <c r="K3186" i="6"/>
  <c r="L548" i="6"/>
  <c r="K548" i="6"/>
  <c r="L743" i="6"/>
  <c r="K743" i="6"/>
  <c r="L546" i="6"/>
  <c r="K546" i="6"/>
  <c r="L545" i="6"/>
  <c r="K545" i="6"/>
  <c r="L869" i="6"/>
  <c r="K869" i="6"/>
  <c r="L543" i="6"/>
  <c r="K543" i="6"/>
  <c r="L662" i="6"/>
  <c r="K662" i="6"/>
  <c r="L541" i="6"/>
  <c r="K541" i="6"/>
  <c r="L540" i="6"/>
  <c r="K540" i="6"/>
  <c r="L418" i="6"/>
  <c r="K418" i="6"/>
  <c r="L538" i="6"/>
  <c r="K538" i="6"/>
  <c r="L1590" i="6"/>
  <c r="K1590" i="6"/>
  <c r="L1825" i="6"/>
  <c r="K1825" i="6"/>
  <c r="L535" i="6"/>
  <c r="K535" i="6"/>
  <c r="L868" i="6"/>
  <c r="K868" i="6"/>
  <c r="L533" i="6"/>
  <c r="K533" i="6"/>
  <c r="L532" i="6"/>
  <c r="K532" i="6"/>
  <c r="L531" i="6"/>
  <c r="K531" i="6"/>
  <c r="L530" i="6"/>
  <c r="K530" i="6"/>
  <c r="L866" i="6"/>
  <c r="K866" i="6"/>
  <c r="L1586" i="6"/>
  <c r="K1586" i="6"/>
  <c r="L1585" i="6"/>
  <c r="K1585" i="6"/>
  <c r="L526" i="6"/>
  <c r="K526" i="6"/>
  <c r="L3519" i="6"/>
  <c r="K3519" i="6"/>
  <c r="L112" i="6"/>
  <c r="K112" i="6"/>
  <c r="L523" i="6"/>
  <c r="K523" i="6"/>
  <c r="L968" i="6"/>
  <c r="K968" i="6"/>
  <c r="L3758" i="6"/>
  <c r="K3758" i="6"/>
  <c r="L3130" i="6"/>
  <c r="K3130" i="6"/>
  <c r="L2509" i="6"/>
  <c r="K2509" i="6"/>
  <c r="L2320" i="6"/>
  <c r="K2320" i="6"/>
  <c r="L517" i="6"/>
  <c r="K517" i="6"/>
  <c r="L516" i="6"/>
  <c r="K516" i="6"/>
  <c r="L515" i="6"/>
  <c r="K515" i="6"/>
  <c r="L514" i="6"/>
  <c r="K514" i="6"/>
  <c r="L570" i="6"/>
  <c r="K570" i="6"/>
  <c r="L512" i="6"/>
  <c r="K512" i="6"/>
  <c r="L511" i="6"/>
  <c r="K511" i="6"/>
  <c r="L2841" i="6"/>
  <c r="K2841" i="6"/>
  <c r="L225" i="6"/>
  <c r="K225" i="6"/>
  <c r="L508" i="6"/>
  <c r="K508" i="6"/>
  <c r="L1204" i="6"/>
  <c r="K1204" i="6"/>
  <c r="L332" i="6"/>
  <c r="K332" i="6"/>
  <c r="L966" i="6"/>
  <c r="K966" i="6"/>
  <c r="L504" i="6"/>
  <c r="K504" i="6"/>
  <c r="L503" i="6"/>
  <c r="K503" i="6"/>
  <c r="L565" i="6"/>
  <c r="K565" i="6"/>
  <c r="L501" i="6"/>
  <c r="K501" i="6"/>
  <c r="L500" i="6"/>
  <c r="K500" i="6"/>
  <c r="L2506" i="6"/>
  <c r="K2506" i="6"/>
  <c r="L1442" i="6"/>
  <c r="K1442" i="6"/>
  <c r="L3017" i="6"/>
  <c r="K3017" i="6"/>
  <c r="L496" i="6"/>
  <c r="K496" i="6"/>
  <c r="L3838" i="6"/>
  <c r="K3838" i="6"/>
  <c r="L2247" i="6"/>
  <c r="K2247" i="6"/>
  <c r="L493" i="6"/>
  <c r="K493" i="6"/>
  <c r="L1317" i="6"/>
  <c r="K1317" i="6"/>
  <c r="L1580" i="6"/>
  <c r="K1580" i="6"/>
  <c r="L2036" i="6"/>
  <c r="K2036" i="6"/>
  <c r="L489" i="6"/>
  <c r="K489" i="6"/>
  <c r="L488" i="6"/>
  <c r="K488" i="6"/>
  <c r="L3710" i="6"/>
  <c r="K3710" i="6"/>
  <c r="L15" i="6"/>
  <c r="K15" i="6"/>
  <c r="L485" i="6"/>
  <c r="K485" i="6"/>
  <c r="L484" i="6"/>
  <c r="K484" i="6"/>
  <c r="L331" i="6"/>
  <c r="K331" i="6"/>
  <c r="L111" i="6"/>
  <c r="K111" i="6"/>
  <c r="L3631" i="6"/>
  <c r="K3631" i="6"/>
  <c r="L480" i="6"/>
  <c r="K480" i="6"/>
  <c r="L479" i="6"/>
  <c r="K479" i="6"/>
  <c r="L2432" i="6"/>
  <c r="K2432" i="6"/>
  <c r="L477" i="6"/>
  <c r="K477" i="6"/>
  <c r="L476" i="6"/>
  <c r="K476" i="6"/>
  <c r="L475" i="6"/>
  <c r="K475" i="6"/>
  <c r="L1739" i="6"/>
  <c r="K1739" i="6"/>
  <c r="L473" i="6"/>
  <c r="K473" i="6"/>
  <c r="L417" i="6"/>
  <c r="K417" i="6"/>
  <c r="L471" i="6"/>
  <c r="K471" i="6"/>
  <c r="L1202" i="6"/>
  <c r="K1202" i="6"/>
  <c r="L469" i="6"/>
  <c r="K469" i="6"/>
  <c r="L468" i="6"/>
  <c r="K468" i="6"/>
  <c r="L467" i="6"/>
  <c r="K467" i="6"/>
  <c r="L466" i="6"/>
  <c r="K466" i="6"/>
  <c r="L465" i="6"/>
  <c r="K465" i="6"/>
  <c r="L963" i="6"/>
  <c r="K963" i="6"/>
  <c r="L463" i="6"/>
  <c r="K463" i="6"/>
  <c r="L462" i="6"/>
  <c r="K462" i="6"/>
  <c r="L461" i="6"/>
  <c r="K461" i="6"/>
  <c r="L4058" i="6"/>
  <c r="K4058" i="6"/>
  <c r="L562" i="6"/>
  <c r="K562" i="6"/>
  <c r="L962" i="6"/>
  <c r="K962" i="6"/>
  <c r="L457" i="6"/>
  <c r="K457" i="6"/>
  <c r="L456" i="6"/>
  <c r="K456" i="6"/>
  <c r="L455" i="6"/>
  <c r="K455" i="6"/>
  <c r="L454" i="6"/>
  <c r="K454" i="6"/>
  <c r="L2246" i="6"/>
  <c r="K2246" i="6"/>
  <c r="L861" i="6"/>
  <c r="K861" i="6"/>
  <c r="L3063" i="6"/>
  <c r="K3063" i="6"/>
  <c r="L450" i="6"/>
  <c r="K450" i="6"/>
  <c r="L449" i="6"/>
  <c r="K449" i="6"/>
  <c r="L1823" i="6"/>
  <c r="K1823" i="6"/>
  <c r="L447" i="6"/>
  <c r="K447" i="6"/>
  <c r="L2770" i="6"/>
  <c r="K2770" i="6"/>
  <c r="L3128" i="6"/>
  <c r="K3128" i="6"/>
  <c r="L444" i="6"/>
  <c r="K444" i="6"/>
  <c r="L1737" i="6"/>
  <c r="K1737" i="6"/>
  <c r="L442" i="6"/>
  <c r="K442" i="6"/>
  <c r="L441" i="6"/>
  <c r="K441" i="6"/>
  <c r="L2504" i="6"/>
  <c r="K2504" i="6"/>
  <c r="L860" i="6"/>
  <c r="K860" i="6"/>
  <c r="L438" i="6"/>
  <c r="K438" i="6"/>
  <c r="L437" i="6"/>
  <c r="K437" i="6"/>
  <c r="L436" i="6"/>
  <c r="K436" i="6"/>
  <c r="L2128" i="6"/>
  <c r="K2128" i="6"/>
  <c r="L434" i="6"/>
  <c r="K434" i="6"/>
  <c r="L433" i="6"/>
  <c r="K433" i="6"/>
  <c r="L432" i="6"/>
  <c r="K432" i="6"/>
  <c r="L416" i="6"/>
  <c r="K416" i="6"/>
  <c r="L3355" i="6"/>
  <c r="K3355" i="6"/>
  <c r="L3813" i="6"/>
  <c r="K3813" i="6"/>
  <c r="L428" i="6"/>
  <c r="K428" i="6"/>
  <c r="L427" i="6"/>
  <c r="K427" i="6"/>
  <c r="L3689" i="6"/>
  <c r="K3689" i="6"/>
  <c r="L425" i="6"/>
  <c r="K425" i="6"/>
  <c r="L424" i="6"/>
  <c r="K424" i="6"/>
  <c r="L423" i="6"/>
  <c r="K423" i="6"/>
  <c r="L223" i="6"/>
  <c r="K223" i="6"/>
  <c r="L421" i="6"/>
  <c r="K421" i="6"/>
  <c r="L420" i="6"/>
  <c r="K420" i="6"/>
  <c r="L3179" i="6"/>
  <c r="K3179" i="6"/>
  <c r="L2899" i="6"/>
  <c r="K2899" i="6"/>
  <c r="L2717" i="6"/>
  <c r="K2717" i="6"/>
  <c r="L221" i="6"/>
  <c r="K221" i="6"/>
  <c r="L2034" i="6"/>
  <c r="K2034" i="6"/>
  <c r="L414" i="6"/>
  <c r="K414" i="6"/>
  <c r="L413" i="6"/>
  <c r="K413" i="6"/>
  <c r="L3517" i="6"/>
  <c r="K3517" i="6"/>
  <c r="L2500" i="6"/>
  <c r="K2500" i="6"/>
  <c r="L410" i="6"/>
  <c r="K410" i="6"/>
  <c r="L409" i="6"/>
  <c r="K409" i="6"/>
  <c r="L330" i="6"/>
  <c r="K330" i="6"/>
  <c r="L64" i="6"/>
  <c r="K64" i="6"/>
  <c r="L406" i="6"/>
  <c r="K406" i="6"/>
  <c r="L405" i="6"/>
  <c r="K405" i="6"/>
  <c r="L404" i="6"/>
  <c r="K404" i="6"/>
  <c r="L1820" i="6"/>
  <c r="K1820" i="6"/>
  <c r="L2031" i="6"/>
  <c r="K2031" i="6"/>
  <c r="L3309" i="6"/>
  <c r="K3309" i="6"/>
  <c r="L1578" i="6"/>
  <c r="K1578" i="6"/>
  <c r="L399" i="6"/>
  <c r="K399" i="6"/>
  <c r="L398" i="6"/>
  <c r="K398" i="6"/>
  <c r="L415" i="6"/>
  <c r="K415" i="6"/>
  <c r="L4038" i="6"/>
  <c r="K4038" i="6"/>
  <c r="L395" i="6"/>
  <c r="K395" i="6"/>
  <c r="L2498" i="6"/>
  <c r="K2498" i="6"/>
  <c r="L1577" i="6"/>
  <c r="K1577" i="6"/>
  <c r="L392" i="6"/>
  <c r="K392" i="6"/>
  <c r="L2664" i="6"/>
  <c r="K2664" i="6"/>
  <c r="L1575" i="6"/>
  <c r="K1575" i="6"/>
  <c r="L389" i="6"/>
  <c r="K389" i="6"/>
  <c r="L2496" i="6"/>
  <c r="K2496" i="6"/>
  <c r="L387" i="6"/>
  <c r="K387" i="6"/>
  <c r="L386" i="6"/>
  <c r="K386" i="6"/>
  <c r="L385" i="6"/>
  <c r="K385" i="6"/>
  <c r="L384" i="6"/>
  <c r="K384" i="6"/>
  <c r="L1316" i="6"/>
  <c r="K1316" i="6"/>
  <c r="L382" i="6"/>
  <c r="K382" i="6"/>
  <c r="L329" i="6"/>
  <c r="K329" i="6"/>
  <c r="L380" i="6"/>
  <c r="K380" i="6"/>
  <c r="L379" i="6"/>
  <c r="K379" i="6"/>
  <c r="L378" i="6"/>
  <c r="K378" i="6"/>
  <c r="L377" i="6"/>
  <c r="K377" i="6"/>
  <c r="L3455" i="6"/>
  <c r="K3455" i="6"/>
  <c r="L375" i="6"/>
  <c r="K375" i="6"/>
  <c r="L2894" i="6"/>
  <c r="K2894" i="6"/>
  <c r="L373" i="6"/>
  <c r="K373" i="6"/>
  <c r="L372" i="6"/>
  <c r="K372" i="6"/>
  <c r="L1315" i="6"/>
  <c r="K1315" i="6"/>
  <c r="L370" i="6"/>
  <c r="K370" i="6"/>
  <c r="L2431" i="6"/>
  <c r="K2431" i="6"/>
  <c r="L368" i="6"/>
  <c r="K368" i="6"/>
  <c r="L367" i="6"/>
  <c r="K367" i="6"/>
  <c r="L366" i="6"/>
  <c r="K366" i="6"/>
  <c r="L365" i="6"/>
  <c r="K365" i="6"/>
  <c r="L2427" i="6"/>
  <c r="K2427" i="6"/>
  <c r="L363" i="6"/>
  <c r="K363" i="6"/>
  <c r="L362" i="6"/>
  <c r="K362" i="6"/>
  <c r="L361" i="6"/>
  <c r="K361" i="6"/>
  <c r="L360" i="6"/>
  <c r="K360" i="6"/>
  <c r="L359" i="6"/>
  <c r="K359" i="6"/>
  <c r="L2187" i="6"/>
  <c r="K2187" i="6"/>
  <c r="L1309" i="6"/>
  <c r="K1309" i="6"/>
  <c r="L356" i="6"/>
  <c r="K356" i="6"/>
  <c r="L355" i="6"/>
  <c r="K355" i="6"/>
  <c r="L53" i="6"/>
  <c r="K53" i="6"/>
  <c r="L353" i="6"/>
  <c r="K353" i="6"/>
  <c r="L352" i="6"/>
  <c r="K352" i="6"/>
  <c r="L351" i="6"/>
  <c r="K351" i="6"/>
  <c r="L350" i="6"/>
  <c r="K350" i="6"/>
  <c r="L349" i="6"/>
  <c r="K349" i="6"/>
  <c r="L348" i="6"/>
  <c r="K348" i="6"/>
  <c r="L2030" i="6"/>
  <c r="K2030" i="6"/>
  <c r="L346" i="6"/>
  <c r="K346" i="6"/>
  <c r="L345" i="6"/>
  <c r="K345" i="6"/>
  <c r="L344" i="6"/>
  <c r="K344" i="6"/>
  <c r="L1930" i="6"/>
  <c r="K1930" i="6"/>
  <c r="L342" i="6"/>
  <c r="K342" i="6"/>
  <c r="L341" i="6"/>
  <c r="K341" i="6"/>
  <c r="L340" i="6"/>
  <c r="K340" i="6"/>
  <c r="L1201" i="6"/>
  <c r="K1201" i="6"/>
  <c r="L338" i="6"/>
  <c r="K338" i="6"/>
  <c r="L859" i="6"/>
  <c r="K859" i="6"/>
  <c r="L2840" i="6"/>
  <c r="K2840" i="6"/>
  <c r="L3757" i="6"/>
  <c r="K3757" i="6"/>
  <c r="L334" i="6"/>
  <c r="K334" i="6"/>
  <c r="L333" i="6"/>
  <c r="K333" i="6"/>
  <c r="L2029" i="6"/>
  <c r="K2029" i="6"/>
  <c r="L2663" i="6"/>
  <c r="K2663" i="6"/>
  <c r="L412" i="6"/>
  <c r="K412" i="6"/>
  <c r="L2716" i="6"/>
  <c r="K2716" i="6"/>
  <c r="L328" i="6"/>
  <c r="K328" i="6"/>
  <c r="L2245" i="6"/>
  <c r="K2245" i="6"/>
  <c r="L3794" i="6"/>
  <c r="K3794" i="6"/>
  <c r="L325" i="6"/>
  <c r="K325" i="6"/>
  <c r="L324" i="6"/>
  <c r="K324" i="6"/>
  <c r="L323" i="6"/>
  <c r="K323" i="6"/>
  <c r="L322" i="6"/>
  <c r="K322" i="6"/>
  <c r="L321" i="6"/>
  <c r="K321" i="6"/>
  <c r="L320" i="6"/>
  <c r="K320" i="6"/>
  <c r="L319" i="6"/>
  <c r="K319" i="6"/>
  <c r="L3248" i="6"/>
  <c r="K3248" i="6"/>
  <c r="L317" i="6"/>
  <c r="K317" i="6"/>
  <c r="L316" i="6"/>
  <c r="K316" i="6"/>
  <c r="L315" i="6"/>
  <c r="K315" i="6"/>
  <c r="L314" i="6"/>
  <c r="K314" i="6"/>
  <c r="L313" i="6"/>
  <c r="K313" i="6"/>
  <c r="L312" i="6"/>
  <c r="K312" i="6"/>
  <c r="L311" i="6"/>
  <c r="K311" i="6"/>
  <c r="L857" i="6"/>
  <c r="K857" i="6"/>
  <c r="L309" i="6"/>
  <c r="K309" i="6"/>
  <c r="L308" i="6"/>
  <c r="K308" i="6"/>
  <c r="L2893" i="6"/>
  <c r="K2893" i="6"/>
  <c r="L306" i="6"/>
  <c r="K306" i="6"/>
  <c r="L305" i="6"/>
  <c r="K305" i="6"/>
  <c r="L2021" i="6"/>
  <c r="K2021" i="6"/>
  <c r="L303" i="6"/>
  <c r="K303" i="6"/>
  <c r="L302" i="6"/>
  <c r="K302" i="6"/>
  <c r="L301" i="6"/>
  <c r="K301" i="6"/>
  <c r="L1569" i="6"/>
  <c r="K1569" i="6"/>
  <c r="L2011" i="6"/>
  <c r="K2011" i="6"/>
  <c r="L558" i="6"/>
  <c r="K558" i="6"/>
  <c r="L297" i="6"/>
  <c r="K297" i="6"/>
  <c r="L296" i="6"/>
  <c r="K296" i="6"/>
  <c r="L295" i="6"/>
  <c r="K295" i="6"/>
  <c r="L294" i="6"/>
  <c r="K294" i="6"/>
  <c r="L293" i="6"/>
  <c r="K293" i="6"/>
  <c r="L4068" i="6"/>
  <c r="K4068" i="6"/>
  <c r="L291" i="6"/>
  <c r="K291" i="6"/>
  <c r="L290" i="6"/>
  <c r="K290" i="6"/>
  <c r="L289" i="6"/>
  <c r="K289" i="6"/>
  <c r="L288" i="6"/>
  <c r="K288" i="6"/>
  <c r="L287" i="6"/>
  <c r="K287" i="6"/>
  <c r="L286" i="6"/>
  <c r="K286" i="6"/>
  <c r="L285" i="6"/>
  <c r="K285" i="6"/>
  <c r="L491" i="6"/>
  <c r="K491" i="6"/>
  <c r="L283" i="6"/>
  <c r="K283" i="6"/>
  <c r="L282" i="6"/>
  <c r="K282" i="6"/>
  <c r="L281" i="6"/>
  <c r="K281" i="6"/>
  <c r="L280" i="6"/>
  <c r="K280" i="6"/>
  <c r="L2010" i="6"/>
  <c r="K2010" i="6"/>
  <c r="L278" i="6"/>
  <c r="K278" i="6"/>
  <c r="L277" i="6"/>
  <c r="K277" i="6"/>
  <c r="L276" i="6"/>
  <c r="K276" i="6"/>
  <c r="L275" i="6"/>
  <c r="K275" i="6"/>
  <c r="L274" i="6"/>
  <c r="K274" i="6"/>
  <c r="L273" i="6"/>
  <c r="K273" i="6"/>
  <c r="L272" i="6"/>
  <c r="K272" i="6"/>
  <c r="L2124" i="6"/>
  <c r="K2124" i="6"/>
  <c r="L270" i="6"/>
  <c r="K270" i="6"/>
  <c r="L3630" i="6"/>
  <c r="K3630" i="6"/>
  <c r="L3812" i="6"/>
  <c r="K3812" i="6"/>
  <c r="L107" i="6"/>
  <c r="K107" i="6"/>
  <c r="L266" i="6"/>
  <c r="K266" i="6"/>
  <c r="L265" i="6"/>
  <c r="K265" i="6"/>
  <c r="L264" i="6"/>
  <c r="K264" i="6"/>
  <c r="L263" i="6"/>
  <c r="K263" i="6"/>
  <c r="L262" i="6"/>
  <c r="K262" i="6"/>
  <c r="L261" i="6"/>
  <c r="K261" i="6"/>
  <c r="L260" i="6"/>
  <c r="K260" i="6"/>
  <c r="L259" i="6"/>
  <c r="K259" i="6"/>
  <c r="L258" i="6"/>
  <c r="K258" i="6"/>
  <c r="L257" i="6"/>
  <c r="K257" i="6"/>
  <c r="L256" i="6"/>
  <c r="K256" i="6"/>
  <c r="L255" i="6"/>
  <c r="K255" i="6"/>
  <c r="L254" i="6"/>
  <c r="K254" i="6"/>
  <c r="L3688" i="6"/>
  <c r="K3688" i="6"/>
  <c r="L252" i="6"/>
  <c r="K252" i="6"/>
  <c r="L251" i="6"/>
  <c r="K251" i="6"/>
  <c r="L216" i="6"/>
  <c r="K216" i="6"/>
  <c r="L3809" i="6"/>
  <c r="K3809" i="6"/>
  <c r="L327" i="6"/>
  <c r="K327" i="6"/>
  <c r="L247" i="6"/>
  <c r="K247" i="6"/>
  <c r="L246" i="6"/>
  <c r="K246" i="6"/>
  <c r="L2185" i="6"/>
  <c r="K2185" i="6"/>
  <c r="L244" i="6"/>
  <c r="K244" i="6"/>
  <c r="L243" i="6"/>
  <c r="K243" i="6"/>
  <c r="L242" i="6"/>
  <c r="K242" i="6"/>
  <c r="L855" i="6"/>
  <c r="K855" i="6"/>
  <c r="L240" i="6"/>
  <c r="K240" i="6"/>
  <c r="L2495" i="6"/>
  <c r="K2495" i="6"/>
  <c r="L238" i="6"/>
  <c r="K238" i="6"/>
  <c r="L237" i="6"/>
  <c r="K237" i="6"/>
  <c r="L236" i="6"/>
  <c r="K236" i="6"/>
  <c r="L235" i="6"/>
  <c r="K235" i="6"/>
  <c r="L61" i="6"/>
  <c r="K61" i="6"/>
  <c r="L233" i="6"/>
  <c r="K233" i="6"/>
  <c r="L232" i="6"/>
  <c r="K232" i="6"/>
  <c r="L326" i="6"/>
  <c r="K326" i="6"/>
  <c r="L230" i="6"/>
  <c r="K230" i="6"/>
  <c r="L229" i="6"/>
  <c r="K229" i="6"/>
  <c r="L228" i="6"/>
  <c r="K228" i="6"/>
  <c r="L227" i="6"/>
  <c r="K227" i="6"/>
  <c r="L1093" i="6"/>
  <c r="K1093" i="6"/>
  <c r="L3454" i="6"/>
  <c r="K3454" i="6"/>
  <c r="L224" i="6"/>
  <c r="K224" i="6"/>
  <c r="L2662" i="6"/>
  <c r="K2662" i="6"/>
  <c r="L222" i="6"/>
  <c r="K222" i="6"/>
  <c r="L3014" i="6"/>
  <c r="K3014" i="6"/>
  <c r="L220" i="6"/>
  <c r="K220" i="6"/>
  <c r="L219" i="6"/>
  <c r="K219" i="6"/>
  <c r="L218" i="6"/>
  <c r="K218" i="6"/>
  <c r="L217" i="6"/>
  <c r="K217" i="6"/>
  <c r="L1441" i="6"/>
  <c r="K1441" i="6"/>
  <c r="L215" i="6"/>
  <c r="K215" i="6"/>
  <c r="L214" i="6"/>
  <c r="K214" i="6"/>
  <c r="L1308" i="6"/>
  <c r="K1308" i="6"/>
  <c r="L212" i="6"/>
  <c r="K212" i="6"/>
  <c r="L2661" i="6"/>
  <c r="K2661" i="6"/>
  <c r="L210" i="6"/>
  <c r="K210" i="6"/>
  <c r="L209" i="6"/>
  <c r="K209" i="6"/>
  <c r="L2123" i="6"/>
  <c r="K2123" i="6"/>
  <c r="L958" i="6"/>
  <c r="K958" i="6"/>
  <c r="L206" i="6"/>
  <c r="K206" i="6"/>
  <c r="L851" i="6"/>
  <c r="K851" i="6"/>
  <c r="L490" i="6"/>
  <c r="K490" i="6"/>
  <c r="L203" i="6"/>
  <c r="K203" i="6"/>
  <c r="L202" i="6"/>
  <c r="K202" i="6"/>
  <c r="L2892" i="6"/>
  <c r="K2892" i="6"/>
  <c r="L3907" i="6"/>
  <c r="K3907" i="6"/>
  <c r="L3307" i="6"/>
  <c r="K3307" i="6"/>
  <c r="L3836" i="6"/>
  <c r="K3836" i="6"/>
  <c r="L1090" i="6"/>
  <c r="K1090" i="6"/>
  <c r="L196" i="6"/>
  <c r="K196" i="6"/>
  <c r="L1198" i="6"/>
  <c r="K1198" i="6"/>
  <c r="L194" i="6"/>
  <c r="K194" i="6"/>
  <c r="L193" i="6"/>
  <c r="K193" i="6"/>
  <c r="L2769" i="6"/>
  <c r="K2769" i="6"/>
  <c r="L2891" i="6"/>
  <c r="K2891" i="6"/>
  <c r="L658" i="6"/>
  <c r="K658" i="6"/>
  <c r="L189" i="6"/>
  <c r="K189" i="6"/>
  <c r="L188" i="6"/>
  <c r="K188" i="6"/>
  <c r="L187" i="6"/>
  <c r="K187" i="6"/>
  <c r="L3306" i="6"/>
  <c r="K3306" i="6"/>
  <c r="L185" i="6"/>
  <c r="K185" i="6"/>
  <c r="L184" i="6"/>
  <c r="K184" i="6"/>
  <c r="L2316" i="6"/>
  <c r="K2316" i="6"/>
  <c r="L182" i="6"/>
  <c r="K182" i="6"/>
  <c r="L1195" i="6"/>
  <c r="K1195" i="6"/>
  <c r="L180" i="6"/>
  <c r="K180" i="6"/>
  <c r="L179" i="6"/>
  <c r="K179" i="6"/>
  <c r="L3808" i="6"/>
  <c r="K3808" i="6"/>
  <c r="L177" i="6"/>
  <c r="K177" i="6"/>
  <c r="L2491" i="6"/>
  <c r="K2491" i="6"/>
  <c r="L742" i="6"/>
  <c r="K742" i="6"/>
  <c r="L174" i="6"/>
  <c r="K174" i="6"/>
  <c r="L173" i="6"/>
  <c r="K173" i="6"/>
  <c r="L172" i="6"/>
  <c r="K172" i="6"/>
  <c r="L957" i="6"/>
  <c r="K957" i="6"/>
  <c r="L170" i="6"/>
  <c r="K170" i="6"/>
  <c r="L2242" i="6"/>
  <c r="K2242" i="6"/>
  <c r="L2122" i="6"/>
  <c r="K2122" i="6"/>
  <c r="L2713" i="6"/>
  <c r="K2713" i="6"/>
  <c r="L166" i="6"/>
  <c r="K166" i="6"/>
  <c r="L2889" i="6"/>
  <c r="K2889" i="6"/>
  <c r="L164" i="6"/>
  <c r="K164" i="6"/>
  <c r="L3629" i="6"/>
  <c r="K3629" i="6"/>
  <c r="L847" i="6"/>
  <c r="K847" i="6"/>
  <c r="L1818" i="6"/>
  <c r="K1818" i="6"/>
  <c r="L160" i="6"/>
  <c r="K160" i="6"/>
  <c r="L2121" i="6"/>
  <c r="K2121" i="6"/>
  <c r="L1815" i="6"/>
  <c r="K1815" i="6"/>
  <c r="L157" i="6"/>
  <c r="K157" i="6"/>
  <c r="L156" i="6"/>
  <c r="K156" i="6"/>
  <c r="L155" i="6"/>
  <c r="K155" i="6"/>
  <c r="L3792" i="6"/>
  <c r="K3792" i="6"/>
  <c r="L153" i="6"/>
  <c r="K153" i="6"/>
  <c r="L152" i="6"/>
  <c r="K152" i="6"/>
  <c r="L151" i="6"/>
  <c r="K151" i="6"/>
  <c r="L1089" i="6"/>
  <c r="K1089" i="6"/>
  <c r="L149" i="6"/>
  <c r="K149" i="6"/>
  <c r="L3709" i="6"/>
  <c r="K3709" i="6"/>
  <c r="L147" i="6"/>
  <c r="K147" i="6"/>
  <c r="L4023" i="6"/>
  <c r="K4023" i="6"/>
  <c r="L1307" i="6"/>
  <c r="K1307" i="6"/>
  <c r="L144" i="6"/>
  <c r="K144" i="6"/>
  <c r="L143" i="6"/>
  <c r="K143" i="6"/>
  <c r="L142" i="6"/>
  <c r="K142" i="6"/>
  <c r="L141" i="6"/>
  <c r="K141" i="6"/>
  <c r="L2489" i="6"/>
  <c r="K2489" i="6"/>
  <c r="L3515" i="6"/>
  <c r="K3515" i="6"/>
  <c r="L1193" i="6"/>
  <c r="K1193" i="6"/>
  <c r="L137" i="6"/>
  <c r="K137" i="6"/>
  <c r="L136" i="6"/>
  <c r="K136" i="6"/>
  <c r="L135" i="6"/>
  <c r="K135" i="6"/>
  <c r="L134" i="6"/>
  <c r="K134" i="6"/>
  <c r="L1566" i="6"/>
  <c r="K1566" i="6"/>
  <c r="L3452" i="6"/>
  <c r="K3452" i="6"/>
  <c r="L3687" i="6"/>
  <c r="K3687" i="6"/>
  <c r="L318" i="6"/>
  <c r="K318" i="6"/>
  <c r="L129" i="6"/>
  <c r="K129" i="6"/>
  <c r="L3012" i="6"/>
  <c r="K3012" i="6"/>
  <c r="L3514" i="6"/>
  <c r="K3514" i="6"/>
  <c r="L126" i="6"/>
  <c r="K126" i="6"/>
  <c r="L125" i="6"/>
  <c r="K125" i="6"/>
  <c r="L3513" i="6"/>
  <c r="K3513" i="6"/>
  <c r="L123" i="6"/>
  <c r="K123" i="6"/>
  <c r="L122" i="6"/>
  <c r="K122" i="6"/>
  <c r="L121" i="6"/>
  <c r="K121" i="6"/>
  <c r="L2315" i="6"/>
  <c r="K2315" i="6"/>
  <c r="L119" i="6"/>
  <c r="K119" i="6"/>
  <c r="L3509" i="6"/>
  <c r="K3509" i="6"/>
  <c r="L117" i="6"/>
  <c r="K117" i="6"/>
  <c r="L116" i="6"/>
  <c r="K116" i="6"/>
  <c r="L115" i="6"/>
  <c r="K115" i="6"/>
  <c r="L114" i="6"/>
  <c r="K114" i="6"/>
  <c r="L656" i="6"/>
  <c r="K656" i="6"/>
  <c r="L3867" i="6"/>
  <c r="K3867" i="6"/>
  <c r="L1562" i="6"/>
  <c r="K1562" i="6"/>
  <c r="L110" i="6"/>
  <c r="K110" i="6"/>
  <c r="L109" i="6"/>
  <c r="K109" i="6"/>
  <c r="L108" i="6"/>
  <c r="K108" i="6"/>
  <c r="L649" i="6"/>
  <c r="K649" i="6"/>
  <c r="L106" i="6"/>
  <c r="K106" i="6"/>
  <c r="L105" i="6"/>
  <c r="K105" i="6"/>
  <c r="L104" i="6"/>
  <c r="K104" i="6"/>
  <c r="L103" i="6"/>
  <c r="K103" i="6"/>
  <c r="L102" i="6"/>
  <c r="K102" i="6"/>
  <c r="L846" i="6"/>
  <c r="K846" i="6"/>
  <c r="L213" i="6"/>
  <c r="K213" i="6"/>
  <c r="L99" i="6"/>
  <c r="K99" i="6"/>
  <c r="L98" i="6"/>
  <c r="K98" i="6"/>
  <c r="L97" i="6"/>
  <c r="K97" i="6"/>
  <c r="L4001" i="6"/>
  <c r="K4001" i="6"/>
  <c r="L2309" i="6"/>
  <c r="K2309" i="6"/>
  <c r="L94" i="6"/>
  <c r="K94" i="6"/>
  <c r="L93" i="6"/>
  <c r="K93" i="6"/>
  <c r="L3010" i="6"/>
  <c r="K3010" i="6"/>
  <c r="L91" i="6"/>
  <c r="K91" i="6"/>
  <c r="L1192" i="6"/>
  <c r="K1192" i="6"/>
  <c r="L1813" i="6"/>
  <c r="K1813" i="6"/>
  <c r="L88" i="6"/>
  <c r="K88" i="6"/>
  <c r="L87" i="6"/>
  <c r="K87" i="6"/>
  <c r="L3647" i="6"/>
  <c r="K3647" i="6"/>
  <c r="L85" i="6"/>
  <c r="K85" i="6"/>
  <c r="L3930" i="6"/>
  <c r="K3930" i="6"/>
  <c r="L83" i="6"/>
  <c r="K83" i="6"/>
  <c r="L82" i="6"/>
  <c r="K82" i="6"/>
  <c r="L81" i="6"/>
  <c r="K81" i="6"/>
  <c r="L80" i="6"/>
  <c r="K80" i="6"/>
  <c r="L79" i="6"/>
  <c r="K79" i="6"/>
  <c r="L78" i="6"/>
  <c r="K78" i="6"/>
  <c r="L1085" i="6"/>
  <c r="K1085" i="6"/>
  <c r="L76" i="6"/>
  <c r="K76" i="6"/>
  <c r="L75" i="6"/>
  <c r="K75" i="6"/>
  <c r="L1084" i="6"/>
  <c r="K1084" i="6"/>
  <c r="L73" i="6"/>
  <c r="K73" i="6"/>
  <c r="L72" i="6"/>
  <c r="K72" i="6"/>
  <c r="L71" i="6"/>
  <c r="K71" i="6"/>
  <c r="L70" i="6"/>
  <c r="K70" i="6"/>
  <c r="L2655" i="6"/>
  <c r="K2655" i="6"/>
  <c r="L955" i="6"/>
  <c r="K955" i="6"/>
  <c r="L1733" i="6"/>
  <c r="K1733" i="6"/>
  <c r="L66" i="6"/>
  <c r="K66" i="6"/>
  <c r="L65" i="6"/>
  <c r="K65" i="6"/>
  <c r="L556" i="6"/>
  <c r="K556" i="6"/>
  <c r="L63" i="6"/>
  <c r="K63" i="6"/>
  <c r="L62" i="6"/>
  <c r="K62" i="6"/>
  <c r="L3866" i="6"/>
  <c r="K3866" i="6"/>
  <c r="L1438" i="6"/>
  <c r="K1438" i="6"/>
  <c r="L59" i="6"/>
  <c r="K59" i="6"/>
  <c r="L58" i="6"/>
  <c r="K58" i="6"/>
  <c r="L57" i="6"/>
  <c r="K57" i="6"/>
  <c r="L56" i="6"/>
  <c r="K56" i="6"/>
  <c r="L55" i="6"/>
  <c r="K55" i="6"/>
  <c r="L54" i="6"/>
  <c r="K54" i="6"/>
  <c r="L1083" i="6"/>
  <c r="K1083" i="6"/>
  <c r="L52" i="6"/>
  <c r="K52" i="6"/>
  <c r="L51" i="6"/>
  <c r="K51" i="6"/>
  <c r="L50" i="6"/>
  <c r="K50" i="6"/>
  <c r="L49" i="6"/>
  <c r="K49" i="6"/>
  <c r="L48" i="6"/>
  <c r="K48" i="6"/>
  <c r="L47" i="6"/>
  <c r="K47" i="6"/>
  <c r="L1434" i="6"/>
  <c r="K1434" i="6"/>
  <c r="L45" i="6"/>
  <c r="K45" i="6"/>
  <c r="L1191" i="6"/>
  <c r="K1191" i="6"/>
  <c r="L487" i="6"/>
  <c r="K487" i="6"/>
  <c r="L3968" i="6"/>
  <c r="K3968" i="6"/>
  <c r="L3352" i="6"/>
  <c r="K3352" i="6"/>
  <c r="L1432" i="6"/>
  <c r="K1432" i="6"/>
  <c r="L39" i="6"/>
  <c r="K39" i="6"/>
  <c r="L211" i="6"/>
  <c r="K211" i="6"/>
  <c r="L37" i="6"/>
  <c r="K37" i="6"/>
  <c r="L36" i="6"/>
  <c r="K36" i="6"/>
  <c r="L1187" i="6"/>
  <c r="K1187" i="6"/>
  <c r="L1560" i="6"/>
  <c r="K1560" i="6"/>
  <c r="L1082" i="6"/>
  <c r="K1082" i="6"/>
  <c r="L740" i="6"/>
  <c r="K740" i="6"/>
  <c r="L31" i="6"/>
  <c r="K31" i="6"/>
  <c r="L30" i="6"/>
  <c r="K30" i="6"/>
  <c r="L168" i="6"/>
  <c r="K168" i="6"/>
  <c r="L845" i="6"/>
  <c r="K845" i="6"/>
  <c r="L739" i="6"/>
  <c r="K739" i="6"/>
  <c r="L1557" i="6"/>
  <c r="K1557" i="6"/>
  <c r="L1728" i="6"/>
  <c r="K1728" i="6"/>
  <c r="L24" i="6"/>
  <c r="K24" i="6"/>
  <c r="L951" i="6"/>
  <c r="K951" i="6"/>
  <c r="L22" i="6"/>
  <c r="K22" i="6"/>
  <c r="L21" i="6"/>
  <c r="K21" i="6"/>
  <c r="L2183" i="6"/>
  <c r="K2183" i="6"/>
  <c r="L1431" i="6"/>
  <c r="K1431" i="6"/>
  <c r="L18" i="6"/>
  <c r="K18" i="6"/>
  <c r="L735" i="6"/>
  <c r="K735" i="6"/>
  <c r="L16" i="6"/>
  <c r="K16" i="6"/>
  <c r="L554" i="6"/>
  <c r="K554" i="6"/>
  <c r="L2114" i="6"/>
  <c r="K2114" i="6"/>
  <c r="L13" i="6"/>
  <c r="K13" i="6"/>
  <c r="L12" i="6"/>
  <c r="K12" i="6"/>
  <c r="L11" i="6"/>
  <c r="K11" i="6"/>
  <c r="L10" i="6"/>
  <c r="K10" i="6"/>
  <c r="L9" i="6"/>
  <c r="K9" i="6"/>
  <c r="L8" i="6"/>
  <c r="K8" i="6"/>
  <c r="L7" i="6"/>
  <c r="K7" i="6"/>
  <c r="L3121" i="6"/>
  <c r="K3121" i="6"/>
  <c r="L5" i="6"/>
  <c r="K5" i="6"/>
  <c r="L2488" i="6"/>
  <c r="K2488" i="6"/>
  <c r="L3" i="6"/>
  <c r="K3" i="6"/>
  <c r="L2" i="6"/>
  <c r="K2" i="6"/>
  <c r="L1649" i="5"/>
  <c r="K1289" i="5"/>
  <c r="L1180" i="5"/>
  <c r="K3064" i="5"/>
  <c r="L464" i="5"/>
  <c r="K623" i="5"/>
  <c r="L1332" i="5"/>
  <c r="K1781" i="5"/>
  <c r="L154" i="5"/>
  <c r="K1550" i="5"/>
  <c r="L1342" i="5"/>
  <c r="K2087" i="5"/>
  <c r="L2443" i="5"/>
  <c r="K2685" i="5"/>
  <c r="L1814" i="5"/>
  <c r="K2169" i="5"/>
  <c r="L3951" i="5"/>
  <c r="K2000" i="5"/>
  <c r="L1791" i="5"/>
  <c r="K622" i="5"/>
  <c r="L416" i="5"/>
  <c r="K1856" i="5"/>
  <c r="L1763" i="5"/>
  <c r="K2744" i="5"/>
  <c r="L2349" i="5"/>
  <c r="K1549" i="5"/>
  <c r="L796" i="5"/>
  <c r="K3576" i="5"/>
  <c r="L4062" i="5"/>
  <c r="K3292" i="5"/>
  <c r="L211" i="5"/>
  <c r="K1918" i="5"/>
  <c r="L118" i="5"/>
  <c r="K2459" i="5"/>
  <c r="L539" i="5"/>
  <c r="K98" i="5"/>
  <c r="L3517" i="5"/>
  <c r="K3178" i="5"/>
  <c r="L3954" i="5"/>
  <c r="K2541" i="5"/>
  <c r="L1835" i="5"/>
  <c r="K2935" i="5"/>
  <c r="L208" i="5"/>
  <c r="K1855" i="5"/>
  <c r="L3815" i="5"/>
  <c r="K3629" i="5"/>
  <c r="L3162" i="5"/>
  <c r="K2934" i="5"/>
  <c r="L2075" i="5"/>
  <c r="K3291" i="5"/>
  <c r="L2784" i="5"/>
  <c r="K3238" i="5"/>
  <c r="L2164" i="5"/>
  <c r="K3869" i="5"/>
  <c r="L2200" i="5"/>
  <c r="K1120" i="5"/>
  <c r="L2733" i="5"/>
  <c r="K3469" i="5"/>
  <c r="L3393" i="5"/>
  <c r="K2086" i="5"/>
  <c r="L1337" i="5"/>
  <c r="K1917" i="5"/>
  <c r="L3071" i="5"/>
  <c r="K707" i="5"/>
  <c r="L2369" i="5"/>
  <c r="K2803" i="5"/>
  <c r="L412" i="5"/>
  <c r="K1693" i="5"/>
  <c r="L2015" i="5"/>
  <c r="K621" i="5"/>
  <c r="L1116" i="5"/>
  <c r="K3975" i="5"/>
  <c r="L990" i="5"/>
  <c r="K3358" i="5"/>
  <c r="L1909" i="5"/>
  <c r="K3123" i="5"/>
  <c r="L4019" i="5"/>
  <c r="K2168" i="5"/>
  <c r="L2760" i="5"/>
  <c r="K1119" i="5"/>
  <c r="L3843" i="5"/>
  <c r="K3945" i="5"/>
  <c r="L480" i="5"/>
  <c r="K1118" i="5"/>
  <c r="L167" i="5"/>
  <c r="K2743" i="5"/>
  <c r="L3525" i="5"/>
  <c r="K3929" i="5"/>
  <c r="L228" i="5"/>
  <c r="K3237" i="5"/>
  <c r="L1731" i="5"/>
  <c r="K1548" i="5"/>
  <c r="L171" i="5"/>
  <c r="K3063" i="5"/>
  <c r="L4080" i="5"/>
  <c r="K1547" i="5"/>
  <c r="L3091" i="5"/>
  <c r="K2324" i="5"/>
  <c r="L279" i="5"/>
  <c r="K2254" i="5"/>
  <c r="L235" i="5"/>
  <c r="K16" i="5"/>
  <c r="L2249" i="5"/>
  <c r="K3678" i="5"/>
  <c r="L31" i="5"/>
  <c r="K1007" i="5"/>
  <c r="L3885" i="5"/>
  <c r="K3236" i="5"/>
  <c r="L1624" i="5"/>
  <c r="K3677" i="5"/>
  <c r="L874" i="5"/>
  <c r="K2802" i="5"/>
  <c r="L1289" i="5"/>
  <c r="K4088" i="5"/>
  <c r="L1767" i="5"/>
  <c r="K3122" i="5"/>
  <c r="L1127" i="5"/>
  <c r="K184" i="5"/>
  <c r="L3837" i="5"/>
  <c r="K2994" i="5"/>
  <c r="L144" i="5"/>
  <c r="K903" i="5"/>
  <c r="L793" i="5"/>
  <c r="K3290" i="5"/>
  <c r="L2053" i="5"/>
  <c r="K2085" i="5"/>
  <c r="L2345" i="5"/>
  <c r="K1288" i="5"/>
  <c r="L2946" i="5"/>
  <c r="K1200" i="5"/>
  <c r="L1622" i="5"/>
  <c r="K3628" i="5"/>
  <c r="L214" i="5"/>
  <c r="K1999" i="5"/>
  <c r="L1384" i="5"/>
  <c r="K97" i="5"/>
  <c r="L2066" i="5"/>
  <c r="K2933" i="5"/>
  <c r="L1818" i="5"/>
  <c r="K2391" i="5"/>
  <c r="L3528" i="5"/>
  <c r="K131" i="5"/>
  <c r="L3038" i="5"/>
  <c r="K2993" i="5"/>
  <c r="L3143" i="5"/>
  <c r="K1474" i="5"/>
  <c r="L1249" i="5"/>
  <c r="K2167" i="5"/>
  <c r="L1150" i="5"/>
  <c r="K1780" i="5"/>
  <c r="L978" i="5"/>
  <c r="K2868" i="5"/>
  <c r="L2821" i="5"/>
  <c r="K1006" i="5"/>
  <c r="L986" i="5"/>
  <c r="K3121" i="5"/>
  <c r="L3585" i="5"/>
  <c r="K535" i="5"/>
  <c r="L3458" i="5"/>
  <c r="K3468" i="5"/>
  <c r="L3616" i="5"/>
  <c r="K2801" i="5"/>
  <c r="L980" i="5"/>
  <c r="K2932" i="5"/>
  <c r="L1593" i="5"/>
  <c r="K2458" i="5"/>
  <c r="L1915" i="5"/>
  <c r="K3712" i="5"/>
  <c r="L1522" i="5"/>
  <c r="K2800" i="5"/>
  <c r="L1966" i="5"/>
  <c r="K2618" i="5"/>
  <c r="L1789" i="5"/>
  <c r="K378" i="5"/>
  <c r="L2251" i="5"/>
  <c r="K3787" i="5"/>
  <c r="L406" i="5"/>
  <c r="K1473" i="5"/>
  <c r="L3413" i="5"/>
  <c r="K3575" i="5"/>
  <c r="L873" i="5"/>
  <c r="K2799" i="5"/>
  <c r="L966" i="5"/>
  <c r="K2390" i="5"/>
  <c r="L3319" i="5"/>
  <c r="K1546" i="5"/>
  <c r="L433" i="5"/>
  <c r="K3062" i="5"/>
  <c r="L3414" i="5"/>
  <c r="K3676" i="5"/>
  <c r="L332" i="5"/>
  <c r="K1381" i="5"/>
  <c r="L1045" i="5"/>
  <c r="K1199" i="5"/>
  <c r="L3979" i="5"/>
  <c r="K620" i="5"/>
  <c r="L3643" i="5"/>
  <c r="K1117" i="5"/>
  <c r="L3603" i="5"/>
  <c r="K1854" i="5"/>
  <c r="L1280" i="5"/>
  <c r="K3711" i="5"/>
  <c r="L1907" i="5"/>
  <c r="K3061" i="5"/>
  <c r="L2649" i="5"/>
  <c r="K1631" i="5"/>
  <c r="L2365" i="5"/>
  <c r="K2617" i="5"/>
  <c r="L1989" i="5"/>
  <c r="K3527" i="5"/>
  <c r="L765" i="5"/>
  <c r="K2323" i="5"/>
  <c r="L1671" i="5"/>
  <c r="K2798" i="5"/>
  <c r="L4025" i="5"/>
  <c r="K619" i="5"/>
  <c r="L1656" i="5"/>
  <c r="K1853" i="5"/>
  <c r="L2672" i="5"/>
  <c r="K3467" i="5"/>
  <c r="L2637" i="5"/>
  <c r="K1005" i="5"/>
  <c r="L3425" i="5"/>
  <c r="K306" i="5"/>
  <c r="L2843" i="5"/>
  <c r="K2389" i="5"/>
  <c r="L1138" i="5"/>
  <c r="K1116" i="5"/>
  <c r="L3905" i="5"/>
  <c r="K3357" i="5"/>
  <c r="L3287" i="5"/>
  <c r="K3526" i="5"/>
  <c r="L2848" i="5"/>
  <c r="K2797" i="5"/>
  <c r="L3709" i="5"/>
  <c r="K3356" i="5"/>
  <c r="L1164" i="5"/>
  <c r="K2540" i="5"/>
  <c r="L942" i="5"/>
  <c r="K1472" i="5"/>
  <c r="L3911" i="5"/>
  <c r="K706" i="5"/>
  <c r="L1228" i="5"/>
  <c r="K1380" i="5"/>
  <c r="L3583" i="5"/>
  <c r="K377" i="5"/>
  <c r="L4016" i="5"/>
  <c r="K1198" i="5"/>
  <c r="L2660" i="5"/>
  <c r="K2684" i="5"/>
  <c r="L733" i="5"/>
  <c r="K902" i="5"/>
  <c r="L240" i="5"/>
  <c r="K305" i="5"/>
  <c r="L1072" i="5"/>
  <c r="K2616" i="5"/>
  <c r="L3261" i="5"/>
  <c r="K1545" i="5"/>
  <c r="L826" i="5"/>
  <c r="K534" i="5"/>
  <c r="L3056" i="5"/>
  <c r="K3844" i="5"/>
  <c r="L3625" i="5"/>
  <c r="K3751" i="5"/>
  <c r="L1697" i="5"/>
  <c r="K304" i="5"/>
  <c r="L912" i="5"/>
  <c r="K449" i="5"/>
  <c r="L3096" i="5"/>
  <c r="K2742" i="5"/>
  <c r="L2552" i="5"/>
  <c r="K705" i="5"/>
  <c r="L2968" i="5"/>
  <c r="K2741" i="5"/>
  <c r="L253" i="5"/>
  <c r="K901" i="5"/>
  <c r="L2405" i="5"/>
  <c r="K808" i="5"/>
  <c r="L3246" i="5"/>
  <c r="K376" i="5"/>
  <c r="L1285" i="5"/>
  <c r="K3816" i="5"/>
  <c r="L3176" i="5"/>
  <c r="K3574" i="5"/>
  <c r="L2004" i="5"/>
  <c r="K183" i="5"/>
  <c r="L3117" i="5"/>
  <c r="K3843" i="5"/>
  <c r="L2196" i="5"/>
  <c r="K1004" i="5"/>
  <c r="L2128" i="5"/>
  <c r="K2084" i="5"/>
  <c r="L2564" i="5"/>
  <c r="K1197" i="5"/>
  <c r="L570" i="5"/>
  <c r="K1471" i="5"/>
  <c r="L1557" i="5"/>
  <c r="K448" i="5"/>
  <c r="L586" i="5"/>
  <c r="K2253" i="5"/>
  <c r="L3003" i="5"/>
  <c r="K807" i="5"/>
  <c r="L112" i="5"/>
  <c r="K1998" i="5"/>
  <c r="L2600" i="5"/>
  <c r="K3120" i="5"/>
  <c r="L3711" i="5"/>
  <c r="K3988" i="5"/>
  <c r="L607" i="5"/>
  <c r="K3466" i="5"/>
  <c r="L1975" i="5"/>
  <c r="K3060" i="5"/>
  <c r="L1896" i="5"/>
  <c r="K2683" i="5"/>
  <c r="L1515" i="5"/>
  <c r="K2322" i="5"/>
  <c r="L2493" i="5"/>
  <c r="K1630" i="5"/>
  <c r="L1847" i="5"/>
  <c r="K3525" i="5"/>
  <c r="L711" i="5"/>
  <c r="K32" i="5"/>
  <c r="L3999" i="5"/>
  <c r="K96" i="5"/>
  <c r="L1311" i="5"/>
  <c r="K900" i="5"/>
  <c r="L2199" i="5"/>
  <c r="K1115" i="5"/>
  <c r="L3539" i="5"/>
  <c r="K1379" i="5"/>
  <c r="L3965" i="5"/>
  <c r="K1287" i="5"/>
  <c r="L2530" i="5"/>
  <c r="K3465" i="5"/>
  <c r="L4055" i="5"/>
  <c r="K1629" i="5"/>
  <c r="L1196" i="5"/>
  <c r="K3868" i="5"/>
  <c r="L3247" i="5"/>
  <c r="K533" i="5"/>
  <c r="L2976" i="5"/>
  <c r="K3119" i="5"/>
  <c r="L3967" i="5"/>
  <c r="K1692" i="5"/>
  <c r="L2335" i="5"/>
  <c r="K532" i="5"/>
  <c r="L103" i="5"/>
  <c r="K234" i="5"/>
  <c r="L1742" i="5"/>
  <c r="K2083" i="5"/>
  <c r="L3544" i="5"/>
  <c r="K1691" i="5"/>
  <c r="L3267" i="5"/>
  <c r="K2082" i="5"/>
  <c r="L1985" i="5"/>
  <c r="K3419" i="5"/>
  <c r="L2596" i="5"/>
  <c r="K2992" i="5"/>
  <c r="L1357" i="5"/>
  <c r="K2615" i="5"/>
  <c r="L1218" i="5"/>
  <c r="K1003" i="5"/>
  <c r="L1209" i="5"/>
  <c r="K618" i="5"/>
  <c r="L843" i="5"/>
  <c r="K1470" i="5"/>
  <c r="L2307" i="5"/>
  <c r="K2867" i="5"/>
  <c r="L1186" i="5"/>
  <c r="K3627" i="5"/>
  <c r="L1298" i="5"/>
  <c r="K447" i="5"/>
  <c r="L355" i="5"/>
  <c r="K3059" i="5"/>
  <c r="L2262" i="5"/>
  <c r="K806" i="5"/>
  <c r="L2056" i="5"/>
  <c r="K2166" i="5"/>
  <c r="L3811" i="5"/>
  <c r="K2866" i="5"/>
  <c r="L308" i="5"/>
  <c r="K130" i="5"/>
  <c r="L1167" i="5"/>
  <c r="K2682" i="5"/>
  <c r="L1089" i="5"/>
  <c r="K3058" i="5"/>
  <c r="L429" i="5"/>
  <c r="K2796" i="5"/>
  <c r="L1373" i="5"/>
  <c r="K3524" i="5"/>
  <c r="L2725" i="5"/>
  <c r="K2991" i="5"/>
  <c r="L4020" i="5"/>
  <c r="K2388" i="5"/>
  <c r="L1601" i="5"/>
  <c r="K2681" i="5"/>
  <c r="L2469" i="5"/>
  <c r="K446" i="5"/>
  <c r="L3640" i="5"/>
  <c r="K899" i="5"/>
  <c r="L4000" i="5"/>
  <c r="K375" i="5"/>
  <c r="L603" i="5"/>
  <c r="K3118" i="5"/>
  <c r="L1906" i="5"/>
  <c r="K3057" i="5"/>
  <c r="L1237" i="5"/>
  <c r="K1690" i="5"/>
  <c r="L180" i="5"/>
  <c r="K3523" i="5"/>
  <c r="L83" i="5"/>
  <c r="K2387" i="5"/>
  <c r="L2876" i="5"/>
  <c r="K445" i="5"/>
  <c r="L2721" i="5"/>
  <c r="K2795" i="5"/>
  <c r="L3180" i="5"/>
  <c r="K444" i="5"/>
  <c r="L98" i="5"/>
  <c r="K4071" i="5"/>
  <c r="L2626" i="5"/>
  <c r="K374" i="5"/>
  <c r="L2052" i="5"/>
  <c r="K1997" i="5"/>
  <c r="L1004" i="5"/>
  <c r="K3944" i="5"/>
  <c r="L505" i="5"/>
  <c r="K2539" i="5"/>
  <c r="L1039" i="5"/>
  <c r="K1002" i="5"/>
  <c r="L4006" i="5"/>
  <c r="K2165" i="5"/>
  <c r="L2069" i="5"/>
  <c r="K2990" i="5"/>
  <c r="L2012" i="5"/>
  <c r="K531" i="5"/>
  <c r="L2644" i="5"/>
  <c r="K1286" i="5"/>
  <c r="L2291" i="5"/>
  <c r="K2164" i="5"/>
  <c r="L1946" i="5"/>
  <c r="K1196" i="5"/>
  <c r="L3972" i="5"/>
  <c r="K2931" i="5"/>
  <c r="L3289" i="5"/>
  <c r="K3573" i="5"/>
  <c r="L1461" i="5"/>
  <c r="K3177" i="5"/>
  <c r="L2274" i="5"/>
  <c r="K1378" i="5"/>
  <c r="L3030" i="5"/>
  <c r="K2680" i="5"/>
  <c r="L269" i="5"/>
  <c r="K1779" i="5"/>
  <c r="L749" i="5"/>
  <c r="K1628" i="5"/>
  <c r="L832" i="5"/>
  <c r="K805" i="5"/>
  <c r="L3642" i="5"/>
  <c r="K1114" i="5"/>
  <c r="L1487" i="5"/>
  <c r="K804" i="5"/>
  <c r="L1744" i="5"/>
  <c r="K2163" i="5"/>
  <c r="L3774" i="5"/>
  <c r="K1996" i="5"/>
  <c r="L1666" i="5"/>
  <c r="K2321" i="5"/>
  <c r="L3385" i="5"/>
  <c r="K1778" i="5"/>
  <c r="L3410" i="5"/>
  <c r="K3464" i="5"/>
  <c r="L3581" i="5"/>
  <c r="K303" i="5"/>
  <c r="L3222" i="5"/>
  <c r="K3235" i="5"/>
  <c r="L1603" i="5"/>
  <c r="K2740" i="5"/>
  <c r="L1245" i="5"/>
  <c r="K2081" i="5"/>
  <c r="L3577" i="5"/>
  <c r="K129" i="5"/>
  <c r="L2748" i="5"/>
  <c r="K128" i="5"/>
  <c r="L1897" i="5"/>
  <c r="K2739" i="5"/>
  <c r="L748" i="5"/>
  <c r="K1627" i="5"/>
  <c r="L2850" i="5"/>
  <c r="K3056" i="5"/>
  <c r="L602" i="5"/>
  <c r="K3117" i="5"/>
  <c r="L2793" i="5"/>
  <c r="K3675" i="5"/>
  <c r="L2319" i="5"/>
  <c r="K3674" i="5"/>
  <c r="L3297" i="5"/>
  <c r="K127" i="5"/>
  <c r="L2755" i="5"/>
  <c r="K803" i="5"/>
  <c r="L1208" i="5"/>
  <c r="K617" i="5"/>
  <c r="L919" i="5"/>
  <c r="K530" i="5"/>
  <c r="L1945" i="5"/>
  <c r="K1195" i="5"/>
  <c r="L3644" i="5"/>
  <c r="K1194" i="5"/>
  <c r="L2222" i="5"/>
  <c r="K2162" i="5"/>
  <c r="L3880" i="5"/>
  <c r="K2930" i="5"/>
  <c r="L2612" i="5"/>
  <c r="K3710" i="5"/>
  <c r="L2814" i="5"/>
  <c r="K616" i="5"/>
  <c r="L120" i="5"/>
  <c r="K3355" i="5"/>
  <c r="L500" i="5"/>
  <c r="K2252" i="5"/>
  <c r="L2482" i="5"/>
  <c r="K1001" i="5"/>
  <c r="L1047" i="5"/>
  <c r="K1377" i="5"/>
  <c r="L117" i="5"/>
  <c r="K2386" i="5"/>
  <c r="L482" i="5"/>
  <c r="K1193" i="5"/>
  <c r="L825" i="5"/>
  <c r="K529" i="5"/>
  <c r="L3861" i="5"/>
  <c r="K3055" i="5"/>
  <c r="L3021" i="5"/>
  <c r="K1995" i="5"/>
  <c r="L3234" i="5"/>
  <c r="K3750" i="5"/>
  <c r="L3924" i="5"/>
  <c r="K2679" i="5"/>
  <c r="L2202" i="5"/>
  <c r="K1192" i="5"/>
  <c r="L3405" i="5"/>
  <c r="K3054" i="5"/>
  <c r="L3357" i="5"/>
  <c r="K3974" i="5"/>
  <c r="L2566" i="5"/>
  <c r="K1285" i="5"/>
  <c r="L3515" i="5"/>
  <c r="K2989" i="5"/>
  <c r="L1717" i="5"/>
  <c r="K898" i="5"/>
  <c r="L1350" i="5"/>
  <c r="K2320" i="5"/>
  <c r="L3037" i="5"/>
  <c r="K2988" i="5"/>
  <c r="L1104" i="5"/>
  <c r="K3463" i="5"/>
  <c r="L692" i="5"/>
  <c r="K3462" i="5"/>
  <c r="L2951" i="5"/>
  <c r="K1469" i="5"/>
  <c r="L2565" i="5"/>
  <c r="K1284" i="5"/>
  <c r="L1146" i="5"/>
  <c r="K1689" i="5"/>
  <c r="L2777" i="5"/>
  <c r="K2457" i="5"/>
  <c r="L1185" i="5"/>
  <c r="K3626" i="5"/>
  <c r="L3426" i="5"/>
  <c r="K373" i="5"/>
  <c r="L3580" i="5"/>
  <c r="K302" i="5"/>
  <c r="L1364" i="5"/>
  <c r="K2865" i="5"/>
  <c r="L2560" i="5"/>
  <c r="K897" i="5"/>
  <c r="L252" i="5"/>
  <c r="K704" i="5"/>
  <c r="L3919" i="5"/>
  <c r="K2161" i="5"/>
  <c r="L1063" i="5"/>
  <c r="K2160" i="5"/>
  <c r="L3061" i="5"/>
  <c r="K3987" i="5"/>
  <c r="L3593" i="5"/>
  <c r="K1191" i="5"/>
  <c r="L264" i="5"/>
  <c r="K1468" i="5"/>
  <c r="L2931" i="5"/>
  <c r="K3867" i="5"/>
  <c r="L877" i="5"/>
  <c r="K2864" i="5"/>
  <c r="L1325" i="5"/>
  <c r="K1467" i="5"/>
  <c r="L2204" i="5"/>
  <c r="K1283" i="5"/>
  <c r="L493" i="5"/>
  <c r="K1777" i="5"/>
  <c r="L3184" i="5"/>
  <c r="K703" i="5"/>
  <c r="L789" i="5"/>
  <c r="K2987" i="5"/>
  <c r="L278" i="5"/>
  <c r="K2251" i="5"/>
  <c r="L5" i="5"/>
  <c r="K3053" i="5"/>
  <c r="L3130" i="5"/>
  <c r="K301" i="5"/>
  <c r="L972" i="5"/>
  <c r="K2738" i="5"/>
  <c r="L2002" i="5"/>
  <c r="K95" i="5"/>
  <c r="L2802" i="5"/>
  <c r="K4033" i="5"/>
  <c r="L3819" i="5"/>
  <c r="K182" i="5"/>
  <c r="L381" i="5"/>
  <c r="K233" i="5"/>
  <c r="L176" i="5"/>
  <c r="K3418" i="5"/>
  <c r="L960" i="5"/>
  <c r="K2159" i="5"/>
  <c r="L3607" i="5"/>
  <c r="K2158" i="5"/>
  <c r="L2816" i="5"/>
  <c r="K702" i="5"/>
  <c r="L3002" i="5"/>
  <c r="K802" i="5"/>
  <c r="L3380" i="5"/>
  <c r="K1544" i="5"/>
  <c r="L2228" i="5"/>
  <c r="K2678" i="5"/>
  <c r="L2609" i="5"/>
  <c r="K3572" i="5"/>
  <c r="L2189" i="5"/>
  <c r="K615" i="5"/>
  <c r="L2541" i="5"/>
  <c r="K4069" i="5"/>
  <c r="L3448" i="5"/>
  <c r="K2614" i="5"/>
  <c r="L563" i="5"/>
  <c r="K1190" i="5"/>
  <c r="L3542" i="5"/>
  <c r="K1626" i="5"/>
  <c r="L1937" i="5"/>
  <c r="K896" i="5"/>
  <c r="L2858" i="5"/>
  <c r="K3417" i="5"/>
  <c r="L2257" i="5"/>
  <c r="K614" i="5"/>
  <c r="L2344" i="5"/>
  <c r="K1282" i="5"/>
  <c r="L3799" i="5"/>
  <c r="K1189" i="5"/>
  <c r="L1058" i="5"/>
  <c r="K1852" i="5"/>
  <c r="L2944" i="5"/>
  <c r="K895" i="5"/>
  <c r="L1935" i="5"/>
  <c r="K613" i="5"/>
  <c r="L268" i="5"/>
  <c r="K1688" i="5"/>
  <c r="L1390" i="5"/>
  <c r="K300" i="5"/>
  <c r="L1044" i="5"/>
  <c r="K1188" i="5"/>
  <c r="L3882" i="5"/>
  <c r="K3052" i="5"/>
  <c r="L3378" i="5"/>
  <c r="K1113" i="5"/>
  <c r="L1028" i="5"/>
  <c r="K701" i="5"/>
  <c r="L256" i="5"/>
  <c r="K1112" i="5"/>
  <c r="L525" i="5"/>
  <c r="K3625" i="5"/>
  <c r="L2521" i="5"/>
  <c r="K3234" i="5"/>
  <c r="L853" i="5"/>
  <c r="K1994" i="5"/>
  <c r="L852" i="5"/>
  <c r="K1993" i="5"/>
  <c r="L1845" i="5"/>
  <c r="K3416" i="5"/>
  <c r="L3801" i="5"/>
  <c r="K1281" i="5"/>
  <c r="L2588" i="5"/>
  <c r="K2538" i="5"/>
  <c r="L2248" i="5"/>
  <c r="K3624" i="5"/>
  <c r="L4076" i="5"/>
  <c r="K232" i="5"/>
  <c r="L3354" i="5"/>
  <c r="K3673" i="5"/>
  <c r="L2131" i="5"/>
  <c r="K2157" i="5"/>
  <c r="L2379" i="5"/>
  <c r="K3461" i="5"/>
  <c r="L3602" i="5"/>
  <c r="K1851" i="5"/>
  <c r="L2145" i="5"/>
  <c r="K3233" i="5"/>
  <c r="L641" i="5"/>
  <c r="K801" i="5"/>
  <c r="L3899" i="5"/>
  <c r="K1850" i="5"/>
  <c r="L3205" i="5"/>
  <c r="K2156" i="5"/>
  <c r="L309" i="5"/>
  <c r="K231" i="5"/>
  <c r="L3336" i="5"/>
  <c r="K2385" i="5"/>
  <c r="L1396" i="5"/>
  <c r="K528" i="5"/>
  <c r="L1329" i="5"/>
  <c r="K1687" i="5"/>
  <c r="L2759" i="5"/>
  <c r="K1111" i="5"/>
  <c r="L75" i="5"/>
  <c r="K2250" i="5"/>
  <c r="L4052" i="5"/>
  <c r="K1992" i="5"/>
  <c r="L592" i="5"/>
  <c r="K2537" i="5"/>
  <c r="L3989" i="5"/>
  <c r="K372" i="5"/>
  <c r="L2608" i="5"/>
  <c r="K3571" i="5"/>
  <c r="L251" i="5"/>
  <c r="K700" i="5"/>
  <c r="L3483" i="5"/>
  <c r="K612" i="5"/>
  <c r="L2936" i="5"/>
  <c r="K800" i="5"/>
  <c r="L3865" i="5"/>
  <c r="K3415" i="5"/>
  <c r="L1475" i="5"/>
  <c r="K25" i="5"/>
  <c r="L658" i="5"/>
  <c r="K1776" i="5"/>
  <c r="L3699" i="5"/>
  <c r="K1916" i="5"/>
  <c r="L2464" i="5"/>
  <c r="K230" i="5"/>
  <c r="L1696" i="5"/>
  <c r="K299" i="5"/>
  <c r="L1395" i="5"/>
  <c r="K527" i="5"/>
  <c r="L3623" i="5"/>
  <c r="K3672" i="5"/>
  <c r="L2908" i="5"/>
  <c r="K2613" i="5"/>
  <c r="L1155" i="5"/>
  <c r="K1915" i="5"/>
  <c r="L1875" i="5"/>
  <c r="K1280" i="5"/>
  <c r="L282" i="5"/>
  <c r="K2612" i="5"/>
  <c r="L777" i="5"/>
  <c r="K2677" i="5"/>
  <c r="L624" i="5"/>
  <c r="K8" i="5"/>
  <c r="L2221" i="5"/>
  <c r="K2155" i="5"/>
  <c r="L1200" i="5"/>
  <c r="K4024" i="5"/>
  <c r="L3017" i="5"/>
  <c r="K1625" i="5"/>
  <c r="L1204" i="5"/>
  <c r="K371" i="5"/>
  <c r="L921" i="5"/>
  <c r="K611" i="5"/>
  <c r="L899" i="5"/>
  <c r="K3889" i="5"/>
  <c r="L1428" i="5"/>
  <c r="K1775" i="5"/>
  <c r="L198" i="5"/>
  <c r="K1110" i="5"/>
  <c r="L2799" i="5"/>
  <c r="K3998" i="5"/>
  <c r="L1874" i="5"/>
  <c r="K1279" i="5"/>
  <c r="L1027" i="5"/>
  <c r="K699" i="5"/>
  <c r="L1609" i="5"/>
  <c r="K3051" i="5"/>
  <c r="L2378" i="5"/>
  <c r="K3460" i="5"/>
  <c r="L3198" i="5"/>
  <c r="K1543" i="5"/>
  <c r="L2688" i="5"/>
  <c r="K370" i="5"/>
  <c r="L3921" i="5"/>
  <c r="K2384" i="5"/>
  <c r="L618" i="5"/>
  <c r="K3907" i="5"/>
  <c r="L401" i="5"/>
  <c r="K1000" i="5"/>
  <c r="L2080" i="5"/>
  <c r="K3671" i="5"/>
  <c r="L2591" i="5"/>
  <c r="K2737" i="5"/>
  <c r="L3208" i="5"/>
  <c r="K2536" i="5"/>
  <c r="L1057" i="5"/>
  <c r="K1849" i="5"/>
  <c r="L3137" i="5"/>
  <c r="K999" i="5"/>
  <c r="L2935" i="5"/>
  <c r="K4068" i="5"/>
  <c r="L2715" i="5"/>
  <c r="K2383" i="5"/>
  <c r="L2144" i="5"/>
  <c r="K3232" i="5"/>
  <c r="L12" i="5"/>
  <c r="K2794" i="5"/>
  <c r="L3401" i="5"/>
  <c r="K2676" i="5"/>
  <c r="L42" i="5"/>
  <c r="K2382" i="5"/>
  <c r="L762" i="5"/>
  <c r="K2249" i="5"/>
  <c r="L1424" i="5"/>
  <c r="K1624" i="5"/>
  <c r="L3748" i="5"/>
  <c r="K3414" i="5"/>
  <c r="L2064" i="5"/>
  <c r="K2793" i="5"/>
  <c r="L3827" i="5"/>
  <c r="K2319" i="5"/>
  <c r="L2523" i="5"/>
  <c r="K3354" i="5"/>
  <c r="L696" i="5"/>
  <c r="K3623" i="5"/>
  <c r="L2500" i="5"/>
  <c r="K2080" i="5"/>
  <c r="L968" i="5"/>
  <c r="K2456" i="5"/>
  <c r="L2861" i="5"/>
  <c r="K3570" i="5"/>
  <c r="L621" i="5"/>
  <c r="K4054" i="5"/>
  <c r="L153" i="5"/>
  <c r="K1466" i="5"/>
  <c r="L931" i="5"/>
  <c r="K894" i="5"/>
  <c r="L47" i="5"/>
  <c r="K2381" i="5"/>
  <c r="L187" i="5"/>
  <c r="K94" i="5"/>
  <c r="L32" i="5"/>
  <c r="K3928" i="5"/>
  <c r="L2804" i="5"/>
  <c r="K126" i="5"/>
  <c r="L2945" i="5"/>
  <c r="K1187" i="5"/>
  <c r="L2699" i="5"/>
  <c r="K1278" i="5"/>
  <c r="L1597" i="5"/>
  <c r="K2535" i="5"/>
  <c r="L629" i="5"/>
  <c r="K125" i="5"/>
  <c r="L831" i="5"/>
  <c r="K799" i="5"/>
  <c r="L1905" i="5"/>
  <c r="K3050" i="5"/>
  <c r="L501" i="5"/>
  <c r="K2455" i="5"/>
  <c r="L1714" i="5"/>
  <c r="K698" i="5"/>
  <c r="L3953" i="5"/>
  <c r="K2154" i="5"/>
  <c r="L2312" i="5"/>
  <c r="K3353" i="5"/>
  <c r="L1415" i="5"/>
  <c r="K1109" i="5"/>
  <c r="L2096" i="5"/>
  <c r="K369" i="5"/>
  <c r="L3161" i="5"/>
  <c r="K2675" i="5"/>
  <c r="L1361" i="5"/>
  <c r="K2736" i="5"/>
  <c r="L2039" i="5"/>
  <c r="K1623" i="5"/>
  <c r="L194" i="5"/>
  <c r="K798" i="5"/>
  <c r="L346" i="5"/>
  <c r="K1914" i="5"/>
  <c r="L3675" i="5"/>
  <c r="K3842" i="5"/>
  <c r="L3296" i="5"/>
  <c r="K124" i="5"/>
  <c r="L1046" i="5"/>
  <c r="K1277" i="5"/>
  <c r="L3275" i="5"/>
  <c r="K2674" i="5"/>
  <c r="L400" i="5"/>
  <c r="K998" i="5"/>
  <c r="L628" i="5"/>
  <c r="K123" i="5"/>
  <c r="L1408" i="5"/>
  <c r="K997" i="5"/>
  <c r="L2481" i="5"/>
  <c r="K996" i="5"/>
  <c r="L2084" i="5"/>
  <c r="K3943" i="5"/>
  <c r="L1305" i="5"/>
  <c r="K697" i="5"/>
  <c r="L2783" i="5"/>
  <c r="K3116" i="5"/>
  <c r="L3100" i="5"/>
  <c r="K2863" i="5"/>
  <c r="L3477" i="5"/>
  <c r="K526" i="5"/>
  <c r="L2268" i="5"/>
  <c r="K1108" i="5"/>
  <c r="L1859" i="5"/>
  <c r="K122" i="5"/>
  <c r="L2989" i="5"/>
  <c r="K3815" i="5"/>
  <c r="L2954" i="5"/>
  <c r="K1622" i="5"/>
  <c r="L3690" i="5"/>
  <c r="K1186" i="5"/>
  <c r="L3191" i="5"/>
  <c r="K1185" i="5"/>
  <c r="L3305" i="5"/>
  <c r="K525" i="5"/>
  <c r="L1664" i="5"/>
  <c r="K2248" i="5"/>
  <c r="L140" i="5"/>
  <c r="K696" i="5"/>
  <c r="L541" i="5"/>
  <c r="K298" i="5"/>
  <c r="L3121" i="5"/>
  <c r="K4011" i="5"/>
  <c r="L1382" i="5"/>
  <c r="K26" i="5"/>
  <c r="L1834" i="5"/>
  <c r="K2929" i="5"/>
  <c r="L4053" i="5"/>
  <c r="K2735" i="5"/>
  <c r="L1748" i="5"/>
  <c r="K2247" i="5"/>
  <c r="L1903" i="5"/>
  <c r="K2986" i="5"/>
  <c r="L1599" i="5"/>
  <c r="K2611" i="5"/>
  <c r="L2456" i="5"/>
  <c r="K3670" i="5"/>
  <c r="L298" i="5"/>
  <c r="K3622" i="5"/>
  <c r="L1176" i="5"/>
  <c r="K2928" i="5"/>
  <c r="L1313" i="5"/>
  <c r="K995" i="5"/>
  <c r="L1647" i="5"/>
  <c r="K1184" i="5"/>
  <c r="L2328" i="5"/>
  <c r="K229" i="5"/>
  <c r="L668" i="5"/>
  <c r="K2318" i="5"/>
  <c r="L1484" i="5"/>
  <c r="K695" i="5"/>
  <c r="L662" i="5"/>
  <c r="K2079" i="5"/>
  <c r="L2903" i="5"/>
  <c r="K2246" i="5"/>
  <c r="L3740" i="5"/>
  <c r="K2610" i="5"/>
  <c r="L2051" i="5"/>
  <c r="K1913" i="5"/>
  <c r="L466" i="5"/>
  <c r="K694" i="5"/>
  <c r="L375" i="5"/>
  <c r="K3888" i="5"/>
  <c r="L1760" i="5"/>
  <c r="K2534" i="5"/>
  <c r="L1265" i="5"/>
  <c r="K2985" i="5"/>
  <c r="L3429" i="5"/>
  <c r="K797" i="5"/>
  <c r="L504" i="5"/>
  <c r="K2533" i="5"/>
  <c r="L3674" i="5"/>
  <c r="K3841" i="5"/>
  <c r="L1346" i="5"/>
  <c r="K2153" i="5"/>
  <c r="L2902" i="5"/>
  <c r="K2245" i="5"/>
  <c r="L1349" i="5"/>
  <c r="K2317" i="5"/>
  <c r="L3263" i="5"/>
  <c r="K1686" i="5"/>
  <c r="L3985" i="5"/>
  <c r="K3115" i="5"/>
  <c r="L1260" i="5"/>
  <c r="K2862" i="5"/>
  <c r="L2792" i="5"/>
  <c r="K3569" i="5"/>
  <c r="L4066" i="5"/>
  <c r="K1685" i="5"/>
  <c r="L2580" i="5"/>
  <c r="K1991" i="5"/>
  <c r="L1802" i="5"/>
  <c r="K1542" i="5"/>
  <c r="L2636" i="5"/>
  <c r="K994" i="5"/>
  <c r="L2747" i="5"/>
  <c r="K93" i="5"/>
  <c r="L3495" i="5"/>
  <c r="K1376" i="5"/>
  <c r="L2697" i="5"/>
  <c r="K1183" i="5"/>
  <c r="L1725" i="5"/>
  <c r="K1276" i="5"/>
  <c r="L1582" i="5"/>
  <c r="K1990" i="5"/>
  <c r="L2726" i="5"/>
  <c r="K3049" i="5"/>
  <c r="L96" i="5"/>
  <c r="K3927" i="5"/>
  <c r="L3272" i="5"/>
  <c r="K2244" i="5"/>
  <c r="L1486" i="5"/>
  <c r="K796" i="5"/>
  <c r="L295" i="5"/>
  <c r="K3413" i="5"/>
  <c r="L3926" i="5"/>
  <c r="K3176" i="5"/>
  <c r="L2376" i="5"/>
  <c r="K3289" i="5"/>
  <c r="L3613" i="5"/>
  <c r="K2609" i="5"/>
  <c r="L3923" i="5"/>
  <c r="K2608" i="5"/>
  <c r="L3513" i="5"/>
  <c r="K2861" i="5"/>
  <c r="L3033" i="5"/>
  <c r="K2792" i="5"/>
  <c r="L653" i="5"/>
  <c r="K1621" i="5"/>
  <c r="L1126" i="5"/>
  <c r="K181" i="5"/>
  <c r="L1096" i="5"/>
  <c r="K3288" i="5"/>
  <c r="L1420" i="5"/>
  <c r="K1375" i="5"/>
  <c r="L1563" i="5"/>
  <c r="K893" i="5"/>
  <c r="L2856" i="5"/>
  <c r="K3352" i="5"/>
  <c r="L2519" i="5"/>
  <c r="K3114" i="5"/>
  <c r="L985" i="5"/>
  <c r="K3113" i="5"/>
  <c r="L2650" i="5"/>
  <c r="K1848" i="5"/>
  <c r="L1270" i="5"/>
  <c r="K3351" i="5"/>
  <c r="L2826" i="5"/>
  <c r="K1275" i="5"/>
  <c r="L964" i="5"/>
  <c r="K2316" i="5"/>
  <c r="L1493" i="5"/>
  <c r="K1107" i="5"/>
  <c r="L1844" i="5"/>
  <c r="K3412" i="5"/>
  <c r="L1197" i="5"/>
  <c r="K3942" i="5"/>
  <c r="L2141" i="5"/>
  <c r="K2860" i="5"/>
  <c r="L1259" i="5"/>
  <c r="K2859" i="5"/>
  <c r="L2177" i="5"/>
  <c r="K297" i="5"/>
  <c r="L4009" i="5"/>
  <c r="K3048" i="5"/>
  <c r="L137" i="5"/>
  <c r="K524" i="5"/>
  <c r="L1621" i="5"/>
  <c r="K3568" i="5"/>
  <c r="L1994" i="5"/>
  <c r="K3749" i="5"/>
  <c r="L1255" i="5"/>
  <c r="K2532" i="5"/>
  <c r="L3455" i="5"/>
  <c r="K3231" i="5"/>
  <c r="L3564" i="5"/>
  <c r="K3112" i="5"/>
  <c r="L3570" i="5"/>
  <c r="K3669" i="5"/>
  <c r="L1452" i="5"/>
  <c r="K2927" i="5"/>
  <c r="L3615" i="5"/>
  <c r="K2734" i="5"/>
  <c r="L514" i="5"/>
  <c r="K2791" i="5"/>
  <c r="L463" i="5"/>
  <c r="K610" i="5"/>
  <c r="L3278" i="5"/>
  <c r="K2984" i="5"/>
  <c r="L3546" i="5"/>
  <c r="K1774" i="5"/>
  <c r="L650" i="5"/>
  <c r="K1374" i="5"/>
  <c r="L3197" i="5"/>
  <c r="K1541" i="5"/>
  <c r="L1470" i="5"/>
  <c r="K3906" i="5"/>
  <c r="L1440" i="5"/>
  <c r="K2380" i="5"/>
  <c r="L3573" i="5"/>
  <c r="K3866" i="5"/>
  <c r="L1823" i="5"/>
  <c r="K2454" i="5"/>
  <c r="L573" i="5"/>
  <c r="K1540" i="5"/>
  <c r="L2586" i="5"/>
  <c r="K2315" i="5"/>
  <c r="L1611" i="5"/>
  <c r="K3175" i="5"/>
  <c r="L580" i="5"/>
  <c r="K1989" i="5"/>
  <c r="L2310" i="5"/>
  <c r="K3287" i="5"/>
  <c r="L1336" i="5"/>
  <c r="K1847" i="5"/>
  <c r="L3193" i="5"/>
  <c r="K1373" i="5"/>
  <c r="L2806" i="5"/>
  <c r="K180" i="5"/>
  <c r="L3798" i="5"/>
  <c r="K1182" i="5"/>
  <c r="L3237" i="5"/>
  <c r="K4044" i="5"/>
  <c r="L415" i="5"/>
  <c r="K1773" i="5"/>
  <c r="L744" i="5"/>
  <c r="K1539" i="5"/>
  <c r="L2411" i="5"/>
  <c r="K1106" i="5"/>
  <c r="L2820" i="5"/>
  <c r="K892" i="5"/>
  <c r="L2241" i="5"/>
  <c r="K3230" i="5"/>
  <c r="L1454" i="5"/>
  <c r="K2983" i="5"/>
  <c r="L2590" i="5"/>
  <c r="K2673" i="5"/>
  <c r="L2724" i="5"/>
  <c r="K2982" i="5"/>
  <c r="L4088" i="5"/>
  <c r="K4032" i="5"/>
  <c r="L2390" i="5"/>
  <c r="K3997" i="5"/>
  <c r="L3300" i="5"/>
  <c r="K179" i="5"/>
  <c r="L2393" i="5"/>
  <c r="K121" i="5"/>
  <c r="L1560" i="5"/>
  <c r="K609" i="5"/>
  <c r="L1479" i="5"/>
  <c r="K443" i="5"/>
  <c r="L3534" i="5"/>
  <c r="K442" i="5"/>
  <c r="L2594" i="5"/>
  <c r="K2926" i="5"/>
  <c r="L1546" i="5"/>
  <c r="K3996" i="5"/>
  <c r="L3894" i="5"/>
  <c r="K1105" i="5"/>
  <c r="L2009" i="5"/>
  <c r="K441" i="5"/>
  <c r="L1182" i="5"/>
  <c r="K3522" i="5"/>
  <c r="L3969" i="5"/>
  <c r="K1988" i="5"/>
  <c r="L4044" i="5"/>
  <c r="K3521" i="5"/>
  <c r="L1310" i="5"/>
  <c r="K891" i="5"/>
  <c r="L3526" i="5"/>
  <c r="K3973" i="5"/>
  <c r="L2696" i="5"/>
  <c r="K993" i="5"/>
  <c r="L2630" i="5"/>
  <c r="K608" i="5"/>
  <c r="L127" i="5"/>
  <c r="K3840" i="5"/>
  <c r="L3563" i="5"/>
  <c r="K3111" i="5"/>
  <c r="L181" i="5"/>
  <c r="K3567" i="5"/>
  <c r="L1661" i="5"/>
  <c r="K2152" i="5"/>
  <c r="L1887" i="5"/>
  <c r="K2314" i="5"/>
  <c r="L2474" i="5"/>
  <c r="K795" i="5"/>
  <c r="L2601" i="5"/>
  <c r="K3229" i="5"/>
  <c r="L324" i="5"/>
  <c r="K794" i="5"/>
  <c r="L393" i="5"/>
  <c r="K890" i="5"/>
  <c r="L3713" i="5"/>
  <c r="K178" i="5"/>
  <c r="L1501" i="5"/>
  <c r="K1538" i="5"/>
  <c r="L3013" i="5"/>
  <c r="K1372" i="5"/>
  <c r="L1119" i="5"/>
  <c r="K4049" i="5"/>
  <c r="L3735" i="5"/>
  <c r="K2151" i="5"/>
  <c r="L1016" i="5"/>
  <c r="K177" i="5"/>
  <c r="L3338" i="5"/>
  <c r="K2531" i="5"/>
  <c r="L1483" i="5"/>
  <c r="K693" i="5"/>
  <c r="L691" i="5"/>
  <c r="K3350" i="5"/>
  <c r="L1464" i="5"/>
  <c r="K3411" i="5"/>
  <c r="L523" i="5"/>
  <c r="K3459" i="5"/>
  <c r="L3877" i="5"/>
  <c r="K2150" i="5"/>
  <c r="L3474" i="5"/>
  <c r="K296" i="5"/>
  <c r="L2654" i="5"/>
  <c r="K2149" i="5"/>
  <c r="L911" i="5"/>
  <c r="K368" i="5"/>
  <c r="L2364" i="5"/>
  <c r="K2607" i="5"/>
  <c r="L2909" i="5"/>
  <c r="K2733" i="5"/>
  <c r="L1103" i="5"/>
  <c r="K3458" i="5"/>
  <c r="L2589" i="5"/>
  <c r="K2672" i="5"/>
  <c r="L138" i="5"/>
  <c r="K607" i="5"/>
  <c r="L865" i="5"/>
  <c r="K2530" i="5"/>
  <c r="L1102" i="5"/>
  <c r="K3410" i="5"/>
  <c r="L3964" i="5"/>
  <c r="K1104" i="5"/>
  <c r="L1026" i="5"/>
  <c r="K692" i="5"/>
  <c r="L3335" i="5"/>
  <c r="K2379" i="5"/>
  <c r="L41" i="5"/>
  <c r="K2378" i="5"/>
  <c r="L3720" i="5"/>
  <c r="K523" i="5"/>
  <c r="L66" i="5"/>
  <c r="K1103" i="5"/>
  <c r="L3173" i="5"/>
  <c r="K3228" i="5"/>
  <c r="L3790" i="5"/>
  <c r="K367" i="5"/>
  <c r="L845" i="5"/>
  <c r="K1684" i="5"/>
  <c r="L2811" i="5"/>
  <c r="K366" i="5"/>
  <c r="L2913" i="5"/>
  <c r="K2925" i="5"/>
  <c r="L2635" i="5"/>
  <c r="K992" i="5"/>
  <c r="L1934" i="5"/>
  <c r="K606" i="5"/>
  <c r="L859" i="5"/>
  <c r="K2148" i="5"/>
  <c r="L2437" i="5"/>
  <c r="K2078" i="5"/>
  <c r="L652" i="5"/>
  <c r="K1465" i="5"/>
  <c r="L759" i="5"/>
  <c r="K1987" i="5"/>
  <c r="L3136" i="5"/>
  <c r="K889" i="5"/>
  <c r="L2352" i="5"/>
  <c r="K1620" i="5"/>
  <c r="L1548" i="5"/>
  <c r="K4043" i="5"/>
  <c r="L1606" i="5"/>
  <c r="K2924" i="5"/>
  <c r="L2948" i="5"/>
  <c r="K1274" i="5"/>
  <c r="L3771" i="5"/>
  <c r="K1537" i="5"/>
  <c r="L674" i="5"/>
  <c r="K2790" i="5"/>
  <c r="L1100" i="5"/>
  <c r="K3349" i="5"/>
  <c r="L273" i="5"/>
  <c r="K1986" i="5"/>
  <c r="L2509" i="5"/>
  <c r="K2529" i="5"/>
  <c r="L2669" i="5"/>
  <c r="K3286" i="5"/>
  <c r="L3053" i="5"/>
  <c r="K3786" i="5"/>
  <c r="L1584" i="5"/>
  <c r="K2077" i="5"/>
  <c r="L3107" i="5"/>
  <c r="K3227" i="5"/>
  <c r="L1153" i="5"/>
  <c r="K1846" i="5"/>
  <c r="L1941" i="5"/>
  <c r="K991" i="5"/>
  <c r="L3554" i="5"/>
  <c r="K2528" i="5"/>
  <c r="L4060" i="5"/>
  <c r="K2313" i="5"/>
  <c r="L1291" i="5"/>
  <c r="K19" i="5"/>
  <c r="L2045" i="5"/>
  <c r="K1772" i="5"/>
  <c r="L2949" i="5"/>
  <c r="K1371" i="5"/>
  <c r="L2301" i="5"/>
  <c r="K2453" i="5"/>
  <c r="L3834" i="5"/>
  <c r="K2789" i="5"/>
  <c r="L1453" i="5"/>
  <c r="K2981" i="5"/>
  <c r="L432" i="5"/>
  <c r="K3047" i="5"/>
  <c r="L918" i="5"/>
  <c r="K522" i="5"/>
  <c r="L2285" i="5"/>
  <c r="K1683" i="5"/>
  <c r="L1955" i="5"/>
  <c r="K1985" i="5"/>
  <c r="L2174" i="5"/>
  <c r="K176" i="5"/>
  <c r="L3215" i="5"/>
  <c r="K2858" i="5"/>
  <c r="L3697" i="5"/>
  <c r="K1845" i="5"/>
  <c r="L3177" i="5"/>
  <c r="K3865" i="5"/>
  <c r="L1993" i="5"/>
  <c r="K3748" i="5"/>
  <c r="L4013" i="5"/>
  <c r="K295" i="5"/>
  <c r="L1579" i="5"/>
  <c r="K1844" i="5"/>
  <c r="L489" i="5"/>
  <c r="K1464" i="5"/>
  <c r="L479" i="5"/>
  <c r="K1102" i="5"/>
  <c r="L3416" i="5"/>
  <c r="K3747" i="5"/>
  <c r="L1043" i="5"/>
  <c r="K1181" i="5"/>
  <c r="L175" i="5"/>
  <c r="K3348" i="5"/>
  <c r="L2846" i="5"/>
  <c r="K2671" i="5"/>
  <c r="L3228" i="5"/>
  <c r="K3457" i="5"/>
  <c r="L2768" i="5"/>
  <c r="K1843" i="5"/>
  <c r="L1982" i="5"/>
  <c r="K3285" i="5"/>
  <c r="L409" i="5"/>
  <c r="K1536" i="5"/>
  <c r="L1281" i="5"/>
  <c r="K3746" i="5"/>
  <c r="L3635" i="5"/>
  <c r="K521" i="5"/>
  <c r="L1602" i="5"/>
  <c r="K2732" i="5"/>
  <c r="L2659" i="5"/>
  <c r="K2670" i="5"/>
  <c r="L2117" i="5"/>
  <c r="K1619" i="5"/>
  <c r="L4022" i="5"/>
  <c r="K2606" i="5"/>
  <c r="L3903" i="5"/>
  <c r="K2527" i="5"/>
  <c r="L785" i="5"/>
  <c r="K2857" i="5"/>
  <c r="L2281" i="5"/>
  <c r="K1618" i="5"/>
  <c r="L3124" i="5"/>
  <c r="K30" i="5"/>
  <c r="L2171" i="5"/>
  <c r="K9" i="5"/>
  <c r="L1773" i="5"/>
  <c r="K3520" i="5"/>
  <c r="L4011" i="5"/>
  <c r="K3621" i="5"/>
  <c r="L3725" i="5"/>
  <c r="K1273" i="5"/>
  <c r="L2511" i="5"/>
  <c r="K2605" i="5"/>
  <c r="L2362" i="5"/>
  <c r="K2526" i="5"/>
  <c r="L294" i="5"/>
  <c r="K3226" i="5"/>
  <c r="L1631" i="5"/>
  <c r="K3986" i="5"/>
  <c r="L301" i="5"/>
  <c r="K3785" i="5"/>
  <c r="L87" i="5"/>
  <c r="K2525" i="5"/>
  <c r="L2873" i="5"/>
  <c r="K365" i="5"/>
  <c r="L872" i="5"/>
  <c r="K2731" i="5"/>
  <c r="L3062" i="5"/>
  <c r="K3995" i="5"/>
  <c r="L1740" i="5"/>
  <c r="K1984" i="5"/>
  <c r="L2427" i="5"/>
  <c r="K1535" i="5"/>
  <c r="L756" i="5"/>
  <c r="K1842" i="5"/>
  <c r="L2107" i="5"/>
  <c r="K1101" i="5"/>
  <c r="L3008" i="5"/>
  <c r="K1272" i="5"/>
  <c r="L274" i="5"/>
  <c r="K2076" i="5"/>
  <c r="L681" i="5"/>
  <c r="K3110" i="5"/>
  <c r="L2363" i="5"/>
  <c r="K2604" i="5"/>
  <c r="L1518" i="5"/>
  <c r="K2524" i="5"/>
  <c r="L3628" i="5"/>
  <c r="K4023" i="5"/>
  <c r="L884" i="5"/>
  <c r="K3109" i="5"/>
  <c r="L2934" i="5"/>
  <c r="K4065" i="5"/>
  <c r="L2538" i="5"/>
  <c r="K3745" i="5"/>
  <c r="L1829" i="5"/>
  <c r="K2730" i="5"/>
  <c r="L3512" i="5"/>
  <c r="K2788" i="5"/>
  <c r="L2340" i="5"/>
  <c r="K888" i="5"/>
  <c r="L3141" i="5"/>
  <c r="K1271" i="5"/>
  <c r="L3945" i="5"/>
  <c r="K4048" i="5"/>
  <c r="L2308" i="5"/>
  <c r="K2923" i="5"/>
  <c r="L3164" i="5"/>
  <c r="K2980" i="5"/>
  <c r="L3962" i="5"/>
  <c r="K990" i="5"/>
  <c r="L2867" i="5"/>
  <c r="K3905" i="5"/>
  <c r="L2677" i="5"/>
  <c r="K3709" i="5"/>
  <c r="L2003" i="5"/>
  <c r="K120" i="5"/>
  <c r="L2302" i="5"/>
  <c r="K2523" i="5"/>
  <c r="L3878" i="5"/>
  <c r="K2312" i="5"/>
  <c r="L2065" i="5"/>
  <c r="K2856" i="5"/>
  <c r="L2343" i="5"/>
  <c r="K1270" i="5"/>
  <c r="L2754" i="5"/>
  <c r="K691" i="5"/>
  <c r="L1414" i="5"/>
  <c r="K1100" i="5"/>
  <c r="L717" i="5"/>
  <c r="K175" i="5"/>
  <c r="L223" i="5"/>
  <c r="K2452" i="5"/>
  <c r="L2772" i="5"/>
  <c r="K2147" i="5"/>
  <c r="L3700" i="5"/>
  <c r="K2243" i="5"/>
  <c r="L3813" i="5"/>
  <c r="K2979" i="5"/>
  <c r="L1667" i="5"/>
  <c r="K2377" i="5"/>
  <c r="L1118" i="5"/>
  <c r="K4047" i="5"/>
  <c r="L2830" i="5"/>
  <c r="K1534" i="5"/>
  <c r="L3695" i="5"/>
  <c r="K1617" i="5"/>
  <c r="L2877" i="5"/>
  <c r="K520" i="5"/>
  <c r="L2236" i="5"/>
  <c r="K3108" i="5"/>
  <c r="L1378" i="5"/>
  <c r="K3864" i="5"/>
  <c r="L594" i="5"/>
  <c r="K2787" i="5"/>
  <c r="L1080" i="5"/>
  <c r="K2729" i="5"/>
  <c r="L2190" i="5"/>
  <c r="K690" i="5"/>
  <c r="L26" i="5"/>
  <c r="K3620" i="5"/>
  <c r="L2598" i="5"/>
  <c r="K3046" i="5"/>
  <c r="L3454" i="5"/>
  <c r="K3225" i="5"/>
  <c r="L4018" i="5"/>
  <c r="K1682" i="5"/>
  <c r="L4077" i="5"/>
  <c r="K1099" i="5"/>
  <c r="L3005" i="5"/>
  <c r="K1098" i="5"/>
  <c r="L1539" i="5"/>
  <c r="K3519" i="5"/>
  <c r="L1952" i="5"/>
  <c r="K1681" i="5"/>
  <c r="L1940" i="5"/>
  <c r="K989" i="5"/>
  <c r="L2462" i="5"/>
  <c r="K174" i="5"/>
  <c r="L977" i="5"/>
  <c r="K2786" i="5"/>
  <c r="L462" i="5"/>
  <c r="K605" i="5"/>
  <c r="L1432" i="5"/>
  <c r="K1841" i="5"/>
  <c r="L2116" i="5"/>
  <c r="K1616" i="5"/>
  <c r="L2855" i="5"/>
  <c r="K3224" i="5"/>
  <c r="L2298" i="5"/>
  <c r="K2311" i="5"/>
  <c r="L2452" i="5"/>
  <c r="K3347" i="5"/>
  <c r="L2929" i="5"/>
  <c r="K3619" i="5"/>
  <c r="L2491" i="5"/>
  <c r="K1533" i="5"/>
  <c r="L2306" i="5"/>
  <c r="K2785" i="5"/>
  <c r="L3937" i="5"/>
  <c r="K2603" i="5"/>
  <c r="L1783" i="5"/>
  <c r="K24" i="5"/>
  <c r="L293" i="5"/>
  <c r="K3223" i="5"/>
  <c r="L924" i="5"/>
  <c r="K689" i="5"/>
  <c r="L3377" i="5"/>
  <c r="K1097" i="5"/>
  <c r="L1471" i="5"/>
  <c r="K3941" i="5"/>
  <c r="L1482" i="5"/>
  <c r="K688" i="5"/>
  <c r="L3857" i="5"/>
  <c r="K1983" i="5"/>
  <c r="L2095" i="5"/>
  <c r="K364" i="5"/>
  <c r="L1133" i="5"/>
  <c r="K687" i="5"/>
  <c r="L1516" i="5"/>
  <c r="K2451" i="5"/>
  <c r="L600" i="5"/>
  <c r="K3045" i="5"/>
  <c r="L2448" i="5"/>
  <c r="K3174" i="5"/>
  <c r="L3747" i="5"/>
  <c r="K3409" i="5"/>
  <c r="L155" i="5"/>
  <c r="K1615" i="5"/>
  <c r="L2869" i="5"/>
  <c r="K6" i="5"/>
  <c r="L4054" i="5"/>
  <c r="K3668" i="5"/>
  <c r="L61" i="5"/>
  <c r="K363" i="5"/>
  <c r="L535" i="5"/>
  <c r="K4010" i="5"/>
  <c r="L2459" i="5"/>
  <c r="K4072" i="5"/>
  <c r="L2738" i="5"/>
  <c r="K3784" i="5"/>
  <c r="L3869" i="5"/>
  <c r="K4062" i="5"/>
  <c r="L1811" i="5"/>
  <c r="K2075" i="5"/>
  <c r="L553" i="5"/>
  <c r="K793" i="5"/>
  <c r="L767" i="5"/>
  <c r="K2376" i="5"/>
  <c r="L3376" i="5"/>
  <c r="K1096" i="5"/>
  <c r="L1064" i="5"/>
  <c r="K2310" i="5"/>
  <c r="L1600" i="5"/>
  <c r="K2669" i="5"/>
  <c r="L2127" i="5"/>
  <c r="K1982" i="5"/>
  <c r="L3063" i="5"/>
  <c r="K4042" i="5"/>
  <c r="L2195" i="5"/>
  <c r="K988" i="5"/>
  <c r="L3936" i="5"/>
  <c r="K2602" i="5"/>
  <c r="L486" i="5"/>
  <c r="K1370" i="5"/>
  <c r="L1434" i="5"/>
  <c r="K1981" i="5"/>
  <c r="L3918" i="5"/>
  <c r="K1912" i="5"/>
  <c r="L3624" i="5"/>
  <c r="K3744" i="5"/>
  <c r="L752" i="5"/>
  <c r="K1680" i="5"/>
  <c r="L1864" i="5"/>
  <c r="K362" i="5"/>
  <c r="L3274" i="5"/>
  <c r="K2668" i="5"/>
  <c r="L1262" i="5"/>
  <c r="K2922" i="5"/>
  <c r="L139" i="5"/>
  <c r="K686" i="5"/>
  <c r="L3871" i="5"/>
  <c r="K361" i="5"/>
  <c r="L1925" i="5"/>
  <c r="K360" i="5"/>
  <c r="L277" i="5"/>
  <c r="K2242" i="5"/>
  <c r="L2184" i="5"/>
  <c r="K440" i="5"/>
  <c r="L823" i="5"/>
  <c r="K439" i="5"/>
  <c r="L3687" i="5"/>
  <c r="K685" i="5"/>
  <c r="L2418" i="5"/>
  <c r="K1369" i="5"/>
  <c r="L2259" i="5"/>
  <c r="K684" i="5"/>
  <c r="L1324" i="5"/>
  <c r="K1368" i="5"/>
  <c r="L2186" i="5"/>
  <c r="K519" i="5"/>
  <c r="L95" i="5"/>
  <c r="K3783" i="5"/>
  <c r="L3064" i="5"/>
  <c r="K4087" i="5"/>
  <c r="L3696" i="5"/>
  <c r="K1771" i="5"/>
  <c r="L367" i="5"/>
  <c r="K3456" i="5"/>
  <c r="L2634" i="5"/>
  <c r="K887" i="5"/>
  <c r="L3876" i="5"/>
  <c r="K1980" i="5"/>
  <c r="L411" i="5"/>
  <c r="K1679" i="5"/>
  <c r="L1181" i="5"/>
  <c r="K3408" i="5"/>
  <c r="L3260" i="5"/>
  <c r="K1463" i="5"/>
  <c r="L2907" i="5"/>
  <c r="K2522" i="5"/>
  <c r="L3118" i="5"/>
  <c r="K3887" i="5"/>
  <c r="L3838" i="5"/>
  <c r="K3044" i="5"/>
  <c r="L27" i="5"/>
  <c r="K1678" i="5"/>
  <c r="L3057" i="5"/>
  <c r="K3886" i="5"/>
  <c r="L1106" i="5"/>
  <c r="K3518" i="5"/>
  <c r="L2461" i="5"/>
  <c r="K173" i="5"/>
  <c r="L1893" i="5"/>
  <c r="K2450" i="5"/>
  <c r="L1079" i="5"/>
  <c r="K2728" i="5"/>
  <c r="L1466" i="5"/>
  <c r="K3667" i="5"/>
  <c r="L213" i="5"/>
  <c r="K1979" i="5"/>
  <c r="L3482" i="5"/>
  <c r="K604" i="5"/>
  <c r="L1159" i="5"/>
  <c r="K2146" i="5"/>
  <c r="L3451" i="5"/>
  <c r="K2921" i="5"/>
  <c r="L638" i="5"/>
  <c r="K683" i="5"/>
  <c r="L3341" i="5"/>
  <c r="K2784" i="5"/>
  <c r="L2808" i="5"/>
  <c r="K228" i="5"/>
  <c r="L1690" i="5"/>
  <c r="K3885" i="5"/>
  <c r="L1614" i="5"/>
  <c r="K3222" i="5"/>
  <c r="L3158" i="5"/>
  <c r="K2521" i="5"/>
  <c r="L1743" i="5"/>
  <c r="K2145" i="5"/>
  <c r="L3204" i="5"/>
  <c r="K2144" i="5"/>
  <c r="L1684" i="5"/>
  <c r="K3455" i="5"/>
  <c r="L1747" i="5"/>
  <c r="K2241" i="5"/>
  <c r="L2303" i="5"/>
  <c r="K2601" i="5"/>
  <c r="L1910" i="5"/>
  <c r="K3173" i="5"/>
  <c r="L3103" i="5"/>
  <c r="K3107" i="5"/>
  <c r="L59" i="5"/>
  <c r="K294" i="5"/>
  <c r="L366" i="5"/>
  <c r="K3454" i="5"/>
  <c r="L1831" i="5"/>
  <c r="K2855" i="5"/>
  <c r="L2330" i="5"/>
  <c r="K293" i="5"/>
  <c r="L2280" i="5"/>
  <c r="K1614" i="5"/>
  <c r="L3968" i="5"/>
  <c r="K1978" i="5"/>
  <c r="L2887" i="5"/>
  <c r="K1613" i="5"/>
  <c r="L1596" i="5"/>
  <c r="K2520" i="5"/>
  <c r="L2656" i="5"/>
  <c r="K2240" i="5"/>
  <c r="L1840" i="5"/>
  <c r="K3172" i="5"/>
  <c r="L1266" i="5"/>
  <c r="K3043" i="5"/>
  <c r="L2925" i="5"/>
  <c r="K3453" i="5"/>
  <c r="L572" i="5"/>
  <c r="K1532" i="5"/>
  <c r="L708" i="5"/>
  <c r="K2" i="5"/>
  <c r="L3723" i="5"/>
  <c r="K886" i="5"/>
  <c r="L3348" i="5"/>
  <c r="K3407" i="5"/>
  <c r="L1977" i="5"/>
  <c r="K3106" i="5"/>
  <c r="L391" i="5"/>
  <c r="K792" i="5"/>
  <c r="L2433" i="5"/>
  <c r="K1911" i="5"/>
  <c r="L1807" i="5"/>
  <c r="K1770" i="5"/>
  <c r="L263" i="5"/>
  <c r="K1462" i="5"/>
  <c r="L430" i="5"/>
  <c r="K2978" i="5"/>
  <c r="L2206" i="5"/>
  <c r="K1367" i="5"/>
  <c r="L1495" i="5"/>
  <c r="K1269" i="5"/>
  <c r="L3288" i="5"/>
  <c r="K3566" i="5"/>
  <c r="L2680" i="5"/>
  <c r="K3863" i="5"/>
  <c r="L1839" i="5"/>
  <c r="K3171" i="5"/>
  <c r="L1156" i="5"/>
  <c r="K2074" i="5"/>
  <c r="L2147" i="5"/>
  <c r="K3346" i="5"/>
  <c r="L4042" i="5"/>
  <c r="K3284" i="5"/>
  <c r="L2263" i="5"/>
  <c r="K885" i="5"/>
  <c r="L770" i="5"/>
  <c r="K2449" i="5"/>
  <c r="L2351" i="5"/>
  <c r="K1612" i="5"/>
  <c r="L992" i="5"/>
  <c r="K3452" i="5"/>
  <c r="L4040" i="5"/>
  <c r="K2239" i="5"/>
  <c r="L448" i="5"/>
  <c r="K3940" i="5"/>
  <c r="L1524" i="5"/>
  <c r="K2854" i="5"/>
  <c r="L2916" i="5"/>
  <c r="K3042" i="5"/>
  <c r="L1375" i="5"/>
  <c r="K3565" i="5"/>
  <c r="L2467" i="5"/>
  <c r="K359" i="5"/>
  <c r="L2099" i="5"/>
  <c r="K438" i="5"/>
  <c r="L803" i="5"/>
  <c r="K3839" i="5"/>
  <c r="L1492" i="5"/>
  <c r="K1095" i="5"/>
  <c r="L1968" i="5"/>
  <c r="K2667" i="5"/>
  <c r="L4086" i="5"/>
  <c r="K2666" i="5"/>
  <c r="L1078" i="5"/>
  <c r="K2727" i="5"/>
  <c r="L1403" i="5"/>
  <c r="K791" i="5"/>
  <c r="L1436" i="5"/>
  <c r="K2238" i="5"/>
  <c r="L892" i="5"/>
  <c r="K3517" i="5"/>
  <c r="L2569" i="5"/>
  <c r="K1461" i="5"/>
  <c r="L900" i="5"/>
  <c r="K3926" i="5"/>
  <c r="L1504" i="5"/>
  <c r="K1611" i="5"/>
  <c r="L4041" i="5"/>
  <c r="K2448" i="5"/>
  <c r="L1242" i="5"/>
  <c r="K1910" i="5"/>
  <c r="L3805" i="5"/>
  <c r="K1840" i="5"/>
  <c r="L2124" i="5"/>
  <c r="K1839" i="5"/>
  <c r="L988" i="5"/>
  <c r="K3283" i="5"/>
  <c r="L1863" i="5"/>
  <c r="K358" i="5"/>
  <c r="L3523" i="5"/>
  <c r="K3884" i="5"/>
  <c r="L2440" i="5"/>
  <c r="K2447" i="5"/>
  <c r="L2011" i="5"/>
  <c r="K518" i="5"/>
  <c r="L736" i="5"/>
  <c r="K1094" i="5"/>
  <c r="L91" i="5"/>
  <c r="K2665" i="5"/>
  <c r="L2226" i="5"/>
  <c r="K2309" i="5"/>
  <c r="L2767" i="5"/>
  <c r="K1677" i="5"/>
  <c r="L583" i="5"/>
  <c r="K2073" i="5"/>
  <c r="L3627" i="5"/>
  <c r="K3904" i="5"/>
  <c r="L2602" i="5"/>
  <c r="K3282" i="5"/>
  <c r="L878" i="5"/>
  <c r="K2920" i="5"/>
  <c r="L3666" i="5"/>
  <c r="K3041" i="5"/>
  <c r="L3342" i="5"/>
  <c r="K2919" i="5"/>
  <c r="L1779" i="5"/>
  <c r="K3862" i="5"/>
  <c r="L741" i="5"/>
  <c r="K1460" i="5"/>
  <c r="L1172" i="5"/>
  <c r="K2853" i="5"/>
  <c r="L2735" i="5"/>
  <c r="K3618" i="5"/>
  <c r="L1676" i="5"/>
  <c r="K3105" i="5"/>
  <c r="L2025" i="5"/>
  <c r="K1093" i="5"/>
  <c r="L4033" i="5"/>
  <c r="K3782" i="5"/>
  <c r="L2265" i="5"/>
  <c r="K987" i="5"/>
  <c r="L4074" i="5"/>
  <c r="K2977" i="5"/>
  <c r="L2911" i="5"/>
  <c r="K2852" i="5"/>
  <c r="L402" i="5"/>
  <c r="K1268" i="5"/>
  <c r="L65" i="5"/>
  <c r="K1092" i="5"/>
  <c r="L2671" i="5"/>
  <c r="K3406" i="5"/>
  <c r="L3441" i="5"/>
  <c r="K2072" i="5"/>
  <c r="L1451" i="5"/>
  <c r="K2918" i="5"/>
  <c r="L3283" i="5"/>
  <c r="K3170" i="5"/>
  <c r="L1370" i="5"/>
  <c r="K3281" i="5"/>
  <c r="L3665" i="5"/>
  <c r="K2917" i="5"/>
  <c r="L898" i="5"/>
  <c r="K3814" i="5"/>
  <c r="L1203" i="5"/>
  <c r="K357" i="5"/>
  <c r="L601" i="5"/>
  <c r="K3104" i="5"/>
  <c r="L4063" i="5"/>
  <c r="K292" i="5"/>
  <c r="L1978" i="5"/>
  <c r="K3221" i="5"/>
  <c r="L1591" i="5"/>
  <c r="K2237" i="5"/>
  <c r="L158" i="5"/>
  <c r="K1769" i="5"/>
  <c r="L755" i="5"/>
  <c r="K1768" i="5"/>
  <c r="L8" i="5"/>
  <c r="K3708" i="5"/>
  <c r="L2828" i="5"/>
  <c r="K1459" i="5"/>
  <c r="L2243" i="5"/>
  <c r="K3345" i="5"/>
  <c r="L2279" i="5"/>
  <c r="K1610" i="5"/>
  <c r="L2639" i="5"/>
  <c r="K1091" i="5"/>
  <c r="L3366" i="5"/>
  <c r="K682" i="5"/>
  <c r="L1809" i="5"/>
  <c r="K1909" i="5"/>
  <c r="L1055" i="5"/>
  <c r="K1767" i="5"/>
  <c r="L557" i="5"/>
  <c r="K986" i="5"/>
  <c r="L90" i="5"/>
  <c r="K2600" i="5"/>
  <c r="L1902" i="5"/>
  <c r="K2976" i="5"/>
  <c r="L1022" i="5"/>
  <c r="K603" i="5"/>
  <c r="L725" i="5"/>
  <c r="K602" i="5"/>
  <c r="L1670" i="5"/>
  <c r="K2783" i="5"/>
  <c r="L2617" i="5"/>
  <c r="K3985" i="5"/>
  <c r="L1964" i="5"/>
  <c r="K2519" i="5"/>
  <c r="L2407" i="5"/>
  <c r="K985" i="5"/>
  <c r="L893" i="5"/>
  <c r="K3564" i="5"/>
  <c r="L3352" i="5"/>
  <c r="K3563" i="5"/>
  <c r="L1304" i="5"/>
  <c r="K681" i="5"/>
  <c r="L2756" i="5"/>
  <c r="K884" i="5"/>
  <c r="L3610" i="5"/>
  <c r="K2236" i="5"/>
  <c r="L437" i="5"/>
  <c r="K3103" i="5"/>
  <c r="L758" i="5"/>
  <c r="K1977" i="5"/>
  <c r="L4059" i="5"/>
  <c r="K1676" i="5"/>
  <c r="L2813" i="5"/>
  <c r="K601" i="5"/>
  <c r="L2183" i="5"/>
  <c r="K437" i="5"/>
  <c r="L634" i="5"/>
  <c r="K517" i="5"/>
  <c r="L2647" i="5"/>
  <c r="K1531" i="5"/>
  <c r="L207" i="5"/>
  <c r="K1766" i="5"/>
  <c r="L358" i="5"/>
  <c r="K3169" i="5"/>
  <c r="L2214" i="5"/>
  <c r="K1908" i="5"/>
  <c r="L1431" i="5"/>
  <c r="K1838" i="5"/>
  <c r="L2746" i="5"/>
  <c r="K92" i="5"/>
  <c r="L2173" i="5"/>
  <c r="K172" i="5"/>
  <c r="L2254" i="5"/>
  <c r="K4039" i="5"/>
  <c r="L182" i="5"/>
  <c r="K3781" i="5"/>
  <c r="L3948" i="5"/>
  <c r="K680" i="5"/>
  <c r="L1613" i="5"/>
  <c r="K3220" i="5"/>
  <c r="L2371" i="5"/>
  <c r="K2851" i="5"/>
  <c r="L1865" i="5"/>
  <c r="K436" i="5"/>
  <c r="L197" i="5"/>
  <c r="K984" i="5"/>
  <c r="L1806" i="5"/>
  <c r="K1765" i="5"/>
  <c r="L1827" i="5"/>
  <c r="K2664" i="5"/>
  <c r="L1071" i="5"/>
  <c r="K2599" i="5"/>
  <c r="L3884" i="5"/>
  <c r="K3168" i="5"/>
  <c r="L2520" i="5"/>
  <c r="K3219" i="5"/>
  <c r="L1499" i="5"/>
  <c r="K1458" i="5"/>
  <c r="L330" i="5"/>
  <c r="K1267" i="5"/>
  <c r="L2417" i="5"/>
  <c r="K1366" i="5"/>
  <c r="L730" i="5"/>
  <c r="K790" i="5"/>
  <c r="L1790" i="5"/>
  <c r="K435" i="5"/>
  <c r="L2387" i="5"/>
  <c r="K3883" i="5"/>
  <c r="L1608" i="5"/>
  <c r="K3040" i="5"/>
  <c r="L910" i="5"/>
  <c r="K356" i="5"/>
  <c r="L2819" i="5"/>
  <c r="K883" i="5"/>
  <c r="L111" i="5"/>
  <c r="K1976" i="5"/>
  <c r="L1929" i="5"/>
  <c r="K516" i="5"/>
  <c r="L1926" i="5"/>
  <c r="K434" i="5"/>
  <c r="L4004" i="5"/>
  <c r="K882" i="5"/>
  <c r="L3368" i="5"/>
  <c r="K881" i="5"/>
  <c r="L3692" i="5"/>
  <c r="K1457" i="5"/>
  <c r="L2410" i="5"/>
  <c r="K1090" i="5"/>
  <c r="L1257" i="5"/>
  <c r="K2663" i="5"/>
  <c r="L3015" i="5"/>
  <c r="K1456" i="5"/>
  <c r="L2270" i="5"/>
  <c r="K1180" i="5"/>
  <c r="L908" i="5"/>
  <c r="K171" i="5"/>
  <c r="L2875" i="5"/>
  <c r="K433" i="5"/>
  <c r="L2125" i="5"/>
  <c r="K1907" i="5"/>
  <c r="L3653" i="5"/>
  <c r="K1975" i="5"/>
  <c r="L543" i="5"/>
  <c r="K355" i="5"/>
  <c r="L3189" i="5"/>
  <c r="K1089" i="5"/>
  <c r="L850" i="5"/>
  <c r="K1906" i="5"/>
  <c r="L2781" i="5"/>
  <c r="K2850" i="5"/>
  <c r="L1628" i="5"/>
  <c r="K3861" i="5"/>
  <c r="L3457" i="5"/>
  <c r="K3405" i="5"/>
  <c r="L1857" i="5"/>
  <c r="K5" i="5"/>
  <c r="L445" i="5"/>
  <c r="K3882" i="5"/>
  <c r="L3898" i="5"/>
  <c r="K1609" i="5"/>
  <c r="L345" i="5"/>
  <c r="K1905" i="5"/>
  <c r="L2139" i="5"/>
  <c r="K2726" i="5"/>
  <c r="L3468" i="5"/>
  <c r="K4009" i="5"/>
  <c r="L191" i="5"/>
  <c r="K432" i="5"/>
  <c r="L89" i="5"/>
  <c r="K2598" i="5"/>
  <c r="L1712" i="5"/>
  <c r="K600" i="5"/>
  <c r="L617" i="5"/>
  <c r="K3838" i="5"/>
  <c r="L2415" i="5"/>
  <c r="K1266" i="5"/>
  <c r="L1901" i="5"/>
  <c r="K2916" i="5"/>
  <c r="L894" i="5"/>
  <c r="K3666" i="5"/>
  <c r="L1576" i="5"/>
  <c r="K1608" i="5"/>
  <c r="L3914" i="5"/>
  <c r="K1530" i="5"/>
  <c r="L3392" i="5"/>
  <c r="K2071" i="5"/>
  <c r="L2447" i="5"/>
  <c r="K3167" i="5"/>
  <c r="L788" i="5"/>
  <c r="K2975" i="5"/>
  <c r="L2795" i="5"/>
  <c r="K3881" i="5"/>
  <c r="L2801" i="5"/>
  <c r="K4008" i="5"/>
  <c r="L1060" i="5"/>
  <c r="K1974" i="5"/>
  <c r="L4030" i="5"/>
  <c r="K2518" i="5"/>
  <c r="L2955" i="5"/>
  <c r="K1675" i="5"/>
  <c r="L3730" i="5"/>
  <c r="K1674" i="5"/>
  <c r="L1981" i="5"/>
  <c r="K3280" i="5"/>
  <c r="L671" i="5"/>
  <c r="K2597" i="5"/>
  <c r="L13" i="5"/>
  <c r="K1455" i="5"/>
  <c r="L518" i="5"/>
  <c r="K3166" i="5"/>
  <c r="L1301" i="5"/>
  <c r="K599" i="5"/>
  <c r="L3230" i="5"/>
  <c r="K3516" i="5"/>
  <c r="L591" i="5"/>
  <c r="K2517" i="5"/>
  <c r="L3359" i="5"/>
  <c r="K50" i="5"/>
  <c r="L3127" i="5"/>
  <c r="K170" i="5"/>
  <c r="L1530" i="5"/>
  <c r="K3039" i="5"/>
  <c r="L517" i="5"/>
  <c r="K3102" i="5"/>
  <c r="L2822" i="5"/>
  <c r="K1088" i="5"/>
  <c r="L2779" i="5"/>
  <c r="K2662" i="5"/>
  <c r="L1143" i="5"/>
  <c r="K1529" i="5"/>
  <c r="L82" i="5"/>
  <c r="K2375" i="5"/>
  <c r="L2815" i="5"/>
  <c r="K679" i="5"/>
  <c r="L3641" i="5"/>
  <c r="K983" i="5"/>
  <c r="L3114" i="5"/>
  <c r="K3562" i="5"/>
  <c r="L3148" i="5"/>
  <c r="K1837" i="5"/>
  <c r="L3035" i="5"/>
  <c r="K2915" i="5"/>
  <c r="L1659" i="5"/>
  <c r="K1973" i="5"/>
  <c r="L2559" i="5"/>
  <c r="K880" i="5"/>
  <c r="L1094" i="5"/>
  <c r="K3165" i="5"/>
  <c r="L959" i="5"/>
  <c r="K2070" i="5"/>
  <c r="L1912" i="5"/>
  <c r="K3279" i="5"/>
  <c r="L1328" i="5"/>
  <c r="K1673" i="5"/>
  <c r="L2979" i="5"/>
  <c r="K3344" i="5"/>
  <c r="L3113" i="5"/>
  <c r="K3561" i="5"/>
  <c r="L1737" i="5"/>
  <c r="K1836" i="5"/>
  <c r="L982" i="5"/>
  <c r="K2974" i="5"/>
  <c r="L496" i="5"/>
  <c r="K1904" i="5"/>
  <c r="L3933" i="5"/>
  <c r="K2143" i="5"/>
  <c r="L384" i="5"/>
  <c r="K431" i="5"/>
  <c r="L3190" i="5"/>
  <c r="K1179" i="5"/>
  <c r="L950" i="5"/>
  <c r="K1672" i="5"/>
  <c r="L530" i="5"/>
  <c r="K3837" i="5"/>
  <c r="L2071" i="5"/>
  <c r="K3038" i="5"/>
  <c r="L3273" i="5"/>
  <c r="K2596" i="5"/>
  <c r="L782" i="5"/>
  <c r="K2725" i="5"/>
  <c r="L856" i="5"/>
  <c r="K2069" i="5"/>
  <c r="L2983" i="5"/>
  <c r="K3515" i="5"/>
  <c r="L3167" i="5"/>
  <c r="K3037" i="5"/>
  <c r="L2555" i="5"/>
  <c r="K789" i="5"/>
  <c r="L3202" i="5"/>
  <c r="K1903" i="5"/>
  <c r="L3435" i="5"/>
  <c r="K1265" i="5"/>
  <c r="L3744" i="5"/>
  <c r="K3278" i="5"/>
  <c r="L3802" i="5"/>
  <c r="K1454" i="5"/>
  <c r="L781" i="5"/>
  <c r="K2724" i="5"/>
  <c r="L941" i="5"/>
  <c r="K1453" i="5"/>
  <c r="L2665" i="5"/>
  <c r="K3164" i="5"/>
  <c r="L2320" i="5"/>
  <c r="K3813" i="5"/>
  <c r="L3132" i="5"/>
  <c r="K430" i="5"/>
  <c r="L3292" i="5"/>
  <c r="K4074" i="5"/>
  <c r="L418" i="5"/>
  <c r="K1902" i="5"/>
  <c r="L3001" i="5"/>
  <c r="K788" i="5"/>
  <c r="L1795" i="5"/>
  <c r="K982" i="5"/>
  <c r="L2247" i="5"/>
  <c r="K3617" i="5"/>
  <c r="L1531" i="5"/>
  <c r="K3101" i="5"/>
  <c r="L2975" i="5"/>
  <c r="K3036" i="5"/>
  <c r="L2883" i="5"/>
  <c r="K1087" i="5"/>
  <c r="L1347" i="5"/>
  <c r="K2235" i="5"/>
  <c r="L1694" i="5"/>
  <c r="K227" i="5"/>
  <c r="L3312" i="5"/>
  <c r="K1178" i="5"/>
  <c r="L232" i="5"/>
  <c r="K3743" i="5"/>
  <c r="L2134" i="5"/>
  <c r="K2374" i="5"/>
  <c r="L2648" i="5"/>
  <c r="K1607" i="5"/>
  <c r="L2377" i="5"/>
  <c r="K3343" i="5"/>
  <c r="L2234" i="5"/>
  <c r="K2849" i="5"/>
  <c r="L1195" i="5"/>
  <c r="K3836" i="5"/>
  <c r="L566" i="5"/>
  <c r="K1264" i="5"/>
  <c r="L2198" i="5"/>
  <c r="K1086" i="5"/>
  <c r="L2358" i="5"/>
  <c r="K1972" i="5"/>
  <c r="L15" i="5"/>
  <c r="K879" i="5"/>
  <c r="L1244" i="5"/>
  <c r="K2068" i="5"/>
  <c r="L2762" i="5"/>
  <c r="K1177" i="5"/>
  <c r="L2905" i="5"/>
  <c r="K2446" i="5"/>
  <c r="L478" i="5"/>
  <c r="K1085" i="5"/>
  <c r="L3776" i="5"/>
  <c r="K2067" i="5"/>
  <c r="L3829" i="5"/>
  <c r="K2373" i="5"/>
  <c r="L3617" i="5"/>
  <c r="K2973" i="5"/>
  <c r="L3489" i="5"/>
  <c r="K1084" i="5"/>
  <c r="L2878" i="5"/>
  <c r="K598" i="5"/>
  <c r="L938" i="5"/>
  <c r="K1263" i="5"/>
  <c r="L3098" i="5"/>
  <c r="K2782" i="5"/>
  <c r="L2240" i="5"/>
  <c r="K3218" i="5"/>
  <c r="L3450" i="5"/>
  <c r="K2914" i="5"/>
  <c r="L2309" i="5"/>
  <c r="K3163" i="5"/>
  <c r="L1939" i="5"/>
  <c r="K981" i="5"/>
  <c r="L2673" i="5"/>
  <c r="K3514" i="5"/>
  <c r="L88" i="5"/>
  <c r="K2595" i="5"/>
  <c r="L408" i="5"/>
  <c r="K1528" i="5"/>
  <c r="L3187" i="5"/>
  <c r="K787" i="5"/>
  <c r="L3892" i="5"/>
  <c r="K786" i="5"/>
  <c r="L3676" i="5"/>
  <c r="K3994" i="5"/>
  <c r="L3650" i="5"/>
  <c r="K1835" i="5"/>
  <c r="L1677" i="5"/>
  <c r="K3162" i="5"/>
  <c r="L216" i="5"/>
  <c r="K2066" i="5"/>
  <c r="L1217" i="5"/>
  <c r="K980" i="5"/>
  <c r="L2797" i="5"/>
  <c r="K3972" i="5"/>
  <c r="L444" i="5"/>
  <c r="K3880" i="5"/>
  <c r="L2123" i="5"/>
  <c r="K1834" i="5"/>
  <c r="L3006" i="5"/>
  <c r="K1176" i="5"/>
  <c r="L2346" i="5"/>
  <c r="K1452" i="5"/>
  <c r="L2510" i="5"/>
  <c r="K2594" i="5"/>
  <c r="L3277" i="5"/>
  <c r="K2913" i="5"/>
  <c r="L410" i="5"/>
  <c r="K1606" i="5"/>
  <c r="L100" i="5"/>
  <c r="K2308" i="5"/>
  <c r="L840" i="5"/>
  <c r="K1262" i="5"/>
  <c r="L606" i="5"/>
  <c r="K3451" i="5"/>
  <c r="L1136" i="5"/>
  <c r="K878" i="5"/>
  <c r="L4047" i="5"/>
  <c r="K3342" i="5"/>
  <c r="L2421" i="5"/>
  <c r="K1451" i="5"/>
  <c r="L2381" i="5"/>
  <c r="K3665" i="5"/>
  <c r="L3501" i="5"/>
  <c r="K1901" i="5"/>
  <c r="L3881" i="5"/>
  <c r="K3035" i="5"/>
  <c r="L2148" i="5"/>
  <c r="K3450" i="5"/>
  <c r="L1680" i="5"/>
  <c r="K3277" i="5"/>
  <c r="L4071" i="5"/>
  <c r="K3879" i="5"/>
  <c r="L1256" i="5"/>
  <c r="K2661" i="5"/>
  <c r="L3122" i="5"/>
  <c r="K4031" i="5"/>
  <c r="L2111" i="5"/>
  <c r="K1261" i="5"/>
  <c r="L2486" i="5"/>
  <c r="K1083" i="5"/>
  <c r="L1510" i="5"/>
  <c r="K1833" i="5"/>
  <c r="L99" i="5"/>
  <c r="K354" i="5"/>
  <c r="L2706" i="5"/>
  <c r="K1605" i="5"/>
  <c r="L2466" i="5"/>
  <c r="K291" i="5"/>
  <c r="M55" i="5"/>
  <c r="K2516" i="5"/>
  <c r="L2094" i="5"/>
  <c r="K353" i="5"/>
  <c r="L270" i="5"/>
  <c r="K1832" i="5"/>
  <c r="L248" i="5"/>
  <c r="K597" i="5"/>
  <c r="L3172" i="5"/>
  <c r="K3217" i="5"/>
  <c r="L2426" i="5"/>
  <c r="K1527" i="5"/>
  <c r="L1070" i="5"/>
  <c r="K2593" i="5"/>
  <c r="L2135" i="5"/>
  <c r="K2592" i="5"/>
  <c r="L1194" i="5"/>
  <c r="K3835" i="5"/>
  <c r="L94" i="5"/>
  <c r="K3664" i="5"/>
  <c r="L481" i="5"/>
  <c r="K1175" i="5"/>
  <c r="L2425" i="5"/>
  <c r="K1526" i="5"/>
  <c r="L585" i="5"/>
  <c r="K2142" i="5"/>
  <c r="L3256" i="5"/>
  <c r="K1082" i="5"/>
  <c r="L1922" i="5"/>
  <c r="K169" i="5"/>
  <c r="L1142" i="5"/>
  <c r="K1365" i="5"/>
  <c r="L839" i="5"/>
  <c r="K1174" i="5"/>
  <c r="L2940" i="5"/>
  <c r="K290" i="5"/>
  <c r="L164" i="5"/>
  <c r="K2445" i="5"/>
  <c r="L1828" i="5"/>
  <c r="K2723" i="5"/>
  <c r="L3309" i="5"/>
  <c r="K979" i="5"/>
  <c r="L1220" i="5"/>
  <c r="K1173" i="5"/>
  <c r="L651" i="5"/>
  <c r="K1450" i="5"/>
  <c r="L1019" i="5"/>
  <c r="K226" i="5"/>
  <c r="L490" i="5"/>
  <c r="K1525" i="5"/>
  <c r="L3604" i="5"/>
  <c r="K1971" i="5"/>
  <c r="L2060" i="5"/>
  <c r="K2372" i="5"/>
  <c r="L2460" i="5"/>
  <c r="K57" i="5"/>
  <c r="L2891" i="5"/>
  <c r="K1900" i="5"/>
  <c r="L21" i="5"/>
  <c r="K289" i="5"/>
  <c r="L3043" i="5"/>
  <c r="K3216" i="5"/>
  <c r="L3685" i="5"/>
  <c r="K515" i="5"/>
  <c r="L3879" i="5"/>
  <c r="K2912" i="5"/>
  <c r="L2988" i="5"/>
  <c r="K3812" i="5"/>
  <c r="L4067" i="5"/>
  <c r="K2515" i="5"/>
  <c r="L1722" i="5"/>
  <c r="K978" i="5"/>
  <c r="L2775" i="5"/>
  <c r="K2307" i="5"/>
  <c r="L3463" i="5"/>
  <c r="K3811" i="5"/>
  <c r="L2488" i="5"/>
  <c r="K1364" i="5"/>
  <c r="L3487" i="5"/>
  <c r="K877" i="5"/>
  <c r="L1766" i="5"/>
  <c r="K3100" i="5"/>
  <c r="L1223" i="5"/>
  <c r="K1260" i="5"/>
  <c r="L2982" i="5"/>
  <c r="K3513" i="5"/>
  <c r="L2501" i="5"/>
  <c r="K2141" i="5"/>
  <c r="L3007" i="5"/>
  <c r="K1259" i="5"/>
  <c r="L3453" i="5"/>
  <c r="K3215" i="5"/>
  <c r="L1134" i="5"/>
  <c r="K785" i="5"/>
  <c r="L661" i="5"/>
  <c r="K2065" i="5"/>
  <c r="L3993" i="5"/>
  <c r="K1831" i="5"/>
  <c r="L2704" i="5"/>
  <c r="K1524" i="5"/>
  <c r="L2201" i="5"/>
  <c r="K1172" i="5"/>
  <c r="L2661" i="5"/>
  <c r="K2911" i="5"/>
  <c r="L3334" i="5"/>
  <c r="K2371" i="5"/>
  <c r="L168" i="5"/>
  <c r="K2781" i="5"/>
  <c r="L1590" i="5"/>
  <c r="K2234" i="5"/>
  <c r="L780" i="5"/>
  <c r="K2722" i="5"/>
  <c r="L1843" i="5"/>
  <c r="K3404" i="5"/>
  <c r="L3101" i="5"/>
  <c r="K2972" i="5"/>
  <c r="L2999" i="5"/>
  <c r="K678" i="5"/>
  <c r="L1653" i="5"/>
  <c r="K1523" i="5"/>
  <c r="L3673" i="5"/>
  <c r="K3742" i="5"/>
  <c r="L2155" i="5"/>
  <c r="K3707" i="5"/>
  <c r="L2872" i="5"/>
  <c r="K288" i="5"/>
  <c r="L3036" i="5"/>
  <c r="K2971" i="5"/>
  <c r="L2092" i="5"/>
  <c r="K287" i="5"/>
  <c r="L3485" i="5"/>
  <c r="K677" i="5"/>
  <c r="L3149" i="5"/>
  <c r="K1970" i="5"/>
  <c r="L849" i="5"/>
  <c r="K1899" i="5"/>
  <c r="L2014" i="5"/>
  <c r="K596" i="5"/>
  <c r="L2551" i="5"/>
  <c r="K676" i="5"/>
  <c r="L4008" i="5"/>
  <c r="K3034" i="5"/>
  <c r="L1825" i="5"/>
  <c r="K2514" i="5"/>
  <c r="L3285" i="5"/>
  <c r="K3403" i="5"/>
  <c r="L1933" i="5"/>
  <c r="K595" i="5"/>
  <c r="L1655" i="5"/>
  <c r="K1764" i="5"/>
  <c r="L2901" i="5"/>
  <c r="K2233" i="5"/>
  <c r="L3169" i="5"/>
  <c r="K3099" i="5"/>
  <c r="L3078" i="5"/>
  <c r="K1171" i="5"/>
  <c r="L1532" i="5"/>
  <c r="K3214" i="5"/>
  <c r="L961" i="5"/>
  <c r="K2232" i="5"/>
  <c r="L965" i="5"/>
  <c r="K2370" i="5"/>
  <c r="L1212" i="5"/>
  <c r="K675" i="5"/>
  <c r="L328" i="5"/>
  <c r="K1081" i="5"/>
  <c r="L1170" i="5"/>
  <c r="K2780" i="5"/>
  <c r="L2" i="5"/>
  <c r="K3213" i="5"/>
  <c r="L1954" i="5"/>
  <c r="K1969" i="5"/>
  <c r="L3895" i="5"/>
  <c r="K1363" i="5"/>
  <c r="L3462" i="5"/>
  <c r="K3810" i="5"/>
  <c r="L761" i="5"/>
  <c r="K2231" i="5"/>
  <c r="L1469" i="5"/>
  <c r="K3809" i="5"/>
  <c r="L2078" i="5"/>
  <c r="K3449" i="5"/>
  <c r="L2587" i="5"/>
  <c r="K2513" i="5"/>
  <c r="L2339" i="5"/>
  <c r="K876" i="5"/>
  <c r="L1115" i="5"/>
  <c r="K3925" i="5"/>
  <c r="L2122" i="5"/>
  <c r="K1830" i="5"/>
  <c r="L1959" i="5"/>
  <c r="K2140" i="5"/>
  <c r="L2773" i="5"/>
  <c r="K2230" i="5"/>
  <c r="L1575" i="5"/>
  <c r="K1604" i="5"/>
  <c r="L1822" i="5"/>
  <c r="K2444" i="5"/>
  <c r="L3074" i="5"/>
  <c r="K875" i="5"/>
  <c r="L221" i="5"/>
  <c r="K2369" i="5"/>
  <c r="L2338" i="5"/>
  <c r="K874" i="5"/>
  <c r="L2986" i="5"/>
  <c r="K3616" i="5"/>
  <c r="L335" i="5"/>
  <c r="K1522" i="5"/>
  <c r="L2194" i="5"/>
  <c r="K873" i="5"/>
  <c r="L339" i="5"/>
  <c r="K1671" i="5"/>
  <c r="L2722" i="5"/>
  <c r="K2848" i="5"/>
  <c r="L3719" i="5"/>
  <c r="K429" i="5"/>
  <c r="L4061" i="5"/>
  <c r="K2721" i="5"/>
  <c r="L809" i="5"/>
  <c r="K12" i="5"/>
  <c r="L2436" i="5"/>
  <c r="K2064" i="5"/>
  <c r="L1974" i="5"/>
  <c r="K3033" i="5"/>
  <c r="L2403" i="5"/>
  <c r="K514" i="5"/>
  <c r="L3251" i="5"/>
  <c r="K674" i="5"/>
  <c r="L2162" i="5"/>
  <c r="K3834" i="5"/>
  <c r="L4032" i="5"/>
  <c r="K3512" i="5"/>
  <c r="L2550" i="5"/>
  <c r="K594" i="5"/>
  <c r="L3308" i="5"/>
  <c r="K977" i="5"/>
  <c r="L219" i="5"/>
  <c r="K2306" i="5"/>
  <c r="L1534" i="5"/>
  <c r="K3341" i="5"/>
  <c r="L2574" i="5"/>
  <c r="K1670" i="5"/>
  <c r="L1908" i="5"/>
  <c r="K3098" i="5"/>
  <c r="L1785" i="5"/>
  <c r="K168" i="5"/>
  <c r="L562" i="5"/>
  <c r="K1170" i="5"/>
  <c r="L2881" i="5"/>
  <c r="K784" i="5"/>
  <c r="L35" i="5"/>
  <c r="K2368" i="5"/>
  <c r="L1617" i="5"/>
  <c r="K3340" i="5"/>
  <c r="L304" i="5"/>
  <c r="K3956" i="5"/>
  <c r="L1890" i="5"/>
  <c r="K2367" i="5"/>
  <c r="L3333" i="5"/>
  <c r="K2366" i="5"/>
  <c r="L3682" i="5"/>
  <c r="K286" i="5"/>
  <c r="L188" i="5"/>
  <c r="K285" i="5"/>
  <c r="L886" i="5"/>
  <c r="K3212" i="5"/>
  <c r="L1163" i="5"/>
  <c r="K2512" i="5"/>
  <c r="L36" i="5"/>
  <c r="K1362" i="5"/>
  <c r="L3527" i="5"/>
  <c r="K3984" i="5"/>
  <c r="L362" i="5"/>
  <c r="K3276" i="5"/>
  <c r="L1087" i="5"/>
  <c r="K2970" i="5"/>
  <c r="L1838" i="5"/>
  <c r="K3097" i="5"/>
  <c r="L3156" i="5"/>
  <c r="K2305" i="5"/>
  <c r="L2518" i="5"/>
  <c r="K3032" i="5"/>
  <c r="L3075" i="5"/>
  <c r="K976" i="5"/>
  <c r="L3997" i="5"/>
  <c r="K3511" i="5"/>
  <c r="L3371" i="5"/>
  <c r="K975" i="5"/>
  <c r="L1284" i="5"/>
  <c r="K3808" i="5"/>
  <c r="L548" i="5"/>
  <c r="K513" i="5"/>
  <c r="L2643" i="5"/>
  <c r="K1169" i="5"/>
  <c r="L2235" i="5"/>
  <c r="K2969" i="5"/>
  <c r="L4031" i="5"/>
  <c r="K2910" i="5"/>
  <c r="L3140" i="5"/>
  <c r="K1258" i="5"/>
  <c r="L3323" i="5"/>
  <c r="K1898" i="5"/>
  <c r="L2549" i="5"/>
  <c r="K593" i="5"/>
  <c r="L1407" i="5"/>
  <c r="K974" i="5"/>
  <c r="L805" i="5"/>
  <c r="K3860" i="5"/>
  <c r="L3846" i="5"/>
  <c r="K352" i="5"/>
  <c r="L106" i="5"/>
  <c r="K973" i="5"/>
  <c r="L2192" i="5"/>
  <c r="K783" i="5"/>
  <c r="L2157" i="5"/>
  <c r="K3741" i="5"/>
  <c r="L1635" i="5"/>
  <c r="K428" i="5"/>
  <c r="L414" i="5"/>
  <c r="K1763" i="5"/>
  <c r="L2395" i="5"/>
  <c r="K167" i="5"/>
  <c r="L92" i="5"/>
  <c r="K3096" i="5"/>
  <c r="L227" i="5"/>
  <c r="K2968" i="5"/>
  <c r="L1879" i="5"/>
  <c r="K1603" i="5"/>
  <c r="L1241" i="5"/>
  <c r="K1897" i="5"/>
  <c r="L17" i="5"/>
  <c r="K972" i="5"/>
  <c r="L22" i="5"/>
  <c r="K2591" i="5"/>
  <c r="L204" i="5"/>
  <c r="K1361" i="5"/>
  <c r="L3975" i="5"/>
  <c r="K4053" i="5"/>
  <c r="L2611" i="5"/>
  <c r="K3615" i="5"/>
  <c r="L1261" i="5"/>
  <c r="K2909" i="5"/>
  <c r="L337" i="5"/>
  <c r="K1602" i="5"/>
  <c r="L555" i="5"/>
  <c r="K872" i="5"/>
  <c r="L3200" i="5"/>
  <c r="K1829" i="5"/>
  <c r="L735" i="5"/>
  <c r="K1080" i="5"/>
  <c r="L3188" i="5"/>
  <c r="K1079" i="5"/>
  <c r="L3375" i="5"/>
  <c r="K1078" i="5"/>
  <c r="L2841" i="5"/>
  <c r="K2139" i="5"/>
  <c r="L3872" i="5"/>
  <c r="K782" i="5"/>
  <c r="L1715" i="5"/>
  <c r="K781" i="5"/>
  <c r="L3854" i="5"/>
  <c r="K1828" i="5"/>
  <c r="L2554" i="5"/>
  <c r="K780" i="5"/>
  <c r="L1120" i="5"/>
  <c r="K4061" i="5"/>
  <c r="L1178" i="5"/>
  <c r="K2967" i="5"/>
  <c r="L1536" i="5"/>
  <c r="K3402" i="5"/>
  <c r="L1848" i="5"/>
  <c r="K3560" i="5"/>
  <c r="L218" i="5"/>
  <c r="K2304" i="5"/>
  <c r="L2394" i="5"/>
  <c r="K166" i="5"/>
  <c r="L1675" i="5"/>
  <c r="K3031" i="5"/>
  <c r="L172" i="5"/>
  <c r="K3095" i="5"/>
  <c r="L206" i="5"/>
  <c r="K1521" i="5"/>
  <c r="L3732" i="5"/>
  <c r="K1762" i="5"/>
  <c r="L3307" i="5"/>
  <c r="K871" i="5"/>
  <c r="L14" i="5"/>
  <c r="K971" i="5"/>
  <c r="L3082" i="5"/>
  <c r="K1360" i="5"/>
  <c r="L3407" i="5"/>
  <c r="K3211" i="5"/>
  <c r="L3351" i="5"/>
  <c r="K3559" i="5"/>
  <c r="L2473" i="5"/>
  <c r="K779" i="5"/>
  <c r="L3752" i="5"/>
  <c r="K56" i="5"/>
  <c r="L3085" i="5"/>
  <c r="K1669" i="5"/>
  <c r="L2106" i="5"/>
  <c r="K1077" i="5"/>
  <c r="L833" i="5"/>
  <c r="K870" i="5"/>
  <c r="L1652" i="5"/>
  <c r="K1449" i="5"/>
  <c r="L2412" i="5"/>
  <c r="K1168" i="5"/>
  <c r="L3759" i="5"/>
  <c r="K778" i="5"/>
  <c r="L858" i="5"/>
  <c r="K2138" i="5"/>
  <c r="L3243" i="5"/>
  <c r="K225" i="5"/>
  <c r="L3404" i="5"/>
  <c r="K2847" i="5"/>
  <c r="L179" i="5"/>
  <c r="K3510" i="5"/>
  <c r="L115" i="5"/>
  <c r="K2229" i="5"/>
  <c r="L457" i="5"/>
  <c r="K284" i="5"/>
  <c r="L2967" i="5"/>
  <c r="K2720" i="5"/>
  <c r="L114" i="5"/>
  <c r="K2137" i="5"/>
  <c r="L1498" i="5"/>
  <c r="K1359" i="5"/>
  <c r="L1646" i="5"/>
  <c r="K1076" i="5"/>
  <c r="L3847" i="5"/>
  <c r="K512" i="5"/>
  <c r="L958" i="5"/>
  <c r="K2063" i="5"/>
  <c r="L1025" i="5"/>
  <c r="K673" i="5"/>
  <c r="L3831" i="5"/>
  <c r="K2443" i="5"/>
  <c r="L307" i="5"/>
  <c r="K2660" i="5"/>
  <c r="L2287" i="5"/>
  <c r="K1896" i="5"/>
  <c r="L1872" i="5"/>
  <c r="K1167" i="5"/>
  <c r="L2492" i="5"/>
  <c r="K1601" i="5"/>
  <c r="L1674" i="5"/>
  <c r="K3030" i="5"/>
  <c r="L1379" i="5"/>
  <c r="K3924" i="5"/>
  <c r="L1589" i="5"/>
  <c r="K2228" i="5"/>
  <c r="L4045" i="5"/>
  <c r="K777" i="5"/>
  <c r="L3746" i="5"/>
  <c r="K3401" i="5"/>
  <c r="L2073" i="5"/>
  <c r="K3161" i="5"/>
  <c r="L2668" i="5"/>
  <c r="K3275" i="5"/>
  <c r="L1520" i="5"/>
  <c r="K2590" i="5"/>
  <c r="L3922" i="5"/>
  <c r="K2589" i="5"/>
  <c r="L2972" i="5"/>
  <c r="K2846" i="5"/>
  <c r="L3939" i="5"/>
  <c r="K2659" i="5"/>
  <c r="L747" i="5"/>
  <c r="K1600" i="5"/>
  <c r="L2922" i="5"/>
  <c r="K3274" i="5"/>
  <c r="L2217" i="5"/>
  <c r="K1968" i="5"/>
  <c r="L623" i="5"/>
  <c r="K4086" i="5"/>
  <c r="L186" i="5"/>
  <c r="K91" i="5"/>
  <c r="L1152" i="5"/>
  <c r="K1827" i="5"/>
  <c r="L4026" i="5"/>
  <c r="K1257" i="5"/>
  <c r="L784" i="5"/>
  <c r="K2779" i="5"/>
  <c r="L3538" i="5"/>
  <c r="K1256" i="5"/>
  <c r="L2625" i="5"/>
  <c r="K307" i="5"/>
  <c r="L2253" i="5"/>
  <c r="K3939" i="5"/>
  <c r="L678" i="5"/>
  <c r="K2845" i="5"/>
  <c r="L3947" i="5"/>
  <c r="K283" i="5"/>
  <c r="L3280" i="5"/>
  <c r="K3029" i="5"/>
  <c r="L3106" i="5"/>
  <c r="K3210" i="5"/>
  <c r="L3928" i="5"/>
  <c r="K3663" i="5"/>
  <c r="L3537" i="5"/>
  <c r="K869" i="5"/>
  <c r="L193" i="5"/>
  <c r="K776" i="5"/>
  <c r="L1048" i="5"/>
  <c r="K1448" i="5"/>
  <c r="L3476" i="5"/>
  <c r="K511" i="5"/>
  <c r="L2845" i="5"/>
  <c r="K2658" i="5"/>
  <c r="L1585" i="5"/>
  <c r="K2136" i="5"/>
  <c r="L2546" i="5"/>
  <c r="K510" i="5"/>
  <c r="L1706" i="5"/>
  <c r="K427" i="5"/>
  <c r="L3402" i="5"/>
  <c r="K2719" i="5"/>
  <c r="L4039" i="5"/>
  <c r="K3094" i="5"/>
  <c r="L1275" i="5"/>
  <c r="K3558" i="5"/>
  <c r="L3533" i="5"/>
  <c r="K426" i="5"/>
  <c r="L1523" i="5"/>
  <c r="K2844" i="5"/>
  <c r="L2930" i="5"/>
  <c r="K3833" i="5"/>
  <c r="L807" i="5"/>
  <c r="K3938" i="5"/>
  <c r="L2638" i="5"/>
  <c r="K1075" i="5"/>
  <c r="L3142" i="5"/>
  <c r="K1358" i="5"/>
  <c r="L2884" i="5"/>
  <c r="K1166" i="5"/>
  <c r="L3797" i="5"/>
  <c r="K1074" i="5"/>
  <c r="L1018" i="5"/>
  <c r="K224" i="5"/>
  <c r="L729" i="5"/>
  <c r="K775" i="5"/>
  <c r="L417" i="5"/>
  <c r="K1895" i="5"/>
  <c r="L520" i="5"/>
  <c r="K3339" i="5"/>
  <c r="L3670" i="5"/>
  <c r="K3614" i="5"/>
  <c r="L162" i="5"/>
  <c r="K1967" i="5"/>
  <c r="L1792" i="5"/>
  <c r="K672" i="5"/>
  <c r="L121" i="5"/>
  <c r="K3509" i="5"/>
  <c r="L1871" i="5"/>
  <c r="K1073" i="5"/>
  <c r="L609" i="5"/>
  <c r="K3508" i="5"/>
  <c r="L2261" i="5"/>
  <c r="K774" i="5"/>
  <c r="L2316" i="5"/>
  <c r="K3557" i="5"/>
  <c r="L246" i="5"/>
  <c r="K509" i="5"/>
  <c r="L3904" i="5"/>
  <c r="K3160" i="5"/>
  <c r="L4024" i="5"/>
  <c r="K3706" i="5"/>
  <c r="L449" i="5"/>
  <c r="K3955" i="5"/>
  <c r="L757" i="5"/>
  <c r="K1966" i="5"/>
  <c r="L38" i="5"/>
  <c r="K2365" i="5"/>
  <c r="L2267" i="5"/>
  <c r="K1072" i="5"/>
  <c r="L2273" i="5"/>
  <c r="K1357" i="5"/>
  <c r="L1465" i="5"/>
  <c r="K3448" i="5"/>
  <c r="L1083" i="5"/>
  <c r="K2908" i="5"/>
  <c r="L2005" i="5"/>
  <c r="K282" i="5"/>
  <c r="L2766" i="5"/>
  <c r="K1599" i="5"/>
  <c r="L3461" i="5"/>
  <c r="K3740" i="5"/>
  <c r="L3622" i="5"/>
  <c r="K3613" i="5"/>
  <c r="L1287" i="5"/>
  <c r="K3923" i="5"/>
  <c r="L3703" i="5"/>
  <c r="K2364" i="5"/>
  <c r="L1999" i="5"/>
  <c r="K4022" i="5"/>
  <c r="L40" i="5"/>
  <c r="K2511" i="5"/>
  <c r="L81" i="5"/>
  <c r="K2363" i="5"/>
  <c r="L1998" i="5"/>
  <c r="K3937" i="5"/>
  <c r="L3120" i="5"/>
  <c r="K3936" i="5"/>
  <c r="L3026" i="5"/>
  <c r="K2303" i="5"/>
  <c r="L1124" i="5"/>
  <c r="K90" i="5"/>
  <c r="L1797" i="5"/>
  <c r="K1071" i="5"/>
  <c r="L1552" i="5"/>
  <c r="K89" i="5"/>
  <c r="L2258" i="5"/>
  <c r="K671" i="5"/>
  <c r="L686" i="5"/>
  <c r="K3273" i="5"/>
  <c r="L811" i="5"/>
  <c r="K88" i="5"/>
  <c r="L1595" i="5"/>
  <c r="K2510" i="5"/>
  <c r="L3004" i="5"/>
  <c r="K1070" i="5"/>
  <c r="L3655" i="5"/>
  <c r="K2135" i="5"/>
  <c r="L3788" i="5"/>
  <c r="K22" i="5"/>
  <c r="L3084" i="5"/>
  <c r="K1520" i="5"/>
  <c r="L3465" i="5"/>
  <c r="K3922" i="5"/>
  <c r="L3012" i="5"/>
  <c r="K1356" i="5"/>
  <c r="L3830" i="5"/>
  <c r="K2442" i="5"/>
  <c r="L2490" i="5"/>
  <c r="K1447" i="5"/>
  <c r="L2597" i="5"/>
  <c r="K3028" i="5"/>
  <c r="L443" i="5"/>
  <c r="K3507" i="5"/>
  <c r="L1511" i="5"/>
  <c r="K1965" i="5"/>
  <c r="L3560" i="5"/>
  <c r="K2718" i="5"/>
  <c r="L732" i="5"/>
  <c r="K868" i="5"/>
  <c r="L2928" i="5"/>
  <c r="K3612" i="5"/>
  <c r="L2620" i="5"/>
  <c r="K165" i="5"/>
  <c r="L1658" i="5"/>
  <c r="K1894" i="5"/>
  <c r="L2329" i="5"/>
  <c r="K281" i="5"/>
  <c r="L2277" i="5"/>
  <c r="K1446" i="5"/>
  <c r="L1892" i="5"/>
  <c r="K2441" i="5"/>
  <c r="L3068" i="5"/>
  <c r="K351" i="5"/>
  <c r="L442" i="5"/>
  <c r="K3506" i="5"/>
  <c r="L3794" i="5"/>
  <c r="K867" i="5"/>
  <c r="L930" i="5"/>
  <c r="K866" i="5"/>
  <c r="L1625" i="5"/>
  <c r="K3705" i="5"/>
  <c r="L233" i="5"/>
  <c r="K3780" i="5"/>
  <c r="L3988" i="5"/>
  <c r="K3935" i="5"/>
  <c r="L2751" i="5"/>
  <c r="K508" i="5"/>
  <c r="L1107" i="5"/>
  <c r="K3556" i="5"/>
  <c r="L1213" i="5"/>
  <c r="K773" i="5"/>
  <c r="L1132" i="5"/>
  <c r="K507" i="5"/>
  <c r="L3412" i="5"/>
  <c r="K3555" i="5"/>
  <c r="L1851" i="5"/>
  <c r="K3739" i="5"/>
  <c r="L792" i="5"/>
  <c r="K3209" i="5"/>
  <c r="L126" i="5"/>
  <c r="K3662" i="5"/>
  <c r="L2304" i="5"/>
  <c r="K2717" i="5"/>
  <c r="L283" i="5"/>
  <c r="K2657" i="5"/>
  <c r="L2368" i="5"/>
  <c r="K2778" i="5"/>
  <c r="L646" i="5"/>
  <c r="K1165" i="5"/>
  <c r="L3743" i="5"/>
  <c r="K2966" i="5"/>
  <c r="L1427" i="5"/>
  <c r="K1761" i="5"/>
  <c r="L3494" i="5"/>
  <c r="K1355" i="5"/>
  <c r="L1500" i="5"/>
  <c r="K1519" i="5"/>
  <c r="L2573" i="5"/>
  <c r="K1598" i="5"/>
  <c r="L318" i="5"/>
  <c r="K506" i="5"/>
  <c r="L371" i="5"/>
  <c r="K3704" i="5"/>
  <c r="L3282" i="5"/>
  <c r="K3159" i="5"/>
  <c r="L3356" i="5"/>
  <c r="K3971" i="5"/>
  <c r="L2212" i="5"/>
  <c r="K1826" i="5"/>
  <c r="L560" i="5"/>
  <c r="K1069" i="5"/>
  <c r="L2374" i="5"/>
  <c r="K2965" i="5"/>
  <c r="L1741" i="5"/>
  <c r="K2062" i="5"/>
  <c r="L1187" i="5"/>
  <c r="K3661" i="5"/>
  <c r="L2742" i="5"/>
  <c r="K3954" i="5"/>
  <c r="L2030" i="5"/>
  <c r="K1164" i="5"/>
  <c r="L917" i="5"/>
  <c r="K505" i="5"/>
  <c r="L1356" i="5"/>
  <c r="K2588" i="5"/>
  <c r="L2404" i="5"/>
  <c r="K592" i="5"/>
  <c r="L1911" i="5"/>
  <c r="K3208" i="5"/>
  <c r="L2430" i="5"/>
  <c r="K1597" i="5"/>
  <c r="L413" i="5"/>
  <c r="K1760" i="5"/>
  <c r="L916" i="5"/>
  <c r="K504" i="5"/>
  <c r="L937" i="5"/>
  <c r="K1255" i="5"/>
  <c r="L3108" i="5"/>
  <c r="K3338" i="5"/>
  <c r="L3761" i="5"/>
  <c r="K865" i="5"/>
  <c r="L1517" i="5"/>
  <c r="K2509" i="5"/>
  <c r="L3942" i="5"/>
  <c r="K3554" i="5"/>
  <c r="L447" i="5"/>
  <c r="K3903" i="5"/>
  <c r="L49" i="5"/>
  <c r="K2362" i="5"/>
  <c r="L2089" i="5"/>
  <c r="K87" i="5"/>
  <c r="L946" i="5"/>
  <c r="K1518" i="5"/>
  <c r="L963" i="5"/>
  <c r="K2302" i="5"/>
  <c r="L1833" i="5"/>
  <c r="K2907" i="5"/>
  <c r="L2920" i="5"/>
  <c r="K3158" i="5"/>
  <c r="L1051" i="5"/>
  <c r="K1596" i="5"/>
  <c r="L3856" i="5"/>
  <c r="K1964" i="5"/>
  <c r="L184" i="5"/>
  <c r="K4030" i="5"/>
  <c r="L3758" i="5"/>
  <c r="K591" i="5"/>
  <c r="L3360" i="5"/>
  <c r="K55" i="5"/>
  <c r="L1855" i="5"/>
  <c r="K4067" i="5"/>
  <c r="L3601" i="5"/>
  <c r="K1825" i="5"/>
  <c r="L2442" i="5"/>
  <c r="K2587" i="5"/>
  <c r="L1944" i="5"/>
  <c r="K1163" i="5"/>
  <c r="L1292" i="5"/>
  <c r="K40" i="5"/>
  <c r="L3694" i="5"/>
  <c r="K1595" i="5"/>
  <c r="L945" i="5"/>
  <c r="K1517" i="5"/>
  <c r="L929" i="5"/>
  <c r="K864" i="5"/>
  <c r="L1122" i="5"/>
  <c r="K39" i="5"/>
  <c r="L1867" i="5"/>
  <c r="K863" i="5"/>
  <c r="L3471" i="5"/>
  <c r="K86" i="5"/>
  <c r="L3823" i="5"/>
  <c r="K350" i="5"/>
  <c r="L3240" i="5"/>
  <c r="K119" i="5"/>
  <c r="L2758" i="5"/>
  <c r="K970" i="5"/>
  <c r="L2336" i="5"/>
  <c r="K590" i="5"/>
  <c r="L3710" i="5"/>
  <c r="K3832" i="5"/>
  <c r="L3781" i="5"/>
  <c r="K3093" i="5"/>
  <c r="L3258" i="5"/>
  <c r="K1162" i="5"/>
  <c r="L3362" i="5"/>
  <c r="K85" i="5"/>
  <c r="L166" i="5"/>
  <c r="K2716" i="5"/>
  <c r="L1351" i="5"/>
  <c r="K2361" i="5"/>
  <c r="L521" i="5"/>
  <c r="K3400" i="5"/>
  <c r="L1932" i="5"/>
  <c r="K589" i="5"/>
  <c r="L2860" i="5"/>
  <c r="K3553" i="5"/>
  <c r="L723" i="5"/>
  <c r="K503" i="5"/>
  <c r="L2540" i="5"/>
  <c r="K3970" i="5"/>
  <c r="L2732" i="5"/>
  <c r="K3399" i="5"/>
  <c r="L3383" i="5"/>
  <c r="K1668" i="5"/>
  <c r="L488" i="5"/>
  <c r="K1445" i="5"/>
  <c r="L4015" i="5"/>
  <c r="K1068" i="5"/>
  <c r="L1149" i="5"/>
  <c r="K1759" i="5"/>
  <c r="L3638" i="5"/>
  <c r="K772" i="5"/>
  <c r="L1278" i="5"/>
  <c r="K3660" i="5"/>
  <c r="L1290" i="5"/>
  <c r="K18" i="5"/>
  <c r="L1607" i="5"/>
  <c r="K2964" i="5"/>
  <c r="L2926" i="5"/>
  <c r="K3505" i="5"/>
  <c r="L2548" i="5"/>
  <c r="K588" i="5"/>
  <c r="L1648" i="5"/>
  <c r="K1254" i="5"/>
  <c r="L2757" i="5"/>
  <c r="K969" i="5"/>
  <c r="L3466" i="5"/>
  <c r="K3934" i="5"/>
  <c r="L2008" i="5"/>
  <c r="K425" i="5"/>
  <c r="L460" i="5"/>
  <c r="K424" i="5"/>
  <c r="L1805" i="5"/>
  <c r="K1758" i="5"/>
  <c r="L2576" i="5"/>
  <c r="K1757" i="5"/>
  <c r="L344" i="5"/>
  <c r="K1824" i="5"/>
  <c r="L1307" i="5"/>
  <c r="K771" i="5"/>
  <c r="L354" i="5"/>
  <c r="K2906" i="5"/>
  <c r="L2827" i="5"/>
  <c r="K1444" i="5"/>
  <c r="L2472" i="5"/>
  <c r="K587" i="5"/>
  <c r="L1214" i="5"/>
  <c r="K862" i="5"/>
  <c r="L1987" i="5"/>
  <c r="K3447" i="5"/>
  <c r="L547" i="5"/>
  <c r="K502" i="5"/>
  <c r="L864" i="5"/>
  <c r="K2508" i="5"/>
  <c r="L2953" i="5"/>
  <c r="K1594" i="5"/>
  <c r="L2859" i="5"/>
  <c r="K3552" i="5"/>
  <c r="L2670" i="5"/>
  <c r="K3398" i="5"/>
  <c r="L3295" i="5"/>
  <c r="K118" i="5"/>
  <c r="L1574" i="5"/>
  <c r="K1593" i="5"/>
  <c r="L3340" i="5"/>
  <c r="K2777" i="5"/>
  <c r="L3689" i="5"/>
  <c r="K968" i="5"/>
  <c r="L3978" i="5"/>
  <c r="K501" i="5"/>
  <c r="L1509" i="5"/>
  <c r="K1823" i="5"/>
  <c r="L1817" i="5"/>
  <c r="K2301" i="5"/>
  <c r="L2327" i="5"/>
  <c r="K223" i="5"/>
  <c r="L2348" i="5"/>
  <c r="K1516" i="5"/>
  <c r="L2958" i="5"/>
  <c r="K1893" i="5"/>
  <c r="L3072" i="5"/>
  <c r="K770" i="5"/>
  <c r="L1547" i="5"/>
  <c r="K4041" i="5"/>
  <c r="L1821" i="5"/>
  <c r="K2440" i="5"/>
  <c r="L1605" i="5"/>
  <c r="K2905" i="5"/>
  <c r="L133" i="5"/>
  <c r="K164" i="5"/>
  <c r="L3147" i="5"/>
  <c r="K1822" i="5"/>
  <c r="L616" i="5"/>
  <c r="K3831" i="5"/>
  <c r="L3355" i="5"/>
  <c r="K3830" i="5"/>
  <c r="L3387" i="5"/>
  <c r="K1892" i="5"/>
  <c r="L1881" i="5"/>
  <c r="K1821" i="5"/>
  <c r="L1114" i="5"/>
  <c r="K3859" i="5"/>
  <c r="L2504" i="5"/>
  <c r="K2300" i="5"/>
  <c r="L3041" i="5"/>
  <c r="K3157" i="5"/>
  <c r="L2994" i="5"/>
  <c r="K4029" i="5"/>
  <c r="L3059" i="5"/>
  <c r="K3902" i="5"/>
  <c r="L39" i="5"/>
  <c r="K2507" i="5"/>
  <c r="L2495" i="5"/>
  <c r="K1820" i="5"/>
  <c r="L1663" i="5"/>
  <c r="K2227" i="5"/>
  <c r="L3853" i="5"/>
  <c r="K1253" i="5"/>
  <c r="L3418" i="5"/>
  <c r="K3779" i="5"/>
  <c r="L3587" i="5"/>
  <c r="K670" i="5"/>
  <c r="L297" i="5"/>
  <c r="K3551" i="5"/>
  <c r="L995" i="5"/>
  <c r="K3611" i="5"/>
  <c r="L1455" i="5"/>
  <c r="K3027" i="5"/>
  <c r="L3" i="5"/>
  <c r="K1443" i="5"/>
  <c r="L1426" i="5"/>
  <c r="K1756" i="5"/>
  <c r="L7" i="5"/>
  <c r="K2299" i="5"/>
  <c r="L157" i="5"/>
  <c r="K1755" i="5"/>
  <c r="L2535" i="5"/>
  <c r="K3659" i="5"/>
  <c r="L2623" i="5"/>
  <c r="K222" i="5"/>
  <c r="L889" i="5"/>
  <c r="K3446" i="5"/>
  <c r="L1513" i="5"/>
  <c r="K2061" i="5"/>
  <c r="L1619" i="5"/>
  <c r="K3397" i="5"/>
  <c r="L3067" i="5"/>
  <c r="K349" i="5"/>
  <c r="L2033" i="5"/>
  <c r="K1354" i="5"/>
  <c r="L3909" i="5"/>
  <c r="K84" i="5"/>
  <c r="L3996" i="5"/>
  <c r="K3504" i="5"/>
  <c r="L255" i="5"/>
  <c r="K967" i="5"/>
  <c r="L2957" i="5"/>
  <c r="K1754" i="5"/>
  <c r="L1739" i="5"/>
  <c r="K1891" i="5"/>
  <c r="L2562" i="5"/>
  <c r="K1067" i="5"/>
  <c r="L1413" i="5"/>
  <c r="K1066" i="5"/>
  <c r="L1233" i="5"/>
  <c r="K1442" i="5"/>
  <c r="L1141" i="5"/>
  <c r="K1353" i="5"/>
  <c r="L250" i="5"/>
  <c r="K669" i="5"/>
  <c r="L3438" i="5"/>
  <c r="K1441" i="5"/>
  <c r="L3233" i="5"/>
  <c r="K3738" i="5"/>
  <c r="L1054" i="5"/>
  <c r="K1753" i="5"/>
  <c r="L830" i="5"/>
  <c r="K769" i="5"/>
  <c r="L4078" i="5"/>
  <c r="K1352" i="5"/>
  <c r="L1105" i="5"/>
  <c r="K3503" i="5"/>
  <c r="L3804" i="5"/>
  <c r="K1752" i="5"/>
  <c r="L3991" i="5"/>
  <c r="K768" i="5"/>
  <c r="L97" i="5"/>
  <c r="K4021" i="5"/>
  <c r="L3864" i="5"/>
  <c r="K3337" i="5"/>
  <c r="L2485" i="5"/>
  <c r="K1065" i="5"/>
  <c r="L125" i="5"/>
  <c r="K3658" i="5"/>
  <c r="L44" i="5"/>
  <c r="K1819" i="5"/>
  <c r="L3019" i="5"/>
  <c r="K1818" i="5"/>
  <c r="L196" i="5"/>
  <c r="K966" i="5"/>
  <c r="L3742" i="5"/>
  <c r="K2843" i="5"/>
  <c r="L2933" i="5"/>
  <c r="K4020" i="5"/>
  <c r="L3976" i="5"/>
  <c r="K83" i="5"/>
  <c r="L627" i="5"/>
  <c r="K117" i="5"/>
  <c r="L2787" i="5"/>
  <c r="K3336" i="5"/>
  <c r="L1629" i="5"/>
  <c r="K3921" i="5"/>
  <c r="L3031" i="5"/>
  <c r="K2715" i="5"/>
  <c r="L3946" i="5"/>
  <c r="K42" i="5"/>
  <c r="L2938" i="5"/>
  <c r="K47" i="5"/>
  <c r="L2764" i="5"/>
  <c r="K1440" i="5"/>
  <c r="L2729" i="5"/>
  <c r="K3335" i="5"/>
  <c r="L3125" i="5"/>
  <c r="K41" i="5"/>
  <c r="L3729" i="5"/>
  <c r="K1667" i="5"/>
  <c r="L390" i="5"/>
  <c r="K767" i="5"/>
  <c r="L3294" i="5"/>
  <c r="K82" i="5"/>
  <c r="L663" i="5"/>
  <c r="K2134" i="5"/>
  <c r="L2252" i="5"/>
  <c r="K3829" i="5"/>
  <c r="L498" i="5"/>
  <c r="K2060" i="5"/>
  <c r="L690" i="5"/>
  <c r="K3334" i="5"/>
  <c r="L1038" i="5"/>
  <c r="K965" i="5"/>
  <c r="L2749" i="5"/>
  <c r="K221" i="5"/>
  <c r="L1121" i="5"/>
  <c r="K35" i="5"/>
  <c r="L2050" i="5"/>
  <c r="K1890" i="5"/>
  <c r="L3620" i="5"/>
  <c r="K3333" i="5"/>
  <c r="L236" i="5"/>
  <c r="K38" i="5"/>
  <c r="L611" i="5"/>
  <c r="K3703" i="5"/>
  <c r="L2939" i="5"/>
  <c r="K81" i="5"/>
  <c r="L2088" i="5"/>
  <c r="K49" i="5"/>
  <c r="L2272" i="5"/>
  <c r="K1351" i="5"/>
  <c r="L2745" i="5"/>
  <c r="K80" i="5"/>
  <c r="L1014" i="5"/>
  <c r="K79" i="5"/>
  <c r="L1148" i="5"/>
  <c r="K1751" i="5"/>
  <c r="L928" i="5"/>
  <c r="K766" i="5"/>
  <c r="L3343" i="5"/>
  <c r="K2963" i="5"/>
  <c r="L2392" i="5"/>
  <c r="K54" i="5"/>
  <c r="L1383" i="5"/>
  <c r="K34" i="5"/>
  <c r="L1232" i="5"/>
  <c r="K1439" i="5"/>
  <c r="L3361" i="5"/>
  <c r="K78" i="5"/>
  <c r="L3293" i="5"/>
  <c r="K45" i="5"/>
  <c r="L1013" i="5"/>
  <c r="K77" i="5"/>
  <c r="L2499" i="5"/>
  <c r="K1963" i="5"/>
  <c r="L863" i="5"/>
  <c r="K2506" i="5"/>
  <c r="L210" i="5"/>
  <c r="K1889" i="5"/>
  <c r="L3048" i="5"/>
  <c r="K3550" i="5"/>
  <c r="L3733" i="5"/>
  <c r="K1888" i="5"/>
  <c r="L2836" i="5"/>
  <c r="K1962" i="5"/>
  <c r="L1770" i="5"/>
  <c r="K3207" i="5"/>
  <c r="L2874" i="5"/>
  <c r="K423" i="5"/>
  <c r="L680" i="5"/>
  <c r="K3092" i="5"/>
  <c r="L1781" i="5"/>
  <c r="K4085" i="5"/>
  <c r="L2956" i="5"/>
  <c r="K1750" i="5"/>
  <c r="L2159" i="5"/>
  <c r="K3778" i="5"/>
  <c r="L3192" i="5"/>
  <c r="K1252" i="5"/>
  <c r="L80" i="5"/>
  <c r="K2360" i="5"/>
  <c r="L2034" i="5"/>
  <c r="K1438" i="5"/>
  <c r="L2932" i="5"/>
  <c r="K4007" i="5"/>
  <c r="L3081" i="5"/>
  <c r="K1251" i="5"/>
  <c r="L1620" i="5"/>
  <c r="K3445" i="5"/>
  <c r="L3956" i="5"/>
  <c r="K2776" i="5"/>
  <c r="L3530" i="5"/>
  <c r="K220" i="5"/>
  <c r="L1001" i="5"/>
  <c r="K3828" i="5"/>
  <c r="L855" i="5"/>
  <c r="K2059" i="5"/>
  <c r="L2959" i="5"/>
  <c r="K1961" i="5"/>
  <c r="L86" i="5"/>
  <c r="K2505" i="5"/>
  <c r="L3420" i="5"/>
  <c r="K163" i="5"/>
  <c r="L3220" i="5"/>
  <c r="K3091" i="5"/>
  <c r="L728" i="5"/>
  <c r="K765" i="5"/>
  <c r="L2424" i="5"/>
  <c r="K1515" i="5"/>
  <c r="L4017" i="5"/>
  <c r="K1666" i="5"/>
  <c r="L3727" i="5"/>
  <c r="K1350" i="5"/>
  <c r="L1377" i="5"/>
  <c r="K3827" i="5"/>
  <c r="L3536" i="5"/>
  <c r="K668" i="5"/>
  <c r="L2112" i="5"/>
  <c r="K1349" i="5"/>
  <c r="L145" i="5"/>
  <c r="K964" i="5"/>
  <c r="L1447" i="5"/>
  <c r="K2586" i="5"/>
  <c r="L1154" i="5"/>
  <c r="K1887" i="5"/>
  <c r="L3469" i="5"/>
  <c r="K4060" i="5"/>
  <c r="L374" i="5"/>
  <c r="K3878" i="5"/>
  <c r="L2439" i="5"/>
  <c r="K2298" i="5"/>
  <c r="L3592" i="5"/>
  <c r="K1064" i="5"/>
  <c r="L1588" i="5"/>
  <c r="K2226" i="5"/>
  <c r="L237" i="5"/>
  <c r="K100" i="5"/>
  <c r="L2367" i="5"/>
  <c r="K2775" i="5"/>
  <c r="L2091" i="5"/>
  <c r="K219" i="5"/>
  <c r="L2919" i="5"/>
  <c r="K3156" i="5"/>
  <c r="L1923" i="5"/>
  <c r="K218" i="5"/>
  <c r="L3166" i="5"/>
  <c r="K3026" i="5"/>
  <c r="L1037" i="5"/>
  <c r="K963" i="5"/>
  <c r="L2578" i="5"/>
  <c r="K1817" i="5"/>
  <c r="L350" i="5"/>
  <c r="K2504" i="5"/>
  <c r="L11" i="5"/>
  <c r="K7" i="5"/>
  <c r="L3859" i="5"/>
  <c r="K2439" i="5"/>
  <c r="L2102" i="5"/>
  <c r="K667" i="5"/>
  <c r="L2713" i="5"/>
  <c r="K2225" i="5"/>
  <c r="L667" i="5"/>
  <c r="K2297" i="5"/>
  <c r="L949" i="5"/>
  <c r="K1665" i="5"/>
  <c r="L1884" i="5"/>
  <c r="K2133" i="5"/>
  <c r="L1239" i="5"/>
  <c r="K1816" i="5"/>
  <c r="L291" i="5"/>
  <c r="K2904" i="5"/>
  <c r="L2225" i="5"/>
  <c r="K2296" i="5"/>
  <c r="L3586" i="5"/>
  <c r="K666" i="5"/>
  <c r="L1497" i="5"/>
  <c r="K1348" i="5"/>
  <c r="L4043" i="5"/>
  <c r="K3444" i="5"/>
  <c r="L599" i="5"/>
  <c r="K3025" i="5"/>
  <c r="L79" i="5"/>
  <c r="K2359" i="5"/>
  <c r="L242" i="5"/>
  <c r="K422" i="5"/>
  <c r="L1478" i="5"/>
  <c r="K280" i="5"/>
  <c r="L3095" i="5"/>
  <c r="K2714" i="5"/>
  <c r="L4036" i="5"/>
  <c r="K861" i="5"/>
  <c r="L2995" i="5"/>
  <c r="K76" i="5"/>
  <c r="L1951" i="5"/>
  <c r="K1592" i="5"/>
  <c r="L3868" i="5"/>
  <c r="K3920" i="5"/>
  <c r="L801" i="5"/>
  <c r="K3737" i="5"/>
  <c r="L3889" i="5"/>
  <c r="K3702" i="5"/>
  <c r="L2297" i="5"/>
  <c r="K2295" i="5"/>
  <c r="L3155" i="5"/>
  <c r="K2224" i="5"/>
  <c r="L822" i="5"/>
  <c r="K421" i="5"/>
  <c r="L1211" i="5"/>
  <c r="K665" i="5"/>
  <c r="L2606" i="5"/>
  <c r="K3396" i="5"/>
  <c r="L3698" i="5"/>
  <c r="K1886" i="5"/>
  <c r="L3434" i="5"/>
  <c r="K1161" i="5"/>
  <c r="L70" i="5"/>
  <c r="K1749" i="5"/>
  <c r="L813" i="5"/>
  <c r="K116" i="5"/>
  <c r="L152" i="5"/>
  <c r="K1437" i="5"/>
  <c r="L1721" i="5"/>
  <c r="K962" i="5"/>
  <c r="L2558" i="5"/>
  <c r="K860" i="5"/>
  <c r="L1775" i="5"/>
  <c r="K3701" i="5"/>
  <c r="L2260" i="5"/>
  <c r="K764" i="5"/>
  <c r="L2366" i="5"/>
  <c r="K2774" i="5"/>
  <c r="L3684" i="5"/>
  <c r="K348" i="5"/>
  <c r="L1665" i="5"/>
  <c r="K2294" i="5"/>
  <c r="L1306" i="5"/>
  <c r="K763" i="5"/>
  <c r="L2133" i="5"/>
  <c r="K2293" i="5"/>
  <c r="L1816" i="5"/>
  <c r="K2292" i="5"/>
  <c r="L3250" i="5"/>
  <c r="K664" i="5"/>
  <c r="L1695" i="5"/>
  <c r="K279" i="5"/>
  <c r="L3535" i="5"/>
  <c r="K586" i="5"/>
  <c r="L1709" i="5"/>
  <c r="K500" i="5"/>
  <c r="L3718" i="5"/>
  <c r="K278" i="5"/>
  <c r="L2001" i="5"/>
  <c r="K75" i="5"/>
  <c r="L1936" i="5"/>
  <c r="K762" i="5"/>
  <c r="L751" i="5"/>
  <c r="K1664" i="5"/>
  <c r="L754" i="5"/>
  <c r="K1748" i="5"/>
  <c r="L2516" i="5"/>
  <c r="K2903" i="5"/>
  <c r="L353" i="5"/>
  <c r="K2902" i="5"/>
  <c r="L361" i="5"/>
  <c r="K3272" i="5"/>
  <c r="L1110" i="5"/>
  <c r="K3700" i="5"/>
  <c r="L1129" i="5"/>
  <c r="K277" i="5"/>
  <c r="L2707" i="5"/>
  <c r="K1747" i="5"/>
  <c r="L3029" i="5"/>
  <c r="K2656" i="5"/>
  <c r="L2324" i="5"/>
  <c r="K4040" i="5"/>
  <c r="L2276" i="5"/>
  <c r="K1436" i="5"/>
  <c r="L336" i="5"/>
  <c r="K1591" i="5"/>
  <c r="L1184" i="5"/>
  <c r="K3610" i="5"/>
  <c r="L3493" i="5"/>
  <c r="K1347" i="5"/>
  <c r="L2705" i="5"/>
  <c r="K1590" i="5"/>
  <c r="L1832" i="5"/>
  <c r="K2901" i="5"/>
  <c r="L254" i="5"/>
  <c r="K961" i="5"/>
  <c r="L4064" i="5"/>
  <c r="K761" i="5"/>
  <c r="L286" i="5"/>
  <c r="K2773" i="5"/>
  <c r="L2871" i="5"/>
  <c r="K115" i="5"/>
  <c r="L3874" i="5"/>
  <c r="K1589" i="5"/>
  <c r="L654" i="5"/>
  <c r="K1663" i="5"/>
  <c r="L266" i="5"/>
  <c r="K1588" i="5"/>
  <c r="L1521" i="5"/>
  <c r="K2713" i="5"/>
  <c r="L3862" i="5"/>
  <c r="K3155" i="5"/>
  <c r="L2527" i="5"/>
  <c r="K3395" i="5"/>
  <c r="L360" i="5"/>
  <c r="K3271" i="5"/>
  <c r="L3210" i="5"/>
  <c r="K2655" i="5"/>
  <c r="L743" i="5"/>
  <c r="K1514" i="5"/>
  <c r="L2323" i="5"/>
  <c r="K3983" i="5"/>
  <c r="L739" i="5"/>
  <c r="K1250" i="5"/>
  <c r="L799" i="5"/>
  <c r="K3657" i="5"/>
  <c r="L2961" i="5"/>
  <c r="K2058" i="5"/>
  <c r="L2242" i="5"/>
  <c r="K3270" i="5"/>
  <c r="L4035" i="5"/>
  <c r="K276" i="5"/>
  <c r="L597" i="5"/>
  <c r="K2900" i="5"/>
  <c r="L3046" i="5"/>
  <c r="K3332" i="5"/>
  <c r="L3144" i="5"/>
  <c r="K1587" i="5"/>
  <c r="L3028" i="5"/>
  <c r="K2585" i="5"/>
  <c r="L1460" i="5"/>
  <c r="K3154" i="5"/>
  <c r="L2120" i="5"/>
  <c r="K1746" i="5"/>
  <c r="L2853" i="5"/>
  <c r="K3153" i="5"/>
  <c r="L2158" i="5"/>
  <c r="K3777" i="5"/>
  <c r="L3217" i="5"/>
  <c r="K2899" i="5"/>
  <c r="L1762" i="5"/>
  <c r="K2712" i="5"/>
  <c r="L2924" i="5"/>
  <c r="K3443" i="5"/>
  <c r="L3516" i="5"/>
  <c r="K3024" i="5"/>
  <c r="L229" i="5"/>
  <c r="K3609" i="5"/>
  <c r="L495" i="5"/>
  <c r="K1815" i="5"/>
  <c r="L657" i="5"/>
  <c r="K1745" i="5"/>
  <c r="L1883" i="5"/>
  <c r="K2132" i="5"/>
  <c r="L3931" i="5"/>
  <c r="K1435" i="5"/>
  <c r="L3395" i="5"/>
  <c r="K2223" i="5"/>
  <c r="L1462" i="5"/>
  <c r="K3206" i="5"/>
  <c r="L2386" i="5"/>
  <c r="K3826" i="5"/>
  <c r="L903" i="5"/>
  <c r="K4028" i="5"/>
  <c r="L2029" i="5"/>
  <c r="K1160" i="5"/>
  <c r="L3225" i="5"/>
  <c r="K3331" i="5"/>
  <c r="L4038" i="5"/>
  <c r="K1586" i="5"/>
  <c r="L582" i="5"/>
  <c r="K2057" i="5"/>
  <c r="L3618" i="5"/>
  <c r="K3152" i="5"/>
  <c r="L1850" i="5"/>
  <c r="K3736" i="5"/>
  <c r="L524" i="5"/>
  <c r="K3549" i="5"/>
  <c r="L579" i="5"/>
  <c r="K1885" i="5"/>
  <c r="L2517" i="5"/>
  <c r="K3023" i="5"/>
  <c r="L956" i="5"/>
  <c r="K1960" i="5"/>
  <c r="L119" i="5"/>
  <c r="K2503" i="5"/>
  <c r="L3507" i="5"/>
  <c r="K2584" i="5"/>
  <c r="L1918" i="5"/>
  <c r="K4073" i="5"/>
  <c r="L2318" i="5"/>
  <c r="K3608" i="5"/>
  <c r="L970" i="5"/>
  <c r="K2502" i="5"/>
  <c r="L3707" i="5"/>
  <c r="K2842" i="5"/>
  <c r="L1527" i="5"/>
  <c r="K2898" i="5"/>
  <c r="L1682" i="5"/>
  <c r="K3330" i="5"/>
  <c r="L3290" i="5"/>
  <c r="K4027" i="5"/>
  <c r="L2851" i="5"/>
  <c r="K3090" i="5"/>
  <c r="L2300" i="5"/>
  <c r="K2438" i="5"/>
  <c r="L3050" i="5"/>
  <c r="K3656" i="5"/>
  <c r="L4051" i="5"/>
  <c r="K1662" i="5"/>
  <c r="L48" i="5"/>
  <c r="K1814" i="5"/>
  <c r="L2391" i="5"/>
  <c r="K4019" i="5"/>
  <c r="L28" i="5"/>
  <c r="K1249" i="5"/>
  <c r="L2897" i="5"/>
  <c r="K2056" i="5"/>
  <c r="L2458" i="5"/>
  <c r="K4006" i="5"/>
  <c r="L2904" i="5"/>
  <c r="K2291" i="5"/>
  <c r="L110" i="5"/>
  <c r="K1744" i="5"/>
  <c r="L3271" i="5"/>
  <c r="K2222" i="5"/>
  <c r="L533" i="5"/>
  <c r="K3919" i="5"/>
  <c r="L936" i="5"/>
  <c r="K1063" i="5"/>
  <c r="L2480" i="5"/>
  <c r="K960" i="5"/>
  <c r="L695" i="5"/>
  <c r="K3607" i="5"/>
  <c r="L1958" i="5"/>
  <c r="K2131" i="5"/>
  <c r="L2978" i="5"/>
  <c r="K3205" i="5"/>
  <c r="L2655" i="5"/>
  <c r="K2221" i="5"/>
  <c r="L705" i="5"/>
  <c r="K3953" i="5"/>
  <c r="L403" i="5"/>
  <c r="K1346" i="5"/>
  <c r="L2210" i="5"/>
  <c r="K1661" i="5"/>
  <c r="L2156" i="5"/>
  <c r="K3735" i="5"/>
  <c r="L1997" i="5"/>
  <c r="K3877" i="5"/>
  <c r="L3663" i="5"/>
  <c r="K2654" i="5"/>
  <c r="L2021" i="5"/>
  <c r="K859" i="5"/>
  <c r="L285" i="5"/>
  <c r="K2772" i="5"/>
  <c r="L1316" i="5"/>
  <c r="K1159" i="5"/>
  <c r="L656" i="5"/>
  <c r="K1743" i="5"/>
  <c r="L1367" i="5"/>
  <c r="K3204" i="5"/>
  <c r="L3060" i="5"/>
  <c r="K3933" i="5"/>
  <c r="L2471" i="5"/>
  <c r="K585" i="5"/>
  <c r="L590" i="5"/>
  <c r="K2501" i="5"/>
  <c r="L1433" i="5"/>
  <c r="K1959" i="5"/>
  <c r="L288" i="5"/>
  <c r="K2841" i="5"/>
  <c r="L1405" i="5"/>
  <c r="K858" i="5"/>
  <c r="L380" i="5"/>
  <c r="K114" i="5"/>
  <c r="L1145" i="5"/>
  <c r="K1585" i="5"/>
  <c r="L2455" i="5"/>
  <c r="K3655" i="5"/>
  <c r="L3792" i="5"/>
  <c r="K663" i="5"/>
  <c r="L2049" i="5"/>
  <c r="K1884" i="5"/>
  <c r="L1738" i="5"/>
  <c r="K1883" i="5"/>
  <c r="L3548" i="5"/>
  <c r="K1958" i="5"/>
  <c r="L3186" i="5"/>
  <c r="K760" i="5"/>
  <c r="L2357" i="5"/>
  <c r="K1957" i="5"/>
  <c r="L1099" i="5"/>
  <c r="K3329" i="5"/>
  <c r="L2857" i="5"/>
  <c r="K3394" i="5"/>
  <c r="L869" i="5"/>
  <c r="K2653" i="5"/>
  <c r="L72" i="5"/>
  <c r="K2055" i="5"/>
  <c r="L2798" i="5"/>
  <c r="K3982" i="5"/>
  <c r="L259" i="5"/>
  <c r="K1158" i="5"/>
  <c r="L3139" i="5"/>
  <c r="K1157" i="5"/>
  <c r="L1880" i="5"/>
  <c r="K1813" i="5"/>
  <c r="L1098" i="5"/>
  <c r="K3328" i="5"/>
  <c r="L2079" i="5"/>
  <c r="K3606" i="5"/>
  <c r="L2971" i="5"/>
  <c r="K2840" i="5"/>
  <c r="L3316" i="5"/>
  <c r="K1345" i="5"/>
  <c r="L1274" i="5"/>
  <c r="K3442" i="5"/>
  <c r="L3437" i="5"/>
  <c r="K1344" i="5"/>
  <c r="L2118" i="5"/>
  <c r="K1660" i="5"/>
  <c r="L3519" i="5"/>
  <c r="K3327" i="5"/>
  <c r="L1323" i="5"/>
  <c r="K1343" i="5"/>
  <c r="L440" i="5"/>
  <c r="K3269" i="5"/>
  <c r="L2849" i="5"/>
  <c r="K2962" i="5"/>
  <c r="L1567" i="5"/>
  <c r="K1248" i="5"/>
  <c r="L1012" i="5"/>
  <c r="K74" i="5"/>
  <c r="L3424" i="5"/>
  <c r="K275" i="5"/>
  <c r="L441" i="5"/>
  <c r="K3502" i="5"/>
  <c r="L3212" i="5"/>
  <c r="K2771" i="5"/>
  <c r="L2290" i="5"/>
  <c r="K2054" i="5"/>
  <c r="L1222" i="5"/>
  <c r="K1247" i="5"/>
  <c r="L1931" i="5"/>
  <c r="K584" i="5"/>
  <c r="L439" i="5"/>
  <c r="K3268" i="5"/>
  <c r="L760" i="5"/>
  <c r="K2130" i="5"/>
  <c r="L3126" i="5"/>
  <c r="K73" i="5"/>
  <c r="L3754" i="5"/>
  <c r="K217" i="5"/>
  <c r="L871" i="5"/>
  <c r="K2711" i="5"/>
  <c r="L576" i="5"/>
  <c r="K1812" i="5"/>
  <c r="L2557" i="5"/>
  <c r="K857" i="5"/>
  <c r="L1957" i="5"/>
  <c r="K2129" i="5"/>
  <c r="L1514" i="5"/>
  <c r="K2220" i="5"/>
  <c r="L2024" i="5"/>
  <c r="K1062" i="5"/>
  <c r="L2203" i="5"/>
  <c r="K1246" i="5"/>
  <c r="L1681" i="5"/>
  <c r="K3326" i="5"/>
  <c r="L50" i="5"/>
  <c r="K3022" i="5"/>
  <c r="L2185" i="5"/>
  <c r="K499" i="5"/>
  <c r="L1419" i="5"/>
  <c r="K1342" i="5"/>
  <c r="L1618" i="5"/>
  <c r="K3393" i="5"/>
  <c r="L3807" i="5"/>
  <c r="K2053" i="5"/>
  <c r="L3329" i="5"/>
  <c r="K2128" i="5"/>
  <c r="L3265" i="5"/>
  <c r="K1742" i="5"/>
  <c r="L685" i="5"/>
  <c r="K3267" i="5"/>
  <c r="L1221" i="5"/>
  <c r="K1245" i="5"/>
  <c r="L3832" i="5"/>
  <c r="K2500" i="5"/>
  <c r="L4003" i="5"/>
  <c r="K662" i="5"/>
  <c r="L3157" i="5"/>
  <c r="K2437" i="5"/>
  <c r="L3772" i="5"/>
  <c r="K1584" i="5"/>
  <c r="L3717" i="5"/>
  <c r="K274" i="5"/>
  <c r="L3600" i="5"/>
  <c r="K1811" i="5"/>
  <c r="L2269" i="5"/>
  <c r="K1156" i="5"/>
  <c r="L3481" i="5"/>
  <c r="K583" i="5"/>
  <c r="L1537" i="5"/>
  <c r="K3441" i="5"/>
  <c r="L30" i="5"/>
  <c r="K3392" i="5"/>
  <c r="L476" i="5"/>
  <c r="K959" i="5"/>
  <c r="L2478" i="5"/>
  <c r="K856" i="5"/>
  <c r="L3980" i="5"/>
  <c r="K1244" i="5"/>
  <c r="L702" i="5"/>
  <c r="K3776" i="5"/>
  <c r="L1296" i="5"/>
  <c r="K216" i="5"/>
  <c r="L2692" i="5"/>
  <c r="K661" i="5"/>
  <c r="L4029" i="5"/>
  <c r="K2436" i="5"/>
  <c r="L645" i="5"/>
  <c r="K958" i="5"/>
  <c r="L1578" i="5"/>
  <c r="K1741" i="5"/>
  <c r="L1949" i="5"/>
  <c r="K1513" i="5"/>
  <c r="L1300" i="5"/>
  <c r="K498" i="5"/>
  <c r="L3639" i="5"/>
  <c r="K855" i="5"/>
  <c r="L3836" i="5"/>
  <c r="K2961" i="5"/>
  <c r="L636" i="5"/>
  <c r="K582" i="5"/>
  <c r="L2593" i="5"/>
  <c r="K2897" i="5"/>
  <c r="L3470" i="5"/>
  <c r="K72" i="5"/>
  <c r="L2296" i="5"/>
  <c r="K2290" i="5"/>
  <c r="L1689" i="5"/>
  <c r="K3807" i="5"/>
  <c r="L3848" i="5"/>
  <c r="K660" i="5"/>
  <c r="L2741" i="5"/>
  <c r="K3952" i="5"/>
  <c r="L287" i="5"/>
  <c r="K2839" i="5"/>
  <c r="L3439" i="5"/>
  <c r="K1956" i="5"/>
  <c r="L3902" i="5"/>
  <c r="K2435" i="5"/>
  <c r="L436" i="5"/>
  <c r="K3089" i="5"/>
  <c r="L1965" i="5"/>
  <c r="K2583" i="5"/>
  <c r="L677" i="5"/>
  <c r="K2838" i="5"/>
  <c r="L2457" i="5"/>
  <c r="K3806" i="5"/>
  <c r="L3983" i="5"/>
  <c r="K2219" i="5"/>
  <c r="L1550" i="5"/>
  <c r="K4084" i="5"/>
  <c r="L3105" i="5"/>
  <c r="K3151" i="5"/>
  <c r="L2718" i="5"/>
  <c r="K2582" i="5"/>
  <c r="L2512" i="5"/>
  <c r="K2770" i="5"/>
  <c r="L272" i="5"/>
  <c r="K1882" i="5"/>
  <c r="L971" i="5"/>
  <c r="K2710" i="5"/>
  <c r="L2750" i="5"/>
  <c r="K497" i="5"/>
  <c r="L802" i="5"/>
  <c r="K3775" i="5"/>
  <c r="L2188" i="5"/>
  <c r="K581" i="5"/>
  <c r="L9" i="5"/>
  <c r="K3391" i="5"/>
  <c r="L3520" i="5"/>
  <c r="K3390" i="5"/>
  <c r="L1412" i="5"/>
  <c r="K1061" i="5"/>
  <c r="L1970" i="5"/>
  <c r="K2837" i="5"/>
  <c r="L1491" i="5"/>
  <c r="K957" i="5"/>
  <c r="L776" i="5"/>
  <c r="K2652" i="5"/>
  <c r="L3011" i="5"/>
  <c r="K1341" i="5"/>
  <c r="L626" i="5"/>
  <c r="K113" i="5"/>
  <c r="L2592" i="5"/>
  <c r="K2896" i="5"/>
  <c r="L231" i="5"/>
  <c r="K3734" i="5"/>
  <c r="L984" i="5"/>
  <c r="K3088" i="5"/>
  <c r="L804" i="5"/>
  <c r="K3858" i="5"/>
  <c r="L2572" i="5"/>
  <c r="K1512" i="5"/>
  <c r="L2246" i="5"/>
  <c r="K3605" i="5"/>
  <c r="L868" i="5"/>
  <c r="K2581" i="5"/>
  <c r="L666" i="5"/>
  <c r="K2289" i="5"/>
  <c r="L989" i="5"/>
  <c r="K3325" i="5"/>
  <c r="L1360" i="5"/>
  <c r="K2709" i="5"/>
  <c r="L3981" i="5"/>
  <c r="K1583" i="5"/>
  <c r="L3529" i="5"/>
  <c r="K215" i="5"/>
  <c r="L698" i="5"/>
  <c r="K3654" i="5"/>
  <c r="L3835" i="5"/>
  <c r="K2895" i="5"/>
  <c r="L1264" i="5"/>
  <c r="K2960" i="5"/>
  <c r="L203" i="5"/>
  <c r="K1340" i="5"/>
  <c r="L2790" i="5"/>
  <c r="K3440" i="5"/>
  <c r="L1250" i="5"/>
  <c r="K2218" i="5"/>
  <c r="L1765" i="5"/>
  <c r="K3087" i="5"/>
  <c r="L3080" i="5"/>
  <c r="K1243" i="5"/>
  <c r="L2507" i="5"/>
  <c r="K2434" i="5"/>
  <c r="L1430" i="5"/>
  <c r="K1810" i="5"/>
  <c r="L1093" i="5"/>
  <c r="K3150" i="5"/>
  <c r="L2633" i="5"/>
  <c r="K854" i="5"/>
  <c r="L2689" i="5"/>
  <c r="K420" i="5"/>
  <c r="L901" i="5"/>
  <c r="K3951" i="5"/>
  <c r="L2543" i="5"/>
  <c r="K214" i="5"/>
  <c r="L3818" i="5"/>
  <c r="K112" i="5"/>
  <c r="L660" i="5"/>
  <c r="K2052" i="5"/>
  <c r="L1544" i="5"/>
  <c r="K3774" i="5"/>
  <c r="L170" i="5"/>
  <c r="K3021" i="5"/>
  <c r="L3486" i="5"/>
  <c r="K853" i="5"/>
  <c r="L2020" i="5"/>
  <c r="K852" i="5"/>
  <c r="L3358" i="5"/>
  <c r="K4052" i="5"/>
  <c r="L3612" i="5"/>
  <c r="K2580" i="5"/>
  <c r="L3897" i="5"/>
  <c r="K1582" i="5"/>
  <c r="L3070" i="5"/>
  <c r="K580" i="5"/>
  <c r="L1472" i="5"/>
  <c r="K3969" i="5"/>
  <c r="L1032" i="5"/>
  <c r="K759" i="5"/>
  <c r="L3179" i="5"/>
  <c r="K273" i="5"/>
  <c r="L3652" i="5"/>
  <c r="K1955" i="5"/>
  <c r="L1147" i="5"/>
  <c r="K1740" i="5"/>
  <c r="L2163" i="5"/>
  <c r="K3857" i="5"/>
  <c r="L3394" i="5"/>
  <c r="K2127" i="5"/>
  <c r="L1948" i="5"/>
  <c r="K1434" i="5"/>
  <c r="L3944" i="5"/>
  <c r="K3876" i="5"/>
  <c r="L1202" i="5"/>
  <c r="K213" i="5"/>
  <c r="L706" i="5"/>
  <c r="K3968" i="5"/>
  <c r="L2553" i="5"/>
  <c r="K758" i="5"/>
  <c r="L1385" i="5"/>
  <c r="K111" i="5"/>
  <c r="L2154" i="5"/>
  <c r="K3653" i="5"/>
  <c r="L1645" i="5"/>
  <c r="K1060" i="5"/>
  <c r="L3382" i="5"/>
  <c r="K1659" i="5"/>
  <c r="L1751" i="5"/>
  <c r="K2358" i="5"/>
  <c r="L2610" i="5"/>
  <c r="K3604" i="5"/>
  <c r="L3782" i="5"/>
  <c r="K3149" i="5"/>
  <c r="L212" i="5"/>
  <c r="K1954" i="5"/>
  <c r="L3657" i="5"/>
  <c r="K2217" i="5"/>
  <c r="L815" i="5"/>
  <c r="K162" i="5"/>
  <c r="L927" i="5"/>
  <c r="K757" i="5"/>
  <c r="L3728" i="5"/>
  <c r="K1511" i="5"/>
  <c r="L1996" i="5"/>
  <c r="K3856" i="5"/>
  <c r="L3093" i="5"/>
  <c r="K2499" i="5"/>
  <c r="L1899" i="5"/>
  <c r="K2836" i="5"/>
  <c r="L1086" i="5"/>
  <c r="K2959" i="5"/>
  <c r="L2264" i="5"/>
  <c r="K956" i="5"/>
  <c r="L405" i="5"/>
  <c r="K1433" i="5"/>
  <c r="L3568" i="5"/>
  <c r="K3548" i="5"/>
  <c r="L766" i="5"/>
  <c r="K2357" i="5"/>
  <c r="L3349" i="5"/>
  <c r="K3439" i="5"/>
  <c r="L3353" i="5"/>
  <c r="K3652" i="5"/>
  <c r="L1295" i="5"/>
  <c r="K212" i="5"/>
  <c r="L3664" i="5"/>
  <c r="K2894" i="5"/>
  <c r="L1555" i="5"/>
  <c r="K161" i="5"/>
  <c r="L1362" i="5"/>
  <c r="K2769" i="5"/>
  <c r="L1175" i="5"/>
  <c r="K2893" i="5"/>
  <c r="L3824" i="5"/>
  <c r="K1339" i="5"/>
  <c r="L2803" i="5"/>
  <c r="K4056" i="5"/>
  <c r="L2664" i="5"/>
  <c r="K3086" i="5"/>
  <c r="L1700" i="5"/>
  <c r="K347" i="5"/>
  <c r="L3915" i="5"/>
  <c r="K1581" i="5"/>
  <c r="L1406" i="5"/>
  <c r="K955" i="5"/>
  <c r="L3138" i="5"/>
  <c r="K1059" i="5"/>
  <c r="L165" i="5"/>
  <c r="K2579" i="5"/>
  <c r="L3621" i="5"/>
  <c r="K3389" i="5"/>
  <c r="L644" i="5"/>
  <c r="K954" i="5"/>
  <c r="L2058" i="5"/>
  <c r="K2216" i="5"/>
  <c r="L806" i="5"/>
  <c r="K3901" i="5"/>
  <c r="L1269" i="5"/>
  <c r="K3203" i="5"/>
  <c r="L642" i="5"/>
  <c r="K851" i="5"/>
  <c r="L3178" i="5"/>
  <c r="K4070" i="5"/>
  <c r="L1162" i="5"/>
  <c r="K2498" i="5"/>
  <c r="L1448" i="5"/>
  <c r="K2651" i="5"/>
  <c r="L2941" i="5"/>
  <c r="K419" i="5"/>
  <c r="L102" i="5"/>
  <c r="K160" i="5"/>
  <c r="L2653" i="5"/>
  <c r="K2126" i="5"/>
  <c r="L1273" i="5"/>
  <c r="K3388" i="5"/>
  <c r="L1036" i="5"/>
  <c r="K953" i="5"/>
  <c r="L174" i="5"/>
  <c r="K3324" i="5"/>
  <c r="L85" i="5"/>
  <c r="K2497" i="5"/>
  <c r="L1348" i="5"/>
  <c r="K2288" i="5"/>
  <c r="L1227" i="5"/>
  <c r="K1338" i="5"/>
  <c r="L3039" i="5"/>
  <c r="K3020" i="5"/>
  <c r="L2963" i="5"/>
  <c r="K2356" i="5"/>
  <c r="L3270" i="5"/>
  <c r="K2215" i="5"/>
  <c r="L1526" i="5"/>
  <c r="K2892" i="5"/>
  <c r="L2716" i="5"/>
  <c r="K2496" i="5"/>
  <c r="L2326" i="5"/>
  <c r="K211" i="5"/>
  <c r="L1140" i="5"/>
  <c r="K1337" i="5"/>
  <c r="L3998" i="5"/>
  <c r="K3699" i="5"/>
  <c r="M51" i="5"/>
  <c r="K1155" i="5"/>
  <c r="L458" i="5"/>
  <c r="K346" i="5"/>
  <c r="L3952" i="5"/>
  <c r="K2051" i="5"/>
  <c r="L3119" i="5"/>
  <c r="K3918" i="5"/>
  <c r="L1820" i="5"/>
  <c r="K2433" i="5"/>
  <c r="L2110" i="5"/>
  <c r="K1242" i="5"/>
  <c r="L2890" i="5"/>
  <c r="K1809" i="5"/>
  <c r="L276" i="5"/>
  <c r="K2214" i="5"/>
  <c r="L2055" i="5"/>
  <c r="K2125" i="5"/>
  <c r="L1135" i="5"/>
  <c r="K850" i="5"/>
  <c r="L60" i="5"/>
  <c r="K345" i="5"/>
  <c r="L722" i="5"/>
  <c r="K496" i="5"/>
  <c r="L3566" i="5"/>
  <c r="K3202" i="5"/>
  <c r="L2627" i="5"/>
  <c r="K418" i="5"/>
  <c r="L3522" i="5"/>
  <c r="K3501" i="5"/>
  <c r="L2142" i="5"/>
  <c r="K2891" i="5"/>
  <c r="L2477" i="5"/>
  <c r="K849" i="5"/>
  <c r="L2786" i="5"/>
  <c r="K3323" i="5"/>
  <c r="L3800" i="5"/>
  <c r="K1241" i="5"/>
  <c r="L3444" i="5"/>
  <c r="K2287" i="5"/>
  <c r="L2399" i="5"/>
  <c r="K417" i="5"/>
  <c r="L750" i="5"/>
  <c r="K1658" i="5"/>
  <c r="L1972" i="5"/>
  <c r="K2958" i="5"/>
  <c r="L2605" i="5"/>
  <c r="K3387" i="5"/>
  <c r="L109" i="5"/>
  <c r="K1739" i="5"/>
  <c r="L2839" i="5"/>
  <c r="K2050" i="5"/>
  <c r="L1632" i="5"/>
  <c r="K210" i="5"/>
  <c r="L2385" i="5"/>
  <c r="K3733" i="5"/>
  <c r="L4058" i="5"/>
  <c r="K1154" i="5"/>
  <c r="L1279" i="5"/>
  <c r="K3698" i="5"/>
  <c r="L3183" i="5"/>
  <c r="K579" i="5"/>
  <c r="L1956" i="5"/>
  <c r="K2049" i="5"/>
  <c r="M53" i="5"/>
  <c r="K1738" i="5"/>
  <c r="L3579" i="5"/>
  <c r="K272" i="5"/>
  <c r="L3749" i="5"/>
  <c r="K3547" i="5"/>
  <c r="L1369" i="5"/>
  <c r="K3266" i="5"/>
  <c r="L1988" i="5"/>
  <c r="K3500" i="5"/>
  <c r="L2900" i="5"/>
  <c r="K2213" i="5"/>
  <c r="L2166" i="5"/>
  <c r="K3900" i="5"/>
  <c r="L2087" i="5"/>
  <c r="K4083" i="5"/>
  <c r="L2678" i="5"/>
  <c r="K3773" i="5"/>
  <c r="L1388" i="5"/>
  <c r="K209" i="5"/>
  <c r="L1787" i="5"/>
  <c r="K271" i="5"/>
  <c r="L2435" i="5"/>
  <c r="K2048" i="5"/>
  <c r="L2526" i="5"/>
  <c r="K3386" i="5"/>
  <c r="L2685" i="5"/>
  <c r="K4082" i="5"/>
  <c r="L3863" i="5"/>
  <c r="K3201" i="5"/>
  <c r="L2321" i="5"/>
  <c r="K3855" i="5"/>
  <c r="L1423" i="5"/>
  <c r="K1580" i="5"/>
  <c r="L3211" i="5"/>
  <c r="K2708" i="5"/>
  <c r="L3249" i="5"/>
  <c r="K659" i="5"/>
  <c r="L605" i="5"/>
  <c r="K3322" i="5"/>
  <c r="M54" i="5"/>
  <c r="K2355" i="5"/>
  <c r="L3686" i="5"/>
  <c r="K578" i="5"/>
  <c r="L2187" i="5"/>
  <c r="K577" i="5"/>
  <c r="L2284" i="5"/>
  <c r="K1657" i="5"/>
  <c r="L1841" i="5"/>
  <c r="K3321" i="5"/>
  <c r="L1109" i="5"/>
  <c r="K3651" i="5"/>
  <c r="L3314" i="5"/>
  <c r="K1240" i="5"/>
  <c r="L241" i="5"/>
  <c r="K416" i="5"/>
  <c r="L1786" i="5"/>
  <c r="K208" i="5"/>
  <c r="L1913" i="5"/>
  <c r="K3603" i="5"/>
  <c r="L2353" i="5"/>
  <c r="K1656" i="5"/>
  <c r="L1041" i="5"/>
  <c r="K1058" i="5"/>
  <c r="L694" i="5"/>
  <c r="K3602" i="5"/>
  <c r="L2866" i="5"/>
  <c r="K3899" i="5"/>
  <c r="L1411" i="5"/>
  <c r="K1057" i="5"/>
  <c r="L511" i="5"/>
  <c r="K2650" i="5"/>
  <c r="L841" i="5"/>
  <c r="K1336" i="5"/>
  <c r="L2642" i="5"/>
  <c r="K1153" i="5"/>
  <c r="L699" i="5"/>
  <c r="K3697" i="5"/>
  <c r="L2429" i="5"/>
  <c r="K1579" i="5"/>
  <c r="L3984" i="5"/>
  <c r="K2768" i="5"/>
  <c r="L3959" i="5"/>
  <c r="K756" i="5"/>
  <c r="L333" i="5"/>
  <c r="K1432" i="5"/>
  <c r="L3626" i="5"/>
  <c r="K3805" i="5"/>
  <c r="L3982" i="5"/>
  <c r="K2124" i="5"/>
  <c r="L2703" i="5"/>
  <c r="K1431" i="5"/>
  <c r="L987" i="5"/>
  <c r="K3148" i="5"/>
  <c r="L1736" i="5"/>
  <c r="K1737" i="5"/>
  <c r="L369" i="5"/>
  <c r="K3650" i="5"/>
  <c r="L1158" i="5"/>
  <c r="K2123" i="5"/>
  <c r="L3497" i="5"/>
  <c r="K1510" i="5"/>
  <c r="L3821" i="5"/>
  <c r="K270" i="5"/>
  <c r="L1381" i="5"/>
  <c r="K3993" i="5"/>
  <c r="L1157" i="5"/>
  <c r="K2122" i="5"/>
  <c r="L3171" i="5"/>
  <c r="K3200" i="5"/>
  <c r="L1778" i="5"/>
  <c r="K3854" i="5"/>
  <c r="L3851" i="5"/>
  <c r="K1152" i="5"/>
  <c r="L3332" i="5"/>
  <c r="K2212" i="5"/>
  <c r="L3888" i="5"/>
  <c r="K3601" i="5"/>
  <c r="L3532" i="5"/>
  <c r="K344" i="5"/>
  <c r="L844" i="5"/>
  <c r="K1509" i="5"/>
  <c r="L2977" i="5"/>
  <c r="K3147" i="5"/>
  <c r="L3547" i="5"/>
  <c r="K1881" i="5"/>
  <c r="L2361" i="5"/>
  <c r="K2495" i="5"/>
  <c r="L1123" i="5"/>
  <c r="K44" i="5"/>
  <c r="L3102" i="5"/>
  <c r="K3019" i="5"/>
  <c r="L1894" i="5"/>
  <c r="K2578" i="5"/>
  <c r="L1319" i="5"/>
  <c r="K1239" i="5"/>
  <c r="L3757" i="5"/>
  <c r="K495" i="5"/>
  <c r="L132" i="5"/>
  <c r="K48" i="5"/>
  <c r="L3266" i="5"/>
  <c r="K1880" i="5"/>
  <c r="L247" i="5"/>
  <c r="K576" i="5"/>
  <c r="L2534" i="5"/>
  <c r="K3600" i="5"/>
  <c r="L2275" i="5"/>
  <c r="K1430" i="5"/>
  <c r="L1082" i="5"/>
  <c r="K2890" i="5"/>
  <c r="L3647" i="5"/>
  <c r="K1508" i="5"/>
  <c r="L1508" i="5"/>
  <c r="K1808" i="5"/>
  <c r="L713" i="5"/>
  <c r="K71" i="5"/>
  <c r="L596" i="5"/>
  <c r="K2835" i="5"/>
  <c r="L3767" i="5"/>
  <c r="K1151" i="5"/>
  <c r="L1634" i="5"/>
  <c r="K343" i="5"/>
  <c r="L1784" i="5"/>
  <c r="K159" i="5"/>
  <c r="L1033" i="5"/>
  <c r="K848" i="5"/>
  <c r="L3089" i="5"/>
  <c r="K2047" i="5"/>
  <c r="L1813" i="5"/>
  <c r="K2121" i="5"/>
  <c r="L1642" i="5"/>
  <c r="K847" i="5"/>
  <c r="L169" i="5"/>
  <c r="K2889" i="5"/>
  <c r="L2583" i="5"/>
  <c r="K2046" i="5"/>
  <c r="L3182" i="5"/>
  <c r="K575" i="5"/>
  <c r="L1219" i="5"/>
  <c r="K1056" i="5"/>
  <c r="L3582" i="5"/>
  <c r="K342" i="5"/>
  <c r="L1928" i="5"/>
  <c r="K494" i="5"/>
  <c r="L485" i="5"/>
  <c r="K1335" i="5"/>
  <c r="L1572" i="5"/>
  <c r="K1507" i="5"/>
  <c r="L3318" i="5"/>
  <c r="K1429" i="5"/>
  <c r="L1616" i="5"/>
  <c r="K3320" i="5"/>
  <c r="L2894" i="5"/>
  <c r="K1953" i="5"/>
  <c r="L1568" i="5"/>
  <c r="K1334" i="5"/>
  <c r="L3591" i="5"/>
  <c r="K952" i="5"/>
  <c r="L3492" i="5"/>
  <c r="K1333" i="5"/>
  <c r="L2423" i="5"/>
  <c r="K1506" i="5"/>
  <c r="L281" i="5"/>
  <c r="K2577" i="5"/>
  <c r="L2416" i="5"/>
  <c r="K1332" i="5"/>
  <c r="L258" i="5"/>
  <c r="K1150" i="5"/>
  <c r="L3423" i="5"/>
  <c r="K269" i="5"/>
  <c r="L3226" i="5"/>
  <c r="K3385" i="5"/>
  <c r="L2629" i="5"/>
  <c r="K493" i="5"/>
  <c r="L3306" i="5"/>
  <c r="K658" i="5"/>
  <c r="L1231" i="5"/>
  <c r="K1428" i="5"/>
  <c r="L2532" i="5"/>
  <c r="K3546" i="5"/>
  <c r="L1705" i="5"/>
  <c r="K415" i="5"/>
  <c r="L2838" i="5"/>
  <c r="K2045" i="5"/>
  <c r="L3051" i="5"/>
  <c r="K3696" i="5"/>
  <c r="L1808" i="5"/>
  <c r="K1807" i="5"/>
  <c r="L1554" i="5"/>
  <c r="K158" i="5"/>
  <c r="L43" i="5"/>
  <c r="K755" i="5"/>
  <c r="L1943" i="5"/>
  <c r="K1055" i="5"/>
  <c r="L909" i="5"/>
  <c r="K207" i="5"/>
  <c r="L71" i="5"/>
  <c r="K1806" i="5"/>
  <c r="L2042" i="5"/>
  <c r="K1655" i="5"/>
  <c r="L2098" i="5"/>
  <c r="K414" i="5"/>
  <c r="L528" i="5"/>
  <c r="K3732" i="5"/>
  <c r="L1947" i="5"/>
  <c r="K1427" i="5"/>
  <c r="L459" i="5"/>
  <c r="K413" i="5"/>
  <c r="L3077" i="5"/>
  <c r="K1149" i="5"/>
  <c r="L2835" i="5"/>
  <c r="K1805" i="5"/>
  <c r="L1446" i="5"/>
  <c r="K2576" i="5"/>
  <c r="L3597" i="5"/>
  <c r="K1426" i="5"/>
  <c r="L3631" i="5"/>
  <c r="K157" i="5"/>
  <c r="L879" i="5"/>
  <c r="K2957" i="5"/>
  <c r="L3963" i="5"/>
  <c r="K1054" i="5"/>
  <c r="L373" i="5"/>
  <c r="K3804" i="5"/>
  <c r="L67" i="5"/>
  <c r="K1148" i="5"/>
  <c r="L2068" i="5"/>
  <c r="K2956" i="5"/>
  <c r="L2619" i="5"/>
  <c r="K70" i="5"/>
  <c r="L143" i="5"/>
  <c r="K754" i="5"/>
  <c r="L3559" i="5"/>
  <c r="K2707" i="5"/>
  <c r="L3328" i="5"/>
  <c r="K2120" i="5"/>
  <c r="L3484" i="5"/>
  <c r="K657" i="5"/>
  <c r="L453" i="5"/>
  <c r="K110" i="5"/>
  <c r="L551" i="5"/>
  <c r="K656" i="5"/>
  <c r="L684" i="5"/>
  <c r="K3265" i="5"/>
  <c r="L1573" i="5"/>
  <c r="K1578" i="5"/>
  <c r="L2028" i="5"/>
  <c r="K1147" i="5"/>
  <c r="L3239" i="5"/>
  <c r="K109" i="5"/>
  <c r="L1009" i="5"/>
  <c r="K53" i="5"/>
  <c r="L3384" i="5"/>
  <c r="K1736" i="5"/>
  <c r="L3986" i="5"/>
  <c r="K3384" i="5"/>
  <c r="L676" i="5"/>
  <c r="K2834" i="5"/>
  <c r="L1587" i="5"/>
  <c r="K2211" i="5"/>
  <c r="L2074" i="5"/>
  <c r="K3199" i="5"/>
  <c r="L2834" i="5"/>
  <c r="K1735" i="5"/>
  <c r="L4057" i="5"/>
  <c r="K753" i="5"/>
  <c r="L1040" i="5"/>
  <c r="K1053" i="5"/>
  <c r="L2211" i="5"/>
  <c r="K1734" i="5"/>
  <c r="L2852" i="5"/>
  <c r="K3146" i="5"/>
  <c r="L1687" i="5"/>
  <c r="K3731" i="5"/>
  <c r="L3025" i="5"/>
  <c r="K2286" i="5"/>
  <c r="L1651" i="5"/>
  <c r="K1331" i="5"/>
  <c r="L1365" i="5"/>
  <c r="K2888" i="5"/>
  <c r="L2441" i="5"/>
  <c r="K2575" i="5"/>
  <c r="L1692" i="5"/>
  <c r="K3917" i="5"/>
  <c r="L1870" i="5"/>
  <c r="K1052" i="5"/>
  <c r="L3789" i="5"/>
  <c r="K37" i="5"/>
  <c r="L1151" i="5"/>
  <c r="K1804" i="5"/>
  <c r="L2422" i="5"/>
  <c r="K1505" i="5"/>
  <c r="L4037" i="5"/>
  <c r="K1425" i="5"/>
  <c r="L532" i="5"/>
  <c r="K3916" i="5"/>
  <c r="L3606" i="5"/>
  <c r="K2119" i="5"/>
  <c r="L1404" i="5"/>
  <c r="K846" i="5"/>
  <c r="L3231" i="5"/>
  <c r="K3545" i="5"/>
  <c r="L3806" i="5"/>
  <c r="K2044" i="5"/>
  <c r="L3079" i="5"/>
  <c r="K1238" i="5"/>
  <c r="L2683" i="5"/>
  <c r="K3932" i="5"/>
  <c r="L3034" i="5"/>
  <c r="K2833" i="5"/>
  <c r="L2646" i="5"/>
  <c r="K1330" i="5"/>
  <c r="L3370" i="5"/>
  <c r="K951" i="5"/>
  <c r="L3365" i="5"/>
  <c r="K655" i="5"/>
  <c r="L1206" i="5"/>
  <c r="K492" i="5"/>
  <c r="L1368" i="5"/>
  <c r="K3264" i="5"/>
  <c r="L34" i="5"/>
  <c r="K2354" i="5"/>
  <c r="L3400" i="5"/>
  <c r="K2494" i="5"/>
  <c r="L3541" i="5"/>
  <c r="K1577" i="5"/>
  <c r="L2805" i="5"/>
  <c r="K156" i="5"/>
  <c r="L2219" i="5"/>
  <c r="K2043" i="5"/>
  <c r="L3822" i="5"/>
  <c r="K341" i="5"/>
  <c r="L2169" i="5"/>
  <c r="K4081" i="5"/>
  <c r="L2227" i="5"/>
  <c r="K2432" i="5"/>
  <c r="L3018" i="5"/>
  <c r="K1654" i="5"/>
  <c r="L190" i="5"/>
  <c r="K340" i="5"/>
  <c r="L3304" i="5"/>
  <c r="K412" i="5"/>
  <c r="L1380" i="5"/>
  <c r="K3967" i="5"/>
  <c r="L3112" i="5"/>
  <c r="K3544" i="5"/>
  <c r="L1566" i="5"/>
  <c r="K1237" i="5"/>
  <c r="L737" i="5"/>
  <c r="K1146" i="5"/>
  <c r="L3716" i="5"/>
  <c r="K268" i="5"/>
  <c r="L3010" i="5"/>
  <c r="K1329" i="5"/>
  <c r="L519" i="5"/>
  <c r="K3263" i="5"/>
  <c r="L3629" i="5"/>
  <c r="K4066" i="5"/>
  <c r="L20" i="5"/>
  <c r="K845" i="5"/>
  <c r="L2359" i="5"/>
  <c r="K2285" i="5"/>
  <c r="L131" i="5"/>
  <c r="K4018" i="5"/>
  <c r="L161" i="5"/>
  <c r="K1952" i="5"/>
  <c r="L926" i="5"/>
  <c r="K752" i="5"/>
  <c r="L2182" i="5"/>
  <c r="K411" i="5"/>
  <c r="L710" i="5"/>
  <c r="K27" i="5"/>
  <c r="L3276" i="5"/>
  <c r="K2767" i="5"/>
  <c r="L2086" i="5"/>
  <c r="K4059" i="5"/>
  <c r="L1177" i="5"/>
  <c r="K2955" i="5"/>
  <c r="L1111" i="5"/>
  <c r="K3730" i="5"/>
  <c r="L107" i="5"/>
  <c r="K1328" i="5"/>
  <c r="L933" i="5"/>
  <c r="K950" i="5"/>
  <c r="L1130" i="5"/>
  <c r="K339" i="5"/>
  <c r="L351" i="5"/>
  <c r="K2574" i="5"/>
  <c r="L2599" i="5"/>
  <c r="K3085" i="5"/>
  <c r="L3785" i="5"/>
  <c r="K3383" i="5"/>
  <c r="L2250" i="5"/>
  <c r="K3729" i="5"/>
  <c r="L2993" i="5"/>
  <c r="K4017" i="5"/>
  <c r="L3488" i="5"/>
  <c r="K949" i="5"/>
  <c r="L2880" i="5"/>
  <c r="K751" i="5"/>
  <c r="L2337" i="5"/>
  <c r="K654" i="5"/>
  <c r="L3123" i="5"/>
  <c r="K4051" i="5"/>
  <c r="L2585" i="5"/>
  <c r="K2210" i="5"/>
  <c r="L2840" i="5"/>
  <c r="K2118" i="5"/>
  <c r="L2525" i="5"/>
  <c r="K3382" i="5"/>
  <c r="L2017" i="5"/>
  <c r="K750" i="5"/>
  <c r="L422" i="5"/>
  <c r="K2284" i="5"/>
  <c r="L1439" i="5"/>
  <c r="K2353" i="5"/>
  <c r="L4084" i="5"/>
  <c r="K2042" i="5"/>
  <c r="L1088" i="5"/>
  <c r="K3018" i="5"/>
  <c r="L1253" i="5"/>
  <c r="K2431" i="5"/>
  <c r="L1268" i="5"/>
  <c r="K3145" i="5"/>
  <c r="L1394" i="5"/>
  <c r="K491" i="5"/>
  <c r="L3151" i="5"/>
  <c r="K2041" i="5"/>
  <c r="L2325" i="5"/>
  <c r="K69" i="5"/>
  <c r="L1216" i="5"/>
  <c r="K948" i="5"/>
  <c r="L1699" i="5"/>
  <c r="K338" i="5"/>
  <c r="L280" i="5"/>
  <c r="K2283" i="5"/>
  <c r="L712" i="5"/>
  <c r="K52" i="5"/>
  <c r="L648" i="5"/>
  <c r="K1236" i="5"/>
  <c r="L2582" i="5"/>
  <c r="K2040" i="5"/>
  <c r="L3154" i="5"/>
  <c r="K2209" i="5"/>
  <c r="L475" i="5"/>
  <c r="K947" i="5"/>
  <c r="L2714" i="5"/>
  <c r="K2282" i="5"/>
  <c r="L2487" i="5"/>
  <c r="K1235" i="5"/>
  <c r="L2539" i="5"/>
  <c r="K3875" i="5"/>
  <c r="L3669" i="5"/>
  <c r="K3543" i="5"/>
  <c r="L302" i="5"/>
  <c r="K3803" i="5"/>
  <c r="L3521" i="5"/>
  <c r="K3499" i="5"/>
  <c r="L1746" i="5"/>
  <c r="K2208" i="5"/>
  <c r="L2514" i="5"/>
  <c r="K2832" i="5"/>
  <c r="L135" i="5"/>
  <c r="K267" i="5"/>
  <c r="L2658" i="5"/>
  <c r="K2649" i="5"/>
  <c r="L589" i="5"/>
  <c r="K2493" i="5"/>
  <c r="L1693" i="5"/>
  <c r="K4055" i="5"/>
  <c r="L2191" i="5"/>
  <c r="K749" i="5"/>
  <c r="L2879" i="5"/>
  <c r="K748" i="5"/>
  <c r="L2927" i="5"/>
  <c r="K3542" i="5"/>
  <c r="L2662" i="5"/>
  <c r="K3017" i="5"/>
  <c r="L3646" i="5"/>
  <c r="K1424" i="5"/>
  <c r="L2770" i="5"/>
  <c r="K2039" i="5"/>
  <c r="L2446" i="5"/>
  <c r="K2954" i="5"/>
  <c r="L2016" i="5"/>
  <c r="K653" i="5"/>
  <c r="L78" i="5"/>
  <c r="K2352" i="5"/>
  <c r="L1345" i="5"/>
  <c r="K2117" i="5"/>
  <c r="L861" i="5"/>
  <c r="K2281" i="5"/>
  <c r="L3460" i="5"/>
  <c r="K3695" i="5"/>
  <c r="L3442" i="5"/>
  <c r="K2116" i="5"/>
  <c r="L101" i="5"/>
  <c r="K155" i="5"/>
  <c r="L76" i="5"/>
  <c r="K2280" i="5"/>
  <c r="L1174" i="5"/>
  <c r="K2887" i="5"/>
  <c r="L45" i="5"/>
  <c r="K2351" i="5"/>
  <c r="L2115" i="5"/>
  <c r="K1504" i="5"/>
  <c r="L1592" i="5"/>
  <c r="K2279" i="5"/>
  <c r="L130" i="5"/>
  <c r="K3898" i="5"/>
  <c r="L3262" i="5"/>
  <c r="K1576" i="5"/>
  <c r="L2136" i="5"/>
  <c r="K2648" i="5"/>
  <c r="L720" i="5"/>
  <c r="K410" i="5"/>
  <c r="L779" i="5"/>
  <c r="K2706" i="5"/>
  <c r="L2038" i="5"/>
  <c r="K1575" i="5"/>
  <c r="L3500" i="5"/>
  <c r="K1879" i="5"/>
  <c r="L821" i="5"/>
  <c r="K337" i="5"/>
  <c r="L3553" i="5"/>
  <c r="K2492" i="5"/>
  <c r="L470" i="5"/>
  <c r="K747" i="5"/>
  <c r="L2970" i="5"/>
  <c r="K2766" i="5"/>
  <c r="L3506" i="5"/>
  <c r="K2573" i="5"/>
  <c r="L3779" i="5"/>
  <c r="K2430" i="5"/>
  <c r="L1410" i="5"/>
  <c r="K1051" i="5"/>
  <c r="L1543" i="5"/>
  <c r="K3694" i="5"/>
  <c r="L1085" i="5"/>
  <c r="K2953" i="5"/>
  <c r="L746" i="5"/>
  <c r="K1574" i="5"/>
  <c r="L2769" i="5"/>
  <c r="K1951" i="5"/>
  <c r="L2545" i="5"/>
  <c r="K336" i="5"/>
  <c r="M56" i="5"/>
  <c r="K2705" i="5"/>
  <c r="L1002" i="5"/>
  <c r="K3874" i="5"/>
  <c r="L3715" i="5"/>
  <c r="K266" i="5"/>
  <c r="L1092" i="5"/>
  <c r="K3144" i="5"/>
  <c r="L16" i="5"/>
  <c r="K4038" i="5"/>
  <c r="L3379" i="5"/>
  <c r="K1145" i="5"/>
  <c r="L3572" i="5"/>
  <c r="K3772" i="5"/>
  <c r="L619" i="5"/>
  <c r="K3981" i="5"/>
  <c r="L2682" i="5"/>
  <c r="K3897" i="5"/>
  <c r="L234" i="5"/>
  <c r="K3915" i="5"/>
  <c r="L3317" i="5"/>
  <c r="K1423" i="5"/>
  <c r="L670" i="5"/>
  <c r="K2429" i="5"/>
  <c r="L3381" i="5"/>
  <c r="K1573" i="5"/>
  <c r="L2734" i="5"/>
  <c r="K3541" i="5"/>
  <c r="L3783" i="5"/>
  <c r="K3262" i="5"/>
  <c r="L1882" i="5"/>
  <c r="K2038" i="5"/>
  <c r="L1402" i="5"/>
  <c r="K746" i="5"/>
  <c r="L365" i="5"/>
  <c r="K3381" i="5"/>
  <c r="L891" i="5"/>
  <c r="K3498" i="5"/>
  <c r="L1529" i="5"/>
  <c r="K3016" i="5"/>
  <c r="L2893" i="5"/>
  <c r="K1950" i="5"/>
  <c r="L3199" i="5"/>
  <c r="K1733" i="5"/>
  <c r="L1139" i="5"/>
  <c r="K1144" i="5"/>
  <c r="L2675" i="5"/>
  <c r="K3649" i="5"/>
  <c r="L3770" i="5"/>
  <c r="K1503" i="5"/>
  <c r="L2736" i="5"/>
  <c r="K3648" i="5"/>
  <c r="L3551" i="5"/>
  <c r="K2428" i="5"/>
  <c r="L1930" i="5"/>
  <c r="K574" i="5"/>
  <c r="L2710" i="5"/>
  <c r="K2037" i="5"/>
  <c r="L3097" i="5"/>
  <c r="K2765" i="5"/>
  <c r="L343" i="5"/>
  <c r="K1803" i="5"/>
  <c r="L3403" i="5"/>
  <c r="K2831" i="5"/>
  <c r="L1327" i="5"/>
  <c r="K1502" i="5"/>
  <c r="L3637" i="5"/>
  <c r="K745" i="5"/>
  <c r="L2985" i="5"/>
  <c r="K3599" i="5"/>
  <c r="L497" i="5"/>
  <c r="K2036" i="5"/>
  <c r="L77" i="5"/>
  <c r="K2350" i="5"/>
  <c r="L1735" i="5"/>
  <c r="K1732" i="5"/>
  <c r="L3920" i="5"/>
  <c r="K2278" i="5"/>
  <c r="L797" i="5"/>
  <c r="K3598" i="5"/>
  <c r="L3680" i="5"/>
  <c r="K154" i="5"/>
  <c r="L1963" i="5"/>
  <c r="K2349" i="5"/>
  <c r="L753" i="5"/>
  <c r="K1731" i="5"/>
  <c r="L2000" i="5"/>
  <c r="K4080" i="5"/>
  <c r="L3224" i="5"/>
  <c r="K3319" i="5"/>
  <c r="L4087" i="5"/>
  <c r="K3261" i="5"/>
  <c r="L2731" i="5"/>
  <c r="K3380" i="5"/>
  <c r="L3346" i="5"/>
  <c r="K3198" i="5"/>
  <c r="L159" i="5"/>
  <c r="K1802" i="5"/>
  <c r="L3284" i="5"/>
  <c r="K3197" i="5"/>
  <c r="L2943" i="5"/>
  <c r="K573" i="5"/>
  <c r="L1561" i="5"/>
  <c r="K744" i="5"/>
  <c r="L944" i="5"/>
  <c r="K1501" i="5"/>
  <c r="L615" i="5"/>
  <c r="K3771" i="5"/>
  <c r="L3755" i="5"/>
  <c r="K409" i="5"/>
  <c r="L3611" i="5"/>
  <c r="K2427" i="5"/>
  <c r="L595" i="5"/>
  <c r="K2830" i="5"/>
  <c r="L503" i="5"/>
  <c r="K2491" i="5"/>
  <c r="L192" i="5"/>
  <c r="K572" i="5"/>
  <c r="L510" i="5"/>
  <c r="K2647" i="5"/>
  <c r="L2083" i="5"/>
  <c r="K3914" i="5"/>
  <c r="L2761" i="5"/>
  <c r="K1143" i="5"/>
  <c r="L315" i="5"/>
  <c r="K408" i="5"/>
  <c r="L3027" i="5"/>
  <c r="K2426" i="5"/>
  <c r="L1443" i="5"/>
  <c r="K2425" i="5"/>
  <c r="L1708" i="5"/>
  <c r="K490" i="5"/>
  <c r="L1669" i="5"/>
  <c r="K2704" i="5"/>
  <c r="L2431" i="5"/>
  <c r="K1653" i="5"/>
  <c r="L3634" i="5"/>
  <c r="K335" i="5"/>
  <c r="L2807" i="5"/>
  <c r="K206" i="5"/>
  <c r="L3168" i="5"/>
  <c r="K3084" i="5"/>
  <c r="L108" i="5"/>
  <c r="K1500" i="5"/>
  <c r="L2341" i="5"/>
  <c r="K946" i="5"/>
  <c r="L1215" i="5"/>
  <c r="K945" i="5"/>
  <c r="L2506" i="5"/>
  <c r="K2348" i="5"/>
  <c r="L1756" i="5"/>
  <c r="K2424" i="5"/>
  <c r="L1485" i="5"/>
  <c r="K743" i="5"/>
  <c r="L1339" i="5"/>
  <c r="K1949" i="5"/>
  <c r="L867" i="5"/>
  <c r="K2572" i="5"/>
  <c r="L1992" i="5"/>
  <c r="K3728" i="5"/>
  <c r="L3973" i="5"/>
  <c r="K3497" i="5"/>
  <c r="L1562" i="5"/>
  <c r="K844" i="5"/>
  <c r="L1623" i="5"/>
  <c r="K3647" i="5"/>
  <c r="L3498" i="5"/>
  <c r="K1572" i="5"/>
  <c r="L2299" i="5"/>
  <c r="K2423" i="5"/>
  <c r="L1755" i="5"/>
  <c r="K2422" i="5"/>
  <c r="L1344" i="5"/>
  <c r="K2115" i="5"/>
  <c r="L4069" i="5"/>
  <c r="K3770" i="5"/>
  <c r="L331" i="5"/>
  <c r="K1327" i="5"/>
  <c r="L2695" i="5"/>
  <c r="K944" i="5"/>
  <c r="L2542" i="5"/>
  <c r="K108" i="5"/>
  <c r="L1764" i="5"/>
  <c r="K2829" i="5"/>
  <c r="L1869" i="5"/>
  <c r="K1050" i="5"/>
  <c r="L3016" i="5"/>
  <c r="K1571" i="5"/>
  <c r="L3775" i="5"/>
  <c r="K2035" i="5"/>
  <c r="L885" i="5"/>
  <c r="K3196" i="5"/>
  <c r="L3433" i="5"/>
  <c r="K1049" i="5"/>
  <c r="L1639" i="5"/>
  <c r="K742" i="5"/>
  <c r="L399" i="5"/>
  <c r="K943" i="5"/>
  <c r="L1950" i="5"/>
  <c r="K1570" i="5"/>
  <c r="L940" i="5"/>
  <c r="K1422" i="5"/>
  <c r="L2998" i="5"/>
  <c r="K334" i="5"/>
  <c r="L370" i="5"/>
  <c r="K3693" i="5"/>
  <c r="L1226" i="5"/>
  <c r="K1326" i="5"/>
  <c r="L1889" i="5"/>
  <c r="K2347" i="5"/>
  <c r="L920" i="5"/>
  <c r="K571" i="5"/>
  <c r="L866" i="5"/>
  <c r="K2571" i="5"/>
  <c r="L817" i="5"/>
  <c r="K205" i="5"/>
  <c r="L848" i="5"/>
  <c r="K1801" i="5"/>
  <c r="L1660" i="5"/>
  <c r="K2114" i="5"/>
  <c r="L2067" i="5"/>
  <c r="K2952" i="5"/>
  <c r="L484" i="5"/>
  <c r="K1234" i="5"/>
  <c r="L311" i="5"/>
  <c r="K265" i="5"/>
  <c r="L3705" i="5"/>
  <c r="K2570" i="5"/>
  <c r="L2047" i="5"/>
  <c r="K1800" i="5"/>
  <c r="L104" i="5"/>
  <c r="K407" i="5"/>
  <c r="L3406" i="5"/>
  <c r="K3143" i="5"/>
  <c r="L2007" i="5"/>
  <c r="K406" i="5"/>
  <c r="L556" i="5"/>
  <c r="K942" i="5"/>
  <c r="L3721" i="5"/>
  <c r="K570" i="5"/>
  <c r="L472" i="5"/>
  <c r="K843" i="5"/>
  <c r="L2373" i="5"/>
  <c r="K2951" i="5"/>
  <c r="L3422" i="5"/>
  <c r="K264" i="5"/>
  <c r="L2701" i="5"/>
  <c r="K1325" i="5"/>
  <c r="L1387" i="5"/>
  <c r="K153" i="5"/>
  <c r="L1210" i="5"/>
  <c r="K652" i="5"/>
  <c r="L3756" i="5"/>
  <c r="K489" i="5"/>
  <c r="L1771" i="5"/>
  <c r="K3260" i="5"/>
  <c r="L2176" i="5"/>
  <c r="K263" i="5"/>
  <c r="L3780" i="5"/>
  <c r="K2569" i="5"/>
  <c r="L1031" i="5"/>
  <c r="K741" i="5"/>
  <c r="L2233" i="5"/>
  <c r="K2828" i="5"/>
  <c r="L2829" i="5"/>
  <c r="K1499" i="5"/>
  <c r="L2384" i="5"/>
  <c r="K3692" i="5"/>
  <c r="L2375" i="5"/>
  <c r="K3015" i="5"/>
  <c r="L379" i="5"/>
  <c r="K13" i="5"/>
  <c r="L2865" i="5"/>
  <c r="K3802" i="5"/>
  <c r="L3432" i="5"/>
  <c r="K941" i="5"/>
  <c r="L3550" i="5"/>
  <c r="K2346" i="5"/>
  <c r="L3659" i="5"/>
  <c r="K2421" i="5"/>
  <c r="L3722" i="5"/>
  <c r="K651" i="5"/>
  <c r="L3145" i="5"/>
  <c r="K1652" i="5"/>
  <c r="L559" i="5"/>
  <c r="K1048" i="5"/>
  <c r="L3970" i="5"/>
  <c r="K2490" i="5"/>
  <c r="L3737" i="5"/>
  <c r="K2277" i="5"/>
  <c r="L461" i="5"/>
  <c r="K488" i="5"/>
  <c r="L3099" i="5"/>
  <c r="K2827" i="5"/>
  <c r="L450" i="5"/>
  <c r="K3" i="5"/>
  <c r="L1318" i="5"/>
  <c r="K1233" i="5"/>
  <c r="L1986" i="5"/>
  <c r="K3438" i="5"/>
  <c r="L2305" i="5"/>
  <c r="K2764" i="5"/>
  <c r="L2947" i="5"/>
  <c r="K1232" i="5"/>
  <c r="L581" i="5"/>
  <c r="K2034" i="5"/>
  <c r="L1553" i="5"/>
  <c r="K152" i="5"/>
  <c r="L3702" i="5"/>
  <c r="K2276" i="5"/>
  <c r="L2322" i="5"/>
  <c r="K3931" i="5"/>
  <c r="L4056" i="5"/>
  <c r="K1948" i="5"/>
  <c r="L1704" i="5"/>
  <c r="K405" i="5"/>
  <c r="L3245" i="5"/>
  <c r="K333" i="5"/>
  <c r="L1077" i="5"/>
  <c r="K2703" i="5"/>
  <c r="L2295" i="5"/>
  <c r="K2275" i="5"/>
  <c r="L2311" i="5"/>
  <c r="K3318" i="5"/>
  <c r="L565" i="5"/>
  <c r="K1231" i="5"/>
  <c r="L3086" i="5"/>
  <c r="K1947" i="5"/>
  <c r="L2533" i="5"/>
  <c r="K3597" i="5"/>
  <c r="L3678" i="5"/>
  <c r="K4037" i="5"/>
  <c r="L798" i="5"/>
  <c r="K3646" i="5"/>
  <c r="L3347" i="5"/>
  <c r="K3317" i="5"/>
  <c r="L932" i="5"/>
  <c r="K940" i="5"/>
  <c r="L1035" i="5"/>
  <c r="K939" i="5"/>
  <c r="L2614" i="5"/>
  <c r="K3769" i="5"/>
  <c r="L993" i="5"/>
  <c r="K3496" i="5"/>
  <c r="L3584" i="5"/>
  <c r="K487" i="5"/>
  <c r="L3935" i="5"/>
  <c r="K2568" i="5"/>
  <c r="L3058" i="5"/>
  <c r="K3896" i="5"/>
  <c r="L939" i="5"/>
  <c r="K1421" i="5"/>
  <c r="L1733" i="5"/>
  <c r="K1569" i="5"/>
  <c r="L2031" i="5"/>
  <c r="K1230" i="5"/>
  <c r="L2791" i="5"/>
  <c r="K3540" i="5"/>
  <c r="L3327" i="5"/>
  <c r="K2113" i="5"/>
  <c r="L3907" i="5"/>
  <c r="K3691" i="5"/>
  <c r="L3219" i="5"/>
  <c r="K3083" i="5"/>
  <c r="L1193" i="5"/>
  <c r="K3825" i="5"/>
  <c r="L290" i="5"/>
  <c r="K2886" i="5"/>
  <c r="L2973" i="5"/>
  <c r="K2950" i="5"/>
  <c r="L222" i="5"/>
  <c r="K2420" i="5"/>
  <c r="L2624" i="5"/>
  <c r="K262" i="5"/>
  <c r="L1691" i="5"/>
  <c r="K3913" i="5"/>
  <c r="L2213" i="5"/>
  <c r="K1878" i="5"/>
  <c r="L679" i="5"/>
  <c r="K3014" i="5"/>
  <c r="L1053" i="5"/>
  <c r="K1730" i="5"/>
  <c r="L1389" i="5"/>
  <c r="K261" i="5"/>
  <c r="L2694" i="5"/>
  <c r="K842" i="5"/>
  <c r="L2449" i="5"/>
  <c r="K3195" i="5"/>
  <c r="L1199" i="5"/>
  <c r="K3992" i="5"/>
  <c r="L1612" i="5"/>
  <c r="K3194" i="5"/>
  <c r="L1914" i="5"/>
  <c r="K3645" i="5"/>
  <c r="L564" i="5"/>
  <c r="K1229" i="5"/>
  <c r="L508" i="5"/>
  <c r="K2567" i="5"/>
  <c r="L870" i="5"/>
  <c r="K2702" i="5"/>
  <c r="L3399" i="5"/>
  <c r="K2489" i="5"/>
  <c r="L3303" i="5"/>
  <c r="K404" i="5"/>
  <c r="L1400" i="5"/>
  <c r="K569" i="5"/>
  <c r="L1734" i="5"/>
  <c r="K1729" i="5"/>
  <c r="L3446" i="5"/>
  <c r="K2419" i="5"/>
  <c r="L377" i="5"/>
  <c r="K3966" i="5"/>
  <c r="L3153" i="5"/>
  <c r="K2207" i="5"/>
  <c r="L2165" i="5"/>
  <c r="K3873" i="5"/>
  <c r="L622" i="5"/>
  <c r="K4079" i="5"/>
  <c r="L1698" i="5"/>
  <c r="K332" i="5"/>
  <c r="L199" i="5"/>
  <c r="K1228" i="5"/>
  <c r="L610" i="5"/>
  <c r="K3539" i="5"/>
  <c r="L2224" i="5"/>
  <c r="K2274" i="5"/>
  <c r="L3374" i="5"/>
  <c r="K1047" i="5"/>
  <c r="L608" i="5"/>
  <c r="K3495" i="5"/>
  <c r="L3769" i="5"/>
  <c r="K1420" i="5"/>
  <c r="L2101" i="5"/>
  <c r="K650" i="5"/>
  <c r="L3452" i="5"/>
  <c r="K3193" i="5"/>
  <c r="L983" i="5"/>
  <c r="K3013" i="5"/>
  <c r="L1084" i="5"/>
  <c r="K2949" i="5"/>
  <c r="L10" i="5"/>
  <c r="K486" i="5"/>
  <c r="L2061" i="5"/>
  <c r="K2418" i="5"/>
  <c r="L3491" i="5"/>
  <c r="K1324" i="5"/>
  <c r="L3777" i="5"/>
  <c r="K2206" i="5"/>
  <c r="L3397" i="5"/>
  <c r="K2417" i="5"/>
  <c r="L4046" i="5"/>
  <c r="K1142" i="5"/>
  <c r="L1668" i="5"/>
  <c r="K2488" i="5"/>
  <c r="L2796" i="5"/>
  <c r="K3895" i="5"/>
  <c r="L1551" i="5"/>
  <c r="K36" i="5"/>
  <c r="L455" i="5"/>
  <c r="K204" i="5"/>
  <c r="L1458" i="5"/>
  <c r="K3082" i="5"/>
  <c r="L1050" i="5"/>
  <c r="K1498" i="5"/>
  <c r="L2072" i="5"/>
  <c r="K3142" i="5"/>
  <c r="L421" i="5"/>
  <c r="K2273" i="5"/>
  <c r="L3562" i="5"/>
  <c r="K3012" i="5"/>
  <c r="L3840" i="5"/>
  <c r="K3494" i="5"/>
  <c r="L3391" i="5"/>
  <c r="K2033" i="5"/>
  <c r="L1799" i="5"/>
  <c r="K1141" i="5"/>
  <c r="L1856" i="5"/>
  <c r="K4078" i="5"/>
  <c r="L665" i="5"/>
  <c r="K2272" i="5"/>
  <c r="L2537" i="5"/>
  <c r="K3727" i="5"/>
  <c r="L1343" i="5"/>
  <c r="K2112" i="5"/>
  <c r="L1571" i="5"/>
  <c r="K1497" i="5"/>
  <c r="L3111" i="5"/>
  <c r="K3493" i="5"/>
  <c r="L1556" i="5"/>
  <c r="K403" i="5"/>
  <c r="L3619" i="5"/>
  <c r="K3316" i="5"/>
  <c r="L2529" i="5"/>
  <c r="K3437" i="5"/>
  <c r="L2271" i="5"/>
  <c r="K1323" i="5"/>
  <c r="L3496" i="5"/>
  <c r="K1419" i="5"/>
  <c r="L1837" i="5"/>
  <c r="K3011" i="5"/>
  <c r="L1477" i="5"/>
  <c r="K203" i="5"/>
  <c r="L529" i="5"/>
  <c r="K3824" i="5"/>
  <c r="L46" i="5"/>
  <c r="K1227" i="5"/>
  <c r="L2027" i="5"/>
  <c r="K1140" i="5"/>
  <c r="L1716" i="5"/>
  <c r="K841" i="5"/>
  <c r="L3977" i="5"/>
  <c r="K485" i="5"/>
  <c r="L1144" i="5"/>
  <c r="K1568" i="5"/>
  <c r="L3567" i="5"/>
  <c r="K3492" i="5"/>
  <c r="L349" i="5"/>
  <c r="K2416" i="5"/>
  <c r="L491" i="5"/>
  <c r="K1651" i="5"/>
  <c r="L427" i="5"/>
  <c r="K2646" i="5"/>
  <c r="L2915" i="5"/>
  <c r="K3010" i="5"/>
  <c r="L625" i="5"/>
  <c r="K107" i="5"/>
  <c r="L2332" i="5"/>
  <c r="K331" i="5"/>
  <c r="L3852" i="5"/>
  <c r="K1226" i="5"/>
  <c r="L1449" i="5"/>
  <c r="K2701" i="5"/>
  <c r="L2152" i="5"/>
  <c r="K3491" i="5"/>
  <c r="L3396" i="5"/>
  <c r="K2271" i="5"/>
  <c r="L1322" i="5"/>
  <c r="K1322" i="5"/>
  <c r="L3900" i="5"/>
  <c r="K1877" i="5"/>
  <c r="L483" i="5"/>
  <c r="K1225" i="5"/>
  <c r="L3472" i="5"/>
  <c r="K202" i="5"/>
  <c r="L2719" i="5"/>
  <c r="K2645" i="5"/>
  <c r="L1877" i="5"/>
  <c r="K1321" i="5"/>
  <c r="L2041" i="5"/>
  <c r="K1650" i="5"/>
  <c r="L1225" i="5"/>
  <c r="K1320" i="5"/>
  <c r="L372" i="5"/>
  <c r="K3726" i="5"/>
  <c r="L322" i="5"/>
  <c r="K649" i="5"/>
  <c r="L2314" i="5"/>
  <c r="K3490" i="5"/>
  <c r="L4083" i="5"/>
  <c r="K1876" i="5"/>
  <c r="L3146" i="5"/>
  <c r="K1728" i="5"/>
  <c r="L487" i="5"/>
  <c r="K1418" i="5"/>
  <c r="L3244" i="5"/>
  <c r="K260" i="5"/>
  <c r="L2622" i="5"/>
  <c r="K201" i="5"/>
  <c r="L2035" i="5"/>
  <c r="K1496" i="5"/>
  <c r="L1533" i="5"/>
  <c r="K3315" i="5"/>
  <c r="L3731" i="5"/>
  <c r="K1727" i="5"/>
  <c r="L2286" i="5"/>
  <c r="K1726" i="5"/>
  <c r="L1638" i="5"/>
  <c r="K740" i="5"/>
  <c r="L1168" i="5"/>
  <c r="K2700" i="5"/>
  <c r="L2547" i="5"/>
  <c r="K568" i="5"/>
  <c r="L716" i="5"/>
  <c r="K151" i="5"/>
  <c r="L3259" i="5"/>
  <c r="K1224" i="5"/>
  <c r="L3286" i="5"/>
  <c r="K3436" i="5"/>
  <c r="L2445" i="5"/>
  <c r="K2885" i="5"/>
  <c r="L4002" i="5"/>
  <c r="K567" i="5"/>
  <c r="L3870" i="5"/>
  <c r="K200" i="5"/>
  <c r="L2899" i="5"/>
  <c r="K2205" i="5"/>
  <c r="L1973" i="5"/>
  <c r="K3009" i="5"/>
  <c r="L808" i="5"/>
  <c r="K3950" i="5"/>
  <c r="L3390" i="5"/>
  <c r="K2032" i="5"/>
  <c r="L69" i="5"/>
  <c r="K1649" i="5"/>
  <c r="L1888" i="5"/>
  <c r="K2345" i="5"/>
  <c r="L1198" i="5"/>
  <c r="K3965" i="5"/>
  <c r="L3094" i="5"/>
  <c r="K2644" i="5"/>
  <c r="L3556" i="5"/>
  <c r="K2566" i="5"/>
  <c r="L773" i="5"/>
  <c r="K2565" i="5"/>
  <c r="L2712" i="5"/>
  <c r="K2204" i="5"/>
  <c r="L1962" i="5"/>
  <c r="K2344" i="5"/>
  <c r="L897" i="5"/>
  <c r="K3801" i="5"/>
  <c r="L3773" i="5"/>
  <c r="K1875" i="5"/>
  <c r="L209" i="5"/>
  <c r="K1874" i="5"/>
  <c r="L778" i="5"/>
  <c r="K2699" i="5"/>
  <c r="L147" i="5"/>
  <c r="K1046" i="5"/>
  <c r="L1331" i="5"/>
  <c r="K1725" i="5"/>
  <c r="L1171" i="5"/>
  <c r="K2826" i="5"/>
  <c r="L598" i="5"/>
  <c r="K2948" i="5"/>
  <c r="L3571" i="5"/>
  <c r="K3725" i="5"/>
  <c r="L880" i="5"/>
  <c r="K3008" i="5"/>
  <c r="L2918" i="5"/>
  <c r="K3141" i="5"/>
  <c r="L3207" i="5"/>
  <c r="K2343" i="5"/>
  <c r="L3196" i="5"/>
  <c r="K1495" i="5"/>
  <c r="L1703" i="5"/>
  <c r="K402" i="5"/>
  <c r="L382" i="5"/>
  <c r="K330" i="5"/>
  <c r="L1354" i="5"/>
  <c r="K2415" i="5"/>
  <c r="L3786" i="5"/>
  <c r="K3435" i="5"/>
  <c r="L828" i="5"/>
  <c r="K566" i="5"/>
  <c r="L3949" i="5"/>
  <c r="K938" i="5"/>
  <c r="L2632" i="5"/>
  <c r="K840" i="5"/>
  <c r="L3269" i="5"/>
  <c r="K2111" i="5"/>
  <c r="L3596" i="5"/>
  <c r="K1223" i="5"/>
  <c r="L3165" i="5"/>
  <c r="K3007" i="5"/>
  <c r="L3170" i="5"/>
  <c r="K3140" i="5"/>
  <c r="L2085" i="5"/>
  <c r="K4026" i="5"/>
  <c r="L2984" i="5"/>
  <c r="K3538" i="5"/>
  <c r="L1312" i="5"/>
  <c r="K937" i="5"/>
  <c r="L948" i="5"/>
  <c r="K1648" i="5"/>
  <c r="L3464" i="5"/>
  <c r="K3853" i="5"/>
  <c r="L2239" i="5"/>
  <c r="K3192" i="5"/>
  <c r="L1267" i="5"/>
  <c r="K3081" i="5"/>
  <c r="L925" i="5"/>
  <c r="K739" i="5"/>
  <c r="L810" i="5"/>
  <c r="K28" i="5"/>
  <c r="L3649" i="5"/>
  <c r="K1567" i="5"/>
  <c r="M58" i="5"/>
  <c r="K1222" i="5"/>
  <c r="L3443" i="5"/>
  <c r="K2203" i="5"/>
  <c r="L2414" i="5"/>
  <c r="K1221" i="5"/>
  <c r="L1853" i="5"/>
  <c r="K3980" i="5"/>
  <c r="L1366" i="5"/>
  <c r="K3080" i="5"/>
  <c r="L2962" i="5"/>
  <c r="K2110" i="5"/>
  <c r="L704" i="5"/>
  <c r="K3800" i="5"/>
  <c r="L2785" i="5"/>
  <c r="K3314" i="5"/>
  <c r="L202" i="5"/>
  <c r="K1319" i="5"/>
  <c r="L790" i="5"/>
  <c r="K3079" i="5"/>
  <c r="L1503" i="5"/>
  <c r="K1566" i="5"/>
  <c r="L1481" i="5"/>
  <c r="K648" i="5"/>
  <c r="L1445" i="5"/>
  <c r="K2487" i="5"/>
  <c r="L1299" i="5"/>
  <c r="K484" i="5"/>
  <c r="L2645" i="5"/>
  <c r="K1318" i="5"/>
  <c r="L1263" i="5"/>
  <c r="K2947" i="5"/>
  <c r="L2470" i="5"/>
  <c r="K565" i="5"/>
  <c r="L1061" i="5"/>
  <c r="K2031" i="5"/>
  <c r="L549" i="5"/>
  <c r="K564" i="5"/>
  <c r="L3066" i="5"/>
  <c r="K199" i="5"/>
  <c r="L1293" i="5"/>
  <c r="K46" i="5"/>
  <c r="L303" i="5"/>
  <c r="K3852" i="5"/>
  <c r="L317" i="5"/>
  <c r="K483" i="5"/>
  <c r="L3456" i="5"/>
  <c r="K3259" i="5"/>
  <c r="L3841" i="5"/>
  <c r="K3596" i="5"/>
  <c r="L1919" i="5"/>
  <c r="K58" i="5"/>
  <c r="L84" i="5"/>
  <c r="K2414" i="5"/>
  <c r="L1015" i="5"/>
  <c r="K150" i="5"/>
  <c r="L1248" i="5"/>
  <c r="K2109" i="5"/>
  <c r="L1190" i="5"/>
  <c r="K3768" i="5"/>
  <c r="L271" i="5"/>
  <c r="K1873" i="5"/>
  <c r="L906" i="5"/>
  <c r="K68" i="5"/>
  <c r="L3214" i="5"/>
  <c r="K2825" i="5"/>
  <c r="L3032" i="5"/>
  <c r="K2763" i="5"/>
  <c r="L2603" i="5"/>
  <c r="K3313" i="5"/>
  <c r="L3253" i="5"/>
  <c r="K738" i="5"/>
  <c r="L1024" i="5"/>
  <c r="K647" i="5"/>
  <c r="L3504" i="5"/>
  <c r="K2413" i="5"/>
  <c r="L2138" i="5"/>
  <c r="K2698" i="5"/>
  <c r="L2397" i="5"/>
  <c r="K329" i="5"/>
  <c r="L2153" i="5"/>
  <c r="K3595" i="5"/>
  <c r="L1321" i="5"/>
  <c r="K1317" i="5"/>
  <c r="L2245" i="5"/>
  <c r="K3594" i="5"/>
  <c r="L2232" i="5"/>
  <c r="K2824" i="5"/>
  <c r="L2568" i="5"/>
  <c r="K1417" i="5"/>
  <c r="L2888" i="5"/>
  <c r="K1724" i="5"/>
  <c r="L715" i="5"/>
  <c r="K149" i="5"/>
  <c r="L2782" i="5"/>
  <c r="K2946" i="5"/>
  <c r="L1796" i="5"/>
  <c r="K1045" i="5"/>
  <c r="L1474" i="5"/>
  <c r="K4016" i="5"/>
  <c r="L507" i="5"/>
  <c r="K2564" i="5"/>
  <c r="L347" i="5"/>
  <c r="K1946" i="5"/>
  <c r="L1581" i="5"/>
  <c r="K1945" i="5"/>
  <c r="L3842" i="5"/>
  <c r="K3644" i="5"/>
  <c r="L136" i="5"/>
  <c r="K482" i="5"/>
  <c r="L3024" i="5"/>
  <c r="K2202" i="5"/>
  <c r="L2317" i="5"/>
  <c r="K3593" i="5"/>
  <c r="L1711" i="5"/>
  <c r="K563" i="5"/>
  <c r="L2161" i="5"/>
  <c r="K3799" i="5"/>
  <c r="L2561" i="5"/>
  <c r="K1044" i="5"/>
  <c r="L3218" i="5"/>
  <c r="K2945" i="5"/>
  <c r="L1000" i="5"/>
  <c r="K3690" i="5"/>
  <c r="L3940" i="5"/>
  <c r="K3191" i="5"/>
  <c r="L338" i="5"/>
  <c r="K1647" i="5"/>
  <c r="L225" i="5"/>
  <c r="K2697" i="5"/>
  <c r="L2160" i="5"/>
  <c r="K3798" i="5"/>
  <c r="L935" i="5"/>
  <c r="K1043" i="5"/>
  <c r="L1886" i="5"/>
  <c r="K2270" i="5"/>
  <c r="L2854" i="5"/>
  <c r="K3190" i="5"/>
  <c r="L24" i="5"/>
  <c r="K3312" i="5"/>
  <c r="L976" i="5"/>
  <c r="K2762" i="5"/>
  <c r="L2070" i="5"/>
  <c r="K3006" i="5"/>
  <c r="L3427" i="5"/>
  <c r="K481" i="5"/>
  <c r="L471" i="5"/>
  <c r="K839" i="5"/>
  <c r="L150" i="5"/>
  <c r="K1220" i="5"/>
  <c r="L3609" i="5"/>
  <c r="K2201" i="5"/>
  <c r="L435" i="5"/>
  <c r="K3078" i="5"/>
  <c r="L320" i="5"/>
  <c r="K562" i="5"/>
  <c r="L3558" i="5"/>
  <c r="K2643" i="5"/>
  <c r="L967" i="5"/>
  <c r="K2412" i="5"/>
  <c r="L2048" i="5"/>
  <c r="K1872" i="5"/>
  <c r="L2723" i="5"/>
  <c r="K2884" i="5"/>
  <c r="L1401" i="5"/>
  <c r="K646" i="5"/>
  <c r="L2837" i="5"/>
  <c r="K2030" i="5"/>
  <c r="L955" i="5"/>
  <c r="K1944" i="5"/>
  <c r="L887" i="5"/>
  <c r="K3258" i="5"/>
  <c r="L2077" i="5"/>
  <c r="K3434" i="5"/>
  <c r="L957" i="5"/>
  <c r="K2029" i="5"/>
  <c r="L1650" i="5"/>
  <c r="K1316" i="5"/>
  <c r="L3957" i="5"/>
  <c r="K259" i="5"/>
  <c r="L3281" i="5"/>
  <c r="K3139" i="5"/>
  <c r="L1161" i="5"/>
  <c r="K2269" i="5"/>
  <c r="L3908" i="5"/>
  <c r="K51" i="5"/>
  <c r="L1917" i="5"/>
  <c r="K4058" i="5"/>
  <c r="L426" i="5"/>
  <c r="K2642" i="5"/>
  <c r="L3235" i="5"/>
  <c r="K3851" i="5"/>
  <c r="L1626" i="5"/>
  <c r="K3767" i="5"/>
  <c r="L3473" i="5"/>
  <c r="K258" i="5"/>
  <c r="L3883" i="5"/>
  <c r="K3077" i="5"/>
  <c r="L1476" i="5"/>
  <c r="K67" i="5"/>
  <c r="L2652" i="5"/>
  <c r="K2028" i="5"/>
  <c r="L640" i="5"/>
  <c r="K737" i="5"/>
  <c r="L3995" i="5"/>
  <c r="K3379" i="5"/>
  <c r="L3766" i="5"/>
  <c r="K1139" i="5"/>
  <c r="L3511" i="5"/>
  <c r="K2761" i="5"/>
  <c r="L2743" i="5"/>
  <c r="K4046" i="5"/>
  <c r="L2121" i="5"/>
  <c r="K1799" i="5"/>
  <c r="L1341" i="5"/>
  <c r="K2027" i="5"/>
  <c r="L896" i="5"/>
  <c r="K3766" i="5"/>
  <c r="L3223" i="5"/>
  <c r="K3311" i="5"/>
  <c r="L847" i="5"/>
  <c r="K1798" i="5"/>
  <c r="L2844" i="5"/>
  <c r="K2641" i="5"/>
  <c r="L3833" i="5"/>
  <c r="K2640" i="5"/>
  <c r="L1049" i="5"/>
  <c r="K1494" i="5"/>
  <c r="L2370" i="5"/>
  <c r="K2823" i="5"/>
  <c r="L700" i="5"/>
  <c r="K3724" i="5"/>
  <c r="L3896" i="5"/>
  <c r="K1416" i="5"/>
  <c r="L1641" i="5"/>
  <c r="K838" i="5"/>
  <c r="L113" i="5"/>
  <c r="K2026" i="5"/>
  <c r="L3578" i="5"/>
  <c r="K148" i="5"/>
  <c r="L3555" i="5"/>
  <c r="K2563" i="5"/>
  <c r="L1980" i="5"/>
  <c r="K3257" i="5"/>
  <c r="L3310" i="5"/>
  <c r="K1042" i="5"/>
  <c r="L74" i="5"/>
  <c r="K2108" i="5"/>
  <c r="L2575" i="5"/>
  <c r="K1723" i="5"/>
  <c r="L3891" i="5"/>
  <c r="K561" i="5"/>
  <c r="L3129" i="5"/>
  <c r="K257" i="5"/>
  <c r="L1815" i="5"/>
  <c r="K2200" i="5"/>
  <c r="L975" i="5"/>
  <c r="K2760" i="5"/>
  <c r="L62" i="5"/>
  <c r="K480" i="5"/>
  <c r="L124" i="5"/>
  <c r="K3643" i="5"/>
  <c r="L3311" i="5"/>
  <c r="K1138" i="5"/>
  <c r="L1745" i="5"/>
  <c r="K2199" i="5"/>
  <c r="L1277" i="5"/>
  <c r="K3642" i="5"/>
  <c r="L1984" i="5"/>
  <c r="K3378" i="5"/>
  <c r="L819" i="5"/>
  <c r="K256" i="5"/>
  <c r="L3808" i="5"/>
  <c r="K2759" i="5"/>
  <c r="L3753" i="5"/>
  <c r="K198" i="5"/>
  <c r="L1421" i="5"/>
  <c r="K1415" i="5"/>
  <c r="L1749" i="5"/>
  <c r="K2268" i="5"/>
  <c r="L742" i="5"/>
  <c r="K1493" i="5"/>
  <c r="L1754" i="5"/>
  <c r="K2411" i="5"/>
  <c r="L3524" i="5"/>
  <c r="K3894" i="5"/>
  <c r="L2684" i="5"/>
  <c r="K3964" i="5"/>
  <c r="L905" i="5"/>
  <c r="K66" i="5"/>
  <c r="L245" i="5"/>
  <c r="K479" i="5"/>
  <c r="L275" i="5"/>
  <c r="K2107" i="5"/>
  <c r="L1569" i="5"/>
  <c r="K1414" i="5"/>
  <c r="L2744" i="5"/>
  <c r="K4077" i="5"/>
  <c r="L3279" i="5"/>
  <c r="K3005" i="5"/>
  <c r="L1535" i="5"/>
  <c r="K3377" i="5"/>
  <c r="L1842" i="5"/>
  <c r="K3376" i="5"/>
  <c r="L943" i="5"/>
  <c r="K1492" i="5"/>
  <c r="L2104" i="5"/>
  <c r="K736" i="5"/>
  <c r="L2896" i="5"/>
  <c r="K2025" i="5"/>
  <c r="L1011" i="5"/>
  <c r="K65" i="5"/>
  <c r="L3938" i="5"/>
  <c r="K2639" i="5"/>
  <c r="L1891" i="5"/>
  <c r="K2410" i="5"/>
  <c r="L3042" i="5"/>
  <c r="K3189" i="5"/>
  <c r="L675" i="5"/>
  <c r="K2822" i="5"/>
  <c r="L979" i="5"/>
  <c r="K2883" i="5"/>
  <c r="L2132" i="5"/>
  <c r="K2198" i="5"/>
  <c r="L2100" i="5"/>
  <c r="K478" i="5"/>
  <c r="L795" i="5"/>
  <c r="K3489" i="5"/>
  <c r="L1068" i="5"/>
  <c r="K2486" i="5"/>
  <c r="L1679" i="5"/>
  <c r="K3256" i="5"/>
  <c r="L542" i="5"/>
  <c r="K328" i="5"/>
  <c r="L829" i="5"/>
  <c r="K735" i="5"/>
  <c r="L3565" i="5"/>
  <c r="K3188" i="5"/>
  <c r="L1101" i="5"/>
  <c r="K3375" i="5"/>
  <c r="L3502" i="5"/>
  <c r="K2106" i="5"/>
  <c r="L2283" i="5"/>
  <c r="K1646" i="5"/>
  <c r="L1075" i="5"/>
  <c r="K2638" i="5"/>
  <c r="L3987" i="5"/>
  <c r="K3797" i="5"/>
  <c r="L3386" i="5"/>
  <c r="K1871" i="5"/>
  <c r="L116" i="5"/>
  <c r="K2267" i="5"/>
  <c r="L2889" i="5"/>
  <c r="K1797" i="5"/>
  <c r="L1673" i="5"/>
  <c r="K3004" i="5"/>
  <c r="L1710" i="5"/>
  <c r="K560" i="5"/>
  <c r="L2167" i="5"/>
  <c r="K4015" i="5"/>
  <c r="L3739" i="5"/>
  <c r="K2562" i="5"/>
  <c r="L1230" i="5"/>
  <c r="K1413" i="5"/>
  <c r="L1759" i="5"/>
  <c r="K2485" i="5"/>
  <c r="L1686" i="5"/>
  <c r="K3592" i="5"/>
  <c r="L1034" i="5"/>
  <c r="K936" i="5"/>
  <c r="L3734" i="5"/>
  <c r="K2024" i="5"/>
  <c r="L3540" i="5"/>
  <c r="K1412" i="5"/>
  <c r="M52" i="5"/>
  <c r="K1645" i="5"/>
  <c r="L2917" i="5"/>
  <c r="K3138" i="5"/>
  <c r="L2266" i="5"/>
  <c r="K1041" i="5"/>
  <c r="L2113" i="5"/>
  <c r="K1411" i="5"/>
  <c r="L2109" i="5"/>
  <c r="K1219" i="5"/>
  <c r="L1059" i="5"/>
  <c r="K1943" i="5"/>
  <c r="L902" i="5"/>
  <c r="K3963" i="5"/>
  <c r="L1315" i="5"/>
  <c r="K1040" i="5"/>
  <c r="L4082" i="5"/>
  <c r="K1870" i="5"/>
  <c r="L3691" i="5"/>
  <c r="K1410" i="5"/>
  <c r="L3201" i="5"/>
  <c r="K1869" i="5"/>
  <c r="L3227" i="5"/>
  <c r="K3433" i="5"/>
  <c r="L4001" i="5"/>
  <c r="K559" i="5"/>
  <c r="L1272" i="5"/>
  <c r="K3374" i="5"/>
  <c r="L814" i="5"/>
  <c r="K147" i="5"/>
  <c r="L2046" i="5"/>
  <c r="K1796" i="5"/>
  <c r="L3209" i="5"/>
  <c r="K2561" i="5"/>
  <c r="L1868" i="5"/>
  <c r="K935" i="5"/>
  <c r="L689" i="5"/>
  <c r="K3310" i="5"/>
  <c r="L1437" i="5"/>
  <c r="K2266" i="5"/>
  <c r="L1320" i="5"/>
  <c r="K1315" i="5"/>
  <c r="L1558" i="5"/>
  <c r="K477" i="5"/>
  <c r="L1191" i="5"/>
  <c r="K3796" i="5"/>
  <c r="L772" i="5"/>
  <c r="K2484" i="5"/>
  <c r="L3726" i="5"/>
  <c r="K1314" i="5"/>
  <c r="L1924" i="5"/>
  <c r="K327" i="5"/>
  <c r="L326" i="5"/>
  <c r="K934" i="5"/>
  <c r="L3408" i="5"/>
  <c r="K3255" i="5"/>
  <c r="L1399" i="5"/>
  <c r="K558" i="5"/>
  <c r="L2740" i="5"/>
  <c r="K3850" i="5"/>
  <c r="L1468" i="5"/>
  <c r="K3795" i="5"/>
  <c r="L1435" i="5"/>
  <c r="K2197" i="5"/>
  <c r="L2771" i="5"/>
  <c r="K2105" i="5"/>
  <c r="L142" i="5"/>
  <c r="K734" i="5"/>
  <c r="L2076" i="5"/>
  <c r="K3373" i="5"/>
  <c r="L3660" i="5"/>
  <c r="K2483" i="5"/>
  <c r="L3417" i="5"/>
  <c r="K3765" i="5"/>
  <c r="L3040" i="5"/>
  <c r="K3076" i="5"/>
  <c r="L4012" i="5"/>
  <c r="K146" i="5"/>
  <c r="L423" i="5"/>
  <c r="K2342" i="5"/>
  <c r="L3083" i="5"/>
  <c r="K1409" i="5"/>
  <c r="L614" i="5"/>
  <c r="K3764" i="5"/>
  <c r="L1067" i="5"/>
  <c r="K2409" i="5"/>
  <c r="L1066" i="5"/>
  <c r="K2408" i="5"/>
  <c r="L3088" i="5"/>
  <c r="K2023" i="5"/>
  <c r="L3110" i="5"/>
  <c r="K3372" i="5"/>
  <c r="L1008" i="5"/>
  <c r="K33" i="5"/>
  <c r="L2579" i="5"/>
  <c r="K1942" i="5"/>
  <c r="L1798" i="5"/>
  <c r="K1137" i="5"/>
  <c r="L1463" i="5"/>
  <c r="K3254" i="5"/>
  <c r="L3858" i="5"/>
  <c r="K2022" i="5"/>
  <c r="L3712" i="5"/>
  <c r="K4005" i="5"/>
  <c r="L1282" i="5"/>
  <c r="K3763" i="5"/>
  <c r="L3845" i="5"/>
  <c r="K31" i="5"/>
  <c r="L1081" i="5"/>
  <c r="K2821" i="5"/>
  <c r="L1358" i="5"/>
  <c r="K2637" i="5"/>
  <c r="L2223" i="5"/>
  <c r="K2196" i="5"/>
  <c r="L3768" i="5"/>
  <c r="K1218" i="5"/>
  <c r="L477" i="5"/>
  <c r="K1039" i="5"/>
  <c r="L18" i="5"/>
  <c r="K2482" i="5"/>
  <c r="L3069" i="5"/>
  <c r="K401" i="5"/>
  <c r="L3814" i="5"/>
  <c r="K3137" i="5"/>
  <c r="L1393" i="5"/>
  <c r="K400" i="5"/>
  <c r="L3825" i="5"/>
  <c r="K1408" i="5"/>
  <c r="L2964" i="5"/>
  <c r="K2481" i="5"/>
  <c r="L649" i="5"/>
  <c r="K1313" i="5"/>
  <c r="L1166" i="5"/>
  <c r="K2636" i="5"/>
  <c r="L2847" i="5"/>
  <c r="K2696" i="5"/>
  <c r="L1074" i="5"/>
  <c r="K2635" i="5"/>
  <c r="L3389" i="5"/>
  <c r="K1941" i="5"/>
  <c r="L305" i="5"/>
  <c r="K3962" i="5"/>
  <c r="L954" i="5"/>
  <c r="K1940" i="5"/>
  <c r="L3206" i="5"/>
  <c r="K2195" i="5"/>
  <c r="L962" i="5"/>
  <c r="K2265" i="5"/>
  <c r="L2691" i="5"/>
  <c r="K557" i="5"/>
  <c r="L1442" i="5"/>
  <c r="K2407" i="5"/>
  <c r="L1017" i="5"/>
  <c r="K197" i="5"/>
  <c r="L2674" i="5"/>
  <c r="K3641" i="5"/>
  <c r="L575" i="5"/>
  <c r="K1795" i="5"/>
  <c r="L2216" i="5"/>
  <c r="K1939" i="5"/>
  <c r="L1873" i="5"/>
  <c r="K1217" i="5"/>
  <c r="L1097" i="5"/>
  <c r="K3309" i="5"/>
  <c r="L3917" i="5"/>
  <c r="K1722" i="5"/>
  <c r="L3941" i="5"/>
  <c r="K3308" i="5"/>
  <c r="L356" i="5"/>
  <c r="K3075" i="5"/>
  <c r="L2604" i="5"/>
  <c r="K3371" i="5"/>
  <c r="L2886" i="5"/>
  <c r="K1407" i="5"/>
  <c r="L540" i="5"/>
  <c r="K106" i="5"/>
  <c r="L709" i="5"/>
  <c r="K17" i="5"/>
  <c r="L1782" i="5"/>
  <c r="K14" i="5"/>
  <c r="L513" i="5"/>
  <c r="K2758" i="5"/>
  <c r="L1169" i="5"/>
  <c r="K2757" i="5"/>
  <c r="L3671" i="5"/>
  <c r="K3689" i="5"/>
  <c r="L3633" i="5"/>
  <c r="K255" i="5"/>
  <c r="L3242" i="5"/>
  <c r="K196" i="5"/>
  <c r="L3796" i="5"/>
  <c r="K1038" i="5"/>
  <c r="L1201" i="5"/>
  <c r="K145" i="5"/>
  <c r="L2484" i="5"/>
  <c r="K1037" i="5"/>
  <c r="L1052" i="5"/>
  <c r="K1721" i="5"/>
  <c r="L2544" i="5"/>
  <c r="K254" i="5"/>
  <c r="L3505" i="5"/>
  <c r="K2480" i="5"/>
  <c r="L546" i="5"/>
  <c r="K476" i="5"/>
  <c r="L3791" i="5"/>
  <c r="K645" i="5"/>
  <c r="L1570" i="5"/>
  <c r="K1491" i="5"/>
  <c r="L860" i="5"/>
  <c r="K2264" i="5"/>
  <c r="L2950" i="5"/>
  <c r="K1406" i="5"/>
  <c r="L1303" i="5"/>
  <c r="K644" i="5"/>
  <c r="L1314" i="5"/>
  <c r="K1036" i="5"/>
  <c r="L3115" i="5"/>
  <c r="K3591" i="5"/>
  <c r="L2524" i="5"/>
  <c r="K3370" i="5"/>
  <c r="L3849" i="5"/>
  <c r="K933" i="5"/>
  <c r="L3229" i="5"/>
  <c r="K3488" i="5"/>
  <c r="L68" i="5"/>
  <c r="K1216" i="5"/>
  <c r="L244" i="5"/>
  <c r="K475" i="5"/>
  <c r="L3092" i="5"/>
  <c r="K2341" i="5"/>
  <c r="L2825" i="5"/>
  <c r="K1215" i="5"/>
  <c r="L3510" i="5"/>
  <c r="K2695" i="5"/>
  <c r="L3475" i="5"/>
  <c r="K399" i="5"/>
  <c r="L319" i="5"/>
  <c r="K556" i="5"/>
  <c r="L1846" i="5"/>
  <c r="K3432" i="5"/>
  <c r="L1644" i="5"/>
  <c r="K932" i="5"/>
  <c r="L327" i="5"/>
  <c r="K1035" i="5"/>
  <c r="L376" i="5"/>
  <c r="K3949" i="5"/>
  <c r="L3490" i="5"/>
  <c r="K1312" i="5"/>
  <c r="L934" i="5"/>
  <c r="K1034" i="5"/>
  <c r="L3855" i="5"/>
  <c r="K1868" i="5"/>
  <c r="L3683" i="5"/>
  <c r="K326" i="5"/>
  <c r="L2081" i="5"/>
  <c r="K3849" i="5"/>
  <c r="L1236" i="5"/>
  <c r="K1644" i="5"/>
  <c r="L2181" i="5"/>
  <c r="K398" i="5"/>
  <c r="L991" i="5"/>
  <c r="K3431" i="5"/>
  <c r="L1480" i="5"/>
  <c r="K474" i="5"/>
  <c r="L1422" i="5"/>
  <c r="K1490" i="5"/>
  <c r="L465" i="5"/>
  <c r="K643" i="5"/>
  <c r="L383" i="5"/>
  <c r="K397" i="5"/>
  <c r="L4034" i="5"/>
  <c r="K396" i="5"/>
  <c r="L2097" i="5"/>
  <c r="K395" i="5"/>
  <c r="L37" i="5"/>
  <c r="K1720" i="5"/>
  <c r="L2616" i="5"/>
  <c r="K3961" i="5"/>
  <c r="L1780" i="5"/>
  <c r="K4014" i="5"/>
  <c r="L3901" i="5"/>
  <c r="K1938" i="5"/>
  <c r="L2476" i="5"/>
  <c r="K837" i="5"/>
  <c r="L1804" i="5"/>
  <c r="K1719" i="5"/>
  <c r="L1309" i="5"/>
  <c r="K836" i="5"/>
  <c r="L2082" i="5"/>
  <c r="K3912" i="5"/>
  <c r="L2556" i="5"/>
  <c r="K835" i="5"/>
  <c r="L1505" i="5"/>
  <c r="K1718" i="5"/>
  <c r="L3648" i="5"/>
  <c r="K1565" i="5"/>
  <c r="L2628" i="5"/>
  <c r="K473" i="5"/>
  <c r="L2428" i="5"/>
  <c r="K1564" i="5"/>
  <c r="L2180" i="5"/>
  <c r="K394" i="5"/>
  <c r="L3430" i="5"/>
  <c r="K834" i="5"/>
  <c r="L334" i="5"/>
  <c r="K1489" i="5"/>
  <c r="L4023" i="5"/>
  <c r="K3369" i="5"/>
  <c r="L588" i="5"/>
  <c r="K2479" i="5"/>
  <c r="L2040" i="5"/>
  <c r="K1643" i="5"/>
  <c r="L1189" i="5"/>
  <c r="K3762" i="5"/>
  <c r="L630" i="5"/>
  <c r="K144" i="5"/>
  <c r="L3367" i="5"/>
  <c r="K733" i="5"/>
  <c r="L3531" i="5"/>
  <c r="K253" i="5"/>
  <c r="L1876" i="5"/>
  <c r="K1311" i="5"/>
  <c r="L998" i="5"/>
  <c r="K3640" i="5"/>
  <c r="L1425" i="5"/>
  <c r="K1717" i="5"/>
  <c r="L3662" i="5"/>
  <c r="K2560" i="5"/>
  <c r="L3203" i="5"/>
  <c r="K1937" i="5"/>
  <c r="L2914" i="5"/>
  <c r="K2944" i="5"/>
  <c r="L398" i="5"/>
  <c r="K931" i="5"/>
  <c r="L574" i="5"/>
  <c r="K1563" i="5"/>
  <c r="L2780" i="5"/>
  <c r="K2820" i="5"/>
  <c r="L1728" i="5"/>
  <c r="K1310" i="5"/>
  <c r="L1392" i="5"/>
  <c r="K393" i="5"/>
  <c r="L357" i="5"/>
  <c r="K3136" i="5"/>
  <c r="L4085" i="5"/>
  <c r="K2340" i="5"/>
  <c r="L224" i="5"/>
  <c r="K2634" i="5"/>
  <c r="L612" i="5"/>
  <c r="K3723" i="5"/>
  <c r="L3701" i="5"/>
  <c r="K2263" i="5"/>
  <c r="L2969" i="5"/>
  <c r="K2756" i="5"/>
  <c r="L3213" i="5"/>
  <c r="K2819" i="5"/>
  <c r="L2800" i="5"/>
  <c r="K4004" i="5"/>
  <c r="L3109" i="5"/>
  <c r="K3368" i="5"/>
  <c r="L2717" i="5"/>
  <c r="K2559" i="5"/>
  <c r="L536" i="5"/>
  <c r="K15" i="5"/>
  <c r="L2641" i="5"/>
  <c r="K1136" i="5"/>
  <c r="L794" i="5"/>
  <c r="K3487" i="5"/>
  <c r="L1750" i="5"/>
  <c r="K2339" i="5"/>
  <c r="L883" i="5"/>
  <c r="K3074" i="5"/>
  <c r="L3778" i="5"/>
  <c r="K2338" i="5"/>
  <c r="L3826" i="5"/>
  <c r="K2194" i="5"/>
  <c r="L3480" i="5"/>
  <c r="K555" i="5"/>
  <c r="L688" i="5"/>
  <c r="K3307" i="5"/>
  <c r="L1488" i="5"/>
  <c r="K833" i="5"/>
  <c r="L1774" i="5"/>
  <c r="K3537" i="5"/>
  <c r="L3428" i="5"/>
  <c r="K732" i="5"/>
  <c r="L3867" i="5"/>
  <c r="K3794" i="5"/>
  <c r="L3431" i="5"/>
  <c r="K930" i="5"/>
  <c r="L1852" i="5"/>
  <c r="K3761" i="5"/>
  <c r="L474" i="5"/>
  <c r="K929" i="5"/>
  <c r="L1580" i="5"/>
  <c r="K1867" i="5"/>
  <c r="L2763" i="5"/>
  <c r="K1214" i="5"/>
  <c r="L1007" i="5"/>
  <c r="K4036" i="5"/>
  <c r="L2657" i="5"/>
  <c r="K2558" i="5"/>
  <c r="L1512" i="5"/>
  <c r="K2021" i="5"/>
  <c r="L2420" i="5"/>
  <c r="K1405" i="5"/>
  <c r="L2778" i="5"/>
  <c r="K2557" i="5"/>
  <c r="L1254" i="5"/>
  <c r="K2478" i="5"/>
  <c r="L123" i="5"/>
  <c r="K3639" i="5"/>
  <c r="L775" i="5"/>
  <c r="K2633" i="5"/>
  <c r="L890" i="5"/>
  <c r="K3486" i="5"/>
  <c r="L3605" i="5"/>
  <c r="K2020" i="5"/>
  <c r="L3135" i="5"/>
  <c r="K642" i="5"/>
  <c r="L2640" i="5"/>
  <c r="K1135" i="5"/>
  <c r="L969" i="5"/>
  <c r="K2477" i="5"/>
  <c r="L3255" i="5"/>
  <c r="K1033" i="5"/>
  <c r="L2209" i="5"/>
  <c r="K1642" i="5"/>
  <c r="L262" i="5"/>
  <c r="K1404" i="5"/>
  <c r="L1858" i="5"/>
  <c r="K20" i="5"/>
  <c r="L2037" i="5"/>
  <c r="K1562" i="5"/>
  <c r="L385" i="5"/>
  <c r="K472" i="5"/>
  <c r="L2229" i="5"/>
  <c r="K2694" i="5"/>
  <c r="L3916" i="5"/>
  <c r="K1716" i="5"/>
  <c r="L1895" i="5"/>
  <c r="K2632" i="5"/>
  <c r="L2402" i="5"/>
  <c r="K471" i="5"/>
  <c r="L947" i="5"/>
  <c r="K1641" i="5"/>
  <c r="L3934" i="5"/>
  <c r="K2476" i="5"/>
  <c r="L1418" i="5"/>
  <c r="K1309" i="5"/>
  <c r="L1165" i="5"/>
  <c r="K2556" i="5"/>
  <c r="L2528" i="5"/>
  <c r="K3430" i="5"/>
  <c r="L3693" i="5"/>
  <c r="K1488" i="5"/>
  <c r="L260" i="5"/>
  <c r="K1308" i="5"/>
  <c r="L1976" i="5"/>
  <c r="K3073" i="5"/>
  <c r="L2581" i="5"/>
  <c r="K2019" i="5"/>
  <c r="L1353" i="5"/>
  <c r="K2406" i="5"/>
  <c r="L63" i="5"/>
  <c r="K731" i="5"/>
  <c r="L2991" i="5"/>
  <c r="K3893" i="5"/>
  <c r="L1969" i="5"/>
  <c r="K2818" i="5"/>
  <c r="L2862" i="5"/>
  <c r="K3590" i="5"/>
  <c r="L425" i="5"/>
  <c r="K2475" i="5"/>
  <c r="L714" i="5"/>
  <c r="K105" i="5"/>
  <c r="L3339" i="5"/>
  <c r="K2631" i="5"/>
  <c r="L4028" i="5"/>
  <c r="K2193" i="5"/>
  <c r="L1545" i="5"/>
  <c r="K3960" i="5"/>
  <c r="L2282" i="5"/>
  <c r="K1640" i="5"/>
  <c r="L1207" i="5"/>
  <c r="K554" i="5"/>
  <c r="L895" i="5"/>
  <c r="K3760" i="5"/>
  <c r="L538" i="5"/>
  <c r="K64" i="5"/>
  <c r="L1173" i="5"/>
  <c r="K2882" i="5"/>
  <c r="L2331" i="5"/>
  <c r="K325" i="5"/>
  <c r="L284" i="5"/>
  <c r="K2693" i="5"/>
  <c r="L1297" i="5"/>
  <c r="K392" i="5"/>
  <c r="L1128" i="5"/>
  <c r="K195" i="5"/>
  <c r="L2289" i="5"/>
  <c r="K2018" i="5"/>
  <c r="L3569" i="5"/>
  <c r="K3589" i="5"/>
  <c r="L669" i="5"/>
  <c r="K2405" i="5"/>
  <c r="L3344" i="5"/>
  <c r="K3003" i="5"/>
  <c r="L764" i="5"/>
  <c r="K2262" i="5"/>
  <c r="L1308" i="5"/>
  <c r="K832" i="5"/>
  <c r="L1326" i="5"/>
  <c r="K1487" i="5"/>
  <c r="L2910" i="5"/>
  <c r="K2755" i="5"/>
  <c r="L3561" i="5"/>
  <c r="K3002" i="5"/>
  <c r="L3364" i="5"/>
  <c r="K641" i="5"/>
  <c r="L3994" i="5"/>
  <c r="K2936" i="5"/>
  <c r="L3073" i="5"/>
  <c r="K831" i="5"/>
  <c r="L3820" i="5"/>
  <c r="K194" i="5"/>
  <c r="L2313" i="5"/>
  <c r="K3429" i="5"/>
  <c r="L2347" i="5"/>
  <c r="K1486" i="5"/>
  <c r="L424" i="5"/>
  <c r="K2474" i="5"/>
  <c r="L2255" i="5"/>
  <c r="K324" i="5"/>
  <c r="L2013" i="5"/>
  <c r="K553" i="5"/>
  <c r="L2334" i="5"/>
  <c r="K391" i="5"/>
  <c r="L3913" i="5"/>
  <c r="K1403" i="5"/>
  <c r="L1637" i="5"/>
  <c r="K730" i="5"/>
  <c r="L2966" i="5"/>
  <c r="K2555" i="5"/>
  <c r="L1836" i="5"/>
  <c r="K3001" i="5"/>
  <c r="L359" i="5"/>
  <c r="K3187" i="5"/>
  <c r="L2388" i="5"/>
  <c r="K3892" i="5"/>
  <c r="L1494" i="5"/>
  <c r="K1134" i="5"/>
  <c r="L1450" i="5"/>
  <c r="K2881" i="5"/>
  <c r="L1160" i="5"/>
  <c r="K2192" i="5"/>
  <c r="L2990" i="5"/>
  <c r="K3872" i="5"/>
  <c r="L2119" i="5"/>
  <c r="K1715" i="5"/>
  <c r="L1761" i="5"/>
  <c r="K2554" i="5"/>
  <c r="L1758" i="5"/>
  <c r="K2473" i="5"/>
  <c r="L613" i="5"/>
  <c r="K3759" i="5"/>
  <c r="L3929" i="5"/>
  <c r="K4045" i="5"/>
  <c r="L2090" i="5"/>
  <c r="K193" i="5"/>
  <c r="L1794" i="5"/>
  <c r="K729" i="5"/>
  <c r="L2774" i="5"/>
  <c r="K2261" i="5"/>
  <c r="L3313" i="5"/>
  <c r="K1213" i="5"/>
  <c r="L997" i="5"/>
  <c r="K3638" i="5"/>
  <c r="L201" i="5"/>
  <c r="K1307" i="5"/>
  <c r="L516" i="5"/>
  <c r="K3072" i="5"/>
  <c r="L2019" i="5"/>
  <c r="K830" i="5"/>
  <c r="L620" i="5"/>
  <c r="K3991" i="5"/>
  <c r="L1391" i="5"/>
  <c r="K390" i="5"/>
  <c r="L1490" i="5"/>
  <c r="K928" i="5"/>
  <c r="L3636" i="5"/>
  <c r="K728" i="5"/>
  <c r="L348" i="5"/>
  <c r="K2260" i="5"/>
  <c r="L1496" i="5"/>
  <c r="K1306" i="5"/>
  <c r="L851" i="5"/>
  <c r="K1936" i="5"/>
  <c r="L3291" i="5"/>
  <c r="K4064" i="5"/>
  <c r="L438" i="5"/>
  <c r="K3186" i="5"/>
  <c r="L558" i="5"/>
  <c r="K1032" i="5"/>
  <c r="L1355" i="5"/>
  <c r="K2553" i="5"/>
  <c r="L643" i="5"/>
  <c r="K927" i="5"/>
  <c r="L534" i="5"/>
  <c r="K3959" i="5"/>
  <c r="L451" i="5"/>
  <c r="K43" i="5"/>
  <c r="L907" i="5"/>
  <c r="K143" i="5"/>
  <c r="L707" i="5"/>
  <c r="K4057" i="5"/>
  <c r="L397" i="5"/>
  <c r="K926" i="5"/>
  <c r="L226" i="5"/>
  <c r="K2880" i="5"/>
  <c r="L3325" i="5"/>
  <c r="K2017" i="5"/>
  <c r="L3331" i="5"/>
  <c r="K2191" i="5"/>
  <c r="L1525" i="5"/>
  <c r="K2879" i="5"/>
  <c r="L1131" i="5"/>
  <c r="K470" i="5"/>
  <c r="L1878" i="5"/>
  <c r="K1402" i="5"/>
  <c r="L996" i="5"/>
  <c r="K3637" i="5"/>
  <c r="L2765" i="5"/>
  <c r="K1561" i="5"/>
  <c r="L571" i="5"/>
  <c r="K1485" i="5"/>
  <c r="L1235" i="5"/>
  <c r="K1639" i="5"/>
  <c r="L3850" i="5"/>
  <c r="K1031" i="5"/>
  <c r="L3875" i="5"/>
  <c r="K1638" i="5"/>
  <c r="L396" i="5"/>
  <c r="K925" i="5"/>
  <c r="L2522" i="5"/>
  <c r="K3253" i="5"/>
  <c r="L3363" i="5"/>
  <c r="K640" i="5"/>
  <c r="L2054" i="5"/>
  <c r="K2104" i="5"/>
  <c r="L2406" i="5"/>
  <c r="K829" i="5"/>
  <c r="L454" i="5"/>
  <c r="K142" i="5"/>
  <c r="L4065" i="5"/>
  <c r="K3367" i="5"/>
  <c r="L19" i="5"/>
  <c r="K3428" i="5"/>
  <c r="L537" i="5"/>
  <c r="K63" i="5"/>
  <c r="L3543" i="5"/>
  <c r="K1637" i="5"/>
  <c r="L1056" i="5"/>
  <c r="K1794" i="5"/>
  <c r="L3943" i="5"/>
  <c r="K3636" i="5"/>
  <c r="L1363" i="5"/>
  <c r="K2817" i="5"/>
  <c r="L2737" i="5"/>
  <c r="K3688" i="5"/>
  <c r="L3839" i="5"/>
  <c r="K3185" i="5"/>
  <c r="L3844" i="5"/>
  <c r="K3958" i="5"/>
  <c r="L3803" i="5"/>
  <c r="K1636" i="5"/>
  <c r="L633" i="5"/>
  <c r="K469" i="5"/>
  <c r="L3795" i="5"/>
  <c r="K1030" i="5"/>
  <c r="L2864" i="5"/>
  <c r="K3793" i="5"/>
  <c r="L2974" i="5"/>
  <c r="K3000" i="5"/>
  <c r="L342" i="5"/>
  <c r="K1793" i="5"/>
  <c r="L321" i="5"/>
  <c r="K639" i="5"/>
  <c r="L1247" i="5"/>
  <c r="K2103" i="5"/>
  <c r="L3887" i="5"/>
  <c r="K3252" i="5"/>
  <c r="L2197" i="5"/>
  <c r="K1029" i="5"/>
  <c r="L3890" i="5"/>
  <c r="K141" i="5"/>
  <c r="L545" i="5"/>
  <c r="K468" i="5"/>
  <c r="L1866" i="5"/>
  <c r="K552" i="5"/>
  <c r="L915" i="5"/>
  <c r="K467" i="5"/>
  <c r="L29" i="5"/>
  <c r="K323" i="5"/>
  <c r="L1685" i="5"/>
  <c r="K3588" i="5"/>
  <c r="L434" i="5"/>
  <c r="K3071" i="5"/>
  <c r="L3419" i="5"/>
  <c r="K3911" i="5"/>
  <c r="L1519" i="5"/>
  <c r="K2552" i="5"/>
  <c r="L239" i="5"/>
  <c r="K252" i="5"/>
  <c r="L1095" i="5"/>
  <c r="K3184" i="5"/>
  <c r="L3810" i="5"/>
  <c r="K2816" i="5"/>
  <c r="L2105" i="5"/>
  <c r="K1028" i="5"/>
  <c r="L3681" i="5"/>
  <c r="K251" i="5"/>
  <c r="L734" i="5"/>
  <c r="K1027" i="5"/>
  <c r="L846" i="5"/>
  <c r="K1714" i="5"/>
  <c r="L3315" i="5"/>
  <c r="K1305" i="5"/>
  <c r="L2172" i="5"/>
  <c r="K140" i="5"/>
  <c r="L2571" i="5"/>
  <c r="K1484" i="5"/>
  <c r="L632" i="5"/>
  <c r="K466" i="5"/>
  <c r="L205" i="5"/>
  <c r="K1483" i="5"/>
  <c r="L3373" i="5"/>
  <c r="K1026" i="5"/>
  <c r="L1258" i="5"/>
  <c r="K2754" i="5"/>
  <c r="L1586" i="5"/>
  <c r="K2190" i="5"/>
  <c r="L395" i="5"/>
  <c r="K924" i="5"/>
  <c r="L1801" i="5"/>
  <c r="K1482" i="5"/>
  <c r="L2823" i="5"/>
  <c r="K1133" i="5"/>
  <c r="L3299" i="5"/>
  <c r="K139" i="5"/>
  <c r="L2536" i="5"/>
  <c r="K3687" i="5"/>
  <c r="L2294" i="5"/>
  <c r="K2259" i="5"/>
  <c r="L249" i="5"/>
  <c r="K638" i="5"/>
  <c r="L3745" i="5"/>
  <c r="K3366" i="5"/>
  <c r="L1727" i="5"/>
  <c r="K1304" i="5"/>
  <c r="L3816" i="5"/>
  <c r="K3948" i="5"/>
  <c r="L2231" i="5"/>
  <c r="K2815" i="5"/>
  <c r="L1904" i="5"/>
  <c r="K2999" i="5"/>
  <c r="L178" i="5"/>
  <c r="K3485" i="5"/>
  <c r="L1598" i="5"/>
  <c r="K2551" i="5"/>
  <c r="L738" i="5"/>
  <c r="K1212" i="5"/>
  <c r="L3044" i="5"/>
  <c r="K3251" i="5"/>
  <c r="L2483" i="5"/>
  <c r="K1025" i="5"/>
  <c r="L494" i="5"/>
  <c r="K1792" i="5"/>
  <c r="L763" i="5"/>
  <c r="K2258" i="5"/>
  <c r="L1991" i="5"/>
  <c r="K3587" i="5"/>
  <c r="L238" i="5"/>
  <c r="K250" i="5"/>
  <c r="L1374" i="5"/>
  <c r="K3536" i="5"/>
  <c r="L584" i="5"/>
  <c r="K2102" i="5"/>
  <c r="L1542" i="5"/>
  <c r="K3586" i="5"/>
  <c r="L647" i="5"/>
  <c r="K1211" i="5"/>
  <c r="L1678" i="5"/>
  <c r="K3250" i="5"/>
  <c r="L1467" i="5"/>
  <c r="K3792" i="5"/>
  <c r="L2618" i="5"/>
  <c r="K4003" i="5"/>
  <c r="L2720" i="5"/>
  <c r="K2692" i="5"/>
  <c r="L129" i="5"/>
  <c r="K3848" i="5"/>
  <c r="L3886" i="5"/>
  <c r="K3249" i="5"/>
  <c r="L1983" i="5"/>
  <c r="K3306" i="5"/>
  <c r="L1538" i="5"/>
  <c r="K3484" i="5"/>
  <c r="L3910" i="5"/>
  <c r="K551" i="5"/>
  <c r="L2730" i="5"/>
  <c r="K3365" i="5"/>
  <c r="L1252" i="5"/>
  <c r="K2337" i="5"/>
  <c r="L2709" i="5"/>
  <c r="K2016" i="5"/>
  <c r="L2413" i="5"/>
  <c r="K1210" i="5"/>
  <c r="L800" i="5"/>
  <c r="K3722" i="5"/>
  <c r="L3268" i="5"/>
  <c r="K2101" i="5"/>
  <c r="L4" i="5"/>
  <c r="K322" i="5"/>
  <c r="L2114" i="5"/>
  <c r="K1481" i="5"/>
  <c r="L3765" i="5"/>
  <c r="K1024" i="5"/>
  <c r="L3014" i="5"/>
  <c r="K1401" i="5"/>
  <c r="L1283" i="5"/>
  <c r="K3791" i="5"/>
  <c r="L1726" i="5"/>
  <c r="K1303" i="5"/>
  <c r="L2690" i="5"/>
  <c r="K465" i="5"/>
  <c r="L3104" i="5"/>
  <c r="K3135" i="5"/>
  <c r="L2788" i="5"/>
  <c r="K3364" i="5"/>
  <c r="L888" i="5"/>
  <c r="K3363" i="5"/>
  <c r="L3131" i="5"/>
  <c r="K321" i="5"/>
  <c r="L3714" i="5"/>
  <c r="K249" i="5"/>
  <c r="L1720" i="5"/>
  <c r="K923" i="5"/>
  <c r="L2817" i="5"/>
  <c r="K727" i="5"/>
  <c r="L3545" i="5"/>
  <c r="K1713" i="5"/>
  <c r="L3961" i="5"/>
  <c r="K922" i="5"/>
  <c r="L719" i="5"/>
  <c r="K389" i="5"/>
  <c r="L923" i="5"/>
  <c r="K637" i="5"/>
  <c r="L3076" i="5"/>
  <c r="K1023" i="5"/>
  <c r="L3688" i="5"/>
  <c r="K726" i="5"/>
  <c r="L1898" i="5"/>
  <c r="K2753" i="5"/>
  <c r="L593" i="5"/>
  <c r="K2752" i="5"/>
  <c r="L1398" i="5"/>
  <c r="K550" i="5"/>
  <c r="L1117" i="5"/>
  <c r="K3990" i="5"/>
  <c r="L740" i="5"/>
  <c r="K1302" i="5"/>
  <c r="L3518" i="5"/>
  <c r="K3248" i="5"/>
  <c r="L914" i="5"/>
  <c r="K464" i="5"/>
  <c r="L1335" i="5"/>
  <c r="K1791" i="5"/>
  <c r="L1583" i="5"/>
  <c r="K2015" i="5"/>
  <c r="L3467" i="5"/>
  <c r="K3979" i="5"/>
  <c r="L1288" i="5"/>
  <c r="K4025" i="5"/>
  <c r="L2698" i="5"/>
  <c r="K1209" i="5"/>
  <c r="L329" i="5"/>
  <c r="K1208" i="5"/>
  <c r="L3809" i="5"/>
  <c r="K2814" i="5"/>
  <c r="L2057" i="5"/>
  <c r="K2189" i="5"/>
  <c r="L2293" i="5"/>
  <c r="K2257" i="5"/>
  <c r="L4070" i="5"/>
  <c r="K1935" i="5"/>
  <c r="L1372" i="5"/>
  <c r="K3483" i="5"/>
  <c r="L4014" i="5"/>
  <c r="K921" i="5"/>
  <c r="L2401" i="5"/>
  <c r="K463" i="5"/>
  <c r="L1803" i="5"/>
  <c r="K1560" i="5"/>
  <c r="L3614" i="5"/>
  <c r="K2630" i="5"/>
  <c r="L1125" i="5"/>
  <c r="K138" i="5"/>
  <c r="L2498" i="5"/>
  <c r="K1934" i="5"/>
  <c r="L2010" i="5"/>
  <c r="K462" i="5"/>
  <c r="L4049" i="5"/>
  <c r="K3482" i="5"/>
  <c r="L146" i="5"/>
  <c r="K1022" i="5"/>
  <c r="L3185" i="5"/>
  <c r="K725" i="5"/>
  <c r="L3449" i="5"/>
  <c r="K2813" i="5"/>
  <c r="L2044" i="5"/>
  <c r="K1712" i="5"/>
  <c r="L2700" i="5"/>
  <c r="K1301" i="5"/>
  <c r="L1971" i="5"/>
  <c r="K2878" i="5"/>
  <c r="L310" i="5"/>
  <c r="K248" i="5"/>
  <c r="L215" i="5"/>
  <c r="K2014" i="5"/>
  <c r="L2651" i="5"/>
  <c r="K1933" i="5"/>
  <c r="L506" i="5"/>
  <c r="K2550" i="5"/>
  <c r="L3704" i="5"/>
  <c r="K2549" i="5"/>
  <c r="L1441" i="5"/>
  <c r="K2404" i="5"/>
  <c r="L1688" i="5"/>
  <c r="K3758" i="5"/>
  <c r="L2360" i="5"/>
  <c r="K2336" i="5"/>
  <c r="L419" i="5"/>
  <c r="K1932" i="5"/>
  <c r="L3159" i="5"/>
  <c r="K2548" i="5"/>
  <c r="L1757" i="5"/>
  <c r="K2472" i="5"/>
  <c r="L1541" i="5"/>
  <c r="K3535" i="5"/>
  <c r="L1824" i="5"/>
  <c r="K2471" i="5"/>
  <c r="L160" i="5"/>
  <c r="K1931" i="5"/>
  <c r="L2151" i="5"/>
  <c r="K3481" i="5"/>
  <c r="L727" i="5"/>
  <c r="K636" i="5"/>
  <c r="L3152" i="5"/>
  <c r="K2188" i="5"/>
  <c r="L882" i="5"/>
  <c r="K3070" i="5"/>
  <c r="L2667" i="5"/>
  <c r="K3183" i="5"/>
  <c r="L1849" i="5"/>
  <c r="K3686" i="5"/>
  <c r="L3736" i="5"/>
  <c r="K2187" i="5"/>
  <c r="L134" i="5"/>
  <c r="K247" i="5"/>
  <c r="L2666" i="5"/>
  <c r="K3182" i="5"/>
  <c r="L2126" i="5"/>
  <c r="K1930" i="5"/>
  <c r="L3163" i="5"/>
  <c r="K2943" i="5"/>
  <c r="L2463" i="5"/>
  <c r="K192" i="5"/>
  <c r="L1938" i="5"/>
  <c r="K920" i="5"/>
  <c r="L3415" i="5"/>
  <c r="K3721" i="5"/>
  <c r="L1730" i="5"/>
  <c r="K1400" i="5"/>
  <c r="L3971" i="5"/>
  <c r="K2547" i="5"/>
  <c r="L378" i="5"/>
  <c r="K4002" i="5"/>
  <c r="L731" i="5"/>
  <c r="K828" i="5"/>
  <c r="L771" i="5"/>
  <c r="K2470" i="5"/>
  <c r="L2942" i="5"/>
  <c r="K549" i="5"/>
  <c r="L1238" i="5"/>
  <c r="K1711" i="5"/>
  <c r="L23" i="5"/>
  <c r="K320" i="5"/>
  <c r="L2681" i="5"/>
  <c r="K3891" i="5"/>
  <c r="L3932" i="5"/>
  <c r="K1710" i="5"/>
  <c r="L3787" i="5"/>
  <c r="K4001" i="5"/>
  <c r="L261" i="5"/>
  <c r="K1399" i="5"/>
  <c r="L2137" i="5"/>
  <c r="K2691" i="5"/>
  <c r="L1788" i="5"/>
  <c r="K319" i="5"/>
  <c r="L177" i="5"/>
  <c r="K3480" i="5"/>
  <c r="L3595" i="5"/>
  <c r="K1207" i="5"/>
  <c r="L3654" i="5"/>
  <c r="K2013" i="5"/>
  <c r="L2708" i="5"/>
  <c r="K1866" i="5"/>
  <c r="L2992" i="5"/>
  <c r="K3910" i="5"/>
  <c r="L842" i="5"/>
  <c r="K1398" i="5"/>
  <c r="L981" i="5"/>
  <c r="K2942" i="5"/>
  <c r="L292" i="5"/>
  <c r="K3134" i="5"/>
  <c r="L3958" i="5"/>
  <c r="K724" i="5"/>
  <c r="L2179" i="5"/>
  <c r="K388" i="5"/>
  <c r="L2727" i="5"/>
  <c r="K3181" i="5"/>
  <c r="L3893" i="5"/>
  <c r="K827" i="5"/>
  <c r="L1702" i="5"/>
  <c r="K387" i="5"/>
  <c r="L1713" i="5"/>
  <c r="K635" i="5"/>
  <c r="L2531" i="5"/>
  <c r="K3479" i="5"/>
  <c r="L693" i="5"/>
  <c r="K3478" i="5"/>
  <c r="L2468" i="5"/>
  <c r="K386" i="5"/>
  <c r="L2292" i="5"/>
  <c r="K2256" i="5"/>
  <c r="L3195" i="5"/>
  <c r="K1397" i="5"/>
  <c r="L2831" i="5"/>
  <c r="K1559" i="5"/>
  <c r="L994" i="5"/>
  <c r="K3585" i="5"/>
  <c r="L2818" i="5"/>
  <c r="K826" i="5"/>
  <c r="L173" i="5"/>
  <c r="K3247" i="5"/>
  <c r="L1438" i="5"/>
  <c r="K2335" i="5"/>
  <c r="L2895" i="5"/>
  <c r="K2012" i="5"/>
  <c r="L837" i="5"/>
  <c r="K919" i="5"/>
  <c r="L3590" i="5"/>
  <c r="K825" i="5"/>
  <c r="L3992" i="5"/>
  <c r="K1396" i="5"/>
  <c r="L3194" i="5"/>
  <c r="K1395" i="5"/>
  <c r="L3350" i="5"/>
  <c r="K3477" i="5"/>
  <c r="L364" i="5"/>
  <c r="K3305" i="5"/>
  <c r="L1921" i="5"/>
  <c r="K137" i="5"/>
  <c r="L25" i="5"/>
  <c r="K3720" i="5"/>
  <c r="L1719" i="5"/>
  <c r="K918" i="5"/>
  <c r="L697" i="5"/>
  <c r="K3635" i="5"/>
  <c r="L2372" i="5"/>
  <c r="K2877" i="5"/>
  <c r="L3549" i="5"/>
  <c r="K2186" i="5"/>
  <c r="L2960" i="5"/>
  <c r="K2011" i="5"/>
  <c r="L922" i="5"/>
  <c r="K634" i="5"/>
  <c r="L3388" i="5"/>
  <c r="K1929" i="5"/>
  <c r="L999" i="5"/>
  <c r="K3685" i="5"/>
  <c r="L3738" i="5"/>
  <c r="K2403" i="5"/>
  <c r="L3134" i="5"/>
  <c r="K548" i="5"/>
  <c r="L128" i="5"/>
  <c r="K3847" i="5"/>
  <c r="L3411" i="5"/>
  <c r="K3476" i="5"/>
  <c r="L1826" i="5"/>
  <c r="K2546" i="5"/>
  <c r="L3128" i="5"/>
  <c r="K246" i="5"/>
  <c r="L974" i="5"/>
  <c r="K2751" i="5"/>
  <c r="L3724" i="5"/>
  <c r="K1132" i="5"/>
  <c r="L2997" i="5"/>
  <c r="K318" i="5"/>
  <c r="L836" i="5"/>
  <c r="K917" i="5"/>
  <c r="L3912" i="5"/>
  <c r="K916" i="5"/>
  <c r="L1636" i="5"/>
  <c r="K723" i="5"/>
  <c r="L724" i="5"/>
  <c r="K547" i="5"/>
  <c r="L1005" i="5"/>
  <c r="K3978" i="5"/>
  <c r="L2833" i="5"/>
  <c r="K1709" i="5"/>
  <c r="L1885" i="5"/>
  <c r="K2185" i="5"/>
  <c r="L568" i="5"/>
  <c r="K1300" i="5"/>
  <c r="L3860" i="5"/>
  <c r="K2750" i="5"/>
  <c r="L469" i="5"/>
  <c r="K722" i="5"/>
  <c r="L300" i="5"/>
  <c r="K3757" i="5"/>
  <c r="L953" i="5"/>
  <c r="K1928" i="5"/>
  <c r="L1967" i="5"/>
  <c r="K2629" i="5"/>
  <c r="L1317" i="5"/>
  <c r="K1206" i="5"/>
  <c r="L3645" i="5"/>
  <c r="K1394" i="5"/>
  <c r="L1330" i="5"/>
  <c r="K1708" i="5"/>
  <c r="L1188" i="5"/>
  <c r="K3756" i="5"/>
  <c r="L2400" i="5"/>
  <c r="K461" i="5"/>
  <c r="L93" i="5"/>
  <c r="K3584" i="5"/>
  <c r="L4075" i="5"/>
  <c r="K10" i="5"/>
  <c r="L306" i="5"/>
  <c r="K3977" i="5"/>
  <c r="L151" i="5"/>
  <c r="K1299" i="5"/>
  <c r="L1020" i="5"/>
  <c r="K317" i="5"/>
  <c r="L1920" i="5"/>
  <c r="K136" i="5"/>
  <c r="L1772" i="5"/>
  <c r="K3427" i="5"/>
  <c r="L1010" i="5"/>
  <c r="K62" i="5"/>
  <c r="L1861" i="5"/>
  <c r="K245" i="5"/>
  <c r="L2130" i="5"/>
  <c r="K2100" i="5"/>
  <c r="L1502" i="5"/>
  <c r="K1558" i="5"/>
  <c r="L388" i="5"/>
  <c r="K546" i="5"/>
  <c r="L2396" i="5"/>
  <c r="K244" i="5"/>
  <c r="L2952" i="5"/>
  <c r="K1480" i="5"/>
  <c r="L672" i="5"/>
  <c r="K2628" i="5"/>
  <c r="L2398" i="5"/>
  <c r="K385" i="5"/>
  <c r="L1753" i="5"/>
  <c r="K2402" i="5"/>
  <c r="L1416" i="5"/>
  <c r="K1131" i="5"/>
  <c r="L389" i="5"/>
  <c r="K633" i="5"/>
  <c r="L3181" i="5"/>
  <c r="K545" i="5"/>
  <c r="L835" i="5"/>
  <c r="K915" i="5"/>
  <c r="L637" i="5"/>
  <c r="K632" i="5"/>
  <c r="L1359" i="5"/>
  <c r="K2690" i="5"/>
  <c r="L1718" i="5"/>
  <c r="K914" i="5"/>
  <c r="L769" i="5"/>
  <c r="K2401" i="5"/>
  <c r="L1340" i="5"/>
  <c r="K2010" i="5"/>
  <c r="L1352" i="5"/>
  <c r="K2400" i="5"/>
  <c r="L2168" i="5"/>
  <c r="K4050" i="5"/>
  <c r="L827" i="5"/>
  <c r="K544" i="5"/>
  <c r="L1565" i="5"/>
  <c r="K913" i="5"/>
  <c r="L2093" i="5"/>
  <c r="K316" i="5"/>
  <c r="L951" i="5"/>
  <c r="K1707" i="5"/>
  <c r="L3221" i="5"/>
  <c r="K3133" i="5"/>
  <c r="L1030" i="5"/>
  <c r="K721" i="5"/>
  <c r="L3324" i="5"/>
  <c r="K1927" i="5"/>
  <c r="L2475" i="5"/>
  <c r="K824" i="5"/>
  <c r="L2513" i="5"/>
  <c r="K2812" i="5"/>
  <c r="L3421" i="5"/>
  <c r="K243" i="5"/>
  <c r="L473" i="5"/>
  <c r="K912" i="5"/>
  <c r="L745" i="5"/>
  <c r="K1557" i="5"/>
  <c r="L1224" i="5"/>
  <c r="K1298" i="5"/>
  <c r="L2906" i="5"/>
  <c r="K2469" i="5"/>
  <c r="M57" i="5"/>
  <c r="K2876" i="5"/>
  <c r="L791" i="5"/>
  <c r="K3180" i="5"/>
  <c r="L1234" i="5"/>
  <c r="K1479" i="5"/>
  <c r="L3906" i="5"/>
  <c r="K3534" i="5"/>
  <c r="L3440" i="5"/>
  <c r="K2009" i="5"/>
  <c r="L3023" i="5"/>
  <c r="K2184" i="5"/>
  <c r="L105" i="5"/>
  <c r="K823" i="5"/>
  <c r="L73" i="5"/>
  <c r="K2099" i="5"/>
  <c r="L1960" i="5"/>
  <c r="K2183" i="5"/>
  <c r="L659" i="5"/>
  <c r="K1865" i="5"/>
  <c r="L1507" i="5"/>
  <c r="K1790" i="5"/>
  <c r="L2497" i="5"/>
  <c r="K1926" i="5"/>
  <c r="L1900" i="5"/>
  <c r="K2875" i="5"/>
  <c r="L2621" i="5"/>
  <c r="K191" i="5"/>
  <c r="L1701" i="5"/>
  <c r="K384" i="5"/>
  <c r="L2237" i="5"/>
  <c r="K3132" i="5"/>
  <c r="L1776" i="5"/>
  <c r="K3719" i="5"/>
  <c r="L3499" i="5"/>
  <c r="K1635" i="5"/>
  <c r="L655" i="5"/>
  <c r="K1706" i="5"/>
  <c r="L2380" i="5"/>
  <c r="K3533" i="5"/>
  <c r="L2218" i="5"/>
  <c r="K2008" i="5"/>
  <c r="L4050" i="5"/>
  <c r="K460" i="5"/>
  <c r="L289" i="5"/>
  <c r="K2874" i="5"/>
  <c r="L2809" i="5"/>
  <c r="K242" i="5"/>
  <c r="L2631" i="5"/>
  <c r="K822" i="5"/>
  <c r="L1076" i="5"/>
  <c r="K2689" i="5"/>
  <c r="L3514" i="5"/>
  <c r="K2941" i="5"/>
  <c r="L3509" i="5"/>
  <c r="K2627" i="5"/>
  <c r="L3503" i="5"/>
  <c r="K2399" i="5"/>
  <c r="L818" i="5"/>
  <c r="K241" i="5"/>
  <c r="L492" i="5"/>
  <c r="K1705" i="5"/>
  <c r="L217" i="5"/>
  <c r="K2098" i="5"/>
  <c r="L544" i="5"/>
  <c r="K459" i="5"/>
  <c r="L687" i="5"/>
  <c r="K3304" i="5"/>
  <c r="L2503" i="5"/>
  <c r="K2182" i="5"/>
  <c r="L3793" i="5"/>
  <c r="K720" i="5"/>
  <c r="L3052" i="5"/>
  <c r="K3755" i="5"/>
  <c r="L2006" i="5"/>
  <c r="K315" i="5"/>
  <c r="L3679" i="5"/>
  <c r="K104" i="5"/>
  <c r="L3087" i="5"/>
  <c r="K2007" i="5"/>
  <c r="L3264" i="5"/>
  <c r="K1704" i="5"/>
  <c r="L2451" i="5"/>
  <c r="K3303" i="5"/>
  <c r="L3599" i="5"/>
  <c r="K1556" i="5"/>
  <c r="L2354" i="5"/>
  <c r="K1703" i="5"/>
  <c r="L881" i="5"/>
  <c r="K3069" i="5"/>
  <c r="L1229" i="5"/>
  <c r="K1393" i="5"/>
  <c r="L3459" i="5"/>
  <c r="K3475" i="5"/>
  <c r="L2584" i="5"/>
  <c r="K2181" i="5"/>
  <c r="L1205" i="5"/>
  <c r="K383" i="5"/>
  <c r="L3677" i="5"/>
  <c r="K4034" i="5"/>
  <c r="L2711" i="5"/>
  <c r="K2097" i="5"/>
  <c r="L4073" i="5"/>
  <c r="K2180" i="5"/>
  <c r="L2567" i="5"/>
  <c r="K1392" i="5"/>
  <c r="L3436" i="5"/>
  <c r="K1297" i="5"/>
  <c r="L4007" i="5"/>
  <c r="K2334" i="5"/>
  <c r="L2702" i="5"/>
  <c r="K1391" i="5"/>
  <c r="L3000" i="5"/>
  <c r="K719" i="5"/>
  <c r="L3608" i="5"/>
  <c r="K2179" i="5"/>
  <c r="L2494" i="5"/>
  <c r="K1702" i="5"/>
  <c r="L1444" i="5"/>
  <c r="K2468" i="5"/>
  <c r="L1752" i="5"/>
  <c r="K2398" i="5"/>
  <c r="L1577" i="5"/>
  <c r="K1701" i="5"/>
  <c r="L3594" i="5"/>
  <c r="K1205" i="5"/>
  <c r="L2178" i="5"/>
  <c r="K314" i="5"/>
  <c r="L189" i="5"/>
  <c r="K313" i="5"/>
  <c r="L1251" i="5"/>
  <c r="K2333" i="5"/>
  <c r="L2342" i="5"/>
  <c r="K1021" i="5"/>
  <c r="L1429" i="5"/>
  <c r="K1789" i="5"/>
  <c r="L1376" i="5"/>
  <c r="K3583" i="5"/>
  <c r="L2450" i="5"/>
  <c r="K3246" i="5"/>
  <c r="L1473" i="5"/>
  <c r="K4000" i="5"/>
  <c r="L1073" i="5"/>
  <c r="K2626" i="5"/>
  <c r="L1371" i="5"/>
  <c r="K3426" i="5"/>
  <c r="L1854" i="5"/>
  <c r="K3989" i="5"/>
  <c r="L2824" i="5"/>
  <c r="K1204" i="5"/>
  <c r="L512" i="5"/>
  <c r="K2688" i="5"/>
  <c r="L1812" i="5"/>
  <c r="K2096" i="5"/>
  <c r="L1564" i="5"/>
  <c r="K911" i="5"/>
  <c r="L1777" i="5"/>
  <c r="K3790" i="5"/>
  <c r="L876" i="5"/>
  <c r="K2811" i="5"/>
  <c r="L3216" i="5"/>
  <c r="K2873" i="5"/>
  <c r="L857" i="5"/>
  <c r="K2095" i="5"/>
  <c r="L3817" i="5"/>
  <c r="K61" i="5"/>
  <c r="L3322" i="5"/>
  <c r="K1864" i="5"/>
  <c r="L531" i="5"/>
  <c r="K3871" i="5"/>
  <c r="L2288" i="5"/>
  <c r="K1925" i="5"/>
  <c r="L587" i="5"/>
  <c r="K2467" i="5"/>
  <c r="L2355" i="5"/>
  <c r="K1863" i="5"/>
  <c r="L1417" i="5"/>
  <c r="K1203" i="5"/>
  <c r="L394" i="5"/>
  <c r="K910" i="5"/>
  <c r="L387" i="5"/>
  <c r="K543" i="5"/>
  <c r="L2686" i="5"/>
  <c r="K99" i="5"/>
  <c r="L2129" i="5"/>
  <c r="K2094" i="5"/>
  <c r="L2739" i="5"/>
  <c r="K3846" i="5"/>
  <c r="L1457" i="5"/>
  <c r="K3068" i="5"/>
  <c r="L3055" i="5"/>
  <c r="K3823" i="5"/>
  <c r="L1090" i="5"/>
  <c r="K3067" i="5"/>
  <c r="L4068" i="5"/>
  <c r="K3684" i="5"/>
  <c r="L156" i="5"/>
  <c r="K1700" i="5"/>
  <c r="L913" i="5"/>
  <c r="K458" i="5"/>
  <c r="L1294" i="5"/>
  <c r="K60" i="5"/>
  <c r="L3866" i="5"/>
  <c r="K3532" i="5"/>
  <c r="L2208" i="5"/>
  <c r="K1634" i="5"/>
  <c r="L1183" i="5"/>
  <c r="K3582" i="5"/>
  <c r="L1995" i="5"/>
  <c r="K3822" i="5"/>
  <c r="L631" i="5"/>
  <c r="K190" i="5"/>
  <c r="L838" i="5"/>
  <c r="K1130" i="5"/>
  <c r="L2043" i="5"/>
  <c r="K1699" i="5"/>
  <c r="L2193" i="5"/>
  <c r="K821" i="5"/>
  <c r="L1069" i="5"/>
  <c r="K2545" i="5"/>
  <c r="L3116" i="5"/>
  <c r="K3634" i="5"/>
  <c r="L2143" i="5"/>
  <c r="K2998" i="5"/>
  <c r="L2728" i="5"/>
  <c r="K3245" i="5"/>
  <c r="L341" i="5"/>
  <c r="K1698" i="5"/>
  <c r="L3445" i="5"/>
  <c r="K2332" i="5"/>
  <c r="L314" i="5"/>
  <c r="K382" i="5"/>
  <c r="L768" i="5"/>
  <c r="K2397" i="5"/>
  <c r="L635" i="5"/>
  <c r="K542" i="5"/>
  <c r="L1338" i="5"/>
  <c r="K1924" i="5"/>
  <c r="L2383" i="5"/>
  <c r="K3683" i="5"/>
  <c r="L2776" i="5"/>
  <c r="K2331" i="5"/>
  <c r="L664" i="5"/>
  <c r="K2255" i="5"/>
  <c r="L185" i="5"/>
  <c r="K29" i="5"/>
  <c r="L2170" i="5"/>
  <c r="K4" i="5"/>
  <c r="L1769" i="5"/>
  <c r="K3131" i="5"/>
  <c r="L904" i="5"/>
  <c r="K23" i="5"/>
  <c r="L3320" i="5"/>
  <c r="K1788" i="5"/>
  <c r="L431" i="5"/>
  <c r="K2997" i="5"/>
  <c r="L1409" i="5"/>
  <c r="K1020" i="5"/>
  <c r="L2220" i="5"/>
  <c r="K2093" i="5"/>
  <c r="L1243" i="5"/>
  <c r="K2006" i="5"/>
  <c r="L2502" i="5"/>
  <c r="K2178" i="5"/>
  <c r="L3930" i="5"/>
  <c r="K189" i="5"/>
  <c r="L3045" i="5"/>
  <c r="K3302" i="5"/>
  <c r="L3302" i="5"/>
  <c r="K312" i="5"/>
  <c r="L3960" i="5"/>
  <c r="K820" i="5"/>
  <c r="L3925" i="5"/>
  <c r="K2810" i="5"/>
  <c r="L578" i="5"/>
  <c r="K1862" i="5"/>
  <c r="L3508" i="5"/>
  <c r="K2625" i="5"/>
  <c r="L2453" i="5"/>
  <c r="K3425" i="5"/>
  <c r="L456" i="5"/>
  <c r="K240" i="5"/>
  <c r="L4081" i="5"/>
  <c r="K1697" i="5"/>
  <c r="L1276" i="5"/>
  <c r="K3581" i="5"/>
  <c r="L1990" i="5"/>
  <c r="K3580" i="5"/>
  <c r="L1768" i="5"/>
  <c r="K3130" i="5"/>
  <c r="L2489" i="5"/>
  <c r="K1390" i="5"/>
  <c r="L2432" i="5"/>
  <c r="K1696" i="5"/>
  <c r="L3479" i="5"/>
  <c r="K541" i="5"/>
  <c r="L2842" i="5"/>
  <c r="K2177" i="5"/>
  <c r="L2150" i="5"/>
  <c r="K3474" i="5"/>
  <c r="L2868" i="5"/>
  <c r="K4013" i="5"/>
  <c r="L452" i="5"/>
  <c r="K59" i="5"/>
  <c r="L220" i="5"/>
  <c r="K2330" i="5"/>
  <c r="L3238" i="5"/>
  <c r="K4063" i="5"/>
  <c r="L862" i="5"/>
  <c r="K2466" i="5"/>
  <c r="L2595" i="5"/>
  <c r="K2940" i="5"/>
  <c r="L2937" i="5"/>
  <c r="K21" i="5"/>
  <c r="L515" i="5"/>
  <c r="K2872" i="5"/>
  <c r="L1062" i="5"/>
  <c r="K2092" i="5"/>
  <c r="L3232" i="5"/>
  <c r="K3682" i="5"/>
  <c r="L718" i="5"/>
  <c r="K188" i="5"/>
  <c r="L316" i="5"/>
  <c r="K457" i="5"/>
  <c r="L3574" i="5"/>
  <c r="K3947" i="5"/>
  <c r="L2434" i="5"/>
  <c r="K2005" i="5"/>
  <c r="L3828" i="5"/>
  <c r="K2329" i="5"/>
  <c r="L265" i="5"/>
  <c r="K1478" i="5"/>
  <c r="L1654" i="5"/>
  <c r="K1695" i="5"/>
  <c r="L1916" i="5"/>
  <c r="K3718" i="5"/>
  <c r="L2026" i="5"/>
  <c r="K1129" i="5"/>
  <c r="L3236" i="5"/>
  <c r="K4035" i="5"/>
  <c r="L2789" i="5"/>
  <c r="K3424" i="5"/>
  <c r="L230" i="5"/>
  <c r="K3717" i="5"/>
  <c r="L2238" i="5"/>
  <c r="K3179" i="5"/>
  <c r="L3049" i="5"/>
  <c r="K3579" i="5"/>
  <c r="L1953" i="5"/>
  <c r="K1787" i="5"/>
  <c r="L3750" i="5"/>
  <c r="K3821" i="5"/>
  <c r="L2981" i="5"/>
  <c r="K3423" i="5"/>
  <c r="L299" i="5"/>
  <c r="K3716" i="5"/>
  <c r="L3298" i="5"/>
  <c r="K135" i="5"/>
  <c r="L527" i="5"/>
  <c r="K3715" i="5"/>
  <c r="L312" i="5"/>
  <c r="K311" i="5"/>
  <c r="L3047" i="5"/>
  <c r="K3422" i="5"/>
  <c r="L2898" i="5"/>
  <c r="K2176" i="5"/>
  <c r="L774" i="5"/>
  <c r="K2624" i="5"/>
  <c r="L404" i="5"/>
  <c r="K1389" i="5"/>
  <c r="L3667" i="5"/>
  <c r="K3244" i="5"/>
  <c r="L3751" i="5"/>
  <c r="K3957" i="5"/>
  <c r="L296" i="5"/>
  <c r="K3473" i="5"/>
  <c r="L3708" i="5"/>
  <c r="K3129" i="5"/>
  <c r="L1640" i="5"/>
  <c r="K819" i="5"/>
  <c r="L2863" i="5"/>
  <c r="K3633" i="5"/>
  <c r="L2965" i="5"/>
  <c r="K2544" i="5"/>
  <c r="L2454" i="5"/>
  <c r="K3531" i="5"/>
  <c r="L2175" i="5"/>
  <c r="K239" i="5"/>
  <c r="L2794" i="5"/>
  <c r="K3681" i="5"/>
  <c r="L2465" i="5"/>
  <c r="K238" i="5"/>
  <c r="L3672" i="5"/>
  <c r="K3714" i="5"/>
  <c r="L820" i="5"/>
  <c r="K310" i="5"/>
  <c r="L2687" i="5"/>
  <c r="K134" i="5"/>
  <c r="L1459" i="5"/>
  <c r="K3128" i="5"/>
  <c r="L577" i="5"/>
  <c r="K1861" i="5"/>
  <c r="L4021" i="5"/>
  <c r="K2396" i="5"/>
  <c r="L522" i="5"/>
  <c r="K3421" i="5"/>
  <c r="L1830" i="5"/>
  <c r="K2809" i="5"/>
  <c r="L554" i="5"/>
  <c r="K818" i="5"/>
  <c r="L1707" i="5"/>
  <c r="K456" i="5"/>
  <c r="L3330" i="5"/>
  <c r="K2175" i="5"/>
  <c r="L3447" i="5"/>
  <c r="K2465" i="5"/>
  <c r="L1657" i="5"/>
  <c r="K1860" i="5"/>
  <c r="L3174" i="5"/>
  <c r="K3301" i="5"/>
  <c r="L2832" i="5"/>
  <c r="K1633" i="5"/>
  <c r="L2996" i="5"/>
  <c r="K103" i="5"/>
  <c r="L313" i="5"/>
  <c r="K381" i="5"/>
  <c r="L1549" i="5"/>
  <c r="K4076" i="5"/>
  <c r="L2810" i="5"/>
  <c r="K309" i="5"/>
  <c r="L502" i="5"/>
  <c r="K2464" i="5"/>
  <c r="L2059" i="5"/>
  <c r="K2328" i="5"/>
  <c r="L2140" i="5"/>
  <c r="K2808" i="5"/>
  <c r="L340" i="5"/>
  <c r="K1694" i="5"/>
  <c r="L3764" i="5"/>
  <c r="K1019" i="5"/>
  <c r="L1979" i="5"/>
  <c r="K3243" i="5"/>
  <c r="L2409" i="5"/>
  <c r="K1018" i="5"/>
  <c r="L1961" i="5"/>
  <c r="K2327" i="5"/>
  <c r="L3557" i="5"/>
  <c r="K2623" i="5"/>
  <c r="L352" i="5"/>
  <c r="K2749" i="5"/>
  <c r="L1540" i="5"/>
  <c r="K3530" i="5"/>
  <c r="L1246" i="5"/>
  <c r="K2091" i="5"/>
  <c r="L3020" i="5"/>
  <c r="K1923" i="5"/>
  <c r="L1113" i="5"/>
  <c r="K3754" i="5"/>
  <c r="L2885" i="5"/>
  <c r="K1296" i="5"/>
  <c r="L2315" i="5"/>
  <c r="K3529" i="5"/>
  <c r="L2062" i="5"/>
  <c r="K2543" i="5"/>
  <c r="L1724" i="5"/>
  <c r="K1202" i="5"/>
  <c r="L567" i="5"/>
  <c r="K1295" i="5"/>
  <c r="L2505" i="5"/>
  <c r="K2326" i="5"/>
  <c r="L267" i="5"/>
  <c r="K1632" i="5"/>
  <c r="L569" i="5"/>
  <c r="K1388" i="5"/>
  <c r="L1334" i="5"/>
  <c r="K1786" i="5"/>
  <c r="L834" i="5"/>
  <c r="K909" i="5"/>
  <c r="L2230" i="5"/>
  <c r="K2807" i="5"/>
  <c r="L3760" i="5"/>
  <c r="K817" i="5"/>
  <c r="L3133" i="5"/>
  <c r="K455" i="5"/>
  <c r="L2570" i="5"/>
  <c r="K1477" i="5"/>
  <c r="L2149" i="5"/>
  <c r="K3472" i="5"/>
  <c r="L509" i="5"/>
  <c r="K2622" i="5"/>
  <c r="L1286" i="5"/>
  <c r="K3870" i="5"/>
  <c r="L2663" i="5"/>
  <c r="K3066" i="5"/>
  <c r="L701" i="5"/>
  <c r="K3753" i="5"/>
  <c r="L2408" i="5"/>
  <c r="K1017" i="5"/>
  <c r="L604" i="5"/>
  <c r="K3242" i="5"/>
  <c r="L148" i="5"/>
  <c r="K1128" i="5"/>
  <c r="L2679" i="5"/>
  <c r="K3820" i="5"/>
  <c r="L3326" i="5"/>
  <c r="K2090" i="5"/>
  <c r="L2508" i="5"/>
  <c r="K2463" i="5"/>
  <c r="L3160" i="5"/>
  <c r="K2621" i="5"/>
  <c r="L1023" i="5"/>
  <c r="K631" i="5"/>
  <c r="L1630" i="5"/>
  <c r="K3930" i="5"/>
  <c r="L1793" i="5"/>
  <c r="K718" i="5"/>
  <c r="L526" i="5"/>
  <c r="K3632" i="5"/>
  <c r="L1456" i="5"/>
  <c r="K3065" i="5"/>
  <c r="L64" i="5"/>
  <c r="K816" i="5"/>
  <c r="L2563" i="5"/>
  <c r="K1127" i="5"/>
  <c r="L1810" i="5"/>
  <c r="K2004" i="5"/>
  <c r="L1192" i="5"/>
  <c r="K3819" i="5"/>
  <c r="L3257" i="5"/>
  <c r="K1126" i="5"/>
  <c r="L1604" i="5"/>
  <c r="K2806" i="5"/>
  <c r="L3409" i="5"/>
  <c r="K3300" i="5"/>
  <c r="L2613" i="5"/>
  <c r="K3713" i="5"/>
  <c r="L2023" i="5"/>
  <c r="K1016" i="5"/>
  <c r="L4027" i="5"/>
  <c r="K2174" i="5"/>
  <c r="L639" i="5"/>
  <c r="K717" i="5"/>
  <c r="L1594" i="5"/>
  <c r="K2462" i="5"/>
  <c r="L3552" i="5"/>
  <c r="K2461" i="5"/>
  <c r="L3090" i="5"/>
  <c r="K2173" i="5"/>
  <c r="L1489" i="5"/>
  <c r="K908" i="5"/>
  <c r="L3345" i="5"/>
  <c r="K3127" i="5"/>
  <c r="L2356" i="5"/>
  <c r="K1922" i="5"/>
  <c r="L952" i="5"/>
  <c r="K1785" i="5"/>
  <c r="L3337" i="5"/>
  <c r="K2395" i="5"/>
  <c r="L1065" i="5"/>
  <c r="K2394" i="5"/>
  <c r="L3706" i="5"/>
  <c r="K2620" i="5"/>
  <c r="L1386" i="5"/>
  <c r="K133" i="5"/>
  <c r="L1683" i="5"/>
  <c r="K3420" i="5"/>
  <c r="L2882" i="5"/>
  <c r="K815" i="5"/>
  <c r="L2036" i="5"/>
  <c r="K1555" i="5"/>
  <c r="L3630" i="5"/>
  <c r="K102" i="5"/>
  <c r="L1333" i="5"/>
  <c r="K1784" i="5"/>
  <c r="L2350" i="5"/>
  <c r="K1554" i="5"/>
  <c r="L1108" i="5"/>
  <c r="K3631" i="5"/>
  <c r="L2444" i="5"/>
  <c r="K2805" i="5"/>
  <c r="L812" i="5"/>
  <c r="K101" i="5"/>
  <c r="L2676" i="5"/>
  <c r="K3680" i="5"/>
  <c r="L1729" i="5"/>
  <c r="K1387" i="5"/>
  <c r="L1732" i="5"/>
  <c r="K1553" i="5"/>
  <c r="L2103" i="5"/>
  <c r="K716" i="5"/>
  <c r="L3372" i="5"/>
  <c r="K1015" i="5"/>
  <c r="L3252" i="5"/>
  <c r="K715" i="5"/>
  <c r="L3927" i="5"/>
  <c r="K3578" i="5"/>
  <c r="L325" i="5"/>
  <c r="K814" i="5"/>
  <c r="L1006" i="5"/>
  <c r="K4012" i="5"/>
  <c r="L149" i="5"/>
  <c r="K1201" i="5"/>
  <c r="L726" i="5"/>
  <c r="K630" i="5"/>
  <c r="L3369" i="5"/>
  <c r="K907" i="5"/>
  <c r="L721" i="5"/>
  <c r="K454" i="5"/>
  <c r="L446" i="5"/>
  <c r="K3890" i="5"/>
  <c r="L2438" i="5"/>
  <c r="K2172" i="5"/>
  <c r="L1615" i="5"/>
  <c r="K3299" i="5"/>
  <c r="L1042" i="5"/>
  <c r="K1125" i="5"/>
  <c r="L2215" i="5"/>
  <c r="K1921" i="5"/>
  <c r="L2892" i="5"/>
  <c r="K1920" i="5"/>
  <c r="L6" i="5"/>
  <c r="K3298" i="5"/>
  <c r="L2063" i="5"/>
  <c r="K2687" i="5"/>
  <c r="L2419" i="5"/>
  <c r="K1386" i="5"/>
  <c r="L2146" i="5"/>
  <c r="K3241" i="5"/>
  <c r="L3175" i="5"/>
  <c r="K3528" i="5"/>
  <c r="L1862" i="5"/>
  <c r="K308" i="5"/>
  <c r="L2244" i="5"/>
  <c r="K3577" i="5"/>
  <c r="L973" i="5"/>
  <c r="K2748" i="5"/>
  <c r="L3668" i="5"/>
  <c r="K3297" i="5"/>
  <c r="L875" i="5"/>
  <c r="K2804" i="5"/>
  <c r="L2753" i="5"/>
  <c r="K629" i="5"/>
  <c r="L363" i="5"/>
  <c r="K3296" i="5"/>
  <c r="L2752" i="5"/>
  <c r="K628" i="5"/>
  <c r="L3321" i="5"/>
  <c r="K1859" i="5"/>
  <c r="L3658" i="5"/>
  <c r="K2393" i="5"/>
  <c r="L3150" i="5"/>
  <c r="K2003" i="5"/>
  <c r="L2921" i="5"/>
  <c r="K3240" i="5"/>
  <c r="L4010" i="5"/>
  <c r="K3295" i="5"/>
  <c r="L550" i="5"/>
  <c r="K627" i="5"/>
  <c r="L2693" i="5"/>
  <c r="K813" i="5"/>
  <c r="L2912" i="5"/>
  <c r="K2871" i="5"/>
  <c r="L2333" i="5"/>
  <c r="K380" i="5"/>
  <c r="L3990" i="5"/>
  <c r="K626" i="5"/>
  <c r="L3054" i="5"/>
  <c r="K3818" i="5"/>
  <c r="L3966" i="5"/>
  <c r="K1385" i="5"/>
  <c r="L1927" i="5"/>
  <c r="K453" i="5"/>
  <c r="L683" i="5"/>
  <c r="K3239" i="5"/>
  <c r="L3661" i="5"/>
  <c r="K2542" i="5"/>
  <c r="L1302" i="5"/>
  <c r="K625" i="5"/>
  <c r="L3478" i="5"/>
  <c r="K540" i="5"/>
  <c r="L1029" i="5"/>
  <c r="K714" i="5"/>
  <c r="L2382" i="5"/>
  <c r="K3679" i="5"/>
  <c r="L1179" i="5"/>
  <c r="K2996" i="5"/>
  <c r="L122" i="5"/>
  <c r="K3630" i="5"/>
  <c r="L392" i="5"/>
  <c r="K812" i="5"/>
  <c r="L1860" i="5"/>
  <c r="K237" i="5"/>
  <c r="L673" i="5"/>
  <c r="K2686" i="5"/>
  <c r="L386" i="5"/>
  <c r="K539" i="5"/>
  <c r="L2207" i="5"/>
  <c r="K1384" i="5"/>
  <c r="L3575" i="5"/>
  <c r="K3999" i="5"/>
  <c r="L854" i="5"/>
  <c r="K2002" i="5"/>
  <c r="L3632" i="5"/>
  <c r="K187" i="5"/>
  <c r="L783" i="5"/>
  <c r="K2747" i="5"/>
  <c r="L3741" i="5"/>
  <c r="K2746" i="5"/>
  <c r="L3065" i="5"/>
  <c r="K186" i="5"/>
  <c r="L2108" i="5"/>
  <c r="K1124" i="5"/>
  <c r="L2278" i="5"/>
  <c r="K1552" i="5"/>
  <c r="L195" i="5"/>
  <c r="K811" i="5"/>
  <c r="L3022" i="5"/>
  <c r="K2089" i="5"/>
  <c r="L368" i="5"/>
  <c r="K3471" i="5"/>
  <c r="L1271" i="5"/>
  <c r="K3362" i="5"/>
  <c r="L2615" i="5"/>
  <c r="K3909" i="5"/>
  <c r="L2389" i="5"/>
  <c r="K3976" i="5"/>
  <c r="L4072" i="5"/>
  <c r="K3294" i="5"/>
  <c r="L1528" i="5"/>
  <c r="K2939" i="5"/>
  <c r="L428" i="5"/>
  <c r="K2745" i="5"/>
  <c r="L33" i="5"/>
  <c r="K1014" i="5"/>
  <c r="L4048" i="5"/>
  <c r="K3361" i="5"/>
  <c r="L1942" i="5"/>
  <c r="K1013" i="5"/>
  <c r="L1672" i="5"/>
  <c r="K2995" i="5"/>
  <c r="L420" i="5"/>
  <c r="K2001" i="5"/>
  <c r="L1137" i="5"/>
  <c r="K1012" i="5"/>
  <c r="L1610" i="5"/>
  <c r="K3126" i="5"/>
  <c r="L2607" i="5"/>
  <c r="K3470" i="5"/>
  <c r="L141" i="5"/>
  <c r="K713" i="5"/>
  <c r="L3955" i="5"/>
  <c r="K2619" i="5"/>
  <c r="L163" i="5"/>
  <c r="K2325" i="5"/>
  <c r="L2479" i="5"/>
  <c r="K906" i="5"/>
  <c r="L1800" i="5"/>
  <c r="K1476" i="5"/>
  <c r="L1643" i="5"/>
  <c r="K905" i="5"/>
  <c r="L3254" i="5"/>
  <c r="K1011" i="5"/>
  <c r="L2256" i="5"/>
  <c r="K538" i="5"/>
  <c r="L1397" i="5"/>
  <c r="K537" i="5"/>
  <c r="L2022" i="5"/>
  <c r="K1010" i="5"/>
  <c r="L3974" i="5"/>
  <c r="K3817" i="5"/>
  <c r="L200" i="5"/>
  <c r="K1294" i="5"/>
  <c r="L824" i="5"/>
  <c r="K452" i="5"/>
  <c r="L2496" i="5"/>
  <c r="K1919" i="5"/>
  <c r="L3398" i="5"/>
  <c r="K2460" i="5"/>
  <c r="L1112" i="5"/>
  <c r="K3752" i="5"/>
  <c r="L2923" i="5"/>
  <c r="K3360" i="5"/>
  <c r="L1819" i="5"/>
  <c r="K2392" i="5"/>
  <c r="L4005" i="5"/>
  <c r="K1009" i="5"/>
  <c r="L468" i="5"/>
  <c r="K712" i="5"/>
  <c r="L1003" i="5"/>
  <c r="K3908" i="5"/>
  <c r="L2980" i="5"/>
  <c r="K3359" i="5"/>
  <c r="L499" i="5"/>
  <c r="K2088" i="5"/>
  <c r="L3241" i="5"/>
  <c r="K132" i="5"/>
  <c r="L787" i="5"/>
  <c r="K2938" i="5"/>
  <c r="L2205" i="5"/>
  <c r="K1293" i="5"/>
  <c r="L3784" i="5"/>
  <c r="K3293" i="5"/>
  <c r="L1723" i="5"/>
  <c r="K1123" i="5"/>
  <c r="L2812" i="5"/>
  <c r="K451" i="5"/>
  <c r="L183" i="5"/>
  <c r="K3946" i="5"/>
  <c r="L1091" i="5"/>
  <c r="K3125" i="5"/>
  <c r="L3009" i="5"/>
  <c r="K1292" i="5"/>
  <c r="L561" i="5"/>
  <c r="K1122" i="5"/>
  <c r="L3301" i="5"/>
  <c r="K236" i="5"/>
  <c r="L703" i="5"/>
  <c r="K3789" i="5"/>
  <c r="L3598" i="5"/>
  <c r="K1551" i="5"/>
  <c r="L257" i="5"/>
  <c r="K1121" i="5"/>
  <c r="L3873" i="5"/>
  <c r="K1383" i="5"/>
  <c r="L3763" i="5"/>
  <c r="K1008" i="5"/>
  <c r="L552" i="5"/>
  <c r="K711" i="5"/>
  <c r="L1627" i="5"/>
  <c r="K3845" i="5"/>
  <c r="L682" i="5"/>
  <c r="K3124" i="5"/>
  <c r="L816" i="5"/>
  <c r="K185" i="5"/>
  <c r="L2018" i="5"/>
  <c r="K810" i="5"/>
  <c r="L467" i="5"/>
  <c r="K710" i="5"/>
  <c r="L4079" i="5"/>
  <c r="K1382" i="5"/>
  <c r="L407" i="5"/>
  <c r="K1475" i="5"/>
  <c r="L1506" i="5"/>
  <c r="K1783" i="5"/>
  <c r="L3762" i="5"/>
  <c r="K904" i="5"/>
  <c r="L2987" i="5"/>
  <c r="K3788" i="5"/>
  <c r="L786" i="5"/>
  <c r="K2937" i="5"/>
  <c r="L3651" i="5"/>
  <c r="K1858" i="5"/>
  <c r="L3950" i="5"/>
  <c r="K1291" i="5"/>
  <c r="L2032" i="5"/>
  <c r="K1290" i="5"/>
  <c r="L323" i="5"/>
  <c r="K709" i="5"/>
  <c r="L1633" i="5"/>
  <c r="K235" i="5"/>
  <c r="L1559" i="5"/>
  <c r="K536" i="5"/>
  <c r="L2577" i="5"/>
  <c r="K1782" i="5"/>
  <c r="L1021" i="5"/>
  <c r="K379" i="5"/>
  <c r="L3589" i="5"/>
  <c r="K809" i="5"/>
  <c r="L3812" i="5"/>
  <c r="K2870" i="5"/>
  <c r="L3576" i="5"/>
  <c r="K4075" i="5"/>
  <c r="L3656" i="5"/>
  <c r="K2171" i="5"/>
  <c r="L3248" i="5"/>
  <c r="K624" i="5"/>
  <c r="L2870" i="5"/>
  <c r="K11" i="5"/>
  <c r="L2515" i="5"/>
  <c r="K2869" i="5"/>
  <c r="L1240" i="5"/>
  <c r="K1857" i="5"/>
  <c r="L1662" i="5"/>
  <c r="K2170" i="5"/>
  <c r="L243" i="5"/>
  <c r="K450" i="5"/>
  <c r="L3588" i="5"/>
  <c r="K708" i="5"/>
  <c r="L285" i="1"/>
  <c r="D3432" i="1"/>
  <c r="D2659" i="1"/>
  <c r="D1534" i="1"/>
  <c r="D3056" i="1"/>
  <c r="D11" i="1"/>
  <c r="D1535" i="1"/>
  <c r="D3433" i="1"/>
  <c r="D2996" i="1"/>
  <c r="D2660" i="1"/>
  <c r="D2222" i="1"/>
  <c r="D1779" i="1"/>
  <c r="D886" i="1"/>
  <c r="D3057" i="1"/>
  <c r="D3058" i="1"/>
  <c r="D2223" i="1"/>
  <c r="D3059" i="1"/>
  <c r="D2289" i="1"/>
  <c r="D2661" i="1"/>
  <c r="D2662" i="1"/>
  <c r="D2663" i="1"/>
  <c r="D2290" i="1"/>
  <c r="D2589" i="1"/>
  <c r="D3434" i="1"/>
  <c r="D2664" i="1"/>
  <c r="D3435" i="1"/>
  <c r="D3354" i="1"/>
  <c r="D3436" i="1"/>
  <c r="D2291" i="1"/>
  <c r="D2997" i="1"/>
  <c r="D3060" i="1"/>
  <c r="D2292" i="1"/>
  <c r="D2293" i="1"/>
  <c r="D2665" i="1"/>
  <c r="D1536" i="1"/>
  <c r="D1780" i="1"/>
  <c r="D2590" i="1"/>
  <c r="D424" i="1"/>
  <c r="D1537" i="1"/>
  <c r="D1860" i="1"/>
  <c r="D1048" i="1"/>
  <c r="D2666" i="1"/>
  <c r="D3719" i="1"/>
  <c r="D2667" i="1"/>
  <c r="D1861" i="1"/>
  <c r="D1006" i="1"/>
  <c r="D2948" i="1"/>
  <c r="D2172" i="1"/>
  <c r="D2294" i="1"/>
  <c r="D3437" i="1"/>
  <c r="D2295" i="1"/>
  <c r="D2668" i="1"/>
  <c r="D2669" i="1"/>
  <c r="D3438" i="1"/>
  <c r="D3439" i="1"/>
  <c r="D2296" i="1"/>
  <c r="D2670" i="1"/>
  <c r="D3061" i="1"/>
  <c r="D2297" i="1"/>
  <c r="D3062" i="1"/>
  <c r="D363" i="1"/>
  <c r="D2949" i="1"/>
  <c r="D325" i="1"/>
  <c r="D1862" i="1"/>
  <c r="D3355" i="1"/>
  <c r="D3440" i="1"/>
  <c r="D2671" i="1"/>
  <c r="D3063" i="1"/>
  <c r="D3441" i="1"/>
  <c r="D1863" i="1"/>
  <c r="D3064" i="1"/>
  <c r="D3065" i="1"/>
  <c r="D3442" i="1"/>
  <c r="D3066" i="1"/>
  <c r="D649" i="1"/>
  <c r="D1781" i="1"/>
  <c r="D561" i="1"/>
  <c r="D2672" i="1"/>
  <c r="D2673" i="1"/>
  <c r="D3443" i="1"/>
  <c r="D1782" i="1"/>
  <c r="D3444" i="1"/>
  <c r="D2674" i="1"/>
  <c r="D1864" i="1"/>
  <c r="D3445" i="1"/>
  <c r="D130" i="1"/>
  <c r="D3067" i="1"/>
  <c r="D1865" i="1"/>
  <c r="D2591" i="1"/>
  <c r="D3446" i="1"/>
  <c r="D3447" i="1"/>
  <c r="D752" i="1"/>
  <c r="D3448" i="1"/>
  <c r="D3449" i="1"/>
  <c r="D3068" i="1"/>
  <c r="D476" i="1"/>
  <c r="D3450" i="1"/>
  <c r="D3451" i="1"/>
  <c r="D3452" i="1"/>
  <c r="D2950" i="1"/>
  <c r="D3453" i="1"/>
  <c r="D3069" i="1"/>
  <c r="D3070" i="1"/>
  <c r="D2998" i="1"/>
  <c r="D1538" i="1"/>
  <c r="D3071" i="1"/>
  <c r="D3072" i="1"/>
  <c r="D3073" i="1"/>
  <c r="D1866" i="1"/>
  <c r="D3454" i="1"/>
  <c r="D2675" i="1"/>
  <c r="D2592" i="1"/>
  <c r="D3074" i="1"/>
  <c r="D650" i="1"/>
  <c r="D3455" i="1"/>
  <c r="D2676" i="1"/>
  <c r="D2999" i="1"/>
  <c r="D1539" i="1"/>
  <c r="D3456" i="1"/>
  <c r="D3075" i="1"/>
  <c r="D3457" i="1"/>
  <c r="D3076" i="1"/>
  <c r="D1867" i="1"/>
  <c r="D1540" i="1"/>
  <c r="D3356" i="1"/>
  <c r="D1541" i="1"/>
  <c r="D3077" i="1"/>
  <c r="D2677" i="1"/>
  <c r="D3000" i="1"/>
  <c r="D3458" i="1"/>
  <c r="D3459" i="1"/>
  <c r="D2298" i="1"/>
  <c r="D212" i="1"/>
  <c r="D651" i="1"/>
  <c r="D887" i="1"/>
  <c r="D3001" i="1"/>
  <c r="D2299" i="1"/>
  <c r="D3460" i="1"/>
  <c r="D213" i="1"/>
  <c r="D2678" i="1"/>
  <c r="D3720" i="1"/>
  <c r="D3298" i="1"/>
  <c r="D3299" i="1"/>
  <c r="D1868" i="1"/>
  <c r="D3461" i="1"/>
  <c r="D3002" i="1"/>
  <c r="D1869" i="1"/>
  <c r="D3003" i="1"/>
  <c r="D3078" i="1"/>
  <c r="D3079" i="1"/>
  <c r="D1870" i="1"/>
  <c r="D1783" i="1"/>
  <c r="D2300" i="1"/>
  <c r="D3357" i="1"/>
  <c r="D868" i="1"/>
  <c r="D3462" i="1"/>
  <c r="D276" i="1"/>
  <c r="D3080" i="1"/>
  <c r="D3463" i="1"/>
  <c r="D1871" i="1"/>
  <c r="D2301" i="1"/>
  <c r="D3081" i="1"/>
  <c r="D2224" i="1"/>
  <c r="D2593" i="1"/>
  <c r="D214" i="1"/>
  <c r="D753" i="1"/>
  <c r="D888" i="1"/>
  <c r="D889" i="1"/>
  <c r="D2679" i="1"/>
  <c r="D3004" i="1"/>
  <c r="D3300" i="1"/>
  <c r="D3710" i="1"/>
  <c r="D3464" i="1"/>
  <c r="D3465" i="1"/>
  <c r="D3358" i="1"/>
  <c r="D3005" i="1"/>
  <c r="D3082" i="1"/>
  <c r="D3466" i="1"/>
  <c r="D562" i="1"/>
  <c r="D1439" i="1"/>
  <c r="D3467" i="1"/>
  <c r="D2680" i="1"/>
  <c r="D3468" i="1"/>
  <c r="D1872" i="1"/>
  <c r="D652" i="1"/>
  <c r="D1873" i="1"/>
  <c r="D3469" i="1"/>
  <c r="D1874" i="1"/>
  <c r="D2568" i="1"/>
  <c r="D3359" i="1"/>
  <c r="D1875" i="1"/>
  <c r="D3360" i="1"/>
  <c r="D3083" i="1"/>
  <c r="D3470" i="1"/>
  <c r="D3471" i="1"/>
  <c r="D3361" i="1"/>
  <c r="D3472" i="1"/>
  <c r="D3473" i="1"/>
  <c r="D3474" i="1"/>
  <c r="D1049" i="1"/>
  <c r="D3475" i="1"/>
  <c r="D3362" i="1"/>
  <c r="D3476" i="1"/>
  <c r="D3006" i="1"/>
  <c r="D3477" i="1"/>
  <c r="D2594" i="1"/>
  <c r="D2951" i="1"/>
  <c r="D96" i="1"/>
  <c r="D3363" i="1"/>
  <c r="D1876" i="1"/>
  <c r="D3478" i="1"/>
  <c r="D2681" i="1"/>
  <c r="D3479" i="1"/>
  <c r="D3084" i="1"/>
  <c r="D3007" i="1"/>
  <c r="D3085" i="1"/>
  <c r="D3480" i="1"/>
  <c r="D3481" i="1"/>
  <c r="D3482" i="1"/>
  <c r="D2682" i="1"/>
  <c r="D3483" i="1"/>
  <c r="D2683" i="1"/>
  <c r="D653" i="1"/>
  <c r="D2684" i="1"/>
  <c r="D654" i="1"/>
  <c r="D1877" i="1"/>
  <c r="D3086" i="1"/>
  <c r="D3484" i="1"/>
  <c r="D2595" i="1"/>
  <c r="D2225" i="1"/>
  <c r="D2588" i="1"/>
  <c r="D3711" i="1"/>
  <c r="D3087" i="1"/>
  <c r="D69" i="1"/>
  <c r="D3485" i="1"/>
  <c r="D1729" i="1"/>
  <c r="D1434" i="1"/>
  <c r="D3712" i="1"/>
  <c r="D2685" i="1"/>
  <c r="D2686" i="1"/>
  <c r="D1878" i="1"/>
  <c r="D3088" i="1"/>
  <c r="D2596" i="1"/>
  <c r="D215" i="1"/>
  <c r="D2302" i="1"/>
  <c r="D2597" i="1"/>
  <c r="D3089" i="1"/>
  <c r="D3486" i="1"/>
  <c r="D2687" i="1"/>
  <c r="D3487" i="1"/>
  <c r="D3713" i="1"/>
  <c r="D2688" i="1"/>
  <c r="D3488" i="1"/>
  <c r="D3090" i="1"/>
  <c r="D754" i="1"/>
  <c r="D3489" i="1"/>
  <c r="D3721" i="1"/>
  <c r="D3490" i="1"/>
  <c r="D3491" i="1"/>
  <c r="D2303" i="1"/>
  <c r="D3492" i="1"/>
  <c r="D1879" i="1"/>
  <c r="D708" i="1"/>
  <c r="D3364" i="1"/>
  <c r="D3493" i="1"/>
  <c r="D3494" i="1"/>
  <c r="D3091" i="1"/>
  <c r="D3092" i="1"/>
  <c r="D3365" i="1"/>
  <c r="D87" i="1"/>
  <c r="D2304" i="1"/>
  <c r="D3495" i="1"/>
  <c r="D3093" i="1"/>
  <c r="D1784" i="1"/>
  <c r="D3496" i="1"/>
  <c r="D1880" i="1"/>
  <c r="D3722" i="1"/>
  <c r="D2689" i="1"/>
  <c r="D3094" i="1"/>
  <c r="D2226" i="1"/>
  <c r="D655" i="1"/>
  <c r="D2305" i="1"/>
  <c r="D3723" i="1"/>
  <c r="D3497" i="1"/>
  <c r="D3498" i="1"/>
  <c r="D3724" i="1"/>
  <c r="D3366" i="1"/>
  <c r="D43" i="1"/>
  <c r="D1440" i="1"/>
  <c r="D3095" i="1"/>
  <c r="D3096" i="1"/>
  <c r="D3499" i="1"/>
  <c r="D2690" i="1"/>
  <c r="D3301" i="1"/>
  <c r="D979" i="1"/>
  <c r="D3500" i="1"/>
  <c r="D3097" i="1"/>
  <c r="D3008" i="1"/>
  <c r="D3725" i="1"/>
  <c r="D2691" i="1"/>
  <c r="D3501" i="1"/>
  <c r="D3502" i="1"/>
  <c r="D2692" i="1"/>
  <c r="D3009" i="1"/>
  <c r="D3726" i="1"/>
  <c r="D709" i="1"/>
  <c r="D2306" i="1"/>
  <c r="D3367" i="1"/>
  <c r="D3727" i="1"/>
  <c r="D3503" i="1"/>
  <c r="D3010" i="1"/>
  <c r="D980" i="1"/>
  <c r="D216" i="1"/>
  <c r="D1441" i="1"/>
  <c r="D3714" i="1"/>
  <c r="D3504" i="1"/>
  <c r="D3098" i="1"/>
  <c r="D2307" i="1"/>
  <c r="D12" i="1"/>
  <c r="D3505" i="1"/>
  <c r="D2" i="1"/>
  <c r="D13" i="1"/>
  <c r="D2693" i="1"/>
  <c r="D3506" i="1"/>
  <c r="D3507" i="1"/>
  <c r="D2694" i="1"/>
  <c r="D3508" i="1"/>
  <c r="D1262" i="1"/>
  <c r="D3728" i="1"/>
  <c r="D3368" i="1"/>
  <c r="D3509" i="1"/>
  <c r="D3510" i="1"/>
  <c r="D3729" i="1"/>
  <c r="D3099" i="1"/>
  <c r="D2695" i="1"/>
  <c r="D1542" i="1"/>
  <c r="D2598" i="1"/>
  <c r="D3011" i="1"/>
  <c r="D2599" i="1"/>
  <c r="D3100" i="1"/>
  <c r="D2952" i="1"/>
  <c r="D890" i="1"/>
  <c r="D3101" i="1"/>
  <c r="D3012" i="1"/>
  <c r="D3511" i="1"/>
  <c r="D1881" i="1"/>
  <c r="D2308" i="1"/>
  <c r="D1543" i="1"/>
  <c r="D2696" i="1"/>
  <c r="D333" i="1"/>
  <c r="D3512" i="1"/>
  <c r="D3513" i="1"/>
  <c r="D3369" i="1"/>
  <c r="D1882" i="1"/>
  <c r="D3370" i="1"/>
  <c r="D656" i="1"/>
  <c r="D1544" i="1"/>
  <c r="D3102" i="1"/>
  <c r="D3103" i="1"/>
  <c r="D3514" i="1"/>
  <c r="D657" i="1"/>
  <c r="D44" i="1"/>
  <c r="D2697" i="1"/>
  <c r="D755" i="1"/>
  <c r="D3013" i="1"/>
  <c r="D2698" i="1"/>
  <c r="D3104" i="1"/>
  <c r="D3515" i="1"/>
  <c r="D3371" i="1"/>
  <c r="D623" i="1"/>
  <c r="D3302" i="1"/>
  <c r="D3303" i="1"/>
  <c r="D2953" i="1"/>
  <c r="D3304" i="1"/>
  <c r="D2569" i="1"/>
  <c r="D3305" i="1"/>
  <c r="D3306" i="1"/>
  <c r="D3307" i="1"/>
  <c r="D3105" i="1"/>
  <c r="D3516" i="1"/>
  <c r="D3308" i="1"/>
  <c r="D3014" i="1"/>
  <c r="D308" i="1"/>
  <c r="D3517" i="1"/>
  <c r="D3106" i="1"/>
  <c r="D2600" i="1"/>
  <c r="D3518" i="1"/>
  <c r="D2309" i="1"/>
  <c r="D2310" i="1"/>
  <c r="D2311" i="1"/>
  <c r="D83" i="1"/>
  <c r="D2699" i="1"/>
  <c r="D374" i="1"/>
  <c r="D3107" i="1"/>
  <c r="D1883" i="1"/>
  <c r="D3372" i="1"/>
  <c r="D1884" i="1"/>
  <c r="D477" i="1"/>
  <c r="D3108" i="1"/>
  <c r="D1885" i="1"/>
  <c r="D563" i="1"/>
  <c r="D1732" i="1"/>
  <c r="D2312" i="1"/>
  <c r="D3015" i="1"/>
  <c r="D564" i="1"/>
  <c r="D3109" i="1"/>
  <c r="D277" i="1"/>
  <c r="D1886" i="1"/>
  <c r="D3110" i="1"/>
  <c r="D3309" i="1"/>
  <c r="D2313" i="1"/>
  <c r="D3111" i="1"/>
  <c r="D2227" i="1"/>
  <c r="D217" i="1"/>
  <c r="D3310" i="1"/>
  <c r="D2954" i="1"/>
  <c r="D3112" i="1"/>
  <c r="D3113" i="1"/>
  <c r="D891" i="1"/>
  <c r="D3016" i="1"/>
  <c r="D3114" i="1"/>
  <c r="D3519" i="1"/>
  <c r="D1545" i="1"/>
  <c r="D3520" i="1"/>
  <c r="D3115" i="1"/>
  <c r="D1050" i="1"/>
  <c r="D1263" i="1"/>
  <c r="D3116" i="1"/>
  <c r="D2314" i="1"/>
  <c r="D3373" i="1"/>
  <c r="D3017" i="1"/>
  <c r="D3117" i="1"/>
  <c r="D2700" i="1"/>
  <c r="D3311" i="1"/>
  <c r="D3312" i="1"/>
  <c r="D3313" i="1"/>
  <c r="D3314" i="1"/>
  <c r="D3018" i="1"/>
  <c r="D565" i="1"/>
  <c r="D3" i="1"/>
  <c r="D2701" i="1"/>
  <c r="D425" i="1"/>
  <c r="D3521" i="1"/>
  <c r="D3522" i="1"/>
  <c r="D2955" i="1"/>
  <c r="D3315" i="1"/>
  <c r="D624" i="1"/>
  <c r="D2570" i="1"/>
  <c r="D3374" i="1"/>
  <c r="D2956" i="1"/>
  <c r="D1733" i="1"/>
  <c r="D3316" i="1"/>
  <c r="D2957" i="1"/>
  <c r="D2571" i="1"/>
  <c r="D2958" i="1"/>
  <c r="D981" i="1"/>
  <c r="D3118" i="1"/>
  <c r="D625" i="1"/>
  <c r="D3523" i="1"/>
  <c r="D3119" i="1"/>
  <c r="D3524" i="1"/>
  <c r="D2315" i="1"/>
  <c r="D3120" i="1"/>
  <c r="D3121" i="1"/>
  <c r="D3122" i="1"/>
  <c r="D2601" i="1"/>
  <c r="D2316" i="1"/>
  <c r="D2228" i="1"/>
  <c r="D3123" i="1"/>
  <c r="D2602" i="1"/>
  <c r="D218" i="1"/>
  <c r="D3124" i="1"/>
  <c r="D2702" i="1"/>
  <c r="D309" i="1"/>
  <c r="D1887" i="1"/>
  <c r="D3525" i="1"/>
  <c r="D2703" i="1"/>
  <c r="D3730" i="1"/>
  <c r="D722" i="1"/>
  <c r="D3125" i="1"/>
  <c r="D3126" i="1"/>
  <c r="D3127" i="1"/>
  <c r="D3019" i="1"/>
  <c r="D2704" i="1"/>
  <c r="D14" i="1"/>
  <c r="D3020" i="1"/>
  <c r="D3128" i="1"/>
  <c r="D2317" i="1"/>
  <c r="D756" i="1"/>
  <c r="D2603" i="1"/>
  <c r="D1888" i="1"/>
  <c r="D3129" i="1"/>
  <c r="D2318" i="1"/>
  <c r="D3130" i="1"/>
  <c r="D3131" i="1"/>
  <c r="D2319" i="1"/>
  <c r="D757" i="1"/>
  <c r="D566" i="1"/>
  <c r="D2229" i="1"/>
  <c r="D3317" i="1"/>
  <c r="D2604" i="1"/>
  <c r="D3132" i="1"/>
  <c r="D3375" i="1"/>
  <c r="D1734" i="1"/>
  <c r="D3133" i="1"/>
  <c r="D3376" i="1"/>
  <c r="D3377" i="1"/>
  <c r="D3731" i="1"/>
  <c r="D3526" i="1"/>
  <c r="D3527" i="1"/>
  <c r="D3528" i="1"/>
  <c r="D3378" i="1"/>
  <c r="D3134" i="1"/>
  <c r="D2705" i="1"/>
  <c r="D2706" i="1"/>
  <c r="D658" i="1"/>
  <c r="D2320" i="1"/>
  <c r="D567" i="1"/>
  <c r="D2707" i="1"/>
  <c r="D2708" i="1"/>
  <c r="D1785" i="1"/>
  <c r="D3135" i="1"/>
  <c r="D3136" i="1"/>
  <c r="D568" i="1"/>
  <c r="D3137" i="1"/>
  <c r="D204" i="1"/>
  <c r="D569" i="1"/>
  <c r="D2709" i="1"/>
  <c r="D1546" i="1"/>
  <c r="D3529" i="1"/>
  <c r="D3138" i="1"/>
  <c r="D1547" i="1"/>
  <c r="D3318" i="1"/>
  <c r="D3139" i="1"/>
  <c r="D3319" i="1"/>
  <c r="D570" i="1"/>
  <c r="D3320" i="1"/>
  <c r="D1224" i="1"/>
  <c r="D2710" i="1"/>
  <c r="D3321" i="1"/>
  <c r="D3140" i="1"/>
  <c r="D3021" i="1"/>
  <c r="D3141" i="1"/>
  <c r="D3291" i="1"/>
  <c r="D2959" i="1"/>
  <c r="D2711" i="1"/>
  <c r="D1548" i="1"/>
  <c r="D3530" i="1"/>
  <c r="D3531" i="1"/>
  <c r="D3532" i="1"/>
  <c r="D1051" i="1"/>
  <c r="D1264" i="1"/>
  <c r="D2321" i="1"/>
  <c r="D3142" i="1"/>
  <c r="D55" i="1"/>
  <c r="D334" i="1"/>
  <c r="D3143" i="1"/>
  <c r="D3533" i="1"/>
  <c r="D426" i="1"/>
  <c r="D2712" i="1"/>
  <c r="D2713" i="1"/>
  <c r="D124" i="1"/>
  <c r="D3022" i="1"/>
  <c r="D2714" i="1"/>
  <c r="D3144" i="1"/>
  <c r="D3322" i="1"/>
  <c r="D131" i="1"/>
  <c r="D3323" i="1"/>
  <c r="D3145" i="1"/>
  <c r="D3324" i="1"/>
  <c r="D3146" i="1"/>
  <c r="D2715" i="1"/>
  <c r="D2716" i="1"/>
  <c r="D2173" i="1"/>
  <c r="D2960" i="1"/>
  <c r="D3325" i="1"/>
  <c r="D3023" i="1"/>
  <c r="D2961" i="1"/>
  <c r="D1889" i="1"/>
  <c r="D847" i="1"/>
  <c r="D530" i="1"/>
  <c r="D3326" i="1"/>
  <c r="D3732" i="1"/>
  <c r="D3327" i="1"/>
  <c r="D3147" i="1"/>
  <c r="D3148" i="1"/>
  <c r="D1185" i="1"/>
  <c r="D3024" i="1"/>
  <c r="D127" i="1"/>
  <c r="D3149" i="1"/>
  <c r="D270" i="1"/>
  <c r="D3379" i="1"/>
  <c r="D3534" i="1"/>
  <c r="D2174" i="1"/>
  <c r="D3150" i="1"/>
  <c r="D205" i="1"/>
  <c r="D3151" i="1"/>
  <c r="D3380" i="1"/>
  <c r="D626" i="1"/>
  <c r="D571" i="1"/>
  <c r="D3535" i="1"/>
  <c r="D1890" i="1"/>
  <c r="D1549" i="1"/>
  <c r="D2962" i="1"/>
  <c r="D3152" i="1"/>
  <c r="D3536" i="1"/>
  <c r="D2175" i="1"/>
  <c r="D2322" i="1"/>
  <c r="D2963" i="1"/>
  <c r="D1466" i="1"/>
  <c r="D3328" i="1"/>
  <c r="D3537" i="1"/>
  <c r="D3329" i="1"/>
  <c r="D206" i="1"/>
  <c r="D3330" i="1"/>
  <c r="D2964" i="1"/>
  <c r="D2176" i="1"/>
  <c r="D2965" i="1"/>
  <c r="D3331" i="1"/>
  <c r="D627" i="1"/>
  <c r="D710" i="1"/>
  <c r="D1186" i="1"/>
  <c r="D3332" i="1"/>
  <c r="D2966" i="1"/>
  <c r="D3333" i="1"/>
  <c r="D2967" i="1"/>
  <c r="D2572" i="1"/>
  <c r="D3334" i="1"/>
  <c r="D2968" i="1"/>
  <c r="D2969" i="1"/>
  <c r="D84" i="1"/>
  <c r="D3335" i="1"/>
  <c r="D2970" i="1"/>
  <c r="D3336" i="1"/>
  <c r="D1442" i="1"/>
  <c r="D3337" i="1"/>
  <c r="D90" i="1"/>
  <c r="D207" i="1"/>
  <c r="D2177" i="1"/>
  <c r="D2971" i="1"/>
  <c r="D2178" i="1"/>
  <c r="D3338" i="1"/>
  <c r="D2972" i="1"/>
  <c r="D2573" i="1"/>
  <c r="D3339" i="1"/>
  <c r="D2973" i="1"/>
  <c r="D1187" i="1"/>
  <c r="D2974" i="1"/>
  <c r="D2975" i="1"/>
  <c r="D3340" i="1"/>
  <c r="D1735" i="1"/>
  <c r="D2179" i="1"/>
  <c r="D1188" i="1"/>
  <c r="D1891" i="1"/>
  <c r="D3538" i="1"/>
  <c r="D3539" i="1"/>
  <c r="D2605" i="1"/>
  <c r="D1892" i="1"/>
  <c r="D2717" i="1"/>
  <c r="D2718" i="1"/>
  <c r="D2323" i="1"/>
  <c r="D3153" i="1"/>
  <c r="D2324" i="1"/>
  <c r="D2606" i="1"/>
  <c r="D3154" i="1"/>
  <c r="D572" i="1"/>
  <c r="D1893" i="1"/>
  <c r="D2607" i="1"/>
  <c r="D3155" i="1"/>
  <c r="D192" i="1"/>
  <c r="D2719" i="1"/>
  <c r="D2720" i="1"/>
  <c r="D3156" i="1"/>
  <c r="D2721" i="1"/>
  <c r="D2722" i="1"/>
  <c r="D1894" i="1"/>
  <c r="D2940" i="1"/>
  <c r="D2723" i="1"/>
  <c r="D2724" i="1"/>
  <c r="D3157" i="1"/>
  <c r="D3158" i="1"/>
  <c r="D3159" i="1"/>
  <c r="D3160" i="1"/>
  <c r="D1052" i="1"/>
  <c r="D1053" i="1"/>
  <c r="D2725" i="1"/>
  <c r="D1550" i="1"/>
  <c r="D3161" i="1"/>
  <c r="D573" i="1"/>
  <c r="D2574" i="1"/>
  <c r="D3715" i="1"/>
  <c r="D228" i="1"/>
  <c r="D81" i="1"/>
  <c r="D574" i="1"/>
  <c r="D2726" i="1"/>
  <c r="D2727" i="1"/>
  <c r="D1054" i="1"/>
  <c r="D892" i="1"/>
  <c r="D105" i="1"/>
  <c r="D3162" i="1"/>
  <c r="D3163" i="1"/>
  <c r="D3164" i="1"/>
  <c r="D3165" i="1"/>
  <c r="D2230" i="1"/>
  <c r="D1551" i="1"/>
  <c r="D659" i="1"/>
  <c r="D3540" i="1"/>
  <c r="D3733" i="1"/>
  <c r="D3166" i="1"/>
  <c r="D3734" i="1"/>
  <c r="D1055" i="1"/>
  <c r="D3541" i="1"/>
  <c r="D3341" i="1"/>
  <c r="D3167" i="1"/>
  <c r="D711" i="1"/>
  <c r="D1552" i="1"/>
  <c r="D538" i="1"/>
  <c r="D3735" i="1"/>
  <c r="D575" i="1"/>
  <c r="D3168" i="1"/>
  <c r="D189" i="1"/>
  <c r="D2728" i="1"/>
  <c r="D3736" i="1"/>
  <c r="D3169" i="1"/>
  <c r="D628" i="1"/>
  <c r="D3170" i="1"/>
  <c r="D3737" i="1"/>
  <c r="D3171" i="1"/>
  <c r="D3381" i="1"/>
  <c r="D3342" i="1"/>
  <c r="D3172" i="1"/>
  <c r="D3542" i="1"/>
  <c r="D893" i="1"/>
  <c r="D3173" i="1"/>
  <c r="D3174" i="1"/>
  <c r="D3025" i="1"/>
  <c r="D3543" i="1"/>
  <c r="D3709" i="1"/>
  <c r="D3382" i="1"/>
  <c r="D3544" i="1"/>
  <c r="D1225" i="1"/>
  <c r="D2325" i="1"/>
  <c r="D894" i="1"/>
  <c r="D1056" i="1"/>
  <c r="D3175" i="1"/>
  <c r="D2326" i="1"/>
  <c r="D2729" i="1"/>
  <c r="D166" i="1"/>
  <c r="D576" i="1"/>
  <c r="D167" i="1"/>
  <c r="D2327" i="1"/>
  <c r="D2608" i="1"/>
  <c r="D2609" i="1"/>
  <c r="D478" i="1"/>
  <c r="D2328" i="1"/>
  <c r="D1553" i="1"/>
  <c r="D2329" i="1"/>
  <c r="D3383" i="1"/>
  <c r="D1554" i="1"/>
  <c r="D3545" i="1"/>
  <c r="D3546" i="1"/>
  <c r="D1265" i="1"/>
  <c r="D80" i="1"/>
  <c r="D895" i="1"/>
  <c r="D2231" i="1"/>
  <c r="D2730" i="1"/>
  <c r="D1895" i="1"/>
  <c r="D1896" i="1"/>
  <c r="D161" i="1"/>
  <c r="D2731" i="1"/>
  <c r="D2610" i="1"/>
  <c r="D479" i="1"/>
  <c r="D107" i="1"/>
  <c r="D2232" i="1"/>
  <c r="D2233" i="1"/>
  <c r="D2732" i="1"/>
  <c r="D1266" i="1"/>
  <c r="D2234" i="1"/>
  <c r="D2733" i="1"/>
  <c r="D1267" i="1"/>
  <c r="D3547" i="1"/>
  <c r="D1555" i="1"/>
  <c r="D2734" i="1"/>
  <c r="D577" i="1"/>
  <c r="D1897" i="1"/>
  <c r="D168" i="1"/>
  <c r="D1556" i="1"/>
  <c r="D3384" i="1"/>
  <c r="D1898" i="1"/>
  <c r="D2735" i="1"/>
  <c r="D1899" i="1"/>
  <c r="D2330" i="1"/>
  <c r="D2736" i="1"/>
  <c r="D1057" i="1"/>
  <c r="D2737" i="1"/>
  <c r="D2738" i="1"/>
  <c r="D2739" i="1"/>
  <c r="D2740" i="1"/>
  <c r="D2741" i="1"/>
  <c r="D480" i="1"/>
  <c r="D2742" i="1"/>
  <c r="D578" i="1"/>
  <c r="D2611" i="1"/>
  <c r="D2743" i="1"/>
  <c r="D289" i="1"/>
  <c r="D896" i="1"/>
  <c r="D2744" i="1"/>
  <c r="D2612" i="1"/>
  <c r="D2331" i="1"/>
  <c r="D1058" i="1"/>
  <c r="D1900" i="1"/>
  <c r="D2332" i="1"/>
  <c r="D335" i="1"/>
  <c r="D3385" i="1"/>
  <c r="D3176" i="1"/>
  <c r="D2745" i="1"/>
  <c r="D82" i="1"/>
  <c r="D2333" i="1"/>
  <c r="D3026" i="1"/>
  <c r="D3177" i="1"/>
  <c r="D3178" i="1"/>
  <c r="D3179" i="1"/>
  <c r="D1901" i="1"/>
  <c r="D3180" i="1"/>
  <c r="D3181" i="1"/>
  <c r="D3182" i="1"/>
  <c r="D3183" i="1"/>
  <c r="D310" i="1"/>
  <c r="D2746" i="1"/>
  <c r="D2334" i="1"/>
  <c r="D712" i="1"/>
  <c r="D758" i="1"/>
  <c r="D3027" i="1"/>
  <c r="D2747" i="1"/>
  <c r="D140" i="1"/>
  <c r="D3548" i="1"/>
  <c r="D375" i="1"/>
  <c r="D1059" i="1"/>
  <c r="D3549" i="1"/>
  <c r="D68" i="1"/>
  <c r="D3343" i="1"/>
  <c r="D376" i="1"/>
  <c r="D2180" i="1"/>
  <c r="D15" i="1"/>
  <c r="D2613" i="1"/>
  <c r="D2575" i="1"/>
  <c r="D982" i="1"/>
  <c r="D300" i="1"/>
  <c r="D531" i="1"/>
  <c r="D848" i="1"/>
  <c r="D983" i="1"/>
  <c r="D2976" i="1"/>
  <c r="D2748" i="1"/>
  <c r="D298" i="1"/>
  <c r="D1902" i="1"/>
  <c r="D849" i="1"/>
  <c r="D2977" i="1"/>
  <c r="D532" i="1"/>
  <c r="D2576" i="1"/>
  <c r="D2749" i="1"/>
  <c r="D3550" i="1"/>
  <c r="D3551" i="1"/>
  <c r="D3184" i="1"/>
  <c r="D2750" i="1"/>
  <c r="D1557" i="1"/>
  <c r="D2335" i="1"/>
  <c r="D3185" i="1"/>
  <c r="D2614" i="1"/>
  <c r="D2336" i="1"/>
  <c r="D3028" i="1"/>
  <c r="D3186" i="1"/>
  <c r="D1558" i="1"/>
  <c r="D3187" i="1"/>
  <c r="D3188" i="1"/>
  <c r="D3552" i="1"/>
  <c r="D3189" i="1"/>
  <c r="D3190" i="1"/>
  <c r="D45" i="1"/>
  <c r="D2337" i="1"/>
  <c r="D2751" i="1"/>
  <c r="D3292" i="1"/>
  <c r="D3191" i="1"/>
  <c r="D3192" i="1"/>
  <c r="D759" i="1"/>
  <c r="D3344" i="1"/>
  <c r="D3738" i="1"/>
  <c r="D1443" i="1"/>
  <c r="D2978" i="1"/>
  <c r="D230" i="1"/>
  <c r="D1736" i="1"/>
  <c r="D219" i="1"/>
  <c r="D3386" i="1"/>
  <c r="D3193" i="1"/>
  <c r="D660" i="1"/>
  <c r="D897" i="1"/>
  <c r="D2338" i="1"/>
  <c r="D3194" i="1"/>
  <c r="D1559" i="1"/>
  <c r="D3029" i="1"/>
  <c r="D2339" i="1"/>
  <c r="D311" i="1"/>
  <c r="D3195" i="1"/>
  <c r="D898" i="1"/>
  <c r="D661" i="1"/>
  <c r="D1467" i="1"/>
  <c r="D3739" i="1"/>
  <c r="D1737" i="1"/>
  <c r="D3196" i="1"/>
  <c r="D3553" i="1"/>
  <c r="D3554" i="1"/>
  <c r="D3555" i="1"/>
  <c r="D1903" i="1"/>
  <c r="D1904" i="1"/>
  <c r="D3197" i="1"/>
  <c r="D1560" i="1"/>
  <c r="D1738" i="1"/>
  <c r="D1060" i="1"/>
  <c r="D760" i="1"/>
  <c r="D16" i="1"/>
  <c r="D2979" i="1"/>
  <c r="D17" i="1"/>
  <c r="D2752" i="1"/>
  <c r="D2235" i="1"/>
  <c r="D3556" i="1"/>
  <c r="D3345" i="1"/>
  <c r="D3557" i="1"/>
  <c r="D3558" i="1"/>
  <c r="D1007" i="1"/>
  <c r="D3559" i="1"/>
  <c r="D3560" i="1"/>
  <c r="D3561" i="1"/>
  <c r="D3030" i="1"/>
  <c r="D3198" i="1"/>
  <c r="D3740" i="1"/>
  <c r="D3562" i="1"/>
  <c r="D2615" i="1"/>
  <c r="D3199" i="1"/>
  <c r="D1786" i="1"/>
  <c r="D2753" i="1"/>
  <c r="D2577" i="1"/>
  <c r="D2236" i="1"/>
  <c r="D3563" i="1"/>
  <c r="D1268" i="1"/>
  <c r="D1269" i="1"/>
  <c r="D2340" i="1"/>
  <c r="D3564" i="1"/>
  <c r="D2341" i="1"/>
  <c r="D3200" i="1"/>
  <c r="D3346" i="1"/>
  <c r="D1561" i="1"/>
  <c r="D2342" i="1"/>
  <c r="D2980" i="1"/>
  <c r="D2237" i="1"/>
  <c r="D1905" i="1"/>
  <c r="D761" i="1"/>
  <c r="D2181" i="1"/>
  <c r="D46" i="1"/>
  <c r="D18" i="1"/>
  <c r="D2182" i="1"/>
  <c r="D2183" i="1"/>
  <c r="D2754" i="1"/>
  <c r="D1444" i="1"/>
  <c r="D1468" i="1"/>
  <c r="D3387" i="1"/>
  <c r="D3388" i="1"/>
  <c r="D97" i="1"/>
  <c r="D231" i="1"/>
  <c r="D3565" i="1"/>
  <c r="D3741" i="1"/>
  <c r="D47" i="1"/>
  <c r="D19" i="1"/>
  <c r="D2343" i="1"/>
  <c r="D54" i="1"/>
  <c r="D2344" i="1"/>
  <c r="D1270" i="1"/>
  <c r="D2345" i="1"/>
  <c r="D1906" i="1"/>
  <c r="D458" i="1"/>
  <c r="D427" i="1"/>
  <c r="D377" i="1"/>
  <c r="D1562" i="1"/>
  <c r="D241" i="1"/>
  <c r="D2346" i="1"/>
  <c r="D1907" i="1"/>
  <c r="D428" i="1"/>
  <c r="D2347" i="1"/>
  <c r="D2238" i="1"/>
  <c r="D2348" i="1"/>
  <c r="D2349" i="1"/>
  <c r="D2239" i="1"/>
  <c r="D899" i="1"/>
  <c r="D2350" i="1"/>
  <c r="D3201" i="1"/>
  <c r="D1908" i="1"/>
  <c r="D2616" i="1"/>
  <c r="D2240" i="1"/>
  <c r="D2755" i="1"/>
  <c r="D579" i="1"/>
  <c r="D2617" i="1"/>
  <c r="D3202" i="1"/>
  <c r="D232" i="1"/>
  <c r="D2578" i="1"/>
  <c r="D3203" i="1"/>
  <c r="D869" i="1"/>
  <c r="D2756" i="1"/>
  <c r="D20" i="1"/>
  <c r="D2757" i="1"/>
  <c r="D2758" i="1"/>
  <c r="D1563" i="1"/>
  <c r="D2759" i="1"/>
  <c r="D1061" i="1"/>
  <c r="D1909" i="1"/>
  <c r="D21" i="1"/>
  <c r="D2760" i="1"/>
  <c r="D539" i="1"/>
  <c r="D3566" i="1"/>
  <c r="D2761" i="1"/>
  <c r="D2762" i="1"/>
  <c r="D411" i="1"/>
  <c r="D2763" i="1"/>
  <c r="D2764" i="1"/>
  <c r="D1271" i="1"/>
  <c r="D2351" i="1"/>
  <c r="D3204" i="1"/>
  <c r="D2765" i="1"/>
  <c r="D3205" i="1"/>
  <c r="D2241" i="1"/>
  <c r="D3206" i="1"/>
  <c r="D3207" i="1"/>
  <c r="D2766" i="1"/>
  <c r="D1910" i="1"/>
  <c r="D2981" i="1"/>
  <c r="D3208" i="1"/>
  <c r="D2767" i="1"/>
  <c r="D1787" i="1"/>
  <c r="D2768" i="1"/>
  <c r="D3209" i="1"/>
  <c r="D633" i="1"/>
  <c r="D2352" i="1"/>
  <c r="D2353" i="1"/>
  <c r="D1788" i="1"/>
  <c r="D2769" i="1"/>
  <c r="D2354" i="1"/>
  <c r="D723" i="1"/>
  <c r="D978" i="1"/>
  <c r="D2770" i="1"/>
  <c r="D2771" i="1"/>
  <c r="D762" i="1"/>
  <c r="D162" i="1"/>
  <c r="D2184" i="1"/>
  <c r="D481" i="1"/>
  <c r="D482" i="1"/>
  <c r="D2618" i="1"/>
  <c r="D2355" i="1"/>
  <c r="D57" i="1"/>
  <c r="D3210" i="1"/>
  <c r="D662" i="1"/>
  <c r="D1911" i="1"/>
  <c r="D483" i="1"/>
  <c r="D2772" i="1"/>
  <c r="D1062" i="1"/>
  <c r="D135" i="1"/>
  <c r="D2773" i="1"/>
  <c r="D416" i="1"/>
  <c r="D3211" i="1"/>
  <c r="D900" i="1"/>
  <c r="D2774" i="1"/>
  <c r="D3212" i="1"/>
  <c r="D580" i="1"/>
  <c r="D3213" i="1"/>
  <c r="D1564" i="1"/>
  <c r="D484" i="1"/>
  <c r="D2619" i="1"/>
  <c r="D2775" i="1"/>
  <c r="D663" i="1"/>
  <c r="D3214" i="1"/>
  <c r="D2776" i="1"/>
  <c r="D581" i="1"/>
  <c r="D2356" i="1"/>
  <c r="D2777" i="1"/>
  <c r="D1063" i="1"/>
  <c r="D2778" i="1"/>
  <c r="D1912" i="1"/>
  <c r="D2579" i="1"/>
  <c r="D3215" i="1"/>
  <c r="D540" i="1"/>
  <c r="D163" i="1"/>
  <c r="D2779" i="1"/>
  <c r="D2357" i="1"/>
  <c r="D541" i="1"/>
  <c r="D285" i="1"/>
  <c r="D3031" i="1"/>
  <c r="D3216" i="1"/>
  <c r="D1469" i="1"/>
  <c r="D2358" i="1"/>
  <c r="D2982" i="1"/>
  <c r="D2242" i="1"/>
  <c r="D2359" i="1"/>
  <c r="D485" i="1"/>
  <c r="D1789" i="1"/>
  <c r="D1790" i="1"/>
  <c r="D1565" i="1"/>
  <c r="D2360" i="1"/>
  <c r="D901" i="1"/>
  <c r="D2361" i="1"/>
  <c r="D2243" i="1"/>
  <c r="D2362" i="1"/>
  <c r="D429" i="1"/>
  <c r="D1913" i="1"/>
  <c r="D417" i="1"/>
  <c r="D2363" i="1"/>
  <c r="D2364" i="1"/>
  <c r="D1914" i="1"/>
  <c r="D1915" i="1"/>
  <c r="D850" i="1"/>
  <c r="D1791" i="1"/>
  <c r="D2365" i="1"/>
  <c r="D1566" i="1"/>
  <c r="D70" i="1"/>
  <c r="D2185" i="1"/>
  <c r="D2366" i="1"/>
  <c r="D763" i="1"/>
  <c r="D1739" i="1"/>
  <c r="D2558" i="1"/>
  <c r="D1470" i="1"/>
  <c r="D2244" i="1"/>
  <c r="D1567" i="1"/>
  <c r="D902" i="1"/>
  <c r="D1916" i="1"/>
  <c r="D242" i="1"/>
  <c r="D1792" i="1"/>
  <c r="D1568" i="1"/>
  <c r="D1064" i="1"/>
  <c r="D2367" i="1"/>
  <c r="D2368" i="1"/>
  <c r="D430" i="1"/>
  <c r="D764" i="1"/>
  <c r="D1471" i="1"/>
  <c r="D2369" i="1"/>
  <c r="D582" i="1"/>
  <c r="D2245" i="1"/>
  <c r="D2370" i="1"/>
  <c r="D2371" i="1"/>
  <c r="D2246" i="1"/>
  <c r="D1472" i="1"/>
  <c r="D3347" i="1"/>
  <c r="D2780" i="1"/>
  <c r="D2247" i="1"/>
  <c r="D2372" i="1"/>
  <c r="D2373" i="1"/>
  <c r="D634" i="1"/>
  <c r="D1272" i="1"/>
  <c r="D2374" i="1"/>
  <c r="D1917" i="1"/>
  <c r="D142" i="1"/>
  <c r="D2375" i="1"/>
  <c r="D2248" i="1"/>
  <c r="D2376" i="1"/>
  <c r="D765" i="1"/>
  <c r="D2377" i="1"/>
  <c r="D2378" i="1"/>
  <c r="D2781" i="1"/>
  <c r="D724" i="1"/>
  <c r="D2379" i="1"/>
  <c r="D2380" i="1"/>
  <c r="D2381" i="1"/>
  <c r="D1273" i="1"/>
  <c r="D2186" i="1"/>
  <c r="D2249" i="1"/>
  <c r="D486" i="1"/>
  <c r="D870" i="1"/>
  <c r="D1274" i="1"/>
  <c r="D2250" i="1"/>
  <c r="D2782" i="1"/>
  <c r="D1569" i="1"/>
  <c r="D2382" i="1"/>
  <c r="D2383" i="1"/>
  <c r="D169" i="1"/>
  <c r="D2384" i="1"/>
  <c r="D278" i="1"/>
  <c r="D2385" i="1"/>
  <c r="D2783" i="1"/>
  <c r="D487" i="1"/>
  <c r="D2386" i="1"/>
  <c r="D2387" i="1"/>
  <c r="D1570" i="1"/>
  <c r="D2784" i="1"/>
  <c r="D2251" i="1"/>
  <c r="D2785" i="1"/>
  <c r="D2620" i="1"/>
  <c r="D2621" i="1"/>
  <c r="D60" i="1"/>
  <c r="D1065" i="1"/>
  <c r="D1275" i="1"/>
  <c r="D2786" i="1"/>
  <c r="D2388" i="1"/>
  <c r="D2787" i="1"/>
  <c r="D2788" i="1"/>
  <c r="D1276" i="1"/>
  <c r="D2389" i="1"/>
  <c r="D2622" i="1"/>
  <c r="D170" i="1"/>
  <c r="D1226" i="1"/>
  <c r="D2789" i="1"/>
  <c r="D1571" i="1"/>
  <c r="D2623" i="1"/>
  <c r="D2390" i="1"/>
  <c r="D2391" i="1"/>
  <c r="D1793" i="1"/>
  <c r="D1730" i="1"/>
  <c r="D2790" i="1"/>
  <c r="D2791" i="1"/>
  <c r="D664" i="1"/>
  <c r="D2392" i="1"/>
  <c r="D4" i="1"/>
  <c r="D2792" i="1"/>
  <c r="D466" i="1"/>
  <c r="D2624" i="1"/>
  <c r="D2941" i="1"/>
  <c r="D2393" i="1"/>
  <c r="D2394" i="1"/>
  <c r="D2793" i="1"/>
  <c r="D1572" i="1"/>
  <c r="D1918" i="1"/>
  <c r="D2794" i="1"/>
  <c r="D1473" i="1"/>
  <c r="D2395" i="1"/>
  <c r="D1435" i="1"/>
  <c r="D1066" i="1"/>
  <c r="D2625" i="1"/>
  <c r="D1067" i="1"/>
  <c r="D2795" i="1"/>
  <c r="D286" i="1"/>
  <c r="D1573" i="1"/>
  <c r="D2796" i="1"/>
  <c r="D2396" i="1"/>
  <c r="D2397" i="1"/>
  <c r="D1574" i="1"/>
  <c r="D2398" i="1"/>
  <c r="D2983" i="1"/>
  <c r="D171" i="1"/>
  <c r="D2399" i="1"/>
  <c r="D1794" i="1"/>
  <c r="D3217" i="1"/>
  <c r="D287" i="1"/>
  <c r="D2400" i="1"/>
  <c r="D2626" i="1"/>
  <c r="D22" i="1"/>
  <c r="D1795" i="1"/>
  <c r="D2797" i="1"/>
  <c r="D1575" i="1"/>
  <c r="D1919" i="1"/>
  <c r="D336" i="1"/>
  <c r="D2401" i="1"/>
  <c r="D1277" i="1"/>
  <c r="D2798" i="1"/>
  <c r="D1436" i="1"/>
  <c r="D2984" i="1"/>
  <c r="D2627" i="1"/>
  <c r="D1920" i="1"/>
  <c r="D2628" i="1"/>
  <c r="D378" i="1"/>
  <c r="D3389" i="1"/>
  <c r="D3390" i="1"/>
  <c r="D1796" i="1"/>
  <c r="D1008" i="1"/>
  <c r="D1921" i="1"/>
  <c r="D2402" i="1"/>
  <c r="D903" i="1"/>
  <c r="D2403" i="1"/>
  <c r="D2404" i="1"/>
  <c r="D1474" i="1"/>
  <c r="D871" i="1"/>
  <c r="D1797" i="1"/>
  <c r="D1278" i="1"/>
  <c r="D2799" i="1"/>
  <c r="D172" i="1"/>
  <c r="D1922" i="1"/>
  <c r="D488" i="1"/>
  <c r="D2800" i="1"/>
  <c r="D2985" i="1"/>
  <c r="D2801" i="1"/>
  <c r="D23" i="1"/>
  <c r="D2252" i="1"/>
  <c r="D2802" i="1"/>
  <c r="D2803" i="1"/>
  <c r="D872" i="1"/>
  <c r="D143" i="1"/>
  <c r="D1576" i="1"/>
  <c r="D1798" i="1"/>
  <c r="D873" i="1"/>
  <c r="D2580" i="1"/>
  <c r="D2405" i="1"/>
  <c r="D144" i="1"/>
  <c r="D2253" i="1"/>
  <c r="D1923" i="1"/>
  <c r="D2804" i="1"/>
  <c r="D2805" i="1"/>
  <c r="D2629" i="1"/>
  <c r="D2806" i="1"/>
  <c r="D2630" i="1"/>
  <c r="D725" i="1"/>
  <c r="D2942" i="1"/>
  <c r="D2254" i="1"/>
  <c r="D3567" i="1"/>
  <c r="D2406" i="1"/>
  <c r="D2407" i="1"/>
  <c r="D1279" i="1"/>
  <c r="D1068" i="1"/>
  <c r="D2255" i="1"/>
  <c r="D2559" i="1"/>
  <c r="D3568" i="1"/>
  <c r="D2807" i="1"/>
  <c r="D1924" i="1"/>
  <c r="D2808" i="1"/>
  <c r="D78" i="1"/>
  <c r="D2631" i="1"/>
  <c r="D3218" i="1"/>
  <c r="D243" i="1"/>
  <c r="D2809" i="1"/>
  <c r="D583" i="1"/>
  <c r="D2810" i="1"/>
  <c r="D3752" i="1"/>
  <c r="D2256" i="1"/>
  <c r="D2811" i="1"/>
  <c r="D1799" i="1"/>
  <c r="D766" i="1"/>
  <c r="D2632" i="1"/>
  <c r="D3832" i="1"/>
  <c r="D904" i="1"/>
  <c r="D635" i="1"/>
  <c r="D1577" i="1"/>
  <c r="D2257" i="1"/>
  <c r="D1925" i="1"/>
  <c r="D1926" i="1"/>
  <c r="D1009" i="1"/>
  <c r="D905" i="1"/>
  <c r="D2258" i="1"/>
  <c r="D3391" i="1"/>
  <c r="D2812" i="1"/>
  <c r="D2813" i="1"/>
  <c r="D2633" i="1"/>
  <c r="D1800" i="1"/>
  <c r="D489" i="1"/>
  <c r="D1578" i="1"/>
  <c r="D2259" i="1"/>
  <c r="D145" i="1"/>
  <c r="D1927" i="1"/>
  <c r="D2814" i="1"/>
  <c r="D1475" i="1"/>
  <c r="D2408" i="1"/>
  <c r="D1928" i="1"/>
  <c r="D1280" i="1"/>
  <c r="D2409" i="1"/>
  <c r="D146" i="1"/>
  <c r="D2815" i="1"/>
  <c r="D1929" i="1"/>
  <c r="D2410" i="1"/>
  <c r="D2816" i="1"/>
  <c r="D2411" i="1"/>
  <c r="D71" i="1"/>
  <c r="D2817" i="1"/>
  <c r="D2412" i="1"/>
  <c r="D584" i="1"/>
  <c r="D2634" i="1"/>
  <c r="D2413" i="1"/>
  <c r="D2414" i="1"/>
  <c r="D467" i="1"/>
  <c r="D3569" i="1"/>
  <c r="D2415" i="1"/>
  <c r="D2986" i="1"/>
  <c r="D2987" i="1"/>
  <c r="D1801" i="1"/>
  <c r="D1476" i="1"/>
  <c r="D2635" i="1"/>
  <c r="D3833" i="1"/>
  <c r="D3219" i="1"/>
  <c r="D1930" i="1"/>
  <c r="D2260" i="1"/>
  <c r="D2416" i="1"/>
  <c r="D1931" i="1"/>
  <c r="D906" i="1"/>
  <c r="D173" i="1"/>
  <c r="D2417" i="1"/>
  <c r="D1069" i="1"/>
  <c r="D98" i="1"/>
  <c r="D2418" i="1"/>
  <c r="D2818" i="1"/>
  <c r="D2819" i="1"/>
  <c r="D2820" i="1"/>
  <c r="D1932" i="1"/>
  <c r="D2821" i="1"/>
  <c r="D2822" i="1"/>
  <c r="D2419" i="1"/>
  <c r="D2420" i="1"/>
  <c r="D1010" i="1"/>
  <c r="D2421" i="1"/>
  <c r="D2422" i="1"/>
  <c r="D490" i="1"/>
  <c r="D665" i="1"/>
  <c r="D2423" i="1"/>
  <c r="D2823" i="1"/>
  <c r="D2424" i="1"/>
  <c r="D2425" i="1"/>
  <c r="D666" i="1"/>
  <c r="D667" i="1"/>
  <c r="D3570" i="1"/>
  <c r="D1281" i="1"/>
  <c r="D2824" i="1"/>
  <c r="D1933" i="1"/>
  <c r="D668" i="1"/>
  <c r="D2825" i="1"/>
  <c r="D2826" i="1"/>
  <c r="D312" i="1"/>
  <c r="D2636" i="1"/>
  <c r="D2827" i="1"/>
  <c r="D1227" i="1"/>
  <c r="D2581" i="1"/>
  <c r="D2988" i="1"/>
  <c r="D63" i="1"/>
  <c r="D2261" i="1"/>
  <c r="D1934" i="1"/>
  <c r="D2828" i="1"/>
  <c r="D1579" i="1"/>
  <c r="D2829" i="1"/>
  <c r="D2830" i="1"/>
  <c r="D2637" i="1"/>
  <c r="D2831" i="1"/>
  <c r="D1802" i="1"/>
  <c r="D2262" i="1"/>
  <c r="D3753" i="1"/>
  <c r="D3220" i="1"/>
  <c r="D2832" i="1"/>
  <c r="D2560" i="1"/>
  <c r="D3221" i="1"/>
  <c r="D1803" i="1"/>
  <c r="D669" i="1"/>
  <c r="D3571" i="1"/>
  <c r="D3572" i="1"/>
  <c r="D3573" i="1"/>
  <c r="D3834" i="1"/>
  <c r="D5" i="1"/>
  <c r="D418" i="1"/>
  <c r="D2426" i="1"/>
  <c r="D2427" i="1"/>
  <c r="D1580" i="1"/>
  <c r="D2428" i="1"/>
  <c r="D2429" i="1"/>
  <c r="D2430" i="1"/>
  <c r="D1282" i="1"/>
  <c r="D2431" i="1"/>
  <c r="D72" i="1"/>
  <c r="D2432" i="1"/>
  <c r="D24" i="1"/>
  <c r="D431" i="1"/>
  <c r="D1935" i="1"/>
  <c r="D468" i="1"/>
  <c r="D2433" i="1"/>
  <c r="D2434" i="1"/>
  <c r="D3222" i="1"/>
  <c r="D3835" i="1"/>
  <c r="D3836" i="1"/>
  <c r="D1070" i="1"/>
  <c r="D88" i="1"/>
  <c r="D3574" i="1"/>
  <c r="D3837" i="1"/>
  <c r="D1283" i="1"/>
  <c r="D3032" i="1"/>
  <c r="D3838" i="1"/>
  <c r="D3754" i="1"/>
  <c r="D2833" i="1"/>
  <c r="D2263" i="1"/>
  <c r="D2834" i="1"/>
  <c r="D2835" i="1"/>
  <c r="D2836" i="1"/>
  <c r="D2837" i="1"/>
  <c r="D1581" i="1"/>
  <c r="D2989" i="1"/>
  <c r="D2838" i="1"/>
  <c r="D2839" i="1"/>
  <c r="D2435" i="1"/>
  <c r="D1936" i="1"/>
  <c r="D1477" i="1"/>
  <c r="D1937" i="1"/>
  <c r="D3839" i="1"/>
  <c r="D767" i="1"/>
  <c r="D3840" i="1"/>
  <c r="D3841" i="1"/>
  <c r="D533" i="1"/>
  <c r="D713" i="1"/>
  <c r="D2582" i="1"/>
  <c r="D2840" i="1"/>
  <c r="D3742" i="1"/>
  <c r="D2436" i="1"/>
  <c r="D25" i="1"/>
  <c r="D1938" i="1"/>
  <c r="D3392" i="1"/>
  <c r="D3223" i="1"/>
  <c r="D4067" i="1"/>
  <c r="D2841" i="1"/>
  <c r="D1445" i="1"/>
  <c r="D3743" i="1"/>
  <c r="D1939" i="1"/>
  <c r="D2842" i="1"/>
  <c r="D1189" i="1"/>
  <c r="D4068" i="1"/>
  <c r="D768" i="1"/>
  <c r="D2843" i="1"/>
  <c r="D3842" i="1"/>
  <c r="D1804" i="1"/>
  <c r="D469" i="1"/>
  <c r="D2437" i="1"/>
  <c r="D2264" i="1"/>
  <c r="D3224" i="1"/>
  <c r="D3575" i="1"/>
  <c r="D3393" i="1"/>
  <c r="D3744" i="1"/>
  <c r="D3394" i="1"/>
  <c r="D3576" i="1"/>
  <c r="D3225" i="1"/>
  <c r="D3843" i="1"/>
  <c r="D3395" i="1"/>
  <c r="D3844" i="1"/>
  <c r="D2438" i="1"/>
  <c r="D3577" i="1"/>
  <c r="D2990" i="1"/>
  <c r="D3745" i="1"/>
  <c r="D3746" i="1"/>
  <c r="D726" i="1"/>
  <c r="D2991" i="1"/>
  <c r="D1940" i="1"/>
  <c r="D2439" i="1"/>
  <c r="D2992" i="1"/>
  <c r="D3755" i="1"/>
  <c r="D3033" i="1"/>
  <c r="D3845" i="1"/>
  <c r="D3034" i="1"/>
  <c r="D3348" i="1"/>
  <c r="D3756" i="1"/>
  <c r="D1740" i="1"/>
  <c r="D3578" i="1"/>
  <c r="D2844" i="1"/>
  <c r="D2440" i="1"/>
  <c r="D2845" i="1"/>
  <c r="D2441" i="1"/>
  <c r="D2846" i="1"/>
  <c r="D164" i="1"/>
  <c r="D2638" i="1"/>
  <c r="D2847" i="1"/>
  <c r="D2848" i="1"/>
  <c r="D2639" i="1"/>
  <c r="D1941" i="1"/>
  <c r="D1942" i="1"/>
  <c r="D2640" i="1"/>
  <c r="D2849" i="1"/>
  <c r="D2641" i="1"/>
  <c r="D2583" i="1"/>
  <c r="D2850" i="1"/>
  <c r="D769" i="1"/>
  <c r="D1943" i="1"/>
  <c r="D2642" i="1"/>
  <c r="D2851" i="1"/>
  <c r="D2852" i="1"/>
  <c r="D907" i="1"/>
  <c r="D1582" i="1"/>
  <c r="D2853" i="1"/>
  <c r="D770" i="1"/>
  <c r="D2561" i="1"/>
  <c r="D2854" i="1"/>
  <c r="D2855" i="1"/>
  <c r="D2442" i="1"/>
  <c r="D491" i="1"/>
  <c r="D432" i="1"/>
  <c r="D2265" i="1"/>
  <c r="D2856" i="1"/>
  <c r="D2857" i="1"/>
  <c r="D874" i="1"/>
  <c r="D132" i="1"/>
  <c r="D2858" i="1"/>
  <c r="D2859" i="1"/>
  <c r="D2860" i="1"/>
  <c r="D2861" i="1"/>
  <c r="D2643" i="1"/>
  <c r="D2862" i="1"/>
  <c r="D2943" i="1"/>
  <c r="D492" i="1"/>
  <c r="D493" i="1"/>
  <c r="D1944" i="1"/>
  <c r="D470" i="1"/>
  <c r="D2863" i="1"/>
  <c r="D1284" i="1"/>
  <c r="D2443" i="1"/>
  <c r="D2444" i="1"/>
  <c r="D2864" i="1"/>
  <c r="D2865" i="1"/>
  <c r="D2866" i="1"/>
  <c r="D2867" i="1"/>
  <c r="D2944" i="1"/>
  <c r="D2945" i="1"/>
  <c r="D2644" i="1"/>
  <c r="D2868" i="1"/>
  <c r="D2869" i="1"/>
  <c r="D3579" i="1"/>
  <c r="D1945" i="1"/>
  <c r="D2946" i="1"/>
  <c r="D1071" i="1"/>
  <c r="D337" i="1"/>
  <c r="D471" i="1"/>
  <c r="D1946" i="1"/>
  <c r="D2870" i="1"/>
  <c r="D2445" i="1"/>
  <c r="D2871" i="1"/>
  <c r="D2872" i="1"/>
  <c r="D1805" i="1"/>
  <c r="D2873" i="1"/>
  <c r="D1806" i="1"/>
  <c r="D2947" i="1"/>
  <c r="D3757" i="1"/>
  <c r="D2874" i="1"/>
  <c r="D2645" i="1"/>
  <c r="D1947" i="1"/>
  <c r="D174" i="1"/>
  <c r="D2875" i="1"/>
  <c r="D1011" i="1"/>
  <c r="D2446" i="1"/>
  <c r="D313" i="1"/>
  <c r="D175" i="1"/>
  <c r="D2876" i="1"/>
  <c r="D472" i="1"/>
  <c r="D1285" i="1"/>
  <c r="D1286" i="1"/>
  <c r="D534" i="1"/>
  <c r="D379" i="1"/>
  <c r="D2877" i="1"/>
  <c r="D771" i="1"/>
  <c r="D2447" i="1"/>
  <c r="D1583" i="1"/>
  <c r="D159" i="1"/>
  <c r="D1948" i="1"/>
  <c r="D2448" i="1"/>
  <c r="D1437" i="1"/>
  <c r="D1949" i="1"/>
  <c r="D1287" i="1"/>
  <c r="D91" i="1"/>
  <c r="D113" i="1"/>
  <c r="D1807" i="1"/>
  <c r="D2449" i="1"/>
  <c r="D2450" i="1"/>
  <c r="D147" i="1"/>
  <c r="D116" i="1"/>
  <c r="D3580" i="1"/>
  <c r="D772" i="1"/>
  <c r="D148" i="1"/>
  <c r="D2878" i="1"/>
  <c r="D3758" i="1"/>
  <c r="D1950" i="1"/>
  <c r="D1951" i="1"/>
  <c r="D2451" i="1"/>
  <c r="D2452" i="1"/>
  <c r="D1952" i="1"/>
  <c r="D2453" i="1"/>
  <c r="D1584" i="1"/>
  <c r="D1288" i="1"/>
  <c r="D1953" i="1"/>
  <c r="D2454" i="1"/>
  <c r="D636" i="1"/>
  <c r="D1289" i="1"/>
  <c r="D2455" i="1"/>
  <c r="D380" i="1"/>
  <c r="D1954" i="1"/>
  <c r="D1955" i="1"/>
  <c r="D1956" i="1"/>
  <c r="D1957" i="1"/>
  <c r="D2187" i="1"/>
  <c r="D2188" i="1"/>
  <c r="D2879" i="1"/>
  <c r="D26" i="1"/>
  <c r="D3226" i="1"/>
  <c r="D3581" i="1"/>
  <c r="D3035" i="1"/>
  <c r="D1808" i="1"/>
  <c r="D3582" i="1"/>
  <c r="D1290" i="1"/>
  <c r="D1958" i="1"/>
  <c r="D1228" i="1"/>
  <c r="D381" i="1"/>
  <c r="D3583" i="1"/>
  <c r="D290" i="1"/>
  <c r="D585" i="1"/>
  <c r="D2584" i="1"/>
  <c r="D1012" i="1"/>
  <c r="D73" i="1"/>
  <c r="D3584" i="1"/>
  <c r="D1585" i="1"/>
  <c r="D2456" i="1"/>
  <c r="D1072" i="1"/>
  <c r="D1741" i="1"/>
  <c r="D1013" i="1"/>
  <c r="D1959" i="1"/>
  <c r="D2457" i="1"/>
  <c r="D773" i="1"/>
  <c r="D494" i="1"/>
  <c r="D774" i="1"/>
  <c r="D2266" i="1"/>
  <c r="D2458" i="1"/>
  <c r="D2459" i="1"/>
  <c r="D2460" i="1"/>
  <c r="D79" i="1"/>
  <c r="D2461" i="1"/>
  <c r="D1586" i="1"/>
  <c r="D2462" i="1"/>
  <c r="D1587" i="1"/>
  <c r="D1588" i="1"/>
  <c r="D2585" i="1"/>
  <c r="D2463" i="1"/>
  <c r="D1291" i="1"/>
  <c r="D1809" i="1"/>
  <c r="D2464" i="1"/>
  <c r="D495" i="1"/>
  <c r="D496" i="1"/>
  <c r="D2646" i="1"/>
  <c r="D2880" i="1"/>
  <c r="D1292" i="1"/>
  <c r="D2465" i="1"/>
  <c r="D1960" i="1"/>
  <c r="D2881" i="1"/>
  <c r="D1961" i="1"/>
  <c r="D1589" i="1"/>
  <c r="D1962" i="1"/>
  <c r="D53" i="1"/>
  <c r="D1073" i="1"/>
  <c r="D367" i="1"/>
  <c r="D1963" i="1"/>
  <c r="D1964" i="1"/>
  <c r="D2882" i="1"/>
  <c r="D670" i="1"/>
  <c r="D2466" i="1"/>
  <c r="D1074" i="1"/>
  <c r="D176" i="1"/>
  <c r="D86" i="1"/>
  <c r="D2467" i="1"/>
  <c r="D1965" i="1"/>
  <c r="D2647" i="1"/>
  <c r="D1966" i="1"/>
  <c r="D637" i="1"/>
  <c r="D2468" i="1"/>
  <c r="D1967" i="1"/>
  <c r="D2883" i="1"/>
  <c r="D1810" i="1"/>
  <c r="D2189" i="1"/>
  <c r="D2469" i="1"/>
  <c r="D1293" i="1"/>
  <c r="D1590" i="1"/>
  <c r="D2267" i="1"/>
  <c r="D1478" i="1"/>
  <c r="D1591" i="1"/>
  <c r="D2470" i="1"/>
  <c r="D3227" i="1"/>
  <c r="D244" i="1"/>
  <c r="D2471" i="1"/>
  <c r="D2472" i="1"/>
  <c r="D1294" i="1"/>
  <c r="D1190" i="1"/>
  <c r="D1968" i="1"/>
  <c r="D1592" i="1"/>
  <c r="D2268" i="1"/>
  <c r="D2562" i="1"/>
  <c r="D382" i="1"/>
  <c r="D727" i="1"/>
  <c r="D3228" i="1"/>
  <c r="D2473" i="1"/>
  <c r="D1075" i="1"/>
  <c r="D2474" i="1"/>
  <c r="D1969" i="1"/>
  <c r="D245" i="1"/>
  <c r="D908" i="1"/>
  <c r="D1593" i="1"/>
  <c r="D2475" i="1"/>
  <c r="D2476" i="1"/>
  <c r="D177" i="1"/>
  <c r="D1479" i="1"/>
  <c r="D2477" i="1"/>
  <c r="D1970" i="1"/>
  <c r="D1971" i="1"/>
  <c r="D246" i="1"/>
  <c r="D2478" i="1"/>
  <c r="D1076" i="1"/>
  <c r="D220" i="1"/>
  <c r="D2479" i="1"/>
  <c r="D1594" i="1"/>
  <c r="D2480" i="1"/>
  <c r="D433" i="1"/>
  <c r="D1595" i="1"/>
  <c r="D1972" i="1"/>
  <c r="D2884" i="1"/>
  <c r="D434" i="1"/>
  <c r="D2269" i="1"/>
  <c r="D1973" i="1"/>
  <c r="D473" i="1"/>
  <c r="D1596" i="1"/>
  <c r="D2481" i="1"/>
  <c r="D149" i="1"/>
  <c r="D2482" i="1"/>
  <c r="D1974" i="1"/>
  <c r="D2483" i="1"/>
  <c r="D1229" i="1"/>
  <c r="D1975" i="1"/>
  <c r="D2484" i="1"/>
  <c r="D1976" i="1"/>
  <c r="D2485" i="1"/>
  <c r="D3036" i="1"/>
  <c r="D2270" i="1"/>
  <c r="D1480" i="1"/>
  <c r="D1481" i="1"/>
  <c r="D1295" i="1"/>
  <c r="D3585" i="1"/>
  <c r="D1014" i="1"/>
  <c r="D1015" i="1"/>
  <c r="D3846" i="1"/>
  <c r="D3586" i="1"/>
  <c r="D3587" i="1"/>
  <c r="D1977" i="1"/>
  <c r="D247" i="1"/>
  <c r="D3588" i="1"/>
  <c r="D586" i="1"/>
  <c r="D909" i="1"/>
  <c r="D3847" i="1"/>
  <c r="D1296" i="1"/>
  <c r="D775" i="1"/>
  <c r="D3589" i="1"/>
  <c r="D3848" i="1"/>
  <c r="D1978" i="1"/>
  <c r="D3849" i="1"/>
  <c r="D2486" i="1"/>
  <c r="D3590" i="1"/>
  <c r="D1597" i="1"/>
  <c r="D150" i="1"/>
  <c r="D1979" i="1"/>
  <c r="D1598" i="1"/>
  <c r="D2487" i="1"/>
  <c r="D2271" i="1"/>
  <c r="D2488" i="1"/>
  <c r="D2489" i="1"/>
  <c r="D1742" i="1"/>
  <c r="D776" i="1"/>
  <c r="D2490" i="1"/>
  <c r="D2272" i="1"/>
  <c r="D2491" i="1"/>
  <c r="D2492" i="1"/>
  <c r="D1016" i="1"/>
  <c r="D435" i="1"/>
  <c r="D1297" i="1"/>
  <c r="D1980" i="1"/>
  <c r="D1981" i="1"/>
  <c r="D248" i="1"/>
  <c r="D368" i="1"/>
  <c r="D3229" i="1"/>
  <c r="D2885" i="1"/>
  <c r="D1482" i="1"/>
  <c r="D2493" i="1"/>
  <c r="D1982" i="1"/>
  <c r="D2494" i="1"/>
  <c r="D777" i="1"/>
  <c r="D2495" i="1"/>
  <c r="D587" i="1"/>
  <c r="D1077" i="1"/>
  <c r="D2496" i="1"/>
  <c r="D2497" i="1"/>
  <c r="D1983" i="1"/>
  <c r="D1298" i="1"/>
  <c r="D588" i="1"/>
  <c r="D2498" i="1"/>
  <c r="D1984" i="1"/>
  <c r="D436" i="1"/>
  <c r="D383" i="1"/>
  <c r="D3591" i="1"/>
  <c r="D1985" i="1"/>
  <c r="D1986" i="1"/>
  <c r="D1987" i="1"/>
  <c r="D1988" i="1"/>
  <c r="D3592" i="1"/>
  <c r="D1299" i="1"/>
  <c r="D875" i="1"/>
  <c r="D1811" i="1"/>
  <c r="D1989" i="1"/>
  <c r="D2166" i="1"/>
  <c r="D1990" i="1"/>
  <c r="D1991" i="1"/>
  <c r="D3230" i="1"/>
  <c r="D778" i="1"/>
  <c r="D671" i="1"/>
  <c r="D1992" i="1"/>
  <c r="D249" i="1"/>
  <c r="D779" i="1"/>
  <c r="D193" i="1"/>
  <c r="D178" i="1"/>
  <c r="D1993" i="1"/>
  <c r="D497" i="1"/>
  <c r="D1812" i="1"/>
  <c r="D1078" i="1"/>
  <c r="D1994" i="1"/>
  <c r="D1995" i="1"/>
  <c r="D1996" i="1"/>
  <c r="D1997" i="1"/>
  <c r="D1599" i="1"/>
  <c r="D1813" i="1"/>
  <c r="D1483" i="1"/>
  <c r="D1998" i="1"/>
  <c r="D338" i="1"/>
  <c r="D279" i="1"/>
  <c r="D1079" i="1"/>
  <c r="D1600" i="1"/>
  <c r="D1999" i="1"/>
  <c r="D2000" i="1"/>
  <c r="D2001" i="1"/>
  <c r="D2002" i="1"/>
  <c r="D2003" i="1"/>
  <c r="D2004" i="1"/>
  <c r="D672" i="1"/>
  <c r="D2005" i="1"/>
  <c r="D2167" i="1"/>
  <c r="D910" i="1"/>
  <c r="D2499" i="1"/>
  <c r="D638" i="1"/>
  <c r="D911" i="1"/>
  <c r="D2006" i="1"/>
  <c r="D2007" i="1"/>
  <c r="D1017" i="1"/>
  <c r="D1484" i="1"/>
  <c r="D64" i="1"/>
  <c r="D1601" i="1"/>
  <c r="D2008" i="1"/>
  <c r="D673" i="1"/>
  <c r="D2009" i="1"/>
  <c r="D2010" i="1"/>
  <c r="D1300" i="1"/>
  <c r="D3850" i="1"/>
  <c r="D2011" i="1"/>
  <c r="D2012" i="1"/>
  <c r="D1602" i="1"/>
  <c r="D1230" i="1"/>
  <c r="D291" i="1"/>
  <c r="D2013" i="1"/>
  <c r="D1603" i="1"/>
  <c r="D1080" i="1"/>
  <c r="D1604" i="1"/>
  <c r="D2014" i="1"/>
  <c r="D2015" i="1"/>
  <c r="D912" i="1"/>
  <c r="D1231" i="1"/>
  <c r="D1081" i="1"/>
  <c r="D2016" i="1"/>
  <c r="D2017" i="1"/>
  <c r="D1301" i="1"/>
  <c r="D1485" i="1"/>
  <c r="D2018" i="1"/>
  <c r="D2886" i="1"/>
  <c r="D1302" i="1"/>
  <c r="D1303" i="1"/>
  <c r="D2019" i="1"/>
  <c r="D3851" i="1"/>
  <c r="D1814" i="1"/>
  <c r="D1304" i="1"/>
  <c r="D1815" i="1"/>
  <c r="D151" i="1"/>
  <c r="D1486" i="1"/>
  <c r="D2887" i="1"/>
  <c r="D2020" i="1"/>
  <c r="D2021" i="1"/>
  <c r="D1605" i="1"/>
  <c r="D2022" i="1"/>
  <c r="D2023" i="1"/>
  <c r="D250" i="1"/>
  <c r="D2024" i="1"/>
  <c r="D2500" i="1"/>
  <c r="D542" i="1"/>
  <c r="D589" i="1"/>
  <c r="D1816" i="1"/>
  <c r="D2025" i="1"/>
  <c r="D2273" i="1"/>
  <c r="D2026" i="1"/>
  <c r="D3852" i="1"/>
  <c r="D2027" i="1"/>
  <c r="D498" i="1"/>
  <c r="D1606" i="1"/>
  <c r="D2028" i="1"/>
  <c r="D1817" i="1"/>
  <c r="D1818" i="1"/>
  <c r="D152" i="1"/>
  <c r="D3231" i="1"/>
  <c r="D3853" i="1"/>
  <c r="D3854" i="1"/>
  <c r="D251" i="1"/>
  <c r="D339" i="1"/>
  <c r="D2029" i="1"/>
  <c r="D1819" i="1"/>
  <c r="D2030" i="1"/>
  <c r="D1820" i="1"/>
  <c r="D2031" i="1"/>
  <c r="D2032" i="1"/>
  <c r="D340" i="1"/>
  <c r="D1607" i="1"/>
  <c r="D780" i="1"/>
  <c r="D1608" i="1"/>
  <c r="D781" i="1"/>
  <c r="D2033" i="1"/>
  <c r="D128" i="1"/>
  <c r="D252" i="1"/>
  <c r="D782" i="1"/>
  <c r="D499" i="1"/>
  <c r="D2034" i="1"/>
  <c r="D3855" i="1"/>
  <c r="D4058" i="1"/>
  <c r="D1018" i="1"/>
  <c r="D3759" i="1"/>
  <c r="D2035" i="1"/>
  <c r="D2036" i="1"/>
  <c r="D1191" i="1"/>
  <c r="D1082" i="1"/>
  <c r="D1609" i="1"/>
  <c r="D1192" i="1"/>
  <c r="D1610" i="1"/>
  <c r="D1611" i="1"/>
  <c r="D1446" i="1"/>
  <c r="D2037" i="1"/>
  <c r="D65" i="1"/>
  <c r="D384" i="1"/>
  <c r="D1305" i="1"/>
  <c r="D2038" i="1"/>
  <c r="D1612" i="1"/>
  <c r="D2165" i="1"/>
  <c r="D1487" i="1"/>
  <c r="D1613" i="1"/>
  <c r="D2039" i="1"/>
  <c r="D2040" i="1"/>
  <c r="D2041" i="1"/>
  <c r="D984" i="1"/>
  <c r="D369" i="1"/>
  <c r="D1083" i="1"/>
  <c r="D1614" i="1"/>
  <c r="D783" i="1"/>
  <c r="D1447" i="1"/>
  <c r="D1306" i="1"/>
  <c r="D913" i="1"/>
  <c r="D1615" i="1"/>
  <c r="D2042" i="1"/>
  <c r="D1193" i="1"/>
  <c r="D1616" i="1"/>
  <c r="D629" i="1"/>
  <c r="D1307" i="1"/>
  <c r="D1308" i="1"/>
  <c r="D1617" i="1"/>
  <c r="D1743" i="1"/>
  <c r="D314" i="1"/>
  <c r="D1084" i="1"/>
  <c r="D1618" i="1"/>
  <c r="D1619" i="1"/>
  <c r="D1744" i="1"/>
  <c r="D1309" i="1"/>
  <c r="D459" i="1"/>
  <c r="D1620" i="1"/>
  <c r="D1745" i="1"/>
  <c r="D460" i="1"/>
  <c r="D284" i="1"/>
  <c r="D292" i="1"/>
  <c r="D1621" i="1"/>
  <c r="D1746" i="1"/>
  <c r="D784" i="1"/>
  <c r="D385" i="1"/>
  <c r="D2190" i="1"/>
  <c r="D1085" i="1"/>
  <c r="D1622" i="1"/>
  <c r="D590" i="1"/>
  <c r="D674" i="1"/>
  <c r="D2043" i="1"/>
  <c r="D1310" i="1"/>
  <c r="D2044" i="1"/>
  <c r="D461" i="1"/>
  <c r="D1086" i="1"/>
  <c r="D1623" i="1"/>
  <c r="D412" i="1"/>
  <c r="D1624" i="1"/>
  <c r="D1448" i="1"/>
  <c r="D851" i="1"/>
  <c r="D1625" i="1"/>
  <c r="D1087" i="1"/>
  <c r="D179" i="1"/>
  <c r="D1747" i="1"/>
  <c r="D2045" i="1"/>
  <c r="D1626" i="1"/>
  <c r="D500" i="1"/>
  <c r="D914" i="1"/>
  <c r="D2046" i="1"/>
  <c r="D1627" i="1"/>
  <c r="D2047" i="1"/>
  <c r="D299" i="1"/>
  <c r="D1311" i="1"/>
  <c r="D915" i="1"/>
  <c r="D1088" i="1"/>
  <c r="D1628" i="1"/>
  <c r="D1748" i="1"/>
  <c r="D1194" i="1"/>
  <c r="D136" i="1"/>
  <c r="D2191" i="1"/>
  <c r="D2192" i="1"/>
  <c r="D1749" i="1"/>
  <c r="D1750" i="1"/>
  <c r="D221" i="1"/>
  <c r="D785" i="1"/>
  <c r="D1629" i="1"/>
  <c r="D501" i="1"/>
  <c r="D1089" i="1"/>
  <c r="D1751" i="1"/>
  <c r="D1312" i="1"/>
  <c r="D2193" i="1"/>
  <c r="D137" i="1"/>
  <c r="D413" i="1"/>
  <c r="D2194" i="1"/>
  <c r="D1752" i="1"/>
  <c r="D1753" i="1"/>
  <c r="D2195" i="1"/>
  <c r="D852" i="1"/>
  <c r="D1754" i="1"/>
  <c r="D985" i="1"/>
  <c r="D2196" i="1"/>
  <c r="D2197" i="1"/>
  <c r="D2198" i="1"/>
  <c r="D1755" i="1"/>
  <c r="D133" i="1"/>
  <c r="D301" i="1"/>
  <c r="D2501" i="1"/>
  <c r="D2502" i="1"/>
  <c r="D3856" i="1"/>
  <c r="D2503" i="1"/>
  <c r="D3593" i="1"/>
  <c r="D1630" i="1"/>
  <c r="D1313" i="1"/>
  <c r="D3232" i="1"/>
  <c r="D2274" i="1"/>
  <c r="D3396" i="1"/>
  <c r="D1631" i="1"/>
  <c r="D502" i="1"/>
  <c r="D2504" i="1"/>
  <c r="D3594" i="1"/>
  <c r="D3857" i="1"/>
  <c r="D2505" i="1"/>
  <c r="D3595" i="1"/>
  <c r="D1090" i="1"/>
  <c r="D3397" i="1"/>
  <c r="D3858" i="1"/>
  <c r="D2506" i="1"/>
  <c r="D2507" i="1"/>
  <c r="D3596" i="1"/>
  <c r="D2275" i="1"/>
  <c r="D1821" i="1"/>
  <c r="D2563" i="1"/>
  <c r="D2508" i="1"/>
  <c r="D2048" i="1"/>
  <c r="D1091" i="1"/>
  <c r="D3859" i="1"/>
  <c r="D2049" i="1"/>
  <c r="D3860" i="1"/>
  <c r="D2509" i="1"/>
  <c r="D2510" i="1"/>
  <c r="D1314" i="1"/>
  <c r="D2276" i="1"/>
  <c r="D2511" i="1"/>
  <c r="D3861" i="1"/>
  <c r="D253" i="1"/>
  <c r="D2512" i="1"/>
  <c r="D591" i="1"/>
  <c r="D2050" i="1"/>
  <c r="D3597" i="1"/>
  <c r="D3862" i="1"/>
  <c r="D3598" i="1"/>
  <c r="D2888" i="1"/>
  <c r="D462" i="1"/>
  <c r="D3233" i="1"/>
  <c r="D1632" i="1"/>
  <c r="D3599" i="1"/>
  <c r="D3863" i="1"/>
  <c r="D1315" i="1"/>
  <c r="D419" i="1"/>
  <c r="D3864" i="1"/>
  <c r="D3865" i="1"/>
  <c r="D3600" i="1"/>
  <c r="D2051" i="1"/>
  <c r="D3601" i="1"/>
  <c r="D3602" i="1"/>
  <c r="D1316" i="1"/>
  <c r="D2052" i="1"/>
  <c r="D4069" i="1"/>
  <c r="D3866" i="1"/>
  <c r="D1317" i="1"/>
  <c r="D3603" i="1"/>
  <c r="D233" i="1"/>
  <c r="D3760" i="1"/>
  <c r="D3867" i="1"/>
  <c r="D3761" i="1"/>
  <c r="D2513" i="1"/>
  <c r="D3868" i="1"/>
  <c r="D3604" i="1"/>
  <c r="D3869" i="1"/>
  <c r="D3605" i="1"/>
  <c r="D3870" i="1"/>
  <c r="D3871" i="1"/>
  <c r="D3037" i="1"/>
  <c r="D3606" i="1"/>
  <c r="D786" i="1"/>
  <c r="D3607" i="1"/>
  <c r="D3038" i="1"/>
  <c r="D787" i="1"/>
  <c r="D3608" i="1"/>
  <c r="D3747" i="1"/>
  <c r="D3234" i="1"/>
  <c r="D2889" i="1"/>
  <c r="D437" i="1"/>
  <c r="D2053" i="1"/>
  <c r="D293" i="1"/>
  <c r="D438" i="1"/>
  <c r="D916" i="1"/>
  <c r="D2054" i="1"/>
  <c r="D1232" i="1"/>
  <c r="D386" i="1"/>
  <c r="D917" i="1"/>
  <c r="D1092" i="1"/>
  <c r="D2055" i="1"/>
  <c r="D1633" i="1"/>
  <c r="D918" i="1"/>
  <c r="D1634" i="1"/>
  <c r="D543" i="1"/>
  <c r="D439" i="1"/>
  <c r="D2514" i="1"/>
  <c r="D234" i="1"/>
  <c r="D1635" i="1"/>
  <c r="D2056" i="1"/>
  <c r="D440" i="1"/>
  <c r="D2515" i="1"/>
  <c r="D341" i="1"/>
  <c r="D2057" i="1"/>
  <c r="D788" i="1"/>
  <c r="D3872" i="1"/>
  <c r="D3609" i="1"/>
  <c r="D3235" i="1"/>
  <c r="D3236" i="1"/>
  <c r="D3237" i="1"/>
  <c r="D3610" i="1"/>
  <c r="D463" i="1"/>
  <c r="D2516" i="1"/>
  <c r="D1318" i="1"/>
  <c r="D2058" i="1"/>
  <c r="D639" i="1"/>
  <c r="D1636" i="1"/>
  <c r="D2059" i="1"/>
  <c r="D1637" i="1"/>
  <c r="D2060" i="1"/>
  <c r="D74" i="1"/>
  <c r="D2061" i="1"/>
  <c r="D2517" i="1"/>
  <c r="D592" i="1"/>
  <c r="D75" i="1"/>
  <c r="D1319" i="1"/>
  <c r="D1320" i="1"/>
  <c r="D2518" i="1"/>
  <c r="D1321" i="1"/>
  <c r="D441" i="1"/>
  <c r="D2062" i="1"/>
  <c r="D1638" i="1"/>
  <c r="D2564" i="1"/>
  <c r="D3873" i="1"/>
  <c r="D1639" i="1"/>
  <c r="D919" i="1"/>
  <c r="D2519" i="1"/>
  <c r="D593" i="1"/>
  <c r="D194" i="1"/>
  <c r="D2520" i="1"/>
  <c r="D1438" i="1"/>
  <c r="D2063" i="1"/>
  <c r="D1093" i="1"/>
  <c r="D2277" i="1"/>
  <c r="D2521" i="1"/>
  <c r="D1640" i="1"/>
  <c r="D2522" i="1"/>
  <c r="D2064" i="1"/>
  <c r="D2278" i="1"/>
  <c r="D3762" i="1"/>
  <c r="D3874" i="1"/>
  <c r="D3875" i="1"/>
  <c r="D2065" i="1"/>
  <c r="D3349" i="1"/>
  <c r="D3238" i="1"/>
  <c r="D2066" i="1"/>
  <c r="D1094" i="1"/>
  <c r="D1095" i="1"/>
  <c r="D2199" i="1"/>
  <c r="D153" i="1"/>
  <c r="D154" i="1"/>
  <c r="D27" i="1"/>
  <c r="D442" i="1"/>
  <c r="D2523" i="1"/>
  <c r="D920" i="1"/>
  <c r="D160" i="1"/>
  <c r="D2524" i="1"/>
  <c r="D387" i="1"/>
  <c r="D1322" i="1"/>
  <c r="D2279" i="1"/>
  <c r="D2525" i="1"/>
  <c r="D2067" i="1"/>
  <c r="D443" i="1"/>
  <c r="D2068" i="1"/>
  <c r="D2069" i="1"/>
  <c r="D2070" i="1"/>
  <c r="D2071" i="1"/>
  <c r="D1641" i="1"/>
  <c r="D1323" i="1"/>
  <c r="D789" i="1"/>
  <c r="D3398" i="1"/>
  <c r="D790" i="1"/>
  <c r="D3611" i="1"/>
  <c r="D3876" i="1"/>
  <c r="D99" i="1"/>
  <c r="D1096" i="1"/>
  <c r="D3239" i="1"/>
  <c r="D3877" i="1"/>
  <c r="D3612" i="1"/>
  <c r="D544" i="1"/>
  <c r="D921" i="1"/>
  <c r="D791" i="1"/>
  <c r="D195" i="1"/>
  <c r="D503" i="1"/>
  <c r="D922" i="1"/>
  <c r="D388" i="1"/>
  <c r="D675" i="1"/>
  <c r="D923" i="1"/>
  <c r="D876" i="1"/>
  <c r="D924" i="1"/>
  <c r="D504" i="1"/>
  <c r="D792" i="1"/>
  <c r="D846" i="1"/>
  <c r="D389" i="1"/>
  <c r="D444" i="1"/>
  <c r="D925" i="1"/>
  <c r="D180" i="1"/>
  <c r="D926" i="1"/>
  <c r="D793" i="1"/>
  <c r="D1097" i="1"/>
  <c r="D2526" i="1"/>
  <c r="D1822" i="1"/>
  <c r="D2890" i="1"/>
  <c r="D1324" i="1"/>
  <c r="D2891" i="1"/>
  <c r="D728" i="1"/>
  <c r="D181" i="1"/>
  <c r="D2527" i="1"/>
  <c r="D2892" i="1"/>
  <c r="D2648" i="1"/>
  <c r="D3399" i="1"/>
  <c r="D2893" i="1"/>
  <c r="D2894" i="1"/>
  <c r="D2649" i="1"/>
  <c r="D1488" i="1"/>
  <c r="D2895" i="1"/>
  <c r="D2896" i="1"/>
  <c r="D529" i="1"/>
  <c r="D1642" i="1"/>
  <c r="D2528" i="1"/>
  <c r="D294" i="1"/>
  <c r="D3240" i="1"/>
  <c r="D329" i="1"/>
  <c r="D505" i="1"/>
  <c r="D3763" i="1"/>
  <c r="D2897" i="1"/>
  <c r="D100" i="1"/>
  <c r="D2898" i="1"/>
  <c r="D2899" i="1"/>
  <c r="D2900" i="1"/>
  <c r="D545" i="1"/>
  <c r="D182" i="1"/>
  <c r="D2529" i="1"/>
  <c r="D1643" i="1"/>
  <c r="D594" i="1"/>
  <c r="D2530" i="1"/>
  <c r="D2993" i="1"/>
  <c r="D2901" i="1"/>
  <c r="D2072" i="1"/>
  <c r="D2902" i="1"/>
  <c r="D2650" i="1"/>
  <c r="D2903" i="1"/>
  <c r="D853" i="1"/>
  <c r="D3748" i="1"/>
  <c r="D986" i="1"/>
  <c r="D1449" i="1"/>
  <c r="D1756" i="1"/>
  <c r="D535" i="1"/>
  <c r="D2200" i="1"/>
  <c r="D59" i="1"/>
  <c r="D987" i="1"/>
  <c r="D1450" i="1"/>
  <c r="D1195" i="1"/>
  <c r="D1757" i="1"/>
  <c r="D1451" i="1"/>
  <c r="D1758" i="1"/>
  <c r="D271" i="1"/>
  <c r="D390" i="1"/>
  <c r="D1823" i="1"/>
  <c r="D2073" i="1"/>
  <c r="D1644" i="1"/>
  <c r="D1645" i="1"/>
  <c r="D927" i="1"/>
  <c r="D2074" i="1"/>
  <c r="D3613" i="1"/>
  <c r="D1325" i="1"/>
  <c r="D2904" i="1"/>
  <c r="D3614" i="1"/>
  <c r="D3878" i="1"/>
  <c r="D729" i="1"/>
  <c r="D391" i="1"/>
  <c r="D3241" i="1"/>
  <c r="D3242" i="1"/>
  <c r="D3243" i="1"/>
  <c r="D3879" i="1"/>
  <c r="D155" i="1"/>
  <c r="D1098" i="1"/>
  <c r="D3244" i="1"/>
  <c r="D1824" i="1"/>
  <c r="D2075" i="1"/>
  <c r="D3615" i="1"/>
  <c r="D3880" i="1"/>
  <c r="D3881" i="1"/>
  <c r="D3616" i="1"/>
  <c r="D2905" i="1"/>
  <c r="D3617" i="1"/>
  <c r="D3882" i="1"/>
  <c r="D3883" i="1"/>
  <c r="D3884" i="1"/>
  <c r="D2651" i="1"/>
  <c r="D2906" i="1"/>
  <c r="D3618" i="1"/>
  <c r="D3245" i="1"/>
  <c r="D3400" i="1"/>
  <c r="D3246" i="1"/>
  <c r="D3619" i="1"/>
  <c r="D3620" i="1"/>
  <c r="D3621" i="1"/>
  <c r="D3247" i="1"/>
  <c r="D730" i="1"/>
  <c r="D3622" i="1"/>
  <c r="D315" i="1"/>
  <c r="D3885" i="1"/>
  <c r="D3401" i="1"/>
  <c r="D3886" i="1"/>
  <c r="D3887" i="1"/>
  <c r="D1099" i="1"/>
  <c r="D254" i="1"/>
  <c r="D546" i="1"/>
  <c r="D3888" i="1"/>
  <c r="D2907" i="1"/>
  <c r="D3623" i="1"/>
  <c r="D1100" i="1"/>
  <c r="D3889" i="1"/>
  <c r="D316" i="1"/>
  <c r="D3624" i="1"/>
  <c r="D2908" i="1"/>
  <c r="D3890" i="1"/>
  <c r="D56" i="1"/>
  <c r="D3764" i="1"/>
  <c r="D3891" i="1"/>
  <c r="D3892" i="1"/>
  <c r="D2909" i="1"/>
  <c r="D3893" i="1"/>
  <c r="D3625" i="1"/>
  <c r="D2910" i="1"/>
  <c r="D3894" i="1"/>
  <c r="D2531" i="1"/>
  <c r="D2911" i="1"/>
  <c r="D794" i="1"/>
  <c r="D3626" i="1"/>
  <c r="D3248" i="1"/>
  <c r="D3895" i="1"/>
  <c r="D3627" i="1"/>
  <c r="D6" i="1"/>
  <c r="D1326" i="1"/>
  <c r="D506" i="1"/>
  <c r="D3896" i="1"/>
  <c r="D3897" i="1"/>
  <c r="D3628" i="1"/>
  <c r="D3898" i="1"/>
  <c r="D3899" i="1"/>
  <c r="D2912" i="1"/>
  <c r="D1825" i="1"/>
  <c r="D928" i="1"/>
  <c r="D222" i="1"/>
  <c r="D2076" i="1"/>
  <c r="D929" i="1"/>
  <c r="D676" i="1"/>
  <c r="D342" i="1"/>
  <c r="D677" i="1"/>
  <c r="D1489" i="1"/>
  <c r="D678" i="1"/>
  <c r="D1646" i="1"/>
  <c r="D1647" i="1"/>
  <c r="D1327" i="1"/>
  <c r="D3629" i="1"/>
  <c r="D1759" i="1"/>
  <c r="D1648" i="1"/>
  <c r="D343" i="1"/>
  <c r="D196" i="1"/>
  <c r="D364" i="1"/>
  <c r="D2201" i="1"/>
  <c r="D344" i="1"/>
  <c r="D1760" i="1"/>
  <c r="D1101" i="1"/>
  <c r="D1452" i="1"/>
  <c r="D1761" i="1"/>
  <c r="D1453" i="1"/>
  <c r="D1649" i="1"/>
  <c r="D2077" i="1"/>
  <c r="D101" i="1"/>
  <c r="D795" i="1"/>
  <c r="D1762" i="1"/>
  <c r="D679" i="1"/>
  <c r="D1763" i="1"/>
  <c r="D1764" i="1"/>
  <c r="D1650" i="1"/>
  <c r="D1328" i="1"/>
  <c r="D796" i="1"/>
  <c r="D3402" i="1"/>
  <c r="D3249" i="1"/>
  <c r="D1651" i="1"/>
  <c r="D3900" i="1"/>
  <c r="D3765" i="1"/>
  <c r="D3630" i="1"/>
  <c r="D3901" i="1"/>
  <c r="D797" i="1"/>
  <c r="D3766" i="1"/>
  <c r="D117" i="1"/>
  <c r="D3902" i="1"/>
  <c r="D3631" i="1"/>
  <c r="D798" i="1"/>
  <c r="D3632" i="1"/>
  <c r="D3903" i="1"/>
  <c r="D3904" i="1"/>
  <c r="D3633" i="1"/>
  <c r="D3634" i="1"/>
  <c r="D3905" i="1"/>
  <c r="D3250" i="1"/>
  <c r="D3906" i="1"/>
  <c r="D3635" i="1"/>
  <c r="D3907" i="1"/>
  <c r="D3908" i="1"/>
  <c r="D1765" i="1"/>
  <c r="D680" i="1"/>
  <c r="D1102" i="1"/>
  <c r="D1329" i="1"/>
  <c r="D799" i="1"/>
  <c r="D1766" i="1"/>
  <c r="D1330" i="1"/>
  <c r="D877" i="1"/>
  <c r="D229" i="1"/>
  <c r="D1331" i="1"/>
  <c r="D1103" i="1"/>
  <c r="D1332" i="1"/>
  <c r="D1652" i="1"/>
  <c r="D3909" i="1"/>
  <c r="D3636" i="1"/>
  <c r="D2078" i="1"/>
  <c r="D3637" i="1"/>
  <c r="D3910" i="1"/>
  <c r="D3911" i="1"/>
  <c r="D2652" i="1"/>
  <c r="D2913" i="1"/>
  <c r="D800" i="1"/>
  <c r="D2280" i="1"/>
  <c r="D255" i="1"/>
  <c r="D3912" i="1"/>
  <c r="D3251" i="1"/>
  <c r="D3252" i="1"/>
  <c r="D3253" i="1"/>
  <c r="D3039" i="1"/>
  <c r="D4070" i="1"/>
  <c r="D4071" i="1"/>
  <c r="D1333" i="1"/>
  <c r="D2202" i="1"/>
  <c r="D1196" i="1"/>
  <c r="D138" i="1"/>
  <c r="D414" i="1"/>
  <c r="D1454" i="1"/>
  <c r="D1653" i="1"/>
  <c r="D1019" i="1"/>
  <c r="D28" i="1"/>
  <c r="D256" i="1"/>
  <c r="D3913" i="1"/>
  <c r="D1104" i="1"/>
  <c r="D29" i="1"/>
  <c r="D2532" i="1"/>
  <c r="D930" i="1"/>
  <c r="D30" i="1"/>
  <c r="D3638" i="1"/>
  <c r="D7" i="1"/>
  <c r="D1654" i="1"/>
  <c r="D2533" i="1"/>
  <c r="D3639" i="1"/>
  <c r="D3254" i="1"/>
  <c r="D3914" i="1"/>
  <c r="D3915" i="1"/>
  <c r="D3916" i="1"/>
  <c r="D3917" i="1"/>
  <c r="D3918" i="1"/>
  <c r="D2534" i="1"/>
  <c r="D392" i="1"/>
  <c r="D3640" i="1"/>
  <c r="D235" i="1"/>
  <c r="D801" i="1"/>
  <c r="D3641" i="1"/>
  <c r="D3403" i="1"/>
  <c r="D547" i="1"/>
  <c r="D3919" i="1"/>
  <c r="D3767" i="1"/>
  <c r="D3920" i="1"/>
  <c r="D2281" i="1"/>
  <c r="D125" i="1"/>
  <c r="D3921" i="1"/>
  <c r="D2914" i="1"/>
  <c r="D3642" i="1"/>
  <c r="D3922" i="1"/>
  <c r="D854" i="1"/>
  <c r="D3923" i="1"/>
  <c r="D3643" i="1"/>
  <c r="D2915" i="1"/>
  <c r="D3924" i="1"/>
  <c r="D3404" i="1"/>
  <c r="D3255" i="1"/>
  <c r="D280" i="1"/>
  <c r="D3925" i="1"/>
  <c r="D2079" i="1"/>
  <c r="D3926" i="1"/>
  <c r="D2916" i="1"/>
  <c r="D3768" i="1"/>
  <c r="D3644" i="1"/>
  <c r="D3350" i="1"/>
  <c r="D3256" i="1"/>
  <c r="D2917" i="1"/>
  <c r="D3769" i="1"/>
  <c r="D4072" i="1"/>
  <c r="D3927" i="1"/>
  <c r="D3928" i="1"/>
  <c r="D183" i="1"/>
  <c r="D3257" i="1"/>
  <c r="D802" i="1"/>
  <c r="D3258" i="1"/>
  <c r="D3929" i="1"/>
  <c r="D3351" i="1"/>
  <c r="D2535" i="1"/>
  <c r="D931" i="1"/>
  <c r="D1490" i="1"/>
  <c r="D1655" i="1"/>
  <c r="D1656" i="1"/>
  <c r="D1334" i="1"/>
  <c r="D1657" i="1"/>
  <c r="D197" i="1"/>
  <c r="D1105" i="1"/>
  <c r="D1335" i="1"/>
  <c r="D1336" i="1"/>
  <c r="D1767" i="1"/>
  <c r="D595" i="1"/>
  <c r="D630" i="1"/>
  <c r="D1768" i="1"/>
  <c r="D596" i="1"/>
  <c r="D1337" i="1"/>
  <c r="D1769" i="1"/>
  <c r="D1658" i="1"/>
  <c r="D803" i="1"/>
  <c r="D445" i="1"/>
  <c r="D1338" i="1"/>
  <c r="D1339" i="1"/>
  <c r="D1659" i="1"/>
  <c r="D1660" i="1"/>
  <c r="D1491" i="1"/>
  <c r="D1455" i="1"/>
  <c r="D365" i="1"/>
  <c r="D1340" i="1"/>
  <c r="D1492" i="1"/>
  <c r="D1341" i="1"/>
  <c r="D640" i="1"/>
  <c r="D804" i="1"/>
  <c r="D2080" i="1"/>
  <c r="D3770" i="1"/>
  <c r="D420" i="1"/>
  <c r="D805" i="1"/>
  <c r="D2918" i="1"/>
  <c r="D4073" i="1"/>
  <c r="D223" i="1"/>
  <c r="D507" i="1"/>
  <c r="D3930" i="1"/>
  <c r="D3645" i="1"/>
  <c r="D3931" i="1"/>
  <c r="D2081" i="1"/>
  <c r="D184" i="1"/>
  <c r="D806" i="1"/>
  <c r="D3932" i="1"/>
  <c r="D3405" i="1"/>
  <c r="D3646" i="1"/>
  <c r="D2536" i="1"/>
  <c r="D3259" i="1"/>
  <c r="D3260" i="1"/>
  <c r="D3771" i="1"/>
  <c r="D2082" i="1"/>
  <c r="D3933" i="1"/>
  <c r="D2282" i="1"/>
  <c r="D3934" i="1"/>
  <c r="D257" i="1"/>
  <c r="D3772" i="1"/>
  <c r="D2537" i="1"/>
  <c r="D3935" i="1"/>
  <c r="D597" i="1"/>
  <c r="D446" i="1"/>
  <c r="D1106" i="1"/>
  <c r="D3647" i="1"/>
  <c r="D3936" i="1"/>
  <c r="D3648" i="1"/>
  <c r="D1020" i="1"/>
  <c r="D1021" i="1"/>
  <c r="D1022" i="1"/>
  <c r="D3749" i="1"/>
  <c r="D3937" i="1"/>
  <c r="D1107" i="1"/>
  <c r="D932" i="1"/>
  <c r="D345" i="1"/>
  <c r="D108" i="1"/>
  <c r="D109" i="1"/>
  <c r="D346" i="1"/>
  <c r="D447" i="1"/>
  <c r="D1108" i="1"/>
  <c r="D933" i="1"/>
  <c r="D934" i="1"/>
  <c r="D1023" i="1"/>
  <c r="D1109" i="1"/>
  <c r="D1110" i="1"/>
  <c r="D347" i="1"/>
  <c r="D393" i="1"/>
  <c r="D1024" i="1"/>
  <c r="D1197" i="1"/>
  <c r="D1111" i="1"/>
  <c r="D1493" i="1"/>
  <c r="D1112" i="1"/>
  <c r="D317" i="1"/>
  <c r="D548" i="1"/>
  <c r="D1113" i="1"/>
  <c r="D1114" i="1"/>
  <c r="D198" i="1"/>
  <c r="D1115" i="1"/>
  <c r="D807" i="1"/>
  <c r="D641" i="1"/>
  <c r="D878" i="1"/>
  <c r="D988" i="1"/>
  <c r="D1116" i="1"/>
  <c r="D2538" i="1"/>
  <c r="D808" i="1"/>
  <c r="D1025" i="1"/>
  <c r="D809" i="1"/>
  <c r="D681" i="1"/>
  <c r="D295" i="1"/>
  <c r="D126" i="1"/>
  <c r="D258" i="1"/>
  <c r="D1026" i="1"/>
  <c r="D1117" i="1"/>
  <c r="D1342" i="1"/>
  <c r="D879" i="1"/>
  <c r="D1027" i="1"/>
  <c r="D682" i="1"/>
  <c r="D1343" i="1"/>
  <c r="D370" i="1"/>
  <c r="D508" i="1"/>
  <c r="D1118" i="1"/>
  <c r="D598" i="1"/>
  <c r="D599" i="1"/>
  <c r="D714" i="1"/>
  <c r="D642" i="1"/>
  <c r="D935" i="1"/>
  <c r="D1494" i="1"/>
  <c r="D810" i="1"/>
  <c r="D394" i="1"/>
  <c r="D811" i="1"/>
  <c r="D812" i="1"/>
  <c r="D1344" i="1"/>
  <c r="D1770" i="1"/>
  <c r="D549" i="1"/>
  <c r="D683" i="1"/>
  <c r="D1233" i="1"/>
  <c r="D1119" i="1"/>
  <c r="D348" i="1"/>
  <c r="D3773" i="1"/>
  <c r="D31" i="1"/>
  <c r="D1120" i="1"/>
  <c r="D330" i="1"/>
  <c r="D1028" i="1"/>
  <c r="D102" i="1"/>
  <c r="D1029" i="1"/>
  <c r="D643" i="1"/>
  <c r="D989" i="1"/>
  <c r="D813" i="1"/>
  <c r="D1345" i="1"/>
  <c r="D1121" i="1"/>
  <c r="D1346" i="1"/>
  <c r="D1122" i="1"/>
  <c r="D684" i="1"/>
  <c r="D89" i="1"/>
  <c r="D118" i="1"/>
  <c r="D1347" i="1"/>
  <c r="D814" i="1"/>
  <c r="D1348" i="1"/>
  <c r="D815" i="1"/>
  <c r="D3649" i="1"/>
  <c r="D731" i="1"/>
  <c r="D3040" i="1"/>
  <c r="D3938" i="1"/>
  <c r="D3774" i="1"/>
  <c r="D3939" i="1"/>
  <c r="D2919" i="1"/>
  <c r="D2653" i="1"/>
  <c r="D936" i="1"/>
  <c r="D937" i="1"/>
  <c r="D1661" i="1"/>
  <c r="D732" i="1"/>
  <c r="D938" i="1"/>
  <c r="D1030" i="1"/>
  <c r="D685" i="1"/>
  <c r="D199" i="1"/>
  <c r="D1123" i="1"/>
  <c r="D939" i="1"/>
  <c r="D940" i="1"/>
  <c r="D349" i="1"/>
  <c r="D941" i="1"/>
  <c r="D509" i="1"/>
  <c r="D733" i="1"/>
  <c r="D686" i="1"/>
  <c r="D1124" i="1"/>
  <c r="D3261" i="1"/>
  <c r="D2539" i="1"/>
  <c r="D3650" i="1"/>
  <c r="D3352" i="1"/>
  <c r="D3940" i="1"/>
  <c r="D600" i="1"/>
  <c r="D816" i="1"/>
  <c r="D3941" i="1"/>
  <c r="D1125" i="1"/>
  <c r="D331" i="1"/>
  <c r="D3942" i="1"/>
  <c r="D734" i="1"/>
  <c r="D1234" i="1"/>
  <c r="D1126" i="1"/>
  <c r="D1235" i="1"/>
  <c r="D1495" i="1"/>
  <c r="D1031" i="1"/>
  <c r="D1127" i="1"/>
  <c r="D1349" i="1"/>
  <c r="D236" i="1"/>
  <c r="D275" i="1"/>
  <c r="D1032" i="1"/>
  <c r="D1033" i="1"/>
  <c r="D1662" i="1"/>
  <c r="D1128" i="1"/>
  <c r="D1496" i="1"/>
  <c r="D735" i="1"/>
  <c r="D550" i="1"/>
  <c r="D1034" i="1"/>
  <c r="D1129" i="1"/>
  <c r="D1497" i="1"/>
  <c r="D1035" i="1"/>
  <c r="D1036" i="1"/>
  <c r="D350" i="1"/>
  <c r="D942" i="1"/>
  <c r="D1130" i="1"/>
  <c r="D351" i="1"/>
  <c r="D880" i="1"/>
  <c r="D1037" i="1"/>
  <c r="D318" i="1"/>
  <c r="D1350" i="1"/>
  <c r="D510" i="1"/>
  <c r="D1663" i="1"/>
  <c r="D3775" i="1"/>
  <c r="D3943" i="1"/>
  <c r="D3944" i="1"/>
  <c r="D2920" i="1"/>
  <c r="D3776" i="1"/>
  <c r="D3406" i="1"/>
  <c r="D3945" i="1"/>
  <c r="D2083" i="1"/>
  <c r="D2084" i="1"/>
  <c r="D601" i="1"/>
  <c r="D3041" i="1"/>
  <c r="D943" i="1"/>
  <c r="D395" i="1"/>
  <c r="D736" i="1"/>
  <c r="D1131" i="1"/>
  <c r="D92" i="1"/>
  <c r="D156" i="1"/>
  <c r="D421" i="1"/>
  <c r="D1132" i="1"/>
  <c r="D302" i="1"/>
  <c r="D3946" i="1"/>
  <c r="D3042" i="1"/>
  <c r="D1133" i="1"/>
  <c r="D1351" i="1"/>
  <c r="D1038" i="1"/>
  <c r="D944" i="1"/>
  <c r="D3651" i="1"/>
  <c r="D3262" i="1"/>
  <c r="D1352" i="1"/>
  <c r="D1236" i="1"/>
  <c r="D602" i="1"/>
  <c r="D1134" i="1"/>
  <c r="D1135" i="1"/>
  <c r="D1136" i="1"/>
  <c r="D3407" i="1"/>
  <c r="D1456" i="1"/>
  <c r="D817" i="1"/>
  <c r="D855" i="1"/>
  <c r="D687" i="1"/>
  <c r="D3947" i="1"/>
  <c r="D296" i="1"/>
  <c r="D185" i="1"/>
  <c r="D1039" i="1"/>
  <c r="D1198" i="1"/>
  <c r="D259" i="1"/>
  <c r="D1199" i="1"/>
  <c r="D1137" i="1"/>
  <c r="D396" i="1"/>
  <c r="D945" i="1"/>
  <c r="D990" i="1"/>
  <c r="D1200" i="1"/>
  <c r="D119" i="1"/>
  <c r="D946" i="1"/>
  <c r="D856" i="1"/>
  <c r="D947" i="1"/>
  <c r="D260" i="1"/>
  <c r="D272" i="1"/>
  <c r="D1457" i="1"/>
  <c r="D1201" i="1"/>
  <c r="D1138" i="1"/>
  <c r="D688" i="1"/>
  <c r="D1139" i="1"/>
  <c r="D4074" i="1"/>
  <c r="D1202" i="1"/>
  <c r="D326" i="1"/>
  <c r="D281" i="1"/>
  <c r="D1040" i="1"/>
  <c r="D689" i="1"/>
  <c r="D715" i="1"/>
  <c r="D511" i="1"/>
  <c r="D208" i="1"/>
  <c r="D690" i="1"/>
  <c r="D1458" i="1"/>
  <c r="D1203" i="1"/>
  <c r="D273" i="1"/>
  <c r="D716" i="1"/>
  <c r="D991" i="1"/>
  <c r="D274" i="1"/>
  <c r="D1140" i="1"/>
  <c r="D881" i="1"/>
  <c r="D818" i="1"/>
  <c r="D512" i="1"/>
  <c r="D737" i="1"/>
  <c r="D3043" i="1"/>
  <c r="D2085" i="1"/>
  <c r="D3652" i="1"/>
  <c r="D1664" i="1"/>
  <c r="D3044" i="1"/>
  <c r="D3045" i="1"/>
  <c r="D3653" i="1"/>
  <c r="D3948" i="1"/>
  <c r="D948" i="1"/>
  <c r="D513" i="1"/>
  <c r="D1141" i="1"/>
  <c r="D3949" i="1"/>
  <c r="D514" i="1"/>
  <c r="D422" i="1"/>
  <c r="D352" i="1"/>
  <c r="D303" i="1"/>
  <c r="D691" i="1"/>
  <c r="D448" i="1"/>
  <c r="D1142" i="1"/>
  <c r="D738" i="1"/>
  <c r="D319" i="1"/>
  <c r="D949" i="1"/>
  <c r="D1143" i="1"/>
  <c r="D1204" i="1"/>
  <c r="D1353" i="1"/>
  <c r="D819" i="1"/>
  <c r="D1354" i="1"/>
  <c r="D397" i="1"/>
  <c r="D950" i="1"/>
  <c r="D200" i="1"/>
  <c r="D820" i="1"/>
  <c r="D951" i="1"/>
  <c r="D952" i="1"/>
  <c r="D297" i="1"/>
  <c r="D398" i="1"/>
  <c r="D110" i="1"/>
  <c r="D821" i="1"/>
  <c r="D1144" i="1"/>
  <c r="D953" i="1"/>
  <c r="D515" i="1"/>
  <c r="D1355" i="1"/>
  <c r="D954" i="1"/>
  <c r="D955" i="1"/>
  <c r="D320" i="1"/>
  <c r="D1356" i="1"/>
  <c r="D1145" i="1"/>
  <c r="D551" i="1"/>
  <c r="D1146" i="1"/>
  <c r="D201" i="1"/>
  <c r="D1357" i="1"/>
  <c r="D1147" i="1"/>
  <c r="D1358" i="1"/>
  <c r="D822" i="1"/>
  <c r="D1205" i="1"/>
  <c r="D1359" i="1"/>
  <c r="D603" i="1"/>
  <c r="D956" i="1"/>
  <c r="D957" i="1"/>
  <c r="D1148" i="1"/>
  <c r="D237" i="1"/>
  <c r="D1206" i="1"/>
  <c r="D1149" i="1"/>
  <c r="D1237" i="1"/>
  <c r="D958" i="1"/>
  <c r="D1150" i="1"/>
  <c r="D1360" i="1"/>
  <c r="D692" i="1"/>
  <c r="D1207" i="1"/>
  <c r="D1361" i="1"/>
  <c r="D604" i="1"/>
  <c r="D739" i="1"/>
  <c r="D1362" i="1"/>
  <c r="D1151" i="1"/>
  <c r="D1363" i="1"/>
  <c r="D1152" i="1"/>
  <c r="D1364" i="1"/>
  <c r="D321" i="1"/>
  <c r="D1238" i="1"/>
  <c r="D1365" i="1"/>
  <c r="D959" i="1"/>
  <c r="D693" i="1"/>
  <c r="D516" i="1"/>
  <c r="D1153" i="1"/>
  <c r="D1154" i="1"/>
  <c r="D1366" i="1"/>
  <c r="D327" i="1"/>
  <c r="D1155" i="1"/>
  <c r="D1367" i="1"/>
  <c r="D32" i="1"/>
  <c r="D1368" i="1"/>
  <c r="D882" i="1"/>
  <c r="D857" i="1"/>
  <c r="D209" i="1"/>
  <c r="D1459" i="1"/>
  <c r="D415" i="1"/>
  <c r="D858" i="1"/>
  <c r="D631" i="1"/>
  <c r="D632" i="1"/>
  <c r="D210" i="1"/>
  <c r="D992" i="1"/>
  <c r="D717" i="1"/>
  <c r="D1208" i="1"/>
  <c r="D718" i="1"/>
  <c r="D1209" i="1"/>
  <c r="D328" i="1"/>
  <c r="D464" i="1"/>
  <c r="D50" i="1"/>
  <c r="D1210" i="1"/>
  <c r="D536" i="1"/>
  <c r="D719" i="1"/>
  <c r="D1211" i="1"/>
  <c r="D1212" i="1"/>
  <c r="D1213" i="1"/>
  <c r="D859" i="1"/>
  <c r="D993" i="1"/>
  <c r="D860" i="1"/>
  <c r="D994" i="1"/>
  <c r="D1214" i="1"/>
  <c r="D112" i="1"/>
  <c r="D960" i="1"/>
  <c r="D1215" i="1"/>
  <c r="D465" i="1"/>
  <c r="D120" i="1"/>
  <c r="D861" i="1"/>
  <c r="D1216" i="1"/>
  <c r="D1217" i="1"/>
  <c r="D1218" i="1"/>
  <c r="D862" i="1"/>
  <c r="D995" i="1"/>
  <c r="D863" i="1"/>
  <c r="D1219" i="1"/>
  <c r="D1220" i="1"/>
  <c r="D104" i="1"/>
  <c r="D190" i="1"/>
  <c r="D1221" i="1"/>
  <c r="D139" i="1"/>
  <c r="D996" i="1"/>
  <c r="D1222" i="1"/>
  <c r="D1223" i="1"/>
  <c r="D997" i="1"/>
  <c r="D998" i="1"/>
  <c r="D605" i="1"/>
  <c r="D449" i="1"/>
  <c r="D106" i="1"/>
  <c r="D694" i="1"/>
  <c r="D1369" i="1"/>
  <c r="D1156" i="1"/>
  <c r="D1370" i="1"/>
  <c r="D606" i="1"/>
  <c r="D695" i="1"/>
  <c r="D1157" i="1"/>
  <c r="D961" i="1"/>
  <c r="D3654" i="1"/>
  <c r="D1158" i="1"/>
  <c r="D1371" i="1"/>
  <c r="D1159" i="1"/>
  <c r="D3655" i="1"/>
  <c r="D962" i="1"/>
  <c r="D1372" i="1"/>
  <c r="D963" i="1"/>
  <c r="D1239" i="1"/>
  <c r="D399" i="1"/>
  <c r="D823" i="1"/>
  <c r="D3950" i="1"/>
  <c r="D3656" i="1"/>
  <c r="D2921" i="1"/>
  <c r="D696" i="1"/>
  <c r="D697" i="1"/>
  <c r="D224" i="1"/>
  <c r="D1373" i="1"/>
  <c r="D1160" i="1"/>
  <c r="D49" i="1"/>
  <c r="D824" i="1"/>
  <c r="D964" i="1"/>
  <c r="D1161" i="1"/>
  <c r="D1374" i="1"/>
  <c r="D1375" i="1"/>
  <c r="D1240" i="1"/>
  <c r="D1376" i="1"/>
  <c r="D1162" i="1"/>
  <c r="D3951" i="1"/>
  <c r="D1377" i="1"/>
  <c r="D965" i="1"/>
  <c r="D3657" i="1"/>
  <c r="D740" i="1"/>
  <c r="D825" i="1"/>
  <c r="D607" i="1"/>
  <c r="D1163" i="1"/>
  <c r="D1164" i="1"/>
  <c r="D1378" i="1"/>
  <c r="D1165" i="1"/>
  <c r="D966" i="1"/>
  <c r="D1379" i="1"/>
  <c r="D883" i="1"/>
  <c r="D967" i="1"/>
  <c r="D1241" i="1"/>
  <c r="D1380" i="1"/>
  <c r="D1166" i="1"/>
  <c r="D1381" i="1"/>
  <c r="D450" i="1"/>
  <c r="D61" i="1"/>
  <c r="D1242" i="1"/>
  <c r="D282" i="1"/>
  <c r="D1382" i="1"/>
  <c r="D1167" i="1"/>
  <c r="D451" i="1"/>
  <c r="D968" i="1"/>
  <c r="D1383" i="1"/>
  <c r="D517" i="1"/>
  <c r="D969" i="1"/>
  <c r="D400" i="1"/>
  <c r="D1384" i="1"/>
  <c r="D2922" i="1"/>
  <c r="D353" i="1"/>
  <c r="D1460" i="1"/>
  <c r="D304" i="1"/>
  <c r="D3777" i="1"/>
  <c r="D1665" i="1"/>
  <c r="D3952" i="1"/>
  <c r="D3953" i="1"/>
  <c r="D1385" i="1"/>
  <c r="D1386" i="1"/>
  <c r="D970" i="1"/>
  <c r="D608" i="1"/>
  <c r="D1387" i="1"/>
  <c r="D1388" i="1"/>
  <c r="D826" i="1"/>
  <c r="D202" i="1"/>
  <c r="D1389" i="1"/>
  <c r="D1390" i="1"/>
  <c r="D1391" i="1"/>
  <c r="D518" i="1"/>
  <c r="D971" i="1"/>
  <c r="D1461" i="1"/>
  <c r="D121" i="1"/>
  <c r="D999" i="1"/>
  <c r="D741" i="1"/>
  <c r="D1462" i="1"/>
  <c r="D85" i="1"/>
  <c r="D1000" i="1"/>
  <c r="D698" i="1"/>
  <c r="D1168" i="1"/>
  <c r="D114" i="1"/>
  <c r="D2086" i="1"/>
  <c r="D1666" i="1"/>
  <c r="D864" i="1"/>
  <c r="D3954" i="1"/>
  <c r="D3658" i="1"/>
  <c r="D33" i="1"/>
  <c r="D3659" i="1"/>
  <c r="D1392" i="1"/>
  <c r="D1393" i="1"/>
  <c r="D699" i="1"/>
  <c r="D1394" i="1"/>
  <c r="D519" i="1"/>
  <c r="D1243" i="1"/>
  <c r="D3955" i="1"/>
  <c r="D3956" i="1"/>
  <c r="D3778" i="1"/>
  <c r="D1498" i="1"/>
  <c r="D3957" i="1"/>
  <c r="D3958" i="1"/>
  <c r="D2923" i="1"/>
  <c r="D3660" i="1"/>
  <c r="D3263" i="1"/>
  <c r="D3661" i="1"/>
  <c r="D2924" i="1"/>
  <c r="D520" i="1"/>
  <c r="D3959" i="1"/>
  <c r="D401" i="1"/>
  <c r="D1395" i="1"/>
  <c r="D3960" i="1"/>
  <c r="D3961" i="1"/>
  <c r="D2540" i="1"/>
  <c r="D402" i="1"/>
  <c r="D3408" i="1"/>
  <c r="D3662" i="1"/>
  <c r="D3779" i="1"/>
  <c r="D3663" i="1"/>
  <c r="D742" i="1"/>
  <c r="D3962" i="1"/>
  <c r="D3264" i="1"/>
  <c r="D3265" i="1"/>
  <c r="D3664" i="1"/>
  <c r="D3963" i="1"/>
  <c r="D3665" i="1"/>
  <c r="D3780" i="1"/>
  <c r="D3781" i="1"/>
  <c r="D2994" i="1"/>
  <c r="D3409" i="1"/>
  <c r="D3666" i="1"/>
  <c r="D865" i="1"/>
  <c r="D4075" i="1"/>
  <c r="D720" i="1"/>
  <c r="D1771" i="1"/>
  <c r="D2203" i="1"/>
  <c r="D366" i="1"/>
  <c r="D2204" i="1"/>
  <c r="D1772" i="1"/>
  <c r="D1396" i="1"/>
  <c r="D1826" i="1"/>
  <c r="D1827" i="1"/>
  <c r="D1828" i="1"/>
  <c r="D3964" i="1"/>
  <c r="D3266" i="1"/>
  <c r="D3782" i="1"/>
  <c r="D3667" i="1"/>
  <c r="D4076" i="1"/>
  <c r="D4077" i="1"/>
  <c r="D3783" i="1"/>
  <c r="D3046" i="1"/>
  <c r="D3965" i="1"/>
  <c r="D3750" i="1"/>
  <c r="D3966" i="1"/>
  <c r="D3668" i="1"/>
  <c r="D1667" i="1"/>
  <c r="D103" i="1"/>
  <c r="D3293" i="1"/>
  <c r="D261" i="1"/>
  <c r="D3967" i="1"/>
  <c r="D3669" i="1"/>
  <c r="D3410" i="1"/>
  <c r="D2925" i="1"/>
  <c r="D827" i="1"/>
  <c r="D3968" i="1"/>
  <c r="D354" i="1"/>
  <c r="D3670" i="1"/>
  <c r="D3267" i="1"/>
  <c r="D3969" i="1"/>
  <c r="D3970" i="1"/>
  <c r="D3971" i="1"/>
  <c r="D3784" i="1"/>
  <c r="D3671" i="1"/>
  <c r="D34" i="1"/>
  <c r="D2087" i="1"/>
  <c r="D3268" i="1"/>
  <c r="D1829" i="1"/>
  <c r="D552" i="1"/>
  <c r="D3269" i="1"/>
  <c r="D700" i="1"/>
  <c r="D2541" i="1"/>
  <c r="D1668" i="1"/>
  <c r="D972" i="1"/>
  <c r="D521" i="1"/>
  <c r="D1244" i="1"/>
  <c r="D1669" i="1"/>
  <c r="D1773" i="1"/>
  <c r="D35" i="1"/>
  <c r="D1670" i="1"/>
  <c r="D1671" i="1"/>
  <c r="D1672" i="1"/>
  <c r="D3972" i="1"/>
  <c r="D3270" i="1"/>
  <c r="D305" i="1"/>
  <c r="D1830" i="1"/>
  <c r="D973" i="1"/>
  <c r="D3047" i="1"/>
  <c r="D3271" i="1"/>
  <c r="D306" i="1"/>
  <c r="D3973" i="1"/>
  <c r="D1397" i="1"/>
  <c r="D1774" i="1"/>
  <c r="D3672" i="1"/>
  <c r="D1169" i="1"/>
  <c r="D2088" i="1"/>
  <c r="D1673" i="1"/>
  <c r="D2089" i="1"/>
  <c r="D1674" i="1"/>
  <c r="D1831" i="1"/>
  <c r="D1499" i="1"/>
  <c r="D3272" i="1"/>
  <c r="D3974" i="1"/>
  <c r="D3785" i="1"/>
  <c r="D3411" i="1"/>
  <c r="D3975" i="1"/>
  <c r="D3976" i="1"/>
  <c r="D3412" i="1"/>
  <c r="D3977" i="1"/>
  <c r="D3673" i="1"/>
  <c r="D3978" i="1"/>
  <c r="D3273" i="1"/>
  <c r="D3786" i="1"/>
  <c r="D3413" i="1"/>
  <c r="D3979" i="1"/>
  <c r="D3787" i="1"/>
  <c r="D3980" i="1"/>
  <c r="D3788" i="1"/>
  <c r="D3981" i="1"/>
  <c r="D3982" i="1"/>
  <c r="D3274" i="1"/>
  <c r="D3674" i="1"/>
  <c r="D1832" i="1"/>
  <c r="D3983" i="1"/>
  <c r="D3984" i="1"/>
  <c r="D3414" i="1"/>
  <c r="D3415" i="1"/>
  <c r="D3048" i="1"/>
  <c r="D62" i="1"/>
  <c r="D1675" i="1"/>
  <c r="D2926" i="1"/>
  <c r="D3675" i="1"/>
  <c r="D828" i="1"/>
  <c r="D3789" i="1"/>
  <c r="D3676" i="1"/>
  <c r="D3985" i="1"/>
  <c r="D3049" i="1"/>
  <c r="D3416" i="1"/>
  <c r="D701" i="1"/>
  <c r="D3986" i="1"/>
  <c r="D2927" i="1"/>
  <c r="D3790" i="1"/>
  <c r="D3987" i="1"/>
  <c r="D262" i="1"/>
  <c r="D2928" i="1"/>
  <c r="D3988" i="1"/>
  <c r="D2542" i="1"/>
  <c r="D3791" i="1"/>
  <c r="D3677" i="1"/>
  <c r="D2543" i="1"/>
  <c r="D3989" i="1"/>
  <c r="D3990" i="1"/>
  <c r="D3678" i="1"/>
  <c r="D1676" i="1"/>
  <c r="D1245" i="1"/>
  <c r="D1677" i="1"/>
  <c r="D2929" i="1"/>
  <c r="D36" i="1"/>
  <c r="D37" i="1"/>
  <c r="D3679" i="1"/>
  <c r="D3792" i="1"/>
  <c r="D3050" i="1"/>
  <c r="D3991" i="1"/>
  <c r="D3680" i="1"/>
  <c r="D3681" i="1"/>
  <c r="D3682" i="1"/>
  <c r="D3992" i="1"/>
  <c r="D452" i="1"/>
  <c r="D122" i="1"/>
  <c r="D2090" i="1"/>
  <c r="D3275" i="1"/>
  <c r="D3683" i="1"/>
  <c r="D3993" i="1"/>
  <c r="D3684" i="1"/>
  <c r="D453" i="1"/>
  <c r="D3994" i="1"/>
  <c r="D3793" i="1"/>
  <c r="D2283" i="1"/>
  <c r="D3995" i="1"/>
  <c r="D3996" i="1"/>
  <c r="D3997" i="1"/>
  <c r="D3794" i="1"/>
  <c r="D3795" i="1"/>
  <c r="D1170" i="1"/>
  <c r="D1678" i="1"/>
  <c r="D1679" i="1"/>
  <c r="D263" i="1"/>
  <c r="D1680" i="1"/>
  <c r="D1001" i="1"/>
  <c r="D644" i="1"/>
  <c r="D1398" i="1"/>
  <c r="D1681" i="1"/>
  <c r="D1682" i="1"/>
  <c r="D1683" i="1"/>
  <c r="D38" i="1"/>
  <c r="D2930" i="1"/>
  <c r="D2654" i="1"/>
  <c r="D186" i="1"/>
  <c r="D4078" i="1"/>
  <c r="D3998" i="1"/>
  <c r="D3051" i="1"/>
  <c r="D39" i="1"/>
  <c r="D3685" i="1"/>
  <c r="D3999" i="1"/>
  <c r="D1246" i="1"/>
  <c r="D522" i="1"/>
  <c r="D609" i="1"/>
  <c r="D1041" i="1"/>
  <c r="D1247" i="1"/>
  <c r="D829" i="1"/>
  <c r="D1500" i="1"/>
  <c r="D1171" i="1"/>
  <c r="D264" i="1"/>
  <c r="D1684" i="1"/>
  <c r="D553" i="1"/>
  <c r="D1248" i="1"/>
  <c r="D3796" i="1"/>
  <c r="D610" i="1"/>
  <c r="D1399" i="1"/>
  <c r="D884" i="1"/>
  <c r="D611" i="1"/>
  <c r="D702" i="1"/>
  <c r="D1249" i="1"/>
  <c r="D355" i="1"/>
  <c r="D1685" i="1"/>
  <c r="D1686" i="1"/>
  <c r="D523" i="1"/>
  <c r="D612" i="1"/>
  <c r="D830" i="1"/>
  <c r="D1250" i="1"/>
  <c r="D4000" i="1"/>
  <c r="D1501" i="1"/>
  <c r="D743" i="1"/>
  <c r="D613" i="1"/>
  <c r="D4001" i="1"/>
  <c r="D1687" i="1"/>
  <c r="D454" i="1"/>
  <c r="D1400" i="1"/>
  <c r="D1502" i="1"/>
  <c r="D322" i="1"/>
  <c r="D554" i="1"/>
  <c r="D1503" i="1"/>
  <c r="D1401" i="1"/>
  <c r="D1251" i="1"/>
  <c r="D1688" i="1"/>
  <c r="D974" i="1"/>
  <c r="D1172" i="1"/>
  <c r="D1252" i="1"/>
  <c r="D744" i="1"/>
  <c r="D191" i="1"/>
  <c r="D123" i="1"/>
  <c r="D1689" i="1"/>
  <c r="D1504" i="1"/>
  <c r="D1690" i="1"/>
  <c r="D356" i="1"/>
  <c r="D1691" i="1"/>
  <c r="D1173" i="1"/>
  <c r="D831" i="1"/>
  <c r="D975" i="1"/>
  <c r="D1505" i="1"/>
  <c r="D703" i="1"/>
  <c r="D1506" i="1"/>
  <c r="D1692" i="1"/>
  <c r="D3686" i="1"/>
  <c r="D4002" i="1"/>
  <c r="D832" i="1"/>
  <c r="D2931" i="1"/>
  <c r="D3276" i="1"/>
  <c r="D524" i="1"/>
  <c r="D745" i="1"/>
  <c r="D3797" i="1"/>
  <c r="D3798" i="1"/>
  <c r="D3417" i="1"/>
  <c r="D3687" i="1"/>
  <c r="D4003" i="1"/>
  <c r="D1402" i="1"/>
  <c r="D1507" i="1"/>
  <c r="D371" i="1"/>
  <c r="D3799" i="1"/>
  <c r="D3800" i="1"/>
  <c r="D3801" i="1"/>
  <c r="D4004" i="1"/>
  <c r="D3802" i="1"/>
  <c r="D1693" i="1"/>
  <c r="D357" i="1"/>
  <c r="D358" i="1"/>
  <c r="D323" i="1"/>
  <c r="D3803" i="1"/>
  <c r="D4005" i="1"/>
  <c r="D3418" i="1"/>
  <c r="D4006" i="1"/>
  <c r="D1403" i="1"/>
  <c r="D1253" i="1"/>
  <c r="D93" i="1"/>
  <c r="D1508" i="1"/>
  <c r="D1694" i="1"/>
  <c r="D1695" i="1"/>
  <c r="D1833" i="1"/>
  <c r="D1696" i="1"/>
  <c r="D1404" i="1"/>
  <c r="D746" i="1"/>
  <c r="D1509" i="1"/>
  <c r="D645" i="1"/>
  <c r="D1174" i="1"/>
  <c r="D1405" i="1"/>
  <c r="D359" i="1"/>
  <c r="D1510" i="1"/>
  <c r="D1511" i="1"/>
  <c r="D1697" i="1"/>
  <c r="D225" i="1"/>
  <c r="D3804" i="1"/>
  <c r="D1254" i="1"/>
  <c r="D3052" i="1"/>
  <c r="D1042" i="1"/>
  <c r="D1255" i="1"/>
  <c r="D1512" i="1"/>
  <c r="D1513" i="1"/>
  <c r="D1514" i="1"/>
  <c r="D4007" i="1"/>
  <c r="D1698" i="1"/>
  <c r="D1406" i="1"/>
  <c r="D1515" i="1"/>
  <c r="D157" i="1"/>
  <c r="D403" i="1"/>
  <c r="D1407" i="1"/>
  <c r="D3419" i="1"/>
  <c r="D1256" i="1"/>
  <c r="D1699" i="1"/>
  <c r="D3688" i="1"/>
  <c r="D1516" i="1"/>
  <c r="D555" i="1"/>
  <c r="D238" i="1"/>
  <c r="D1517" i="1"/>
  <c r="D3689" i="1"/>
  <c r="D556" i="1"/>
  <c r="D2091" i="1"/>
  <c r="D1518" i="1"/>
  <c r="D1519" i="1"/>
  <c r="D833" i="1"/>
  <c r="D423" i="1"/>
  <c r="D1257" i="1"/>
  <c r="D1258" i="1"/>
  <c r="D1520" i="1"/>
  <c r="D1521" i="1"/>
  <c r="D1700" i="1"/>
  <c r="D1408" i="1"/>
  <c r="D3805" i="1"/>
  <c r="D239" i="1"/>
  <c r="D614" i="1"/>
  <c r="D1409" i="1"/>
  <c r="D3277" i="1"/>
  <c r="D3690" i="1"/>
  <c r="D2655" i="1"/>
  <c r="D3691" i="1"/>
  <c r="D1410" i="1"/>
  <c r="D4008" i="1"/>
  <c r="D4009" i="1"/>
  <c r="D3806" i="1"/>
  <c r="D834" i="1"/>
  <c r="D4010" i="1"/>
  <c r="D2284" i="1"/>
  <c r="D4011" i="1"/>
  <c r="D4012" i="1"/>
  <c r="D1411" i="1"/>
  <c r="D3692" i="1"/>
  <c r="D288" i="1"/>
  <c r="D615" i="1"/>
  <c r="D3420" i="1"/>
  <c r="D240" i="1"/>
  <c r="D3693" i="1"/>
  <c r="D2932" i="1"/>
  <c r="D4013" i="1"/>
  <c r="D3694" i="1"/>
  <c r="D2092" i="1"/>
  <c r="D2933" i="1"/>
  <c r="D1701" i="1"/>
  <c r="D4014" i="1"/>
  <c r="D3421" i="1"/>
  <c r="D4015" i="1"/>
  <c r="D4059" i="1"/>
  <c r="D4016" i="1"/>
  <c r="D2934" i="1"/>
  <c r="D4017" i="1"/>
  <c r="D4018" i="1"/>
  <c r="D537" i="1"/>
  <c r="D4079" i="1"/>
  <c r="D8" i="1"/>
  <c r="D835" i="1"/>
  <c r="D76" i="1"/>
  <c r="D1259" i="1"/>
  <c r="D866" i="1"/>
  <c r="D1002" i="1"/>
  <c r="D1463" i="1"/>
  <c r="D1775" i="1"/>
  <c r="D1003" i="1"/>
  <c r="D2205" i="1"/>
  <c r="D1464" i="1"/>
  <c r="D2206" i="1"/>
  <c r="D2207" i="1"/>
  <c r="D1004" i="1"/>
  <c r="D2208" i="1"/>
  <c r="D2209" i="1"/>
  <c r="D2210" i="1"/>
  <c r="D2211" i="1"/>
  <c r="D2212" i="1"/>
  <c r="D525" i="1"/>
  <c r="D2213" i="1"/>
  <c r="D2093" i="1"/>
  <c r="D1834" i="1"/>
  <c r="D1412" i="1"/>
  <c r="D526" i="1"/>
  <c r="D2094" i="1"/>
  <c r="D867" i="1"/>
  <c r="D2214" i="1"/>
  <c r="D1776" i="1"/>
  <c r="D2215" i="1"/>
  <c r="D1465" i="1"/>
  <c r="D2095" i="1"/>
  <c r="D2216" i="1"/>
  <c r="D211" i="1"/>
  <c r="D269" i="1"/>
  <c r="D115" i="1"/>
  <c r="D1731" i="1"/>
  <c r="D1433" i="1"/>
  <c r="D4080" i="1"/>
  <c r="D1777" i="1"/>
  <c r="D4081" i="1"/>
  <c r="D721" i="1"/>
  <c r="D2217" i="1"/>
  <c r="D1778" i="1"/>
  <c r="D2218" i="1"/>
  <c r="D2219" i="1"/>
  <c r="D1702" i="1"/>
  <c r="D1413" i="1"/>
  <c r="D1835" i="1"/>
  <c r="D527" i="1"/>
  <c r="D1260" i="1"/>
  <c r="D2096" i="1"/>
  <c r="D2097" i="1"/>
  <c r="D1836" i="1"/>
  <c r="D2168" i="1"/>
  <c r="D456" i="1"/>
  <c r="D1703" i="1"/>
  <c r="D4019" i="1"/>
  <c r="D4020" i="1"/>
  <c r="D2544" i="1"/>
  <c r="D1414" i="1"/>
  <c r="D976" i="1"/>
  <c r="D3278" i="1"/>
  <c r="D3807" i="1"/>
  <c r="D3695" i="1"/>
  <c r="D1415" i="1"/>
  <c r="D265" i="1"/>
  <c r="D1704" i="1"/>
  <c r="D836" i="1"/>
  <c r="D2098" i="1"/>
  <c r="D66" i="1"/>
  <c r="D1175" i="1"/>
  <c r="D3279" i="1"/>
  <c r="D2935" i="1"/>
  <c r="D2099" i="1"/>
  <c r="D2545" i="1"/>
  <c r="D747" i="1"/>
  <c r="D1043" i="1"/>
  <c r="D2100" i="1"/>
  <c r="D616" i="1"/>
  <c r="D2101" i="1"/>
  <c r="D1705" i="1"/>
  <c r="D2546" i="1"/>
  <c r="D2102" i="1"/>
  <c r="D1005" i="1"/>
  <c r="D1706" i="1"/>
  <c r="D748" i="1"/>
  <c r="D2103" i="1"/>
  <c r="D9" i="1"/>
  <c r="D1707" i="1"/>
  <c r="D1416" i="1"/>
  <c r="D2104" i="1"/>
  <c r="D141" i="1"/>
  <c r="D1708" i="1"/>
  <c r="D2547" i="1"/>
  <c r="D226" i="1"/>
  <c r="D1176" i="1"/>
  <c r="D2105" i="1"/>
  <c r="D158" i="1"/>
  <c r="D837" i="1"/>
  <c r="D40" i="1"/>
  <c r="D704" i="1"/>
  <c r="D2285" i="1"/>
  <c r="D134" i="1"/>
  <c r="D2106" i="1"/>
  <c r="D404" i="1"/>
  <c r="D2107" i="1"/>
  <c r="D2548" i="1"/>
  <c r="D2549" i="1"/>
  <c r="D2108" i="1"/>
  <c r="D617" i="1"/>
  <c r="D332" i="1"/>
  <c r="D405" i="1"/>
  <c r="D2109" i="1"/>
  <c r="D2110" i="1"/>
  <c r="D2550" i="1"/>
  <c r="D646" i="1"/>
  <c r="D2111" i="1"/>
  <c r="D618" i="1"/>
  <c r="D94" i="1"/>
  <c r="D2551" i="1"/>
  <c r="D2552" i="1"/>
  <c r="D2553" i="1"/>
  <c r="D2112" i="1"/>
  <c r="D2286" i="1"/>
  <c r="D2113" i="1"/>
  <c r="D1837" i="1"/>
  <c r="D283" i="1"/>
  <c r="D2554" i="1"/>
  <c r="D77" i="1"/>
  <c r="D2555" i="1"/>
  <c r="D2114" i="1"/>
  <c r="D3353" i="1"/>
  <c r="D2936" i="1"/>
  <c r="D4082" i="1"/>
  <c r="D3053" i="1"/>
  <c r="D3696" i="1"/>
  <c r="D4021" i="1"/>
  <c r="D4022" i="1"/>
  <c r="D2556" i="1"/>
  <c r="D227" i="1"/>
  <c r="D3280" i="1"/>
  <c r="D2115" i="1"/>
  <c r="D1522" i="1"/>
  <c r="D1838" i="1"/>
  <c r="D2220" i="1"/>
  <c r="D203" i="1"/>
  <c r="D1839" i="1"/>
  <c r="D1709" i="1"/>
  <c r="D1044" i="1"/>
  <c r="D1710" i="1"/>
  <c r="D1711" i="1"/>
  <c r="D557" i="1"/>
  <c r="D2116" i="1"/>
  <c r="D1523" i="1"/>
  <c r="D2117" i="1"/>
  <c r="D1417" i="1"/>
  <c r="D1524" i="1"/>
  <c r="D2118" i="1"/>
  <c r="D2119" i="1"/>
  <c r="D4023" i="1"/>
  <c r="D372" i="1"/>
  <c r="D647" i="1"/>
  <c r="D2120" i="1"/>
  <c r="D373" i="1"/>
  <c r="D4024" i="1"/>
  <c r="D3697" i="1"/>
  <c r="D4025" i="1"/>
  <c r="D1712" i="1"/>
  <c r="D2121" i="1"/>
  <c r="D2122" i="1"/>
  <c r="D1177" i="1"/>
  <c r="D2123" i="1"/>
  <c r="D705" i="1"/>
  <c r="D2124" i="1"/>
  <c r="D1840" i="1"/>
  <c r="D2125" i="1"/>
  <c r="D749" i="1"/>
  <c r="D1178" i="1"/>
  <c r="D1713" i="1"/>
  <c r="D1045" i="1"/>
  <c r="D1525" i="1"/>
  <c r="D2126" i="1"/>
  <c r="D1418" i="1"/>
  <c r="D4026" i="1"/>
  <c r="D2127" i="1"/>
  <c r="D1179" i="1"/>
  <c r="D1841" i="1"/>
  <c r="D2128" i="1"/>
  <c r="D619" i="1"/>
  <c r="D838" i="1"/>
  <c r="D1842" i="1"/>
  <c r="D2129" i="1"/>
  <c r="D1843" i="1"/>
  <c r="D2130" i="1"/>
  <c r="D2131" i="1"/>
  <c r="D2132" i="1"/>
  <c r="D2133" i="1"/>
  <c r="D406" i="1"/>
  <c r="D307" i="1"/>
  <c r="D1419" i="1"/>
  <c r="D1714" i="1"/>
  <c r="D2134" i="1"/>
  <c r="D2135" i="1"/>
  <c r="D977" i="1"/>
  <c r="D1420" i="1"/>
  <c r="D1421" i="1"/>
  <c r="D67" i="1"/>
  <c r="D839" i="1"/>
  <c r="D407" i="1"/>
  <c r="D2136" i="1"/>
  <c r="D840" i="1"/>
  <c r="D2137" i="1"/>
  <c r="D2138" i="1"/>
  <c r="D129" i="1"/>
  <c r="D1844" i="1"/>
  <c r="D1261" i="1"/>
  <c r="D58" i="1"/>
  <c r="D2139" i="1"/>
  <c r="D1845" i="1"/>
  <c r="D1715" i="1"/>
  <c r="D1716" i="1"/>
  <c r="D1717" i="1"/>
  <c r="D2140" i="1"/>
  <c r="D1180" i="1"/>
  <c r="D2141" i="1"/>
  <c r="D360" i="1"/>
  <c r="D2142" i="1"/>
  <c r="D2143" i="1"/>
  <c r="D841" i="1"/>
  <c r="D2144" i="1"/>
  <c r="D1526" i="1"/>
  <c r="D620" i="1"/>
  <c r="D2145" i="1"/>
  <c r="D885" i="1"/>
  <c r="D4027" i="1"/>
  <c r="D1527" i="1"/>
  <c r="D1422" i="1"/>
  <c r="D2146" i="1"/>
  <c r="D1423" i="1"/>
  <c r="D1846" i="1"/>
  <c r="D1847" i="1"/>
  <c r="D2147" i="1"/>
  <c r="D2148" i="1"/>
  <c r="D1848" i="1"/>
  <c r="D2656" i="1"/>
  <c r="D361" i="1"/>
  <c r="D1424" i="1"/>
  <c r="D2221" i="1"/>
  <c r="D4028" i="1"/>
  <c r="D1849" i="1"/>
  <c r="D528" i="1"/>
  <c r="D10" i="1"/>
  <c r="D2149" i="1"/>
  <c r="D1425" i="1"/>
  <c r="D1426" i="1"/>
  <c r="D2150" i="1"/>
  <c r="D1528" i="1"/>
  <c r="D1427" i="1"/>
  <c r="D2151" i="1"/>
  <c r="D648" i="1"/>
  <c r="D2657" i="1"/>
  <c r="D3808" i="1"/>
  <c r="D1718" i="1"/>
  <c r="D4060" i="1"/>
  <c r="D2287" i="1"/>
  <c r="D3809" i="1"/>
  <c r="D1850" i="1"/>
  <c r="D3698" i="1"/>
  <c r="D1851" i="1"/>
  <c r="D1181" i="1"/>
  <c r="D1852" i="1"/>
  <c r="D2152" i="1"/>
  <c r="D2153" i="1"/>
  <c r="D1529" i="1"/>
  <c r="D1853" i="1"/>
  <c r="D1854" i="1"/>
  <c r="D2169" i="1"/>
  <c r="D1719" i="1"/>
  <c r="D2154" i="1"/>
  <c r="D842" i="1"/>
  <c r="D3810" i="1"/>
  <c r="D1428" i="1"/>
  <c r="D2565" i="1"/>
  <c r="D4029" i="1"/>
  <c r="D3699" i="1"/>
  <c r="D266" i="1"/>
  <c r="D4030" i="1"/>
  <c r="D165" i="1"/>
  <c r="D1720" i="1"/>
  <c r="D408" i="1"/>
  <c r="D2170" i="1"/>
  <c r="D3700" i="1"/>
  <c r="D2155" i="1"/>
  <c r="D362" i="1"/>
  <c r="D4031" i="1"/>
  <c r="D1182" i="1"/>
  <c r="D455" i="1"/>
  <c r="D2156" i="1"/>
  <c r="D1046" i="1"/>
  <c r="D1721" i="1"/>
  <c r="D1855" i="1"/>
  <c r="D1722" i="1"/>
  <c r="D3811" i="1"/>
  <c r="D750" i="1"/>
  <c r="D1530" i="1"/>
  <c r="D409" i="1"/>
  <c r="D1531" i="1"/>
  <c r="D41" i="1"/>
  <c r="D1723" i="1"/>
  <c r="D410" i="1"/>
  <c r="D2157" i="1"/>
  <c r="D843" i="1"/>
  <c r="D844" i="1"/>
  <c r="D1856" i="1"/>
  <c r="D2171" i="1"/>
  <c r="D474" i="1"/>
  <c r="D621" i="1"/>
  <c r="D3812" i="1"/>
  <c r="D3281" i="1"/>
  <c r="D3813" i="1"/>
  <c r="D4032" i="1"/>
  <c r="D3422" i="1"/>
  <c r="D3814" i="1"/>
  <c r="D3815" i="1"/>
  <c r="D3423" i="1"/>
  <c r="D3282" i="1"/>
  <c r="D2557" i="1"/>
  <c r="D3701" i="1"/>
  <c r="D3816" i="1"/>
  <c r="D3702" i="1"/>
  <c r="D4033" i="1"/>
  <c r="D3283" i="1"/>
  <c r="D3294" i="1"/>
  <c r="D3284" i="1"/>
  <c r="D111" i="1"/>
  <c r="D3817" i="1"/>
  <c r="D4034" i="1"/>
  <c r="D3818" i="1"/>
  <c r="D4035" i="1"/>
  <c r="D2586" i="1"/>
  <c r="D2658" i="1"/>
  <c r="D3703" i="1"/>
  <c r="D475" i="1"/>
  <c r="D1857" i="1"/>
  <c r="D3285" i="1"/>
  <c r="D3704" i="1"/>
  <c r="D2937" i="1"/>
  <c r="D4036" i="1"/>
  <c r="D3286" i="1"/>
  <c r="D3054" i="1"/>
  <c r="D751" i="1"/>
  <c r="D3287" i="1"/>
  <c r="D1532" i="1"/>
  <c r="D2158" i="1"/>
  <c r="D1183" i="1"/>
  <c r="D3819" i="1"/>
  <c r="D3424" i="1"/>
  <c r="D95" i="1"/>
  <c r="D4037" i="1"/>
  <c r="D3425" i="1"/>
  <c r="D4038" i="1"/>
  <c r="D3820" i="1"/>
  <c r="D2159" i="1"/>
  <c r="D1858" i="1"/>
  <c r="D3426" i="1"/>
  <c r="D3821" i="1"/>
  <c r="D4039" i="1"/>
  <c r="D1533" i="1"/>
  <c r="D2160" i="1"/>
  <c r="D1429" i="1"/>
  <c r="D1724" i="1"/>
  <c r="D622" i="1"/>
  <c r="D558" i="1"/>
  <c r="D3716" i="1"/>
  <c r="D2161" i="1"/>
  <c r="D2938" i="1"/>
  <c r="D4040" i="1"/>
  <c r="D4041" i="1"/>
  <c r="D4042" i="1"/>
  <c r="D706" i="1"/>
  <c r="D4043" i="1"/>
  <c r="D51" i="1"/>
  <c r="D267" i="1"/>
  <c r="D4044" i="1"/>
  <c r="D3705" i="1"/>
  <c r="D2939" i="1"/>
  <c r="D559" i="1"/>
  <c r="D3822" i="1"/>
  <c r="D1725" i="1"/>
  <c r="D52" i="1"/>
  <c r="D3717" i="1"/>
  <c r="D3288" i="1"/>
  <c r="D3427" i="1"/>
  <c r="D187" i="1"/>
  <c r="D1430" i="1"/>
  <c r="D4045" i="1"/>
  <c r="D3823" i="1"/>
  <c r="D2288" i="1"/>
  <c r="D4046" i="1"/>
  <c r="D3706" i="1"/>
  <c r="D3428" i="1"/>
  <c r="D4083" i="1"/>
  <c r="D1726" i="1"/>
  <c r="D4047" i="1"/>
  <c r="D268" i="1"/>
  <c r="D3429" i="1"/>
  <c r="D3824" i="1"/>
  <c r="D560" i="1"/>
  <c r="D2162" i="1"/>
  <c r="D2163" i="1"/>
  <c r="D1431" i="1"/>
  <c r="D1047" i="1"/>
  <c r="D1727" i="1"/>
  <c r="D1728" i="1"/>
  <c r="D1859" i="1"/>
  <c r="D1432" i="1"/>
  <c r="D3707" i="1"/>
  <c r="D48" i="1"/>
  <c r="D4084" i="1"/>
  <c r="D2164" i="1"/>
  <c r="D707" i="1"/>
  <c r="D3295" i="1"/>
  <c r="D1184" i="1"/>
  <c r="D3055" i="1"/>
  <c r="D3825" i="1"/>
  <c r="D4048" i="1"/>
  <c r="D3708" i="1"/>
  <c r="D3430" i="1"/>
  <c r="D457" i="1"/>
  <c r="D3718" i="1"/>
  <c r="D324" i="1"/>
  <c r="D4061" i="1"/>
  <c r="D4062" i="1"/>
  <c r="D3826" i="1"/>
  <c r="D3289" i="1"/>
  <c r="D845" i="1"/>
  <c r="D4049" i="1"/>
  <c r="D4050" i="1"/>
  <c r="D4063" i="1"/>
  <c r="D3827" i="1"/>
  <c r="D3296" i="1"/>
  <c r="D4051" i="1"/>
  <c r="D4052" i="1"/>
  <c r="D188" i="1"/>
  <c r="D3828" i="1"/>
  <c r="D4085" i="1"/>
  <c r="D4053" i="1"/>
  <c r="D4054" i="1"/>
  <c r="D3290" i="1"/>
  <c r="D4055" i="1"/>
  <c r="D42" i="1"/>
  <c r="D4064" i="1"/>
  <c r="D2566" i="1"/>
  <c r="D4065" i="1"/>
  <c r="D4086" i="1"/>
  <c r="D2567" i="1"/>
  <c r="D2587" i="1"/>
  <c r="D2995" i="1"/>
  <c r="D3297" i="1"/>
  <c r="D4087" i="1"/>
  <c r="D4066" i="1"/>
  <c r="D3829" i="1"/>
  <c r="D4056" i="1"/>
  <c r="D3830" i="1"/>
  <c r="D3831" i="1"/>
  <c r="D4088" i="1"/>
  <c r="D3751" i="1"/>
  <c r="D4057" i="1"/>
  <c r="D3431" i="1"/>
  <c r="K3147" i="1"/>
  <c r="L3432" i="1"/>
  <c r="L2659" i="1"/>
  <c r="L1534" i="1"/>
  <c r="L3056" i="1"/>
  <c r="L11" i="1"/>
  <c r="L1535" i="1"/>
  <c r="L3433" i="1"/>
  <c r="L2996" i="1"/>
  <c r="L2660" i="1"/>
  <c r="L2222" i="1"/>
  <c r="L1779" i="1"/>
  <c r="L886" i="1"/>
  <c r="L3057" i="1"/>
  <c r="L3058" i="1"/>
  <c r="L2223" i="1"/>
  <c r="L3059" i="1"/>
  <c r="L2289" i="1"/>
  <c r="L2661" i="1"/>
  <c r="L2662" i="1"/>
  <c r="L2663" i="1"/>
  <c r="L2290" i="1"/>
  <c r="L2589" i="1"/>
  <c r="L3434" i="1"/>
  <c r="L2664" i="1"/>
  <c r="L3435" i="1"/>
  <c r="L3354" i="1"/>
  <c r="L3436" i="1"/>
  <c r="L2291" i="1"/>
  <c r="L2997" i="1"/>
  <c r="L3060" i="1"/>
  <c r="L2292" i="1"/>
  <c r="L2293" i="1"/>
  <c r="L2665" i="1"/>
  <c r="L1536" i="1"/>
  <c r="L1780" i="1"/>
  <c r="L2590" i="1"/>
  <c r="L424" i="1"/>
  <c r="L1537" i="1"/>
  <c r="L1860" i="1"/>
  <c r="L1048" i="1"/>
  <c r="L2666" i="1"/>
  <c r="L3719" i="1"/>
  <c r="L2667" i="1"/>
  <c r="L1861" i="1"/>
  <c r="L1006" i="1"/>
  <c r="L2948" i="1"/>
  <c r="L2172" i="1"/>
  <c r="L2294" i="1"/>
  <c r="L3437" i="1"/>
  <c r="L2295" i="1"/>
  <c r="L2668" i="1"/>
  <c r="L2669" i="1"/>
  <c r="L3438" i="1"/>
  <c r="L3439" i="1"/>
  <c r="L2296" i="1"/>
  <c r="L2670" i="1"/>
  <c r="L3061" i="1"/>
  <c r="L2297" i="1"/>
  <c r="L3062" i="1"/>
  <c r="L363" i="1"/>
  <c r="L2949" i="1"/>
  <c r="L325" i="1"/>
  <c r="L1862" i="1"/>
  <c r="L3355" i="1"/>
  <c r="L3440" i="1"/>
  <c r="L2671" i="1"/>
  <c r="L3063" i="1"/>
  <c r="L3441" i="1"/>
  <c r="L1863" i="1"/>
  <c r="L3064" i="1"/>
  <c r="L3065" i="1"/>
  <c r="L3442" i="1"/>
  <c r="L3066" i="1"/>
  <c r="L649" i="1"/>
  <c r="L1781" i="1"/>
  <c r="L561" i="1"/>
  <c r="L2672" i="1"/>
  <c r="L2673" i="1"/>
  <c r="L3443" i="1"/>
  <c r="L1782" i="1"/>
  <c r="L3444" i="1"/>
  <c r="L2674" i="1"/>
  <c r="L1864" i="1"/>
  <c r="L3445" i="1"/>
  <c r="L130" i="1"/>
  <c r="L3067" i="1"/>
  <c r="L1865" i="1"/>
  <c r="L2591" i="1"/>
  <c r="L3446" i="1"/>
  <c r="L3447" i="1"/>
  <c r="L752" i="1"/>
  <c r="L3448" i="1"/>
  <c r="L3449" i="1"/>
  <c r="L3068" i="1"/>
  <c r="L476" i="1"/>
  <c r="L3450" i="1"/>
  <c r="L3451" i="1"/>
  <c r="L3452" i="1"/>
  <c r="L2950" i="1"/>
  <c r="L3453" i="1"/>
  <c r="L3069" i="1"/>
  <c r="L3070" i="1"/>
  <c r="L2998" i="1"/>
  <c r="L1538" i="1"/>
  <c r="L3071" i="1"/>
  <c r="L3072" i="1"/>
  <c r="L3073" i="1"/>
  <c r="L1866" i="1"/>
  <c r="L3454" i="1"/>
  <c r="L2675" i="1"/>
  <c r="L2592" i="1"/>
  <c r="L3074" i="1"/>
  <c r="L650" i="1"/>
  <c r="L3455" i="1"/>
  <c r="L2676" i="1"/>
  <c r="L2999" i="1"/>
  <c r="L1539" i="1"/>
  <c r="L3456" i="1"/>
  <c r="L3075" i="1"/>
  <c r="L3457" i="1"/>
  <c r="L3076" i="1"/>
  <c r="L1867" i="1"/>
  <c r="L1540" i="1"/>
  <c r="L3356" i="1"/>
  <c r="L1541" i="1"/>
  <c r="L3077" i="1"/>
  <c r="L2677" i="1"/>
  <c r="L3000" i="1"/>
  <c r="L3458" i="1"/>
  <c r="L3459" i="1"/>
  <c r="L2298" i="1"/>
  <c r="L212" i="1"/>
  <c r="L651" i="1"/>
  <c r="L887" i="1"/>
  <c r="L3001" i="1"/>
  <c r="L2299" i="1"/>
  <c r="L3460" i="1"/>
  <c r="L213" i="1"/>
  <c r="L2678" i="1"/>
  <c r="L3720" i="1"/>
  <c r="L3298" i="1"/>
  <c r="L3299" i="1"/>
  <c r="L1868" i="1"/>
  <c r="L3461" i="1"/>
  <c r="L3002" i="1"/>
  <c r="L1869" i="1"/>
  <c r="L3003" i="1"/>
  <c r="L3078" i="1"/>
  <c r="L3079" i="1"/>
  <c r="L1870" i="1"/>
  <c r="L1783" i="1"/>
  <c r="L2300" i="1"/>
  <c r="L3357" i="1"/>
  <c r="L868" i="1"/>
  <c r="L3462" i="1"/>
  <c r="L276" i="1"/>
  <c r="L3080" i="1"/>
  <c r="L3463" i="1"/>
  <c r="L1871" i="1"/>
  <c r="L2301" i="1"/>
  <c r="L3081" i="1"/>
  <c r="L2224" i="1"/>
  <c r="L2593" i="1"/>
  <c r="L214" i="1"/>
  <c r="L753" i="1"/>
  <c r="L888" i="1"/>
  <c r="L889" i="1"/>
  <c r="L2679" i="1"/>
  <c r="L3004" i="1"/>
  <c r="L3300" i="1"/>
  <c r="L3710" i="1"/>
  <c r="L3464" i="1"/>
  <c r="L3465" i="1"/>
  <c r="L3358" i="1"/>
  <c r="L3005" i="1"/>
  <c r="L3082" i="1"/>
  <c r="L3466" i="1"/>
  <c r="L562" i="1"/>
  <c r="L1439" i="1"/>
  <c r="L3467" i="1"/>
  <c r="L2680" i="1"/>
  <c r="L3468" i="1"/>
  <c r="L1872" i="1"/>
  <c r="L652" i="1"/>
  <c r="L1873" i="1"/>
  <c r="L3469" i="1"/>
  <c r="L1874" i="1"/>
  <c r="L2568" i="1"/>
  <c r="L3359" i="1"/>
  <c r="L1875" i="1"/>
  <c r="L3360" i="1"/>
  <c r="L3083" i="1"/>
  <c r="L3470" i="1"/>
  <c r="L3471" i="1"/>
  <c r="L3361" i="1"/>
  <c r="L3472" i="1"/>
  <c r="L3473" i="1"/>
  <c r="L3474" i="1"/>
  <c r="L1049" i="1"/>
  <c r="L3475" i="1"/>
  <c r="L3362" i="1"/>
  <c r="L3476" i="1"/>
  <c r="L3006" i="1"/>
  <c r="L3477" i="1"/>
  <c r="L2594" i="1"/>
  <c r="L2951" i="1"/>
  <c r="L96" i="1"/>
  <c r="L3363" i="1"/>
  <c r="L1876" i="1"/>
  <c r="L3478" i="1"/>
  <c r="L2681" i="1"/>
  <c r="L3479" i="1"/>
  <c r="L3084" i="1"/>
  <c r="L3007" i="1"/>
  <c r="L3085" i="1"/>
  <c r="L3480" i="1"/>
  <c r="L3481" i="1"/>
  <c r="L3482" i="1"/>
  <c r="L2682" i="1"/>
  <c r="L3483" i="1"/>
  <c r="L2683" i="1"/>
  <c r="L653" i="1"/>
  <c r="L2684" i="1"/>
  <c r="L654" i="1"/>
  <c r="L1877" i="1"/>
  <c r="L3086" i="1"/>
  <c r="L3484" i="1"/>
  <c r="L2595" i="1"/>
  <c r="L2225" i="1"/>
  <c r="L2588" i="1"/>
  <c r="L3711" i="1"/>
  <c r="L3087" i="1"/>
  <c r="L69" i="1"/>
  <c r="L3485" i="1"/>
  <c r="L1729" i="1"/>
  <c r="L1434" i="1"/>
  <c r="L3712" i="1"/>
  <c r="L2685" i="1"/>
  <c r="L2686" i="1"/>
  <c r="L1878" i="1"/>
  <c r="L3088" i="1"/>
  <c r="L2596" i="1"/>
  <c r="L215" i="1"/>
  <c r="L2302" i="1"/>
  <c r="L2597" i="1"/>
  <c r="L3089" i="1"/>
  <c r="L3486" i="1"/>
  <c r="L2687" i="1"/>
  <c r="L3487" i="1"/>
  <c r="L3713" i="1"/>
  <c r="L2688" i="1"/>
  <c r="L3488" i="1"/>
  <c r="L3090" i="1"/>
  <c r="L754" i="1"/>
  <c r="L3489" i="1"/>
  <c r="L3721" i="1"/>
  <c r="L3490" i="1"/>
  <c r="L3491" i="1"/>
  <c r="L2303" i="1"/>
  <c r="L3492" i="1"/>
  <c r="L1879" i="1"/>
  <c r="L708" i="1"/>
  <c r="L3364" i="1"/>
  <c r="L3493" i="1"/>
  <c r="L3494" i="1"/>
  <c r="L3091" i="1"/>
  <c r="L3092" i="1"/>
  <c r="L3365" i="1"/>
  <c r="L87" i="1"/>
  <c r="L2304" i="1"/>
  <c r="L3495" i="1"/>
  <c r="L3093" i="1"/>
  <c r="L1784" i="1"/>
  <c r="L3496" i="1"/>
  <c r="L1880" i="1"/>
  <c r="L3722" i="1"/>
  <c r="L2689" i="1"/>
  <c r="L3094" i="1"/>
  <c r="L2226" i="1"/>
  <c r="L655" i="1"/>
  <c r="L2305" i="1"/>
  <c r="L3723" i="1"/>
  <c r="L3497" i="1"/>
  <c r="L3498" i="1"/>
  <c r="L3724" i="1"/>
  <c r="L3366" i="1"/>
  <c r="L43" i="1"/>
  <c r="L1440" i="1"/>
  <c r="L3095" i="1"/>
  <c r="L3096" i="1"/>
  <c r="L3499" i="1"/>
  <c r="L2690" i="1"/>
  <c r="L3301" i="1"/>
  <c r="L979" i="1"/>
  <c r="L3500" i="1"/>
  <c r="L3097" i="1"/>
  <c r="L3008" i="1"/>
  <c r="L3725" i="1"/>
  <c r="L2691" i="1"/>
  <c r="L3501" i="1"/>
  <c r="L3502" i="1"/>
  <c r="L2692" i="1"/>
  <c r="L3009" i="1"/>
  <c r="L3726" i="1"/>
  <c r="L709" i="1"/>
  <c r="L2306" i="1"/>
  <c r="L3367" i="1"/>
  <c r="L3727" i="1"/>
  <c r="L3503" i="1"/>
  <c r="L3010" i="1"/>
  <c r="L980" i="1"/>
  <c r="L216" i="1"/>
  <c r="L1441" i="1"/>
  <c r="L3714" i="1"/>
  <c r="L3504" i="1"/>
  <c r="L3098" i="1"/>
  <c r="L2307" i="1"/>
  <c r="L12" i="1"/>
  <c r="L3505" i="1"/>
  <c r="L2" i="1"/>
  <c r="L13" i="1"/>
  <c r="L2693" i="1"/>
  <c r="L3506" i="1"/>
  <c r="L3507" i="1"/>
  <c r="L2694" i="1"/>
  <c r="L3508" i="1"/>
  <c r="L1262" i="1"/>
  <c r="L3728" i="1"/>
  <c r="L3368" i="1"/>
  <c r="L3509" i="1"/>
  <c r="L3510" i="1"/>
  <c r="L3729" i="1"/>
  <c r="L3099" i="1"/>
  <c r="L2695" i="1"/>
  <c r="L1542" i="1"/>
  <c r="L2598" i="1"/>
  <c r="L3011" i="1"/>
  <c r="L2599" i="1"/>
  <c r="L3100" i="1"/>
  <c r="L2952" i="1"/>
  <c r="L890" i="1"/>
  <c r="L3101" i="1"/>
  <c r="L3012" i="1"/>
  <c r="L3511" i="1"/>
  <c r="L1881" i="1"/>
  <c r="L2308" i="1"/>
  <c r="L1543" i="1"/>
  <c r="L2696" i="1"/>
  <c r="L333" i="1"/>
  <c r="L3512" i="1"/>
  <c r="L3513" i="1"/>
  <c r="L3369" i="1"/>
  <c r="L1882" i="1"/>
  <c r="L3370" i="1"/>
  <c r="L656" i="1"/>
  <c r="L1544" i="1"/>
  <c r="L3102" i="1"/>
  <c r="L3103" i="1"/>
  <c r="L3514" i="1"/>
  <c r="L657" i="1"/>
  <c r="L44" i="1"/>
  <c r="L2697" i="1"/>
  <c r="L755" i="1"/>
  <c r="L3013" i="1"/>
  <c r="L2698" i="1"/>
  <c r="L3104" i="1"/>
  <c r="L3515" i="1"/>
  <c r="L3371" i="1"/>
  <c r="L623" i="1"/>
  <c r="L3302" i="1"/>
  <c r="L3303" i="1"/>
  <c r="L2953" i="1"/>
  <c r="L3304" i="1"/>
  <c r="L2569" i="1"/>
  <c r="L3305" i="1"/>
  <c r="L3306" i="1"/>
  <c r="L3307" i="1"/>
  <c r="L3105" i="1"/>
  <c r="L3516" i="1"/>
  <c r="L3308" i="1"/>
  <c r="L3014" i="1"/>
  <c r="L308" i="1"/>
  <c r="L3517" i="1"/>
  <c r="L3106" i="1"/>
  <c r="L2600" i="1"/>
  <c r="L3518" i="1"/>
  <c r="L2309" i="1"/>
  <c r="L2310" i="1"/>
  <c r="L2311" i="1"/>
  <c r="L83" i="1"/>
  <c r="L2699" i="1"/>
  <c r="L374" i="1"/>
  <c r="L3107" i="1"/>
  <c r="L1883" i="1"/>
  <c r="L3372" i="1"/>
  <c r="L1884" i="1"/>
  <c r="L477" i="1"/>
  <c r="L3108" i="1"/>
  <c r="L1885" i="1"/>
  <c r="L563" i="1"/>
  <c r="L1732" i="1"/>
  <c r="L2312" i="1"/>
  <c r="L3015" i="1"/>
  <c r="L564" i="1"/>
  <c r="L3109" i="1"/>
  <c r="L277" i="1"/>
  <c r="L1886" i="1"/>
  <c r="L3110" i="1"/>
  <c r="L3309" i="1"/>
  <c r="L2313" i="1"/>
  <c r="L3111" i="1"/>
  <c r="L2227" i="1"/>
  <c r="L217" i="1"/>
  <c r="L3310" i="1"/>
  <c r="L2954" i="1"/>
  <c r="L3112" i="1"/>
  <c r="L3113" i="1"/>
  <c r="L891" i="1"/>
  <c r="L3016" i="1"/>
  <c r="L3114" i="1"/>
  <c r="L3519" i="1"/>
  <c r="L1545" i="1"/>
  <c r="L3520" i="1"/>
  <c r="L3115" i="1"/>
  <c r="L1050" i="1"/>
  <c r="L1263" i="1"/>
  <c r="L3116" i="1"/>
  <c r="L2314" i="1"/>
  <c r="L3373" i="1"/>
  <c r="L3017" i="1"/>
  <c r="L3117" i="1"/>
  <c r="L2700" i="1"/>
  <c r="L3311" i="1"/>
  <c r="L3312" i="1"/>
  <c r="L3313" i="1"/>
  <c r="L3314" i="1"/>
  <c r="L3018" i="1"/>
  <c r="L565" i="1"/>
  <c r="L3" i="1"/>
  <c r="L2701" i="1"/>
  <c r="L425" i="1"/>
  <c r="L3521" i="1"/>
  <c r="L3522" i="1"/>
  <c r="L2955" i="1"/>
  <c r="L3315" i="1"/>
  <c r="L624" i="1"/>
  <c r="L2570" i="1"/>
  <c r="L3374" i="1"/>
  <c r="L2956" i="1"/>
  <c r="L1733" i="1"/>
  <c r="L3316" i="1"/>
  <c r="L2957" i="1"/>
  <c r="L2571" i="1"/>
  <c r="L2958" i="1"/>
  <c r="L981" i="1"/>
  <c r="L3118" i="1"/>
  <c r="L625" i="1"/>
  <c r="L3523" i="1"/>
  <c r="L3119" i="1"/>
  <c r="L3524" i="1"/>
  <c r="L2315" i="1"/>
  <c r="L3120" i="1"/>
  <c r="L3121" i="1"/>
  <c r="L3122" i="1"/>
  <c r="L2601" i="1"/>
  <c r="L2316" i="1"/>
  <c r="L2228" i="1"/>
  <c r="L3123" i="1"/>
  <c r="L2602" i="1"/>
  <c r="L218" i="1"/>
  <c r="L3124" i="1"/>
  <c r="L2702" i="1"/>
  <c r="L309" i="1"/>
  <c r="L1887" i="1"/>
  <c r="L3525" i="1"/>
  <c r="L2703" i="1"/>
  <c r="L3730" i="1"/>
  <c r="L722" i="1"/>
  <c r="L3125" i="1"/>
  <c r="L3126" i="1"/>
  <c r="L3127" i="1"/>
  <c r="L3019" i="1"/>
  <c r="L2704" i="1"/>
  <c r="L14" i="1"/>
  <c r="L3020" i="1"/>
  <c r="L3128" i="1"/>
  <c r="L2317" i="1"/>
  <c r="L756" i="1"/>
  <c r="L2603" i="1"/>
  <c r="L1888" i="1"/>
  <c r="L3129" i="1"/>
  <c r="L2318" i="1"/>
  <c r="L3130" i="1"/>
  <c r="L3131" i="1"/>
  <c r="L2319" i="1"/>
  <c r="L757" i="1"/>
  <c r="L566" i="1"/>
  <c r="L2229" i="1"/>
  <c r="L3317" i="1"/>
  <c r="L2604" i="1"/>
  <c r="L3132" i="1"/>
  <c r="L3375" i="1"/>
  <c r="L1734" i="1"/>
  <c r="L3133" i="1"/>
  <c r="L3376" i="1"/>
  <c r="L3377" i="1"/>
  <c r="L3731" i="1"/>
  <c r="L3526" i="1"/>
  <c r="L3527" i="1"/>
  <c r="L3528" i="1"/>
  <c r="L3378" i="1"/>
  <c r="L3134" i="1"/>
  <c r="L2705" i="1"/>
  <c r="L2706" i="1"/>
  <c r="L658" i="1"/>
  <c r="L2320" i="1"/>
  <c r="L567" i="1"/>
  <c r="L2707" i="1"/>
  <c r="L2708" i="1"/>
  <c r="L1785" i="1"/>
  <c r="L3135" i="1"/>
  <c r="L3136" i="1"/>
  <c r="L568" i="1"/>
  <c r="L3137" i="1"/>
  <c r="L204" i="1"/>
  <c r="L569" i="1"/>
  <c r="L2709" i="1"/>
  <c r="L1546" i="1"/>
  <c r="L3529" i="1"/>
  <c r="L3138" i="1"/>
  <c r="L1547" i="1"/>
  <c r="L3318" i="1"/>
  <c r="L3139" i="1"/>
  <c r="L3319" i="1"/>
  <c r="L570" i="1"/>
  <c r="L3320" i="1"/>
  <c r="L1224" i="1"/>
  <c r="L2710" i="1"/>
  <c r="L3321" i="1"/>
  <c r="L3140" i="1"/>
  <c r="L3021" i="1"/>
  <c r="L3141" i="1"/>
  <c r="L3291" i="1"/>
  <c r="L2959" i="1"/>
  <c r="L2711" i="1"/>
  <c r="L1548" i="1"/>
  <c r="L3530" i="1"/>
  <c r="L3531" i="1"/>
  <c r="L3532" i="1"/>
  <c r="L1051" i="1"/>
  <c r="L1264" i="1"/>
  <c r="L2321" i="1"/>
  <c r="L3142" i="1"/>
  <c r="L55" i="1"/>
  <c r="L334" i="1"/>
  <c r="L3143" i="1"/>
  <c r="L3533" i="1"/>
  <c r="L426" i="1"/>
  <c r="L2712" i="1"/>
  <c r="L2713" i="1"/>
  <c r="L124" i="1"/>
  <c r="L3022" i="1"/>
  <c r="L2714" i="1"/>
  <c r="L3144" i="1"/>
  <c r="L3322" i="1"/>
  <c r="L131" i="1"/>
  <c r="L3323" i="1"/>
  <c r="L3145" i="1"/>
  <c r="L3324" i="1"/>
  <c r="L3146" i="1"/>
  <c r="L2715" i="1"/>
  <c r="L2716" i="1"/>
  <c r="L2173" i="1"/>
  <c r="L2960" i="1"/>
  <c r="L3325" i="1"/>
  <c r="L3023" i="1"/>
  <c r="L2961" i="1"/>
  <c r="L1889" i="1"/>
  <c r="L847" i="1"/>
  <c r="L530" i="1"/>
  <c r="L3326" i="1"/>
  <c r="L3732" i="1"/>
  <c r="L3327" i="1"/>
  <c r="L3147" i="1"/>
  <c r="L3148" i="1"/>
  <c r="L1185" i="1"/>
  <c r="L3024" i="1"/>
  <c r="L127" i="1"/>
  <c r="L3149" i="1"/>
  <c r="L270" i="1"/>
  <c r="L3379" i="1"/>
  <c r="L3534" i="1"/>
  <c r="L2174" i="1"/>
  <c r="L3150" i="1"/>
  <c r="L205" i="1"/>
  <c r="L3151" i="1"/>
  <c r="L3380" i="1"/>
  <c r="L626" i="1"/>
  <c r="L571" i="1"/>
  <c r="L3535" i="1"/>
  <c r="L1890" i="1"/>
  <c r="L1549" i="1"/>
  <c r="L2962" i="1"/>
  <c r="L3152" i="1"/>
  <c r="L3536" i="1"/>
  <c r="L2175" i="1"/>
  <c r="L2322" i="1"/>
  <c r="L2963" i="1"/>
  <c r="L1466" i="1"/>
  <c r="L3328" i="1"/>
  <c r="L3537" i="1"/>
  <c r="L3329" i="1"/>
  <c r="L206" i="1"/>
  <c r="L3330" i="1"/>
  <c r="L2964" i="1"/>
  <c r="L2176" i="1"/>
  <c r="L2965" i="1"/>
  <c r="L3331" i="1"/>
  <c r="L627" i="1"/>
  <c r="L710" i="1"/>
  <c r="L1186" i="1"/>
  <c r="L3332" i="1"/>
  <c r="L2966" i="1"/>
  <c r="L3333" i="1"/>
  <c r="L2967" i="1"/>
  <c r="L2572" i="1"/>
  <c r="L3334" i="1"/>
  <c r="L2968" i="1"/>
  <c r="L2969" i="1"/>
  <c r="L84" i="1"/>
  <c r="L3335" i="1"/>
  <c r="L2970" i="1"/>
  <c r="L3336" i="1"/>
  <c r="L1442" i="1"/>
  <c r="L3337" i="1"/>
  <c r="L90" i="1"/>
  <c r="L207" i="1"/>
  <c r="L2177" i="1"/>
  <c r="L2971" i="1"/>
  <c r="L2178" i="1"/>
  <c r="L3338" i="1"/>
  <c r="L2972" i="1"/>
  <c r="L2573" i="1"/>
  <c r="L3339" i="1"/>
  <c r="L2973" i="1"/>
  <c r="L1187" i="1"/>
  <c r="L2974" i="1"/>
  <c r="L2975" i="1"/>
  <c r="L3340" i="1"/>
  <c r="L1735" i="1"/>
  <c r="L2179" i="1"/>
  <c r="L1188" i="1"/>
  <c r="L1891" i="1"/>
  <c r="L3538" i="1"/>
  <c r="L3539" i="1"/>
  <c r="L2605" i="1"/>
  <c r="L1892" i="1"/>
  <c r="L2717" i="1"/>
  <c r="L2718" i="1"/>
  <c r="L2323" i="1"/>
  <c r="L3153" i="1"/>
  <c r="L2324" i="1"/>
  <c r="L2606" i="1"/>
  <c r="L3154" i="1"/>
  <c r="L572" i="1"/>
  <c r="L1893" i="1"/>
  <c r="L2607" i="1"/>
  <c r="L3155" i="1"/>
  <c r="L192" i="1"/>
  <c r="L2719" i="1"/>
  <c r="L2720" i="1"/>
  <c r="L3156" i="1"/>
  <c r="L2721" i="1"/>
  <c r="L2722" i="1"/>
  <c r="L1894" i="1"/>
  <c r="L2940" i="1"/>
  <c r="L2723" i="1"/>
  <c r="L2724" i="1"/>
  <c r="L3157" i="1"/>
  <c r="L3158" i="1"/>
  <c r="L3159" i="1"/>
  <c r="L3160" i="1"/>
  <c r="L1052" i="1"/>
  <c r="L1053" i="1"/>
  <c r="L2725" i="1"/>
  <c r="L1550" i="1"/>
  <c r="L3161" i="1"/>
  <c r="L573" i="1"/>
  <c r="L2574" i="1"/>
  <c r="L3715" i="1"/>
  <c r="L228" i="1"/>
  <c r="L81" i="1"/>
  <c r="L574" i="1"/>
  <c r="L2726" i="1"/>
  <c r="L2727" i="1"/>
  <c r="L1054" i="1"/>
  <c r="L892" i="1"/>
  <c r="L105" i="1"/>
  <c r="L3162" i="1"/>
  <c r="L3163" i="1"/>
  <c r="L3164" i="1"/>
  <c r="L3165" i="1"/>
  <c r="L2230" i="1"/>
  <c r="L1551" i="1"/>
  <c r="L659" i="1"/>
  <c r="L3540" i="1"/>
  <c r="L3733" i="1"/>
  <c r="L3166" i="1"/>
  <c r="L3734" i="1"/>
  <c r="L1055" i="1"/>
  <c r="L3541" i="1"/>
  <c r="L3341" i="1"/>
  <c r="L3167" i="1"/>
  <c r="L711" i="1"/>
  <c r="L1552" i="1"/>
  <c r="L538" i="1"/>
  <c r="L3735" i="1"/>
  <c r="L575" i="1"/>
  <c r="L3168" i="1"/>
  <c r="L189" i="1"/>
  <c r="L2728" i="1"/>
  <c r="L3736" i="1"/>
  <c r="L3169" i="1"/>
  <c r="L628" i="1"/>
  <c r="L3170" i="1"/>
  <c r="L3737" i="1"/>
  <c r="L3171" i="1"/>
  <c r="L3381" i="1"/>
  <c r="L3342" i="1"/>
  <c r="L3172" i="1"/>
  <c r="L3542" i="1"/>
  <c r="L893" i="1"/>
  <c r="L3173" i="1"/>
  <c r="L3174" i="1"/>
  <c r="L3025" i="1"/>
  <c r="L3543" i="1"/>
  <c r="L3709" i="1"/>
  <c r="L3382" i="1"/>
  <c r="L3544" i="1"/>
  <c r="L1225" i="1"/>
  <c r="L2325" i="1"/>
  <c r="L894" i="1"/>
  <c r="L1056" i="1"/>
  <c r="L3175" i="1"/>
  <c r="L2326" i="1"/>
  <c r="L2729" i="1"/>
  <c r="L166" i="1"/>
  <c r="L576" i="1"/>
  <c r="L167" i="1"/>
  <c r="L2327" i="1"/>
  <c r="L2608" i="1"/>
  <c r="L2609" i="1"/>
  <c r="L478" i="1"/>
  <c r="L2328" i="1"/>
  <c r="L1553" i="1"/>
  <c r="L2329" i="1"/>
  <c r="L3383" i="1"/>
  <c r="L1554" i="1"/>
  <c r="L3545" i="1"/>
  <c r="L3546" i="1"/>
  <c r="L1265" i="1"/>
  <c r="L80" i="1"/>
  <c r="L895" i="1"/>
  <c r="L2231" i="1"/>
  <c r="L2730" i="1"/>
  <c r="L1895" i="1"/>
  <c r="L1896" i="1"/>
  <c r="L161" i="1"/>
  <c r="L2731" i="1"/>
  <c r="L2610" i="1"/>
  <c r="L479" i="1"/>
  <c r="L107" i="1"/>
  <c r="L2232" i="1"/>
  <c r="L2233" i="1"/>
  <c r="L2732" i="1"/>
  <c r="L1266" i="1"/>
  <c r="L2234" i="1"/>
  <c r="L2733" i="1"/>
  <c r="L1267" i="1"/>
  <c r="L3547" i="1"/>
  <c r="L1555" i="1"/>
  <c r="L2734" i="1"/>
  <c r="L577" i="1"/>
  <c r="L1897" i="1"/>
  <c r="L168" i="1"/>
  <c r="L1556" i="1"/>
  <c r="L3384" i="1"/>
  <c r="L1898" i="1"/>
  <c r="L2735" i="1"/>
  <c r="L1899" i="1"/>
  <c r="L2330" i="1"/>
  <c r="L2736" i="1"/>
  <c r="L1057" i="1"/>
  <c r="L2737" i="1"/>
  <c r="L2738" i="1"/>
  <c r="L2739" i="1"/>
  <c r="L2740" i="1"/>
  <c r="L2741" i="1"/>
  <c r="L480" i="1"/>
  <c r="L2742" i="1"/>
  <c r="L578" i="1"/>
  <c r="L2611" i="1"/>
  <c r="L2743" i="1"/>
  <c r="L289" i="1"/>
  <c r="L896" i="1"/>
  <c r="L2744" i="1"/>
  <c r="L2612" i="1"/>
  <c r="L2331" i="1"/>
  <c r="L1058" i="1"/>
  <c r="L1900" i="1"/>
  <c r="L2332" i="1"/>
  <c r="L335" i="1"/>
  <c r="L3385" i="1"/>
  <c r="L3176" i="1"/>
  <c r="L2745" i="1"/>
  <c r="L82" i="1"/>
  <c r="L2333" i="1"/>
  <c r="L3026" i="1"/>
  <c r="L3177" i="1"/>
  <c r="L3178" i="1"/>
  <c r="L3179" i="1"/>
  <c r="L1901" i="1"/>
  <c r="L3180" i="1"/>
  <c r="L3181" i="1"/>
  <c r="L3182" i="1"/>
  <c r="L3183" i="1"/>
  <c r="L310" i="1"/>
  <c r="L2746" i="1"/>
  <c r="L2334" i="1"/>
  <c r="L712" i="1"/>
  <c r="L758" i="1"/>
  <c r="L3027" i="1"/>
  <c r="L2747" i="1"/>
  <c r="L140" i="1"/>
  <c r="L3548" i="1"/>
  <c r="L375" i="1"/>
  <c r="L1059" i="1"/>
  <c r="L3549" i="1"/>
  <c r="L68" i="1"/>
  <c r="L3343" i="1"/>
  <c r="L376" i="1"/>
  <c r="L2180" i="1"/>
  <c r="L15" i="1"/>
  <c r="L2613" i="1"/>
  <c r="L2575" i="1"/>
  <c r="L982" i="1"/>
  <c r="L300" i="1"/>
  <c r="L531" i="1"/>
  <c r="L848" i="1"/>
  <c r="L983" i="1"/>
  <c r="L2976" i="1"/>
  <c r="L2748" i="1"/>
  <c r="L298" i="1"/>
  <c r="L1902" i="1"/>
  <c r="L849" i="1"/>
  <c r="L2977" i="1"/>
  <c r="L532" i="1"/>
  <c r="L2576" i="1"/>
  <c r="L2749" i="1"/>
  <c r="L3550" i="1"/>
  <c r="L3551" i="1"/>
  <c r="L3184" i="1"/>
  <c r="L2750" i="1"/>
  <c r="L1557" i="1"/>
  <c r="L2335" i="1"/>
  <c r="L3185" i="1"/>
  <c r="L2614" i="1"/>
  <c r="L2336" i="1"/>
  <c r="L3028" i="1"/>
  <c r="L3186" i="1"/>
  <c r="L1558" i="1"/>
  <c r="L3187" i="1"/>
  <c r="L3188" i="1"/>
  <c r="L3552" i="1"/>
  <c r="L3189" i="1"/>
  <c r="L3190" i="1"/>
  <c r="L45" i="1"/>
  <c r="L2337" i="1"/>
  <c r="L2751" i="1"/>
  <c r="L3292" i="1"/>
  <c r="L3191" i="1"/>
  <c r="L3192" i="1"/>
  <c r="L759" i="1"/>
  <c r="L3344" i="1"/>
  <c r="L3738" i="1"/>
  <c r="L1443" i="1"/>
  <c r="L2978" i="1"/>
  <c r="L230" i="1"/>
  <c r="L1736" i="1"/>
  <c r="L219" i="1"/>
  <c r="L3386" i="1"/>
  <c r="L3193" i="1"/>
  <c r="L660" i="1"/>
  <c r="L897" i="1"/>
  <c r="L2338" i="1"/>
  <c r="L3194" i="1"/>
  <c r="L1559" i="1"/>
  <c r="L3029" i="1"/>
  <c r="L2339" i="1"/>
  <c r="L311" i="1"/>
  <c r="L3195" i="1"/>
  <c r="L898" i="1"/>
  <c r="L661" i="1"/>
  <c r="L1467" i="1"/>
  <c r="L3739" i="1"/>
  <c r="L1737" i="1"/>
  <c r="L3196" i="1"/>
  <c r="L3553" i="1"/>
  <c r="L3554" i="1"/>
  <c r="L3555" i="1"/>
  <c r="L1903" i="1"/>
  <c r="L1904" i="1"/>
  <c r="L3197" i="1"/>
  <c r="L1560" i="1"/>
  <c r="L1738" i="1"/>
  <c r="L1060" i="1"/>
  <c r="L760" i="1"/>
  <c r="L16" i="1"/>
  <c r="L2979" i="1"/>
  <c r="L17" i="1"/>
  <c r="L2752" i="1"/>
  <c r="L2235" i="1"/>
  <c r="L3556" i="1"/>
  <c r="L3345" i="1"/>
  <c r="L3557" i="1"/>
  <c r="L3558" i="1"/>
  <c r="L1007" i="1"/>
  <c r="L3559" i="1"/>
  <c r="L3560" i="1"/>
  <c r="L3561" i="1"/>
  <c r="L3030" i="1"/>
  <c r="L3198" i="1"/>
  <c r="L3740" i="1"/>
  <c r="L3562" i="1"/>
  <c r="L2615" i="1"/>
  <c r="L3199" i="1"/>
  <c r="L1786" i="1"/>
  <c r="L2753" i="1"/>
  <c r="L2577" i="1"/>
  <c r="L2236" i="1"/>
  <c r="L3563" i="1"/>
  <c r="L1268" i="1"/>
  <c r="L1269" i="1"/>
  <c r="L2340" i="1"/>
  <c r="L3564" i="1"/>
  <c r="L2341" i="1"/>
  <c r="L3200" i="1"/>
  <c r="L3346" i="1"/>
  <c r="L1561" i="1"/>
  <c r="L2342" i="1"/>
  <c r="L2980" i="1"/>
  <c r="L2237" i="1"/>
  <c r="L1905" i="1"/>
  <c r="L761" i="1"/>
  <c r="L2181" i="1"/>
  <c r="L46" i="1"/>
  <c r="L18" i="1"/>
  <c r="L2182" i="1"/>
  <c r="L2183" i="1"/>
  <c r="L2754" i="1"/>
  <c r="L1444" i="1"/>
  <c r="L1468" i="1"/>
  <c r="L3387" i="1"/>
  <c r="L3388" i="1"/>
  <c r="L97" i="1"/>
  <c r="L231" i="1"/>
  <c r="L3565" i="1"/>
  <c r="L3741" i="1"/>
  <c r="L47" i="1"/>
  <c r="L19" i="1"/>
  <c r="L2343" i="1"/>
  <c r="L54" i="1"/>
  <c r="L2344" i="1"/>
  <c r="L1270" i="1"/>
  <c r="L2345" i="1"/>
  <c r="L1906" i="1"/>
  <c r="L458" i="1"/>
  <c r="L427" i="1"/>
  <c r="L377" i="1"/>
  <c r="L1562" i="1"/>
  <c r="L241" i="1"/>
  <c r="L2346" i="1"/>
  <c r="L1907" i="1"/>
  <c r="L428" i="1"/>
  <c r="L2347" i="1"/>
  <c r="L2238" i="1"/>
  <c r="L2348" i="1"/>
  <c r="L2349" i="1"/>
  <c r="L2239" i="1"/>
  <c r="L899" i="1"/>
  <c r="L2350" i="1"/>
  <c r="L3201" i="1"/>
  <c r="L1908" i="1"/>
  <c r="L2616" i="1"/>
  <c r="L2240" i="1"/>
  <c r="L2755" i="1"/>
  <c r="L579" i="1"/>
  <c r="L2617" i="1"/>
  <c r="L3202" i="1"/>
  <c r="L232" i="1"/>
  <c r="L2578" i="1"/>
  <c r="L3203" i="1"/>
  <c r="L869" i="1"/>
  <c r="L2756" i="1"/>
  <c r="L20" i="1"/>
  <c r="L2757" i="1"/>
  <c r="L2758" i="1"/>
  <c r="L1563" i="1"/>
  <c r="L2759" i="1"/>
  <c r="L1061" i="1"/>
  <c r="L1909" i="1"/>
  <c r="L21" i="1"/>
  <c r="L2760" i="1"/>
  <c r="L539" i="1"/>
  <c r="L3566" i="1"/>
  <c r="L2761" i="1"/>
  <c r="L2762" i="1"/>
  <c r="L411" i="1"/>
  <c r="L2763" i="1"/>
  <c r="L2764" i="1"/>
  <c r="L1271" i="1"/>
  <c r="L2351" i="1"/>
  <c r="L3204" i="1"/>
  <c r="L2765" i="1"/>
  <c r="L3205" i="1"/>
  <c r="L2241" i="1"/>
  <c r="L3206" i="1"/>
  <c r="L3207" i="1"/>
  <c r="L2766" i="1"/>
  <c r="L1910" i="1"/>
  <c r="L2981" i="1"/>
  <c r="L3208" i="1"/>
  <c r="L2767" i="1"/>
  <c r="L1787" i="1"/>
  <c r="L2768" i="1"/>
  <c r="L3209" i="1"/>
  <c r="L633" i="1"/>
  <c r="L2352" i="1"/>
  <c r="L2353" i="1"/>
  <c r="L1788" i="1"/>
  <c r="L2769" i="1"/>
  <c r="L2354" i="1"/>
  <c r="L723" i="1"/>
  <c r="L978" i="1"/>
  <c r="L2770" i="1"/>
  <c r="L2771" i="1"/>
  <c r="L762" i="1"/>
  <c r="L162" i="1"/>
  <c r="L2184" i="1"/>
  <c r="L481" i="1"/>
  <c r="L482" i="1"/>
  <c r="L2618" i="1"/>
  <c r="L2355" i="1"/>
  <c r="L57" i="1"/>
  <c r="L3210" i="1"/>
  <c r="L662" i="1"/>
  <c r="L1911" i="1"/>
  <c r="L483" i="1"/>
  <c r="L2772" i="1"/>
  <c r="L1062" i="1"/>
  <c r="L135" i="1"/>
  <c r="L2773" i="1"/>
  <c r="L416" i="1"/>
  <c r="L3211" i="1"/>
  <c r="L900" i="1"/>
  <c r="L2774" i="1"/>
  <c r="L3212" i="1"/>
  <c r="L580" i="1"/>
  <c r="L3213" i="1"/>
  <c r="L1564" i="1"/>
  <c r="L484" i="1"/>
  <c r="L2619" i="1"/>
  <c r="L2775" i="1"/>
  <c r="L663" i="1"/>
  <c r="L3214" i="1"/>
  <c r="L2776" i="1"/>
  <c r="L581" i="1"/>
  <c r="L2356" i="1"/>
  <c r="L2777" i="1"/>
  <c r="L1063" i="1"/>
  <c r="L2778" i="1"/>
  <c r="L1912" i="1"/>
  <c r="L2579" i="1"/>
  <c r="L3215" i="1"/>
  <c r="L540" i="1"/>
  <c r="L163" i="1"/>
  <c r="L2779" i="1"/>
  <c r="L2357" i="1"/>
  <c r="L541" i="1"/>
  <c r="L3031" i="1"/>
  <c r="L3216" i="1"/>
  <c r="L1469" i="1"/>
  <c r="L2358" i="1"/>
  <c r="L2982" i="1"/>
  <c r="L2242" i="1"/>
  <c r="L2359" i="1"/>
  <c r="L485" i="1"/>
  <c r="L1789" i="1"/>
  <c r="L1790" i="1"/>
  <c r="L1565" i="1"/>
  <c r="L2360" i="1"/>
  <c r="L901" i="1"/>
  <c r="L2361" i="1"/>
  <c r="L2243" i="1"/>
  <c r="L2362" i="1"/>
  <c r="L429" i="1"/>
  <c r="L1913" i="1"/>
  <c r="L417" i="1"/>
  <c r="L2363" i="1"/>
  <c r="L2364" i="1"/>
  <c r="L1914" i="1"/>
  <c r="L1915" i="1"/>
  <c r="L850" i="1"/>
  <c r="L1791" i="1"/>
  <c r="L2365" i="1"/>
  <c r="L1566" i="1"/>
  <c r="L70" i="1"/>
  <c r="L2185" i="1"/>
  <c r="L2366" i="1"/>
  <c r="L763" i="1"/>
  <c r="L1739" i="1"/>
  <c r="L2558" i="1"/>
  <c r="L1470" i="1"/>
  <c r="L2244" i="1"/>
  <c r="L1567" i="1"/>
  <c r="L902" i="1"/>
  <c r="L1916" i="1"/>
  <c r="L242" i="1"/>
  <c r="L1792" i="1"/>
  <c r="L1568" i="1"/>
  <c r="L1064" i="1"/>
  <c r="L2367" i="1"/>
  <c r="L2368" i="1"/>
  <c r="L430" i="1"/>
  <c r="L764" i="1"/>
  <c r="L1471" i="1"/>
  <c r="L2369" i="1"/>
  <c r="L582" i="1"/>
  <c r="L2245" i="1"/>
  <c r="L2370" i="1"/>
  <c r="L2371" i="1"/>
  <c r="L2246" i="1"/>
  <c r="L1472" i="1"/>
  <c r="L3347" i="1"/>
  <c r="L2780" i="1"/>
  <c r="L2247" i="1"/>
  <c r="L2372" i="1"/>
  <c r="L2373" i="1"/>
  <c r="L634" i="1"/>
  <c r="L1272" i="1"/>
  <c r="L2374" i="1"/>
  <c r="L1917" i="1"/>
  <c r="L142" i="1"/>
  <c r="L2375" i="1"/>
  <c r="L2248" i="1"/>
  <c r="L2376" i="1"/>
  <c r="L765" i="1"/>
  <c r="L2377" i="1"/>
  <c r="L2378" i="1"/>
  <c r="L2781" i="1"/>
  <c r="L724" i="1"/>
  <c r="L2379" i="1"/>
  <c r="L2380" i="1"/>
  <c r="L2381" i="1"/>
  <c r="L1273" i="1"/>
  <c r="L2186" i="1"/>
  <c r="L2249" i="1"/>
  <c r="L486" i="1"/>
  <c r="L870" i="1"/>
  <c r="L1274" i="1"/>
  <c r="L2250" i="1"/>
  <c r="L2782" i="1"/>
  <c r="L1569" i="1"/>
  <c r="L2382" i="1"/>
  <c r="L2383" i="1"/>
  <c r="L169" i="1"/>
  <c r="L2384" i="1"/>
  <c r="L278" i="1"/>
  <c r="L2385" i="1"/>
  <c r="L2783" i="1"/>
  <c r="L487" i="1"/>
  <c r="L2386" i="1"/>
  <c r="L2387" i="1"/>
  <c r="L1570" i="1"/>
  <c r="L2784" i="1"/>
  <c r="L2251" i="1"/>
  <c r="L2785" i="1"/>
  <c r="L2620" i="1"/>
  <c r="L2621" i="1"/>
  <c r="L60" i="1"/>
  <c r="L1065" i="1"/>
  <c r="L1275" i="1"/>
  <c r="L2786" i="1"/>
  <c r="L2388" i="1"/>
  <c r="L2787" i="1"/>
  <c r="L2788" i="1"/>
  <c r="L1276" i="1"/>
  <c r="L2389" i="1"/>
  <c r="L2622" i="1"/>
  <c r="L170" i="1"/>
  <c r="L1226" i="1"/>
  <c r="L2789" i="1"/>
  <c r="L1571" i="1"/>
  <c r="L2623" i="1"/>
  <c r="L2390" i="1"/>
  <c r="L2391" i="1"/>
  <c r="L1793" i="1"/>
  <c r="L1730" i="1"/>
  <c r="L2790" i="1"/>
  <c r="L2791" i="1"/>
  <c r="L664" i="1"/>
  <c r="L2392" i="1"/>
  <c r="L4" i="1"/>
  <c r="L2792" i="1"/>
  <c r="L466" i="1"/>
  <c r="L2624" i="1"/>
  <c r="L2941" i="1"/>
  <c r="L2393" i="1"/>
  <c r="L2394" i="1"/>
  <c r="L2793" i="1"/>
  <c r="L1572" i="1"/>
  <c r="L1918" i="1"/>
  <c r="L2794" i="1"/>
  <c r="L1473" i="1"/>
  <c r="L2395" i="1"/>
  <c r="L1435" i="1"/>
  <c r="L1066" i="1"/>
  <c r="L2625" i="1"/>
  <c r="L1067" i="1"/>
  <c r="L2795" i="1"/>
  <c r="L286" i="1"/>
  <c r="L1573" i="1"/>
  <c r="L2796" i="1"/>
  <c r="L2396" i="1"/>
  <c r="L2397" i="1"/>
  <c r="L1574" i="1"/>
  <c r="L2398" i="1"/>
  <c r="L2983" i="1"/>
  <c r="L171" i="1"/>
  <c r="L2399" i="1"/>
  <c r="L1794" i="1"/>
  <c r="L3217" i="1"/>
  <c r="L287" i="1"/>
  <c r="L2400" i="1"/>
  <c r="L2626" i="1"/>
  <c r="L22" i="1"/>
  <c r="L1795" i="1"/>
  <c r="L2797" i="1"/>
  <c r="L1575" i="1"/>
  <c r="L1919" i="1"/>
  <c r="L336" i="1"/>
  <c r="L2401" i="1"/>
  <c r="L1277" i="1"/>
  <c r="L2798" i="1"/>
  <c r="L1436" i="1"/>
  <c r="L2984" i="1"/>
  <c r="L2627" i="1"/>
  <c r="L1920" i="1"/>
  <c r="L2628" i="1"/>
  <c r="L378" i="1"/>
  <c r="L3389" i="1"/>
  <c r="L3390" i="1"/>
  <c r="L1796" i="1"/>
  <c r="L1008" i="1"/>
  <c r="L1921" i="1"/>
  <c r="L2402" i="1"/>
  <c r="L903" i="1"/>
  <c r="L2403" i="1"/>
  <c r="L2404" i="1"/>
  <c r="L1474" i="1"/>
  <c r="L871" i="1"/>
  <c r="L1797" i="1"/>
  <c r="L1278" i="1"/>
  <c r="L2799" i="1"/>
  <c r="L172" i="1"/>
  <c r="L1922" i="1"/>
  <c r="L488" i="1"/>
  <c r="L2800" i="1"/>
  <c r="L2985" i="1"/>
  <c r="L2801" i="1"/>
  <c r="L23" i="1"/>
  <c r="L2252" i="1"/>
  <c r="L2802" i="1"/>
  <c r="L2803" i="1"/>
  <c r="L872" i="1"/>
  <c r="L143" i="1"/>
  <c r="L1576" i="1"/>
  <c r="L1798" i="1"/>
  <c r="L873" i="1"/>
  <c r="L2580" i="1"/>
  <c r="L2405" i="1"/>
  <c r="L144" i="1"/>
  <c r="L2253" i="1"/>
  <c r="L1923" i="1"/>
  <c r="L2804" i="1"/>
  <c r="L2805" i="1"/>
  <c r="L2629" i="1"/>
  <c r="L2806" i="1"/>
  <c r="L2630" i="1"/>
  <c r="L725" i="1"/>
  <c r="L2942" i="1"/>
  <c r="L2254" i="1"/>
  <c r="L3567" i="1"/>
  <c r="L2406" i="1"/>
  <c r="L2407" i="1"/>
  <c r="L1279" i="1"/>
  <c r="L1068" i="1"/>
  <c r="L2255" i="1"/>
  <c r="L2559" i="1"/>
  <c r="L3568" i="1"/>
  <c r="L2807" i="1"/>
  <c r="L1924" i="1"/>
  <c r="L2808" i="1"/>
  <c r="L78" i="1"/>
  <c r="L2631" i="1"/>
  <c r="L3218" i="1"/>
  <c r="L243" i="1"/>
  <c r="L2809" i="1"/>
  <c r="L583" i="1"/>
  <c r="L2810" i="1"/>
  <c r="L3752" i="1"/>
  <c r="L2256" i="1"/>
  <c r="L2811" i="1"/>
  <c r="L1799" i="1"/>
  <c r="L766" i="1"/>
  <c r="L2632" i="1"/>
  <c r="L3832" i="1"/>
  <c r="L904" i="1"/>
  <c r="L635" i="1"/>
  <c r="L1577" i="1"/>
  <c r="L2257" i="1"/>
  <c r="L1925" i="1"/>
  <c r="L1926" i="1"/>
  <c r="L1009" i="1"/>
  <c r="L905" i="1"/>
  <c r="L2258" i="1"/>
  <c r="L3391" i="1"/>
  <c r="L2812" i="1"/>
  <c r="L2813" i="1"/>
  <c r="L2633" i="1"/>
  <c r="L1800" i="1"/>
  <c r="L489" i="1"/>
  <c r="L1578" i="1"/>
  <c r="L2259" i="1"/>
  <c r="L145" i="1"/>
  <c r="L1927" i="1"/>
  <c r="L2814" i="1"/>
  <c r="L1475" i="1"/>
  <c r="L2408" i="1"/>
  <c r="L1928" i="1"/>
  <c r="L1280" i="1"/>
  <c r="L2409" i="1"/>
  <c r="L146" i="1"/>
  <c r="L2815" i="1"/>
  <c r="L1929" i="1"/>
  <c r="L2410" i="1"/>
  <c r="L2816" i="1"/>
  <c r="L2411" i="1"/>
  <c r="L71" i="1"/>
  <c r="L2817" i="1"/>
  <c r="L2412" i="1"/>
  <c r="L584" i="1"/>
  <c r="L2634" i="1"/>
  <c r="L2413" i="1"/>
  <c r="L2414" i="1"/>
  <c r="L467" i="1"/>
  <c r="L3569" i="1"/>
  <c r="L2415" i="1"/>
  <c r="L2986" i="1"/>
  <c r="L2987" i="1"/>
  <c r="L1801" i="1"/>
  <c r="L1476" i="1"/>
  <c r="L2635" i="1"/>
  <c r="L3833" i="1"/>
  <c r="L3219" i="1"/>
  <c r="L1930" i="1"/>
  <c r="L2260" i="1"/>
  <c r="L2416" i="1"/>
  <c r="L1931" i="1"/>
  <c r="L906" i="1"/>
  <c r="L173" i="1"/>
  <c r="L2417" i="1"/>
  <c r="L1069" i="1"/>
  <c r="L98" i="1"/>
  <c r="L2418" i="1"/>
  <c r="L2818" i="1"/>
  <c r="L2819" i="1"/>
  <c r="L2820" i="1"/>
  <c r="L1932" i="1"/>
  <c r="L2821" i="1"/>
  <c r="L2822" i="1"/>
  <c r="L2419" i="1"/>
  <c r="L2420" i="1"/>
  <c r="L1010" i="1"/>
  <c r="L2421" i="1"/>
  <c r="L2422" i="1"/>
  <c r="L490" i="1"/>
  <c r="L665" i="1"/>
  <c r="L2423" i="1"/>
  <c r="L2823" i="1"/>
  <c r="L2424" i="1"/>
  <c r="L2425" i="1"/>
  <c r="L666" i="1"/>
  <c r="L667" i="1"/>
  <c r="L3570" i="1"/>
  <c r="L1281" i="1"/>
  <c r="L2824" i="1"/>
  <c r="L1933" i="1"/>
  <c r="L668" i="1"/>
  <c r="L2825" i="1"/>
  <c r="L2826" i="1"/>
  <c r="L312" i="1"/>
  <c r="L2636" i="1"/>
  <c r="L2827" i="1"/>
  <c r="L1227" i="1"/>
  <c r="L2581" i="1"/>
  <c r="L2988" i="1"/>
  <c r="L63" i="1"/>
  <c r="L2261" i="1"/>
  <c r="L1934" i="1"/>
  <c r="L2828" i="1"/>
  <c r="L1579" i="1"/>
  <c r="L2829" i="1"/>
  <c r="L2830" i="1"/>
  <c r="L2637" i="1"/>
  <c r="L2831" i="1"/>
  <c r="L1802" i="1"/>
  <c r="L2262" i="1"/>
  <c r="L3753" i="1"/>
  <c r="L3220" i="1"/>
  <c r="L2832" i="1"/>
  <c r="L2560" i="1"/>
  <c r="L3221" i="1"/>
  <c r="L1803" i="1"/>
  <c r="L669" i="1"/>
  <c r="L3571" i="1"/>
  <c r="L3572" i="1"/>
  <c r="L3573" i="1"/>
  <c r="L3834" i="1"/>
  <c r="L5" i="1"/>
  <c r="L418" i="1"/>
  <c r="L2426" i="1"/>
  <c r="L2427" i="1"/>
  <c r="L1580" i="1"/>
  <c r="L2428" i="1"/>
  <c r="L2429" i="1"/>
  <c r="L2430" i="1"/>
  <c r="L1282" i="1"/>
  <c r="L2431" i="1"/>
  <c r="L72" i="1"/>
  <c r="L2432" i="1"/>
  <c r="L24" i="1"/>
  <c r="L431" i="1"/>
  <c r="L1935" i="1"/>
  <c r="L468" i="1"/>
  <c r="L2433" i="1"/>
  <c r="L2434" i="1"/>
  <c r="L3222" i="1"/>
  <c r="L3835" i="1"/>
  <c r="L3836" i="1"/>
  <c r="L1070" i="1"/>
  <c r="L88" i="1"/>
  <c r="L3574" i="1"/>
  <c r="L3837" i="1"/>
  <c r="L1283" i="1"/>
  <c r="L3032" i="1"/>
  <c r="L3838" i="1"/>
  <c r="L3754" i="1"/>
  <c r="L2833" i="1"/>
  <c r="L2263" i="1"/>
  <c r="L2834" i="1"/>
  <c r="L2835" i="1"/>
  <c r="L2836" i="1"/>
  <c r="L2837" i="1"/>
  <c r="L1581" i="1"/>
  <c r="L2989" i="1"/>
  <c r="L2838" i="1"/>
  <c r="L2839" i="1"/>
  <c r="L2435" i="1"/>
  <c r="L1936" i="1"/>
  <c r="L1477" i="1"/>
  <c r="L1937" i="1"/>
  <c r="L3839" i="1"/>
  <c r="L767" i="1"/>
  <c r="L3840" i="1"/>
  <c r="L3841" i="1"/>
  <c r="L533" i="1"/>
  <c r="L713" i="1"/>
  <c r="L2582" i="1"/>
  <c r="L2840" i="1"/>
  <c r="L3742" i="1"/>
  <c r="L2436" i="1"/>
  <c r="L25" i="1"/>
  <c r="L1938" i="1"/>
  <c r="L3392" i="1"/>
  <c r="L3223" i="1"/>
  <c r="L4067" i="1"/>
  <c r="L2841" i="1"/>
  <c r="L1445" i="1"/>
  <c r="L3743" i="1"/>
  <c r="L1939" i="1"/>
  <c r="L2842" i="1"/>
  <c r="L1189" i="1"/>
  <c r="L4068" i="1"/>
  <c r="L768" i="1"/>
  <c r="L2843" i="1"/>
  <c r="L3842" i="1"/>
  <c r="L1804" i="1"/>
  <c r="L469" i="1"/>
  <c r="L2437" i="1"/>
  <c r="L2264" i="1"/>
  <c r="L3224" i="1"/>
  <c r="L3575" i="1"/>
  <c r="L3393" i="1"/>
  <c r="L3744" i="1"/>
  <c r="L3394" i="1"/>
  <c r="L3576" i="1"/>
  <c r="L3225" i="1"/>
  <c r="L3843" i="1"/>
  <c r="L3395" i="1"/>
  <c r="L3844" i="1"/>
  <c r="L2438" i="1"/>
  <c r="L3577" i="1"/>
  <c r="L2990" i="1"/>
  <c r="L3745" i="1"/>
  <c r="L3746" i="1"/>
  <c r="L726" i="1"/>
  <c r="L2991" i="1"/>
  <c r="L1940" i="1"/>
  <c r="L2439" i="1"/>
  <c r="L2992" i="1"/>
  <c r="L3755" i="1"/>
  <c r="L3033" i="1"/>
  <c r="L3845" i="1"/>
  <c r="L3034" i="1"/>
  <c r="L3348" i="1"/>
  <c r="L3756" i="1"/>
  <c r="L1740" i="1"/>
  <c r="L3578" i="1"/>
  <c r="L2844" i="1"/>
  <c r="L2440" i="1"/>
  <c r="L2845" i="1"/>
  <c r="L2441" i="1"/>
  <c r="L2846" i="1"/>
  <c r="L164" i="1"/>
  <c r="L2638" i="1"/>
  <c r="L2847" i="1"/>
  <c r="L2848" i="1"/>
  <c r="L2639" i="1"/>
  <c r="L1941" i="1"/>
  <c r="L1942" i="1"/>
  <c r="L2640" i="1"/>
  <c r="L2849" i="1"/>
  <c r="L2641" i="1"/>
  <c r="L2583" i="1"/>
  <c r="L2850" i="1"/>
  <c r="L769" i="1"/>
  <c r="L1943" i="1"/>
  <c r="L2642" i="1"/>
  <c r="L2851" i="1"/>
  <c r="L2852" i="1"/>
  <c r="L907" i="1"/>
  <c r="L1582" i="1"/>
  <c r="L2853" i="1"/>
  <c r="L770" i="1"/>
  <c r="L2561" i="1"/>
  <c r="L2854" i="1"/>
  <c r="L2855" i="1"/>
  <c r="L2442" i="1"/>
  <c r="L491" i="1"/>
  <c r="L432" i="1"/>
  <c r="L2265" i="1"/>
  <c r="L2856" i="1"/>
  <c r="L2857" i="1"/>
  <c r="L874" i="1"/>
  <c r="L132" i="1"/>
  <c r="L2858" i="1"/>
  <c r="L2859" i="1"/>
  <c r="L2860" i="1"/>
  <c r="L2861" i="1"/>
  <c r="L2643" i="1"/>
  <c r="L2862" i="1"/>
  <c r="L2943" i="1"/>
  <c r="L492" i="1"/>
  <c r="L493" i="1"/>
  <c r="L1944" i="1"/>
  <c r="L470" i="1"/>
  <c r="L2863" i="1"/>
  <c r="L1284" i="1"/>
  <c r="L2443" i="1"/>
  <c r="L2444" i="1"/>
  <c r="L2864" i="1"/>
  <c r="L2865" i="1"/>
  <c r="L2866" i="1"/>
  <c r="L2867" i="1"/>
  <c r="L2944" i="1"/>
  <c r="L2945" i="1"/>
  <c r="L2644" i="1"/>
  <c r="L2868" i="1"/>
  <c r="L2869" i="1"/>
  <c r="L3579" i="1"/>
  <c r="L1945" i="1"/>
  <c r="L2946" i="1"/>
  <c r="L1071" i="1"/>
  <c r="L337" i="1"/>
  <c r="L471" i="1"/>
  <c r="L1946" i="1"/>
  <c r="L2870" i="1"/>
  <c r="L2445" i="1"/>
  <c r="L2871" i="1"/>
  <c r="L2872" i="1"/>
  <c r="L1805" i="1"/>
  <c r="L2873" i="1"/>
  <c r="L1806" i="1"/>
  <c r="L2947" i="1"/>
  <c r="L3757" i="1"/>
  <c r="L2874" i="1"/>
  <c r="L2645" i="1"/>
  <c r="L1947" i="1"/>
  <c r="L174" i="1"/>
  <c r="L2875" i="1"/>
  <c r="L1011" i="1"/>
  <c r="L2446" i="1"/>
  <c r="L313" i="1"/>
  <c r="L175" i="1"/>
  <c r="L2876" i="1"/>
  <c r="L472" i="1"/>
  <c r="L1285" i="1"/>
  <c r="L1286" i="1"/>
  <c r="L534" i="1"/>
  <c r="L379" i="1"/>
  <c r="L2877" i="1"/>
  <c r="L771" i="1"/>
  <c r="L2447" i="1"/>
  <c r="L1583" i="1"/>
  <c r="L159" i="1"/>
  <c r="L1948" i="1"/>
  <c r="L2448" i="1"/>
  <c r="L1437" i="1"/>
  <c r="L1949" i="1"/>
  <c r="L1287" i="1"/>
  <c r="L91" i="1"/>
  <c r="L113" i="1"/>
  <c r="L1807" i="1"/>
  <c r="L2449" i="1"/>
  <c r="L2450" i="1"/>
  <c r="L147" i="1"/>
  <c r="L116" i="1"/>
  <c r="L3580" i="1"/>
  <c r="L772" i="1"/>
  <c r="L148" i="1"/>
  <c r="L2878" i="1"/>
  <c r="L3758" i="1"/>
  <c r="L1950" i="1"/>
  <c r="L1951" i="1"/>
  <c r="L2451" i="1"/>
  <c r="L2452" i="1"/>
  <c r="L1952" i="1"/>
  <c r="L2453" i="1"/>
  <c r="L1584" i="1"/>
  <c r="L1288" i="1"/>
  <c r="L1953" i="1"/>
  <c r="L2454" i="1"/>
  <c r="L636" i="1"/>
  <c r="L1289" i="1"/>
  <c r="L2455" i="1"/>
  <c r="L380" i="1"/>
  <c r="L1954" i="1"/>
  <c r="L1955" i="1"/>
  <c r="L1956" i="1"/>
  <c r="L1957" i="1"/>
  <c r="L2187" i="1"/>
  <c r="L2188" i="1"/>
  <c r="L2879" i="1"/>
  <c r="L26" i="1"/>
  <c r="L3226" i="1"/>
  <c r="L3581" i="1"/>
  <c r="L3035" i="1"/>
  <c r="L1808" i="1"/>
  <c r="L3582" i="1"/>
  <c r="L1290" i="1"/>
  <c r="L1958" i="1"/>
  <c r="L1228" i="1"/>
  <c r="L381" i="1"/>
  <c r="L3583" i="1"/>
  <c r="L290" i="1"/>
  <c r="L585" i="1"/>
  <c r="L2584" i="1"/>
  <c r="L1012" i="1"/>
  <c r="L73" i="1"/>
  <c r="L3584" i="1"/>
  <c r="L1585" i="1"/>
  <c r="L2456" i="1"/>
  <c r="L1072" i="1"/>
  <c r="L1741" i="1"/>
  <c r="L1013" i="1"/>
  <c r="L1959" i="1"/>
  <c r="L2457" i="1"/>
  <c r="L773" i="1"/>
  <c r="L494" i="1"/>
  <c r="L774" i="1"/>
  <c r="L2266" i="1"/>
  <c r="L2458" i="1"/>
  <c r="L2459" i="1"/>
  <c r="L2460" i="1"/>
  <c r="L79" i="1"/>
  <c r="L2461" i="1"/>
  <c r="L1586" i="1"/>
  <c r="L2462" i="1"/>
  <c r="L1587" i="1"/>
  <c r="L1588" i="1"/>
  <c r="L2585" i="1"/>
  <c r="L2463" i="1"/>
  <c r="L1291" i="1"/>
  <c r="L1809" i="1"/>
  <c r="L2464" i="1"/>
  <c r="L495" i="1"/>
  <c r="L496" i="1"/>
  <c r="L2646" i="1"/>
  <c r="L2880" i="1"/>
  <c r="L1292" i="1"/>
  <c r="L2465" i="1"/>
  <c r="L1960" i="1"/>
  <c r="L2881" i="1"/>
  <c r="L1961" i="1"/>
  <c r="L1589" i="1"/>
  <c r="L1962" i="1"/>
  <c r="L53" i="1"/>
  <c r="L1073" i="1"/>
  <c r="L367" i="1"/>
  <c r="L1963" i="1"/>
  <c r="L1964" i="1"/>
  <c r="L2882" i="1"/>
  <c r="L670" i="1"/>
  <c r="L2466" i="1"/>
  <c r="L1074" i="1"/>
  <c r="L176" i="1"/>
  <c r="L86" i="1"/>
  <c r="L2467" i="1"/>
  <c r="L1965" i="1"/>
  <c r="L2647" i="1"/>
  <c r="L1966" i="1"/>
  <c r="L637" i="1"/>
  <c r="L2468" i="1"/>
  <c r="L1967" i="1"/>
  <c r="L2883" i="1"/>
  <c r="L1810" i="1"/>
  <c r="L2189" i="1"/>
  <c r="L2469" i="1"/>
  <c r="L1293" i="1"/>
  <c r="L1590" i="1"/>
  <c r="L2267" i="1"/>
  <c r="L1478" i="1"/>
  <c r="L1591" i="1"/>
  <c r="L2470" i="1"/>
  <c r="L3227" i="1"/>
  <c r="L244" i="1"/>
  <c r="L2471" i="1"/>
  <c r="L2472" i="1"/>
  <c r="L1294" i="1"/>
  <c r="L1190" i="1"/>
  <c r="L1968" i="1"/>
  <c r="L1592" i="1"/>
  <c r="L2268" i="1"/>
  <c r="L2562" i="1"/>
  <c r="L382" i="1"/>
  <c r="L727" i="1"/>
  <c r="L3228" i="1"/>
  <c r="L2473" i="1"/>
  <c r="L1075" i="1"/>
  <c r="L2474" i="1"/>
  <c r="L1969" i="1"/>
  <c r="L245" i="1"/>
  <c r="L908" i="1"/>
  <c r="L1593" i="1"/>
  <c r="L2475" i="1"/>
  <c r="L2476" i="1"/>
  <c r="L177" i="1"/>
  <c r="L1479" i="1"/>
  <c r="L2477" i="1"/>
  <c r="L1970" i="1"/>
  <c r="L1971" i="1"/>
  <c r="L246" i="1"/>
  <c r="L2478" i="1"/>
  <c r="L1076" i="1"/>
  <c r="L220" i="1"/>
  <c r="L2479" i="1"/>
  <c r="L1594" i="1"/>
  <c r="L2480" i="1"/>
  <c r="L433" i="1"/>
  <c r="L1595" i="1"/>
  <c r="L1972" i="1"/>
  <c r="L2884" i="1"/>
  <c r="L434" i="1"/>
  <c r="L2269" i="1"/>
  <c r="L1973" i="1"/>
  <c r="L473" i="1"/>
  <c r="L1596" i="1"/>
  <c r="L2481" i="1"/>
  <c r="L149" i="1"/>
  <c r="L2482" i="1"/>
  <c r="L1974" i="1"/>
  <c r="L2483" i="1"/>
  <c r="L1229" i="1"/>
  <c r="L1975" i="1"/>
  <c r="L2484" i="1"/>
  <c r="L1976" i="1"/>
  <c r="L2485" i="1"/>
  <c r="L3036" i="1"/>
  <c r="L2270" i="1"/>
  <c r="L1480" i="1"/>
  <c r="L1481" i="1"/>
  <c r="L1295" i="1"/>
  <c r="L3585" i="1"/>
  <c r="L1014" i="1"/>
  <c r="L1015" i="1"/>
  <c r="L3846" i="1"/>
  <c r="L3586" i="1"/>
  <c r="L3587" i="1"/>
  <c r="L1977" i="1"/>
  <c r="L247" i="1"/>
  <c r="L3588" i="1"/>
  <c r="L586" i="1"/>
  <c r="L909" i="1"/>
  <c r="L3847" i="1"/>
  <c r="L1296" i="1"/>
  <c r="L775" i="1"/>
  <c r="L3589" i="1"/>
  <c r="L3848" i="1"/>
  <c r="L1978" i="1"/>
  <c r="L3849" i="1"/>
  <c r="L2486" i="1"/>
  <c r="L3590" i="1"/>
  <c r="L1597" i="1"/>
  <c r="L150" i="1"/>
  <c r="L1979" i="1"/>
  <c r="L1598" i="1"/>
  <c r="L2487" i="1"/>
  <c r="L2271" i="1"/>
  <c r="L2488" i="1"/>
  <c r="L2489" i="1"/>
  <c r="L1742" i="1"/>
  <c r="L776" i="1"/>
  <c r="L2490" i="1"/>
  <c r="L2272" i="1"/>
  <c r="L2491" i="1"/>
  <c r="L2492" i="1"/>
  <c r="L1016" i="1"/>
  <c r="L435" i="1"/>
  <c r="L1297" i="1"/>
  <c r="L1980" i="1"/>
  <c r="L1981" i="1"/>
  <c r="L248" i="1"/>
  <c r="L368" i="1"/>
  <c r="L3229" i="1"/>
  <c r="L2885" i="1"/>
  <c r="L1482" i="1"/>
  <c r="L2493" i="1"/>
  <c r="L1982" i="1"/>
  <c r="L2494" i="1"/>
  <c r="L777" i="1"/>
  <c r="L2495" i="1"/>
  <c r="L587" i="1"/>
  <c r="L1077" i="1"/>
  <c r="L2496" i="1"/>
  <c r="L2497" i="1"/>
  <c r="L1983" i="1"/>
  <c r="L1298" i="1"/>
  <c r="L588" i="1"/>
  <c r="L2498" i="1"/>
  <c r="L1984" i="1"/>
  <c r="L436" i="1"/>
  <c r="L383" i="1"/>
  <c r="L3591" i="1"/>
  <c r="L1985" i="1"/>
  <c r="L1986" i="1"/>
  <c r="L1987" i="1"/>
  <c r="L1988" i="1"/>
  <c r="L3592" i="1"/>
  <c r="L1299" i="1"/>
  <c r="L875" i="1"/>
  <c r="L1811" i="1"/>
  <c r="L1989" i="1"/>
  <c r="L2166" i="1"/>
  <c r="L1990" i="1"/>
  <c r="L1991" i="1"/>
  <c r="L3230" i="1"/>
  <c r="L778" i="1"/>
  <c r="L671" i="1"/>
  <c r="L1992" i="1"/>
  <c r="L249" i="1"/>
  <c r="L779" i="1"/>
  <c r="L193" i="1"/>
  <c r="L178" i="1"/>
  <c r="L1993" i="1"/>
  <c r="L497" i="1"/>
  <c r="L1812" i="1"/>
  <c r="L1078" i="1"/>
  <c r="L1994" i="1"/>
  <c r="L1995" i="1"/>
  <c r="L1996" i="1"/>
  <c r="L1997" i="1"/>
  <c r="L1599" i="1"/>
  <c r="L1813" i="1"/>
  <c r="L1483" i="1"/>
  <c r="L1998" i="1"/>
  <c r="L338" i="1"/>
  <c r="L279" i="1"/>
  <c r="L1079" i="1"/>
  <c r="L1600" i="1"/>
  <c r="L1999" i="1"/>
  <c r="L2000" i="1"/>
  <c r="L2001" i="1"/>
  <c r="L2002" i="1"/>
  <c r="L2003" i="1"/>
  <c r="L2004" i="1"/>
  <c r="L672" i="1"/>
  <c r="L2005" i="1"/>
  <c r="L2167" i="1"/>
  <c r="L910" i="1"/>
  <c r="L2499" i="1"/>
  <c r="L638" i="1"/>
  <c r="L911" i="1"/>
  <c r="L2006" i="1"/>
  <c r="L2007" i="1"/>
  <c r="L1017" i="1"/>
  <c r="L1484" i="1"/>
  <c r="L64" i="1"/>
  <c r="L1601" i="1"/>
  <c r="L2008" i="1"/>
  <c r="L673" i="1"/>
  <c r="L2009" i="1"/>
  <c r="L2010" i="1"/>
  <c r="L1300" i="1"/>
  <c r="L3850" i="1"/>
  <c r="L2011" i="1"/>
  <c r="L2012" i="1"/>
  <c r="L1602" i="1"/>
  <c r="L1230" i="1"/>
  <c r="L291" i="1"/>
  <c r="L2013" i="1"/>
  <c r="L1603" i="1"/>
  <c r="L1080" i="1"/>
  <c r="L1604" i="1"/>
  <c r="L2014" i="1"/>
  <c r="L2015" i="1"/>
  <c r="L912" i="1"/>
  <c r="L1231" i="1"/>
  <c r="L1081" i="1"/>
  <c r="L2016" i="1"/>
  <c r="L2017" i="1"/>
  <c r="L1301" i="1"/>
  <c r="L1485" i="1"/>
  <c r="L2018" i="1"/>
  <c r="L2886" i="1"/>
  <c r="L1302" i="1"/>
  <c r="L1303" i="1"/>
  <c r="L2019" i="1"/>
  <c r="L3851" i="1"/>
  <c r="L1814" i="1"/>
  <c r="L1304" i="1"/>
  <c r="L1815" i="1"/>
  <c r="L151" i="1"/>
  <c r="L1486" i="1"/>
  <c r="L2887" i="1"/>
  <c r="L2020" i="1"/>
  <c r="L2021" i="1"/>
  <c r="L1605" i="1"/>
  <c r="L2022" i="1"/>
  <c r="L2023" i="1"/>
  <c r="L250" i="1"/>
  <c r="L2024" i="1"/>
  <c r="L2500" i="1"/>
  <c r="L542" i="1"/>
  <c r="L589" i="1"/>
  <c r="L1816" i="1"/>
  <c r="L2025" i="1"/>
  <c r="L2273" i="1"/>
  <c r="L2026" i="1"/>
  <c r="L3852" i="1"/>
  <c r="L2027" i="1"/>
  <c r="L498" i="1"/>
  <c r="L1606" i="1"/>
  <c r="L2028" i="1"/>
  <c r="L1817" i="1"/>
  <c r="L1818" i="1"/>
  <c r="L152" i="1"/>
  <c r="L3231" i="1"/>
  <c r="L3853" i="1"/>
  <c r="L3854" i="1"/>
  <c r="L251" i="1"/>
  <c r="L339" i="1"/>
  <c r="L2029" i="1"/>
  <c r="L1819" i="1"/>
  <c r="L2030" i="1"/>
  <c r="L1820" i="1"/>
  <c r="L2031" i="1"/>
  <c r="L2032" i="1"/>
  <c r="L340" i="1"/>
  <c r="L1607" i="1"/>
  <c r="L780" i="1"/>
  <c r="L1608" i="1"/>
  <c r="L781" i="1"/>
  <c r="L2033" i="1"/>
  <c r="L128" i="1"/>
  <c r="L252" i="1"/>
  <c r="L782" i="1"/>
  <c r="L499" i="1"/>
  <c r="L2034" i="1"/>
  <c r="L3855" i="1"/>
  <c r="L4058" i="1"/>
  <c r="L1018" i="1"/>
  <c r="L3759" i="1"/>
  <c r="L2035" i="1"/>
  <c r="L2036" i="1"/>
  <c r="L1191" i="1"/>
  <c r="L1082" i="1"/>
  <c r="L1609" i="1"/>
  <c r="L1192" i="1"/>
  <c r="L1610" i="1"/>
  <c r="L1611" i="1"/>
  <c r="L1446" i="1"/>
  <c r="L2037" i="1"/>
  <c r="L65" i="1"/>
  <c r="L384" i="1"/>
  <c r="L1305" i="1"/>
  <c r="L2038" i="1"/>
  <c r="L1612" i="1"/>
  <c r="L2165" i="1"/>
  <c r="L1487" i="1"/>
  <c r="L1613" i="1"/>
  <c r="L2039" i="1"/>
  <c r="L2040" i="1"/>
  <c r="L2041" i="1"/>
  <c r="L984" i="1"/>
  <c r="L369" i="1"/>
  <c r="L1083" i="1"/>
  <c r="L1614" i="1"/>
  <c r="L783" i="1"/>
  <c r="L1447" i="1"/>
  <c r="L1306" i="1"/>
  <c r="L913" i="1"/>
  <c r="L1615" i="1"/>
  <c r="L2042" i="1"/>
  <c r="L1193" i="1"/>
  <c r="L1616" i="1"/>
  <c r="L629" i="1"/>
  <c r="L1307" i="1"/>
  <c r="L1308" i="1"/>
  <c r="L1617" i="1"/>
  <c r="L1743" i="1"/>
  <c r="L314" i="1"/>
  <c r="L1084" i="1"/>
  <c r="L1618" i="1"/>
  <c r="L1619" i="1"/>
  <c r="L1744" i="1"/>
  <c r="L1309" i="1"/>
  <c r="L459" i="1"/>
  <c r="L1620" i="1"/>
  <c r="L1745" i="1"/>
  <c r="L460" i="1"/>
  <c r="L284" i="1"/>
  <c r="L292" i="1"/>
  <c r="L1621" i="1"/>
  <c r="L1746" i="1"/>
  <c r="L784" i="1"/>
  <c r="L385" i="1"/>
  <c r="L2190" i="1"/>
  <c r="L1085" i="1"/>
  <c r="L1622" i="1"/>
  <c r="L590" i="1"/>
  <c r="L674" i="1"/>
  <c r="L2043" i="1"/>
  <c r="L1310" i="1"/>
  <c r="L2044" i="1"/>
  <c r="L461" i="1"/>
  <c r="L1086" i="1"/>
  <c r="L1623" i="1"/>
  <c r="L412" i="1"/>
  <c r="L1624" i="1"/>
  <c r="L1448" i="1"/>
  <c r="L851" i="1"/>
  <c r="L1625" i="1"/>
  <c r="L1087" i="1"/>
  <c r="L179" i="1"/>
  <c r="L1747" i="1"/>
  <c r="L2045" i="1"/>
  <c r="L1626" i="1"/>
  <c r="L500" i="1"/>
  <c r="L914" i="1"/>
  <c r="L2046" i="1"/>
  <c r="L1627" i="1"/>
  <c r="L2047" i="1"/>
  <c r="L299" i="1"/>
  <c r="L1311" i="1"/>
  <c r="L915" i="1"/>
  <c r="L1088" i="1"/>
  <c r="L1628" i="1"/>
  <c r="L1748" i="1"/>
  <c r="L1194" i="1"/>
  <c r="L136" i="1"/>
  <c r="L2191" i="1"/>
  <c r="L2192" i="1"/>
  <c r="L1749" i="1"/>
  <c r="L1750" i="1"/>
  <c r="L221" i="1"/>
  <c r="L785" i="1"/>
  <c r="L1629" i="1"/>
  <c r="L501" i="1"/>
  <c r="L1089" i="1"/>
  <c r="L1751" i="1"/>
  <c r="L1312" i="1"/>
  <c r="L2193" i="1"/>
  <c r="L137" i="1"/>
  <c r="L413" i="1"/>
  <c r="L2194" i="1"/>
  <c r="L1752" i="1"/>
  <c r="L1753" i="1"/>
  <c r="L2195" i="1"/>
  <c r="L852" i="1"/>
  <c r="L1754" i="1"/>
  <c r="L985" i="1"/>
  <c r="L2196" i="1"/>
  <c r="L2197" i="1"/>
  <c r="L2198" i="1"/>
  <c r="L1755" i="1"/>
  <c r="L133" i="1"/>
  <c r="L301" i="1"/>
  <c r="L2501" i="1"/>
  <c r="L2502" i="1"/>
  <c r="L3856" i="1"/>
  <c r="L2503" i="1"/>
  <c r="L3593" i="1"/>
  <c r="L1630" i="1"/>
  <c r="L1313" i="1"/>
  <c r="L3232" i="1"/>
  <c r="L2274" i="1"/>
  <c r="L3396" i="1"/>
  <c r="L1631" i="1"/>
  <c r="L502" i="1"/>
  <c r="L2504" i="1"/>
  <c r="L3594" i="1"/>
  <c r="L3857" i="1"/>
  <c r="L2505" i="1"/>
  <c r="L3595" i="1"/>
  <c r="L1090" i="1"/>
  <c r="L3397" i="1"/>
  <c r="L3858" i="1"/>
  <c r="L2506" i="1"/>
  <c r="L2507" i="1"/>
  <c r="L3596" i="1"/>
  <c r="L2275" i="1"/>
  <c r="L1821" i="1"/>
  <c r="L2563" i="1"/>
  <c r="L2508" i="1"/>
  <c r="L2048" i="1"/>
  <c r="L1091" i="1"/>
  <c r="L3859" i="1"/>
  <c r="L2049" i="1"/>
  <c r="L3860" i="1"/>
  <c r="L2509" i="1"/>
  <c r="L2510" i="1"/>
  <c r="L1314" i="1"/>
  <c r="L2276" i="1"/>
  <c r="L2511" i="1"/>
  <c r="L3861" i="1"/>
  <c r="L253" i="1"/>
  <c r="L2512" i="1"/>
  <c r="L591" i="1"/>
  <c r="L2050" i="1"/>
  <c r="L3597" i="1"/>
  <c r="L3862" i="1"/>
  <c r="L3598" i="1"/>
  <c r="L2888" i="1"/>
  <c r="L462" i="1"/>
  <c r="L3233" i="1"/>
  <c r="L1632" i="1"/>
  <c r="L3599" i="1"/>
  <c r="L3863" i="1"/>
  <c r="L1315" i="1"/>
  <c r="L419" i="1"/>
  <c r="L3864" i="1"/>
  <c r="L3865" i="1"/>
  <c r="L3600" i="1"/>
  <c r="L2051" i="1"/>
  <c r="L3601" i="1"/>
  <c r="L3602" i="1"/>
  <c r="L1316" i="1"/>
  <c r="L2052" i="1"/>
  <c r="L4069" i="1"/>
  <c r="L3866" i="1"/>
  <c r="L1317" i="1"/>
  <c r="L3603" i="1"/>
  <c r="L233" i="1"/>
  <c r="L3760" i="1"/>
  <c r="L3867" i="1"/>
  <c r="L3761" i="1"/>
  <c r="L2513" i="1"/>
  <c r="L3868" i="1"/>
  <c r="L3604" i="1"/>
  <c r="L3869" i="1"/>
  <c r="L3605" i="1"/>
  <c r="L3870" i="1"/>
  <c r="L3871" i="1"/>
  <c r="L3037" i="1"/>
  <c r="L3606" i="1"/>
  <c r="L786" i="1"/>
  <c r="L3607" i="1"/>
  <c r="L3038" i="1"/>
  <c r="L787" i="1"/>
  <c r="L3608" i="1"/>
  <c r="L3747" i="1"/>
  <c r="L3234" i="1"/>
  <c r="L2889" i="1"/>
  <c r="L437" i="1"/>
  <c r="L2053" i="1"/>
  <c r="L293" i="1"/>
  <c r="L438" i="1"/>
  <c r="L916" i="1"/>
  <c r="L2054" i="1"/>
  <c r="L1232" i="1"/>
  <c r="L386" i="1"/>
  <c r="L917" i="1"/>
  <c r="L1092" i="1"/>
  <c r="L2055" i="1"/>
  <c r="L1633" i="1"/>
  <c r="L918" i="1"/>
  <c r="L1634" i="1"/>
  <c r="L543" i="1"/>
  <c r="L439" i="1"/>
  <c r="L2514" i="1"/>
  <c r="L234" i="1"/>
  <c r="L1635" i="1"/>
  <c r="L2056" i="1"/>
  <c r="L440" i="1"/>
  <c r="L2515" i="1"/>
  <c r="L341" i="1"/>
  <c r="L2057" i="1"/>
  <c r="L788" i="1"/>
  <c r="L3872" i="1"/>
  <c r="L3609" i="1"/>
  <c r="L3235" i="1"/>
  <c r="L3236" i="1"/>
  <c r="L3237" i="1"/>
  <c r="L3610" i="1"/>
  <c r="L463" i="1"/>
  <c r="L2516" i="1"/>
  <c r="L1318" i="1"/>
  <c r="L2058" i="1"/>
  <c r="L639" i="1"/>
  <c r="L1636" i="1"/>
  <c r="L2059" i="1"/>
  <c r="L1637" i="1"/>
  <c r="L2060" i="1"/>
  <c r="L74" i="1"/>
  <c r="L2061" i="1"/>
  <c r="L2517" i="1"/>
  <c r="L592" i="1"/>
  <c r="L75" i="1"/>
  <c r="L1319" i="1"/>
  <c r="L1320" i="1"/>
  <c r="L2518" i="1"/>
  <c r="L1321" i="1"/>
  <c r="L441" i="1"/>
  <c r="L2062" i="1"/>
  <c r="L1638" i="1"/>
  <c r="L2564" i="1"/>
  <c r="L3873" i="1"/>
  <c r="L1639" i="1"/>
  <c r="L919" i="1"/>
  <c r="L2519" i="1"/>
  <c r="L593" i="1"/>
  <c r="L194" i="1"/>
  <c r="L2520" i="1"/>
  <c r="L1438" i="1"/>
  <c r="L2063" i="1"/>
  <c r="L1093" i="1"/>
  <c r="L2277" i="1"/>
  <c r="L2521" i="1"/>
  <c r="L1640" i="1"/>
  <c r="L2522" i="1"/>
  <c r="L2064" i="1"/>
  <c r="L2278" i="1"/>
  <c r="L3762" i="1"/>
  <c r="L3874" i="1"/>
  <c r="L3875" i="1"/>
  <c r="L2065" i="1"/>
  <c r="L3349" i="1"/>
  <c r="L3238" i="1"/>
  <c r="L2066" i="1"/>
  <c r="L1094" i="1"/>
  <c r="L1095" i="1"/>
  <c r="L2199" i="1"/>
  <c r="L153" i="1"/>
  <c r="L154" i="1"/>
  <c r="L27" i="1"/>
  <c r="L442" i="1"/>
  <c r="L2523" i="1"/>
  <c r="L920" i="1"/>
  <c r="L160" i="1"/>
  <c r="L2524" i="1"/>
  <c r="L387" i="1"/>
  <c r="L1322" i="1"/>
  <c r="L2279" i="1"/>
  <c r="L2525" i="1"/>
  <c r="L2067" i="1"/>
  <c r="L443" i="1"/>
  <c r="L2068" i="1"/>
  <c r="L2069" i="1"/>
  <c r="L2070" i="1"/>
  <c r="L2071" i="1"/>
  <c r="L1641" i="1"/>
  <c r="L1323" i="1"/>
  <c r="L789" i="1"/>
  <c r="L3398" i="1"/>
  <c r="L790" i="1"/>
  <c r="L3611" i="1"/>
  <c r="L3876" i="1"/>
  <c r="L99" i="1"/>
  <c r="L1096" i="1"/>
  <c r="L3239" i="1"/>
  <c r="L3877" i="1"/>
  <c r="L3612" i="1"/>
  <c r="L544" i="1"/>
  <c r="L921" i="1"/>
  <c r="L791" i="1"/>
  <c r="L195" i="1"/>
  <c r="L503" i="1"/>
  <c r="L922" i="1"/>
  <c r="L388" i="1"/>
  <c r="L675" i="1"/>
  <c r="L923" i="1"/>
  <c r="L876" i="1"/>
  <c r="L924" i="1"/>
  <c r="L504" i="1"/>
  <c r="L792" i="1"/>
  <c r="L846" i="1"/>
  <c r="L389" i="1"/>
  <c r="L444" i="1"/>
  <c r="L925" i="1"/>
  <c r="L180" i="1"/>
  <c r="L926" i="1"/>
  <c r="L793" i="1"/>
  <c r="L1097" i="1"/>
  <c r="L2526" i="1"/>
  <c r="L1822" i="1"/>
  <c r="L2890" i="1"/>
  <c r="L1324" i="1"/>
  <c r="L2891" i="1"/>
  <c r="L728" i="1"/>
  <c r="L181" i="1"/>
  <c r="L2527" i="1"/>
  <c r="L2892" i="1"/>
  <c r="L2648" i="1"/>
  <c r="L3399" i="1"/>
  <c r="L2893" i="1"/>
  <c r="L2894" i="1"/>
  <c r="L2649" i="1"/>
  <c r="L1488" i="1"/>
  <c r="L2895" i="1"/>
  <c r="L2896" i="1"/>
  <c r="L529" i="1"/>
  <c r="L1642" i="1"/>
  <c r="L2528" i="1"/>
  <c r="L294" i="1"/>
  <c r="L3240" i="1"/>
  <c r="L329" i="1"/>
  <c r="L505" i="1"/>
  <c r="L3763" i="1"/>
  <c r="L2897" i="1"/>
  <c r="L100" i="1"/>
  <c r="L2898" i="1"/>
  <c r="L2899" i="1"/>
  <c r="L2900" i="1"/>
  <c r="L545" i="1"/>
  <c r="L182" i="1"/>
  <c r="L2529" i="1"/>
  <c r="L1643" i="1"/>
  <c r="L594" i="1"/>
  <c r="L2530" i="1"/>
  <c r="L2993" i="1"/>
  <c r="L2901" i="1"/>
  <c r="L2072" i="1"/>
  <c r="L2902" i="1"/>
  <c r="L2650" i="1"/>
  <c r="L2903" i="1"/>
  <c r="L853" i="1"/>
  <c r="L3748" i="1"/>
  <c r="L986" i="1"/>
  <c r="L1449" i="1"/>
  <c r="L1756" i="1"/>
  <c r="L535" i="1"/>
  <c r="L2200" i="1"/>
  <c r="L59" i="1"/>
  <c r="L987" i="1"/>
  <c r="L1450" i="1"/>
  <c r="L1195" i="1"/>
  <c r="L1757" i="1"/>
  <c r="L1451" i="1"/>
  <c r="L1758" i="1"/>
  <c r="L271" i="1"/>
  <c r="L390" i="1"/>
  <c r="L1823" i="1"/>
  <c r="L2073" i="1"/>
  <c r="L1644" i="1"/>
  <c r="L1645" i="1"/>
  <c r="L927" i="1"/>
  <c r="L2074" i="1"/>
  <c r="L3613" i="1"/>
  <c r="L1325" i="1"/>
  <c r="L2904" i="1"/>
  <c r="L3614" i="1"/>
  <c r="L3878" i="1"/>
  <c r="L729" i="1"/>
  <c r="L391" i="1"/>
  <c r="L3241" i="1"/>
  <c r="L3242" i="1"/>
  <c r="L3243" i="1"/>
  <c r="L3879" i="1"/>
  <c r="L155" i="1"/>
  <c r="L1098" i="1"/>
  <c r="L3244" i="1"/>
  <c r="L1824" i="1"/>
  <c r="L2075" i="1"/>
  <c r="L3615" i="1"/>
  <c r="L3880" i="1"/>
  <c r="L3881" i="1"/>
  <c r="L3616" i="1"/>
  <c r="L2905" i="1"/>
  <c r="L3617" i="1"/>
  <c r="L3882" i="1"/>
  <c r="L3883" i="1"/>
  <c r="L3884" i="1"/>
  <c r="L2651" i="1"/>
  <c r="L2906" i="1"/>
  <c r="L3618" i="1"/>
  <c r="L3245" i="1"/>
  <c r="L3400" i="1"/>
  <c r="L3246" i="1"/>
  <c r="L3619" i="1"/>
  <c r="L3620" i="1"/>
  <c r="L3621" i="1"/>
  <c r="L3247" i="1"/>
  <c r="L730" i="1"/>
  <c r="L3622" i="1"/>
  <c r="L315" i="1"/>
  <c r="L3885" i="1"/>
  <c r="L3401" i="1"/>
  <c r="L3886" i="1"/>
  <c r="L3887" i="1"/>
  <c r="L1099" i="1"/>
  <c r="L254" i="1"/>
  <c r="L546" i="1"/>
  <c r="L3888" i="1"/>
  <c r="L2907" i="1"/>
  <c r="L3623" i="1"/>
  <c r="L1100" i="1"/>
  <c r="L3889" i="1"/>
  <c r="L316" i="1"/>
  <c r="L3624" i="1"/>
  <c r="L2908" i="1"/>
  <c r="L3890" i="1"/>
  <c r="L56" i="1"/>
  <c r="L3764" i="1"/>
  <c r="L3891" i="1"/>
  <c r="L3892" i="1"/>
  <c r="L2909" i="1"/>
  <c r="L3893" i="1"/>
  <c r="L3625" i="1"/>
  <c r="L2910" i="1"/>
  <c r="L3894" i="1"/>
  <c r="L2531" i="1"/>
  <c r="L2911" i="1"/>
  <c r="L794" i="1"/>
  <c r="L3626" i="1"/>
  <c r="L3248" i="1"/>
  <c r="L3895" i="1"/>
  <c r="L3627" i="1"/>
  <c r="L6" i="1"/>
  <c r="L1326" i="1"/>
  <c r="L506" i="1"/>
  <c r="L3896" i="1"/>
  <c r="L3897" i="1"/>
  <c r="L3628" i="1"/>
  <c r="L3898" i="1"/>
  <c r="L3899" i="1"/>
  <c r="L2912" i="1"/>
  <c r="L1825" i="1"/>
  <c r="L928" i="1"/>
  <c r="L222" i="1"/>
  <c r="L2076" i="1"/>
  <c r="L929" i="1"/>
  <c r="L676" i="1"/>
  <c r="L342" i="1"/>
  <c r="L677" i="1"/>
  <c r="L1489" i="1"/>
  <c r="L678" i="1"/>
  <c r="L1646" i="1"/>
  <c r="L1647" i="1"/>
  <c r="L1327" i="1"/>
  <c r="L3629" i="1"/>
  <c r="L1759" i="1"/>
  <c r="L1648" i="1"/>
  <c r="L343" i="1"/>
  <c r="L196" i="1"/>
  <c r="L364" i="1"/>
  <c r="L2201" i="1"/>
  <c r="L344" i="1"/>
  <c r="L1760" i="1"/>
  <c r="L1101" i="1"/>
  <c r="L1452" i="1"/>
  <c r="L1761" i="1"/>
  <c r="L1453" i="1"/>
  <c r="L1649" i="1"/>
  <c r="L2077" i="1"/>
  <c r="L101" i="1"/>
  <c r="L795" i="1"/>
  <c r="L1762" i="1"/>
  <c r="L679" i="1"/>
  <c r="L1763" i="1"/>
  <c r="L1764" i="1"/>
  <c r="L1650" i="1"/>
  <c r="L1328" i="1"/>
  <c r="L796" i="1"/>
  <c r="L3402" i="1"/>
  <c r="L3249" i="1"/>
  <c r="L1651" i="1"/>
  <c r="L3900" i="1"/>
  <c r="L3765" i="1"/>
  <c r="L3630" i="1"/>
  <c r="L3901" i="1"/>
  <c r="L797" i="1"/>
  <c r="L3766" i="1"/>
  <c r="L117" i="1"/>
  <c r="L3902" i="1"/>
  <c r="L3631" i="1"/>
  <c r="L798" i="1"/>
  <c r="L3632" i="1"/>
  <c r="L3903" i="1"/>
  <c r="L3904" i="1"/>
  <c r="L3633" i="1"/>
  <c r="L3634" i="1"/>
  <c r="L3905" i="1"/>
  <c r="L3250" i="1"/>
  <c r="L3906" i="1"/>
  <c r="L3635" i="1"/>
  <c r="L3907" i="1"/>
  <c r="L3908" i="1"/>
  <c r="L1765" i="1"/>
  <c r="L680" i="1"/>
  <c r="L1102" i="1"/>
  <c r="L1329" i="1"/>
  <c r="L799" i="1"/>
  <c r="L1766" i="1"/>
  <c r="L1330" i="1"/>
  <c r="L877" i="1"/>
  <c r="L229" i="1"/>
  <c r="L1331" i="1"/>
  <c r="L1103" i="1"/>
  <c r="L1332" i="1"/>
  <c r="L1652" i="1"/>
  <c r="L3909" i="1"/>
  <c r="L3636" i="1"/>
  <c r="L2078" i="1"/>
  <c r="L3637" i="1"/>
  <c r="L3910" i="1"/>
  <c r="L3911" i="1"/>
  <c r="L2652" i="1"/>
  <c r="L2913" i="1"/>
  <c r="L800" i="1"/>
  <c r="L2280" i="1"/>
  <c r="L255" i="1"/>
  <c r="L3912" i="1"/>
  <c r="L3251" i="1"/>
  <c r="L3252" i="1"/>
  <c r="L3253" i="1"/>
  <c r="L3039" i="1"/>
  <c r="L4070" i="1"/>
  <c r="L4071" i="1"/>
  <c r="L1333" i="1"/>
  <c r="L2202" i="1"/>
  <c r="L1196" i="1"/>
  <c r="L138" i="1"/>
  <c r="L414" i="1"/>
  <c r="L1454" i="1"/>
  <c r="L1653" i="1"/>
  <c r="L1019" i="1"/>
  <c r="L28" i="1"/>
  <c r="L256" i="1"/>
  <c r="L3913" i="1"/>
  <c r="L1104" i="1"/>
  <c r="L29" i="1"/>
  <c r="L2532" i="1"/>
  <c r="L930" i="1"/>
  <c r="L30" i="1"/>
  <c r="L3638" i="1"/>
  <c r="L7" i="1"/>
  <c r="L1654" i="1"/>
  <c r="L2533" i="1"/>
  <c r="L3639" i="1"/>
  <c r="L3254" i="1"/>
  <c r="L3914" i="1"/>
  <c r="L3915" i="1"/>
  <c r="L3916" i="1"/>
  <c r="L3917" i="1"/>
  <c r="L3918" i="1"/>
  <c r="L2534" i="1"/>
  <c r="L392" i="1"/>
  <c r="L3640" i="1"/>
  <c r="L235" i="1"/>
  <c r="L801" i="1"/>
  <c r="L3641" i="1"/>
  <c r="L3403" i="1"/>
  <c r="L547" i="1"/>
  <c r="L3919" i="1"/>
  <c r="L3767" i="1"/>
  <c r="L3920" i="1"/>
  <c r="L2281" i="1"/>
  <c r="L125" i="1"/>
  <c r="L3921" i="1"/>
  <c r="L2914" i="1"/>
  <c r="L3642" i="1"/>
  <c r="L3922" i="1"/>
  <c r="L854" i="1"/>
  <c r="L3923" i="1"/>
  <c r="L3643" i="1"/>
  <c r="L2915" i="1"/>
  <c r="L3924" i="1"/>
  <c r="L3404" i="1"/>
  <c r="L3255" i="1"/>
  <c r="L280" i="1"/>
  <c r="L3925" i="1"/>
  <c r="L2079" i="1"/>
  <c r="L3926" i="1"/>
  <c r="L2916" i="1"/>
  <c r="L3768" i="1"/>
  <c r="L3644" i="1"/>
  <c r="L3350" i="1"/>
  <c r="L3256" i="1"/>
  <c r="L2917" i="1"/>
  <c r="L3769" i="1"/>
  <c r="L4072" i="1"/>
  <c r="L3927" i="1"/>
  <c r="L3928" i="1"/>
  <c r="L183" i="1"/>
  <c r="L3257" i="1"/>
  <c r="L802" i="1"/>
  <c r="L3258" i="1"/>
  <c r="L3929" i="1"/>
  <c r="L3351" i="1"/>
  <c r="L2535" i="1"/>
  <c r="L931" i="1"/>
  <c r="L1490" i="1"/>
  <c r="L1655" i="1"/>
  <c r="L1656" i="1"/>
  <c r="L1334" i="1"/>
  <c r="L1657" i="1"/>
  <c r="L197" i="1"/>
  <c r="L1105" i="1"/>
  <c r="L1335" i="1"/>
  <c r="L1336" i="1"/>
  <c r="L1767" i="1"/>
  <c r="L595" i="1"/>
  <c r="L630" i="1"/>
  <c r="L1768" i="1"/>
  <c r="L596" i="1"/>
  <c r="L1337" i="1"/>
  <c r="L1769" i="1"/>
  <c r="L1658" i="1"/>
  <c r="L803" i="1"/>
  <c r="L445" i="1"/>
  <c r="L1338" i="1"/>
  <c r="L1339" i="1"/>
  <c r="L1659" i="1"/>
  <c r="L1660" i="1"/>
  <c r="L1491" i="1"/>
  <c r="L1455" i="1"/>
  <c r="L365" i="1"/>
  <c r="L1340" i="1"/>
  <c r="L1492" i="1"/>
  <c r="L1341" i="1"/>
  <c r="L640" i="1"/>
  <c r="L804" i="1"/>
  <c r="L2080" i="1"/>
  <c r="L3770" i="1"/>
  <c r="L420" i="1"/>
  <c r="L805" i="1"/>
  <c r="L2918" i="1"/>
  <c r="L4073" i="1"/>
  <c r="L223" i="1"/>
  <c r="L507" i="1"/>
  <c r="L3930" i="1"/>
  <c r="L3645" i="1"/>
  <c r="L3931" i="1"/>
  <c r="L2081" i="1"/>
  <c r="L184" i="1"/>
  <c r="L806" i="1"/>
  <c r="L3932" i="1"/>
  <c r="L3405" i="1"/>
  <c r="L3646" i="1"/>
  <c r="L2536" i="1"/>
  <c r="L3259" i="1"/>
  <c r="L3260" i="1"/>
  <c r="L3771" i="1"/>
  <c r="L2082" i="1"/>
  <c r="L3933" i="1"/>
  <c r="L2282" i="1"/>
  <c r="L3934" i="1"/>
  <c r="L257" i="1"/>
  <c r="L3772" i="1"/>
  <c r="L2537" i="1"/>
  <c r="L3935" i="1"/>
  <c r="L597" i="1"/>
  <c r="L446" i="1"/>
  <c r="L1106" i="1"/>
  <c r="L3647" i="1"/>
  <c r="L3936" i="1"/>
  <c r="L3648" i="1"/>
  <c r="L1020" i="1"/>
  <c r="L1021" i="1"/>
  <c r="L1022" i="1"/>
  <c r="L3749" i="1"/>
  <c r="L3937" i="1"/>
  <c r="L1107" i="1"/>
  <c r="L932" i="1"/>
  <c r="L345" i="1"/>
  <c r="L108" i="1"/>
  <c r="L109" i="1"/>
  <c r="L346" i="1"/>
  <c r="L447" i="1"/>
  <c r="L1108" i="1"/>
  <c r="L933" i="1"/>
  <c r="L934" i="1"/>
  <c r="L1023" i="1"/>
  <c r="L1109" i="1"/>
  <c r="L1110" i="1"/>
  <c r="L347" i="1"/>
  <c r="L393" i="1"/>
  <c r="L1024" i="1"/>
  <c r="L1197" i="1"/>
  <c r="L1111" i="1"/>
  <c r="L1493" i="1"/>
  <c r="L1112" i="1"/>
  <c r="L317" i="1"/>
  <c r="L548" i="1"/>
  <c r="L1113" i="1"/>
  <c r="L1114" i="1"/>
  <c r="L198" i="1"/>
  <c r="L1115" i="1"/>
  <c r="L807" i="1"/>
  <c r="L641" i="1"/>
  <c r="L878" i="1"/>
  <c r="L988" i="1"/>
  <c r="L1116" i="1"/>
  <c r="L2538" i="1"/>
  <c r="L808" i="1"/>
  <c r="L1025" i="1"/>
  <c r="L809" i="1"/>
  <c r="L681" i="1"/>
  <c r="L295" i="1"/>
  <c r="L126" i="1"/>
  <c r="L258" i="1"/>
  <c r="L1026" i="1"/>
  <c r="L1117" i="1"/>
  <c r="L1342" i="1"/>
  <c r="L879" i="1"/>
  <c r="L1027" i="1"/>
  <c r="L682" i="1"/>
  <c r="L1343" i="1"/>
  <c r="L370" i="1"/>
  <c r="L508" i="1"/>
  <c r="L1118" i="1"/>
  <c r="L598" i="1"/>
  <c r="L599" i="1"/>
  <c r="L714" i="1"/>
  <c r="L642" i="1"/>
  <c r="L935" i="1"/>
  <c r="L1494" i="1"/>
  <c r="L810" i="1"/>
  <c r="L394" i="1"/>
  <c r="L811" i="1"/>
  <c r="L812" i="1"/>
  <c r="L1344" i="1"/>
  <c r="L1770" i="1"/>
  <c r="L549" i="1"/>
  <c r="L683" i="1"/>
  <c r="L1233" i="1"/>
  <c r="L1119" i="1"/>
  <c r="L348" i="1"/>
  <c r="L3773" i="1"/>
  <c r="L31" i="1"/>
  <c r="L1120" i="1"/>
  <c r="L330" i="1"/>
  <c r="L1028" i="1"/>
  <c r="L102" i="1"/>
  <c r="L1029" i="1"/>
  <c r="L643" i="1"/>
  <c r="L989" i="1"/>
  <c r="L813" i="1"/>
  <c r="L1345" i="1"/>
  <c r="L1121" i="1"/>
  <c r="L1346" i="1"/>
  <c r="L1122" i="1"/>
  <c r="L684" i="1"/>
  <c r="L89" i="1"/>
  <c r="L118" i="1"/>
  <c r="L1347" i="1"/>
  <c r="L814" i="1"/>
  <c r="L1348" i="1"/>
  <c r="L815" i="1"/>
  <c r="L3649" i="1"/>
  <c r="L731" i="1"/>
  <c r="L3040" i="1"/>
  <c r="L3938" i="1"/>
  <c r="L3774" i="1"/>
  <c r="L3939" i="1"/>
  <c r="L2919" i="1"/>
  <c r="L2653" i="1"/>
  <c r="L936" i="1"/>
  <c r="L937" i="1"/>
  <c r="L1661" i="1"/>
  <c r="L732" i="1"/>
  <c r="L938" i="1"/>
  <c r="L1030" i="1"/>
  <c r="L685" i="1"/>
  <c r="L199" i="1"/>
  <c r="L1123" i="1"/>
  <c r="L939" i="1"/>
  <c r="L940" i="1"/>
  <c r="L349" i="1"/>
  <c r="L941" i="1"/>
  <c r="L509" i="1"/>
  <c r="L733" i="1"/>
  <c r="L686" i="1"/>
  <c r="L1124" i="1"/>
  <c r="L3261" i="1"/>
  <c r="L2539" i="1"/>
  <c r="L3650" i="1"/>
  <c r="L3352" i="1"/>
  <c r="L3940" i="1"/>
  <c r="L600" i="1"/>
  <c r="L816" i="1"/>
  <c r="L3941" i="1"/>
  <c r="L1125" i="1"/>
  <c r="L331" i="1"/>
  <c r="L3942" i="1"/>
  <c r="L734" i="1"/>
  <c r="L1234" i="1"/>
  <c r="L1126" i="1"/>
  <c r="L1235" i="1"/>
  <c r="L1495" i="1"/>
  <c r="L1031" i="1"/>
  <c r="L1127" i="1"/>
  <c r="L1349" i="1"/>
  <c r="L236" i="1"/>
  <c r="L275" i="1"/>
  <c r="L1032" i="1"/>
  <c r="L1033" i="1"/>
  <c r="L1662" i="1"/>
  <c r="L1128" i="1"/>
  <c r="L1496" i="1"/>
  <c r="L735" i="1"/>
  <c r="L550" i="1"/>
  <c r="L1034" i="1"/>
  <c r="L1129" i="1"/>
  <c r="L1497" i="1"/>
  <c r="L1035" i="1"/>
  <c r="L1036" i="1"/>
  <c r="L350" i="1"/>
  <c r="L942" i="1"/>
  <c r="L1130" i="1"/>
  <c r="L351" i="1"/>
  <c r="L880" i="1"/>
  <c r="L1037" i="1"/>
  <c r="L318" i="1"/>
  <c r="L1350" i="1"/>
  <c r="L510" i="1"/>
  <c r="L1663" i="1"/>
  <c r="L3775" i="1"/>
  <c r="L3943" i="1"/>
  <c r="L3944" i="1"/>
  <c r="L2920" i="1"/>
  <c r="L3776" i="1"/>
  <c r="L3406" i="1"/>
  <c r="L3945" i="1"/>
  <c r="L2083" i="1"/>
  <c r="L2084" i="1"/>
  <c r="L601" i="1"/>
  <c r="L3041" i="1"/>
  <c r="L943" i="1"/>
  <c r="L395" i="1"/>
  <c r="L736" i="1"/>
  <c r="L1131" i="1"/>
  <c r="L92" i="1"/>
  <c r="L156" i="1"/>
  <c r="L421" i="1"/>
  <c r="L1132" i="1"/>
  <c r="L302" i="1"/>
  <c r="L3946" i="1"/>
  <c r="L3042" i="1"/>
  <c r="L1133" i="1"/>
  <c r="L1351" i="1"/>
  <c r="L1038" i="1"/>
  <c r="L944" i="1"/>
  <c r="L3651" i="1"/>
  <c r="L3262" i="1"/>
  <c r="L1352" i="1"/>
  <c r="L1236" i="1"/>
  <c r="L602" i="1"/>
  <c r="L1134" i="1"/>
  <c r="L1135" i="1"/>
  <c r="L1136" i="1"/>
  <c r="L3407" i="1"/>
  <c r="L1456" i="1"/>
  <c r="L817" i="1"/>
  <c r="L855" i="1"/>
  <c r="L687" i="1"/>
  <c r="L3947" i="1"/>
  <c r="L296" i="1"/>
  <c r="L185" i="1"/>
  <c r="L1039" i="1"/>
  <c r="L1198" i="1"/>
  <c r="L259" i="1"/>
  <c r="L1199" i="1"/>
  <c r="L1137" i="1"/>
  <c r="L396" i="1"/>
  <c r="L945" i="1"/>
  <c r="L990" i="1"/>
  <c r="L1200" i="1"/>
  <c r="L119" i="1"/>
  <c r="L946" i="1"/>
  <c r="L856" i="1"/>
  <c r="L947" i="1"/>
  <c r="L260" i="1"/>
  <c r="L272" i="1"/>
  <c r="L1457" i="1"/>
  <c r="L1201" i="1"/>
  <c r="L1138" i="1"/>
  <c r="L688" i="1"/>
  <c r="L1139" i="1"/>
  <c r="L4074" i="1"/>
  <c r="L1202" i="1"/>
  <c r="L326" i="1"/>
  <c r="L281" i="1"/>
  <c r="L1040" i="1"/>
  <c r="L689" i="1"/>
  <c r="L715" i="1"/>
  <c r="L511" i="1"/>
  <c r="L208" i="1"/>
  <c r="L690" i="1"/>
  <c r="L1458" i="1"/>
  <c r="L1203" i="1"/>
  <c r="L273" i="1"/>
  <c r="L716" i="1"/>
  <c r="L991" i="1"/>
  <c r="L274" i="1"/>
  <c r="L1140" i="1"/>
  <c r="L881" i="1"/>
  <c r="L818" i="1"/>
  <c r="L512" i="1"/>
  <c r="L737" i="1"/>
  <c r="L3043" i="1"/>
  <c r="L2085" i="1"/>
  <c r="L3652" i="1"/>
  <c r="L1664" i="1"/>
  <c r="L3044" i="1"/>
  <c r="L3045" i="1"/>
  <c r="L3653" i="1"/>
  <c r="L3948" i="1"/>
  <c r="L948" i="1"/>
  <c r="L513" i="1"/>
  <c r="L1141" i="1"/>
  <c r="L3949" i="1"/>
  <c r="L514" i="1"/>
  <c r="L422" i="1"/>
  <c r="L352" i="1"/>
  <c r="L303" i="1"/>
  <c r="L691" i="1"/>
  <c r="L448" i="1"/>
  <c r="L1142" i="1"/>
  <c r="L738" i="1"/>
  <c r="L319" i="1"/>
  <c r="L949" i="1"/>
  <c r="L1143" i="1"/>
  <c r="L1204" i="1"/>
  <c r="L1353" i="1"/>
  <c r="L819" i="1"/>
  <c r="L1354" i="1"/>
  <c r="L397" i="1"/>
  <c r="L950" i="1"/>
  <c r="L200" i="1"/>
  <c r="L820" i="1"/>
  <c r="L951" i="1"/>
  <c r="L952" i="1"/>
  <c r="L297" i="1"/>
  <c r="L398" i="1"/>
  <c r="L110" i="1"/>
  <c r="L821" i="1"/>
  <c r="L1144" i="1"/>
  <c r="L953" i="1"/>
  <c r="L515" i="1"/>
  <c r="L1355" i="1"/>
  <c r="L954" i="1"/>
  <c r="L955" i="1"/>
  <c r="L320" i="1"/>
  <c r="L1356" i="1"/>
  <c r="L1145" i="1"/>
  <c r="L551" i="1"/>
  <c r="L1146" i="1"/>
  <c r="L201" i="1"/>
  <c r="L1357" i="1"/>
  <c r="L1147" i="1"/>
  <c r="L1358" i="1"/>
  <c r="L822" i="1"/>
  <c r="L1205" i="1"/>
  <c r="L1359" i="1"/>
  <c r="L603" i="1"/>
  <c r="L956" i="1"/>
  <c r="L957" i="1"/>
  <c r="L1148" i="1"/>
  <c r="L237" i="1"/>
  <c r="L1206" i="1"/>
  <c r="L1149" i="1"/>
  <c r="L1237" i="1"/>
  <c r="L958" i="1"/>
  <c r="L1150" i="1"/>
  <c r="L1360" i="1"/>
  <c r="L692" i="1"/>
  <c r="L1207" i="1"/>
  <c r="L1361" i="1"/>
  <c r="L604" i="1"/>
  <c r="L739" i="1"/>
  <c r="L1362" i="1"/>
  <c r="L1151" i="1"/>
  <c r="L1363" i="1"/>
  <c r="L1152" i="1"/>
  <c r="L1364" i="1"/>
  <c r="L321" i="1"/>
  <c r="L1238" i="1"/>
  <c r="L1365" i="1"/>
  <c r="L959" i="1"/>
  <c r="L693" i="1"/>
  <c r="L516" i="1"/>
  <c r="L1153" i="1"/>
  <c r="L1154" i="1"/>
  <c r="L1366" i="1"/>
  <c r="L327" i="1"/>
  <c r="L1155" i="1"/>
  <c r="L1367" i="1"/>
  <c r="L32" i="1"/>
  <c r="L1368" i="1"/>
  <c r="L882" i="1"/>
  <c r="L857" i="1"/>
  <c r="L209" i="1"/>
  <c r="L1459" i="1"/>
  <c r="L415" i="1"/>
  <c r="L858" i="1"/>
  <c r="L631" i="1"/>
  <c r="L632" i="1"/>
  <c r="L210" i="1"/>
  <c r="L992" i="1"/>
  <c r="L717" i="1"/>
  <c r="L1208" i="1"/>
  <c r="L718" i="1"/>
  <c r="L1209" i="1"/>
  <c r="L328" i="1"/>
  <c r="L464" i="1"/>
  <c r="L50" i="1"/>
  <c r="L1210" i="1"/>
  <c r="L536" i="1"/>
  <c r="L719" i="1"/>
  <c r="L1211" i="1"/>
  <c r="L1212" i="1"/>
  <c r="L1213" i="1"/>
  <c r="L859" i="1"/>
  <c r="L993" i="1"/>
  <c r="L860" i="1"/>
  <c r="L994" i="1"/>
  <c r="L1214" i="1"/>
  <c r="L112" i="1"/>
  <c r="L960" i="1"/>
  <c r="L1215" i="1"/>
  <c r="L465" i="1"/>
  <c r="L120" i="1"/>
  <c r="L861" i="1"/>
  <c r="L1216" i="1"/>
  <c r="L1217" i="1"/>
  <c r="L1218" i="1"/>
  <c r="L862" i="1"/>
  <c r="L995" i="1"/>
  <c r="L863" i="1"/>
  <c r="L1219" i="1"/>
  <c r="L1220" i="1"/>
  <c r="L104" i="1"/>
  <c r="L190" i="1"/>
  <c r="L1221" i="1"/>
  <c r="L139" i="1"/>
  <c r="L996" i="1"/>
  <c r="L1222" i="1"/>
  <c r="L1223" i="1"/>
  <c r="L997" i="1"/>
  <c r="L998" i="1"/>
  <c r="L605" i="1"/>
  <c r="L449" i="1"/>
  <c r="L106" i="1"/>
  <c r="L694" i="1"/>
  <c r="L1369" i="1"/>
  <c r="L1156" i="1"/>
  <c r="L1370" i="1"/>
  <c r="L606" i="1"/>
  <c r="L695" i="1"/>
  <c r="L1157" i="1"/>
  <c r="L961" i="1"/>
  <c r="L3654" i="1"/>
  <c r="L1158" i="1"/>
  <c r="L1371" i="1"/>
  <c r="L1159" i="1"/>
  <c r="L3655" i="1"/>
  <c r="L962" i="1"/>
  <c r="L1372" i="1"/>
  <c r="L963" i="1"/>
  <c r="L1239" i="1"/>
  <c r="L399" i="1"/>
  <c r="L823" i="1"/>
  <c r="L3950" i="1"/>
  <c r="L3656" i="1"/>
  <c r="L2921" i="1"/>
  <c r="L696" i="1"/>
  <c r="L697" i="1"/>
  <c r="L224" i="1"/>
  <c r="L1373" i="1"/>
  <c r="L1160" i="1"/>
  <c r="L49" i="1"/>
  <c r="L824" i="1"/>
  <c r="L964" i="1"/>
  <c r="L1161" i="1"/>
  <c r="L1374" i="1"/>
  <c r="L1375" i="1"/>
  <c r="L1240" i="1"/>
  <c r="L1376" i="1"/>
  <c r="L1162" i="1"/>
  <c r="L3951" i="1"/>
  <c r="L1377" i="1"/>
  <c r="L965" i="1"/>
  <c r="L3657" i="1"/>
  <c r="L740" i="1"/>
  <c r="L825" i="1"/>
  <c r="L607" i="1"/>
  <c r="L1163" i="1"/>
  <c r="L1164" i="1"/>
  <c r="L1378" i="1"/>
  <c r="L1165" i="1"/>
  <c r="L966" i="1"/>
  <c r="L1379" i="1"/>
  <c r="L883" i="1"/>
  <c r="L967" i="1"/>
  <c r="L1241" i="1"/>
  <c r="L1380" i="1"/>
  <c r="L1166" i="1"/>
  <c r="L1381" i="1"/>
  <c r="L450" i="1"/>
  <c r="L61" i="1"/>
  <c r="L1242" i="1"/>
  <c r="L282" i="1"/>
  <c r="L1382" i="1"/>
  <c r="L1167" i="1"/>
  <c r="L451" i="1"/>
  <c r="L968" i="1"/>
  <c r="L1383" i="1"/>
  <c r="L517" i="1"/>
  <c r="L969" i="1"/>
  <c r="L400" i="1"/>
  <c r="L1384" i="1"/>
  <c r="L2922" i="1"/>
  <c r="L353" i="1"/>
  <c r="L1460" i="1"/>
  <c r="L304" i="1"/>
  <c r="L3777" i="1"/>
  <c r="L1665" i="1"/>
  <c r="L3952" i="1"/>
  <c r="L3953" i="1"/>
  <c r="L1385" i="1"/>
  <c r="L1386" i="1"/>
  <c r="L970" i="1"/>
  <c r="L608" i="1"/>
  <c r="L1387" i="1"/>
  <c r="L1388" i="1"/>
  <c r="L826" i="1"/>
  <c r="L202" i="1"/>
  <c r="L1389" i="1"/>
  <c r="L1390" i="1"/>
  <c r="L1391" i="1"/>
  <c r="L518" i="1"/>
  <c r="L971" i="1"/>
  <c r="L1461" i="1"/>
  <c r="L121" i="1"/>
  <c r="L999" i="1"/>
  <c r="L741" i="1"/>
  <c r="L1462" i="1"/>
  <c r="L85" i="1"/>
  <c r="L1000" i="1"/>
  <c r="L698" i="1"/>
  <c r="L1168" i="1"/>
  <c r="L114" i="1"/>
  <c r="L2086" i="1"/>
  <c r="L1666" i="1"/>
  <c r="L864" i="1"/>
  <c r="L3954" i="1"/>
  <c r="L3658" i="1"/>
  <c r="L33" i="1"/>
  <c r="L3659" i="1"/>
  <c r="L1392" i="1"/>
  <c r="L1393" i="1"/>
  <c r="L699" i="1"/>
  <c r="L1394" i="1"/>
  <c r="L519" i="1"/>
  <c r="L1243" i="1"/>
  <c r="L3955" i="1"/>
  <c r="L3956" i="1"/>
  <c r="L3778" i="1"/>
  <c r="L1498" i="1"/>
  <c r="L3957" i="1"/>
  <c r="L3958" i="1"/>
  <c r="L2923" i="1"/>
  <c r="L3660" i="1"/>
  <c r="L3263" i="1"/>
  <c r="L3661" i="1"/>
  <c r="L2924" i="1"/>
  <c r="L520" i="1"/>
  <c r="L3959" i="1"/>
  <c r="L401" i="1"/>
  <c r="L1395" i="1"/>
  <c r="L3960" i="1"/>
  <c r="L3961" i="1"/>
  <c r="L2540" i="1"/>
  <c r="L402" i="1"/>
  <c r="L3408" i="1"/>
  <c r="L3662" i="1"/>
  <c r="L3779" i="1"/>
  <c r="L3663" i="1"/>
  <c r="L742" i="1"/>
  <c r="L3962" i="1"/>
  <c r="L3264" i="1"/>
  <c r="L3265" i="1"/>
  <c r="L3664" i="1"/>
  <c r="L3963" i="1"/>
  <c r="L3665" i="1"/>
  <c r="L3780" i="1"/>
  <c r="L3781" i="1"/>
  <c r="L2994" i="1"/>
  <c r="L3409" i="1"/>
  <c r="L3666" i="1"/>
  <c r="L865" i="1"/>
  <c r="L4075" i="1"/>
  <c r="L720" i="1"/>
  <c r="L1771" i="1"/>
  <c r="L2203" i="1"/>
  <c r="L366" i="1"/>
  <c r="L2204" i="1"/>
  <c r="L1772" i="1"/>
  <c r="L1396" i="1"/>
  <c r="L1826" i="1"/>
  <c r="L1827" i="1"/>
  <c r="L1828" i="1"/>
  <c r="L3964" i="1"/>
  <c r="L3266" i="1"/>
  <c r="L3782" i="1"/>
  <c r="L3667" i="1"/>
  <c r="L4076" i="1"/>
  <c r="L4077" i="1"/>
  <c r="L3783" i="1"/>
  <c r="L3046" i="1"/>
  <c r="L3965" i="1"/>
  <c r="L3750" i="1"/>
  <c r="L3966" i="1"/>
  <c r="L3668" i="1"/>
  <c r="L1667" i="1"/>
  <c r="L103" i="1"/>
  <c r="L3293" i="1"/>
  <c r="L261" i="1"/>
  <c r="L3967" i="1"/>
  <c r="L3669" i="1"/>
  <c r="L3410" i="1"/>
  <c r="L2925" i="1"/>
  <c r="L827" i="1"/>
  <c r="L3968" i="1"/>
  <c r="L354" i="1"/>
  <c r="L3670" i="1"/>
  <c r="L3267" i="1"/>
  <c r="L3969" i="1"/>
  <c r="L3970" i="1"/>
  <c r="L3971" i="1"/>
  <c r="L3784" i="1"/>
  <c r="L3671" i="1"/>
  <c r="L34" i="1"/>
  <c r="L2087" i="1"/>
  <c r="L3268" i="1"/>
  <c r="L1829" i="1"/>
  <c r="L552" i="1"/>
  <c r="L3269" i="1"/>
  <c r="L700" i="1"/>
  <c r="L2541" i="1"/>
  <c r="L1668" i="1"/>
  <c r="L972" i="1"/>
  <c r="L521" i="1"/>
  <c r="L1244" i="1"/>
  <c r="L1669" i="1"/>
  <c r="L1773" i="1"/>
  <c r="L35" i="1"/>
  <c r="L1670" i="1"/>
  <c r="L1671" i="1"/>
  <c r="L1672" i="1"/>
  <c r="L3972" i="1"/>
  <c r="L3270" i="1"/>
  <c r="L305" i="1"/>
  <c r="L1830" i="1"/>
  <c r="L973" i="1"/>
  <c r="L3047" i="1"/>
  <c r="L3271" i="1"/>
  <c r="L306" i="1"/>
  <c r="L3973" i="1"/>
  <c r="L1397" i="1"/>
  <c r="L1774" i="1"/>
  <c r="L3672" i="1"/>
  <c r="L1169" i="1"/>
  <c r="L2088" i="1"/>
  <c r="L1673" i="1"/>
  <c r="L2089" i="1"/>
  <c r="L1674" i="1"/>
  <c r="L1831" i="1"/>
  <c r="L1499" i="1"/>
  <c r="L3272" i="1"/>
  <c r="L3974" i="1"/>
  <c r="L3785" i="1"/>
  <c r="L3411" i="1"/>
  <c r="L3975" i="1"/>
  <c r="L3976" i="1"/>
  <c r="L3412" i="1"/>
  <c r="L3977" i="1"/>
  <c r="L3673" i="1"/>
  <c r="L3978" i="1"/>
  <c r="L3273" i="1"/>
  <c r="L3786" i="1"/>
  <c r="L3413" i="1"/>
  <c r="L3979" i="1"/>
  <c r="L3787" i="1"/>
  <c r="L3980" i="1"/>
  <c r="L3788" i="1"/>
  <c r="L3981" i="1"/>
  <c r="L3982" i="1"/>
  <c r="L3274" i="1"/>
  <c r="L3674" i="1"/>
  <c r="L1832" i="1"/>
  <c r="L3983" i="1"/>
  <c r="L3984" i="1"/>
  <c r="L3414" i="1"/>
  <c r="L3415" i="1"/>
  <c r="L3048" i="1"/>
  <c r="L62" i="1"/>
  <c r="L1675" i="1"/>
  <c r="L2926" i="1"/>
  <c r="L3675" i="1"/>
  <c r="L828" i="1"/>
  <c r="L3789" i="1"/>
  <c r="L3676" i="1"/>
  <c r="L3985" i="1"/>
  <c r="L3049" i="1"/>
  <c r="L3416" i="1"/>
  <c r="L701" i="1"/>
  <c r="L3986" i="1"/>
  <c r="L2927" i="1"/>
  <c r="L3790" i="1"/>
  <c r="L3987" i="1"/>
  <c r="L262" i="1"/>
  <c r="L2928" i="1"/>
  <c r="L3988" i="1"/>
  <c r="L2542" i="1"/>
  <c r="L3791" i="1"/>
  <c r="L3677" i="1"/>
  <c r="L2543" i="1"/>
  <c r="L3989" i="1"/>
  <c r="L3990" i="1"/>
  <c r="L3678" i="1"/>
  <c r="L1676" i="1"/>
  <c r="L1245" i="1"/>
  <c r="L1677" i="1"/>
  <c r="L2929" i="1"/>
  <c r="L36" i="1"/>
  <c r="L37" i="1"/>
  <c r="L3679" i="1"/>
  <c r="L3792" i="1"/>
  <c r="L3050" i="1"/>
  <c r="L3991" i="1"/>
  <c r="L3680" i="1"/>
  <c r="L3681" i="1"/>
  <c r="L3682" i="1"/>
  <c r="L3992" i="1"/>
  <c r="L452" i="1"/>
  <c r="L122" i="1"/>
  <c r="L2090" i="1"/>
  <c r="L3275" i="1"/>
  <c r="L3683" i="1"/>
  <c r="L3993" i="1"/>
  <c r="L3684" i="1"/>
  <c r="L453" i="1"/>
  <c r="L3994" i="1"/>
  <c r="L3793" i="1"/>
  <c r="L2283" i="1"/>
  <c r="L3995" i="1"/>
  <c r="L3996" i="1"/>
  <c r="L3997" i="1"/>
  <c r="L3794" i="1"/>
  <c r="L3795" i="1"/>
  <c r="L1170" i="1"/>
  <c r="L1678" i="1"/>
  <c r="L1679" i="1"/>
  <c r="L263" i="1"/>
  <c r="L1680" i="1"/>
  <c r="L1001" i="1"/>
  <c r="L644" i="1"/>
  <c r="L1398" i="1"/>
  <c r="L1681" i="1"/>
  <c r="L1682" i="1"/>
  <c r="L1683" i="1"/>
  <c r="L38" i="1"/>
  <c r="L2930" i="1"/>
  <c r="L2654" i="1"/>
  <c r="L186" i="1"/>
  <c r="L4078" i="1"/>
  <c r="L3998" i="1"/>
  <c r="L3051" i="1"/>
  <c r="L39" i="1"/>
  <c r="L3685" i="1"/>
  <c r="L3999" i="1"/>
  <c r="L1246" i="1"/>
  <c r="L522" i="1"/>
  <c r="L609" i="1"/>
  <c r="L1041" i="1"/>
  <c r="L1247" i="1"/>
  <c r="L829" i="1"/>
  <c r="L1500" i="1"/>
  <c r="L1171" i="1"/>
  <c r="L264" i="1"/>
  <c r="L1684" i="1"/>
  <c r="L553" i="1"/>
  <c r="L1248" i="1"/>
  <c r="L3796" i="1"/>
  <c r="L610" i="1"/>
  <c r="L1399" i="1"/>
  <c r="L884" i="1"/>
  <c r="L611" i="1"/>
  <c r="L702" i="1"/>
  <c r="L1249" i="1"/>
  <c r="L355" i="1"/>
  <c r="L1685" i="1"/>
  <c r="L1686" i="1"/>
  <c r="L523" i="1"/>
  <c r="L612" i="1"/>
  <c r="L830" i="1"/>
  <c r="L1250" i="1"/>
  <c r="L4000" i="1"/>
  <c r="L1501" i="1"/>
  <c r="L743" i="1"/>
  <c r="L613" i="1"/>
  <c r="L4001" i="1"/>
  <c r="L1687" i="1"/>
  <c r="L454" i="1"/>
  <c r="L1400" i="1"/>
  <c r="L1502" i="1"/>
  <c r="L322" i="1"/>
  <c r="L554" i="1"/>
  <c r="L1503" i="1"/>
  <c r="L1401" i="1"/>
  <c r="L1251" i="1"/>
  <c r="L1688" i="1"/>
  <c r="L974" i="1"/>
  <c r="L1172" i="1"/>
  <c r="L1252" i="1"/>
  <c r="L744" i="1"/>
  <c r="L191" i="1"/>
  <c r="L123" i="1"/>
  <c r="L1689" i="1"/>
  <c r="L1504" i="1"/>
  <c r="L1690" i="1"/>
  <c r="L356" i="1"/>
  <c r="L1691" i="1"/>
  <c r="L1173" i="1"/>
  <c r="L831" i="1"/>
  <c r="L975" i="1"/>
  <c r="L1505" i="1"/>
  <c r="L703" i="1"/>
  <c r="L1506" i="1"/>
  <c r="L1692" i="1"/>
  <c r="L3686" i="1"/>
  <c r="L4002" i="1"/>
  <c r="L832" i="1"/>
  <c r="L2931" i="1"/>
  <c r="L3276" i="1"/>
  <c r="L524" i="1"/>
  <c r="L745" i="1"/>
  <c r="L3797" i="1"/>
  <c r="L3798" i="1"/>
  <c r="L3417" i="1"/>
  <c r="L3687" i="1"/>
  <c r="L4003" i="1"/>
  <c r="L1402" i="1"/>
  <c r="L1507" i="1"/>
  <c r="L371" i="1"/>
  <c r="L3799" i="1"/>
  <c r="L3800" i="1"/>
  <c r="L3801" i="1"/>
  <c r="L4004" i="1"/>
  <c r="L3802" i="1"/>
  <c r="L1693" i="1"/>
  <c r="L357" i="1"/>
  <c r="L358" i="1"/>
  <c r="L323" i="1"/>
  <c r="L3803" i="1"/>
  <c r="L4005" i="1"/>
  <c r="L3418" i="1"/>
  <c r="L4006" i="1"/>
  <c r="L1403" i="1"/>
  <c r="L1253" i="1"/>
  <c r="L93" i="1"/>
  <c r="L1508" i="1"/>
  <c r="L1694" i="1"/>
  <c r="L1695" i="1"/>
  <c r="L1833" i="1"/>
  <c r="L1696" i="1"/>
  <c r="L1404" i="1"/>
  <c r="L746" i="1"/>
  <c r="L1509" i="1"/>
  <c r="L645" i="1"/>
  <c r="L1174" i="1"/>
  <c r="L1405" i="1"/>
  <c r="L359" i="1"/>
  <c r="L1510" i="1"/>
  <c r="L1511" i="1"/>
  <c r="L1697" i="1"/>
  <c r="L225" i="1"/>
  <c r="L3804" i="1"/>
  <c r="L1254" i="1"/>
  <c r="L3052" i="1"/>
  <c r="L1042" i="1"/>
  <c r="L1255" i="1"/>
  <c r="L1512" i="1"/>
  <c r="L1513" i="1"/>
  <c r="L1514" i="1"/>
  <c r="L4007" i="1"/>
  <c r="L1698" i="1"/>
  <c r="L1406" i="1"/>
  <c r="L1515" i="1"/>
  <c r="L157" i="1"/>
  <c r="L403" i="1"/>
  <c r="L1407" i="1"/>
  <c r="L3419" i="1"/>
  <c r="L1256" i="1"/>
  <c r="L1699" i="1"/>
  <c r="L3688" i="1"/>
  <c r="L1516" i="1"/>
  <c r="L555" i="1"/>
  <c r="L238" i="1"/>
  <c r="L1517" i="1"/>
  <c r="L3689" i="1"/>
  <c r="L556" i="1"/>
  <c r="L2091" i="1"/>
  <c r="L1518" i="1"/>
  <c r="L1519" i="1"/>
  <c r="L833" i="1"/>
  <c r="L423" i="1"/>
  <c r="L1257" i="1"/>
  <c r="L1258" i="1"/>
  <c r="L1520" i="1"/>
  <c r="L1521" i="1"/>
  <c r="L1700" i="1"/>
  <c r="L1408" i="1"/>
  <c r="L3805" i="1"/>
  <c r="L239" i="1"/>
  <c r="L614" i="1"/>
  <c r="L1409" i="1"/>
  <c r="L3277" i="1"/>
  <c r="L3690" i="1"/>
  <c r="L2655" i="1"/>
  <c r="L3691" i="1"/>
  <c r="L1410" i="1"/>
  <c r="L4008" i="1"/>
  <c r="L4009" i="1"/>
  <c r="L3806" i="1"/>
  <c r="L834" i="1"/>
  <c r="L4010" i="1"/>
  <c r="L2284" i="1"/>
  <c r="L4011" i="1"/>
  <c r="L4012" i="1"/>
  <c r="L1411" i="1"/>
  <c r="L3692" i="1"/>
  <c r="L288" i="1"/>
  <c r="L615" i="1"/>
  <c r="L3420" i="1"/>
  <c r="L240" i="1"/>
  <c r="L3693" i="1"/>
  <c r="L2932" i="1"/>
  <c r="L4013" i="1"/>
  <c r="L3694" i="1"/>
  <c r="L2092" i="1"/>
  <c r="L2933" i="1"/>
  <c r="L1701" i="1"/>
  <c r="L4014" i="1"/>
  <c r="L3421" i="1"/>
  <c r="L4015" i="1"/>
  <c r="L4059" i="1"/>
  <c r="L4016" i="1"/>
  <c r="L2934" i="1"/>
  <c r="L4017" i="1"/>
  <c r="L4018" i="1"/>
  <c r="L537" i="1"/>
  <c r="L4079" i="1"/>
  <c r="L8" i="1"/>
  <c r="L835" i="1"/>
  <c r="L76" i="1"/>
  <c r="L1259" i="1"/>
  <c r="L866" i="1"/>
  <c r="L1002" i="1"/>
  <c r="L1463" i="1"/>
  <c r="L1775" i="1"/>
  <c r="L1003" i="1"/>
  <c r="L2205" i="1"/>
  <c r="L1464" i="1"/>
  <c r="L2206" i="1"/>
  <c r="L2207" i="1"/>
  <c r="L1004" i="1"/>
  <c r="L2208" i="1"/>
  <c r="L2209" i="1"/>
  <c r="L2210" i="1"/>
  <c r="L2211" i="1"/>
  <c r="L2212" i="1"/>
  <c r="L525" i="1"/>
  <c r="L2213" i="1"/>
  <c r="L2093" i="1"/>
  <c r="L1834" i="1"/>
  <c r="L1412" i="1"/>
  <c r="L526" i="1"/>
  <c r="L2094" i="1"/>
  <c r="L867" i="1"/>
  <c r="L2214" i="1"/>
  <c r="L1776" i="1"/>
  <c r="L2215" i="1"/>
  <c r="L1465" i="1"/>
  <c r="L2095" i="1"/>
  <c r="L2216" i="1"/>
  <c r="L211" i="1"/>
  <c r="L269" i="1"/>
  <c r="L115" i="1"/>
  <c r="L1731" i="1"/>
  <c r="L1433" i="1"/>
  <c r="L4080" i="1"/>
  <c r="L1777" i="1"/>
  <c r="L4081" i="1"/>
  <c r="L721" i="1"/>
  <c r="L2217" i="1"/>
  <c r="L1778" i="1"/>
  <c r="L2218" i="1"/>
  <c r="L2219" i="1"/>
  <c r="L1702" i="1"/>
  <c r="L1413" i="1"/>
  <c r="L1835" i="1"/>
  <c r="L527" i="1"/>
  <c r="L1260" i="1"/>
  <c r="L2096" i="1"/>
  <c r="L2097" i="1"/>
  <c r="L1836" i="1"/>
  <c r="L2168" i="1"/>
  <c r="L456" i="1"/>
  <c r="L1703" i="1"/>
  <c r="L4019" i="1"/>
  <c r="L4020" i="1"/>
  <c r="L2544" i="1"/>
  <c r="L1414" i="1"/>
  <c r="L976" i="1"/>
  <c r="L3278" i="1"/>
  <c r="L3807" i="1"/>
  <c r="L3695" i="1"/>
  <c r="L1415" i="1"/>
  <c r="L265" i="1"/>
  <c r="L1704" i="1"/>
  <c r="L836" i="1"/>
  <c r="L2098" i="1"/>
  <c r="L66" i="1"/>
  <c r="L1175" i="1"/>
  <c r="L3279" i="1"/>
  <c r="L2935" i="1"/>
  <c r="L2099" i="1"/>
  <c r="L2545" i="1"/>
  <c r="L747" i="1"/>
  <c r="L1043" i="1"/>
  <c r="L2100" i="1"/>
  <c r="L616" i="1"/>
  <c r="L2101" i="1"/>
  <c r="L1705" i="1"/>
  <c r="L2546" i="1"/>
  <c r="L2102" i="1"/>
  <c r="L1005" i="1"/>
  <c r="L1706" i="1"/>
  <c r="L748" i="1"/>
  <c r="L2103" i="1"/>
  <c r="L9" i="1"/>
  <c r="L1707" i="1"/>
  <c r="L1416" i="1"/>
  <c r="L2104" i="1"/>
  <c r="L141" i="1"/>
  <c r="L1708" i="1"/>
  <c r="L2547" i="1"/>
  <c r="L226" i="1"/>
  <c r="L1176" i="1"/>
  <c r="L2105" i="1"/>
  <c r="L158" i="1"/>
  <c r="L837" i="1"/>
  <c r="L40" i="1"/>
  <c r="L704" i="1"/>
  <c r="L2285" i="1"/>
  <c r="L134" i="1"/>
  <c r="L2106" i="1"/>
  <c r="L404" i="1"/>
  <c r="L2107" i="1"/>
  <c r="L2548" i="1"/>
  <c r="L2549" i="1"/>
  <c r="L2108" i="1"/>
  <c r="L617" i="1"/>
  <c r="L332" i="1"/>
  <c r="L405" i="1"/>
  <c r="L2109" i="1"/>
  <c r="L2110" i="1"/>
  <c r="L2550" i="1"/>
  <c r="L646" i="1"/>
  <c r="L2111" i="1"/>
  <c r="L618" i="1"/>
  <c r="L94" i="1"/>
  <c r="L2551" i="1"/>
  <c r="L2552" i="1"/>
  <c r="L2553" i="1"/>
  <c r="L2112" i="1"/>
  <c r="L2286" i="1"/>
  <c r="L2113" i="1"/>
  <c r="L1837" i="1"/>
  <c r="L283" i="1"/>
  <c r="L2554" i="1"/>
  <c r="L77" i="1"/>
  <c r="L2555" i="1"/>
  <c r="L2114" i="1"/>
  <c r="L3353" i="1"/>
  <c r="L2936" i="1"/>
  <c r="L4082" i="1"/>
  <c r="L3053" i="1"/>
  <c r="L3696" i="1"/>
  <c r="L4021" i="1"/>
  <c r="L4022" i="1"/>
  <c r="L2556" i="1"/>
  <c r="L227" i="1"/>
  <c r="L3280" i="1"/>
  <c r="L2115" i="1"/>
  <c r="L1522" i="1"/>
  <c r="L1838" i="1"/>
  <c r="L2220" i="1"/>
  <c r="L203" i="1"/>
  <c r="L1839" i="1"/>
  <c r="L1709" i="1"/>
  <c r="L1044" i="1"/>
  <c r="L1710" i="1"/>
  <c r="L1711" i="1"/>
  <c r="L557" i="1"/>
  <c r="L2116" i="1"/>
  <c r="L1523" i="1"/>
  <c r="L2117" i="1"/>
  <c r="L1417" i="1"/>
  <c r="L1524" i="1"/>
  <c r="L2118" i="1"/>
  <c r="L2119" i="1"/>
  <c r="L4023" i="1"/>
  <c r="L372" i="1"/>
  <c r="L647" i="1"/>
  <c r="L2120" i="1"/>
  <c r="L373" i="1"/>
  <c r="L4024" i="1"/>
  <c r="L3697" i="1"/>
  <c r="L4025" i="1"/>
  <c r="L1712" i="1"/>
  <c r="L2121" i="1"/>
  <c r="L2122" i="1"/>
  <c r="L1177" i="1"/>
  <c r="L2123" i="1"/>
  <c r="L705" i="1"/>
  <c r="L2124" i="1"/>
  <c r="L1840" i="1"/>
  <c r="L2125" i="1"/>
  <c r="L749" i="1"/>
  <c r="L1178" i="1"/>
  <c r="L1713" i="1"/>
  <c r="L1045" i="1"/>
  <c r="L1525" i="1"/>
  <c r="L2126" i="1"/>
  <c r="L1418" i="1"/>
  <c r="L4026" i="1"/>
  <c r="L2127" i="1"/>
  <c r="L1179" i="1"/>
  <c r="L1841" i="1"/>
  <c r="L2128" i="1"/>
  <c r="L619" i="1"/>
  <c r="L838" i="1"/>
  <c r="L1842" i="1"/>
  <c r="L2129" i="1"/>
  <c r="L1843" i="1"/>
  <c r="L2130" i="1"/>
  <c r="L2131" i="1"/>
  <c r="L2132" i="1"/>
  <c r="L2133" i="1"/>
  <c r="L406" i="1"/>
  <c r="L307" i="1"/>
  <c r="L1419" i="1"/>
  <c r="L1714" i="1"/>
  <c r="L2134" i="1"/>
  <c r="L2135" i="1"/>
  <c r="L977" i="1"/>
  <c r="L1420" i="1"/>
  <c r="L1421" i="1"/>
  <c r="L67" i="1"/>
  <c r="L839" i="1"/>
  <c r="L407" i="1"/>
  <c r="L2136" i="1"/>
  <c r="L840" i="1"/>
  <c r="L2137" i="1"/>
  <c r="L2138" i="1"/>
  <c r="L129" i="1"/>
  <c r="L1844" i="1"/>
  <c r="L1261" i="1"/>
  <c r="L58" i="1"/>
  <c r="L2139" i="1"/>
  <c r="L1845" i="1"/>
  <c r="L1715" i="1"/>
  <c r="L1716" i="1"/>
  <c r="L1717" i="1"/>
  <c r="L2140" i="1"/>
  <c r="L1180" i="1"/>
  <c r="L2141" i="1"/>
  <c r="L360" i="1"/>
  <c r="L2142" i="1"/>
  <c r="L2143" i="1"/>
  <c r="L841" i="1"/>
  <c r="L2144" i="1"/>
  <c r="L1526" i="1"/>
  <c r="L620" i="1"/>
  <c r="L2145" i="1"/>
  <c r="L885" i="1"/>
  <c r="L4027" i="1"/>
  <c r="L1527" i="1"/>
  <c r="L1422" i="1"/>
  <c r="L2146" i="1"/>
  <c r="L1423" i="1"/>
  <c r="L1846" i="1"/>
  <c r="L1847" i="1"/>
  <c r="L2147" i="1"/>
  <c r="L2148" i="1"/>
  <c r="L1848" i="1"/>
  <c r="L2656" i="1"/>
  <c r="L361" i="1"/>
  <c r="L1424" i="1"/>
  <c r="L2221" i="1"/>
  <c r="L4028" i="1"/>
  <c r="L1849" i="1"/>
  <c r="L528" i="1"/>
  <c r="L10" i="1"/>
  <c r="L2149" i="1"/>
  <c r="L1425" i="1"/>
  <c r="L1426" i="1"/>
  <c r="L2150" i="1"/>
  <c r="L1528" i="1"/>
  <c r="L1427" i="1"/>
  <c r="L2151" i="1"/>
  <c r="L648" i="1"/>
  <c r="L2657" i="1"/>
  <c r="L3808" i="1"/>
  <c r="L1718" i="1"/>
  <c r="L4060" i="1"/>
  <c r="L2287" i="1"/>
  <c r="L3809" i="1"/>
  <c r="L1850" i="1"/>
  <c r="L3698" i="1"/>
  <c r="L1851" i="1"/>
  <c r="L1181" i="1"/>
  <c r="L1852" i="1"/>
  <c r="L2152" i="1"/>
  <c r="L2153" i="1"/>
  <c r="L1529" i="1"/>
  <c r="L1853" i="1"/>
  <c r="L1854" i="1"/>
  <c r="L2169" i="1"/>
  <c r="L1719" i="1"/>
  <c r="L2154" i="1"/>
  <c r="L842" i="1"/>
  <c r="L3810" i="1"/>
  <c r="L1428" i="1"/>
  <c r="L2565" i="1"/>
  <c r="L4029" i="1"/>
  <c r="L3699" i="1"/>
  <c r="L266" i="1"/>
  <c r="L4030" i="1"/>
  <c r="L165" i="1"/>
  <c r="L1720" i="1"/>
  <c r="L408" i="1"/>
  <c r="L2170" i="1"/>
  <c r="L3700" i="1"/>
  <c r="L2155" i="1"/>
  <c r="L362" i="1"/>
  <c r="L4031" i="1"/>
  <c r="L1182" i="1"/>
  <c r="L455" i="1"/>
  <c r="L2156" i="1"/>
  <c r="L1046" i="1"/>
  <c r="L1721" i="1"/>
  <c r="L1855" i="1"/>
  <c r="L1722" i="1"/>
  <c r="L3811" i="1"/>
  <c r="L750" i="1"/>
  <c r="L1530" i="1"/>
  <c r="L409" i="1"/>
  <c r="L1531" i="1"/>
  <c r="L41" i="1"/>
  <c r="L1723" i="1"/>
  <c r="L410" i="1"/>
  <c r="L2157" i="1"/>
  <c r="L843" i="1"/>
  <c r="L844" i="1"/>
  <c r="L1856" i="1"/>
  <c r="L2171" i="1"/>
  <c r="L474" i="1"/>
  <c r="L621" i="1"/>
  <c r="L3812" i="1"/>
  <c r="L3281" i="1"/>
  <c r="L3813" i="1"/>
  <c r="L4032" i="1"/>
  <c r="L3422" i="1"/>
  <c r="L3814" i="1"/>
  <c r="L3815" i="1"/>
  <c r="L3423" i="1"/>
  <c r="L3282" i="1"/>
  <c r="L2557" i="1"/>
  <c r="L3701" i="1"/>
  <c r="L3816" i="1"/>
  <c r="L3702" i="1"/>
  <c r="L4033" i="1"/>
  <c r="L3283" i="1"/>
  <c r="L3294" i="1"/>
  <c r="L3284" i="1"/>
  <c r="L111" i="1"/>
  <c r="L3817" i="1"/>
  <c r="L4034" i="1"/>
  <c r="L3818" i="1"/>
  <c r="L4035" i="1"/>
  <c r="L2586" i="1"/>
  <c r="L2658" i="1"/>
  <c r="L3703" i="1"/>
  <c r="L475" i="1"/>
  <c r="L1857" i="1"/>
  <c r="L3285" i="1"/>
  <c r="L3704" i="1"/>
  <c r="L2937" i="1"/>
  <c r="L4036" i="1"/>
  <c r="L3286" i="1"/>
  <c r="L3054" i="1"/>
  <c r="L751" i="1"/>
  <c r="L3287" i="1"/>
  <c r="L1532" i="1"/>
  <c r="L2158" i="1"/>
  <c r="L1183" i="1"/>
  <c r="L3819" i="1"/>
  <c r="L3424" i="1"/>
  <c r="L95" i="1"/>
  <c r="L4037" i="1"/>
  <c r="L3425" i="1"/>
  <c r="L4038" i="1"/>
  <c r="L3820" i="1"/>
  <c r="L2159" i="1"/>
  <c r="L1858" i="1"/>
  <c r="L3426" i="1"/>
  <c r="L3821" i="1"/>
  <c r="L4039" i="1"/>
  <c r="L1533" i="1"/>
  <c r="L2160" i="1"/>
  <c r="L1429" i="1"/>
  <c r="L1724" i="1"/>
  <c r="L622" i="1"/>
  <c r="L558" i="1"/>
  <c r="L3716" i="1"/>
  <c r="L2161" i="1"/>
  <c r="L2938" i="1"/>
  <c r="L4040" i="1"/>
  <c r="L4041" i="1"/>
  <c r="L4042" i="1"/>
  <c r="L706" i="1"/>
  <c r="L4043" i="1"/>
  <c r="L51" i="1"/>
  <c r="L267" i="1"/>
  <c r="L4044" i="1"/>
  <c r="L3705" i="1"/>
  <c r="L2939" i="1"/>
  <c r="L559" i="1"/>
  <c r="L3822" i="1"/>
  <c r="L1725" i="1"/>
  <c r="L52" i="1"/>
  <c r="L3717" i="1"/>
  <c r="L3288" i="1"/>
  <c r="L3427" i="1"/>
  <c r="L187" i="1"/>
  <c r="L1430" i="1"/>
  <c r="L4045" i="1"/>
  <c r="L3823" i="1"/>
  <c r="L2288" i="1"/>
  <c r="L4046" i="1"/>
  <c r="L3706" i="1"/>
  <c r="L3428" i="1"/>
  <c r="L4083" i="1"/>
  <c r="L1726" i="1"/>
  <c r="L4047" i="1"/>
  <c r="L268" i="1"/>
  <c r="L3429" i="1"/>
  <c r="L3824" i="1"/>
  <c r="L560" i="1"/>
  <c r="L2162" i="1"/>
  <c r="L2163" i="1"/>
  <c r="L1431" i="1"/>
  <c r="L1047" i="1"/>
  <c r="L1727" i="1"/>
  <c r="L1728" i="1"/>
  <c r="L1859" i="1"/>
  <c r="L1432" i="1"/>
  <c r="L3707" i="1"/>
  <c r="L48" i="1"/>
  <c r="L4084" i="1"/>
  <c r="L2164" i="1"/>
  <c r="L707" i="1"/>
  <c r="L3295" i="1"/>
  <c r="L1184" i="1"/>
  <c r="L3055" i="1"/>
  <c r="L3825" i="1"/>
  <c r="L4048" i="1"/>
  <c r="L3708" i="1"/>
  <c r="L3430" i="1"/>
  <c r="L457" i="1"/>
  <c r="L3718" i="1"/>
  <c r="L324" i="1"/>
  <c r="L4061" i="1"/>
  <c r="L4062" i="1"/>
  <c r="L3826" i="1"/>
  <c r="L3289" i="1"/>
  <c r="L845" i="1"/>
  <c r="L4049" i="1"/>
  <c r="L4050" i="1"/>
  <c r="L4063" i="1"/>
  <c r="L3827" i="1"/>
  <c r="L3296" i="1"/>
  <c r="L4051" i="1"/>
  <c r="L4052" i="1"/>
  <c r="L188" i="1"/>
  <c r="L3828" i="1"/>
  <c r="L4085" i="1"/>
  <c r="L4053" i="1"/>
  <c r="L4054" i="1"/>
  <c r="L3290" i="1"/>
  <c r="L4055" i="1"/>
  <c r="L42" i="1"/>
  <c r="L4064" i="1"/>
  <c r="L2566" i="1"/>
  <c r="L4065" i="1"/>
  <c r="L4086" i="1"/>
  <c r="L2567" i="1"/>
  <c r="L2587" i="1"/>
  <c r="L2995" i="1"/>
  <c r="L3297" i="1"/>
  <c r="L4087" i="1"/>
  <c r="L4066" i="1"/>
  <c r="L3829" i="1"/>
  <c r="L4056" i="1"/>
  <c r="L3830" i="1"/>
  <c r="L3831" i="1"/>
  <c r="L4088" i="1"/>
  <c r="L3751" i="1"/>
  <c r="L4057" i="1"/>
  <c r="K3432" i="1"/>
  <c r="K2659" i="1"/>
  <c r="K1534" i="1"/>
  <c r="K3056" i="1"/>
  <c r="K11" i="1"/>
  <c r="K1535" i="1"/>
  <c r="K3433" i="1"/>
  <c r="K2996" i="1"/>
  <c r="K2660" i="1"/>
  <c r="K2222" i="1"/>
  <c r="K1779" i="1"/>
  <c r="K886" i="1"/>
  <c r="K3057" i="1"/>
  <c r="K3058" i="1"/>
  <c r="K2223" i="1"/>
  <c r="K3059" i="1"/>
  <c r="K2289" i="1"/>
  <c r="K2661" i="1"/>
  <c r="K2662" i="1"/>
  <c r="K2663" i="1"/>
  <c r="K2290" i="1"/>
  <c r="K2589" i="1"/>
  <c r="K3434" i="1"/>
  <c r="K2664" i="1"/>
  <c r="K3435" i="1"/>
  <c r="K3354" i="1"/>
  <c r="K3436" i="1"/>
  <c r="K2291" i="1"/>
  <c r="K2997" i="1"/>
  <c r="K3060" i="1"/>
  <c r="K2292" i="1"/>
  <c r="K2293" i="1"/>
  <c r="K2665" i="1"/>
  <c r="K1536" i="1"/>
  <c r="K1780" i="1"/>
  <c r="K2590" i="1"/>
  <c r="K424" i="1"/>
  <c r="K1537" i="1"/>
  <c r="K1860" i="1"/>
  <c r="K1048" i="1"/>
  <c r="K2666" i="1"/>
  <c r="K3719" i="1"/>
  <c r="K2667" i="1"/>
  <c r="K1861" i="1"/>
  <c r="K1006" i="1"/>
  <c r="K2948" i="1"/>
  <c r="K2172" i="1"/>
  <c r="K2294" i="1"/>
  <c r="K3437" i="1"/>
  <c r="K2295" i="1"/>
  <c r="K2668" i="1"/>
  <c r="K2669" i="1"/>
  <c r="K3438" i="1"/>
  <c r="K3439" i="1"/>
  <c r="K2296" i="1"/>
  <c r="K2670" i="1"/>
  <c r="K3061" i="1"/>
  <c r="K2297" i="1"/>
  <c r="K3062" i="1"/>
  <c r="K363" i="1"/>
  <c r="K2949" i="1"/>
  <c r="K325" i="1"/>
  <c r="K1862" i="1"/>
  <c r="K3355" i="1"/>
  <c r="K3440" i="1"/>
  <c r="K2671" i="1"/>
  <c r="K3063" i="1"/>
  <c r="K3441" i="1"/>
  <c r="K1863" i="1"/>
  <c r="K3064" i="1"/>
  <c r="K3065" i="1"/>
  <c r="K3442" i="1"/>
  <c r="K3066" i="1"/>
  <c r="K649" i="1"/>
  <c r="K1781" i="1"/>
  <c r="K561" i="1"/>
  <c r="K2672" i="1"/>
  <c r="K2673" i="1"/>
  <c r="K3443" i="1"/>
  <c r="K1782" i="1"/>
  <c r="K3444" i="1"/>
  <c r="K2674" i="1"/>
  <c r="K1864" i="1"/>
  <c r="K3445" i="1"/>
  <c r="K130" i="1"/>
  <c r="K3067" i="1"/>
  <c r="K1865" i="1"/>
  <c r="K2591" i="1"/>
  <c r="K3446" i="1"/>
  <c r="K3447" i="1"/>
  <c r="K752" i="1"/>
  <c r="K3448" i="1"/>
  <c r="K3449" i="1"/>
  <c r="K3068" i="1"/>
  <c r="K476" i="1"/>
  <c r="K3450" i="1"/>
  <c r="K3451" i="1"/>
  <c r="K3452" i="1"/>
  <c r="K2950" i="1"/>
  <c r="K3453" i="1"/>
  <c r="K3069" i="1"/>
  <c r="K3070" i="1"/>
  <c r="K2998" i="1"/>
  <c r="K1538" i="1"/>
  <c r="K3071" i="1"/>
  <c r="K3072" i="1"/>
  <c r="K3073" i="1"/>
  <c r="K1866" i="1"/>
  <c r="K3454" i="1"/>
  <c r="K2675" i="1"/>
  <c r="K2592" i="1"/>
  <c r="K3074" i="1"/>
  <c r="K650" i="1"/>
  <c r="K3455" i="1"/>
  <c r="K2676" i="1"/>
  <c r="K2999" i="1"/>
  <c r="K1539" i="1"/>
  <c r="K3456" i="1"/>
  <c r="K3075" i="1"/>
  <c r="K3457" i="1"/>
  <c r="K3076" i="1"/>
  <c r="K1867" i="1"/>
  <c r="K1540" i="1"/>
  <c r="K3356" i="1"/>
  <c r="K1541" i="1"/>
  <c r="K3077" i="1"/>
  <c r="K2677" i="1"/>
  <c r="K3000" i="1"/>
  <c r="K3458" i="1"/>
  <c r="K3459" i="1"/>
  <c r="K2298" i="1"/>
  <c r="K212" i="1"/>
  <c r="K651" i="1"/>
  <c r="K887" i="1"/>
  <c r="K3001" i="1"/>
  <c r="K2299" i="1"/>
  <c r="K3460" i="1"/>
  <c r="K213" i="1"/>
  <c r="K2678" i="1"/>
  <c r="K3720" i="1"/>
  <c r="K3298" i="1"/>
  <c r="K3299" i="1"/>
  <c r="K1868" i="1"/>
  <c r="K3461" i="1"/>
  <c r="K3002" i="1"/>
  <c r="K1869" i="1"/>
  <c r="K3003" i="1"/>
  <c r="K3078" i="1"/>
  <c r="K3079" i="1"/>
  <c r="K1870" i="1"/>
  <c r="K1783" i="1"/>
  <c r="K2300" i="1"/>
  <c r="K3357" i="1"/>
  <c r="K868" i="1"/>
  <c r="K3462" i="1"/>
  <c r="K276" i="1"/>
  <c r="K3080" i="1"/>
  <c r="K3463" i="1"/>
  <c r="K1871" i="1"/>
  <c r="K2301" i="1"/>
  <c r="K3081" i="1"/>
  <c r="K2224" i="1"/>
  <c r="K2593" i="1"/>
  <c r="K214" i="1"/>
  <c r="K753" i="1"/>
  <c r="K888" i="1"/>
  <c r="K889" i="1"/>
  <c r="K2679" i="1"/>
  <c r="K3004" i="1"/>
  <c r="K3300" i="1"/>
  <c r="K3710" i="1"/>
  <c r="K3464" i="1"/>
  <c r="K3465" i="1"/>
  <c r="K3358" i="1"/>
  <c r="K3005" i="1"/>
  <c r="K3082" i="1"/>
  <c r="K3466" i="1"/>
  <c r="K562" i="1"/>
  <c r="K1439" i="1"/>
  <c r="K3467" i="1"/>
  <c r="K2680" i="1"/>
  <c r="K3468" i="1"/>
  <c r="K1872" i="1"/>
  <c r="K652" i="1"/>
  <c r="K1873" i="1"/>
  <c r="K3469" i="1"/>
  <c r="K1874" i="1"/>
  <c r="K2568" i="1"/>
  <c r="K3359" i="1"/>
  <c r="K1875" i="1"/>
  <c r="K3360" i="1"/>
  <c r="K3083" i="1"/>
  <c r="K3470" i="1"/>
  <c r="K3471" i="1"/>
  <c r="K3361" i="1"/>
  <c r="K3472" i="1"/>
  <c r="K3473" i="1"/>
  <c r="K3474" i="1"/>
  <c r="K1049" i="1"/>
  <c r="K3475" i="1"/>
  <c r="K3362" i="1"/>
  <c r="K3476" i="1"/>
  <c r="K3006" i="1"/>
  <c r="K3477" i="1"/>
  <c r="K2594" i="1"/>
  <c r="K2951" i="1"/>
  <c r="K96" i="1"/>
  <c r="K3363" i="1"/>
  <c r="K1876" i="1"/>
  <c r="K3478" i="1"/>
  <c r="K2681" i="1"/>
  <c r="K3479" i="1"/>
  <c r="K3084" i="1"/>
  <c r="K3007" i="1"/>
  <c r="K3085" i="1"/>
  <c r="K3480" i="1"/>
  <c r="K3481" i="1"/>
  <c r="K3482" i="1"/>
  <c r="K2682" i="1"/>
  <c r="K3483" i="1"/>
  <c r="K2683" i="1"/>
  <c r="K653" i="1"/>
  <c r="K2684" i="1"/>
  <c r="K654" i="1"/>
  <c r="K1877" i="1"/>
  <c r="K3086" i="1"/>
  <c r="K3484" i="1"/>
  <c r="K2595" i="1"/>
  <c r="K2225" i="1"/>
  <c r="K2588" i="1"/>
  <c r="K3711" i="1"/>
  <c r="K3087" i="1"/>
  <c r="K69" i="1"/>
  <c r="K3485" i="1"/>
  <c r="K1729" i="1"/>
  <c r="K1434" i="1"/>
  <c r="K3712" i="1"/>
  <c r="K2685" i="1"/>
  <c r="K2686" i="1"/>
  <c r="K1878" i="1"/>
  <c r="K3088" i="1"/>
  <c r="K2596" i="1"/>
  <c r="K215" i="1"/>
  <c r="K2302" i="1"/>
  <c r="K2597" i="1"/>
  <c r="K3089" i="1"/>
  <c r="K3486" i="1"/>
  <c r="K2687" i="1"/>
  <c r="K3487" i="1"/>
  <c r="K3713" i="1"/>
  <c r="K2688" i="1"/>
  <c r="K3488" i="1"/>
  <c r="K3090" i="1"/>
  <c r="K754" i="1"/>
  <c r="K3489" i="1"/>
  <c r="K3721" i="1"/>
  <c r="K3490" i="1"/>
  <c r="K3491" i="1"/>
  <c r="K2303" i="1"/>
  <c r="K3492" i="1"/>
  <c r="K1879" i="1"/>
  <c r="K708" i="1"/>
  <c r="K3364" i="1"/>
  <c r="K3493" i="1"/>
  <c r="K3494" i="1"/>
  <c r="K3091" i="1"/>
  <c r="K3092" i="1"/>
  <c r="K3365" i="1"/>
  <c r="K87" i="1"/>
  <c r="K2304" i="1"/>
  <c r="K3495" i="1"/>
  <c r="K3093" i="1"/>
  <c r="K1784" i="1"/>
  <c r="K3496" i="1"/>
  <c r="K1880" i="1"/>
  <c r="K3722" i="1"/>
  <c r="K2689" i="1"/>
  <c r="K3094" i="1"/>
  <c r="K2226" i="1"/>
  <c r="K655" i="1"/>
  <c r="K2305" i="1"/>
  <c r="K3723" i="1"/>
  <c r="K3497" i="1"/>
  <c r="K3498" i="1"/>
  <c r="K3724" i="1"/>
  <c r="K3366" i="1"/>
  <c r="K43" i="1"/>
  <c r="K1440" i="1"/>
  <c r="K3095" i="1"/>
  <c r="K3096" i="1"/>
  <c r="K3499" i="1"/>
  <c r="K2690" i="1"/>
  <c r="K3301" i="1"/>
  <c r="K979" i="1"/>
  <c r="K3500" i="1"/>
  <c r="K3097" i="1"/>
  <c r="K3008" i="1"/>
  <c r="K3725" i="1"/>
  <c r="K2691" i="1"/>
  <c r="K3501" i="1"/>
  <c r="K3502" i="1"/>
  <c r="K2692" i="1"/>
  <c r="K3009" i="1"/>
  <c r="K3726" i="1"/>
  <c r="K709" i="1"/>
  <c r="K2306" i="1"/>
  <c r="K3367" i="1"/>
  <c r="K3727" i="1"/>
  <c r="K3503" i="1"/>
  <c r="K3010" i="1"/>
  <c r="K980" i="1"/>
  <c r="K216" i="1"/>
  <c r="K1441" i="1"/>
  <c r="K3714" i="1"/>
  <c r="K3504" i="1"/>
  <c r="K3098" i="1"/>
  <c r="K2307" i="1"/>
  <c r="K12" i="1"/>
  <c r="K3505" i="1"/>
  <c r="K2" i="1"/>
  <c r="K13" i="1"/>
  <c r="K2693" i="1"/>
  <c r="K3506" i="1"/>
  <c r="K3507" i="1"/>
  <c r="K2694" i="1"/>
  <c r="K3508" i="1"/>
  <c r="K1262" i="1"/>
  <c r="K3728" i="1"/>
  <c r="K3368" i="1"/>
  <c r="K3509" i="1"/>
  <c r="K3510" i="1"/>
  <c r="K3729" i="1"/>
  <c r="K3099" i="1"/>
  <c r="K2695" i="1"/>
  <c r="K1542" i="1"/>
  <c r="K2598" i="1"/>
  <c r="K3011" i="1"/>
  <c r="K2599" i="1"/>
  <c r="K3100" i="1"/>
  <c r="K2952" i="1"/>
  <c r="K890" i="1"/>
  <c r="K3101" i="1"/>
  <c r="K3012" i="1"/>
  <c r="K3511" i="1"/>
  <c r="K1881" i="1"/>
  <c r="K2308" i="1"/>
  <c r="K1543" i="1"/>
  <c r="K2696" i="1"/>
  <c r="K333" i="1"/>
  <c r="K3512" i="1"/>
  <c r="K3513" i="1"/>
  <c r="K3369" i="1"/>
  <c r="K1882" i="1"/>
  <c r="K3370" i="1"/>
  <c r="K656" i="1"/>
  <c r="K1544" i="1"/>
  <c r="K3102" i="1"/>
  <c r="K3103" i="1"/>
  <c r="K3514" i="1"/>
  <c r="K657" i="1"/>
  <c r="K44" i="1"/>
  <c r="K2697" i="1"/>
  <c r="K755" i="1"/>
  <c r="K3013" i="1"/>
  <c r="K2698" i="1"/>
  <c r="K3104" i="1"/>
  <c r="K3515" i="1"/>
  <c r="K3371" i="1"/>
  <c r="K623" i="1"/>
  <c r="K3302" i="1"/>
  <c r="K3303" i="1"/>
  <c r="K2953" i="1"/>
  <c r="K3304" i="1"/>
  <c r="K2569" i="1"/>
  <c r="K3305" i="1"/>
  <c r="K3306" i="1"/>
  <c r="K3307" i="1"/>
  <c r="K3105" i="1"/>
  <c r="K3516" i="1"/>
  <c r="K3308" i="1"/>
  <c r="K3014" i="1"/>
  <c r="K308" i="1"/>
  <c r="K3517" i="1"/>
  <c r="K3106" i="1"/>
  <c r="K2600" i="1"/>
  <c r="K3518" i="1"/>
  <c r="K2309" i="1"/>
  <c r="K2310" i="1"/>
  <c r="K2311" i="1"/>
  <c r="K83" i="1"/>
  <c r="K2699" i="1"/>
  <c r="K374" i="1"/>
  <c r="K3107" i="1"/>
  <c r="K1883" i="1"/>
  <c r="K3372" i="1"/>
  <c r="K1884" i="1"/>
  <c r="K477" i="1"/>
  <c r="K3108" i="1"/>
  <c r="K1885" i="1"/>
  <c r="K563" i="1"/>
  <c r="K1732" i="1"/>
  <c r="K2312" i="1"/>
  <c r="K3015" i="1"/>
  <c r="K564" i="1"/>
  <c r="K3109" i="1"/>
  <c r="K277" i="1"/>
  <c r="K1886" i="1"/>
  <c r="K3110" i="1"/>
  <c r="K3309" i="1"/>
  <c r="K2313" i="1"/>
  <c r="K3111" i="1"/>
  <c r="K2227" i="1"/>
  <c r="K217" i="1"/>
  <c r="K3310" i="1"/>
  <c r="K2954" i="1"/>
  <c r="K3112" i="1"/>
  <c r="K3113" i="1"/>
  <c r="K891" i="1"/>
  <c r="K3016" i="1"/>
  <c r="K3114" i="1"/>
  <c r="K3519" i="1"/>
  <c r="K1545" i="1"/>
  <c r="K3520" i="1"/>
  <c r="K3115" i="1"/>
  <c r="K1050" i="1"/>
  <c r="K1263" i="1"/>
  <c r="K3116" i="1"/>
  <c r="K2314" i="1"/>
  <c r="K3373" i="1"/>
  <c r="K3017" i="1"/>
  <c r="K3117" i="1"/>
  <c r="K2700" i="1"/>
  <c r="K3311" i="1"/>
  <c r="K3312" i="1"/>
  <c r="K3313" i="1"/>
  <c r="K3314" i="1"/>
  <c r="K3018" i="1"/>
  <c r="K565" i="1"/>
  <c r="K3" i="1"/>
  <c r="K2701" i="1"/>
  <c r="K425" i="1"/>
  <c r="K3521" i="1"/>
  <c r="K3522" i="1"/>
  <c r="K2955" i="1"/>
  <c r="K3315" i="1"/>
  <c r="K624" i="1"/>
  <c r="K2570" i="1"/>
  <c r="K3374" i="1"/>
  <c r="K2956" i="1"/>
  <c r="K1733" i="1"/>
  <c r="K3316" i="1"/>
  <c r="K2957" i="1"/>
  <c r="K2571" i="1"/>
  <c r="K2958" i="1"/>
  <c r="K981" i="1"/>
  <c r="K3118" i="1"/>
  <c r="K625" i="1"/>
  <c r="K3523" i="1"/>
  <c r="K3119" i="1"/>
  <c r="K3524" i="1"/>
  <c r="K2315" i="1"/>
  <c r="K3120" i="1"/>
  <c r="K3121" i="1"/>
  <c r="K3122" i="1"/>
  <c r="K2601" i="1"/>
  <c r="K2316" i="1"/>
  <c r="K2228" i="1"/>
  <c r="K3123" i="1"/>
  <c r="K2602" i="1"/>
  <c r="K218" i="1"/>
  <c r="K3124" i="1"/>
  <c r="K2702" i="1"/>
  <c r="K309" i="1"/>
  <c r="K1887" i="1"/>
  <c r="K3525" i="1"/>
  <c r="K2703" i="1"/>
  <c r="K3730" i="1"/>
  <c r="K722" i="1"/>
  <c r="K3125" i="1"/>
  <c r="K3126" i="1"/>
  <c r="K3127" i="1"/>
  <c r="K3019" i="1"/>
  <c r="K2704" i="1"/>
  <c r="K14" i="1"/>
  <c r="K3020" i="1"/>
  <c r="K3128" i="1"/>
  <c r="K2317" i="1"/>
  <c r="K756" i="1"/>
  <c r="K2603" i="1"/>
  <c r="K1888" i="1"/>
  <c r="K3129" i="1"/>
  <c r="K2318" i="1"/>
  <c r="K3130" i="1"/>
  <c r="K3131" i="1"/>
  <c r="K2319" i="1"/>
  <c r="K757" i="1"/>
  <c r="K566" i="1"/>
  <c r="K2229" i="1"/>
  <c r="K3317" i="1"/>
  <c r="K2604" i="1"/>
  <c r="K3132" i="1"/>
  <c r="K3375" i="1"/>
  <c r="K1734" i="1"/>
  <c r="K3133" i="1"/>
  <c r="K3376" i="1"/>
  <c r="K3377" i="1"/>
  <c r="K3731" i="1"/>
  <c r="K3526" i="1"/>
  <c r="K3527" i="1"/>
  <c r="K3528" i="1"/>
  <c r="K3378" i="1"/>
  <c r="K3134" i="1"/>
  <c r="K2705" i="1"/>
  <c r="K2706" i="1"/>
  <c r="K658" i="1"/>
  <c r="K2320" i="1"/>
  <c r="K567" i="1"/>
  <c r="K2707" i="1"/>
  <c r="K2708" i="1"/>
  <c r="K1785" i="1"/>
  <c r="K3135" i="1"/>
  <c r="K3136" i="1"/>
  <c r="K568" i="1"/>
  <c r="K3137" i="1"/>
  <c r="K204" i="1"/>
  <c r="K569" i="1"/>
  <c r="K2709" i="1"/>
  <c r="K1546" i="1"/>
  <c r="K3529" i="1"/>
  <c r="K3138" i="1"/>
  <c r="K1547" i="1"/>
  <c r="K3318" i="1"/>
  <c r="K3139" i="1"/>
  <c r="K3319" i="1"/>
  <c r="K570" i="1"/>
  <c r="K3320" i="1"/>
  <c r="K1224" i="1"/>
  <c r="K2710" i="1"/>
  <c r="K3321" i="1"/>
  <c r="K3140" i="1"/>
  <c r="K3021" i="1"/>
  <c r="K3141" i="1"/>
  <c r="K3291" i="1"/>
  <c r="K2959" i="1"/>
  <c r="K2711" i="1"/>
  <c r="K1548" i="1"/>
  <c r="K3530" i="1"/>
  <c r="K3531" i="1"/>
  <c r="K3532" i="1"/>
  <c r="K1051" i="1"/>
  <c r="K1264" i="1"/>
  <c r="K2321" i="1"/>
  <c r="K3142" i="1"/>
  <c r="K55" i="1"/>
  <c r="K334" i="1"/>
  <c r="K3143" i="1"/>
  <c r="K3533" i="1"/>
  <c r="K426" i="1"/>
  <c r="K2712" i="1"/>
  <c r="K2713" i="1"/>
  <c r="K124" i="1"/>
  <c r="K3022" i="1"/>
  <c r="K2714" i="1"/>
  <c r="K3144" i="1"/>
  <c r="K3322" i="1"/>
  <c r="K131" i="1"/>
  <c r="K3323" i="1"/>
  <c r="K3145" i="1"/>
  <c r="K3324" i="1"/>
  <c r="K3146" i="1"/>
  <c r="K2715" i="1"/>
  <c r="K2716" i="1"/>
  <c r="K2173" i="1"/>
  <c r="K2960" i="1"/>
  <c r="K3325" i="1"/>
  <c r="K3023" i="1"/>
  <c r="K2961" i="1"/>
  <c r="K1889" i="1"/>
  <c r="K847" i="1"/>
  <c r="K530" i="1"/>
  <c r="K3326" i="1"/>
  <c r="K3732" i="1"/>
  <c r="K3327" i="1"/>
  <c r="K3148" i="1"/>
  <c r="K1185" i="1"/>
  <c r="K3024" i="1"/>
  <c r="K127" i="1"/>
  <c r="K3149" i="1"/>
  <c r="K270" i="1"/>
  <c r="K3379" i="1"/>
  <c r="K3534" i="1"/>
  <c r="K2174" i="1"/>
  <c r="K3150" i="1"/>
  <c r="K205" i="1"/>
  <c r="K3151" i="1"/>
  <c r="K3380" i="1"/>
  <c r="K626" i="1"/>
  <c r="K571" i="1"/>
  <c r="K3535" i="1"/>
  <c r="K1890" i="1"/>
  <c r="K1549" i="1"/>
  <c r="K2962" i="1"/>
  <c r="K3152" i="1"/>
  <c r="K3536" i="1"/>
  <c r="K2175" i="1"/>
  <c r="K2322" i="1"/>
  <c r="K2963" i="1"/>
  <c r="K1466" i="1"/>
  <c r="K3328" i="1"/>
  <c r="K3537" i="1"/>
  <c r="K3329" i="1"/>
  <c r="K206" i="1"/>
  <c r="K3330" i="1"/>
  <c r="K2964" i="1"/>
  <c r="K2176" i="1"/>
  <c r="K2965" i="1"/>
  <c r="K3331" i="1"/>
  <c r="K627" i="1"/>
  <c r="K710" i="1"/>
  <c r="K1186" i="1"/>
  <c r="K3332" i="1"/>
  <c r="K2966" i="1"/>
  <c r="K3333" i="1"/>
  <c r="K2967" i="1"/>
  <c r="K2572" i="1"/>
  <c r="K3334" i="1"/>
  <c r="K2968" i="1"/>
  <c r="K2969" i="1"/>
  <c r="K84" i="1"/>
  <c r="K3335" i="1"/>
  <c r="K2970" i="1"/>
  <c r="K3336" i="1"/>
  <c r="K1442" i="1"/>
  <c r="K3337" i="1"/>
  <c r="K90" i="1"/>
  <c r="K207" i="1"/>
  <c r="K2177" i="1"/>
  <c r="K2971" i="1"/>
  <c r="K2178" i="1"/>
  <c r="K3338" i="1"/>
  <c r="K2972" i="1"/>
  <c r="K2573" i="1"/>
  <c r="K3339" i="1"/>
  <c r="K2973" i="1"/>
  <c r="K1187" i="1"/>
  <c r="K2974" i="1"/>
  <c r="K2975" i="1"/>
  <c r="K3340" i="1"/>
  <c r="K1735" i="1"/>
  <c r="K2179" i="1"/>
  <c r="K1188" i="1"/>
  <c r="K1891" i="1"/>
  <c r="K3538" i="1"/>
  <c r="K3539" i="1"/>
  <c r="K2605" i="1"/>
  <c r="K1892" i="1"/>
  <c r="K2717" i="1"/>
  <c r="K2718" i="1"/>
  <c r="K2323" i="1"/>
  <c r="K3153" i="1"/>
  <c r="K2324" i="1"/>
  <c r="K2606" i="1"/>
  <c r="K3154" i="1"/>
  <c r="K572" i="1"/>
  <c r="K1893" i="1"/>
  <c r="K2607" i="1"/>
  <c r="K3155" i="1"/>
  <c r="K192" i="1"/>
  <c r="K2719" i="1"/>
  <c r="K2720" i="1"/>
  <c r="K3156" i="1"/>
  <c r="K2721" i="1"/>
  <c r="K2722" i="1"/>
  <c r="K1894" i="1"/>
  <c r="K2940" i="1"/>
  <c r="K2723" i="1"/>
  <c r="K2724" i="1"/>
  <c r="K3157" i="1"/>
  <c r="K3158" i="1"/>
  <c r="K3159" i="1"/>
  <c r="K3160" i="1"/>
  <c r="K1052" i="1"/>
  <c r="K1053" i="1"/>
  <c r="K2725" i="1"/>
  <c r="K1550" i="1"/>
  <c r="K3161" i="1"/>
  <c r="K573" i="1"/>
  <c r="K2574" i="1"/>
  <c r="K3715" i="1"/>
  <c r="K228" i="1"/>
  <c r="K81" i="1"/>
  <c r="K574" i="1"/>
  <c r="K2726" i="1"/>
  <c r="K2727" i="1"/>
  <c r="K1054" i="1"/>
  <c r="K892" i="1"/>
  <c r="K105" i="1"/>
  <c r="K3162" i="1"/>
  <c r="K3163" i="1"/>
  <c r="K3164" i="1"/>
  <c r="K3165" i="1"/>
  <c r="K2230" i="1"/>
  <c r="K1551" i="1"/>
  <c r="K659" i="1"/>
  <c r="K3540" i="1"/>
  <c r="K3733" i="1"/>
  <c r="K3166" i="1"/>
  <c r="K3734" i="1"/>
  <c r="K1055" i="1"/>
  <c r="K3541" i="1"/>
  <c r="K3341" i="1"/>
  <c r="K3167" i="1"/>
  <c r="K711" i="1"/>
  <c r="K1552" i="1"/>
  <c r="K538" i="1"/>
  <c r="K3735" i="1"/>
  <c r="K575" i="1"/>
  <c r="K3168" i="1"/>
  <c r="K189" i="1"/>
  <c r="K2728" i="1"/>
  <c r="K3736" i="1"/>
  <c r="K3169" i="1"/>
  <c r="K628" i="1"/>
  <c r="K3170" i="1"/>
  <c r="K3737" i="1"/>
  <c r="K3171" i="1"/>
  <c r="K3381" i="1"/>
  <c r="K3342" i="1"/>
  <c r="K3172" i="1"/>
  <c r="K3542" i="1"/>
  <c r="K893" i="1"/>
  <c r="K3173" i="1"/>
  <c r="K3174" i="1"/>
  <c r="K3025" i="1"/>
  <c r="K3543" i="1"/>
  <c r="K3709" i="1"/>
  <c r="K3382" i="1"/>
  <c r="K3544" i="1"/>
  <c r="K1225" i="1"/>
  <c r="K2325" i="1"/>
  <c r="K894" i="1"/>
  <c r="K1056" i="1"/>
  <c r="K3175" i="1"/>
  <c r="K2326" i="1"/>
  <c r="K2729" i="1"/>
  <c r="K166" i="1"/>
  <c r="K576" i="1"/>
  <c r="K167" i="1"/>
  <c r="K2327" i="1"/>
  <c r="K2608" i="1"/>
  <c r="K2609" i="1"/>
  <c r="K478" i="1"/>
  <c r="K2328" i="1"/>
  <c r="K1553" i="1"/>
  <c r="K2329" i="1"/>
  <c r="K3383" i="1"/>
  <c r="K1554" i="1"/>
  <c r="K3545" i="1"/>
  <c r="K3546" i="1"/>
  <c r="K1265" i="1"/>
  <c r="K80" i="1"/>
  <c r="K895" i="1"/>
  <c r="K2231" i="1"/>
  <c r="K2730" i="1"/>
  <c r="K1895" i="1"/>
  <c r="K1896" i="1"/>
  <c r="K161" i="1"/>
  <c r="K2731" i="1"/>
  <c r="K2610" i="1"/>
  <c r="K479" i="1"/>
  <c r="K107" i="1"/>
  <c r="K2232" i="1"/>
  <c r="K2233" i="1"/>
  <c r="K2732" i="1"/>
  <c r="K1266" i="1"/>
  <c r="K2234" i="1"/>
  <c r="K2733" i="1"/>
  <c r="K1267" i="1"/>
  <c r="K3547" i="1"/>
  <c r="K1555" i="1"/>
  <c r="K2734" i="1"/>
  <c r="K577" i="1"/>
  <c r="K1897" i="1"/>
  <c r="K168" i="1"/>
  <c r="K1556" i="1"/>
  <c r="K3384" i="1"/>
  <c r="K1898" i="1"/>
  <c r="K2735" i="1"/>
  <c r="K1899" i="1"/>
  <c r="K2330" i="1"/>
  <c r="K2736" i="1"/>
  <c r="K1057" i="1"/>
  <c r="K2737" i="1"/>
  <c r="K2738" i="1"/>
  <c r="K2739" i="1"/>
  <c r="K2740" i="1"/>
  <c r="K2741" i="1"/>
  <c r="K480" i="1"/>
  <c r="K2742" i="1"/>
  <c r="K578" i="1"/>
  <c r="K2611" i="1"/>
  <c r="K2743" i="1"/>
  <c r="K289" i="1"/>
  <c r="K896" i="1"/>
  <c r="K2744" i="1"/>
  <c r="K2612" i="1"/>
  <c r="K2331" i="1"/>
  <c r="K1058" i="1"/>
  <c r="K1900" i="1"/>
  <c r="K2332" i="1"/>
  <c r="K335" i="1"/>
  <c r="K3385" i="1"/>
  <c r="K3176" i="1"/>
  <c r="K2745" i="1"/>
  <c r="K82" i="1"/>
  <c r="K2333" i="1"/>
  <c r="K3026" i="1"/>
  <c r="K3177" i="1"/>
  <c r="K3178" i="1"/>
  <c r="K3179" i="1"/>
  <c r="K1901" i="1"/>
  <c r="K3180" i="1"/>
  <c r="K3181" i="1"/>
  <c r="K3182" i="1"/>
  <c r="K3183" i="1"/>
  <c r="K310" i="1"/>
  <c r="K2746" i="1"/>
  <c r="K2334" i="1"/>
  <c r="K712" i="1"/>
  <c r="K758" i="1"/>
  <c r="K3027" i="1"/>
  <c r="K2747" i="1"/>
  <c r="K140" i="1"/>
  <c r="K3548" i="1"/>
  <c r="K375" i="1"/>
  <c r="K1059" i="1"/>
  <c r="K3549" i="1"/>
  <c r="K68" i="1"/>
  <c r="K3343" i="1"/>
  <c r="K376" i="1"/>
  <c r="K2180" i="1"/>
  <c r="K15" i="1"/>
  <c r="K2613" i="1"/>
  <c r="K2575" i="1"/>
  <c r="K982" i="1"/>
  <c r="K300" i="1"/>
  <c r="K531" i="1"/>
  <c r="K848" i="1"/>
  <c r="K983" i="1"/>
  <c r="K2976" i="1"/>
  <c r="K2748" i="1"/>
  <c r="K298" i="1"/>
  <c r="K1902" i="1"/>
  <c r="K849" i="1"/>
  <c r="K2977" i="1"/>
  <c r="K532" i="1"/>
  <c r="K2576" i="1"/>
  <c r="K2749" i="1"/>
  <c r="K3550" i="1"/>
  <c r="K3551" i="1"/>
  <c r="K3184" i="1"/>
  <c r="K2750" i="1"/>
  <c r="K1557" i="1"/>
  <c r="K2335" i="1"/>
  <c r="K3185" i="1"/>
  <c r="K2614" i="1"/>
  <c r="K2336" i="1"/>
  <c r="K3028" i="1"/>
  <c r="K3186" i="1"/>
  <c r="K1558" i="1"/>
  <c r="K3187" i="1"/>
  <c r="K3188" i="1"/>
  <c r="K3552" i="1"/>
  <c r="K3189" i="1"/>
  <c r="K3190" i="1"/>
  <c r="K45" i="1"/>
  <c r="K2337" i="1"/>
  <c r="K2751" i="1"/>
  <c r="K3292" i="1"/>
  <c r="K3191" i="1"/>
  <c r="K3192" i="1"/>
  <c r="K759" i="1"/>
  <c r="K3344" i="1"/>
  <c r="K3738" i="1"/>
  <c r="K1443" i="1"/>
  <c r="K2978" i="1"/>
  <c r="K230" i="1"/>
  <c r="K1736" i="1"/>
  <c r="K219" i="1"/>
  <c r="K3386" i="1"/>
  <c r="K3193" i="1"/>
  <c r="K660" i="1"/>
  <c r="K897" i="1"/>
  <c r="K2338" i="1"/>
  <c r="K3194" i="1"/>
  <c r="K1559" i="1"/>
  <c r="K3029" i="1"/>
  <c r="K2339" i="1"/>
  <c r="K311" i="1"/>
  <c r="K3195" i="1"/>
  <c r="K898" i="1"/>
  <c r="K661" i="1"/>
  <c r="K1467" i="1"/>
  <c r="K3739" i="1"/>
  <c r="K1737" i="1"/>
  <c r="K3196" i="1"/>
  <c r="K3553" i="1"/>
  <c r="K3554" i="1"/>
  <c r="K3555" i="1"/>
  <c r="K1903" i="1"/>
  <c r="K1904" i="1"/>
  <c r="K3197" i="1"/>
  <c r="K1560" i="1"/>
  <c r="K1738" i="1"/>
  <c r="K1060" i="1"/>
  <c r="K760" i="1"/>
  <c r="K16" i="1"/>
  <c r="K2979" i="1"/>
  <c r="K17" i="1"/>
  <c r="K2752" i="1"/>
  <c r="K2235" i="1"/>
  <c r="K3556" i="1"/>
  <c r="K3345" i="1"/>
  <c r="K3557" i="1"/>
  <c r="K3558" i="1"/>
  <c r="K1007" i="1"/>
  <c r="K3559" i="1"/>
  <c r="K3560" i="1"/>
  <c r="K3561" i="1"/>
  <c r="K3030" i="1"/>
  <c r="K3198" i="1"/>
  <c r="K3740" i="1"/>
  <c r="K3562" i="1"/>
  <c r="K2615" i="1"/>
  <c r="K3199" i="1"/>
  <c r="K1786" i="1"/>
  <c r="K2753" i="1"/>
  <c r="K2577" i="1"/>
  <c r="K2236" i="1"/>
  <c r="K3563" i="1"/>
  <c r="K1268" i="1"/>
  <c r="K1269" i="1"/>
  <c r="K2340" i="1"/>
  <c r="K3564" i="1"/>
  <c r="K2341" i="1"/>
  <c r="K3200" i="1"/>
  <c r="K3346" i="1"/>
  <c r="K1561" i="1"/>
  <c r="K2342" i="1"/>
  <c r="K2980" i="1"/>
  <c r="K2237" i="1"/>
  <c r="K1905" i="1"/>
  <c r="K761" i="1"/>
  <c r="K2181" i="1"/>
  <c r="K46" i="1"/>
  <c r="K18" i="1"/>
  <c r="K2182" i="1"/>
  <c r="K2183" i="1"/>
  <c r="K2754" i="1"/>
  <c r="K1444" i="1"/>
  <c r="K1468" i="1"/>
  <c r="K3387" i="1"/>
  <c r="K3388" i="1"/>
  <c r="K97" i="1"/>
  <c r="K231" i="1"/>
  <c r="K3565" i="1"/>
  <c r="K3741" i="1"/>
  <c r="K47" i="1"/>
  <c r="K19" i="1"/>
  <c r="K2343" i="1"/>
  <c r="K54" i="1"/>
  <c r="K2344" i="1"/>
  <c r="K1270" i="1"/>
  <c r="K2345" i="1"/>
  <c r="K1906" i="1"/>
  <c r="K458" i="1"/>
  <c r="K427" i="1"/>
  <c r="K377" i="1"/>
  <c r="K1562" i="1"/>
  <c r="K241" i="1"/>
  <c r="K2346" i="1"/>
  <c r="K1907" i="1"/>
  <c r="K428" i="1"/>
  <c r="K2347" i="1"/>
  <c r="K2238" i="1"/>
  <c r="K2348" i="1"/>
  <c r="K2349" i="1"/>
  <c r="K2239" i="1"/>
  <c r="K899" i="1"/>
  <c r="K2350" i="1"/>
  <c r="K3201" i="1"/>
  <c r="K1908" i="1"/>
  <c r="K2616" i="1"/>
  <c r="K2240" i="1"/>
  <c r="K2755" i="1"/>
  <c r="K579" i="1"/>
  <c r="K2617" i="1"/>
  <c r="K3202" i="1"/>
  <c r="K232" i="1"/>
  <c r="K2578" i="1"/>
  <c r="K3203" i="1"/>
  <c r="K869" i="1"/>
  <c r="K2756" i="1"/>
  <c r="K20" i="1"/>
  <c r="K2757" i="1"/>
  <c r="K2758" i="1"/>
  <c r="K1563" i="1"/>
  <c r="K2759" i="1"/>
  <c r="K1061" i="1"/>
  <c r="K1909" i="1"/>
  <c r="K21" i="1"/>
  <c r="K2760" i="1"/>
  <c r="K539" i="1"/>
  <c r="K3566" i="1"/>
  <c r="K2761" i="1"/>
  <c r="K2762" i="1"/>
  <c r="K411" i="1"/>
  <c r="K2763" i="1"/>
  <c r="K2764" i="1"/>
  <c r="K1271" i="1"/>
  <c r="K2351" i="1"/>
  <c r="K3204" i="1"/>
  <c r="K2765" i="1"/>
  <c r="K3205" i="1"/>
  <c r="K2241" i="1"/>
  <c r="K3206" i="1"/>
  <c r="K3207" i="1"/>
  <c r="K2766" i="1"/>
  <c r="K1910" i="1"/>
  <c r="K2981" i="1"/>
  <c r="K3208" i="1"/>
  <c r="K2767" i="1"/>
  <c r="K1787" i="1"/>
  <c r="K2768" i="1"/>
  <c r="K3209" i="1"/>
  <c r="K633" i="1"/>
  <c r="K2352" i="1"/>
  <c r="K2353" i="1"/>
  <c r="K1788" i="1"/>
  <c r="K2769" i="1"/>
  <c r="K2354" i="1"/>
  <c r="K723" i="1"/>
  <c r="K978" i="1"/>
  <c r="K2770" i="1"/>
  <c r="K2771" i="1"/>
  <c r="K762" i="1"/>
  <c r="K162" i="1"/>
  <c r="K2184" i="1"/>
  <c r="K481" i="1"/>
  <c r="K482" i="1"/>
  <c r="K2618" i="1"/>
  <c r="K2355" i="1"/>
  <c r="K57" i="1"/>
  <c r="K3210" i="1"/>
  <c r="K662" i="1"/>
  <c r="K1911" i="1"/>
  <c r="K483" i="1"/>
  <c r="K2772" i="1"/>
  <c r="K1062" i="1"/>
  <c r="K135" i="1"/>
  <c r="K2773" i="1"/>
  <c r="K416" i="1"/>
  <c r="K3211" i="1"/>
  <c r="K900" i="1"/>
  <c r="K2774" i="1"/>
  <c r="K3212" i="1"/>
  <c r="K580" i="1"/>
  <c r="K3213" i="1"/>
  <c r="K1564" i="1"/>
  <c r="K484" i="1"/>
  <c r="K2619" i="1"/>
  <c r="K2775" i="1"/>
  <c r="K663" i="1"/>
  <c r="K3214" i="1"/>
  <c r="K2776" i="1"/>
  <c r="K581" i="1"/>
  <c r="K2356" i="1"/>
  <c r="K2777" i="1"/>
  <c r="K1063" i="1"/>
  <c r="K2778" i="1"/>
  <c r="K1912" i="1"/>
  <c r="K2579" i="1"/>
  <c r="K3215" i="1"/>
  <c r="K540" i="1"/>
  <c r="K163" i="1"/>
  <c r="K2779" i="1"/>
  <c r="K2357" i="1"/>
  <c r="K541" i="1"/>
  <c r="K285" i="1"/>
  <c r="K3031" i="1"/>
  <c r="K3216" i="1"/>
  <c r="K1469" i="1"/>
  <c r="K2358" i="1"/>
  <c r="K2982" i="1"/>
  <c r="K2242" i="1"/>
  <c r="K2359" i="1"/>
  <c r="K485" i="1"/>
  <c r="K1789" i="1"/>
  <c r="K1790" i="1"/>
  <c r="K1565" i="1"/>
  <c r="K2360" i="1"/>
  <c r="K901" i="1"/>
  <c r="K2361" i="1"/>
  <c r="K2243" i="1"/>
  <c r="K2362" i="1"/>
  <c r="K429" i="1"/>
  <c r="K1913" i="1"/>
  <c r="K417" i="1"/>
  <c r="K2363" i="1"/>
  <c r="K2364" i="1"/>
  <c r="K1914" i="1"/>
  <c r="K1915" i="1"/>
  <c r="K850" i="1"/>
  <c r="K1791" i="1"/>
  <c r="K2365" i="1"/>
  <c r="K1566" i="1"/>
  <c r="K70" i="1"/>
  <c r="K2185" i="1"/>
  <c r="K2366" i="1"/>
  <c r="K763" i="1"/>
  <c r="K1739" i="1"/>
  <c r="K2558" i="1"/>
  <c r="K1470" i="1"/>
  <c r="K2244" i="1"/>
  <c r="K1567" i="1"/>
  <c r="K902" i="1"/>
  <c r="K1916" i="1"/>
  <c r="K242" i="1"/>
  <c r="K1792" i="1"/>
  <c r="K1568" i="1"/>
  <c r="K1064" i="1"/>
  <c r="K2367" i="1"/>
  <c r="K2368" i="1"/>
  <c r="K430" i="1"/>
  <c r="K764" i="1"/>
  <c r="K1471" i="1"/>
  <c r="K2369" i="1"/>
  <c r="K582" i="1"/>
  <c r="K2245" i="1"/>
  <c r="K2370" i="1"/>
  <c r="K2371" i="1"/>
  <c r="K2246" i="1"/>
  <c r="K1472" i="1"/>
  <c r="K3347" i="1"/>
  <c r="K2780" i="1"/>
  <c r="K2247" i="1"/>
  <c r="K2372" i="1"/>
  <c r="K2373" i="1"/>
  <c r="K634" i="1"/>
  <c r="K1272" i="1"/>
  <c r="K2374" i="1"/>
  <c r="K1917" i="1"/>
  <c r="K142" i="1"/>
  <c r="K2375" i="1"/>
  <c r="K2248" i="1"/>
  <c r="K2376" i="1"/>
  <c r="K765" i="1"/>
  <c r="K2377" i="1"/>
  <c r="K2378" i="1"/>
  <c r="K2781" i="1"/>
  <c r="K724" i="1"/>
  <c r="K2379" i="1"/>
  <c r="K2380" i="1"/>
  <c r="K2381" i="1"/>
  <c r="K1273" i="1"/>
  <c r="K2186" i="1"/>
  <c r="K2249" i="1"/>
  <c r="K486" i="1"/>
  <c r="K870" i="1"/>
  <c r="K1274" i="1"/>
  <c r="K2250" i="1"/>
  <c r="K2782" i="1"/>
  <c r="K1569" i="1"/>
  <c r="K2382" i="1"/>
  <c r="K2383" i="1"/>
  <c r="K169" i="1"/>
  <c r="K2384" i="1"/>
  <c r="K278" i="1"/>
  <c r="K2385" i="1"/>
  <c r="K2783" i="1"/>
  <c r="K487" i="1"/>
  <c r="K2386" i="1"/>
  <c r="K2387" i="1"/>
  <c r="K1570" i="1"/>
  <c r="K2784" i="1"/>
  <c r="K2251" i="1"/>
  <c r="K2785" i="1"/>
  <c r="K2620" i="1"/>
  <c r="K2621" i="1"/>
  <c r="K60" i="1"/>
  <c r="K1065" i="1"/>
  <c r="K1275" i="1"/>
  <c r="K2786" i="1"/>
  <c r="K2388" i="1"/>
  <c r="K2787" i="1"/>
  <c r="K2788" i="1"/>
  <c r="K1276" i="1"/>
  <c r="K2389" i="1"/>
  <c r="K2622" i="1"/>
  <c r="K170" i="1"/>
  <c r="K1226" i="1"/>
  <c r="K2789" i="1"/>
  <c r="K1571" i="1"/>
  <c r="K2623" i="1"/>
  <c r="K2390" i="1"/>
  <c r="K2391" i="1"/>
  <c r="K1793" i="1"/>
  <c r="K1730" i="1"/>
  <c r="K2790" i="1"/>
  <c r="K2791" i="1"/>
  <c r="K664" i="1"/>
  <c r="K2392" i="1"/>
  <c r="K4" i="1"/>
  <c r="K2792" i="1"/>
  <c r="K466" i="1"/>
  <c r="K2624" i="1"/>
  <c r="K2941" i="1"/>
  <c r="K2393" i="1"/>
  <c r="K2394" i="1"/>
  <c r="K2793" i="1"/>
  <c r="K1572" i="1"/>
  <c r="K1918" i="1"/>
  <c r="K2794" i="1"/>
  <c r="K1473" i="1"/>
  <c r="K2395" i="1"/>
  <c r="K1435" i="1"/>
  <c r="K1066" i="1"/>
  <c r="K2625" i="1"/>
  <c r="K1067" i="1"/>
  <c r="K2795" i="1"/>
  <c r="K286" i="1"/>
  <c r="K1573" i="1"/>
  <c r="K2796" i="1"/>
  <c r="K2396" i="1"/>
  <c r="K2397" i="1"/>
  <c r="K1574" i="1"/>
  <c r="K2398" i="1"/>
  <c r="K2983" i="1"/>
  <c r="K171" i="1"/>
  <c r="K2399" i="1"/>
  <c r="K1794" i="1"/>
  <c r="K3217" i="1"/>
  <c r="K287" i="1"/>
  <c r="K2400" i="1"/>
  <c r="K2626" i="1"/>
  <c r="K22" i="1"/>
  <c r="K1795" i="1"/>
  <c r="K2797" i="1"/>
  <c r="K1575" i="1"/>
  <c r="K1919" i="1"/>
  <c r="K336" i="1"/>
  <c r="K2401" i="1"/>
  <c r="K1277" i="1"/>
  <c r="K2798" i="1"/>
  <c r="K1436" i="1"/>
  <c r="K2984" i="1"/>
  <c r="K2627" i="1"/>
  <c r="K1920" i="1"/>
  <c r="K2628" i="1"/>
  <c r="K378" i="1"/>
  <c r="K3389" i="1"/>
  <c r="K3390" i="1"/>
  <c r="K1796" i="1"/>
  <c r="K1008" i="1"/>
  <c r="K1921" i="1"/>
  <c r="K2402" i="1"/>
  <c r="K903" i="1"/>
  <c r="K2403" i="1"/>
  <c r="K2404" i="1"/>
  <c r="K1474" i="1"/>
  <c r="K871" i="1"/>
  <c r="K1797" i="1"/>
  <c r="K1278" i="1"/>
  <c r="K2799" i="1"/>
  <c r="K172" i="1"/>
  <c r="K1922" i="1"/>
  <c r="K488" i="1"/>
  <c r="K2800" i="1"/>
  <c r="K2985" i="1"/>
  <c r="K2801" i="1"/>
  <c r="K23" i="1"/>
  <c r="K2252" i="1"/>
  <c r="K2802" i="1"/>
  <c r="K2803" i="1"/>
  <c r="K872" i="1"/>
  <c r="K143" i="1"/>
  <c r="K1576" i="1"/>
  <c r="K1798" i="1"/>
  <c r="K873" i="1"/>
  <c r="K2580" i="1"/>
  <c r="K2405" i="1"/>
  <c r="K144" i="1"/>
  <c r="K2253" i="1"/>
  <c r="K1923" i="1"/>
  <c r="K2804" i="1"/>
  <c r="K2805" i="1"/>
  <c r="K2629" i="1"/>
  <c r="K2806" i="1"/>
  <c r="K2630" i="1"/>
  <c r="K725" i="1"/>
  <c r="K2942" i="1"/>
  <c r="K2254" i="1"/>
  <c r="K3567" i="1"/>
  <c r="K2406" i="1"/>
  <c r="K2407" i="1"/>
  <c r="K1279" i="1"/>
  <c r="K1068" i="1"/>
  <c r="K2255" i="1"/>
  <c r="K2559" i="1"/>
  <c r="K3568" i="1"/>
  <c r="K2807" i="1"/>
  <c r="K1924" i="1"/>
  <c r="K2808" i="1"/>
  <c r="K78" i="1"/>
  <c r="K2631" i="1"/>
  <c r="K3218" i="1"/>
  <c r="K243" i="1"/>
  <c r="K2809" i="1"/>
  <c r="K583" i="1"/>
  <c r="K2810" i="1"/>
  <c r="K3752" i="1"/>
  <c r="K2256" i="1"/>
  <c r="K2811" i="1"/>
  <c r="K1799" i="1"/>
  <c r="K766" i="1"/>
  <c r="K2632" i="1"/>
  <c r="K3832" i="1"/>
  <c r="K904" i="1"/>
  <c r="K635" i="1"/>
  <c r="K1577" i="1"/>
  <c r="K2257" i="1"/>
  <c r="K1925" i="1"/>
  <c r="K1926" i="1"/>
  <c r="K1009" i="1"/>
  <c r="K905" i="1"/>
  <c r="K2258" i="1"/>
  <c r="K3391" i="1"/>
  <c r="K2812" i="1"/>
  <c r="K2813" i="1"/>
  <c r="K2633" i="1"/>
  <c r="K1800" i="1"/>
  <c r="K489" i="1"/>
  <c r="K1578" i="1"/>
  <c r="K2259" i="1"/>
  <c r="K145" i="1"/>
  <c r="K1927" i="1"/>
  <c r="K2814" i="1"/>
  <c r="K1475" i="1"/>
  <c r="K2408" i="1"/>
  <c r="K1928" i="1"/>
  <c r="K1280" i="1"/>
  <c r="K2409" i="1"/>
  <c r="K146" i="1"/>
  <c r="K2815" i="1"/>
  <c r="K1929" i="1"/>
  <c r="K2410" i="1"/>
  <c r="K2816" i="1"/>
  <c r="K2411" i="1"/>
  <c r="K71" i="1"/>
  <c r="K2817" i="1"/>
  <c r="K2412" i="1"/>
  <c r="K584" i="1"/>
  <c r="K2634" i="1"/>
  <c r="K2413" i="1"/>
  <c r="K2414" i="1"/>
  <c r="K467" i="1"/>
  <c r="K3569" i="1"/>
  <c r="K2415" i="1"/>
  <c r="K2986" i="1"/>
  <c r="K2987" i="1"/>
  <c r="K1801" i="1"/>
  <c r="K1476" i="1"/>
  <c r="K2635" i="1"/>
  <c r="K3833" i="1"/>
  <c r="K3219" i="1"/>
  <c r="K1930" i="1"/>
  <c r="K2260" i="1"/>
  <c r="K2416" i="1"/>
  <c r="K1931" i="1"/>
  <c r="K906" i="1"/>
  <c r="K173" i="1"/>
  <c r="K2417" i="1"/>
  <c r="K1069" i="1"/>
  <c r="K98" i="1"/>
  <c r="K2418" i="1"/>
  <c r="K2818" i="1"/>
  <c r="K2819" i="1"/>
  <c r="K2820" i="1"/>
  <c r="K1932" i="1"/>
  <c r="K2821" i="1"/>
  <c r="K2822" i="1"/>
  <c r="K2419" i="1"/>
  <c r="K2420" i="1"/>
  <c r="K1010" i="1"/>
  <c r="K2421" i="1"/>
  <c r="K2422" i="1"/>
  <c r="K490" i="1"/>
  <c r="K665" i="1"/>
  <c r="K2423" i="1"/>
  <c r="K2823" i="1"/>
  <c r="K2424" i="1"/>
  <c r="K2425" i="1"/>
  <c r="K666" i="1"/>
  <c r="K667" i="1"/>
  <c r="K3570" i="1"/>
  <c r="K1281" i="1"/>
  <c r="K2824" i="1"/>
  <c r="K1933" i="1"/>
  <c r="K668" i="1"/>
  <c r="K2825" i="1"/>
  <c r="K2826" i="1"/>
  <c r="K312" i="1"/>
  <c r="K2636" i="1"/>
  <c r="K2827" i="1"/>
  <c r="K1227" i="1"/>
  <c r="K2581" i="1"/>
  <c r="K2988" i="1"/>
  <c r="K63" i="1"/>
  <c r="K2261" i="1"/>
  <c r="K1934" i="1"/>
  <c r="K2828" i="1"/>
  <c r="K1579" i="1"/>
  <c r="K2829" i="1"/>
  <c r="K2830" i="1"/>
  <c r="K2637" i="1"/>
  <c r="K2831" i="1"/>
  <c r="K1802" i="1"/>
  <c r="K2262" i="1"/>
  <c r="K3753" i="1"/>
  <c r="K3220" i="1"/>
  <c r="K2832" i="1"/>
  <c r="K2560" i="1"/>
  <c r="K3221" i="1"/>
  <c r="K1803" i="1"/>
  <c r="K669" i="1"/>
  <c r="K3571" i="1"/>
  <c r="K3572" i="1"/>
  <c r="K3573" i="1"/>
  <c r="K3834" i="1"/>
  <c r="K5" i="1"/>
  <c r="K418" i="1"/>
  <c r="K2426" i="1"/>
  <c r="K2427" i="1"/>
  <c r="K1580" i="1"/>
  <c r="K2428" i="1"/>
  <c r="K2429" i="1"/>
  <c r="K2430" i="1"/>
  <c r="K1282" i="1"/>
  <c r="K2431" i="1"/>
  <c r="K72" i="1"/>
  <c r="K2432" i="1"/>
  <c r="K24" i="1"/>
  <c r="K431" i="1"/>
  <c r="K1935" i="1"/>
  <c r="K468" i="1"/>
  <c r="K2433" i="1"/>
  <c r="K2434" i="1"/>
  <c r="K3222" i="1"/>
  <c r="K3835" i="1"/>
  <c r="K3836" i="1"/>
  <c r="K1070" i="1"/>
  <c r="K88" i="1"/>
  <c r="K3574" i="1"/>
  <c r="K3837" i="1"/>
  <c r="K1283" i="1"/>
  <c r="K3032" i="1"/>
  <c r="K3838" i="1"/>
  <c r="K3754" i="1"/>
  <c r="K2833" i="1"/>
  <c r="K2263" i="1"/>
  <c r="K2834" i="1"/>
  <c r="K2835" i="1"/>
  <c r="K2836" i="1"/>
  <c r="K2837" i="1"/>
  <c r="K1581" i="1"/>
  <c r="K2989" i="1"/>
  <c r="K2838" i="1"/>
  <c r="K2839" i="1"/>
  <c r="K2435" i="1"/>
  <c r="K1936" i="1"/>
  <c r="K1477" i="1"/>
  <c r="K1937" i="1"/>
  <c r="K3839" i="1"/>
  <c r="K767" i="1"/>
  <c r="K3840" i="1"/>
  <c r="K3841" i="1"/>
  <c r="K533" i="1"/>
  <c r="K713" i="1"/>
  <c r="K2582" i="1"/>
  <c r="K2840" i="1"/>
  <c r="K3742" i="1"/>
  <c r="K2436" i="1"/>
  <c r="K25" i="1"/>
  <c r="K1938" i="1"/>
  <c r="K3392" i="1"/>
  <c r="K3223" i="1"/>
  <c r="K4067" i="1"/>
  <c r="K2841" i="1"/>
  <c r="K1445" i="1"/>
  <c r="K3743" i="1"/>
  <c r="K1939" i="1"/>
  <c r="K2842" i="1"/>
  <c r="K1189" i="1"/>
  <c r="K4068" i="1"/>
  <c r="K768" i="1"/>
  <c r="K2843" i="1"/>
  <c r="K3842" i="1"/>
  <c r="K1804" i="1"/>
  <c r="K469" i="1"/>
  <c r="K2437" i="1"/>
  <c r="K2264" i="1"/>
  <c r="K3224" i="1"/>
  <c r="K3575" i="1"/>
  <c r="K3393" i="1"/>
  <c r="K3744" i="1"/>
  <c r="K3394" i="1"/>
  <c r="K3576" i="1"/>
  <c r="K3225" i="1"/>
  <c r="K3843" i="1"/>
  <c r="K3395" i="1"/>
  <c r="K3844" i="1"/>
  <c r="K2438" i="1"/>
  <c r="K3577" i="1"/>
  <c r="K2990" i="1"/>
  <c r="K3745" i="1"/>
  <c r="K3746" i="1"/>
  <c r="K726" i="1"/>
  <c r="K2991" i="1"/>
  <c r="K1940" i="1"/>
  <c r="K2439" i="1"/>
  <c r="K2992" i="1"/>
  <c r="K3755" i="1"/>
  <c r="K3033" i="1"/>
  <c r="K3845" i="1"/>
  <c r="K3034" i="1"/>
  <c r="K3348" i="1"/>
  <c r="K3756" i="1"/>
  <c r="K1740" i="1"/>
  <c r="K3578" i="1"/>
  <c r="K2844" i="1"/>
  <c r="K2440" i="1"/>
  <c r="K2845" i="1"/>
  <c r="K2441" i="1"/>
  <c r="K2846" i="1"/>
  <c r="K164" i="1"/>
  <c r="K2638" i="1"/>
  <c r="K2847" i="1"/>
  <c r="K2848" i="1"/>
  <c r="K2639" i="1"/>
  <c r="K1941" i="1"/>
  <c r="K1942" i="1"/>
  <c r="K2640" i="1"/>
  <c r="K2849" i="1"/>
  <c r="K2641" i="1"/>
  <c r="K2583" i="1"/>
  <c r="K2850" i="1"/>
  <c r="K769" i="1"/>
  <c r="K1943" i="1"/>
  <c r="K2642" i="1"/>
  <c r="K2851" i="1"/>
  <c r="K2852" i="1"/>
  <c r="K907" i="1"/>
  <c r="K1582" i="1"/>
  <c r="K2853" i="1"/>
  <c r="K770" i="1"/>
  <c r="K2561" i="1"/>
  <c r="K2854" i="1"/>
  <c r="K2855" i="1"/>
  <c r="K2442" i="1"/>
  <c r="K491" i="1"/>
  <c r="K432" i="1"/>
  <c r="K2265" i="1"/>
  <c r="K2856" i="1"/>
  <c r="K2857" i="1"/>
  <c r="K874" i="1"/>
  <c r="K132" i="1"/>
  <c r="K2858" i="1"/>
  <c r="K2859" i="1"/>
  <c r="K2860" i="1"/>
  <c r="K2861" i="1"/>
  <c r="K2643" i="1"/>
  <c r="K2862" i="1"/>
  <c r="K2943" i="1"/>
  <c r="K492" i="1"/>
  <c r="K493" i="1"/>
  <c r="K1944" i="1"/>
  <c r="K470" i="1"/>
  <c r="K2863" i="1"/>
  <c r="K1284" i="1"/>
  <c r="K2443" i="1"/>
  <c r="K2444" i="1"/>
  <c r="K2864" i="1"/>
  <c r="K2865" i="1"/>
  <c r="K2866" i="1"/>
  <c r="K2867" i="1"/>
  <c r="K2944" i="1"/>
  <c r="K2945" i="1"/>
  <c r="K2644" i="1"/>
  <c r="K2868" i="1"/>
  <c r="K2869" i="1"/>
  <c r="K3579" i="1"/>
  <c r="K1945" i="1"/>
  <c r="K2946" i="1"/>
  <c r="K1071" i="1"/>
  <c r="K337" i="1"/>
  <c r="K471" i="1"/>
  <c r="K1946" i="1"/>
  <c r="K2870" i="1"/>
  <c r="K2445" i="1"/>
  <c r="K2871" i="1"/>
  <c r="K2872" i="1"/>
  <c r="K1805" i="1"/>
  <c r="K2873" i="1"/>
  <c r="K1806" i="1"/>
  <c r="K2947" i="1"/>
  <c r="K3757" i="1"/>
  <c r="K2874" i="1"/>
  <c r="K2645" i="1"/>
  <c r="K1947" i="1"/>
  <c r="K174" i="1"/>
  <c r="K2875" i="1"/>
  <c r="K1011" i="1"/>
  <c r="K2446" i="1"/>
  <c r="K313" i="1"/>
  <c r="K175" i="1"/>
  <c r="K2876" i="1"/>
  <c r="K472" i="1"/>
  <c r="K1285" i="1"/>
  <c r="K1286" i="1"/>
  <c r="K534" i="1"/>
  <c r="K379" i="1"/>
  <c r="K2877" i="1"/>
  <c r="K771" i="1"/>
  <c r="K2447" i="1"/>
  <c r="K1583" i="1"/>
  <c r="K159" i="1"/>
  <c r="K1948" i="1"/>
  <c r="K2448" i="1"/>
  <c r="K1437" i="1"/>
  <c r="K1949" i="1"/>
  <c r="K1287" i="1"/>
  <c r="K91" i="1"/>
  <c r="K113" i="1"/>
  <c r="K1807" i="1"/>
  <c r="K2449" i="1"/>
  <c r="K2450" i="1"/>
  <c r="K147" i="1"/>
  <c r="K116" i="1"/>
  <c r="K3580" i="1"/>
  <c r="K772" i="1"/>
  <c r="K148" i="1"/>
  <c r="K2878" i="1"/>
  <c r="K3758" i="1"/>
  <c r="K1950" i="1"/>
  <c r="K1951" i="1"/>
  <c r="K2451" i="1"/>
  <c r="K2452" i="1"/>
  <c r="K1952" i="1"/>
  <c r="K2453" i="1"/>
  <c r="K1584" i="1"/>
  <c r="K1288" i="1"/>
  <c r="K1953" i="1"/>
  <c r="K2454" i="1"/>
  <c r="K636" i="1"/>
  <c r="K1289" i="1"/>
  <c r="K2455" i="1"/>
  <c r="K380" i="1"/>
  <c r="K1954" i="1"/>
  <c r="K1955" i="1"/>
  <c r="K1956" i="1"/>
  <c r="K1957" i="1"/>
  <c r="K2187" i="1"/>
  <c r="K2188" i="1"/>
  <c r="K2879" i="1"/>
  <c r="K26" i="1"/>
  <c r="K3226" i="1"/>
  <c r="K3581" i="1"/>
  <c r="K3035" i="1"/>
  <c r="K1808" i="1"/>
  <c r="K3582" i="1"/>
  <c r="K1290" i="1"/>
  <c r="K1958" i="1"/>
  <c r="K1228" i="1"/>
  <c r="K381" i="1"/>
  <c r="K3583" i="1"/>
  <c r="K290" i="1"/>
  <c r="K585" i="1"/>
  <c r="K2584" i="1"/>
  <c r="K1012" i="1"/>
  <c r="K73" i="1"/>
  <c r="K3584" i="1"/>
  <c r="K1585" i="1"/>
  <c r="K2456" i="1"/>
  <c r="K1072" i="1"/>
  <c r="K1741" i="1"/>
  <c r="K1013" i="1"/>
  <c r="K1959" i="1"/>
  <c r="K2457" i="1"/>
  <c r="K773" i="1"/>
  <c r="K494" i="1"/>
  <c r="K774" i="1"/>
  <c r="K2266" i="1"/>
  <c r="K2458" i="1"/>
  <c r="K2459" i="1"/>
  <c r="K2460" i="1"/>
  <c r="K79" i="1"/>
  <c r="K2461" i="1"/>
  <c r="K1586" i="1"/>
  <c r="K2462" i="1"/>
  <c r="K1587" i="1"/>
  <c r="K1588" i="1"/>
  <c r="K2585" i="1"/>
  <c r="K2463" i="1"/>
  <c r="K1291" i="1"/>
  <c r="K1809" i="1"/>
  <c r="K2464" i="1"/>
  <c r="K495" i="1"/>
  <c r="K496" i="1"/>
  <c r="K2646" i="1"/>
  <c r="K2880" i="1"/>
  <c r="K1292" i="1"/>
  <c r="K2465" i="1"/>
  <c r="K1960" i="1"/>
  <c r="K2881" i="1"/>
  <c r="K1961" i="1"/>
  <c r="K1589" i="1"/>
  <c r="K1962" i="1"/>
  <c r="K53" i="1"/>
  <c r="K1073" i="1"/>
  <c r="K367" i="1"/>
  <c r="K1963" i="1"/>
  <c r="K1964" i="1"/>
  <c r="K2882" i="1"/>
  <c r="K670" i="1"/>
  <c r="K2466" i="1"/>
  <c r="K1074" i="1"/>
  <c r="K176" i="1"/>
  <c r="K86" i="1"/>
  <c r="K2467" i="1"/>
  <c r="K1965" i="1"/>
  <c r="K2647" i="1"/>
  <c r="K1966" i="1"/>
  <c r="K637" i="1"/>
  <c r="K2468" i="1"/>
  <c r="K1967" i="1"/>
  <c r="K2883" i="1"/>
  <c r="K1810" i="1"/>
  <c r="K2189" i="1"/>
  <c r="K2469" i="1"/>
  <c r="K1293" i="1"/>
  <c r="K1590" i="1"/>
  <c r="K2267" i="1"/>
  <c r="K1478" i="1"/>
  <c r="K1591" i="1"/>
  <c r="K2470" i="1"/>
  <c r="K3227" i="1"/>
  <c r="K244" i="1"/>
  <c r="K2471" i="1"/>
  <c r="K2472" i="1"/>
  <c r="K1294" i="1"/>
  <c r="K1190" i="1"/>
  <c r="K1968" i="1"/>
  <c r="K1592" i="1"/>
  <c r="K2268" i="1"/>
  <c r="K2562" i="1"/>
  <c r="K382" i="1"/>
  <c r="K727" i="1"/>
  <c r="K3228" i="1"/>
  <c r="K2473" i="1"/>
  <c r="K1075" i="1"/>
  <c r="K2474" i="1"/>
  <c r="K1969" i="1"/>
  <c r="K245" i="1"/>
  <c r="K908" i="1"/>
  <c r="K1593" i="1"/>
  <c r="K2475" i="1"/>
  <c r="K2476" i="1"/>
  <c r="K177" i="1"/>
  <c r="K1479" i="1"/>
  <c r="K2477" i="1"/>
  <c r="K1970" i="1"/>
  <c r="K1971" i="1"/>
  <c r="K246" i="1"/>
  <c r="K2478" i="1"/>
  <c r="K1076" i="1"/>
  <c r="K220" i="1"/>
  <c r="K2479" i="1"/>
  <c r="K1594" i="1"/>
  <c r="K2480" i="1"/>
  <c r="K433" i="1"/>
  <c r="K1595" i="1"/>
  <c r="K1972" i="1"/>
  <c r="K2884" i="1"/>
  <c r="K434" i="1"/>
  <c r="K2269" i="1"/>
  <c r="K1973" i="1"/>
  <c r="K473" i="1"/>
  <c r="K1596" i="1"/>
  <c r="K2481" i="1"/>
  <c r="K149" i="1"/>
  <c r="K2482" i="1"/>
  <c r="K1974" i="1"/>
  <c r="K2483" i="1"/>
  <c r="K1229" i="1"/>
  <c r="K1975" i="1"/>
  <c r="K2484" i="1"/>
  <c r="K1976" i="1"/>
  <c r="K2485" i="1"/>
  <c r="K3036" i="1"/>
  <c r="K2270" i="1"/>
  <c r="K1480" i="1"/>
  <c r="K1481" i="1"/>
  <c r="K1295" i="1"/>
  <c r="K3585" i="1"/>
  <c r="K1014" i="1"/>
  <c r="K1015" i="1"/>
  <c r="K3846" i="1"/>
  <c r="K3586" i="1"/>
  <c r="K3587" i="1"/>
  <c r="K1977" i="1"/>
  <c r="K247" i="1"/>
  <c r="K3588" i="1"/>
  <c r="K586" i="1"/>
  <c r="K909" i="1"/>
  <c r="K3847" i="1"/>
  <c r="K1296" i="1"/>
  <c r="K775" i="1"/>
  <c r="K3589" i="1"/>
  <c r="K3848" i="1"/>
  <c r="K1978" i="1"/>
  <c r="K3849" i="1"/>
  <c r="K2486" i="1"/>
  <c r="K3590" i="1"/>
  <c r="K1597" i="1"/>
  <c r="K150" i="1"/>
  <c r="K1979" i="1"/>
  <c r="K1598" i="1"/>
  <c r="K2487" i="1"/>
  <c r="K2271" i="1"/>
  <c r="K2488" i="1"/>
  <c r="K2489" i="1"/>
  <c r="K1742" i="1"/>
  <c r="K776" i="1"/>
  <c r="K2490" i="1"/>
  <c r="K2272" i="1"/>
  <c r="K2491" i="1"/>
  <c r="K2492" i="1"/>
  <c r="K1016" i="1"/>
  <c r="K435" i="1"/>
  <c r="K1297" i="1"/>
  <c r="K1980" i="1"/>
  <c r="K1981" i="1"/>
  <c r="K248" i="1"/>
  <c r="K368" i="1"/>
  <c r="K3229" i="1"/>
  <c r="K2885" i="1"/>
  <c r="K1482" i="1"/>
  <c r="K2493" i="1"/>
  <c r="K1982" i="1"/>
  <c r="K2494" i="1"/>
  <c r="K777" i="1"/>
  <c r="K2495" i="1"/>
  <c r="K587" i="1"/>
  <c r="K1077" i="1"/>
  <c r="K2496" i="1"/>
  <c r="K2497" i="1"/>
  <c r="K1983" i="1"/>
  <c r="K1298" i="1"/>
  <c r="K588" i="1"/>
  <c r="K2498" i="1"/>
  <c r="K1984" i="1"/>
  <c r="K436" i="1"/>
  <c r="K383" i="1"/>
  <c r="K3591" i="1"/>
  <c r="K1985" i="1"/>
  <c r="K1986" i="1"/>
  <c r="K1987" i="1"/>
  <c r="K1988" i="1"/>
  <c r="K3592" i="1"/>
  <c r="K1299" i="1"/>
  <c r="K875" i="1"/>
  <c r="K1811" i="1"/>
  <c r="K1989" i="1"/>
  <c r="K2166" i="1"/>
  <c r="K1990" i="1"/>
  <c r="K1991" i="1"/>
  <c r="K3230" i="1"/>
  <c r="K778" i="1"/>
  <c r="K671" i="1"/>
  <c r="K1992" i="1"/>
  <c r="K249" i="1"/>
  <c r="K779" i="1"/>
  <c r="K193" i="1"/>
  <c r="K178" i="1"/>
  <c r="K1993" i="1"/>
  <c r="K497" i="1"/>
  <c r="K1812" i="1"/>
  <c r="K1078" i="1"/>
  <c r="K1994" i="1"/>
  <c r="K1995" i="1"/>
  <c r="K1996" i="1"/>
  <c r="K1997" i="1"/>
  <c r="K1599" i="1"/>
  <c r="K1813" i="1"/>
  <c r="K1483" i="1"/>
  <c r="K1998" i="1"/>
  <c r="K338" i="1"/>
  <c r="K279" i="1"/>
  <c r="K1079" i="1"/>
  <c r="K1600" i="1"/>
  <c r="K1999" i="1"/>
  <c r="K2000" i="1"/>
  <c r="K2001" i="1"/>
  <c r="K2002" i="1"/>
  <c r="K2003" i="1"/>
  <c r="K2004" i="1"/>
  <c r="K672" i="1"/>
  <c r="K2005" i="1"/>
  <c r="K2167" i="1"/>
  <c r="K910" i="1"/>
  <c r="K2499" i="1"/>
  <c r="K638" i="1"/>
  <c r="K911" i="1"/>
  <c r="K2006" i="1"/>
  <c r="K2007" i="1"/>
  <c r="K1017" i="1"/>
  <c r="K1484" i="1"/>
  <c r="K64" i="1"/>
  <c r="K1601" i="1"/>
  <c r="K2008" i="1"/>
  <c r="K673" i="1"/>
  <c r="K2009" i="1"/>
  <c r="K2010" i="1"/>
  <c r="K1300" i="1"/>
  <c r="K3850" i="1"/>
  <c r="K2011" i="1"/>
  <c r="K2012" i="1"/>
  <c r="K1602" i="1"/>
  <c r="K1230" i="1"/>
  <c r="K291" i="1"/>
  <c r="K2013" i="1"/>
  <c r="K1603" i="1"/>
  <c r="K1080" i="1"/>
  <c r="K1604" i="1"/>
  <c r="K2014" i="1"/>
  <c r="K2015" i="1"/>
  <c r="K912" i="1"/>
  <c r="K1231" i="1"/>
  <c r="K1081" i="1"/>
  <c r="K2016" i="1"/>
  <c r="K2017" i="1"/>
  <c r="K1301" i="1"/>
  <c r="K1485" i="1"/>
  <c r="K2018" i="1"/>
  <c r="K2886" i="1"/>
  <c r="K1302" i="1"/>
  <c r="K1303" i="1"/>
  <c r="K2019" i="1"/>
  <c r="K3851" i="1"/>
  <c r="K1814" i="1"/>
  <c r="K1304" i="1"/>
  <c r="K1815" i="1"/>
  <c r="K151" i="1"/>
  <c r="K1486" i="1"/>
  <c r="K2887" i="1"/>
  <c r="K2020" i="1"/>
  <c r="K2021" i="1"/>
  <c r="K1605" i="1"/>
  <c r="K2022" i="1"/>
  <c r="K2023" i="1"/>
  <c r="K250" i="1"/>
  <c r="K2024" i="1"/>
  <c r="K2500" i="1"/>
  <c r="K542" i="1"/>
  <c r="K589" i="1"/>
  <c r="K1816" i="1"/>
  <c r="K2025" i="1"/>
  <c r="K2273" i="1"/>
  <c r="K2026" i="1"/>
  <c r="K3852" i="1"/>
  <c r="K2027" i="1"/>
  <c r="K498" i="1"/>
  <c r="K1606" i="1"/>
  <c r="K2028" i="1"/>
  <c r="K1817" i="1"/>
  <c r="K1818" i="1"/>
  <c r="K152" i="1"/>
  <c r="K3231" i="1"/>
  <c r="K3853" i="1"/>
  <c r="K3854" i="1"/>
  <c r="K251" i="1"/>
  <c r="K339" i="1"/>
  <c r="K2029" i="1"/>
  <c r="K1819" i="1"/>
  <c r="K2030" i="1"/>
  <c r="K1820" i="1"/>
  <c r="K2031" i="1"/>
  <c r="K2032" i="1"/>
  <c r="K340" i="1"/>
  <c r="K1607" i="1"/>
  <c r="K780" i="1"/>
  <c r="K1608" i="1"/>
  <c r="K781" i="1"/>
  <c r="K2033" i="1"/>
  <c r="K128" i="1"/>
  <c r="K252" i="1"/>
  <c r="K782" i="1"/>
  <c r="K499" i="1"/>
  <c r="K2034" i="1"/>
  <c r="K3855" i="1"/>
  <c r="K4058" i="1"/>
  <c r="K1018" i="1"/>
  <c r="K3759" i="1"/>
  <c r="K2035" i="1"/>
  <c r="K2036" i="1"/>
  <c r="K1191" i="1"/>
  <c r="K1082" i="1"/>
  <c r="K1609" i="1"/>
  <c r="K1192" i="1"/>
  <c r="K1610" i="1"/>
  <c r="K1611" i="1"/>
  <c r="K1446" i="1"/>
  <c r="K2037" i="1"/>
  <c r="K65" i="1"/>
  <c r="K384" i="1"/>
  <c r="K1305" i="1"/>
  <c r="K2038" i="1"/>
  <c r="K1612" i="1"/>
  <c r="K2165" i="1"/>
  <c r="K1487" i="1"/>
  <c r="K1613" i="1"/>
  <c r="K2039" i="1"/>
  <c r="K2040" i="1"/>
  <c r="K2041" i="1"/>
  <c r="K984" i="1"/>
  <c r="K369" i="1"/>
  <c r="K1083" i="1"/>
  <c r="K1614" i="1"/>
  <c r="K783" i="1"/>
  <c r="K1447" i="1"/>
  <c r="K1306" i="1"/>
  <c r="K913" i="1"/>
  <c r="K1615" i="1"/>
  <c r="K2042" i="1"/>
  <c r="K1193" i="1"/>
  <c r="K1616" i="1"/>
  <c r="K629" i="1"/>
  <c r="K1307" i="1"/>
  <c r="K1308" i="1"/>
  <c r="K1617" i="1"/>
  <c r="K1743" i="1"/>
  <c r="K314" i="1"/>
  <c r="K1084" i="1"/>
  <c r="K1618" i="1"/>
  <c r="K1619" i="1"/>
  <c r="K1744" i="1"/>
  <c r="K1309" i="1"/>
  <c r="K459" i="1"/>
  <c r="K1620" i="1"/>
  <c r="K1745" i="1"/>
  <c r="K460" i="1"/>
  <c r="K284" i="1"/>
  <c r="K292" i="1"/>
  <c r="K1621" i="1"/>
  <c r="K1746" i="1"/>
  <c r="K784" i="1"/>
  <c r="K385" i="1"/>
  <c r="K2190" i="1"/>
  <c r="K1085" i="1"/>
  <c r="K1622" i="1"/>
  <c r="K590" i="1"/>
  <c r="K674" i="1"/>
  <c r="K2043" i="1"/>
  <c r="K1310" i="1"/>
  <c r="K2044" i="1"/>
  <c r="K461" i="1"/>
  <c r="K1086" i="1"/>
  <c r="K1623" i="1"/>
  <c r="K412" i="1"/>
  <c r="K1624" i="1"/>
  <c r="K1448" i="1"/>
  <c r="K851" i="1"/>
  <c r="K1625" i="1"/>
  <c r="K1087" i="1"/>
  <c r="K179" i="1"/>
  <c r="K1747" i="1"/>
  <c r="K2045" i="1"/>
  <c r="K1626" i="1"/>
  <c r="K500" i="1"/>
  <c r="K914" i="1"/>
  <c r="K2046" i="1"/>
  <c r="K1627" i="1"/>
  <c r="K2047" i="1"/>
  <c r="K299" i="1"/>
  <c r="K1311" i="1"/>
  <c r="K915" i="1"/>
  <c r="K1088" i="1"/>
  <c r="K1628" i="1"/>
  <c r="K1748" i="1"/>
  <c r="K1194" i="1"/>
  <c r="K136" i="1"/>
  <c r="K2191" i="1"/>
  <c r="K2192" i="1"/>
  <c r="K1749" i="1"/>
  <c r="K1750" i="1"/>
  <c r="K221" i="1"/>
  <c r="K785" i="1"/>
  <c r="K1629" i="1"/>
  <c r="K501" i="1"/>
  <c r="K1089" i="1"/>
  <c r="K1751" i="1"/>
  <c r="K1312" i="1"/>
  <c r="K2193" i="1"/>
  <c r="K137" i="1"/>
  <c r="K413" i="1"/>
  <c r="K2194" i="1"/>
  <c r="K1752" i="1"/>
  <c r="K1753" i="1"/>
  <c r="K2195" i="1"/>
  <c r="K852" i="1"/>
  <c r="K1754" i="1"/>
  <c r="K985" i="1"/>
  <c r="K2196" i="1"/>
  <c r="K2197" i="1"/>
  <c r="K2198" i="1"/>
  <c r="K1755" i="1"/>
  <c r="K133" i="1"/>
  <c r="K301" i="1"/>
  <c r="K2501" i="1"/>
  <c r="K2502" i="1"/>
  <c r="K3856" i="1"/>
  <c r="K2503" i="1"/>
  <c r="K3593" i="1"/>
  <c r="K1630" i="1"/>
  <c r="K1313" i="1"/>
  <c r="K3232" i="1"/>
  <c r="K2274" i="1"/>
  <c r="K3396" i="1"/>
  <c r="K1631" i="1"/>
  <c r="K502" i="1"/>
  <c r="K2504" i="1"/>
  <c r="K3594" i="1"/>
  <c r="K3857" i="1"/>
  <c r="K2505" i="1"/>
  <c r="K3595" i="1"/>
  <c r="K1090" i="1"/>
  <c r="K3397" i="1"/>
  <c r="K3858" i="1"/>
  <c r="K2506" i="1"/>
  <c r="K2507" i="1"/>
  <c r="K3596" i="1"/>
  <c r="K2275" i="1"/>
  <c r="K1821" i="1"/>
  <c r="K2563" i="1"/>
  <c r="K2508" i="1"/>
  <c r="K2048" i="1"/>
  <c r="K1091" i="1"/>
  <c r="K3859" i="1"/>
  <c r="K2049" i="1"/>
  <c r="K3860" i="1"/>
  <c r="K2509" i="1"/>
  <c r="K2510" i="1"/>
  <c r="K1314" i="1"/>
  <c r="K2276" i="1"/>
  <c r="K2511" i="1"/>
  <c r="K3861" i="1"/>
  <c r="K253" i="1"/>
  <c r="K2512" i="1"/>
  <c r="K591" i="1"/>
  <c r="K2050" i="1"/>
  <c r="K3597" i="1"/>
  <c r="K3862" i="1"/>
  <c r="K3598" i="1"/>
  <c r="K2888" i="1"/>
  <c r="K462" i="1"/>
  <c r="K3233" i="1"/>
  <c r="K1632" i="1"/>
  <c r="K3599" i="1"/>
  <c r="K3863" i="1"/>
  <c r="K1315" i="1"/>
  <c r="K419" i="1"/>
  <c r="K3864" i="1"/>
  <c r="K3865" i="1"/>
  <c r="K3600" i="1"/>
  <c r="K2051" i="1"/>
  <c r="K3601" i="1"/>
  <c r="K3602" i="1"/>
  <c r="K1316" i="1"/>
  <c r="K2052" i="1"/>
  <c r="K4069" i="1"/>
  <c r="K3866" i="1"/>
  <c r="K1317" i="1"/>
  <c r="K3603" i="1"/>
  <c r="K233" i="1"/>
  <c r="K3760" i="1"/>
  <c r="K3867" i="1"/>
  <c r="K3761" i="1"/>
  <c r="K2513" i="1"/>
  <c r="K3868" i="1"/>
  <c r="K3604" i="1"/>
  <c r="K3869" i="1"/>
  <c r="K3605" i="1"/>
  <c r="K3870" i="1"/>
  <c r="K3871" i="1"/>
  <c r="K3037" i="1"/>
  <c r="K3606" i="1"/>
  <c r="K786" i="1"/>
  <c r="K3607" i="1"/>
  <c r="K3038" i="1"/>
  <c r="K787" i="1"/>
  <c r="K3608" i="1"/>
  <c r="K3747" i="1"/>
  <c r="K3234" i="1"/>
  <c r="K2889" i="1"/>
  <c r="K437" i="1"/>
  <c r="K2053" i="1"/>
  <c r="K293" i="1"/>
  <c r="K438" i="1"/>
  <c r="K916" i="1"/>
  <c r="K2054" i="1"/>
  <c r="K1232" i="1"/>
  <c r="K386" i="1"/>
  <c r="K917" i="1"/>
  <c r="K1092" i="1"/>
  <c r="K2055" i="1"/>
  <c r="K1633" i="1"/>
  <c r="K918" i="1"/>
  <c r="K1634" i="1"/>
  <c r="K543" i="1"/>
  <c r="K439" i="1"/>
  <c r="K2514" i="1"/>
  <c r="K234" i="1"/>
  <c r="K1635" i="1"/>
  <c r="K2056" i="1"/>
  <c r="K440" i="1"/>
  <c r="K2515" i="1"/>
  <c r="K341" i="1"/>
  <c r="K2057" i="1"/>
  <c r="K788" i="1"/>
  <c r="K3872" i="1"/>
  <c r="K3609" i="1"/>
  <c r="K3235" i="1"/>
  <c r="K3236" i="1"/>
  <c r="K3237" i="1"/>
  <c r="K3610" i="1"/>
  <c r="K463" i="1"/>
  <c r="K2516" i="1"/>
  <c r="K1318" i="1"/>
  <c r="K2058" i="1"/>
  <c r="K639" i="1"/>
  <c r="K1636" i="1"/>
  <c r="K2059" i="1"/>
  <c r="K1637" i="1"/>
  <c r="K2060" i="1"/>
  <c r="K74" i="1"/>
  <c r="K2061" i="1"/>
  <c r="K2517" i="1"/>
  <c r="K592" i="1"/>
  <c r="K75" i="1"/>
  <c r="K1319" i="1"/>
  <c r="K1320" i="1"/>
  <c r="K2518" i="1"/>
  <c r="K1321" i="1"/>
  <c r="K441" i="1"/>
  <c r="K2062" i="1"/>
  <c r="K1638" i="1"/>
  <c r="K2564" i="1"/>
  <c r="K3873" i="1"/>
  <c r="K1639" i="1"/>
  <c r="K919" i="1"/>
  <c r="K2519" i="1"/>
  <c r="K593" i="1"/>
  <c r="K194" i="1"/>
  <c r="K2520" i="1"/>
  <c r="K1438" i="1"/>
  <c r="K2063" i="1"/>
  <c r="K1093" i="1"/>
  <c r="K2277" i="1"/>
  <c r="K2521" i="1"/>
  <c r="K1640" i="1"/>
  <c r="K2522" i="1"/>
  <c r="K2064" i="1"/>
  <c r="K2278" i="1"/>
  <c r="K3762" i="1"/>
  <c r="K3874" i="1"/>
  <c r="K3875" i="1"/>
  <c r="K2065" i="1"/>
  <c r="K3349" i="1"/>
  <c r="K3238" i="1"/>
  <c r="K2066" i="1"/>
  <c r="K1094" i="1"/>
  <c r="K1095" i="1"/>
  <c r="K2199" i="1"/>
  <c r="K153" i="1"/>
  <c r="K154" i="1"/>
  <c r="K27" i="1"/>
  <c r="K442" i="1"/>
  <c r="K2523" i="1"/>
  <c r="K920" i="1"/>
  <c r="K160" i="1"/>
  <c r="K2524" i="1"/>
  <c r="K387" i="1"/>
  <c r="K1322" i="1"/>
  <c r="K2279" i="1"/>
  <c r="K2525" i="1"/>
  <c r="K2067" i="1"/>
  <c r="K443" i="1"/>
  <c r="K2068" i="1"/>
  <c r="K2069" i="1"/>
  <c r="K2070" i="1"/>
  <c r="K2071" i="1"/>
  <c r="K1641" i="1"/>
  <c r="K1323" i="1"/>
  <c r="K789" i="1"/>
  <c r="K3398" i="1"/>
  <c r="K790" i="1"/>
  <c r="K3611" i="1"/>
  <c r="K3876" i="1"/>
  <c r="K99" i="1"/>
  <c r="K1096" i="1"/>
  <c r="K3239" i="1"/>
  <c r="K3877" i="1"/>
  <c r="K3612" i="1"/>
  <c r="K544" i="1"/>
  <c r="K921" i="1"/>
  <c r="K791" i="1"/>
  <c r="K195" i="1"/>
  <c r="K503" i="1"/>
  <c r="K922" i="1"/>
  <c r="K388" i="1"/>
  <c r="K675" i="1"/>
  <c r="K923" i="1"/>
  <c r="K876" i="1"/>
  <c r="K924" i="1"/>
  <c r="K504" i="1"/>
  <c r="K792" i="1"/>
  <c r="K846" i="1"/>
  <c r="K389" i="1"/>
  <c r="K444" i="1"/>
  <c r="K925" i="1"/>
  <c r="K180" i="1"/>
  <c r="K926" i="1"/>
  <c r="K793" i="1"/>
  <c r="K1097" i="1"/>
  <c r="K2526" i="1"/>
  <c r="K1822" i="1"/>
  <c r="K2890" i="1"/>
  <c r="K1324" i="1"/>
  <c r="K2891" i="1"/>
  <c r="K728" i="1"/>
  <c r="K181" i="1"/>
  <c r="K2527" i="1"/>
  <c r="K2892" i="1"/>
  <c r="K2648" i="1"/>
  <c r="K3399" i="1"/>
  <c r="K2893" i="1"/>
  <c r="K2894" i="1"/>
  <c r="K2649" i="1"/>
  <c r="K1488" i="1"/>
  <c r="K2895" i="1"/>
  <c r="K2896" i="1"/>
  <c r="K529" i="1"/>
  <c r="K1642" i="1"/>
  <c r="K2528" i="1"/>
  <c r="K294" i="1"/>
  <c r="K3240" i="1"/>
  <c r="K329" i="1"/>
  <c r="K505" i="1"/>
  <c r="K3763" i="1"/>
  <c r="K2897" i="1"/>
  <c r="K100" i="1"/>
  <c r="K2898" i="1"/>
  <c r="K2899" i="1"/>
  <c r="K2900" i="1"/>
  <c r="K545" i="1"/>
  <c r="K182" i="1"/>
  <c r="K2529" i="1"/>
  <c r="K1643" i="1"/>
  <c r="K594" i="1"/>
  <c r="K2530" i="1"/>
  <c r="K2993" i="1"/>
  <c r="K2901" i="1"/>
  <c r="K2072" i="1"/>
  <c r="K2902" i="1"/>
  <c r="K2650" i="1"/>
  <c r="K2903" i="1"/>
  <c r="K853" i="1"/>
  <c r="K3748" i="1"/>
  <c r="K986" i="1"/>
  <c r="K1449" i="1"/>
  <c r="K1756" i="1"/>
  <c r="K535" i="1"/>
  <c r="K2200" i="1"/>
  <c r="K59" i="1"/>
  <c r="K987" i="1"/>
  <c r="K1450" i="1"/>
  <c r="K1195" i="1"/>
  <c r="K1757" i="1"/>
  <c r="K1451" i="1"/>
  <c r="K1758" i="1"/>
  <c r="K271" i="1"/>
  <c r="K390" i="1"/>
  <c r="K1823" i="1"/>
  <c r="K2073" i="1"/>
  <c r="K1644" i="1"/>
  <c r="K1645" i="1"/>
  <c r="K927" i="1"/>
  <c r="K2074" i="1"/>
  <c r="K3613" i="1"/>
  <c r="K1325" i="1"/>
  <c r="K2904" i="1"/>
  <c r="K3614" i="1"/>
  <c r="K3878" i="1"/>
  <c r="K729" i="1"/>
  <c r="K391" i="1"/>
  <c r="K3241" i="1"/>
  <c r="K3242" i="1"/>
  <c r="K3243" i="1"/>
  <c r="K3879" i="1"/>
  <c r="K155" i="1"/>
  <c r="K1098" i="1"/>
  <c r="K3244" i="1"/>
  <c r="K1824" i="1"/>
  <c r="K2075" i="1"/>
  <c r="K3615" i="1"/>
  <c r="K3880" i="1"/>
  <c r="K3881" i="1"/>
  <c r="K3616" i="1"/>
  <c r="K2905" i="1"/>
  <c r="K3617" i="1"/>
  <c r="K3882" i="1"/>
  <c r="K3883" i="1"/>
  <c r="K3884" i="1"/>
  <c r="K2651" i="1"/>
  <c r="K2906" i="1"/>
  <c r="K3618" i="1"/>
  <c r="K3245" i="1"/>
  <c r="K3400" i="1"/>
  <c r="K3246" i="1"/>
  <c r="K3619" i="1"/>
  <c r="K3620" i="1"/>
  <c r="K3621" i="1"/>
  <c r="K3247" i="1"/>
  <c r="K730" i="1"/>
  <c r="K3622" i="1"/>
  <c r="K315" i="1"/>
  <c r="K3885" i="1"/>
  <c r="K3401" i="1"/>
  <c r="K3886" i="1"/>
  <c r="K3887" i="1"/>
  <c r="K1099" i="1"/>
  <c r="K254" i="1"/>
  <c r="K546" i="1"/>
  <c r="K3888" i="1"/>
  <c r="K2907" i="1"/>
  <c r="K3623" i="1"/>
  <c r="K1100" i="1"/>
  <c r="K3889" i="1"/>
  <c r="K316" i="1"/>
  <c r="K3624" i="1"/>
  <c r="K2908" i="1"/>
  <c r="K3890" i="1"/>
  <c r="K56" i="1"/>
  <c r="K3764" i="1"/>
  <c r="K3891" i="1"/>
  <c r="K3892" i="1"/>
  <c r="K2909" i="1"/>
  <c r="K3893" i="1"/>
  <c r="K3625" i="1"/>
  <c r="K2910" i="1"/>
  <c r="K3894" i="1"/>
  <c r="K2531" i="1"/>
  <c r="K2911" i="1"/>
  <c r="K794" i="1"/>
  <c r="K3626" i="1"/>
  <c r="K3248" i="1"/>
  <c r="K3895" i="1"/>
  <c r="K3627" i="1"/>
  <c r="K6" i="1"/>
  <c r="K1326" i="1"/>
  <c r="K506" i="1"/>
  <c r="K3896" i="1"/>
  <c r="K3897" i="1"/>
  <c r="K3628" i="1"/>
  <c r="K3898" i="1"/>
  <c r="K3899" i="1"/>
  <c r="K2912" i="1"/>
  <c r="K1825" i="1"/>
  <c r="K928" i="1"/>
  <c r="K222" i="1"/>
  <c r="K2076" i="1"/>
  <c r="K929" i="1"/>
  <c r="K676" i="1"/>
  <c r="K342" i="1"/>
  <c r="K677" i="1"/>
  <c r="K1489" i="1"/>
  <c r="K678" i="1"/>
  <c r="K1646" i="1"/>
  <c r="K1647" i="1"/>
  <c r="K1327" i="1"/>
  <c r="K3629" i="1"/>
  <c r="K1759" i="1"/>
  <c r="K1648" i="1"/>
  <c r="K343" i="1"/>
  <c r="K196" i="1"/>
  <c r="K364" i="1"/>
  <c r="K2201" i="1"/>
  <c r="K344" i="1"/>
  <c r="K1760" i="1"/>
  <c r="K1101" i="1"/>
  <c r="K1452" i="1"/>
  <c r="K1761" i="1"/>
  <c r="K1453" i="1"/>
  <c r="K1649" i="1"/>
  <c r="K2077" i="1"/>
  <c r="K101" i="1"/>
  <c r="K795" i="1"/>
  <c r="K1762" i="1"/>
  <c r="K679" i="1"/>
  <c r="K1763" i="1"/>
  <c r="K1764" i="1"/>
  <c r="K1650" i="1"/>
  <c r="K1328" i="1"/>
  <c r="K796" i="1"/>
  <c r="K3402" i="1"/>
  <c r="K3249" i="1"/>
  <c r="K1651" i="1"/>
  <c r="K3900" i="1"/>
  <c r="K3765" i="1"/>
  <c r="K3630" i="1"/>
  <c r="K3901" i="1"/>
  <c r="K797" i="1"/>
  <c r="K3766" i="1"/>
  <c r="K117" i="1"/>
  <c r="K3902" i="1"/>
  <c r="K3631" i="1"/>
  <c r="K798" i="1"/>
  <c r="K3632" i="1"/>
  <c r="K3903" i="1"/>
  <c r="K3904" i="1"/>
  <c r="K3633" i="1"/>
  <c r="K3634" i="1"/>
  <c r="K3905" i="1"/>
  <c r="K3250" i="1"/>
  <c r="K3906" i="1"/>
  <c r="K3635" i="1"/>
  <c r="K3907" i="1"/>
  <c r="K3908" i="1"/>
  <c r="K1765" i="1"/>
  <c r="K680" i="1"/>
  <c r="K1102" i="1"/>
  <c r="K1329" i="1"/>
  <c r="K799" i="1"/>
  <c r="K1766" i="1"/>
  <c r="K1330" i="1"/>
  <c r="K877" i="1"/>
  <c r="K229" i="1"/>
  <c r="K1331" i="1"/>
  <c r="K1103" i="1"/>
  <c r="K1332" i="1"/>
  <c r="K1652" i="1"/>
  <c r="K3909" i="1"/>
  <c r="K3636" i="1"/>
  <c r="K2078" i="1"/>
  <c r="K3637" i="1"/>
  <c r="K3910" i="1"/>
  <c r="K3911" i="1"/>
  <c r="K2652" i="1"/>
  <c r="K2913" i="1"/>
  <c r="K800" i="1"/>
  <c r="K2280" i="1"/>
  <c r="K255" i="1"/>
  <c r="K3912" i="1"/>
  <c r="K3251" i="1"/>
  <c r="K3252" i="1"/>
  <c r="K3253" i="1"/>
  <c r="K3039" i="1"/>
  <c r="K4070" i="1"/>
  <c r="K4071" i="1"/>
  <c r="K1333" i="1"/>
  <c r="K2202" i="1"/>
  <c r="K1196" i="1"/>
  <c r="K138" i="1"/>
  <c r="K414" i="1"/>
  <c r="K1454" i="1"/>
  <c r="K1653" i="1"/>
  <c r="K1019" i="1"/>
  <c r="K28" i="1"/>
  <c r="K256" i="1"/>
  <c r="K3913" i="1"/>
  <c r="K1104" i="1"/>
  <c r="K29" i="1"/>
  <c r="K2532" i="1"/>
  <c r="K930" i="1"/>
  <c r="K30" i="1"/>
  <c r="K3638" i="1"/>
  <c r="K7" i="1"/>
  <c r="K1654" i="1"/>
  <c r="K2533" i="1"/>
  <c r="K3639" i="1"/>
  <c r="K3254" i="1"/>
  <c r="K3914" i="1"/>
  <c r="K3915" i="1"/>
  <c r="K3916" i="1"/>
  <c r="K3917" i="1"/>
  <c r="K3918" i="1"/>
  <c r="K2534" i="1"/>
  <c r="K392" i="1"/>
  <c r="K3640" i="1"/>
  <c r="K235" i="1"/>
  <c r="K801" i="1"/>
  <c r="K3641" i="1"/>
  <c r="K3403" i="1"/>
  <c r="K547" i="1"/>
  <c r="K3919" i="1"/>
  <c r="K3767" i="1"/>
  <c r="K3920" i="1"/>
  <c r="K2281" i="1"/>
  <c r="K125" i="1"/>
  <c r="K3921" i="1"/>
  <c r="K2914" i="1"/>
  <c r="K3642" i="1"/>
  <c r="K3922" i="1"/>
  <c r="K854" i="1"/>
  <c r="K3923" i="1"/>
  <c r="K3643" i="1"/>
  <c r="K2915" i="1"/>
  <c r="K3924" i="1"/>
  <c r="K3404" i="1"/>
  <c r="K3255" i="1"/>
  <c r="K280" i="1"/>
  <c r="K3925" i="1"/>
  <c r="K2079" i="1"/>
  <c r="K3926" i="1"/>
  <c r="K2916" i="1"/>
  <c r="K3768" i="1"/>
  <c r="K3644" i="1"/>
  <c r="K3350" i="1"/>
  <c r="K3256" i="1"/>
  <c r="K2917" i="1"/>
  <c r="K3769" i="1"/>
  <c r="K4072" i="1"/>
  <c r="K3927" i="1"/>
  <c r="K3928" i="1"/>
  <c r="K183" i="1"/>
  <c r="K3257" i="1"/>
  <c r="K802" i="1"/>
  <c r="K3258" i="1"/>
  <c r="K3929" i="1"/>
  <c r="K3351" i="1"/>
  <c r="K2535" i="1"/>
  <c r="K931" i="1"/>
  <c r="K1490" i="1"/>
  <c r="K1655" i="1"/>
  <c r="K1656" i="1"/>
  <c r="K1334" i="1"/>
  <c r="K1657" i="1"/>
  <c r="K197" i="1"/>
  <c r="K1105" i="1"/>
  <c r="K1335" i="1"/>
  <c r="K1336" i="1"/>
  <c r="K1767" i="1"/>
  <c r="K595" i="1"/>
  <c r="K630" i="1"/>
  <c r="K1768" i="1"/>
  <c r="K596" i="1"/>
  <c r="K1337" i="1"/>
  <c r="K1769" i="1"/>
  <c r="K1658" i="1"/>
  <c r="K803" i="1"/>
  <c r="K445" i="1"/>
  <c r="K1338" i="1"/>
  <c r="K1339" i="1"/>
  <c r="K1659" i="1"/>
  <c r="K1660" i="1"/>
  <c r="K1491" i="1"/>
  <c r="K1455" i="1"/>
  <c r="K365" i="1"/>
  <c r="K1340" i="1"/>
  <c r="K1492" i="1"/>
  <c r="K1341" i="1"/>
  <c r="K640" i="1"/>
  <c r="K804" i="1"/>
  <c r="K2080" i="1"/>
  <c r="K3770" i="1"/>
  <c r="K420" i="1"/>
  <c r="K805" i="1"/>
  <c r="K2918" i="1"/>
  <c r="K4073" i="1"/>
  <c r="K223" i="1"/>
  <c r="K507" i="1"/>
  <c r="K3930" i="1"/>
  <c r="K3645" i="1"/>
  <c r="K3931" i="1"/>
  <c r="K2081" i="1"/>
  <c r="K184" i="1"/>
  <c r="K806" i="1"/>
  <c r="K3932" i="1"/>
  <c r="K3405" i="1"/>
  <c r="K3646" i="1"/>
  <c r="K2536" i="1"/>
  <c r="K3259" i="1"/>
  <c r="K3260" i="1"/>
  <c r="K3771" i="1"/>
  <c r="K2082" i="1"/>
  <c r="K3933" i="1"/>
  <c r="K2282" i="1"/>
  <c r="K3934" i="1"/>
  <c r="K257" i="1"/>
  <c r="K3772" i="1"/>
  <c r="K2537" i="1"/>
  <c r="K3935" i="1"/>
  <c r="K597" i="1"/>
  <c r="K446" i="1"/>
  <c r="K1106" i="1"/>
  <c r="K3647" i="1"/>
  <c r="K3936" i="1"/>
  <c r="K3648" i="1"/>
  <c r="K1020" i="1"/>
  <c r="K1021" i="1"/>
  <c r="K1022" i="1"/>
  <c r="K3749" i="1"/>
  <c r="K3937" i="1"/>
  <c r="K1107" i="1"/>
  <c r="K932" i="1"/>
  <c r="K345" i="1"/>
  <c r="K108" i="1"/>
  <c r="K109" i="1"/>
  <c r="K346" i="1"/>
  <c r="K447" i="1"/>
  <c r="K1108" i="1"/>
  <c r="K933" i="1"/>
  <c r="K934" i="1"/>
  <c r="K1023" i="1"/>
  <c r="K1109" i="1"/>
  <c r="K1110" i="1"/>
  <c r="K347" i="1"/>
  <c r="K393" i="1"/>
  <c r="K1024" i="1"/>
  <c r="K1197" i="1"/>
  <c r="K1111" i="1"/>
  <c r="K1493" i="1"/>
  <c r="K1112" i="1"/>
  <c r="K317" i="1"/>
  <c r="K548" i="1"/>
  <c r="K1113" i="1"/>
  <c r="K1114" i="1"/>
  <c r="K198" i="1"/>
  <c r="K1115" i="1"/>
  <c r="K807" i="1"/>
  <c r="K641" i="1"/>
  <c r="K878" i="1"/>
  <c r="K988" i="1"/>
  <c r="K1116" i="1"/>
  <c r="K2538" i="1"/>
  <c r="K808" i="1"/>
  <c r="K1025" i="1"/>
  <c r="K809" i="1"/>
  <c r="K681" i="1"/>
  <c r="K295" i="1"/>
  <c r="K126" i="1"/>
  <c r="K258" i="1"/>
  <c r="K1026" i="1"/>
  <c r="K1117" i="1"/>
  <c r="K1342" i="1"/>
  <c r="K879" i="1"/>
  <c r="K1027" i="1"/>
  <c r="K682" i="1"/>
  <c r="K1343" i="1"/>
  <c r="K370" i="1"/>
  <c r="K508" i="1"/>
  <c r="K1118" i="1"/>
  <c r="K598" i="1"/>
  <c r="K599" i="1"/>
  <c r="K714" i="1"/>
  <c r="K642" i="1"/>
  <c r="K935" i="1"/>
  <c r="K1494" i="1"/>
  <c r="K810" i="1"/>
  <c r="K394" i="1"/>
  <c r="K811" i="1"/>
  <c r="K812" i="1"/>
  <c r="K1344" i="1"/>
  <c r="K1770" i="1"/>
  <c r="K549" i="1"/>
  <c r="K683" i="1"/>
  <c r="K1233" i="1"/>
  <c r="K1119" i="1"/>
  <c r="K348" i="1"/>
  <c r="K3773" i="1"/>
  <c r="K31" i="1"/>
  <c r="K1120" i="1"/>
  <c r="K330" i="1"/>
  <c r="K1028" i="1"/>
  <c r="K102" i="1"/>
  <c r="K1029" i="1"/>
  <c r="K643" i="1"/>
  <c r="K989" i="1"/>
  <c r="K813" i="1"/>
  <c r="K1345" i="1"/>
  <c r="K1121" i="1"/>
  <c r="K1346" i="1"/>
  <c r="K1122" i="1"/>
  <c r="K684" i="1"/>
  <c r="K89" i="1"/>
  <c r="K118" i="1"/>
  <c r="K1347" i="1"/>
  <c r="K814" i="1"/>
  <c r="K1348" i="1"/>
  <c r="K815" i="1"/>
  <c r="K3649" i="1"/>
  <c r="K731" i="1"/>
  <c r="K3040" i="1"/>
  <c r="K3938" i="1"/>
  <c r="K3774" i="1"/>
  <c r="K3939" i="1"/>
  <c r="K2919" i="1"/>
  <c r="K2653" i="1"/>
  <c r="K936" i="1"/>
  <c r="K937" i="1"/>
  <c r="K1661" i="1"/>
  <c r="K732" i="1"/>
  <c r="K938" i="1"/>
  <c r="K1030" i="1"/>
  <c r="K685" i="1"/>
  <c r="K199" i="1"/>
  <c r="K1123" i="1"/>
  <c r="K939" i="1"/>
  <c r="K940" i="1"/>
  <c r="K349" i="1"/>
  <c r="K941" i="1"/>
  <c r="K509" i="1"/>
  <c r="K733" i="1"/>
  <c r="K686" i="1"/>
  <c r="K1124" i="1"/>
  <c r="K3261" i="1"/>
  <c r="K2539" i="1"/>
  <c r="K3650" i="1"/>
  <c r="K3352" i="1"/>
  <c r="K3940" i="1"/>
  <c r="K600" i="1"/>
  <c r="K816" i="1"/>
  <c r="K3941" i="1"/>
  <c r="K1125" i="1"/>
  <c r="K331" i="1"/>
  <c r="K3942" i="1"/>
  <c r="K734" i="1"/>
  <c r="K1234" i="1"/>
  <c r="K1126" i="1"/>
  <c r="K1235" i="1"/>
  <c r="K1495" i="1"/>
  <c r="K1031" i="1"/>
  <c r="K1127" i="1"/>
  <c r="K1349" i="1"/>
  <c r="K236" i="1"/>
  <c r="K275" i="1"/>
  <c r="K1032" i="1"/>
  <c r="K1033" i="1"/>
  <c r="K1662" i="1"/>
  <c r="K1128" i="1"/>
  <c r="K1496" i="1"/>
  <c r="K735" i="1"/>
  <c r="K550" i="1"/>
  <c r="K1034" i="1"/>
  <c r="K1129" i="1"/>
  <c r="K1497" i="1"/>
  <c r="K1035" i="1"/>
  <c r="K1036" i="1"/>
  <c r="K350" i="1"/>
  <c r="K942" i="1"/>
  <c r="K1130" i="1"/>
  <c r="K351" i="1"/>
  <c r="K880" i="1"/>
  <c r="K1037" i="1"/>
  <c r="K318" i="1"/>
  <c r="K1350" i="1"/>
  <c r="K510" i="1"/>
  <c r="K1663" i="1"/>
  <c r="K3775" i="1"/>
  <c r="K3943" i="1"/>
  <c r="K3944" i="1"/>
  <c r="K2920" i="1"/>
  <c r="K3776" i="1"/>
  <c r="K3406" i="1"/>
  <c r="K3945" i="1"/>
  <c r="K2083" i="1"/>
  <c r="K2084" i="1"/>
  <c r="K601" i="1"/>
  <c r="K3041" i="1"/>
  <c r="K943" i="1"/>
  <c r="K395" i="1"/>
  <c r="K736" i="1"/>
  <c r="K1131" i="1"/>
  <c r="K92" i="1"/>
  <c r="K156" i="1"/>
  <c r="K421" i="1"/>
  <c r="K1132" i="1"/>
  <c r="K302" i="1"/>
  <c r="K3946" i="1"/>
  <c r="K3042" i="1"/>
  <c r="K1133" i="1"/>
  <c r="K1351" i="1"/>
  <c r="K1038" i="1"/>
  <c r="K944" i="1"/>
  <c r="K3651" i="1"/>
  <c r="K3262" i="1"/>
  <c r="K1352" i="1"/>
  <c r="K1236" i="1"/>
  <c r="K602" i="1"/>
  <c r="K1134" i="1"/>
  <c r="K1135" i="1"/>
  <c r="K1136" i="1"/>
  <c r="K3407" i="1"/>
  <c r="K1456" i="1"/>
  <c r="K817" i="1"/>
  <c r="K855" i="1"/>
  <c r="K687" i="1"/>
  <c r="K3947" i="1"/>
  <c r="K296" i="1"/>
  <c r="K185" i="1"/>
  <c r="K1039" i="1"/>
  <c r="K1198" i="1"/>
  <c r="K259" i="1"/>
  <c r="K1199" i="1"/>
  <c r="K1137" i="1"/>
  <c r="K396" i="1"/>
  <c r="K945" i="1"/>
  <c r="K990" i="1"/>
  <c r="K1200" i="1"/>
  <c r="K119" i="1"/>
  <c r="K946" i="1"/>
  <c r="K856" i="1"/>
  <c r="K947" i="1"/>
  <c r="K260" i="1"/>
  <c r="K272" i="1"/>
  <c r="K1457" i="1"/>
  <c r="K1201" i="1"/>
  <c r="K1138" i="1"/>
  <c r="K688" i="1"/>
  <c r="K1139" i="1"/>
  <c r="K4074" i="1"/>
  <c r="K1202" i="1"/>
  <c r="K326" i="1"/>
  <c r="K281" i="1"/>
  <c r="K1040" i="1"/>
  <c r="K689" i="1"/>
  <c r="K715" i="1"/>
  <c r="K511" i="1"/>
  <c r="K208" i="1"/>
  <c r="K690" i="1"/>
  <c r="K1458" i="1"/>
  <c r="K1203" i="1"/>
  <c r="K273" i="1"/>
  <c r="K716" i="1"/>
  <c r="K991" i="1"/>
  <c r="K274" i="1"/>
  <c r="K1140" i="1"/>
  <c r="K881" i="1"/>
  <c r="K818" i="1"/>
  <c r="K512" i="1"/>
  <c r="K737" i="1"/>
  <c r="K3043" i="1"/>
  <c r="K2085" i="1"/>
  <c r="K3652" i="1"/>
  <c r="K1664" i="1"/>
  <c r="K3044" i="1"/>
  <c r="K3045" i="1"/>
  <c r="K3653" i="1"/>
  <c r="K3948" i="1"/>
  <c r="K948" i="1"/>
  <c r="K513" i="1"/>
  <c r="K1141" i="1"/>
  <c r="K3949" i="1"/>
  <c r="K514" i="1"/>
  <c r="K422" i="1"/>
  <c r="K352" i="1"/>
  <c r="K303" i="1"/>
  <c r="K691" i="1"/>
  <c r="K448" i="1"/>
  <c r="K1142" i="1"/>
  <c r="K738" i="1"/>
  <c r="K319" i="1"/>
  <c r="K949" i="1"/>
  <c r="K1143" i="1"/>
  <c r="K1204" i="1"/>
  <c r="K1353" i="1"/>
  <c r="K819" i="1"/>
  <c r="K1354" i="1"/>
  <c r="K397" i="1"/>
  <c r="K950" i="1"/>
  <c r="K200" i="1"/>
  <c r="K820" i="1"/>
  <c r="K951" i="1"/>
  <c r="K952" i="1"/>
  <c r="K297" i="1"/>
  <c r="K398" i="1"/>
  <c r="K110" i="1"/>
  <c r="K821" i="1"/>
  <c r="K1144" i="1"/>
  <c r="K953" i="1"/>
  <c r="K515" i="1"/>
  <c r="K1355" i="1"/>
  <c r="K954" i="1"/>
  <c r="K955" i="1"/>
  <c r="K320" i="1"/>
  <c r="K1356" i="1"/>
  <c r="K1145" i="1"/>
  <c r="K551" i="1"/>
  <c r="K1146" i="1"/>
  <c r="K201" i="1"/>
  <c r="K1357" i="1"/>
  <c r="K1147" i="1"/>
  <c r="K1358" i="1"/>
  <c r="K822" i="1"/>
  <c r="K1205" i="1"/>
  <c r="K1359" i="1"/>
  <c r="K603" i="1"/>
  <c r="K956" i="1"/>
  <c r="K957" i="1"/>
  <c r="K1148" i="1"/>
  <c r="K237" i="1"/>
  <c r="K1206" i="1"/>
  <c r="K1149" i="1"/>
  <c r="K1237" i="1"/>
  <c r="K958" i="1"/>
  <c r="K1150" i="1"/>
  <c r="K1360" i="1"/>
  <c r="K692" i="1"/>
  <c r="K1207" i="1"/>
  <c r="K1361" i="1"/>
  <c r="K604" i="1"/>
  <c r="K739" i="1"/>
  <c r="K1362" i="1"/>
  <c r="K1151" i="1"/>
  <c r="K1363" i="1"/>
  <c r="K1152" i="1"/>
  <c r="K1364" i="1"/>
  <c r="K321" i="1"/>
  <c r="K1238" i="1"/>
  <c r="K1365" i="1"/>
  <c r="K959" i="1"/>
  <c r="K693" i="1"/>
  <c r="K516" i="1"/>
  <c r="K1153" i="1"/>
  <c r="K1154" i="1"/>
  <c r="K1366" i="1"/>
  <c r="K327" i="1"/>
  <c r="K1155" i="1"/>
  <c r="K1367" i="1"/>
  <c r="K32" i="1"/>
  <c r="K1368" i="1"/>
  <c r="K882" i="1"/>
  <c r="K857" i="1"/>
  <c r="K209" i="1"/>
  <c r="K1459" i="1"/>
  <c r="K415" i="1"/>
  <c r="K858" i="1"/>
  <c r="K631" i="1"/>
  <c r="K632" i="1"/>
  <c r="K210" i="1"/>
  <c r="K992" i="1"/>
  <c r="K717" i="1"/>
  <c r="K1208" i="1"/>
  <c r="K718" i="1"/>
  <c r="K1209" i="1"/>
  <c r="K328" i="1"/>
  <c r="K464" i="1"/>
  <c r="K50" i="1"/>
  <c r="K1210" i="1"/>
  <c r="K536" i="1"/>
  <c r="K719" i="1"/>
  <c r="K1211" i="1"/>
  <c r="K1212" i="1"/>
  <c r="K1213" i="1"/>
  <c r="K859" i="1"/>
  <c r="K993" i="1"/>
  <c r="K860" i="1"/>
  <c r="K994" i="1"/>
  <c r="K1214" i="1"/>
  <c r="K112" i="1"/>
  <c r="K960" i="1"/>
  <c r="K1215" i="1"/>
  <c r="K465" i="1"/>
  <c r="K120" i="1"/>
  <c r="K861" i="1"/>
  <c r="K1216" i="1"/>
  <c r="K1217" i="1"/>
  <c r="K1218" i="1"/>
  <c r="K862" i="1"/>
  <c r="K995" i="1"/>
  <c r="K863" i="1"/>
  <c r="K1219" i="1"/>
  <c r="K1220" i="1"/>
  <c r="K104" i="1"/>
  <c r="K190" i="1"/>
  <c r="K1221" i="1"/>
  <c r="K139" i="1"/>
  <c r="K996" i="1"/>
  <c r="K1222" i="1"/>
  <c r="K1223" i="1"/>
  <c r="K997" i="1"/>
  <c r="K998" i="1"/>
  <c r="K605" i="1"/>
  <c r="K449" i="1"/>
  <c r="K106" i="1"/>
  <c r="K694" i="1"/>
  <c r="K1369" i="1"/>
  <c r="K1156" i="1"/>
  <c r="K1370" i="1"/>
  <c r="K606" i="1"/>
  <c r="K695" i="1"/>
  <c r="K1157" i="1"/>
  <c r="K961" i="1"/>
  <c r="K3654" i="1"/>
  <c r="K1158" i="1"/>
  <c r="K1371" i="1"/>
  <c r="K1159" i="1"/>
  <c r="K3655" i="1"/>
  <c r="K962" i="1"/>
  <c r="K1372" i="1"/>
  <c r="K963" i="1"/>
  <c r="K1239" i="1"/>
  <c r="K399" i="1"/>
  <c r="K823" i="1"/>
  <c r="K3950" i="1"/>
  <c r="K3656" i="1"/>
  <c r="K2921" i="1"/>
  <c r="K696" i="1"/>
  <c r="K697" i="1"/>
  <c r="K224" i="1"/>
  <c r="K1373" i="1"/>
  <c r="K1160" i="1"/>
  <c r="K49" i="1"/>
  <c r="K824" i="1"/>
  <c r="K964" i="1"/>
  <c r="K1161" i="1"/>
  <c r="K1374" i="1"/>
  <c r="K1375" i="1"/>
  <c r="K1240" i="1"/>
  <c r="K1376" i="1"/>
  <c r="K1162" i="1"/>
  <c r="K3951" i="1"/>
  <c r="K1377" i="1"/>
  <c r="K965" i="1"/>
  <c r="K3657" i="1"/>
  <c r="K740" i="1"/>
  <c r="K825" i="1"/>
  <c r="K607" i="1"/>
  <c r="K1163" i="1"/>
  <c r="K1164" i="1"/>
  <c r="K1378" i="1"/>
  <c r="K1165" i="1"/>
  <c r="K966" i="1"/>
  <c r="K1379" i="1"/>
  <c r="K883" i="1"/>
  <c r="K967" i="1"/>
  <c r="K1241" i="1"/>
  <c r="K1380" i="1"/>
  <c r="K1166" i="1"/>
  <c r="K1381" i="1"/>
  <c r="K450" i="1"/>
  <c r="K61" i="1"/>
  <c r="K1242" i="1"/>
  <c r="K282" i="1"/>
  <c r="K1382" i="1"/>
  <c r="K1167" i="1"/>
  <c r="K451" i="1"/>
  <c r="K968" i="1"/>
  <c r="K1383" i="1"/>
  <c r="K517" i="1"/>
  <c r="K969" i="1"/>
  <c r="K400" i="1"/>
  <c r="K1384" i="1"/>
  <c r="K2922" i="1"/>
  <c r="K353" i="1"/>
  <c r="K1460" i="1"/>
  <c r="K304" i="1"/>
  <c r="K3777" i="1"/>
  <c r="K1665" i="1"/>
  <c r="K3952" i="1"/>
  <c r="K3953" i="1"/>
  <c r="K1385" i="1"/>
  <c r="K1386" i="1"/>
  <c r="K970" i="1"/>
  <c r="K608" i="1"/>
  <c r="K1387" i="1"/>
  <c r="K1388" i="1"/>
  <c r="K826" i="1"/>
  <c r="K202" i="1"/>
  <c r="K1389" i="1"/>
  <c r="K1390" i="1"/>
  <c r="K1391" i="1"/>
  <c r="K518" i="1"/>
  <c r="K971" i="1"/>
  <c r="K1461" i="1"/>
  <c r="K121" i="1"/>
  <c r="K999" i="1"/>
  <c r="K741" i="1"/>
  <c r="K1462" i="1"/>
  <c r="K85" i="1"/>
  <c r="K1000" i="1"/>
  <c r="K698" i="1"/>
  <c r="K1168" i="1"/>
  <c r="K114" i="1"/>
  <c r="K2086" i="1"/>
  <c r="K1666" i="1"/>
  <c r="K864" i="1"/>
  <c r="K3954" i="1"/>
  <c r="K3658" i="1"/>
  <c r="K33" i="1"/>
  <c r="K3659" i="1"/>
  <c r="K1392" i="1"/>
  <c r="K1393" i="1"/>
  <c r="K699" i="1"/>
  <c r="K1394" i="1"/>
  <c r="K519" i="1"/>
  <c r="K1243" i="1"/>
  <c r="K3955" i="1"/>
  <c r="K3956" i="1"/>
  <c r="K3778" i="1"/>
  <c r="K1498" i="1"/>
  <c r="K3957" i="1"/>
  <c r="K3958" i="1"/>
  <c r="K2923" i="1"/>
  <c r="K3660" i="1"/>
  <c r="K3263" i="1"/>
  <c r="K3661" i="1"/>
  <c r="K2924" i="1"/>
  <c r="K520" i="1"/>
  <c r="K3959" i="1"/>
  <c r="K401" i="1"/>
  <c r="K1395" i="1"/>
  <c r="K3960" i="1"/>
  <c r="K3961" i="1"/>
  <c r="K2540" i="1"/>
  <c r="K402" i="1"/>
  <c r="K3408" i="1"/>
  <c r="K3662" i="1"/>
  <c r="K3779" i="1"/>
  <c r="K3663" i="1"/>
  <c r="K742" i="1"/>
  <c r="K3962" i="1"/>
  <c r="K3264" i="1"/>
  <c r="K3265" i="1"/>
  <c r="K3664" i="1"/>
  <c r="K3963" i="1"/>
  <c r="K3665" i="1"/>
  <c r="K3780" i="1"/>
  <c r="K3781" i="1"/>
  <c r="K2994" i="1"/>
  <c r="K3409" i="1"/>
  <c r="K3666" i="1"/>
  <c r="K865" i="1"/>
  <c r="K4075" i="1"/>
  <c r="K720" i="1"/>
  <c r="K1771" i="1"/>
  <c r="K2203" i="1"/>
  <c r="K366" i="1"/>
  <c r="K2204" i="1"/>
  <c r="K1772" i="1"/>
  <c r="K1396" i="1"/>
  <c r="K1826" i="1"/>
  <c r="K1827" i="1"/>
  <c r="K1828" i="1"/>
  <c r="K3964" i="1"/>
  <c r="K3266" i="1"/>
  <c r="K3782" i="1"/>
  <c r="K3667" i="1"/>
  <c r="K4076" i="1"/>
  <c r="K4077" i="1"/>
  <c r="K3783" i="1"/>
  <c r="K3046" i="1"/>
  <c r="K3965" i="1"/>
  <c r="K3750" i="1"/>
  <c r="K3966" i="1"/>
  <c r="K3668" i="1"/>
  <c r="K1667" i="1"/>
  <c r="K103" i="1"/>
  <c r="K3293" i="1"/>
  <c r="K261" i="1"/>
  <c r="K3967" i="1"/>
  <c r="K3669" i="1"/>
  <c r="K3410" i="1"/>
  <c r="K2925" i="1"/>
  <c r="K827" i="1"/>
  <c r="K3968" i="1"/>
  <c r="K354" i="1"/>
  <c r="K3670" i="1"/>
  <c r="K3267" i="1"/>
  <c r="K3969" i="1"/>
  <c r="K3970" i="1"/>
  <c r="K3971" i="1"/>
  <c r="K3784" i="1"/>
  <c r="K3671" i="1"/>
  <c r="K34" i="1"/>
  <c r="K2087" i="1"/>
  <c r="K3268" i="1"/>
  <c r="K1829" i="1"/>
  <c r="K552" i="1"/>
  <c r="K3269" i="1"/>
  <c r="K700" i="1"/>
  <c r="K2541" i="1"/>
  <c r="K1668" i="1"/>
  <c r="K972" i="1"/>
  <c r="K521" i="1"/>
  <c r="K1244" i="1"/>
  <c r="K1669" i="1"/>
  <c r="K1773" i="1"/>
  <c r="K35" i="1"/>
  <c r="K1670" i="1"/>
  <c r="K1671" i="1"/>
  <c r="K1672" i="1"/>
  <c r="K3972" i="1"/>
  <c r="K3270" i="1"/>
  <c r="K305" i="1"/>
  <c r="K1830" i="1"/>
  <c r="K973" i="1"/>
  <c r="K3047" i="1"/>
  <c r="K3271" i="1"/>
  <c r="K306" i="1"/>
  <c r="K3973" i="1"/>
  <c r="K1397" i="1"/>
  <c r="K1774" i="1"/>
  <c r="K3672" i="1"/>
  <c r="K1169" i="1"/>
  <c r="K2088" i="1"/>
  <c r="K1673" i="1"/>
  <c r="K2089" i="1"/>
  <c r="K1674" i="1"/>
  <c r="K1831" i="1"/>
  <c r="K1499" i="1"/>
  <c r="K3272" i="1"/>
  <c r="K3974" i="1"/>
  <c r="K3785" i="1"/>
  <c r="K3411" i="1"/>
  <c r="K3975" i="1"/>
  <c r="K3976" i="1"/>
  <c r="K3412" i="1"/>
  <c r="K3977" i="1"/>
  <c r="K3673" i="1"/>
  <c r="K3978" i="1"/>
  <c r="K3273" i="1"/>
  <c r="K3786" i="1"/>
  <c r="K3413" i="1"/>
  <c r="K3979" i="1"/>
  <c r="K3787" i="1"/>
  <c r="K3980" i="1"/>
  <c r="K3788" i="1"/>
  <c r="K3981" i="1"/>
  <c r="K3982" i="1"/>
  <c r="K3274" i="1"/>
  <c r="K3674" i="1"/>
  <c r="K1832" i="1"/>
  <c r="K3983" i="1"/>
  <c r="K3984" i="1"/>
  <c r="K3414" i="1"/>
  <c r="K3415" i="1"/>
  <c r="K3048" i="1"/>
  <c r="K62" i="1"/>
  <c r="K1675" i="1"/>
  <c r="K2926" i="1"/>
  <c r="K3675" i="1"/>
  <c r="K828" i="1"/>
  <c r="K3789" i="1"/>
  <c r="K3676" i="1"/>
  <c r="K3985" i="1"/>
  <c r="K3049" i="1"/>
  <c r="K3416" i="1"/>
  <c r="K701" i="1"/>
  <c r="K3986" i="1"/>
  <c r="K2927" i="1"/>
  <c r="K3790" i="1"/>
  <c r="K3987" i="1"/>
  <c r="K262" i="1"/>
  <c r="K2928" i="1"/>
  <c r="K3988" i="1"/>
  <c r="K2542" i="1"/>
  <c r="K3791" i="1"/>
  <c r="K3677" i="1"/>
  <c r="K2543" i="1"/>
  <c r="K3989" i="1"/>
  <c r="K3990" i="1"/>
  <c r="K3678" i="1"/>
  <c r="K1676" i="1"/>
  <c r="K1245" i="1"/>
  <c r="K1677" i="1"/>
  <c r="K2929" i="1"/>
  <c r="K36" i="1"/>
  <c r="K37" i="1"/>
  <c r="K3679" i="1"/>
  <c r="K3792" i="1"/>
  <c r="K3050" i="1"/>
  <c r="K3991" i="1"/>
  <c r="K3680" i="1"/>
  <c r="K3681" i="1"/>
  <c r="K3682" i="1"/>
  <c r="K3992" i="1"/>
  <c r="K452" i="1"/>
  <c r="K122" i="1"/>
  <c r="K2090" i="1"/>
  <c r="K3275" i="1"/>
  <c r="K3683" i="1"/>
  <c r="K3993" i="1"/>
  <c r="K3684" i="1"/>
  <c r="K453" i="1"/>
  <c r="K3994" i="1"/>
  <c r="K3793" i="1"/>
  <c r="K2283" i="1"/>
  <c r="K3995" i="1"/>
  <c r="K3996" i="1"/>
  <c r="K3997" i="1"/>
  <c r="K3794" i="1"/>
  <c r="K3795" i="1"/>
  <c r="K1170" i="1"/>
  <c r="K1678" i="1"/>
  <c r="K1679" i="1"/>
  <c r="K263" i="1"/>
  <c r="K1680" i="1"/>
  <c r="K1001" i="1"/>
  <c r="K644" i="1"/>
  <c r="K1398" i="1"/>
  <c r="K1681" i="1"/>
  <c r="K1682" i="1"/>
  <c r="K1683" i="1"/>
  <c r="K38" i="1"/>
  <c r="K2930" i="1"/>
  <c r="K2654" i="1"/>
  <c r="K186" i="1"/>
  <c r="K4078" i="1"/>
  <c r="K3998" i="1"/>
  <c r="K3051" i="1"/>
  <c r="K39" i="1"/>
  <c r="K3685" i="1"/>
  <c r="K3999" i="1"/>
  <c r="K1246" i="1"/>
  <c r="K522" i="1"/>
  <c r="K609" i="1"/>
  <c r="K1041" i="1"/>
  <c r="K1247" i="1"/>
  <c r="K829" i="1"/>
  <c r="K1500" i="1"/>
  <c r="K1171" i="1"/>
  <c r="K264" i="1"/>
  <c r="K1684" i="1"/>
  <c r="K553" i="1"/>
  <c r="K1248" i="1"/>
  <c r="K3796" i="1"/>
  <c r="K610" i="1"/>
  <c r="K1399" i="1"/>
  <c r="K884" i="1"/>
  <c r="K611" i="1"/>
  <c r="K702" i="1"/>
  <c r="K1249" i="1"/>
  <c r="K355" i="1"/>
  <c r="K1685" i="1"/>
  <c r="K1686" i="1"/>
  <c r="K523" i="1"/>
  <c r="K612" i="1"/>
  <c r="K830" i="1"/>
  <c r="K1250" i="1"/>
  <c r="K4000" i="1"/>
  <c r="K1501" i="1"/>
  <c r="K743" i="1"/>
  <c r="K613" i="1"/>
  <c r="K4001" i="1"/>
  <c r="K1687" i="1"/>
  <c r="K454" i="1"/>
  <c r="K1400" i="1"/>
  <c r="K1502" i="1"/>
  <c r="K322" i="1"/>
  <c r="K554" i="1"/>
  <c r="K1503" i="1"/>
  <c r="K1401" i="1"/>
  <c r="K1251" i="1"/>
  <c r="K1688" i="1"/>
  <c r="K974" i="1"/>
  <c r="K1172" i="1"/>
  <c r="K1252" i="1"/>
  <c r="K744" i="1"/>
  <c r="K191" i="1"/>
  <c r="K123" i="1"/>
  <c r="K1689" i="1"/>
  <c r="K1504" i="1"/>
  <c r="K1690" i="1"/>
  <c r="K356" i="1"/>
  <c r="K1691" i="1"/>
  <c r="K1173" i="1"/>
  <c r="K831" i="1"/>
  <c r="K975" i="1"/>
  <c r="K1505" i="1"/>
  <c r="K703" i="1"/>
  <c r="K1506" i="1"/>
  <c r="K1692" i="1"/>
  <c r="K3686" i="1"/>
  <c r="K4002" i="1"/>
  <c r="K832" i="1"/>
  <c r="K2931" i="1"/>
  <c r="K3276" i="1"/>
  <c r="K524" i="1"/>
  <c r="K745" i="1"/>
  <c r="K3797" i="1"/>
  <c r="K3798" i="1"/>
  <c r="K3417" i="1"/>
  <c r="K3687" i="1"/>
  <c r="K4003" i="1"/>
  <c r="K1402" i="1"/>
  <c r="K1507" i="1"/>
  <c r="K371" i="1"/>
  <c r="K3799" i="1"/>
  <c r="K3800" i="1"/>
  <c r="K3801" i="1"/>
  <c r="K4004" i="1"/>
  <c r="K3802" i="1"/>
  <c r="K1693" i="1"/>
  <c r="K357" i="1"/>
  <c r="K358" i="1"/>
  <c r="K323" i="1"/>
  <c r="K3803" i="1"/>
  <c r="K4005" i="1"/>
  <c r="K3418" i="1"/>
  <c r="K4006" i="1"/>
  <c r="K1403" i="1"/>
  <c r="K1253" i="1"/>
  <c r="K93" i="1"/>
  <c r="K1508" i="1"/>
  <c r="K1694" i="1"/>
  <c r="K1695" i="1"/>
  <c r="K1833" i="1"/>
  <c r="K1696" i="1"/>
  <c r="K1404" i="1"/>
  <c r="K746" i="1"/>
  <c r="K1509" i="1"/>
  <c r="K645" i="1"/>
  <c r="K1174" i="1"/>
  <c r="K1405" i="1"/>
  <c r="K359" i="1"/>
  <c r="K1510" i="1"/>
  <c r="K1511" i="1"/>
  <c r="K1697" i="1"/>
  <c r="K225" i="1"/>
  <c r="K3804" i="1"/>
  <c r="K1254" i="1"/>
  <c r="K3052" i="1"/>
  <c r="K1042" i="1"/>
  <c r="K1255" i="1"/>
  <c r="K1512" i="1"/>
  <c r="K1513" i="1"/>
  <c r="K1514" i="1"/>
  <c r="K4007" i="1"/>
  <c r="K1698" i="1"/>
  <c r="K1406" i="1"/>
  <c r="K1515" i="1"/>
  <c r="K157" i="1"/>
  <c r="K403" i="1"/>
  <c r="K1407" i="1"/>
  <c r="K3419" i="1"/>
  <c r="K1256" i="1"/>
  <c r="K1699" i="1"/>
  <c r="K3688" i="1"/>
  <c r="K1516" i="1"/>
  <c r="K555" i="1"/>
  <c r="K238" i="1"/>
  <c r="K1517" i="1"/>
  <c r="K3689" i="1"/>
  <c r="K556" i="1"/>
  <c r="K2091" i="1"/>
  <c r="K1518" i="1"/>
  <c r="K1519" i="1"/>
  <c r="K833" i="1"/>
  <c r="K423" i="1"/>
  <c r="K1257" i="1"/>
  <c r="K1258" i="1"/>
  <c r="K1520" i="1"/>
  <c r="K1521" i="1"/>
  <c r="K1700" i="1"/>
  <c r="K1408" i="1"/>
  <c r="K3805" i="1"/>
  <c r="K239" i="1"/>
  <c r="K614" i="1"/>
  <c r="K1409" i="1"/>
  <c r="K3277" i="1"/>
  <c r="K3690" i="1"/>
  <c r="K2655" i="1"/>
  <c r="K3691" i="1"/>
  <c r="K1410" i="1"/>
  <c r="K4008" i="1"/>
  <c r="K4009" i="1"/>
  <c r="K3806" i="1"/>
  <c r="K834" i="1"/>
  <c r="K4010" i="1"/>
  <c r="K2284" i="1"/>
  <c r="K4011" i="1"/>
  <c r="K4012" i="1"/>
  <c r="K1411" i="1"/>
  <c r="K3692" i="1"/>
  <c r="K288" i="1"/>
  <c r="K615" i="1"/>
  <c r="K3420" i="1"/>
  <c r="K240" i="1"/>
  <c r="K3693" i="1"/>
  <c r="K2932" i="1"/>
  <c r="K4013" i="1"/>
  <c r="K3694" i="1"/>
  <c r="K2092" i="1"/>
  <c r="K2933" i="1"/>
  <c r="K1701" i="1"/>
  <c r="K4014" i="1"/>
  <c r="K3421" i="1"/>
  <c r="K4015" i="1"/>
  <c r="K4059" i="1"/>
  <c r="K4016" i="1"/>
  <c r="K2934" i="1"/>
  <c r="K4017" i="1"/>
  <c r="K4018" i="1"/>
  <c r="K537" i="1"/>
  <c r="K4079" i="1"/>
  <c r="K8" i="1"/>
  <c r="K835" i="1"/>
  <c r="K76" i="1"/>
  <c r="K1259" i="1"/>
  <c r="K866" i="1"/>
  <c r="K1002" i="1"/>
  <c r="K1463" i="1"/>
  <c r="K1775" i="1"/>
  <c r="K1003" i="1"/>
  <c r="K2205" i="1"/>
  <c r="K1464" i="1"/>
  <c r="K2206" i="1"/>
  <c r="K2207" i="1"/>
  <c r="K1004" i="1"/>
  <c r="K2208" i="1"/>
  <c r="K2209" i="1"/>
  <c r="K2210" i="1"/>
  <c r="K2211" i="1"/>
  <c r="K2212" i="1"/>
  <c r="K525" i="1"/>
  <c r="K2213" i="1"/>
  <c r="K2093" i="1"/>
  <c r="K1834" i="1"/>
  <c r="K1412" i="1"/>
  <c r="K526" i="1"/>
  <c r="K2094" i="1"/>
  <c r="K867" i="1"/>
  <c r="K2214" i="1"/>
  <c r="K1776" i="1"/>
  <c r="K2215" i="1"/>
  <c r="K1465" i="1"/>
  <c r="K2095" i="1"/>
  <c r="K2216" i="1"/>
  <c r="K211" i="1"/>
  <c r="K269" i="1"/>
  <c r="K115" i="1"/>
  <c r="K1731" i="1"/>
  <c r="K1433" i="1"/>
  <c r="K4080" i="1"/>
  <c r="K1777" i="1"/>
  <c r="K4081" i="1"/>
  <c r="K721" i="1"/>
  <c r="K2217" i="1"/>
  <c r="K1778" i="1"/>
  <c r="K2218" i="1"/>
  <c r="K2219" i="1"/>
  <c r="K1702" i="1"/>
  <c r="K1413" i="1"/>
  <c r="K1835" i="1"/>
  <c r="K527" i="1"/>
  <c r="K1260" i="1"/>
  <c r="K2096" i="1"/>
  <c r="K2097" i="1"/>
  <c r="K1836" i="1"/>
  <c r="K2168" i="1"/>
  <c r="K456" i="1"/>
  <c r="K1703" i="1"/>
  <c r="K4019" i="1"/>
  <c r="K4020" i="1"/>
  <c r="K2544" i="1"/>
  <c r="K1414" i="1"/>
  <c r="K976" i="1"/>
  <c r="K3278" i="1"/>
  <c r="K3807" i="1"/>
  <c r="K3695" i="1"/>
  <c r="K1415" i="1"/>
  <c r="K265" i="1"/>
  <c r="K1704" i="1"/>
  <c r="K836" i="1"/>
  <c r="K2098" i="1"/>
  <c r="K66" i="1"/>
  <c r="K1175" i="1"/>
  <c r="K3279" i="1"/>
  <c r="K2935" i="1"/>
  <c r="K2099" i="1"/>
  <c r="K2545" i="1"/>
  <c r="K747" i="1"/>
  <c r="K1043" i="1"/>
  <c r="K2100" i="1"/>
  <c r="K616" i="1"/>
  <c r="K2101" i="1"/>
  <c r="K1705" i="1"/>
  <c r="K2546" i="1"/>
  <c r="K2102" i="1"/>
  <c r="K1005" i="1"/>
  <c r="K1706" i="1"/>
  <c r="K748" i="1"/>
  <c r="K2103" i="1"/>
  <c r="K9" i="1"/>
  <c r="K1707" i="1"/>
  <c r="K1416" i="1"/>
  <c r="K2104" i="1"/>
  <c r="K141" i="1"/>
  <c r="K1708" i="1"/>
  <c r="K2547" i="1"/>
  <c r="K226" i="1"/>
  <c r="K1176" i="1"/>
  <c r="K2105" i="1"/>
  <c r="K158" i="1"/>
  <c r="K837" i="1"/>
  <c r="K40" i="1"/>
  <c r="K704" i="1"/>
  <c r="K2285" i="1"/>
  <c r="K134" i="1"/>
  <c r="K2106" i="1"/>
  <c r="K404" i="1"/>
  <c r="K2107" i="1"/>
  <c r="K2548" i="1"/>
  <c r="K2549" i="1"/>
  <c r="K2108" i="1"/>
  <c r="K617" i="1"/>
  <c r="K332" i="1"/>
  <c r="K405" i="1"/>
  <c r="K2109" i="1"/>
  <c r="K2110" i="1"/>
  <c r="K2550" i="1"/>
  <c r="K646" i="1"/>
  <c r="K2111" i="1"/>
  <c r="K618" i="1"/>
  <c r="K94" i="1"/>
  <c r="K2551" i="1"/>
  <c r="K2552" i="1"/>
  <c r="K2553" i="1"/>
  <c r="K2112" i="1"/>
  <c r="K2286" i="1"/>
  <c r="K2113" i="1"/>
  <c r="K1837" i="1"/>
  <c r="K283" i="1"/>
  <c r="K2554" i="1"/>
  <c r="K77" i="1"/>
  <c r="K2555" i="1"/>
  <c r="K2114" i="1"/>
  <c r="K3353" i="1"/>
  <c r="K2936" i="1"/>
  <c r="K4082" i="1"/>
  <c r="K3053" i="1"/>
  <c r="K3696" i="1"/>
  <c r="K4021" i="1"/>
  <c r="K4022" i="1"/>
  <c r="K2556" i="1"/>
  <c r="K227" i="1"/>
  <c r="K3280" i="1"/>
  <c r="K2115" i="1"/>
  <c r="K1522" i="1"/>
  <c r="K1838" i="1"/>
  <c r="K2220" i="1"/>
  <c r="K203" i="1"/>
  <c r="K1839" i="1"/>
  <c r="K1709" i="1"/>
  <c r="K1044" i="1"/>
  <c r="K1710" i="1"/>
  <c r="K1711" i="1"/>
  <c r="K557" i="1"/>
  <c r="K2116" i="1"/>
  <c r="K1523" i="1"/>
  <c r="K2117" i="1"/>
  <c r="K1417" i="1"/>
  <c r="K1524" i="1"/>
  <c r="K2118" i="1"/>
  <c r="K2119" i="1"/>
  <c r="K4023" i="1"/>
  <c r="K372" i="1"/>
  <c r="K647" i="1"/>
  <c r="K2120" i="1"/>
  <c r="K373" i="1"/>
  <c r="K4024" i="1"/>
  <c r="K3697" i="1"/>
  <c r="K4025" i="1"/>
  <c r="K1712" i="1"/>
  <c r="K2121" i="1"/>
  <c r="K2122" i="1"/>
  <c r="K1177" i="1"/>
  <c r="K2123" i="1"/>
  <c r="K705" i="1"/>
  <c r="K2124" i="1"/>
  <c r="K1840" i="1"/>
  <c r="K2125" i="1"/>
  <c r="K749" i="1"/>
  <c r="K1178" i="1"/>
  <c r="K1713" i="1"/>
  <c r="K1045" i="1"/>
  <c r="K1525" i="1"/>
  <c r="K2126" i="1"/>
  <c r="K1418" i="1"/>
  <c r="K4026" i="1"/>
  <c r="K2127" i="1"/>
  <c r="K1179" i="1"/>
  <c r="K1841" i="1"/>
  <c r="K2128" i="1"/>
  <c r="K619" i="1"/>
  <c r="K838" i="1"/>
  <c r="K1842" i="1"/>
  <c r="K2129" i="1"/>
  <c r="K1843" i="1"/>
  <c r="K2130" i="1"/>
  <c r="K2131" i="1"/>
  <c r="K2132" i="1"/>
  <c r="K2133" i="1"/>
  <c r="K406" i="1"/>
  <c r="K307" i="1"/>
  <c r="K1419" i="1"/>
  <c r="K1714" i="1"/>
  <c r="K2134" i="1"/>
  <c r="K2135" i="1"/>
  <c r="K977" i="1"/>
  <c r="K1420" i="1"/>
  <c r="K1421" i="1"/>
  <c r="K67" i="1"/>
  <c r="K839" i="1"/>
  <c r="K407" i="1"/>
  <c r="K2136" i="1"/>
  <c r="K840" i="1"/>
  <c r="K2137" i="1"/>
  <c r="K2138" i="1"/>
  <c r="K129" i="1"/>
  <c r="K1844" i="1"/>
  <c r="K1261" i="1"/>
  <c r="K58" i="1"/>
  <c r="K2139" i="1"/>
  <c r="K1845" i="1"/>
  <c r="K1715" i="1"/>
  <c r="K1716" i="1"/>
  <c r="K1717" i="1"/>
  <c r="K2140" i="1"/>
  <c r="K1180" i="1"/>
  <c r="K2141" i="1"/>
  <c r="K360" i="1"/>
  <c r="K2142" i="1"/>
  <c r="K2143" i="1"/>
  <c r="K841" i="1"/>
  <c r="K2144" i="1"/>
  <c r="K1526" i="1"/>
  <c r="K620" i="1"/>
  <c r="K2145" i="1"/>
  <c r="K885" i="1"/>
  <c r="K4027" i="1"/>
  <c r="K1527" i="1"/>
  <c r="K1422" i="1"/>
  <c r="K2146" i="1"/>
  <c r="K1423" i="1"/>
  <c r="K1846" i="1"/>
  <c r="K1847" i="1"/>
  <c r="K2147" i="1"/>
  <c r="K2148" i="1"/>
  <c r="K1848" i="1"/>
  <c r="K2656" i="1"/>
  <c r="K361" i="1"/>
  <c r="K1424" i="1"/>
  <c r="K2221" i="1"/>
  <c r="K4028" i="1"/>
  <c r="K1849" i="1"/>
  <c r="K528" i="1"/>
  <c r="K10" i="1"/>
  <c r="K2149" i="1"/>
  <c r="K1425" i="1"/>
  <c r="K1426" i="1"/>
  <c r="K2150" i="1"/>
  <c r="K1528" i="1"/>
  <c r="K1427" i="1"/>
  <c r="K2151" i="1"/>
  <c r="K648" i="1"/>
  <c r="K2657" i="1"/>
  <c r="K3808" i="1"/>
  <c r="K1718" i="1"/>
  <c r="K4060" i="1"/>
  <c r="K2287" i="1"/>
  <c r="K3809" i="1"/>
  <c r="K1850" i="1"/>
  <c r="K3698" i="1"/>
  <c r="K1851" i="1"/>
  <c r="K1181" i="1"/>
  <c r="K1852" i="1"/>
  <c r="K2152" i="1"/>
  <c r="K2153" i="1"/>
  <c r="K1529" i="1"/>
  <c r="K1853" i="1"/>
  <c r="K1854" i="1"/>
  <c r="K2169" i="1"/>
  <c r="K1719" i="1"/>
  <c r="K2154" i="1"/>
  <c r="K842" i="1"/>
  <c r="K3810" i="1"/>
  <c r="K1428" i="1"/>
  <c r="K2565" i="1"/>
  <c r="K4029" i="1"/>
  <c r="K3699" i="1"/>
  <c r="K266" i="1"/>
  <c r="K4030" i="1"/>
  <c r="K165" i="1"/>
  <c r="K1720" i="1"/>
  <c r="K408" i="1"/>
  <c r="K2170" i="1"/>
  <c r="K3700" i="1"/>
  <c r="K2155" i="1"/>
  <c r="K362" i="1"/>
  <c r="K4031" i="1"/>
  <c r="K1182" i="1"/>
  <c r="K455" i="1"/>
  <c r="K2156" i="1"/>
  <c r="K1046" i="1"/>
  <c r="K1721" i="1"/>
  <c r="K1855" i="1"/>
  <c r="K1722" i="1"/>
  <c r="K3811" i="1"/>
  <c r="K750" i="1"/>
  <c r="K1530" i="1"/>
  <c r="K409" i="1"/>
  <c r="K1531" i="1"/>
  <c r="K41" i="1"/>
  <c r="K1723" i="1"/>
  <c r="K410" i="1"/>
  <c r="K2157" i="1"/>
  <c r="K843" i="1"/>
  <c r="K844" i="1"/>
  <c r="K1856" i="1"/>
  <c r="K2171" i="1"/>
  <c r="K474" i="1"/>
  <c r="K621" i="1"/>
  <c r="K3812" i="1"/>
  <c r="K3281" i="1"/>
  <c r="K3813" i="1"/>
  <c r="K4032" i="1"/>
  <c r="K3422" i="1"/>
  <c r="K3814" i="1"/>
  <c r="K3815" i="1"/>
  <c r="K3423" i="1"/>
  <c r="K3282" i="1"/>
  <c r="K2557" i="1"/>
  <c r="K3701" i="1"/>
  <c r="K3816" i="1"/>
  <c r="K3702" i="1"/>
  <c r="K4033" i="1"/>
  <c r="K3283" i="1"/>
  <c r="K3294" i="1"/>
  <c r="K3284" i="1"/>
  <c r="K111" i="1"/>
  <c r="K3817" i="1"/>
  <c r="K4034" i="1"/>
  <c r="K3818" i="1"/>
  <c r="K4035" i="1"/>
  <c r="K2586" i="1"/>
  <c r="K2658" i="1"/>
  <c r="K3703" i="1"/>
  <c r="K475" i="1"/>
  <c r="K1857" i="1"/>
  <c r="K3285" i="1"/>
  <c r="K3704" i="1"/>
  <c r="K2937" i="1"/>
  <c r="K4036" i="1"/>
  <c r="K3286" i="1"/>
  <c r="K3054" i="1"/>
  <c r="K751" i="1"/>
  <c r="K3287" i="1"/>
  <c r="K1532" i="1"/>
  <c r="K2158" i="1"/>
  <c r="K1183" i="1"/>
  <c r="K3819" i="1"/>
  <c r="K3424" i="1"/>
  <c r="K95" i="1"/>
  <c r="K4037" i="1"/>
  <c r="K3425" i="1"/>
  <c r="K4038" i="1"/>
  <c r="K3820" i="1"/>
  <c r="K2159" i="1"/>
  <c r="K1858" i="1"/>
  <c r="K3426" i="1"/>
  <c r="K3821" i="1"/>
  <c r="K4039" i="1"/>
  <c r="K1533" i="1"/>
  <c r="K2160" i="1"/>
  <c r="K1429" i="1"/>
  <c r="K1724" i="1"/>
  <c r="K622" i="1"/>
  <c r="K558" i="1"/>
  <c r="K3716" i="1"/>
  <c r="K2161" i="1"/>
  <c r="K2938" i="1"/>
  <c r="K4040" i="1"/>
  <c r="K4041" i="1"/>
  <c r="K4042" i="1"/>
  <c r="K706" i="1"/>
  <c r="K4043" i="1"/>
  <c r="K51" i="1"/>
  <c r="K267" i="1"/>
  <c r="K4044" i="1"/>
  <c r="K3705" i="1"/>
  <c r="K2939" i="1"/>
  <c r="K559" i="1"/>
  <c r="K3822" i="1"/>
  <c r="K1725" i="1"/>
  <c r="K52" i="1"/>
  <c r="K3717" i="1"/>
  <c r="K3288" i="1"/>
  <c r="K3427" i="1"/>
  <c r="K187" i="1"/>
  <c r="K1430" i="1"/>
  <c r="K4045" i="1"/>
  <c r="K3823" i="1"/>
  <c r="K2288" i="1"/>
  <c r="K4046" i="1"/>
  <c r="K3706" i="1"/>
  <c r="K3428" i="1"/>
  <c r="K4083" i="1"/>
  <c r="K1726" i="1"/>
  <c r="K4047" i="1"/>
  <c r="K268" i="1"/>
  <c r="K3429" i="1"/>
  <c r="K3824" i="1"/>
  <c r="K560" i="1"/>
  <c r="K2162" i="1"/>
  <c r="K2163" i="1"/>
  <c r="K1431" i="1"/>
  <c r="K1047" i="1"/>
  <c r="K1727" i="1"/>
  <c r="K1728" i="1"/>
  <c r="K1859" i="1"/>
  <c r="K1432" i="1"/>
  <c r="K3707" i="1"/>
  <c r="K48" i="1"/>
  <c r="K4084" i="1"/>
  <c r="K2164" i="1"/>
  <c r="K707" i="1"/>
  <c r="K3295" i="1"/>
  <c r="K1184" i="1"/>
  <c r="K3055" i="1"/>
  <c r="K3825" i="1"/>
  <c r="K4048" i="1"/>
  <c r="K3708" i="1"/>
  <c r="K3430" i="1"/>
  <c r="K457" i="1"/>
  <c r="K3718" i="1"/>
  <c r="K324" i="1"/>
  <c r="K4061" i="1"/>
  <c r="K4062" i="1"/>
  <c r="K3826" i="1"/>
  <c r="K3289" i="1"/>
  <c r="K845" i="1"/>
  <c r="K4049" i="1"/>
  <c r="K4050" i="1"/>
  <c r="K4063" i="1"/>
  <c r="K3827" i="1"/>
  <c r="K3296" i="1"/>
  <c r="K4051" i="1"/>
  <c r="K4052" i="1"/>
  <c r="K188" i="1"/>
  <c r="K3828" i="1"/>
  <c r="K4085" i="1"/>
  <c r="K4053" i="1"/>
  <c r="K4054" i="1"/>
  <c r="K3290" i="1"/>
  <c r="K4055" i="1"/>
  <c r="K42" i="1"/>
  <c r="K4064" i="1"/>
  <c r="K2566" i="1"/>
  <c r="K4065" i="1"/>
  <c r="K4086" i="1"/>
  <c r="K2567" i="1"/>
  <c r="K2587" i="1"/>
  <c r="K2995" i="1"/>
  <c r="K3297" i="1"/>
  <c r="K4087" i="1"/>
  <c r="K4066" i="1"/>
  <c r="K3829" i="1"/>
  <c r="K4056" i="1"/>
  <c r="K3830" i="1"/>
  <c r="K3831" i="1"/>
  <c r="K4088" i="1"/>
  <c r="K3751" i="1"/>
  <c r="K4057" i="1"/>
  <c r="L3431" i="1"/>
  <c r="AO2" i="4"/>
  <c r="K3431" i="1"/>
  <c r="AN2" i="4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45" i="4"/>
  <c r="AO46" i="4"/>
  <c r="AO47" i="4"/>
  <c r="AO48" i="4"/>
  <c r="AO49" i="4"/>
  <c r="AO50" i="4"/>
  <c r="AO51" i="4"/>
  <c r="AO52" i="4"/>
  <c r="AO53" i="4"/>
  <c r="AO54" i="4"/>
  <c r="AO55" i="4"/>
  <c r="AO56" i="4"/>
  <c r="AO57" i="4"/>
  <c r="AO58" i="4"/>
  <c r="AO59" i="4"/>
  <c r="AO60" i="4"/>
  <c r="AO61" i="4"/>
  <c r="AO62" i="4"/>
  <c r="AO63" i="4"/>
  <c r="AO64" i="4"/>
  <c r="AO65" i="4"/>
  <c r="AO66" i="4"/>
  <c r="AO67" i="4"/>
  <c r="AO68" i="4"/>
  <c r="AO69" i="4"/>
  <c r="AO70" i="4"/>
  <c r="AO71" i="4"/>
  <c r="AO72" i="4"/>
  <c r="AO7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93" i="4"/>
  <c r="AO94" i="4"/>
  <c r="AO95" i="4"/>
  <c r="AO96" i="4"/>
  <c r="AO97" i="4"/>
  <c r="AO98" i="4"/>
  <c r="AO99" i="4"/>
  <c r="AO100" i="4"/>
  <c r="AO101" i="4"/>
  <c r="AO102" i="4"/>
  <c r="AO103" i="4"/>
  <c r="AO104" i="4"/>
  <c r="AO105" i="4"/>
  <c r="AO106" i="4"/>
  <c r="AO107" i="4"/>
  <c r="AO108" i="4"/>
  <c r="AO109" i="4"/>
  <c r="AO110" i="4"/>
  <c r="AO111" i="4"/>
  <c r="AO112" i="4"/>
  <c r="AO113" i="4"/>
  <c r="AO114" i="4"/>
  <c r="AO115" i="4"/>
  <c r="AO116" i="4"/>
  <c r="AO117" i="4"/>
  <c r="AO118" i="4"/>
  <c r="AO119" i="4"/>
  <c r="AO120" i="4"/>
  <c r="AO121" i="4"/>
  <c r="AO122" i="4"/>
  <c r="AO123" i="4"/>
  <c r="AO124" i="4"/>
  <c r="AO125" i="4"/>
  <c r="AO126" i="4"/>
  <c r="AO127" i="4"/>
  <c r="AO128" i="4"/>
  <c r="AO129" i="4"/>
  <c r="AO130" i="4"/>
  <c r="AO131" i="4"/>
  <c r="AO132" i="4"/>
  <c r="AO133" i="4"/>
  <c r="AO134" i="4"/>
  <c r="AO135" i="4"/>
  <c r="AO136" i="4"/>
  <c r="AO137" i="4"/>
  <c r="AO138" i="4"/>
  <c r="AO139" i="4"/>
  <c r="AO140" i="4"/>
  <c r="AO141" i="4"/>
  <c r="AO142" i="4"/>
  <c r="AO143" i="4"/>
  <c r="AO144" i="4"/>
  <c r="AO145" i="4"/>
  <c r="AO146" i="4"/>
  <c r="AO147" i="4"/>
  <c r="AO148" i="4"/>
  <c r="AO149" i="4"/>
  <c r="AO150" i="4"/>
  <c r="AO151" i="4"/>
  <c r="AO152" i="4"/>
  <c r="AO153" i="4"/>
  <c r="AO154" i="4"/>
  <c r="AO155" i="4"/>
  <c r="AO156" i="4"/>
  <c r="AO157" i="4"/>
  <c r="AO158" i="4"/>
  <c r="AO159" i="4"/>
  <c r="AO160" i="4"/>
  <c r="AO161" i="4"/>
  <c r="AO162" i="4"/>
  <c r="AO163" i="4"/>
  <c r="AO164" i="4"/>
  <c r="AO165" i="4"/>
  <c r="AO166" i="4"/>
  <c r="AO167" i="4"/>
  <c r="AO168" i="4"/>
  <c r="AO169" i="4"/>
  <c r="AO170" i="4"/>
  <c r="AO171" i="4"/>
  <c r="AO172" i="4"/>
  <c r="AO173" i="4"/>
  <c r="AO174" i="4"/>
  <c r="AO175" i="4"/>
  <c r="AO176" i="4"/>
  <c r="AO177" i="4"/>
  <c r="AO178" i="4"/>
  <c r="AO179" i="4"/>
  <c r="AO180" i="4"/>
  <c r="AO181" i="4"/>
  <c r="AO182" i="4"/>
  <c r="AO183" i="4"/>
  <c r="AO184" i="4"/>
  <c r="AO185" i="4"/>
  <c r="AO186" i="4"/>
  <c r="AO187" i="4"/>
  <c r="AO188" i="4"/>
  <c r="AO189" i="4"/>
  <c r="AO190" i="4"/>
  <c r="AO191" i="4"/>
  <c r="AO192" i="4"/>
  <c r="AO193" i="4"/>
  <c r="AO194" i="4"/>
  <c r="AO195" i="4"/>
  <c r="AO196" i="4"/>
  <c r="AO197" i="4"/>
  <c r="AO198" i="4"/>
  <c r="AO199" i="4"/>
  <c r="AO200" i="4"/>
  <c r="AO201" i="4"/>
  <c r="AO202" i="4"/>
  <c r="AO203" i="4"/>
  <c r="AO204" i="4"/>
  <c r="AO205" i="4"/>
  <c r="AO206" i="4"/>
  <c r="AO207" i="4"/>
  <c r="AO208" i="4"/>
  <c r="AO209" i="4"/>
  <c r="AO210" i="4"/>
  <c r="AO211" i="4"/>
  <c r="AO212" i="4"/>
  <c r="AO213" i="4"/>
  <c r="AO214" i="4"/>
  <c r="AO215" i="4"/>
  <c r="AO216" i="4"/>
  <c r="AO217" i="4"/>
  <c r="AO218" i="4"/>
  <c r="AO219" i="4"/>
  <c r="AO220" i="4"/>
  <c r="AO221" i="4"/>
  <c r="AO222" i="4"/>
  <c r="AO223" i="4"/>
  <c r="AO224" i="4"/>
  <c r="AO225" i="4"/>
  <c r="AO226" i="4"/>
  <c r="AO227" i="4"/>
  <c r="AO228" i="4"/>
  <c r="AO229" i="4"/>
  <c r="AO230" i="4"/>
  <c r="AO231" i="4"/>
  <c r="AO232" i="4"/>
  <c r="AO233" i="4"/>
  <c r="AO234" i="4"/>
  <c r="AO235" i="4"/>
  <c r="AO236" i="4"/>
  <c r="AO237" i="4"/>
  <c r="AO238" i="4"/>
  <c r="AO239" i="4"/>
  <c r="AO240" i="4"/>
  <c r="AO241" i="4"/>
  <c r="AO242" i="4"/>
  <c r="AO243" i="4"/>
  <c r="AO244" i="4"/>
  <c r="AO245" i="4"/>
  <c r="AO246" i="4"/>
  <c r="AO247" i="4"/>
  <c r="AO248" i="4"/>
  <c r="AO249" i="4"/>
  <c r="AO250" i="4"/>
  <c r="AO251" i="4"/>
  <c r="AO252" i="4"/>
  <c r="AO253" i="4"/>
  <c r="AO254" i="4"/>
  <c r="AO255" i="4"/>
  <c r="AO256" i="4"/>
  <c r="AO257" i="4"/>
  <c r="AO258" i="4"/>
  <c r="AO259" i="4"/>
  <c r="AO260" i="4"/>
  <c r="AO261" i="4"/>
  <c r="AO262" i="4"/>
  <c r="AO263" i="4"/>
  <c r="AO264" i="4"/>
  <c r="AO265" i="4"/>
  <c r="AO266" i="4"/>
  <c r="AO267" i="4"/>
  <c r="AO268" i="4"/>
  <c r="AO269" i="4"/>
  <c r="AO270" i="4"/>
  <c r="AO271" i="4"/>
  <c r="AO272" i="4"/>
  <c r="AO273" i="4"/>
  <c r="AO274" i="4"/>
  <c r="AO275" i="4"/>
  <c r="AO276" i="4"/>
  <c r="AO277" i="4"/>
  <c r="AO278" i="4"/>
  <c r="AO279" i="4"/>
  <c r="AO280" i="4"/>
  <c r="AO281" i="4"/>
  <c r="AO282" i="4"/>
  <c r="AO283" i="4"/>
  <c r="AO284" i="4"/>
  <c r="AO285" i="4"/>
  <c r="AO286" i="4"/>
  <c r="AO287" i="4"/>
  <c r="AO288" i="4"/>
  <c r="AO289" i="4"/>
  <c r="AO290" i="4"/>
  <c r="AO291" i="4"/>
  <c r="AO292" i="4"/>
  <c r="AO293" i="4"/>
  <c r="AO294" i="4"/>
  <c r="AO295" i="4"/>
  <c r="AO296" i="4"/>
  <c r="AO297" i="4"/>
  <c r="AO298" i="4"/>
  <c r="AO299" i="4"/>
  <c r="AO300" i="4"/>
  <c r="AO301" i="4"/>
  <c r="AO302" i="4"/>
  <c r="AO303" i="4"/>
  <c r="AO304" i="4"/>
  <c r="AO305" i="4"/>
  <c r="AO306" i="4"/>
  <c r="AO307" i="4"/>
  <c r="AO308" i="4"/>
  <c r="AO309" i="4"/>
  <c r="AO310" i="4"/>
  <c r="AO311" i="4"/>
  <c r="AO312" i="4"/>
  <c r="AO313" i="4"/>
  <c r="AO314" i="4"/>
  <c r="AO315" i="4"/>
  <c r="AO316" i="4"/>
  <c r="AO317" i="4"/>
  <c r="AO318" i="4"/>
  <c r="AO319" i="4"/>
  <c r="AO320" i="4"/>
  <c r="AO321" i="4"/>
  <c r="AO322" i="4"/>
  <c r="AO323" i="4"/>
  <c r="AO324" i="4"/>
  <c r="AO325" i="4"/>
  <c r="AO326" i="4"/>
  <c r="AO327" i="4"/>
  <c r="AO328" i="4"/>
  <c r="AO329" i="4"/>
  <c r="AO330" i="4"/>
  <c r="AO331" i="4"/>
  <c r="AO332" i="4"/>
  <c r="AO333" i="4"/>
  <c r="AO334" i="4"/>
  <c r="AO335" i="4"/>
  <c r="AO336" i="4"/>
  <c r="AO337" i="4"/>
  <c r="AO338" i="4"/>
  <c r="AO339" i="4"/>
  <c r="AO340" i="4"/>
  <c r="AO341" i="4"/>
  <c r="AO342" i="4"/>
  <c r="AO343" i="4"/>
  <c r="AO344" i="4"/>
  <c r="AO345" i="4"/>
  <c r="AO346" i="4"/>
  <c r="AO347" i="4"/>
  <c r="AO348" i="4"/>
  <c r="AO349" i="4"/>
  <c r="AO350" i="4"/>
  <c r="AO351" i="4"/>
  <c r="AO352" i="4"/>
  <c r="AO353" i="4"/>
  <c r="AO354" i="4"/>
  <c r="AO355" i="4"/>
  <c r="AO356" i="4"/>
  <c r="AO357" i="4"/>
  <c r="AO358" i="4"/>
  <c r="AO359" i="4"/>
  <c r="AO360" i="4"/>
  <c r="AO361" i="4"/>
  <c r="AO362" i="4"/>
  <c r="AO363" i="4"/>
  <c r="AO364" i="4"/>
  <c r="AO365" i="4"/>
  <c r="AO366" i="4"/>
  <c r="AO367" i="4"/>
  <c r="AO368" i="4"/>
  <c r="AO369" i="4"/>
  <c r="AO370" i="4"/>
  <c r="AO371" i="4"/>
  <c r="AO372" i="4"/>
  <c r="AO373" i="4"/>
  <c r="AO374" i="4"/>
  <c r="AO375" i="4"/>
  <c r="AO376" i="4"/>
  <c r="AO377" i="4"/>
  <c r="AO378" i="4"/>
  <c r="AO379" i="4"/>
  <c r="AO380" i="4"/>
  <c r="AO381" i="4"/>
  <c r="AO382" i="4"/>
  <c r="AO383" i="4"/>
  <c r="AO384" i="4"/>
  <c r="AO385" i="4"/>
  <c r="AO386" i="4"/>
  <c r="AO387" i="4"/>
  <c r="AO388" i="4"/>
  <c r="AO389" i="4"/>
  <c r="AO390" i="4"/>
  <c r="AO391" i="4"/>
  <c r="AO392" i="4"/>
  <c r="AO393" i="4"/>
  <c r="AO394" i="4"/>
  <c r="AO395" i="4"/>
  <c r="AO396" i="4"/>
  <c r="AO397" i="4"/>
  <c r="AO398" i="4"/>
  <c r="AO399" i="4"/>
  <c r="AO400" i="4"/>
  <c r="AO401" i="4"/>
  <c r="AO402" i="4"/>
  <c r="AO403" i="4"/>
  <c r="AO404" i="4"/>
  <c r="AO405" i="4"/>
  <c r="AO406" i="4"/>
  <c r="AO407" i="4"/>
  <c r="AO408" i="4"/>
  <c r="AO409" i="4"/>
  <c r="AO410" i="4"/>
  <c r="AO411" i="4"/>
  <c r="AO412" i="4"/>
  <c r="AO413" i="4"/>
  <c r="AO414" i="4"/>
  <c r="AO415" i="4"/>
  <c r="AO416" i="4"/>
  <c r="AO417" i="4"/>
  <c r="AO418" i="4"/>
  <c r="AO419" i="4"/>
  <c r="AO420" i="4"/>
  <c r="AO421" i="4"/>
  <c r="AO422" i="4"/>
  <c r="AO423" i="4"/>
  <c r="AO424" i="4"/>
  <c r="AO425" i="4"/>
  <c r="AO426" i="4"/>
  <c r="AO427" i="4"/>
  <c r="AO428" i="4"/>
  <c r="AO429" i="4"/>
  <c r="AO430" i="4"/>
  <c r="AO431" i="4"/>
  <c r="AO432" i="4"/>
  <c r="AO433" i="4"/>
  <c r="AO434" i="4"/>
  <c r="AO435" i="4"/>
  <c r="AO436" i="4"/>
  <c r="AO437" i="4"/>
  <c r="AO438" i="4"/>
  <c r="AO439" i="4"/>
  <c r="AO440" i="4"/>
  <c r="AO441" i="4"/>
  <c r="AO442" i="4"/>
  <c r="AO443" i="4"/>
  <c r="AO444" i="4"/>
  <c r="AO445" i="4"/>
  <c r="AO446" i="4"/>
  <c r="AO447" i="4"/>
  <c r="AO448" i="4"/>
  <c r="AO449" i="4"/>
  <c r="AO450" i="4"/>
  <c r="AO451" i="4"/>
  <c r="AO452" i="4"/>
  <c r="AO453" i="4"/>
  <c r="AO454" i="4"/>
  <c r="AO455" i="4"/>
  <c r="AO456" i="4"/>
  <c r="AO457" i="4"/>
  <c r="AO458" i="4"/>
  <c r="AO459" i="4"/>
  <c r="AO460" i="4"/>
  <c r="AO461" i="4"/>
  <c r="AO462" i="4"/>
  <c r="AO463" i="4"/>
  <c r="AO464" i="4"/>
  <c r="AO465" i="4"/>
  <c r="AO466" i="4"/>
  <c r="AO467" i="4"/>
  <c r="AO468" i="4"/>
  <c r="AO469" i="4"/>
  <c r="AO470" i="4"/>
  <c r="AO471" i="4"/>
  <c r="AO472" i="4"/>
  <c r="AO473" i="4"/>
  <c r="AO474" i="4"/>
  <c r="AO475" i="4"/>
  <c r="AO476" i="4"/>
  <c r="AO477" i="4"/>
  <c r="AO478" i="4"/>
  <c r="AO479" i="4"/>
  <c r="AO480" i="4"/>
  <c r="AO481" i="4"/>
  <c r="AO482" i="4"/>
  <c r="AO483" i="4"/>
  <c r="AO484" i="4"/>
  <c r="AO485" i="4"/>
  <c r="AO486" i="4"/>
  <c r="AO487" i="4"/>
  <c r="AO488" i="4"/>
  <c r="AO489" i="4"/>
  <c r="AO490" i="4"/>
  <c r="AO491" i="4"/>
  <c r="AO492" i="4"/>
  <c r="AO493" i="4"/>
  <c r="AO494" i="4"/>
  <c r="AO495" i="4"/>
  <c r="AO496" i="4"/>
  <c r="AO497" i="4"/>
  <c r="AO498" i="4"/>
  <c r="AO499" i="4"/>
  <c r="AO500" i="4"/>
  <c r="AO501" i="4"/>
  <c r="AO502" i="4"/>
  <c r="AO503" i="4"/>
  <c r="AO504" i="4"/>
  <c r="AO505" i="4"/>
  <c r="AO506" i="4"/>
  <c r="AO507" i="4"/>
  <c r="AO508" i="4"/>
  <c r="AO509" i="4"/>
  <c r="AO510" i="4"/>
  <c r="AO511" i="4"/>
  <c r="AO512" i="4"/>
  <c r="AO513" i="4"/>
  <c r="AO514" i="4"/>
  <c r="AO515" i="4"/>
  <c r="AO516" i="4"/>
  <c r="AO517" i="4"/>
  <c r="AO518" i="4"/>
  <c r="AO519" i="4"/>
  <c r="AO520" i="4"/>
  <c r="AO521" i="4"/>
  <c r="AO522" i="4"/>
  <c r="AO523" i="4"/>
  <c r="AO524" i="4"/>
  <c r="AO525" i="4"/>
  <c r="AO526" i="4"/>
  <c r="AO527" i="4"/>
  <c r="AO528" i="4"/>
  <c r="AO529" i="4"/>
  <c r="AO530" i="4"/>
  <c r="AO531" i="4"/>
  <c r="AO532" i="4"/>
  <c r="AO533" i="4"/>
  <c r="AO534" i="4"/>
  <c r="AO535" i="4"/>
  <c r="AO536" i="4"/>
  <c r="AO537" i="4"/>
  <c r="AO538" i="4"/>
  <c r="AO539" i="4"/>
  <c r="AO540" i="4"/>
  <c r="AO541" i="4"/>
  <c r="AO542" i="4"/>
  <c r="AO543" i="4"/>
  <c r="AO544" i="4"/>
  <c r="AO545" i="4"/>
  <c r="AO546" i="4"/>
  <c r="AO547" i="4"/>
  <c r="AO548" i="4"/>
  <c r="AO549" i="4"/>
  <c r="AO550" i="4"/>
  <c r="AO551" i="4"/>
  <c r="AO552" i="4"/>
  <c r="AO553" i="4"/>
  <c r="AO554" i="4"/>
  <c r="AO555" i="4"/>
  <c r="AO556" i="4"/>
  <c r="AO557" i="4"/>
  <c r="AO558" i="4"/>
  <c r="AO559" i="4"/>
  <c r="AO560" i="4"/>
  <c r="AO561" i="4"/>
  <c r="AO562" i="4"/>
  <c r="AO563" i="4"/>
  <c r="AO564" i="4"/>
  <c r="AO565" i="4"/>
  <c r="AO566" i="4"/>
  <c r="AO567" i="4"/>
  <c r="AO568" i="4"/>
  <c r="AO569" i="4"/>
  <c r="AO570" i="4"/>
  <c r="AO571" i="4"/>
  <c r="AO572" i="4"/>
  <c r="AO573" i="4"/>
  <c r="AO574" i="4"/>
  <c r="AO575" i="4"/>
  <c r="AO576" i="4"/>
  <c r="AO577" i="4"/>
  <c r="AO578" i="4"/>
  <c r="AO579" i="4"/>
  <c r="AO580" i="4"/>
  <c r="AO581" i="4"/>
  <c r="AO582" i="4"/>
  <c r="AO583" i="4"/>
  <c r="AO584" i="4"/>
  <c r="AO585" i="4"/>
  <c r="AO586" i="4"/>
  <c r="AO587" i="4"/>
  <c r="AO588" i="4"/>
  <c r="AO589" i="4"/>
  <c r="AO590" i="4"/>
  <c r="AO591" i="4"/>
  <c r="AO592" i="4"/>
  <c r="AO593" i="4"/>
  <c r="AO594" i="4"/>
  <c r="AO595" i="4"/>
  <c r="AO596" i="4"/>
  <c r="AO597" i="4"/>
  <c r="AO598" i="4"/>
  <c r="AO599" i="4"/>
  <c r="AO600" i="4"/>
  <c r="AO601" i="4"/>
  <c r="AO602" i="4"/>
  <c r="AO603" i="4"/>
  <c r="AO604" i="4"/>
  <c r="AO605" i="4"/>
  <c r="AO606" i="4"/>
  <c r="AO607" i="4"/>
  <c r="AO608" i="4"/>
  <c r="AO609" i="4"/>
  <c r="AO610" i="4"/>
  <c r="AO611" i="4"/>
  <c r="AO612" i="4"/>
  <c r="AO613" i="4"/>
  <c r="AO614" i="4"/>
  <c r="AO615" i="4"/>
  <c r="AO616" i="4"/>
  <c r="AO617" i="4"/>
  <c r="AO618" i="4"/>
  <c r="AO619" i="4"/>
  <c r="AO620" i="4"/>
  <c r="AO621" i="4"/>
  <c r="AO622" i="4"/>
  <c r="AO623" i="4"/>
  <c r="AO624" i="4"/>
  <c r="AO625" i="4"/>
  <c r="AO626" i="4"/>
  <c r="AO627" i="4"/>
  <c r="AO628" i="4"/>
  <c r="AO629" i="4"/>
  <c r="AO630" i="4"/>
  <c r="AO631" i="4"/>
  <c r="AO632" i="4"/>
  <c r="AO633" i="4"/>
  <c r="AO634" i="4"/>
  <c r="AO635" i="4"/>
  <c r="AO636" i="4"/>
  <c r="AO637" i="4"/>
  <c r="AO638" i="4"/>
  <c r="AO639" i="4"/>
  <c r="AO640" i="4"/>
  <c r="AO641" i="4"/>
  <c r="AO642" i="4"/>
  <c r="AO643" i="4"/>
  <c r="AO644" i="4"/>
  <c r="AO645" i="4"/>
  <c r="AO646" i="4"/>
  <c r="AO647" i="4"/>
  <c r="AO648" i="4"/>
  <c r="AO649" i="4"/>
  <c r="AO650" i="4"/>
  <c r="AO651" i="4"/>
  <c r="AO652" i="4"/>
  <c r="AO653" i="4"/>
  <c r="AO654" i="4"/>
  <c r="AO655" i="4"/>
  <c r="AO656" i="4"/>
  <c r="AO657" i="4"/>
  <c r="AO658" i="4"/>
  <c r="AO659" i="4"/>
  <c r="AO660" i="4"/>
  <c r="AO661" i="4"/>
  <c r="AO662" i="4"/>
  <c r="AO663" i="4"/>
  <c r="AO664" i="4"/>
  <c r="AO665" i="4"/>
  <c r="AO666" i="4"/>
  <c r="AO667" i="4"/>
  <c r="AO668" i="4"/>
  <c r="AO669" i="4"/>
  <c r="AO670" i="4"/>
  <c r="AO671" i="4"/>
  <c r="AO672" i="4"/>
  <c r="AO673" i="4"/>
  <c r="AO674" i="4"/>
  <c r="AO675" i="4"/>
  <c r="AO676" i="4"/>
  <c r="AO677" i="4"/>
  <c r="AO678" i="4"/>
  <c r="AO679" i="4"/>
  <c r="AO680" i="4"/>
  <c r="AO681" i="4"/>
  <c r="AO682" i="4"/>
  <c r="AO683" i="4"/>
  <c r="AO684" i="4"/>
  <c r="AO685" i="4"/>
  <c r="AO686" i="4"/>
  <c r="AO687" i="4"/>
  <c r="AO688" i="4"/>
  <c r="AO689" i="4"/>
  <c r="AO690" i="4"/>
  <c r="AO691" i="4"/>
  <c r="AO692" i="4"/>
  <c r="AO693" i="4"/>
  <c r="AO694" i="4"/>
  <c r="AO695" i="4"/>
  <c r="AO696" i="4"/>
  <c r="AO697" i="4"/>
  <c r="AO698" i="4"/>
  <c r="AO699" i="4"/>
  <c r="AO700" i="4"/>
  <c r="AO701" i="4"/>
  <c r="AO702" i="4"/>
  <c r="AO703" i="4"/>
  <c r="AO704" i="4"/>
  <c r="AO705" i="4"/>
  <c r="AO706" i="4"/>
  <c r="AO707" i="4"/>
  <c r="AO708" i="4"/>
  <c r="AO709" i="4"/>
  <c r="AO710" i="4"/>
  <c r="AO711" i="4"/>
  <c r="AO712" i="4"/>
  <c r="AO713" i="4"/>
  <c r="AO714" i="4"/>
  <c r="AO715" i="4"/>
  <c r="AO716" i="4"/>
  <c r="AO717" i="4"/>
  <c r="AO718" i="4"/>
  <c r="AO719" i="4"/>
  <c r="AO720" i="4"/>
  <c r="AO721" i="4"/>
  <c r="AO722" i="4"/>
  <c r="AO723" i="4"/>
  <c r="AO724" i="4"/>
  <c r="AO725" i="4"/>
  <c r="AO726" i="4"/>
  <c r="AO727" i="4"/>
  <c r="AO728" i="4"/>
  <c r="AO729" i="4"/>
  <c r="AO730" i="4"/>
  <c r="AO731" i="4"/>
  <c r="AO732" i="4"/>
  <c r="AO733" i="4"/>
  <c r="AO734" i="4"/>
  <c r="AO735" i="4"/>
  <c r="AO736" i="4"/>
  <c r="AO737" i="4"/>
  <c r="AO738" i="4"/>
  <c r="AO739" i="4"/>
  <c r="AO740" i="4"/>
  <c r="AO741" i="4"/>
  <c r="AO742" i="4"/>
  <c r="AO743" i="4"/>
  <c r="AO744" i="4"/>
  <c r="AO745" i="4"/>
  <c r="AO746" i="4"/>
  <c r="AO747" i="4"/>
  <c r="AO748" i="4"/>
  <c r="AO749" i="4"/>
  <c r="AO750" i="4"/>
  <c r="AO751" i="4"/>
  <c r="AO752" i="4"/>
  <c r="AO753" i="4"/>
  <c r="AO754" i="4"/>
  <c r="AO755" i="4"/>
  <c r="AO756" i="4"/>
  <c r="AO757" i="4"/>
  <c r="AO758" i="4"/>
  <c r="AO759" i="4"/>
  <c r="AO760" i="4"/>
  <c r="AO761" i="4"/>
  <c r="AO76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AN724" i="4"/>
  <c r="AN725" i="4"/>
  <c r="AN726" i="4"/>
  <c r="AN727" i="4"/>
  <c r="AN728" i="4"/>
  <c r="AN729" i="4"/>
  <c r="AN730" i="4"/>
  <c r="AN731" i="4"/>
  <c r="AN732" i="4"/>
  <c r="AN733" i="4"/>
  <c r="AN734" i="4"/>
  <c r="AN735" i="4"/>
  <c r="AN736" i="4"/>
  <c r="AN737" i="4"/>
  <c r="AN738" i="4"/>
  <c r="AN739" i="4"/>
  <c r="AN740" i="4"/>
  <c r="AN741" i="4"/>
  <c r="AN742" i="4"/>
  <c r="AN743" i="4"/>
  <c r="AN744" i="4"/>
  <c r="AN745" i="4"/>
  <c r="AN746" i="4"/>
  <c r="AN747" i="4"/>
  <c r="AN748" i="4"/>
  <c r="AN749" i="4"/>
  <c r="AN750" i="4"/>
  <c r="AN751" i="4"/>
  <c r="AN752" i="4"/>
  <c r="AN753" i="4"/>
  <c r="AN754" i="4"/>
  <c r="AN755" i="4"/>
  <c r="AN756" i="4"/>
  <c r="AN757" i="4"/>
  <c r="AN758" i="4"/>
  <c r="AN759" i="4"/>
  <c r="AN760" i="4"/>
  <c r="AN761" i="4"/>
  <c r="AN762" i="4"/>
</calcChain>
</file>

<file path=xl/sharedStrings.xml><?xml version="1.0" encoding="utf-8"?>
<sst xmlns="http://schemas.openxmlformats.org/spreadsheetml/2006/main" count="161717" uniqueCount="12539">
  <si>
    <t>病例登记号</t>
  </si>
  <si>
    <t>病例姓名</t>
  </si>
  <si>
    <t>白癜风评分表_头部-白癜风部位</t>
  </si>
  <si>
    <t>白癜风评分表_头部-白癜风部位（汉字）</t>
  </si>
  <si>
    <t>白癜风评分表_恢复进展情况</t>
  </si>
  <si>
    <t>白癜风评分表_恢复进展情况（汉字）</t>
  </si>
  <si>
    <t>白癜风评分表_VIDA评分</t>
  </si>
  <si>
    <t>白癜风评分表_头部面积1</t>
  </si>
  <si>
    <t>白癜风评分表_面部-白癜风部位</t>
  </si>
  <si>
    <t>白癜风评分表_颈部-白癜风部位</t>
  </si>
  <si>
    <t>白癜风评分表_躯干-白癜风部位</t>
  </si>
  <si>
    <t>白癜风评分表_四肢-白癜风部位</t>
  </si>
  <si>
    <t>白癜风评分表_外阴-白癜风部位</t>
  </si>
  <si>
    <t>白癜风评分表_粘膜-白癜风部位</t>
  </si>
  <si>
    <t>白癜风评分表_其他-白癜风部位</t>
  </si>
  <si>
    <t>白癜风评分表_其他-白癜风部位（汉字）</t>
  </si>
  <si>
    <t>白癜风评分表_头部白斑程度1</t>
  </si>
  <si>
    <t>白癜风评分表_面部白斑面积1</t>
  </si>
  <si>
    <t>白癜风评分表_面部白斑程度1</t>
  </si>
  <si>
    <t>白癜风评分表_颈部白斑面积1</t>
  </si>
  <si>
    <t>白癜风评分表_躯干面积1</t>
  </si>
  <si>
    <t>白癜风评分表_躯干白斑程度1</t>
  </si>
  <si>
    <t>白癜风评分表_四肢白斑面积1</t>
  </si>
  <si>
    <t>白癜风评分表_四肢白斑程度1</t>
  </si>
  <si>
    <t>白癜风评分表_外阴白斑面积1</t>
  </si>
  <si>
    <t>白癜风评分表_粘膜白斑面积1</t>
  </si>
  <si>
    <t>白癜风评分表_其他白斑面积1</t>
  </si>
  <si>
    <t>白癜风评分表_VIDA评分_TXT25</t>
  </si>
  <si>
    <t>白癜风评分表_颈部白斑程度1</t>
  </si>
  <si>
    <t>白癜风评分表_外阴白斑程度</t>
  </si>
  <si>
    <t>白癜风评分表_粘膜白斑程度1</t>
  </si>
  <si>
    <t>白癜风评分表_其他白斑程度1</t>
  </si>
  <si>
    <t>白癜风评分表_总体面积1</t>
  </si>
  <si>
    <t>白癜风评分表_总体白斑程度1</t>
  </si>
  <si>
    <t>基本信息_编号</t>
  </si>
  <si>
    <t>基本信息_姓名</t>
  </si>
  <si>
    <t>基本信息_年龄</t>
  </si>
  <si>
    <t>基本信息_初诊时间</t>
  </si>
  <si>
    <t>基本信息_性别</t>
  </si>
  <si>
    <t>基本信息_民族</t>
  </si>
  <si>
    <t>基本信息_身高</t>
  </si>
  <si>
    <t>基本信息_体重</t>
  </si>
  <si>
    <t>基本信息_BMI</t>
  </si>
  <si>
    <t>基本信息_职业</t>
  </si>
  <si>
    <t>基本信息_初发时间</t>
  </si>
  <si>
    <t>基本信息_初发部位</t>
  </si>
  <si>
    <t>基本信息_皮肤类型</t>
  </si>
  <si>
    <t>基本信息_皮肤类型（汉字）</t>
  </si>
  <si>
    <t>刘思源</t>
  </si>
  <si>
    <t>0</t>
  </si>
  <si>
    <t>1</t>
  </si>
  <si>
    <t>2019-07-23</t>
  </si>
  <si>
    <t>3508</t>
  </si>
  <si>
    <t>2</t>
  </si>
  <si>
    <t>3</t>
  </si>
  <si>
    <t>4</t>
  </si>
  <si>
    <t>面部</t>
  </si>
  <si>
    <t>躯干</t>
  </si>
  <si>
    <t>10</t>
  </si>
  <si>
    <t>2019-06-10</t>
  </si>
  <si>
    <t>女</t>
  </si>
  <si>
    <t>汉</t>
  </si>
  <si>
    <t>130</t>
  </si>
  <si>
    <t>30</t>
  </si>
  <si>
    <t>17.75</t>
  </si>
  <si>
    <t>学生</t>
  </si>
  <si>
    <t>2019-05-01</t>
  </si>
  <si>
    <t>左眼角</t>
  </si>
  <si>
    <t>463</t>
  </si>
  <si>
    <t>熊一诺</t>
  </si>
  <si>
    <t>3599</t>
  </si>
  <si>
    <t>7</t>
  </si>
  <si>
    <t>2019-06-01</t>
  </si>
  <si>
    <t>背部</t>
  </si>
  <si>
    <t>464</t>
  </si>
  <si>
    <t>谢鹏程</t>
  </si>
  <si>
    <t>3600</t>
  </si>
  <si>
    <t>颈部</t>
  </si>
  <si>
    <t>29</t>
  </si>
  <si>
    <t>男</t>
  </si>
  <si>
    <t>176</t>
  </si>
  <si>
    <t>61</t>
  </si>
  <si>
    <t>19.69</t>
  </si>
  <si>
    <t>自由职业</t>
  </si>
  <si>
    <t>2017-07-01</t>
  </si>
  <si>
    <t>465</t>
  </si>
  <si>
    <t>李慧妃</t>
  </si>
  <si>
    <t>3601</t>
  </si>
  <si>
    <t>28</t>
  </si>
  <si>
    <t>161</t>
  </si>
  <si>
    <t>102</t>
  </si>
  <si>
    <t>39.35</t>
  </si>
  <si>
    <t>职员</t>
  </si>
  <si>
    <t>2014-07-01</t>
  </si>
  <si>
    <t>嘴巴</t>
  </si>
  <si>
    <t>467</t>
  </si>
  <si>
    <t>王永森</t>
  </si>
  <si>
    <t>2020-04-09</t>
  </si>
  <si>
    <t>3602</t>
  </si>
  <si>
    <t>6</t>
  </si>
  <si>
    <t>外阴</t>
  </si>
  <si>
    <t>38</t>
  </si>
  <si>
    <t>汉族</t>
  </si>
  <si>
    <t>170</t>
  </si>
  <si>
    <t>75</t>
  </si>
  <si>
    <t>专业技术人员</t>
  </si>
  <si>
    <t>2018-01-02</t>
  </si>
  <si>
    <t>胸</t>
  </si>
  <si>
    <t>8</t>
  </si>
  <si>
    <t>468</t>
  </si>
  <si>
    <t>冉鑫</t>
  </si>
  <si>
    <t>2019-07-24</t>
  </si>
  <si>
    <t>2020-04-23</t>
  </si>
  <si>
    <t>3603</t>
  </si>
  <si>
    <t>其他</t>
  </si>
  <si>
    <t>-1</t>
  </si>
  <si>
    <t>5</t>
  </si>
  <si>
    <t>四肢</t>
  </si>
  <si>
    <t>25</t>
  </si>
  <si>
    <t>150</t>
  </si>
  <si>
    <t>46</t>
  </si>
  <si>
    <t>腹部</t>
  </si>
  <si>
    <t>470</t>
  </si>
  <si>
    <t>李金桂</t>
  </si>
  <si>
    <t>3604</t>
  </si>
  <si>
    <t>头部</t>
  </si>
  <si>
    <t>14</t>
  </si>
  <si>
    <t>156</t>
  </si>
  <si>
    <t>42</t>
  </si>
  <si>
    <t>17.25</t>
  </si>
  <si>
    <t>12</t>
  </si>
  <si>
    <t>472</t>
  </si>
  <si>
    <t>张津宜</t>
  </si>
  <si>
    <t>3605</t>
  </si>
  <si>
    <t>27</t>
  </si>
  <si>
    <t>158</t>
  </si>
  <si>
    <t>50</t>
  </si>
  <si>
    <t>20.02</t>
  </si>
  <si>
    <t>口角</t>
  </si>
  <si>
    <t>473</t>
  </si>
  <si>
    <t>雷雨涵</t>
  </si>
  <si>
    <t>0.2</t>
  </si>
  <si>
    <t>36006</t>
  </si>
  <si>
    <t>126</t>
  </si>
  <si>
    <t>24</t>
  </si>
  <si>
    <t>2017年9月</t>
  </si>
  <si>
    <t>李娜</t>
  </si>
  <si>
    <t>3607</t>
  </si>
  <si>
    <t>1.5</t>
  </si>
  <si>
    <t>39</t>
  </si>
  <si>
    <t>159</t>
  </si>
  <si>
    <t>19.77</t>
  </si>
  <si>
    <t>2017-07-06</t>
  </si>
  <si>
    <t>477</t>
  </si>
  <si>
    <t>刘佳鑫</t>
  </si>
  <si>
    <t>2019-07-25</t>
  </si>
  <si>
    <t>2020-08-27</t>
  </si>
  <si>
    <t>1919</t>
  </si>
  <si>
    <t>11</t>
  </si>
  <si>
    <t>2016-08-08</t>
  </si>
  <si>
    <t>58</t>
  </si>
  <si>
    <t>22.94</t>
  </si>
  <si>
    <t>2016-06-01</t>
  </si>
  <si>
    <t>478</t>
  </si>
  <si>
    <t>李沛优</t>
  </si>
  <si>
    <t>2020-05-21</t>
  </si>
  <si>
    <t>1692</t>
  </si>
  <si>
    <t>2016-02-02</t>
  </si>
  <si>
    <t>162</t>
  </si>
  <si>
    <t>20</t>
  </si>
  <si>
    <t>7.62</t>
  </si>
  <si>
    <t>2015-09-01</t>
  </si>
  <si>
    <t>479</t>
  </si>
  <si>
    <t>陆奎</t>
  </si>
  <si>
    <t>2016-06-16</t>
  </si>
  <si>
    <t>112</t>
  </si>
  <si>
    <t>0.6</t>
  </si>
  <si>
    <t>23</t>
  </si>
  <si>
    <t>2012-07-18</t>
  </si>
  <si>
    <t>168</t>
  </si>
  <si>
    <t>63</t>
  </si>
  <si>
    <t>22.32</t>
  </si>
  <si>
    <t>2011-12-18</t>
  </si>
  <si>
    <t>眼角</t>
  </si>
  <si>
    <t>480</t>
  </si>
  <si>
    <t>蒋海成</t>
  </si>
  <si>
    <t>3369</t>
  </si>
  <si>
    <t>9</t>
  </si>
  <si>
    <t>2019-03-02</t>
  </si>
  <si>
    <t>47</t>
  </si>
  <si>
    <t>27.81</t>
  </si>
  <si>
    <t>2018-07-04</t>
  </si>
  <si>
    <t>王亦诗</t>
  </si>
  <si>
    <t>2020-09-10</t>
  </si>
  <si>
    <t>3023</t>
  </si>
  <si>
    <t>2018-06-13</t>
  </si>
  <si>
    <t>105</t>
  </si>
  <si>
    <t>17</t>
  </si>
  <si>
    <t>15.41</t>
  </si>
  <si>
    <t>2018-05-01</t>
  </si>
  <si>
    <t>臀部</t>
  </si>
  <si>
    <t>罗英杰</t>
  </si>
  <si>
    <t>2020-07-30</t>
  </si>
  <si>
    <t>2156</t>
  </si>
  <si>
    <t>2017-01-03</t>
  </si>
  <si>
    <t>土家族</t>
  </si>
  <si>
    <t>152</t>
  </si>
  <si>
    <t>42.5</t>
  </si>
  <si>
    <t>36.79</t>
  </si>
  <si>
    <t>2016-12-01</t>
  </si>
  <si>
    <t>李小雪</t>
  </si>
  <si>
    <t>3567</t>
  </si>
  <si>
    <t>2019-07-09</t>
  </si>
  <si>
    <t>151</t>
  </si>
  <si>
    <t>20.61</t>
  </si>
  <si>
    <t>夏宇</t>
  </si>
  <si>
    <t>1902</t>
  </si>
  <si>
    <t>16</t>
  </si>
  <si>
    <t>2016-07-07</t>
  </si>
  <si>
    <t>60</t>
  </si>
  <si>
    <t>2016-06-02</t>
  </si>
  <si>
    <t>任中利</t>
  </si>
  <si>
    <t>2554</t>
  </si>
  <si>
    <t>2017-07-31</t>
  </si>
  <si>
    <t>180</t>
  </si>
  <si>
    <t>81</t>
  </si>
  <si>
    <t>教师</t>
  </si>
  <si>
    <t>2017-05-01</t>
  </si>
  <si>
    <t>小腿</t>
  </si>
  <si>
    <t>冯光英</t>
  </si>
  <si>
    <t>2666</t>
  </si>
  <si>
    <t>2017-09-06</t>
  </si>
  <si>
    <t>155</t>
  </si>
  <si>
    <t>49</t>
  </si>
  <si>
    <t>20.39</t>
  </si>
  <si>
    <t>无</t>
  </si>
  <si>
    <t>2017-09-01</t>
  </si>
  <si>
    <t>倪乃琼</t>
  </si>
  <si>
    <t>2020-11-05</t>
  </si>
  <si>
    <t>2276</t>
  </si>
  <si>
    <t>54</t>
  </si>
  <si>
    <t>2017-04-20</t>
  </si>
  <si>
    <t>22.47</t>
  </si>
  <si>
    <t>2017-05-20</t>
  </si>
  <si>
    <t>髋部</t>
  </si>
  <si>
    <t>李晖</t>
  </si>
  <si>
    <t>3554</t>
  </si>
  <si>
    <t>15</t>
  </si>
  <si>
    <t>2019-07-04</t>
  </si>
  <si>
    <t>20.76</t>
  </si>
  <si>
    <t>2016-07-01</t>
  </si>
  <si>
    <t>490</t>
  </si>
  <si>
    <t>朱璇璇</t>
  </si>
  <si>
    <t>3033</t>
  </si>
  <si>
    <t>2018-06-25</t>
  </si>
  <si>
    <t>163</t>
  </si>
  <si>
    <t>52</t>
  </si>
  <si>
    <t>19.57</t>
  </si>
  <si>
    <t>2017-11-01</t>
  </si>
  <si>
    <t>491</t>
  </si>
  <si>
    <t>文超平</t>
  </si>
  <si>
    <t>2020-09-03</t>
  </si>
  <si>
    <t>3540</t>
  </si>
  <si>
    <t>18</t>
  </si>
  <si>
    <t>2019-06-27</t>
  </si>
  <si>
    <t>178</t>
  </si>
  <si>
    <t>19.25</t>
  </si>
  <si>
    <t>2019-05-02</t>
  </si>
  <si>
    <t>492</t>
  </si>
  <si>
    <t>肖晨宇</t>
  </si>
  <si>
    <t>2440</t>
  </si>
  <si>
    <t>2017-07-26</t>
  </si>
  <si>
    <t>184</t>
  </si>
  <si>
    <t>100</t>
  </si>
  <si>
    <t>2017-03-01</t>
  </si>
  <si>
    <t>腰部</t>
  </si>
  <si>
    <t>493</t>
  </si>
  <si>
    <t>张予帆</t>
  </si>
  <si>
    <t>2020-11-18</t>
  </si>
  <si>
    <t>3398</t>
  </si>
  <si>
    <t>2019-03-25</t>
  </si>
  <si>
    <t>142</t>
  </si>
  <si>
    <t>43</t>
  </si>
  <si>
    <t>21.32</t>
  </si>
  <si>
    <t>2019-03-20</t>
  </si>
  <si>
    <t>494</t>
  </si>
  <si>
    <t>李承</t>
  </si>
  <si>
    <t>3537</t>
  </si>
  <si>
    <t>左腹部</t>
  </si>
  <si>
    <t>495</t>
  </si>
  <si>
    <t>周熙恒</t>
  </si>
  <si>
    <t>2020-03-26</t>
  </si>
  <si>
    <t>2019-04-05</t>
  </si>
  <si>
    <t>98</t>
  </si>
  <si>
    <t>15.61</t>
  </si>
  <si>
    <t>496</t>
  </si>
  <si>
    <t>杨秀琼</t>
  </si>
  <si>
    <t>2020-09-24</t>
  </si>
  <si>
    <t>3395</t>
  </si>
  <si>
    <t>44</t>
  </si>
  <si>
    <t>2019-03-19</t>
  </si>
  <si>
    <t>53</t>
  </si>
  <si>
    <t>21.23</t>
  </si>
  <si>
    <t>2016-03-01</t>
  </si>
  <si>
    <t>胸部</t>
  </si>
  <si>
    <t>497</t>
  </si>
  <si>
    <t>黄文琼</t>
  </si>
  <si>
    <t>3419</t>
  </si>
  <si>
    <t>57</t>
  </si>
  <si>
    <t>2019-04-10</t>
  </si>
  <si>
    <t>45</t>
  </si>
  <si>
    <t>退(离)休人员</t>
  </si>
  <si>
    <t>2018-11-01</t>
  </si>
  <si>
    <t>498</t>
  </si>
  <si>
    <t>蒲鑫</t>
  </si>
  <si>
    <t>3067</t>
  </si>
  <si>
    <t>2018-07-10</t>
  </si>
  <si>
    <t>14.79</t>
  </si>
  <si>
    <t>2018-05-08</t>
  </si>
  <si>
    <t>499</t>
  </si>
  <si>
    <t>张诗睿</t>
  </si>
  <si>
    <t>2020-08-13</t>
  </si>
  <si>
    <t>1985</t>
  </si>
  <si>
    <t>总分&gt;3分为快速进展期</t>
  </si>
  <si>
    <t>13</t>
  </si>
  <si>
    <t>2016-08-25</t>
  </si>
  <si>
    <t>24.21</t>
  </si>
  <si>
    <t>2016-07-08</t>
  </si>
  <si>
    <t>500</t>
  </si>
  <si>
    <t>屈富强</t>
  </si>
  <si>
    <t>3608</t>
  </si>
  <si>
    <t>18.33</t>
  </si>
  <si>
    <t>大腿</t>
  </si>
  <si>
    <t>501</t>
  </si>
  <si>
    <t>郝梓翔</t>
  </si>
  <si>
    <t>2020-10-22</t>
  </si>
  <si>
    <t>2644</t>
  </si>
  <si>
    <t>2017-08-29</t>
  </si>
  <si>
    <t>85</t>
  </si>
  <si>
    <t>26.82</t>
  </si>
  <si>
    <t>2017-07-30</t>
  </si>
  <si>
    <t>502</t>
  </si>
  <si>
    <t>陈静</t>
  </si>
  <si>
    <t>1825</t>
  </si>
  <si>
    <t>21</t>
  </si>
  <si>
    <t>2016-06-30</t>
  </si>
  <si>
    <t>164</t>
  </si>
  <si>
    <t>18.59</t>
  </si>
  <si>
    <t>2014-05-09</t>
  </si>
  <si>
    <t>梁瑛</t>
  </si>
  <si>
    <t>1887</t>
  </si>
  <si>
    <t>55</t>
  </si>
  <si>
    <t>2016-07-21</t>
  </si>
  <si>
    <t>24.44</t>
  </si>
  <si>
    <t>退休</t>
  </si>
  <si>
    <t>2015-03-30</t>
  </si>
  <si>
    <t>手部</t>
  </si>
  <si>
    <t>林艺</t>
  </si>
  <si>
    <t>2020-04-16</t>
  </si>
  <si>
    <t>3547</t>
  </si>
  <si>
    <t>2019-07-02</t>
  </si>
  <si>
    <t>132</t>
  </si>
  <si>
    <t>14.34</t>
  </si>
  <si>
    <t>张移</t>
  </si>
  <si>
    <t>2020-05-07</t>
  </si>
  <si>
    <t>3246</t>
  </si>
  <si>
    <t>肩部</t>
  </si>
  <si>
    <t>26</t>
  </si>
  <si>
    <t>2018-09-20</t>
  </si>
  <si>
    <t>18.85</t>
  </si>
  <si>
    <t>2006-07-01</t>
  </si>
  <si>
    <t>高锋</t>
  </si>
  <si>
    <t>2019-12-05</t>
  </si>
  <si>
    <t>3313</t>
  </si>
  <si>
    <t>2019-03-14</t>
  </si>
  <si>
    <t>56</t>
  </si>
  <si>
    <t>19.84</t>
  </si>
  <si>
    <t>自由</t>
  </si>
  <si>
    <t>2014-06-19</t>
  </si>
  <si>
    <t>陈雨</t>
  </si>
  <si>
    <t>1772</t>
  </si>
  <si>
    <t>2016-06-07</t>
  </si>
  <si>
    <t>70</t>
  </si>
  <si>
    <t>24.8</t>
  </si>
  <si>
    <t>2015-07-01</t>
  </si>
  <si>
    <t>何杰</t>
  </si>
  <si>
    <t>1738</t>
  </si>
  <si>
    <t>68</t>
  </si>
  <si>
    <t>165</t>
  </si>
  <si>
    <t>62</t>
  </si>
  <si>
    <t>22.77</t>
  </si>
  <si>
    <t>2012-07-03</t>
  </si>
  <si>
    <t>李昱谷</t>
  </si>
  <si>
    <t>2761</t>
  </si>
  <si>
    <t>145</t>
  </si>
  <si>
    <t>2017-05-10</t>
  </si>
  <si>
    <t>高源</t>
  </si>
  <si>
    <t>2020-04-15</t>
  </si>
  <si>
    <t>3609</t>
  </si>
  <si>
    <t>49.5</t>
  </si>
  <si>
    <t>阴囊</t>
  </si>
  <si>
    <t>肖显菊</t>
  </si>
  <si>
    <t>2102</t>
  </si>
  <si>
    <t>2019-02-14</t>
  </si>
  <si>
    <t>24.14</t>
  </si>
  <si>
    <t>个体</t>
  </si>
  <si>
    <t>彭陈刚</t>
  </si>
  <si>
    <t>2083</t>
  </si>
  <si>
    <t>2016-10-17</t>
  </si>
  <si>
    <t>13.88</t>
  </si>
  <si>
    <t>2015-03-26</t>
  </si>
  <si>
    <t>吴友平</t>
  </si>
  <si>
    <t>2016-09-08</t>
  </si>
  <si>
    <t>305</t>
  </si>
  <si>
    <t>总分&gt;0分为进展期</t>
  </si>
  <si>
    <t>2013-04-08</t>
  </si>
  <si>
    <t>22.54</t>
  </si>
  <si>
    <t>工人</t>
  </si>
  <si>
    <t>2012-11-01</t>
  </si>
  <si>
    <t>王文馨</t>
  </si>
  <si>
    <t>2353</t>
  </si>
  <si>
    <t>2019-04-18</t>
  </si>
  <si>
    <t>115</t>
  </si>
  <si>
    <t>学龄前儿童</t>
  </si>
  <si>
    <t>朱婵</t>
  </si>
  <si>
    <t>3192</t>
  </si>
  <si>
    <t>2018-09-03</t>
  </si>
  <si>
    <t>文员</t>
  </si>
  <si>
    <t>李品荣</t>
  </si>
  <si>
    <t>2020-10-29</t>
  </si>
  <si>
    <t>3147</t>
  </si>
  <si>
    <t>2018-08-15</t>
  </si>
  <si>
    <t>153</t>
  </si>
  <si>
    <t>22.21</t>
  </si>
  <si>
    <t>张厚琴</t>
  </si>
  <si>
    <t>3526</t>
  </si>
  <si>
    <t>59</t>
  </si>
  <si>
    <t>2019-06-20</t>
  </si>
  <si>
    <t>胡容尔</t>
  </si>
  <si>
    <t>2913</t>
  </si>
  <si>
    <t>2018-05-21</t>
  </si>
  <si>
    <t>2016-07-06</t>
  </si>
  <si>
    <t>任宇涵</t>
  </si>
  <si>
    <t>3610</t>
  </si>
  <si>
    <t>18.68</t>
  </si>
  <si>
    <t>2017-07-07</t>
  </si>
  <si>
    <t>苏传亚</t>
  </si>
  <si>
    <t>3611</t>
  </si>
  <si>
    <t>32</t>
  </si>
  <si>
    <t>160</t>
  </si>
  <si>
    <t>16.4</t>
  </si>
  <si>
    <t>2017-06-08</t>
  </si>
  <si>
    <t>头</t>
  </si>
  <si>
    <t>张伍</t>
  </si>
  <si>
    <t>3612</t>
  </si>
  <si>
    <t>额头</t>
  </si>
  <si>
    <t>曹群力</t>
  </si>
  <si>
    <t>3613</t>
  </si>
  <si>
    <t>64</t>
  </si>
  <si>
    <t>2019-01-01</t>
  </si>
  <si>
    <t>王红丽</t>
  </si>
  <si>
    <t>2020-11-12</t>
  </si>
  <si>
    <t>2080</t>
  </si>
  <si>
    <t>耳部</t>
  </si>
  <si>
    <t>31</t>
  </si>
  <si>
    <t>2016-10-12</t>
  </si>
  <si>
    <t>157</t>
  </si>
  <si>
    <t>2016-09-01</t>
  </si>
  <si>
    <t>张春</t>
  </si>
  <si>
    <t>2017-07-14</t>
  </si>
  <si>
    <t>甘苪瑗</t>
  </si>
  <si>
    <t>2019-08-06</t>
  </si>
  <si>
    <t>0.5</t>
  </si>
  <si>
    <t>3115</t>
  </si>
  <si>
    <t>2018-08-01</t>
  </si>
  <si>
    <t>IV型，很少灼伤，经常晒黑</t>
  </si>
  <si>
    <t>尹恒远</t>
  </si>
  <si>
    <t>3617</t>
  </si>
  <si>
    <t>口唇</t>
  </si>
  <si>
    <t>19</t>
  </si>
  <si>
    <t>183</t>
  </si>
  <si>
    <t>20.9</t>
  </si>
  <si>
    <t>周祥</t>
  </si>
  <si>
    <t>3618</t>
  </si>
  <si>
    <t>48</t>
  </si>
  <si>
    <t>18.74</t>
  </si>
  <si>
    <t>2018-07-01</t>
  </si>
  <si>
    <t>III型，有时晒黑，灼伤</t>
  </si>
  <si>
    <t>刘念</t>
  </si>
  <si>
    <t>2020-01-02</t>
  </si>
  <si>
    <t>3619</t>
  </si>
  <si>
    <t>20.81</t>
  </si>
  <si>
    <t>卢思彤</t>
  </si>
  <si>
    <t>2019-08-07</t>
  </si>
  <si>
    <t>3620</t>
  </si>
  <si>
    <t>17.57</t>
  </si>
  <si>
    <t>2017-06-01</t>
  </si>
  <si>
    <t>右眼角</t>
  </si>
  <si>
    <t>伍福玉</t>
  </si>
  <si>
    <t>3621</t>
  </si>
  <si>
    <t>80</t>
  </si>
  <si>
    <t>25.24</t>
  </si>
  <si>
    <t>不详</t>
  </si>
  <si>
    <t>付嘉</t>
  </si>
  <si>
    <t>3622</t>
  </si>
  <si>
    <t>82</t>
  </si>
  <si>
    <t>32.03</t>
  </si>
  <si>
    <t>2015-05-07</t>
  </si>
  <si>
    <t>毛姿懿</t>
  </si>
  <si>
    <t>3623</t>
  </si>
  <si>
    <t>19.56</t>
  </si>
  <si>
    <t>533</t>
  </si>
  <si>
    <t>余贤</t>
  </si>
  <si>
    <t>3624</t>
  </si>
  <si>
    <t>167</t>
  </si>
  <si>
    <t>65</t>
  </si>
  <si>
    <t>23.3</t>
  </si>
  <si>
    <t>2019-07-01</t>
  </si>
  <si>
    <t>龚智翾</t>
  </si>
  <si>
    <t>3625</t>
  </si>
  <si>
    <t>2017-03-02</t>
  </si>
  <si>
    <t>刘川</t>
  </si>
  <si>
    <t>2019-08-08</t>
  </si>
  <si>
    <t>2020-08-05</t>
  </si>
  <si>
    <t>2968</t>
  </si>
  <si>
    <t>21.79</t>
  </si>
  <si>
    <t>销售</t>
  </si>
  <si>
    <t>2018-03-02</t>
  </si>
  <si>
    <t>曾桂芳</t>
  </si>
  <si>
    <t>3468</t>
  </si>
  <si>
    <t>33</t>
  </si>
  <si>
    <t>17.89</t>
  </si>
  <si>
    <t>2019-02-01</t>
  </si>
  <si>
    <t>孙乙梦</t>
  </si>
  <si>
    <t>2020-01-16</t>
  </si>
  <si>
    <t>1158</t>
  </si>
  <si>
    <t>16.93</t>
  </si>
  <si>
    <t>2015-06-09</t>
  </si>
  <si>
    <t>冯裕玲</t>
  </si>
  <si>
    <t>2020-10-15</t>
  </si>
  <si>
    <t>2018-04-04</t>
  </si>
  <si>
    <t>9.33</t>
  </si>
  <si>
    <t>IV型，经常晒黑，灼伤</t>
  </si>
  <si>
    <t>张荣翼</t>
  </si>
  <si>
    <t>2020-07-17</t>
  </si>
  <si>
    <t>2950</t>
  </si>
  <si>
    <t>55.5</t>
  </si>
  <si>
    <t>21.67</t>
  </si>
  <si>
    <t>2018-05-07</t>
  </si>
  <si>
    <t>桂林</t>
  </si>
  <si>
    <t>3553</t>
  </si>
  <si>
    <t>18.73</t>
  </si>
  <si>
    <t>万敏</t>
  </si>
  <si>
    <t>3170</t>
  </si>
  <si>
    <t>2018-08-28</t>
  </si>
  <si>
    <t>40</t>
  </si>
  <si>
    <t>17.77</t>
  </si>
  <si>
    <t>会计</t>
  </si>
  <si>
    <t>450</t>
  </si>
  <si>
    <t>0000075594</t>
  </si>
  <si>
    <t>刘毅</t>
  </si>
  <si>
    <t>2020-06-18</t>
  </si>
  <si>
    <t>2015-07-07</t>
  </si>
  <si>
    <t>21.96</t>
  </si>
  <si>
    <t>2009-06-11</t>
  </si>
  <si>
    <t>张力轩</t>
  </si>
  <si>
    <t>1127</t>
  </si>
  <si>
    <t>眉部</t>
  </si>
  <si>
    <t>2015-06-16</t>
  </si>
  <si>
    <t>18.36</t>
  </si>
  <si>
    <t>余孝芝</t>
  </si>
  <si>
    <t>3166</t>
  </si>
  <si>
    <t>2018-08-27</t>
  </si>
  <si>
    <t>66</t>
  </si>
  <si>
    <t>25.78</t>
  </si>
  <si>
    <t>2008-08-01</t>
  </si>
  <si>
    <t>手</t>
  </si>
  <si>
    <t>刘宏</t>
  </si>
  <si>
    <t>2689</t>
  </si>
  <si>
    <t>2017-09-14</t>
  </si>
  <si>
    <t>19.72</t>
  </si>
  <si>
    <t>蔡朝梅</t>
  </si>
  <si>
    <t>3448</t>
  </si>
  <si>
    <t>22</t>
  </si>
  <si>
    <t>37</t>
  </si>
  <si>
    <t>2019-04-29</t>
  </si>
  <si>
    <t>20.82</t>
  </si>
  <si>
    <t>2017-05-11</t>
  </si>
  <si>
    <t>耳朵</t>
  </si>
  <si>
    <t>周跃</t>
  </si>
  <si>
    <t>3418</t>
  </si>
  <si>
    <t>2019-04-09</t>
  </si>
  <si>
    <t>48.5</t>
  </si>
  <si>
    <t>19.92</t>
  </si>
  <si>
    <t>0000186068</t>
  </si>
  <si>
    <t>王晶</t>
  </si>
  <si>
    <t>1382</t>
  </si>
  <si>
    <t>4、6</t>
  </si>
  <si>
    <t>腋下</t>
  </si>
  <si>
    <t>52.5</t>
  </si>
  <si>
    <t>II型，总是灼伤，有时晒黑</t>
  </si>
  <si>
    <t>苏理贞</t>
  </si>
  <si>
    <t>3556</t>
  </si>
  <si>
    <t>22.89</t>
  </si>
  <si>
    <t>2019-03-01</t>
  </si>
  <si>
    <t>张玉成</t>
  </si>
  <si>
    <t>2020-07-02</t>
  </si>
  <si>
    <t>2748</t>
  </si>
  <si>
    <t>169</t>
  </si>
  <si>
    <t>23.8</t>
  </si>
  <si>
    <t>2017-08-03</t>
  </si>
  <si>
    <t>任小莉</t>
  </si>
  <si>
    <t>1272</t>
  </si>
  <si>
    <t>2015-07-22</t>
  </si>
  <si>
    <t>43.57</t>
  </si>
  <si>
    <t>刘玉亭</t>
  </si>
  <si>
    <t>3571</t>
  </si>
  <si>
    <t>2019-07-10</t>
  </si>
  <si>
    <t>83</t>
  </si>
  <si>
    <t>28.71</t>
  </si>
  <si>
    <t>张素兰</t>
  </si>
  <si>
    <t>2426</t>
  </si>
  <si>
    <t>2017-07-18</t>
  </si>
  <si>
    <t>21.64</t>
  </si>
  <si>
    <t>1995-08-03</t>
  </si>
  <si>
    <t>杨程景</t>
  </si>
  <si>
    <t>3333</t>
  </si>
  <si>
    <t>2018-12-13</t>
  </si>
  <si>
    <t>22.6</t>
  </si>
  <si>
    <t>高兴</t>
  </si>
  <si>
    <t>2016-08-18</t>
  </si>
  <si>
    <t>1449</t>
  </si>
  <si>
    <t>2015-09-28</t>
  </si>
  <si>
    <t>苗族</t>
  </si>
  <si>
    <t>2015-09-03</t>
  </si>
  <si>
    <t>谢欣志</t>
  </si>
  <si>
    <t>2203</t>
  </si>
  <si>
    <t>2017-02-13</t>
  </si>
  <si>
    <t>21.48</t>
  </si>
  <si>
    <t>田宜灵</t>
  </si>
  <si>
    <t>2020-01-09</t>
  </si>
  <si>
    <t>3578</t>
  </si>
  <si>
    <t>李嘉</t>
  </si>
  <si>
    <t>3456</t>
  </si>
  <si>
    <t>35</t>
  </si>
  <si>
    <t>2019-05-07</t>
  </si>
  <si>
    <t>172</t>
  </si>
  <si>
    <t>文明</t>
  </si>
  <si>
    <t>2015-01-19</t>
  </si>
  <si>
    <t>200</t>
  </si>
  <si>
    <t>2010-05-05</t>
  </si>
  <si>
    <t>20.54</t>
  </si>
  <si>
    <t>2010-04-01</t>
  </si>
  <si>
    <t>吴雨桐</t>
  </si>
  <si>
    <t>3402</t>
  </si>
  <si>
    <t>肛门</t>
  </si>
  <si>
    <t>2019-03-27</t>
  </si>
  <si>
    <t>110</t>
  </si>
  <si>
    <t>15.7</t>
  </si>
  <si>
    <t>561</t>
  </si>
  <si>
    <t>张伟铭</t>
  </si>
  <si>
    <t>3536</t>
  </si>
  <si>
    <t>钱德中</t>
  </si>
  <si>
    <t>2020-06-04</t>
  </si>
  <si>
    <t>2923</t>
  </si>
  <si>
    <t>2018-04-17</t>
  </si>
  <si>
    <t>头皮</t>
  </si>
  <si>
    <t>周露</t>
  </si>
  <si>
    <t>3381</t>
  </si>
  <si>
    <t>2019-02-25</t>
  </si>
  <si>
    <t>17.22</t>
  </si>
  <si>
    <t>2007-07-12</t>
  </si>
  <si>
    <t>郑岚</t>
  </si>
  <si>
    <t>3542</t>
  </si>
  <si>
    <t>14.2</t>
  </si>
  <si>
    <t>李宗超</t>
  </si>
  <si>
    <t>2020-03-30</t>
  </si>
  <si>
    <t>3344</t>
  </si>
  <si>
    <t>34</t>
  </si>
  <si>
    <t>2019-01-02</t>
  </si>
  <si>
    <t>18.49</t>
  </si>
  <si>
    <t>龚鑫望</t>
  </si>
  <si>
    <t>3560</t>
  </si>
  <si>
    <t>2019-07-08</t>
  </si>
  <si>
    <t>陈星宇</t>
  </si>
  <si>
    <t>2822</t>
  </si>
  <si>
    <t>2017-12-27</t>
  </si>
  <si>
    <t>20.57</t>
  </si>
  <si>
    <t>2017-12-07</t>
  </si>
  <si>
    <t>曹瑛</t>
  </si>
  <si>
    <t>2020-06-11</t>
  </si>
  <si>
    <t>3535</t>
  </si>
  <si>
    <t>2019-06-25</t>
  </si>
  <si>
    <t>69</t>
  </si>
  <si>
    <t>赵维</t>
  </si>
  <si>
    <t>3177</t>
  </si>
  <si>
    <t>2018-08-29</t>
  </si>
  <si>
    <t>手腕</t>
  </si>
  <si>
    <t>杨晓红</t>
  </si>
  <si>
    <t>2944</t>
  </si>
  <si>
    <t>2019-05-03</t>
  </si>
  <si>
    <t>22.06</t>
  </si>
  <si>
    <t>2018-04-30</t>
  </si>
  <si>
    <t>张耀月</t>
  </si>
  <si>
    <t>3626</t>
  </si>
  <si>
    <t>2018-01-01</t>
  </si>
  <si>
    <t>罗媛匀</t>
  </si>
  <si>
    <t>2020-02-27</t>
  </si>
  <si>
    <t>3577</t>
  </si>
  <si>
    <t>2019-07-11</t>
  </si>
  <si>
    <t>16.44</t>
  </si>
  <si>
    <t>2014-06-05</t>
  </si>
  <si>
    <t>0000145193</t>
  </si>
  <si>
    <t>汪洋</t>
  </si>
  <si>
    <t>2945</t>
  </si>
  <si>
    <t>0.1</t>
  </si>
  <si>
    <t>15.62</t>
  </si>
  <si>
    <t>2018-04-11</t>
  </si>
  <si>
    <t>陈玥霏</t>
  </si>
  <si>
    <t>3164</t>
  </si>
  <si>
    <t>2018-08-03</t>
  </si>
  <si>
    <t>51</t>
  </si>
  <si>
    <t>20.95</t>
  </si>
  <si>
    <t>2018-08-02</t>
  </si>
  <si>
    <t>胡晓玲</t>
  </si>
  <si>
    <t>3452</t>
  </si>
  <si>
    <t>2019-04-30</t>
  </si>
  <si>
    <t>41.23</t>
  </si>
  <si>
    <t>2018-04-06</t>
  </si>
  <si>
    <t>胡惠凌</t>
  </si>
  <si>
    <t>1566</t>
  </si>
  <si>
    <t>2015-12-24</t>
  </si>
  <si>
    <t>135</t>
  </si>
  <si>
    <t>15.36</t>
  </si>
  <si>
    <t>郭振宇</t>
  </si>
  <si>
    <t>3559</t>
  </si>
  <si>
    <t>18.4</t>
  </si>
  <si>
    <t>胡代治</t>
  </si>
  <si>
    <t>2296</t>
  </si>
  <si>
    <t>眉毛</t>
  </si>
  <si>
    <t>2017-05-08</t>
  </si>
  <si>
    <t>24.5</t>
  </si>
  <si>
    <t>大腿内侧</t>
  </si>
  <si>
    <t>孙博韬</t>
  </si>
  <si>
    <t>2180</t>
  </si>
  <si>
    <t>2017-01-24</t>
  </si>
  <si>
    <t>15.86</t>
  </si>
  <si>
    <t>额部</t>
  </si>
  <si>
    <t>李卓恩</t>
  </si>
  <si>
    <t>3202</t>
  </si>
  <si>
    <t>2018-09-04</t>
  </si>
  <si>
    <t>118</t>
  </si>
  <si>
    <t>2018-09-01</t>
  </si>
  <si>
    <t>罗永平</t>
  </si>
  <si>
    <t>2657</t>
  </si>
  <si>
    <t>2017-09-04</t>
  </si>
  <si>
    <t>2009-08-01</t>
  </si>
  <si>
    <t>冉乙杉</t>
  </si>
  <si>
    <t>2019-11-21</t>
  </si>
  <si>
    <t>2019-05-15</t>
  </si>
  <si>
    <t>144</t>
  </si>
  <si>
    <t>16.87</t>
  </si>
  <si>
    <t>赵婧涵</t>
  </si>
  <si>
    <t>2790</t>
  </si>
  <si>
    <t>2017-11-21</t>
  </si>
  <si>
    <t>138</t>
  </si>
  <si>
    <t>31.5</t>
  </si>
  <si>
    <t>16.54</t>
  </si>
  <si>
    <t>罗先军</t>
  </si>
  <si>
    <t>3198</t>
  </si>
  <si>
    <t>22.49</t>
  </si>
  <si>
    <t>1、2</t>
  </si>
  <si>
    <t>周玉环</t>
  </si>
  <si>
    <t>877</t>
  </si>
  <si>
    <t>2014-08-27</t>
  </si>
  <si>
    <t>晏海航</t>
  </si>
  <si>
    <t>3366</t>
  </si>
  <si>
    <t>2019-02-11</t>
  </si>
  <si>
    <t>171</t>
  </si>
  <si>
    <t>34.19</t>
  </si>
  <si>
    <t>林芳香</t>
  </si>
  <si>
    <t>3340</t>
  </si>
  <si>
    <t>2018-12-19</t>
  </si>
  <si>
    <t>21.45</t>
  </si>
  <si>
    <t>双手</t>
  </si>
  <si>
    <t>胡尧</t>
  </si>
  <si>
    <t>3392</t>
  </si>
  <si>
    <t>2019-03-18</t>
  </si>
  <si>
    <t>47.5</t>
  </si>
  <si>
    <t>18.55</t>
  </si>
  <si>
    <t>曹开懿</t>
  </si>
  <si>
    <t>3464</t>
  </si>
  <si>
    <t>0.25</t>
  </si>
  <si>
    <t>2019-05-13</t>
  </si>
  <si>
    <t>134</t>
  </si>
  <si>
    <t>13.81</t>
  </si>
  <si>
    <t>黄小林</t>
  </si>
  <si>
    <t>1177</t>
  </si>
  <si>
    <t>口周</t>
  </si>
  <si>
    <t>2015-06-12</t>
  </si>
  <si>
    <t>50.5</t>
  </si>
  <si>
    <t>2015-06-17</t>
  </si>
  <si>
    <t>余婷婷</t>
  </si>
  <si>
    <t>2971</t>
  </si>
  <si>
    <t>2018-05-15</t>
  </si>
  <si>
    <t>NaN</t>
  </si>
  <si>
    <t>2014-08-01</t>
  </si>
  <si>
    <t>牟丽莉</t>
  </si>
  <si>
    <t>3401</t>
  </si>
  <si>
    <t>36</t>
  </si>
  <si>
    <t>2019-03-26</t>
  </si>
  <si>
    <t>20.88</t>
  </si>
  <si>
    <t>蒋林</t>
  </si>
  <si>
    <t>3523</t>
  </si>
  <si>
    <t>31.22</t>
  </si>
  <si>
    <t>2014-02-02</t>
  </si>
  <si>
    <t>谢佳杰</t>
  </si>
  <si>
    <t>3481</t>
  </si>
  <si>
    <t>2019-05-28</t>
  </si>
  <si>
    <t>李淑华</t>
  </si>
  <si>
    <t>2020-11-19</t>
  </si>
  <si>
    <t>3492</t>
  </si>
  <si>
    <t>2019-06-03</t>
  </si>
  <si>
    <t>2017-05-03</t>
  </si>
  <si>
    <t>刘锦睿</t>
  </si>
  <si>
    <t>3443</t>
  </si>
  <si>
    <t>2019-04-24</t>
  </si>
  <si>
    <t>12.42</t>
  </si>
  <si>
    <t>2018-10-02</t>
  </si>
  <si>
    <t>王锋</t>
  </si>
  <si>
    <t>2020-09-17</t>
  </si>
  <si>
    <t>3627</t>
  </si>
  <si>
    <t>76</t>
  </si>
  <si>
    <t>27.91</t>
  </si>
  <si>
    <t>施玉友</t>
  </si>
  <si>
    <t>2019-08-12</t>
  </si>
  <si>
    <t>3628</t>
  </si>
  <si>
    <t>25.71</t>
  </si>
  <si>
    <t>刘睿杰</t>
  </si>
  <si>
    <t>3629</t>
  </si>
  <si>
    <t>175</t>
  </si>
  <si>
    <t>22.85</t>
  </si>
  <si>
    <t>陈其美</t>
  </si>
  <si>
    <t>3630</t>
  </si>
  <si>
    <t>20.07</t>
  </si>
  <si>
    <t>1999-08-01</t>
  </si>
  <si>
    <t>姜道敏</t>
  </si>
  <si>
    <t>3631</t>
  </si>
  <si>
    <t>28.88</t>
  </si>
  <si>
    <t>2009-06-01</t>
  </si>
  <si>
    <t>张世洪</t>
  </si>
  <si>
    <t>2019-12-26</t>
  </si>
  <si>
    <t>3632</t>
  </si>
  <si>
    <t>23.23</t>
  </si>
  <si>
    <t>服务行业</t>
  </si>
  <si>
    <t>2011-08-02</t>
  </si>
  <si>
    <t>陈成</t>
  </si>
  <si>
    <t>2020-09-21</t>
  </si>
  <si>
    <t>3633</t>
  </si>
  <si>
    <t>银行职员</t>
  </si>
  <si>
    <t>陈万州</t>
  </si>
  <si>
    <t>2019-08-13</t>
  </si>
  <si>
    <t>3634</t>
  </si>
  <si>
    <t>胸背部</t>
  </si>
  <si>
    <t>熊其林</t>
  </si>
  <si>
    <t>3635</t>
  </si>
  <si>
    <t>79</t>
  </si>
  <si>
    <t>王延伟</t>
  </si>
  <si>
    <t>3636</t>
  </si>
  <si>
    <t>25.82</t>
  </si>
  <si>
    <t>1999-01-01</t>
  </si>
  <si>
    <t>代学知</t>
  </si>
  <si>
    <t>3637</t>
  </si>
  <si>
    <t>2017-08-01</t>
  </si>
  <si>
    <t>吴宛芯</t>
  </si>
  <si>
    <t>3639</t>
  </si>
  <si>
    <t>25kg</t>
  </si>
  <si>
    <t>2019-08-01</t>
  </si>
  <si>
    <t>闫梦颖</t>
  </si>
  <si>
    <t>3640</t>
  </si>
  <si>
    <t>48kg</t>
  </si>
  <si>
    <t>2018-06-01</t>
  </si>
  <si>
    <t>王乐儿</t>
  </si>
  <si>
    <t>3641</t>
  </si>
  <si>
    <t>150cm</t>
  </si>
  <si>
    <t>36.5kg</t>
  </si>
  <si>
    <t>左侧嘴角</t>
  </si>
  <si>
    <t>张鹤霄</t>
  </si>
  <si>
    <t>2019-08-14</t>
  </si>
  <si>
    <t>3642</t>
  </si>
  <si>
    <t>177</t>
  </si>
  <si>
    <t>23.93</t>
  </si>
  <si>
    <t>2015-05-01</t>
  </si>
  <si>
    <t>陈宗芹</t>
  </si>
  <si>
    <t>3643</t>
  </si>
  <si>
    <t>23.43</t>
  </si>
  <si>
    <t>2019-06-05</t>
  </si>
  <si>
    <t>下肢</t>
  </si>
  <si>
    <t>李彬</t>
  </si>
  <si>
    <t>2020-01-20</t>
  </si>
  <si>
    <t>3644</t>
  </si>
  <si>
    <t>14.22</t>
  </si>
  <si>
    <t>朱继春</t>
  </si>
  <si>
    <t>2019-08-15</t>
  </si>
  <si>
    <t>3557</t>
  </si>
  <si>
    <t>2015-03-01</t>
  </si>
  <si>
    <t>廖雪怡</t>
  </si>
  <si>
    <t>2186</t>
  </si>
  <si>
    <t>17.31</t>
  </si>
  <si>
    <t>杨佳宇</t>
  </si>
  <si>
    <t>3591</t>
  </si>
  <si>
    <t>2019-07-22</t>
  </si>
  <si>
    <t>15.34</t>
  </si>
  <si>
    <t>2018-08-09</t>
  </si>
  <si>
    <t>胡艺凡</t>
  </si>
  <si>
    <t>2019-11-28</t>
  </si>
  <si>
    <t>3549</t>
  </si>
  <si>
    <t>16.01</t>
  </si>
  <si>
    <t>2018-04-29</t>
  </si>
  <si>
    <t>李曦萌</t>
  </si>
  <si>
    <t>1486</t>
  </si>
  <si>
    <t>2015-10-21</t>
  </si>
  <si>
    <t>22.3</t>
  </si>
  <si>
    <t>2015-09-30</t>
  </si>
  <si>
    <t>李文奇</t>
  </si>
  <si>
    <t>905</t>
  </si>
  <si>
    <t>2015-05-05</t>
  </si>
  <si>
    <t>21.21</t>
  </si>
  <si>
    <t>冉亚红</t>
  </si>
  <si>
    <t>3491</t>
  </si>
  <si>
    <t>19.33</t>
  </si>
  <si>
    <t>2016-08-01</t>
  </si>
  <si>
    <t>罗睎悦</t>
  </si>
  <si>
    <t>3583</t>
  </si>
  <si>
    <t>2019-07-16</t>
  </si>
  <si>
    <t>/</t>
  </si>
  <si>
    <t>儿童</t>
  </si>
  <si>
    <t>李芝琴</t>
  </si>
  <si>
    <t>2218</t>
  </si>
  <si>
    <t>23.82</t>
  </si>
  <si>
    <t>待业</t>
  </si>
  <si>
    <t>2011-01-01</t>
  </si>
  <si>
    <t>曾九芬</t>
  </si>
  <si>
    <t>2020-11-26</t>
  </si>
  <si>
    <t>3514</t>
  </si>
  <si>
    <t>眼周</t>
  </si>
  <si>
    <t>2019-06-12</t>
  </si>
  <si>
    <t>28.04</t>
  </si>
  <si>
    <t>眼部</t>
  </si>
  <si>
    <t>高小明</t>
  </si>
  <si>
    <t>3580</t>
  </si>
  <si>
    <t>30.11</t>
  </si>
  <si>
    <t>2001-01-01</t>
  </si>
  <si>
    <t>邹一任</t>
  </si>
  <si>
    <t>2917</t>
  </si>
  <si>
    <t>耳后</t>
  </si>
  <si>
    <t>2018-04-12</t>
  </si>
  <si>
    <t>182</t>
  </si>
  <si>
    <t>90</t>
  </si>
  <si>
    <t>27.17</t>
  </si>
  <si>
    <t>2018-02-24</t>
  </si>
  <si>
    <t>陈言蹊</t>
  </si>
  <si>
    <t>2020-03-12</t>
  </si>
  <si>
    <t>3477</t>
  </si>
  <si>
    <t>2019-05-27</t>
  </si>
  <si>
    <t>13.58</t>
  </si>
  <si>
    <t>吴俊霖</t>
  </si>
  <si>
    <t>1296</t>
  </si>
  <si>
    <t>2015-07-28</t>
  </si>
  <si>
    <t>20.06</t>
  </si>
  <si>
    <t>翁明椿</t>
  </si>
  <si>
    <t>3252</t>
  </si>
  <si>
    <t>2018-09-25</t>
  </si>
  <si>
    <t>24.6</t>
  </si>
  <si>
    <t>尹洪</t>
  </si>
  <si>
    <t>3031</t>
  </si>
  <si>
    <t>2018-06-19</t>
  </si>
  <si>
    <t>22.65</t>
  </si>
  <si>
    <t>2018-06-07</t>
  </si>
  <si>
    <t>胥可盈</t>
  </si>
  <si>
    <t>2975</t>
  </si>
  <si>
    <t>106</t>
  </si>
  <si>
    <t>14.23</t>
  </si>
  <si>
    <t>2016-05-05</t>
  </si>
  <si>
    <t>兰旺</t>
  </si>
  <si>
    <t>2394</t>
  </si>
  <si>
    <t>0.3</t>
  </si>
  <si>
    <t>2017-07-05</t>
  </si>
  <si>
    <t>173</t>
  </si>
  <si>
    <t>21.71</t>
  </si>
  <si>
    <t>2017-06-09</t>
  </si>
  <si>
    <t>成楠</t>
  </si>
  <si>
    <t>416</t>
  </si>
  <si>
    <t>23.14</t>
  </si>
  <si>
    <t>杨彪</t>
  </si>
  <si>
    <t>2801</t>
  </si>
  <si>
    <t>2017-11-27</t>
  </si>
  <si>
    <t>24.22</t>
  </si>
  <si>
    <t>2010-08-05</t>
  </si>
  <si>
    <t>张潇瑞</t>
  </si>
  <si>
    <t>3519</t>
  </si>
  <si>
    <t>2019-07-15</t>
  </si>
  <si>
    <t>181</t>
  </si>
  <si>
    <t>2011-08-11</t>
  </si>
  <si>
    <t>邓洪</t>
  </si>
  <si>
    <t>1150</t>
  </si>
  <si>
    <t>2015-06-08</t>
  </si>
  <si>
    <t>26.57</t>
  </si>
  <si>
    <t>2011-07-14</t>
  </si>
  <si>
    <t>汪海霞</t>
  </si>
  <si>
    <t>3645</t>
  </si>
  <si>
    <t>22.86</t>
  </si>
  <si>
    <t>2017-08-10</t>
  </si>
  <si>
    <t>苟澜潇</t>
  </si>
  <si>
    <t>3646</t>
  </si>
  <si>
    <t>2018-05-10</t>
  </si>
  <si>
    <t>杨飞</t>
  </si>
  <si>
    <t>3647</t>
  </si>
  <si>
    <t>18.82</t>
  </si>
  <si>
    <t>程艳秋</t>
  </si>
  <si>
    <t>3648</t>
  </si>
  <si>
    <t>20.56</t>
  </si>
  <si>
    <t>2019-07-26</t>
  </si>
  <si>
    <t>陈黎</t>
  </si>
  <si>
    <t>3649</t>
  </si>
  <si>
    <t>19.31</t>
  </si>
  <si>
    <t>戈子曦</t>
  </si>
  <si>
    <t>2019-08-19</t>
  </si>
  <si>
    <t>3650</t>
  </si>
  <si>
    <t>18.37</t>
  </si>
  <si>
    <t>2019-07-03</t>
  </si>
  <si>
    <t>刘洋</t>
  </si>
  <si>
    <t>3651</t>
  </si>
  <si>
    <t>73</t>
  </si>
  <si>
    <t>24.67</t>
  </si>
  <si>
    <t>右手指</t>
  </si>
  <si>
    <t>万一菊</t>
  </si>
  <si>
    <t>3652</t>
  </si>
  <si>
    <t>18.35</t>
  </si>
  <si>
    <t>2018-10-01</t>
  </si>
  <si>
    <t>左面部</t>
  </si>
  <si>
    <t>董德强</t>
  </si>
  <si>
    <t>2019-08-20</t>
  </si>
  <si>
    <t>3653</t>
  </si>
  <si>
    <t>2018-03-01</t>
  </si>
  <si>
    <t>肖静</t>
  </si>
  <si>
    <t>3654</t>
  </si>
  <si>
    <t>22.03</t>
  </si>
  <si>
    <t>何燕</t>
  </si>
  <si>
    <t>3655</t>
  </si>
  <si>
    <t>19.97</t>
  </si>
  <si>
    <t>公务员</t>
  </si>
  <si>
    <t>吴文杰</t>
  </si>
  <si>
    <t>3656</t>
  </si>
  <si>
    <t>20.04</t>
  </si>
  <si>
    <t>张国兰</t>
  </si>
  <si>
    <t>2019-08-21</t>
  </si>
  <si>
    <t>3657</t>
  </si>
  <si>
    <t>22.93</t>
  </si>
  <si>
    <t>赵香海</t>
  </si>
  <si>
    <t>3658</t>
  </si>
  <si>
    <t>57.5</t>
  </si>
  <si>
    <t>邵茜</t>
  </si>
  <si>
    <t>3659</t>
  </si>
  <si>
    <t>王榆文</t>
  </si>
  <si>
    <t>3660</t>
  </si>
  <si>
    <t>17.52</t>
  </si>
  <si>
    <t>2015-06-01</t>
  </si>
  <si>
    <t>唐继军</t>
  </si>
  <si>
    <t>3661</t>
  </si>
  <si>
    <t>74</t>
  </si>
  <si>
    <t>24.16</t>
  </si>
  <si>
    <t>2009-01-01</t>
  </si>
  <si>
    <t>王存碧</t>
  </si>
  <si>
    <t>3662</t>
  </si>
  <si>
    <t>2015-06-04</t>
  </si>
  <si>
    <t>谭榛予</t>
  </si>
  <si>
    <t>3663</t>
  </si>
  <si>
    <t>15.69</t>
  </si>
  <si>
    <t>2019-06-06</t>
  </si>
  <si>
    <t>张运碧</t>
  </si>
  <si>
    <t>3664</t>
  </si>
  <si>
    <t>25.2</t>
  </si>
  <si>
    <t>2015-07-09</t>
  </si>
  <si>
    <t>杨卓燃</t>
  </si>
  <si>
    <t>2019-08-22</t>
  </si>
  <si>
    <t>3288</t>
  </si>
  <si>
    <t>2018-10-18</t>
  </si>
  <si>
    <t>147cm</t>
  </si>
  <si>
    <t>魏翔宇</t>
  </si>
  <si>
    <t>3665</t>
  </si>
  <si>
    <t>185</t>
  </si>
  <si>
    <t>87.5</t>
  </si>
  <si>
    <t>25.56</t>
  </si>
  <si>
    <t>曹宇坤</t>
  </si>
  <si>
    <t>3666</t>
  </si>
  <si>
    <t>21.51</t>
  </si>
  <si>
    <t>熊艺</t>
  </si>
  <si>
    <t>3667</t>
  </si>
  <si>
    <t>叶开惠</t>
  </si>
  <si>
    <t>3668</t>
  </si>
  <si>
    <t>71</t>
  </si>
  <si>
    <t>27.73</t>
  </si>
  <si>
    <t>罗程</t>
  </si>
  <si>
    <t>3669</t>
  </si>
  <si>
    <t>17.3</t>
  </si>
  <si>
    <t>王雪梅</t>
  </si>
  <si>
    <t>2019-08-26</t>
  </si>
  <si>
    <t>3670</t>
  </si>
  <si>
    <t>25.96</t>
  </si>
  <si>
    <t>2019-04-03</t>
  </si>
  <si>
    <t>刘川汉</t>
  </si>
  <si>
    <t>3671</t>
  </si>
  <si>
    <t>余国清</t>
  </si>
  <si>
    <t>3672</t>
  </si>
  <si>
    <t>24.72</t>
  </si>
  <si>
    <t>易崇伟</t>
  </si>
  <si>
    <t>3673</t>
  </si>
  <si>
    <t>2019-01-31</t>
  </si>
  <si>
    <t>徐平</t>
  </si>
  <si>
    <t>24.83</t>
  </si>
  <si>
    <t>2019-06-15</t>
  </si>
  <si>
    <t>刘生柱</t>
  </si>
  <si>
    <t>3675</t>
  </si>
  <si>
    <t>19.75</t>
  </si>
  <si>
    <t>2012-03-01</t>
  </si>
  <si>
    <t>侯仕华</t>
  </si>
  <si>
    <t>3676</t>
  </si>
  <si>
    <t>2019-02-04</t>
  </si>
  <si>
    <t>张瑶</t>
  </si>
  <si>
    <t>2019-08-27</t>
  </si>
  <si>
    <t>3677</t>
  </si>
  <si>
    <t>刘矾羽</t>
  </si>
  <si>
    <t>3678</t>
  </si>
  <si>
    <t>腹股沟</t>
  </si>
  <si>
    <t>124</t>
  </si>
  <si>
    <t>17.55</t>
  </si>
  <si>
    <t>右大腿</t>
  </si>
  <si>
    <t>刘倬义</t>
  </si>
  <si>
    <t>2020-08-26</t>
  </si>
  <si>
    <t>3679</t>
  </si>
  <si>
    <t>李明</t>
  </si>
  <si>
    <t>3680</t>
  </si>
  <si>
    <t>10.41</t>
  </si>
  <si>
    <t>2019-03-06</t>
  </si>
  <si>
    <t>徐裕帅</t>
  </si>
  <si>
    <t>2019-08-28</t>
  </si>
  <si>
    <t>3681</t>
  </si>
  <si>
    <t>53.9</t>
  </si>
  <si>
    <t>18.43</t>
  </si>
  <si>
    <t>程志森</t>
  </si>
  <si>
    <t>3682</t>
  </si>
  <si>
    <t>77</t>
  </si>
  <si>
    <t>24.3</t>
  </si>
  <si>
    <t>2017-10-02</t>
  </si>
  <si>
    <t>瞿芬</t>
  </si>
  <si>
    <t>3683</t>
  </si>
  <si>
    <t>21.33</t>
  </si>
  <si>
    <t>唐廷姣</t>
  </si>
  <si>
    <t>3684</t>
  </si>
  <si>
    <t>2019-06-08</t>
  </si>
  <si>
    <t>张珀彬</t>
  </si>
  <si>
    <t>3685</t>
  </si>
  <si>
    <t>2015-08-01</t>
  </si>
  <si>
    <t>蔡雨彤</t>
  </si>
  <si>
    <t>2019-08-29</t>
  </si>
  <si>
    <t>2020-04-30</t>
  </si>
  <si>
    <t>3686</t>
  </si>
  <si>
    <t>2019-04-04</t>
  </si>
  <si>
    <t>胡桥</t>
  </si>
  <si>
    <t>3687</t>
  </si>
  <si>
    <t>16.89</t>
  </si>
  <si>
    <t>康杨玲</t>
  </si>
  <si>
    <t>3688</t>
  </si>
  <si>
    <t>2019-04-01</t>
  </si>
  <si>
    <t>左志力</t>
  </si>
  <si>
    <t>3689</t>
  </si>
  <si>
    <t>159.3</t>
  </si>
  <si>
    <t>张严沛</t>
  </si>
  <si>
    <t>2019-09-02</t>
  </si>
  <si>
    <t>17.95</t>
  </si>
  <si>
    <t>2018-12-12</t>
  </si>
  <si>
    <t>谭淑平</t>
  </si>
  <si>
    <t>2019-09-03</t>
  </si>
  <si>
    <t>2020-05-28</t>
  </si>
  <si>
    <t>3691</t>
  </si>
  <si>
    <t>向宇静</t>
  </si>
  <si>
    <t>3092</t>
  </si>
  <si>
    <t>3692</t>
  </si>
  <si>
    <t>17.48</t>
  </si>
  <si>
    <t>2019-05-08</t>
  </si>
  <si>
    <t>覃李黎</t>
  </si>
  <si>
    <t>2019-09-04</t>
  </si>
  <si>
    <t>19.19</t>
  </si>
  <si>
    <t>饶永芝</t>
  </si>
  <si>
    <t>3693</t>
  </si>
  <si>
    <t>王肖</t>
  </si>
  <si>
    <t>3694</t>
  </si>
  <si>
    <t>51.5</t>
  </si>
  <si>
    <t>19.38</t>
  </si>
  <si>
    <t>邓巧</t>
  </si>
  <si>
    <t>3695</t>
  </si>
  <si>
    <t>24.12</t>
  </si>
  <si>
    <t>胡洪</t>
  </si>
  <si>
    <t>3696</t>
  </si>
  <si>
    <t>22.83</t>
  </si>
  <si>
    <t>2017-05-05</t>
  </si>
  <si>
    <t>李梦竹</t>
  </si>
  <si>
    <t>3697</t>
  </si>
  <si>
    <t>李忠伟</t>
  </si>
  <si>
    <t>3698</t>
  </si>
  <si>
    <t>26.29</t>
  </si>
  <si>
    <t>2017-02-01</t>
  </si>
  <si>
    <t>方珩宇</t>
  </si>
  <si>
    <t>2019-09-05</t>
  </si>
  <si>
    <t>3699</t>
  </si>
  <si>
    <t>174</t>
  </si>
  <si>
    <t>21.46</t>
  </si>
  <si>
    <t>左小腿</t>
  </si>
  <si>
    <t>钱直虹</t>
  </si>
  <si>
    <t>3700</t>
  </si>
  <si>
    <t>19.43</t>
  </si>
  <si>
    <t>2015-01-01</t>
  </si>
  <si>
    <t>田春丽</t>
  </si>
  <si>
    <t>3701</t>
  </si>
  <si>
    <t>刘宁</t>
  </si>
  <si>
    <t>2019-09-09</t>
  </si>
  <si>
    <t>3702</t>
  </si>
  <si>
    <t>18.31</t>
  </si>
  <si>
    <t>2019-02-28</t>
  </si>
  <si>
    <t>尹少慰</t>
  </si>
  <si>
    <t>3703</t>
  </si>
  <si>
    <t>20.11</t>
  </si>
  <si>
    <t>黄为杰</t>
  </si>
  <si>
    <t>3704</t>
  </si>
  <si>
    <t>王小燕</t>
  </si>
  <si>
    <t>21.19</t>
  </si>
  <si>
    <t>物流</t>
  </si>
  <si>
    <t>2016年10月</t>
  </si>
  <si>
    <t>下颌</t>
  </si>
  <si>
    <t>彭竹青</t>
  </si>
  <si>
    <t>3706</t>
  </si>
  <si>
    <t>侗族</t>
  </si>
  <si>
    <t>2019-05-30</t>
  </si>
  <si>
    <t>李毅松</t>
  </si>
  <si>
    <t>2019-09-10</t>
  </si>
  <si>
    <t>3707</t>
  </si>
  <si>
    <t>96</t>
  </si>
  <si>
    <t>15.19</t>
  </si>
  <si>
    <t>2018-12-01</t>
  </si>
  <si>
    <t>黄英</t>
  </si>
  <si>
    <t>3708</t>
  </si>
  <si>
    <t>20.5</t>
  </si>
  <si>
    <t>1986-02-01</t>
  </si>
  <si>
    <t>夏于兰</t>
  </si>
  <si>
    <t>3709</t>
  </si>
  <si>
    <t>马妮</t>
  </si>
  <si>
    <t>3710</t>
  </si>
  <si>
    <t>总分=0稳定期</t>
  </si>
  <si>
    <t>2014-10-01</t>
  </si>
  <si>
    <t>王廷兰</t>
  </si>
  <si>
    <t>3711</t>
  </si>
  <si>
    <t>2013-09-02</t>
  </si>
  <si>
    <t>后颈</t>
  </si>
  <si>
    <t>邱俊</t>
  </si>
  <si>
    <t>2019-09-11</t>
  </si>
  <si>
    <t>3712</t>
  </si>
  <si>
    <t>水电</t>
  </si>
  <si>
    <t>右手</t>
  </si>
  <si>
    <t>侯松汛</t>
  </si>
  <si>
    <t>3713</t>
  </si>
  <si>
    <t>140</t>
  </si>
  <si>
    <t>26.5</t>
  </si>
  <si>
    <t>13.52</t>
  </si>
  <si>
    <t>眼</t>
  </si>
  <si>
    <t>夏海洋</t>
  </si>
  <si>
    <t>3714</t>
  </si>
  <si>
    <t>24.25</t>
  </si>
  <si>
    <t>白宁</t>
  </si>
  <si>
    <t>3715</t>
  </si>
  <si>
    <t>24.99</t>
  </si>
  <si>
    <t>胡朝英</t>
  </si>
  <si>
    <t>3716</t>
  </si>
  <si>
    <t>2018-06-08</t>
  </si>
  <si>
    <t>徐在丽</t>
  </si>
  <si>
    <t>3717</t>
  </si>
  <si>
    <t>2017-01-01</t>
  </si>
  <si>
    <t>李竟维</t>
  </si>
  <si>
    <t>2019-09-12</t>
  </si>
  <si>
    <t>3316</t>
  </si>
  <si>
    <t>2018-11-27</t>
  </si>
  <si>
    <t>25.88</t>
  </si>
  <si>
    <t>1999-04-08</t>
  </si>
  <si>
    <t>0000007904</t>
  </si>
  <si>
    <t>李敏</t>
  </si>
  <si>
    <t>2723</t>
  </si>
  <si>
    <t>2017-10-10</t>
  </si>
  <si>
    <t>24.24</t>
  </si>
  <si>
    <t>张寓桔</t>
  </si>
  <si>
    <t>3193</t>
  </si>
  <si>
    <t>左开祥</t>
  </si>
  <si>
    <t>3718</t>
  </si>
  <si>
    <t>120</t>
  </si>
  <si>
    <t>11.11</t>
  </si>
  <si>
    <t>2018-02-01</t>
  </si>
  <si>
    <t>眼睛</t>
  </si>
  <si>
    <t>谭佐成</t>
  </si>
  <si>
    <t>24.53</t>
  </si>
  <si>
    <t>2019-08-09</t>
  </si>
  <si>
    <t>张锐汐</t>
  </si>
  <si>
    <t>2019-09-16</t>
  </si>
  <si>
    <t>3720</t>
  </si>
  <si>
    <t>唐绍珍</t>
  </si>
  <si>
    <t>3721</t>
  </si>
  <si>
    <t>24.65</t>
  </si>
  <si>
    <t>周欣然</t>
  </si>
  <si>
    <t>2019-09-17</t>
  </si>
  <si>
    <t>3722</t>
  </si>
  <si>
    <t>107cm</t>
  </si>
  <si>
    <t>13.97</t>
  </si>
  <si>
    <t>刘文勇</t>
  </si>
  <si>
    <t>3723</t>
  </si>
  <si>
    <t>手臂</t>
  </si>
  <si>
    <t>尹忠花</t>
  </si>
  <si>
    <t>2019-09-18</t>
  </si>
  <si>
    <t>3724</t>
  </si>
  <si>
    <t>17.08</t>
  </si>
  <si>
    <t>人力资源</t>
  </si>
  <si>
    <t>2019-09-01</t>
  </si>
  <si>
    <t>面</t>
  </si>
  <si>
    <t>廖正平</t>
  </si>
  <si>
    <t>2020-06-24</t>
  </si>
  <si>
    <t>3725</t>
  </si>
  <si>
    <t>25.39</t>
  </si>
  <si>
    <t>2018-09-06</t>
  </si>
  <si>
    <t>彭玉婷</t>
  </si>
  <si>
    <t>3726</t>
  </si>
  <si>
    <t>21.63</t>
  </si>
  <si>
    <t>2010-09-16</t>
  </si>
  <si>
    <t>会阴</t>
  </si>
  <si>
    <t>彭朝静</t>
  </si>
  <si>
    <t>2019-09-19</t>
  </si>
  <si>
    <t>3728</t>
  </si>
  <si>
    <t>41</t>
  </si>
  <si>
    <t>翁明凤</t>
  </si>
  <si>
    <t>3729</t>
  </si>
  <si>
    <t>25.07</t>
  </si>
  <si>
    <t>黄征兰</t>
  </si>
  <si>
    <t>3730</t>
  </si>
  <si>
    <t>苏燕</t>
  </si>
  <si>
    <t>2019-09-23</t>
  </si>
  <si>
    <t>2020-03-19</t>
  </si>
  <si>
    <t>3731</t>
  </si>
  <si>
    <t>19.53</t>
  </si>
  <si>
    <t>李小芳</t>
  </si>
  <si>
    <t>2019-09-24</t>
  </si>
  <si>
    <t>3732</t>
  </si>
  <si>
    <t>17.99</t>
  </si>
  <si>
    <t>2016-09-09</t>
  </si>
  <si>
    <t>张丽</t>
  </si>
  <si>
    <t>2020-08-04</t>
  </si>
  <si>
    <t>3733</t>
  </si>
  <si>
    <t>魏宾容</t>
  </si>
  <si>
    <t>3734</t>
  </si>
  <si>
    <t>20.7</t>
  </si>
  <si>
    <t>赵江会</t>
  </si>
  <si>
    <t>3735</t>
  </si>
  <si>
    <t>21.85</t>
  </si>
  <si>
    <t>2009-09-01</t>
  </si>
  <si>
    <t>李虞宁</t>
  </si>
  <si>
    <t>2019-12-12</t>
  </si>
  <si>
    <t>3736</t>
  </si>
  <si>
    <t>110cm</t>
  </si>
  <si>
    <t>17.5kd</t>
  </si>
  <si>
    <t>14.46</t>
  </si>
  <si>
    <t>王春琳</t>
  </si>
  <si>
    <t>2019-09-25</t>
  </si>
  <si>
    <t>3737</t>
  </si>
  <si>
    <t>22.58</t>
  </si>
  <si>
    <t>鲁峻涵</t>
  </si>
  <si>
    <t>3738</t>
  </si>
  <si>
    <t>95</t>
  </si>
  <si>
    <t>14.4</t>
  </si>
  <si>
    <t>周琪</t>
  </si>
  <si>
    <t>3739</t>
  </si>
  <si>
    <t>166</t>
  </si>
  <si>
    <t>66.5</t>
  </si>
  <si>
    <t>24.13</t>
  </si>
  <si>
    <t>腰腹部</t>
  </si>
  <si>
    <t>丁小平</t>
  </si>
  <si>
    <t>2019-09-26</t>
  </si>
  <si>
    <t>3740</t>
  </si>
  <si>
    <t>徐俊丽</t>
  </si>
  <si>
    <t>3741</t>
  </si>
  <si>
    <t>54.5</t>
  </si>
  <si>
    <t>21.02</t>
  </si>
  <si>
    <t>2019-09-08</t>
  </si>
  <si>
    <t>周伦和</t>
  </si>
  <si>
    <t>3742</t>
  </si>
  <si>
    <t>29.38</t>
  </si>
  <si>
    <t>1989-01-01</t>
  </si>
  <si>
    <t>游静</t>
  </si>
  <si>
    <t>3744</t>
  </si>
  <si>
    <t>20.44</t>
  </si>
  <si>
    <t>石琼</t>
  </si>
  <si>
    <t>3743</t>
  </si>
  <si>
    <t>22.18</t>
  </si>
  <si>
    <t>张水英</t>
  </si>
  <si>
    <t>2019-09-30</t>
  </si>
  <si>
    <t>3745</t>
  </si>
  <si>
    <t>田由洲</t>
  </si>
  <si>
    <t>3746</t>
  </si>
  <si>
    <t>23.53</t>
  </si>
  <si>
    <t>2015-11-01</t>
  </si>
  <si>
    <t>Li Da Ling</t>
  </si>
  <si>
    <t>2019-10-08</t>
  </si>
  <si>
    <t>3747</t>
  </si>
  <si>
    <t>19.62</t>
  </si>
  <si>
    <t>罗杨琴</t>
  </si>
  <si>
    <t>3748</t>
  </si>
  <si>
    <t>59.7</t>
  </si>
  <si>
    <t>23.91</t>
  </si>
  <si>
    <t>2015-10-02</t>
  </si>
  <si>
    <t>刘莉</t>
  </si>
  <si>
    <t>3749</t>
  </si>
  <si>
    <t>嘴唇</t>
  </si>
  <si>
    <t>胡鑫</t>
  </si>
  <si>
    <t>2019-10-09</t>
  </si>
  <si>
    <t>3750</t>
  </si>
  <si>
    <t>26.23</t>
  </si>
  <si>
    <t>杨颖</t>
  </si>
  <si>
    <t>3751</t>
  </si>
  <si>
    <t>21.57</t>
  </si>
  <si>
    <t>王娟</t>
  </si>
  <si>
    <t>3752</t>
  </si>
  <si>
    <t>22.31</t>
  </si>
  <si>
    <t>陈小娟</t>
  </si>
  <si>
    <t>3753</t>
  </si>
  <si>
    <t>肖文兰</t>
  </si>
  <si>
    <t>3754</t>
  </si>
  <si>
    <t>0.05</t>
  </si>
  <si>
    <t>刘思岑</t>
  </si>
  <si>
    <t>2019-10-10</t>
  </si>
  <si>
    <t>3755</t>
  </si>
  <si>
    <t>125cm</t>
  </si>
  <si>
    <t>2019-07-31</t>
  </si>
  <si>
    <t>右侧面部</t>
  </si>
  <si>
    <t>张松颖</t>
  </si>
  <si>
    <t>2019-10-14</t>
  </si>
  <si>
    <t>3756</t>
  </si>
  <si>
    <t>13.5</t>
  </si>
  <si>
    <t>14.95</t>
  </si>
  <si>
    <t>何红艳</t>
  </si>
  <si>
    <t>3757</t>
  </si>
  <si>
    <t>王露</t>
  </si>
  <si>
    <t>3758</t>
  </si>
  <si>
    <t>20.13</t>
  </si>
  <si>
    <t>2019-08-10</t>
  </si>
  <si>
    <t>刘春平</t>
  </si>
  <si>
    <t>3759</t>
  </si>
  <si>
    <t>23.55</t>
  </si>
  <si>
    <t>代春梅</t>
  </si>
  <si>
    <t>2019-10-15</t>
  </si>
  <si>
    <t>3760</t>
  </si>
  <si>
    <t>158cm</t>
  </si>
  <si>
    <t>60kg</t>
  </si>
  <si>
    <t>魏亚妮</t>
  </si>
  <si>
    <t>3791</t>
  </si>
  <si>
    <t>3761</t>
  </si>
  <si>
    <t>155cm</t>
  </si>
  <si>
    <t>54kg</t>
  </si>
  <si>
    <t>2013-08-01</t>
  </si>
  <si>
    <t>燕鸿吕</t>
  </si>
  <si>
    <t>3762</t>
  </si>
  <si>
    <t>16.52</t>
  </si>
  <si>
    <t>牟季高</t>
  </si>
  <si>
    <t>2019-10-16</t>
  </si>
  <si>
    <t>3763</t>
  </si>
  <si>
    <t>邓秋霞</t>
  </si>
  <si>
    <t>2019-10-17</t>
  </si>
  <si>
    <t>3764</t>
  </si>
  <si>
    <t>17.06</t>
  </si>
  <si>
    <t>林子惜</t>
  </si>
  <si>
    <t>3766</t>
  </si>
  <si>
    <t>13.29</t>
  </si>
  <si>
    <t>2017-10-12</t>
  </si>
  <si>
    <t>熊西明</t>
  </si>
  <si>
    <t>3765</t>
  </si>
  <si>
    <t>67</t>
  </si>
  <si>
    <t>何秋红</t>
  </si>
  <si>
    <t>3767</t>
  </si>
  <si>
    <t>王薇凌</t>
  </si>
  <si>
    <t>2019-10-21</t>
  </si>
  <si>
    <t>3768</t>
  </si>
  <si>
    <t>19.67</t>
  </si>
  <si>
    <t>李晋辉</t>
  </si>
  <si>
    <t>3769</t>
  </si>
  <si>
    <t>32.5</t>
  </si>
  <si>
    <t>16.58</t>
  </si>
  <si>
    <t>李福麟</t>
  </si>
  <si>
    <t>3770</t>
  </si>
  <si>
    <t>眼睑</t>
  </si>
  <si>
    <t>18.28</t>
  </si>
  <si>
    <t>龚庆东</t>
  </si>
  <si>
    <t>3771</t>
  </si>
  <si>
    <t>刘景西</t>
  </si>
  <si>
    <t>2019-10-22</t>
  </si>
  <si>
    <t>2019-12-19</t>
  </si>
  <si>
    <t>3772</t>
  </si>
  <si>
    <t>眼皮</t>
  </si>
  <si>
    <t>龚晓舒</t>
  </si>
  <si>
    <t>3773</t>
  </si>
  <si>
    <t>2019-07-21</t>
  </si>
  <si>
    <t>郭跃平</t>
  </si>
  <si>
    <t>3775</t>
  </si>
  <si>
    <t>高平平</t>
  </si>
  <si>
    <t>3774</t>
  </si>
  <si>
    <t>任佳悦</t>
  </si>
  <si>
    <t>2019-10-23</t>
  </si>
  <si>
    <t>29.02</t>
  </si>
  <si>
    <t>桂英</t>
  </si>
  <si>
    <t>3777</t>
  </si>
  <si>
    <t>51kg</t>
  </si>
  <si>
    <t>21.22</t>
  </si>
  <si>
    <t>2019-10-01</t>
  </si>
  <si>
    <t>蒋海燕</t>
  </si>
  <si>
    <t>3778</t>
  </si>
  <si>
    <t>160cm</t>
  </si>
  <si>
    <t>62.5kg</t>
  </si>
  <si>
    <t>24.41</t>
  </si>
  <si>
    <t>邢婷婷</t>
  </si>
  <si>
    <t>2019-10-24</t>
  </si>
  <si>
    <t>3779</t>
  </si>
  <si>
    <t>37.49</t>
  </si>
  <si>
    <t>2016-01-01</t>
  </si>
  <si>
    <t>秦翠</t>
  </si>
  <si>
    <t>2019-10-28</t>
  </si>
  <si>
    <t>3780</t>
  </si>
  <si>
    <t>张曦萌</t>
  </si>
  <si>
    <t>3781</t>
  </si>
  <si>
    <t>14.26</t>
  </si>
  <si>
    <t>郝心羽</t>
  </si>
  <si>
    <t>3782</t>
  </si>
  <si>
    <t>2019-10-19</t>
  </si>
  <si>
    <t>余淑蓉</t>
  </si>
  <si>
    <t>2019-10-29</t>
  </si>
  <si>
    <t>3783</t>
  </si>
  <si>
    <t>左足</t>
  </si>
  <si>
    <t>隋昕贝</t>
  </si>
  <si>
    <t>2019-10-30</t>
  </si>
  <si>
    <t>3784</t>
  </si>
  <si>
    <t>15.58</t>
  </si>
  <si>
    <t>张德玉</t>
  </si>
  <si>
    <t>3785</t>
  </si>
  <si>
    <t>1999-10-01</t>
  </si>
  <si>
    <t>手肘</t>
  </si>
  <si>
    <t>陈梅</t>
  </si>
  <si>
    <t>3786</t>
  </si>
  <si>
    <t>19.28</t>
  </si>
  <si>
    <t>护士</t>
  </si>
  <si>
    <t>颈</t>
  </si>
  <si>
    <t>李沙</t>
  </si>
  <si>
    <t>3787</t>
  </si>
  <si>
    <t>腰</t>
  </si>
  <si>
    <t>唐露语</t>
  </si>
  <si>
    <t>3788</t>
  </si>
  <si>
    <t>14.52</t>
  </si>
  <si>
    <t>张鹏</t>
  </si>
  <si>
    <t>3789</t>
  </si>
  <si>
    <t>22.46</t>
  </si>
  <si>
    <t>潘琳</t>
  </si>
  <si>
    <t>3790</t>
  </si>
  <si>
    <t>20.19</t>
  </si>
  <si>
    <t>2016-10-01</t>
  </si>
  <si>
    <t>邓大琼</t>
  </si>
  <si>
    <t>2019-10-31</t>
  </si>
  <si>
    <t>62.5</t>
  </si>
  <si>
    <t>25.68</t>
  </si>
  <si>
    <t>右侧颈部</t>
  </si>
  <si>
    <t>张永淑</t>
  </si>
  <si>
    <t>3792</t>
  </si>
  <si>
    <t>154cm</t>
  </si>
  <si>
    <t>21.5</t>
  </si>
  <si>
    <t>吴</t>
  </si>
  <si>
    <t>左侧耳后</t>
  </si>
  <si>
    <t>I型，总是灼伤，从不晒黑</t>
  </si>
  <si>
    <t>王丞缙</t>
  </si>
  <si>
    <t>3793</t>
  </si>
  <si>
    <t>32.42</t>
  </si>
  <si>
    <t>左侧面部</t>
  </si>
  <si>
    <t>田惠</t>
  </si>
  <si>
    <t>3794</t>
  </si>
  <si>
    <t>53kg</t>
  </si>
  <si>
    <t>801</t>
  </si>
  <si>
    <t>韦永女</t>
  </si>
  <si>
    <t>3796</t>
  </si>
  <si>
    <t>水族</t>
  </si>
  <si>
    <t>24.03</t>
  </si>
  <si>
    <t>2017-10-01</t>
  </si>
  <si>
    <t>802</t>
  </si>
  <si>
    <t>刘庆</t>
  </si>
  <si>
    <t>2019-11-04</t>
  </si>
  <si>
    <t>3797</t>
  </si>
  <si>
    <t>803</t>
  </si>
  <si>
    <t>杨志刚</t>
  </si>
  <si>
    <t>3798</t>
  </si>
  <si>
    <t>27.34</t>
  </si>
  <si>
    <t>804</t>
  </si>
  <si>
    <t>赖华强</t>
  </si>
  <si>
    <t>2019-11-05</t>
  </si>
  <si>
    <t>2020-07-23</t>
  </si>
  <si>
    <t>3799</t>
  </si>
  <si>
    <t>805</t>
  </si>
  <si>
    <t>彭新月</t>
  </si>
  <si>
    <t>3800</t>
  </si>
  <si>
    <t>806</t>
  </si>
  <si>
    <t>秦歆</t>
  </si>
  <si>
    <t>3801</t>
  </si>
  <si>
    <t>31.14</t>
  </si>
  <si>
    <t>2013-02-01</t>
  </si>
  <si>
    <t>807</t>
  </si>
  <si>
    <t>王子豪</t>
  </si>
  <si>
    <t>2019-11-06</t>
  </si>
  <si>
    <t>3802</t>
  </si>
  <si>
    <t>16.5</t>
  </si>
  <si>
    <t>13.63</t>
  </si>
  <si>
    <t>808</t>
  </si>
  <si>
    <t>时学良</t>
  </si>
  <si>
    <t>2019-11-12</t>
  </si>
  <si>
    <t>3803</t>
  </si>
  <si>
    <t>77.5</t>
  </si>
  <si>
    <t>26.19</t>
  </si>
  <si>
    <t>809</t>
  </si>
  <si>
    <t>饶显刚</t>
  </si>
  <si>
    <t>3804</t>
  </si>
  <si>
    <t>810</t>
  </si>
  <si>
    <t>严小敏</t>
  </si>
  <si>
    <t>2019-11-13</t>
  </si>
  <si>
    <t>3805</t>
  </si>
  <si>
    <t>65.5</t>
  </si>
  <si>
    <t>2019-10-20</t>
  </si>
  <si>
    <t>811</t>
  </si>
  <si>
    <t>郑红梅</t>
  </si>
  <si>
    <t>2019-11-14</t>
  </si>
  <si>
    <t>3807</t>
  </si>
  <si>
    <t>22.15</t>
  </si>
  <si>
    <t>812</t>
  </si>
  <si>
    <t>李新民</t>
  </si>
  <si>
    <t>3343</t>
  </si>
  <si>
    <t>813</t>
  </si>
  <si>
    <t>康芯</t>
  </si>
  <si>
    <t>2391</t>
  </si>
  <si>
    <t>19.59</t>
  </si>
  <si>
    <t>814</t>
  </si>
  <si>
    <t>韩松</t>
  </si>
  <si>
    <t>2050</t>
  </si>
  <si>
    <t>2016-09-22</t>
  </si>
  <si>
    <t>2014-11-01</t>
  </si>
  <si>
    <t>815</t>
  </si>
  <si>
    <t>余琴</t>
  </si>
  <si>
    <t>2444</t>
  </si>
  <si>
    <t>2017-06-26</t>
  </si>
  <si>
    <t>2017-05-30</t>
  </si>
  <si>
    <t>816</t>
  </si>
  <si>
    <t>董泓江</t>
  </si>
  <si>
    <t>3573</t>
  </si>
  <si>
    <t>53.5</t>
  </si>
  <si>
    <t>手指</t>
  </si>
  <si>
    <t>817</t>
  </si>
  <si>
    <t>龚惜文</t>
  </si>
  <si>
    <t>2856</t>
  </si>
  <si>
    <t>2018-02-12</t>
  </si>
  <si>
    <t>19.5</t>
  </si>
  <si>
    <t>16.11</t>
  </si>
  <si>
    <t>V型，从不灼伤，经常晒黑</t>
  </si>
  <si>
    <t>818</t>
  </si>
  <si>
    <t>廖泽慧</t>
  </si>
  <si>
    <t>3144</t>
  </si>
  <si>
    <t>819</t>
  </si>
  <si>
    <t>蒋玉辉</t>
  </si>
  <si>
    <t>2775</t>
  </si>
  <si>
    <t>2017-11-13</t>
  </si>
  <si>
    <t>820</t>
  </si>
  <si>
    <t>罗浚铭</t>
  </si>
  <si>
    <t>1287</t>
  </si>
  <si>
    <t>2015-07-23</t>
  </si>
  <si>
    <t>821</t>
  </si>
  <si>
    <t>郎天碧</t>
  </si>
  <si>
    <t>2995</t>
  </si>
  <si>
    <t>2018-05-31</t>
  </si>
  <si>
    <t>21.03</t>
  </si>
  <si>
    <t>822</t>
  </si>
  <si>
    <t>蒋星澜</t>
  </si>
  <si>
    <t>3525</t>
  </si>
  <si>
    <t>72</t>
  </si>
  <si>
    <t>19.29</t>
  </si>
  <si>
    <t>823</t>
  </si>
  <si>
    <t>周熙雯</t>
  </si>
  <si>
    <t>3445</t>
  </si>
  <si>
    <t>2019-04-25</t>
  </si>
  <si>
    <t>20.83</t>
  </si>
  <si>
    <t>824</t>
  </si>
  <si>
    <t>池浩</t>
  </si>
  <si>
    <t>3594</t>
  </si>
  <si>
    <t>89</t>
  </si>
  <si>
    <t>825</t>
  </si>
  <si>
    <t>何芳珍</t>
  </si>
  <si>
    <t>1992</t>
  </si>
  <si>
    <t>24.97</t>
  </si>
  <si>
    <t>826</t>
  </si>
  <si>
    <t>张春梅</t>
  </si>
  <si>
    <t>2435</t>
  </si>
  <si>
    <t>2014-05-01</t>
  </si>
  <si>
    <t>827</t>
  </si>
  <si>
    <t>张冬莲</t>
  </si>
  <si>
    <t>3808</t>
  </si>
  <si>
    <t>24.34</t>
  </si>
  <si>
    <t>2、3</t>
  </si>
  <si>
    <t>828</t>
  </si>
  <si>
    <t>童付利</t>
  </si>
  <si>
    <t>3809</t>
  </si>
  <si>
    <t>2004-08-05</t>
  </si>
  <si>
    <t>829</t>
  </si>
  <si>
    <t>文莉</t>
  </si>
  <si>
    <t>3810</t>
  </si>
  <si>
    <t>2019-07-05</t>
  </si>
  <si>
    <t>830</t>
  </si>
  <si>
    <t>王晓君</t>
  </si>
  <si>
    <t>2019-11-19</t>
  </si>
  <si>
    <t>3811</t>
  </si>
  <si>
    <t>18.42</t>
  </si>
  <si>
    <t>保险</t>
  </si>
  <si>
    <t>2019-02-20</t>
  </si>
  <si>
    <t>左下颌</t>
  </si>
  <si>
    <t>831</t>
  </si>
  <si>
    <t>明甄逸</t>
  </si>
  <si>
    <t>3812</t>
  </si>
  <si>
    <t>20.4</t>
  </si>
  <si>
    <t>832</t>
  </si>
  <si>
    <t>姜宏佳</t>
  </si>
  <si>
    <t>2567</t>
  </si>
  <si>
    <t>2017-08-09</t>
  </si>
  <si>
    <t>2015-07-06</t>
  </si>
  <si>
    <t>833</t>
  </si>
  <si>
    <t>周梦涵</t>
  </si>
  <si>
    <t>2019-11-20</t>
  </si>
  <si>
    <t>3813</t>
  </si>
  <si>
    <t>150.5</t>
  </si>
  <si>
    <t>835</t>
  </si>
  <si>
    <t>卢达</t>
  </si>
  <si>
    <t>3814</t>
  </si>
  <si>
    <t>22.66</t>
  </si>
  <si>
    <t>836</t>
  </si>
  <si>
    <t>秦源</t>
  </si>
  <si>
    <t>1230</t>
  </si>
  <si>
    <t>2014-12-01</t>
  </si>
  <si>
    <t>838</t>
  </si>
  <si>
    <t>蒋明洪</t>
  </si>
  <si>
    <t>3272</t>
  </si>
  <si>
    <t>2018-04-20</t>
  </si>
  <si>
    <t>839</t>
  </si>
  <si>
    <t>余曼</t>
  </si>
  <si>
    <t>2891</t>
  </si>
  <si>
    <t>2018-03-20</t>
  </si>
  <si>
    <t>20.69</t>
  </si>
  <si>
    <t>医生</t>
  </si>
  <si>
    <t>2018-03-08</t>
  </si>
  <si>
    <t>嘴角</t>
  </si>
  <si>
    <t>840</t>
  </si>
  <si>
    <t>罗玲</t>
  </si>
  <si>
    <t>841</t>
  </si>
  <si>
    <t>陈世希</t>
  </si>
  <si>
    <t>3267</t>
  </si>
  <si>
    <t>3261</t>
  </si>
  <si>
    <t>2018-09-27</t>
  </si>
  <si>
    <t>2009-11-11</t>
  </si>
  <si>
    <t>843</t>
  </si>
  <si>
    <t>杜晨曦</t>
  </si>
  <si>
    <t>846</t>
  </si>
  <si>
    <t>0000184076</t>
  </si>
  <si>
    <t>李强</t>
  </si>
  <si>
    <t>2020-11-11</t>
  </si>
  <si>
    <t>3006</t>
  </si>
  <si>
    <t>2018-06-05</t>
  </si>
  <si>
    <t>美发师</t>
  </si>
  <si>
    <t>2017-09-15</t>
  </si>
  <si>
    <t>847</t>
  </si>
  <si>
    <t>江雨琴</t>
  </si>
  <si>
    <t>2362</t>
  </si>
  <si>
    <t>2010-11-09</t>
  </si>
  <si>
    <t>849</t>
  </si>
  <si>
    <t>钱雨</t>
  </si>
  <si>
    <t>3263</t>
  </si>
  <si>
    <t>2018-09-11</t>
  </si>
  <si>
    <t>850</t>
  </si>
  <si>
    <t>0000282596</t>
  </si>
  <si>
    <t>李娟</t>
  </si>
  <si>
    <t>3264</t>
  </si>
  <si>
    <t>2018-10-08</t>
  </si>
  <si>
    <t>2017-10-09</t>
  </si>
  <si>
    <t>851</t>
  </si>
  <si>
    <t>郑河宇</t>
  </si>
  <si>
    <t>3265</t>
  </si>
  <si>
    <t>852</t>
  </si>
  <si>
    <t>向万川</t>
  </si>
  <si>
    <t>3815</t>
  </si>
  <si>
    <t>853</t>
  </si>
  <si>
    <t>曾思</t>
  </si>
  <si>
    <t>3816</t>
  </si>
  <si>
    <t>854</t>
  </si>
  <si>
    <t>周玲</t>
  </si>
  <si>
    <t>3301</t>
  </si>
  <si>
    <t>2018-11-12</t>
  </si>
  <si>
    <t>17.71</t>
  </si>
  <si>
    <t>餐饮</t>
  </si>
  <si>
    <t>2008-01-01</t>
  </si>
  <si>
    <t>855</t>
  </si>
  <si>
    <t>王兴凤</t>
  </si>
  <si>
    <t>3302</t>
  </si>
  <si>
    <t>856</t>
  </si>
  <si>
    <t>何成群</t>
  </si>
  <si>
    <t>3303</t>
  </si>
  <si>
    <t>857</t>
  </si>
  <si>
    <t>孙志聪</t>
  </si>
  <si>
    <t>5、6</t>
  </si>
  <si>
    <t>2018-11-13</t>
  </si>
  <si>
    <t>858</t>
  </si>
  <si>
    <t>徐中勇</t>
  </si>
  <si>
    <t>859</t>
  </si>
  <si>
    <t>张成余</t>
  </si>
  <si>
    <t>3306</t>
  </si>
  <si>
    <t>2016</t>
  </si>
  <si>
    <t>860</t>
  </si>
  <si>
    <t>罗冬枝</t>
  </si>
  <si>
    <t>861</t>
  </si>
  <si>
    <t>李雪梅</t>
  </si>
  <si>
    <t>3308</t>
  </si>
  <si>
    <t>2018-11-14</t>
  </si>
  <si>
    <t>862</t>
  </si>
  <si>
    <t>唐祯蔚</t>
  </si>
  <si>
    <t>3309</t>
  </si>
  <si>
    <t>2018-11-08</t>
  </si>
  <si>
    <t>863</t>
  </si>
  <si>
    <t>简莉娜</t>
  </si>
  <si>
    <t>3403</t>
  </si>
  <si>
    <t>864</t>
  </si>
  <si>
    <t>冉继豪</t>
  </si>
  <si>
    <t>3404</t>
  </si>
  <si>
    <t>2019-01-04</t>
  </si>
  <si>
    <t>眉心</t>
  </si>
  <si>
    <t>865</t>
  </si>
  <si>
    <t>刘欣妍</t>
  </si>
  <si>
    <t>3310</t>
  </si>
  <si>
    <t>866</t>
  </si>
  <si>
    <t>王楠</t>
  </si>
  <si>
    <t>3405</t>
  </si>
  <si>
    <t>2019-03-28</t>
  </si>
  <si>
    <t>2018-01-04</t>
  </si>
  <si>
    <t>867</t>
  </si>
  <si>
    <t>王晓霞</t>
  </si>
  <si>
    <t>3311</t>
  </si>
  <si>
    <t>2018-11-26</t>
  </si>
  <si>
    <t>2003-01-01</t>
  </si>
  <si>
    <t>868</t>
  </si>
  <si>
    <t>张雪梅</t>
  </si>
  <si>
    <t>3406</t>
  </si>
  <si>
    <t>2019-03-04</t>
  </si>
  <si>
    <t>869</t>
  </si>
  <si>
    <t>丁红梅</t>
  </si>
  <si>
    <t>3312</t>
  </si>
  <si>
    <t>870</t>
  </si>
  <si>
    <t>李博</t>
  </si>
  <si>
    <t>3407</t>
  </si>
  <si>
    <t>2017-01-04</t>
  </si>
  <si>
    <t>871</t>
  </si>
  <si>
    <t>罗达成</t>
  </si>
  <si>
    <t>3408</t>
  </si>
  <si>
    <t>872</t>
  </si>
  <si>
    <t>李美姗</t>
  </si>
  <si>
    <t>3409</t>
  </si>
  <si>
    <t>873</t>
  </si>
  <si>
    <t>高升升</t>
  </si>
  <si>
    <t>3314</t>
  </si>
  <si>
    <t>额</t>
  </si>
  <si>
    <t>874</t>
  </si>
  <si>
    <t>杨刚</t>
  </si>
  <si>
    <t>3410</t>
  </si>
  <si>
    <t>875</t>
  </si>
  <si>
    <t>陈红</t>
  </si>
  <si>
    <t>3315</t>
  </si>
  <si>
    <t>1988-01-01</t>
  </si>
  <si>
    <t>876</t>
  </si>
  <si>
    <t>陈龙雨</t>
  </si>
  <si>
    <t>3317</t>
  </si>
  <si>
    <t>2018-11-28</t>
  </si>
  <si>
    <t>左下肢</t>
  </si>
  <si>
    <t>郑义文</t>
  </si>
  <si>
    <t>3318</t>
  </si>
  <si>
    <t>2018-11-29</t>
  </si>
  <si>
    <t>2005-01-01</t>
  </si>
  <si>
    <t>878</t>
  </si>
  <si>
    <t>周春</t>
  </si>
  <si>
    <t>3411</t>
  </si>
  <si>
    <t>2019-04-02</t>
  </si>
  <si>
    <t>2、4</t>
  </si>
  <si>
    <t>879</t>
  </si>
  <si>
    <t>陶云切</t>
  </si>
  <si>
    <t>3320</t>
  </si>
  <si>
    <t>2018-12-03</t>
  </si>
  <si>
    <t>880</t>
  </si>
  <si>
    <t>周洋</t>
  </si>
  <si>
    <t>3412</t>
  </si>
  <si>
    <t>881</t>
  </si>
  <si>
    <t>王茁</t>
  </si>
  <si>
    <t>3319</t>
  </si>
  <si>
    <t>882</t>
  </si>
  <si>
    <t>李远平</t>
  </si>
  <si>
    <t>3413</t>
  </si>
  <si>
    <t>2007-01-01</t>
  </si>
  <si>
    <t>883</t>
  </si>
  <si>
    <t>杨景松</t>
  </si>
  <si>
    <t>3321</t>
  </si>
  <si>
    <t>下颌部</t>
  </si>
  <si>
    <t>884</t>
  </si>
  <si>
    <t>余衡</t>
  </si>
  <si>
    <t>3414</t>
  </si>
  <si>
    <t>885</t>
  </si>
  <si>
    <t>王伟力</t>
  </si>
  <si>
    <t>3322</t>
  </si>
  <si>
    <t>2018-12-05</t>
  </si>
  <si>
    <t>886</t>
  </si>
  <si>
    <t>陈洋</t>
  </si>
  <si>
    <t>3416</t>
  </si>
  <si>
    <t>2014-06-01</t>
  </si>
  <si>
    <t>887</t>
  </si>
  <si>
    <t>李纯平</t>
  </si>
  <si>
    <t>2018-12-06</t>
  </si>
  <si>
    <t>888</t>
  </si>
  <si>
    <t>湛东梅</t>
  </si>
  <si>
    <t>3417</t>
  </si>
  <si>
    <t>889</t>
  </si>
  <si>
    <t>唐先琴</t>
  </si>
  <si>
    <t>3420</t>
  </si>
  <si>
    <t>2008-11-01</t>
  </si>
  <si>
    <t>890</t>
  </si>
  <si>
    <t>宋益兴</t>
  </si>
  <si>
    <t>3421</t>
  </si>
  <si>
    <t>891</t>
  </si>
  <si>
    <t>贺攀</t>
  </si>
  <si>
    <t>3323</t>
  </si>
  <si>
    <t>892</t>
  </si>
  <si>
    <t>辜文荣</t>
  </si>
  <si>
    <t>3324</t>
  </si>
  <si>
    <t>893</t>
  </si>
  <si>
    <t>龙思锜</t>
  </si>
  <si>
    <t>3422</t>
  </si>
  <si>
    <t>2019-04-11</t>
  </si>
  <si>
    <t>894</t>
  </si>
  <si>
    <t>文理</t>
  </si>
  <si>
    <t>3325</t>
  </si>
  <si>
    <t>2018-12-10</t>
  </si>
  <si>
    <t>895</t>
  </si>
  <si>
    <t>安廷志</t>
  </si>
  <si>
    <t>3326</t>
  </si>
  <si>
    <t>农民</t>
  </si>
  <si>
    <t>896</t>
  </si>
  <si>
    <t>彭宇</t>
  </si>
  <si>
    <t>3423</t>
  </si>
  <si>
    <t>肚脐</t>
  </si>
  <si>
    <t>897</t>
  </si>
  <si>
    <t>刘敏</t>
  </si>
  <si>
    <t>3327</t>
  </si>
  <si>
    <t>898</t>
  </si>
  <si>
    <t>鄢炜</t>
  </si>
  <si>
    <t>3424</t>
  </si>
  <si>
    <t>899</t>
  </si>
  <si>
    <t>戴骏航</t>
  </si>
  <si>
    <t>3328</t>
  </si>
  <si>
    <t>2018-12-11</t>
  </si>
  <si>
    <t>900</t>
  </si>
  <si>
    <t>袁伟铭</t>
  </si>
  <si>
    <t>3329</t>
  </si>
  <si>
    <t>野外作业</t>
  </si>
  <si>
    <t>901</t>
  </si>
  <si>
    <t>范佳佳</t>
  </si>
  <si>
    <t>3330</t>
  </si>
  <si>
    <t>设计</t>
  </si>
  <si>
    <t>902</t>
  </si>
  <si>
    <t>赖生伟</t>
  </si>
  <si>
    <t>3425</t>
  </si>
  <si>
    <t>903</t>
  </si>
  <si>
    <t>孙小琴</t>
  </si>
  <si>
    <t>3426</t>
  </si>
  <si>
    <t>2019-04-15</t>
  </si>
  <si>
    <t>2011-05-01</t>
  </si>
  <si>
    <t>904</t>
  </si>
  <si>
    <t>杨涵</t>
  </si>
  <si>
    <t>3331</t>
  </si>
  <si>
    <t>何世富</t>
  </si>
  <si>
    <t>3428</t>
  </si>
  <si>
    <t>906</t>
  </si>
  <si>
    <t>秦红梅</t>
  </si>
  <si>
    <t>3429</t>
  </si>
  <si>
    <t>2019-04-16</t>
  </si>
  <si>
    <t>907</t>
  </si>
  <si>
    <t>陈恩祯</t>
  </si>
  <si>
    <t>3431</t>
  </si>
  <si>
    <t>2019-04-17</t>
  </si>
  <si>
    <t>2014-01-01</t>
  </si>
  <si>
    <t>908</t>
  </si>
  <si>
    <t>来晓雪</t>
  </si>
  <si>
    <t>3430</t>
  </si>
  <si>
    <t>909</t>
  </si>
  <si>
    <t>李龙富</t>
  </si>
  <si>
    <t>3332</t>
  </si>
  <si>
    <t>建筑</t>
  </si>
  <si>
    <t>910</t>
  </si>
  <si>
    <t>文星力</t>
  </si>
  <si>
    <t>3432</t>
  </si>
  <si>
    <t>2012-01-01</t>
  </si>
  <si>
    <t>911</t>
  </si>
  <si>
    <t>何凡</t>
  </si>
  <si>
    <t>3433</t>
  </si>
  <si>
    <t>2013-01-01</t>
  </si>
  <si>
    <t>912</t>
  </si>
  <si>
    <t>陈安国</t>
  </si>
  <si>
    <t>3434</t>
  </si>
  <si>
    <t>913</t>
  </si>
  <si>
    <t>张洪彦</t>
  </si>
  <si>
    <t>3435</t>
  </si>
  <si>
    <t>914</t>
  </si>
  <si>
    <t>张皓煊</t>
  </si>
  <si>
    <t>3436</t>
  </si>
  <si>
    <t>2019-04-22</t>
  </si>
  <si>
    <t>915</t>
  </si>
  <si>
    <t>蒋昕潼</t>
  </si>
  <si>
    <t>3437</t>
  </si>
  <si>
    <t>2019-04-23</t>
  </si>
  <si>
    <t>916</t>
  </si>
  <si>
    <t>陈建蓉</t>
  </si>
  <si>
    <t>3334</t>
  </si>
  <si>
    <t>917</t>
  </si>
  <si>
    <t>黄紫薇</t>
  </si>
  <si>
    <t>3438</t>
  </si>
  <si>
    <t>918</t>
  </si>
  <si>
    <t>冯诗涵</t>
  </si>
  <si>
    <t>2019-11-25</t>
  </si>
  <si>
    <t>3335</t>
  </si>
  <si>
    <t>919</t>
  </si>
  <si>
    <t>吴秋玲</t>
  </si>
  <si>
    <t>3336</t>
  </si>
  <si>
    <t>2018-12-17</t>
  </si>
  <si>
    <t>幼师</t>
  </si>
  <si>
    <t>920</t>
  </si>
  <si>
    <t>周秀娟</t>
  </si>
  <si>
    <t>3337</t>
  </si>
  <si>
    <t>2018-12-18</t>
  </si>
  <si>
    <t>培训师</t>
  </si>
  <si>
    <t>921</t>
  </si>
  <si>
    <t>王小分</t>
  </si>
  <si>
    <t>3338</t>
  </si>
  <si>
    <t>个体户</t>
  </si>
  <si>
    <t>922</t>
  </si>
  <si>
    <t>刘畅</t>
  </si>
  <si>
    <t>3339</t>
  </si>
  <si>
    <t>923</t>
  </si>
  <si>
    <t>罗政</t>
  </si>
  <si>
    <t>3341</t>
  </si>
  <si>
    <t>2018-12-27</t>
  </si>
  <si>
    <t>924</t>
  </si>
  <si>
    <t>段园园</t>
  </si>
  <si>
    <t>925</t>
  </si>
  <si>
    <t>胡龙珍</t>
  </si>
  <si>
    <t>3345</t>
  </si>
  <si>
    <t>服装</t>
  </si>
  <si>
    <t>926</t>
  </si>
  <si>
    <t>李在斌</t>
  </si>
  <si>
    <t>3346</t>
  </si>
  <si>
    <t>服装业</t>
  </si>
  <si>
    <t>2006-01-01</t>
  </si>
  <si>
    <t>927</t>
  </si>
  <si>
    <t>张于华</t>
  </si>
  <si>
    <t>3347</t>
  </si>
  <si>
    <t>928</t>
  </si>
  <si>
    <t>任明亮</t>
  </si>
  <si>
    <t>3348</t>
  </si>
  <si>
    <t>2019-01-09</t>
  </si>
  <si>
    <t>929</t>
  </si>
  <si>
    <t>赵宗林</t>
  </si>
  <si>
    <t>3100</t>
  </si>
  <si>
    <t>2018-07-26</t>
  </si>
  <si>
    <t>2017-04-01</t>
  </si>
  <si>
    <t>930</t>
  </si>
  <si>
    <t>曾思洁</t>
  </si>
  <si>
    <t>3101</t>
  </si>
  <si>
    <t>0.7</t>
  </si>
  <si>
    <t>931</t>
  </si>
  <si>
    <t>李国应</t>
  </si>
  <si>
    <t>3102</t>
  </si>
  <si>
    <t>6.5</t>
  </si>
  <si>
    <t>932</t>
  </si>
  <si>
    <t>陈玉洁</t>
  </si>
  <si>
    <t>2020-10-09</t>
  </si>
  <si>
    <t>3103</t>
  </si>
  <si>
    <t>933</t>
  </si>
  <si>
    <t>陈泉汐</t>
  </si>
  <si>
    <t>3817</t>
  </si>
  <si>
    <t>103</t>
  </si>
  <si>
    <t>935</t>
  </si>
  <si>
    <t>钟兵宁</t>
  </si>
  <si>
    <t>3104</t>
  </si>
  <si>
    <t>2017-12-01</t>
  </si>
  <si>
    <t>936</t>
  </si>
  <si>
    <t>邓航成</t>
  </si>
  <si>
    <t>3105</t>
  </si>
  <si>
    <t>2018-08-06</t>
  </si>
  <si>
    <t>937</t>
  </si>
  <si>
    <t>白锐</t>
  </si>
  <si>
    <t>3106</t>
  </si>
  <si>
    <t>938</t>
  </si>
  <si>
    <t>胡彤</t>
  </si>
  <si>
    <t>3107</t>
  </si>
  <si>
    <t>939</t>
  </si>
  <si>
    <t>李小英</t>
  </si>
  <si>
    <t>3108</t>
  </si>
  <si>
    <t>940</t>
  </si>
  <si>
    <t>金千惠</t>
  </si>
  <si>
    <t>3109</t>
  </si>
  <si>
    <t>941</t>
  </si>
  <si>
    <t>胡艳</t>
  </si>
  <si>
    <t>3110</t>
  </si>
  <si>
    <t>2011-07-05</t>
  </si>
  <si>
    <t>942</t>
  </si>
  <si>
    <t>芶博涵</t>
  </si>
  <si>
    <t>3818</t>
  </si>
  <si>
    <t>943</t>
  </si>
  <si>
    <t>叶政邦</t>
  </si>
  <si>
    <t>3001</t>
  </si>
  <si>
    <t>2018-06-04</t>
  </si>
  <si>
    <t>944</t>
  </si>
  <si>
    <t>盛启洪</t>
  </si>
  <si>
    <t>3819</t>
  </si>
  <si>
    <t>945</t>
  </si>
  <si>
    <t>魏小芬</t>
  </si>
  <si>
    <t>3349</t>
  </si>
  <si>
    <t>2019-01-15</t>
  </si>
  <si>
    <t>946</t>
  </si>
  <si>
    <t>孔蚊会</t>
  </si>
  <si>
    <t>3350</t>
  </si>
  <si>
    <t>947</t>
  </si>
  <si>
    <t>冯承红</t>
  </si>
  <si>
    <t>3351</t>
  </si>
  <si>
    <t>2019-01-21</t>
  </si>
  <si>
    <t>948</t>
  </si>
  <si>
    <t>肖锐</t>
  </si>
  <si>
    <t>3353</t>
  </si>
  <si>
    <t>2019-01-23</t>
  </si>
  <si>
    <t>949</t>
  </si>
  <si>
    <t>翟娜</t>
  </si>
  <si>
    <t>3352</t>
  </si>
  <si>
    <t>2019-01-22</t>
  </si>
  <si>
    <t>金融</t>
  </si>
  <si>
    <t>950</t>
  </si>
  <si>
    <t>任奕霖</t>
  </si>
  <si>
    <t>3354</t>
  </si>
  <si>
    <t>2019-01-28</t>
  </si>
  <si>
    <t>951</t>
  </si>
  <si>
    <t>易敏</t>
  </si>
  <si>
    <t>3355</t>
  </si>
  <si>
    <t>952</t>
  </si>
  <si>
    <t>张雅淇</t>
  </si>
  <si>
    <t>3356</t>
  </si>
  <si>
    <t>953</t>
  </si>
  <si>
    <t>王子僮</t>
  </si>
  <si>
    <t>3357</t>
  </si>
  <si>
    <t>954</t>
  </si>
  <si>
    <t>王琨言</t>
  </si>
  <si>
    <t>3358</t>
  </si>
  <si>
    <t>2018-04-01</t>
  </si>
  <si>
    <t>955</t>
  </si>
  <si>
    <t>袁利</t>
  </si>
  <si>
    <t>3359</t>
  </si>
  <si>
    <t>2019-01-29</t>
  </si>
  <si>
    <t>956</t>
  </si>
  <si>
    <t>李凯</t>
  </si>
  <si>
    <t>3361</t>
  </si>
  <si>
    <t>2019-01-30</t>
  </si>
  <si>
    <t>957</t>
  </si>
  <si>
    <t>杨欢露</t>
  </si>
  <si>
    <t>3360</t>
  </si>
  <si>
    <t>958</t>
  </si>
  <si>
    <t>喻庭昌</t>
  </si>
  <si>
    <t>3362</t>
  </si>
  <si>
    <t>959</t>
  </si>
  <si>
    <t>王馨祎</t>
  </si>
  <si>
    <t>3363</t>
  </si>
  <si>
    <t>960</t>
  </si>
  <si>
    <t>赵敏佳</t>
  </si>
  <si>
    <t>3364</t>
  </si>
  <si>
    <t>罗晶莉</t>
  </si>
  <si>
    <t>3365</t>
  </si>
  <si>
    <t>962</t>
  </si>
  <si>
    <t>李方帆</t>
  </si>
  <si>
    <t>3367</t>
  </si>
  <si>
    <t>2019-02-12</t>
  </si>
  <si>
    <t>963</t>
  </si>
  <si>
    <t>童毓绾</t>
  </si>
  <si>
    <t>3368</t>
  </si>
  <si>
    <t>964</t>
  </si>
  <si>
    <t>徐沁涵</t>
  </si>
  <si>
    <t>3370</t>
  </si>
  <si>
    <t>2019-02-13</t>
  </si>
  <si>
    <t>2010-01-01</t>
  </si>
  <si>
    <t>965</t>
  </si>
  <si>
    <t>黄光委</t>
  </si>
  <si>
    <t>3371</t>
  </si>
  <si>
    <t>唐思浩</t>
  </si>
  <si>
    <t>3372</t>
  </si>
  <si>
    <t>足背</t>
  </si>
  <si>
    <t>李梓辰</t>
  </si>
  <si>
    <t>3373</t>
  </si>
  <si>
    <t>张渝</t>
  </si>
  <si>
    <t>3003</t>
  </si>
  <si>
    <t>2018-04-02</t>
  </si>
  <si>
    <t>柳成珍</t>
  </si>
  <si>
    <t>3004</t>
  </si>
  <si>
    <t>2017-10-04</t>
  </si>
  <si>
    <t>吴元超</t>
  </si>
  <si>
    <t>3005</t>
  </si>
  <si>
    <t>王天文</t>
  </si>
  <si>
    <t>3008</t>
  </si>
  <si>
    <t>2018-06-06</t>
  </si>
  <si>
    <t>蒋瑞桐</t>
  </si>
  <si>
    <t>3009</t>
  </si>
  <si>
    <t>谭廷兰</t>
  </si>
  <si>
    <t>3010</t>
  </si>
  <si>
    <t>离退休</t>
  </si>
  <si>
    <t>2016-11-01</t>
  </si>
  <si>
    <t>张博</t>
  </si>
  <si>
    <t>3011</t>
  </si>
  <si>
    <t>军人</t>
  </si>
  <si>
    <t>2010-11-04</t>
  </si>
  <si>
    <t>蒋鑫</t>
  </si>
  <si>
    <t>3012</t>
  </si>
  <si>
    <t>蒋冲</t>
  </si>
  <si>
    <t>3013</t>
  </si>
  <si>
    <t>2015-11-04</t>
  </si>
  <si>
    <t>刘佳</t>
  </si>
  <si>
    <t>3014</t>
  </si>
  <si>
    <t>李双江</t>
  </si>
  <si>
    <t>3015</t>
  </si>
  <si>
    <t>2018-06-11</t>
  </si>
  <si>
    <t>甘风德</t>
  </si>
  <si>
    <t>3016</t>
  </si>
  <si>
    <t>2018-01-03</t>
  </si>
  <si>
    <t>成佳玲</t>
  </si>
  <si>
    <t>3017</t>
  </si>
  <si>
    <t>2018-05-03</t>
  </si>
  <si>
    <t>郭开航</t>
  </si>
  <si>
    <t>3018</t>
  </si>
  <si>
    <t>2018-06-12</t>
  </si>
  <si>
    <t>岳虹光</t>
  </si>
  <si>
    <t>3019</t>
  </si>
  <si>
    <t>2010-04-02</t>
  </si>
  <si>
    <t>高华川</t>
  </si>
  <si>
    <t>3020</t>
  </si>
  <si>
    <t>何娇</t>
  </si>
  <si>
    <t>3021</t>
  </si>
  <si>
    <t>2016-11-03</t>
  </si>
  <si>
    <t>李正碧</t>
  </si>
  <si>
    <t>3022</t>
  </si>
  <si>
    <t>苏子浩</t>
  </si>
  <si>
    <t>3374</t>
  </si>
  <si>
    <t>田佳呓</t>
  </si>
  <si>
    <t>3375</t>
  </si>
  <si>
    <t>覃天</t>
  </si>
  <si>
    <t>3376</t>
  </si>
  <si>
    <t>2019-02-18</t>
  </si>
  <si>
    <t>罗东</t>
  </si>
  <si>
    <t>3377</t>
  </si>
  <si>
    <t>熊千城</t>
  </si>
  <si>
    <t>3378</t>
  </si>
  <si>
    <t>2019-02-19</t>
  </si>
  <si>
    <t>幼托</t>
  </si>
  <si>
    <t>宋易鸿</t>
  </si>
  <si>
    <t>3379</t>
  </si>
  <si>
    <t>韦金梅</t>
  </si>
  <si>
    <t>3380</t>
  </si>
  <si>
    <t>伍俊宇</t>
  </si>
  <si>
    <t>3382</t>
  </si>
  <si>
    <t>代诗宇</t>
  </si>
  <si>
    <t>3383</t>
  </si>
  <si>
    <t>2019-02-27</t>
  </si>
  <si>
    <t>道路设计</t>
  </si>
  <si>
    <t>朱普梅</t>
  </si>
  <si>
    <t>3384</t>
  </si>
  <si>
    <t>超市</t>
  </si>
  <si>
    <t>袁月兰</t>
  </si>
  <si>
    <t>3385</t>
  </si>
  <si>
    <t>2019-03-07</t>
  </si>
  <si>
    <t>袁义博</t>
  </si>
  <si>
    <t>3386</t>
  </si>
  <si>
    <t>2019-03-11</t>
  </si>
  <si>
    <t>周小双</t>
  </si>
  <si>
    <t>2019-11-27</t>
  </si>
  <si>
    <t>3201</t>
  </si>
  <si>
    <t>刘显容</t>
  </si>
  <si>
    <t>3229</t>
  </si>
  <si>
    <t>2018-09-17</t>
  </si>
  <si>
    <t>1000</t>
  </si>
  <si>
    <t>0000293837</t>
  </si>
  <si>
    <t>张鑫</t>
  </si>
  <si>
    <t>3230</t>
  </si>
  <si>
    <t>2017-11-09</t>
  </si>
  <si>
    <t>1001</t>
  </si>
  <si>
    <t>吴星月</t>
  </si>
  <si>
    <t>3231</t>
  </si>
  <si>
    <t>1002</t>
  </si>
  <si>
    <t>李阳</t>
  </si>
  <si>
    <t>3024</t>
  </si>
  <si>
    <t>1003</t>
  </si>
  <si>
    <t>余洪春</t>
  </si>
  <si>
    <t>3025</t>
  </si>
  <si>
    <t>工程秘书</t>
  </si>
  <si>
    <t>2008-01-02</t>
  </si>
  <si>
    <t>1004</t>
  </si>
  <si>
    <t>杨全忠</t>
  </si>
  <si>
    <t>3027</t>
  </si>
  <si>
    <t>2018-06-14</t>
  </si>
  <si>
    <t>2017-06-03</t>
  </si>
  <si>
    <t>1005</t>
  </si>
  <si>
    <t>杜合水</t>
  </si>
  <si>
    <t>2020-09-09</t>
  </si>
  <si>
    <t>3820</t>
  </si>
  <si>
    <t>20.31</t>
  </si>
  <si>
    <t>货运</t>
  </si>
  <si>
    <t>背</t>
  </si>
  <si>
    <t>1006</t>
  </si>
  <si>
    <t>梁思贤</t>
  </si>
  <si>
    <t>3029</t>
  </si>
  <si>
    <t>2015-06-21</t>
  </si>
  <si>
    <t>1007</t>
  </si>
  <si>
    <t>刘道芬</t>
  </si>
  <si>
    <t>3232</t>
  </si>
  <si>
    <t>2018-01-11</t>
  </si>
  <si>
    <t>1008</t>
  </si>
  <si>
    <t>文俊博</t>
  </si>
  <si>
    <t>3032</t>
  </si>
  <si>
    <t>2018-02-03</t>
  </si>
  <si>
    <t>1009</t>
  </si>
  <si>
    <t>牟林</t>
  </si>
  <si>
    <t>3034</t>
  </si>
  <si>
    <t>2008-01-17</t>
  </si>
  <si>
    <t>1010</t>
  </si>
  <si>
    <t>欧阳丽</t>
  </si>
  <si>
    <t>3233</t>
  </si>
  <si>
    <t>1011</t>
  </si>
  <si>
    <t>潘麟</t>
  </si>
  <si>
    <t>3035</t>
  </si>
  <si>
    <t>1998-01-02</t>
  </si>
  <si>
    <t>1012</t>
  </si>
  <si>
    <t>余飞</t>
  </si>
  <si>
    <t>3036</t>
  </si>
  <si>
    <t>人事</t>
  </si>
  <si>
    <t>2008-01-05</t>
  </si>
  <si>
    <t>1013</t>
  </si>
  <si>
    <t>陈俊鸿</t>
  </si>
  <si>
    <t>3234</t>
  </si>
  <si>
    <t>2017-09-07</t>
  </si>
  <si>
    <t>1014</t>
  </si>
  <si>
    <t>帅页</t>
  </si>
  <si>
    <t>3037</t>
  </si>
  <si>
    <t>1015</t>
  </si>
  <si>
    <t>刘恋</t>
  </si>
  <si>
    <t>3821</t>
  </si>
  <si>
    <t>1016</t>
  </si>
  <si>
    <t>曾舒娅</t>
  </si>
  <si>
    <t>3039</t>
  </si>
  <si>
    <t>2018-06-26</t>
  </si>
  <si>
    <t>王丽娜</t>
  </si>
  <si>
    <t>3040</t>
  </si>
  <si>
    <t>2018-06-27</t>
  </si>
  <si>
    <t>2014-01-16</t>
  </si>
  <si>
    <t>1018</t>
  </si>
  <si>
    <t>戴洁锐</t>
  </si>
  <si>
    <t>李云英</t>
  </si>
  <si>
    <t>3041</t>
  </si>
  <si>
    <t>2018-06-28</t>
  </si>
  <si>
    <t>眉弓</t>
  </si>
  <si>
    <t>1020</t>
  </si>
  <si>
    <t>赵震渝</t>
  </si>
  <si>
    <t>3042</t>
  </si>
  <si>
    <t>2018-01-25</t>
  </si>
  <si>
    <t>1021</t>
  </si>
  <si>
    <t>0000107924</t>
  </si>
  <si>
    <t>张健</t>
  </si>
  <si>
    <t>2018-09-18</t>
  </si>
  <si>
    <t>2008-09-17</t>
  </si>
  <si>
    <t>1022</t>
  </si>
  <si>
    <t>赵入仪</t>
  </si>
  <si>
    <t>3043</t>
  </si>
  <si>
    <t>2018-02-16</t>
  </si>
  <si>
    <t>1023</t>
  </si>
  <si>
    <t>洪语瞳</t>
  </si>
  <si>
    <t>3044</t>
  </si>
  <si>
    <t>2013-11-01</t>
  </si>
  <si>
    <t>1024</t>
  </si>
  <si>
    <t>李露</t>
  </si>
  <si>
    <t>3045</t>
  </si>
  <si>
    <t>2018-07-02</t>
  </si>
  <si>
    <t>财务</t>
  </si>
  <si>
    <t>1025</t>
  </si>
  <si>
    <t>曹英</t>
  </si>
  <si>
    <t>3237</t>
  </si>
  <si>
    <t>1026</t>
  </si>
  <si>
    <t>廖近函</t>
  </si>
  <si>
    <t>3238</t>
  </si>
  <si>
    <t>2018-09-19</t>
  </si>
  <si>
    <t>2018-07-05</t>
  </si>
  <si>
    <t>1027</t>
  </si>
  <si>
    <t>张红叶</t>
  </si>
  <si>
    <t>3239</t>
  </si>
  <si>
    <t>2018-08-08</t>
  </si>
  <si>
    <t>1028</t>
  </si>
  <si>
    <t>谭四林</t>
  </si>
  <si>
    <t>3241</t>
  </si>
  <si>
    <t>2018-08-16</t>
  </si>
  <si>
    <t>1029</t>
  </si>
  <si>
    <t>付绍蓉</t>
  </si>
  <si>
    <t>3242</t>
  </si>
  <si>
    <t>2018-07-11</t>
  </si>
  <si>
    <t>1030</t>
  </si>
  <si>
    <t>刘欣沂</t>
  </si>
  <si>
    <t>3441</t>
  </si>
  <si>
    <t>1032</t>
  </si>
  <si>
    <t>胡志睿</t>
  </si>
  <si>
    <t>3442</t>
  </si>
  <si>
    <t>1033</t>
  </si>
  <si>
    <t>颜红艳</t>
  </si>
  <si>
    <t>3822</t>
  </si>
  <si>
    <t>国家公务员</t>
  </si>
  <si>
    <t>1034</t>
  </si>
  <si>
    <t>周杰</t>
  </si>
  <si>
    <t>3451</t>
  </si>
  <si>
    <t>1035</t>
  </si>
  <si>
    <t>何明聪</t>
  </si>
  <si>
    <t>3447</t>
  </si>
  <si>
    <t>1036</t>
  </si>
  <si>
    <t>刘平</t>
  </si>
  <si>
    <t>3453</t>
  </si>
  <si>
    <t>2019-05-06</t>
  </si>
  <si>
    <t>2019-04-20</t>
  </si>
  <si>
    <t>1037</t>
  </si>
  <si>
    <t>赵海军</t>
  </si>
  <si>
    <t>3449</t>
  </si>
  <si>
    <t>1038</t>
  </si>
  <si>
    <t>王祥</t>
  </si>
  <si>
    <t>3455</t>
  </si>
  <si>
    <t>1039</t>
  </si>
  <si>
    <t>王宇豪</t>
  </si>
  <si>
    <t>3450</t>
  </si>
  <si>
    <t>1040</t>
  </si>
  <si>
    <t>熊均华</t>
  </si>
  <si>
    <t>3446</t>
  </si>
  <si>
    <t>1041</t>
  </si>
  <si>
    <t>贾迁</t>
  </si>
  <si>
    <t>3444</t>
  </si>
  <si>
    <t>1979-11-01</t>
  </si>
  <si>
    <t>1042</t>
  </si>
  <si>
    <t>谭永卫</t>
  </si>
  <si>
    <t>3457</t>
  </si>
  <si>
    <t>2004-06-01</t>
  </si>
  <si>
    <t>1043</t>
  </si>
  <si>
    <t>冯隽懿</t>
  </si>
  <si>
    <t>3460</t>
  </si>
  <si>
    <t>1044</t>
  </si>
  <si>
    <t>周必芬</t>
  </si>
  <si>
    <t>3461</t>
  </si>
  <si>
    <t>1045</t>
  </si>
  <si>
    <t>向博群</t>
  </si>
  <si>
    <t>3458</t>
  </si>
  <si>
    <t>2006-06-01</t>
  </si>
  <si>
    <t>胸口</t>
  </si>
  <si>
    <t>1046</t>
  </si>
  <si>
    <t>黄兴碧</t>
  </si>
  <si>
    <t>3243</t>
  </si>
  <si>
    <t>2017-01-05</t>
  </si>
  <si>
    <t>周陈卓然</t>
  </si>
  <si>
    <t>3046</t>
  </si>
  <si>
    <t>1048</t>
  </si>
  <si>
    <t>任有</t>
  </si>
  <si>
    <t>3244</t>
  </si>
  <si>
    <t>1994-06-08</t>
  </si>
  <si>
    <t>1049</t>
  </si>
  <si>
    <t>王娇</t>
  </si>
  <si>
    <t>3047</t>
  </si>
  <si>
    <t>2018-04-05</t>
  </si>
  <si>
    <t>1050</t>
  </si>
  <si>
    <t>任荣</t>
  </si>
  <si>
    <t>3245</t>
  </si>
  <si>
    <t>李纹君</t>
  </si>
  <si>
    <t>3048</t>
  </si>
  <si>
    <t>2018-01-05</t>
  </si>
  <si>
    <t>1052</t>
  </si>
  <si>
    <t>丁济华</t>
  </si>
  <si>
    <t>3111</t>
  </si>
  <si>
    <t>1053</t>
  </si>
  <si>
    <t>阳光云</t>
  </si>
  <si>
    <t>3247</t>
  </si>
  <si>
    <t>1995-01-04</t>
  </si>
  <si>
    <t>1054</t>
  </si>
  <si>
    <t>谭畅</t>
  </si>
  <si>
    <t>3113</t>
  </si>
  <si>
    <t>4.3</t>
  </si>
  <si>
    <t>1055</t>
  </si>
  <si>
    <t>姜晓洪</t>
  </si>
  <si>
    <t>3248</t>
  </si>
  <si>
    <t>1056</t>
  </si>
  <si>
    <t>毛海涛</t>
  </si>
  <si>
    <t>3114</t>
  </si>
  <si>
    <t>1057</t>
  </si>
  <si>
    <t>石允俊</t>
  </si>
  <si>
    <t>3049</t>
  </si>
  <si>
    <t>2018-07-03</t>
  </si>
  <si>
    <t>1058</t>
  </si>
  <si>
    <t>陈思宇</t>
  </si>
  <si>
    <t>3050</t>
  </si>
  <si>
    <t>2017-11-02</t>
  </si>
  <si>
    <t>1059</t>
  </si>
  <si>
    <t>邹佳汛</t>
  </si>
  <si>
    <t>3052</t>
  </si>
  <si>
    <t>1060</t>
  </si>
  <si>
    <t>刘润花</t>
  </si>
  <si>
    <t>3116</t>
  </si>
  <si>
    <t>2018-08-07</t>
  </si>
  <si>
    <t>1061</t>
  </si>
  <si>
    <t>夏天</t>
  </si>
  <si>
    <t>3117</t>
  </si>
  <si>
    <t>1063</t>
  </si>
  <si>
    <t>王景</t>
  </si>
  <si>
    <t>3030</t>
  </si>
  <si>
    <t>1064</t>
  </si>
  <si>
    <t>龙治海</t>
  </si>
  <si>
    <t>3493</t>
  </si>
  <si>
    <t>1065</t>
  </si>
  <si>
    <t>向秀珍</t>
  </si>
  <si>
    <t>3118</t>
  </si>
  <si>
    <t>1066</t>
  </si>
  <si>
    <t>王中元</t>
  </si>
  <si>
    <t>3038</t>
  </si>
  <si>
    <t>2015-04-03</t>
  </si>
  <si>
    <t>1067</t>
  </si>
  <si>
    <t>唐家毅</t>
  </si>
  <si>
    <t>3119</t>
  </si>
  <si>
    <t>2.1</t>
  </si>
  <si>
    <t>1068</t>
  </si>
  <si>
    <t>彭浩月</t>
  </si>
  <si>
    <t>3459</t>
  </si>
  <si>
    <t>警察</t>
  </si>
  <si>
    <t>2007-06-01</t>
  </si>
  <si>
    <t>1069</t>
  </si>
  <si>
    <t>李健</t>
  </si>
  <si>
    <t>3120</t>
  </si>
  <si>
    <t>1070</t>
  </si>
  <si>
    <t>唐兰鑫</t>
  </si>
  <si>
    <t>3387</t>
  </si>
  <si>
    <t>装饰</t>
  </si>
  <si>
    <t>1071</t>
  </si>
  <si>
    <t>周文鸿</t>
  </si>
  <si>
    <t>3121</t>
  </si>
  <si>
    <t>张守祥</t>
  </si>
  <si>
    <t>3388</t>
  </si>
  <si>
    <t>2019-03-12</t>
  </si>
  <si>
    <t>余波</t>
  </si>
  <si>
    <t>3054</t>
  </si>
  <si>
    <t>周仁富</t>
  </si>
  <si>
    <t>3122</t>
  </si>
  <si>
    <t>2012-01-04</t>
  </si>
  <si>
    <t>右手背</t>
  </si>
  <si>
    <t>潘炜</t>
  </si>
  <si>
    <t>3389</t>
  </si>
  <si>
    <t>2019-03-13</t>
  </si>
  <si>
    <t>机械管理</t>
  </si>
  <si>
    <t>饶克秀</t>
  </si>
  <si>
    <t>3494</t>
  </si>
  <si>
    <t>1994-06-01</t>
  </si>
  <si>
    <t>何光兰</t>
  </si>
  <si>
    <t>3055</t>
  </si>
  <si>
    <t>2018-06-02</t>
  </si>
  <si>
    <t>1078</t>
  </si>
  <si>
    <t>王孝瑜</t>
  </si>
  <si>
    <t>3123</t>
  </si>
  <si>
    <t>务工</t>
  </si>
  <si>
    <t>2000-01-01</t>
  </si>
  <si>
    <t>1079</t>
  </si>
  <si>
    <t>龚华</t>
  </si>
  <si>
    <t>3390</t>
  </si>
  <si>
    <t>1080</t>
  </si>
  <si>
    <t>邓小霞</t>
  </si>
  <si>
    <t>3462</t>
  </si>
  <si>
    <t>1081</t>
  </si>
  <si>
    <t>吴丽娟</t>
  </si>
  <si>
    <t>3124</t>
  </si>
  <si>
    <t>1082</t>
  </si>
  <si>
    <t>陈海霞</t>
  </si>
  <si>
    <t>3391</t>
  </si>
  <si>
    <t>1083</t>
  </si>
  <si>
    <t>0000186889</t>
  </si>
  <si>
    <t>尹鹏</t>
  </si>
  <si>
    <t>3056</t>
  </si>
  <si>
    <t>1998-11-06</t>
  </si>
  <si>
    <t>1084</t>
  </si>
  <si>
    <t>高英</t>
  </si>
  <si>
    <t>3463</t>
  </si>
  <si>
    <t>1085</t>
  </si>
  <si>
    <t>漆雪琴</t>
  </si>
  <si>
    <t>3393</t>
  </si>
  <si>
    <t>1086</t>
  </si>
  <si>
    <t>刘诗杨</t>
  </si>
  <si>
    <t>3125</t>
  </si>
  <si>
    <t>2.5</t>
  </si>
  <si>
    <t>1087</t>
  </si>
  <si>
    <t>况学英</t>
  </si>
  <si>
    <t>3057</t>
  </si>
  <si>
    <t>1088</t>
  </si>
  <si>
    <t>王宇昕</t>
  </si>
  <si>
    <t>3394</t>
  </si>
  <si>
    <t>1089</t>
  </si>
  <si>
    <t>田杨洋</t>
  </si>
  <si>
    <t>3058</t>
  </si>
  <si>
    <t>2015-09-04</t>
  </si>
  <si>
    <t>1090</t>
  </si>
  <si>
    <t>刘亚琼</t>
  </si>
  <si>
    <t>3465</t>
  </si>
  <si>
    <t>1091</t>
  </si>
  <si>
    <t>杨思齐</t>
  </si>
  <si>
    <t>3126</t>
  </si>
  <si>
    <t>130cm</t>
  </si>
  <si>
    <t>20kg</t>
  </si>
  <si>
    <t>11.83</t>
  </si>
  <si>
    <t>1092</t>
  </si>
  <si>
    <t>黄玲</t>
  </si>
  <si>
    <t>3396</t>
  </si>
  <si>
    <t>2019-03-21</t>
  </si>
  <si>
    <t>培训</t>
  </si>
  <si>
    <t>1093</t>
  </si>
  <si>
    <t>张皓宇</t>
  </si>
  <si>
    <t>3397</t>
  </si>
  <si>
    <t>唐雪</t>
  </si>
  <si>
    <t>3127</t>
  </si>
  <si>
    <t>300</t>
  </si>
  <si>
    <t>1095</t>
  </si>
  <si>
    <t>朱鹏宇</t>
  </si>
  <si>
    <t>3466</t>
  </si>
  <si>
    <t>2019-05-14</t>
  </si>
  <si>
    <t>1096</t>
  </si>
  <si>
    <t>袁若婷</t>
  </si>
  <si>
    <t>3128</t>
  </si>
  <si>
    <t>2017-01-06</t>
  </si>
  <si>
    <t>1097</t>
  </si>
  <si>
    <t>张成毅</t>
  </si>
  <si>
    <t>3399</t>
  </si>
  <si>
    <t>左上肢</t>
  </si>
  <si>
    <t>1098</t>
  </si>
  <si>
    <t>刘晓梅</t>
  </si>
  <si>
    <t>3129</t>
  </si>
  <si>
    <t>58.5</t>
  </si>
  <si>
    <t>23.73</t>
  </si>
  <si>
    <t>2018-07-20</t>
  </si>
  <si>
    <t>1099</t>
  </si>
  <si>
    <t>曹永嘉</t>
  </si>
  <si>
    <t>3400</t>
  </si>
  <si>
    <t>右前臂</t>
  </si>
  <si>
    <t>1100</t>
  </si>
  <si>
    <t>刘燕</t>
  </si>
  <si>
    <t>3130</t>
  </si>
  <si>
    <t>1101</t>
  </si>
  <si>
    <t>王剑波</t>
  </si>
  <si>
    <t>3131</t>
  </si>
  <si>
    <t>1998-01-01</t>
  </si>
  <si>
    <t>1102</t>
  </si>
  <si>
    <t>陶燕</t>
  </si>
  <si>
    <t>3132</t>
  </si>
  <si>
    <t>1103</t>
  </si>
  <si>
    <t>刘新</t>
  </si>
  <si>
    <t>3133</t>
  </si>
  <si>
    <t>1104</t>
  </si>
  <si>
    <t>谢豪</t>
  </si>
  <si>
    <t>3134</t>
  </si>
  <si>
    <t>2018-08-13</t>
  </si>
  <si>
    <t>2015-08-05</t>
  </si>
  <si>
    <t>1105</t>
  </si>
  <si>
    <t>李帮惠</t>
  </si>
  <si>
    <t>3135</t>
  </si>
  <si>
    <t>前额</t>
  </si>
  <si>
    <t>1106</t>
  </si>
  <si>
    <t>田芬</t>
  </si>
  <si>
    <t>3136</t>
  </si>
  <si>
    <t>1107</t>
  </si>
  <si>
    <t>肖娇</t>
  </si>
  <si>
    <t>3137</t>
  </si>
  <si>
    <t>1108</t>
  </si>
  <si>
    <t>谭娟</t>
  </si>
  <si>
    <t>3138</t>
  </si>
  <si>
    <t>2009-02-02</t>
  </si>
  <si>
    <t>1109</t>
  </si>
  <si>
    <t>沈旭燃</t>
  </si>
  <si>
    <t>3139</t>
  </si>
  <si>
    <t>2012-08-08</t>
  </si>
  <si>
    <t>1110</t>
  </si>
  <si>
    <t>隆梅</t>
  </si>
  <si>
    <t>1.2</t>
  </si>
  <si>
    <t>3140</t>
  </si>
  <si>
    <t>1111</t>
  </si>
  <si>
    <t>张越</t>
  </si>
  <si>
    <t>3141</t>
  </si>
  <si>
    <t>1112</t>
  </si>
  <si>
    <t>黄启忠</t>
  </si>
  <si>
    <t>3143</t>
  </si>
  <si>
    <t>1113</t>
  </si>
  <si>
    <t>向彦霓</t>
  </si>
  <si>
    <t>3145</t>
  </si>
  <si>
    <t>蒋东梅</t>
  </si>
  <si>
    <t>3146</t>
  </si>
  <si>
    <t>1115</t>
  </si>
  <si>
    <t>许开炜</t>
  </si>
  <si>
    <t>3148</t>
  </si>
  <si>
    <t>27.76</t>
  </si>
  <si>
    <t>1116</t>
  </si>
  <si>
    <t>彭茂鑫</t>
  </si>
  <si>
    <t>3149</t>
  </si>
  <si>
    <t>1117</t>
  </si>
  <si>
    <t>0000262445</t>
  </si>
  <si>
    <t>王倩</t>
  </si>
  <si>
    <t>3150</t>
  </si>
  <si>
    <t>1118</t>
  </si>
  <si>
    <t>王俊杰</t>
  </si>
  <si>
    <t>3152</t>
  </si>
  <si>
    <t>2018-08-20</t>
  </si>
  <si>
    <t>1988-01-05</t>
  </si>
  <si>
    <t>1119</t>
  </si>
  <si>
    <t>华月溪</t>
  </si>
  <si>
    <t>3153</t>
  </si>
  <si>
    <t>1120</t>
  </si>
  <si>
    <t>杨舒月</t>
  </si>
  <si>
    <t>3154</t>
  </si>
  <si>
    <t>2018-08-21</t>
  </si>
  <si>
    <t>1121</t>
  </si>
  <si>
    <t>王韵</t>
  </si>
  <si>
    <t>3155</t>
  </si>
  <si>
    <t>嘴</t>
  </si>
  <si>
    <t>1122</t>
  </si>
  <si>
    <t>谭金苗</t>
  </si>
  <si>
    <t>3156</t>
  </si>
  <si>
    <t>1123</t>
  </si>
  <si>
    <t>何明娜</t>
  </si>
  <si>
    <t>3157</t>
  </si>
  <si>
    <t>右下肢</t>
  </si>
  <si>
    <t>1124</t>
  </si>
  <si>
    <t>谭越华</t>
  </si>
  <si>
    <t>7.5</t>
  </si>
  <si>
    <t>3158</t>
  </si>
  <si>
    <t>1989-07-04</t>
  </si>
  <si>
    <t>1125</t>
  </si>
  <si>
    <t>刁健</t>
  </si>
  <si>
    <t>3159</t>
  </si>
  <si>
    <t>2018-08-22</t>
  </si>
  <si>
    <t>1126</t>
  </si>
  <si>
    <t>吴启文</t>
  </si>
  <si>
    <t>3160</t>
  </si>
  <si>
    <t>2015-04-02</t>
  </si>
  <si>
    <t>张军</t>
  </si>
  <si>
    <t>3161</t>
  </si>
  <si>
    <t>1128</t>
  </si>
  <si>
    <t>袁敏</t>
  </si>
  <si>
    <t>3162</t>
  </si>
  <si>
    <t>1129</t>
  </si>
  <si>
    <t>蔡滨忆</t>
  </si>
  <si>
    <t>3163</t>
  </si>
  <si>
    <t>2018-08-23</t>
  </si>
  <si>
    <t>1130</t>
  </si>
  <si>
    <t>吴昊</t>
  </si>
  <si>
    <t>3165</t>
  </si>
  <si>
    <t>1131</t>
  </si>
  <si>
    <t>谢长春</t>
  </si>
  <si>
    <t>3167</t>
  </si>
  <si>
    <t>1132</t>
  </si>
  <si>
    <t>梁宇含</t>
  </si>
  <si>
    <t>3168</t>
  </si>
  <si>
    <t>1133</t>
  </si>
  <si>
    <t>江凤青</t>
  </si>
  <si>
    <t>3169</t>
  </si>
  <si>
    <t>1134</t>
  </si>
  <si>
    <t>王俊堡</t>
  </si>
  <si>
    <t>3171</t>
  </si>
  <si>
    <t>2012-01-05</t>
  </si>
  <si>
    <t>1135</t>
  </si>
  <si>
    <t>李泓廷</t>
  </si>
  <si>
    <t>3172</t>
  </si>
  <si>
    <t>1136</t>
  </si>
  <si>
    <t>文丹丹</t>
  </si>
  <si>
    <t>3173</t>
  </si>
  <si>
    <t>1137</t>
  </si>
  <si>
    <t>唐莉</t>
  </si>
  <si>
    <t>2020-12-09</t>
  </si>
  <si>
    <t>3174</t>
  </si>
  <si>
    <t>22.26</t>
  </si>
  <si>
    <t>1138</t>
  </si>
  <si>
    <t>聂敏</t>
  </si>
  <si>
    <t>3175</t>
  </si>
  <si>
    <t>0.4</t>
  </si>
  <si>
    <t>1139</t>
  </si>
  <si>
    <t>汤丹丹</t>
  </si>
  <si>
    <t>3、4</t>
  </si>
  <si>
    <t>3176</t>
  </si>
  <si>
    <t>1140</t>
  </si>
  <si>
    <t>何晓丽</t>
  </si>
  <si>
    <t>3178</t>
  </si>
  <si>
    <t>2012-01-11</t>
  </si>
  <si>
    <t>1141</t>
  </si>
  <si>
    <t>田文平</t>
  </si>
  <si>
    <t>2609</t>
  </si>
  <si>
    <t>2017-08-21</t>
  </si>
  <si>
    <t>商业</t>
  </si>
  <si>
    <t>手足</t>
  </si>
  <si>
    <t>1142</t>
  </si>
  <si>
    <t>孙玉卓</t>
  </si>
  <si>
    <t>3511</t>
  </si>
  <si>
    <t>2019-06-11</t>
  </si>
  <si>
    <t>1143</t>
  </si>
  <si>
    <t>谭书琼</t>
  </si>
  <si>
    <t>3504</t>
  </si>
  <si>
    <t>III型，有时灼伤，有时晒黑</t>
  </si>
  <si>
    <t>1144</t>
  </si>
  <si>
    <t>成飞</t>
  </si>
  <si>
    <t>3059</t>
  </si>
  <si>
    <t>1145</t>
  </si>
  <si>
    <t>卢树兰</t>
  </si>
  <si>
    <t>3060</t>
  </si>
  <si>
    <t>2015-11-05</t>
  </si>
  <si>
    <t>1146</t>
  </si>
  <si>
    <t>杨远碧</t>
  </si>
  <si>
    <t>2432</t>
  </si>
  <si>
    <t>2017-07-19</t>
  </si>
  <si>
    <t>1147</t>
  </si>
  <si>
    <t>刘小林</t>
  </si>
  <si>
    <t>3062</t>
  </si>
  <si>
    <t>2018-07-09</t>
  </si>
  <si>
    <t>1148</t>
  </si>
  <si>
    <t>肖尤金</t>
  </si>
  <si>
    <t>3823</t>
  </si>
  <si>
    <t>1149</t>
  </si>
  <si>
    <t>郭宗秀</t>
  </si>
  <si>
    <t>3063</t>
  </si>
  <si>
    <t>2018-05-09</t>
  </si>
  <si>
    <t>潘凯</t>
  </si>
  <si>
    <t>3064</t>
  </si>
  <si>
    <t>1151</t>
  </si>
  <si>
    <t>何航</t>
  </si>
  <si>
    <t>3065</t>
  </si>
  <si>
    <t>高中</t>
  </si>
  <si>
    <t>2017-08-05</t>
  </si>
  <si>
    <t>1152</t>
  </si>
  <si>
    <t>张亮</t>
  </si>
  <si>
    <t>3572</t>
  </si>
  <si>
    <t>24.39</t>
  </si>
  <si>
    <t>梁丹</t>
  </si>
  <si>
    <t>3066</t>
  </si>
  <si>
    <t>2008-01-03</t>
  </si>
  <si>
    <t>1154</t>
  </si>
  <si>
    <t>徐鸿</t>
  </si>
  <si>
    <t>3068</t>
  </si>
  <si>
    <t>2015-01-02</t>
  </si>
  <si>
    <t>1155</t>
  </si>
  <si>
    <t>刘岩</t>
  </si>
  <si>
    <t>2721</t>
  </si>
  <si>
    <t>15.94</t>
  </si>
  <si>
    <t>1156</t>
  </si>
  <si>
    <t>叶燕</t>
  </si>
  <si>
    <t>3069</t>
  </si>
  <si>
    <t>2008-07-10</t>
  </si>
  <si>
    <t>1157</t>
  </si>
  <si>
    <t>余昌芳</t>
  </si>
  <si>
    <t>1819</t>
  </si>
  <si>
    <t>2016-08-23</t>
  </si>
  <si>
    <t>1998-11-01</t>
  </si>
  <si>
    <t>毛欢</t>
  </si>
  <si>
    <t>3070</t>
  </si>
  <si>
    <t>右口角</t>
  </si>
  <si>
    <t>1159</t>
  </si>
  <si>
    <t>罗杉双</t>
  </si>
  <si>
    <t>3071</t>
  </si>
  <si>
    <t>2017-02-03</t>
  </si>
  <si>
    <t>1160</t>
  </si>
  <si>
    <t>付吉春</t>
  </si>
  <si>
    <t>3073</t>
  </si>
  <si>
    <t>1161</t>
  </si>
  <si>
    <t>王琅</t>
  </si>
  <si>
    <t>3074</t>
  </si>
  <si>
    <t>2018-07-12</t>
  </si>
  <si>
    <t>1162</t>
  </si>
  <si>
    <t>杜杨果</t>
  </si>
  <si>
    <t>3075</t>
  </si>
  <si>
    <t>左胸部</t>
  </si>
  <si>
    <t>1163</t>
  </si>
  <si>
    <t>冉琼尧</t>
  </si>
  <si>
    <t>3076</t>
  </si>
  <si>
    <t>2018-08-12</t>
  </si>
  <si>
    <t>2015-01-10</t>
  </si>
  <si>
    <t>1164</t>
  </si>
  <si>
    <t>张正羽</t>
  </si>
  <si>
    <t>3077</t>
  </si>
  <si>
    <t>前胸</t>
  </si>
  <si>
    <t>1165</t>
  </si>
  <si>
    <t>郭强</t>
  </si>
  <si>
    <t>3078</t>
  </si>
  <si>
    <t>2017-11-03</t>
  </si>
  <si>
    <t>1166</t>
  </si>
  <si>
    <t>马树平</t>
  </si>
  <si>
    <t>3079</t>
  </si>
  <si>
    <t>左手臂</t>
  </si>
  <si>
    <t>1167</t>
  </si>
  <si>
    <t>郑亮科</t>
  </si>
  <si>
    <t>3080</t>
  </si>
  <si>
    <t>1168</t>
  </si>
  <si>
    <t>罗意刚</t>
  </si>
  <si>
    <t>3240</t>
  </si>
  <si>
    <t>1169</t>
  </si>
  <si>
    <t>廖伯怡</t>
  </si>
  <si>
    <t>3081</t>
  </si>
  <si>
    <t>2018-07-16</t>
  </si>
  <si>
    <t>1170</t>
  </si>
  <si>
    <t>刘丹</t>
  </si>
  <si>
    <t>3082</t>
  </si>
  <si>
    <t>2018-05-04</t>
  </si>
  <si>
    <t>额顶部</t>
  </si>
  <si>
    <t>1171</t>
  </si>
  <si>
    <t>陈霞</t>
  </si>
  <si>
    <t>3083</t>
  </si>
  <si>
    <t>2012-01-06</t>
  </si>
  <si>
    <t>1172</t>
  </si>
  <si>
    <t>曹颖</t>
  </si>
  <si>
    <t>3084</t>
  </si>
  <si>
    <t>2012-11-02</t>
  </si>
  <si>
    <t>1173</t>
  </si>
  <si>
    <t>段诗琦</t>
  </si>
  <si>
    <t>3085</t>
  </si>
  <si>
    <t>1174</t>
  </si>
  <si>
    <t>0000229954</t>
  </si>
  <si>
    <t>陈斌</t>
  </si>
  <si>
    <t>3086</t>
  </si>
  <si>
    <t>2014-01-03</t>
  </si>
  <si>
    <t>1175</t>
  </si>
  <si>
    <t>张诗雨</t>
  </si>
  <si>
    <t>3087</t>
  </si>
  <si>
    <t>2018-07-17</t>
  </si>
  <si>
    <t>1176</t>
  </si>
  <si>
    <t>刘华伟</t>
  </si>
  <si>
    <t>3088</t>
  </si>
  <si>
    <t>2008-01-04</t>
  </si>
  <si>
    <t>杨胜霞</t>
  </si>
  <si>
    <t>3179</t>
  </si>
  <si>
    <t>2016-01-05</t>
  </si>
  <si>
    <t>1178</t>
  </si>
  <si>
    <t>胡忆</t>
  </si>
  <si>
    <t>3824</t>
  </si>
  <si>
    <t>141cm</t>
  </si>
  <si>
    <t>33.4</t>
  </si>
  <si>
    <t>16.79</t>
  </si>
  <si>
    <t>1179</t>
  </si>
  <si>
    <t>罗予彤</t>
  </si>
  <si>
    <t>3825</t>
  </si>
  <si>
    <t>95.1</t>
  </si>
  <si>
    <t>157cm</t>
  </si>
  <si>
    <t>21.7</t>
  </si>
  <si>
    <t>1999-07-01</t>
  </si>
  <si>
    <t>1180</t>
  </si>
  <si>
    <t>廖元元</t>
  </si>
  <si>
    <t>3089</t>
  </si>
  <si>
    <t>1181</t>
  </si>
  <si>
    <t>黄隆威</t>
  </si>
  <si>
    <t>3090</t>
  </si>
  <si>
    <t>1182</t>
  </si>
  <si>
    <t>何煜萍</t>
  </si>
  <si>
    <t>3091</t>
  </si>
  <si>
    <t>1183</t>
  </si>
  <si>
    <t>简贵宾</t>
  </si>
  <si>
    <t>2018-07-18</t>
  </si>
  <si>
    <t>1184</t>
  </si>
  <si>
    <t>张小容</t>
  </si>
  <si>
    <t>3467</t>
  </si>
  <si>
    <t>1185</t>
  </si>
  <si>
    <t>任洪汛</t>
  </si>
  <si>
    <t>3093</t>
  </si>
  <si>
    <t>2018-07-19</t>
  </si>
  <si>
    <t>2011-01-21</t>
  </si>
  <si>
    <t>1186</t>
  </si>
  <si>
    <t>游利平</t>
  </si>
  <si>
    <t>3094</t>
  </si>
  <si>
    <t>1991-11-01</t>
  </si>
  <si>
    <t>1187</t>
  </si>
  <si>
    <t>吴欣联</t>
  </si>
  <si>
    <t>3095</t>
  </si>
  <si>
    <t>1188</t>
  </si>
  <si>
    <t>王彦</t>
  </si>
  <si>
    <t>3096</t>
  </si>
  <si>
    <t>1189</t>
  </si>
  <si>
    <t>庹寒梅</t>
  </si>
  <si>
    <t>3098</t>
  </si>
  <si>
    <t>1190</t>
  </si>
  <si>
    <t>袁艺珊</t>
  </si>
  <si>
    <t>3099</t>
  </si>
  <si>
    <t>1191</t>
  </si>
  <si>
    <t>陈超</t>
  </si>
  <si>
    <t>3440</t>
  </si>
  <si>
    <t>1192</t>
  </si>
  <si>
    <t>陈帝长</t>
  </si>
  <si>
    <t>3474</t>
  </si>
  <si>
    <t>2019-05-16</t>
  </si>
  <si>
    <t>1193</t>
  </si>
  <si>
    <t>杨德文</t>
  </si>
  <si>
    <t>3180</t>
  </si>
  <si>
    <t>2009-02-03</t>
  </si>
  <si>
    <t>1194</t>
  </si>
  <si>
    <t>3475</t>
  </si>
  <si>
    <t>马宁蔓</t>
  </si>
  <si>
    <t>1195</t>
  </si>
  <si>
    <t>周星言</t>
  </si>
  <si>
    <t>3181</t>
  </si>
  <si>
    <t>1196</t>
  </si>
  <si>
    <t>任信儒</t>
  </si>
  <si>
    <t>3476</t>
  </si>
  <si>
    <t>1197</t>
  </si>
  <si>
    <t>谭钧壕</t>
  </si>
  <si>
    <t>3182</t>
  </si>
  <si>
    <t>2018-08-30</t>
  </si>
  <si>
    <t>2012-05-02</t>
  </si>
  <si>
    <t>1198</t>
  </si>
  <si>
    <t>范家铭</t>
  </si>
  <si>
    <t>3478</t>
  </si>
  <si>
    <t>1199</t>
  </si>
  <si>
    <t>刘峤</t>
  </si>
  <si>
    <t>3479</t>
  </si>
  <si>
    <t>1200</t>
  </si>
  <si>
    <t>董燕</t>
  </si>
  <si>
    <t>3184</t>
  </si>
  <si>
    <t>1201</t>
  </si>
  <si>
    <t>万继胜</t>
  </si>
  <si>
    <t>3480</t>
  </si>
  <si>
    <t>1202</t>
  </si>
  <si>
    <t>赵洋</t>
  </si>
  <si>
    <t>3186</t>
  </si>
  <si>
    <t>2014-01-08</t>
  </si>
  <si>
    <t>1203</t>
  </si>
  <si>
    <t>李本翠</t>
  </si>
  <si>
    <t>3482</t>
  </si>
  <si>
    <t>1204</t>
  </si>
  <si>
    <t>唐桂华</t>
  </si>
  <si>
    <t>3483</t>
  </si>
  <si>
    <t>2019-05-29</t>
  </si>
  <si>
    <t>1205</t>
  </si>
  <si>
    <t>杨德军</t>
  </si>
  <si>
    <t>3187</t>
  </si>
  <si>
    <t>1206</t>
  </si>
  <si>
    <t>陈俊熹</t>
  </si>
  <si>
    <t>3484</t>
  </si>
  <si>
    <t>1207</t>
  </si>
  <si>
    <t>江红美</t>
  </si>
  <si>
    <t>3485</t>
  </si>
  <si>
    <t>1997-11-01</t>
  </si>
  <si>
    <t>1208</t>
  </si>
  <si>
    <t>杨志强</t>
  </si>
  <si>
    <t>0.8</t>
  </si>
  <si>
    <t>3188</t>
  </si>
  <si>
    <t>1209</t>
  </si>
  <si>
    <t>程昌利</t>
  </si>
  <si>
    <t>3486</t>
  </si>
  <si>
    <t>1210</t>
  </si>
  <si>
    <t>刘润霞</t>
  </si>
  <si>
    <t>3189</t>
  </si>
  <si>
    <t>1211</t>
  </si>
  <si>
    <t>肖湘萍</t>
  </si>
  <si>
    <t>3487</t>
  </si>
  <si>
    <t>1212</t>
  </si>
  <si>
    <t>龚玲</t>
  </si>
  <si>
    <t>3190</t>
  </si>
  <si>
    <t>左玉兰</t>
  </si>
  <si>
    <t>3488</t>
  </si>
  <si>
    <t>1214</t>
  </si>
  <si>
    <t>吴晓娅</t>
  </si>
  <si>
    <t>3191</t>
  </si>
  <si>
    <t>1215</t>
  </si>
  <si>
    <t>黄新月</t>
  </si>
  <si>
    <t>3489</t>
  </si>
  <si>
    <t>1216</t>
  </si>
  <si>
    <t>向俊臣</t>
  </si>
  <si>
    <t>3490</t>
  </si>
  <si>
    <t>1217</t>
  </si>
  <si>
    <t>朱兴华</t>
  </si>
  <si>
    <t>3194</t>
  </si>
  <si>
    <t>1218</t>
  </si>
  <si>
    <t>丁烨</t>
  </si>
  <si>
    <t>3495</t>
  </si>
  <si>
    <t>1219</t>
  </si>
  <si>
    <t>谢耀辉</t>
  </si>
  <si>
    <t>3496</t>
  </si>
  <si>
    <t>2019-06-04</t>
  </si>
  <si>
    <t>2011-11-01</t>
  </si>
  <si>
    <t>1220</t>
  </si>
  <si>
    <t>陈奕汐</t>
  </si>
  <si>
    <t>廖莎莎</t>
  </si>
  <si>
    <t>2020-05-19</t>
  </si>
  <si>
    <t>3498</t>
  </si>
  <si>
    <t>1222</t>
  </si>
  <si>
    <t>张芷凝</t>
  </si>
  <si>
    <t>3499</t>
  </si>
  <si>
    <t>左大腿</t>
  </si>
  <si>
    <t>1223</t>
  </si>
  <si>
    <t>刘素娟</t>
  </si>
  <si>
    <t>3500</t>
  </si>
  <si>
    <t>1224</t>
  </si>
  <si>
    <t>罗兴僮</t>
  </si>
  <si>
    <t>3454</t>
  </si>
  <si>
    <t>1225</t>
  </si>
  <si>
    <t>邱胜丰</t>
  </si>
  <si>
    <t>2020-08-24</t>
  </si>
  <si>
    <t>3469</t>
  </si>
  <si>
    <t>1226</t>
  </si>
  <si>
    <t>王妮珂</t>
  </si>
  <si>
    <t>3471</t>
  </si>
  <si>
    <t>1227</t>
  </si>
  <si>
    <t>钟春</t>
  </si>
  <si>
    <t>3472</t>
  </si>
  <si>
    <t>下巴</t>
  </si>
  <si>
    <t>1228</t>
  </si>
  <si>
    <t>赵尉博</t>
  </si>
  <si>
    <t>2550</t>
  </si>
  <si>
    <t>2016-06-20</t>
  </si>
  <si>
    <t>1229</t>
  </si>
  <si>
    <t>胡玉婷</t>
  </si>
  <si>
    <t>2551</t>
  </si>
  <si>
    <t>2011-12-01</t>
  </si>
  <si>
    <t>张秀群</t>
  </si>
  <si>
    <t>2552</t>
  </si>
  <si>
    <t>1231</t>
  </si>
  <si>
    <t>彭龙</t>
  </si>
  <si>
    <t>2019-12-02</t>
  </si>
  <si>
    <t>3826</t>
  </si>
  <si>
    <t>1233</t>
  </si>
  <si>
    <t>王国淼</t>
  </si>
  <si>
    <t>2553</t>
  </si>
  <si>
    <t>0.01</t>
  </si>
  <si>
    <t>1236</t>
  </si>
  <si>
    <t>王志群</t>
  </si>
  <si>
    <t>2555</t>
  </si>
  <si>
    <t>1238</t>
  </si>
  <si>
    <t>黄建梅</t>
  </si>
  <si>
    <t>2556</t>
  </si>
  <si>
    <t>1997-01-20</t>
  </si>
  <si>
    <t>1239</t>
  </si>
  <si>
    <t>何丽</t>
  </si>
  <si>
    <t>2557</t>
  </si>
  <si>
    <t>胸前</t>
  </si>
  <si>
    <t>1240</t>
  </si>
  <si>
    <t>郭汇</t>
  </si>
  <si>
    <t>2558</t>
  </si>
  <si>
    <t>2017-08-02</t>
  </si>
  <si>
    <t>1997-01-01</t>
  </si>
  <si>
    <t>1241</t>
  </si>
  <si>
    <t>陈建宏</t>
  </si>
  <si>
    <t>2559</t>
  </si>
  <si>
    <t>2016-05-01</t>
  </si>
  <si>
    <t>1242</t>
  </si>
  <si>
    <t>杜国先</t>
  </si>
  <si>
    <t>2560</t>
  </si>
  <si>
    <t>1243</t>
  </si>
  <si>
    <t>杨悦禾</t>
  </si>
  <si>
    <t>2561</t>
  </si>
  <si>
    <t>1244</t>
  </si>
  <si>
    <t>尹斌</t>
  </si>
  <si>
    <t>2562</t>
  </si>
  <si>
    <t>1245</t>
  </si>
  <si>
    <t>蒋治利</t>
  </si>
  <si>
    <t>2563</t>
  </si>
  <si>
    <t>1246</t>
  </si>
  <si>
    <t>许慧铮</t>
  </si>
  <si>
    <t>2564</t>
  </si>
  <si>
    <t>2014-05-02</t>
  </si>
  <si>
    <t>1247</t>
  </si>
  <si>
    <t>熊雁</t>
  </si>
  <si>
    <t>2565</t>
  </si>
  <si>
    <t>2016-09-30</t>
  </si>
  <si>
    <t>1248</t>
  </si>
  <si>
    <t>李欣雨</t>
  </si>
  <si>
    <t>2019-12-03</t>
  </si>
  <si>
    <t>3827</t>
  </si>
  <si>
    <t>14.98</t>
  </si>
  <si>
    <t>1249</t>
  </si>
  <si>
    <t>敖顺中</t>
  </si>
  <si>
    <t>2019-12-04</t>
  </si>
  <si>
    <t>3828</t>
  </si>
  <si>
    <t>84</t>
  </si>
  <si>
    <t>28.39</t>
  </si>
  <si>
    <t>1250</t>
  </si>
  <si>
    <t>李声桂</t>
  </si>
  <si>
    <t>3829</t>
  </si>
  <si>
    <t>28.44</t>
  </si>
  <si>
    <t>2019-06-17</t>
  </si>
  <si>
    <t>1251</t>
  </si>
  <si>
    <t>罗屹</t>
  </si>
  <si>
    <t>3830</t>
  </si>
  <si>
    <t>21.6</t>
  </si>
  <si>
    <t>建筑设计</t>
  </si>
  <si>
    <t>1252</t>
  </si>
  <si>
    <t>龙江</t>
  </si>
  <si>
    <t>3832</t>
  </si>
  <si>
    <t>28.72</t>
  </si>
  <si>
    <t>2013-06-01</t>
  </si>
  <si>
    <t>1253</t>
  </si>
  <si>
    <t>刘少益</t>
  </si>
  <si>
    <t>2020-04-13</t>
  </si>
  <si>
    <t>3831</t>
  </si>
  <si>
    <t>其退休他</t>
  </si>
  <si>
    <t>1987-06-01</t>
  </si>
  <si>
    <t>1254</t>
  </si>
  <si>
    <t>余思呈</t>
  </si>
  <si>
    <t>2566</t>
  </si>
  <si>
    <t>1255</t>
  </si>
  <si>
    <t>胡怡</t>
  </si>
  <si>
    <t>2568</t>
  </si>
  <si>
    <t>2016-11-21</t>
  </si>
  <si>
    <t>1258</t>
  </si>
  <si>
    <t>刘轩孜</t>
  </si>
  <si>
    <t>2571</t>
  </si>
  <si>
    <t>1259</t>
  </si>
  <si>
    <t>王忠玉</t>
  </si>
  <si>
    <t>2572</t>
  </si>
  <si>
    <t>涵</t>
  </si>
  <si>
    <t>2015-12-20</t>
  </si>
  <si>
    <t>1260</t>
  </si>
  <si>
    <t>苏小雨</t>
  </si>
  <si>
    <t>2573</t>
  </si>
  <si>
    <t>1261</t>
  </si>
  <si>
    <t>周平</t>
  </si>
  <si>
    <t>2569</t>
  </si>
  <si>
    <t>1997-10-31</t>
  </si>
  <si>
    <t>1262</t>
  </si>
  <si>
    <t>章黎</t>
  </si>
  <si>
    <t>2574</t>
  </si>
  <si>
    <t>1263</t>
  </si>
  <si>
    <t>蒋利</t>
  </si>
  <si>
    <t>2570</t>
  </si>
  <si>
    <t xml:space="preserve">汉 </t>
  </si>
  <si>
    <t>商业个体</t>
  </si>
  <si>
    <t>2017-02-20</t>
  </si>
  <si>
    <t>1265</t>
  </si>
  <si>
    <t>钟艺涓</t>
  </si>
  <si>
    <t>2576</t>
  </si>
  <si>
    <t>1266</t>
  </si>
  <si>
    <t>段凤芬</t>
  </si>
  <si>
    <t>2577</t>
  </si>
  <si>
    <t>务农</t>
  </si>
  <si>
    <t>1992-01-01</t>
  </si>
  <si>
    <t>1267</t>
  </si>
  <si>
    <t>吴远篪</t>
  </si>
  <si>
    <t>2427</t>
  </si>
  <si>
    <t>136</t>
  </si>
  <si>
    <t>1268</t>
  </si>
  <si>
    <t>刘艾灵</t>
  </si>
  <si>
    <t>2849</t>
  </si>
  <si>
    <t>2018-01-31</t>
  </si>
  <si>
    <t>1.15</t>
  </si>
  <si>
    <t>17.5</t>
  </si>
  <si>
    <t>1269</t>
  </si>
  <si>
    <t>曾昭蜀</t>
  </si>
  <si>
    <t>3833</t>
  </si>
  <si>
    <t>1270</t>
  </si>
  <si>
    <t>邓晓琳</t>
  </si>
  <si>
    <t>1590</t>
  </si>
  <si>
    <t>2016-01-19</t>
  </si>
  <si>
    <t>26.03</t>
  </si>
  <si>
    <t>1271</t>
  </si>
  <si>
    <t>林峰</t>
  </si>
  <si>
    <t>2904</t>
  </si>
  <si>
    <t>2018-03-29</t>
  </si>
  <si>
    <t>0000160426</t>
  </si>
  <si>
    <t>王敏</t>
  </si>
  <si>
    <t>2993</t>
  </si>
  <si>
    <t>2018-05-30</t>
  </si>
  <si>
    <t>右颊</t>
  </si>
  <si>
    <t>1273</t>
  </si>
  <si>
    <t>吴放</t>
  </si>
  <si>
    <t>2013-06-18</t>
  </si>
  <si>
    <t>308</t>
  </si>
  <si>
    <t>2013-04-10</t>
  </si>
  <si>
    <t>2013-02-10</t>
  </si>
  <si>
    <t>1274</t>
  </si>
  <si>
    <t>杨尚蓉</t>
  </si>
  <si>
    <t>3552</t>
  </si>
  <si>
    <t>1275</t>
  </si>
  <si>
    <t>吴国铧</t>
  </si>
  <si>
    <t>3000</t>
  </si>
  <si>
    <t>1276</t>
  </si>
  <si>
    <t>陶云生</t>
  </si>
  <si>
    <t>2020-03-04</t>
  </si>
  <si>
    <t>2821</t>
  </si>
  <si>
    <t>2017-12-26</t>
  </si>
  <si>
    <t>2017-03-10</t>
  </si>
  <si>
    <t>1277</t>
  </si>
  <si>
    <t>刘一灵</t>
  </si>
  <si>
    <t>2999</t>
  </si>
  <si>
    <t>1278</t>
  </si>
  <si>
    <t>冯兴兰</t>
  </si>
  <si>
    <t>2998</t>
  </si>
  <si>
    <t>2015-01-22</t>
  </si>
  <si>
    <t>1279</t>
  </si>
  <si>
    <t>秦定容</t>
  </si>
  <si>
    <t>2997</t>
  </si>
  <si>
    <t>1997-01-03</t>
  </si>
  <si>
    <t>1280</t>
  </si>
  <si>
    <t>文玉梅</t>
  </si>
  <si>
    <t>2996</t>
  </si>
  <si>
    <t>2014-03-07</t>
  </si>
  <si>
    <t>陆路(张露）</t>
  </si>
  <si>
    <t>2019-03-09</t>
  </si>
  <si>
    <t>王爱灵</t>
  </si>
  <si>
    <t>2019-12-06</t>
  </si>
  <si>
    <t>2578</t>
  </si>
  <si>
    <t>2015-01-15</t>
  </si>
  <si>
    <t>1283</t>
  </si>
  <si>
    <t>姚江鸿</t>
  </si>
  <si>
    <t>2579</t>
  </si>
  <si>
    <t>0.02</t>
  </si>
  <si>
    <t>1284</t>
  </si>
  <si>
    <t>伍修远</t>
  </si>
  <si>
    <t>2580</t>
  </si>
  <si>
    <t>1285</t>
  </si>
  <si>
    <t>胡浩云</t>
  </si>
  <si>
    <t>2581</t>
  </si>
  <si>
    <t>1286</t>
  </si>
  <si>
    <t>谭泷熙</t>
  </si>
  <si>
    <t>2582</t>
  </si>
  <si>
    <t>2017-08-14</t>
  </si>
  <si>
    <t>刘文萍</t>
  </si>
  <si>
    <t>2583</t>
  </si>
  <si>
    <t>家务</t>
  </si>
  <si>
    <t>2012-04-01</t>
  </si>
  <si>
    <t>娄秀玲</t>
  </si>
  <si>
    <t>2584</t>
  </si>
  <si>
    <t>2017-01-10</t>
  </si>
  <si>
    <t>1289</t>
  </si>
  <si>
    <t>高成瑶</t>
  </si>
  <si>
    <t>2585</t>
  </si>
  <si>
    <t>1290</t>
  </si>
  <si>
    <t>李东阳</t>
  </si>
  <si>
    <t>2586</t>
  </si>
  <si>
    <t>1291</t>
  </si>
  <si>
    <t>赵艺逻</t>
  </si>
  <si>
    <t>2587</t>
  </si>
  <si>
    <t>1292</t>
  </si>
  <si>
    <t>彭亚华</t>
  </si>
  <si>
    <t>2588</t>
  </si>
  <si>
    <t>37.7</t>
  </si>
  <si>
    <t>2017-08-15</t>
  </si>
  <si>
    <t>1293</t>
  </si>
  <si>
    <t>钟雪埌</t>
  </si>
  <si>
    <t>2589</t>
  </si>
  <si>
    <t>1294</t>
  </si>
  <si>
    <t>谭术琼</t>
  </si>
  <si>
    <t>2590</t>
  </si>
  <si>
    <t>2017-06-20</t>
  </si>
  <si>
    <t>侯长艳</t>
  </si>
  <si>
    <t>2591</t>
  </si>
  <si>
    <t>卢婷婷</t>
  </si>
  <si>
    <t>2592</t>
  </si>
  <si>
    <t>1297</t>
  </si>
  <si>
    <t>虞淼</t>
  </si>
  <si>
    <t>2593</t>
  </si>
  <si>
    <t>1299</t>
  </si>
  <si>
    <t>王斌</t>
  </si>
  <si>
    <t>2594</t>
  </si>
  <si>
    <t>2002-07-28</t>
  </si>
  <si>
    <t>1300</t>
  </si>
  <si>
    <t>廖先伟</t>
  </si>
  <si>
    <t>2595</t>
  </si>
  <si>
    <t>2017-08-16</t>
  </si>
  <si>
    <t>1301</t>
  </si>
  <si>
    <t>张静</t>
  </si>
  <si>
    <t>2596</t>
  </si>
  <si>
    <t>1302</t>
  </si>
  <si>
    <t>刘红</t>
  </si>
  <si>
    <t>1303</t>
  </si>
  <si>
    <t>桑杰洪</t>
  </si>
  <si>
    <t>2598</t>
  </si>
  <si>
    <t>上唇</t>
  </si>
  <si>
    <t>1304</t>
  </si>
  <si>
    <t>袁境鸿</t>
  </si>
  <si>
    <t>2599</t>
  </si>
  <si>
    <t>1305</t>
  </si>
  <si>
    <t>张雨涵</t>
  </si>
  <si>
    <t>2600</t>
  </si>
  <si>
    <t>0.08</t>
  </si>
  <si>
    <t>王凯</t>
  </si>
  <si>
    <t>2399</t>
  </si>
  <si>
    <t>2017-07-10</t>
  </si>
  <si>
    <t>1307</t>
  </si>
  <si>
    <t>罗诫达吉</t>
  </si>
  <si>
    <t>2400</t>
  </si>
  <si>
    <t>藏族</t>
  </si>
  <si>
    <t>2004-01-01</t>
  </si>
  <si>
    <t>1308</t>
  </si>
  <si>
    <t>苟洪玉</t>
  </si>
  <si>
    <t>2019-12-10</t>
  </si>
  <si>
    <t>3835</t>
  </si>
  <si>
    <t>2019-12-07</t>
  </si>
  <si>
    <t>1309</t>
  </si>
  <si>
    <t>闵新皓</t>
  </si>
  <si>
    <t>3836</t>
  </si>
  <si>
    <t>1310</t>
  </si>
  <si>
    <t>何小林</t>
  </si>
  <si>
    <t>2019-12-11</t>
  </si>
  <si>
    <t>3249</t>
  </si>
  <si>
    <t>2017-01-14</t>
  </si>
  <si>
    <t>1311</t>
  </si>
  <si>
    <t>廖方利</t>
  </si>
  <si>
    <t>3250</t>
  </si>
  <si>
    <t>1988-01-07</t>
  </si>
  <si>
    <t>1312</t>
  </si>
  <si>
    <t>梅皓月</t>
  </si>
  <si>
    <t>3251</t>
  </si>
  <si>
    <t>2016-01-07</t>
  </si>
  <si>
    <t>1313</t>
  </si>
  <si>
    <t>曾治平</t>
  </si>
  <si>
    <t>3258</t>
  </si>
  <si>
    <t>2019-09-27</t>
  </si>
  <si>
    <t>1314</t>
  </si>
  <si>
    <t>钱直万</t>
  </si>
  <si>
    <t>3259</t>
  </si>
  <si>
    <t>1315</t>
  </si>
  <si>
    <t>熊爽</t>
  </si>
  <si>
    <t>3266</t>
  </si>
  <si>
    <t>美容</t>
  </si>
  <si>
    <t>2018-04-10</t>
  </si>
  <si>
    <t>1316</t>
  </si>
  <si>
    <t>陶之胤</t>
  </si>
  <si>
    <t>2018-10-09</t>
  </si>
  <si>
    <t>1317</t>
  </si>
  <si>
    <t>李俊昌</t>
  </si>
  <si>
    <t>3268</t>
  </si>
  <si>
    <t>银行</t>
  </si>
  <si>
    <t>2015-08-06</t>
  </si>
  <si>
    <t>1318</t>
  </si>
  <si>
    <t>刘向芬</t>
  </si>
  <si>
    <t>3269</t>
  </si>
  <si>
    <t>2018-10-10</t>
  </si>
  <si>
    <t>1319</t>
  </si>
  <si>
    <t>冉润霞</t>
  </si>
  <si>
    <t>3270</t>
  </si>
  <si>
    <t>2018-10-11</t>
  </si>
  <si>
    <t>1320</t>
  </si>
  <si>
    <t>李兰英</t>
  </si>
  <si>
    <t>2018-02-22</t>
  </si>
  <si>
    <t>1321</t>
  </si>
  <si>
    <t>杨振衣</t>
  </si>
  <si>
    <t>3273</t>
  </si>
  <si>
    <t>1322</t>
  </si>
  <si>
    <t>刘晓辉</t>
  </si>
  <si>
    <t>3274</t>
  </si>
  <si>
    <t>2003-08-13</t>
  </si>
  <si>
    <t>1323</t>
  </si>
  <si>
    <t>龚剑</t>
  </si>
  <si>
    <t>3276</t>
  </si>
  <si>
    <t>2018-10-15</t>
  </si>
  <si>
    <t>1324</t>
  </si>
  <si>
    <t>胡颖</t>
  </si>
  <si>
    <t>3277</t>
  </si>
  <si>
    <t>2016-01-08</t>
  </si>
  <si>
    <t>冯静</t>
  </si>
  <si>
    <t>3837</t>
  </si>
  <si>
    <t>2009-12-04</t>
  </si>
  <si>
    <t>1326</t>
  </si>
  <si>
    <t>陈大鹏</t>
  </si>
  <si>
    <t>2020-02-24</t>
  </si>
  <si>
    <t>2937</t>
  </si>
  <si>
    <t>2018-04-26</t>
  </si>
  <si>
    <t>1329</t>
  </si>
  <si>
    <t>李萍</t>
  </si>
  <si>
    <t>2925</t>
  </si>
  <si>
    <t>2018-04-18</t>
  </si>
  <si>
    <t>1330</t>
  </si>
  <si>
    <t>刘晓燕</t>
  </si>
  <si>
    <t>2020-03-11</t>
  </si>
  <si>
    <t>2843</t>
  </si>
  <si>
    <t>2018-01-23</t>
  </si>
  <si>
    <t>1331</t>
  </si>
  <si>
    <t>王阅雯</t>
  </si>
  <si>
    <t>1679</t>
  </si>
  <si>
    <t>2016-04-14</t>
  </si>
  <si>
    <t>1996-01-04</t>
  </si>
  <si>
    <t>1332</t>
  </si>
  <si>
    <t>黄莹</t>
  </si>
  <si>
    <t>2019-12-17</t>
  </si>
  <si>
    <t>3838</t>
  </si>
  <si>
    <t>20.93</t>
  </si>
  <si>
    <t>1333</t>
  </si>
  <si>
    <t>郑量</t>
  </si>
  <si>
    <t>2019-12-18</t>
  </si>
  <si>
    <t>3839</t>
  </si>
  <si>
    <t>22.05</t>
  </si>
  <si>
    <t>2005-12-15</t>
  </si>
  <si>
    <t>1335</t>
  </si>
  <si>
    <t>余俊杰</t>
  </si>
  <si>
    <t>3840</t>
  </si>
  <si>
    <t>19.37</t>
  </si>
  <si>
    <t>1336</t>
  </si>
  <si>
    <t>肖莉</t>
  </si>
  <si>
    <t>3841</t>
  </si>
  <si>
    <t>客服</t>
  </si>
  <si>
    <t>1338</t>
  </si>
  <si>
    <t>段雪梅</t>
  </si>
  <si>
    <t>2020-03-28</t>
  </si>
  <si>
    <t>2082</t>
  </si>
  <si>
    <t>2016-10-13</t>
  </si>
  <si>
    <t>干部</t>
  </si>
  <si>
    <t>1985-01-01</t>
  </si>
  <si>
    <t>1339</t>
  </si>
  <si>
    <t>0000276964</t>
  </si>
  <si>
    <t>熊佳丽</t>
  </si>
  <si>
    <t>3196</t>
  </si>
  <si>
    <t>3195</t>
  </si>
  <si>
    <t>嘴唇、颈部</t>
  </si>
  <si>
    <t>IV型，很少灼伤，经常晒黑、VI型，从不灼伤，总是晒黑</t>
  </si>
  <si>
    <t>1340</t>
  </si>
  <si>
    <t>颜裔卓</t>
  </si>
  <si>
    <t>0.9</t>
  </si>
  <si>
    <t>1.4</t>
  </si>
  <si>
    <t>2018-10-03</t>
  </si>
  <si>
    <t>2005-12-01</t>
  </si>
  <si>
    <t>1341</t>
  </si>
  <si>
    <t>蒋金峰</t>
  </si>
  <si>
    <t>2020-04-28</t>
  </si>
  <si>
    <t>2197</t>
  </si>
  <si>
    <t>2017-02-07</t>
  </si>
  <si>
    <t>22.14</t>
  </si>
  <si>
    <t>1342</t>
  </si>
  <si>
    <t>唐信</t>
  </si>
  <si>
    <t>3197</t>
  </si>
  <si>
    <t>谢龙杰</t>
  </si>
  <si>
    <t>2818</t>
  </si>
  <si>
    <t>1344</t>
  </si>
  <si>
    <t>陈立炳</t>
  </si>
  <si>
    <t>2046</t>
  </si>
  <si>
    <t>2016-09-21</t>
  </si>
  <si>
    <t>1345</t>
  </si>
  <si>
    <t>余宾</t>
  </si>
  <si>
    <t>3199</t>
  </si>
  <si>
    <t>2011-03-01</t>
  </si>
  <si>
    <t>严秀英</t>
  </si>
  <si>
    <t>3200</t>
  </si>
  <si>
    <t>1347</t>
  </si>
  <si>
    <t>张开琴</t>
  </si>
  <si>
    <t>2311</t>
  </si>
  <si>
    <t>2017-05-22</t>
  </si>
  <si>
    <t>1348</t>
  </si>
  <si>
    <t>冉景西</t>
  </si>
  <si>
    <t>2700</t>
  </si>
  <si>
    <t>2017-09-19</t>
  </si>
  <si>
    <t>1349</t>
  </si>
  <si>
    <t>黎晴</t>
  </si>
  <si>
    <t>2699</t>
  </si>
  <si>
    <t>1351</t>
  </si>
  <si>
    <t>刘娅娟</t>
  </si>
  <si>
    <t>2698</t>
  </si>
  <si>
    <t>付玉</t>
  </si>
  <si>
    <t>2697</t>
  </si>
  <si>
    <t>91</t>
  </si>
  <si>
    <t>颈后</t>
  </si>
  <si>
    <t>1353</t>
  </si>
  <si>
    <t>石仕国</t>
  </si>
  <si>
    <t>2696</t>
  </si>
  <si>
    <t>2017-09-18</t>
  </si>
  <si>
    <t>2002-01-02</t>
  </si>
  <si>
    <t>1354</t>
  </si>
  <si>
    <t>王菲</t>
  </si>
  <si>
    <t>2695</t>
  </si>
  <si>
    <t>1355</t>
  </si>
  <si>
    <t>刘宝书</t>
  </si>
  <si>
    <t>2376</t>
  </si>
  <si>
    <t>2017-06-28</t>
  </si>
  <si>
    <t>1356</t>
  </si>
  <si>
    <t>豆金容</t>
  </si>
  <si>
    <t>2694</t>
  </si>
  <si>
    <t>1357</t>
  </si>
  <si>
    <t>王丰</t>
  </si>
  <si>
    <t>2693</t>
  </si>
  <si>
    <t>1358</t>
  </si>
  <si>
    <t>刘远强</t>
  </si>
  <si>
    <t>2692</t>
  </si>
  <si>
    <t>司机</t>
  </si>
  <si>
    <t>1359</t>
  </si>
  <si>
    <t>徐之明</t>
  </si>
  <si>
    <t>2691</t>
  </si>
  <si>
    <t>1360</t>
  </si>
  <si>
    <t>龚嘉仪</t>
  </si>
  <si>
    <t>3842</t>
  </si>
  <si>
    <t>1362</t>
  </si>
  <si>
    <t>郭婉仪</t>
  </si>
  <si>
    <t>2019-12-23</t>
  </si>
  <si>
    <t>3843</t>
  </si>
  <si>
    <t>1363</t>
  </si>
  <si>
    <t>郑益佳</t>
  </si>
  <si>
    <t>3844</t>
  </si>
  <si>
    <t>1365</t>
  </si>
  <si>
    <t>王正莉</t>
  </si>
  <si>
    <t>3845</t>
  </si>
  <si>
    <t>1366</t>
  </si>
  <si>
    <t>韩大前</t>
  </si>
  <si>
    <t>2019-12-24</t>
  </si>
  <si>
    <t>3846</t>
  </si>
  <si>
    <t>17.78</t>
  </si>
  <si>
    <t>1368</t>
  </si>
  <si>
    <t>郭桂玉</t>
  </si>
  <si>
    <t>3278</t>
  </si>
  <si>
    <t>2018-10-16</t>
  </si>
  <si>
    <t>1369</t>
  </si>
  <si>
    <t>罗皓阳</t>
  </si>
  <si>
    <t>3279</t>
  </si>
  <si>
    <t>1370</t>
  </si>
  <si>
    <t>张华</t>
  </si>
  <si>
    <t>3280</t>
  </si>
  <si>
    <t>2017-10-13</t>
  </si>
  <si>
    <t>1371</t>
  </si>
  <si>
    <t>祖浩铭</t>
  </si>
  <si>
    <t>3281</t>
  </si>
  <si>
    <t>2016-12-07</t>
  </si>
  <si>
    <t>1372</t>
  </si>
  <si>
    <t>陈福寿</t>
  </si>
  <si>
    <t>3282</t>
  </si>
  <si>
    <t>1373</t>
  </si>
  <si>
    <t>雷恩</t>
  </si>
  <si>
    <t>3283</t>
  </si>
  <si>
    <t>1374</t>
  </si>
  <si>
    <t>吴华沙</t>
  </si>
  <si>
    <t>3284</t>
  </si>
  <si>
    <t>2018-10-17</t>
  </si>
  <si>
    <t>2014-07-10</t>
  </si>
  <si>
    <t>1375</t>
  </si>
  <si>
    <t>于娟</t>
  </si>
  <si>
    <t>3285</t>
  </si>
  <si>
    <t>1376</t>
  </si>
  <si>
    <t>王欣欣</t>
  </si>
  <si>
    <t>3286</t>
  </si>
  <si>
    <t>1378</t>
  </si>
  <si>
    <t>侯莉</t>
  </si>
  <si>
    <t>3847</t>
  </si>
  <si>
    <t>1379</t>
  </si>
  <si>
    <t>陈蓉</t>
  </si>
  <si>
    <t>3287</t>
  </si>
  <si>
    <t>李林燕</t>
  </si>
  <si>
    <t>3289</t>
  </si>
  <si>
    <t>2018-10-22</t>
  </si>
  <si>
    <t>2018-06-09</t>
  </si>
  <si>
    <t>1381</t>
  </si>
  <si>
    <t>马恋</t>
  </si>
  <si>
    <t>3290</t>
  </si>
  <si>
    <t>2018-10-24</t>
  </si>
  <si>
    <t>冯克伟</t>
  </si>
  <si>
    <t>3291</t>
  </si>
  <si>
    <t>2018-10-25</t>
  </si>
  <si>
    <t>1383</t>
  </si>
  <si>
    <t>0000251329</t>
  </si>
  <si>
    <t>李莉</t>
  </si>
  <si>
    <t>3292</t>
  </si>
  <si>
    <t>2018-10-29</t>
  </si>
  <si>
    <t>2017-05-12</t>
  </si>
  <si>
    <t>1384</t>
  </si>
  <si>
    <t>唐文明</t>
  </si>
  <si>
    <t>3293</t>
  </si>
  <si>
    <t>2018-10-30</t>
  </si>
  <si>
    <t>1385</t>
  </si>
  <si>
    <t>陈秀珍</t>
  </si>
  <si>
    <t>3255</t>
  </si>
  <si>
    <t>2018-09-26</t>
  </si>
  <si>
    <t>2018-09-16</t>
  </si>
  <si>
    <t>1386</t>
  </si>
  <si>
    <t>尹显杰</t>
  </si>
  <si>
    <t>3256</t>
  </si>
  <si>
    <t>1387</t>
  </si>
  <si>
    <t>何庆</t>
  </si>
  <si>
    <t>3257</t>
  </si>
  <si>
    <t>2010-12-09</t>
  </si>
  <si>
    <t>1388</t>
  </si>
  <si>
    <t>万志萍</t>
  </si>
  <si>
    <t>3253</t>
  </si>
  <si>
    <t>2018-09-10</t>
  </si>
  <si>
    <t>1389</t>
  </si>
  <si>
    <t>0000720624</t>
  </si>
  <si>
    <t>杜攀</t>
  </si>
  <si>
    <t>2019-12-25</t>
  </si>
  <si>
    <t>3848</t>
  </si>
  <si>
    <t>1391</t>
  </si>
  <si>
    <t>赵峰</t>
  </si>
  <si>
    <t>2684</t>
  </si>
  <si>
    <t>2017-09-13</t>
  </si>
  <si>
    <t>2013-07-04</t>
  </si>
  <si>
    <t>1392</t>
  </si>
  <si>
    <t>曾云霞</t>
  </si>
  <si>
    <t>2685</t>
  </si>
  <si>
    <t>2017-08-20</t>
  </si>
  <si>
    <t>1393</t>
  </si>
  <si>
    <t>文千菱</t>
  </si>
  <si>
    <t>2686</t>
  </si>
  <si>
    <t>2000-04-13</t>
  </si>
  <si>
    <t>刘洪钢</t>
  </si>
  <si>
    <t>3849</t>
  </si>
  <si>
    <t>1395</t>
  </si>
  <si>
    <t>续毅</t>
  </si>
  <si>
    <t>2687</t>
  </si>
  <si>
    <t>1396</t>
  </si>
  <si>
    <t>720900</t>
  </si>
  <si>
    <t>余佳泽</t>
  </si>
  <si>
    <t>2020-10-20</t>
  </si>
  <si>
    <t>3850</t>
  </si>
  <si>
    <t>陈姿伶</t>
  </si>
  <si>
    <t>2985</t>
  </si>
  <si>
    <t>2018-05-28</t>
  </si>
  <si>
    <t>1398</t>
  </si>
  <si>
    <t>刘代明</t>
  </si>
  <si>
    <t>2880</t>
  </si>
  <si>
    <t>2018-03-12</t>
  </si>
  <si>
    <t>1399</t>
  </si>
  <si>
    <t>杜长安</t>
  </si>
  <si>
    <t>351</t>
  </si>
  <si>
    <t>78</t>
  </si>
  <si>
    <t>1400</t>
  </si>
  <si>
    <t>杨娟</t>
  </si>
  <si>
    <t>2188</t>
  </si>
  <si>
    <t>2017-01-26</t>
  </si>
  <si>
    <t>21.35</t>
  </si>
  <si>
    <t>1401</t>
  </si>
  <si>
    <t>许临</t>
  </si>
  <si>
    <t>3275</t>
  </si>
  <si>
    <t>1402</t>
  </si>
  <si>
    <t>李茂兰</t>
  </si>
  <si>
    <t>1496</t>
  </si>
  <si>
    <t>2015-10-29</t>
  </si>
  <si>
    <t>2014-8-2</t>
  </si>
  <si>
    <t>1403</t>
  </si>
  <si>
    <t>毛俊鑫</t>
  </si>
  <si>
    <t>3593</t>
  </si>
  <si>
    <t>2019-07-12</t>
  </si>
  <si>
    <t>1404</t>
  </si>
  <si>
    <t>柯晨浠</t>
  </si>
  <si>
    <t>2762</t>
  </si>
  <si>
    <t>2017-10-30</t>
  </si>
  <si>
    <t>右胸部</t>
  </si>
  <si>
    <t>1405</t>
  </si>
  <si>
    <t>王钲冕</t>
  </si>
  <si>
    <t>2175</t>
  </si>
  <si>
    <t>19.14</t>
  </si>
  <si>
    <t>2003-12-01</t>
  </si>
  <si>
    <t>1406</t>
  </si>
  <si>
    <t>张晋源</t>
  </si>
  <si>
    <t>3851</t>
  </si>
  <si>
    <t>92</t>
  </si>
  <si>
    <t>18.9</t>
  </si>
  <si>
    <t>1407</t>
  </si>
  <si>
    <t>龙卫跃</t>
  </si>
  <si>
    <t>3852</t>
  </si>
  <si>
    <t>26.4</t>
  </si>
  <si>
    <t>余志杰</t>
  </si>
  <si>
    <t>3853</t>
  </si>
  <si>
    <t>2009-12-01</t>
  </si>
  <si>
    <t>1409</t>
  </si>
  <si>
    <t>余辉</t>
  </si>
  <si>
    <t>2019-12-27</t>
  </si>
  <si>
    <t>3854</t>
  </si>
  <si>
    <t>1410</t>
  </si>
  <si>
    <t>向本清</t>
  </si>
  <si>
    <t>2019-12-30</t>
  </si>
  <si>
    <t>3855</t>
  </si>
  <si>
    <t>2019-11-01</t>
  </si>
  <si>
    <t>左额</t>
  </si>
  <si>
    <t>1411</t>
  </si>
  <si>
    <t>游承杰</t>
  </si>
  <si>
    <t>2601</t>
  </si>
  <si>
    <t>2014-07-03</t>
  </si>
  <si>
    <t>1412</t>
  </si>
  <si>
    <t>张新宇</t>
  </si>
  <si>
    <t>2020-01-06</t>
  </si>
  <si>
    <t>3856</t>
  </si>
  <si>
    <t>1414</t>
  </si>
  <si>
    <t>熊千诚</t>
  </si>
  <si>
    <t>3857</t>
  </si>
  <si>
    <t>22.5</t>
  </si>
  <si>
    <t>1415</t>
  </si>
  <si>
    <t>田瑞</t>
  </si>
  <si>
    <t>3858</t>
  </si>
  <si>
    <t>1416</t>
  </si>
  <si>
    <t>朱舒</t>
  </si>
  <si>
    <t>2020-01-07</t>
  </si>
  <si>
    <t>3859</t>
  </si>
  <si>
    <t>2019-12-01</t>
  </si>
  <si>
    <t>1417</t>
  </si>
  <si>
    <t>廖方炜</t>
  </si>
  <si>
    <t>2020-11-16</t>
  </si>
  <si>
    <t>2015-06-23</t>
  </si>
  <si>
    <t>2015-02-10</t>
  </si>
  <si>
    <t>1418</t>
  </si>
  <si>
    <t>李全朋</t>
  </si>
  <si>
    <t>1419</t>
  </si>
  <si>
    <t>王立</t>
  </si>
  <si>
    <t>2858</t>
  </si>
  <si>
    <t>1420</t>
  </si>
  <si>
    <t>宋喜懿</t>
  </si>
  <si>
    <t>2020-05-11</t>
  </si>
  <si>
    <t>1540</t>
  </si>
  <si>
    <t>2015-12-07</t>
  </si>
  <si>
    <t>1421</t>
  </si>
  <si>
    <t>王佳</t>
  </si>
  <si>
    <t>2367</t>
  </si>
  <si>
    <t>1422</t>
  </si>
  <si>
    <t>赵登山</t>
  </si>
  <si>
    <t>2016-05-30</t>
  </si>
  <si>
    <t>z191</t>
  </si>
  <si>
    <t>2012-09-04</t>
  </si>
  <si>
    <t>2012-06-04</t>
  </si>
  <si>
    <t>1423</t>
  </si>
  <si>
    <t>钟杰</t>
  </si>
  <si>
    <t>3861</t>
  </si>
  <si>
    <t>5.1</t>
  </si>
  <si>
    <t>美发</t>
  </si>
  <si>
    <t>2010-06-09</t>
  </si>
  <si>
    <t>1426</t>
  </si>
  <si>
    <t>谭恩</t>
  </si>
  <si>
    <t>1427</t>
  </si>
  <si>
    <t>蒋先明</t>
  </si>
  <si>
    <t>2331</t>
  </si>
  <si>
    <t>2017-06-06</t>
  </si>
  <si>
    <t>1432</t>
  </si>
  <si>
    <t>周华</t>
  </si>
  <si>
    <t>2634</t>
  </si>
  <si>
    <t>1433</t>
  </si>
  <si>
    <t>康津铭</t>
  </si>
  <si>
    <t>2948</t>
  </si>
  <si>
    <t>1434</t>
  </si>
  <si>
    <t>陈田玉贞</t>
  </si>
  <si>
    <t>1877</t>
  </si>
  <si>
    <t>146</t>
  </si>
  <si>
    <t>16.41</t>
  </si>
  <si>
    <t>1435</t>
  </si>
  <si>
    <t>付海琳</t>
  </si>
  <si>
    <t>2020-01-13</t>
  </si>
  <si>
    <t>128</t>
  </si>
  <si>
    <t>34KG</t>
  </si>
  <si>
    <t>20.75</t>
  </si>
  <si>
    <t>2019-10-07</t>
  </si>
  <si>
    <t>1439</t>
  </si>
  <si>
    <t>张芯宁</t>
  </si>
  <si>
    <t>3863</t>
  </si>
  <si>
    <t>2018-01-12</t>
  </si>
  <si>
    <t>1440</t>
  </si>
  <si>
    <t>陈仪静</t>
  </si>
  <si>
    <t>2020-01-14</t>
  </si>
  <si>
    <t>3615</t>
  </si>
  <si>
    <t>13.71</t>
  </si>
  <si>
    <t>1441</t>
  </si>
  <si>
    <t>杨雨川</t>
  </si>
  <si>
    <t>3864</t>
  </si>
  <si>
    <t>1442</t>
  </si>
  <si>
    <t>周飞</t>
  </si>
  <si>
    <t>3865</t>
  </si>
  <si>
    <t>2012-01-02</t>
  </si>
  <si>
    <t>1443</t>
  </si>
  <si>
    <t>赵小菊</t>
  </si>
  <si>
    <t>3866</t>
  </si>
  <si>
    <t>1444</t>
  </si>
  <si>
    <t>杨珺皓</t>
  </si>
  <si>
    <t>3867</t>
  </si>
  <si>
    <t>1445</t>
  </si>
  <si>
    <t>0000540446</t>
  </si>
  <si>
    <t>刘浩</t>
  </si>
  <si>
    <t>2020-01-15</t>
  </si>
  <si>
    <t>3868</t>
  </si>
  <si>
    <t>1446</t>
  </si>
  <si>
    <t>0000668113</t>
  </si>
  <si>
    <t>张勇</t>
  </si>
  <si>
    <t>2020-11-27</t>
  </si>
  <si>
    <t>3869</t>
  </si>
  <si>
    <t>73.5</t>
  </si>
  <si>
    <t>24.55</t>
  </si>
  <si>
    <t>机关干部</t>
  </si>
  <si>
    <t>1447</t>
  </si>
  <si>
    <t>0000736287</t>
  </si>
  <si>
    <t>谭凯文</t>
  </si>
  <si>
    <t>3870</t>
  </si>
  <si>
    <t>右眼睑，眉部</t>
  </si>
  <si>
    <t>1448</t>
  </si>
  <si>
    <t>0000554639</t>
  </si>
  <si>
    <t>胡代华</t>
  </si>
  <si>
    <t>臀部2</t>
  </si>
  <si>
    <t>3871</t>
  </si>
  <si>
    <t>18.64</t>
  </si>
  <si>
    <t>0000736393</t>
  </si>
  <si>
    <t>冯艺</t>
  </si>
  <si>
    <t>3872</t>
  </si>
  <si>
    <t>32.04</t>
  </si>
  <si>
    <t>1450</t>
  </si>
  <si>
    <t>曾励治</t>
  </si>
  <si>
    <t>3873</t>
  </si>
  <si>
    <t>1451</t>
  </si>
  <si>
    <t>周贵山</t>
  </si>
  <si>
    <t>3874</t>
  </si>
  <si>
    <t>23.03</t>
  </si>
  <si>
    <t>1452</t>
  </si>
  <si>
    <t>吴思睿</t>
  </si>
  <si>
    <t>2020-05-17</t>
  </si>
  <si>
    <t>1550</t>
  </si>
  <si>
    <t>2015-12-14</t>
  </si>
  <si>
    <t>2015-10-20</t>
  </si>
  <si>
    <t>1453</t>
  </si>
  <si>
    <t>许耀</t>
  </si>
  <si>
    <t>3875</t>
  </si>
  <si>
    <t>2017-10-18</t>
  </si>
  <si>
    <t>1454</t>
  </si>
  <si>
    <t>周景会</t>
  </si>
  <si>
    <t>2029</t>
  </si>
  <si>
    <t>2016-09-12</t>
  </si>
  <si>
    <t>154</t>
  </si>
  <si>
    <t>1455</t>
  </si>
  <si>
    <t>谭旭阳</t>
  </si>
  <si>
    <t>1726</t>
  </si>
  <si>
    <t>2016-05-16</t>
  </si>
  <si>
    <t>15.75</t>
  </si>
  <si>
    <t>2016-01-14</t>
  </si>
  <si>
    <t>1456</t>
  </si>
  <si>
    <t>陈浩轩</t>
  </si>
  <si>
    <t>3295</t>
  </si>
  <si>
    <t>17.36</t>
  </si>
  <si>
    <t>1457</t>
  </si>
  <si>
    <t>刘淑亚</t>
  </si>
  <si>
    <t>2284</t>
  </si>
  <si>
    <t>2017-04-25</t>
  </si>
  <si>
    <t>2013-01-03</t>
  </si>
  <si>
    <t>1459</t>
  </si>
  <si>
    <t>钟园</t>
  </si>
  <si>
    <t>3.5</t>
  </si>
  <si>
    <t>3876</t>
  </si>
  <si>
    <t>19.6</t>
  </si>
  <si>
    <t>1460</t>
  </si>
  <si>
    <t>罗钱梅</t>
  </si>
  <si>
    <t>2953</t>
  </si>
  <si>
    <t>2016-02-04</t>
  </si>
  <si>
    <t>1461</t>
  </si>
  <si>
    <t>戴西西</t>
  </si>
  <si>
    <t>3877</t>
  </si>
  <si>
    <t>31.82</t>
  </si>
  <si>
    <t>2019-07-17</t>
  </si>
  <si>
    <t>1463</t>
  </si>
  <si>
    <t>袁智林</t>
  </si>
  <si>
    <t>2127</t>
  </si>
  <si>
    <t>2016-11-24</t>
  </si>
  <si>
    <t>21.3</t>
  </si>
  <si>
    <t>1464</t>
  </si>
  <si>
    <t>王容</t>
  </si>
  <si>
    <t>3878</t>
  </si>
  <si>
    <t>1465</t>
  </si>
  <si>
    <t>谢忠廷</t>
  </si>
  <si>
    <t>2990</t>
  </si>
  <si>
    <t>18.48</t>
  </si>
  <si>
    <t>1466</t>
  </si>
  <si>
    <t>吴云良</t>
  </si>
  <si>
    <t>1467</t>
  </si>
  <si>
    <t>邵正容</t>
  </si>
  <si>
    <t>2111</t>
  </si>
  <si>
    <t>1468</t>
  </si>
  <si>
    <t>李倩</t>
  </si>
  <si>
    <t>2020-03-20</t>
  </si>
  <si>
    <t>2271</t>
  </si>
  <si>
    <t>2017-04-18</t>
  </si>
  <si>
    <t>1469</t>
  </si>
  <si>
    <t>况佳洢</t>
  </si>
  <si>
    <t>2016-08-24</t>
  </si>
  <si>
    <t>2016-07-28</t>
  </si>
  <si>
    <t>1470</t>
  </si>
  <si>
    <t>唐越</t>
  </si>
  <si>
    <t>3879</t>
  </si>
  <si>
    <t>22.72</t>
  </si>
  <si>
    <t>2015-07-15</t>
  </si>
  <si>
    <t>1471</t>
  </si>
  <si>
    <t>汪瑜</t>
  </si>
  <si>
    <t>1.9</t>
  </si>
  <si>
    <t>2016-08-31</t>
  </si>
  <si>
    <t>51.8</t>
  </si>
  <si>
    <t>1472</t>
  </si>
  <si>
    <t>罗兵</t>
  </si>
  <si>
    <t>2020-05-12</t>
  </si>
  <si>
    <t>2015-10-12</t>
  </si>
  <si>
    <t>2015-7-2</t>
  </si>
  <si>
    <t>1473</t>
  </si>
  <si>
    <t>常瑾涵</t>
  </si>
  <si>
    <t>3587</t>
  </si>
  <si>
    <t>1474</t>
  </si>
  <si>
    <t>蒋悦萱</t>
  </si>
  <si>
    <t>2867</t>
  </si>
  <si>
    <t>1475</t>
  </si>
  <si>
    <t>刘洪梅</t>
  </si>
  <si>
    <t>2335</t>
  </si>
  <si>
    <t>陈科聿</t>
  </si>
  <si>
    <t>膝盖</t>
  </si>
  <si>
    <t>1478</t>
  </si>
  <si>
    <t>冷鹏</t>
  </si>
  <si>
    <t>3520</t>
  </si>
  <si>
    <t>2019-06-18</t>
  </si>
  <si>
    <t>20.43</t>
  </si>
  <si>
    <t>1479</t>
  </si>
  <si>
    <t>赵健桦</t>
  </si>
  <si>
    <t>2014-12-16</t>
  </si>
  <si>
    <t>302</t>
  </si>
  <si>
    <t>2013-04-01</t>
  </si>
  <si>
    <t>1480</t>
  </si>
  <si>
    <t>张星燃</t>
  </si>
  <si>
    <t>3638</t>
  </si>
  <si>
    <t>1481</t>
  </si>
  <si>
    <t>0000738211</t>
  </si>
  <si>
    <t>艾小佳</t>
  </si>
  <si>
    <t>2020-01-17</t>
  </si>
  <si>
    <t>1.1</t>
  </si>
  <si>
    <t>3880</t>
  </si>
  <si>
    <t>148</t>
  </si>
  <si>
    <t>1483</t>
  </si>
  <si>
    <t>周千皓</t>
  </si>
  <si>
    <t>2020-11-09</t>
  </si>
  <si>
    <t>3881</t>
  </si>
  <si>
    <t>18.14</t>
  </si>
  <si>
    <t>VI型，从不灼伤，总是晒黑</t>
  </si>
  <si>
    <t>1484</t>
  </si>
  <si>
    <t>黎婧</t>
  </si>
  <si>
    <t>3882</t>
  </si>
  <si>
    <t>3.1</t>
  </si>
  <si>
    <t>老师</t>
  </si>
  <si>
    <t>1990-06-07</t>
  </si>
  <si>
    <t>0000647870</t>
  </si>
  <si>
    <t>唐在明</t>
  </si>
  <si>
    <t>2020-02-05</t>
  </si>
  <si>
    <t>9.1</t>
  </si>
  <si>
    <t>3883</t>
  </si>
  <si>
    <t>23.87</t>
  </si>
  <si>
    <t>2000-08-23</t>
  </si>
  <si>
    <t>1492</t>
  </si>
  <si>
    <t>刘明东</t>
  </si>
  <si>
    <t>3884</t>
  </si>
  <si>
    <t>1493</t>
  </si>
  <si>
    <t>0000745752</t>
  </si>
  <si>
    <t>李红</t>
  </si>
  <si>
    <t>2020-02-11</t>
  </si>
  <si>
    <t>3885</t>
  </si>
  <si>
    <t>高玲</t>
  </si>
  <si>
    <t>2016-01-11</t>
  </si>
  <si>
    <t>1579</t>
  </si>
  <si>
    <t>周泉</t>
  </si>
  <si>
    <t>2177</t>
  </si>
  <si>
    <t>李安然</t>
  </si>
  <si>
    <t>2000</t>
  </si>
  <si>
    <t>2016-09-05</t>
  </si>
  <si>
    <t>2016-07-14</t>
  </si>
  <si>
    <t>段锦文</t>
  </si>
  <si>
    <t>2001</t>
  </si>
  <si>
    <t>1975-02-14</t>
  </si>
  <si>
    <t>林利</t>
  </si>
  <si>
    <t>2002</t>
  </si>
  <si>
    <t>2016-09-06</t>
  </si>
  <si>
    <t>2016-03-09</t>
  </si>
  <si>
    <t>李先英</t>
  </si>
  <si>
    <t>2003</t>
  </si>
  <si>
    <t>李先梅</t>
  </si>
  <si>
    <t>2004</t>
  </si>
  <si>
    <t>2016-08-05</t>
  </si>
  <si>
    <t>郑金莎</t>
  </si>
  <si>
    <t>2005</t>
  </si>
  <si>
    <t>5.4</t>
  </si>
  <si>
    <t>赵明明</t>
  </si>
  <si>
    <t>2006</t>
  </si>
  <si>
    <t>李雪仙</t>
  </si>
  <si>
    <t>2007</t>
  </si>
  <si>
    <t>电商</t>
  </si>
  <si>
    <t>2006-08-01</t>
  </si>
  <si>
    <t>龙凤飞</t>
  </si>
  <si>
    <t>2008</t>
  </si>
  <si>
    <t>汽车技术</t>
  </si>
  <si>
    <t>2005-08-01</t>
  </si>
  <si>
    <t>徐祯鸿</t>
  </si>
  <si>
    <t>2009</t>
  </si>
  <si>
    <t>工程师</t>
  </si>
  <si>
    <t>2014-09-03</t>
  </si>
  <si>
    <t>1601</t>
  </si>
  <si>
    <t>但炳全</t>
  </si>
  <si>
    <t>2010</t>
  </si>
  <si>
    <t>4.5</t>
  </si>
  <si>
    <t>1602</t>
  </si>
  <si>
    <t>郭善坤</t>
  </si>
  <si>
    <t>2011</t>
  </si>
  <si>
    <t>2016-04-02</t>
  </si>
  <si>
    <t>1603</t>
  </si>
  <si>
    <t>潘敏</t>
  </si>
  <si>
    <t>2012</t>
  </si>
  <si>
    <t>2016-09-07</t>
  </si>
  <si>
    <t>1604</t>
  </si>
  <si>
    <t>湛小娟</t>
  </si>
  <si>
    <t>2013</t>
  </si>
  <si>
    <t>2006-02-15</t>
  </si>
  <si>
    <t>1605</t>
  </si>
  <si>
    <t>a2014</t>
  </si>
  <si>
    <t>2014</t>
  </si>
  <si>
    <t>1606</t>
  </si>
  <si>
    <t>杨家燕</t>
  </si>
  <si>
    <t>2015</t>
  </si>
  <si>
    <t>2016-05-20</t>
  </si>
  <si>
    <t>1607</t>
  </si>
  <si>
    <t>魏佳</t>
  </si>
  <si>
    <t>1609</t>
  </si>
  <si>
    <t>纪莉莉</t>
  </si>
  <si>
    <t>2017</t>
  </si>
  <si>
    <t>2016-07-20</t>
  </si>
  <si>
    <t>1611</t>
  </si>
  <si>
    <t>方舜正</t>
  </si>
  <si>
    <t>2018</t>
  </si>
  <si>
    <t>1612</t>
  </si>
  <si>
    <t>刘尚英</t>
  </si>
  <si>
    <t>2019</t>
  </si>
  <si>
    <t>1613</t>
  </si>
  <si>
    <t>王奎</t>
  </si>
  <si>
    <t>2020</t>
  </si>
  <si>
    <t>1.3</t>
  </si>
  <si>
    <t>2016-04-07</t>
  </si>
  <si>
    <t>1614</t>
  </si>
  <si>
    <t>高梅</t>
  </si>
  <si>
    <t>2018-03-28</t>
  </si>
  <si>
    <t>1632</t>
  </si>
  <si>
    <t>李秀军</t>
  </si>
  <si>
    <t>2902</t>
  </si>
  <si>
    <t>2015-02-03</t>
  </si>
  <si>
    <t>1633</t>
  </si>
  <si>
    <t>李良春</t>
  </si>
  <si>
    <t>2903</t>
  </si>
  <si>
    <t>2017-01-02</t>
  </si>
  <si>
    <t>1634</t>
  </si>
  <si>
    <t>雷碧琛</t>
  </si>
  <si>
    <t>2905</t>
  </si>
  <si>
    <t>1635</t>
  </si>
  <si>
    <t>范恒榛</t>
  </si>
  <si>
    <t>2906</t>
  </si>
  <si>
    <t>1636</t>
  </si>
  <si>
    <t>王勇</t>
  </si>
  <si>
    <t>2907</t>
  </si>
  <si>
    <t>管理</t>
  </si>
  <si>
    <t>2008-02-01</t>
  </si>
  <si>
    <t>1637</t>
  </si>
  <si>
    <t>彭榆翔</t>
  </si>
  <si>
    <t>2908</t>
  </si>
  <si>
    <t>1638</t>
  </si>
  <si>
    <t>孙良斌</t>
  </si>
  <si>
    <t>2909</t>
  </si>
  <si>
    <t>2018-03-15</t>
  </si>
  <si>
    <t>1639</t>
  </si>
  <si>
    <t>霍幽燃</t>
  </si>
  <si>
    <t>2910</t>
  </si>
  <si>
    <t>1640</t>
  </si>
  <si>
    <t>何镇垿</t>
  </si>
  <si>
    <t>2911</t>
  </si>
  <si>
    <t>2016-02-03</t>
  </si>
  <si>
    <t>1641</t>
  </si>
  <si>
    <t>李烨</t>
  </si>
  <si>
    <t>2912</t>
  </si>
  <si>
    <t>1642</t>
  </si>
  <si>
    <t>吴刚</t>
  </si>
  <si>
    <t>2914</t>
  </si>
  <si>
    <t>2018-04-09</t>
  </si>
  <si>
    <t>2011-02-04</t>
  </si>
  <si>
    <t>1643</t>
  </si>
  <si>
    <t>谢林学</t>
  </si>
  <si>
    <t>2915</t>
  </si>
  <si>
    <t>2017-10-06</t>
  </si>
  <si>
    <t>左颞部</t>
  </si>
  <si>
    <t>1644</t>
  </si>
  <si>
    <t>王承蓉</t>
  </si>
  <si>
    <t>2916</t>
  </si>
  <si>
    <t>1645</t>
  </si>
  <si>
    <t>袁孝美</t>
  </si>
  <si>
    <t>2918</t>
  </si>
  <si>
    <t>王明珍</t>
  </si>
  <si>
    <t>2919</t>
  </si>
  <si>
    <t>2017-09-08</t>
  </si>
  <si>
    <t>1647</t>
  </si>
  <si>
    <t>赵超</t>
  </si>
  <si>
    <t>2920</t>
  </si>
  <si>
    <t>2018-04-16</t>
  </si>
  <si>
    <t>土家</t>
  </si>
  <si>
    <t>2014-02-08</t>
  </si>
  <si>
    <t>手背</t>
  </si>
  <si>
    <t>1648</t>
  </si>
  <si>
    <t>曾佑萍</t>
  </si>
  <si>
    <t>2921</t>
  </si>
  <si>
    <t>2017-04-13</t>
  </si>
  <si>
    <t>1649</t>
  </si>
  <si>
    <t>0000113089</t>
  </si>
  <si>
    <t>王柯岩</t>
  </si>
  <si>
    <t>2922</t>
  </si>
  <si>
    <t>2012-02-02</t>
  </si>
  <si>
    <t>1650</t>
  </si>
  <si>
    <t>李俊</t>
  </si>
  <si>
    <t>2924</t>
  </si>
  <si>
    <t>2015-02-05</t>
  </si>
  <si>
    <t>1652</t>
  </si>
  <si>
    <t>刘忠碧</t>
  </si>
  <si>
    <t>2926</t>
  </si>
  <si>
    <t>1654</t>
  </si>
  <si>
    <t>梁道清</t>
  </si>
  <si>
    <t>2927</t>
  </si>
  <si>
    <t>2018-04-19</t>
  </si>
  <si>
    <t>2017-01-11</t>
  </si>
  <si>
    <t>1656</t>
  </si>
  <si>
    <t>刘乙</t>
  </si>
  <si>
    <t>2929</t>
  </si>
  <si>
    <t>2018-04-23</t>
  </si>
  <si>
    <t>左手腕</t>
  </si>
  <si>
    <t>1658</t>
  </si>
  <si>
    <t>韩浩</t>
  </si>
  <si>
    <t>3886</t>
  </si>
  <si>
    <t>1659</t>
  </si>
  <si>
    <t>陈杰</t>
  </si>
  <si>
    <t>2301</t>
  </si>
  <si>
    <t>2017-05-09</t>
  </si>
  <si>
    <t>干部职员</t>
  </si>
  <si>
    <t>1661</t>
  </si>
  <si>
    <t>唐秀兰</t>
  </si>
  <si>
    <t>2302</t>
  </si>
  <si>
    <t>1662</t>
  </si>
  <si>
    <t>赵艳玲</t>
  </si>
  <si>
    <t>2303</t>
  </si>
  <si>
    <t>1663</t>
  </si>
  <si>
    <t>胡小平</t>
  </si>
  <si>
    <t>2304</t>
  </si>
  <si>
    <t>1664</t>
  </si>
  <si>
    <t>张艺婷</t>
  </si>
  <si>
    <t>2305</t>
  </si>
  <si>
    <t>1665</t>
  </si>
  <si>
    <t>王世敏</t>
  </si>
  <si>
    <t>2930</t>
  </si>
  <si>
    <t>1666</t>
  </si>
  <si>
    <t>况国蓉</t>
  </si>
  <si>
    <t>2306</t>
  </si>
  <si>
    <t>李智</t>
  </si>
  <si>
    <t>2931</t>
  </si>
  <si>
    <t>杨召胜</t>
  </si>
  <si>
    <t>2307</t>
  </si>
  <si>
    <t>1669</t>
  </si>
  <si>
    <t>王文利</t>
  </si>
  <si>
    <t>2932</t>
  </si>
  <si>
    <t>1670</t>
  </si>
  <si>
    <t>钱川川</t>
  </si>
  <si>
    <t>2308</t>
  </si>
  <si>
    <t>石艺锦</t>
  </si>
  <si>
    <t>2933</t>
  </si>
  <si>
    <t>1672</t>
  </si>
  <si>
    <t>冉超</t>
  </si>
  <si>
    <t>2934</t>
  </si>
  <si>
    <t>1674</t>
  </si>
  <si>
    <t>汪俊萍</t>
  </si>
  <si>
    <t>2935</t>
  </si>
  <si>
    <t>2017-02-02</t>
  </si>
  <si>
    <t>1676</t>
  </si>
  <si>
    <t>刘谨嘉</t>
  </si>
  <si>
    <t>2928</t>
  </si>
  <si>
    <t>1677</t>
  </si>
  <si>
    <t>张韬</t>
  </si>
  <si>
    <t>2309</t>
  </si>
  <si>
    <t>2017-02-17</t>
  </si>
  <si>
    <t>1678</t>
  </si>
  <si>
    <t>谢新</t>
  </si>
  <si>
    <t>2936</t>
  </si>
  <si>
    <t>杨悠静</t>
  </si>
  <si>
    <t>2310</t>
  </si>
  <si>
    <t>1680</t>
  </si>
  <si>
    <t>周子杰</t>
  </si>
  <si>
    <t>2938</t>
  </si>
  <si>
    <t>2018-05-02</t>
  </si>
  <si>
    <t>1681</t>
  </si>
  <si>
    <t>黄帅</t>
  </si>
  <si>
    <t>2939</t>
  </si>
  <si>
    <t>服务员</t>
  </si>
  <si>
    <t>2017-10-19</t>
  </si>
  <si>
    <t>1682</t>
  </si>
  <si>
    <t>陈建民</t>
  </si>
  <si>
    <t>2942</t>
  </si>
  <si>
    <t>1683</t>
  </si>
  <si>
    <t>李彦龙</t>
  </si>
  <si>
    <t>2943</t>
  </si>
  <si>
    <t>1684</t>
  </si>
  <si>
    <t>辜俊</t>
  </si>
  <si>
    <t>2312</t>
  </si>
  <si>
    <t>2017-05-23</t>
  </si>
  <si>
    <t>1685</t>
  </si>
  <si>
    <t>王中友</t>
  </si>
  <si>
    <t>2313</t>
  </si>
  <si>
    <t>1686</t>
  </si>
  <si>
    <t>黄德蓉</t>
  </si>
  <si>
    <t>2946</t>
  </si>
  <si>
    <t>1687</t>
  </si>
  <si>
    <t>汪元昊</t>
  </si>
  <si>
    <t>2947</t>
  </si>
  <si>
    <t>1688</t>
  </si>
  <si>
    <t>周燕</t>
  </si>
  <si>
    <t>2314</t>
  </si>
  <si>
    <t>2016-05-02</t>
  </si>
  <si>
    <t>1689</t>
  </si>
  <si>
    <t>林娅</t>
  </si>
  <si>
    <t>2949</t>
  </si>
  <si>
    <t>1690</t>
  </si>
  <si>
    <t>曾恕诚</t>
  </si>
  <si>
    <t>2315</t>
  </si>
  <si>
    <t>1691</t>
  </si>
  <si>
    <t>朱华梅</t>
  </si>
  <si>
    <t>2316</t>
  </si>
  <si>
    <t>2017-05-25</t>
  </si>
  <si>
    <t>陈栩冉</t>
  </si>
  <si>
    <t>2951</t>
  </si>
  <si>
    <t>1693</t>
  </si>
  <si>
    <t>吴明素</t>
  </si>
  <si>
    <t>2952</t>
  </si>
  <si>
    <t>2010-02-04</t>
  </si>
  <si>
    <t>1694</t>
  </si>
  <si>
    <t>焦阳</t>
  </si>
  <si>
    <t>2317</t>
  </si>
  <si>
    <t>1695</t>
  </si>
  <si>
    <t>向甜甜</t>
  </si>
  <si>
    <t>2318</t>
  </si>
  <si>
    <t>1696</t>
  </si>
  <si>
    <t>刘鑫</t>
  </si>
  <si>
    <t>2319</t>
  </si>
  <si>
    <t>1697</t>
  </si>
  <si>
    <t>江宇</t>
  </si>
  <si>
    <t>2320</t>
  </si>
  <si>
    <t>1698</t>
  </si>
  <si>
    <t>颜建禄</t>
  </si>
  <si>
    <t>2321</t>
  </si>
  <si>
    <t>1699</t>
  </si>
  <si>
    <t>刘诗琦</t>
  </si>
  <si>
    <t>2322</t>
  </si>
  <si>
    <t>2017-05-31</t>
  </si>
  <si>
    <t>右肩部</t>
  </si>
  <si>
    <t>1700</t>
  </si>
  <si>
    <t>陈燕</t>
  </si>
  <si>
    <t>2954</t>
  </si>
  <si>
    <t>1980-02-01</t>
  </si>
  <si>
    <t>陈佳琪</t>
  </si>
  <si>
    <t>2955</t>
  </si>
  <si>
    <t>张会强</t>
  </si>
  <si>
    <t>2354</t>
  </si>
  <si>
    <t>2017-06-13</t>
  </si>
  <si>
    <t>1706</t>
  </si>
  <si>
    <t>陈江</t>
  </si>
  <si>
    <t>2356</t>
  </si>
  <si>
    <t>2017-06-14</t>
  </si>
  <si>
    <t>经理人</t>
  </si>
  <si>
    <t>1708</t>
  </si>
  <si>
    <t>刘庆芝</t>
  </si>
  <si>
    <t>2355</t>
  </si>
  <si>
    <t>无业</t>
  </si>
  <si>
    <t>1709</t>
  </si>
  <si>
    <t>张俊杰</t>
  </si>
  <si>
    <t>2357</t>
  </si>
  <si>
    <t>2017-06-15</t>
  </si>
  <si>
    <t>2017-05-02</t>
  </si>
  <si>
    <t>1711</t>
  </si>
  <si>
    <t>汪辉</t>
  </si>
  <si>
    <t>2956</t>
  </si>
  <si>
    <t>1712</t>
  </si>
  <si>
    <t>杨鸽</t>
  </si>
  <si>
    <t>2958</t>
  </si>
  <si>
    <t>1995-02-02</t>
  </si>
  <si>
    <t>1714</t>
  </si>
  <si>
    <t>胡福民</t>
  </si>
  <si>
    <t>2959</t>
  </si>
  <si>
    <t>1715</t>
  </si>
  <si>
    <t>王贤旭</t>
  </si>
  <si>
    <t>2960</t>
  </si>
  <si>
    <t>2006-02-02</t>
  </si>
  <si>
    <t>1716</t>
  </si>
  <si>
    <t>周晗</t>
  </si>
  <si>
    <t>2961</t>
  </si>
  <si>
    <t>1717</t>
  </si>
  <si>
    <t>何江燕</t>
  </si>
  <si>
    <t>2963</t>
  </si>
  <si>
    <t>2018-05-14</t>
  </si>
  <si>
    <t>2011-02-03</t>
  </si>
  <si>
    <t>1719</t>
  </si>
  <si>
    <t>李渝志</t>
  </si>
  <si>
    <t>2358</t>
  </si>
  <si>
    <t>1720</t>
  </si>
  <si>
    <t>李天奇</t>
  </si>
  <si>
    <t>2964</t>
  </si>
  <si>
    <t>1721</t>
  </si>
  <si>
    <t>高飞</t>
  </si>
  <si>
    <t>2965</t>
  </si>
  <si>
    <t>2008-02-02</t>
  </si>
  <si>
    <t>王疆钰</t>
  </si>
  <si>
    <t>2966</t>
  </si>
  <si>
    <t>1723</t>
  </si>
  <si>
    <t>熊勇</t>
  </si>
  <si>
    <t>2967</t>
  </si>
  <si>
    <t>1724</t>
  </si>
  <si>
    <t>刘彩霞</t>
  </si>
  <si>
    <t>2969</t>
  </si>
  <si>
    <t>2007-02-01</t>
  </si>
  <si>
    <t>1725</t>
  </si>
  <si>
    <t>黄立碧</t>
  </si>
  <si>
    <t>2970</t>
  </si>
  <si>
    <t>1727</t>
  </si>
  <si>
    <t>文迅</t>
  </si>
  <si>
    <t>2359</t>
  </si>
  <si>
    <t>1728</t>
  </si>
  <si>
    <t>0000160444</t>
  </si>
  <si>
    <t>胡涛</t>
  </si>
  <si>
    <t>2972</t>
  </si>
  <si>
    <t>2009-02-05</t>
  </si>
  <si>
    <t>颈部、躯干、四肢</t>
  </si>
  <si>
    <t>1729</t>
  </si>
  <si>
    <t>谭维</t>
  </si>
  <si>
    <t>2974</t>
  </si>
  <si>
    <t>1730</t>
  </si>
  <si>
    <t>谭小丽</t>
  </si>
  <si>
    <t>2360</t>
  </si>
  <si>
    <t>72.5</t>
  </si>
  <si>
    <t>28.32</t>
  </si>
  <si>
    <t>2017-04-05</t>
  </si>
  <si>
    <t>1731</t>
  </si>
  <si>
    <t>牟一兵</t>
  </si>
  <si>
    <t>2976</t>
  </si>
  <si>
    <t>2018-05-22</t>
  </si>
  <si>
    <t>1732</t>
  </si>
  <si>
    <t>陆弘毅</t>
  </si>
  <si>
    <t>2977</t>
  </si>
  <si>
    <t>1733</t>
  </si>
  <si>
    <t>叶沣渔</t>
  </si>
  <si>
    <t>2978</t>
  </si>
  <si>
    <t>2017-12-15</t>
  </si>
  <si>
    <t>1734</t>
  </si>
  <si>
    <t>魏芳波</t>
  </si>
  <si>
    <t>2979</t>
  </si>
  <si>
    <t>2018-05-23</t>
  </si>
  <si>
    <t>1735</t>
  </si>
  <si>
    <t>卢传明</t>
  </si>
  <si>
    <t>2980</t>
  </si>
  <si>
    <t>1736</t>
  </si>
  <si>
    <t>黄永恩</t>
  </si>
  <si>
    <t>2981</t>
  </si>
  <si>
    <t>2018-05-24</t>
  </si>
  <si>
    <t>1737</t>
  </si>
  <si>
    <t>敖祥杰</t>
  </si>
  <si>
    <t>2982</t>
  </si>
  <si>
    <t>2016-05-04</t>
  </si>
  <si>
    <t>梁文静</t>
  </si>
  <si>
    <t>2983</t>
  </si>
  <si>
    <t>1739</t>
  </si>
  <si>
    <t>段辉兰</t>
  </si>
  <si>
    <t>2984</t>
  </si>
  <si>
    <t>1740</t>
  </si>
  <si>
    <t>冉启英</t>
  </si>
  <si>
    <t>2361</t>
  </si>
  <si>
    <t>张代富</t>
  </si>
  <si>
    <t>2987</t>
  </si>
  <si>
    <t>1742</t>
  </si>
  <si>
    <t>余冬平</t>
  </si>
  <si>
    <t>2988</t>
  </si>
  <si>
    <t>1743</t>
  </si>
  <si>
    <t>廖莉君</t>
  </si>
  <si>
    <t>2989</t>
  </si>
  <si>
    <t>1745</t>
  </si>
  <si>
    <t>杨晴蔓</t>
  </si>
  <si>
    <t>2002-09-01</t>
  </si>
  <si>
    <t>1747</t>
  </si>
  <si>
    <t>熊森林</t>
  </si>
  <si>
    <t>2991</t>
  </si>
  <si>
    <t>2018-05-29</t>
  </si>
  <si>
    <t>1748</t>
  </si>
  <si>
    <t>龙桂鑫</t>
  </si>
  <si>
    <t>2992</t>
  </si>
  <si>
    <t>左手</t>
  </si>
  <si>
    <t>1749</t>
  </si>
  <si>
    <t>苏玉霖</t>
  </si>
  <si>
    <t>2994</t>
  </si>
  <si>
    <t>2014-06-12</t>
  </si>
  <si>
    <t>1751</t>
  </si>
  <si>
    <t>李群秀</t>
  </si>
  <si>
    <t>2363</t>
  </si>
  <si>
    <t>商业服务</t>
  </si>
  <si>
    <t>1752</t>
  </si>
  <si>
    <t>桑光伟</t>
  </si>
  <si>
    <t>2364</t>
  </si>
  <si>
    <t>2017-06-19</t>
  </si>
  <si>
    <t>狱警</t>
  </si>
  <si>
    <t>1754</t>
  </si>
  <si>
    <t>彭进</t>
  </si>
  <si>
    <t>z2001</t>
  </si>
  <si>
    <t>2016-10-08</t>
  </si>
  <si>
    <t>1756</t>
  </si>
  <si>
    <t>z2103</t>
  </si>
  <si>
    <t>肖华蓉</t>
  </si>
  <si>
    <t>2016-11-02</t>
  </si>
  <si>
    <t>1757</t>
  </si>
  <si>
    <t>z2104</t>
  </si>
  <si>
    <t>文舰</t>
  </si>
  <si>
    <t>王芳洁</t>
  </si>
  <si>
    <t>2105</t>
  </si>
  <si>
    <t>17.96</t>
  </si>
  <si>
    <t>1759</t>
  </si>
  <si>
    <t>z2106</t>
  </si>
  <si>
    <t>刘杨堇俞</t>
  </si>
  <si>
    <t>2015-02-04</t>
  </si>
  <si>
    <t>1760</t>
  </si>
  <si>
    <t>z2107</t>
  </si>
  <si>
    <t>倪悦萌</t>
  </si>
  <si>
    <t>2014-01-02</t>
  </si>
  <si>
    <t>1762</t>
  </si>
  <si>
    <t>z2108</t>
  </si>
  <si>
    <t>俞玉兰</t>
  </si>
  <si>
    <t>含</t>
  </si>
  <si>
    <t>1763</t>
  </si>
  <si>
    <t>z2109</t>
  </si>
  <si>
    <t>陈秀银</t>
  </si>
  <si>
    <t>2011-02-01</t>
  </si>
  <si>
    <t>1764</t>
  </si>
  <si>
    <t>z2110</t>
  </si>
  <si>
    <t>梅兰鑫</t>
  </si>
  <si>
    <t>1765</t>
  </si>
  <si>
    <t>z2112</t>
  </si>
  <si>
    <t>伍箐</t>
  </si>
  <si>
    <t>2016-11-07</t>
  </si>
  <si>
    <t>2016-10-15</t>
  </si>
  <si>
    <t>1766</t>
  </si>
  <si>
    <t>黄无双</t>
  </si>
  <si>
    <t>2113</t>
  </si>
  <si>
    <t>1767</t>
  </si>
  <si>
    <t>汪山桢</t>
  </si>
  <si>
    <t>z2114</t>
  </si>
  <si>
    <t>1768</t>
  </si>
  <si>
    <t>z2115</t>
  </si>
  <si>
    <t>游童羽</t>
  </si>
  <si>
    <t>1769</t>
  </si>
  <si>
    <t>z2116</t>
  </si>
  <si>
    <t>李文成</t>
  </si>
  <si>
    <t>木工</t>
  </si>
  <si>
    <t>2006-01-02</t>
  </si>
  <si>
    <t>1770</t>
  </si>
  <si>
    <t>z2117</t>
  </si>
  <si>
    <t>胡雨成</t>
  </si>
  <si>
    <t>2016-11-08</t>
  </si>
  <si>
    <t>1771</t>
  </si>
  <si>
    <t>z2118</t>
  </si>
  <si>
    <t>蒲德明</t>
  </si>
  <si>
    <t>z2119</t>
  </si>
  <si>
    <t>张原菊</t>
  </si>
  <si>
    <t>2015-11-30</t>
  </si>
  <si>
    <t>1773</t>
  </si>
  <si>
    <t>z2120</t>
  </si>
  <si>
    <t>庞永智</t>
  </si>
  <si>
    <t>7.2</t>
  </si>
  <si>
    <t>1774</t>
  </si>
  <si>
    <t>z2121</t>
  </si>
  <si>
    <t>杨悠</t>
  </si>
  <si>
    <t>1775</t>
  </si>
  <si>
    <t>z2122</t>
  </si>
  <si>
    <t>周桂芬</t>
  </si>
  <si>
    <t>2016-11-22</t>
  </si>
  <si>
    <t>头顶</t>
  </si>
  <si>
    <t>1776</t>
  </si>
  <si>
    <t>朱国权</t>
  </si>
  <si>
    <t>2123</t>
  </si>
  <si>
    <t>2016-11-23</t>
  </si>
  <si>
    <t>1777</t>
  </si>
  <si>
    <t>z2124</t>
  </si>
  <si>
    <t>杨里</t>
  </si>
  <si>
    <t>2014-02-06</t>
  </si>
  <si>
    <t>1778</t>
  </si>
  <si>
    <t>z2125</t>
  </si>
  <si>
    <t>赵世琴</t>
  </si>
  <si>
    <t>1779</t>
  </si>
  <si>
    <t>z2126</t>
  </si>
  <si>
    <t>张芯源</t>
  </si>
  <si>
    <t>1781</t>
  </si>
  <si>
    <t>z2128</t>
  </si>
  <si>
    <t>王江泓</t>
  </si>
  <si>
    <t>1783</t>
  </si>
  <si>
    <t>z2129</t>
  </si>
  <si>
    <t>吴奎</t>
  </si>
  <si>
    <t>2016-11-28</t>
  </si>
  <si>
    <t>1784</t>
  </si>
  <si>
    <t>z2130</t>
  </si>
  <si>
    <t>覃芳芳</t>
  </si>
  <si>
    <t>2014-02-01</t>
  </si>
  <si>
    <t>1785</t>
  </si>
  <si>
    <t>z2131</t>
  </si>
  <si>
    <t>吴彤</t>
  </si>
  <si>
    <t>2016-11-29</t>
  </si>
  <si>
    <t>1786</t>
  </si>
  <si>
    <t>z2132</t>
  </si>
  <si>
    <t>左眉</t>
  </si>
  <si>
    <t>1787</t>
  </si>
  <si>
    <t>z2133</t>
  </si>
  <si>
    <t>孙玉静</t>
  </si>
  <si>
    <t>1788</t>
  </si>
  <si>
    <t>z2134</t>
  </si>
  <si>
    <t>金小童</t>
  </si>
  <si>
    <t>1789</t>
  </si>
  <si>
    <t>z2135</t>
  </si>
  <si>
    <t>张玉</t>
  </si>
  <si>
    <t>2016-12-05</t>
  </si>
  <si>
    <t>2011-02-02</t>
  </si>
  <si>
    <t>1790</t>
  </si>
  <si>
    <t>z2138</t>
  </si>
  <si>
    <t>钱言</t>
  </si>
  <si>
    <t>2015-03-06</t>
  </si>
  <si>
    <t>1791</t>
  </si>
  <si>
    <t>z2139</t>
  </si>
  <si>
    <t>林金鑫</t>
  </si>
  <si>
    <t>2000-02-02</t>
  </si>
  <si>
    <t>1792</t>
  </si>
  <si>
    <t>z2136</t>
  </si>
  <si>
    <t>朱德毅</t>
  </si>
  <si>
    <t>h汉</t>
  </si>
  <si>
    <t>1794</t>
  </si>
  <si>
    <t>z2137</t>
  </si>
  <si>
    <t>甘西</t>
  </si>
  <si>
    <t>z2140</t>
  </si>
  <si>
    <t>孙艳华</t>
  </si>
  <si>
    <t>3.2</t>
  </si>
  <si>
    <t>2016-12-08</t>
  </si>
  <si>
    <t>2012-02-01</t>
  </si>
  <si>
    <t>1796</t>
  </si>
  <si>
    <t>z2141</t>
  </si>
  <si>
    <t>郑大尧</t>
  </si>
  <si>
    <t>2016-12-12</t>
  </si>
  <si>
    <t>1797</t>
  </si>
  <si>
    <t>z2142</t>
  </si>
  <si>
    <t>黄伦芳</t>
  </si>
  <si>
    <t>1798</t>
  </si>
  <si>
    <t>z2143</t>
  </si>
  <si>
    <t>刘密</t>
  </si>
  <si>
    <t>2016-12-14</t>
  </si>
  <si>
    <t>2006-02-01</t>
  </si>
  <si>
    <t>1799</t>
  </si>
  <si>
    <t>z2144</t>
  </si>
  <si>
    <t>曾永贤</t>
  </si>
  <si>
    <t>2016-12-15</t>
  </si>
  <si>
    <t>2010-02-01</t>
  </si>
  <si>
    <t>1800</t>
  </si>
  <si>
    <t>z2145</t>
  </si>
  <si>
    <t>张秀琴</t>
  </si>
  <si>
    <t>2016-12-20</t>
  </si>
  <si>
    <t>1801</t>
  </si>
  <si>
    <t>z2146</t>
  </si>
  <si>
    <t>蒋超</t>
  </si>
  <si>
    <t>1802</t>
  </si>
  <si>
    <t>z2147</t>
  </si>
  <si>
    <t>罗惠莹</t>
  </si>
  <si>
    <t>1803</t>
  </si>
  <si>
    <t>z2148</t>
  </si>
  <si>
    <t>蔡学成</t>
  </si>
  <si>
    <t>2016-12-22</t>
  </si>
  <si>
    <t>1804</t>
  </si>
  <si>
    <t>z2149</t>
  </si>
  <si>
    <t>陶娟</t>
  </si>
  <si>
    <t>2016-12-26</t>
  </si>
  <si>
    <t>1805</t>
  </si>
  <si>
    <t>z2150</t>
  </si>
  <si>
    <t>李雨泉</t>
  </si>
  <si>
    <t>2016-11-20</t>
  </si>
  <si>
    <t>1806</t>
  </si>
  <si>
    <t>王辉</t>
  </si>
  <si>
    <t>2020-02-26</t>
  </si>
  <si>
    <t>2201</t>
  </si>
  <si>
    <t>+3</t>
  </si>
  <si>
    <t>2017-02-08</t>
  </si>
  <si>
    <t>1811</t>
  </si>
  <si>
    <t>刘熙琳</t>
  </si>
  <si>
    <t>2202</t>
  </si>
  <si>
    <t>2017-02-09</t>
  </si>
  <si>
    <t>陈艺</t>
  </si>
  <si>
    <t>3887</t>
  </si>
  <si>
    <t>19.83</t>
  </si>
  <si>
    <t>2018-02-14</t>
  </si>
  <si>
    <t>张健明</t>
  </si>
  <si>
    <t>2205</t>
  </si>
  <si>
    <t>2017-02-14</t>
  </si>
  <si>
    <t>左手背</t>
  </si>
  <si>
    <t>黄雅莉</t>
  </si>
  <si>
    <t>2206</t>
  </si>
  <si>
    <t>2017-02-15</t>
  </si>
  <si>
    <t>李希贤</t>
  </si>
  <si>
    <t>2021</t>
  </si>
  <si>
    <t>2016-07-31</t>
  </si>
  <si>
    <t>左足背</t>
  </si>
  <si>
    <t>1820</t>
  </si>
  <si>
    <t>杜兴珍</t>
  </si>
  <si>
    <t>2022</t>
  </si>
  <si>
    <t>1821</t>
  </si>
  <si>
    <t>王开明</t>
  </si>
  <si>
    <t>2023</t>
  </si>
  <si>
    <t>2009-07-01</t>
  </si>
  <si>
    <t>1823</t>
  </si>
  <si>
    <t>李周艳</t>
  </si>
  <si>
    <t>2024</t>
  </si>
  <si>
    <t>设计师</t>
  </si>
  <si>
    <t>下腹部</t>
  </si>
  <si>
    <t>黄章英</t>
  </si>
  <si>
    <t>2025</t>
  </si>
  <si>
    <t>1826</t>
  </si>
  <si>
    <t>徐华</t>
  </si>
  <si>
    <t>2026</t>
  </si>
  <si>
    <t>2015-05-14</t>
  </si>
  <si>
    <t>1827</t>
  </si>
  <si>
    <t>张欲晓</t>
  </si>
  <si>
    <t>2027</t>
  </si>
  <si>
    <t>1996-06-13</t>
  </si>
  <si>
    <t>1828</t>
  </si>
  <si>
    <t>刘兴会</t>
  </si>
  <si>
    <t>2028</t>
  </si>
  <si>
    <t>1829</t>
  </si>
  <si>
    <t>刘雨涵</t>
  </si>
  <si>
    <t>2030</t>
  </si>
  <si>
    <t>1830</t>
  </si>
  <si>
    <t>吴金剑</t>
  </si>
  <si>
    <t>2204</t>
  </si>
  <si>
    <t>2016-02-01</t>
  </si>
  <si>
    <t>冯苗</t>
  </si>
  <si>
    <t>2208</t>
  </si>
  <si>
    <t>陈中会</t>
  </si>
  <si>
    <t>2337</t>
  </si>
  <si>
    <t>1837</t>
  </si>
  <si>
    <t>潘冬梅</t>
  </si>
  <si>
    <t>2209</t>
  </si>
  <si>
    <t>职工</t>
  </si>
  <si>
    <t>1839</t>
  </si>
  <si>
    <t>李艾玲</t>
  </si>
  <si>
    <t>2210</t>
  </si>
  <si>
    <t>右眼睑</t>
  </si>
  <si>
    <t>施维</t>
  </si>
  <si>
    <t>2323</t>
  </si>
  <si>
    <t>保险员</t>
  </si>
  <si>
    <t>朱俊旭</t>
  </si>
  <si>
    <t>2211</t>
  </si>
  <si>
    <t>2017-02-21</t>
  </si>
  <si>
    <t>2016-04-01</t>
  </si>
  <si>
    <t>1843</t>
  </si>
  <si>
    <t>王元超</t>
  </si>
  <si>
    <t>2212</t>
  </si>
  <si>
    <t>2017-02-22</t>
  </si>
  <si>
    <t>右侧腰部</t>
  </si>
  <si>
    <t>1844</t>
  </si>
  <si>
    <t>何凤玲</t>
  </si>
  <si>
    <t>2324</t>
  </si>
  <si>
    <t>1845</t>
  </si>
  <si>
    <t>邓璐</t>
  </si>
  <si>
    <t>2213</t>
  </si>
  <si>
    <t>2017-02-23</t>
  </si>
  <si>
    <t>乌春雷</t>
  </si>
  <si>
    <t>2326</t>
  </si>
  <si>
    <t>1847</t>
  </si>
  <si>
    <t>文琨博</t>
  </si>
  <si>
    <t>2215</t>
  </si>
  <si>
    <t>1848</t>
  </si>
  <si>
    <t>王秀英</t>
  </si>
  <si>
    <t>2327</t>
  </si>
  <si>
    <t>1849</t>
  </si>
  <si>
    <t>陈洪</t>
  </si>
  <si>
    <t>2328</t>
  </si>
  <si>
    <t>地质</t>
  </si>
  <si>
    <t>1851</t>
  </si>
  <si>
    <t>李勇</t>
  </si>
  <si>
    <t>2216</t>
  </si>
  <si>
    <t>2017-02-27</t>
  </si>
  <si>
    <t>1852</t>
  </si>
  <si>
    <t>苏曾铮</t>
  </si>
  <si>
    <t>2217</t>
  </si>
  <si>
    <t>2017-02-28</t>
  </si>
  <si>
    <t>1853</t>
  </si>
  <si>
    <t>李孟迪</t>
  </si>
  <si>
    <t>2329</t>
  </si>
  <si>
    <t>2017-06-04</t>
  </si>
  <si>
    <t>1854</t>
  </si>
  <si>
    <t>孙艾华</t>
  </si>
  <si>
    <t>2330</t>
  </si>
  <si>
    <t>2017-06-05</t>
  </si>
  <si>
    <t>1855</t>
  </si>
  <si>
    <t>苗洁</t>
  </si>
  <si>
    <t>2219</t>
  </si>
  <si>
    <t>1856</t>
  </si>
  <si>
    <t>张叶发</t>
  </si>
  <si>
    <t>2332</t>
  </si>
  <si>
    <t>1858</t>
  </si>
  <si>
    <t>王开祥</t>
  </si>
  <si>
    <t>2333</t>
  </si>
  <si>
    <t>1859</t>
  </si>
  <si>
    <t>李文静</t>
  </si>
  <si>
    <t>2220</t>
  </si>
  <si>
    <t>2017-03-06</t>
  </si>
  <si>
    <t>1860</t>
  </si>
  <si>
    <t>胡晶晶</t>
  </si>
  <si>
    <t>2334</t>
  </si>
  <si>
    <t>2001-06-01</t>
  </si>
  <si>
    <t>1861</t>
  </si>
  <si>
    <t>王萍</t>
  </si>
  <si>
    <t>2336</t>
  </si>
  <si>
    <t>1862</t>
  </si>
  <si>
    <t>陈洪伟</t>
  </si>
  <si>
    <t>2338</t>
  </si>
  <si>
    <t>1863</t>
  </si>
  <si>
    <t>徐文灿</t>
  </si>
  <si>
    <t>2221</t>
  </si>
  <si>
    <t>2017-03-07</t>
  </si>
  <si>
    <t>外贸职员</t>
  </si>
  <si>
    <t>1864</t>
  </si>
  <si>
    <t>毛义红</t>
  </si>
  <si>
    <t>2339</t>
  </si>
  <si>
    <t>1865</t>
  </si>
  <si>
    <t>官强</t>
  </si>
  <si>
    <t>2340</t>
  </si>
  <si>
    <t>2017-06-07</t>
  </si>
  <si>
    <t>1866</t>
  </si>
  <si>
    <t>唐远超</t>
  </si>
  <si>
    <t>2223</t>
  </si>
  <si>
    <t>2017-03-08</t>
  </si>
  <si>
    <t>1867</t>
  </si>
  <si>
    <t>冉美玲</t>
  </si>
  <si>
    <t>2341</t>
  </si>
  <si>
    <t>2017-04-03</t>
  </si>
  <si>
    <t>1869</t>
  </si>
  <si>
    <t>黄南春</t>
  </si>
  <si>
    <t>2342</t>
  </si>
  <si>
    <t>2016-01-10</t>
  </si>
  <si>
    <t>1870</t>
  </si>
  <si>
    <t>许诗琪</t>
  </si>
  <si>
    <t>2343</t>
  </si>
  <si>
    <t>2017-05-07</t>
  </si>
  <si>
    <t>1871</t>
  </si>
  <si>
    <t>尹光华</t>
  </si>
  <si>
    <t>2344</t>
  </si>
  <si>
    <t>1872</t>
  </si>
  <si>
    <t>程浩</t>
  </si>
  <si>
    <t>2346</t>
  </si>
  <si>
    <t>2017-06-12</t>
  </si>
  <si>
    <t>179</t>
  </si>
  <si>
    <t>23.71</t>
  </si>
  <si>
    <t>1873</t>
  </si>
  <si>
    <t>龙正洋</t>
  </si>
  <si>
    <t>2347</t>
  </si>
  <si>
    <t>1981-01-01</t>
  </si>
  <si>
    <t>1875</t>
  </si>
  <si>
    <t>王朝琼</t>
  </si>
  <si>
    <t>2348</t>
  </si>
  <si>
    <t>1876</t>
  </si>
  <si>
    <t>符美德</t>
  </si>
  <si>
    <t>2349</t>
  </si>
  <si>
    <t>2013-06-06</t>
  </si>
  <si>
    <t>唐翠</t>
  </si>
  <si>
    <t>2350</t>
  </si>
  <si>
    <t>预算员</t>
  </si>
  <si>
    <t>1878</t>
  </si>
  <si>
    <t>陈雅楠</t>
  </si>
  <si>
    <t>2031</t>
  </si>
  <si>
    <t>4、5</t>
  </si>
  <si>
    <t>2016-09-13</t>
  </si>
  <si>
    <t>2016-06-15</t>
  </si>
  <si>
    <t>1879</t>
  </si>
  <si>
    <t>夏应忠</t>
  </si>
  <si>
    <t>2351</t>
  </si>
  <si>
    <t>1880</t>
  </si>
  <si>
    <t>孙雨佳</t>
  </si>
  <si>
    <t>2352</t>
  </si>
  <si>
    <t>1881</t>
  </si>
  <si>
    <t>袁晓丽</t>
  </si>
  <si>
    <t>2032</t>
  </si>
  <si>
    <t>1882</t>
  </si>
  <si>
    <t>z2366</t>
  </si>
  <si>
    <t>肖伟</t>
  </si>
  <si>
    <t>2366</t>
  </si>
  <si>
    <t>1883</t>
  </si>
  <si>
    <t>谭跃</t>
  </si>
  <si>
    <t>2368</t>
  </si>
  <si>
    <t>1884</t>
  </si>
  <si>
    <t>易红</t>
  </si>
  <si>
    <t>2369</t>
  </si>
  <si>
    <t>行政</t>
  </si>
  <si>
    <t>1885</t>
  </si>
  <si>
    <t>陈科宇</t>
  </si>
  <si>
    <t>2370</t>
  </si>
  <si>
    <t>2017-06-21</t>
  </si>
  <si>
    <t>1886</t>
  </si>
  <si>
    <t>杨华岚</t>
  </si>
  <si>
    <t>2371</t>
  </si>
  <si>
    <t>易晓君</t>
  </si>
  <si>
    <t>2372</t>
  </si>
  <si>
    <t>1888</t>
  </si>
  <si>
    <t>唐思碧</t>
  </si>
  <si>
    <t>2374</t>
  </si>
  <si>
    <t>2017-06-27</t>
  </si>
  <si>
    <t>2017-05-27</t>
  </si>
  <si>
    <t>1889</t>
  </si>
  <si>
    <t>殷郡</t>
  </si>
  <si>
    <t>2375</t>
  </si>
  <si>
    <t>1890</t>
  </si>
  <si>
    <t>石艳</t>
  </si>
  <si>
    <t>2377</t>
  </si>
  <si>
    <t>1891</t>
  </si>
  <si>
    <t>何聪</t>
  </si>
  <si>
    <t>2378</t>
  </si>
  <si>
    <t>技术员</t>
  </si>
  <si>
    <t>温雨琨</t>
  </si>
  <si>
    <t>2379</t>
  </si>
  <si>
    <t>1893</t>
  </si>
  <si>
    <t>杨通望</t>
  </si>
  <si>
    <t>2380</t>
  </si>
  <si>
    <t>2017-06-29</t>
  </si>
  <si>
    <t>1894</t>
  </si>
  <si>
    <t>任泽芳</t>
  </si>
  <si>
    <t>2020-02-28</t>
  </si>
  <si>
    <t>2401</t>
  </si>
  <si>
    <t>1896</t>
  </si>
  <si>
    <t>冯均平</t>
  </si>
  <si>
    <t>2402</t>
  </si>
  <si>
    <t>2009-11-05</t>
  </si>
  <si>
    <t>1897</t>
  </si>
  <si>
    <t>徐彩霞</t>
  </si>
  <si>
    <t>2403</t>
  </si>
  <si>
    <t>2016-02-08</t>
  </si>
  <si>
    <t>1898</t>
  </si>
  <si>
    <t>简徐</t>
  </si>
  <si>
    <t>2404</t>
  </si>
  <si>
    <t>1899</t>
  </si>
  <si>
    <t>杨光普</t>
  </si>
  <si>
    <t>2405</t>
  </si>
  <si>
    <t>2017-07-11</t>
  </si>
  <si>
    <t>1900</t>
  </si>
  <si>
    <t>孟佳欣</t>
  </si>
  <si>
    <t>2406</t>
  </si>
  <si>
    <t>2017-02-05</t>
  </si>
  <si>
    <t>1901</t>
  </si>
  <si>
    <t>刘羽阳</t>
  </si>
  <si>
    <t>2407</t>
  </si>
  <si>
    <t>王霞</t>
  </si>
  <si>
    <t>2408</t>
  </si>
  <si>
    <t>z2409</t>
  </si>
  <si>
    <t>周丹</t>
  </si>
  <si>
    <t>2409</t>
  </si>
  <si>
    <t>陈焰</t>
  </si>
  <si>
    <t>2450</t>
  </si>
  <si>
    <t>1909</t>
  </si>
  <si>
    <t>骆长菊</t>
  </si>
  <si>
    <t>2413</t>
  </si>
  <si>
    <t>2017-07-12</t>
  </si>
  <si>
    <t>2014-02-05</t>
  </si>
  <si>
    <t>1910</t>
  </si>
  <si>
    <t>任思婷</t>
  </si>
  <si>
    <t>2414</t>
  </si>
  <si>
    <t>2015-02-11</t>
  </si>
  <si>
    <t>1911</t>
  </si>
  <si>
    <t>徐明超</t>
  </si>
  <si>
    <t>2415</t>
  </si>
  <si>
    <t>2017-03-15</t>
  </si>
  <si>
    <t>1912</t>
  </si>
  <si>
    <t>z2416</t>
  </si>
  <si>
    <t>甘伟</t>
  </si>
  <si>
    <t>2014-02-07</t>
  </si>
  <si>
    <t>1913</t>
  </si>
  <si>
    <t>杨惠竹</t>
  </si>
  <si>
    <t>2417</t>
  </si>
  <si>
    <t>2017-07-13</t>
  </si>
  <si>
    <t>1914</t>
  </si>
  <si>
    <t>张诗淇</t>
  </si>
  <si>
    <t>2418</t>
  </si>
  <si>
    <t>1915</t>
  </si>
  <si>
    <t>吴磊</t>
  </si>
  <si>
    <t>2419</t>
  </si>
  <si>
    <t>黄淳羿</t>
  </si>
  <si>
    <t>2420</t>
  </si>
  <si>
    <t>孙小燕</t>
  </si>
  <si>
    <t>2421</t>
  </si>
  <si>
    <t>2020-07-13</t>
  </si>
  <si>
    <t>1918</t>
  </si>
  <si>
    <t>代云安</t>
  </si>
  <si>
    <t>2422</t>
  </si>
  <si>
    <t>2017-07-17</t>
  </si>
  <si>
    <t>2017-01-13</t>
  </si>
  <si>
    <t>梁秀芳</t>
  </si>
  <si>
    <t>2423</t>
  </si>
  <si>
    <t>2002-02-07</t>
  </si>
  <si>
    <t>1920</t>
  </si>
  <si>
    <t>饶俊丽</t>
  </si>
  <si>
    <t>2424</t>
  </si>
  <si>
    <t>2014-05-07</t>
  </si>
  <si>
    <t>蹇颖</t>
  </si>
  <si>
    <t>2020-03-02</t>
  </si>
  <si>
    <t>2425</t>
  </si>
  <si>
    <t>1935</t>
  </si>
  <si>
    <t>王镕臻</t>
  </si>
  <si>
    <t>2428</t>
  </si>
  <si>
    <t>1936</t>
  </si>
  <si>
    <t>梁明</t>
  </si>
  <si>
    <t>2429</t>
  </si>
  <si>
    <t>2016-07-09</t>
  </si>
  <si>
    <t>1937</t>
  </si>
  <si>
    <t>2430</t>
  </si>
  <si>
    <t>2014-03-05</t>
  </si>
  <si>
    <t>鼻</t>
  </si>
  <si>
    <t>1938</t>
  </si>
  <si>
    <t>朱和清</t>
  </si>
  <si>
    <t>2431</t>
  </si>
  <si>
    <t>教授</t>
  </si>
  <si>
    <t>2016-03-10</t>
  </si>
  <si>
    <t>1939</t>
  </si>
  <si>
    <t>张远碧</t>
  </si>
  <si>
    <t>2433</t>
  </si>
  <si>
    <t>2017-05-17</t>
  </si>
  <si>
    <t>何艳</t>
  </si>
  <si>
    <t>2434</t>
  </si>
  <si>
    <t>1997-03-12</t>
  </si>
  <si>
    <t>1942</t>
  </si>
  <si>
    <t>欧映辉</t>
  </si>
  <si>
    <t>2436</t>
  </si>
  <si>
    <t>2017-07-20</t>
  </si>
  <si>
    <t>1944</t>
  </si>
  <si>
    <t>王贤友</t>
  </si>
  <si>
    <t>2437</t>
  </si>
  <si>
    <t>2015-03-12</t>
  </si>
  <si>
    <t>1947</t>
  </si>
  <si>
    <t>龚琬婷</t>
  </si>
  <si>
    <t>2438</t>
  </si>
  <si>
    <t>2017-07-24</t>
  </si>
  <si>
    <t>2018-06-21</t>
  </si>
  <si>
    <t>1948</t>
  </si>
  <si>
    <t>吴小军</t>
  </si>
  <si>
    <t>2439</t>
  </si>
  <si>
    <t>2017-07-25</t>
  </si>
  <si>
    <t>2002-03-21</t>
  </si>
  <si>
    <t>何瑶</t>
  </si>
  <si>
    <t>2441</t>
  </si>
  <si>
    <t>陈荣蕈</t>
  </si>
  <si>
    <t>2442</t>
  </si>
  <si>
    <t>2017-03-09</t>
  </si>
  <si>
    <t>王小川</t>
  </si>
  <si>
    <t>2443</t>
  </si>
  <si>
    <t>彭政霖</t>
  </si>
  <si>
    <t>2445</t>
  </si>
  <si>
    <t>2015-03-11</t>
  </si>
  <si>
    <t>杜勇</t>
  </si>
  <si>
    <t>2246</t>
  </si>
  <si>
    <t>2017-07-27</t>
  </si>
  <si>
    <t>贾臣</t>
  </si>
  <si>
    <t>2447</t>
  </si>
  <si>
    <t>2018-07-27</t>
  </si>
  <si>
    <t>江渝</t>
  </si>
  <si>
    <t>2448</t>
  </si>
  <si>
    <t>范伟</t>
  </si>
  <si>
    <t>2451</t>
  </si>
  <si>
    <t>2004-03-11</t>
  </si>
  <si>
    <t>苏麒羽</t>
  </si>
  <si>
    <t>2452</t>
  </si>
  <si>
    <t>肖占永</t>
  </si>
  <si>
    <t>2020-10-27</t>
  </si>
  <si>
    <t>2802</t>
  </si>
  <si>
    <t>2013-03-08</t>
  </si>
  <si>
    <t>胡维荣</t>
  </si>
  <si>
    <t>2803</t>
  </si>
  <si>
    <t>2017-11-29</t>
  </si>
  <si>
    <t>2017-03-17</t>
  </si>
  <si>
    <t>胡道芬</t>
  </si>
  <si>
    <t>2804</t>
  </si>
  <si>
    <t>2017-11-16</t>
  </si>
  <si>
    <t>2013-03-07</t>
  </si>
  <si>
    <t>2805</t>
  </si>
  <si>
    <t>肖艳琦</t>
  </si>
  <si>
    <t>2806</t>
  </si>
  <si>
    <t>2017-12-04</t>
  </si>
  <si>
    <t>2017-08-07</t>
  </si>
  <si>
    <t>朋小入</t>
  </si>
  <si>
    <t>2807</t>
  </si>
  <si>
    <t>2017-12-06</t>
  </si>
  <si>
    <t>机关</t>
  </si>
  <si>
    <t>单经硕</t>
  </si>
  <si>
    <t>2808</t>
  </si>
  <si>
    <t>1970</t>
  </si>
  <si>
    <t>胡存堂</t>
  </si>
  <si>
    <t>2809</t>
  </si>
  <si>
    <t>2017-12-21</t>
  </si>
  <si>
    <t>2005-03-17</t>
  </si>
  <si>
    <t>舒靖雅</t>
  </si>
  <si>
    <t>2020-03-03</t>
  </si>
  <si>
    <t>3888</t>
  </si>
  <si>
    <t>16.46</t>
  </si>
  <si>
    <t>右嘴角</t>
  </si>
  <si>
    <t>李燕</t>
  </si>
  <si>
    <t>3889</t>
  </si>
  <si>
    <t>万继英</t>
  </si>
  <si>
    <t>2033</t>
  </si>
  <si>
    <t>肖坤宏</t>
  </si>
  <si>
    <t>2034</t>
  </si>
  <si>
    <t>2012-03-14</t>
  </si>
  <si>
    <t>蒋肖宇</t>
  </si>
  <si>
    <t>2035</t>
  </si>
  <si>
    <t>2016-09-14</t>
  </si>
  <si>
    <t>2015-02-19</t>
  </si>
  <si>
    <t>1980</t>
  </si>
  <si>
    <t>杨慧</t>
  </si>
  <si>
    <t>2036</t>
  </si>
  <si>
    <t>王洋</t>
  </si>
  <si>
    <t>2037</t>
  </si>
  <si>
    <t>2011-04-14</t>
  </si>
  <si>
    <t>1982</t>
  </si>
  <si>
    <t>喻术英</t>
  </si>
  <si>
    <t>2038</t>
  </si>
  <si>
    <t>2016-09-19</t>
  </si>
  <si>
    <t>2016-03-28</t>
  </si>
  <si>
    <t>李伟</t>
  </si>
  <si>
    <t>2039</t>
  </si>
  <si>
    <t>2016-09-20</t>
  </si>
  <si>
    <t>李成智</t>
  </si>
  <si>
    <t>2040</t>
  </si>
  <si>
    <t>李本珍</t>
  </si>
  <si>
    <t>2041</t>
  </si>
  <si>
    <t>15.6</t>
  </si>
  <si>
    <t>出纳</t>
  </si>
  <si>
    <t>1989</t>
  </si>
  <si>
    <t>林青</t>
  </si>
  <si>
    <t>2043</t>
  </si>
  <si>
    <t>1990</t>
  </si>
  <si>
    <t>陈梦寒</t>
  </si>
  <si>
    <t>2044</t>
  </si>
  <si>
    <t>文燕</t>
  </si>
  <si>
    <t>2810</t>
  </si>
  <si>
    <t>2017-08-17</t>
  </si>
  <si>
    <t>1997</t>
  </si>
  <si>
    <t>张孝忠</t>
  </si>
  <si>
    <t>2811</t>
  </si>
  <si>
    <t>2017-12-13</t>
  </si>
  <si>
    <t>1997-03-04</t>
  </si>
  <si>
    <t>1999</t>
  </si>
  <si>
    <t>唐立彬</t>
  </si>
  <si>
    <t>2812</t>
  </si>
  <si>
    <t>2017-12-11</t>
  </si>
  <si>
    <t>汪子荃</t>
  </si>
  <si>
    <t>2813</t>
  </si>
  <si>
    <t>2007-03-08</t>
  </si>
  <si>
    <t>代世书</t>
  </si>
  <si>
    <t>2814</t>
  </si>
  <si>
    <t>2017-12-12</t>
  </si>
  <si>
    <t>夏兴</t>
  </si>
  <si>
    <t>2815</t>
  </si>
  <si>
    <t>李琼</t>
  </si>
  <si>
    <t>2816</t>
  </si>
  <si>
    <t>2017-08-22</t>
  </si>
  <si>
    <t>向艳</t>
  </si>
  <si>
    <t>3588</t>
  </si>
  <si>
    <t>龚云平</t>
  </si>
  <si>
    <t>2817</t>
  </si>
  <si>
    <t>余昌玲</t>
  </si>
  <si>
    <t>2819</t>
  </si>
  <si>
    <t>2017-11-10</t>
  </si>
  <si>
    <t>张亚菊</t>
  </si>
  <si>
    <t>2820</t>
  </si>
  <si>
    <t>2017-12-22</t>
  </si>
  <si>
    <t>0000044582</t>
  </si>
  <si>
    <t>陈尚兵</t>
  </si>
  <si>
    <t>2020-03-23</t>
  </si>
  <si>
    <t>2854</t>
  </si>
  <si>
    <t>2018-02-07</t>
  </si>
  <si>
    <t>2011-03-10</t>
  </si>
  <si>
    <t>肖兴嶺</t>
  </si>
  <si>
    <t>2042</t>
  </si>
  <si>
    <t>施工</t>
  </si>
  <si>
    <t>1996-09-20</t>
  </si>
  <si>
    <t>甘朝霞</t>
  </si>
  <si>
    <t>2045</t>
  </si>
  <si>
    <t>全职主妇</t>
  </si>
  <si>
    <t>2014-09-17</t>
  </si>
  <si>
    <t>a2047</t>
  </si>
  <si>
    <t>姜一信</t>
  </si>
  <si>
    <t>6.7</t>
  </si>
  <si>
    <t>全身</t>
  </si>
  <si>
    <t>唐远陆</t>
  </si>
  <si>
    <t>2048</t>
  </si>
  <si>
    <t>打工</t>
  </si>
  <si>
    <t>2011-03-02</t>
  </si>
  <si>
    <t>龙静波</t>
  </si>
  <si>
    <t>2049</t>
  </si>
  <si>
    <t>插画师</t>
  </si>
  <si>
    <t>杨竣凯</t>
  </si>
  <si>
    <t>2051</t>
  </si>
  <si>
    <t>张丹</t>
  </si>
  <si>
    <t>2052</t>
  </si>
  <si>
    <t>1996-03-08</t>
  </si>
  <si>
    <t>脚</t>
  </si>
  <si>
    <t>陈凤娟</t>
  </si>
  <si>
    <t>2053</t>
  </si>
  <si>
    <t>2016-06-09</t>
  </si>
  <si>
    <t>靳映雪</t>
  </si>
  <si>
    <t>2020-03-06</t>
  </si>
  <si>
    <t>2823</t>
  </si>
  <si>
    <t>2015-06-11</t>
  </si>
  <si>
    <t>周子云</t>
  </si>
  <si>
    <t>2824</t>
  </si>
  <si>
    <t>黄俊鑫</t>
  </si>
  <si>
    <t>2825</t>
  </si>
  <si>
    <t>2018-01-18</t>
  </si>
  <si>
    <t>黄焱培</t>
  </si>
  <si>
    <t>2826</t>
  </si>
  <si>
    <t>石江丽</t>
  </si>
  <si>
    <t>2827</t>
  </si>
  <si>
    <t>郭可欣</t>
  </si>
  <si>
    <t>2828</t>
  </si>
  <si>
    <t>2829</t>
  </si>
  <si>
    <t>2010-09-09</t>
  </si>
  <si>
    <t>曾思祺</t>
  </si>
  <si>
    <t>2830</t>
  </si>
  <si>
    <t>2020-03-09</t>
  </si>
  <si>
    <t>2054</t>
  </si>
  <si>
    <t>2016-08-20</t>
  </si>
  <si>
    <t>彭雪佳</t>
  </si>
  <si>
    <t>3890</t>
  </si>
  <si>
    <t>伍晨熙</t>
  </si>
  <si>
    <t>2055</t>
  </si>
  <si>
    <t>2016-09-26</t>
  </si>
  <si>
    <t>张辰因</t>
  </si>
  <si>
    <t>2056</t>
  </si>
  <si>
    <t>2057</t>
  </si>
  <si>
    <t>2013-03-14</t>
  </si>
  <si>
    <t>谢欣宇</t>
  </si>
  <si>
    <t>2058</t>
  </si>
  <si>
    <t>2012-03-09</t>
  </si>
  <si>
    <t>唐清华</t>
  </si>
  <si>
    <t>2059</t>
  </si>
  <si>
    <t>胡美玲</t>
  </si>
  <si>
    <t>2060</t>
  </si>
  <si>
    <t>2016-09-28</t>
  </si>
  <si>
    <t>汉公务员</t>
  </si>
  <si>
    <t>苟欣</t>
  </si>
  <si>
    <t>2020-03-10</t>
  </si>
  <si>
    <t>3891</t>
  </si>
  <si>
    <t>149</t>
  </si>
  <si>
    <t>20.26</t>
  </si>
  <si>
    <t>2062</t>
  </si>
  <si>
    <t>张素英</t>
  </si>
  <si>
    <t>2831</t>
  </si>
  <si>
    <t>2018-01-09</t>
  </si>
  <si>
    <t>2065</t>
  </si>
  <si>
    <t>沈坤龙</t>
  </si>
  <si>
    <t>2832</t>
  </si>
  <si>
    <t>2018-01-10</t>
  </si>
  <si>
    <t>2015-03-04</t>
  </si>
  <si>
    <t>2066</t>
  </si>
  <si>
    <t>彭御峰</t>
  </si>
  <si>
    <t>2833</t>
  </si>
  <si>
    <t>2067</t>
  </si>
  <si>
    <t>高山</t>
  </si>
  <si>
    <t>2834</t>
  </si>
  <si>
    <t>1987-03-05</t>
  </si>
  <si>
    <t>2068</t>
  </si>
  <si>
    <t>李戈</t>
  </si>
  <si>
    <t>2835</t>
  </si>
  <si>
    <t>2018-01-15</t>
  </si>
  <si>
    <t>2069</t>
  </si>
  <si>
    <t>李俊希</t>
  </si>
  <si>
    <t>2836</t>
  </si>
  <si>
    <t>2070</t>
  </si>
  <si>
    <t>周红</t>
  </si>
  <si>
    <t>2837</t>
  </si>
  <si>
    <t>2018-01-16</t>
  </si>
  <si>
    <t>2000-03-09</t>
  </si>
  <si>
    <t>2071</t>
  </si>
  <si>
    <t>龚海兵</t>
  </si>
  <si>
    <t>2838</t>
  </si>
  <si>
    <t>2072</t>
  </si>
  <si>
    <t>唐霏玉</t>
  </si>
  <si>
    <t>2839</t>
  </si>
  <si>
    <t>2008-03-06</t>
  </si>
  <si>
    <t>2073</t>
  </si>
  <si>
    <t>李洋</t>
  </si>
  <si>
    <t>2840</t>
  </si>
  <si>
    <t>2018-01-17</t>
  </si>
  <si>
    <t>2017-11-17</t>
  </si>
  <si>
    <t>2074</t>
  </si>
  <si>
    <t>唐宁</t>
  </si>
  <si>
    <t>3892</t>
  </si>
  <si>
    <t>24.91</t>
  </si>
  <si>
    <t>2020-02-12</t>
  </si>
  <si>
    <t>2077</t>
  </si>
  <si>
    <t>邹绍彬</t>
  </si>
  <si>
    <t>2841</t>
  </si>
  <si>
    <t>2018-01-22</t>
  </si>
  <si>
    <t>2016-01-06</t>
  </si>
  <si>
    <t>杨磊</t>
  </si>
  <si>
    <t>2842</t>
  </si>
  <si>
    <t>腿</t>
  </si>
  <si>
    <t>2079</t>
  </si>
  <si>
    <t>戴汶熹</t>
  </si>
  <si>
    <t>2844</t>
  </si>
  <si>
    <t>李晟睿</t>
  </si>
  <si>
    <t>2845</t>
  </si>
  <si>
    <t>2018-01-24</t>
  </si>
  <si>
    <t>2010-03-11</t>
  </si>
  <si>
    <t>2081</t>
  </si>
  <si>
    <t>肖世平</t>
  </si>
  <si>
    <t>2846</t>
  </si>
  <si>
    <t>2018-01-29</t>
  </si>
  <si>
    <t>姚云霞</t>
  </si>
  <si>
    <t>2061</t>
  </si>
  <si>
    <t>2084</t>
  </si>
  <si>
    <t>王颖</t>
  </si>
  <si>
    <t>2085</t>
  </si>
  <si>
    <t>刘亮</t>
  </si>
  <si>
    <t>2063</t>
  </si>
  <si>
    <t>2009-03-05</t>
  </si>
  <si>
    <t>2086</t>
  </si>
  <si>
    <t>王凡奎</t>
  </si>
  <si>
    <t>2064</t>
  </si>
  <si>
    <t>2016-10-10</t>
  </si>
  <si>
    <t>2014-10-15</t>
  </si>
  <si>
    <t>2087</t>
  </si>
  <si>
    <t>谢宗家</t>
  </si>
  <si>
    <t>2088</t>
  </si>
  <si>
    <t>袁雨瑶</t>
  </si>
  <si>
    <t>2015-03-17</t>
  </si>
  <si>
    <t>2089</t>
  </si>
  <si>
    <t>罗双</t>
  </si>
  <si>
    <t>2090</t>
  </si>
  <si>
    <t>詹浩然</t>
  </si>
  <si>
    <t>2012-03-08</t>
  </si>
  <si>
    <t>2091</t>
  </si>
  <si>
    <t>卢映君</t>
  </si>
  <si>
    <t>2092</t>
  </si>
  <si>
    <t>0000045750</t>
  </si>
  <si>
    <t>王莉</t>
  </si>
  <si>
    <t>2016-10-11</t>
  </si>
  <si>
    <t>右肩</t>
  </si>
  <si>
    <t>2093</t>
  </si>
  <si>
    <t>胡梓浚</t>
  </si>
  <si>
    <t>2020-03-17</t>
  </si>
  <si>
    <t>3893</t>
  </si>
  <si>
    <t>107</t>
  </si>
  <si>
    <t>16.59</t>
  </si>
  <si>
    <t>2847</t>
  </si>
  <si>
    <t>2018-01-30</t>
  </si>
  <si>
    <t>驾驶员</t>
  </si>
  <si>
    <t>田川</t>
  </si>
  <si>
    <t>2017-04-11</t>
  </si>
  <si>
    <t>何大柳</t>
  </si>
  <si>
    <t>吴良春</t>
  </si>
  <si>
    <t>2224</t>
  </si>
  <si>
    <t>眉</t>
  </si>
  <si>
    <t>z2225</t>
  </si>
  <si>
    <t>左侧腋下</t>
  </si>
  <si>
    <t>李文斐</t>
  </si>
  <si>
    <t>2226</t>
  </si>
  <si>
    <t>2017-03-13</t>
  </si>
  <si>
    <t>z2227</t>
  </si>
  <si>
    <t>王登英</t>
  </si>
  <si>
    <t>唐明剑</t>
  </si>
  <si>
    <t>1996-04-18</t>
  </si>
  <si>
    <t>郭世琴</t>
  </si>
  <si>
    <t>2015-09-10</t>
  </si>
  <si>
    <t>z2228</t>
  </si>
  <si>
    <t>龙贵衡</t>
  </si>
  <si>
    <t>詹秀梅</t>
  </si>
  <si>
    <t>技术人员</t>
  </si>
  <si>
    <t>2014-02-12</t>
  </si>
  <si>
    <t>赖生涛</t>
  </si>
  <si>
    <t>鲁娜</t>
  </si>
  <si>
    <t>2229</t>
  </si>
  <si>
    <t>2017-03-14</t>
  </si>
  <si>
    <t>z2230</t>
  </si>
  <si>
    <t>张其新</t>
  </si>
  <si>
    <t>张荀</t>
  </si>
  <si>
    <t>2231</t>
  </si>
  <si>
    <t>涂祥义</t>
  </si>
  <si>
    <t>2075</t>
  </si>
  <si>
    <t>1996-01-01</t>
  </si>
  <si>
    <t>z2232</t>
  </si>
  <si>
    <t>王金梅</t>
  </si>
  <si>
    <t>王星</t>
  </si>
  <si>
    <t>2076</t>
  </si>
  <si>
    <t>刘芯伶</t>
  </si>
  <si>
    <t>2233</t>
  </si>
  <si>
    <t>z2234</t>
  </si>
  <si>
    <t>张朝均</t>
  </si>
  <si>
    <t>2017-03-21</t>
  </si>
  <si>
    <t>z2235</t>
  </si>
  <si>
    <t>刘菲菲</t>
  </si>
  <si>
    <t>张好</t>
  </si>
  <si>
    <t>2236</t>
  </si>
  <si>
    <t>1986-01-01</t>
  </si>
  <si>
    <t>z2238</t>
  </si>
  <si>
    <t>彭顺俊</t>
  </si>
  <si>
    <t>刘启凤</t>
  </si>
  <si>
    <t>2239</t>
  </si>
  <si>
    <t>2017-03-22</t>
  </si>
  <si>
    <t>医务人员</t>
  </si>
  <si>
    <t>姚燕</t>
  </si>
  <si>
    <t>2240</t>
  </si>
  <si>
    <t>右腰部</t>
  </si>
  <si>
    <t>z2241</t>
  </si>
  <si>
    <t>陈周琼</t>
  </si>
  <si>
    <t>2017-02-11</t>
  </si>
  <si>
    <t>z2242</t>
  </si>
  <si>
    <t>彭霞</t>
  </si>
  <si>
    <t>2017-03-23</t>
  </si>
  <si>
    <t>z2243</t>
  </si>
  <si>
    <t>周鑫辰</t>
  </si>
  <si>
    <t>z2244</t>
  </si>
  <si>
    <t>李有林</t>
  </si>
  <si>
    <t>2017-03-27</t>
  </si>
  <si>
    <t>熊嘉敏</t>
  </si>
  <si>
    <t>3894</t>
  </si>
  <si>
    <t>127</t>
  </si>
  <si>
    <t>15.5</t>
  </si>
  <si>
    <t>李芸</t>
  </si>
  <si>
    <t>2245</t>
  </si>
  <si>
    <t>2017-03-28</t>
  </si>
  <si>
    <t>63.5</t>
  </si>
  <si>
    <t>23.04</t>
  </si>
  <si>
    <t>叶令</t>
  </si>
  <si>
    <t>z2247</t>
  </si>
  <si>
    <t>2017-03-29</t>
  </si>
  <si>
    <t>黄思博</t>
  </si>
  <si>
    <t>143</t>
  </si>
  <si>
    <t>15.15</t>
  </si>
  <si>
    <t>黄成宏</t>
  </si>
  <si>
    <t>25.05</t>
  </si>
  <si>
    <t>文传蓉</t>
  </si>
  <si>
    <t>2774</t>
  </si>
  <si>
    <t>刘文奇</t>
  </si>
  <si>
    <t>3895</t>
  </si>
  <si>
    <t>2020-02-01</t>
  </si>
  <si>
    <t>左眉部</t>
  </si>
  <si>
    <t>熊喜兴</t>
  </si>
  <si>
    <t>3896</t>
  </si>
  <si>
    <t>2018-12-21</t>
  </si>
  <si>
    <t>张敏</t>
  </si>
  <si>
    <t>民航</t>
  </si>
  <si>
    <t>汪小帅</t>
  </si>
  <si>
    <t>宋雨烨</t>
  </si>
  <si>
    <t>2016-03-18</t>
  </si>
  <si>
    <t>李春艳</t>
  </si>
  <si>
    <t>2015-05-15</t>
  </si>
  <si>
    <t>z2248</t>
  </si>
  <si>
    <t>卓中玉</t>
  </si>
  <si>
    <t>2017-03-30</t>
  </si>
  <si>
    <t>张正红</t>
  </si>
  <si>
    <t>2249</t>
  </si>
  <si>
    <t>z2250</t>
  </si>
  <si>
    <t>陈启於</t>
  </si>
  <si>
    <t>z2251</t>
  </si>
  <si>
    <t>陈方容</t>
  </si>
  <si>
    <t>2017-04-06</t>
  </si>
  <si>
    <t>周红英</t>
  </si>
  <si>
    <t>2252</t>
  </si>
  <si>
    <t>1990-01-01</t>
  </si>
  <si>
    <t>熊诗语</t>
  </si>
  <si>
    <t>2253</t>
  </si>
  <si>
    <t>吴明哲</t>
  </si>
  <si>
    <t>2254</t>
  </si>
  <si>
    <t>2017-04-10</t>
  </si>
  <si>
    <t>2017-03-20</t>
  </si>
  <si>
    <t>z2255</t>
  </si>
  <si>
    <t>母勤琴</t>
  </si>
  <si>
    <t>z2256</t>
  </si>
  <si>
    <t>任飞兰</t>
  </si>
  <si>
    <t>z2257</t>
  </si>
  <si>
    <t>陈嘉</t>
  </si>
  <si>
    <t>2167</t>
  </si>
  <si>
    <t>秦缘</t>
  </si>
  <si>
    <t>z2258</t>
  </si>
  <si>
    <t>z2259</t>
  </si>
  <si>
    <t>张明久</t>
  </si>
  <si>
    <t>辜夕莉</t>
  </si>
  <si>
    <t>2260</t>
  </si>
  <si>
    <t>2017-04-12</t>
  </si>
  <si>
    <t>詹爱玲</t>
  </si>
  <si>
    <t>z2261</t>
  </si>
  <si>
    <t>z2262</t>
  </si>
  <si>
    <t>凌华英</t>
  </si>
  <si>
    <t>z2263</t>
  </si>
  <si>
    <t>蒋露</t>
  </si>
  <si>
    <t>王瀚宇</t>
  </si>
  <si>
    <t>2264</t>
  </si>
  <si>
    <t>z2265</t>
  </si>
  <si>
    <t>郭文影</t>
  </si>
  <si>
    <t>z2266</t>
  </si>
  <si>
    <t>熊玲</t>
  </si>
  <si>
    <t>z2267</t>
  </si>
  <si>
    <t>李世超</t>
  </si>
  <si>
    <t>z2268</t>
  </si>
  <si>
    <t>李忠纯</t>
  </si>
  <si>
    <t>2017-04-17</t>
  </si>
  <si>
    <t>z2269</t>
  </si>
  <si>
    <t>张钰萱</t>
  </si>
  <si>
    <t>2016-04-18</t>
  </si>
  <si>
    <t>z2270</t>
  </si>
  <si>
    <t>姚梦玲</t>
  </si>
  <si>
    <t>z2272</t>
  </si>
  <si>
    <t>赵军</t>
  </si>
  <si>
    <t>2017-04-19</t>
  </si>
  <si>
    <t>煤矿</t>
  </si>
  <si>
    <t>z2273</t>
  </si>
  <si>
    <t>张科</t>
  </si>
  <si>
    <t>z2274</t>
  </si>
  <si>
    <t>胡国清</t>
  </si>
  <si>
    <t>2185</t>
  </si>
  <si>
    <t>z2275</t>
  </si>
  <si>
    <t>赵双全</t>
  </si>
  <si>
    <t>z2277</t>
  </si>
  <si>
    <t>殷贤琼</t>
  </si>
  <si>
    <t>2017-04-24</t>
  </si>
  <si>
    <t>全职妈妈</t>
  </si>
  <si>
    <t>2187</t>
  </si>
  <si>
    <t>王希</t>
  </si>
  <si>
    <t>2278</t>
  </si>
  <si>
    <t>任亚辉</t>
  </si>
  <si>
    <t>2279</t>
  </si>
  <si>
    <t>2009-05-01</t>
  </si>
  <si>
    <t>2189</t>
  </si>
  <si>
    <t>朱珊珊</t>
  </si>
  <si>
    <t>2280</t>
  </si>
  <si>
    <t>2190</t>
  </si>
  <si>
    <t>陆思彤</t>
  </si>
  <si>
    <t>2281</t>
  </si>
  <si>
    <t>2191</t>
  </si>
  <si>
    <t>z2282</t>
  </si>
  <si>
    <t>崔惟</t>
  </si>
  <si>
    <t>2192</t>
  </si>
  <si>
    <t>曾渝平</t>
  </si>
  <si>
    <t>2283</t>
  </si>
  <si>
    <t>2017-04-29</t>
  </si>
  <si>
    <t>2193</t>
  </si>
  <si>
    <t>彭然</t>
  </si>
  <si>
    <t>2285</t>
  </si>
  <si>
    <t>2017-04-26</t>
  </si>
  <si>
    <t>2194</t>
  </si>
  <si>
    <t>z2287</t>
  </si>
  <si>
    <t>黄镇祺</t>
  </si>
  <si>
    <t>2195</t>
  </si>
  <si>
    <t>z2288</t>
  </si>
  <si>
    <t>陈倩</t>
  </si>
  <si>
    <t>2196</t>
  </si>
  <si>
    <t>李绪碧</t>
  </si>
  <si>
    <t>2289</t>
  </si>
  <si>
    <t>税务</t>
  </si>
  <si>
    <t>唐波涛</t>
  </si>
  <si>
    <t>2290</t>
  </si>
  <si>
    <t>1983-01-01</t>
  </si>
  <si>
    <t>2198</t>
  </si>
  <si>
    <t>雷蕊鸿</t>
  </si>
  <si>
    <t>z2291</t>
  </si>
  <si>
    <t>2199</t>
  </si>
  <si>
    <t>马芙蓉</t>
  </si>
  <si>
    <t>2292</t>
  </si>
  <si>
    <t>2200</t>
  </si>
  <si>
    <t>徐中杰</t>
  </si>
  <si>
    <t>z2293</t>
  </si>
  <si>
    <t>何启芬</t>
  </si>
  <si>
    <t>2007-05-03</t>
  </si>
  <si>
    <t>沈玲</t>
  </si>
  <si>
    <t>2294</t>
  </si>
  <si>
    <t>2017-05-04</t>
  </si>
  <si>
    <t>陈雪</t>
  </si>
  <si>
    <t>z2295</t>
  </si>
  <si>
    <t>19.15</t>
  </si>
  <si>
    <t>右侧大腿</t>
  </si>
  <si>
    <t>z2297</t>
  </si>
  <si>
    <t>王旌</t>
  </si>
  <si>
    <t>z2298</t>
  </si>
  <si>
    <t>陈霖</t>
  </si>
  <si>
    <t>z2299</t>
  </si>
  <si>
    <t>2015-10-28</t>
  </si>
  <si>
    <t>z2300</t>
  </si>
  <si>
    <t>常伟</t>
  </si>
  <si>
    <t>杨镇远</t>
  </si>
  <si>
    <t>2020-03-22</t>
  </si>
  <si>
    <t>3897</t>
  </si>
  <si>
    <t>121</t>
  </si>
  <si>
    <t>2020-01-08</t>
  </si>
  <si>
    <t>右额</t>
  </si>
  <si>
    <t>3898</t>
  </si>
  <si>
    <t>2018-03-16</t>
  </si>
  <si>
    <t>张航</t>
  </si>
  <si>
    <t>2851</t>
  </si>
  <si>
    <t>2018-02-06</t>
  </si>
  <si>
    <t>消防员</t>
  </si>
  <si>
    <t>刘道群</t>
  </si>
  <si>
    <t>2852</t>
  </si>
  <si>
    <t>杨露</t>
  </si>
  <si>
    <t>2853</t>
  </si>
  <si>
    <t>王祤彤</t>
  </si>
  <si>
    <t>2855</t>
  </si>
  <si>
    <t>2015-11-18</t>
  </si>
  <si>
    <t>0000758262</t>
  </si>
  <si>
    <t>郝启飞</t>
  </si>
  <si>
    <t>2020-03-25</t>
  </si>
  <si>
    <t>1.6</t>
  </si>
  <si>
    <t>3899</t>
  </si>
  <si>
    <t>2009-03-19</t>
  </si>
  <si>
    <t>0000758247</t>
  </si>
  <si>
    <t>李新悦</t>
  </si>
  <si>
    <t>3900</t>
  </si>
  <si>
    <t>16.6</t>
  </si>
  <si>
    <t>3901</t>
  </si>
  <si>
    <t>潘方模</t>
  </si>
  <si>
    <t>3902</t>
  </si>
  <si>
    <t>0000758734</t>
  </si>
  <si>
    <t>江楠</t>
  </si>
  <si>
    <t>2020-09-06</t>
  </si>
  <si>
    <t>3903</t>
  </si>
  <si>
    <t>19.03</t>
  </si>
  <si>
    <t>2020-03-01</t>
  </si>
  <si>
    <t>左手小指</t>
  </si>
  <si>
    <t>殷婕睿</t>
  </si>
  <si>
    <t>39.4</t>
  </si>
  <si>
    <t>17.35</t>
  </si>
  <si>
    <t>吴雪飞</t>
  </si>
  <si>
    <t>2006-03-16</t>
  </si>
  <si>
    <t>武诗雨</t>
  </si>
  <si>
    <t>阳晓倩</t>
  </si>
  <si>
    <t>2016-10-18</t>
  </si>
  <si>
    <t>2016-06-23</t>
  </si>
  <si>
    <t>袁卓</t>
  </si>
  <si>
    <t>2014-03-20</t>
  </si>
  <si>
    <t>周光波</t>
  </si>
  <si>
    <t>2016-10-19</t>
  </si>
  <si>
    <t>2016-05-27</t>
  </si>
  <si>
    <t>刘茂</t>
  </si>
  <si>
    <t>宠物美容师</t>
  </si>
  <si>
    <t>张子豪</t>
  </si>
  <si>
    <t>杨林森</t>
  </si>
  <si>
    <t>2016-10-20</t>
  </si>
  <si>
    <t>刘津男</t>
  </si>
  <si>
    <t>郭曙光</t>
  </si>
  <si>
    <t>2016-10-27</t>
  </si>
  <si>
    <t>熊永明</t>
  </si>
  <si>
    <t>2094</t>
  </si>
  <si>
    <t>2016-06-25</t>
  </si>
  <si>
    <t>王坤鹏</t>
  </si>
  <si>
    <t>2095</t>
  </si>
  <si>
    <t>2016-10-31</t>
  </si>
  <si>
    <t>程兰英</t>
  </si>
  <si>
    <t>2096</t>
  </si>
  <si>
    <t>2006-10-26</t>
  </si>
  <si>
    <t>萧大秀</t>
  </si>
  <si>
    <t>2097</t>
  </si>
  <si>
    <t>徐行</t>
  </si>
  <si>
    <t>2098</t>
  </si>
  <si>
    <t>2007-03-18</t>
  </si>
  <si>
    <t>郑晓伟</t>
  </si>
  <si>
    <t>2099</t>
  </si>
  <si>
    <t>技工</t>
  </si>
  <si>
    <t>陶俊佳</t>
  </si>
  <si>
    <t>2100</t>
  </si>
  <si>
    <t>0000761464</t>
  </si>
  <si>
    <t>高乐均</t>
  </si>
  <si>
    <t>3905</t>
  </si>
  <si>
    <t>2018-03-14</t>
  </si>
  <si>
    <t>代祎萱</t>
  </si>
  <si>
    <t>3906</t>
  </si>
  <si>
    <t>132231.4</t>
  </si>
  <si>
    <t>衡涛</t>
  </si>
  <si>
    <t>2020-03-31</t>
  </si>
  <si>
    <t>3907</t>
  </si>
  <si>
    <t>田慧</t>
  </si>
  <si>
    <t>3908</t>
  </si>
  <si>
    <t>2012-03-12</t>
  </si>
  <si>
    <t>0000391340</t>
  </si>
  <si>
    <t>王伯双</t>
  </si>
  <si>
    <t>2020-04-01</t>
  </si>
  <si>
    <t>2020-10-10</t>
  </si>
  <si>
    <t>3909</t>
  </si>
  <si>
    <t>1989-04-13</t>
  </si>
  <si>
    <t>腋下、髋部</t>
  </si>
  <si>
    <t>汪芮竹</t>
  </si>
  <si>
    <t>3910</t>
  </si>
  <si>
    <t>0000112662</t>
  </si>
  <si>
    <t>段涵文</t>
  </si>
  <si>
    <t>3911林茂</t>
  </si>
  <si>
    <t>25.92</t>
  </si>
  <si>
    <t>双脚</t>
  </si>
  <si>
    <t>吴雅丽</t>
  </si>
  <si>
    <t>3912</t>
  </si>
  <si>
    <t>2013-04-11</t>
  </si>
  <si>
    <t>763025</t>
  </si>
  <si>
    <t>3913林茂</t>
  </si>
  <si>
    <t>0.1%</t>
  </si>
  <si>
    <t>23.52</t>
  </si>
  <si>
    <t>763057</t>
  </si>
  <si>
    <t>冉秋叶</t>
  </si>
  <si>
    <t>3914林茂</t>
  </si>
  <si>
    <t>31.11</t>
  </si>
  <si>
    <t>双眼睑，后颈</t>
  </si>
  <si>
    <t>0000763435</t>
  </si>
  <si>
    <t>贾韵茹</t>
  </si>
  <si>
    <t>2020-04-02</t>
  </si>
  <si>
    <t>2020-10-28</t>
  </si>
  <si>
    <t>3915</t>
  </si>
  <si>
    <t>15.68</t>
  </si>
  <si>
    <t>2020-01-01</t>
  </si>
  <si>
    <t>何嘉欣</t>
  </si>
  <si>
    <t>2383</t>
  </si>
  <si>
    <t>李宸玺</t>
  </si>
  <si>
    <t>2384</t>
  </si>
  <si>
    <t>廖先友</t>
  </si>
  <si>
    <t>2385</t>
  </si>
  <si>
    <t>2017-07-03</t>
  </si>
  <si>
    <t>李子淳</t>
  </si>
  <si>
    <t>2386</t>
  </si>
  <si>
    <t>2387</t>
  </si>
  <si>
    <t>罗婕</t>
  </si>
  <si>
    <t>2388</t>
  </si>
  <si>
    <t>2017-07-04</t>
  </si>
  <si>
    <t>曹珑女</t>
  </si>
  <si>
    <t>2389</t>
  </si>
  <si>
    <t>2014-04-01</t>
  </si>
  <si>
    <t>田尚奇</t>
  </si>
  <si>
    <t>2390</t>
  </si>
  <si>
    <t>雷必燕</t>
  </si>
  <si>
    <t>2392</t>
  </si>
  <si>
    <t>赵凤</t>
  </si>
  <si>
    <t>林俊汉</t>
  </si>
  <si>
    <t>z3151</t>
  </si>
  <si>
    <t>IT</t>
  </si>
  <si>
    <t>右颈部</t>
  </si>
  <si>
    <t>z2152</t>
  </si>
  <si>
    <t>梁珈铭</t>
  </si>
  <si>
    <t>2016-12-27</t>
  </si>
  <si>
    <t>z2153</t>
  </si>
  <si>
    <t>许水均</t>
  </si>
  <si>
    <t>2016-11-30</t>
  </si>
  <si>
    <t>2014-08-16</t>
  </si>
  <si>
    <t>767255</t>
  </si>
  <si>
    <t>张洋</t>
  </si>
  <si>
    <t>2020-04-08</t>
  </si>
  <si>
    <t>3916</t>
  </si>
  <si>
    <t>2015-04-01</t>
  </si>
  <si>
    <t>0000767311</t>
  </si>
  <si>
    <t>黄璐</t>
  </si>
  <si>
    <t>3917</t>
  </si>
  <si>
    <t>眼睑睫毛</t>
  </si>
  <si>
    <t>767277</t>
  </si>
  <si>
    <t>巫晓颖</t>
  </si>
  <si>
    <t>3918</t>
  </si>
  <si>
    <t>0000767414</t>
  </si>
  <si>
    <t>王蕾</t>
  </si>
  <si>
    <t>3919</t>
  </si>
  <si>
    <t>767322</t>
  </si>
  <si>
    <t>蓝钰欣</t>
  </si>
  <si>
    <t>3920</t>
  </si>
  <si>
    <t>16.34</t>
  </si>
  <si>
    <t>背部腰部</t>
  </si>
  <si>
    <t>630895</t>
  </si>
  <si>
    <t>李苏平</t>
  </si>
  <si>
    <t>3921</t>
  </si>
  <si>
    <t>67.5</t>
  </si>
  <si>
    <t>22.55</t>
  </si>
  <si>
    <t>2007-04-05</t>
  </si>
  <si>
    <t>腹部、头皮、面颈部、双手</t>
  </si>
  <si>
    <t>牟必毅</t>
  </si>
  <si>
    <t>3922</t>
  </si>
  <si>
    <t>22.37</t>
  </si>
  <si>
    <t>2009-04-01</t>
  </si>
  <si>
    <t>叶珂延</t>
  </si>
  <si>
    <t>2016-01-27</t>
  </si>
  <si>
    <t>汪思妤</t>
  </si>
  <si>
    <t>2893</t>
  </si>
  <si>
    <t>黄思源</t>
  </si>
  <si>
    <t>3923</t>
  </si>
  <si>
    <t>杨学美</t>
  </si>
  <si>
    <t>2020-05-20</t>
  </si>
  <si>
    <t>冯艳丽</t>
  </si>
  <si>
    <t>2735</t>
  </si>
  <si>
    <t>肖寒</t>
  </si>
  <si>
    <t>2015-09-09</t>
  </si>
  <si>
    <t>0000768635</t>
  </si>
  <si>
    <t>张涛</t>
  </si>
  <si>
    <t>2020-04-10</t>
  </si>
  <si>
    <t>3924</t>
  </si>
  <si>
    <t>99</t>
  </si>
  <si>
    <t>98.5</t>
  </si>
  <si>
    <t>0000769159</t>
  </si>
  <si>
    <t>夏远才</t>
  </si>
  <si>
    <t>3925</t>
  </si>
  <si>
    <t>21.25</t>
  </si>
  <si>
    <t>建筑工人</t>
  </si>
  <si>
    <t>徐靖雯</t>
  </si>
  <si>
    <t>3926</t>
  </si>
  <si>
    <t>14.81</t>
  </si>
  <si>
    <t>谭淦</t>
  </si>
  <si>
    <t>3927</t>
  </si>
  <si>
    <t>0000770683</t>
  </si>
  <si>
    <t>陈点</t>
  </si>
  <si>
    <t>3928</t>
  </si>
  <si>
    <t>98.7</t>
  </si>
  <si>
    <t>眼睑、额头</t>
  </si>
  <si>
    <t>苏雄印</t>
  </si>
  <si>
    <t>3929</t>
  </si>
  <si>
    <t>张文雯</t>
  </si>
  <si>
    <t>2688</t>
  </si>
  <si>
    <t>刘海霞</t>
  </si>
  <si>
    <t>2690</t>
  </si>
  <si>
    <t>刘福静</t>
  </si>
  <si>
    <t>3930</t>
  </si>
  <si>
    <t>-</t>
  </si>
  <si>
    <t>张庭浩</t>
  </si>
  <si>
    <t>3931</t>
  </si>
  <si>
    <t>李庆芳</t>
  </si>
  <si>
    <t>2602</t>
  </si>
  <si>
    <t>代云希</t>
  </si>
  <si>
    <t>2020-04-17</t>
  </si>
  <si>
    <t>2603</t>
  </si>
  <si>
    <t>刘亚玲</t>
  </si>
  <si>
    <t>3932</t>
  </si>
  <si>
    <t>27.68</t>
  </si>
  <si>
    <t>刘会</t>
  </si>
  <si>
    <t>2395</t>
  </si>
  <si>
    <t>程忠文</t>
  </si>
  <si>
    <t>2396</t>
  </si>
  <si>
    <t>田密</t>
  </si>
  <si>
    <t>2397</t>
  </si>
  <si>
    <t>2016-04-05</t>
  </si>
  <si>
    <t>刘媛</t>
  </si>
  <si>
    <t>2398</t>
  </si>
  <si>
    <t>李秋娇</t>
  </si>
  <si>
    <t>2020-04-14</t>
  </si>
  <si>
    <t>3933</t>
  </si>
  <si>
    <t>刘小玲</t>
  </si>
  <si>
    <t>3934</t>
  </si>
  <si>
    <t>周仕豪</t>
  </si>
  <si>
    <t>3935</t>
  </si>
  <si>
    <t>蒋忠倪</t>
  </si>
  <si>
    <t>3936</t>
  </si>
  <si>
    <t>2019-08-02</t>
  </si>
  <si>
    <t>3937</t>
  </si>
  <si>
    <t>26.02</t>
  </si>
  <si>
    <t>0000021433</t>
  </si>
  <si>
    <t>冉卫华</t>
  </si>
  <si>
    <t>3938</t>
  </si>
  <si>
    <t>国有职工</t>
  </si>
  <si>
    <t>邓诗瀚</t>
  </si>
  <si>
    <t>3939</t>
  </si>
  <si>
    <t>12.5</t>
  </si>
  <si>
    <t>9.45</t>
  </si>
  <si>
    <t>韩梦娜</t>
  </si>
  <si>
    <t>3940</t>
  </si>
  <si>
    <t>15.12</t>
  </si>
  <si>
    <t>0000749162</t>
  </si>
  <si>
    <t>刘婷</t>
  </si>
  <si>
    <t>吕玲</t>
  </si>
  <si>
    <t>3942</t>
  </si>
  <si>
    <t>2365</t>
  </si>
  <si>
    <t>王俊博</t>
  </si>
  <si>
    <t>3943</t>
  </si>
  <si>
    <t>35.99</t>
  </si>
  <si>
    <t>0000772356</t>
  </si>
  <si>
    <t>叶菁</t>
  </si>
  <si>
    <t>3944</t>
  </si>
  <si>
    <t>772385</t>
  </si>
  <si>
    <t>3945</t>
  </si>
  <si>
    <t>40.35</t>
  </si>
  <si>
    <t>张员橼</t>
  </si>
  <si>
    <t>3946</t>
  </si>
  <si>
    <t>朱添乐</t>
  </si>
  <si>
    <t>3947</t>
  </si>
  <si>
    <t>16.7</t>
  </si>
  <si>
    <t>李世玉</t>
  </si>
  <si>
    <t>296</t>
  </si>
  <si>
    <t>万金津</t>
  </si>
  <si>
    <t>2237</t>
  </si>
  <si>
    <t>但嘉祺</t>
  </si>
  <si>
    <t>2015-05-04</t>
  </si>
  <si>
    <t>131</t>
  </si>
  <si>
    <t>27.97</t>
  </si>
  <si>
    <t>0000076146</t>
  </si>
  <si>
    <t>郑春春</t>
  </si>
  <si>
    <t>0000773132</t>
  </si>
  <si>
    <t>张黎</t>
  </si>
  <si>
    <t>3948</t>
  </si>
  <si>
    <t>刁华利</t>
  </si>
  <si>
    <t>3949</t>
  </si>
  <si>
    <t>3.3</t>
  </si>
  <si>
    <t>25.63</t>
  </si>
  <si>
    <t>2020-02-06</t>
  </si>
  <si>
    <t>陈柠涛</t>
  </si>
  <si>
    <t>3564</t>
  </si>
  <si>
    <t>毛志敏</t>
  </si>
  <si>
    <t>3950</t>
  </si>
  <si>
    <t>0000306634</t>
  </si>
  <si>
    <t>李鑫</t>
  </si>
  <si>
    <t>3951</t>
  </si>
  <si>
    <t>0000764268</t>
  </si>
  <si>
    <t>杨灿</t>
  </si>
  <si>
    <t>3952</t>
  </si>
  <si>
    <t>18.02</t>
  </si>
  <si>
    <t>0000773851</t>
  </si>
  <si>
    <t>周子琦</t>
  </si>
  <si>
    <t>3953</t>
  </si>
  <si>
    <t>13.12</t>
  </si>
  <si>
    <t>刘碧琼</t>
  </si>
  <si>
    <t>2604</t>
  </si>
  <si>
    <t>0000773842</t>
  </si>
  <si>
    <t>吴光分</t>
  </si>
  <si>
    <t>3954</t>
  </si>
  <si>
    <t>21.77</t>
  </si>
  <si>
    <t>家庭主妇</t>
  </si>
  <si>
    <t>聂建群</t>
  </si>
  <si>
    <t>2605</t>
  </si>
  <si>
    <t>敖奇军</t>
  </si>
  <si>
    <t>2606</t>
  </si>
  <si>
    <t>郭春林</t>
  </si>
  <si>
    <t>2607</t>
  </si>
  <si>
    <t>李建学</t>
  </si>
  <si>
    <t>2608</t>
  </si>
  <si>
    <t>任宗玲</t>
  </si>
  <si>
    <t>2610</t>
  </si>
  <si>
    <t>44岁</t>
  </si>
  <si>
    <t>杨斌</t>
  </si>
  <si>
    <t>2611</t>
  </si>
  <si>
    <t>10.3</t>
  </si>
  <si>
    <t>邹雯婕</t>
  </si>
  <si>
    <t>2612</t>
  </si>
  <si>
    <t>李灵溪</t>
  </si>
  <si>
    <t>2613</t>
  </si>
  <si>
    <t>刘崇国</t>
  </si>
  <si>
    <t>2614</t>
  </si>
  <si>
    <t>范灿</t>
  </si>
  <si>
    <t>2615</t>
  </si>
  <si>
    <t>白庆平</t>
  </si>
  <si>
    <t>2616</t>
  </si>
  <si>
    <t>杨超</t>
  </si>
  <si>
    <t>2617</t>
  </si>
  <si>
    <t>王丽</t>
  </si>
  <si>
    <t>2618</t>
  </si>
  <si>
    <t>覃军</t>
  </si>
  <si>
    <t>2619</t>
  </si>
  <si>
    <t>0.15</t>
  </si>
  <si>
    <t>0.45</t>
  </si>
  <si>
    <t>付春杨</t>
  </si>
  <si>
    <t>2620</t>
  </si>
  <si>
    <t>谭艳明</t>
  </si>
  <si>
    <t>2621</t>
  </si>
  <si>
    <t>0.21</t>
  </si>
  <si>
    <t>王四香</t>
  </si>
  <si>
    <t>2622</t>
  </si>
  <si>
    <t>吴鹏</t>
  </si>
  <si>
    <t>2624</t>
  </si>
  <si>
    <t>5.5</t>
  </si>
  <si>
    <t>6.58</t>
  </si>
  <si>
    <t>软件工程师</t>
  </si>
  <si>
    <t>谭小艳</t>
  </si>
  <si>
    <t>2625</t>
  </si>
  <si>
    <t>彭何源</t>
  </si>
  <si>
    <t>2626</t>
  </si>
  <si>
    <t>龚琪涵</t>
  </si>
  <si>
    <t>2627</t>
  </si>
  <si>
    <t>2017-08-23</t>
  </si>
  <si>
    <t>宋甜</t>
  </si>
  <si>
    <t>2628</t>
  </si>
  <si>
    <t>魏云辉</t>
  </si>
  <si>
    <t>2629</t>
  </si>
  <si>
    <t>2011-01-12</t>
  </si>
  <si>
    <t>陈劲松</t>
  </si>
  <si>
    <t>2630</t>
  </si>
  <si>
    <t>2017-08-24</t>
  </si>
  <si>
    <t>2014-07-25</t>
  </si>
  <si>
    <t>方梅</t>
  </si>
  <si>
    <t>2631</t>
  </si>
  <si>
    <t>z2701</t>
  </si>
  <si>
    <t>郑林</t>
  </si>
  <si>
    <t>2017-09-20</t>
  </si>
  <si>
    <t>z2702</t>
  </si>
  <si>
    <t>冉茂楠</t>
  </si>
  <si>
    <t>刘创</t>
  </si>
  <si>
    <t>2703</t>
  </si>
  <si>
    <t>z2704</t>
  </si>
  <si>
    <t>米迪</t>
  </si>
  <si>
    <t>2017-09-05</t>
  </si>
  <si>
    <t>张万兴</t>
  </si>
  <si>
    <t>2705</t>
  </si>
  <si>
    <t>2017-09-21</t>
  </si>
  <si>
    <t>z2706</t>
  </si>
  <si>
    <t>黄晓玲</t>
  </si>
  <si>
    <t>z2707</t>
  </si>
  <si>
    <t>宋彬</t>
  </si>
  <si>
    <t>2709</t>
  </si>
  <si>
    <t>2017-09-25</t>
  </si>
  <si>
    <t>z2710</t>
  </si>
  <si>
    <t>侯开群</t>
  </si>
  <si>
    <t>2017-09-26</t>
  </si>
  <si>
    <t>印刷</t>
  </si>
  <si>
    <t>罗涛</t>
  </si>
  <si>
    <t>2711</t>
  </si>
  <si>
    <t>2017-09-28</t>
  </si>
  <si>
    <t>杨岗</t>
  </si>
  <si>
    <t>2712</t>
  </si>
  <si>
    <t>刘长芬</t>
  </si>
  <si>
    <t>2713</t>
  </si>
  <si>
    <t>1995-01-01</t>
  </si>
  <si>
    <t>曹书瑞</t>
  </si>
  <si>
    <t>2714</t>
  </si>
  <si>
    <t>廖光萍</t>
  </si>
  <si>
    <t>2716</t>
  </si>
  <si>
    <t>z2718</t>
  </si>
  <si>
    <t>刘萍</t>
  </si>
  <si>
    <t>z2719</t>
  </si>
  <si>
    <t>王太惠</t>
  </si>
  <si>
    <t>z2720</t>
  </si>
  <si>
    <t>刘远智</t>
  </si>
  <si>
    <t>z2722</t>
  </si>
  <si>
    <t>许呈华</t>
  </si>
  <si>
    <t>罗映春</t>
  </si>
  <si>
    <t>2724</t>
  </si>
  <si>
    <t>马万明</t>
  </si>
  <si>
    <t>2725</t>
  </si>
  <si>
    <t>曹耀丹</t>
  </si>
  <si>
    <t>2726</t>
  </si>
  <si>
    <t>z2727</t>
  </si>
  <si>
    <t>李会琼</t>
  </si>
  <si>
    <t>王家胜</t>
  </si>
  <si>
    <t>2728</t>
  </si>
  <si>
    <t>杨晟浩</t>
  </si>
  <si>
    <t>2632</t>
  </si>
  <si>
    <t>2017-06-02</t>
  </si>
  <si>
    <t>马先梅</t>
  </si>
  <si>
    <t>2633</t>
  </si>
  <si>
    <t>0.03</t>
  </si>
  <si>
    <t>2013-03-01</t>
  </si>
  <si>
    <t>徐祥林宁</t>
  </si>
  <si>
    <t>2635</t>
  </si>
  <si>
    <t>官古利</t>
  </si>
  <si>
    <t>2636</t>
  </si>
  <si>
    <t>1.35</t>
  </si>
  <si>
    <t>马德芬</t>
  </si>
  <si>
    <t>2639</t>
  </si>
  <si>
    <t>2017-08-28</t>
  </si>
  <si>
    <t>严梨萍</t>
  </si>
  <si>
    <t>2640</t>
  </si>
  <si>
    <t>Z2641</t>
  </si>
  <si>
    <t>张滨</t>
  </si>
  <si>
    <t>2641</t>
  </si>
  <si>
    <t>多媒体</t>
  </si>
  <si>
    <t>李廷</t>
  </si>
  <si>
    <t>2642</t>
  </si>
  <si>
    <t>维修工</t>
  </si>
  <si>
    <t>李冬梅</t>
  </si>
  <si>
    <t>2643</t>
  </si>
  <si>
    <t>郝雅诗</t>
  </si>
  <si>
    <t>2646</t>
  </si>
  <si>
    <t>2017-01-20</t>
  </si>
  <si>
    <t>甄忠</t>
  </si>
  <si>
    <t>2647</t>
  </si>
  <si>
    <t>2017-08-30</t>
  </si>
  <si>
    <t>张可</t>
  </si>
  <si>
    <t>2648</t>
  </si>
  <si>
    <t>2017-02-06</t>
  </si>
  <si>
    <t>谢建业</t>
  </si>
  <si>
    <t>2020-04-20</t>
  </si>
  <si>
    <t>2649</t>
  </si>
  <si>
    <t>775683</t>
  </si>
  <si>
    <t>叶航</t>
  </si>
  <si>
    <t>3955</t>
  </si>
  <si>
    <t>右眼眶</t>
  </si>
  <si>
    <t>苟雪梅</t>
  </si>
  <si>
    <t>2650</t>
  </si>
  <si>
    <t>曹诗雯</t>
  </si>
  <si>
    <t>2651</t>
  </si>
  <si>
    <t>2017-08-31</t>
  </si>
  <si>
    <t>宁华</t>
  </si>
  <si>
    <t>2652</t>
  </si>
  <si>
    <t>李秋艳</t>
  </si>
  <si>
    <t>2653</t>
  </si>
  <si>
    <t>2004-01-09</t>
  </si>
  <si>
    <t>陈炳芳</t>
  </si>
  <si>
    <t>2654</t>
  </si>
  <si>
    <t>周正芳</t>
  </si>
  <si>
    <t>2655</t>
  </si>
  <si>
    <t>王璐媛</t>
  </si>
  <si>
    <t>2656</t>
  </si>
  <si>
    <t>刘华</t>
  </si>
  <si>
    <t>2658</t>
  </si>
  <si>
    <t>2016-04-06</t>
  </si>
  <si>
    <t>范昌英</t>
  </si>
  <si>
    <t>2659</t>
  </si>
  <si>
    <t>2017-9-5</t>
  </si>
  <si>
    <t>方守乐</t>
  </si>
  <si>
    <t>2660</t>
  </si>
  <si>
    <t>龙思懿</t>
  </si>
  <si>
    <t>2661</t>
  </si>
  <si>
    <t>向琼芳</t>
  </si>
  <si>
    <t>2662</t>
  </si>
  <si>
    <t>收银员</t>
  </si>
  <si>
    <t>2663</t>
  </si>
  <si>
    <t>2015-10-01</t>
  </si>
  <si>
    <t>彭永清</t>
  </si>
  <si>
    <t>2664</t>
  </si>
  <si>
    <t>何妮健</t>
  </si>
  <si>
    <t>3956</t>
  </si>
  <si>
    <t>龙柯伊</t>
  </si>
  <si>
    <t>2665</t>
  </si>
  <si>
    <t>阙梦瑶</t>
  </si>
  <si>
    <t>2667</t>
  </si>
  <si>
    <t>赵红波</t>
  </si>
  <si>
    <t>2669</t>
  </si>
  <si>
    <t>谭小平</t>
  </si>
  <si>
    <t>2670</t>
  </si>
  <si>
    <t>1997-1-1</t>
  </si>
  <si>
    <t>吴俊含</t>
  </si>
  <si>
    <t>2671</t>
  </si>
  <si>
    <t>高玉琴</t>
  </si>
  <si>
    <t>2672</t>
  </si>
  <si>
    <t>丁泽芳</t>
  </si>
  <si>
    <t>2673</t>
  </si>
  <si>
    <t>廖晓莉</t>
  </si>
  <si>
    <t>2677</t>
  </si>
  <si>
    <t>2017-09-11</t>
  </si>
  <si>
    <t>2003-06-01</t>
  </si>
  <si>
    <t>符丽丽</t>
  </si>
  <si>
    <t>2676</t>
  </si>
  <si>
    <t>杨美丽</t>
  </si>
  <si>
    <t>2674</t>
  </si>
  <si>
    <t>徐文锋</t>
  </si>
  <si>
    <t>2678</t>
  </si>
  <si>
    <t>2017-09-12</t>
  </si>
  <si>
    <t>机关职员</t>
  </si>
  <si>
    <t>赵霞</t>
  </si>
  <si>
    <t>2679</t>
  </si>
  <si>
    <t>房地产职员</t>
  </si>
  <si>
    <t>2013-04-04</t>
  </si>
  <si>
    <t>惠可欣</t>
  </si>
  <si>
    <t>2680</t>
  </si>
  <si>
    <t>李文杰</t>
  </si>
  <si>
    <t>2681</t>
  </si>
  <si>
    <t>7.3</t>
  </si>
  <si>
    <t>杨艳红</t>
  </si>
  <si>
    <t>2682</t>
  </si>
  <si>
    <t>2005-04-07</t>
  </si>
  <si>
    <t>周彧平</t>
  </si>
  <si>
    <t>2683</t>
  </si>
  <si>
    <t>2017-08-08</t>
  </si>
  <si>
    <t>洪敏</t>
  </si>
  <si>
    <t>2020-04-21</t>
  </si>
  <si>
    <t>2016-06-22</t>
  </si>
  <si>
    <t>杨光会</t>
  </si>
  <si>
    <t>李雪萍</t>
  </si>
  <si>
    <t>蒲颖</t>
  </si>
  <si>
    <t>1996-04-04</t>
  </si>
  <si>
    <t>Z1805</t>
  </si>
  <si>
    <t>李玲</t>
  </si>
  <si>
    <t>2016-06-24</t>
  </si>
  <si>
    <t>2015-08-04</t>
  </si>
  <si>
    <t>邱俊杰</t>
  </si>
  <si>
    <t>2016-6-29</t>
  </si>
  <si>
    <t>毛小兰</t>
  </si>
  <si>
    <t>1806-1</t>
  </si>
  <si>
    <t>2016-06-27</t>
  </si>
  <si>
    <t>2013-05-02</t>
  </si>
  <si>
    <t>1807</t>
  </si>
  <si>
    <t>2015-07-08</t>
  </si>
  <si>
    <t>何攀</t>
  </si>
  <si>
    <t>1807-1</t>
  </si>
  <si>
    <t>0000776510</t>
  </si>
  <si>
    <t>皮佳灵</t>
  </si>
  <si>
    <t>3957</t>
  </si>
  <si>
    <t>24.76</t>
  </si>
  <si>
    <t>1990-09-13</t>
  </si>
  <si>
    <t>Z1808</t>
  </si>
  <si>
    <t>1808</t>
  </si>
  <si>
    <t>1993-02-05</t>
  </si>
  <si>
    <t>吕尧柯</t>
  </si>
  <si>
    <t>2016-06-28</t>
  </si>
  <si>
    <t>2015-10-07</t>
  </si>
  <si>
    <t>徐诗语</t>
  </si>
  <si>
    <t>1818</t>
  </si>
  <si>
    <t>2016-06-29</t>
  </si>
  <si>
    <t>2016-04-12</t>
  </si>
  <si>
    <t>陈姿羽</t>
  </si>
  <si>
    <t>陈小方</t>
  </si>
  <si>
    <t>1996-1-1</t>
  </si>
  <si>
    <t>李凤英</t>
  </si>
  <si>
    <t>3958</t>
  </si>
  <si>
    <t>21.11</t>
  </si>
  <si>
    <t>1993-04-15</t>
  </si>
  <si>
    <t>0000664401</t>
  </si>
  <si>
    <t>袁娟</t>
  </si>
  <si>
    <t>2020-04-22</t>
  </si>
  <si>
    <t>3959</t>
  </si>
  <si>
    <t>行政人员</t>
  </si>
  <si>
    <t>751399</t>
  </si>
  <si>
    <t>黄鹂</t>
  </si>
  <si>
    <t>3960</t>
  </si>
  <si>
    <t>19.95</t>
  </si>
  <si>
    <t>髋关节</t>
  </si>
  <si>
    <t>陈建明</t>
  </si>
  <si>
    <t>1822</t>
  </si>
  <si>
    <t>0000777216</t>
  </si>
  <si>
    <t>卢维</t>
  </si>
  <si>
    <t>3961</t>
  </si>
  <si>
    <t>装修</t>
  </si>
  <si>
    <t>0000777281</t>
  </si>
  <si>
    <t>邓黎冬</t>
  </si>
  <si>
    <t>2.6</t>
  </si>
  <si>
    <t>3.6</t>
  </si>
  <si>
    <t>3962</t>
  </si>
  <si>
    <t>24.05</t>
  </si>
  <si>
    <t>左侧上臂外侧</t>
  </si>
  <si>
    <t>葛塘平</t>
  </si>
  <si>
    <t>2020-06-29</t>
  </si>
  <si>
    <t>谭淋珊</t>
  </si>
  <si>
    <t>1824</t>
  </si>
  <si>
    <t>刘春华</t>
  </si>
  <si>
    <t>1.0</t>
  </si>
  <si>
    <t>倪洋</t>
  </si>
  <si>
    <t>张苹红</t>
  </si>
  <si>
    <t>1500</t>
  </si>
  <si>
    <t>2015-11-02</t>
  </si>
  <si>
    <t>田其林</t>
  </si>
  <si>
    <t>樊寒放</t>
  </si>
  <si>
    <t>1501</t>
  </si>
  <si>
    <t>蒋杜凌</t>
  </si>
  <si>
    <t>2016-07-04</t>
  </si>
  <si>
    <t>吴明</t>
  </si>
  <si>
    <t>1502</t>
  </si>
  <si>
    <t>代福秀</t>
  </si>
  <si>
    <t>游克芳</t>
  </si>
  <si>
    <t>2015-11-03</t>
  </si>
  <si>
    <t>周道文</t>
  </si>
  <si>
    <t>1831</t>
  </si>
  <si>
    <t>雷雪</t>
  </si>
  <si>
    <t>1832</t>
  </si>
  <si>
    <t>2016-05-15</t>
  </si>
  <si>
    <t>陈光明</t>
  </si>
  <si>
    <t>1503</t>
  </si>
  <si>
    <t>2005-11-01</t>
  </si>
  <si>
    <t>陈诗航</t>
  </si>
  <si>
    <t>1833</t>
  </si>
  <si>
    <t>2015-12-30</t>
  </si>
  <si>
    <t>李正杨</t>
  </si>
  <si>
    <t>1504</t>
  </si>
  <si>
    <t>陈益</t>
  </si>
  <si>
    <t>1834</t>
  </si>
  <si>
    <t>2016-07-05</t>
  </si>
  <si>
    <t>邓昌明</t>
  </si>
  <si>
    <t>1505</t>
  </si>
  <si>
    <t>2015-02-01</t>
  </si>
  <si>
    <t>王艳姝</t>
  </si>
  <si>
    <t>1506</t>
  </si>
  <si>
    <t>2015-11-10</t>
  </si>
  <si>
    <t>2015-03-25</t>
  </si>
  <si>
    <t>郑忠洁</t>
  </si>
  <si>
    <t>1507</t>
  </si>
  <si>
    <t>2015-11-17</t>
  </si>
  <si>
    <t>毛路平</t>
  </si>
  <si>
    <t>2745</t>
  </si>
  <si>
    <t>22.2</t>
  </si>
  <si>
    <t>汪元竹</t>
  </si>
  <si>
    <t>2575</t>
  </si>
  <si>
    <t>文建峰</t>
  </si>
  <si>
    <t>3963</t>
  </si>
  <si>
    <t>21.93</t>
  </si>
  <si>
    <t>钟易轩</t>
  </si>
  <si>
    <t>3964</t>
  </si>
  <si>
    <t>0000728970</t>
  </si>
  <si>
    <t>黄丽</t>
  </si>
  <si>
    <t>2020-04-24</t>
  </si>
  <si>
    <t>4.6</t>
  </si>
  <si>
    <t>3965</t>
  </si>
  <si>
    <t>乳房</t>
  </si>
  <si>
    <t>徐文梅</t>
  </si>
  <si>
    <t>1508</t>
  </si>
  <si>
    <t>0000460764</t>
  </si>
  <si>
    <t>黄家馨</t>
  </si>
  <si>
    <t>2020-11-02</t>
  </si>
  <si>
    <t>3966</t>
  </si>
  <si>
    <t>陈智</t>
  </si>
  <si>
    <t>1509</t>
  </si>
  <si>
    <t>2013-07-01</t>
  </si>
  <si>
    <t>嘴周</t>
  </si>
  <si>
    <t>周兰君</t>
  </si>
  <si>
    <t>1510</t>
  </si>
  <si>
    <t>2015-11-08</t>
  </si>
  <si>
    <t>马奎</t>
  </si>
  <si>
    <t>1511</t>
  </si>
  <si>
    <t>2015-11-19</t>
  </si>
  <si>
    <t>腿部</t>
  </si>
  <si>
    <t>贺佳丽</t>
  </si>
  <si>
    <t>1522</t>
  </si>
  <si>
    <t>2015-11-13</t>
  </si>
  <si>
    <t>0000778281</t>
  </si>
  <si>
    <t>曾书玉</t>
  </si>
  <si>
    <t>3967</t>
  </si>
  <si>
    <t>21.89</t>
  </si>
  <si>
    <t>刘琳</t>
  </si>
  <si>
    <t>2002-01-01</t>
  </si>
  <si>
    <t>宋元玲</t>
  </si>
  <si>
    <t>1838</t>
  </si>
  <si>
    <t>2008-04-05</t>
  </si>
  <si>
    <t>廖文兰</t>
  </si>
  <si>
    <t>2016-02-15</t>
  </si>
  <si>
    <t>李开书</t>
  </si>
  <si>
    <t>1840</t>
  </si>
  <si>
    <t>2012-04-05</t>
  </si>
  <si>
    <t>z2154</t>
  </si>
  <si>
    <t>徐冯梅</t>
  </si>
  <si>
    <t>2016-12-28</t>
  </si>
  <si>
    <t>0000778519</t>
  </si>
  <si>
    <t>陈维萱</t>
  </si>
  <si>
    <t>3968</t>
  </si>
  <si>
    <t>15.27</t>
  </si>
  <si>
    <t>苟银春</t>
  </si>
  <si>
    <t>2014-04-02</t>
  </si>
  <si>
    <t>z2155</t>
  </si>
  <si>
    <t>z2157</t>
  </si>
  <si>
    <t>苟大洪</t>
  </si>
  <si>
    <t>彭一航</t>
  </si>
  <si>
    <t>z2158</t>
  </si>
  <si>
    <t>苏剑</t>
  </si>
  <si>
    <t>2017-01-09</t>
  </si>
  <si>
    <t>律师</t>
  </si>
  <si>
    <t>z2159</t>
  </si>
  <si>
    <t>钟文妍</t>
  </si>
  <si>
    <t>z2160</t>
  </si>
  <si>
    <t>何欣芮</t>
  </si>
  <si>
    <t>2016-07-10</t>
  </si>
  <si>
    <t>刘能刚</t>
  </si>
  <si>
    <t>2010-1-1</t>
  </si>
  <si>
    <t>z2161</t>
  </si>
  <si>
    <t>黄英碧</t>
  </si>
  <si>
    <t>田志宏</t>
  </si>
  <si>
    <t>z2162</t>
  </si>
  <si>
    <t>唐熙一</t>
  </si>
  <si>
    <t>2017-01-12</t>
  </si>
  <si>
    <t>z2163</t>
  </si>
  <si>
    <t>万宇飞杨</t>
  </si>
  <si>
    <t>2017-01-16</t>
  </si>
  <si>
    <t>胸肋部</t>
  </si>
  <si>
    <t>z2164</t>
  </si>
  <si>
    <t>廖睿</t>
  </si>
  <si>
    <t>z2165</t>
  </si>
  <si>
    <t>唐鸣</t>
  </si>
  <si>
    <t>银玉华</t>
  </si>
  <si>
    <t>1987-2-1</t>
  </si>
  <si>
    <t>z2166</t>
  </si>
  <si>
    <t>唐光桢</t>
  </si>
  <si>
    <t>2016-03-04</t>
  </si>
  <si>
    <t>邵练媛</t>
  </si>
  <si>
    <t>2017-01-17</t>
  </si>
  <si>
    <t>刘瑶</t>
  </si>
  <si>
    <t>业务员</t>
  </si>
  <si>
    <t>2016-03-02</t>
  </si>
  <si>
    <t>z2168</t>
  </si>
  <si>
    <t>余宗兰</t>
  </si>
  <si>
    <t>戚书霖</t>
  </si>
  <si>
    <t>2016-07-11</t>
  </si>
  <si>
    <t>z2169</t>
  </si>
  <si>
    <t>甘立香</t>
  </si>
  <si>
    <t>陶奎</t>
  </si>
  <si>
    <t>1850</t>
  </si>
  <si>
    <t>何骏捷</t>
  </si>
  <si>
    <t>2729</t>
  </si>
  <si>
    <t>2017-10-11</t>
  </si>
  <si>
    <t>陈楚天</t>
  </si>
  <si>
    <t>2730</t>
  </si>
  <si>
    <t>吴纪洁</t>
  </si>
  <si>
    <t>2731</t>
  </si>
  <si>
    <t>z2732</t>
  </si>
  <si>
    <t>王建伟</t>
  </si>
  <si>
    <t>2017-10-16</t>
  </si>
  <si>
    <t>电力工人</t>
  </si>
  <si>
    <t>胡瀚尹</t>
  </si>
  <si>
    <t>2733</t>
  </si>
  <si>
    <t>z2734</t>
  </si>
  <si>
    <t>陈建洪</t>
  </si>
  <si>
    <t>沈宏珍</t>
  </si>
  <si>
    <t>2736</t>
  </si>
  <si>
    <t>齐春艳</t>
  </si>
  <si>
    <t>2737</t>
  </si>
  <si>
    <t>z2738</t>
  </si>
  <si>
    <t>杨锦瑜</t>
  </si>
  <si>
    <t>2017-10-17</t>
  </si>
  <si>
    <t>罗正洛</t>
  </si>
  <si>
    <t>朱安平</t>
  </si>
  <si>
    <t>2739</t>
  </si>
  <si>
    <t>肖霁峰</t>
  </si>
  <si>
    <t>张雯惠</t>
  </si>
  <si>
    <t>2740</t>
  </si>
  <si>
    <t>李欣益</t>
  </si>
  <si>
    <t>2015-08-12</t>
  </si>
  <si>
    <t>何东英</t>
  </si>
  <si>
    <t>2741</t>
  </si>
  <si>
    <t>1973-01-01</t>
  </si>
  <si>
    <t>张成莹</t>
  </si>
  <si>
    <t>2012-02-09</t>
  </si>
  <si>
    <t>z2742</t>
  </si>
  <si>
    <t>熊建成</t>
  </si>
  <si>
    <t>张前敏</t>
  </si>
  <si>
    <t>黄芳</t>
  </si>
  <si>
    <t>2016-02-17</t>
  </si>
  <si>
    <t>z2746</t>
  </si>
  <si>
    <t>洪英</t>
  </si>
  <si>
    <t>冉镇华</t>
  </si>
  <si>
    <t>2009-02-11</t>
  </si>
  <si>
    <t>z2747</t>
  </si>
  <si>
    <t>彭微</t>
  </si>
  <si>
    <t>周宣灼</t>
  </si>
  <si>
    <t>1608</t>
  </si>
  <si>
    <t>2016-02-18</t>
  </si>
  <si>
    <t>2012-01-12</t>
  </si>
  <si>
    <t>z2749</t>
  </si>
  <si>
    <t>张兰</t>
  </si>
  <si>
    <t>陈金英</t>
  </si>
  <si>
    <t>2016-02-22</t>
  </si>
  <si>
    <t>陈代清</t>
  </si>
  <si>
    <t>z2750</t>
  </si>
  <si>
    <t>移动通讯</t>
  </si>
  <si>
    <t>z2751</t>
  </si>
  <si>
    <t>蒲壹姿</t>
  </si>
  <si>
    <t>2017-10-23</t>
  </si>
  <si>
    <t>z2752</t>
  </si>
  <si>
    <t>刘小凡</t>
  </si>
  <si>
    <t>邹敏</t>
  </si>
  <si>
    <t>1610</t>
  </si>
  <si>
    <t>刘江</t>
  </si>
  <si>
    <t>林雨鑫</t>
  </si>
  <si>
    <t>2753</t>
  </si>
  <si>
    <t>z2754</t>
  </si>
  <si>
    <t>梅可益</t>
  </si>
  <si>
    <t>米全丽</t>
  </si>
  <si>
    <t>杜宜琼</t>
  </si>
  <si>
    <t>2016-02-23</t>
  </si>
  <si>
    <t>赵雪先</t>
  </si>
  <si>
    <t>1615</t>
  </si>
  <si>
    <t>2013-06-04</t>
  </si>
  <si>
    <t>寇代军</t>
  </si>
  <si>
    <t>1616</t>
  </si>
  <si>
    <t>2014-07-16</t>
  </si>
  <si>
    <t>5.2</t>
  </si>
  <si>
    <t>2016-02-25</t>
  </si>
  <si>
    <t>杨川</t>
  </si>
  <si>
    <t>1618</t>
  </si>
  <si>
    <t>2016-02-29</t>
  </si>
  <si>
    <t>张萍宇</t>
  </si>
  <si>
    <t>1619</t>
  </si>
  <si>
    <t>马丽蓉</t>
  </si>
  <si>
    <t>1620</t>
  </si>
  <si>
    <t>0000723773</t>
  </si>
  <si>
    <t>王梓如</t>
  </si>
  <si>
    <t>2020-04-26</t>
  </si>
  <si>
    <t>3969</t>
  </si>
  <si>
    <t>46.5</t>
  </si>
  <si>
    <t>0000644291</t>
  </si>
  <si>
    <t>陈佳</t>
  </si>
  <si>
    <t>3970</t>
  </si>
  <si>
    <t>17.87</t>
  </si>
  <si>
    <t>2000-04-01</t>
  </si>
  <si>
    <t>童磊</t>
  </si>
  <si>
    <t>李建</t>
  </si>
  <si>
    <t>罗伟宁</t>
  </si>
  <si>
    <t>Z1854</t>
  </si>
  <si>
    <t>杨鹏</t>
  </si>
  <si>
    <t>自由自由</t>
  </si>
  <si>
    <t>李青松</t>
  </si>
  <si>
    <t>双手部</t>
  </si>
  <si>
    <t>肖雅丹</t>
  </si>
  <si>
    <t>袁昕义</t>
  </si>
  <si>
    <t>1857</t>
  </si>
  <si>
    <t>2016-07-03</t>
  </si>
  <si>
    <t>刘津豪</t>
  </si>
  <si>
    <t>2016-2-1</t>
  </si>
  <si>
    <t>李治翰</t>
  </si>
  <si>
    <t>2016-07-12</t>
  </si>
  <si>
    <t>2005-1-4</t>
  </si>
  <si>
    <t>宋晓力</t>
  </si>
  <si>
    <t>2016-7-12</t>
  </si>
  <si>
    <t>甘晓琼</t>
  </si>
  <si>
    <t>3971</t>
  </si>
  <si>
    <t>2018-04-28</t>
  </si>
  <si>
    <t>28.34</t>
  </si>
  <si>
    <t>z2170</t>
  </si>
  <si>
    <t>张露莹</t>
  </si>
  <si>
    <t>z2171</t>
  </si>
  <si>
    <t>谭均壕</t>
  </si>
  <si>
    <t>2017-01-18</t>
  </si>
  <si>
    <t>z2172</t>
  </si>
  <si>
    <t>张权华</t>
  </si>
  <si>
    <t>z2173</t>
  </si>
  <si>
    <t>李晓阳</t>
  </si>
  <si>
    <t>0000781047</t>
  </si>
  <si>
    <t>邓娟</t>
  </si>
  <si>
    <t>3972</t>
  </si>
  <si>
    <t>z2174</t>
  </si>
  <si>
    <t>王杰</t>
  </si>
  <si>
    <t>2017-01-19</t>
  </si>
  <si>
    <t>2011-04-01</t>
  </si>
  <si>
    <t>z2175</t>
  </si>
  <si>
    <t>何全庆</t>
  </si>
  <si>
    <t>z2176</t>
  </si>
  <si>
    <t>汤钡瑤</t>
  </si>
  <si>
    <t>2016-05-06</t>
  </si>
  <si>
    <t>z2177</t>
  </si>
  <si>
    <t>王时灿</t>
  </si>
  <si>
    <t>2017-01-23</t>
  </si>
  <si>
    <t>z2178</t>
  </si>
  <si>
    <t>李月</t>
  </si>
  <si>
    <t>z2179</t>
  </si>
  <si>
    <t>田茂永</t>
  </si>
  <si>
    <t>z2181</t>
  </si>
  <si>
    <t>周牧笛</t>
  </si>
  <si>
    <t>z2182</t>
  </si>
  <si>
    <t>王科</t>
  </si>
  <si>
    <t>z2183</t>
  </si>
  <si>
    <t>黄照磊</t>
  </si>
  <si>
    <t>z2184</t>
  </si>
  <si>
    <t>谭莉莉</t>
  </si>
  <si>
    <t>成天宇</t>
  </si>
  <si>
    <t>2017-01-25</t>
  </si>
  <si>
    <t>王云泽</t>
  </si>
  <si>
    <t>张娟</t>
  </si>
  <si>
    <t>1999-01-05</t>
  </si>
  <si>
    <t>于鼎</t>
  </si>
  <si>
    <t>李进</t>
  </si>
  <si>
    <t>丁欣妍</t>
  </si>
  <si>
    <t>朱鹏</t>
  </si>
  <si>
    <t>2006-09-07</t>
  </si>
  <si>
    <t>邓云峰</t>
  </si>
  <si>
    <t>石聪</t>
  </si>
  <si>
    <t>小学生</t>
  </si>
  <si>
    <t>胡林广</t>
  </si>
  <si>
    <t>梁福春</t>
  </si>
  <si>
    <t>2016-7-17</t>
  </si>
  <si>
    <t>2006-7-1</t>
  </si>
  <si>
    <t>张雨心</t>
  </si>
  <si>
    <t>刘成</t>
  </si>
  <si>
    <t>2016-07-13</t>
  </si>
  <si>
    <t>制造业</t>
  </si>
  <si>
    <t>邓春盛</t>
  </si>
  <si>
    <t>梅潇</t>
  </si>
  <si>
    <t>田美婷</t>
  </si>
  <si>
    <t>2016-7-13</t>
  </si>
  <si>
    <t>申小芳</t>
  </si>
  <si>
    <t>1996-04-05</t>
  </si>
  <si>
    <t>康凯艺</t>
  </si>
  <si>
    <t>吕俊川</t>
  </si>
  <si>
    <t>2020-05-26</t>
  </si>
  <si>
    <t>万星</t>
  </si>
  <si>
    <t>1868</t>
  </si>
  <si>
    <t>王祖芳</t>
  </si>
  <si>
    <t>2013-04-03</t>
  </si>
  <si>
    <t>周美彤</t>
  </si>
  <si>
    <t>2015-6-7</t>
  </si>
  <si>
    <t>冯权凤</t>
  </si>
  <si>
    <t>2138(2)</t>
  </si>
  <si>
    <t>李峙岚</t>
  </si>
  <si>
    <t>2015-9-5</t>
  </si>
  <si>
    <t>杨中成</t>
  </si>
  <si>
    <t>2016-5-1</t>
  </si>
  <si>
    <t>0000650233</t>
  </si>
  <si>
    <t>张雯玥</t>
  </si>
  <si>
    <t>2020-04-29</t>
  </si>
  <si>
    <t>2020-11-04</t>
  </si>
  <si>
    <t>3973</t>
  </si>
  <si>
    <t>141</t>
  </si>
  <si>
    <t>15.59</t>
  </si>
  <si>
    <t>李瑶</t>
  </si>
  <si>
    <t>2016-7-14</t>
  </si>
  <si>
    <t>2016-6-5</t>
  </si>
  <si>
    <t>左耳后</t>
  </si>
  <si>
    <t>梁爱彬</t>
  </si>
  <si>
    <t>2014-7-1</t>
  </si>
  <si>
    <t>陈鸿靖</t>
  </si>
  <si>
    <t>1874</t>
  </si>
  <si>
    <t>2016-07-18</t>
  </si>
  <si>
    <t>唐林</t>
  </si>
  <si>
    <t>0000781819</t>
  </si>
  <si>
    <t>杜依忆</t>
  </si>
  <si>
    <t>2020-07-01</t>
  </si>
  <si>
    <t>3974</t>
  </si>
  <si>
    <t>图书管理员</t>
  </si>
  <si>
    <t>2019-07-18</t>
  </si>
  <si>
    <t>王军</t>
  </si>
  <si>
    <t>2012-1-1</t>
  </si>
  <si>
    <t>谢祖应</t>
  </si>
  <si>
    <t>2016-7-18</t>
  </si>
  <si>
    <t>2012-4-2</t>
  </si>
  <si>
    <t>0000781893</t>
  </si>
  <si>
    <t>陈黄逃</t>
  </si>
  <si>
    <t>3975</t>
  </si>
  <si>
    <t>0000450226</t>
  </si>
  <si>
    <t>陈虹燕</t>
  </si>
  <si>
    <t>0000551477</t>
  </si>
  <si>
    <t>温定琼</t>
  </si>
  <si>
    <t>3977</t>
  </si>
  <si>
    <t>19.94</t>
  </si>
  <si>
    <t>王帅</t>
  </si>
  <si>
    <t>2015-6-1</t>
  </si>
  <si>
    <t>彭麟竣</t>
  </si>
  <si>
    <t>2020-05-06</t>
  </si>
  <si>
    <t>2000-1-1</t>
  </si>
  <si>
    <t>缪荣芳</t>
  </si>
  <si>
    <t>3978</t>
  </si>
  <si>
    <t>23.81</t>
  </si>
  <si>
    <t>0000157772</t>
  </si>
  <si>
    <t>任炯</t>
  </si>
  <si>
    <t>3979</t>
  </si>
  <si>
    <t>2008-05-01</t>
  </si>
  <si>
    <t>韩定强</t>
  </si>
  <si>
    <t>2016-07-19</t>
  </si>
  <si>
    <t>786835</t>
  </si>
  <si>
    <t>潘晓英</t>
  </si>
  <si>
    <t>3980</t>
  </si>
  <si>
    <t>29.13</t>
  </si>
  <si>
    <t>张德祥</t>
  </si>
  <si>
    <t>右面部</t>
  </si>
  <si>
    <t>徐向东</t>
  </si>
  <si>
    <t>手、足</t>
  </si>
  <si>
    <t>787083</t>
  </si>
  <si>
    <t>黄荣秀</t>
  </si>
  <si>
    <t>3981</t>
  </si>
  <si>
    <t>22.22</t>
  </si>
  <si>
    <t>李语涵</t>
  </si>
  <si>
    <t>3982</t>
  </si>
  <si>
    <t>曾秦</t>
  </si>
  <si>
    <t>营业员</t>
  </si>
  <si>
    <t>787006</t>
  </si>
  <si>
    <t>吴峰</t>
  </si>
  <si>
    <t>3983</t>
  </si>
  <si>
    <t>22.4</t>
  </si>
  <si>
    <t>2020-05-02</t>
  </si>
  <si>
    <t>吴小锋</t>
  </si>
  <si>
    <t>2016-6-13</t>
  </si>
  <si>
    <t>吴彬</t>
  </si>
  <si>
    <t>3984</t>
  </si>
  <si>
    <t>21.56</t>
  </si>
  <si>
    <t>邹谊成</t>
  </si>
  <si>
    <t>2014-5-1</t>
  </si>
  <si>
    <t>刘显斌</t>
  </si>
  <si>
    <t>1996-1-5</t>
  </si>
  <si>
    <t>0000786787</t>
  </si>
  <si>
    <t>陈松林</t>
  </si>
  <si>
    <t>3985</t>
  </si>
  <si>
    <t>姜维英</t>
  </si>
  <si>
    <t>2016-07-26</t>
  </si>
  <si>
    <t>唐家豪</t>
  </si>
  <si>
    <t>2016-2-6</t>
  </si>
  <si>
    <t>冉启彤</t>
  </si>
  <si>
    <t>2016-7-26</t>
  </si>
  <si>
    <t>冷莉</t>
  </si>
  <si>
    <t>2016-07-23</t>
  </si>
  <si>
    <t>鼻梁部</t>
  </si>
  <si>
    <t>尹梓壹姿</t>
  </si>
  <si>
    <t>黄炎雨</t>
  </si>
  <si>
    <t>1895</t>
  </si>
  <si>
    <t>民工</t>
  </si>
  <si>
    <t>787392</t>
  </si>
  <si>
    <t>郑桢栋</t>
  </si>
  <si>
    <t>2020-09-16</t>
  </si>
  <si>
    <t>3986</t>
  </si>
  <si>
    <t>24.69</t>
  </si>
  <si>
    <t>2010-05-01</t>
  </si>
  <si>
    <t>田德志</t>
  </si>
  <si>
    <t>1906</t>
  </si>
  <si>
    <t>李瑞详</t>
  </si>
  <si>
    <t>袁联蓉</t>
  </si>
  <si>
    <t>2016-7-27</t>
  </si>
  <si>
    <t>2016-7-6</t>
  </si>
  <si>
    <t>伍生平</t>
  </si>
  <si>
    <t>2012-06-01</t>
  </si>
  <si>
    <t>焊工</t>
  </si>
  <si>
    <t>2012-6-1</t>
  </si>
  <si>
    <t>涂杰欣</t>
  </si>
  <si>
    <t>2016-07-27</t>
  </si>
  <si>
    <t>2006-1-1</t>
  </si>
  <si>
    <t>朱天华</t>
  </si>
  <si>
    <t>2013-5-4</t>
  </si>
  <si>
    <t>李红玲</t>
  </si>
  <si>
    <t>2015-7-1</t>
  </si>
  <si>
    <t>袁雨涵</t>
  </si>
  <si>
    <t>2020-10-19</t>
  </si>
  <si>
    <t>2015-9-9</t>
  </si>
  <si>
    <t>12.81</t>
  </si>
  <si>
    <t>2015-7-4</t>
  </si>
  <si>
    <t>谢春燕</t>
  </si>
  <si>
    <t>方媛</t>
  </si>
  <si>
    <t>2005-7-4</t>
  </si>
  <si>
    <t>2755</t>
  </si>
  <si>
    <t>李万芳</t>
  </si>
  <si>
    <t>3987</t>
  </si>
  <si>
    <t>2757</t>
  </si>
  <si>
    <t>田茂银</t>
  </si>
  <si>
    <t>3988</t>
  </si>
  <si>
    <t>61.5</t>
  </si>
  <si>
    <t>2758</t>
  </si>
  <si>
    <t>z1701</t>
  </si>
  <si>
    <t>周玉杰</t>
  </si>
  <si>
    <t>2016-05-03</t>
  </si>
  <si>
    <t>z1702</t>
  </si>
  <si>
    <t>马婕洁</t>
  </si>
  <si>
    <t>马语涵</t>
  </si>
  <si>
    <t>1703</t>
  </si>
  <si>
    <t>2015-12-01</t>
  </si>
  <si>
    <t>刘倩玲</t>
  </si>
  <si>
    <t>1704</t>
  </si>
  <si>
    <t>徐元春</t>
  </si>
  <si>
    <t>1705</t>
  </si>
  <si>
    <t>胡宇涵</t>
  </si>
  <si>
    <t>彭志琼</t>
  </si>
  <si>
    <t>1707</t>
  </si>
  <si>
    <t>脸</t>
  </si>
  <si>
    <t>2765</t>
  </si>
  <si>
    <t>胡常中</t>
  </si>
  <si>
    <t>2012-05-01</t>
  </si>
  <si>
    <t>陈国福</t>
  </si>
  <si>
    <t>2016-05-09</t>
  </si>
  <si>
    <t>2016-04-28</t>
  </si>
  <si>
    <t>刘乡龙</t>
  </si>
  <si>
    <t>1710</t>
  </si>
  <si>
    <t>2768</t>
  </si>
  <si>
    <t>王悠</t>
  </si>
  <si>
    <t>2769</t>
  </si>
  <si>
    <t>张碧琼</t>
  </si>
  <si>
    <t>2016-05-10</t>
  </si>
  <si>
    <t>2013-05-01</t>
  </si>
  <si>
    <t>秦燕</t>
  </si>
  <si>
    <t>1713</t>
  </si>
  <si>
    <t>服务</t>
  </si>
  <si>
    <t>李彦霏</t>
  </si>
  <si>
    <t>2016-05-11</t>
  </si>
  <si>
    <t>2772</t>
  </si>
  <si>
    <t>文泽旭</t>
  </si>
  <si>
    <t>邓学音</t>
  </si>
  <si>
    <t>2006-05-11</t>
  </si>
  <si>
    <t>吴倩</t>
  </si>
  <si>
    <t>2016-05-12</t>
  </si>
  <si>
    <t>2005-05-03</t>
  </si>
  <si>
    <t>0000788417</t>
  </si>
  <si>
    <t>赵朝玉</t>
  </si>
  <si>
    <t>2020-05-08</t>
  </si>
  <si>
    <t>3989</t>
  </si>
  <si>
    <t>谭清</t>
  </si>
  <si>
    <t>2015-8-20</t>
  </si>
  <si>
    <t>万李</t>
  </si>
  <si>
    <t>王琼秀</t>
  </si>
  <si>
    <t>罗文飞</t>
  </si>
  <si>
    <t>2015-9-10</t>
  </si>
  <si>
    <t>2791</t>
  </si>
  <si>
    <t>0000788764</t>
  </si>
  <si>
    <t>莫雅淳</t>
  </si>
  <si>
    <t>3990</t>
  </si>
  <si>
    <t>108</t>
  </si>
  <si>
    <t>右侧肩部</t>
  </si>
  <si>
    <t>田旭</t>
  </si>
  <si>
    <t>2013-5-2</t>
  </si>
  <si>
    <t>2794</t>
  </si>
  <si>
    <t>廖晓</t>
  </si>
  <si>
    <t>1523</t>
  </si>
  <si>
    <t>2795</t>
  </si>
  <si>
    <t>杨双瑞</t>
  </si>
  <si>
    <t>1524</t>
  </si>
  <si>
    <t>2797</t>
  </si>
  <si>
    <t>陈玉坤</t>
  </si>
  <si>
    <t>2015-09-14</t>
  </si>
  <si>
    <t>2015-5-5</t>
  </si>
  <si>
    <t>傅轾茗</t>
  </si>
  <si>
    <t>1525</t>
  </si>
  <si>
    <t>2015-11-25</t>
  </si>
  <si>
    <t>2799</t>
  </si>
  <si>
    <t>闵淑英</t>
  </si>
  <si>
    <t>1413</t>
  </si>
  <si>
    <t>2015-9-14</t>
  </si>
  <si>
    <t>2015-4-1</t>
  </si>
  <si>
    <t>2800</t>
  </si>
  <si>
    <t>彭静逸</t>
  </si>
  <si>
    <t>幼儿</t>
  </si>
  <si>
    <t>2015-8-6</t>
  </si>
  <si>
    <t>0000049172</t>
  </si>
  <si>
    <t>梅洋</t>
  </si>
  <si>
    <t>3991</t>
  </si>
  <si>
    <t>2018-5-4</t>
  </si>
  <si>
    <t>付小梅</t>
  </si>
  <si>
    <t>2010-10-1</t>
  </si>
  <si>
    <t>郝小明</t>
  </si>
  <si>
    <t>2009-11-1</t>
  </si>
  <si>
    <t>游丽</t>
  </si>
  <si>
    <t>1526</t>
  </si>
  <si>
    <t>2015-11-14</t>
  </si>
  <si>
    <t>余九堂</t>
  </si>
  <si>
    <t>2015-9-15</t>
  </si>
  <si>
    <t>段姝月</t>
  </si>
  <si>
    <t>1528</t>
  </si>
  <si>
    <t>付优优</t>
  </si>
  <si>
    <t>1998-1-4</t>
  </si>
  <si>
    <t>马滔</t>
  </si>
  <si>
    <t>1529</t>
  </si>
  <si>
    <t>2015-11-26</t>
  </si>
  <si>
    <t>杨婷</t>
  </si>
  <si>
    <t>2015-09-15</t>
  </si>
  <si>
    <t>2015-5-1</t>
  </si>
  <si>
    <t>陈媛媛</t>
  </si>
  <si>
    <t>2007-1-7</t>
  </si>
  <si>
    <t>余永惠</t>
  </si>
  <si>
    <t>2020-05-09</t>
  </si>
  <si>
    <t>王显祥</t>
  </si>
  <si>
    <t>2015-9-16</t>
  </si>
  <si>
    <t>刘思睿</t>
  </si>
  <si>
    <t>苏群</t>
  </si>
  <si>
    <t>1424</t>
  </si>
  <si>
    <t>2015-09-16</t>
  </si>
  <si>
    <t>2015-8-1</t>
  </si>
  <si>
    <t>陈彬伍</t>
  </si>
  <si>
    <t>1530</t>
  </si>
  <si>
    <t>谭力瑞</t>
  </si>
  <si>
    <t>1425</t>
  </si>
  <si>
    <t>2015-04-05</t>
  </si>
  <si>
    <t>周童</t>
  </si>
  <si>
    <t>1531</t>
  </si>
  <si>
    <t>2014-09-01</t>
  </si>
  <si>
    <t>饶华琴</t>
  </si>
  <si>
    <t>2015-4-2</t>
  </si>
  <si>
    <t>张流武</t>
  </si>
  <si>
    <t>1532</t>
  </si>
  <si>
    <t>建筑工程</t>
  </si>
  <si>
    <t>Z1427</t>
  </si>
  <si>
    <t>胡月</t>
  </si>
  <si>
    <t>2015-09-17</t>
  </si>
  <si>
    <t>2015-8-12</t>
  </si>
  <si>
    <t>潘晖</t>
  </si>
  <si>
    <t>1428</t>
  </si>
  <si>
    <t>2015-9-17</t>
  </si>
  <si>
    <t>2004-1-2</t>
  </si>
  <si>
    <t>李富根</t>
  </si>
  <si>
    <t>1429</t>
  </si>
  <si>
    <t>中铁职员</t>
  </si>
  <si>
    <t>2001-1-1</t>
  </si>
  <si>
    <t>陈克学</t>
  </si>
  <si>
    <t>1430</t>
  </si>
  <si>
    <t>腾勇</t>
  </si>
  <si>
    <t>1431</t>
  </si>
  <si>
    <t>2015-9-21</t>
  </si>
  <si>
    <t>房地产</t>
  </si>
  <si>
    <t>2014-9-1</t>
  </si>
  <si>
    <t>范艺馨</t>
  </si>
  <si>
    <t>2015-09-21</t>
  </si>
  <si>
    <t>魏子云</t>
  </si>
  <si>
    <t>2015-09-02</t>
  </si>
  <si>
    <t>谢泽芳</t>
  </si>
  <si>
    <t>1533</t>
  </si>
  <si>
    <t>米军龙</t>
  </si>
  <si>
    <t>程铭俊</t>
  </si>
  <si>
    <t>2015-7-19</t>
  </si>
  <si>
    <t>郭霞</t>
  </si>
  <si>
    <t>1718</t>
  </si>
  <si>
    <t>黄建国</t>
  </si>
  <si>
    <t>z1720</t>
  </si>
  <si>
    <t>刘强</t>
  </si>
  <si>
    <t>蒙古族</t>
  </si>
  <si>
    <t>黄娟</t>
  </si>
  <si>
    <t>1436</t>
  </si>
  <si>
    <t>2015-8-11</t>
  </si>
  <si>
    <t>游云平</t>
  </si>
  <si>
    <t>2015-05-16</t>
  </si>
  <si>
    <t>2011-05-05</t>
  </si>
  <si>
    <t>z1722</t>
  </si>
  <si>
    <t>陈彦玥</t>
  </si>
  <si>
    <t>廖云平</t>
  </si>
  <si>
    <t>1437</t>
  </si>
  <si>
    <t>2009-1-1</t>
  </si>
  <si>
    <t>李吉勇</t>
  </si>
  <si>
    <t>李世蓉</t>
  </si>
  <si>
    <t>1438</t>
  </si>
  <si>
    <t>寇婷婷</t>
  </si>
  <si>
    <t>2015-9-22</t>
  </si>
  <si>
    <t>朱敬群</t>
  </si>
  <si>
    <t>2012-5-1</t>
  </si>
  <si>
    <t>潘培林</t>
  </si>
  <si>
    <t>采购</t>
  </si>
  <si>
    <t>2014-4-2</t>
  </si>
  <si>
    <t>文晶晶</t>
  </si>
  <si>
    <t>1984-4-2</t>
  </si>
  <si>
    <t>刘梦杰</t>
  </si>
  <si>
    <t>2014-8-1</t>
  </si>
  <si>
    <t>左龙琼</t>
  </si>
  <si>
    <t>2015-9-23</t>
  </si>
  <si>
    <t>2015-1-2</t>
  </si>
  <si>
    <t>王灿</t>
  </si>
  <si>
    <t>2009-2-1</t>
  </si>
  <si>
    <t>汪建芬</t>
  </si>
  <si>
    <t>2015-6-2</t>
  </si>
  <si>
    <t>廖姝媛</t>
  </si>
  <si>
    <t>2.2</t>
  </si>
  <si>
    <t>2015-9-2</t>
  </si>
  <si>
    <t>2015-3-3</t>
  </si>
  <si>
    <t>傅承翔</t>
  </si>
  <si>
    <t>2015-9-24</t>
  </si>
  <si>
    <t>2013-1-1</t>
  </si>
  <si>
    <t>0000790842</t>
  </si>
  <si>
    <t>郭华玉</t>
  </si>
  <si>
    <t>3992</t>
  </si>
  <si>
    <t>2020-4-1</t>
  </si>
  <si>
    <t>左侧眉毛处</t>
  </si>
  <si>
    <t>杨庆</t>
  </si>
  <si>
    <t>罗明</t>
  </si>
  <si>
    <t>朱小华</t>
  </si>
  <si>
    <t>2015-09-29</t>
  </si>
  <si>
    <t>废品收购员</t>
  </si>
  <si>
    <t>2014-1-1</t>
  </si>
  <si>
    <t>周承伟</t>
  </si>
  <si>
    <t>2015-9-29</t>
  </si>
  <si>
    <t>2862</t>
  </si>
  <si>
    <t>姚望</t>
  </si>
  <si>
    <t>2002-1-1</t>
  </si>
  <si>
    <t>肖宗友</t>
  </si>
  <si>
    <t>1534</t>
  </si>
  <si>
    <t>2015-12-02</t>
  </si>
  <si>
    <t>罗巍</t>
  </si>
  <si>
    <t>胡俊煊</t>
  </si>
  <si>
    <t>王永明</t>
  </si>
  <si>
    <t>曾来明</t>
  </si>
  <si>
    <t>1458</t>
  </si>
  <si>
    <t>2015-9-30</t>
  </si>
  <si>
    <t>袁夕淋</t>
  </si>
  <si>
    <t>2015-10-8</t>
  </si>
  <si>
    <t>欧莉蓉</t>
  </si>
  <si>
    <t>1535</t>
  </si>
  <si>
    <t>熊娟</t>
  </si>
  <si>
    <t>1536</t>
  </si>
  <si>
    <t>2015-12-03</t>
  </si>
  <si>
    <t>王楚豪</t>
  </si>
  <si>
    <t>1537</t>
  </si>
  <si>
    <t>胡迎春</t>
  </si>
  <si>
    <t>2015-10-08</t>
  </si>
  <si>
    <t>2015-1-4</t>
  </si>
  <si>
    <t>钟慧懿</t>
  </si>
  <si>
    <t>1538</t>
  </si>
  <si>
    <t>郭萍</t>
  </si>
  <si>
    <t>1539</t>
  </si>
  <si>
    <t>研究员</t>
  </si>
  <si>
    <t>2013-10-01</t>
  </si>
  <si>
    <t>陈琼</t>
  </si>
  <si>
    <t>2014-5-2</t>
  </si>
  <si>
    <t>张海燕</t>
  </si>
  <si>
    <t>1462</t>
  </si>
  <si>
    <t>2015-10-10</t>
  </si>
  <si>
    <t>2015-7-10</t>
  </si>
  <si>
    <t>李炎怀</t>
  </si>
  <si>
    <t>2017-7-11</t>
  </si>
  <si>
    <t>汤均</t>
  </si>
  <si>
    <t>2013-4-1</t>
  </si>
  <si>
    <t>曹众杰</t>
  </si>
  <si>
    <t>2013-9-1</t>
  </si>
  <si>
    <t>刘若夏</t>
  </si>
  <si>
    <t>0000150741</t>
  </si>
  <si>
    <t>李晶</t>
  </si>
  <si>
    <t>3993</t>
  </si>
  <si>
    <t>康晶</t>
  </si>
  <si>
    <t>2015-10-13</t>
  </si>
  <si>
    <t>2015-9-1</t>
  </si>
  <si>
    <t>庞毅</t>
  </si>
  <si>
    <t>1541</t>
  </si>
  <si>
    <t>陈开模</t>
  </si>
  <si>
    <t>1542</t>
  </si>
  <si>
    <t>彭梅</t>
  </si>
  <si>
    <t>1543</t>
  </si>
  <si>
    <t>2015-12-08</t>
  </si>
  <si>
    <t>杨骐岭</t>
  </si>
  <si>
    <t>1544</t>
  </si>
  <si>
    <t>幼托儿童</t>
  </si>
  <si>
    <t>0000544297</t>
  </si>
  <si>
    <t>杜菲菲</t>
  </si>
  <si>
    <t>3994</t>
  </si>
  <si>
    <t>22.1</t>
  </si>
  <si>
    <t>申效铭</t>
  </si>
  <si>
    <t>1545</t>
  </si>
  <si>
    <t>2015-12-09</t>
  </si>
  <si>
    <t>0000077909</t>
  </si>
  <si>
    <t>黄志</t>
  </si>
  <si>
    <t>23.32</t>
  </si>
  <si>
    <t>2015-05-21</t>
  </si>
  <si>
    <t>温健平</t>
  </si>
  <si>
    <t>2020-05-13</t>
  </si>
  <si>
    <t>王竹</t>
  </si>
  <si>
    <t>文职</t>
  </si>
  <si>
    <t>曹慧中</t>
  </si>
  <si>
    <t>1621</t>
  </si>
  <si>
    <t>张潇欣</t>
  </si>
  <si>
    <t>1622</t>
  </si>
  <si>
    <t>社区</t>
  </si>
  <si>
    <t>蒋秀梅</t>
  </si>
  <si>
    <t>1624</t>
  </si>
  <si>
    <t>冯树会</t>
  </si>
  <si>
    <t>1625</t>
  </si>
  <si>
    <t>邢磊</t>
  </si>
  <si>
    <t>1626</t>
  </si>
  <si>
    <t>钟元伦</t>
  </si>
  <si>
    <t>1627</t>
  </si>
  <si>
    <t>8.2</t>
  </si>
  <si>
    <t>2016-03-03</t>
  </si>
  <si>
    <t>宋宣澄</t>
  </si>
  <si>
    <t>1628</t>
  </si>
  <si>
    <t>2015-11-06</t>
  </si>
  <si>
    <t>寇小平</t>
  </si>
  <si>
    <t>1629</t>
  </si>
  <si>
    <t>2016-03-07</t>
  </si>
  <si>
    <t>伍异文</t>
  </si>
  <si>
    <t>1630</t>
  </si>
  <si>
    <t>2016-03-08</t>
  </si>
  <si>
    <t>2016-02-10</t>
  </si>
  <si>
    <t>樊世全</t>
  </si>
  <si>
    <t>2020-05-14</t>
  </si>
  <si>
    <t>彭玉华</t>
  </si>
  <si>
    <t>2020-05-15</t>
  </si>
  <si>
    <t>周兴怡</t>
  </si>
  <si>
    <t>2015-10-14</t>
  </si>
  <si>
    <t>卢存涛</t>
  </si>
  <si>
    <t>2007-01-02</t>
  </si>
  <si>
    <t>张严予</t>
  </si>
  <si>
    <t>2014-6-1</t>
  </si>
  <si>
    <t>谭琳珊</t>
  </si>
  <si>
    <t>1477</t>
  </si>
  <si>
    <t>2015-5-14</t>
  </si>
  <si>
    <t>邬洪德</t>
  </si>
  <si>
    <t>2015-10-15</t>
  </si>
  <si>
    <t>赵文杰</t>
  </si>
  <si>
    <t>熊辉</t>
  </si>
  <si>
    <t>2015-10-19</t>
  </si>
  <si>
    <t>0000760907</t>
  </si>
  <si>
    <t>杨和军</t>
  </si>
  <si>
    <t>2020-05-16</t>
  </si>
  <si>
    <t>3996</t>
  </si>
  <si>
    <t>0000794679</t>
  </si>
  <si>
    <t>殷志华</t>
  </si>
  <si>
    <t>3997</t>
  </si>
  <si>
    <t>23.18</t>
  </si>
  <si>
    <t>2020-05-01</t>
  </si>
  <si>
    <t>刘晨熙</t>
  </si>
  <si>
    <t>3998</t>
  </si>
  <si>
    <t>20.45</t>
  </si>
  <si>
    <t>794745</t>
  </si>
  <si>
    <t>16.1</t>
  </si>
  <si>
    <t>3999</t>
  </si>
  <si>
    <t xml:space="preserve"> 22.09</t>
  </si>
  <si>
    <t>公司职员</t>
  </si>
  <si>
    <t>2000-05-23</t>
  </si>
  <si>
    <t>0000795214</t>
  </si>
  <si>
    <t>李菊芬</t>
  </si>
  <si>
    <t>33.2</t>
  </si>
  <si>
    <t>4000</t>
  </si>
  <si>
    <t>2004-05-11</t>
  </si>
  <si>
    <t>王祖秀</t>
  </si>
  <si>
    <t>1546</t>
  </si>
  <si>
    <t>2015-12-10</t>
  </si>
  <si>
    <t>骆少青</t>
  </si>
  <si>
    <t>1547</t>
  </si>
  <si>
    <t>旅游</t>
  </si>
  <si>
    <t>谭钰雯</t>
  </si>
  <si>
    <t>1548</t>
  </si>
  <si>
    <t>2015-08-15</t>
  </si>
  <si>
    <t>郝心晴</t>
  </si>
  <si>
    <t>1549</t>
  </si>
  <si>
    <t>2015-08-31</t>
  </si>
  <si>
    <t>1551</t>
  </si>
  <si>
    <t>刘梓晴</t>
  </si>
  <si>
    <t>1560</t>
  </si>
  <si>
    <t>2015-12-15</t>
  </si>
  <si>
    <t>杜政</t>
  </si>
  <si>
    <t>1561</t>
  </si>
  <si>
    <t>李旺</t>
  </si>
  <si>
    <t>1562</t>
  </si>
  <si>
    <t>2015-12-16</t>
  </si>
  <si>
    <t>古利</t>
  </si>
  <si>
    <t>1563</t>
  </si>
  <si>
    <t>1564</t>
  </si>
  <si>
    <t>2015-12-23</t>
  </si>
  <si>
    <t>医药销售</t>
  </si>
  <si>
    <t>杨凌</t>
  </si>
  <si>
    <t>1565</t>
  </si>
  <si>
    <t>z1567</t>
  </si>
  <si>
    <t>1567</t>
  </si>
  <si>
    <t>唐荣勤</t>
  </si>
  <si>
    <t>2020-05-18</t>
  </si>
  <si>
    <t>2015-12-31</t>
  </si>
  <si>
    <t>1995-1-1</t>
  </si>
  <si>
    <t>黄开跃</t>
  </si>
  <si>
    <t>1482</t>
  </si>
  <si>
    <t>管教</t>
  </si>
  <si>
    <t>王钟</t>
  </si>
  <si>
    <t>易庆文</t>
  </si>
  <si>
    <t>2016-05-19</t>
  </si>
  <si>
    <t>4.2</t>
  </si>
  <si>
    <t>2007-1-1</t>
  </si>
  <si>
    <t>Z1485</t>
  </si>
  <si>
    <t>1485</t>
  </si>
  <si>
    <t>2015-4-19</t>
  </si>
  <si>
    <t>左下额部</t>
  </si>
  <si>
    <t>0000291277</t>
  </si>
  <si>
    <t>杨永红</t>
  </si>
  <si>
    <t>4001</t>
  </si>
  <si>
    <t>17.62</t>
  </si>
  <si>
    <t>李昱憬</t>
  </si>
  <si>
    <t>4003</t>
  </si>
  <si>
    <t>101</t>
  </si>
  <si>
    <t>796472</t>
  </si>
  <si>
    <t>4002</t>
  </si>
  <si>
    <t>20.32</t>
  </si>
  <si>
    <t>退役军人</t>
  </si>
  <si>
    <t>0000796298</t>
  </si>
  <si>
    <t>陈娅玲</t>
  </si>
  <si>
    <t>4004</t>
  </si>
  <si>
    <t>修玉波</t>
  </si>
  <si>
    <t>1568</t>
  </si>
  <si>
    <t>2015-12-28</t>
  </si>
  <si>
    <t>冷巧</t>
  </si>
  <si>
    <t>1569</t>
  </si>
  <si>
    <t>熊敏</t>
  </si>
  <si>
    <t>1570</t>
  </si>
  <si>
    <t>2015-12-29</t>
  </si>
  <si>
    <t>2012-12-01</t>
  </si>
  <si>
    <t>杨会敏</t>
  </si>
  <si>
    <t>1571</t>
  </si>
  <si>
    <t>吴其伟</t>
  </si>
  <si>
    <t>2014-12-15</t>
  </si>
  <si>
    <t>2014-11-05</t>
  </si>
  <si>
    <t>蒋跃玲</t>
  </si>
  <si>
    <t>1572</t>
  </si>
  <si>
    <t>殷小琴</t>
  </si>
  <si>
    <t>2014-12-10</t>
  </si>
  <si>
    <t>刘中春</t>
  </si>
  <si>
    <t>2014-02-11</t>
  </si>
  <si>
    <t>优淑芳</t>
  </si>
  <si>
    <t>1488</t>
  </si>
  <si>
    <t>2013-7-4</t>
  </si>
  <si>
    <t>范苏淼</t>
  </si>
  <si>
    <t>1573</t>
  </si>
  <si>
    <t>秦容</t>
  </si>
  <si>
    <t>1984-12-10</t>
  </si>
  <si>
    <t>谭友科</t>
  </si>
  <si>
    <t>1574</t>
  </si>
  <si>
    <t>保洁员</t>
  </si>
  <si>
    <t>王聪</t>
  </si>
  <si>
    <t>2014-12-17</t>
  </si>
  <si>
    <t>2013-06-10</t>
  </si>
  <si>
    <t>邢俊峰</t>
  </si>
  <si>
    <t>1575</t>
  </si>
  <si>
    <t>陈俊佑</t>
  </si>
  <si>
    <t>韩波</t>
  </si>
  <si>
    <t>1576</t>
  </si>
  <si>
    <t>2016-01-04</t>
  </si>
  <si>
    <t>袁小会</t>
  </si>
  <si>
    <t>2014-12-23</t>
  </si>
  <si>
    <t>2014-01-14</t>
  </si>
  <si>
    <t>王桢</t>
  </si>
  <si>
    <t>2014-11-11</t>
  </si>
  <si>
    <t>刘培容</t>
  </si>
  <si>
    <t>1577</t>
  </si>
  <si>
    <t>何钰</t>
  </si>
  <si>
    <t>1489</t>
  </si>
  <si>
    <t>2015-10-22</t>
  </si>
  <si>
    <t>2015-8-2</t>
  </si>
  <si>
    <t>0000593451</t>
  </si>
  <si>
    <t>赵子良</t>
  </si>
  <si>
    <t>1578</t>
  </si>
  <si>
    <t>梅雁萌</t>
  </si>
  <si>
    <t>2014-12-24</t>
  </si>
  <si>
    <t>2011-07-04</t>
  </si>
  <si>
    <t>尹志真</t>
  </si>
  <si>
    <t>1490</t>
  </si>
  <si>
    <t>2005-4-2</t>
  </si>
  <si>
    <t>平吉聪</t>
  </si>
  <si>
    <t>廖红梅</t>
  </si>
  <si>
    <t>漆聪</t>
  </si>
  <si>
    <t>1491</t>
  </si>
  <si>
    <t>李婷</t>
  </si>
  <si>
    <t>2014-12-30</t>
  </si>
  <si>
    <t>2013-10-15</t>
  </si>
  <si>
    <t>颜其林</t>
  </si>
  <si>
    <t>2015-01-07</t>
  </si>
  <si>
    <t>2013-01-07</t>
  </si>
  <si>
    <t>韦萍</t>
  </si>
  <si>
    <t>2015-01-12</t>
  </si>
  <si>
    <t>2011-03-09</t>
  </si>
  <si>
    <t>涂笑涵</t>
  </si>
  <si>
    <t>2015-10-26</t>
  </si>
  <si>
    <t>2014-7-2</t>
  </si>
  <si>
    <t>董艺强</t>
  </si>
  <si>
    <t>2015-01-13</t>
  </si>
  <si>
    <t>2015-01-08</t>
  </si>
  <si>
    <t>张自强</t>
  </si>
  <si>
    <t>2012-12-12</t>
  </si>
  <si>
    <t>徐悦敏</t>
  </si>
  <si>
    <t>2015-01-17</t>
  </si>
  <si>
    <t>2014-02-17</t>
  </si>
  <si>
    <t>杨柳</t>
  </si>
  <si>
    <t>3.8</t>
  </si>
  <si>
    <t>布依</t>
  </si>
  <si>
    <t>2008-06-11</t>
  </si>
  <si>
    <t>古启兰</t>
  </si>
  <si>
    <t>2015-01-26</t>
  </si>
  <si>
    <t>刘兴臣</t>
  </si>
  <si>
    <t>2015-01-27</t>
  </si>
  <si>
    <t>2013-05-14</t>
  </si>
  <si>
    <t>罗世平</t>
  </si>
  <si>
    <t>2015-02-02</t>
  </si>
  <si>
    <t>2014-03-02</t>
  </si>
  <si>
    <t>谭红燕</t>
  </si>
  <si>
    <t>2014-07-15</t>
  </si>
  <si>
    <t>王佳兴</t>
  </si>
  <si>
    <t>2003-02-04</t>
  </si>
  <si>
    <t>张池</t>
  </si>
  <si>
    <t>2012-05-08</t>
  </si>
  <si>
    <t>唐铭浩</t>
  </si>
  <si>
    <t>周生均</t>
  </si>
  <si>
    <t>2014-06-17</t>
  </si>
  <si>
    <t>罗俊涛</t>
  </si>
  <si>
    <t>2019-02-09</t>
  </si>
  <si>
    <t>2014-09-16</t>
  </si>
  <si>
    <t>陈昱多</t>
  </si>
  <si>
    <t>2013-02-05</t>
  </si>
  <si>
    <t>向小雪</t>
  </si>
  <si>
    <t>2015-02-09</t>
  </si>
  <si>
    <t>2006-05-08</t>
  </si>
  <si>
    <t>李佳壕</t>
  </si>
  <si>
    <t>1029(2)</t>
  </si>
  <si>
    <t>钟佳*</t>
  </si>
  <si>
    <t>2014-05-12</t>
  </si>
  <si>
    <t>苏毅</t>
  </si>
  <si>
    <t>1031</t>
  </si>
  <si>
    <t>2006-07-10</t>
  </si>
  <si>
    <t>胡莉</t>
  </si>
  <si>
    <t>2001-05-09</t>
  </si>
  <si>
    <t>2002-05-08</t>
  </si>
  <si>
    <t>易善凡</t>
  </si>
  <si>
    <t>2015-02-16</t>
  </si>
  <si>
    <t>蒋韧</t>
  </si>
  <si>
    <t>2015-02-25</t>
  </si>
  <si>
    <t>2014-09-15</t>
  </si>
  <si>
    <t>罗敬尧</t>
  </si>
  <si>
    <t>2015-02-28</t>
  </si>
  <si>
    <t>2010-05-10</t>
  </si>
  <si>
    <t>刘超</t>
  </si>
  <si>
    <t>2005-01-04</t>
  </si>
  <si>
    <t>刘兴美</t>
  </si>
  <si>
    <t>2015-01-20</t>
  </si>
  <si>
    <t>张文美</t>
  </si>
  <si>
    <t>2015-03-03</t>
  </si>
  <si>
    <t>2012-05-06</t>
  </si>
  <si>
    <t>黄子兼</t>
  </si>
  <si>
    <t>2014-06-09</t>
  </si>
  <si>
    <t>秦瑶</t>
  </si>
  <si>
    <t>2008-03-19</t>
  </si>
  <si>
    <t>王聿</t>
  </si>
  <si>
    <t>13.3</t>
  </si>
  <si>
    <t>2009-05-10</t>
  </si>
  <si>
    <t>吴米朵</t>
  </si>
  <si>
    <t>何宇豪</t>
  </si>
  <si>
    <t>候旨华</t>
  </si>
  <si>
    <t>罗宇</t>
  </si>
  <si>
    <t>2006-05-01</t>
  </si>
  <si>
    <t>Z1493</t>
  </si>
  <si>
    <t>2012-1-2</t>
  </si>
  <si>
    <t>柴志斌</t>
  </si>
  <si>
    <t>2015-03-09</t>
  </si>
  <si>
    <t>杨玲英</t>
  </si>
  <si>
    <t>1494</t>
  </si>
  <si>
    <t>2005-1-1</t>
  </si>
  <si>
    <t>刘娉如</t>
  </si>
  <si>
    <t>何露</t>
  </si>
  <si>
    <t>廖学桃</t>
  </si>
  <si>
    <t>1495</t>
  </si>
  <si>
    <t>2010-1-2</t>
  </si>
  <si>
    <t>李元平</t>
  </si>
  <si>
    <t>2.7</t>
  </si>
  <si>
    <t>2015-03-10</t>
  </si>
  <si>
    <t>2014-06-10</t>
  </si>
  <si>
    <t>何怡梦</t>
  </si>
  <si>
    <t>2012-05-09</t>
  </si>
  <si>
    <t>安小平</t>
  </si>
  <si>
    <t>1497</t>
  </si>
  <si>
    <t>养殖</t>
  </si>
  <si>
    <t>谢君周</t>
  </si>
  <si>
    <t>2014-08-04</t>
  </si>
  <si>
    <t>Z1498</t>
  </si>
  <si>
    <t>1498</t>
  </si>
  <si>
    <t>2015-11-2</t>
  </si>
  <si>
    <t>2014-08-11</t>
  </si>
  <si>
    <t>毛承敏</t>
  </si>
  <si>
    <t>2007-05-09</t>
  </si>
  <si>
    <t>卢山</t>
  </si>
  <si>
    <t>1499</t>
  </si>
  <si>
    <t>2011-1-1</t>
  </si>
  <si>
    <t>彭静</t>
  </si>
  <si>
    <t>2.3</t>
  </si>
  <si>
    <t>化工</t>
  </si>
  <si>
    <t>2015-03-16</t>
  </si>
  <si>
    <t>胡婕</t>
  </si>
  <si>
    <t>裴开会</t>
  </si>
  <si>
    <t>2002-05-14</t>
  </si>
  <si>
    <t>张津恍</t>
  </si>
  <si>
    <t>2015-03-28</t>
  </si>
  <si>
    <t>王嘉琪</t>
  </si>
  <si>
    <t>1062</t>
  </si>
  <si>
    <t>2015-03-18</t>
  </si>
  <si>
    <t>0000797358</t>
  </si>
  <si>
    <t>彭东梅</t>
  </si>
  <si>
    <t>4005</t>
  </si>
  <si>
    <t>19.87</t>
  </si>
  <si>
    <t>周成财</t>
  </si>
  <si>
    <t>2015-03-24</t>
  </si>
  <si>
    <t>李雅秦</t>
  </si>
  <si>
    <t>2014-10-06</t>
  </si>
  <si>
    <t>陈佳明</t>
  </si>
  <si>
    <t>2012-09-05</t>
  </si>
  <si>
    <t>朱勇</t>
  </si>
  <si>
    <t>16.2</t>
  </si>
  <si>
    <t>1995-05-10</t>
  </si>
  <si>
    <t>唐雪梅</t>
  </si>
  <si>
    <t>李方群</t>
  </si>
  <si>
    <t>毛俊熹</t>
  </si>
  <si>
    <t>2015-03-31</t>
  </si>
  <si>
    <t>易良至</t>
  </si>
  <si>
    <t>2014-05-06</t>
  </si>
  <si>
    <t>袁野</t>
  </si>
  <si>
    <t>12.2</t>
  </si>
  <si>
    <t>医药</t>
  </si>
  <si>
    <t>1999-05-03</t>
  </si>
  <si>
    <t>袁奎华</t>
  </si>
  <si>
    <t>3.9</t>
  </si>
  <si>
    <t>朱咏梅</t>
  </si>
  <si>
    <t>2014-09-09</t>
  </si>
  <si>
    <t>黎刚</t>
  </si>
  <si>
    <t>2.9</t>
  </si>
  <si>
    <t>2015-04-07</t>
  </si>
  <si>
    <t>施工员</t>
  </si>
  <si>
    <t>余淑*</t>
  </si>
  <si>
    <t>2012-10-09</t>
  </si>
  <si>
    <t>蔡郑安</t>
  </si>
  <si>
    <t>2014-11-13</t>
  </si>
  <si>
    <t>谢杏君</t>
  </si>
  <si>
    <t>2013-06-13</t>
  </si>
  <si>
    <t>伍利华</t>
  </si>
  <si>
    <t>2015-03-27</t>
  </si>
  <si>
    <t>庚宇</t>
  </si>
  <si>
    <t>1995-07-11</t>
  </si>
  <si>
    <t>z1086</t>
  </si>
  <si>
    <t>卢*利</t>
  </si>
  <si>
    <t>2015-04-08</t>
  </si>
  <si>
    <t>张萍</t>
  </si>
  <si>
    <t>刘桂兰</t>
  </si>
  <si>
    <t>2014-10-08</t>
  </si>
  <si>
    <t>李竹</t>
  </si>
  <si>
    <t>2015-04-13</t>
  </si>
  <si>
    <t>2014-09-10</t>
  </si>
  <si>
    <t>董家龙</t>
  </si>
  <si>
    <t>2015-01-06</t>
  </si>
  <si>
    <t>徐*浩</t>
  </si>
  <si>
    <t>2010-07-08</t>
  </si>
  <si>
    <t>苏成钢</t>
  </si>
  <si>
    <t>2014-07-17</t>
  </si>
  <si>
    <t>慕*萍</t>
  </si>
  <si>
    <t>10.9</t>
  </si>
  <si>
    <t>2015-04-14</t>
  </si>
  <si>
    <t>2011-04-05</t>
  </si>
  <si>
    <t>何益林</t>
  </si>
  <si>
    <t>2.8</t>
  </si>
  <si>
    <t>马霄奋</t>
  </si>
  <si>
    <t>2015-04-15</t>
  </si>
  <si>
    <t>李荣玉</t>
  </si>
  <si>
    <t>包靖</t>
  </si>
  <si>
    <t>文静</t>
  </si>
  <si>
    <t>2015-04-20</t>
  </si>
  <si>
    <t>1995-05-03</t>
  </si>
  <si>
    <t>戴小峰</t>
  </si>
  <si>
    <t>6.8</t>
  </si>
  <si>
    <t>8.8</t>
  </si>
  <si>
    <t>2015-04-21</t>
  </si>
  <si>
    <t>2003-05-06</t>
  </si>
  <si>
    <t>方燕</t>
  </si>
  <si>
    <t>理发</t>
  </si>
  <si>
    <t>杜荣</t>
  </si>
  <si>
    <t>孙昊然</t>
  </si>
  <si>
    <t>4006</t>
  </si>
  <si>
    <t>彭绍荣</t>
  </si>
  <si>
    <t>教育</t>
  </si>
  <si>
    <t>0000797833</t>
  </si>
  <si>
    <t>张蔚洁</t>
  </si>
  <si>
    <t>4007</t>
  </si>
  <si>
    <t>38.5</t>
  </si>
  <si>
    <t>2019-5-4</t>
  </si>
  <si>
    <t>右侧眼睑</t>
  </si>
  <si>
    <t>韦杰</t>
  </si>
  <si>
    <t>学龄前</t>
  </si>
  <si>
    <t>胡浩</t>
  </si>
  <si>
    <t>2013-01-11</t>
  </si>
  <si>
    <t>0000014048</t>
  </si>
  <si>
    <t>吴效立</t>
  </si>
  <si>
    <t>4008</t>
  </si>
  <si>
    <t>右侧眉毛</t>
  </si>
  <si>
    <t>楼一帆</t>
  </si>
  <si>
    <t>0000644382</t>
  </si>
  <si>
    <t>朱晓潇</t>
  </si>
  <si>
    <t>4009</t>
  </si>
  <si>
    <t>杨世鸿</t>
  </si>
  <si>
    <t>17.12</t>
  </si>
  <si>
    <t>何敢生</t>
  </si>
  <si>
    <t>刘顺*</t>
  </si>
  <si>
    <t>2016-08-09</t>
  </si>
  <si>
    <t>黄兴燕</t>
  </si>
  <si>
    <t>4010</t>
  </si>
  <si>
    <t>0000797837</t>
  </si>
  <si>
    <t>秦炯洋</t>
  </si>
  <si>
    <t>2020-11-13</t>
  </si>
  <si>
    <t>4011</t>
  </si>
  <si>
    <t>20.51</t>
  </si>
  <si>
    <t>江涛</t>
  </si>
  <si>
    <t>药师</t>
  </si>
  <si>
    <t>0000797725</t>
  </si>
  <si>
    <t>刘小杨</t>
  </si>
  <si>
    <t>4012</t>
  </si>
  <si>
    <t>44.9</t>
  </si>
  <si>
    <t>18.21</t>
  </si>
  <si>
    <t>李安富</t>
  </si>
  <si>
    <t>1922</t>
  </si>
  <si>
    <t>0000637936</t>
  </si>
  <si>
    <t>刘勤兰</t>
  </si>
  <si>
    <t>4014</t>
  </si>
  <si>
    <t>17.9</t>
  </si>
  <si>
    <t>双侧腋下</t>
  </si>
  <si>
    <t>0000797714</t>
  </si>
  <si>
    <t>何生</t>
  </si>
  <si>
    <t>4013</t>
  </si>
  <si>
    <t>张昊</t>
  </si>
  <si>
    <t>1924</t>
  </si>
  <si>
    <t>2016-08-10</t>
  </si>
  <si>
    <t>徐湘垚</t>
  </si>
  <si>
    <t>1925</t>
  </si>
  <si>
    <t>陈维清</t>
  </si>
  <si>
    <t>4015</t>
  </si>
  <si>
    <t>韩丰</t>
  </si>
  <si>
    <t>李涛</t>
  </si>
  <si>
    <t>1928</t>
  </si>
  <si>
    <t>2016-08-11</t>
  </si>
  <si>
    <t>陈春霞</t>
  </si>
  <si>
    <t>1931</t>
  </si>
  <si>
    <t>兰翔</t>
  </si>
  <si>
    <t>1933</t>
  </si>
  <si>
    <t>2016-04-03</t>
  </si>
  <si>
    <t>廖升</t>
  </si>
  <si>
    <t>2016-08-15</t>
  </si>
  <si>
    <t>唇部</t>
  </si>
  <si>
    <t>冯君竹</t>
  </si>
  <si>
    <t>刘泽生</t>
  </si>
  <si>
    <t>机电工</t>
  </si>
  <si>
    <t>吴明国</t>
  </si>
  <si>
    <t>0000582197</t>
  </si>
  <si>
    <t>范雨萱</t>
  </si>
  <si>
    <t>4016</t>
  </si>
  <si>
    <t>7598</t>
  </si>
  <si>
    <t>18.51</t>
  </si>
  <si>
    <t>王航</t>
  </si>
  <si>
    <t>王绕芬</t>
  </si>
  <si>
    <t>唐晓梦</t>
  </si>
  <si>
    <t>1941</t>
  </si>
  <si>
    <t>江肖靓</t>
  </si>
  <si>
    <t>龚志刚</t>
  </si>
  <si>
    <t>1943</t>
  </si>
  <si>
    <t>0000778943</t>
  </si>
  <si>
    <t>曾巧</t>
  </si>
  <si>
    <t>4017</t>
  </si>
  <si>
    <t>18.66</t>
  </si>
  <si>
    <t>李兰婷</t>
  </si>
  <si>
    <t>2016-08-16</t>
  </si>
  <si>
    <t>2000-05-01</t>
  </si>
  <si>
    <t>李洪斌</t>
  </si>
  <si>
    <t>1946</t>
  </si>
  <si>
    <t>李剑</t>
  </si>
  <si>
    <t>机关人员</t>
  </si>
  <si>
    <t>白琼英</t>
  </si>
  <si>
    <t>售货员</t>
  </si>
  <si>
    <t>颜诗禄</t>
  </si>
  <si>
    <t>4018</t>
  </si>
  <si>
    <t>吴文平</t>
  </si>
  <si>
    <t>4019</t>
  </si>
  <si>
    <t>45.5</t>
  </si>
  <si>
    <t>18.69</t>
  </si>
  <si>
    <t>2020-05-10</t>
  </si>
  <si>
    <t>0000765248</t>
  </si>
  <si>
    <t>潘宇</t>
  </si>
  <si>
    <t>4020</t>
  </si>
  <si>
    <t>右侧大拇指掌指关节</t>
  </si>
  <si>
    <t>文倩</t>
  </si>
  <si>
    <t>2896</t>
  </si>
  <si>
    <t>2018-03-26</t>
  </si>
  <si>
    <t>董琼</t>
  </si>
  <si>
    <t>2012-02-07</t>
  </si>
  <si>
    <t>余玉群</t>
  </si>
  <si>
    <t>3505</t>
  </si>
  <si>
    <t>易佳玲</t>
  </si>
  <si>
    <t>皮水莲</t>
  </si>
  <si>
    <t>4021</t>
  </si>
  <si>
    <t>4022</t>
  </si>
  <si>
    <t>21.9</t>
  </si>
  <si>
    <t>0000798437</t>
  </si>
  <si>
    <t>牟韬</t>
  </si>
  <si>
    <t>4023</t>
  </si>
  <si>
    <t>25.64</t>
  </si>
  <si>
    <t>2013-05-03</t>
  </si>
  <si>
    <t>0000798484</t>
  </si>
  <si>
    <t>张会香</t>
  </si>
  <si>
    <t>4024</t>
  </si>
  <si>
    <t>2006-05-17</t>
  </si>
  <si>
    <t>戴德正</t>
  </si>
  <si>
    <t>405</t>
  </si>
  <si>
    <t>24.48</t>
  </si>
  <si>
    <t>2020-05-04</t>
  </si>
  <si>
    <t>0000798871</t>
  </si>
  <si>
    <t>杨学梅</t>
  </si>
  <si>
    <t>4026</t>
  </si>
  <si>
    <t>0000786261</t>
  </si>
  <si>
    <t>汪城</t>
  </si>
  <si>
    <t>2020-05-24</t>
  </si>
  <si>
    <t>4027</t>
  </si>
  <si>
    <t>23.5</t>
  </si>
  <si>
    <t>0000489419</t>
  </si>
  <si>
    <t>田庆林</t>
  </si>
  <si>
    <t>4028</t>
  </si>
  <si>
    <t>25.95</t>
  </si>
  <si>
    <t>0000775035</t>
  </si>
  <si>
    <t>姚帮明</t>
  </si>
  <si>
    <t>4029</t>
  </si>
  <si>
    <t>0000800927</t>
  </si>
  <si>
    <t>刘春红</t>
  </si>
  <si>
    <t>4030</t>
  </si>
  <si>
    <t>胡佐芬</t>
  </si>
  <si>
    <t>2020-05-25</t>
  </si>
  <si>
    <t>2013-09-10</t>
  </si>
  <si>
    <t>2013-6-1</t>
  </si>
  <si>
    <t>杨清</t>
  </si>
  <si>
    <t>4031</t>
  </si>
  <si>
    <t>0000802449</t>
  </si>
  <si>
    <t>黄淑芳</t>
  </si>
  <si>
    <t>4032</t>
  </si>
  <si>
    <t>0000516115</t>
  </si>
  <si>
    <t>曹阳</t>
  </si>
  <si>
    <t>4034</t>
  </si>
  <si>
    <t>钟小林</t>
  </si>
  <si>
    <t>2013-09-11</t>
  </si>
  <si>
    <t>0000514470</t>
  </si>
  <si>
    <t>王小龙</t>
  </si>
  <si>
    <t>4033</t>
  </si>
  <si>
    <t>19.88</t>
  </si>
  <si>
    <t>0000452438</t>
  </si>
  <si>
    <t>韩超</t>
  </si>
  <si>
    <t>4035</t>
  </si>
  <si>
    <t>伍彦彦</t>
  </si>
  <si>
    <t>4036</t>
  </si>
  <si>
    <t>2020-04-06</t>
  </si>
  <si>
    <t>0000789770</t>
  </si>
  <si>
    <t>张琼</t>
  </si>
  <si>
    <t>冯燕</t>
  </si>
  <si>
    <t>4037</t>
  </si>
  <si>
    <t>伍元书</t>
  </si>
  <si>
    <t>2020-05-27</t>
  </si>
  <si>
    <t>4038</t>
  </si>
  <si>
    <t>0000803107</t>
  </si>
  <si>
    <t>王兴梅</t>
  </si>
  <si>
    <t>2020-10-16</t>
  </si>
  <si>
    <t>4039</t>
  </si>
  <si>
    <t>0000803130</t>
  </si>
  <si>
    <t>游绍芬</t>
  </si>
  <si>
    <t>0.12</t>
  </si>
  <si>
    <t>4040</t>
  </si>
  <si>
    <t>56.5</t>
  </si>
  <si>
    <t>23.51</t>
  </si>
  <si>
    <t>家政</t>
  </si>
  <si>
    <t>2019-02-05</t>
  </si>
  <si>
    <t>0000803131</t>
  </si>
  <si>
    <t>冯顺琼</t>
  </si>
  <si>
    <t>0.11</t>
  </si>
  <si>
    <t>4041</t>
  </si>
  <si>
    <t>销售员</t>
  </si>
  <si>
    <t>0000803214</t>
  </si>
  <si>
    <t>周宗燕</t>
  </si>
  <si>
    <t>4043</t>
  </si>
  <si>
    <t>0000789149</t>
  </si>
  <si>
    <t>胡晓</t>
  </si>
  <si>
    <t>4044</t>
  </si>
  <si>
    <t>0000803100</t>
  </si>
  <si>
    <t>赵红梅</t>
  </si>
  <si>
    <t>4042</t>
  </si>
  <si>
    <t>0000425315</t>
  </si>
  <si>
    <t>段杰</t>
  </si>
  <si>
    <t>4045</t>
  </si>
  <si>
    <t>0000726226</t>
  </si>
  <si>
    <t>张袖洇</t>
  </si>
  <si>
    <t>4046</t>
  </si>
  <si>
    <t>27.09</t>
  </si>
  <si>
    <t>公安</t>
  </si>
  <si>
    <t>0000536272</t>
  </si>
  <si>
    <t>周籽言</t>
  </si>
  <si>
    <t>4047</t>
  </si>
  <si>
    <t>2010-05-04</t>
  </si>
  <si>
    <t>傅豪</t>
  </si>
  <si>
    <t>4048</t>
  </si>
  <si>
    <t>35.51</t>
  </si>
  <si>
    <t>蒋盛勇</t>
  </si>
  <si>
    <t>4049</t>
  </si>
  <si>
    <t>20.71</t>
  </si>
  <si>
    <t>熊正芳</t>
  </si>
  <si>
    <t>4050</t>
  </si>
  <si>
    <t>2010-06-01</t>
  </si>
  <si>
    <t>陈睿颖</t>
  </si>
  <si>
    <t>4051</t>
  </si>
  <si>
    <t>陈胜英</t>
  </si>
  <si>
    <t>4052</t>
  </si>
  <si>
    <t>25.23</t>
  </si>
  <si>
    <t>0000342560</t>
  </si>
  <si>
    <t>唐蛟浪</t>
  </si>
  <si>
    <t>2020-05-29</t>
  </si>
  <si>
    <t>4053</t>
  </si>
  <si>
    <t>2018-05-11</t>
  </si>
  <si>
    <t>0000788832</t>
  </si>
  <si>
    <t>汪红</t>
  </si>
  <si>
    <t>4054</t>
  </si>
  <si>
    <t>髋</t>
  </si>
  <si>
    <t>白爽</t>
  </si>
  <si>
    <t>冯成忠</t>
  </si>
  <si>
    <t>焦立芝</t>
  </si>
  <si>
    <t>蒋汉根</t>
  </si>
  <si>
    <t>罗开敏</t>
  </si>
  <si>
    <t>2016-05-17</t>
  </si>
  <si>
    <t>2011-05-06</t>
  </si>
  <si>
    <t>张加兵</t>
  </si>
  <si>
    <t>黎志芳</t>
  </si>
  <si>
    <t>张焕强</t>
  </si>
  <si>
    <t>右侧小腿</t>
  </si>
  <si>
    <t>袁小林</t>
  </si>
  <si>
    <t>2011-05-04</t>
  </si>
  <si>
    <t>谢江东</t>
  </si>
  <si>
    <t>2016-05-18</t>
  </si>
  <si>
    <t>王伟</t>
  </si>
  <si>
    <t>唐羽萱</t>
  </si>
  <si>
    <t>陈代禄</t>
  </si>
  <si>
    <t>李佳灿</t>
  </si>
  <si>
    <t>陈鑫鑫</t>
  </si>
  <si>
    <t>z1741</t>
  </si>
  <si>
    <t>周先模</t>
  </si>
  <si>
    <t>2016-05-23</t>
  </si>
  <si>
    <t>韦智强</t>
  </si>
  <si>
    <t>2016-05-24</t>
  </si>
  <si>
    <t>辜兴伟</t>
  </si>
  <si>
    <t>2000-05-04</t>
  </si>
  <si>
    <t>张良吉</t>
  </si>
  <si>
    <t>1744</t>
  </si>
  <si>
    <t>厦姗姗</t>
  </si>
  <si>
    <t>2016-05-25</t>
  </si>
  <si>
    <t>胡婧</t>
  </si>
  <si>
    <t>1746</t>
  </si>
  <si>
    <t>李昕</t>
  </si>
  <si>
    <t>文平</t>
  </si>
  <si>
    <t>2004-05-01</t>
  </si>
  <si>
    <t>王大辉</t>
  </si>
  <si>
    <t>美甲</t>
  </si>
  <si>
    <t>晏琳琅</t>
  </si>
  <si>
    <t>2020-05-31</t>
  </si>
  <si>
    <t>4055</t>
  </si>
  <si>
    <t>26.12</t>
  </si>
  <si>
    <t>0000806341</t>
  </si>
  <si>
    <t>文绍芳</t>
  </si>
  <si>
    <t>4056</t>
  </si>
  <si>
    <t>30.66</t>
  </si>
  <si>
    <t>0000048513</t>
  </si>
  <si>
    <t>文琼</t>
  </si>
  <si>
    <t>4057</t>
  </si>
  <si>
    <t>0000806352</t>
  </si>
  <si>
    <t>朱刚</t>
  </si>
  <si>
    <t>4058</t>
  </si>
  <si>
    <t>0000161984</t>
  </si>
  <si>
    <t>张文杰</t>
  </si>
  <si>
    <t>4059</t>
  </si>
  <si>
    <t>技术</t>
  </si>
  <si>
    <t>0000806793</t>
  </si>
  <si>
    <t>冉松民</t>
  </si>
  <si>
    <t>2020-06-01</t>
  </si>
  <si>
    <t>4060</t>
  </si>
  <si>
    <t>吴静</t>
  </si>
  <si>
    <t>2016-05-31</t>
  </si>
  <si>
    <t>张联明</t>
  </si>
  <si>
    <t>田诗雨</t>
  </si>
  <si>
    <t>1753</t>
  </si>
  <si>
    <t>叶明浩</t>
  </si>
  <si>
    <t>陈安迪</t>
  </si>
  <si>
    <t>1755</t>
  </si>
  <si>
    <t>杨博皓</t>
  </si>
  <si>
    <t>杨雨淋</t>
  </si>
  <si>
    <t>吴佳</t>
  </si>
  <si>
    <t>樊建雄</t>
  </si>
  <si>
    <t>邓淑月</t>
  </si>
  <si>
    <t>1761</t>
  </si>
  <si>
    <t>2016-06-06</t>
  </si>
  <si>
    <t>宋江修</t>
  </si>
  <si>
    <t>卢睿杰</t>
  </si>
  <si>
    <t>任凤琼</t>
  </si>
  <si>
    <t>周永兵</t>
  </si>
  <si>
    <t>蔡雪梅</t>
  </si>
  <si>
    <t>钟淇</t>
  </si>
  <si>
    <t>于谨铭</t>
  </si>
  <si>
    <t>张阔天</t>
  </si>
  <si>
    <t>曾好</t>
  </si>
  <si>
    <t>满</t>
  </si>
  <si>
    <t>张作敏</t>
  </si>
  <si>
    <t>游思扬</t>
  </si>
  <si>
    <t>楚志</t>
  </si>
  <si>
    <t>4061</t>
  </si>
  <si>
    <t>21.04</t>
  </si>
  <si>
    <t>0000807448</t>
  </si>
  <si>
    <t>谢丽</t>
  </si>
  <si>
    <t>2020-06-02</t>
  </si>
  <si>
    <t>4062</t>
  </si>
  <si>
    <t>20.62</t>
  </si>
  <si>
    <t>肖復月</t>
  </si>
  <si>
    <t>谭馨露</t>
  </si>
  <si>
    <t>2011-06-01</t>
  </si>
  <si>
    <t>钱超</t>
  </si>
  <si>
    <t>金昌学</t>
  </si>
  <si>
    <t>2016-06-08</t>
  </si>
  <si>
    <t>2008-06-03</t>
  </si>
  <si>
    <t>李明川</t>
  </si>
  <si>
    <t>2016-06-13</t>
  </si>
  <si>
    <t>1998-06-01</t>
  </si>
  <si>
    <t>刘兴兰</t>
  </si>
  <si>
    <t>商人</t>
  </si>
  <si>
    <t>姜继华</t>
  </si>
  <si>
    <t>1780</t>
  </si>
  <si>
    <t>陈鑫</t>
  </si>
  <si>
    <t>1.7</t>
  </si>
  <si>
    <t>黄译影</t>
  </si>
  <si>
    <t>1782</t>
  </si>
  <si>
    <t>向鑫康</t>
  </si>
  <si>
    <t>于波</t>
  </si>
  <si>
    <t>程忠琳</t>
  </si>
  <si>
    <t>2016-06-14</t>
  </si>
  <si>
    <t>2014-06-14</t>
  </si>
  <si>
    <t>邱麟涵</t>
  </si>
  <si>
    <t>唐红霞</t>
  </si>
  <si>
    <t>蒋勇</t>
  </si>
  <si>
    <t>电子</t>
  </si>
  <si>
    <t>0000807746</t>
  </si>
  <si>
    <t>孙学君</t>
  </si>
  <si>
    <t>4065</t>
  </si>
  <si>
    <t>0000777074</t>
  </si>
  <si>
    <t>蔡梦成</t>
  </si>
  <si>
    <t>2020-08-11</t>
  </si>
  <si>
    <t>4063</t>
  </si>
  <si>
    <t>24.15</t>
  </si>
  <si>
    <t>0000807654</t>
  </si>
  <si>
    <t>郭存雨</t>
  </si>
  <si>
    <t>4064</t>
  </si>
  <si>
    <t>15.3</t>
  </si>
  <si>
    <t>陈曦</t>
  </si>
  <si>
    <t>2020-06-03</t>
  </si>
  <si>
    <t>王坤</t>
  </si>
  <si>
    <t>4066</t>
  </si>
  <si>
    <t>事业单位</t>
  </si>
  <si>
    <t>程梁</t>
  </si>
  <si>
    <t>4067</t>
  </si>
  <si>
    <t>李茜</t>
  </si>
  <si>
    <t>1651</t>
  </si>
  <si>
    <t>2016-03-29</t>
  </si>
  <si>
    <t>朱娇</t>
  </si>
  <si>
    <t>2012-06-21</t>
  </si>
  <si>
    <t>杜国淑</t>
  </si>
  <si>
    <t>4069</t>
  </si>
  <si>
    <t>93</t>
  </si>
  <si>
    <t>38.7</t>
  </si>
  <si>
    <t>2012-06-08</t>
  </si>
  <si>
    <t>郭孜</t>
  </si>
  <si>
    <t>2015-03-02</t>
  </si>
  <si>
    <t>杜成林</t>
  </si>
  <si>
    <t>医务</t>
  </si>
  <si>
    <t>1996-06-01</t>
  </si>
  <si>
    <t>汪章凤</t>
  </si>
  <si>
    <t>卢袁雄</t>
  </si>
  <si>
    <t>1793</t>
  </si>
  <si>
    <t>刘洪利</t>
  </si>
  <si>
    <t>赵佳伟</t>
  </si>
  <si>
    <t>2016-04-10</t>
  </si>
  <si>
    <t>田金燕</t>
  </si>
  <si>
    <t>2011-06-04</t>
  </si>
  <si>
    <t>李世荣</t>
  </si>
  <si>
    <t>2016-06-21</t>
  </si>
  <si>
    <t>刘桓宇</t>
  </si>
  <si>
    <t>何敬</t>
  </si>
  <si>
    <t>2005-06-01</t>
  </si>
  <si>
    <t>李林芮</t>
  </si>
  <si>
    <t>郭琳</t>
  </si>
  <si>
    <t>2020-06-06</t>
  </si>
  <si>
    <t>1631</t>
  </si>
  <si>
    <t>蒋洛轩</t>
  </si>
  <si>
    <t>2016-03-14</t>
  </si>
  <si>
    <t>任亮</t>
  </si>
  <si>
    <t>瞿长婷</t>
  </si>
  <si>
    <t>赵虹</t>
  </si>
  <si>
    <t>王天翠</t>
  </si>
  <si>
    <t>2016-03-15</t>
  </si>
  <si>
    <t>张开群</t>
  </si>
  <si>
    <t>李江婷</t>
  </si>
  <si>
    <t>何秦</t>
  </si>
  <si>
    <t>交警</t>
  </si>
  <si>
    <t>曲涛</t>
  </si>
  <si>
    <t>2016-03-16</t>
  </si>
  <si>
    <t>0000576919</t>
  </si>
  <si>
    <t>胡敏</t>
  </si>
  <si>
    <t>2020-06-08</t>
  </si>
  <si>
    <t>4071</t>
  </si>
  <si>
    <t>0000529675</t>
  </si>
  <si>
    <t>付诗音</t>
  </si>
  <si>
    <t>4070</t>
  </si>
  <si>
    <t>17.59</t>
  </si>
  <si>
    <t>张廷秀</t>
  </si>
  <si>
    <t>4072</t>
  </si>
  <si>
    <t>邱子山</t>
  </si>
  <si>
    <t>2020-06-09</t>
  </si>
  <si>
    <t>4073</t>
  </si>
  <si>
    <t>0000812421</t>
  </si>
  <si>
    <t>熊玉清</t>
  </si>
  <si>
    <t>4074</t>
  </si>
  <si>
    <t>粟远彬</t>
  </si>
  <si>
    <t>4075</t>
  </si>
  <si>
    <t>服务业</t>
  </si>
  <si>
    <t>1990-07-22</t>
  </si>
  <si>
    <t>0000813328</t>
  </si>
  <si>
    <t>黎维容</t>
  </si>
  <si>
    <t>2020-06-10</t>
  </si>
  <si>
    <t>4076</t>
  </si>
  <si>
    <t>24.38</t>
  </si>
  <si>
    <t>0000814221</t>
  </si>
  <si>
    <t>苏秀娟</t>
  </si>
  <si>
    <t>4077</t>
  </si>
  <si>
    <t>23.01</t>
  </si>
  <si>
    <t>0000813834</t>
  </si>
  <si>
    <t>马彰浩吉</t>
  </si>
  <si>
    <t>苗</t>
  </si>
  <si>
    <t>87</t>
  </si>
  <si>
    <t>11.5</t>
  </si>
  <si>
    <t>腹部、右足</t>
  </si>
  <si>
    <t>0000814603</t>
  </si>
  <si>
    <t>杨小素</t>
  </si>
  <si>
    <t>2020-06-12</t>
  </si>
  <si>
    <t>4079</t>
  </si>
  <si>
    <t xml:space="preserve"> 汉</t>
  </si>
  <si>
    <t>美容师</t>
  </si>
  <si>
    <t>z0002</t>
  </si>
  <si>
    <t>胡家荣</t>
  </si>
  <si>
    <t>2011-02-07</t>
  </si>
  <si>
    <t>丁岚曦</t>
  </si>
  <si>
    <t>0003</t>
  </si>
  <si>
    <t>2011-09-01</t>
  </si>
  <si>
    <t>姚秀英</t>
  </si>
  <si>
    <t>0004</t>
  </si>
  <si>
    <t>2010-09-01</t>
  </si>
  <si>
    <t>黄可欣</t>
  </si>
  <si>
    <t>0005</t>
  </si>
  <si>
    <t>曾德群</t>
  </si>
  <si>
    <t>0006</t>
  </si>
  <si>
    <t>陈世娟</t>
  </si>
  <si>
    <t>0007</t>
  </si>
  <si>
    <t>2012-02-14</t>
  </si>
  <si>
    <t>王曼红</t>
  </si>
  <si>
    <t>0008</t>
  </si>
  <si>
    <t>胡长林</t>
  </si>
  <si>
    <t>0009</t>
  </si>
  <si>
    <t>廖娟</t>
  </si>
  <si>
    <t>0010</t>
  </si>
  <si>
    <t>钟赵伟</t>
  </si>
  <si>
    <t>0011</t>
  </si>
  <si>
    <t>王秋月</t>
  </si>
  <si>
    <t>2013-02-19</t>
  </si>
  <si>
    <t>0012</t>
  </si>
  <si>
    <t>2012-02-15</t>
  </si>
  <si>
    <t>曾凡艺</t>
  </si>
  <si>
    <t>0013</t>
  </si>
  <si>
    <t>2011-02-21</t>
  </si>
  <si>
    <t>2007-07-01</t>
  </si>
  <si>
    <t>徐个徽</t>
  </si>
  <si>
    <t>0014</t>
  </si>
  <si>
    <t>2012-02-21</t>
  </si>
  <si>
    <t>2010-10-01</t>
  </si>
  <si>
    <t>屈超秀</t>
  </si>
  <si>
    <t>0015</t>
  </si>
  <si>
    <t>2012-02-28</t>
  </si>
  <si>
    <t>2010-11-01</t>
  </si>
  <si>
    <t>刘英兰</t>
  </si>
  <si>
    <t>0016</t>
  </si>
  <si>
    <t>李予涵</t>
  </si>
  <si>
    <t>0017</t>
  </si>
  <si>
    <t>刘永红</t>
  </si>
  <si>
    <t>0018</t>
  </si>
  <si>
    <t>柯曾国</t>
  </si>
  <si>
    <t>0019</t>
  </si>
  <si>
    <t>王丹丹</t>
  </si>
  <si>
    <t>0020</t>
  </si>
  <si>
    <t>2012-03-20</t>
  </si>
  <si>
    <t>2011-10-01</t>
  </si>
  <si>
    <t>李开华</t>
  </si>
  <si>
    <t>2017-10-24</t>
  </si>
  <si>
    <t>李建军</t>
  </si>
  <si>
    <t>2756</t>
  </si>
  <si>
    <t>企业</t>
  </si>
  <si>
    <t>党晓坤</t>
  </si>
  <si>
    <t>沈晶</t>
  </si>
  <si>
    <t>z2759</t>
  </si>
  <si>
    <t>田树凤</t>
  </si>
  <si>
    <t>2017-10-25</t>
  </si>
  <si>
    <t>z2760</t>
  </si>
  <si>
    <t>李坤龙</t>
  </si>
  <si>
    <t>z2764</t>
  </si>
  <si>
    <t>彭雷锋</t>
  </si>
  <si>
    <t>2017-10-31</t>
  </si>
  <si>
    <t>李彦文</t>
  </si>
  <si>
    <t>z2766</t>
  </si>
  <si>
    <t>陆宏宾</t>
  </si>
  <si>
    <t>z2767</t>
  </si>
  <si>
    <t>田敏</t>
  </si>
  <si>
    <t>李花</t>
  </si>
  <si>
    <t>陈瀚钦</t>
  </si>
  <si>
    <t>2017-11-07</t>
  </si>
  <si>
    <t>0000816881</t>
  </si>
  <si>
    <t>龚波</t>
  </si>
  <si>
    <t>2020-06-15</t>
  </si>
  <si>
    <t>4080</t>
  </si>
  <si>
    <t>z2770</t>
  </si>
  <si>
    <t>z2771</t>
  </si>
  <si>
    <t>刘文鹏</t>
  </si>
  <si>
    <t>2017-11-08</t>
  </si>
  <si>
    <t>z2773</t>
  </si>
  <si>
    <t>程东</t>
  </si>
  <si>
    <t>2016-11-09</t>
  </si>
  <si>
    <t>z2777</t>
  </si>
  <si>
    <t>张跃华</t>
  </si>
  <si>
    <t>刘朝银</t>
  </si>
  <si>
    <t>z2778</t>
  </si>
  <si>
    <t>z2779</t>
  </si>
  <si>
    <t>谢友静</t>
  </si>
  <si>
    <t>钟在秀</t>
  </si>
  <si>
    <t>z2781</t>
  </si>
  <si>
    <t>2017-11-14</t>
  </si>
  <si>
    <t>0000816999</t>
  </si>
  <si>
    <t>彭娟</t>
  </si>
  <si>
    <t>z2782</t>
  </si>
  <si>
    <t>余庄清</t>
  </si>
  <si>
    <t>章虞莉</t>
  </si>
  <si>
    <t>4083</t>
  </si>
  <si>
    <t>109</t>
  </si>
  <si>
    <t>16.83</t>
  </si>
  <si>
    <t>0000027035</t>
  </si>
  <si>
    <t>李森</t>
  </si>
  <si>
    <t>4084</t>
  </si>
  <si>
    <t>188</t>
  </si>
  <si>
    <t>0000817235</t>
  </si>
  <si>
    <t>陈明华</t>
  </si>
  <si>
    <t>4086</t>
  </si>
  <si>
    <t>25.25</t>
  </si>
  <si>
    <t>2007-06-12</t>
  </si>
  <si>
    <t>0000770298</t>
  </si>
  <si>
    <t>陈婷</t>
  </si>
  <si>
    <t>4081</t>
  </si>
  <si>
    <t>z2783</t>
  </si>
  <si>
    <t>陈启兴</t>
  </si>
  <si>
    <t>2017-11-15</t>
  </si>
  <si>
    <t>代永凤</t>
  </si>
  <si>
    <t>2784</t>
  </si>
  <si>
    <t>z2785</t>
  </si>
  <si>
    <t>沈俊杰</t>
  </si>
  <si>
    <t>王羿凡</t>
  </si>
  <si>
    <t>2786</t>
  </si>
  <si>
    <t>2017-11-20</t>
  </si>
  <si>
    <t>廖杰</t>
  </si>
  <si>
    <t>2787</t>
  </si>
  <si>
    <t>z2788</t>
  </si>
  <si>
    <t>唐飞龙</t>
  </si>
  <si>
    <t>蓝俊才</t>
  </si>
  <si>
    <t>2789</t>
  </si>
  <si>
    <t>胡泓揆</t>
  </si>
  <si>
    <t>2017-11-22</t>
  </si>
  <si>
    <t>z2792</t>
  </si>
  <si>
    <t>陈尧忠</t>
  </si>
  <si>
    <t>蒋中才</t>
  </si>
  <si>
    <t>2793</t>
  </si>
  <si>
    <t>曹献顺</t>
  </si>
  <si>
    <t>陈必容</t>
  </si>
  <si>
    <t>龚利春</t>
  </si>
  <si>
    <t>2796</t>
  </si>
  <si>
    <t>2017-11-23</t>
  </si>
  <si>
    <t>徐浩文</t>
  </si>
  <si>
    <t>z2798</t>
  </si>
  <si>
    <t>陈小蒙</t>
  </si>
  <si>
    <t>杨成秀</t>
  </si>
  <si>
    <t>高婷婷</t>
  </si>
  <si>
    <t>0000817293</t>
  </si>
  <si>
    <t>王雪蓉</t>
  </si>
  <si>
    <t>596894</t>
  </si>
  <si>
    <t>4087</t>
  </si>
  <si>
    <t>0000795728</t>
  </si>
  <si>
    <t>任鑫</t>
  </si>
  <si>
    <t>4088</t>
  </si>
  <si>
    <t>2011-06-02</t>
  </si>
  <si>
    <t>于永国</t>
  </si>
  <si>
    <t>2020-06-16</t>
  </si>
  <si>
    <t>1-5%</t>
  </si>
  <si>
    <t>2015-07-29</t>
  </si>
  <si>
    <t>2013-07-03</t>
  </si>
  <si>
    <t>朱海戈</t>
  </si>
  <si>
    <t>2015-07-30</t>
  </si>
  <si>
    <t>袁学莲</t>
  </si>
  <si>
    <t>杨春萝</t>
  </si>
  <si>
    <t>6-50%</t>
  </si>
  <si>
    <t>杨亚梅</t>
  </si>
  <si>
    <t>1980-06-01</t>
  </si>
  <si>
    <t>梅学车</t>
  </si>
  <si>
    <t>1%</t>
  </si>
  <si>
    <t>沈兴然</t>
  </si>
  <si>
    <t>2013-06-05</t>
  </si>
  <si>
    <t>冉雪庭</t>
  </si>
  <si>
    <t>余海芯</t>
  </si>
  <si>
    <t>2015-08-03</t>
  </si>
  <si>
    <t>陈浩然</t>
  </si>
  <si>
    <t>卓光秀</t>
  </si>
  <si>
    <t>2014-11-06</t>
  </si>
  <si>
    <t>1-5</t>
  </si>
  <si>
    <t>2000-06-01</t>
  </si>
  <si>
    <t>陈浪</t>
  </si>
  <si>
    <t>6-50</t>
  </si>
  <si>
    <t>余政飞</t>
  </si>
  <si>
    <t>熊巍帆</t>
  </si>
  <si>
    <t>杨少杰</t>
  </si>
  <si>
    <t>刘雅涵</t>
  </si>
  <si>
    <t>2014-03-01</t>
  </si>
  <si>
    <t>黎斌</t>
  </si>
  <si>
    <t>李陈</t>
  </si>
  <si>
    <t>0000785225</t>
  </si>
  <si>
    <t>李稼兴</t>
  </si>
  <si>
    <t>4089</t>
  </si>
  <si>
    <t>0000817177</t>
  </si>
  <si>
    <t>廖世云</t>
  </si>
  <si>
    <t>2020-06-17</t>
  </si>
  <si>
    <t>60.6</t>
  </si>
  <si>
    <t>97.25</t>
  </si>
  <si>
    <t>4090</t>
  </si>
  <si>
    <t>32.48</t>
  </si>
  <si>
    <t>0000485836</t>
  </si>
  <si>
    <t>于海扬</t>
  </si>
  <si>
    <t>4091</t>
  </si>
  <si>
    <t>0.41</t>
  </si>
  <si>
    <t>29.06</t>
  </si>
  <si>
    <t>2017-02-24</t>
  </si>
  <si>
    <t>0000800451</t>
  </si>
  <si>
    <t>晏俊杰</t>
  </si>
  <si>
    <t>4092</t>
  </si>
  <si>
    <t>2019-09-15</t>
  </si>
  <si>
    <t>郑钦垚</t>
  </si>
  <si>
    <t>4093</t>
  </si>
  <si>
    <t>13.64</t>
  </si>
  <si>
    <t>0000817151</t>
  </si>
  <si>
    <t>牟才玉</t>
  </si>
  <si>
    <t>4094</t>
  </si>
  <si>
    <t>22.71</t>
  </si>
  <si>
    <t>退休人员</t>
  </si>
  <si>
    <t>0000819343</t>
  </si>
  <si>
    <t>李海静</t>
  </si>
  <si>
    <t>4095</t>
  </si>
  <si>
    <t>0000821868</t>
  </si>
  <si>
    <t>高洪志</t>
  </si>
  <si>
    <t>2020-06-22</t>
  </si>
  <si>
    <t>4096</t>
  </si>
  <si>
    <t>26.88</t>
  </si>
  <si>
    <t>0000591156</t>
  </si>
  <si>
    <t>石芷夕</t>
  </si>
  <si>
    <t>4097</t>
  </si>
  <si>
    <t>0000822036</t>
  </si>
  <si>
    <t>刘琴</t>
  </si>
  <si>
    <t>2020-10-13</t>
  </si>
  <si>
    <t>4098</t>
  </si>
  <si>
    <t>0000822626</t>
  </si>
  <si>
    <t>邱勤</t>
  </si>
  <si>
    <t>2020-06-23</t>
  </si>
  <si>
    <t>4099</t>
  </si>
  <si>
    <t>摄影</t>
  </si>
  <si>
    <t>李永坪</t>
  </si>
  <si>
    <t>2016-03-30</t>
  </si>
  <si>
    <t>0000822608</t>
  </si>
  <si>
    <t>李欣妍</t>
  </si>
  <si>
    <t>4100</t>
  </si>
  <si>
    <t>19.55</t>
  </si>
  <si>
    <t>0000823332</t>
  </si>
  <si>
    <t>胡杰</t>
  </si>
  <si>
    <t>4101</t>
  </si>
  <si>
    <t>19.89</t>
  </si>
  <si>
    <t>0000823499</t>
  </si>
  <si>
    <t>王小兰</t>
  </si>
  <si>
    <t>4102</t>
  </si>
  <si>
    <t>22.23</t>
  </si>
  <si>
    <t>2015-06-03</t>
  </si>
  <si>
    <t>0000826485</t>
  </si>
  <si>
    <t>李泽平</t>
  </si>
  <si>
    <t>4103</t>
  </si>
  <si>
    <t>69.5</t>
  </si>
  <si>
    <t>25.52</t>
  </si>
  <si>
    <t>2015-06-02</t>
  </si>
  <si>
    <t>0000797190</t>
  </si>
  <si>
    <t>吴永云</t>
  </si>
  <si>
    <t>4104</t>
  </si>
  <si>
    <t>李佳慧</t>
  </si>
  <si>
    <t>4105</t>
  </si>
  <si>
    <t>陈世芬</t>
  </si>
  <si>
    <t>4106</t>
  </si>
  <si>
    <t>杨俊杰</t>
  </si>
  <si>
    <t>4107</t>
  </si>
  <si>
    <t>35.11</t>
  </si>
  <si>
    <t>向仕明</t>
  </si>
  <si>
    <t>4108</t>
  </si>
  <si>
    <t>张雯</t>
  </si>
  <si>
    <t>4109</t>
  </si>
  <si>
    <t>0000821294</t>
  </si>
  <si>
    <t>何苗</t>
  </si>
  <si>
    <t>4110</t>
  </si>
  <si>
    <t>2020-08-01</t>
  </si>
  <si>
    <t>0000828166</t>
  </si>
  <si>
    <t>杜家秀</t>
  </si>
  <si>
    <t>4111</t>
  </si>
  <si>
    <t>828185</t>
  </si>
  <si>
    <t>冉德昭</t>
  </si>
  <si>
    <t>4112</t>
  </si>
  <si>
    <t>25.72</t>
  </si>
  <si>
    <t>余宗运</t>
  </si>
  <si>
    <t>4113</t>
  </si>
  <si>
    <t>22.53</t>
  </si>
  <si>
    <t>0000828048</t>
  </si>
  <si>
    <t>余银飞</t>
  </si>
  <si>
    <t>41.25</t>
  </si>
  <si>
    <t>国企</t>
  </si>
  <si>
    <t>夏建</t>
  </si>
  <si>
    <t>4116</t>
  </si>
  <si>
    <t>60.5</t>
  </si>
  <si>
    <t>0000828332</t>
  </si>
  <si>
    <t>古德全</t>
  </si>
  <si>
    <t>4115</t>
  </si>
  <si>
    <t>2018-07-13</t>
  </si>
  <si>
    <t>0000828365</t>
  </si>
  <si>
    <t>陈聪瑶</t>
  </si>
  <si>
    <t>4117</t>
  </si>
  <si>
    <t xml:space="preserve"> 胸部</t>
  </si>
  <si>
    <t>0000828659</t>
  </si>
  <si>
    <t>陶利亚</t>
  </si>
  <si>
    <t>4118</t>
  </si>
  <si>
    <t>24.56</t>
  </si>
  <si>
    <t>0000676452</t>
  </si>
  <si>
    <t>陶大富</t>
  </si>
  <si>
    <t>23.2</t>
  </si>
  <si>
    <t>0000828814</t>
  </si>
  <si>
    <t>张颖</t>
  </si>
  <si>
    <t>4120</t>
  </si>
  <si>
    <t>19.81</t>
  </si>
  <si>
    <t>上肢屈侧</t>
  </si>
  <si>
    <t>黄俊羲</t>
  </si>
  <si>
    <t>2.4</t>
  </si>
  <si>
    <t>4121</t>
  </si>
  <si>
    <t>18.83</t>
  </si>
  <si>
    <t>0000829089</t>
  </si>
  <si>
    <t>蒋长昇</t>
  </si>
  <si>
    <t>27.54</t>
  </si>
  <si>
    <t>袁锋</t>
  </si>
  <si>
    <t>2020-10-26</t>
  </si>
  <si>
    <t>4123</t>
  </si>
  <si>
    <t>2010-07-01</t>
  </si>
  <si>
    <t>古城玉</t>
  </si>
  <si>
    <t>4124</t>
  </si>
  <si>
    <t>21.09</t>
  </si>
  <si>
    <t>冉艳</t>
  </si>
  <si>
    <t>4125</t>
  </si>
  <si>
    <t>23.63</t>
  </si>
  <si>
    <t>2003-07-02</t>
  </si>
  <si>
    <t>0000339612</t>
  </si>
  <si>
    <t>杨燕琴</t>
  </si>
  <si>
    <t>2020-07-03</t>
  </si>
  <si>
    <t>4126</t>
  </si>
  <si>
    <t>左颈部</t>
  </si>
  <si>
    <t>0000830748</t>
  </si>
  <si>
    <t>郑明洁</t>
  </si>
  <si>
    <t>2020-07-04</t>
  </si>
  <si>
    <t>4132</t>
  </si>
  <si>
    <t>0000828729</t>
  </si>
  <si>
    <t>何皓宇</t>
  </si>
  <si>
    <t>2020-09-02</t>
  </si>
  <si>
    <t>4133</t>
  </si>
  <si>
    <t>0000831073</t>
  </si>
  <si>
    <t>游婷婷</t>
  </si>
  <si>
    <t>4144</t>
  </si>
  <si>
    <t>0000061540</t>
  </si>
  <si>
    <t>4145</t>
  </si>
  <si>
    <t>2012-10-10</t>
  </si>
  <si>
    <t>胡存豐</t>
  </si>
  <si>
    <t>4146</t>
  </si>
  <si>
    <t>2000-06-14</t>
  </si>
  <si>
    <t>0000811116</t>
  </si>
  <si>
    <t>杜曾琪</t>
  </si>
  <si>
    <t>2020-07-05</t>
  </si>
  <si>
    <t>4147</t>
  </si>
  <si>
    <t>2008-07-01</t>
  </si>
  <si>
    <t>左上臂</t>
  </si>
  <si>
    <t>0000829336</t>
  </si>
  <si>
    <t>黄平</t>
  </si>
  <si>
    <t>4148</t>
  </si>
  <si>
    <t>王海力</t>
  </si>
  <si>
    <t>4149</t>
  </si>
  <si>
    <t>736383</t>
  </si>
  <si>
    <t>姜芷祺</t>
  </si>
  <si>
    <t>2020-07-06</t>
  </si>
  <si>
    <t>4150</t>
  </si>
  <si>
    <t>88</t>
  </si>
  <si>
    <t>0000832647</t>
  </si>
  <si>
    <t>卢盛华</t>
  </si>
  <si>
    <t>4151</t>
  </si>
  <si>
    <t>2012-04-04</t>
  </si>
  <si>
    <t>左膝</t>
  </si>
  <si>
    <t>832999</t>
  </si>
  <si>
    <t>张宏英</t>
  </si>
  <si>
    <t>4152</t>
  </si>
  <si>
    <t>832981</t>
  </si>
  <si>
    <t>徐建平</t>
  </si>
  <si>
    <t>2003-07-01</t>
  </si>
  <si>
    <t>0000450343</t>
  </si>
  <si>
    <t>程欣</t>
  </si>
  <si>
    <t>4154</t>
  </si>
  <si>
    <t>0000832985</t>
  </si>
  <si>
    <t>卢思语</t>
  </si>
  <si>
    <t>4155</t>
  </si>
  <si>
    <t>0000833846</t>
  </si>
  <si>
    <t>谭梅</t>
  </si>
  <si>
    <t>2020-07-07</t>
  </si>
  <si>
    <t>4156</t>
  </si>
  <si>
    <t>0000833857</t>
  </si>
  <si>
    <t>冯大碧</t>
  </si>
  <si>
    <t>4158</t>
  </si>
  <si>
    <t>1980-07-01</t>
  </si>
  <si>
    <t>0000129548</t>
  </si>
  <si>
    <t>任非小小</t>
  </si>
  <si>
    <t>4159</t>
  </si>
  <si>
    <t>高英琪</t>
  </si>
  <si>
    <t>4160</t>
  </si>
  <si>
    <t>易图勇</t>
  </si>
  <si>
    <t>4161</t>
  </si>
  <si>
    <t>111376</t>
  </si>
  <si>
    <t>2020-07-08</t>
  </si>
  <si>
    <t>4162</t>
  </si>
  <si>
    <t>790850</t>
  </si>
  <si>
    <t>王琴</t>
  </si>
  <si>
    <t>4163</t>
  </si>
  <si>
    <t>313274</t>
  </si>
  <si>
    <t>黄艳</t>
  </si>
  <si>
    <t>835029</t>
  </si>
  <si>
    <t>蒋亮</t>
  </si>
  <si>
    <t>4164</t>
  </si>
  <si>
    <t>833265</t>
  </si>
  <si>
    <t>刘景秋</t>
  </si>
  <si>
    <t>4166</t>
  </si>
  <si>
    <t>2020-02-02</t>
  </si>
  <si>
    <t>783885</t>
  </si>
  <si>
    <t>王君杰</t>
  </si>
  <si>
    <t>4167</t>
  </si>
  <si>
    <t>0000153071</t>
  </si>
  <si>
    <t>廖先琼</t>
  </si>
  <si>
    <t>4130</t>
  </si>
  <si>
    <t>背、颈</t>
  </si>
  <si>
    <t>835185</t>
  </si>
  <si>
    <t>陈思勤</t>
  </si>
  <si>
    <t>4168</t>
  </si>
  <si>
    <t>561636</t>
  </si>
  <si>
    <t>姚梦茹</t>
  </si>
  <si>
    <t>4169</t>
  </si>
  <si>
    <t>莫韫馝</t>
  </si>
  <si>
    <t>814057</t>
  </si>
  <si>
    <t>吴凤</t>
  </si>
  <si>
    <t>4171</t>
  </si>
  <si>
    <t>521706</t>
  </si>
  <si>
    <t>梁洲</t>
  </si>
  <si>
    <t>2020-07-09</t>
  </si>
  <si>
    <t>4172</t>
  </si>
  <si>
    <t>26.72</t>
  </si>
  <si>
    <t>0000835911</t>
  </si>
  <si>
    <t>张国钦</t>
  </si>
  <si>
    <t>4173</t>
  </si>
  <si>
    <t>腋下、胸部</t>
  </si>
  <si>
    <t>0000835989</t>
  </si>
  <si>
    <t>陈其春</t>
  </si>
  <si>
    <t>4174</t>
  </si>
  <si>
    <t>2013-07-10</t>
  </si>
  <si>
    <t>778395</t>
  </si>
  <si>
    <t>邹永恒</t>
  </si>
  <si>
    <t>4175</t>
  </si>
  <si>
    <t>0000836052</t>
  </si>
  <si>
    <t>赵鑫</t>
  </si>
  <si>
    <t>4178</t>
  </si>
  <si>
    <t>2020-06-27</t>
  </si>
  <si>
    <t>黄博</t>
  </si>
  <si>
    <t>4179</t>
  </si>
  <si>
    <t>0000744269</t>
  </si>
  <si>
    <t>黄玥玮</t>
  </si>
  <si>
    <t>4180</t>
  </si>
  <si>
    <t>金秋</t>
  </si>
  <si>
    <t>4181</t>
  </si>
  <si>
    <t>0000840296</t>
  </si>
  <si>
    <t>李玖洪</t>
  </si>
  <si>
    <t>4182</t>
  </si>
  <si>
    <t>0000254932</t>
  </si>
  <si>
    <t>汤献蓉</t>
  </si>
  <si>
    <t>4183</t>
  </si>
  <si>
    <t>840642</t>
  </si>
  <si>
    <t>黄子聪</t>
  </si>
  <si>
    <t>4188</t>
  </si>
  <si>
    <t>高琼</t>
  </si>
  <si>
    <t>3.0</t>
  </si>
  <si>
    <t>2011-09-02</t>
  </si>
  <si>
    <t>董智明</t>
  </si>
  <si>
    <t>0021</t>
  </si>
  <si>
    <t>丁茜</t>
  </si>
  <si>
    <t>肖佳圣</t>
  </si>
  <si>
    <t>0022</t>
  </si>
  <si>
    <t>李红兵</t>
  </si>
  <si>
    <t>0023</t>
  </si>
  <si>
    <t>2012-03-27</t>
  </si>
  <si>
    <t>曹礼丹</t>
  </si>
  <si>
    <t>0024</t>
  </si>
  <si>
    <t>张明</t>
  </si>
  <si>
    <t>0025</t>
  </si>
  <si>
    <t>z902</t>
  </si>
  <si>
    <t>英英</t>
  </si>
  <si>
    <t>2014-06-02</t>
  </si>
  <si>
    <t>z903</t>
  </si>
  <si>
    <t>朱志华</t>
  </si>
  <si>
    <t>z904</t>
  </si>
  <si>
    <t>邓月菲</t>
  </si>
  <si>
    <t>2014-05-10</t>
  </si>
  <si>
    <t>z905</t>
  </si>
  <si>
    <t>李文亭</t>
  </si>
  <si>
    <t>2014-04-03</t>
  </si>
  <si>
    <t>z906</t>
  </si>
  <si>
    <t>田裕仁</t>
  </si>
  <si>
    <t>840764</t>
  </si>
  <si>
    <t>谢梓辰</t>
  </si>
  <si>
    <t>4189</t>
  </si>
  <si>
    <t>z907</t>
  </si>
  <si>
    <t>李姿莹</t>
  </si>
  <si>
    <t>z908</t>
  </si>
  <si>
    <t>梁能瑞</t>
  </si>
  <si>
    <t>z909</t>
  </si>
  <si>
    <t>周小娅</t>
  </si>
  <si>
    <t>2004-07-09</t>
  </si>
  <si>
    <t>邓雪</t>
  </si>
  <si>
    <t>1998-07-09</t>
  </si>
  <si>
    <t>z910</t>
  </si>
  <si>
    <t>李春</t>
  </si>
  <si>
    <t>2004-09-15</t>
  </si>
  <si>
    <t>罗亮</t>
  </si>
  <si>
    <t>2015-04-22</t>
  </si>
  <si>
    <t>2015-03-22</t>
  </si>
  <si>
    <t>z911</t>
  </si>
  <si>
    <t>文融</t>
  </si>
  <si>
    <t>乐泓良</t>
  </si>
  <si>
    <t>2015-04-28</t>
  </si>
  <si>
    <t>2014-08-14</t>
  </si>
  <si>
    <t>张培林</t>
  </si>
  <si>
    <t>2012-07-11</t>
  </si>
  <si>
    <t>z912</t>
  </si>
  <si>
    <t>2013-09-14</t>
  </si>
  <si>
    <t>腊庚</t>
  </si>
  <si>
    <t>11.3</t>
  </si>
  <si>
    <t>z913</t>
  </si>
  <si>
    <t>苟君明</t>
  </si>
  <si>
    <t>2013-09-16</t>
  </si>
  <si>
    <t>柏沁俊</t>
  </si>
  <si>
    <t>2014-07-09</t>
  </si>
  <si>
    <t>刘仁全</t>
  </si>
  <si>
    <t>z914</t>
  </si>
  <si>
    <t>叶显群</t>
  </si>
  <si>
    <t>1990-07-06</t>
  </si>
  <si>
    <t>王欢</t>
  </si>
  <si>
    <t>z915</t>
  </si>
  <si>
    <t>徐仕敏</t>
  </si>
  <si>
    <t>邝龙放</t>
  </si>
  <si>
    <t>2009-07-02</t>
  </si>
  <si>
    <t>z916</t>
  </si>
  <si>
    <t>白权伟</t>
  </si>
  <si>
    <t>z917</t>
  </si>
  <si>
    <t>张寿</t>
  </si>
  <si>
    <t>z918</t>
  </si>
  <si>
    <t>刘阮贵</t>
  </si>
  <si>
    <t>2014-06-07</t>
  </si>
  <si>
    <t>z919</t>
  </si>
  <si>
    <t>王宫婧</t>
  </si>
  <si>
    <t>一般</t>
  </si>
  <si>
    <t>2013-07-05</t>
  </si>
  <si>
    <t>z920</t>
  </si>
  <si>
    <t>包正祥</t>
  </si>
  <si>
    <t>2010-05-07</t>
  </si>
  <si>
    <t>0000815324</t>
  </si>
  <si>
    <t>李长江</t>
  </si>
  <si>
    <t>2020-07-14</t>
  </si>
  <si>
    <t>2020-11-07</t>
  </si>
  <si>
    <t>4185</t>
  </si>
  <si>
    <t>2019-06-13</t>
  </si>
  <si>
    <t>0000524073</t>
  </si>
  <si>
    <t>李铁虎</t>
  </si>
  <si>
    <t>4184</t>
  </si>
  <si>
    <t>0000841359</t>
  </si>
  <si>
    <t>骆寒湘</t>
  </si>
  <si>
    <t>4186</t>
  </si>
  <si>
    <t>19.65</t>
  </si>
  <si>
    <t>0000841526</t>
  </si>
  <si>
    <t>邹密</t>
  </si>
  <si>
    <t>4187</t>
  </si>
  <si>
    <t>0000823990</t>
  </si>
  <si>
    <t>吴俊逸</t>
  </si>
  <si>
    <t>2020-07-15</t>
  </si>
  <si>
    <t>4191</t>
  </si>
  <si>
    <t>19.05</t>
  </si>
  <si>
    <t>0000842402</t>
  </si>
  <si>
    <t>左浩辰</t>
  </si>
  <si>
    <t>4190</t>
  </si>
  <si>
    <t>0000842660</t>
  </si>
  <si>
    <t>韩馥骏</t>
  </si>
  <si>
    <t>4192</t>
  </si>
  <si>
    <t>左足背部</t>
  </si>
  <si>
    <t>0000813119</t>
  </si>
  <si>
    <t>褚杭飞</t>
  </si>
  <si>
    <t>4193</t>
  </si>
  <si>
    <t>0000842576</t>
  </si>
  <si>
    <t>唐庆节</t>
  </si>
  <si>
    <t>4194</t>
  </si>
  <si>
    <t>右背部</t>
  </si>
  <si>
    <t>0000756806</t>
  </si>
  <si>
    <t>李晨曦</t>
  </si>
  <si>
    <t>2020-07-16</t>
  </si>
  <si>
    <t>4195</t>
  </si>
  <si>
    <t>1993-01-01</t>
  </si>
  <si>
    <t>841855</t>
  </si>
  <si>
    <t>邓涌均</t>
  </si>
  <si>
    <t>4196</t>
  </si>
  <si>
    <t>843985</t>
  </si>
  <si>
    <t>张子悦</t>
  </si>
  <si>
    <t>4197</t>
  </si>
  <si>
    <t>75.14</t>
  </si>
  <si>
    <t>0000844011</t>
  </si>
  <si>
    <t>徐波</t>
  </si>
  <si>
    <t>4198</t>
  </si>
  <si>
    <t>22.75</t>
  </si>
  <si>
    <t>0000844042</t>
  </si>
  <si>
    <t>曾玉明</t>
  </si>
  <si>
    <t>4199</t>
  </si>
  <si>
    <t>0000843486</t>
  </si>
  <si>
    <t>李小强</t>
  </si>
  <si>
    <t>4200</t>
  </si>
  <si>
    <t>0000843499</t>
  </si>
  <si>
    <t>吴沙</t>
  </si>
  <si>
    <t>4201</t>
  </si>
  <si>
    <t>0000843618</t>
  </si>
  <si>
    <t>余孙容</t>
  </si>
  <si>
    <t>4202</t>
  </si>
  <si>
    <t>0000558576</t>
  </si>
  <si>
    <t>倪鹏程</t>
  </si>
  <si>
    <t>4203</t>
  </si>
  <si>
    <t>0000835392</t>
  </si>
  <si>
    <t>唐欢</t>
  </si>
  <si>
    <t>2020-09-23</t>
  </si>
  <si>
    <t>4204</t>
  </si>
  <si>
    <t>右腋下</t>
  </si>
  <si>
    <t>0000366384</t>
  </si>
  <si>
    <t>向玉萍</t>
  </si>
  <si>
    <t>2020-10-12</t>
  </si>
  <si>
    <t>4205</t>
  </si>
  <si>
    <t>0000816866</t>
  </si>
  <si>
    <t>陈敏</t>
  </si>
  <si>
    <t>4206</t>
  </si>
  <si>
    <t>0000533378</t>
  </si>
  <si>
    <t>曾庆英</t>
  </si>
  <si>
    <t>4207</t>
  </si>
  <si>
    <t>0000843631</t>
  </si>
  <si>
    <t>何嘉鸿</t>
  </si>
  <si>
    <t>4208</t>
  </si>
  <si>
    <t>125</t>
  </si>
  <si>
    <t>0000405841</t>
  </si>
  <si>
    <t>刘巧</t>
  </si>
  <si>
    <t>4209</t>
  </si>
  <si>
    <t>左侧腰部、颈部</t>
  </si>
  <si>
    <t>陶建</t>
  </si>
  <si>
    <t>z922</t>
  </si>
  <si>
    <t>韩延福</t>
  </si>
  <si>
    <t>2014-09-22</t>
  </si>
  <si>
    <t>2009-07-10</t>
  </si>
  <si>
    <t>z923</t>
  </si>
  <si>
    <t>呈雷</t>
  </si>
  <si>
    <t>2012-07-12</t>
  </si>
  <si>
    <t>z924</t>
  </si>
  <si>
    <t>杨凤</t>
  </si>
  <si>
    <t>2014-09-23</t>
  </si>
  <si>
    <t>z925</t>
  </si>
  <si>
    <t>熊颖</t>
  </si>
  <si>
    <t>z926</t>
  </si>
  <si>
    <t>2014-07-11</t>
  </si>
  <si>
    <t>z927</t>
  </si>
  <si>
    <t>2014-09-27</t>
  </si>
  <si>
    <t>文小珍</t>
  </si>
  <si>
    <t>2011-01-02</t>
  </si>
  <si>
    <t>何华浩</t>
  </si>
  <si>
    <t>z929</t>
  </si>
  <si>
    <t>1999-09-23</t>
  </si>
  <si>
    <t>郑绍蔺</t>
  </si>
  <si>
    <t>物管</t>
  </si>
  <si>
    <t>2014-09-24</t>
  </si>
  <si>
    <t>油漆工</t>
  </si>
  <si>
    <t>2012-02-03</t>
  </si>
  <si>
    <t>屈红</t>
  </si>
  <si>
    <t>王安然</t>
  </si>
  <si>
    <t>2014-09-29</t>
  </si>
  <si>
    <t>0000848311</t>
  </si>
  <si>
    <t>陈钰瑶</t>
  </si>
  <si>
    <t>2020-07-20</t>
  </si>
  <si>
    <t>4210</t>
  </si>
  <si>
    <t>11.52</t>
  </si>
  <si>
    <t>0000589247</t>
  </si>
  <si>
    <t>邱素君</t>
  </si>
  <si>
    <t>4211</t>
  </si>
  <si>
    <t>刘心月</t>
  </si>
  <si>
    <t>4212</t>
  </si>
  <si>
    <t>0000848532</t>
  </si>
  <si>
    <t>谭刚</t>
  </si>
  <si>
    <t>4213</t>
  </si>
  <si>
    <t>0000648263</t>
  </si>
  <si>
    <t>谭小琴</t>
  </si>
  <si>
    <t>4214</t>
  </si>
  <si>
    <t>0000839575</t>
  </si>
  <si>
    <t>张清梅</t>
  </si>
  <si>
    <t>4215</t>
  </si>
  <si>
    <t>4.4</t>
  </si>
  <si>
    <t>0000848179</t>
  </si>
  <si>
    <t>吴琦</t>
  </si>
  <si>
    <t>4216</t>
  </si>
  <si>
    <t>15.55</t>
  </si>
  <si>
    <t>0000848480</t>
  </si>
  <si>
    <t>李青青</t>
  </si>
  <si>
    <t>4217</t>
  </si>
  <si>
    <t>0000829173</t>
  </si>
  <si>
    <t>袁惠</t>
  </si>
  <si>
    <t>4218</t>
  </si>
  <si>
    <t>0000848515</t>
  </si>
  <si>
    <t>许家瑞</t>
  </si>
  <si>
    <t>4219</t>
  </si>
  <si>
    <t>0000178080</t>
  </si>
  <si>
    <t>陈素华</t>
  </si>
  <si>
    <t>4220</t>
  </si>
  <si>
    <t>0000317706</t>
  </si>
  <si>
    <t>杨润</t>
  </si>
  <si>
    <t>4221</t>
  </si>
  <si>
    <t>0000845261</t>
  </si>
  <si>
    <t>王梓懿</t>
  </si>
  <si>
    <t>2020-07-21</t>
  </si>
  <si>
    <t>4222</t>
  </si>
  <si>
    <t>鼻翼</t>
  </si>
  <si>
    <t>0000849535</t>
  </si>
  <si>
    <t>封玲</t>
  </si>
  <si>
    <t>4223</t>
  </si>
  <si>
    <t>0000849707</t>
  </si>
  <si>
    <t>吴思函</t>
  </si>
  <si>
    <t>4225</t>
  </si>
  <si>
    <t>0000849583</t>
  </si>
  <si>
    <t>陶洪川</t>
  </si>
  <si>
    <t>4224</t>
  </si>
  <si>
    <t>徐金龙</t>
  </si>
  <si>
    <t>4226</t>
  </si>
  <si>
    <t>14.56</t>
  </si>
  <si>
    <t>850182</t>
  </si>
  <si>
    <t>肖颖</t>
  </si>
  <si>
    <t>2020-07-22</t>
  </si>
  <si>
    <t>4227</t>
  </si>
  <si>
    <t>30.17</t>
  </si>
  <si>
    <t>刘洁</t>
  </si>
  <si>
    <t>2018-08-04</t>
  </si>
  <si>
    <t>张秀丽</t>
  </si>
  <si>
    <t>1-2</t>
  </si>
  <si>
    <t>2015-06-27</t>
  </si>
  <si>
    <t>胡玉兰</t>
  </si>
  <si>
    <t>2012-07-05</t>
  </si>
  <si>
    <t>胯部</t>
  </si>
  <si>
    <t>斐蕾</t>
  </si>
  <si>
    <t>冷娟</t>
  </si>
  <si>
    <t>1327</t>
  </si>
  <si>
    <t>2005-07-01</t>
  </si>
  <si>
    <t>万涛</t>
  </si>
  <si>
    <t>1328</t>
  </si>
  <si>
    <t>邓锡园</t>
  </si>
  <si>
    <t>唐盛</t>
  </si>
  <si>
    <t>2012-07-01</t>
  </si>
  <si>
    <t>何玉琴</t>
  </si>
  <si>
    <t>0000823402</t>
  </si>
  <si>
    <t>4229</t>
  </si>
  <si>
    <t>2000-07-01</t>
  </si>
  <si>
    <t>淡昱贤</t>
  </si>
  <si>
    <t>4228</t>
  </si>
  <si>
    <t>王雁翎</t>
  </si>
  <si>
    <t>4230</t>
  </si>
  <si>
    <t>0000785269</t>
  </si>
  <si>
    <t>徐军</t>
  </si>
  <si>
    <t>邓自霞</t>
  </si>
  <si>
    <t>4234</t>
  </si>
  <si>
    <t>曾凡丽</t>
  </si>
  <si>
    <t>4237</t>
  </si>
  <si>
    <t>2011-07-01</t>
  </si>
  <si>
    <t>0000848627</t>
  </si>
  <si>
    <t>彭辉</t>
  </si>
  <si>
    <t>0000619536</t>
  </si>
  <si>
    <t>刘涛</t>
  </si>
  <si>
    <t>4240</t>
  </si>
  <si>
    <t>1.8</t>
  </si>
  <si>
    <t>大拇指</t>
  </si>
  <si>
    <t>0000851563</t>
  </si>
  <si>
    <t>陈小瑛</t>
  </si>
  <si>
    <t>10.2</t>
  </si>
  <si>
    <t>0000851940</t>
  </si>
  <si>
    <t>罗平</t>
  </si>
  <si>
    <t>4235</t>
  </si>
  <si>
    <t>0000846880</t>
  </si>
  <si>
    <t>周维湖</t>
  </si>
  <si>
    <t>4241</t>
  </si>
  <si>
    <t>0000802635</t>
  </si>
  <si>
    <t>唐明全</t>
  </si>
  <si>
    <t>4236</t>
  </si>
  <si>
    <t>0000105695</t>
  </si>
  <si>
    <t>何鸿玲</t>
  </si>
  <si>
    <t>2020-07-24</t>
  </si>
  <si>
    <t>4242</t>
  </si>
  <si>
    <t>检验</t>
  </si>
  <si>
    <t>0000826869</t>
  </si>
  <si>
    <t>张玲</t>
  </si>
  <si>
    <t>4243</t>
  </si>
  <si>
    <t>肚子</t>
  </si>
  <si>
    <t>0000850063</t>
  </si>
  <si>
    <t>肖代珍</t>
  </si>
  <si>
    <t>4244</t>
  </si>
  <si>
    <t>0000611108</t>
  </si>
  <si>
    <t>朱静</t>
  </si>
  <si>
    <t>4245</t>
  </si>
  <si>
    <t>眼、肩</t>
  </si>
  <si>
    <t>0000478196</t>
  </si>
  <si>
    <t>彭渝珍</t>
  </si>
  <si>
    <t>4246</t>
  </si>
  <si>
    <t>0000846656</t>
  </si>
  <si>
    <t>卢瑞华</t>
  </si>
  <si>
    <t>2020-07-27</t>
  </si>
  <si>
    <t>4247</t>
  </si>
  <si>
    <t>0000830055</t>
  </si>
  <si>
    <t>吴方玉</t>
  </si>
  <si>
    <t>4131</t>
  </si>
  <si>
    <t>0000856323</t>
  </si>
  <si>
    <t>谭伟</t>
  </si>
  <si>
    <t>4248</t>
  </si>
  <si>
    <t>31.51</t>
  </si>
  <si>
    <t>2005-05-12</t>
  </si>
  <si>
    <t>0000856116</t>
  </si>
  <si>
    <t>范智原</t>
  </si>
  <si>
    <t>4249</t>
  </si>
  <si>
    <t>刘志仙</t>
  </si>
  <si>
    <t>4250</t>
  </si>
  <si>
    <t>0000839667</t>
  </si>
  <si>
    <t>都清香</t>
  </si>
  <si>
    <t>4251</t>
  </si>
  <si>
    <t>膝部</t>
  </si>
  <si>
    <t>何浩</t>
  </si>
  <si>
    <t>4252</t>
  </si>
  <si>
    <t>18.95</t>
  </si>
  <si>
    <t>2019-12-3</t>
  </si>
  <si>
    <t>639447</t>
  </si>
  <si>
    <t>任心雨</t>
  </si>
  <si>
    <t>2020-07-28</t>
  </si>
  <si>
    <t>4253</t>
  </si>
  <si>
    <t>张晓琴</t>
  </si>
  <si>
    <t>4233</t>
  </si>
  <si>
    <t>430834</t>
  </si>
  <si>
    <t>钟颖</t>
  </si>
  <si>
    <t>4254</t>
  </si>
  <si>
    <t>2020-07-26</t>
  </si>
  <si>
    <t>0000817003</t>
  </si>
  <si>
    <t>何富英</t>
  </si>
  <si>
    <t>4255</t>
  </si>
  <si>
    <t>0000857652</t>
  </si>
  <si>
    <t>叶玲</t>
  </si>
  <si>
    <t>4256</t>
  </si>
  <si>
    <t>0000843583</t>
  </si>
  <si>
    <t>卢顺利</t>
  </si>
  <si>
    <t>4257</t>
  </si>
  <si>
    <t>44.5</t>
  </si>
  <si>
    <t>18.52</t>
  </si>
  <si>
    <t>2016-07-15</t>
  </si>
  <si>
    <t>857483</t>
  </si>
  <si>
    <t>李雪</t>
  </si>
  <si>
    <t>4258</t>
  </si>
  <si>
    <t>1994-07-01</t>
  </si>
  <si>
    <t>0000705328</t>
  </si>
  <si>
    <t>李永力</t>
  </si>
  <si>
    <t>4260</t>
  </si>
  <si>
    <t>2020-10-01</t>
  </si>
  <si>
    <t>苏新越</t>
  </si>
  <si>
    <t>4261</t>
  </si>
  <si>
    <t>15.38</t>
  </si>
  <si>
    <t>857404</t>
  </si>
  <si>
    <t>刘玉琴</t>
  </si>
  <si>
    <t>4262</t>
  </si>
  <si>
    <t>0000858130</t>
  </si>
  <si>
    <t>陈银</t>
  </si>
  <si>
    <t>4263</t>
  </si>
  <si>
    <t>0000858488</t>
  </si>
  <si>
    <t>陈官英</t>
  </si>
  <si>
    <t>2020-07-29</t>
  </si>
  <si>
    <t>4264</t>
  </si>
  <si>
    <t>0000848259</t>
  </si>
  <si>
    <t>吴思翰</t>
  </si>
  <si>
    <t>4265</t>
  </si>
  <si>
    <t>张宏杨</t>
  </si>
  <si>
    <t>4266</t>
  </si>
  <si>
    <t>0000833547</t>
  </si>
  <si>
    <t>白家洪</t>
  </si>
  <si>
    <t>4267</t>
  </si>
  <si>
    <t>6.2</t>
  </si>
  <si>
    <t>杨琴</t>
  </si>
  <si>
    <t>4268</t>
  </si>
  <si>
    <t>锁骨</t>
  </si>
  <si>
    <t>0000815836</t>
  </si>
  <si>
    <t>孙涛</t>
  </si>
  <si>
    <t>4270</t>
  </si>
  <si>
    <t>it</t>
  </si>
  <si>
    <t>0000857043</t>
  </si>
  <si>
    <t>周远航</t>
  </si>
  <si>
    <t>陈扬</t>
  </si>
  <si>
    <t>4269</t>
  </si>
  <si>
    <t>0000800031</t>
  </si>
  <si>
    <t>吴金翼</t>
  </si>
  <si>
    <t>4271</t>
  </si>
  <si>
    <t>0000257835</t>
  </si>
  <si>
    <t>张杰</t>
  </si>
  <si>
    <t>19.13</t>
  </si>
  <si>
    <t>罗菊</t>
  </si>
  <si>
    <t>4272</t>
  </si>
  <si>
    <t>张慧佳</t>
  </si>
  <si>
    <t>4273</t>
  </si>
  <si>
    <t>0000859207</t>
  </si>
  <si>
    <t>罗宪</t>
  </si>
  <si>
    <t>4274</t>
  </si>
  <si>
    <t>25.86</t>
  </si>
  <si>
    <t>左侧手背部</t>
  </si>
  <si>
    <t>0000263002</t>
  </si>
  <si>
    <t>胡庆秋</t>
  </si>
  <si>
    <t>4277</t>
  </si>
  <si>
    <t>0000850708</t>
  </si>
  <si>
    <t>曾珠</t>
  </si>
  <si>
    <t>4278</t>
  </si>
  <si>
    <t>20.34</t>
  </si>
  <si>
    <t>额、腰</t>
  </si>
  <si>
    <t>0000859813</t>
  </si>
  <si>
    <t>王紫熙</t>
  </si>
  <si>
    <t>4279</t>
  </si>
  <si>
    <t>面、颈</t>
  </si>
  <si>
    <t>0000265296</t>
  </si>
  <si>
    <t>赵时容</t>
  </si>
  <si>
    <t>4275</t>
  </si>
  <si>
    <t>0000859469</t>
  </si>
  <si>
    <t>徐宏华</t>
  </si>
  <si>
    <t>4280</t>
  </si>
  <si>
    <t>0000857741</t>
  </si>
  <si>
    <t>4281</t>
  </si>
  <si>
    <t>0000858452</t>
  </si>
  <si>
    <t>李沐恩</t>
  </si>
  <si>
    <t>4282</t>
  </si>
  <si>
    <t>唇</t>
  </si>
  <si>
    <t>0000860177</t>
  </si>
  <si>
    <t>杨璐嘉</t>
  </si>
  <si>
    <t>4283</t>
  </si>
  <si>
    <t>尹曼</t>
  </si>
  <si>
    <t>z378</t>
  </si>
  <si>
    <t>1997-02-01</t>
  </si>
  <si>
    <t>0000549873</t>
  </si>
  <si>
    <t>李美菊</t>
  </si>
  <si>
    <t>4284</t>
  </si>
  <si>
    <t>陈小毛</t>
  </si>
  <si>
    <t>2010-04-09</t>
  </si>
  <si>
    <t>万新宇</t>
  </si>
  <si>
    <t>4285</t>
  </si>
  <si>
    <t>0000857237</t>
  </si>
  <si>
    <t>杨锦程</t>
  </si>
  <si>
    <t>0000597518</t>
  </si>
  <si>
    <t>成海源</t>
  </si>
  <si>
    <t>4286</t>
  </si>
  <si>
    <t>胡美娟</t>
  </si>
  <si>
    <t>0000855066</t>
  </si>
  <si>
    <t>安建</t>
  </si>
  <si>
    <t>4287</t>
  </si>
  <si>
    <t>z934</t>
  </si>
  <si>
    <t>张宫清</t>
  </si>
  <si>
    <t>934</t>
  </si>
  <si>
    <t>2014-05-27</t>
  </si>
  <si>
    <t>z935</t>
  </si>
  <si>
    <t>石韵可</t>
  </si>
  <si>
    <t>2014-08-08</t>
  </si>
  <si>
    <t>2014-04-04</t>
  </si>
  <si>
    <t>张永秀</t>
  </si>
  <si>
    <t>2014-10-13</t>
  </si>
  <si>
    <t>2013-10-02</t>
  </si>
  <si>
    <t>张蓝心</t>
  </si>
  <si>
    <t>2014-08-06</t>
  </si>
  <si>
    <t>z939</t>
  </si>
  <si>
    <t>杨秀军</t>
  </si>
  <si>
    <t>1998-10-12</t>
  </si>
  <si>
    <t>杨国武</t>
  </si>
  <si>
    <t>7.4</t>
  </si>
  <si>
    <t>基层医生</t>
  </si>
  <si>
    <t>z941</t>
  </si>
  <si>
    <t>郭理算</t>
  </si>
  <si>
    <t>z942</t>
  </si>
  <si>
    <t>郑群耀</t>
  </si>
  <si>
    <t>2013-10-08</t>
  </si>
  <si>
    <t>陈健</t>
  </si>
  <si>
    <t>2014-10-14</t>
  </si>
  <si>
    <t>2014-02-13</t>
  </si>
  <si>
    <t>安娜</t>
  </si>
  <si>
    <t>2008-10-07</t>
  </si>
  <si>
    <t>z946</t>
  </si>
  <si>
    <t>舒畅</t>
  </si>
  <si>
    <t>z947</t>
  </si>
  <si>
    <t>2014-04-10</t>
  </si>
  <si>
    <t>梁艺君</t>
  </si>
  <si>
    <t>2014-10-20</t>
  </si>
  <si>
    <t>2008-09-03</t>
  </si>
  <si>
    <t>周望莲</t>
  </si>
  <si>
    <t>2013-10-09</t>
  </si>
  <si>
    <t>李新宇</t>
  </si>
  <si>
    <t>2014-07-08</t>
  </si>
  <si>
    <t>郝艳</t>
  </si>
  <si>
    <t>胡平</t>
  </si>
  <si>
    <t>2014-10-17</t>
  </si>
  <si>
    <t>刘正勇</t>
  </si>
  <si>
    <t>2014-10-27</t>
  </si>
  <si>
    <t>2006-07-06</t>
  </si>
  <si>
    <t>谷红梅</t>
  </si>
  <si>
    <t>王刚</t>
  </si>
  <si>
    <t>2014-10-28</t>
  </si>
  <si>
    <t>罗琳</t>
  </si>
  <si>
    <t>2014-10-21</t>
  </si>
  <si>
    <t>张凤</t>
  </si>
  <si>
    <t>2014-10-24</t>
  </si>
  <si>
    <t>曾繁江</t>
  </si>
  <si>
    <t>2014-10-29</t>
  </si>
  <si>
    <t>曹丽君</t>
  </si>
  <si>
    <t>2013-10-29</t>
  </si>
  <si>
    <t>段方莉</t>
  </si>
  <si>
    <t>2014-11-03</t>
  </si>
  <si>
    <t>2004-09-09</t>
  </si>
  <si>
    <t>雷涛</t>
  </si>
  <si>
    <t>2014-11-04</t>
  </si>
  <si>
    <t>2013-09-12</t>
  </si>
  <si>
    <t>任悦</t>
  </si>
  <si>
    <t>张银</t>
  </si>
  <si>
    <t>2013-11-04</t>
  </si>
  <si>
    <t>吴学原</t>
  </si>
  <si>
    <t>2009-09-09</t>
  </si>
  <si>
    <t>0000569598</t>
  </si>
  <si>
    <t>曾雨欣</t>
  </si>
  <si>
    <t>4288</t>
  </si>
  <si>
    <t>17.94</t>
  </si>
  <si>
    <t>2010-08-04</t>
  </si>
  <si>
    <t>0000858683</t>
  </si>
  <si>
    <t>谭建波</t>
  </si>
  <si>
    <t>4289</t>
  </si>
  <si>
    <t>24.02</t>
  </si>
  <si>
    <t>程序员</t>
  </si>
  <si>
    <t>2015-08-07</t>
  </si>
  <si>
    <t>胡恩好</t>
  </si>
  <si>
    <t>4290</t>
  </si>
  <si>
    <t>22.95</t>
  </si>
  <si>
    <t>2020-02-04</t>
  </si>
  <si>
    <t>0000860818</t>
  </si>
  <si>
    <t>朱艳平</t>
  </si>
  <si>
    <t>4291</t>
  </si>
  <si>
    <t>国企职员</t>
  </si>
  <si>
    <t>2006-08-02</t>
  </si>
  <si>
    <t>0000862883</t>
  </si>
  <si>
    <t>陈彬彬</t>
  </si>
  <si>
    <t>4292</t>
  </si>
  <si>
    <t>25.84</t>
  </si>
  <si>
    <t>2010-08-02</t>
  </si>
  <si>
    <t>背、手</t>
  </si>
  <si>
    <t>0000011943</t>
  </si>
  <si>
    <t>金春梅</t>
  </si>
  <si>
    <t>2020-08-02</t>
  </si>
  <si>
    <t>4293</t>
  </si>
  <si>
    <t>导购</t>
  </si>
  <si>
    <t>2017-04-07</t>
  </si>
  <si>
    <t>0000863126</t>
  </si>
  <si>
    <t>习永利</t>
  </si>
  <si>
    <t>4294</t>
  </si>
  <si>
    <t>0000216935</t>
  </si>
  <si>
    <t>张晓娇</t>
  </si>
  <si>
    <t>4295</t>
  </si>
  <si>
    <t>1999-08-02</t>
  </si>
  <si>
    <t>0000862584</t>
  </si>
  <si>
    <t>刘菊</t>
  </si>
  <si>
    <t>4296</t>
  </si>
  <si>
    <t>摄影师</t>
  </si>
  <si>
    <t>2007-08-08</t>
  </si>
  <si>
    <t>0000863332</t>
  </si>
  <si>
    <t>戴生琴</t>
  </si>
  <si>
    <t>2020-12-08</t>
  </si>
  <si>
    <t>4297</t>
  </si>
  <si>
    <t>0000829911</t>
  </si>
  <si>
    <t>江正奎</t>
  </si>
  <si>
    <t>4298</t>
  </si>
  <si>
    <t>魏昊岚</t>
  </si>
  <si>
    <t>4299</t>
  </si>
  <si>
    <t>16.18</t>
  </si>
  <si>
    <t>0000859688</t>
  </si>
  <si>
    <t>李蕾</t>
  </si>
  <si>
    <t>4300</t>
  </si>
  <si>
    <t>0000682187</t>
  </si>
  <si>
    <t>张超</t>
  </si>
  <si>
    <t>4301</t>
  </si>
  <si>
    <t>1997-08-05</t>
  </si>
  <si>
    <t>0000785037</t>
  </si>
  <si>
    <t>李娅</t>
  </si>
  <si>
    <t>4302</t>
  </si>
  <si>
    <t>863751</t>
  </si>
  <si>
    <t>2020-08-03</t>
  </si>
  <si>
    <t>4303</t>
  </si>
  <si>
    <t>左腘窝</t>
  </si>
  <si>
    <t>863795</t>
  </si>
  <si>
    <t>江小坪</t>
  </si>
  <si>
    <t>4304</t>
  </si>
  <si>
    <t>26.31</t>
  </si>
  <si>
    <t>582054</t>
  </si>
  <si>
    <t>罗博曦</t>
  </si>
  <si>
    <t>4305</t>
  </si>
  <si>
    <t>0000852081</t>
  </si>
  <si>
    <t>陈娇</t>
  </si>
  <si>
    <t>4306</t>
  </si>
  <si>
    <t>张翔臣曳</t>
  </si>
  <si>
    <t>4308</t>
  </si>
  <si>
    <t>17.18</t>
  </si>
  <si>
    <t>278386</t>
  </si>
  <si>
    <t>罗粮程</t>
  </si>
  <si>
    <t>4309</t>
  </si>
  <si>
    <t>0000854806</t>
  </si>
  <si>
    <t>邹贤菊</t>
  </si>
  <si>
    <t>4307</t>
  </si>
  <si>
    <t>0000489621</t>
  </si>
  <si>
    <t>肖娴</t>
  </si>
  <si>
    <t>4310</t>
  </si>
  <si>
    <t>0000605749</t>
  </si>
  <si>
    <t>金灿</t>
  </si>
  <si>
    <t>4312</t>
  </si>
  <si>
    <t>0.5%</t>
  </si>
  <si>
    <t>20%</t>
  </si>
  <si>
    <t>0000851478</t>
  </si>
  <si>
    <t>刘静</t>
  </si>
  <si>
    <t>4313</t>
  </si>
  <si>
    <t>0000864522</t>
  </si>
  <si>
    <t>岳鑫</t>
  </si>
  <si>
    <t>4314</t>
  </si>
  <si>
    <t>0000861619</t>
  </si>
  <si>
    <t>魏和平</t>
  </si>
  <si>
    <t>4315</t>
  </si>
  <si>
    <t>0000856241</t>
  </si>
  <si>
    <t>王睿泽</t>
  </si>
  <si>
    <t>4316</t>
  </si>
  <si>
    <t>27.75</t>
  </si>
  <si>
    <t>万丕芬</t>
  </si>
  <si>
    <t>4317</t>
  </si>
  <si>
    <t>0000865908</t>
  </si>
  <si>
    <t>陈小宏</t>
  </si>
  <si>
    <t>4318</t>
  </si>
  <si>
    <t>0000847911</t>
  </si>
  <si>
    <t>欧阳宇航</t>
  </si>
  <si>
    <t>4319</t>
  </si>
  <si>
    <t>2008-04-11</t>
  </si>
  <si>
    <t>0000866196</t>
  </si>
  <si>
    <t>谭华明</t>
  </si>
  <si>
    <t>4320</t>
  </si>
  <si>
    <t>25.34</t>
  </si>
  <si>
    <t>手前臂</t>
  </si>
  <si>
    <t>0000407687</t>
  </si>
  <si>
    <t>李国平</t>
  </si>
  <si>
    <t>4321</t>
  </si>
  <si>
    <t>32.17</t>
  </si>
  <si>
    <t>2012-08-01</t>
  </si>
  <si>
    <t>0000860678</t>
  </si>
  <si>
    <t>黄学兰</t>
  </si>
  <si>
    <t>4322</t>
  </si>
  <si>
    <t>王晓丹</t>
  </si>
  <si>
    <t>2020-08-06</t>
  </si>
  <si>
    <t>2012-07-10</t>
  </si>
  <si>
    <t>0000867983</t>
  </si>
  <si>
    <t>葛守中</t>
  </si>
  <si>
    <t>4323</t>
  </si>
  <si>
    <t>张月芽</t>
  </si>
  <si>
    <t>0026</t>
  </si>
  <si>
    <t>杨公燕</t>
  </si>
  <si>
    <t>0027</t>
  </si>
  <si>
    <t>张仁文</t>
  </si>
  <si>
    <t>0028</t>
  </si>
  <si>
    <t>0000865058</t>
  </si>
  <si>
    <t>汪凌枫</t>
  </si>
  <si>
    <t>4324</t>
  </si>
  <si>
    <t>0000862840</t>
  </si>
  <si>
    <t>杜柏鹏</t>
  </si>
  <si>
    <t>4325</t>
  </si>
  <si>
    <t>厨师</t>
  </si>
  <si>
    <t>右侧胸部</t>
  </si>
  <si>
    <t>金茂生</t>
  </si>
  <si>
    <t>201</t>
  </si>
  <si>
    <t>2012-09-19</t>
  </si>
  <si>
    <t>孟渝金</t>
  </si>
  <si>
    <t>202</t>
  </si>
  <si>
    <t>2012-09-24</t>
  </si>
  <si>
    <t>贺鹏豪</t>
  </si>
  <si>
    <t>203</t>
  </si>
  <si>
    <t>2004-03-03</t>
  </si>
  <si>
    <t>湛传淑</t>
  </si>
  <si>
    <t>204</t>
  </si>
  <si>
    <t>2012-08-27</t>
  </si>
  <si>
    <t>1992-08-01</t>
  </si>
  <si>
    <t>寿建东</t>
  </si>
  <si>
    <t>205</t>
  </si>
  <si>
    <t>2012-09-25</t>
  </si>
  <si>
    <t>刘婵媛</t>
  </si>
  <si>
    <t>206</t>
  </si>
  <si>
    <t>2004-04-02</t>
  </si>
  <si>
    <t>龙芬</t>
  </si>
  <si>
    <t>207</t>
  </si>
  <si>
    <t>曾明秀</t>
  </si>
  <si>
    <t>208</t>
  </si>
  <si>
    <t>文淑媛</t>
  </si>
  <si>
    <t>209</t>
  </si>
  <si>
    <t>颜嘉敏</t>
  </si>
  <si>
    <t>210</t>
  </si>
  <si>
    <t>薛秀峰</t>
  </si>
  <si>
    <t>211</t>
  </si>
  <si>
    <t>2012-08-02</t>
  </si>
  <si>
    <t>艾乙</t>
  </si>
  <si>
    <t>212</t>
  </si>
  <si>
    <t>2012-10-08</t>
  </si>
  <si>
    <t>张联</t>
  </si>
  <si>
    <t>213</t>
  </si>
  <si>
    <t>陈海莉</t>
  </si>
  <si>
    <t>214</t>
  </si>
  <si>
    <t>王华富</t>
  </si>
  <si>
    <t>215</t>
  </si>
  <si>
    <t>2012-10-05</t>
  </si>
  <si>
    <t>谢光芬</t>
  </si>
  <si>
    <t>2020-08-07</t>
  </si>
  <si>
    <t>2013-05-06</t>
  </si>
  <si>
    <t>216</t>
  </si>
  <si>
    <t>2012-10-15</t>
  </si>
  <si>
    <t>z102</t>
  </si>
  <si>
    <t>吴崇稼</t>
  </si>
  <si>
    <t>2012-06-10</t>
  </si>
  <si>
    <t>2012-10-16</t>
  </si>
  <si>
    <t>217</t>
  </si>
  <si>
    <t>2012-10-06</t>
  </si>
  <si>
    <t>刘禹博</t>
  </si>
  <si>
    <t>4326</t>
  </si>
  <si>
    <t>z103</t>
  </si>
  <si>
    <t>邱露</t>
  </si>
  <si>
    <t>z104</t>
  </si>
  <si>
    <t>汤壁漫</t>
  </si>
  <si>
    <t>2003-07-10</t>
  </si>
  <si>
    <t>z105</t>
  </si>
  <si>
    <t>2008-07-18</t>
  </si>
  <si>
    <t>z106</t>
  </si>
  <si>
    <t>郑杰鑫</t>
  </si>
  <si>
    <t>2012-06-18</t>
  </si>
  <si>
    <t>喻兰</t>
  </si>
  <si>
    <t>218</t>
  </si>
  <si>
    <t>z107</t>
  </si>
  <si>
    <t>赵丽</t>
  </si>
  <si>
    <t>1998-07-12</t>
  </si>
  <si>
    <t>谢欣玉</t>
  </si>
  <si>
    <t>219</t>
  </si>
  <si>
    <t>2012-10-17</t>
  </si>
  <si>
    <t>2012-07-04</t>
  </si>
  <si>
    <t>杨绍坤</t>
  </si>
  <si>
    <t>220</t>
  </si>
  <si>
    <t>电脑</t>
  </si>
  <si>
    <t>2010-09-02</t>
  </si>
  <si>
    <t>z108</t>
  </si>
  <si>
    <t>刘于</t>
  </si>
  <si>
    <t>2012-10-23</t>
  </si>
  <si>
    <t>2012-06-07</t>
  </si>
  <si>
    <t>2009-06-07</t>
  </si>
  <si>
    <t>蒋碧容</t>
  </si>
  <si>
    <t>221</t>
  </si>
  <si>
    <t>2012-10-22</t>
  </si>
  <si>
    <t>2011-08-01</t>
  </si>
  <si>
    <t>z109</t>
  </si>
  <si>
    <t>肖玉</t>
  </si>
  <si>
    <t>2011-08-18</t>
  </si>
  <si>
    <t>z110</t>
  </si>
  <si>
    <t>李燕芹</t>
  </si>
  <si>
    <t>2013-01-22</t>
  </si>
  <si>
    <t>2012-05-18</t>
  </si>
  <si>
    <t>0000846872</t>
  </si>
  <si>
    <t>邓皓聪</t>
  </si>
  <si>
    <t>2020-10-17</t>
  </si>
  <si>
    <t>4327</t>
  </si>
  <si>
    <t>2016-08-07</t>
  </si>
  <si>
    <t>z111</t>
  </si>
  <si>
    <t>陈珍碧</t>
  </si>
  <si>
    <t>111</t>
  </si>
  <si>
    <t>2010-07-18</t>
  </si>
  <si>
    <t>冉小琴</t>
  </si>
  <si>
    <t>2015-07-14</t>
  </si>
  <si>
    <t>222</t>
  </si>
  <si>
    <t>肩</t>
  </si>
  <si>
    <t>李族秀</t>
  </si>
  <si>
    <t>2012-12-10</t>
  </si>
  <si>
    <t>223</t>
  </si>
  <si>
    <t>7.7</t>
  </si>
  <si>
    <t>2012-11-22</t>
  </si>
  <si>
    <t>2010-08-12</t>
  </si>
  <si>
    <t>z401</t>
  </si>
  <si>
    <t>401</t>
  </si>
  <si>
    <t>2013-07-09</t>
  </si>
  <si>
    <t>喻秀</t>
  </si>
  <si>
    <t>224</t>
  </si>
  <si>
    <t>在家</t>
  </si>
  <si>
    <t>2002-08-09</t>
  </si>
  <si>
    <t>杜长全</t>
  </si>
  <si>
    <t>402</t>
  </si>
  <si>
    <t>1994-01-01</t>
  </si>
  <si>
    <t>王利</t>
  </si>
  <si>
    <t>225</t>
  </si>
  <si>
    <t>2000-08-04</t>
  </si>
  <si>
    <t>郭宽美</t>
  </si>
  <si>
    <t>226</t>
  </si>
  <si>
    <t>2012-08-16</t>
  </si>
  <si>
    <t>张永娣</t>
  </si>
  <si>
    <t>227</t>
  </si>
  <si>
    <t>陈国光</t>
  </si>
  <si>
    <t>403</t>
  </si>
  <si>
    <t>张志远</t>
  </si>
  <si>
    <t>228</t>
  </si>
  <si>
    <t>2011-12-08</t>
  </si>
  <si>
    <t>秦伟利</t>
  </si>
  <si>
    <t>2014-01-07</t>
  </si>
  <si>
    <t>404</t>
  </si>
  <si>
    <t>唐平</t>
  </si>
  <si>
    <t>230</t>
  </si>
  <si>
    <t>2009-08-11</t>
  </si>
  <si>
    <t>潘柏熙</t>
  </si>
  <si>
    <t>2014-07-22</t>
  </si>
  <si>
    <t>陈松淋</t>
  </si>
  <si>
    <t>2013-08-20</t>
  </si>
  <si>
    <t>2005-07-13</t>
  </si>
  <si>
    <t>郑晓鸿</t>
  </si>
  <si>
    <t>231</t>
  </si>
  <si>
    <t>2012-10-30</t>
  </si>
  <si>
    <t>2007-10-03</t>
  </si>
  <si>
    <t>胡小红</t>
  </si>
  <si>
    <t>232</t>
  </si>
  <si>
    <t>居民</t>
  </si>
  <si>
    <t>2012-05-29</t>
  </si>
  <si>
    <t>杨模凯</t>
  </si>
  <si>
    <t>233</t>
  </si>
  <si>
    <t>曹正英</t>
  </si>
  <si>
    <t>234</t>
  </si>
  <si>
    <t>2012-10-31</t>
  </si>
  <si>
    <t>于凤宇</t>
  </si>
  <si>
    <t>2014-07-04</t>
  </si>
  <si>
    <t>2009-07-03</t>
  </si>
  <si>
    <t>甘宇</t>
  </si>
  <si>
    <t>2014-08-12</t>
  </si>
  <si>
    <t>235</t>
  </si>
  <si>
    <t>2012-11-05</t>
  </si>
  <si>
    <t>2009-08-04</t>
  </si>
  <si>
    <t>周浪</t>
  </si>
  <si>
    <t>236</t>
  </si>
  <si>
    <t>2011-08-19</t>
  </si>
  <si>
    <t>王颜玉</t>
  </si>
  <si>
    <t>2014-04-17</t>
  </si>
  <si>
    <t>毛星丽</t>
  </si>
  <si>
    <t>237</t>
  </si>
  <si>
    <t>2012-11-06</t>
  </si>
  <si>
    <t>2010-08-11</t>
  </si>
  <si>
    <t>龙渝</t>
  </si>
  <si>
    <t>2014-08-26</t>
  </si>
  <si>
    <t>238</t>
  </si>
  <si>
    <t>2005-08-04</t>
  </si>
  <si>
    <t>彭明忠</t>
  </si>
  <si>
    <t>2014-07-23</t>
  </si>
  <si>
    <t>杨懿</t>
  </si>
  <si>
    <t>2013-04-15</t>
  </si>
  <si>
    <t>239</t>
  </si>
  <si>
    <t>2010-07-14</t>
  </si>
  <si>
    <t>龚*松</t>
  </si>
  <si>
    <t>2013-08-08</t>
  </si>
  <si>
    <t>许子安</t>
  </si>
  <si>
    <t>2014-04-05</t>
  </si>
  <si>
    <t>宁相凤</t>
  </si>
  <si>
    <t>240</t>
  </si>
  <si>
    <t>6.3</t>
  </si>
  <si>
    <t>2012-11-07</t>
  </si>
  <si>
    <t>2008-08-26</t>
  </si>
  <si>
    <t>刘衔</t>
  </si>
  <si>
    <t>241</t>
  </si>
  <si>
    <t>2012-11-12</t>
  </si>
  <si>
    <t>2009-04-08</t>
  </si>
  <si>
    <t>马鲜明</t>
  </si>
  <si>
    <t>陈铭皓</t>
  </si>
  <si>
    <t>242</t>
  </si>
  <si>
    <t>2012-11-13</t>
  </si>
  <si>
    <t>2012-11-09</t>
  </si>
  <si>
    <t>刘承明</t>
  </si>
  <si>
    <t>2004-08-04</t>
  </si>
  <si>
    <t>魏文武</t>
  </si>
  <si>
    <t>2014-12-02</t>
  </si>
  <si>
    <t>243</t>
  </si>
  <si>
    <t>罗强</t>
  </si>
  <si>
    <t>牟礼琼</t>
  </si>
  <si>
    <t>244</t>
  </si>
  <si>
    <t>徐航宇</t>
  </si>
  <si>
    <t>王启会</t>
  </si>
  <si>
    <t>245</t>
  </si>
  <si>
    <t>2012-11-19</t>
  </si>
  <si>
    <t>2012-03-30</t>
  </si>
  <si>
    <t>田大燕</t>
  </si>
  <si>
    <t>2014-07-28</t>
  </si>
  <si>
    <t>1990-08-01</t>
  </si>
  <si>
    <t>张倩</t>
  </si>
  <si>
    <t>2020-08-08</t>
  </si>
  <si>
    <t>406</t>
  </si>
  <si>
    <t>胡水灵</t>
  </si>
  <si>
    <t>407</t>
  </si>
  <si>
    <t>周善元</t>
  </si>
  <si>
    <t>408</t>
  </si>
  <si>
    <t>2013-07-11</t>
  </si>
  <si>
    <t>2011-07-28</t>
  </si>
  <si>
    <t>敬福</t>
  </si>
  <si>
    <t>409</t>
  </si>
  <si>
    <t>2013-07-15</t>
  </si>
  <si>
    <t>叶佳</t>
  </si>
  <si>
    <t>410</t>
  </si>
  <si>
    <t>2013-07-16</t>
  </si>
  <si>
    <t>周思哲</t>
  </si>
  <si>
    <t>411</t>
  </si>
  <si>
    <t>2012-11-08</t>
  </si>
  <si>
    <t>杨运</t>
  </si>
  <si>
    <t>412</t>
  </si>
  <si>
    <t>冯玺</t>
  </si>
  <si>
    <t>413</t>
  </si>
  <si>
    <t>肖建伟</t>
  </si>
  <si>
    <t>414</t>
  </si>
  <si>
    <t>2013-07-22</t>
  </si>
  <si>
    <t>2009-02-01</t>
  </si>
  <si>
    <t>陈光艾</t>
  </si>
  <si>
    <t>415</t>
  </si>
  <si>
    <t>1989-08-01</t>
  </si>
  <si>
    <t>1993-08-03</t>
  </si>
  <si>
    <t>邹志容</t>
  </si>
  <si>
    <t>417</t>
  </si>
  <si>
    <t>经营</t>
  </si>
  <si>
    <t>徐杨</t>
  </si>
  <si>
    <t>418</t>
  </si>
  <si>
    <t>2013-07-23</t>
  </si>
  <si>
    <t>敬丕蓉</t>
  </si>
  <si>
    <t>419</t>
  </si>
  <si>
    <t>2013-05-09</t>
  </si>
  <si>
    <t>余秀英</t>
  </si>
  <si>
    <t>420</t>
  </si>
  <si>
    <t>2010-08-01</t>
  </si>
  <si>
    <t>0000869406</t>
  </si>
  <si>
    <t>廖庆平</t>
  </si>
  <si>
    <t>2020-08-10</t>
  </si>
  <si>
    <t>4328</t>
  </si>
  <si>
    <t>29.41</t>
  </si>
  <si>
    <t>0000648954</t>
  </si>
  <si>
    <t>吴齐</t>
  </si>
  <si>
    <t>4329</t>
  </si>
  <si>
    <t>25.35</t>
  </si>
  <si>
    <t>0000864112</t>
  </si>
  <si>
    <t>贺清兰</t>
  </si>
  <si>
    <t>4330</t>
  </si>
  <si>
    <t>0000848795</t>
  </si>
  <si>
    <t>钟熙阳</t>
  </si>
  <si>
    <t>2020-10-25</t>
  </si>
  <si>
    <t>4331</t>
  </si>
  <si>
    <t>曾康芮</t>
  </si>
  <si>
    <t>2020-09-30</t>
  </si>
  <si>
    <t>4332</t>
  </si>
  <si>
    <t>2020-06-28</t>
  </si>
  <si>
    <t>程杰</t>
  </si>
  <si>
    <t>4333</t>
  </si>
  <si>
    <t>21.36</t>
  </si>
  <si>
    <t>0000849564</t>
  </si>
  <si>
    <t>陈维</t>
  </si>
  <si>
    <t>4334</t>
  </si>
  <si>
    <t>0000857920</t>
  </si>
  <si>
    <t>范渝平</t>
  </si>
  <si>
    <t>4335</t>
  </si>
  <si>
    <t>18.81</t>
  </si>
  <si>
    <t>任桂花</t>
  </si>
  <si>
    <t>2011-07-13</t>
  </si>
  <si>
    <t>华潇</t>
  </si>
  <si>
    <t>0029</t>
  </si>
  <si>
    <t>曹亚</t>
  </si>
  <si>
    <t>罗桂芳</t>
  </si>
  <si>
    <t>0030</t>
  </si>
  <si>
    <t>2012-04-10</t>
  </si>
  <si>
    <t>2010-03-01</t>
  </si>
  <si>
    <t>付渝</t>
  </si>
  <si>
    <t>0031</t>
  </si>
  <si>
    <t>4.8</t>
  </si>
  <si>
    <t>张远贤</t>
  </si>
  <si>
    <t>0032</t>
  </si>
  <si>
    <t>z0033</t>
  </si>
  <si>
    <t>0033</t>
  </si>
  <si>
    <t>李华强</t>
  </si>
  <si>
    <t>0034</t>
  </si>
  <si>
    <t>蔡晴</t>
  </si>
  <si>
    <t>2014-07-29</t>
  </si>
  <si>
    <t>2012-10-04</t>
  </si>
  <si>
    <t>何鹏程</t>
  </si>
  <si>
    <t>0035</t>
  </si>
  <si>
    <t>2011-08-17</t>
  </si>
  <si>
    <t>0036</t>
  </si>
  <si>
    <t>2012-04-11</t>
  </si>
  <si>
    <t>李菊</t>
  </si>
  <si>
    <t>0037</t>
  </si>
  <si>
    <t>0038</t>
  </si>
  <si>
    <t>2012-04-16</t>
  </si>
  <si>
    <t>张慧贤</t>
  </si>
  <si>
    <t>廖飞</t>
  </si>
  <si>
    <t>0039</t>
  </si>
  <si>
    <t>2012-04-17</t>
  </si>
  <si>
    <t>张太梅</t>
  </si>
  <si>
    <t>0040</t>
  </si>
  <si>
    <t>唐磊</t>
  </si>
  <si>
    <t>0000402985</t>
  </si>
  <si>
    <t>吴培瑜</t>
  </si>
  <si>
    <t>4336</t>
  </si>
  <si>
    <t>陈兰春</t>
  </si>
  <si>
    <t>2020-08-12</t>
  </si>
  <si>
    <t>4337</t>
  </si>
  <si>
    <t>81.5</t>
  </si>
  <si>
    <t>26.61</t>
  </si>
  <si>
    <t>2016-08-02</t>
  </si>
  <si>
    <t>李谟麟</t>
  </si>
  <si>
    <t>4338</t>
  </si>
  <si>
    <t>14.36</t>
  </si>
  <si>
    <t>0000817691</t>
  </si>
  <si>
    <t>牟光权</t>
  </si>
  <si>
    <t>4339</t>
  </si>
  <si>
    <t>0000845034</t>
  </si>
  <si>
    <t>陈琴</t>
  </si>
  <si>
    <t>4340</t>
  </si>
  <si>
    <t>令孤昌武</t>
  </si>
  <si>
    <t>2014-08-19</t>
  </si>
  <si>
    <t>421</t>
  </si>
  <si>
    <t>刘姝函</t>
  </si>
  <si>
    <t>0000671432</t>
  </si>
  <si>
    <t>游芳</t>
  </si>
  <si>
    <t>4341</t>
  </si>
  <si>
    <t>2020-08-09</t>
  </si>
  <si>
    <t>熊明贵</t>
  </si>
  <si>
    <t>422</t>
  </si>
  <si>
    <t>0000871546</t>
  </si>
  <si>
    <t>范远仁</t>
  </si>
  <si>
    <t>4342</t>
  </si>
  <si>
    <t>2004-08-03</t>
  </si>
  <si>
    <t>0000845032</t>
  </si>
  <si>
    <t>王签迪</t>
  </si>
  <si>
    <t>4343</t>
  </si>
  <si>
    <t>18.71</t>
  </si>
  <si>
    <t>广告</t>
  </si>
  <si>
    <t>0000874452</t>
  </si>
  <si>
    <t>陈陆海</t>
  </si>
  <si>
    <t>4344</t>
  </si>
  <si>
    <t>左上唇</t>
  </si>
  <si>
    <t>冉莉娜</t>
  </si>
  <si>
    <t>246</t>
  </si>
  <si>
    <t>2013-09-05</t>
  </si>
  <si>
    <t>傅纪红</t>
  </si>
  <si>
    <t>247</t>
  </si>
  <si>
    <t>2012-05-03</t>
  </si>
  <si>
    <t>0000874894</t>
  </si>
  <si>
    <t>田一农</t>
  </si>
  <si>
    <t>4345</t>
  </si>
  <si>
    <t>满族</t>
  </si>
  <si>
    <t>21.13</t>
  </si>
  <si>
    <t>汪宁达</t>
  </si>
  <si>
    <t>2014-07-30</t>
  </si>
  <si>
    <t>2014-05-14</t>
  </si>
  <si>
    <t>张姣姣</t>
  </si>
  <si>
    <t>248</t>
  </si>
  <si>
    <t>2012-11-20</t>
  </si>
  <si>
    <t>2012-10-18</t>
  </si>
  <si>
    <t>刘详</t>
  </si>
  <si>
    <t>249</t>
  </si>
  <si>
    <t>2012-08-03</t>
  </si>
  <si>
    <t>邬   *</t>
  </si>
  <si>
    <t>罗永华</t>
  </si>
  <si>
    <t>250</t>
  </si>
  <si>
    <t>2012-12-20</t>
  </si>
  <si>
    <t>工程</t>
  </si>
  <si>
    <t>汪雪琴</t>
  </si>
  <si>
    <t>2001-06-20</t>
  </si>
  <si>
    <t>杜文伟</t>
  </si>
  <si>
    <t>251</t>
  </si>
  <si>
    <t>2012-11-21</t>
  </si>
  <si>
    <t>绿化</t>
  </si>
  <si>
    <t>2012-07-19</t>
  </si>
  <si>
    <t>李华</t>
  </si>
  <si>
    <t>252</t>
  </si>
  <si>
    <t>2012-11-26</t>
  </si>
  <si>
    <t>付邱竹文</t>
  </si>
  <si>
    <t>刘淑彬</t>
  </si>
  <si>
    <t>2013-05-15</t>
  </si>
  <si>
    <t>253</t>
  </si>
  <si>
    <t>2012-09-01</t>
  </si>
  <si>
    <t>刘磊</t>
  </si>
  <si>
    <t>2014-06-11</t>
  </si>
  <si>
    <t>胡润</t>
  </si>
  <si>
    <t>2013-01-08</t>
  </si>
  <si>
    <t>254</t>
  </si>
  <si>
    <t>孙倍坤</t>
  </si>
  <si>
    <t>255</t>
  </si>
  <si>
    <t>2012-12-11</t>
  </si>
  <si>
    <t>张涛(重复）</t>
  </si>
  <si>
    <t>陈露丹</t>
  </si>
  <si>
    <t>256</t>
  </si>
  <si>
    <t>2012-12-17</t>
  </si>
  <si>
    <t>马华</t>
  </si>
  <si>
    <t>张忠文</t>
  </si>
  <si>
    <t>257</t>
  </si>
  <si>
    <t>2012-12-06</t>
  </si>
  <si>
    <t>岳均</t>
  </si>
  <si>
    <t>2013-01-15</t>
  </si>
  <si>
    <t>258</t>
  </si>
  <si>
    <t>2012-04-06</t>
  </si>
  <si>
    <t>郑云芮</t>
  </si>
  <si>
    <t>魏芳波(重复）</t>
  </si>
  <si>
    <t>陈思棋</t>
  </si>
  <si>
    <t>2015-07-02</t>
  </si>
  <si>
    <t>259</t>
  </si>
  <si>
    <t>汪登才</t>
  </si>
  <si>
    <t>z260</t>
  </si>
  <si>
    <t>王熙</t>
  </si>
  <si>
    <t>2012-12-18</t>
  </si>
  <si>
    <t>2011-08-06</t>
  </si>
  <si>
    <t>李光洪</t>
  </si>
  <si>
    <t>2012-08-07</t>
  </si>
  <si>
    <t>胡彩云</t>
  </si>
  <si>
    <t>2013-04-02</t>
  </si>
  <si>
    <t>261</t>
  </si>
  <si>
    <t>2003-08-02</t>
  </si>
  <si>
    <t>段小童</t>
  </si>
  <si>
    <t>2014-08-05</t>
  </si>
  <si>
    <t>2013-08-06</t>
  </si>
  <si>
    <t>令狐樟杞</t>
  </si>
  <si>
    <t>2007-08-06</t>
  </si>
  <si>
    <t>刘俊铭</t>
  </si>
  <si>
    <t>2014-04-08</t>
  </si>
  <si>
    <t>0000874884</t>
  </si>
  <si>
    <t>何思洁</t>
  </si>
  <si>
    <t>4346</t>
  </si>
  <si>
    <t>0000866611</t>
  </si>
  <si>
    <t>董学润</t>
  </si>
  <si>
    <t>4347</t>
  </si>
  <si>
    <t>13.33</t>
  </si>
  <si>
    <t>0000349286</t>
  </si>
  <si>
    <t>郑孝科</t>
  </si>
  <si>
    <t>4348</t>
  </si>
  <si>
    <t>25.79</t>
  </si>
  <si>
    <t>0000616428</t>
  </si>
  <si>
    <t>冉卫涛</t>
  </si>
  <si>
    <t>4349</t>
  </si>
  <si>
    <t>0000873007</t>
  </si>
  <si>
    <t>徐丽尧</t>
  </si>
  <si>
    <t>4351</t>
  </si>
  <si>
    <t>14.41</t>
  </si>
  <si>
    <t>2020-06-26</t>
  </si>
  <si>
    <t>胸 背</t>
  </si>
  <si>
    <t>0000565795</t>
  </si>
  <si>
    <t>任韩非</t>
  </si>
  <si>
    <t>4350</t>
  </si>
  <si>
    <t>张桓宁</t>
  </si>
  <si>
    <t>4352</t>
  </si>
  <si>
    <t>李星辰</t>
  </si>
  <si>
    <t>2015-07-21</t>
  </si>
  <si>
    <t>王晶晶</t>
  </si>
  <si>
    <t>毛作均</t>
  </si>
  <si>
    <t>2013-04-23</t>
  </si>
  <si>
    <t>262</t>
  </si>
  <si>
    <t>8.5</t>
  </si>
  <si>
    <t>2012-12-14</t>
  </si>
  <si>
    <t>汽车行业</t>
  </si>
  <si>
    <t>2008-08-02</t>
  </si>
  <si>
    <t>0000872109</t>
  </si>
  <si>
    <t>唐季</t>
  </si>
  <si>
    <t>4353</t>
  </si>
  <si>
    <t>右脚背</t>
  </si>
  <si>
    <t>王伯乐</t>
  </si>
  <si>
    <t>423</t>
  </si>
  <si>
    <t>2013-07-24</t>
  </si>
  <si>
    <t>杨青才</t>
  </si>
  <si>
    <t>263</t>
  </si>
  <si>
    <t>2012-12-25</t>
  </si>
  <si>
    <t>2005-08-18</t>
  </si>
  <si>
    <t>张维珠</t>
  </si>
  <si>
    <t>264</t>
  </si>
  <si>
    <t>龙玉群</t>
  </si>
  <si>
    <t>424</t>
  </si>
  <si>
    <t>谭秀兰</t>
  </si>
  <si>
    <t>2013-06-25</t>
  </si>
  <si>
    <t>265</t>
  </si>
  <si>
    <t>2013-01-05</t>
  </si>
  <si>
    <t>1990-08-04</t>
  </si>
  <si>
    <t>何素华</t>
  </si>
  <si>
    <t>2014-06-03</t>
  </si>
  <si>
    <t>425</t>
  </si>
  <si>
    <t>1996-02-01</t>
  </si>
  <si>
    <t>翟华红</t>
  </si>
  <si>
    <t>266</t>
  </si>
  <si>
    <t>2013-01-09</t>
  </si>
  <si>
    <t>2006-08-05</t>
  </si>
  <si>
    <t>杨海燕</t>
  </si>
  <si>
    <t>267</t>
  </si>
  <si>
    <t>2013-01-14</t>
  </si>
  <si>
    <t>2012-07-07</t>
  </si>
  <si>
    <t>宋奇云</t>
  </si>
  <si>
    <t>2013-02-06</t>
  </si>
  <si>
    <t>268</t>
  </si>
  <si>
    <t>2013-01-16</t>
  </si>
  <si>
    <t>0000784555</t>
  </si>
  <si>
    <t>方子豪</t>
  </si>
  <si>
    <t>4355</t>
  </si>
  <si>
    <t>2020-02-14</t>
  </si>
  <si>
    <t>董晓玲</t>
  </si>
  <si>
    <t>4354</t>
  </si>
  <si>
    <t>269</t>
  </si>
  <si>
    <t>陈鸿雁</t>
  </si>
  <si>
    <t>426</t>
  </si>
  <si>
    <t>2013-07-29</t>
  </si>
  <si>
    <t>晏庞</t>
  </si>
  <si>
    <t>270</t>
  </si>
  <si>
    <t>2012-01-07</t>
  </si>
  <si>
    <t>何泽</t>
  </si>
  <si>
    <t>271</t>
  </si>
  <si>
    <t>0000870543</t>
  </si>
  <si>
    <t>简莫沁</t>
  </si>
  <si>
    <t>4356</t>
  </si>
  <si>
    <t>18.93</t>
  </si>
  <si>
    <t>徐普炳</t>
  </si>
  <si>
    <t>2018-09-05</t>
  </si>
  <si>
    <t>刘于初</t>
  </si>
  <si>
    <t>427</t>
  </si>
  <si>
    <t>z428</t>
  </si>
  <si>
    <t>王燕</t>
  </si>
  <si>
    <t>428</t>
  </si>
  <si>
    <t>2013-03-15</t>
  </si>
  <si>
    <t>301</t>
  </si>
  <si>
    <t>2008-04-01</t>
  </si>
  <si>
    <t>z113</t>
  </si>
  <si>
    <t>毛晓莉</t>
  </si>
  <si>
    <t>2020-08-14</t>
  </si>
  <si>
    <t>113</t>
  </si>
  <si>
    <t>2012-07-24</t>
  </si>
  <si>
    <t>2012-02-24</t>
  </si>
  <si>
    <t>z114</t>
  </si>
  <si>
    <t>胡雪梅</t>
  </si>
  <si>
    <t>2012-05-24</t>
  </si>
  <si>
    <t>z115</t>
  </si>
  <si>
    <t>黄光英</t>
  </si>
  <si>
    <t>2013-01-29</t>
  </si>
  <si>
    <t>2012-01-24</t>
  </si>
  <si>
    <t>0000876310</t>
  </si>
  <si>
    <t>李桥</t>
  </si>
  <si>
    <t>4357</t>
  </si>
  <si>
    <t>娱乐</t>
  </si>
  <si>
    <t>2019-12-14</t>
  </si>
  <si>
    <t>胸部，颈部</t>
  </si>
  <si>
    <t>莫及平</t>
  </si>
  <si>
    <t>429</t>
  </si>
  <si>
    <t>吴雨彤</t>
  </si>
  <si>
    <t>2010-07-24</t>
  </si>
  <si>
    <t>z117</t>
  </si>
  <si>
    <t>罗玉学</t>
  </si>
  <si>
    <t>2010-01-24</t>
  </si>
  <si>
    <t>z118</t>
  </si>
  <si>
    <t>冯春</t>
  </si>
  <si>
    <t>2009-07-24</t>
  </si>
  <si>
    <t>863146</t>
  </si>
  <si>
    <t>李洪秀</t>
  </si>
  <si>
    <t>右肘</t>
  </si>
  <si>
    <t>z119</t>
  </si>
  <si>
    <t>张凌云</t>
  </si>
  <si>
    <t>119</t>
  </si>
  <si>
    <t>2012-07-31</t>
  </si>
  <si>
    <t>2002-07-31</t>
  </si>
  <si>
    <t>z120</t>
  </si>
  <si>
    <t>刘明惠</t>
  </si>
  <si>
    <t>1997-07-31</t>
  </si>
  <si>
    <t>z121</t>
  </si>
  <si>
    <t>廖一然</t>
  </si>
  <si>
    <t>2014-08-20</t>
  </si>
  <si>
    <t>2012-03-31</t>
  </si>
  <si>
    <t>z122</t>
  </si>
  <si>
    <t>龚巧莉</t>
  </si>
  <si>
    <t>2013-07-30</t>
  </si>
  <si>
    <t>2012-02-29</t>
  </si>
  <si>
    <t>0000876990</t>
  </si>
  <si>
    <t>马永忠</t>
  </si>
  <si>
    <t>4358</t>
  </si>
  <si>
    <t>2000-11-16</t>
  </si>
  <si>
    <t>z123</t>
  </si>
  <si>
    <t>曾洋</t>
  </si>
  <si>
    <t>2013-08-07</t>
  </si>
  <si>
    <t>123</t>
  </si>
  <si>
    <t>z125</t>
  </si>
  <si>
    <t>蒋其科</t>
  </si>
  <si>
    <t>2012-05-31</t>
  </si>
  <si>
    <t>卫莉</t>
  </si>
  <si>
    <t>430</t>
  </si>
  <si>
    <t>2005-07-27</t>
  </si>
  <si>
    <t>z126</t>
  </si>
  <si>
    <t>陈邦权</t>
  </si>
  <si>
    <t>2011-05-31</t>
  </si>
  <si>
    <t>代珍英</t>
  </si>
  <si>
    <t>431</t>
  </si>
  <si>
    <t>教师退休</t>
  </si>
  <si>
    <t>z127</t>
  </si>
  <si>
    <t>谭跃东</t>
  </si>
  <si>
    <t>2012-08-13</t>
  </si>
  <si>
    <t>陈远明</t>
  </si>
  <si>
    <t>432</t>
  </si>
  <si>
    <t>1993-07-22</t>
  </si>
  <si>
    <t>z128</t>
  </si>
  <si>
    <t>赵东</t>
  </si>
  <si>
    <t>2011-10-13</t>
  </si>
  <si>
    <t>z129</t>
  </si>
  <si>
    <t>李斌</t>
  </si>
  <si>
    <t>2012-08-14</t>
  </si>
  <si>
    <t>程从雯</t>
  </si>
  <si>
    <t>433</t>
  </si>
  <si>
    <t>郭燕</t>
  </si>
  <si>
    <t>434</t>
  </si>
  <si>
    <t>2000-07-26</t>
  </si>
  <si>
    <t>z130</t>
  </si>
  <si>
    <t>沈悦</t>
  </si>
  <si>
    <t>2000-08-14</t>
  </si>
  <si>
    <t>何林波</t>
  </si>
  <si>
    <t>435</t>
  </si>
  <si>
    <t>2013-05-29</t>
  </si>
  <si>
    <t>z133</t>
  </si>
  <si>
    <t>孙大鹏</t>
  </si>
  <si>
    <t>133</t>
  </si>
  <si>
    <t>2012-05-14</t>
  </si>
  <si>
    <t>z134</t>
  </si>
  <si>
    <t>周珍果</t>
  </si>
  <si>
    <t>2012-07-14</t>
  </si>
  <si>
    <t>z135</t>
  </si>
  <si>
    <t>宋思诺</t>
  </si>
  <si>
    <t>2009-08-14</t>
  </si>
  <si>
    <t>z136</t>
  </si>
  <si>
    <t>勾玲会</t>
  </si>
  <si>
    <t>z137</t>
  </si>
  <si>
    <t>z138</t>
  </si>
  <si>
    <t>邱永容</t>
  </si>
  <si>
    <t>2012-06-14</t>
  </si>
  <si>
    <t>刘红梅</t>
  </si>
  <si>
    <t>2014-08-25</t>
  </si>
  <si>
    <t>436</t>
  </si>
  <si>
    <t>2013-07-31</t>
  </si>
  <si>
    <t>z139</t>
  </si>
  <si>
    <t>朱艳</t>
  </si>
  <si>
    <t>2001-08-14</t>
  </si>
  <si>
    <t>4259</t>
  </si>
  <si>
    <t>z140</t>
  </si>
  <si>
    <t>万星雨</t>
  </si>
  <si>
    <t>2013-04-16</t>
  </si>
  <si>
    <t>2012-04-14</t>
  </si>
  <si>
    <t>z141</t>
  </si>
  <si>
    <t>付婕妤</t>
  </si>
  <si>
    <t>张登芳</t>
  </si>
  <si>
    <t>437</t>
  </si>
  <si>
    <t>z142</t>
  </si>
  <si>
    <t>李艳林</t>
  </si>
  <si>
    <t>2012-09-11</t>
  </si>
  <si>
    <t>2012-08-15</t>
  </si>
  <si>
    <t>高管</t>
  </si>
  <si>
    <t>2007-08-15</t>
  </si>
  <si>
    <t>李素琼</t>
  </si>
  <si>
    <t>438</t>
  </si>
  <si>
    <t>z143</t>
  </si>
  <si>
    <t>余月</t>
  </si>
  <si>
    <t>2012-08-20</t>
  </si>
  <si>
    <t>陈美</t>
  </si>
  <si>
    <t>439</t>
  </si>
  <si>
    <t>z144</t>
  </si>
  <si>
    <t>李雷</t>
  </si>
  <si>
    <t>卢成会</t>
  </si>
  <si>
    <t>2013-09-03</t>
  </si>
  <si>
    <t>440</t>
  </si>
  <si>
    <t>2013-08-05</t>
  </si>
  <si>
    <t>2000-08-02</t>
  </si>
  <si>
    <t>z145</t>
  </si>
  <si>
    <t>梁淑敏</t>
  </si>
  <si>
    <t>z146</t>
  </si>
  <si>
    <t>陈禹</t>
  </si>
  <si>
    <t>品控</t>
  </si>
  <si>
    <t>左髋部</t>
  </si>
  <si>
    <t>z147</t>
  </si>
  <si>
    <t>2012-08-21</t>
  </si>
  <si>
    <t>2000-08-21</t>
  </si>
  <si>
    <t>z148</t>
  </si>
  <si>
    <t>李珺</t>
  </si>
  <si>
    <t>z149</t>
  </si>
  <si>
    <t>廖光灿</t>
  </si>
  <si>
    <t>2011-11-14</t>
  </si>
  <si>
    <t>z124</t>
  </si>
  <si>
    <t>李庭琴</t>
  </si>
  <si>
    <t>2010-08-31</t>
  </si>
  <si>
    <t>赵碧兰</t>
  </si>
  <si>
    <t>441</t>
  </si>
  <si>
    <t>6.0</t>
  </si>
  <si>
    <t>0000877442</t>
  </si>
  <si>
    <t>梅兰芳</t>
  </si>
  <si>
    <t>2020-08-15</t>
  </si>
  <si>
    <t>4359</t>
  </si>
  <si>
    <t>19.48</t>
  </si>
  <si>
    <t>2010-08-19</t>
  </si>
  <si>
    <t>胡秋月</t>
  </si>
  <si>
    <t>4360</t>
  </si>
  <si>
    <t>2018-12-07</t>
  </si>
  <si>
    <t>涂法群</t>
  </si>
  <si>
    <t>4361</t>
  </si>
  <si>
    <t>25.09</t>
  </si>
  <si>
    <t>0000719187</t>
  </si>
  <si>
    <t>叶科汗</t>
  </si>
  <si>
    <t>眉头</t>
  </si>
  <si>
    <t>4362</t>
  </si>
  <si>
    <t>0000874283</t>
  </si>
  <si>
    <t>刘梓涵</t>
  </si>
  <si>
    <t>4363</t>
  </si>
  <si>
    <t>后枕部</t>
  </si>
  <si>
    <t>0000135461</t>
  </si>
  <si>
    <t>4364</t>
  </si>
  <si>
    <t>0000878282</t>
  </si>
  <si>
    <t>肖瑶</t>
  </si>
  <si>
    <t>2020-08-16</t>
  </si>
  <si>
    <t>4365</t>
  </si>
  <si>
    <t>0000876932</t>
  </si>
  <si>
    <t>魏小莉</t>
  </si>
  <si>
    <t>4366</t>
  </si>
  <si>
    <t>林荣珍</t>
  </si>
  <si>
    <t>4367</t>
  </si>
  <si>
    <t>唐岳卉</t>
  </si>
  <si>
    <t>2020-08-17</t>
  </si>
  <si>
    <t>2013-05-21</t>
  </si>
  <si>
    <t>272</t>
  </si>
  <si>
    <t>2013-01-28</t>
  </si>
  <si>
    <t>2011-12-07</t>
  </si>
  <si>
    <t>陈杨果</t>
  </si>
  <si>
    <t>273</t>
  </si>
  <si>
    <t>2007-08-23</t>
  </si>
  <si>
    <t>周家峻</t>
  </si>
  <si>
    <t>274</t>
  </si>
  <si>
    <t>2012-04-12</t>
  </si>
  <si>
    <t>0000878406</t>
  </si>
  <si>
    <t>胡金霞</t>
  </si>
  <si>
    <t>4368</t>
  </si>
  <si>
    <t>王世臣</t>
  </si>
  <si>
    <t>275</t>
  </si>
  <si>
    <t>2007-08-01</t>
  </si>
  <si>
    <t>邓凯文</t>
  </si>
  <si>
    <t>277</t>
  </si>
  <si>
    <t>2006-08-23</t>
  </si>
  <si>
    <t>王邦庆</t>
  </si>
  <si>
    <t>442</t>
  </si>
  <si>
    <t>况荣素</t>
  </si>
  <si>
    <t>443</t>
  </si>
  <si>
    <t>张雪莹</t>
  </si>
  <si>
    <t>278</t>
  </si>
  <si>
    <t>2009-07-08</t>
  </si>
  <si>
    <t>顾洪伟</t>
  </si>
  <si>
    <t>444</t>
  </si>
  <si>
    <t>保安</t>
  </si>
  <si>
    <t>黄浪</t>
  </si>
  <si>
    <t>279</t>
  </si>
  <si>
    <t>2012-09-27</t>
  </si>
  <si>
    <t>王远平</t>
  </si>
  <si>
    <t>445</t>
  </si>
  <si>
    <t>张琦</t>
  </si>
  <si>
    <t>446</t>
  </si>
  <si>
    <t>李玉婷</t>
  </si>
  <si>
    <t>2015-09-07</t>
  </si>
  <si>
    <t>447</t>
  </si>
  <si>
    <t>赵吉浪</t>
  </si>
  <si>
    <t>280</t>
  </si>
  <si>
    <t>胡芹</t>
  </si>
  <si>
    <t>281</t>
  </si>
  <si>
    <t>2013-02-20</t>
  </si>
  <si>
    <t>2012-08-09</t>
  </si>
  <si>
    <t>石磊</t>
  </si>
  <si>
    <t>449</t>
  </si>
  <si>
    <t>282</t>
  </si>
  <si>
    <t>2010-09-15</t>
  </si>
  <si>
    <t>杨中莉</t>
  </si>
  <si>
    <t>2013-03-19</t>
  </si>
  <si>
    <t>283</t>
  </si>
  <si>
    <t>2013-02-25</t>
  </si>
  <si>
    <t>彭洪</t>
  </si>
  <si>
    <t>2013-08-12</t>
  </si>
  <si>
    <t>2005-08-03</t>
  </si>
  <si>
    <t>刘世祥</t>
  </si>
  <si>
    <t>451</t>
  </si>
  <si>
    <t>王正桂</t>
  </si>
  <si>
    <t>452</t>
  </si>
  <si>
    <t>赵栋</t>
  </si>
  <si>
    <t>0041</t>
  </si>
  <si>
    <t>2010-09-20</t>
  </si>
  <si>
    <t>贺丹</t>
  </si>
  <si>
    <t>0042</t>
  </si>
  <si>
    <t>2011-04-07</t>
  </si>
  <si>
    <t>李镇江</t>
  </si>
  <si>
    <t>0043</t>
  </si>
  <si>
    <t>2011-01-31</t>
  </si>
  <si>
    <t>兰雷</t>
  </si>
  <si>
    <t>0044</t>
  </si>
  <si>
    <t>2012-04-22</t>
  </si>
  <si>
    <t>彭娅</t>
  </si>
  <si>
    <t>0045</t>
  </si>
  <si>
    <t>王纯远</t>
  </si>
  <si>
    <t>0046</t>
  </si>
  <si>
    <t>酒店经理</t>
  </si>
  <si>
    <t>蒋建建</t>
  </si>
  <si>
    <t>0047</t>
  </si>
  <si>
    <t>2012-04-24</t>
  </si>
  <si>
    <t>郑志萍</t>
  </si>
  <si>
    <t>0048</t>
  </si>
  <si>
    <t>张小红</t>
  </si>
  <si>
    <t>0049</t>
  </si>
  <si>
    <t>赵佳</t>
  </si>
  <si>
    <t>2020-08-19</t>
  </si>
  <si>
    <t>453</t>
  </si>
  <si>
    <t>任茂兰</t>
  </si>
  <si>
    <t>454</t>
  </si>
  <si>
    <t>2013-08-13</t>
  </si>
  <si>
    <t>况晓容</t>
  </si>
  <si>
    <t>455</t>
  </si>
  <si>
    <t>水务工</t>
  </si>
  <si>
    <t>陶正勇</t>
  </si>
  <si>
    <t>456</t>
  </si>
  <si>
    <t>2011-08-03</t>
  </si>
  <si>
    <t>卢雅鹏</t>
  </si>
  <si>
    <t>457</t>
  </si>
  <si>
    <t>陈磊</t>
  </si>
  <si>
    <t>458</t>
  </si>
  <si>
    <t>张成友</t>
  </si>
  <si>
    <t>459</t>
  </si>
  <si>
    <t>罗冬琴</t>
  </si>
  <si>
    <t>460</t>
  </si>
  <si>
    <t>2008-08-13</t>
  </si>
  <si>
    <t>许兴培</t>
  </si>
  <si>
    <t>461</t>
  </si>
  <si>
    <t>刘艳宁</t>
  </si>
  <si>
    <t>462</t>
  </si>
  <si>
    <t>1998-08-07</t>
  </si>
  <si>
    <t>孔燮</t>
  </si>
  <si>
    <t>陈丹</t>
  </si>
  <si>
    <t>刘明林</t>
  </si>
  <si>
    <t>2013-06-20</t>
  </si>
  <si>
    <t>曾贤波</t>
  </si>
  <si>
    <t>466</t>
  </si>
  <si>
    <t>2013-08-14</t>
  </si>
  <si>
    <t>2010-11-02</t>
  </si>
  <si>
    <t>范双玉</t>
  </si>
  <si>
    <t>回族</t>
  </si>
  <si>
    <t>2012-07-25</t>
  </si>
  <si>
    <t>冯六万</t>
  </si>
  <si>
    <t>蒋光明</t>
  </si>
  <si>
    <t>2013-08-19</t>
  </si>
  <si>
    <t>469</t>
  </si>
  <si>
    <t>电工</t>
  </si>
  <si>
    <t>卢恩锦</t>
  </si>
  <si>
    <t>2020-08-20</t>
  </si>
  <si>
    <t>284</t>
  </si>
  <si>
    <t>2013-02-26</t>
  </si>
  <si>
    <t>2011-08-15</t>
  </si>
  <si>
    <t>4371</t>
  </si>
  <si>
    <t>罗正波</t>
  </si>
  <si>
    <t>285</t>
  </si>
  <si>
    <t>2011-08-16</t>
  </si>
  <si>
    <t>4373</t>
  </si>
  <si>
    <t>丁艳</t>
  </si>
  <si>
    <t>286</t>
  </si>
  <si>
    <t>2012-05-16</t>
  </si>
  <si>
    <t>4374</t>
  </si>
  <si>
    <t>287</t>
  </si>
  <si>
    <t>2000-08-16</t>
  </si>
  <si>
    <t>4375</t>
  </si>
  <si>
    <t>柳宏睿</t>
  </si>
  <si>
    <t>288</t>
  </si>
  <si>
    <t>4376</t>
  </si>
  <si>
    <t>沈冬梅</t>
  </si>
  <si>
    <t>2014-10-16</t>
  </si>
  <si>
    <t>303</t>
  </si>
  <si>
    <t>4377</t>
  </si>
  <si>
    <t>曹卫兵</t>
  </si>
  <si>
    <t>289</t>
  </si>
  <si>
    <t>2013-03-11</t>
  </si>
  <si>
    <t>2013-01-21</t>
  </si>
  <si>
    <t>李玉雷</t>
  </si>
  <si>
    <t>290</t>
  </si>
  <si>
    <t>2011-08-09</t>
  </si>
  <si>
    <t>4379</t>
  </si>
  <si>
    <t>胡军</t>
  </si>
  <si>
    <t>291</t>
  </si>
  <si>
    <t>2013-03-13</t>
  </si>
  <si>
    <t>4380</t>
  </si>
  <si>
    <t>柯盛杰</t>
  </si>
  <si>
    <t>292</t>
  </si>
  <si>
    <t>4382</t>
  </si>
  <si>
    <t>王渝畅</t>
  </si>
  <si>
    <t>293</t>
  </si>
  <si>
    <t>2009-08-05</t>
  </si>
  <si>
    <t>4384</t>
  </si>
  <si>
    <t>卢上波</t>
  </si>
  <si>
    <t>294</t>
  </si>
  <si>
    <t>2013-03-20</t>
  </si>
  <si>
    <t>4385</t>
  </si>
  <si>
    <t>杨瑶</t>
  </si>
  <si>
    <t>295</t>
  </si>
  <si>
    <t>2013-03-25</t>
  </si>
  <si>
    <t>4386</t>
  </si>
  <si>
    <t>沈彩容</t>
  </si>
  <si>
    <t>306</t>
  </si>
  <si>
    <t>2008-04-07</t>
  </si>
  <si>
    <t>4387</t>
  </si>
  <si>
    <t>2010-03-03</t>
  </si>
  <si>
    <t>4388</t>
  </si>
  <si>
    <t>陈蕾</t>
  </si>
  <si>
    <t>307</t>
  </si>
  <si>
    <t>2013-03-10</t>
  </si>
  <si>
    <t>4389</t>
  </si>
  <si>
    <t>皮小杰</t>
  </si>
  <si>
    <t>297</t>
  </si>
  <si>
    <t>2013-03-27</t>
  </si>
  <si>
    <t>2012-06-15</t>
  </si>
  <si>
    <t>4390</t>
  </si>
  <si>
    <t>倪现荣</t>
  </si>
  <si>
    <t>298</t>
  </si>
  <si>
    <t>4391</t>
  </si>
  <si>
    <t>韦宜伶</t>
  </si>
  <si>
    <t>299</t>
  </si>
  <si>
    <t>4393</t>
  </si>
  <si>
    <t>古怡霏</t>
  </si>
  <si>
    <t>2013-01-23</t>
  </si>
  <si>
    <t>4394</t>
  </si>
  <si>
    <t>王翠兰</t>
  </si>
  <si>
    <t>309</t>
  </si>
  <si>
    <t>2003-02-01</t>
  </si>
  <si>
    <t>4395</t>
  </si>
  <si>
    <t>倪佳</t>
  </si>
  <si>
    <t>310</t>
  </si>
  <si>
    <t>4397</t>
  </si>
  <si>
    <t>曾鑫</t>
  </si>
  <si>
    <t>380</t>
  </si>
  <si>
    <t>2013-06-19</t>
  </si>
  <si>
    <t>4398</t>
  </si>
  <si>
    <t>杨广杰</t>
  </si>
  <si>
    <t>381</t>
  </si>
  <si>
    <t>4399</t>
  </si>
  <si>
    <t>霍悠然</t>
  </si>
  <si>
    <t>382</t>
  </si>
  <si>
    <t>4400</t>
  </si>
  <si>
    <t>383</t>
  </si>
  <si>
    <t>2013-06-24</t>
  </si>
  <si>
    <t>4401</t>
  </si>
  <si>
    <t>谭马灵</t>
  </si>
  <si>
    <t>384</t>
  </si>
  <si>
    <t>2012-05-10</t>
  </si>
  <si>
    <t>4402</t>
  </si>
  <si>
    <t>杨远耀</t>
  </si>
  <si>
    <t>385</t>
  </si>
  <si>
    <t>2012-08-17</t>
  </si>
  <si>
    <t>4403</t>
  </si>
  <si>
    <t>郑会</t>
  </si>
  <si>
    <t>386</t>
  </si>
  <si>
    <t>4404</t>
  </si>
  <si>
    <t>伍胡</t>
  </si>
  <si>
    <t>387</t>
  </si>
  <si>
    <t>2013-06-26</t>
  </si>
  <si>
    <t>2003-08-15</t>
  </si>
  <si>
    <t>4405</t>
  </si>
  <si>
    <t>蔡新宇</t>
  </si>
  <si>
    <t>388</t>
  </si>
  <si>
    <t>4407</t>
  </si>
  <si>
    <t>肖仲英</t>
  </si>
  <si>
    <t>389</t>
  </si>
  <si>
    <t>2013-04-18</t>
  </si>
  <si>
    <t>4408</t>
  </si>
  <si>
    <t>温雨坤</t>
  </si>
  <si>
    <t>390</t>
  </si>
  <si>
    <t>4409</t>
  </si>
  <si>
    <t>苏流春</t>
  </si>
  <si>
    <t>391</t>
  </si>
  <si>
    <t>2013-05-16</t>
  </si>
  <si>
    <t>4410</t>
  </si>
  <si>
    <t>胡德碧</t>
  </si>
  <si>
    <t>392</t>
  </si>
  <si>
    <t>4411</t>
  </si>
  <si>
    <t>李远全</t>
  </si>
  <si>
    <t>393</t>
  </si>
  <si>
    <t>4412</t>
  </si>
  <si>
    <t>罗冰洁</t>
  </si>
  <si>
    <t>394</t>
  </si>
  <si>
    <t>2013-07-02</t>
  </si>
  <si>
    <t>1998-05-08</t>
  </si>
  <si>
    <t>4414</t>
  </si>
  <si>
    <t>杨林锦</t>
  </si>
  <si>
    <t>395</t>
  </si>
  <si>
    <t>4415</t>
  </si>
  <si>
    <t>z150</t>
  </si>
  <si>
    <t>蔡琴</t>
  </si>
  <si>
    <t>2005-08-21</t>
  </si>
  <si>
    <t>4421</t>
  </si>
  <si>
    <t>z151</t>
  </si>
  <si>
    <t>黎晓利</t>
  </si>
  <si>
    <t>2010-08-21</t>
  </si>
  <si>
    <t>z152</t>
  </si>
  <si>
    <t>李阳康</t>
  </si>
  <si>
    <t>软件</t>
  </si>
  <si>
    <t>2008-08-21</t>
  </si>
  <si>
    <t>4423</t>
  </si>
  <si>
    <t>z153</t>
  </si>
  <si>
    <t>黄挺</t>
  </si>
  <si>
    <t>z154</t>
  </si>
  <si>
    <t>夏彦</t>
  </si>
  <si>
    <t>1998-08-21</t>
  </si>
  <si>
    <t>z155</t>
  </si>
  <si>
    <t>王静</t>
  </si>
  <si>
    <t>2011-06-21</t>
  </si>
  <si>
    <t>z156</t>
  </si>
  <si>
    <t>文婧</t>
  </si>
  <si>
    <t>2009-08-21</t>
  </si>
  <si>
    <t>4427</t>
  </si>
  <si>
    <t>z157</t>
  </si>
  <si>
    <t>淮建平</t>
  </si>
  <si>
    <t>z158</t>
  </si>
  <si>
    <t>刘南婷</t>
  </si>
  <si>
    <t>2012-08-22</t>
  </si>
  <si>
    <t>4429</t>
  </si>
  <si>
    <t>z159</t>
  </si>
  <si>
    <t>向航平</t>
  </si>
  <si>
    <t>2013-06-17</t>
  </si>
  <si>
    <t>4430</t>
  </si>
  <si>
    <t>z160</t>
  </si>
  <si>
    <t>张玉玲</t>
  </si>
  <si>
    <t>2020-08-22</t>
  </si>
  <si>
    <t>2003-08-22</t>
  </si>
  <si>
    <t>z161</t>
  </si>
  <si>
    <t>陶兴明</t>
  </si>
  <si>
    <t>2006-08-22</t>
  </si>
  <si>
    <t>4432</t>
  </si>
  <si>
    <t>z162</t>
  </si>
  <si>
    <t>罗朝木</t>
  </si>
  <si>
    <t>1962-08-22</t>
  </si>
  <si>
    <t>4433</t>
  </si>
  <si>
    <t>z163</t>
  </si>
  <si>
    <t>何月</t>
  </si>
  <si>
    <t>2012-07-22</t>
  </si>
  <si>
    <t>4434</t>
  </si>
  <si>
    <t>z165</t>
  </si>
  <si>
    <t>程姗姗</t>
  </si>
  <si>
    <t>2007-08-21</t>
  </si>
  <si>
    <t>4435</t>
  </si>
  <si>
    <t>z166</t>
  </si>
  <si>
    <t>李琳</t>
  </si>
  <si>
    <t>2012-08-28</t>
  </si>
  <si>
    <t>4436</t>
  </si>
  <si>
    <t>z167</t>
  </si>
  <si>
    <t>李紫涵</t>
  </si>
  <si>
    <t>2012-12-21</t>
  </si>
  <si>
    <t>z168</t>
  </si>
  <si>
    <t>甘晓梅</t>
  </si>
  <si>
    <t>2012-04-28</t>
  </si>
  <si>
    <t>z169</t>
  </si>
  <si>
    <t>罗星智</t>
  </si>
  <si>
    <t>2012-01-21</t>
  </si>
  <si>
    <t>z170</t>
  </si>
  <si>
    <t>付靖尧</t>
  </si>
  <si>
    <t>z171</t>
  </si>
  <si>
    <t>邓颖祺</t>
  </si>
  <si>
    <t>2011-09-28</t>
  </si>
  <si>
    <t>z172</t>
  </si>
  <si>
    <t>徐婷</t>
  </si>
  <si>
    <t>2010-08-28</t>
  </si>
  <si>
    <t>z173</t>
  </si>
  <si>
    <t>黄丹</t>
  </si>
  <si>
    <t>z174</t>
  </si>
  <si>
    <t>罗辉</t>
  </si>
  <si>
    <t>z175</t>
  </si>
  <si>
    <t>郎旭红</t>
  </si>
  <si>
    <t>1992-08-28</t>
  </si>
  <si>
    <t>z176</t>
  </si>
  <si>
    <t>王玉琼</t>
  </si>
  <si>
    <t>2011-08-28</t>
  </si>
  <si>
    <t>4446</t>
  </si>
  <si>
    <t>z177</t>
  </si>
  <si>
    <t>封冬梅</t>
  </si>
  <si>
    <t>2012-08-29</t>
  </si>
  <si>
    <t>z178</t>
  </si>
  <si>
    <t>向荣</t>
  </si>
  <si>
    <t>2006-08-29</t>
  </si>
  <si>
    <t>z179</t>
  </si>
  <si>
    <t>陈展</t>
  </si>
  <si>
    <t>1993-08-29</t>
  </si>
  <si>
    <t>z180</t>
  </si>
  <si>
    <t>樊钰丹</t>
  </si>
  <si>
    <t>2010-08-29</t>
  </si>
  <si>
    <t>z181</t>
  </si>
  <si>
    <t>王冰艳</t>
  </si>
  <si>
    <t>4452</t>
  </si>
  <si>
    <t>z182</t>
  </si>
  <si>
    <t>唐娜</t>
  </si>
  <si>
    <t>4453</t>
  </si>
  <si>
    <t>z183</t>
  </si>
  <si>
    <t>邓万芬</t>
  </si>
  <si>
    <t>演艺培训</t>
  </si>
  <si>
    <t>2012-07-09</t>
  </si>
  <si>
    <t>4454</t>
  </si>
  <si>
    <t>z184</t>
  </si>
  <si>
    <t>王浩楠</t>
  </si>
  <si>
    <t>2013-07-08</t>
  </si>
  <si>
    <t>2012-08-30</t>
  </si>
  <si>
    <t>2010-08-30</t>
  </si>
  <si>
    <t>4455</t>
  </si>
  <si>
    <t>z185</t>
  </si>
  <si>
    <t>刘德英</t>
  </si>
  <si>
    <t>2012-09-03</t>
  </si>
  <si>
    <t>2011-09-03</t>
  </si>
  <si>
    <t>4456</t>
  </si>
  <si>
    <t>z186</t>
  </si>
  <si>
    <t>张兴良</t>
  </si>
  <si>
    <t>2010-09-03</t>
  </si>
  <si>
    <t>4457</t>
  </si>
  <si>
    <t>z187</t>
  </si>
  <si>
    <t>严子翔</t>
  </si>
  <si>
    <t>2012-06-03</t>
  </si>
  <si>
    <t>4458</t>
  </si>
  <si>
    <t>z188</t>
  </si>
  <si>
    <t>周海语</t>
  </si>
  <si>
    <t>4459</t>
  </si>
  <si>
    <t>z189</t>
  </si>
  <si>
    <t>邓红泉</t>
  </si>
  <si>
    <t>办公室</t>
  </si>
  <si>
    <t>1990-09-03</t>
  </si>
  <si>
    <t>z190</t>
  </si>
  <si>
    <t>1997-09-02</t>
  </si>
  <si>
    <t>z192</t>
  </si>
  <si>
    <t>付仕伟</t>
  </si>
  <si>
    <t>2013-09-17</t>
  </si>
  <si>
    <t>z193</t>
  </si>
  <si>
    <t>何川</t>
  </si>
  <si>
    <t>1995-09-04</t>
  </si>
  <si>
    <t>z194</t>
  </si>
  <si>
    <t>朱垣</t>
  </si>
  <si>
    <t>2011-09-05</t>
  </si>
  <si>
    <t>z195</t>
  </si>
  <si>
    <t>黄俊贤</t>
  </si>
  <si>
    <t>195</t>
  </si>
  <si>
    <t>2012-09-10</t>
  </si>
  <si>
    <t>2012-03-10</t>
  </si>
  <si>
    <t>z196</t>
  </si>
  <si>
    <t>陈文静</t>
  </si>
  <si>
    <t>2015-07-13</t>
  </si>
  <si>
    <t>z197</t>
  </si>
  <si>
    <t>谯力木</t>
  </si>
  <si>
    <t>2011-09-11</t>
  </si>
  <si>
    <t>4468</t>
  </si>
  <si>
    <t>z198</t>
  </si>
  <si>
    <t>王子妍</t>
  </si>
  <si>
    <t>2011-06-11</t>
  </si>
  <si>
    <t>4469</t>
  </si>
  <si>
    <t>刘红峡</t>
  </si>
  <si>
    <t>2012-09-12</t>
  </si>
  <si>
    <t>2008-09-12</t>
  </si>
  <si>
    <t>z199</t>
  </si>
  <si>
    <t>谭素容</t>
  </si>
  <si>
    <t>2012-09-17</t>
  </si>
  <si>
    <t>2006-09-17</t>
  </si>
  <si>
    <t>z164</t>
  </si>
  <si>
    <t>易毅</t>
  </si>
  <si>
    <t>1992-08-27</t>
  </si>
  <si>
    <t>冯爽</t>
  </si>
  <si>
    <t>396</t>
  </si>
  <si>
    <t>伍俊积</t>
  </si>
  <si>
    <t>397</t>
  </si>
  <si>
    <t>雷隆英</t>
  </si>
  <si>
    <t>398</t>
  </si>
  <si>
    <t>廖冰</t>
  </si>
  <si>
    <t>399</t>
  </si>
  <si>
    <t>岳静</t>
  </si>
  <si>
    <t>400</t>
  </si>
  <si>
    <t>2008-08-07</t>
  </si>
  <si>
    <t>余超</t>
  </si>
  <si>
    <t>340</t>
  </si>
  <si>
    <t>2009-08-17</t>
  </si>
  <si>
    <t>顾渝庆</t>
  </si>
  <si>
    <t>341</t>
  </si>
  <si>
    <t>阳含</t>
  </si>
  <si>
    <t>342</t>
  </si>
  <si>
    <t>4501</t>
  </si>
  <si>
    <t>0000461123</t>
  </si>
  <si>
    <t>周徐御阳</t>
  </si>
  <si>
    <t>4369</t>
  </si>
  <si>
    <t>口唇下方</t>
  </si>
  <si>
    <t>胡珈豪</t>
  </si>
  <si>
    <t>343</t>
  </si>
  <si>
    <t>z344</t>
  </si>
  <si>
    <t>张波</t>
  </si>
  <si>
    <t>2020-11-22</t>
  </si>
  <si>
    <t>344</t>
  </si>
  <si>
    <t>物业</t>
  </si>
  <si>
    <t>2013-04-17</t>
  </si>
  <si>
    <t>z346</t>
  </si>
  <si>
    <t>姜小琳</t>
  </si>
  <si>
    <t>2013-05-20</t>
  </si>
  <si>
    <t>0000871833</t>
  </si>
  <si>
    <t>何俊</t>
  </si>
  <si>
    <t>4370</t>
  </si>
  <si>
    <t>田亦兰</t>
  </si>
  <si>
    <t>347</t>
  </si>
  <si>
    <t>牟咏竹</t>
  </si>
  <si>
    <t>348</t>
  </si>
  <si>
    <t>2013-03-03</t>
  </si>
  <si>
    <t>邓晗怡</t>
  </si>
  <si>
    <t>349</t>
  </si>
  <si>
    <t>周欣奕</t>
  </si>
  <si>
    <t>350</t>
  </si>
  <si>
    <t>2013-05-22</t>
  </si>
  <si>
    <t>2013-02-07</t>
  </si>
  <si>
    <t>0000887662</t>
  </si>
  <si>
    <t>谭静</t>
  </si>
  <si>
    <t>4372</t>
  </si>
  <si>
    <t>11.26</t>
  </si>
  <si>
    <t>2005-03-10</t>
  </si>
  <si>
    <t>梁国春</t>
  </si>
  <si>
    <t>352</t>
  </si>
  <si>
    <t>2013-05-27</t>
  </si>
  <si>
    <t>0000859374</t>
  </si>
  <si>
    <t>周振韬</t>
  </si>
  <si>
    <t>赖文芬</t>
  </si>
  <si>
    <t>2019-09-06</t>
  </si>
  <si>
    <t>0000111876</t>
  </si>
  <si>
    <t>李远愉</t>
  </si>
  <si>
    <t>唇上</t>
  </si>
  <si>
    <t>陈颖</t>
  </si>
  <si>
    <t>刘娟</t>
  </si>
  <si>
    <t>2020-08-25</t>
  </si>
  <si>
    <t>311</t>
  </si>
  <si>
    <t>21.2</t>
  </si>
  <si>
    <t>2009-01-02</t>
  </si>
  <si>
    <t>项淑梅</t>
  </si>
  <si>
    <t>312</t>
  </si>
  <si>
    <t>1999-07-18</t>
  </si>
  <si>
    <t>邱燕</t>
  </si>
  <si>
    <t>313</t>
  </si>
  <si>
    <t>2013-04-05</t>
  </si>
  <si>
    <t>2013-04-20</t>
  </si>
  <si>
    <t>靳礼洪</t>
  </si>
  <si>
    <t>314</t>
  </si>
  <si>
    <t>2012-11-15</t>
  </si>
  <si>
    <t>成云珍</t>
  </si>
  <si>
    <t>315</t>
  </si>
  <si>
    <t>1952-01-01</t>
  </si>
  <si>
    <t>严雪芳</t>
  </si>
  <si>
    <t>316</t>
  </si>
  <si>
    <t>2010-03-04</t>
  </si>
  <si>
    <t>朱林虎</t>
  </si>
  <si>
    <t>317</t>
  </si>
  <si>
    <t>2011-08-04</t>
  </si>
  <si>
    <t>曹敏</t>
  </si>
  <si>
    <t>318</t>
  </si>
  <si>
    <t>营业</t>
  </si>
  <si>
    <t>翁昌玉</t>
  </si>
  <si>
    <t>319</t>
  </si>
  <si>
    <t>2013-04-22</t>
  </si>
  <si>
    <t>2013-02-14</t>
  </si>
  <si>
    <t>4539</t>
  </si>
  <si>
    <t>周小伟</t>
  </si>
  <si>
    <t>320</t>
  </si>
  <si>
    <t>薛东明</t>
  </si>
  <si>
    <t>323</t>
  </si>
  <si>
    <t>余安兰</t>
  </si>
  <si>
    <t>324</t>
  </si>
  <si>
    <t>0000888606</t>
  </si>
  <si>
    <t>李荣河</t>
  </si>
  <si>
    <t>脚趾</t>
  </si>
  <si>
    <t>4543</t>
  </si>
  <si>
    <t>0000888943</t>
  </si>
  <si>
    <t>孙坤</t>
  </si>
  <si>
    <t>25.3</t>
  </si>
  <si>
    <t>龙统全</t>
  </si>
  <si>
    <t>325</t>
  </si>
  <si>
    <t>毛玉梅</t>
  </si>
  <si>
    <t>326</t>
  </si>
  <si>
    <t>0000889221</t>
  </si>
  <si>
    <t>张艺媛</t>
  </si>
  <si>
    <t>16.66</t>
  </si>
  <si>
    <t>陈清明</t>
  </si>
  <si>
    <t>327</t>
  </si>
  <si>
    <t>2013-04-24</t>
  </si>
  <si>
    <t>2010-08-15</t>
  </si>
  <si>
    <t>郭熠</t>
  </si>
  <si>
    <t>328</t>
  </si>
  <si>
    <t>2010-08-10</t>
  </si>
  <si>
    <t>熊承江</t>
  </si>
  <si>
    <t>2013-05-28</t>
  </si>
  <si>
    <t>329</t>
  </si>
  <si>
    <t>泥水工</t>
  </si>
  <si>
    <t>2008-08-14</t>
  </si>
  <si>
    <t>余国惠</t>
  </si>
  <si>
    <t>2012-07-17</t>
  </si>
  <si>
    <t>胡小均</t>
  </si>
  <si>
    <t>330</t>
  </si>
  <si>
    <t>胡玲林</t>
  </si>
  <si>
    <t>331</t>
  </si>
  <si>
    <t>2013-05-13</t>
  </si>
  <si>
    <t>杨世玉</t>
  </si>
  <si>
    <t>332</t>
  </si>
  <si>
    <t>2015-05-13</t>
  </si>
  <si>
    <t>2012-01-20</t>
  </si>
  <si>
    <t>4554</t>
  </si>
  <si>
    <t>熊英</t>
  </si>
  <si>
    <t>333</t>
  </si>
  <si>
    <t>4555</t>
  </si>
  <si>
    <t>包月莉</t>
  </si>
  <si>
    <t>335</t>
  </si>
  <si>
    <t>4556</t>
  </si>
  <si>
    <t>彭洪元</t>
  </si>
  <si>
    <t>4563</t>
  </si>
  <si>
    <t>王本伦</t>
  </si>
  <si>
    <t>336</t>
  </si>
  <si>
    <t>个人</t>
  </si>
  <si>
    <t>陈世君</t>
  </si>
  <si>
    <t>337</t>
  </si>
  <si>
    <t>2013-01-17</t>
  </si>
  <si>
    <t>吕小平</t>
  </si>
  <si>
    <t>338</t>
  </si>
  <si>
    <t>2013-02-12</t>
  </si>
  <si>
    <t>杜云帆</t>
  </si>
  <si>
    <t>471</t>
  </si>
  <si>
    <t>当兵</t>
  </si>
  <si>
    <t>2012-06-30</t>
  </si>
  <si>
    <t>张小丽</t>
  </si>
  <si>
    <t>339</t>
  </si>
  <si>
    <t>2013-04-25</t>
  </si>
  <si>
    <t>戴魁群</t>
  </si>
  <si>
    <t>4570</t>
  </si>
  <si>
    <t>李素均</t>
  </si>
  <si>
    <t>353</t>
  </si>
  <si>
    <t>1982-01-01</t>
  </si>
  <si>
    <t>4571</t>
  </si>
  <si>
    <t>李彦莹</t>
  </si>
  <si>
    <t>李永平</t>
  </si>
  <si>
    <t>474</t>
  </si>
  <si>
    <t>李昌萍</t>
  </si>
  <si>
    <t>475</t>
  </si>
  <si>
    <t>4574</t>
  </si>
  <si>
    <t>赵奕然</t>
  </si>
  <si>
    <t>354</t>
  </si>
  <si>
    <t>黄刚</t>
  </si>
  <si>
    <t>4576</t>
  </si>
  <si>
    <t>周顺</t>
  </si>
  <si>
    <t>汽车维修</t>
  </si>
  <si>
    <t>贾亚飞</t>
  </si>
  <si>
    <t>355</t>
  </si>
  <si>
    <t>黄桂花</t>
  </si>
  <si>
    <t>2007-08-10</t>
  </si>
  <si>
    <t>z490</t>
  </si>
  <si>
    <t>冯小艳</t>
  </si>
  <si>
    <t>钟锐</t>
  </si>
  <si>
    <t>356</t>
  </si>
  <si>
    <t>2005-02-04</t>
  </si>
  <si>
    <t>施启书</t>
  </si>
  <si>
    <t>4582</t>
  </si>
  <si>
    <t>0000880753</t>
  </si>
  <si>
    <t>苏恒</t>
  </si>
  <si>
    <t>4378（陶）</t>
  </si>
  <si>
    <t>4583</t>
  </si>
  <si>
    <t>张华明</t>
  </si>
  <si>
    <t>357</t>
  </si>
  <si>
    <t>10.5</t>
  </si>
  <si>
    <t>2004-01-15</t>
  </si>
  <si>
    <t>4584</t>
  </si>
  <si>
    <t>岳玥</t>
  </si>
  <si>
    <t>358</t>
  </si>
  <si>
    <t>4585</t>
  </si>
  <si>
    <t>游琼</t>
  </si>
  <si>
    <t>359</t>
  </si>
  <si>
    <t>4586</t>
  </si>
  <si>
    <t>代菊花</t>
  </si>
  <si>
    <t>晏兰</t>
  </si>
  <si>
    <t>1653</t>
  </si>
  <si>
    <t>0000890015</t>
  </si>
  <si>
    <t>王春花</t>
  </si>
  <si>
    <t>4590</t>
  </si>
  <si>
    <t>0000851668</t>
  </si>
  <si>
    <t>沈骏妍</t>
  </si>
  <si>
    <t>4381</t>
  </si>
  <si>
    <t>19.22</t>
  </si>
  <si>
    <t>4591</t>
  </si>
  <si>
    <t>龚忠惠</t>
  </si>
  <si>
    <t>4592</t>
  </si>
  <si>
    <t>邓超然</t>
  </si>
  <si>
    <t>2013-09-09</t>
  </si>
  <si>
    <t>谭子瑞</t>
  </si>
  <si>
    <t>360</t>
  </si>
  <si>
    <t>陈雪芹</t>
  </si>
  <si>
    <t>361</t>
  </si>
  <si>
    <t>2013-06-03</t>
  </si>
  <si>
    <t>2008-06-12</t>
  </si>
  <si>
    <t>4596</t>
  </si>
  <si>
    <t>卢猛力</t>
  </si>
  <si>
    <t>362</t>
  </si>
  <si>
    <t>周莉</t>
  </si>
  <si>
    <t>邓占锋</t>
  </si>
  <si>
    <t>363</t>
  </si>
  <si>
    <t>4599</t>
  </si>
  <si>
    <t>陈勤</t>
  </si>
  <si>
    <t>364</t>
  </si>
  <si>
    <t>戚辉</t>
  </si>
  <si>
    <t>2020-12-12</t>
  </si>
  <si>
    <t>365</t>
  </si>
  <si>
    <t>2013-06-14</t>
  </si>
  <si>
    <t>24.77</t>
  </si>
  <si>
    <t>杨益</t>
  </si>
  <si>
    <t>4602</t>
  </si>
  <si>
    <t>刘钰莹</t>
  </si>
  <si>
    <t>366</t>
  </si>
  <si>
    <t>杨小力</t>
  </si>
  <si>
    <t>367</t>
  </si>
  <si>
    <t>2007-08-09</t>
  </si>
  <si>
    <t>沈秀蓉</t>
  </si>
  <si>
    <t>368</t>
  </si>
  <si>
    <t>2013-06-08</t>
  </si>
  <si>
    <t>4605</t>
  </si>
  <si>
    <t>郑星海</t>
  </si>
  <si>
    <t>369</t>
  </si>
  <si>
    <t>4606</t>
  </si>
  <si>
    <t>卢道平</t>
  </si>
  <si>
    <t>370</t>
  </si>
  <si>
    <t>4607</t>
  </si>
  <si>
    <t>苟智军</t>
  </si>
  <si>
    <t>371</t>
  </si>
  <si>
    <t>2013-06-09</t>
  </si>
  <si>
    <t>z372</t>
  </si>
  <si>
    <t>杨怀芝</t>
  </si>
  <si>
    <t>z373</t>
  </si>
  <si>
    <t>罗连珍</t>
  </si>
  <si>
    <t>2013-01-06</t>
  </si>
  <si>
    <t>z374</t>
  </si>
  <si>
    <t>蒋家骏</t>
  </si>
  <si>
    <t>1988-02-01</t>
  </si>
  <si>
    <t>4620</t>
  </si>
  <si>
    <t>z375</t>
  </si>
  <si>
    <t>邹晓凤</t>
  </si>
  <si>
    <t>z376</t>
  </si>
  <si>
    <t>王富梅</t>
  </si>
  <si>
    <t>4622</t>
  </si>
  <si>
    <t>z377</t>
  </si>
  <si>
    <t>姜鹏</t>
  </si>
  <si>
    <t>z379</t>
  </si>
  <si>
    <t>燕吉焕</t>
  </si>
  <si>
    <t>1993-06-18</t>
  </si>
  <si>
    <t>李峥峥</t>
  </si>
  <si>
    <t>27.33</t>
  </si>
  <si>
    <t>4627</t>
  </si>
  <si>
    <t>0000864002</t>
  </si>
  <si>
    <t>周姿含</t>
  </si>
  <si>
    <t>3.05</t>
  </si>
  <si>
    <t>2014-09-08</t>
  </si>
  <si>
    <t>0000891230</t>
  </si>
  <si>
    <t>陈桂香</t>
  </si>
  <si>
    <t>4383</t>
  </si>
  <si>
    <t>孙宗珍</t>
  </si>
  <si>
    <t>尹曦晨</t>
  </si>
  <si>
    <t>17.14</t>
  </si>
  <si>
    <t>文采儿</t>
  </si>
  <si>
    <t>张声涛</t>
  </si>
  <si>
    <t>赵玲</t>
  </si>
  <si>
    <t>孙文芳</t>
  </si>
  <si>
    <t>唐伟</t>
  </si>
  <si>
    <t>陈镜</t>
  </si>
  <si>
    <t>2015-06-30</t>
  </si>
  <si>
    <t>郭永群</t>
  </si>
  <si>
    <t>赵然</t>
  </si>
  <si>
    <t>2013-12-01</t>
  </si>
  <si>
    <t>陈小莹</t>
  </si>
  <si>
    <t>2020-08-31</t>
  </si>
  <si>
    <t>辅警</t>
  </si>
  <si>
    <t>4664</t>
  </si>
  <si>
    <t>0000835632</t>
  </si>
  <si>
    <t>赵梦妍</t>
  </si>
  <si>
    <t>0000894163</t>
  </si>
  <si>
    <t>王龄羽</t>
  </si>
  <si>
    <t>0000170121</t>
  </si>
  <si>
    <t>余天英</t>
  </si>
  <si>
    <t>0000882756</t>
  </si>
  <si>
    <t>沈宗平</t>
  </si>
  <si>
    <t>2020-05-05</t>
  </si>
  <si>
    <t>唐理晢</t>
  </si>
  <si>
    <t>4932</t>
  </si>
  <si>
    <t>21.1</t>
  </si>
  <si>
    <t>2020-08-23</t>
  </si>
  <si>
    <t>0000895928</t>
  </si>
  <si>
    <t>杨胜春</t>
  </si>
  <si>
    <t>26.37</t>
  </si>
  <si>
    <t>2017-08-18</t>
  </si>
  <si>
    <t>0000891642</t>
  </si>
  <si>
    <t>2020-09-01</t>
  </si>
  <si>
    <t>0000823331</t>
  </si>
  <si>
    <t>张毅</t>
  </si>
  <si>
    <t>2018-09-13</t>
  </si>
  <si>
    <t>0000868634</t>
  </si>
  <si>
    <t>任娇</t>
  </si>
  <si>
    <t>4396</t>
  </si>
  <si>
    <t>18.39</t>
  </si>
  <si>
    <t>2019-10-18</t>
  </si>
  <si>
    <t>阙英</t>
  </si>
  <si>
    <t>26.34</t>
  </si>
  <si>
    <t>0000897625</t>
  </si>
  <si>
    <t>李沁霓</t>
  </si>
  <si>
    <t>2007-09-20</t>
  </si>
  <si>
    <t>陈方</t>
  </si>
  <si>
    <t>0000251641</t>
  </si>
  <si>
    <t>陈波</t>
  </si>
  <si>
    <t>2005-09-16</t>
  </si>
  <si>
    <t>0000330348</t>
  </si>
  <si>
    <t>单敏</t>
  </si>
  <si>
    <t>2013-09-01</t>
  </si>
  <si>
    <t>0000890460</t>
  </si>
  <si>
    <t>陈世书</t>
  </si>
  <si>
    <t>0000894790</t>
  </si>
  <si>
    <t>朱梓涵</t>
  </si>
  <si>
    <t>95.5</t>
  </si>
  <si>
    <t>14.25</t>
  </si>
  <si>
    <t>0000845729</t>
  </si>
  <si>
    <t>苏钰</t>
  </si>
  <si>
    <t>0000894717</t>
  </si>
  <si>
    <t>王兴严</t>
  </si>
  <si>
    <t>2005-09-14</t>
  </si>
  <si>
    <t>0000898001</t>
  </si>
  <si>
    <t>甘宁</t>
  </si>
  <si>
    <t>4406</t>
  </si>
  <si>
    <t>25.81</t>
  </si>
  <si>
    <t>0000591084</t>
  </si>
  <si>
    <t>李平思</t>
  </si>
  <si>
    <t>159.5</t>
  </si>
  <si>
    <t>腰部、腋下</t>
  </si>
  <si>
    <t>0000601063</t>
  </si>
  <si>
    <t>颜文露</t>
  </si>
  <si>
    <t>2019-06-07</t>
  </si>
  <si>
    <t>0000456784</t>
  </si>
  <si>
    <t>牟亚容</t>
  </si>
  <si>
    <t>0000897822</t>
  </si>
  <si>
    <t>王琳斐</t>
  </si>
  <si>
    <t>2020-10-21</t>
  </si>
  <si>
    <t>18.44</t>
  </si>
  <si>
    <t>0000898144</t>
  </si>
  <si>
    <t>罗宸</t>
  </si>
  <si>
    <t>0000824022</t>
  </si>
  <si>
    <t>覃子墨</t>
  </si>
  <si>
    <t>0000021659</t>
  </si>
  <si>
    <t>段奉军</t>
  </si>
  <si>
    <t>4413</t>
  </si>
  <si>
    <t>0000861060</t>
  </si>
  <si>
    <t>邓洪银</t>
  </si>
  <si>
    <t>23.66</t>
  </si>
  <si>
    <t>2020-06-30</t>
  </si>
  <si>
    <t>0000900575</t>
  </si>
  <si>
    <t>戴禄源</t>
  </si>
  <si>
    <t>20.08</t>
  </si>
  <si>
    <t>0000870004</t>
  </si>
  <si>
    <t>黄春燕</t>
  </si>
  <si>
    <t>4416</t>
  </si>
  <si>
    <t>0000813053</t>
  </si>
  <si>
    <t>蒲凤华</t>
  </si>
  <si>
    <t>4417</t>
  </si>
  <si>
    <t>邓琛</t>
  </si>
  <si>
    <t>4418</t>
  </si>
  <si>
    <t>0000871448</t>
  </si>
  <si>
    <t>刘科源</t>
  </si>
  <si>
    <t>4419</t>
  </si>
  <si>
    <t>0000866556</t>
  </si>
  <si>
    <t>宋君平</t>
  </si>
  <si>
    <t>4420</t>
  </si>
  <si>
    <t>0000900740</t>
  </si>
  <si>
    <t>唐云文</t>
  </si>
  <si>
    <t>33.89</t>
  </si>
  <si>
    <t>自营</t>
  </si>
  <si>
    <t>0000901549</t>
  </si>
  <si>
    <t>廖焰</t>
  </si>
  <si>
    <t>2020-09-04</t>
  </si>
  <si>
    <t>v4451</t>
  </si>
  <si>
    <t>21.07</t>
  </si>
  <si>
    <t>2020-01-10</t>
  </si>
  <si>
    <t>唐茂瑶</t>
  </si>
  <si>
    <t>2009-09-03</t>
  </si>
  <si>
    <t>李小灵</t>
  </si>
  <si>
    <t>吴文桐</t>
  </si>
  <si>
    <t>1334</t>
  </si>
  <si>
    <t>邓发英</t>
  </si>
  <si>
    <t>2004-09-01</t>
  </si>
  <si>
    <t>曾碧祥</t>
  </si>
  <si>
    <t>蒋春柳</t>
  </si>
  <si>
    <t>1337</t>
  </si>
  <si>
    <t>2015-08-10</t>
  </si>
  <si>
    <t>刘梦奇</t>
  </si>
  <si>
    <t>0.1-0.9</t>
  </si>
  <si>
    <t>谢平友</t>
  </si>
  <si>
    <t>0000894051</t>
  </si>
  <si>
    <t>曾子茜</t>
  </si>
  <si>
    <t>2020-09-05</t>
  </si>
  <si>
    <t>齐慕轩</t>
  </si>
  <si>
    <t>14.21</t>
  </si>
  <si>
    <t>张梦淇</t>
  </si>
  <si>
    <t>0000858362</t>
  </si>
  <si>
    <t>杨思楠</t>
  </si>
  <si>
    <t>18.61</t>
  </si>
  <si>
    <t>电力</t>
  </si>
  <si>
    <t>0000902033</t>
  </si>
  <si>
    <t>吴宇航</t>
  </si>
  <si>
    <t>13.61</t>
  </si>
  <si>
    <t>右侧腰</t>
  </si>
  <si>
    <t>0000901875</t>
  </si>
  <si>
    <t>卢志丞</t>
  </si>
  <si>
    <t>0000903055</t>
  </si>
  <si>
    <t>王伊晗</t>
  </si>
  <si>
    <t>0000903275</t>
  </si>
  <si>
    <t>张晓伟</t>
  </si>
  <si>
    <t>23.45</t>
  </si>
  <si>
    <t>0000045252</t>
  </si>
  <si>
    <t>杜丽霞</t>
  </si>
  <si>
    <t>v4465</t>
  </si>
  <si>
    <t>25.67</t>
  </si>
  <si>
    <t>库管</t>
  </si>
  <si>
    <t>0000849853</t>
  </si>
  <si>
    <t>王雨晴</t>
  </si>
  <si>
    <t>v4466</t>
  </si>
  <si>
    <t>0000863137</t>
  </si>
  <si>
    <t>陶鑫鑫</t>
  </si>
  <si>
    <t>2020-09-07</t>
  </si>
  <si>
    <t>V4422</t>
  </si>
  <si>
    <t>0000681635</t>
  </si>
  <si>
    <t>余继雪</t>
  </si>
  <si>
    <t>23.83</t>
  </si>
  <si>
    <t>0000872366</t>
  </si>
  <si>
    <t>缪玉玲</t>
  </si>
  <si>
    <t>V4424</t>
  </si>
  <si>
    <t>17.53</t>
  </si>
  <si>
    <t>陈华</t>
  </si>
  <si>
    <t>V4425</t>
  </si>
  <si>
    <t>27.77</t>
  </si>
  <si>
    <t>1990-06-06</t>
  </si>
  <si>
    <t>蒋坤莉</t>
  </si>
  <si>
    <t>v4467</t>
  </si>
  <si>
    <t>0000888771</t>
  </si>
  <si>
    <t>张宁</t>
  </si>
  <si>
    <t>V4426</t>
  </si>
  <si>
    <t>55.36</t>
  </si>
  <si>
    <t>2000-07-07</t>
  </si>
  <si>
    <t>0000905400</t>
  </si>
  <si>
    <t>雷文全</t>
  </si>
  <si>
    <t>2020-09-08</t>
  </si>
  <si>
    <t>0000901811</t>
  </si>
  <si>
    <t>2019-09-13</t>
  </si>
  <si>
    <t>阴户</t>
  </si>
  <si>
    <t>0000905565</t>
  </si>
  <si>
    <t>黄义兰</t>
  </si>
  <si>
    <t>0000900719</t>
  </si>
  <si>
    <t>陈茂文</t>
  </si>
  <si>
    <t>v4428</t>
  </si>
  <si>
    <t>0000905777</t>
  </si>
  <si>
    <t>崔阳</t>
  </si>
  <si>
    <t>20.2</t>
  </si>
  <si>
    <t>0000757638</t>
  </si>
  <si>
    <t>刘玲</t>
  </si>
  <si>
    <t>v4464</t>
  </si>
  <si>
    <t>0000473872</t>
  </si>
  <si>
    <t>何贵林</t>
  </si>
  <si>
    <t>v4463</t>
  </si>
  <si>
    <t>5.7</t>
  </si>
  <si>
    <t>2004-08-06</t>
  </si>
  <si>
    <t>0000811746</t>
  </si>
  <si>
    <t>何金隆</t>
  </si>
  <si>
    <t>v4462</t>
  </si>
  <si>
    <t>左大拇指</t>
  </si>
  <si>
    <t>0000312124</t>
  </si>
  <si>
    <t>周万碧</t>
  </si>
  <si>
    <t>v4461</t>
  </si>
  <si>
    <t>0000904788</t>
  </si>
  <si>
    <t>徐心兰</t>
  </si>
  <si>
    <t>v4470</t>
  </si>
  <si>
    <t>0000906597</t>
  </si>
  <si>
    <t>赵连举</t>
  </si>
  <si>
    <t>v4471</t>
  </si>
  <si>
    <t>V型，从不灼伤，经常晒黑、VI型，从不灼伤，总是晒黑</t>
  </si>
  <si>
    <t>庞孝设</t>
  </si>
  <si>
    <t>0000889732</t>
  </si>
  <si>
    <t>王耀霆</t>
  </si>
  <si>
    <t>v4472</t>
  </si>
  <si>
    <t>0000765864</t>
  </si>
  <si>
    <t>周兴华</t>
  </si>
  <si>
    <t>v4473</t>
  </si>
  <si>
    <t>张德兴</t>
  </si>
  <si>
    <t>V4431</t>
  </si>
  <si>
    <t>0000904564</t>
  </si>
  <si>
    <t>廖凤</t>
  </si>
  <si>
    <t>v4474</t>
  </si>
  <si>
    <t>医美</t>
  </si>
  <si>
    <t>2015-09-12</t>
  </si>
  <si>
    <t>0000897741</t>
  </si>
  <si>
    <t>王怀银</t>
  </si>
  <si>
    <t>v4475</t>
  </si>
  <si>
    <t>27.1</t>
  </si>
  <si>
    <t>0000887386</t>
  </si>
  <si>
    <t>伍业均</t>
  </si>
  <si>
    <t>26.63</t>
  </si>
  <si>
    <t>0000829947</t>
  </si>
  <si>
    <t>李开义</t>
  </si>
  <si>
    <t>v4476</t>
  </si>
  <si>
    <t>0000110681</t>
  </si>
  <si>
    <t>卢秋菊</t>
  </si>
  <si>
    <t>颈部、胸</t>
  </si>
  <si>
    <t>王思垚</t>
  </si>
  <si>
    <t>杨俊凯</t>
  </si>
  <si>
    <t>徐开理</t>
  </si>
  <si>
    <t>2011-09-06</t>
  </si>
  <si>
    <t>王晓玲</t>
  </si>
  <si>
    <t>834</t>
  </si>
  <si>
    <t>2007-01-09</t>
  </si>
  <si>
    <t>刘志灿</t>
  </si>
  <si>
    <t>2013-05-07</t>
  </si>
  <si>
    <t>徐俊杰</t>
  </si>
  <si>
    <t>冉晋良</t>
  </si>
  <si>
    <t>837</t>
  </si>
  <si>
    <t>程积惠</t>
  </si>
  <si>
    <t>刘正*</t>
  </si>
  <si>
    <t>李忠奎</t>
  </si>
  <si>
    <t>0000906908</t>
  </si>
  <si>
    <t>李元华</t>
  </si>
  <si>
    <t>v4477</t>
  </si>
  <si>
    <t>2014-09-04</t>
  </si>
  <si>
    <t>0000906891</t>
  </si>
  <si>
    <t>周术琴</t>
  </si>
  <si>
    <t>v4478</t>
  </si>
  <si>
    <t>0000907624</t>
  </si>
  <si>
    <t>黄朝禄</t>
  </si>
  <si>
    <t>v4479</t>
  </si>
  <si>
    <t>26.81</t>
  </si>
  <si>
    <t>电器</t>
  </si>
  <si>
    <t>腿 臀 腋下</t>
  </si>
  <si>
    <t>0000904251</t>
  </si>
  <si>
    <t>阮继容</t>
  </si>
  <si>
    <t>v4480</t>
  </si>
  <si>
    <t>2003-09-11</t>
  </si>
  <si>
    <t>0000906319</t>
  </si>
  <si>
    <t>杨琰</t>
  </si>
  <si>
    <t>v4481</t>
  </si>
  <si>
    <t>000837043</t>
  </si>
  <si>
    <t>朱一鸣</t>
  </si>
  <si>
    <t>v4482</t>
  </si>
  <si>
    <t>2011-09-16</t>
  </si>
  <si>
    <t>0000845510</t>
  </si>
  <si>
    <t>孙光志</t>
  </si>
  <si>
    <t>v4483</t>
  </si>
  <si>
    <t>方佳怡</t>
  </si>
  <si>
    <t>李晓凤</t>
  </si>
  <si>
    <t>21.75</t>
  </si>
  <si>
    <t>2020-09-11</t>
  </si>
  <si>
    <t>付显杨</t>
  </si>
  <si>
    <t>2015-07-27</t>
  </si>
  <si>
    <t>0000673980</t>
  </si>
  <si>
    <t>邓林华</t>
  </si>
  <si>
    <t>v4484</t>
  </si>
  <si>
    <t>牟炜</t>
  </si>
  <si>
    <t>黄亚军</t>
  </si>
  <si>
    <t>陈君</t>
  </si>
  <si>
    <t>2015-05-30</t>
  </si>
  <si>
    <t>高红</t>
  </si>
  <si>
    <t>2014-04-15</t>
  </si>
  <si>
    <t>叶兴盛</t>
  </si>
  <si>
    <t>石旭岩</t>
  </si>
  <si>
    <t>2014-04-11</t>
  </si>
  <si>
    <t>0000891265</t>
  </si>
  <si>
    <t>徐仲琴</t>
  </si>
  <si>
    <t>v4485</t>
  </si>
  <si>
    <t>杜红</t>
  </si>
  <si>
    <t>v4486</t>
  </si>
  <si>
    <t>23.38</t>
  </si>
  <si>
    <t>电器工程师</t>
  </si>
  <si>
    <t>0000909062</t>
  </si>
  <si>
    <t>罗元文</t>
  </si>
  <si>
    <t>v4487</t>
  </si>
  <si>
    <t>0000864476</t>
  </si>
  <si>
    <t>王德琴</t>
  </si>
  <si>
    <t>2020-09-12</t>
  </si>
  <si>
    <t>v4488</t>
  </si>
  <si>
    <t>胯</t>
  </si>
  <si>
    <t>0000903829</t>
  </si>
  <si>
    <t>王思齐</t>
  </si>
  <si>
    <t>0.06</t>
  </si>
  <si>
    <t>v4489</t>
  </si>
  <si>
    <t>13.44</t>
  </si>
  <si>
    <t>0000909485</t>
  </si>
  <si>
    <t>v4490</t>
  </si>
  <si>
    <t>0000867637</t>
  </si>
  <si>
    <t>甘佳艺</t>
  </si>
  <si>
    <t>v4491</t>
  </si>
  <si>
    <t>0000908231</t>
  </si>
  <si>
    <t>曹天莲</t>
  </si>
  <si>
    <t>v4492</t>
  </si>
  <si>
    <t>19.9</t>
  </si>
  <si>
    <t>2020-07-10</t>
  </si>
  <si>
    <t>0000640712</t>
  </si>
  <si>
    <t>0.51</t>
  </si>
  <si>
    <t>v4493</t>
  </si>
  <si>
    <t>0000907252</t>
  </si>
  <si>
    <t>李艳</t>
  </si>
  <si>
    <t>v4494</t>
  </si>
  <si>
    <t>0000908823</t>
  </si>
  <si>
    <t>刘雨豪</t>
  </si>
  <si>
    <t>v4495</t>
  </si>
  <si>
    <t>2018-09-08</t>
  </si>
  <si>
    <t>0000874973</t>
  </si>
  <si>
    <t>梅莹</t>
  </si>
  <si>
    <t>v4496</t>
  </si>
  <si>
    <t>0000632317</t>
  </si>
  <si>
    <t>樊玉华</t>
  </si>
  <si>
    <t>1.02</t>
  </si>
  <si>
    <t>v4497</t>
  </si>
  <si>
    <t>冯智强</t>
  </si>
  <si>
    <t>v4498</t>
  </si>
  <si>
    <t>0000872145</t>
  </si>
  <si>
    <t>韩笑</t>
  </si>
  <si>
    <t>2020-09-13</t>
  </si>
  <si>
    <t>v4499</t>
  </si>
  <si>
    <t>16.02</t>
  </si>
  <si>
    <t>0000910209</t>
  </si>
  <si>
    <t>袁浩益</t>
  </si>
  <si>
    <t>v4500</t>
  </si>
  <si>
    <t>22.44</t>
  </si>
  <si>
    <t>0000311117</t>
  </si>
  <si>
    <t>王平凡</t>
  </si>
  <si>
    <t>v4501</t>
  </si>
  <si>
    <t>0000862519</t>
  </si>
  <si>
    <t>牟良军</t>
  </si>
  <si>
    <t>v4502</t>
  </si>
  <si>
    <t>何叶</t>
  </si>
  <si>
    <t>v4503</t>
  </si>
  <si>
    <t>零售</t>
  </si>
  <si>
    <t>0000892841</t>
  </si>
  <si>
    <t>张书敏</t>
  </si>
  <si>
    <t>v4504</t>
  </si>
  <si>
    <t>25.55</t>
  </si>
  <si>
    <t>叶熙源</t>
  </si>
  <si>
    <t>v4505</t>
  </si>
  <si>
    <t>27.7</t>
  </si>
  <si>
    <t>0000903401</t>
  </si>
  <si>
    <t>姚元娥</t>
  </si>
  <si>
    <t>v4506</t>
  </si>
  <si>
    <t>2015-09-11</t>
  </si>
  <si>
    <t>0000910977</t>
  </si>
  <si>
    <t>赵桂秀</t>
  </si>
  <si>
    <t>v4507</t>
  </si>
  <si>
    <t>刘渝森</t>
  </si>
  <si>
    <t>v4508</t>
  </si>
  <si>
    <t>0000890367</t>
  </si>
  <si>
    <t>匡素梅</t>
  </si>
  <si>
    <t>v4509</t>
  </si>
  <si>
    <t>27.4</t>
  </si>
  <si>
    <t>0000908052</t>
  </si>
  <si>
    <t>余莉</t>
  </si>
  <si>
    <t>v4510</t>
  </si>
  <si>
    <t>0000911311</t>
  </si>
  <si>
    <t>张序正</t>
  </si>
  <si>
    <t>2020-09-14</t>
  </si>
  <si>
    <t>v4511</t>
  </si>
  <si>
    <t>0000911285</t>
  </si>
  <si>
    <t>余晓琼</t>
  </si>
  <si>
    <t>v4512</t>
  </si>
  <si>
    <t>1982-09-23</t>
  </si>
  <si>
    <t>0000840012</t>
  </si>
  <si>
    <t>杨斯婷</t>
  </si>
  <si>
    <t>v4513</t>
  </si>
  <si>
    <t>2014-09-11</t>
  </si>
  <si>
    <t>0000240742</t>
  </si>
  <si>
    <t>段启芳</t>
  </si>
  <si>
    <t>v4514</t>
  </si>
  <si>
    <t>23.72</t>
  </si>
  <si>
    <t>0000531200</t>
  </si>
  <si>
    <t>胡贵群</t>
  </si>
  <si>
    <t>v4437</t>
  </si>
  <si>
    <t>0000717257</t>
  </si>
  <si>
    <t>陈远芳</t>
  </si>
  <si>
    <t>25.8</t>
  </si>
  <si>
    <t>2010-09-08</t>
  </si>
  <si>
    <t>0000827729</t>
  </si>
  <si>
    <t>吴重荣</t>
  </si>
  <si>
    <t>v4439</t>
  </si>
  <si>
    <t>23.05</t>
  </si>
  <si>
    <t>0000895717</t>
  </si>
  <si>
    <t>石云丹</t>
  </si>
  <si>
    <t>0000864299</t>
  </si>
  <si>
    <t>朱世容</t>
  </si>
  <si>
    <t>2020-09-15</t>
  </si>
  <si>
    <t>v4441</t>
  </si>
  <si>
    <t>0000302285</t>
  </si>
  <si>
    <t>李臻</t>
  </si>
  <si>
    <t>v4442</t>
  </si>
  <si>
    <t>0000629793</t>
  </si>
  <si>
    <t>邓理民</t>
  </si>
  <si>
    <t>V4443</t>
  </si>
  <si>
    <t>74.5</t>
  </si>
  <si>
    <t>26.39</t>
  </si>
  <si>
    <t>足踝</t>
  </si>
  <si>
    <t>石世会</t>
  </si>
  <si>
    <t>v4515</t>
  </si>
  <si>
    <t>23.11</t>
  </si>
  <si>
    <t>2009-09-10</t>
  </si>
  <si>
    <t>0000829817</t>
  </si>
  <si>
    <t>罗豪</t>
  </si>
  <si>
    <t>v4516</t>
  </si>
  <si>
    <t>25.28</t>
  </si>
  <si>
    <t>0000913170</t>
  </si>
  <si>
    <t>罗杰</t>
  </si>
  <si>
    <t>v4444</t>
  </si>
  <si>
    <t>20.66</t>
  </si>
  <si>
    <t>0000913188</t>
  </si>
  <si>
    <t>张王官月</t>
  </si>
  <si>
    <t>头皮0.2</t>
  </si>
  <si>
    <t>4517</t>
  </si>
  <si>
    <t>0000912181</t>
  </si>
  <si>
    <t>杨庆渝</t>
  </si>
  <si>
    <t>v4445</t>
  </si>
  <si>
    <t>操作工</t>
  </si>
  <si>
    <t>0000913212</t>
  </si>
  <si>
    <t>颜宁</t>
  </si>
  <si>
    <t>22.29</t>
  </si>
  <si>
    <t>2000-03-01</t>
  </si>
  <si>
    <t>0000858953</t>
  </si>
  <si>
    <t>谢靖</t>
  </si>
  <si>
    <t>v4447</t>
  </si>
  <si>
    <t>0000900950</t>
  </si>
  <si>
    <t>贺仁惠</t>
  </si>
  <si>
    <t>v4518</t>
  </si>
  <si>
    <t>0000125851</t>
  </si>
  <si>
    <t>王普</t>
  </si>
  <si>
    <t>v4519</t>
  </si>
  <si>
    <t>2016-09-15</t>
  </si>
  <si>
    <t>0000888846</t>
  </si>
  <si>
    <t>郑张椀萌</t>
  </si>
  <si>
    <t>v4520</t>
  </si>
  <si>
    <t>12.53</t>
  </si>
  <si>
    <t>0000587802</t>
  </si>
  <si>
    <t>文龙江</t>
  </si>
  <si>
    <t>v4521</t>
  </si>
  <si>
    <t>35.15</t>
  </si>
  <si>
    <t>0000913696</t>
  </si>
  <si>
    <t>徐素君</t>
  </si>
  <si>
    <t>v4522</t>
  </si>
  <si>
    <t>0000913728</t>
  </si>
  <si>
    <t>韦济敏</t>
  </si>
  <si>
    <t>23.62</t>
  </si>
  <si>
    <t>0000912152</t>
  </si>
  <si>
    <t>陈关飞</t>
  </si>
  <si>
    <t>4448</t>
  </si>
  <si>
    <t>21.62</t>
  </si>
  <si>
    <t>马竟荣</t>
  </si>
  <si>
    <t>v4523</t>
  </si>
  <si>
    <t>0000015652</t>
  </si>
  <si>
    <t>石海达</t>
  </si>
  <si>
    <t>v4524</t>
  </si>
  <si>
    <t>0000835688</t>
  </si>
  <si>
    <t>周阳</t>
  </si>
  <si>
    <t>v4525</t>
  </si>
  <si>
    <t>0000913877</t>
  </si>
  <si>
    <t>李祖坤</t>
  </si>
  <si>
    <t>v4526</t>
  </si>
  <si>
    <t>0000001153</t>
  </si>
  <si>
    <t>刘小娟</t>
  </si>
  <si>
    <t>v4527</t>
  </si>
  <si>
    <t>2017-09-02</t>
  </si>
  <si>
    <t>李明远</t>
  </si>
  <si>
    <t>V4449</t>
  </si>
  <si>
    <t>26.56</t>
  </si>
  <si>
    <t>李剑其</t>
  </si>
  <si>
    <t>V4450</t>
  </si>
  <si>
    <t>0000913276</t>
  </si>
  <si>
    <t>江昊楠</t>
  </si>
  <si>
    <t>v4528</t>
  </si>
  <si>
    <t>汉                                                                       汉</t>
  </si>
  <si>
    <t>22.09</t>
  </si>
  <si>
    <t>0000883356</t>
  </si>
  <si>
    <t>彭亮</t>
  </si>
  <si>
    <t>2020-09-18</t>
  </si>
  <si>
    <t>v4529</t>
  </si>
  <si>
    <t>7.1</t>
  </si>
  <si>
    <t>头 胸</t>
  </si>
  <si>
    <t>0000521783</t>
  </si>
  <si>
    <t>v4530</t>
  </si>
  <si>
    <t>2018-09-12</t>
  </si>
  <si>
    <t>0000798219</t>
  </si>
  <si>
    <t>郭浩然</t>
  </si>
  <si>
    <t>V4531</t>
  </si>
  <si>
    <t>31.01</t>
  </si>
  <si>
    <t>0000915181</t>
  </si>
  <si>
    <t>祝秀娟</t>
  </si>
  <si>
    <t>v4532</t>
  </si>
  <si>
    <t>0000914389</t>
  </si>
  <si>
    <t>刘福英</t>
  </si>
  <si>
    <t>v4533</t>
  </si>
  <si>
    <t>4959</t>
  </si>
  <si>
    <t>0000914844</t>
  </si>
  <si>
    <t>胡硕</t>
  </si>
  <si>
    <t>v4534</t>
  </si>
  <si>
    <t>28.73</t>
  </si>
  <si>
    <t>教练</t>
  </si>
  <si>
    <t>0000912027</t>
  </si>
  <si>
    <t>刘佩鑫</t>
  </si>
  <si>
    <t>v4535</t>
  </si>
  <si>
    <t>4962</t>
  </si>
  <si>
    <t>0000902424</t>
  </si>
  <si>
    <t>钱光平</t>
  </si>
  <si>
    <t>2020-09-19</t>
  </si>
  <si>
    <t>v4536</t>
  </si>
  <si>
    <t>2006-09-19</t>
  </si>
  <si>
    <t>4969</t>
  </si>
  <si>
    <t>0000915188</t>
  </si>
  <si>
    <t>沈俊龙</t>
  </si>
  <si>
    <t>v4537</t>
  </si>
  <si>
    <t>28.19</t>
  </si>
  <si>
    <t>1994-09-19</t>
  </si>
  <si>
    <t>邢素平</t>
  </si>
  <si>
    <t>v4538</t>
  </si>
  <si>
    <t>2015-09-19</t>
  </si>
  <si>
    <t>0000627318</t>
  </si>
  <si>
    <t>吴尚清</t>
  </si>
  <si>
    <t>4979</t>
  </si>
  <si>
    <t>0000873332</t>
  </si>
  <si>
    <t>潘洪卫</t>
  </si>
  <si>
    <t>v4540</t>
  </si>
  <si>
    <t>22.43</t>
  </si>
  <si>
    <t>4980</t>
  </si>
  <si>
    <t>0000910126</t>
  </si>
  <si>
    <t>V4551</t>
  </si>
  <si>
    <t>20.59</t>
  </si>
  <si>
    <t>0000796264</t>
  </si>
  <si>
    <t>胡文龙</t>
  </si>
  <si>
    <t>v4541</t>
  </si>
  <si>
    <t>出租车</t>
  </si>
  <si>
    <t>4982</t>
  </si>
  <si>
    <t>0000917917</t>
  </si>
  <si>
    <t>匡思洁</t>
  </si>
  <si>
    <t>2020-10-30</t>
  </si>
  <si>
    <t>v4542</t>
  </si>
  <si>
    <t>2006-09-14</t>
  </si>
  <si>
    <t>4983</t>
  </si>
  <si>
    <t>唐玉</t>
  </si>
  <si>
    <t>V4553</t>
  </si>
  <si>
    <t>4984</t>
  </si>
  <si>
    <t>0000908153</t>
  </si>
  <si>
    <t>吴靖</t>
  </si>
  <si>
    <t>4985</t>
  </si>
  <si>
    <t>0000891773</t>
  </si>
  <si>
    <t>冉雪琴</t>
  </si>
  <si>
    <t>4987</t>
  </si>
  <si>
    <t>0000917530</t>
  </si>
  <si>
    <t>李星</t>
  </si>
  <si>
    <t>右眼角、颈部</t>
  </si>
  <si>
    <t>4988</t>
  </si>
  <si>
    <t>何昊洋</t>
  </si>
  <si>
    <t>0000917848</t>
  </si>
  <si>
    <t>甘家连</t>
  </si>
  <si>
    <t>v4544</t>
  </si>
  <si>
    <t>0000699828</t>
  </si>
  <si>
    <t>刘琼芳</t>
  </si>
  <si>
    <t>v4545</t>
  </si>
  <si>
    <t>0000918470</t>
  </si>
  <si>
    <t>许洪琳</t>
  </si>
  <si>
    <t>v4546</t>
  </si>
  <si>
    <t>陈辉君</t>
  </si>
  <si>
    <t>李涵腘</t>
  </si>
  <si>
    <t>842</t>
  </si>
  <si>
    <t>徐墁</t>
  </si>
  <si>
    <t>2014-05-05</t>
  </si>
  <si>
    <t>*交萍</t>
  </si>
  <si>
    <t>844</t>
  </si>
  <si>
    <t>2000-09-04</t>
  </si>
  <si>
    <t>陈彦汝</t>
  </si>
  <si>
    <t>845</t>
  </si>
  <si>
    <t>汤水言</t>
  </si>
  <si>
    <t>余昌友</t>
  </si>
  <si>
    <t>2009-09-07</t>
  </si>
  <si>
    <t>刘天娟</t>
  </si>
  <si>
    <t>848</t>
  </si>
  <si>
    <t>张力立</t>
  </si>
  <si>
    <t>王樱洁</t>
  </si>
  <si>
    <t>2014-02-04</t>
  </si>
  <si>
    <t>0000884633</t>
  </si>
  <si>
    <t>周德章</t>
  </si>
  <si>
    <t>2020-09-22</t>
  </si>
  <si>
    <t>v4557</t>
  </si>
  <si>
    <t>营销</t>
  </si>
  <si>
    <t>2014-10-07</t>
  </si>
  <si>
    <t>任芬</t>
  </si>
  <si>
    <t>V4558</t>
  </si>
  <si>
    <t>0000913652</t>
  </si>
  <si>
    <t>刘少华</t>
  </si>
  <si>
    <t>V4559</t>
  </si>
  <si>
    <t>20.79</t>
  </si>
  <si>
    <t>土木工程师</t>
  </si>
  <si>
    <t>0000912836</t>
  </si>
  <si>
    <t>叶常义</t>
  </si>
  <si>
    <t>v4547</t>
  </si>
  <si>
    <t>0000868085</t>
  </si>
  <si>
    <t>王雁</t>
  </si>
  <si>
    <t>v4548</t>
  </si>
  <si>
    <t>1997-09-10</t>
  </si>
  <si>
    <t>0000632385</t>
  </si>
  <si>
    <t>杨思敏</t>
  </si>
  <si>
    <t>v4549</t>
  </si>
  <si>
    <t>2020-02-13</t>
  </si>
  <si>
    <t>0000532852</t>
  </si>
  <si>
    <t>屈燕</t>
  </si>
  <si>
    <t>v4550</t>
  </si>
  <si>
    <t>0000237221</t>
  </si>
  <si>
    <t>李小松</t>
  </si>
  <si>
    <t>v4560</t>
  </si>
  <si>
    <t>吴启容</t>
  </si>
  <si>
    <t>0000900444</t>
  </si>
  <si>
    <t>廖代英</t>
  </si>
  <si>
    <t>4561</t>
  </si>
  <si>
    <t>0000920476</t>
  </si>
  <si>
    <t>姚礼节</t>
  </si>
  <si>
    <t>v4562</t>
  </si>
  <si>
    <t>0000645244</t>
  </si>
  <si>
    <t>母腾</t>
  </si>
  <si>
    <t>2020-09-25</t>
  </si>
  <si>
    <t>v4651</t>
  </si>
  <si>
    <t>2013-09-25</t>
  </si>
  <si>
    <t>田玉碧</t>
  </si>
  <si>
    <t>2020-09-27</t>
  </si>
  <si>
    <t>Z852</t>
  </si>
  <si>
    <t>2008-08-04</t>
  </si>
  <si>
    <t>主枞泌</t>
  </si>
  <si>
    <t>2012-08-06</t>
  </si>
  <si>
    <t>吴永骏</t>
  </si>
  <si>
    <t>胡安琼</t>
  </si>
  <si>
    <t>2010-07-05</t>
  </si>
  <si>
    <t>刘海国</t>
  </si>
  <si>
    <t>Z857</t>
  </si>
  <si>
    <t>杨洁</t>
  </si>
  <si>
    <t>2000-09-05</t>
  </si>
  <si>
    <t>侯真萍</t>
  </si>
  <si>
    <t>2014-02-03</t>
  </si>
  <si>
    <t>周圣林</t>
  </si>
  <si>
    <t>夏娇艳</t>
  </si>
  <si>
    <t>0000908928</t>
  </si>
  <si>
    <t>唐日</t>
  </si>
  <si>
    <t>v4652</t>
  </si>
  <si>
    <t>Z862</t>
  </si>
  <si>
    <t>唐梓皓</t>
  </si>
  <si>
    <t>张莉</t>
  </si>
  <si>
    <t>向举</t>
  </si>
  <si>
    <t>2008-09-08</t>
  </si>
  <si>
    <t>田琪浩</t>
  </si>
  <si>
    <t>谭宏宇</t>
  </si>
  <si>
    <t>郑明会</t>
  </si>
  <si>
    <t>2004-09-06</t>
  </si>
  <si>
    <t>刘烨</t>
  </si>
  <si>
    <t>2014-03-03</t>
  </si>
  <si>
    <t>邵德丰</t>
  </si>
  <si>
    <t>2007-09-03</t>
  </si>
  <si>
    <t>方君</t>
  </si>
  <si>
    <t>2008-09-09</t>
  </si>
  <si>
    <t>许子龙</t>
  </si>
  <si>
    <t>0000846083</t>
  </si>
  <si>
    <t>胡英</t>
  </si>
  <si>
    <t>v4653</t>
  </si>
  <si>
    <t>22.07</t>
  </si>
  <si>
    <t>仡佬</t>
  </si>
  <si>
    <t>2014-07-07</t>
  </si>
  <si>
    <t>樊星恋</t>
  </si>
  <si>
    <t>周玉玲</t>
  </si>
  <si>
    <t>卢红</t>
  </si>
  <si>
    <t>v4654</t>
  </si>
  <si>
    <t>李梅</t>
  </si>
  <si>
    <t>周苏华</t>
  </si>
  <si>
    <t>2006-09-04</t>
  </si>
  <si>
    <t>刘小方</t>
  </si>
  <si>
    <t>2013-08-23</t>
  </si>
  <si>
    <t>李淑静</t>
  </si>
  <si>
    <t>蒋皓</t>
  </si>
  <si>
    <t>2003-08-04</t>
  </si>
  <si>
    <t>谢静</t>
  </si>
  <si>
    <t>张成芬</t>
  </si>
  <si>
    <t>胡鹏</t>
  </si>
  <si>
    <t>喻江</t>
  </si>
  <si>
    <t>2014-09-02</t>
  </si>
  <si>
    <t>杨东来</t>
  </si>
  <si>
    <t>邹安娜</t>
  </si>
  <si>
    <t>夏晓恩</t>
  </si>
  <si>
    <t>蹇忠静</t>
  </si>
  <si>
    <t>邹明玉</t>
  </si>
  <si>
    <t>陈红兰</t>
  </si>
  <si>
    <t>1998-09-02</t>
  </si>
  <si>
    <t>Z893</t>
  </si>
  <si>
    <t>1994-09-06</t>
  </si>
  <si>
    <t>杨子轶</t>
  </si>
  <si>
    <t>余泓贤</t>
  </si>
  <si>
    <t>李玟远</t>
  </si>
  <si>
    <t>2015-08-27</t>
  </si>
  <si>
    <t>2014-07-02</t>
  </si>
  <si>
    <t>杨平</t>
  </si>
  <si>
    <t>尹红</t>
  </si>
  <si>
    <t>0.85</t>
  </si>
  <si>
    <t>郑义</t>
  </si>
  <si>
    <t>黄容</t>
  </si>
  <si>
    <t>季琼</t>
  </si>
  <si>
    <t>莫英</t>
  </si>
  <si>
    <t>2009-09-02</t>
  </si>
  <si>
    <t>邓宁菲</t>
  </si>
  <si>
    <t>2020-09-28</t>
  </si>
  <si>
    <t>刘全珍</t>
  </si>
  <si>
    <t>v4655</t>
  </si>
  <si>
    <t>28.62</t>
  </si>
  <si>
    <t>0000914338</t>
  </si>
  <si>
    <t>唐英杰</t>
  </si>
  <si>
    <t>2020-11-10</t>
  </si>
  <si>
    <t>0000923658</t>
  </si>
  <si>
    <t>谢明光</t>
  </si>
  <si>
    <t>v4656</t>
  </si>
  <si>
    <t>2010-09-27</t>
  </si>
  <si>
    <t>0000923646</t>
  </si>
  <si>
    <t>龙杰</t>
  </si>
  <si>
    <t>v4657</t>
  </si>
  <si>
    <t>装修工</t>
  </si>
  <si>
    <t>2017-09-27</t>
  </si>
  <si>
    <t>余念蓉</t>
  </si>
  <si>
    <t>4564</t>
  </si>
  <si>
    <t>0000913407</t>
  </si>
  <si>
    <t>吴家凤</t>
  </si>
  <si>
    <t>v4565</t>
  </si>
  <si>
    <t>165.6</t>
  </si>
  <si>
    <t>23.33</t>
  </si>
  <si>
    <t>2007-05-08</t>
  </si>
  <si>
    <t>0000565693</t>
  </si>
  <si>
    <t>古春明</t>
  </si>
  <si>
    <t>v4658</t>
  </si>
  <si>
    <t>0.</t>
  </si>
  <si>
    <t>0000737618</t>
  </si>
  <si>
    <t>丁志明</t>
  </si>
  <si>
    <t>v4659</t>
  </si>
  <si>
    <t>0000894576</t>
  </si>
  <si>
    <t>刘晓英</t>
  </si>
  <si>
    <t>2020-09-29</t>
  </si>
  <si>
    <t>v4566</t>
  </si>
  <si>
    <t>0000573717</t>
  </si>
  <si>
    <t>彭语晨</t>
  </si>
  <si>
    <t>V4567</t>
  </si>
  <si>
    <t>张恩瑞</t>
  </si>
  <si>
    <t>V4568</t>
  </si>
  <si>
    <t>李姿萱</t>
  </si>
  <si>
    <t>0000925617</t>
  </si>
  <si>
    <t>肖国珍</t>
  </si>
  <si>
    <t>18.2</t>
  </si>
  <si>
    <t>4660</t>
  </si>
  <si>
    <t>2005-04-01</t>
  </si>
  <si>
    <t>2005-03-03</t>
  </si>
  <si>
    <t>0000925718</t>
  </si>
  <si>
    <t>夏克道</t>
  </si>
  <si>
    <t>4661</t>
  </si>
  <si>
    <t>25.29</t>
  </si>
  <si>
    <t>双手前臂</t>
  </si>
  <si>
    <t>0000922836</t>
  </si>
  <si>
    <t>李向辉</t>
  </si>
  <si>
    <t>V4569</t>
  </si>
  <si>
    <t>0000923510</t>
  </si>
  <si>
    <t>张赵飞</t>
  </si>
  <si>
    <t>4662</t>
  </si>
  <si>
    <t>前头顶</t>
  </si>
  <si>
    <t>0000872037</t>
  </si>
  <si>
    <t>刘刚</t>
  </si>
  <si>
    <t>4663</t>
  </si>
  <si>
    <t>0000808243</t>
  </si>
  <si>
    <t>胡艳惠</t>
  </si>
  <si>
    <t>27.12</t>
  </si>
  <si>
    <t>2014-03-04</t>
  </si>
  <si>
    <t>2003-09-02</t>
  </si>
  <si>
    <t>0000925965</t>
  </si>
  <si>
    <t>刘德碧</t>
  </si>
  <si>
    <t>25.43</t>
  </si>
  <si>
    <t>0000930126</t>
  </si>
  <si>
    <t>郑博文</t>
  </si>
  <si>
    <t>v4665</t>
  </si>
  <si>
    <t>0000922320</t>
  </si>
  <si>
    <t>何政洋</t>
  </si>
  <si>
    <t>v4666</t>
  </si>
  <si>
    <t>14.28</t>
  </si>
  <si>
    <t>0000908270</t>
  </si>
  <si>
    <t>王子茹</t>
  </si>
  <si>
    <t>2013-03-05</t>
  </si>
  <si>
    <t>1990-10-02</t>
  </si>
  <si>
    <t>向权伟</t>
  </si>
  <si>
    <t>张吕涛</t>
  </si>
  <si>
    <t>谭学成</t>
  </si>
  <si>
    <t>v4667</t>
  </si>
  <si>
    <t>21.15</t>
  </si>
  <si>
    <t>刘远贵</t>
  </si>
  <si>
    <t>王官婧</t>
  </si>
  <si>
    <t>2010-10-11</t>
  </si>
  <si>
    <t>韩廷福</t>
  </si>
  <si>
    <t>2009-06-08</t>
  </si>
  <si>
    <t>吴雷</t>
  </si>
  <si>
    <t>2004-02-07</t>
  </si>
  <si>
    <t>孙珍</t>
  </si>
  <si>
    <t>1999-06-07</t>
  </si>
  <si>
    <t>0000836953</t>
  </si>
  <si>
    <t>郑莉</t>
  </si>
  <si>
    <t>v4668</t>
  </si>
  <si>
    <t>郑绍蕳</t>
  </si>
  <si>
    <t>0000572963</t>
  </si>
  <si>
    <t>李仁丹</t>
  </si>
  <si>
    <t>v4669</t>
  </si>
  <si>
    <t>张官清</t>
  </si>
  <si>
    <t>2014-04-07</t>
  </si>
  <si>
    <t>0000935777</t>
  </si>
  <si>
    <t>简锭梅</t>
  </si>
  <si>
    <t>v4670</t>
  </si>
  <si>
    <t>2005-10-01</t>
  </si>
  <si>
    <t>0000879678</t>
  </si>
  <si>
    <t>孟岗超</t>
  </si>
  <si>
    <t>v4671</t>
  </si>
  <si>
    <t>2019-10-04</t>
  </si>
  <si>
    <t>0000916458</t>
  </si>
  <si>
    <t>杨熊</t>
  </si>
  <si>
    <t>v4672</t>
  </si>
  <si>
    <t>2019-10-11</t>
  </si>
  <si>
    <t>王棨梅</t>
  </si>
  <si>
    <t>2015-07-16</t>
  </si>
  <si>
    <t>2010-04-05</t>
  </si>
  <si>
    <t>2000-01-04</t>
  </si>
  <si>
    <t>张芷霖</t>
  </si>
  <si>
    <t>v4673</t>
  </si>
  <si>
    <t>周梁莲</t>
  </si>
  <si>
    <t>2015-10-06</t>
  </si>
  <si>
    <t>2010-08-03</t>
  </si>
  <si>
    <t>2006-06-06</t>
  </si>
  <si>
    <t>2014-06-25</t>
  </si>
  <si>
    <t>2013-10-10</t>
  </si>
  <si>
    <t>0000933435</t>
  </si>
  <si>
    <t>刘秋云</t>
  </si>
  <si>
    <t>2020-10-11</t>
  </si>
  <si>
    <t>v4674</t>
  </si>
  <si>
    <t>0000915495</t>
  </si>
  <si>
    <t>徐银</t>
  </si>
  <si>
    <t>v4572</t>
  </si>
  <si>
    <t>0000918650</t>
  </si>
  <si>
    <t>饶艺</t>
  </si>
  <si>
    <t>2020-11-23</t>
  </si>
  <si>
    <t>v4573</t>
  </si>
  <si>
    <t>22.39</t>
  </si>
  <si>
    <t>研究生</t>
  </si>
  <si>
    <t>腋前</t>
  </si>
  <si>
    <t>董艺璇</t>
  </si>
  <si>
    <t>0000504902</t>
  </si>
  <si>
    <t>范桂辉</t>
  </si>
  <si>
    <t>v4575</t>
  </si>
  <si>
    <t>13.67</t>
  </si>
  <si>
    <t>2019-05-11</t>
  </si>
  <si>
    <t>邵函</t>
  </si>
  <si>
    <t>0000912430</t>
  </si>
  <si>
    <t>郑丹丹</t>
  </si>
  <si>
    <t>v4578</t>
  </si>
  <si>
    <t>0000502658</t>
  </si>
  <si>
    <t>任磊</t>
  </si>
  <si>
    <t>v4577</t>
  </si>
  <si>
    <t>18.77</t>
  </si>
  <si>
    <t>0000854563</t>
  </si>
  <si>
    <t>蔡顶琴</t>
  </si>
  <si>
    <t>v4579</t>
  </si>
  <si>
    <t>戴春练</t>
  </si>
  <si>
    <t>V4580</t>
  </si>
  <si>
    <t>检验师</t>
  </si>
  <si>
    <t>0000929952</t>
  </si>
  <si>
    <t>彭永群</t>
  </si>
  <si>
    <t>2020-10-14</t>
  </si>
  <si>
    <t>4675</t>
  </si>
  <si>
    <t>0000939906</t>
  </si>
  <si>
    <t>唐强</t>
  </si>
  <si>
    <t>2020-11-03</t>
  </si>
  <si>
    <t>4676</t>
  </si>
  <si>
    <t>0000906903</t>
  </si>
  <si>
    <t>陈秋萍</t>
  </si>
  <si>
    <t>4677</t>
  </si>
  <si>
    <t>裱花师</t>
  </si>
  <si>
    <t>陈海燕</t>
  </si>
  <si>
    <t>4678</t>
  </si>
  <si>
    <t>2016-10-14</t>
  </si>
  <si>
    <t>0000871237</t>
  </si>
  <si>
    <t>杨军</t>
  </si>
  <si>
    <t>v4679</t>
  </si>
  <si>
    <t>0000940558</t>
  </si>
  <si>
    <t>黄显钦</t>
  </si>
  <si>
    <t>V4516</t>
  </si>
  <si>
    <t>0000748683</t>
  </si>
  <si>
    <t>李霞</t>
  </si>
  <si>
    <t>v4680</t>
  </si>
  <si>
    <t>14.7</t>
  </si>
  <si>
    <t>20.23</t>
  </si>
  <si>
    <t>2013-10-25</t>
  </si>
  <si>
    <t>0000621479</t>
  </si>
  <si>
    <t>贾俊睿</t>
  </si>
  <si>
    <t>v</t>
  </si>
  <si>
    <t>2019-05-09</t>
  </si>
  <si>
    <t>0000933136</t>
  </si>
  <si>
    <t>何友丽</t>
  </si>
  <si>
    <t>23.42</t>
  </si>
  <si>
    <t>2002-10-01</t>
  </si>
  <si>
    <t>0000927197</t>
  </si>
  <si>
    <t>李建蓉</t>
  </si>
  <si>
    <t>2008-03-01</t>
  </si>
  <si>
    <t>邵华</t>
  </si>
  <si>
    <t>v4681</t>
  </si>
  <si>
    <t>9.6</t>
  </si>
  <si>
    <t>28.57</t>
  </si>
  <si>
    <t>2019-11-16</t>
  </si>
  <si>
    <t>王永唐</t>
  </si>
  <si>
    <t>v4682</t>
  </si>
  <si>
    <t>2000-10-12</t>
  </si>
  <si>
    <t>0000711643</t>
  </si>
  <si>
    <t>刘璐</t>
  </si>
  <si>
    <t>v4683</t>
  </si>
  <si>
    <t>0000920301</t>
  </si>
  <si>
    <t>周安静</t>
  </si>
  <si>
    <t>v4684</t>
  </si>
  <si>
    <t>0000939107</t>
  </si>
  <si>
    <t>王梦</t>
  </si>
  <si>
    <t>v4685</t>
  </si>
  <si>
    <t>0000662919</t>
  </si>
  <si>
    <t>余发荣</t>
  </si>
  <si>
    <t>v4686</t>
  </si>
  <si>
    <t>0000923665</t>
  </si>
  <si>
    <t>杨婧熠</t>
  </si>
  <si>
    <t>v4687</t>
  </si>
  <si>
    <t>0000941174</t>
  </si>
  <si>
    <t>熊琴</t>
  </si>
  <si>
    <t>v4688</t>
  </si>
  <si>
    <t>0000609544</t>
  </si>
  <si>
    <t>祝源婕</t>
  </si>
  <si>
    <t>v4689</t>
  </si>
  <si>
    <t>8.16</t>
  </si>
  <si>
    <t>0000815368</t>
  </si>
  <si>
    <t>宋美辰</t>
  </si>
  <si>
    <t>v4690</t>
  </si>
  <si>
    <t>000922108</t>
  </si>
  <si>
    <t>王泽毅</t>
  </si>
  <si>
    <t>V4691</t>
  </si>
  <si>
    <t>0000186751</t>
  </si>
  <si>
    <t>郭劼</t>
  </si>
  <si>
    <t>v4692</t>
  </si>
  <si>
    <t>19.73</t>
  </si>
  <si>
    <t>2020-06-19</t>
  </si>
  <si>
    <t>0000739146</t>
  </si>
  <si>
    <t>王小玲</t>
  </si>
  <si>
    <t>0000877730</t>
  </si>
  <si>
    <t>万武惠</t>
  </si>
  <si>
    <t>李昌兰</t>
  </si>
  <si>
    <t>v4693</t>
  </si>
  <si>
    <t>2018-04-07</t>
  </si>
  <si>
    <t>2017-10-05</t>
  </si>
  <si>
    <t>陈翔</t>
  </si>
  <si>
    <t>0000942671</t>
  </si>
  <si>
    <t>赵欣</t>
  </si>
  <si>
    <t>v4694</t>
  </si>
  <si>
    <t>0000927588</t>
  </si>
  <si>
    <t>李容</t>
  </si>
  <si>
    <t>v4695</t>
  </si>
  <si>
    <t>2007-10-04</t>
  </si>
  <si>
    <t>蔡攀</t>
  </si>
  <si>
    <t>v4696</t>
  </si>
  <si>
    <t>0000833453</t>
  </si>
  <si>
    <t>黄维兰</t>
  </si>
  <si>
    <t>v4697</t>
  </si>
  <si>
    <t>20.28</t>
  </si>
  <si>
    <t>0000673835</t>
  </si>
  <si>
    <t>袁立亚</t>
  </si>
  <si>
    <t>v4698</t>
  </si>
  <si>
    <t>2010-10-08</t>
  </si>
  <si>
    <t>杨欣</t>
  </si>
  <si>
    <t>1986-10-01</t>
  </si>
  <si>
    <t>段星瑞</t>
  </si>
  <si>
    <t>0000945538</t>
  </si>
  <si>
    <t>俞洋</t>
  </si>
  <si>
    <t>v4699</t>
  </si>
  <si>
    <t>2010-10-02</t>
  </si>
  <si>
    <t>2015-08-11</t>
  </si>
  <si>
    <t>v1346</t>
  </si>
  <si>
    <t>吴鹏飞</t>
  </si>
  <si>
    <t>范志明</t>
  </si>
  <si>
    <t>夏坤秀</t>
  </si>
  <si>
    <t>田哲屹</t>
  </si>
  <si>
    <t>0-1</t>
  </si>
  <si>
    <t>谢林哲</t>
  </si>
  <si>
    <t>1350</t>
  </si>
  <si>
    <t>邓鑫楠</t>
  </si>
  <si>
    <t>王学刚</t>
  </si>
  <si>
    <t>曾义</t>
  </si>
  <si>
    <t>刘雯援</t>
  </si>
  <si>
    <t>蔡朝慧</t>
  </si>
  <si>
    <t>许昊天</t>
  </si>
  <si>
    <t>喻治胜</t>
  </si>
  <si>
    <t>2015-08-24</t>
  </si>
  <si>
    <t>张雨欣</t>
  </si>
  <si>
    <t>杨文婕</t>
  </si>
  <si>
    <t>游元嫄</t>
  </si>
  <si>
    <t>1361</t>
  </si>
  <si>
    <t>孙震</t>
  </si>
  <si>
    <t>蒋宛彤</t>
  </si>
  <si>
    <t>徐云万</t>
  </si>
  <si>
    <t>2007-10-01</t>
  </si>
  <si>
    <t>董程成</t>
  </si>
  <si>
    <t>张浩楠</t>
  </si>
  <si>
    <t>1364</t>
  </si>
  <si>
    <t>2015-08-25</t>
  </si>
  <si>
    <t>刘翼</t>
  </si>
  <si>
    <t>王淑珍</t>
  </si>
  <si>
    <t>龙霞</t>
  </si>
  <si>
    <t>2015-07-03</t>
  </si>
  <si>
    <t>陈瑞</t>
  </si>
  <si>
    <t>2015-08-26</t>
  </si>
  <si>
    <t>王思卓</t>
  </si>
  <si>
    <t>1367</t>
  </si>
  <si>
    <t>秦晓蓉</t>
  </si>
  <si>
    <t>瞿江云</t>
  </si>
  <si>
    <t>1998-10-01</t>
  </si>
  <si>
    <t>谢科成</t>
  </si>
  <si>
    <t>2000-10-05</t>
  </si>
  <si>
    <t>李天蓉</t>
  </si>
  <si>
    <t>1993-12-23</t>
  </si>
  <si>
    <t>黄秀琳</t>
  </si>
  <si>
    <t>40%</t>
  </si>
  <si>
    <t>技师</t>
  </si>
  <si>
    <t>董杰</t>
  </si>
  <si>
    <t>杨鑫</t>
  </si>
  <si>
    <t>v4700</t>
  </si>
  <si>
    <t>臀</t>
  </si>
  <si>
    <t>0000945383</t>
  </si>
  <si>
    <t>v4751</t>
  </si>
  <si>
    <t>2014-10-11</t>
  </si>
  <si>
    <t>0000926332</t>
  </si>
  <si>
    <t>田继洋</t>
  </si>
  <si>
    <t>v4752</t>
  </si>
  <si>
    <t>倪诗文</t>
  </si>
  <si>
    <t>谭文彦</t>
  </si>
  <si>
    <t>王白金</t>
  </si>
  <si>
    <t>李晓雨</t>
  </si>
  <si>
    <t>唐群英</t>
  </si>
  <si>
    <t>1377</t>
  </si>
  <si>
    <t>何超</t>
  </si>
  <si>
    <t>周东绪</t>
  </si>
  <si>
    <t>v1380</t>
  </si>
  <si>
    <t>熊科菊</t>
  </si>
  <si>
    <t>颜素芳</t>
  </si>
  <si>
    <t>肖攀</t>
  </si>
  <si>
    <t>龚莉</t>
  </si>
  <si>
    <t>李安荣</t>
  </si>
  <si>
    <t>熊德梅</t>
  </si>
  <si>
    <t>欧拉</t>
  </si>
  <si>
    <t>杨文中</t>
  </si>
  <si>
    <t>2006-09-06</t>
  </si>
  <si>
    <t>陈绍权</t>
  </si>
  <si>
    <t>1390</t>
  </si>
  <si>
    <t>0000946095</t>
  </si>
  <si>
    <t>程柳</t>
  </si>
  <si>
    <t>4587</t>
  </si>
  <si>
    <t>0000945686</t>
  </si>
  <si>
    <t>赵丹</t>
  </si>
  <si>
    <t>v4753</t>
  </si>
  <si>
    <t>0000946270</t>
  </si>
  <si>
    <t>林啟见</t>
  </si>
  <si>
    <t>v4754</t>
  </si>
  <si>
    <t>2016-10-07</t>
  </si>
  <si>
    <t>柴曾玉</t>
  </si>
  <si>
    <t>2013-05-10</t>
  </si>
  <si>
    <t>v1392</t>
  </si>
  <si>
    <t>2015-09-08</t>
  </si>
  <si>
    <t>史辑仙</t>
  </si>
  <si>
    <t>v4756</t>
  </si>
  <si>
    <t>0000921357</t>
  </si>
  <si>
    <t>袁婕</t>
  </si>
  <si>
    <t>v4755</t>
  </si>
  <si>
    <t>2020-05-22</t>
  </si>
  <si>
    <t>0000353543</t>
  </si>
  <si>
    <t>殷德群</t>
  </si>
  <si>
    <t>v4757</t>
  </si>
  <si>
    <t>2019-10-03</t>
  </si>
  <si>
    <t>手 面</t>
  </si>
  <si>
    <t>张泞芝</t>
  </si>
  <si>
    <t>6-20</t>
  </si>
  <si>
    <t>赵琼华</t>
  </si>
  <si>
    <t>2000-10-01</t>
  </si>
  <si>
    <t>张子奎</t>
  </si>
  <si>
    <t>软件开发</t>
  </si>
  <si>
    <t>李达健</t>
  </si>
  <si>
    <t>杨建</t>
  </si>
  <si>
    <t>陆勇</t>
  </si>
  <si>
    <t>1985-10-01</t>
  </si>
  <si>
    <t>李昌成</t>
  </si>
  <si>
    <t>2012-10-01</t>
  </si>
  <si>
    <t>0000328446</t>
  </si>
  <si>
    <t>黄超</t>
  </si>
  <si>
    <t>v4758</t>
  </si>
  <si>
    <t>0000566393</t>
  </si>
  <si>
    <t>谢岩</t>
  </si>
  <si>
    <t>v4759</t>
  </si>
  <si>
    <t>彭川嘉</t>
  </si>
  <si>
    <t>吴风焱</t>
  </si>
  <si>
    <t>2016-03-22</t>
  </si>
  <si>
    <t>2016-02-11</t>
  </si>
  <si>
    <t>胡朝维</t>
  </si>
  <si>
    <t>田宇涵</t>
  </si>
  <si>
    <t>沈彩蓉</t>
  </si>
  <si>
    <t>2008-06-05</t>
  </si>
  <si>
    <t>邓成孝</t>
  </si>
  <si>
    <t>2016-03-23</t>
  </si>
  <si>
    <t>周睿</t>
  </si>
  <si>
    <t>学员</t>
  </si>
  <si>
    <t>2014-12-03</t>
  </si>
  <si>
    <t>冯军力</t>
  </si>
  <si>
    <t>罗洪蕃</t>
  </si>
  <si>
    <t>李靖</t>
  </si>
  <si>
    <t>2011-01-15</t>
  </si>
  <si>
    <t>秦丹</t>
  </si>
  <si>
    <t>2016-04-20</t>
  </si>
  <si>
    <t>鞠庆生</t>
  </si>
  <si>
    <t>2010-03-02</t>
  </si>
  <si>
    <t>王潇雪</t>
  </si>
  <si>
    <t>后勤工人</t>
  </si>
  <si>
    <t>杨旖旎</t>
  </si>
  <si>
    <t>何毅</t>
  </si>
  <si>
    <t>汽车</t>
  </si>
  <si>
    <t>宋少辉</t>
  </si>
  <si>
    <t>唐旭峰</t>
  </si>
  <si>
    <t>杨俊</t>
  </si>
  <si>
    <t>罗兰</t>
  </si>
  <si>
    <t>杨红</t>
  </si>
  <si>
    <t>舞蹈教师</t>
  </si>
  <si>
    <t>田艳</t>
  </si>
  <si>
    <t>1655</t>
  </si>
  <si>
    <t>2016-03-31</t>
  </si>
  <si>
    <t>1999-10-08</t>
  </si>
  <si>
    <t>胡诗曼</t>
  </si>
  <si>
    <t>2016-04-21</t>
  </si>
  <si>
    <t>王钰</t>
  </si>
  <si>
    <t>张淑英</t>
  </si>
  <si>
    <t>1657</t>
  </si>
  <si>
    <t>1996-10-03</t>
  </si>
  <si>
    <t>4.1</t>
  </si>
  <si>
    <t>江平</t>
  </si>
  <si>
    <t>陈昌玉</t>
  </si>
  <si>
    <t>1660</t>
  </si>
  <si>
    <t>游焱霞</t>
  </si>
  <si>
    <t>於友谊</t>
  </si>
  <si>
    <t>蓝宇珊</t>
  </si>
  <si>
    <t>张钰云</t>
  </si>
  <si>
    <t>胡琴</t>
  </si>
  <si>
    <t>贾巧玲</t>
  </si>
  <si>
    <t>2016-04-11</t>
  </si>
  <si>
    <t>何清松</t>
  </si>
  <si>
    <t>朱俊宇</t>
  </si>
  <si>
    <t>邓军</t>
  </si>
  <si>
    <t>1673</t>
  </si>
  <si>
    <t>杨春丽</t>
  </si>
  <si>
    <t>周全志</t>
  </si>
  <si>
    <t>1675</t>
  </si>
  <si>
    <t>2016-04-13</t>
  </si>
  <si>
    <t>食品业</t>
  </si>
  <si>
    <t>秦宇鑫</t>
  </si>
  <si>
    <t>蒋青芳</t>
  </si>
  <si>
    <t>维修</t>
  </si>
  <si>
    <t>2009-10-15</t>
  </si>
  <si>
    <t>焦辉榆</t>
  </si>
  <si>
    <t>李丽敏</t>
  </si>
  <si>
    <t>2008-04-03</t>
  </si>
  <si>
    <t>贺伟</t>
  </si>
  <si>
    <t>管理人员</t>
  </si>
  <si>
    <t>1990-07-03</t>
  </si>
  <si>
    <t>刘小苑</t>
  </si>
  <si>
    <t>赵春梅</t>
  </si>
  <si>
    <t>2016-04-25</t>
  </si>
  <si>
    <t>2016-01-20</t>
  </si>
  <si>
    <t>2016-04-27</t>
  </si>
  <si>
    <t>2016-02-05</t>
  </si>
  <si>
    <t>申玉玲</t>
  </si>
  <si>
    <t>李祖霞</t>
  </si>
  <si>
    <t>2015-04-27</t>
  </si>
  <si>
    <t>吴春芳</t>
  </si>
  <si>
    <t>2001-04-03</t>
  </si>
  <si>
    <t>美双节</t>
  </si>
  <si>
    <t>何强</t>
  </si>
  <si>
    <t>1986-10-02</t>
  </si>
  <si>
    <t>陈红梅</t>
  </si>
  <si>
    <t>贺晓东</t>
  </si>
  <si>
    <t>杨丰</t>
  </si>
  <si>
    <t>2020-10-24</t>
  </si>
  <si>
    <t>v4760</t>
  </si>
  <si>
    <t>14.69</t>
  </si>
  <si>
    <t>v4761</t>
  </si>
  <si>
    <t>雷博雯</t>
  </si>
  <si>
    <t>v4762</t>
  </si>
  <si>
    <t>0000923603</t>
  </si>
  <si>
    <t>付家利</t>
  </si>
  <si>
    <t>v4763</t>
  </si>
  <si>
    <t>25.08</t>
  </si>
  <si>
    <t>0000489654</t>
  </si>
  <si>
    <t>文正杰</t>
  </si>
  <si>
    <t>v4764</t>
  </si>
  <si>
    <t>刘雨杭</t>
  </si>
  <si>
    <t>v4765</t>
  </si>
  <si>
    <t>19.21</t>
  </si>
  <si>
    <t>赵鸿宇</t>
  </si>
  <si>
    <t>v4766</t>
  </si>
  <si>
    <t>18.16</t>
  </si>
  <si>
    <t>0000908306</t>
  </si>
  <si>
    <t>张益铭</t>
  </si>
  <si>
    <t>v4767</t>
  </si>
  <si>
    <t>2016-10-25</t>
  </si>
  <si>
    <t>0000946194</t>
  </si>
  <si>
    <t>刘雪芳</t>
  </si>
  <si>
    <t>v4768</t>
  </si>
  <si>
    <t>28.12</t>
  </si>
  <si>
    <t>1999-04-25</t>
  </si>
  <si>
    <t>0000932085</t>
  </si>
  <si>
    <t>杨茂</t>
  </si>
  <si>
    <t>v4769</t>
  </si>
  <si>
    <t>16.42</t>
  </si>
  <si>
    <t>幸万杰</t>
  </si>
  <si>
    <t>曾朝杰</t>
  </si>
  <si>
    <t>v1221</t>
  </si>
  <si>
    <t>卢思漪</t>
  </si>
  <si>
    <t>1998-04-02</t>
  </si>
  <si>
    <t>2014-08-07</t>
  </si>
  <si>
    <t>2012-04-19</t>
  </si>
  <si>
    <t>弓腊庚</t>
  </si>
  <si>
    <t>2014-12-04</t>
  </si>
  <si>
    <t>柏非俊</t>
  </si>
  <si>
    <t>2014-04-09</t>
  </si>
  <si>
    <t>邓壹权</t>
  </si>
  <si>
    <t>2015-05-06</t>
  </si>
  <si>
    <t>2008-04-02</t>
  </si>
  <si>
    <t>陈玲</t>
  </si>
  <si>
    <t>2015-04-09</t>
  </si>
  <si>
    <t>0000904185</t>
  </si>
  <si>
    <t>吴玉航</t>
  </si>
  <si>
    <t>余玲玲</t>
  </si>
  <si>
    <t>z1115</t>
  </si>
  <si>
    <t>2015-05-11</t>
  </si>
  <si>
    <t>2013-01-10</t>
  </si>
  <si>
    <t>头、腰部</t>
  </si>
  <si>
    <t>饶倩</t>
  </si>
  <si>
    <t>朱中建</t>
  </si>
  <si>
    <t>张先碧</t>
  </si>
  <si>
    <t>蔡玟瑗</t>
  </si>
  <si>
    <t>谭蕴涵</t>
  </si>
  <si>
    <t>2015-05-18</t>
  </si>
  <si>
    <t>2005-05-06</t>
  </si>
  <si>
    <t>郑登琴</t>
  </si>
  <si>
    <t>2009-10-11</t>
  </si>
  <si>
    <t>王雨菲</t>
  </si>
  <si>
    <t>2005-05-11</t>
  </si>
  <si>
    <t>0000870659</t>
  </si>
  <si>
    <t>何政轩</t>
  </si>
  <si>
    <t>0000909122</t>
  </si>
  <si>
    <t>董怡妤</t>
  </si>
  <si>
    <t>V4593</t>
  </si>
  <si>
    <t>0000936284</t>
  </si>
  <si>
    <t>徐旺</t>
  </si>
  <si>
    <t>v4770</t>
  </si>
  <si>
    <t>黎德花</t>
  </si>
  <si>
    <t>2015-05-19</t>
  </si>
  <si>
    <t>周佳</t>
  </si>
  <si>
    <t>黄敏</t>
  </si>
  <si>
    <t>2015-05-20</t>
  </si>
  <si>
    <t>2015-03-20</t>
  </si>
  <si>
    <t>余汶宸</t>
  </si>
  <si>
    <t>蔡志鑫</t>
  </si>
  <si>
    <t>2009-05-15</t>
  </si>
  <si>
    <t>段锦屏</t>
  </si>
  <si>
    <t>袁岚櫻</t>
  </si>
  <si>
    <t>2015-05-25</t>
  </si>
  <si>
    <t>喻月</t>
  </si>
  <si>
    <t>何宗容</t>
  </si>
  <si>
    <t>1232</t>
  </si>
  <si>
    <t>z1233</t>
  </si>
  <si>
    <t>刘延</t>
  </si>
  <si>
    <t>李培彦</t>
  </si>
  <si>
    <t>2012-09-15</t>
  </si>
  <si>
    <t>1234</t>
  </si>
  <si>
    <t>陈莉</t>
  </si>
  <si>
    <t>1235</t>
  </si>
  <si>
    <t>张哲豪</t>
  </si>
  <si>
    <t>0000932130</t>
  </si>
  <si>
    <t>朱钰涵</t>
  </si>
  <si>
    <t>v4771</t>
  </si>
  <si>
    <t>15.87</t>
  </si>
  <si>
    <t>江轩</t>
  </si>
  <si>
    <t>靳强</t>
  </si>
  <si>
    <t>卢华亮</t>
  </si>
  <si>
    <t>1237</t>
  </si>
  <si>
    <t>万彦含</t>
  </si>
  <si>
    <t>尤波</t>
  </si>
  <si>
    <t>2008-02-05</t>
  </si>
  <si>
    <t>洛世梅</t>
  </si>
  <si>
    <t>2010-12-01</t>
  </si>
  <si>
    <t>申彬</t>
  </si>
  <si>
    <t>2015-05-26</t>
  </si>
  <si>
    <t>柳甄</t>
  </si>
  <si>
    <t>吕俊</t>
  </si>
  <si>
    <t>2015-05-10</t>
  </si>
  <si>
    <t>黄鑫</t>
  </si>
  <si>
    <t>彭菊</t>
  </si>
  <si>
    <t>2015-04-04</t>
  </si>
  <si>
    <t>刘妍滟</t>
  </si>
  <si>
    <t>牟玉华</t>
  </si>
  <si>
    <t>赵富*</t>
  </si>
  <si>
    <t>医师</t>
  </si>
  <si>
    <t>王海*</t>
  </si>
  <si>
    <t>敬小明</t>
  </si>
  <si>
    <t>赵富建</t>
  </si>
  <si>
    <t>冉旭</t>
  </si>
  <si>
    <t>2015-05-27</t>
  </si>
  <si>
    <t>陈緖政</t>
  </si>
  <si>
    <t>庄伟雄</t>
  </si>
  <si>
    <t>孙春军</t>
  </si>
  <si>
    <t>李胜银</t>
  </si>
  <si>
    <t>蔡灿</t>
  </si>
  <si>
    <t>2005-10-04</t>
  </si>
  <si>
    <t>尹秀英</t>
  </si>
  <si>
    <t>胡瀚文</t>
  </si>
  <si>
    <t>2010-10-06</t>
  </si>
  <si>
    <t>贺丽华</t>
  </si>
  <si>
    <t>0000951799</t>
  </si>
  <si>
    <t>何璐</t>
  </si>
  <si>
    <t>v4594</t>
  </si>
  <si>
    <t>22.34</t>
  </si>
  <si>
    <t>王玉林</t>
  </si>
  <si>
    <t>董成宏</t>
  </si>
  <si>
    <t>汤淑辉</t>
  </si>
  <si>
    <t>1980-11-05</t>
  </si>
  <si>
    <t>陈昊</t>
  </si>
  <si>
    <t>赵艺航</t>
  </si>
  <si>
    <t>李雅颂</t>
  </si>
  <si>
    <t>金树仙</t>
  </si>
  <si>
    <t>陈健香</t>
  </si>
  <si>
    <t>1256</t>
  </si>
  <si>
    <t>官峰</t>
  </si>
  <si>
    <t>邹华强</t>
  </si>
  <si>
    <t>2012-10-11</t>
  </si>
  <si>
    <t>曾洁</t>
  </si>
  <si>
    <t>王之沛</t>
  </si>
  <si>
    <t>石翔</t>
  </si>
  <si>
    <t>1257</t>
  </si>
  <si>
    <t>陈思夷</t>
  </si>
  <si>
    <t>2015-07-20</t>
  </si>
  <si>
    <t>龙莲</t>
  </si>
  <si>
    <t>谈林</t>
  </si>
  <si>
    <t>0000681859</t>
  </si>
  <si>
    <t>陈群</t>
  </si>
  <si>
    <t>v4772</t>
  </si>
  <si>
    <t>2014-10-09</t>
  </si>
  <si>
    <t>马振涛</t>
  </si>
  <si>
    <t>李先娥</t>
  </si>
  <si>
    <t>娄东红</t>
  </si>
  <si>
    <t>0000943287</t>
  </si>
  <si>
    <t>郑清</t>
  </si>
  <si>
    <t>v4595</t>
  </si>
  <si>
    <t>18.96</t>
  </si>
  <si>
    <t>易飞</t>
  </si>
  <si>
    <t>1264</t>
  </si>
  <si>
    <t>刘振宇</t>
  </si>
  <si>
    <t>张子欣</t>
  </si>
  <si>
    <t>刘子琪</t>
  </si>
  <si>
    <t>谭诗潼</t>
  </si>
  <si>
    <t>周阳森</t>
  </si>
  <si>
    <t>何锋</t>
  </si>
  <si>
    <t>v1153</t>
  </si>
  <si>
    <t>2015-01-25</t>
  </si>
  <si>
    <t>赵亮</t>
  </si>
  <si>
    <t>2015-06-10</t>
  </si>
  <si>
    <t>江豪</t>
  </si>
  <si>
    <t>赵松</t>
  </si>
  <si>
    <t>2017-10-15</t>
  </si>
  <si>
    <t>封渝龙</t>
  </si>
  <si>
    <t>郑光海</t>
  </si>
  <si>
    <t>李沅泽</t>
  </si>
  <si>
    <t>0000953283</t>
  </si>
  <si>
    <t>刘朋</t>
  </si>
  <si>
    <t>v4773</t>
  </si>
  <si>
    <t>22.69</t>
  </si>
  <si>
    <t>袁成龙</t>
  </si>
  <si>
    <t>霍晓霞</t>
  </si>
  <si>
    <t>余春林</t>
  </si>
  <si>
    <t>王尧</t>
  </si>
  <si>
    <t>王强</t>
  </si>
  <si>
    <t>胡兴华</t>
  </si>
  <si>
    <t>冉海洋</t>
  </si>
  <si>
    <t>阙麟懿</t>
  </si>
  <si>
    <t>李芳英</t>
  </si>
  <si>
    <t>李卓声</t>
  </si>
  <si>
    <t>0000953392</t>
  </si>
  <si>
    <t>瞿俊</t>
  </si>
  <si>
    <t>v4774</t>
  </si>
  <si>
    <t>通讯</t>
  </si>
  <si>
    <t>0000756908</t>
  </si>
  <si>
    <t>甘芷瑄</t>
  </si>
  <si>
    <t>16.94</t>
  </si>
  <si>
    <t>2020-02-08</t>
  </si>
  <si>
    <t>0000954500</t>
  </si>
  <si>
    <t>孙燕</t>
  </si>
  <si>
    <t>v4775</t>
  </si>
  <si>
    <t>0000954582</t>
  </si>
  <si>
    <t>陈建</t>
  </si>
  <si>
    <t>v4776</t>
  </si>
  <si>
    <t>0000669244</t>
  </si>
  <si>
    <t>秦露宏</t>
  </si>
  <si>
    <t>v4777</t>
  </si>
  <si>
    <t>0000719692</t>
  </si>
  <si>
    <t>刘喻</t>
  </si>
  <si>
    <t>v4778</t>
  </si>
  <si>
    <t>郑雪冬</t>
  </si>
  <si>
    <t>v7449</t>
  </si>
  <si>
    <t>0000954947</t>
  </si>
  <si>
    <t>朱紫睿</t>
  </si>
  <si>
    <t>v4780</t>
  </si>
  <si>
    <t>孙小梦</t>
  </si>
  <si>
    <t>柏沁拎</t>
  </si>
  <si>
    <t>2012-10-02</t>
  </si>
  <si>
    <t>杜然</t>
  </si>
  <si>
    <t>唐元</t>
  </si>
  <si>
    <t>封远会</t>
  </si>
  <si>
    <t>董智云</t>
  </si>
  <si>
    <t>何黎梅</t>
  </si>
  <si>
    <t>2015-06-15</t>
  </si>
  <si>
    <t>2015-02-12</t>
  </si>
  <si>
    <t>官胡玲</t>
  </si>
  <si>
    <t>罗晨予</t>
  </si>
  <si>
    <t>王成</t>
  </si>
  <si>
    <t>0000836510</t>
  </si>
  <si>
    <t>韩旭</t>
  </si>
  <si>
    <t>v4781</t>
  </si>
  <si>
    <t>罗长凯</t>
  </si>
  <si>
    <t>2013-10-11</t>
  </si>
  <si>
    <t>0000306619</t>
  </si>
  <si>
    <t>胡梓濛</t>
  </si>
  <si>
    <t>2020-10-31</t>
  </si>
  <si>
    <t>v4782</t>
  </si>
  <si>
    <t>15.37</t>
  </si>
  <si>
    <t>0000955638</t>
  </si>
  <si>
    <t>楚加英</t>
  </si>
  <si>
    <t>v4783</t>
  </si>
  <si>
    <t>0000449026</t>
  </si>
  <si>
    <t>吴文凤</t>
  </si>
  <si>
    <t>v4784</t>
  </si>
  <si>
    <t>0000620380</t>
  </si>
  <si>
    <t>陈相</t>
  </si>
  <si>
    <t>v4785</t>
  </si>
  <si>
    <t>2000-10-20</t>
  </si>
  <si>
    <t>0000953305</t>
  </si>
  <si>
    <t>杨祖豪</t>
  </si>
  <si>
    <t>v4786</t>
  </si>
  <si>
    <t>0000931090</t>
  </si>
  <si>
    <t>徐栋</t>
  </si>
  <si>
    <t>v4787</t>
  </si>
  <si>
    <t>1997-10-09</t>
  </si>
  <si>
    <t>张清</t>
  </si>
  <si>
    <t>杨春兰</t>
  </si>
  <si>
    <t>余立英</t>
  </si>
  <si>
    <t>0000950228</t>
  </si>
  <si>
    <t>贺坤</t>
  </si>
  <si>
    <t>v4597</t>
  </si>
  <si>
    <t>罗俊铭</t>
  </si>
  <si>
    <t>0000954027</t>
  </si>
  <si>
    <t>肖波</t>
  </si>
  <si>
    <t>v4788</t>
  </si>
  <si>
    <t>2004-07-01</t>
  </si>
  <si>
    <t>刘译优</t>
  </si>
  <si>
    <t>v4789</t>
  </si>
  <si>
    <t>14.13</t>
  </si>
  <si>
    <t>汪靖宜</t>
  </si>
  <si>
    <t>鄢泽远</t>
  </si>
  <si>
    <t>赖莉</t>
  </si>
  <si>
    <t>黄婷婷</t>
  </si>
  <si>
    <t>肖韵平</t>
  </si>
  <si>
    <t>秦一凡</t>
  </si>
  <si>
    <t>蔡泽润</t>
  </si>
  <si>
    <t>0000917358</t>
  </si>
  <si>
    <t>唐家伟</t>
  </si>
  <si>
    <t>17.61</t>
  </si>
  <si>
    <t>雷彩霞</t>
  </si>
  <si>
    <t>CRA</t>
  </si>
  <si>
    <t>胡梽琦</t>
  </si>
  <si>
    <t>1298</t>
  </si>
  <si>
    <t>王安琪</t>
  </si>
  <si>
    <t>2014-04-20</t>
  </si>
  <si>
    <t>杨春蓉</t>
  </si>
  <si>
    <t>张琴</t>
  </si>
  <si>
    <t>龙小敏</t>
  </si>
  <si>
    <t>2010-05-06</t>
  </si>
  <si>
    <t>杨莉</t>
  </si>
  <si>
    <t>2015-04-17</t>
  </si>
  <si>
    <t>王友明</t>
  </si>
  <si>
    <t>史习明</t>
  </si>
  <si>
    <t>2007-11-01</t>
  </si>
  <si>
    <t>徐一苏</t>
  </si>
  <si>
    <t>0000882276</t>
  </si>
  <si>
    <t>周建宏</t>
  </si>
  <si>
    <t>v4600</t>
  </si>
  <si>
    <t>0000958365</t>
  </si>
  <si>
    <t>游佳</t>
  </si>
  <si>
    <t>v4790</t>
  </si>
  <si>
    <t>27.05</t>
  </si>
  <si>
    <t>2018-11-15</t>
  </si>
  <si>
    <t>0000935251</t>
  </si>
  <si>
    <t>向奕郎</t>
  </si>
  <si>
    <t>v4791</t>
  </si>
  <si>
    <t>2020-09-26</t>
  </si>
  <si>
    <t>0000958711</t>
  </si>
  <si>
    <t>江啟轩</t>
  </si>
  <si>
    <t>v4792</t>
  </si>
  <si>
    <t>0000750134</t>
  </si>
  <si>
    <t>罗嘉源</t>
  </si>
  <si>
    <t>V4601</t>
  </si>
  <si>
    <t>0000798513</t>
  </si>
  <si>
    <t>王璐</t>
  </si>
  <si>
    <t>v4793</t>
  </si>
  <si>
    <t>0000916841</t>
  </si>
  <si>
    <t>罗力嘉</t>
  </si>
  <si>
    <t>v4794</t>
  </si>
  <si>
    <t>20.17</t>
  </si>
  <si>
    <t>0000654729</t>
  </si>
  <si>
    <t>张光辉</t>
  </si>
  <si>
    <t>v4795</t>
  </si>
  <si>
    <t>杨柔伊</t>
  </si>
  <si>
    <t>白红</t>
  </si>
  <si>
    <t>v4796</t>
  </si>
  <si>
    <t>2016-11-10</t>
  </si>
  <si>
    <t>0000959714</t>
  </si>
  <si>
    <t>王家义</t>
  </si>
  <si>
    <t>v4797</t>
  </si>
  <si>
    <t>2019-11-09</t>
  </si>
  <si>
    <t>0000959880</t>
  </si>
  <si>
    <t>赵培志</t>
  </si>
  <si>
    <t>v4603</t>
  </si>
  <si>
    <t>15.08</t>
  </si>
  <si>
    <t>0000933282</t>
  </si>
  <si>
    <t>徐梦晨</t>
  </si>
  <si>
    <t>v4798</t>
  </si>
  <si>
    <t>2019-11-07</t>
  </si>
  <si>
    <t>0000937008</t>
  </si>
  <si>
    <t>王文静</t>
  </si>
  <si>
    <t>v4799</t>
  </si>
  <si>
    <t>2020-10-07</t>
  </si>
  <si>
    <t>0000376448</t>
  </si>
  <si>
    <t>袁秀蓉</t>
  </si>
  <si>
    <t>v4800</t>
  </si>
  <si>
    <t>2018-11-07</t>
  </si>
  <si>
    <t>0000925571</t>
  </si>
  <si>
    <t>刘天雪</t>
  </si>
  <si>
    <t>v4851</t>
  </si>
  <si>
    <t>0000961969</t>
  </si>
  <si>
    <t>张小鸣</t>
  </si>
  <si>
    <t>v4852</t>
  </si>
  <si>
    <t>23.67</t>
  </si>
  <si>
    <t>0000960753</t>
  </si>
  <si>
    <t>殷晓燕</t>
  </si>
  <si>
    <t>v4853</t>
  </si>
  <si>
    <t>1992-11-07</t>
  </si>
  <si>
    <t>0000962330</t>
  </si>
  <si>
    <t>王静君</t>
  </si>
  <si>
    <t>v4854</t>
  </si>
  <si>
    <t>32.27</t>
  </si>
  <si>
    <t>0000963598</t>
  </si>
  <si>
    <t>谭成平</t>
  </si>
  <si>
    <t>v4855</t>
  </si>
  <si>
    <t>28.01</t>
  </si>
  <si>
    <t>0000947729</t>
  </si>
  <si>
    <t>V4604</t>
  </si>
  <si>
    <t>0000881928</t>
  </si>
  <si>
    <t>张佳琦</t>
  </si>
  <si>
    <t>v4856</t>
  </si>
  <si>
    <t>18.05</t>
  </si>
  <si>
    <t>0000770630</t>
  </si>
  <si>
    <t>邓小凤</t>
  </si>
  <si>
    <t>0000871796</t>
  </si>
  <si>
    <t>柯巧玲</t>
  </si>
  <si>
    <t>21.87</t>
  </si>
  <si>
    <t>2017-08-25</t>
  </si>
  <si>
    <t>胸、腋下</t>
  </si>
  <si>
    <t>李思涵</t>
  </si>
  <si>
    <t>165289.25</t>
  </si>
  <si>
    <t>谢瑞</t>
  </si>
  <si>
    <t>v4857</t>
  </si>
  <si>
    <t>2007-06-07</t>
  </si>
  <si>
    <t>0000926612</t>
  </si>
  <si>
    <t>兰虎</t>
  </si>
  <si>
    <t>v4608</t>
  </si>
  <si>
    <t>20.24</t>
  </si>
  <si>
    <t>吴沙纱</t>
  </si>
  <si>
    <t>v4858</t>
  </si>
  <si>
    <t>17.47</t>
  </si>
  <si>
    <t>金园开</t>
  </si>
  <si>
    <t>4609</t>
  </si>
  <si>
    <t>肖彤</t>
  </si>
  <si>
    <t>v4610</t>
  </si>
  <si>
    <t>0000965085</t>
  </si>
  <si>
    <t>刘毅恒</t>
  </si>
  <si>
    <t>4611</t>
  </si>
  <si>
    <t>0000539257</t>
  </si>
  <si>
    <t>秦蝶</t>
  </si>
  <si>
    <t>v4612</t>
  </si>
  <si>
    <t>0000962236</t>
  </si>
  <si>
    <t>v4859</t>
  </si>
  <si>
    <t>19.46</t>
  </si>
  <si>
    <t>2018-11-03</t>
  </si>
  <si>
    <t>0000965815</t>
  </si>
  <si>
    <t>陈敬凤</t>
  </si>
  <si>
    <t>v4860</t>
  </si>
  <si>
    <t>许能论</t>
  </si>
  <si>
    <t>v4861</t>
  </si>
  <si>
    <t>主管</t>
  </si>
  <si>
    <t>0000926498</t>
  </si>
  <si>
    <t>楚勇</t>
  </si>
  <si>
    <t>v4862</t>
  </si>
  <si>
    <t>薛志权</t>
  </si>
  <si>
    <t>2015-11-11</t>
  </si>
  <si>
    <t>0000657139</t>
  </si>
  <si>
    <t>刘凤莲</t>
  </si>
  <si>
    <t>v4864</t>
  </si>
  <si>
    <t>0000965941</t>
  </si>
  <si>
    <t>黄威</t>
  </si>
  <si>
    <t>v4865</t>
  </si>
  <si>
    <t>0000532770</t>
  </si>
  <si>
    <t>徐睿</t>
  </si>
  <si>
    <t>v4866</t>
  </si>
  <si>
    <t>2019-05-04</t>
  </si>
  <si>
    <t>0000867586</t>
  </si>
  <si>
    <t>马文豪</t>
  </si>
  <si>
    <t>v4867</t>
  </si>
  <si>
    <t>1990-11-09</t>
  </si>
  <si>
    <t>0000194563</t>
  </si>
  <si>
    <t>胡冬梅</t>
  </si>
  <si>
    <t>v4868</t>
  </si>
  <si>
    <t>文瑶</t>
  </si>
  <si>
    <t>V4869</t>
  </si>
  <si>
    <t>何旭尧</t>
  </si>
  <si>
    <t>2020-11-15</t>
  </si>
  <si>
    <t>v4870</t>
  </si>
  <si>
    <t>0000062342</t>
  </si>
  <si>
    <t>v4871</t>
  </si>
  <si>
    <t>28.95</t>
  </si>
  <si>
    <t>雷琴</t>
  </si>
  <si>
    <t>内勤</t>
  </si>
  <si>
    <t>黄成军</t>
  </si>
  <si>
    <t>0000868616</t>
  </si>
  <si>
    <t>陈永凤</t>
  </si>
  <si>
    <t>4613</t>
  </si>
  <si>
    <t>0000969496</t>
  </si>
  <si>
    <t>朱铭洋</t>
  </si>
  <si>
    <t>v4872</t>
  </si>
  <si>
    <t>17.7</t>
  </si>
  <si>
    <t>0000416473</t>
  </si>
  <si>
    <t>唐山</t>
  </si>
  <si>
    <t>4614</t>
  </si>
  <si>
    <t>李小兰</t>
  </si>
  <si>
    <t>文景喻</t>
  </si>
  <si>
    <t>朱鹏浩</t>
  </si>
  <si>
    <t>2015-06-24</t>
  </si>
  <si>
    <t>陈惠容</t>
  </si>
  <si>
    <t>张帮桥</t>
  </si>
  <si>
    <t>王月林</t>
  </si>
  <si>
    <t>杨纯方</t>
  </si>
  <si>
    <t>0000965885</t>
  </si>
  <si>
    <t>甘卫东</t>
  </si>
  <si>
    <t>4615</t>
  </si>
  <si>
    <t>会阴部、腰部</t>
  </si>
  <si>
    <t>0000939683</t>
  </si>
  <si>
    <t>杨微</t>
  </si>
  <si>
    <t>v4873</t>
  </si>
  <si>
    <t>腹部、眼角、双小腿</t>
  </si>
  <si>
    <t>0000911522</t>
  </si>
  <si>
    <t>杨文松</t>
  </si>
  <si>
    <t>v4874</t>
  </si>
  <si>
    <t>2020-08-30</t>
  </si>
  <si>
    <t>0000943738</t>
  </si>
  <si>
    <t>石小兰</t>
  </si>
  <si>
    <t>v4875</t>
  </si>
  <si>
    <t>右面</t>
  </si>
  <si>
    <t>0000969915</t>
  </si>
  <si>
    <t>袁玉梅</t>
  </si>
  <si>
    <t>23.68</t>
  </si>
  <si>
    <t>代静</t>
  </si>
  <si>
    <t>2020-11-17</t>
  </si>
  <si>
    <t>v4877</t>
  </si>
  <si>
    <t>4.7</t>
  </si>
  <si>
    <t>2009-11-19</t>
  </si>
  <si>
    <t>0000946075</t>
  </si>
  <si>
    <t>程建红</t>
  </si>
  <si>
    <t>v4878</t>
  </si>
  <si>
    <t>5.6</t>
  </si>
  <si>
    <t>0000972530</t>
  </si>
  <si>
    <t>吴燕</t>
  </si>
  <si>
    <t>v4879</t>
  </si>
  <si>
    <t>1970-11-17</t>
  </si>
  <si>
    <t>0000972751</t>
  </si>
  <si>
    <t>谭英</t>
  </si>
  <si>
    <t>v4880</t>
  </si>
  <si>
    <t>2000-11-09</t>
  </si>
  <si>
    <t>0000972462</t>
  </si>
  <si>
    <t>文钦</t>
  </si>
  <si>
    <t>v4881</t>
  </si>
  <si>
    <t>0000943093</t>
  </si>
  <si>
    <t>葛信奉</t>
  </si>
  <si>
    <t>4616</t>
  </si>
  <si>
    <t>0000041647</t>
  </si>
  <si>
    <t>古新兰</t>
  </si>
  <si>
    <t>4617</t>
  </si>
  <si>
    <t>刘从菊</t>
  </si>
  <si>
    <t>V4882</t>
  </si>
  <si>
    <t>23.58</t>
  </si>
  <si>
    <t>廖良均</t>
  </si>
  <si>
    <t>v4883</t>
  </si>
  <si>
    <t>0000638703</t>
  </si>
  <si>
    <t>陈维琼</t>
  </si>
  <si>
    <t>v4884</t>
  </si>
  <si>
    <t>2014-01-04</t>
  </si>
  <si>
    <t>李显珍</t>
  </si>
  <si>
    <t>v4885</t>
  </si>
  <si>
    <t>25.1</t>
  </si>
  <si>
    <t>1970-11-07</t>
  </si>
  <si>
    <t>0000957933</t>
  </si>
  <si>
    <t>肖春艳</t>
  </si>
  <si>
    <t>v4619</t>
  </si>
  <si>
    <t>0000961430</t>
  </si>
  <si>
    <t>万金鹏</t>
  </si>
  <si>
    <t>v4618</t>
  </si>
  <si>
    <t>18.18</t>
  </si>
  <si>
    <t>0000957029</t>
  </si>
  <si>
    <t>蒋天秀</t>
  </si>
  <si>
    <t>v4886</t>
  </si>
  <si>
    <t>2019-11-02</t>
  </si>
  <si>
    <t>0000552612</t>
  </si>
  <si>
    <t>吴小兰</t>
  </si>
  <si>
    <t>v4887</t>
  </si>
  <si>
    <t>26.93</t>
  </si>
  <si>
    <t>1997-11-12</t>
  </si>
  <si>
    <t>0000717220</t>
  </si>
  <si>
    <t>王庆</t>
  </si>
  <si>
    <t>2020-11-20</t>
  </si>
  <si>
    <t>v4888</t>
  </si>
  <si>
    <t>2013-01-04</t>
  </si>
  <si>
    <t>0000638233</t>
  </si>
  <si>
    <t>张斯博</t>
  </si>
  <si>
    <t>V4889</t>
  </si>
  <si>
    <t>28.06</t>
  </si>
  <si>
    <t>2020-11-01</t>
  </si>
  <si>
    <t>0000969413</t>
  </si>
  <si>
    <t>刘小燕</t>
  </si>
  <si>
    <t>v4890</t>
  </si>
  <si>
    <t>话务员</t>
  </si>
  <si>
    <t>何锦妍</t>
  </si>
  <si>
    <t>V4891</t>
  </si>
  <si>
    <t>12.39</t>
  </si>
  <si>
    <t>邹国媛</t>
  </si>
  <si>
    <t>V4892</t>
  </si>
  <si>
    <t>0000973909</t>
  </si>
  <si>
    <t>陈正</t>
  </si>
  <si>
    <t>v4893</t>
  </si>
  <si>
    <t>2019-11-23</t>
  </si>
  <si>
    <t>陈洛熙</t>
  </si>
  <si>
    <t>0000966538</t>
  </si>
  <si>
    <t>刘勤</t>
  </si>
  <si>
    <t>v4621</t>
  </si>
  <si>
    <t>葛永祥</t>
  </si>
  <si>
    <t>企划</t>
  </si>
  <si>
    <t>0000934614</t>
  </si>
  <si>
    <t>万洪亮</t>
  </si>
  <si>
    <t>颈部、眼皮</t>
  </si>
  <si>
    <t>0000970498</t>
  </si>
  <si>
    <t>任小琼</t>
  </si>
  <si>
    <t>4623</t>
  </si>
  <si>
    <t>2000-11-01</t>
  </si>
  <si>
    <t>0000128080</t>
  </si>
  <si>
    <t>熊浸宇</t>
  </si>
  <si>
    <t>v4894</t>
  </si>
  <si>
    <t>杜君花</t>
  </si>
  <si>
    <t>v4895</t>
  </si>
  <si>
    <t>21.82</t>
  </si>
  <si>
    <t>张刚</t>
  </si>
  <si>
    <t>2020-11-24</t>
  </si>
  <si>
    <t>2015-06-29</t>
  </si>
  <si>
    <t>2008-10-01</t>
  </si>
  <si>
    <t>肖江</t>
  </si>
  <si>
    <t>2015-04-10</t>
  </si>
  <si>
    <t>邓智良</t>
  </si>
  <si>
    <t>2015-03-05</t>
  </si>
  <si>
    <t>邹瑜莉</t>
  </si>
  <si>
    <t>2013-01-18</t>
  </si>
  <si>
    <t>董明文</t>
  </si>
  <si>
    <t>49岁</t>
  </si>
  <si>
    <t>董伟</t>
  </si>
  <si>
    <t>丁祖全</t>
  </si>
  <si>
    <t>谭建宁</t>
  </si>
  <si>
    <t>0000974792</t>
  </si>
  <si>
    <t>幸坤梅</t>
  </si>
  <si>
    <t>v4896</t>
  </si>
  <si>
    <t>2019-11-24</t>
  </si>
  <si>
    <t>0000698785</t>
  </si>
  <si>
    <t>陈贤</t>
  </si>
  <si>
    <t>v4897</t>
  </si>
  <si>
    <t>0000978794</t>
  </si>
  <si>
    <t>殷晓涵</t>
  </si>
  <si>
    <t>v4898</t>
  </si>
  <si>
    <t>0000978050</t>
  </si>
  <si>
    <t>梁沛</t>
  </si>
  <si>
    <t>2020-11-25</t>
  </si>
  <si>
    <t>V4899</t>
  </si>
  <si>
    <t>0000900502</t>
  </si>
  <si>
    <t>黄志胜</t>
  </si>
  <si>
    <t>v4900</t>
  </si>
  <si>
    <t>2009-11-26</t>
  </si>
  <si>
    <t>0000563139</t>
  </si>
  <si>
    <t>杨芳</t>
  </si>
  <si>
    <t>v4624</t>
  </si>
  <si>
    <t>0000210394</t>
  </si>
  <si>
    <t>陈虹宇</t>
  </si>
  <si>
    <t>v4951</t>
  </si>
  <si>
    <t>0000981376</t>
  </si>
  <si>
    <t>v4952</t>
  </si>
  <si>
    <t>0000976960</t>
  </si>
  <si>
    <t>朱晓莉</t>
  </si>
  <si>
    <t>2020-11-29</t>
  </si>
  <si>
    <t>v4953</t>
  </si>
  <si>
    <t>0000979326</t>
  </si>
  <si>
    <t>王建辉</t>
  </si>
  <si>
    <t>v4954</t>
  </si>
  <si>
    <t>29.73</t>
  </si>
  <si>
    <t>易承宇</t>
  </si>
  <si>
    <t>v4955</t>
  </si>
  <si>
    <t>27.04</t>
  </si>
  <si>
    <t>0000925002</t>
  </si>
  <si>
    <t>韩宗建</t>
  </si>
  <si>
    <t>2020-11-30</t>
  </si>
  <si>
    <t>v4625</t>
  </si>
  <si>
    <t>0000963554</t>
  </si>
  <si>
    <t>陈欢</t>
  </si>
  <si>
    <t>v4626</t>
  </si>
  <si>
    <t>18.22</t>
  </si>
  <si>
    <t>2006-11-02</t>
  </si>
  <si>
    <t>0000973896</t>
  </si>
  <si>
    <t>0000923635</t>
  </si>
  <si>
    <t>薛克宇</t>
  </si>
  <si>
    <t>2020-12-02</t>
  </si>
  <si>
    <t>v4628</t>
  </si>
  <si>
    <t>2003-11-08</t>
  </si>
  <si>
    <t>刘英</t>
  </si>
  <si>
    <t>V4956</t>
  </si>
  <si>
    <t>蒋朝惠</t>
  </si>
  <si>
    <t>2020-12-04</t>
  </si>
  <si>
    <t>v4958</t>
  </si>
  <si>
    <t>22.82</t>
  </si>
  <si>
    <t>0000986700</t>
  </si>
  <si>
    <t>李东亭</t>
  </si>
  <si>
    <t>2020-01-03</t>
  </si>
  <si>
    <t>0000987886</t>
  </si>
  <si>
    <t>余汶洋</t>
  </si>
  <si>
    <t>v4960</t>
  </si>
  <si>
    <t>王诗迁</t>
  </si>
  <si>
    <t>v4961</t>
  </si>
  <si>
    <t>2010-12-08</t>
  </si>
  <si>
    <t>王夕雨</t>
  </si>
  <si>
    <t>2020-12-05</t>
  </si>
  <si>
    <t>17.21</t>
  </si>
  <si>
    <t>谢金城</t>
  </si>
  <si>
    <t>v4963</t>
  </si>
  <si>
    <t>0000982117</t>
  </si>
  <si>
    <t>邹铜</t>
  </si>
  <si>
    <t>2020-12-07</t>
  </si>
  <si>
    <t>v4964</t>
  </si>
  <si>
    <t>0000964216</t>
  </si>
  <si>
    <t>耿志</t>
  </si>
  <si>
    <t>0000961653</t>
  </si>
  <si>
    <t>罗欣悦</t>
  </si>
  <si>
    <t>4630</t>
  </si>
  <si>
    <t>0000986237</t>
  </si>
  <si>
    <t>向瑞刚</t>
  </si>
  <si>
    <t>V4631</t>
  </si>
  <si>
    <t>0000988526</t>
  </si>
  <si>
    <t>秦红</t>
  </si>
  <si>
    <t>4965</t>
  </si>
  <si>
    <t>0000989981</t>
  </si>
  <si>
    <t>叶灵英</t>
  </si>
  <si>
    <t>v4966</t>
  </si>
  <si>
    <t>1997-04-30</t>
  </si>
  <si>
    <t>0000948067</t>
  </si>
  <si>
    <t>喻咸应</t>
  </si>
  <si>
    <t>v4967</t>
  </si>
  <si>
    <t>0000795596</t>
  </si>
  <si>
    <t>郑荣静</t>
  </si>
  <si>
    <t>4968</t>
  </si>
  <si>
    <t>0000988257</t>
  </si>
  <si>
    <t>李维</t>
  </si>
  <si>
    <t>龚俊</t>
  </si>
  <si>
    <t>v 4970</t>
  </si>
  <si>
    <t>0000245550</t>
  </si>
  <si>
    <t>盛小玲</t>
  </si>
  <si>
    <t>V4632</t>
  </si>
  <si>
    <t>2018-03-06</t>
  </si>
  <si>
    <t>0000957645</t>
  </si>
  <si>
    <t>罗建宏</t>
  </si>
  <si>
    <t>v 4971</t>
  </si>
  <si>
    <t>0000992426</t>
  </si>
  <si>
    <t>皮玉洁</t>
  </si>
  <si>
    <t>0000966310</t>
  </si>
  <si>
    <t>2020-12-11</t>
  </si>
  <si>
    <t>v4973</t>
  </si>
  <si>
    <t>右额部</t>
  </si>
  <si>
    <t>0000993485</t>
  </si>
  <si>
    <t>廖华露</t>
  </si>
  <si>
    <t>v4974</t>
  </si>
  <si>
    <t>2016-12-11</t>
  </si>
  <si>
    <t>0000749161</t>
  </si>
  <si>
    <t>李晓峰</t>
  </si>
  <si>
    <t>v4975</t>
  </si>
  <si>
    <t>0000791240</t>
  </si>
  <si>
    <t>杨小琴</t>
  </si>
  <si>
    <t>v4976</t>
  </si>
  <si>
    <t>王端</t>
  </si>
  <si>
    <t>v4977</t>
  </si>
  <si>
    <t>22.67</t>
  </si>
  <si>
    <t>杨蜀秀</t>
  </si>
  <si>
    <t>4978</t>
  </si>
  <si>
    <t>0000902906</t>
  </si>
  <si>
    <t>刘然</t>
  </si>
  <si>
    <t>2017-08-04</t>
  </si>
  <si>
    <t>鼻尖</t>
  </si>
  <si>
    <t>0000992231</t>
  </si>
  <si>
    <t>何嘉欢</t>
  </si>
  <si>
    <t>33.5</t>
  </si>
  <si>
    <t>15.29</t>
  </si>
  <si>
    <t>2018-07-06</t>
  </si>
  <si>
    <t>0000661056</t>
  </si>
  <si>
    <t>皮雨廷</t>
  </si>
  <si>
    <t>2020-12-13</t>
  </si>
  <si>
    <t>0000809584</t>
  </si>
  <si>
    <t>祁丹丹</t>
  </si>
  <si>
    <t>17.68</t>
  </si>
  <si>
    <t>周华琦</t>
  </si>
  <si>
    <t>0000889982</t>
  </si>
  <si>
    <t>张鑫源</t>
  </si>
  <si>
    <t>邹思哲</t>
  </si>
  <si>
    <t>v4986</t>
  </si>
  <si>
    <t>4986</t>
  </si>
  <si>
    <t>0000992605</t>
  </si>
  <si>
    <t>杨开文</t>
  </si>
  <si>
    <t>22.27</t>
  </si>
  <si>
    <t>面部、手臂</t>
  </si>
  <si>
    <t>章濛迪</t>
  </si>
  <si>
    <t>2020-12-14</t>
  </si>
  <si>
    <t>27.6</t>
  </si>
  <si>
    <t>0000988364</t>
  </si>
  <si>
    <t>郎欣雅</t>
  </si>
  <si>
    <t>v4633</t>
  </si>
  <si>
    <t>2020-10-18</t>
  </si>
  <si>
    <t>2020-04-27</t>
  </si>
  <si>
    <t>2020-04-19</t>
  </si>
  <si>
    <t>2020-03-18</t>
  </si>
  <si>
    <t>2020-02-25</t>
  </si>
  <si>
    <t>2020-02-21</t>
  </si>
  <si>
    <t>2019-11-26</t>
  </si>
  <si>
    <t>访视日期</t>
  </si>
  <si>
    <t>发病年龄</t>
  </si>
  <si>
    <t>发病年龄</t>
    <phoneticPr fontId="2" type="noConversion"/>
  </si>
  <si>
    <t>初发年</t>
  </si>
  <si>
    <t>初发年</t>
    <phoneticPr fontId="2" type="noConversion"/>
  </si>
  <si>
    <t>1998</t>
  </si>
  <si>
    <t>1993</t>
  </si>
  <si>
    <t>1994</t>
  </si>
  <si>
    <t>初诊时间</t>
    <phoneticPr fontId="2" type="noConversion"/>
  </si>
  <si>
    <t>初发时间</t>
    <phoneticPr fontId="2" type="noConversion"/>
  </si>
  <si>
    <t>Y</t>
  </si>
  <si>
    <t>是否抽血</t>
  </si>
  <si>
    <t/>
  </si>
  <si>
    <t>年龄</t>
    <phoneticPr fontId="2" type="noConversion"/>
  </si>
  <si>
    <t>西医分型</t>
    <phoneticPr fontId="2" type="noConversion"/>
  </si>
  <si>
    <t>VIDA评分</t>
    <phoneticPr fontId="2" type="noConversion"/>
  </si>
  <si>
    <t>总体面积1</t>
    <phoneticPr fontId="2" type="noConversion"/>
  </si>
  <si>
    <t>总体白斑程度1</t>
    <phoneticPr fontId="2" type="noConversion"/>
  </si>
  <si>
    <t>VASI评分</t>
    <phoneticPr fontId="2" type="noConversion"/>
  </si>
  <si>
    <t>不可用数据</t>
  </si>
  <si>
    <t>归为0</t>
  </si>
  <si>
    <t>可用数据</t>
  </si>
  <si>
    <t>80+9</t>
  </si>
  <si>
    <t>77+10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</si>
</sst>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charset val="134"/>
      <scheme val="minor"/>
    </font>
    <font>
      <sz val="11"/>
      <color indexed="8"/>
      <name val="Calibri"/>
      <family val="3"/>
      <charset val="134"/>
      <scheme val="minor"/>
    </font>
    <font>
      <sz val="9"/>
      <name val="Calibri"/>
      <family val="3"/>
      <charset val="134"/>
      <scheme val="minor"/>
    </font>
    <font>
      <sz val="12"/>
      <color rgb="FF006100"/>
      <name val="Calibri"/>
      <family val="2"/>
      <charset val="128"/>
      <scheme val="minor"/>
    </font>
    <font>
      <sz val="12"/>
      <color rgb="FF9C0006"/>
      <name val="Calibri"/>
      <family val="2"/>
      <charset val="128"/>
      <scheme val="minor"/>
    </font>
    <font>
      <sz val="12"/>
      <color rgb="FF9C6500"/>
      <name val="Calibri"/>
      <family val="2"/>
      <charset val="128"/>
      <scheme val="minor"/>
    </font>
    <font>
      <u/>
      <sz val="11"/>
      <color theme="10"/>
      <name val="Calibri"/>
      <charset val="134"/>
      <scheme val="minor"/>
    </font>
    <font>
      <u/>
      <sz val="11"/>
      <color theme="11"/>
      <name val="Calibri"/>
      <charset val="134"/>
      <scheme val="minor"/>
    </font>
    <font>
      <sz val="12"/>
      <color rgb="FF9C0006"/>
      <name val="宋体"/>
      <family val="2"/>
      <charset val="134"/>
    </font>
    <font>
      <sz val="12"/>
      <color rgb="FF9C6500"/>
      <name val="宋体"/>
      <family val="2"/>
      <charset val="134"/>
    </font>
    <font>
      <sz val="12"/>
      <color rgb="FF006100"/>
      <name val="宋体"/>
      <family val="2"/>
      <charset val="134"/>
    </font>
    <font>
      <sz val="11"/>
      <color rgb="FF000000"/>
      <name val="Calibri"/>
      <family val="3"/>
      <charset val="134"/>
      <scheme val="minor"/>
    </font>
    <font>
      <b/>
      <sz val="11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2">
    <xf numFmtId="0" fontId="0" fillId="0" borderId="0">
      <alignment vertical="center"/>
    </xf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0" applyNumberFormat="0" applyBorder="0" applyAlignment="0" applyProtection="0"/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left" vertical="center"/>
    </xf>
    <xf numFmtId="14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/>
    </xf>
    <xf numFmtId="49" fontId="0" fillId="0" borderId="0" xfId="0" applyNumberFormat="1">
      <alignment vertical="center"/>
    </xf>
    <xf numFmtId="0" fontId="4" fillId="4" borderId="0" xfId="2" applyAlignment="1">
      <alignment vertical="center"/>
    </xf>
    <xf numFmtId="0" fontId="5" fillId="5" borderId="1" xfId="3" applyBorder="1" applyAlignment="1">
      <alignment vertical="center"/>
    </xf>
    <xf numFmtId="0" fontId="8" fillId="4" borderId="0" xfId="2" applyFont="1" applyAlignment="1">
      <alignment vertical="center"/>
    </xf>
    <xf numFmtId="0" fontId="9" fillId="5" borderId="0" xfId="3" applyFont="1" applyAlignment="1">
      <alignment vertical="center"/>
    </xf>
    <xf numFmtId="0" fontId="10" fillId="3" borderId="0" xfId="1" applyFont="1" applyAlignment="1">
      <alignment vertical="center"/>
    </xf>
    <xf numFmtId="2" fontId="1" fillId="0" borderId="0" xfId="0" applyNumberFormat="1" applyFont="1" applyFill="1" applyAlignment="1">
      <alignment vertical="center"/>
    </xf>
    <xf numFmtId="2" fontId="0" fillId="0" borderId="0" xfId="0" applyNumberFormat="1">
      <alignment vertical="center"/>
    </xf>
    <xf numFmtId="1" fontId="1" fillId="2" borderId="0" xfId="0" applyNumberFormat="1" applyFont="1" applyFill="1" applyAlignment="1">
      <alignment vertical="center"/>
    </xf>
    <xf numFmtId="1" fontId="4" fillId="4" borderId="0" xfId="2" applyNumberFormat="1" applyAlignment="1">
      <alignment vertical="center"/>
    </xf>
    <xf numFmtId="1" fontId="0" fillId="0" borderId="0" xfId="0" applyNumberFormat="1">
      <alignment vertical="center"/>
    </xf>
    <xf numFmtId="1" fontId="1" fillId="0" borderId="0" xfId="0" applyNumberFormat="1" applyFont="1" applyFill="1" applyAlignment="1">
      <alignment vertical="center"/>
    </xf>
    <xf numFmtId="0" fontId="3" fillId="3" borderId="1" xfId="1" applyBorder="1" applyAlignment="1">
      <alignment vertical="center"/>
    </xf>
    <xf numFmtId="0" fontId="3" fillId="3" borderId="0" xfId="1" applyAlignment="1">
      <alignment vertical="center"/>
    </xf>
    <xf numFmtId="49" fontId="11" fillId="0" borderId="0" xfId="0" applyNumberFormat="1" applyFont="1">
      <alignment vertical="center"/>
    </xf>
    <xf numFmtId="14" fontId="4" fillId="4" borderId="0" xfId="2" applyNumberFormat="1" applyAlignment="1">
      <alignment vertical="center"/>
    </xf>
    <xf numFmtId="0" fontId="3" fillId="3" borderId="0" xfId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0" fontId="0" fillId="0" borderId="2" xfId="0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10" fontId="12" fillId="0" borderId="2" xfId="0" applyNumberFormat="1" applyFont="1" applyBorder="1">
      <alignment vertical="center"/>
    </xf>
    <xf numFmtId="0" fontId="0" fillId="0" borderId="2" xfId="0" applyBorder="1">
      <alignment vertical="center"/>
    </xf>
    <xf numFmtId="0" fontId="4" fillId="4" borderId="2" xfId="2" applyBorder="1" applyAlignment="1">
      <alignment vertical="center"/>
    </xf>
    <xf numFmtId="0" fontId="3" fillId="3" borderId="2" xfId="1" applyBorder="1" applyAlignment="1">
      <alignment horizontal="center" vertical="center"/>
    </xf>
    <xf numFmtId="14" fontId="4" fillId="4" borderId="2" xfId="2" applyNumberFormat="1" applyBorder="1" applyAlignment="1">
      <alignment vertical="center"/>
    </xf>
    <xf numFmtId="10" fontId="0" fillId="0" borderId="2" xfId="0" applyNumberFormat="1" applyBorder="1" applyAlignment="1">
      <alignment horizontal="center" vertical="center"/>
    </xf>
  </cellXfs>
  <cellStyles count="72">
    <cellStyle name="Bad" xfId="2" builtinId="27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Good" xfId="1" builtinId="26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62"/>
  <sheetViews>
    <sheetView topLeftCell="AA1" workbookViewId="0">
      <selection activeCell="AE25" sqref="AE25"/>
    </sheetView>
  </sheetViews>
  <sheetFormatPr baseColWidth="10" defaultColWidth="9" defaultRowHeight="14" x14ac:dyDescent="0"/>
  <cols>
    <col min="38" max="38" width="10.83203125" customWidth="1"/>
    <col min="39" max="41" width="11" customWidth="1"/>
  </cols>
  <sheetData>
    <row r="1" spans="1:50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35</v>
      </c>
      <c r="AJ1" s="1" t="s">
        <v>36</v>
      </c>
      <c r="AK1" s="1" t="s">
        <v>12515</v>
      </c>
      <c r="AL1" s="1" t="s">
        <v>37</v>
      </c>
      <c r="AM1" s="1" t="s">
        <v>44</v>
      </c>
      <c r="AN1" s="1" t="s">
        <v>12519</v>
      </c>
      <c r="AO1" s="2" t="s">
        <v>12517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45</v>
      </c>
      <c r="AW1" s="1" t="s">
        <v>46</v>
      </c>
      <c r="AX1" s="1" t="s">
        <v>47</v>
      </c>
    </row>
    <row r="2" spans="1:50">
      <c r="A2" s="1" t="s">
        <v>560</v>
      </c>
      <c r="B2" s="1" t="s">
        <v>559</v>
      </c>
      <c r="C2" s="1"/>
      <c r="D2" s="1"/>
      <c r="E2" s="1"/>
      <c r="F2" s="1"/>
      <c r="G2" s="1" t="s">
        <v>55</v>
      </c>
      <c r="H2" s="1"/>
      <c r="I2" s="1"/>
      <c r="J2" s="1" t="s">
        <v>54</v>
      </c>
      <c r="K2" s="1" t="s">
        <v>55</v>
      </c>
      <c r="L2" s="1" t="s">
        <v>116</v>
      </c>
      <c r="M2" s="1"/>
      <c r="N2" s="1"/>
      <c r="O2" s="1"/>
      <c r="P2" s="1"/>
      <c r="Q2" s="1"/>
      <c r="R2" s="1"/>
      <c r="S2" s="1"/>
      <c r="T2" s="1" t="s">
        <v>50</v>
      </c>
      <c r="U2" s="1"/>
      <c r="V2" s="1"/>
      <c r="W2" s="1"/>
      <c r="X2" s="1"/>
      <c r="Y2" s="1"/>
      <c r="Z2" s="1"/>
      <c r="AA2" s="1"/>
      <c r="AB2" s="1" t="s">
        <v>55</v>
      </c>
      <c r="AC2" s="1"/>
      <c r="AD2" s="1"/>
      <c r="AE2" s="1"/>
      <c r="AF2" s="1"/>
      <c r="AG2" s="1"/>
      <c r="AH2" s="1"/>
      <c r="AI2" s="1" t="s">
        <v>560</v>
      </c>
      <c r="AJ2" s="1" t="s">
        <v>310</v>
      </c>
      <c r="AK2" s="1" t="s">
        <v>522</v>
      </c>
      <c r="AL2" s="1" t="s">
        <v>562</v>
      </c>
      <c r="AM2" s="1" t="s">
        <v>564</v>
      </c>
      <c r="AN2" s="1" t="str">
        <f t="shared" ref="AN2:AN65" si="0">TEXT(AM2,"YYYY")</f>
        <v>2009</v>
      </c>
      <c r="AO2" s="1">
        <f t="shared" ref="AO2:AO65" si="1">AJ2-(TEXT(AL2,"YYYY")-TEXT(AM2,"YYYY"))</f>
        <v>39</v>
      </c>
      <c r="AP2" s="1" t="s">
        <v>60</v>
      </c>
      <c r="AQ2" s="1" t="s">
        <v>61</v>
      </c>
      <c r="AR2" s="1" t="s">
        <v>179</v>
      </c>
      <c r="AS2" s="1" t="s">
        <v>389</v>
      </c>
      <c r="AT2" s="1" t="s">
        <v>563</v>
      </c>
      <c r="AU2" s="1" t="s">
        <v>92</v>
      </c>
      <c r="AV2" s="1" t="s">
        <v>77</v>
      </c>
      <c r="AW2" s="1" t="s">
        <v>53</v>
      </c>
      <c r="AX2" s="1" t="s">
        <v>542</v>
      </c>
    </row>
    <row r="3" spans="1:50">
      <c r="A3" s="1" t="s">
        <v>595</v>
      </c>
      <c r="B3" s="1" t="s">
        <v>594</v>
      </c>
      <c r="C3" s="1"/>
      <c r="D3" s="1"/>
      <c r="E3" s="1"/>
      <c r="F3" s="1"/>
      <c r="G3" s="1" t="s">
        <v>54</v>
      </c>
      <c r="H3" s="1"/>
      <c r="I3" s="1"/>
      <c r="J3" s="1"/>
      <c r="K3" s="1" t="s">
        <v>55</v>
      </c>
      <c r="L3" s="1" t="s">
        <v>116</v>
      </c>
      <c r="M3" s="1"/>
      <c r="N3" s="1"/>
      <c r="O3" s="1"/>
      <c r="P3" s="1"/>
      <c r="Q3" s="1"/>
      <c r="R3" s="1"/>
      <c r="S3" s="1"/>
      <c r="T3" s="1"/>
      <c r="U3" s="1" t="s">
        <v>50</v>
      </c>
      <c r="V3" s="1" t="s">
        <v>50</v>
      </c>
      <c r="W3" s="1" t="s">
        <v>50</v>
      </c>
      <c r="X3" s="1" t="s">
        <v>50</v>
      </c>
      <c r="Y3" s="1"/>
      <c r="Z3" s="1"/>
      <c r="AA3" s="1" t="s">
        <v>598</v>
      </c>
      <c r="AB3" s="1" t="s">
        <v>54</v>
      </c>
      <c r="AC3" s="1"/>
      <c r="AD3" s="1"/>
      <c r="AE3" s="1"/>
      <c r="AF3" s="1"/>
      <c r="AG3" s="1"/>
      <c r="AH3" s="1"/>
      <c r="AI3" s="1" t="s">
        <v>595</v>
      </c>
      <c r="AJ3" s="1" t="s">
        <v>299</v>
      </c>
      <c r="AK3" s="1" t="s">
        <v>522</v>
      </c>
      <c r="AL3" s="1" t="s">
        <v>171</v>
      </c>
      <c r="AM3" s="1" t="s">
        <v>171</v>
      </c>
      <c r="AN3" s="1" t="str">
        <f t="shared" si="0"/>
        <v>2015</v>
      </c>
      <c r="AO3" s="1">
        <f t="shared" si="1"/>
        <v>44</v>
      </c>
      <c r="AP3" s="1" t="s">
        <v>60</v>
      </c>
      <c r="AQ3" s="1" t="s">
        <v>61</v>
      </c>
      <c r="AR3" s="1" t="s">
        <v>150</v>
      </c>
      <c r="AS3" s="1" t="s">
        <v>599</v>
      </c>
      <c r="AT3" s="1" t="s">
        <v>249</v>
      </c>
      <c r="AU3" s="1" t="s">
        <v>114</v>
      </c>
      <c r="AV3" s="1" t="s">
        <v>121</v>
      </c>
      <c r="AW3" s="1" t="s">
        <v>53</v>
      </c>
      <c r="AX3" s="1" t="s">
        <v>600</v>
      </c>
    </row>
    <row r="4" spans="1:50">
      <c r="A4" s="1" t="s">
        <v>713</v>
      </c>
      <c r="B4" s="1" t="s">
        <v>712</v>
      </c>
      <c r="C4" s="1"/>
      <c r="D4" s="1"/>
      <c r="E4" s="1"/>
      <c r="F4" s="1"/>
      <c r="G4" s="1" t="s">
        <v>53</v>
      </c>
      <c r="H4" s="1"/>
      <c r="I4" s="1"/>
      <c r="J4" s="1"/>
      <c r="K4" s="1"/>
      <c r="L4" s="1"/>
      <c r="M4" s="1"/>
      <c r="N4" s="1"/>
      <c r="O4" s="1"/>
      <c r="P4" s="1"/>
      <c r="Q4" s="1"/>
      <c r="R4" s="1" t="s">
        <v>715</v>
      </c>
      <c r="S4" s="1"/>
      <c r="T4" s="1"/>
      <c r="U4" s="1"/>
      <c r="V4" s="1"/>
      <c r="W4" s="1"/>
      <c r="X4" s="1"/>
      <c r="Y4" s="1"/>
      <c r="Z4" s="1"/>
      <c r="AA4" s="1"/>
      <c r="AB4" s="1" t="s">
        <v>53</v>
      </c>
      <c r="AC4" s="1"/>
      <c r="AD4" s="1"/>
      <c r="AE4" s="1"/>
      <c r="AF4" s="1"/>
      <c r="AG4" s="1"/>
      <c r="AH4" s="1"/>
      <c r="AI4" s="1" t="s">
        <v>713</v>
      </c>
      <c r="AJ4" s="1" t="s">
        <v>58</v>
      </c>
      <c r="AK4" s="1" t="s">
        <v>522</v>
      </c>
      <c r="AL4" s="1" t="s">
        <v>700</v>
      </c>
      <c r="AM4" s="1" t="s">
        <v>717</v>
      </c>
      <c r="AN4" s="1" t="str">
        <f t="shared" si="0"/>
        <v>2018</v>
      </c>
      <c r="AO4" s="1">
        <f t="shared" si="1"/>
        <v>9</v>
      </c>
      <c r="AP4" s="1" t="s">
        <v>79</v>
      </c>
      <c r="AQ4" s="1" t="s">
        <v>61</v>
      </c>
      <c r="AR4" s="1" t="s">
        <v>449</v>
      </c>
      <c r="AS4" s="1" t="s">
        <v>555</v>
      </c>
      <c r="AT4" s="1" t="s">
        <v>716</v>
      </c>
      <c r="AU4" s="1"/>
      <c r="AV4" s="1" t="s">
        <v>56</v>
      </c>
      <c r="AW4" s="1" t="s">
        <v>50</v>
      </c>
      <c r="AX4" s="1" t="s">
        <v>487</v>
      </c>
    </row>
    <row r="5" spans="1:50">
      <c r="A5" s="1" t="s">
        <v>1294</v>
      </c>
      <c r="B5" s="1" t="s">
        <v>1293</v>
      </c>
      <c r="C5" s="1"/>
      <c r="D5" s="1"/>
      <c r="E5" s="1"/>
      <c r="F5" s="1"/>
      <c r="G5" s="1" t="s">
        <v>55</v>
      </c>
      <c r="H5" s="1"/>
      <c r="I5" s="1"/>
      <c r="J5" s="1"/>
      <c r="K5" s="1" t="s">
        <v>55</v>
      </c>
      <c r="L5" s="1" t="s">
        <v>116</v>
      </c>
      <c r="M5" s="1"/>
      <c r="N5" s="1"/>
      <c r="O5" s="1"/>
      <c r="P5" s="1"/>
      <c r="Q5" s="1"/>
      <c r="R5" s="1"/>
      <c r="S5" s="1"/>
      <c r="T5" s="1"/>
      <c r="U5" s="1" t="s">
        <v>50</v>
      </c>
      <c r="V5" s="1"/>
      <c r="W5" s="1"/>
      <c r="X5" s="1"/>
      <c r="Y5" s="1"/>
      <c r="Z5" s="1"/>
      <c r="AA5" s="1"/>
      <c r="AB5" s="1" t="s">
        <v>55</v>
      </c>
      <c r="AC5" s="1"/>
      <c r="AD5" s="1"/>
      <c r="AE5" s="1"/>
      <c r="AF5" s="1"/>
      <c r="AG5" s="1"/>
      <c r="AH5" s="1"/>
      <c r="AI5" s="1" t="s">
        <v>1294</v>
      </c>
      <c r="AJ5" s="1" t="s">
        <v>128</v>
      </c>
      <c r="AK5" s="1" t="s">
        <v>1288</v>
      </c>
      <c r="AL5" s="1" t="s">
        <v>1296</v>
      </c>
      <c r="AM5" s="1" t="s">
        <v>467</v>
      </c>
      <c r="AN5" s="1" t="str">
        <f t="shared" si="0"/>
        <v>2016</v>
      </c>
      <c r="AO5" s="1">
        <f t="shared" si="1"/>
        <v>41</v>
      </c>
      <c r="AP5" s="1" t="s">
        <v>60</v>
      </c>
      <c r="AQ5" s="1" t="s">
        <v>61</v>
      </c>
      <c r="AR5" s="1" t="s">
        <v>388</v>
      </c>
      <c r="AS5" s="1" t="s">
        <v>573</v>
      </c>
      <c r="AT5" s="1" t="s">
        <v>1297</v>
      </c>
      <c r="AU5" s="1" t="s">
        <v>92</v>
      </c>
      <c r="AV5" s="1" t="s">
        <v>56</v>
      </c>
      <c r="AW5" s="1" t="s">
        <v>53</v>
      </c>
      <c r="AX5" s="1" t="s">
        <v>542</v>
      </c>
    </row>
    <row r="6" spans="1:50">
      <c r="A6" s="1" t="s">
        <v>1780</v>
      </c>
      <c r="B6" s="1" t="s">
        <v>1779</v>
      </c>
      <c r="C6" s="1"/>
      <c r="D6" s="1"/>
      <c r="E6" s="1"/>
      <c r="F6" s="1"/>
      <c r="G6" s="1" t="s">
        <v>55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 t="s">
        <v>472</v>
      </c>
      <c r="X6" s="1"/>
      <c r="Y6" s="1"/>
      <c r="Z6" s="1"/>
      <c r="AA6" s="1"/>
      <c r="AB6" s="1" t="s">
        <v>55</v>
      </c>
      <c r="AC6" s="1"/>
      <c r="AD6" s="1"/>
      <c r="AE6" s="1"/>
      <c r="AF6" s="1"/>
      <c r="AG6" s="1"/>
      <c r="AH6" s="1"/>
      <c r="AI6" s="1" t="s">
        <v>1780</v>
      </c>
      <c r="AJ6" s="1" t="s">
        <v>134</v>
      </c>
      <c r="AK6" s="1" t="s">
        <v>12514</v>
      </c>
      <c r="AL6" s="1" t="s">
        <v>1783</v>
      </c>
      <c r="AM6" s="1" t="s">
        <v>1785</v>
      </c>
      <c r="AN6" s="1" t="str">
        <f t="shared" si="0"/>
        <v>2017</v>
      </c>
      <c r="AO6" s="1">
        <f t="shared" si="1"/>
        <v>26</v>
      </c>
      <c r="AP6" s="1" t="s">
        <v>79</v>
      </c>
      <c r="AQ6" s="1" t="s">
        <v>102</v>
      </c>
      <c r="AR6" s="1"/>
      <c r="AS6" s="1"/>
      <c r="AT6" s="1"/>
      <c r="AU6" s="1" t="s">
        <v>1784</v>
      </c>
      <c r="AV6" s="1" t="s">
        <v>1667</v>
      </c>
      <c r="AW6" s="1"/>
      <c r="AX6" s="1"/>
    </row>
    <row r="7" spans="1:50">
      <c r="A7" s="1" t="s">
        <v>1796</v>
      </c>
      <c r="B7" s="1" t="s">
        <v>1795</v>
      </c>
      <c r="C7" s="1"/>
      <c r="D7" s="1"/>
      <c r="E7" s="1"/>
      <c r="F7" s="1"/>
      <c r="G7" s="1" t="s">
        <v>55</v>
      </c>
      <c r="H7" s="1"/>
      <c r="I7" s="1"/>
      <c r="J7" s="1"/>
      <c r="K7" s="1" t="s">
        <v>55</v>
      </c>
      <c r="L7" s="1" t="s">
        <v>116</v>
      </c>
      <c r="M7" s="1"/>
      <c r="N7" s="1"/>
      <c r="O7" s="1"/>
      <c r="P7" s="1"/>
      <c r="Q7" s="1"/>
      <c r="R7" s="1"/>
      <c r="S7" s="1"/>
      <c r="T7" s="1"/>
      <c r="U7" s="1" t="s">
        <v>50</v>
      </c>
      <c r="V7" s="1" t="s">
        <v>273</v>
      </c>
      <c r="W7" s="1" t="s">
        <v>50</v>
      </c>
      <c r="X7" s="1" t="s">
        <v>273</v>
      </c>
      <c r="Y7" s="1"/>
      <c r="Z7" s="1"/>
      <c r="AA7" s="1"/>
      <c r="AB7" s="1" t="s">
        <v>55</v>
      </c>
      <c r="AC7" s="1"/>
      <c r="AD7" s="1"/>
      <c r="AE7" s="1"/>
      <c r="AF7" s="1"/>
      <c r="AG7" s="1"/>
      <c r="AH7" s="1"/>
      <c r="AI7" s="1" t="s">
        <v>1796</v>
      </c>
      <c r="AJ7" s="1" t="s">
        <v>351</v>
      </c>
      <c r="AK7" s="1" t="s">
        <v>758</v>
      </c>
      <c r="AL7" s="1" t="s">
        <v>1798</v>
      </c>
      <c r="AM7" s="1" t="s">
        <v>1799</v>
      </c>
      <c r="AN7" s="1" t="str">
        <f t="shared" si="0"/>
        <v>2017</v>
      </c>
      <c r="AO7" s="1">
        <f t="shared" si="1"/>
        <v>54</v>
      </c>
      <c r="AP7" s="1" t="s">
        <v>60</v>
      </c>
      <c r="AQ7" s="1" t="s">
        <v>102</v>
      </c>
      <c r="AR7" s="1"/>
      <c r="AS7" s="1"/>
      <c r="AT7" s="1"/>
      <c r="AU7" s="1" t="s">
        <v>417</v>
      </c>
      <c r="AV7" s="1" t="s">
        <v>57</v>
      </c>
      <c r="AW7" s="1"/>
      <c r="AX7" s="1"/>
    </row>
    <row r="8" spans="1:50">
      <c r="A8" s="1" t="s">
        <v>2311</v>
      </c>
      <c r="B8" s="1" t="s">
        <v>2310</v>
      </c>
      <c r="C8" s="1"/>
      <c r="D8" s="1"/>
      <c r="E8" s="1"/>
      <c r="F8" s="1"/>
      <c r="G8" s="1" t="s">
        <v>54</v>
      </c>
      <c r="H8" s="1"/>
      <c r="I8" s="1" t="s">
        <v>53</v>
      </c>
      <c r="J8" s="1"/>
      <c r="K8" s="1"/>
      <c r="L8" s="1" t="s">
        <v>116</v>
      </c>
      <c r="M8" s="1"/>
      <c r="N8" s="1"/>
      <c r="O8" s="1"/>
      <c r="P8" s="1"/>
      <c r="Q8" s="1"/>
      <c r="R8" s="1" t="s">
        <v>53</v>
      </c>
      <c r="S8" s="1" t="s">
        <v>273</v>
      </c>
      <c r="T8" s="1"/>
      <c r="U8" s="1"/>
      <c r="V8" s="1"/>
      <c r="W8" s="1" t="s">
        <v>53</v>
      </c>
      <c r="X8" s="1" t="s">
        <v>273</v>
      </c>
      <c r="Y8" s="1"/>
      <c r="Z8" s="1"/>
      <c r="AA8" s="1"/>
      <c r="AB8" s="1" t="s">
        <v>54</v>
      </c>
      <c r="AC8" s="1"/>
      <c r="AD8" s="1"/>
      <c r="AE8" s="1"/>
      <c r="AF8" s="1"/>
      <c r="AG8" s="1" t="s">
        <v>55</v>
      </c>
      <c r="AH8" s="1" t="s">
        <v>273</v>
      </c>
      <c r="AI8" s="1" t="s">
        <v>2311</v>
      </c>
      <c r="AJ8" s="1" t="s">
        <v>118</v>
      </c>
      <c r="AK8" s="1" t="s">
        <v>2304</v>
      </c>
      <c r="AL8" s="1" t="s">
        <v>2308</v>
      </c>
      <c r="AM8" s="1" t="s">
        <v>2313</v>
      </c>
      <c r="AN8" s="1" t="str">
        <f t="shared" si="0"/>
        <v>2017</v>
      </c>
      <c r="AO8" s="1">
        <f t="shared" si="1"/>
        <v>24</v>
      </c>
      <c r="AP8" s="1" t="s">
        <v>60</v>
      </c>
      <c r="AQ8" s="1" t="s">
        <v>61</v>
      </c>
      <c r="AR8" s="1"/>
      <c r="AS8" s="1"/>
      <c r="AT8" s="1"/>
      <c r="AU8" s="1"/>
      <c r="AV8" s="1" t="s">
        <v>56</v>
      </c>
      <c r="AW8" s="1"/>
      <c r="AX8" s="1"/>
    </row>
    <row r="9" spans="1:50">
      <c r="A9" s="1" t="s">
        <v>2395</v>
      </c>
      <c r="B9" s="1" t="s">
        <v>2394</v>
      </c>
      <c r="C9" s="1"/>
      <c r="D9" s="1"/>
      <c r="E9" s="1"/>
      <c r="F9" s="1"/>
      <c r="G9" s="1" t="s">
        <v>50</v>
      </c>
      <c r="H9" s="1"/>
      <c r="I9" s="1" t="s">
        <v>53</v>
      </c>
      <c r="J9" s="1" t="s">
        <v>54</v>
      </c>
      <c r="K9" s="1" t="s">
        <v>55</v>
      </c>
      <c r="L9" s="1" t="s">
        <v>116</v>
      </c>
      <c r="M9" s="1" t="s">
        <v>99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 t="s">
        <v>50</v>
      </c>
      <c r="AC9" s="1"/>
      <c r="AD9" s="1"/>
      <c r="AE9" s="1"/>
      <c r="AF9" s="1"/>
      <c r="AG9" s="1" t="s">
        <v>247</v>
      </c>
      <c r="AH9" s="1"/>
      <c r="AI9" s="1" t="s">
        <v>2395</v>
      </c>
      <c r="AJ9" s="1" t="s">
        <v>134</v>
      </c>
      <c r="AK9" s="1" t="s">
        <v>2304</v>
      </c>
      <c r="AL9" s="1" t="s">
        <v>2396</v>
      </c>
      <c r="AM9" s="1" t="s">
        <v>2397</v>
      </c>
      <c r="AN9" s="1" t="str">
        <f t="shared" si="0"/>
        <v>2008</v>
      </c>
      <c r="AO9" s="1">
        <f t="shared" si="1"/>
        <v>17</v>
      </c>
      <c r="AP9" s="1" t="s">
        <v>79</v>
      </c>
      <c r="AQ9" s="1" t="s">
        <v>102</v>
      </c>
      <c r="AR9" s="1"/>
      <c r="AS9" s="1"/>
      <c r="AT9" s="1"/>
      <c r="AU9" s="1" t="s">
        <v>105</v>
      </c>
      <c r="AV9" s="1" t="s">
        <v>275</v>
      </c>
      <c r="AW9" s="1"/>
      <c r="AX9" s="1"/>
    </row>
    <row r="10" spans="1:50">
      <c r="A10" s="1" t="s">
        <v>2608</v>
      </c>
      <c r="B10" s="1" t="s">
        <v>2607</v>
      </c>
      <c r="C10" s="1"/>
      <c r="D10" s="1"/>
      <c r="E10" s="1"/>
      <c r="F10" s="1"/>
      <c r="G10" s="1" t="s">
        <v>55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 t="s">
        <v>55</v>
      </c>
      <c r="AC10" s="1"/>
      <c r="AD10" s="1"/>
      <c r="AE10" s="1"/>
      <c r="AF10" s="1"/>
      <c r="AG10" s="1"/>
      <c r="AH10" s="1"/>
      <c r="AI10" s="1" t="s">
        <v>2608</v>
      </c>
      <c r="AJ10" s="1" t="s">
        <v>144</v>
      </c>
      <c r="AK10" s="1" t="s">
        <v>2304</v>
      </c>
      <c r="AL10" s="1" t="s">
        <v>191</v>
      </c>
      <c r="AM10" s="1" t="s">
        <v>2610</v>
      </c>
      <c r="AN10" s="1" t="str">
        <f t="shared" si="0"/>
        <v>1998</v>
      </c>
      <c r="AO10" s="1">
        <f t="shared" si="1"/>
        <v>4</v>
      </c>
      <c r="AP10" s="1" t="s">
        <v>79</v>
      </c>
      <c r="AQ10" s="1" t="s">
        <v>61</v>
      </c>
      <c r="AR10" s="1"/>
      <c r="AS10" s="1"/>
      <c r="AT10" s="1"/>
      <c r="AU10" s="1" t="s">
        <v>526</v>
      </c>
      <c r="AV10" s="1" t="s">
        <v>1563</v>
      </c>
      <c r="AW10" s="1"/>
      <c r="AX10" s="1"/>
    </row>
    <row r="11" spans="1:50">
      <c r="A11" s="1" t="s">
        <v>2733</v>
      </c>
      <c r="B11" s="1" t="s">
        <v>2732</v>
      </c>
      <c r="C11" s="1"/>
      <c r="D11" s="1"/>
      <c r="E11" s="1"/>
      <c r="F11" s="1"/>
      <c r="G11" s="1" t="s">
        <v>53</v>
      </c>
      <c r="H11" s="1"/>
      <c r="I11" s="1" t="s">
        <v>53</v>
      </c>
      <c r="J11" s="1"/>
      <c r="K11" s="1"/>
      <c r="L11" s="1"/>
      <c r="M11" s="1"/>
      <c r="N11" s="1"/>
      <c r="O11" s="1"/>
      <c r="P11" s="1"/>
      <c r="Q11" s="1"/>
      <c r="R11" s="1" t="s">
        <v>472</v>
      </c>
      <c r="S11" s="1" t="s">
        <v>1381</v>
      </c>
      <c r="T11" s="1"/>
      <c r="U11" s="1"/>
      <c r="V11" s="1"/>
      <c r="W11" s="1"/>
      <c r="X11" s="1"/>
      <c r="Y11" s="1"/>
      <c r="Z11" s="1"/>
      <c r="AA11" s="1"/>
      <c r="AB11" s="1" t="s">
        <v>53</v>
      </c>
      <c r="AC11" s="1"/>
      <c r="AD11" s="1"/>
      <c r="AE11" s="1"/>
      <c r="AF11" s="1"/>
      <c r="AG11" s="1" t="s">
        <v>472</v>
      </c>
      <c r="AH11" s="1" t="s">
        <v>1381</v>
      </c>
      <c r="AI11" s="1" t="s">
        <v>2733</v>
      </c>
      <c r="AJ11" s="1" t="s">
        <v>126</v>
      </c>
      <c r="AK11" s="1" t="s">
        <v>2304</v>
      </c>
      <c r="AL11" s="1" t="s">
        <v>2426</v>
      </c>
      <c r="AM11" s="1" t="s">
        <v>1873</v>
      </c>
      <c r="AN11" s="1" t="str">
        <f t="shared" si="0"/>
        <v>2017</v>
      </c>
      <c r="AO11" s="1">
        <f t="shared" si="1"/>
        <v>13</v>
      </c>
      <c r="AP11" s="1" t="s">
        <v>60</v>
      </c>
      <c r="AQ11" s="1" t="s">
        <v>61</v>
      </c>
      <c r="AR11" s="1"/>
      <c r="AS11" s="1"/>
      <c r="AT11" s="1"/>
      <c r="AU11" s="1" t="s">
        <v>65</v>
      </c>
      <c r="AV11" s="1" t="s">
        <v>56</v>
      </c>
      <c r="AW11" s="1" t="s">
        <v>55</v>
      </c>
      <c r="AX11" s="1" t="s">
        <v>475</v>
      </c>
    </row>
    <row r="12" spans="1:50">
      <c r="A12" s="1" t="s">
        <v>2949</v>
      </c>
      <c r="B12" s="1" t="s">
        <v>2948</v>
      </c>
      <c r="C12" s="1"/>
      <c r="D12" s="1"/>
      <c r="E12" s="1"/>
      <c r="F12" s="1"/>
      <c r="G12" s="1" t="s">
        <v>50</v>
      </c>
      <c r="H12" s="1" t="s">
        <v>53</v>
      </c>
      <c r="I12" s="1"/>
      <c r="J12" s="1"/>
      <c r="K12" s="1"/>
      <c r="L12" s="1"/>
      <c r="M12" s="1"/>
      <c r="N12" s="1"/>
      <c r="O12" s="1"/>
      <c r="P12" s="1"/>
      <c r="Q12" s="1"/>
      <c r="R12" s="1" t="s">
        <v>53</v>
      </c>
      <c r="S12" s="1"/>
      <c r="T12" s="1" t="s">
        <v>53</v>
      </c>
      <c r="U12" s="1" t="s">
        <v>99</v>
      </c>
      <c r="V12" s="1"/>
      <c r="W12" s="1" t="s">
        <v>99</v>
      </c>
      <c r="X12" s="1"/>
      <c r="Y12" s="1" t="s">
        <v>53</v>
      </c>
      <c r="Z12" s="1"/>
      <c r="AA12" s="1"/>
      <c r="AB12" s="1" t="s">
        <v>50</v>
      </c>
      <c r="AC12" s="1"/>
      <c r="AD12" s="1"/>
      <c r="AE12" s="1"/>
      <c r="AF12" s="1"/>
      <c r="AG12" s="1"/>
      <c r="AH12" s="1"/>
      <c r="AI12" s="1" t="s">
        <v>2949</v>
      </c>
      <c r="AJ12" s="1" t="s">
        <v>583</v>
      </c>
      <c r="AK12" s="1" t="s">
        <v>915</v>
      </c>
      <c r="AL12" s="1" t="s">
        <v>2930</v>
      </c>
      <c r="AM12" s="1" t="s">
        <v>2951</v>
      </c>
      <c r="AN12" s="1" t="str">
        <f t="shared" si="0"/>
        <v>2014</v>
      </c>
      <c r="AO12" s="1">
        <f t="shared" si="1"/>
        <v>18</v>
      </c>
      <c r="AP12" s="1" t="s">
        <v>79</v>
      </c>
      <c r="AQ12" s="1" t="s">
        <v>633</v>
      </c>
      <c r="AR12" s="1"/>
      <c r="AS12" s="1"/>
      <c r="AT12" s="1"/>
      <c r="AU12" s="1"/>
      <c r="AV12" s="1" t="s">
        <v>1339</v>
      </c>
      <c r="AW12" s="1"/>
      <c r="AX12" s="1"/>
    </row>
    <row r="13" spans="1:50">
      <c r="A13" s="1" t="s">
        <v>3286</v>
      </c>
      <c r="B13" s="1" t="s">
        <v>3285</v>
      </c>
      <c r="C13" s="1"/>
      <c r="D13" s="1"/>
      <c r="E13" s="1"/>
      <c r="F13" s="1"/>
      <c r="G13" s="1" t="s">
        <v>53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 t="s">
        <v>50</v>
      </c>
      <c r="S13" s="1"/>
      <c r="T13" s="1"/>
      <c r="U13" s="1"/>
      <c r="V13" s="1"/>
      <c r="W13" s="1"/>
      <c r="X13" s="1"/>
      <c r="Y13" s="1"/>
      <c r="Z13" s="1"/>
      <c r="AA13" s="1"/>
      <c r="AB13" s="1" t="s">
        <v>53</v>
      </c>
      <c r="AC13" s="1"/>
      <c r="AD13" s="1"/>
      <c r="AE13" s="1"/>
      <c r="AF13" s="1"/>
      <c r="AG13" s="1" t="s">
        <v>50</v>
      </c>
      <c r="AH13" s="1"/>
      <c r="AI13" s="1" t="s">
        <v>3286</v>
      </c>
      <c r="AJ13" s="1" t="s">
        <v>530</v>
      </c>
      <c r="AK13" s="1" t="s">
        <v>12512</v>
      </c>
      <c r="AL13" s="1" t="s">
        <v>3288</v>
      </c>
      <c r="AM13" s="1" t="s">
        <v>2486</v>
      </c>
      <c r="AN13" s="1" t="str">
        <f t="shared" si="0"/>
        <v>2017</v>
      </c>
      <c r="AO13" s="1">
        <f t="shared" si="1"/>
        <v>32</v>
      </c>
      <c r="AP13" s="1" t="s">
        <v>60</v>
      </c>
      <c r="AQ13" s="1" t="s">
        <v>61</v>
      </c>
      <c r="AR13" s="1"/>
      <c r="AS13" s="1"/>
      <c r="AT13" s="1"/>
      <c r="AU13" s="1"/>
      <c r="AV13" s="1" t="s">
        <v>3289</v>
      </c>
      <c r="AW13" s="1"/>
      <c r="AX13" s="1"/>
    </row>
    <row r="14" spans="1:50">
      <c r="A14" s="1" t="s">
        <v>3527</v>
      </c>
      <c r="B14" s="1" t="s">
        <v>3526</v>
      </c>
      <c r="C14" s="1"/>
      <c r="D14" s="1"/>
      <c r="E14" s="1"/>
      <c r="F14" s="1"/>
      <c r="G14" s="1" t="s">
        <v>55</v>
      </c>
      <c r="H14" s="1"/>
      <c r="I14" s="1"/>
      <c r="J14" s="1" t="s">
        <v>54</v>
      </c>
      <c r="K14" s="1"/>
      <c r="L14" s="1"/>
      <c r="M14" s="1"/>
      <c r="N14" s="1" t="s">
        <v>71</v>
      </c>
      <c r="O14" s="1"/>
      <c r="P14" s="1"/>
      <c r="Q14" s="1"/>
      <c r="R14" s="1"/>
      <c r="S14" s="1"/>
      <c r="T14" s="1" t="s">
        <v>715</v>
      </c>
      <c r="U14" s="1"/>
      <c r="V14" s="1"/>
      <c r="W14" s="1"/>
      <c r="X14" s="1"/>
      <c r="Y14" s="1"/>
      <c r="Z14" s="1" t="s">
        <v>715</v>
      </c>
      <c r="AA14" s="1"/>
      <c r="AB14" s="1" t="s">
        <v>55</v>
      </c>
      <c r="AC14" s="1"/>
      <c r="AD14" s="1"/>
      <c r="AE14" s="1"/>
      <c r="AF14" s="1"/>
      <c r="AG14" s="1" t="s">
        <v>141</v>
      </c>
      <c r="AH14" s="1" t="s">
        <v>1381</v>
      </c>
      <c r="AI14" s="1" t="s">
        <v>3527</v>
      </c>
      <c r="AJ14" s="1" t="s">
        <v>678</v>
      </c>
      <c r="AK14" s="1" t="s">
        <v>1507</v>
      </c>
      <c r="AL14" s="1" t="s">
        <v>426</v>
      </c>
      <c r="AM14" s="1" t="s">
        <v>199</v>
      </c>
      <c r="AN14" s="1" t="str">
        <f t="shared" si="0"/>
        <v>2018</v>
      </c>
      <c r="AO14" s="1">
        <f t="shared" si="1"/>
        <v>34</v>
      </c>
      <c r="AP14" s="1" t="s">
        <v>60</v>
      </c>
      <c r="AQ14" s="1" t="s">
        <v>61</v>
      </c>
      <c r="AR14" s="1"/>
      <c r="AS14" s="1"/>
      <c r="AT14" s="1"/>
      <c r="AU14" s="1"/>
      <c r="AV14" s="1" t="s">
        <v>3530</v>
      </c>
      <c r="AW14" s="1" t="s">
        <v>597</v>
      </c>
      <c r="AX14" s="1" t="s">
        <v>3531</v>
      </c>
    </row>
    <row r="15" spans="1:50">
      <c r="A15" s="1" t="s">
        <v>3671</v>
      </c>
      <c r="B15" s="1" t="s">
        <v>3670</v>
      </c>
      <c r="C15" s="1"/>
      <c r="D15" s="1"/>
      <c r="E15" s="1"/>
      <c r="F15" s="1"/>
      <c r="G15" s="1" t="s">
        <v>55</v>
      </c>
      <c r="H15" s="1"/>
      <c r="I15" s="1" t="s">
        <v>53</v>
      </c>
      <c r="J15" s="1"/>
      <c r="K15" s="1"/>
      <c r="L15" s="1" t="s">
        <v>116</v>
      </c>
      <c r="M15" s="1"/>
      <c r="N15" s="1"/>
      <c r="O15" s="1"/>
      <c r="P15" s="1"/>
      <c r="Q15" s="1"/>
      <c r="R15" s="1" t="s">
        <v>50</v>
      </c>
      <c r="S15" s="1"/>
      <c r="T15" s="1"/>
      <c r="U15" s="1"/>
      <c r="V15" s="1"/>
      <c r="W15" s="1" t="s">
        <v>50</v>
      </c>
      <c r="X15" s="1"/>
      <c r="Y15" s="1"/>
      <c r="Z15" s="1"/>
      <c r="AA15" s="1"/>
      <c r="AB15" s="1" t="s">
        <v>55</v>
      </c>
      <c r="AC15" s="1"/>
      <c r="AD15" s="1"/>
      <c r="AE15" s="1"/>
      <c r="AF15" s="1"/>
      <c r="AG15" s="1" t="s">
        <v>50</v>
      </c>
      <c r="AH15" s="1"/>
      <c r="AI15" s="1" t="s">
        <v>3671</v>
      </c>
      <c r="AJ15" s="1" t="s">
        <v>120</v>
      </c>
      <c r="AK15" s="1" t="s">
        <v>3617</v>
      </c>
      <c r="AL15" s="1" t="s">
        <v>3673</v>
      </c>
      <c r="AM15" s="1" t="s">
        <v>3674</v>
      </c>
      <c r="AN15" s="1" t="str">
        <f t="shared" si="0"/>
        <v>2017</v>
      </c>
      <c r="AO15" s="1">
        <f t="shared" si="1"/>
        <v>45</v>
      </c>
      <c r="AP15" s="1" t="s">
        <v>60</v>
      </c>
      <c r="AQ15" s="1" t="s">
        <v>102</v>
      </c>
      <c r="AR15" s="1"/>
      <c r="AS15" s="1"/>
      <c r="AT15" s="1"/>
      <c r="AU15" s="1"/>
      <c r="AV15" s="1" t="s">
        <v>576</v>
      </c>
      <c r="AW15" s="1"/>
      <c r="AX15" s="1"/>
    </row>
    <row r="16" spans="1:50">
      <c r="A16" s="1" t="s">
        <v>3697</v>
      </c>
      <c r="B16" s="1" t="s">
        <v>3696</v>
      </c>
      <c r="C16" s="1"/>
      <c r="D16" s="1"/>
      <c r="E16" s="1"/>
      <c r="F16" s="1"/>
      <c r="G16" s="1" t="s">
        <v>55</v>
      </c>
      <c r="H16" s="1"/>
      <c r="I16" s="1" t="s">
        <v>53</v>
      </c>
      <c r="J16" s="1"/>
      <c r="K16" s="1" t="s">
        <v>55</v>
      </c>
      <c r="L16" s="1"/>
      <c r="M16" s="1"/>
      <c r="N16" s="1"/>
      <c r="O16" s="1"/>
      <c r="P16" s="1"/>
      <c r="Q16" s="1"/>
      <c r="R16" s="1" t="s">
        <v>141</v>
      </c>
      <c r="S16" s="1" t="s">
        <v>958</v>
      </c>
      <c r="T16" s="1"/>
      <c r="U16" s="1" t="s">
        <v>1440</v>
      </c>
      <c r="V16" s="1" t="s">
        <v>958</v>
      </c>
      <c r="W16" s="1"/>
      <c r="X16" s="1"/>
      <c r="Y16" s="1"/>
      <c r="Z16" s="1"/>
      <c r="AA16" s="1"/>
      <c r="AB16" s="1" t="s">
        <v>55</v>
      </c>
      <c r="AC16" s="1"/>
      <c r="AD16" s="1"/>
      <c r="AE16" s="1"/>
      <c r="AF16" s="1"/>
      <c r="AG16" s="1" t="s">
        <v>792</v>
      </c>
      <c r="AH16" s="1" t="s">
        <v>958</v>
      </c>
      <c r="AI16" s="1" t="s">
        <v>3697</v>
      </c>
      <c r="AJ16" s="1" t="s">
        <v>530</v>
      </c>
      <c r="AK16" s="1" t="s">
        <v>3698</v>
      </c>
      <c r="AL16" s="1" t="s">
        <v>3698</v>
      </c>
      <c r="AM16" s="1" t="s">
        <v>877</v>
      </c>
      <c r="AN16" s="1" t="str">
        <f t="shared" si="0"/>
        <v>2019</v>
      </c>
      <c r="AO16" s="1">
        <f t="shared" si="1"/>
        <v>33</v>
      </c>
      <c r="AP16" s="1" t="s">
        <v>60</v>
      </c>
      <c r="AQ16" s="1" t="s">
        <v>61</v>
      </c>
      <c r="AR16" s="1" t="s">
        <v>2973</v>
      </c>
      <c r="AS16" s="1" t="s">
        <v>1522</v>
      </c>
      <c r="AT16" s="1" t="s">
        <v>1764</v>
      </c>
      <c r="AU16" s="1" t="s">
        <v>105</v>
      </c>
      <c r="AV16" s="1" t="s">
        <v>886</v>
      </c>
      <c r="AW16" s="1" t="s">
        <v>55</v>
      </c>
      <c r="AX16" s="1" t="s">
        <v>475</v>
      </c>
    </row>
    <row r="17" spans="1:50">
      <c r="A17" s="1" t="s">
        <v>3720</v>
      </c>
      <c r="B17" s="1" t="s">
        <v>3719</v>
      </c>
      <c r="C17" s="1"/>
      <c r="D17" s="1"/>
      <c r="E17" s="1"/>
      <c r="F17" s="1"/>
      <c r="G17" s="1" t="s">
        <v>55</v>
      </c>
      <c r="H17" s="1"/>
      <c r="I17" s="1"/>
      <c r="J17" s="1"/>
      <c r="K17" s="1" t="s">
        <v>55</v>
      </c>
      <c r="L17" s="1" t="s">
        <v>116</v>
      </c>
      <c r="M17" s="1"/>
      <c r="N17" s="1"/>
      <c r="O17" s="1"/>
      <c r="P17" s="1"/>
      <c r="Q17" s="1"/>
      <c r="R17" s="1"/>
      <c r="S17" s="1"/>
      <c r="T17" s="1"/>
      <c r="U17" s="1" t="s">
        <v>50</v>
      </c>
      <c r="V17" s="1" t="s">
        <v>273</v>
      </c>
      <c r="W17" s="1" t="s">
        <v>50</v>
      </c>
      <c r="X17" s="1" t="s">
        <v>500</v>
      </c>
      <c r="Y17" s="1"/>
      <c r="Z17" s="1"/>
      <c r="AA17" s="1"/>
      <c r="AB17" s="1" t="s">
        <v>55</v>
      </c>
      <c r="AC17" s="1"/>
      <c r="AD17" s="1"/>
      <c r="AE17" s="1"/>
      <c r="AF17" s="1"/>
      <c r="AG17" s="1" t="s">
        <v>50</v>
      </c>
      <c r="AH17" s="1" t="s">
        <v>273</v>
      </c>
      <c r="AI17" s="1" t="s">
        <v>3720</v>
      </c>
      <c r="AJ17" s="1" t="s">
        <v>479</v>
      </c>
      <c r="AK17" s="1" t="s">
        <v>3698</v>
      </c>
      <c r="AL17" s="1" t="s">
        <v>3698</v>
      </c>
      <c r="AM17" s="1" t="s">
        <v>709</v>
      </c>
      <c r="AN17" s="1" t="str">
        <f t="shared" si="0"/>
        <v>2019</v>
      </c>
      <c r="AO17" s="1">
        <f t="shared" si="1"/>
        <v>19</v>
      </c>
      <c r="AP17" s="1" t="s">
        <v>60</v>
      </c>
      <c r="AQ17" s="1"/>
      <c r="AR17" s="1" t="s">
        <v>232</v>
      </c>
      <c r="AS17" s="1" t="s">
        <v>310</v>
      </c>
      <c r="AT17" s="1"/>
      <c r="AU17" s="1"/>
      <c r="AV17" s="1" t="s">
        <v>121</v>
      </c>
      <c r="AW17" s="1"/>
      <c r="AX17" s="1"/>
    </row>
    <row r="18" spans="1:50">
      <c r="A18" s="1" t="s">
        <v>3881</v>
      </c>
      <c r="B18" s="1" t="s">
        <v>3880</v>
      </c>
      <c r="C18" s="1"/>
      <c r="D18" s="1"/>
      <c r="E18" s="1"/>
      <c r="F18" s="1"/>
      <c r="G18" s="1" t="s">
        <v>55</v>
      </c>
      <c r="H18" s="1"/>
      <c r="I18" s="1" t="s">
        <v>53</v>
      </c>
      <c r="J18" s="1" t="s">
        <v>54</v>
      </c>
      <c r="K18" s="1"/>
      <c r="L18" s="1" t="s">
        <v>116</v>
      </c>
      <c r="M18" s="1"/>
      <c r="N18" s="1"/>
      <c r="O18" s="1"/>
      <c r="P18" s="1"/>
      <c r="Q18" s="1"/>
      <c r="R18" s="1" t="s">
        <v>116</v>
      </c>
      <c r="S18" s="1" t="s">
        <v>50</v>
      </c>
      <c r="T18" s="1" t="s">
        <v>58</v>
      </c>
      <c r="U18" s="1"/>
      <c r="V18" s="1"/>
      <c r="W18" s="1" t="s">
        <v>169</v>
      </c>
      <c r="X18" s="1" t="s">
        <v>63</v>
      </c>
      <c r="Y18" s="1"/>
      <c r="Z18" s="1"/>
      <c r="AA18" s="1"/>
      <c r="AB18" s="1" t="s">
        <v>55</v>
      </c>
      <c r="AC18" s="1" t="s">
        <v>116</v>
      </c>
      <c r="AD18" s="1"/>
      <c r="AE18" s="1"/>
      <c r="AF18" s="1"/>
      <c r="AG18" s="1"/>
      <c r="AH18" s="1"/>
      <c r="AI18" s="1" t="s">
        <v>3881</v>
      </c>
      <c r="AJ18" s="1" t="s">
        <v>344</v>
      </c>
      <c r="AK18" s="1" t="s">
        <v>3882</v>
      </c>
      <c r="AL18" s="1" t="s">
        <v>3882</v>
      </c>
      <c r="AM18" s="1" t="s">
        <v>459</v>
      </c>
      <c r="AN18" s="1" t="str">
        <f t="shared" si="0"/>
        <v>2019</v>
      </c>
      <c r="AO18" s="1">
        <f t="shared" si="1"/>
        <v>20</v>
      </c>
      <c r="AP18" s="1" t="s">
        <v>79</v>
      </c>
      <c r="AQ18" s="1" t="s">
        <v>102</v>
      </c>
      <c r="AR18" s="1" t="s">
        <v>265</v>
      </c>
      <c r="AS18" s="1" t="s">
        <v>693</v>
      </c>
      <c r="AT18" s="1" t="s">
        <v>1572</v>
      </c>
      <c r="AU18" s="1" t="s">
        <v>114</v>
      </c>
      <c r="AV18" s="1" t="s">
        <v>332</v>
      </c>
      <c r="AW18" s="1"/>
      <c r="AX18" s="1"/>
    </row>
    <row r="19" spans="1:50">
      <c r="A19" s="1" t="s">
        <v>3886</v>
      </c>
      <c r="B19" s="1" t="s">
        <v>3885</v>
      </c>
      <c r="C19" s="1"/>
      <c r="D19" s="1"/>
      <c r="E19" s="1"/>
      <c r="F19" s="1"/>
      <c r="G19" s="1" t="s">
        <v>54</v>
      </c>
      <c r="H19" s="1"/>
      <c r="I19" s="1"/>
      <c r="J19" s="1"/>
      <c r="K19" s="1"/>
      <c r="L19" s="1"/>
      <c r="M19" s="1"/>
      <c r="N19" s="1"/>
      <c r="O19" s="1" t="s">
        <v>108</v>
      </c>
      <c r="P19" s="1" t="s">
        <v>114</v>
      </c>
      <c r="Q19" s="1"/>
      <c r="R19" s="1"/>
      <c r="S19" s="1"/>
      <c r="T19" s="1"/>
      <c r="U19" s="1"/>
      <c r="V19" s="1"/>
      <c r="W19" s="1" t="s">
        <v>116</v>
      </c>
      <c r="X19" s="1" t="s">
        <v>58</v>
      </c>
      <c r="Y19" s="1"/>
      <c r="Z19" s="1"/>
      <c r="AA19" s="1" t="s">
        <v>715</v>
      </c>
      <c r="AB19" s="1" t="s">
        <v>54</v>
      </c>
      <c r="AC19" s="1"/>
      <c r="AD19" s="1"/>
      <c r="AE19" s="1"/>
      <c r="AF19" s="1" t="s">
        <v>58</v>
      </c>
      <c r="AG19" s="1"/>
      <c r="AH19" s="1"/>
      <c r="AI19" s="1" t="s">
        <v>3886</v>
      </c>
      <c r="AJ19" s="1" t="s">
        <v>160</v>
      </c>
      <c r="AK19" s="1" t="s">
        <v>3882</v>
      </c>
      <c r="AL19" s="1" t="s">
        <v>3882</v>
      </c>
      <c r="AM19" s="1" t="s">
        <v>3644</v>
      </c>
      <c r="AN19" s="1" t="str">
        <f t="shared" si="0"/>
        <v>2018</v>
      </c>
      <c r="AO19" s="1">
        <f t="shared" si="1"/>
        <v>56</v>
      </c>
      <c r="AP19" s="1" t="s">
        <v>79</v>
      </c>
      <c r="AQ19" s="1" t="s">
        <v>102</v>
      </c>
      <c r="AR19" s="1" t="s">
        <v>988</v>
      </c>
      <c r="AS19" s="1" t="s">
        <v>3889</v>
      </c>
      <c r="AT19" s="1" t="s">
        <v>3890</v>
      </c>
      <c r="AU19" s="1" t="s">
        <v>3891</v>
      </c>
      <c r="AV19" s="1" t="s">
        <v>576</v>
      </c>
      <c r="AW19" s="1" t="s">
        <v>54</v>
      </c>
      <c r="AX19" s="1" t="s">
        <v>2832</v>
      </c>
    </row>
    <row r="20" spans="1:50">
      <c r="A20" s="1" t="s">
        <v>3894</v>
      </c>
      <c r="B20" s="1" t="s">
        <v>3893</v>
      </c>
      <c r="C20" s="1"/>
      <c r="D20" s="1"/>
      <c r="E20" s="1"/>
      <c r="F20" s="1"/>
      <c r="G20" s="1" t="s">
        <v>53</v>
      </c>
      <c r="H20" s="1"/>
      <c r="I20" s="1" t="s">
        <v>53</v>
      </c>
      <c r="J20" s="1"/>
      <c r="K20" s="1"/>
      <c r="L20" s="1"/>
      <c r="M20" s="1"/>
      <c r="N20" s="1"/>
      <c r="O20" s="1"/>
      <c r="P20" s="1"/>
      <c r="Q20" s="1"/>
      <c r="R20" s="1" t="s">
        <v>472</v>
      </c>
      <c r="S20" s="1" t="s">
        <v>63</v>
      </c>
      <c r="T20" s="1"/>
      <c r="U20" s="1"/>
      <c r="V20" s="1"/>
      <c r="W20" s="1"/>
      <c r="X20" s="1"/>
      <c r="Y20" s="1"/>
      <c r="Z20" s="1"/>
      <c r="AA20" s="1"/>
      <c r="AB20" s="1" t="s">
        <v>53</v>
      </c>
      <c r="AC20" s="1"/>
      <c r="AD20" s="1"/>
      <c r="AE20" s="1"/>
      <c r="AF20" s="1"/>
      <c r="AG20" s="1" t="s">
        <v>472</v>
      </c>
      <c r="AH20" s="1" t="s">
        <v>63</v>
      </c>
      <c r="AI20" s="1" t="s">
        <v>3894</v>
      </c>
      <c r="AJ20" s="1" t="s">
        <v>71</v>
      </c>
      <c r="AK20" s="1" t="s">
        <v>3882</v>
      </c>
      <c r="AL20" s="1" t="s">
        <v>3882</v>
      </c>
      <c r="AM20" s="1" t="s">
        <v>431</v>
      </c>
      <c r="AN20" s="1" t="str">
        <f t="shared" si="0"/>
        <v>2018</v>
      </c>
      <c r="AO20" s="1">
        <f t="shared" si="1"/>
        <v>5</v>
      </c>
      <c r="AP20" s="1" t="s">
        <v>79</v>
      </c>
      <c r="AQ20" s="1"/>
      <c r="AR20" s="1" t="s">
        <v>143</v>
      </c>
      <c r="AS20" s="1" t="s">
        <v>134</v>
      </c>
      <c r="AT20" s="1" t="s">
        <v>197</v>
      </c>
      <c r="AU20" s="1" t="s">
        <v>65</v>
      </c>
      <c r="AV20" s="1" t="s">
        <v>3896</v>
      </c>
      <c r="AW20" s="1" t="s">
        <v>54</v>
      </c>
      <c r="AX20" s="1" t="s">
        <v>2832</v>
      </c>
    </row>
    <row r="21" spans="1:50">
      <c r="A21" s="1" t="s">
        <v>3899</v>
      </c>
      <c r="B21" s="1" t="s">
        <v>3898</v>
      </c>
      <c r="C21" s="1"/>
      <c r="D21" s="1"/>
      <c r="E21" s="1"/>
      <c r="F21" s="1"/>
      <c r="G21" s="1" t="s">
        <v>55</v>
      </c>
      <c r="H21" s="1"/>
      <c r="I21" s="1" t="s">
        <v>53</v>
      </c>
      <c r="J21" s="1"/>
      <c r="K21" s="1"/>
      <c r="L21" s="1" t="s">
        <v>116</v>
      </c>
      <c r="M21" s="1" t="s">
        <v>99</v>
      </c>
      <c r="N21" s="1"/>
      <c r="O21" s="1" t="s">
        <v>108</v>
      </c>
      <c r="P21" s="1" t="s">
        <v>114</v>
      </c>
      <c r="Q21" s="1"/>
      <c r="R21" s="1" t="s">
        <v>472</v>
      </c>
      <c r="S21" s="1" t="s">
        <v>116</v>
      </c>
      <c r="T21" s="1"/>
      <c r="U21" s="1"/>
      <c r="V21" s="1"/>
      <c r="W21" s="1" t="s">
        <v>50</v>
      </c>
      <c r="X21" s="1" t="s">
        <v>58</v>
      </c>
      <c r="Y21" s="1" t="s">
        <v>50</v>
      </c>
      <c r="Z21" s="1"/>
      <c r="AA21" s="1" t="s">
        <v>3900</v>
      </c>
      <c r="AB21" s="1" t="s">
        <v>55</v>
      </c>
      <c r="AC21" s="1"/>
      <c r="AD21" s="1" t="s">
        <v>58</v>
      </c>
      <c r="AE21" s="1"/>
      <c r="AF21" s="1" t="s">
        <v>58</v>
      </c>
      <c r="AG21" s="1"/>
      <c r="AH21" s="1"/>
      <c r="AI21" s="1" t="s">
        <v>3899</v>
      </c>
      <c r="AJ21" s="1" t="s">
        <v>144</v>
      </c>
      <c r="AK21" s="1" t="s">
        <v>3882</v>
      </c>
      <c r="AL21" s="1" t="s">
        <v>3882</v>
      </c>
      <c r="AM21" s="1" t="s">
        <v>532</v>
      </c>
      <c r="AN21" s="1" t="str">
        <f t="shared" si="0"/>
        <v>2019</v>
      </c>
      <c r="AO21" s="1">
        <f t="shared" si="1"/>
        <v>23</v>
      </c>
      <c r="AP21" s="1" t="s">
        <v>79</v>
      </c>
      <c r="AQ21" s="1" t="s">
        <v>61</v>
      </c>
      <c r="AR21" s="1" t="s">
        <v>514</v>
      </c>
      <c r="AS21" s="1" t="s">
        <v>256</v>
      </c>
      <c r="AT21" s="1" t="s">
        <v>3902</v>
      </c>
      <c r="AU21" s="1" t="s">
        <v>92</v>
      </c>
      <c r="AV21" s="1" t="s">
        <v>400</v>
      </c>
      <c r="AW21" s="1"/>
      <c r="AX21" s="1"/>
    </row>
    <row r="22" spans="1:50">
      <c r="A22" s="1" t="s">
        <v>3904</v>
      </c>
      <c r="B22" s="1" t="s">
        <v>3903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 t="s">
        <v>3904</v>
      </c>
      <c r="AJ22" s="1" t="s">
        <v>126</v>
      </c>
      <c r="AK22" s="1" t="s">
        <v>3882</v>
      </c>
      <c r="AL22" s="1" t="s">
        <v>3882</v>
      </c>
      <c r="AM22" s="1" t="s">
        <v>3781</v>
      </c>
      <c r="AN22" s="1" t="str">
        <f t="shared" si="0"/>
        <v>2019</v>
      </c>
      <c r="AO22" s="1">
        <f t="shared" si="1"/>
        <v>13</v>
      </c>
      <c r="AP22" s="1" t="s">
        <v>79</v>
      </c>
      <c r="AQ22" s="1" t="s">
        <v>102</v>
      </c>
      <c r="AR22" s="1" t="s">
        <v>135</v>
      </c>
      <c r="AS22" s="1" t="s">
        <v>500</v>
      </c>
      <c r="AT22" s="1" t="s">
        <v>3906</v>
      </c>
      <c r="AU22" s="1" t="s">
        <v>65</v>
      </c>
      <c r="AV22" s="1" t="s">
        <v>1547</v>
      </c>
      <c r="AW22" s="1"/>
      <c r="AX22" s="1"/>
    </row>
    <row r="23" spans="1:50">
      <c r="A23" s="1" t="s">
        <v>4025</v>
      </c>
      <c r="B23" s="1" t="s">
        <v>4024</v>
      </c>
      <c r="C23" s="1"/>
      <c r="D23" s="1"/>
      <c r="E23" s="1"/>
      <c r="F23" s="1"/>
      <c r="G23" s="1" t="s">
        <v>50</v>
      </c>
      <c r="H23" s="1"/>
      <c r="I23" s="1" t="s">
        <v>53</v>
      </c>
      <c r="J23" s="1"/>
      <c r="K23" s="1"/>
      <c r="L23" s="1" t="s">
        <v>116</v>
      </c>
      <c r="M23" s="1"/>
      <c r="N23" s="1"/>
      <c r="O23" s="1"/>
      <c r="P23" s="1"/>
      <c r="Q23" s="1"/>
      <c r="R23" s="1" t="s">
        <v>715</v>
      </c>
      <c r="S23" s="1" t="s">
        <v>136</v>
      </c>
      <c r="T23" s="1"/>
      <c r="U23" s="1"/>
      <c r="V23" s="1"/>
      <c r="W23" s="1" t="s">
        <v>50</v>
      </c>
      <c r="X23" s="1" t="s">
        <v>136</v>
      </c>
      <c r="Y23" s="1"/>
      <c r="Z23" s="1"/>
      <c r="AA23" s="1"/>
      <c r="AB23" s="1" t="s">
        <v>50</v>
      </c>
      <c r="AC23" s="1"/>
      <c r="AD23" s="1"/>
      <c r="AE23" s="1"/>
      <c r="AF23" s="1"/>
      <c r="AG23" s="1" t="s">
        <v>4027</v>
      </c>
      <c r="AH23" s="1" t="s">
        <v>136</v>
      </c>
      <c r="AI23" s="1" t="s">
        <v>4025</v>
      </c>
      <c r="AJ23" s="1" t="s">
        <v>126</v>
      </c>
      <c r="AK23" s="1" t="s">
        <v>4026</v>
      </c>
      <c r="AL23" s="1" t="s">
        <v>4026</v>
      </c>
      <c r="AM23" s="1" t="s">
        <v>374</v>
      </c>
      <c r="AN23" s="1" t="str">
        <f t="shared" si="0"/>
        <v>2019</v>
      </c>
      <c r="AO23" s="1">
        <f t="shared" si="1"/>
        <v>13</v>
      </c>
      <c r="AP23" s="1" t="s">
        <v>60</v>
      </c>
      <c r="AQ23" s="1" t="s">
        <v>102</v>
      </c>
      <c r="AR23" s="1" t="s">
        <v>4029</v>
      </c>
      <c r="AS23" s="1" t="s">
        <v>310</v>
      </c>
      <c r="AT23" s="1" t="s">
        <v>651</v>
      </c>
      <c r="AU23" s="1"/>
      <c r="AV23" s="1" t="s">
        <v>1733</v>
      </c>
      <c r="AW23" s="1" t="s">
        <v>116</v>
      </c>
      <c r="AX23" s="1" t="s">
        <v>1674</v>
      </c>
    </row>
    <row r="24" spans="1:50">
      <c r="A24" s="1" t="s">
        <v>4043</v>
      </c>
      <c r="B24" s="1" t="s">
        <v>4042</v>
      </c>
      <c r="C24" s="1" t="s">
        <v>50</v>
      </c>
      <c r="D24" s="1" t="s">
        <v>125</v>
      </c>
      <c r="E24" s="1"/>
      <c r="F24" s="1"/>
      <c r="G24" s="1" t="s">
        <v>53</v>
      </c>
      <c r="H24" s="1" t="s">
        <v>53</v>
      </c>
      <c r="I24" s="1" t="s">
        <v>53</v>
      </c>
      <c r="J24" s="1" t="s">
        <v>54</v>
      </c>
      <c r="K24" s="1" t="s">
        <v>55</v>
      </c>
      <c r="L24" s="1" t="s">
        <v>116</v>
      </c>
      <c r="M24" s="1"/>
      <c r="N24" s="1"/>
      <c r="O24" s="1"/>
      <c r="P24" s="1"/>
      <c r="Q24" s="1" t="s">
        <v>136</v>
      </c>
      <c r="R24" s="1" t="s">
        <v>715</v>
      </c>
      <c r="S24" s="1" t="s">
        <v>136</v>
      </c>
      <c r="T24" s="1" t="s">
        <v>50</v>
      </c>
      <c r="U24" s="1" t="s">
        <v>54</v>
      </c>
      <c r="V24" s="1" t="s">
        <v>273</v>
      </c>
      <c r="W24" s="1" t="s">
        <v>54</v>
      </c>
      <c r="X24" s="1" t="s">
        <v>273</v>
      </c>
      <c r="Y24" s="1"/>
      <c r="Z24" s="1"/>
      <c r="AA24" s="1"/>
      <c r="AB24" s="1" t="s">
        <v>53</v>
      </c>
      <c r="AC24" s="1" t="s">
        <v>500</v>
      </c>
      <c r="AD24" s="1"/>
      <c r="AE24" s="1"/>
      <c r="AF24" s="1"/>
      <c r="AG24" s="1" t="s">
        <v>4045</v>
      </c>
      <c r="AH24" s="1" t="s">
        <v>958</v>
      </c>
      <c r="AI24" s="1" t="s">
        <v>4043</v>
      </c>
      <c r="AJ24" s="1" t="s">
        <v>1101</v>
      </c>
      <c r="AK24" s="1" t="s">
        <v>4044</v>
      </c>
      <c r="AL24" s="1" t="s">
        <v>4044</v>
      </c>
      <c r="AM24" s="1" t="s">
        <v>4048</v>
      </c>
      <c r="AN24" s="1" t="str">
        <f t="shared" si="0"/>
        <v>2000</v>
      </c>
      <c r="AO24" s="1">
        <f t="shared" si="1"/>
        <v>51</v>
      </c>
      <c r="AP24" s="1" t="s">
        <v>79</v>
      </c>
      <c r="AQ24" s="1" t="s">
        <v>61</v>
      </c>
      <c r="AR24" s="1" t="s">
        <v>388</v>
      </c>
      <c r="AS24" s="1" t="s">
        <v>515</v>
      </c>
      <c r="AT24" s="1" t="s">
        <v>4047</v>
      </c>
      <c r="AU24" s="1" t="s">
        <v>311</v>
      </c>
      <c r="AV24" s="1" t="s">
        <v>275</v>
      </c>
      <c r="AW24" s="1" t="s">
        <v>116</v>
      </c>
      <c r="AX24" s="1" t="s">
        <v>1674</v>
      </c>
    </row>
    <row r="25" spans="1:50">
      <c r="A25" s="1" t="s">
        <v>4054</v>
      </c>
      <c r="B25" s="1" t="s">
        <v>4053</v>
      </c>
      <c r="C25" s="1"/>
      <c r="D25" s="1"/>
      <c r="E25" s="1"/>
      <c r="F25" s="1"/>
      <c r="G25" s="1" t="s">
        <v>53</v>
      </c>
      <c r="H25" s="1"/>
      <c r="I25" s="1"/>
      <c r="J25" s="1"/>
      <c r="K25" s="1" t="s">
        <v>55</v>
      </c>
      <c r="L25" s="1"/>
      <c r="M25" s="1"/>
      <c r="N25" s="1"/>
      <c r="O25" s="1"/>
      <c r="P25" s="1"/>
      <c r="Q25" s="1"/>
      <c r="R25" s="1"/>
      <c r="S25" s="1"/>
      <c r="T25" s="1"/>
      <c r="U25" s="1" t="s">
        <v>71</v>
      </c>
      <c r="V25" s="1" t="s">
        <v>958</v>
      </c>
      <c r="W25" s="1"/>
      <c r="X25" s="1"/>
      <c r="Y25" s="1"/>
      <c r="Z25" s="1"/>
      <c r="AA25" s="1"/>
      <c r="AB25" s="1" t="s">
        <v>53</v>
      </c>
      <c r="AC25" s="1"/>
      <c r="AD25" s="1"/>
      <c r="AE25" s="1"/>
      <c r="AF25" s="1"/>
      <c r="AG25" s="1" t="s">
        <v>71</v>
      </c>
      <c r="AH25" s="1" t="s">
        <v>958</v>
      </c>
      <c r="AI25" s="1" t="s">
        <v>4054</v>
      </c>
      <c r="AJ25" s="1" t="s">
        <v>809</v>
      </c>
      <c r="AK25" s="1" t="s">
        <v>4055</v>
      </c>
      <c r="AL25" s="1" t="s">
        <v>4055</v>
      </c>
      <c r="AM25" s="1" t="s">
        <v>683</v>
      </c>
      <c r="AN25" s="1" t="str">
        <f t="shared" si="0"/>
        <v>2019</v>
      </c>
      <c r="AO25" s="1">
        <f t="shared" si="1"/>
        <v>35</v>
      </c>
      <c r="AP25" s="1" t="s">
        <v>60</v>
      </c>
      <c r="AQ25" s="1" t="s">
        <v>102</v>
      </c>
      <c r="AR25" s="1" t="s">
        <v>449</v>
      </c>
      <c r="AS25" s="1" t="s">
        <v>484</v>
      </c>
      <c r="AT25" s="1" t="s">
        <v>485</v>
      </c>
      <c r="AU25" s="1" t="s">
        <v>114</v>
      </c>
      <c r="AV25" s="1" t="s">
        <v>304</v>
      </c>
      <c r="AW25" s="1" t="s">
        <v>53</v>
      </c>
      <c r="AX25" s="1" t="s">
        <v>600</v>
      </c>
    </row>
    <row r="26" spans="1:50">
      <c r="A26" s="1" t="s">
        <v>1796</v>
      </c>
      <c r="B26" s="1" t="s">
        <v>4112</v>
      </c>
      <c r="C26" s="1"/>
      <c r="D26" s="1"/>
      <c r="E26" s="1"/>
      <c r="F26" s="1"/>
      <c r="G26" s="1" t="s">
        <v>54</v>
      </c>
      <c r="H26" s="1"/>
      <c r="I26" s="1" t="s">
        <v>53</v>
      </c>
      <c r="J26" s="1"/>
      <c r="K26" s="1"/>
      <c r="L26" s="1"/>
      <c r="M26" s="1"/>
      <c r="N26" s="1"/>
      <c r="O26" s="1"/>
      <c r="P26" s="1"/>
      <c r="Q26" s="1"/>
      <c r="R26" s="1" t="s">
        <v>141</v>
      </c>
      <c r="S26" s="1" t="s">
        <v>273</v>
      </c>
      <c r="T26" s="1"/>
      <c r="U26" s="1"/>
      <c r="V26" s="1"/>
      <c r="W26" s="1"/>
      <c r="X26" s="1"/>
      <c r="Y26" s="1"/>
      <c r="Z26" s="1"/>
      <c r="AA26" s="1"/>
      <c r="AB26" s="1" t="s">
        <v>54</v>
      </c>
      <c r="AC26" s="1"/>
      <c r="AD26" s="1"/>
      <c r="AE26" s="1"/>
      <c r="AF26" s="1"/>
      <c r="AG26" s="1" t="s">
        <v>141</v>
      </c>
      <c r="AH26" s="1" t="s">
        <v>273</v>
      </c>
      <c r="AI26" s="1" t="s">
        <v>1796</v>
      </c>
      <c r="AJ26" s="1" t="s">
        <v>88</v>
      </c>
      <c r="AK26" s="1" t="s">
        <v>12513</v>
      </c>
      <c r="AL26" s="1" t="s">
        <v>4106</v>
      </c>
      <c r="AM26" s="1" t="s">
        <v>303</v>
      </c>
      <c r="AN26" s="1" t="str">
        <f t="shared" si="0"/>
        <v>2016</v>
      </c>
      <c r="AO26" s="1">
        <f t="shared" si="1"/>
        <v>28</v>
      </c>
      <c r="AP26" s="1" t="s">
        <v>60</v>
      </c>
      <c r="AQ26" s="1" t="s">
        <v>61</v>
      </c>
      <c r="AR26" s="1"/>
      <c r="AS26" s="1"/>
      <c r="AT26" s="1"/>
      <c r="AU26" s="1" t="s">
        <v>226</v>
      </c>
      <c r="AV26" s="1" t="s">
        <v>1767</v>
      </c>
      <c r="AW26" s="1"/>
      <c r="AX26" s="1"/>
    </row>
    <row r="27" spans="1:50">
      <c r="A27" s="1" t="s">
        <v>4206</v>
      </c>
      <c r="B27" s="1" t="s">
        <v>4205</v>
      </c>
      <c r="C27" s="1"/>
      <c r="D27" s="1"/>
      <c r="E27" s="1"/>
      <c r="F27" s="1"/>
      <c r="G27" s="1" t="s">
        <v>55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50</v>
      </c>
      <c r="U27" s="1" t="s">
        <v>50</v>
      </c>
      <c r="V27" s="1"/>
      <c r="W27" s="1"/>
      <c r="X27" s="1"/>
      <c r="Y27" s="1"/>
      <c r="Z27" s="1"/>
      <c r="AA27" s="1"/>
      <c r="AB27" s="1" t="s">
        <v>55</v>
      </c>
      <c r="AC27" s="1"/>
      <c r="AD27" s="1"/>
      <c r="AE27" s="1"/>
      <c r="AF27" s="1"/>
      <c r="AG27" s="1"/>
      <c r="AH27" s="1"/>
      <c r="AI27" s="1" t="s">
        <v>4206</v>
      </c>
      <c r="AJ27" s="1" t="s">
        <v>169</v>
      </c>
      <c r="AK27" s="1" t="s">
        <v>3482</v>
      </c>
      <c r="AL27" s="1" t="s">
        <v>665</v>
      </c>
      <c r="AM27" s="1" t="s">
        <v>4208</v>
      </c>
      <c r="AN27" s="1" t="str">
        <f t="shared" si="0"/>
        <v>2012</v>
      </c>
      <c r="AO27" s="1">
        <f t="shared" si="1"/>
        <v>14</v>
      </c>
      <c r="AP27" s="1" t="s">
        <v>79</v>
      </c>
      <c r="AQ27" s="1" t="s">
        <v>102</v>
      </c>
      <c r="AR27" s="1"/>
      <c r="AS27" s="1"/>
      <c r="AT27" s="1"/>
      <c r="AU27" s="1"/>
      <c r="AV27" s="1" t="s">
        <v>121</v>
      </c>
      <c r="AW27" s="1"/>
      <c r="AX27" s="1"/>
    </row>
    <row r="28" spans="1:50">
      <c r="A28" s="1" t="s">
        <v>4423</v>
      </c>
      <c r="B28" s="1" t="s">
        <v>4422</v>
      </c>
      <c r="C28" s="1"/>
      <c r="D28" s="1"/>
      <c r="E28" s="1"/>
      <c r="F28" s="1"/>
      <c r="G28" s="1" t="s">
        <v>55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 t="s">
        <v>55</v>
      </c>
      <c r="AC28" s="1"/>
      <c r="AD28" s="1"/>
      <c r="AE28" s="1"/>
      <c r="AF28" s="1"/>
      <c r="AG28" s="1" t="s">
        <v>54</v>
      </c>
      <c r="AH28" s="1"/>
      <c r="AI28" s="1" t="s">
        <v>4423</v>
      </c>
      <c r="AJ28" s="1" t="s">
        <v>78</v>
      </c>
      <c r="AK28" s="1" t="s">
        <v>12512</v>
      </c>
      <c r="AL28" s="1" t="s">
        <v>804</v>
      </c>
      <c r="AM28" s="1" t="s">
        <v>4425</v>
      </c>
      <c r="AN28" s="1" t="str">
        <f t="shared" si="0"/>
        <v>2009</v>
      </c>
      <c r="AO28" s="1">
        <f t="shared" si="1"/>
        <v>20</v>
      </c>
      <c r="AP28" s="1" t="s">
        <v>79</v>
      </c>
      <c r="AQ28" s="1" t="s">
        <v>61</v>
      </c>
      <c r="AR28" s="1"/>
      <c r="AS28" s="1"/>
      <c r="AT28" s="1"/>
      <c r="AU28" s="1" t="s">
        <v>526</v>
      </c>
      <c r="AV28" s="1" t="s">
        <v>4426</v>
      </c>
      <c r="AW28" s="1"/>
      <c r="AX28" s="1"/>
    </row>
    <row r="29" spans="1:50">
      <c r="A29" s="1" t="s">
        <v>3286</v>
      </c>
      <c r="B29" s="1" t="s">
        <v>4606</v>
      </c>
      <c r="C29" s="1"/>
      <c r="D29" s="1"/>
      <c r="E29" s="1"/>
      <c r="F29" s="1"/>
      <c r="G29" s="1" t="s">
        <v>49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 t="s">
        <v>50</v>
      </c>
      <c r="S29" s="1" t="s">
        <v>273</v>
      </c>
      <c r="T29" s="1"/>
      <c r="U29" s="1"/>
      <c r="V29" s="1"/>
      <c r="W29" s="1"/>
      <c r="X29" s="1"/>
      <c r="Y29" s="1"/>
      <c r="Z29" s="1"/>
      <c r="AA29" s="1"/>
      <c r="AB29" s="1" t="s">
        <v>49</v>
      </c>
      <c r="AC29" s="1"/>
      <c r="AD29" s="1"/>
      <c r="AE29" s="1"/>
      <c r="AF29" s="1"/>
      <c r="AG29" s="1" t="s">
        <v>50</v>
      </c>
      <c r="AH29" s="1" t="s">
        <v>273</v>
      </c>
      <c r="AI29" s="1" t="s">
        <v>3286</v>
      </c>
      <c r="AJ29" s="1" t="s">
        <v>310</v>
      </c>
      <c r="AK29" s="1" t="s">
        <v>12512</v>
      </c>
      <c r="AL29" s="1" t="s">
        <v>4604</v>
      </c>
      <c r="AM29" s="1" t="s">
        <v>4600</v>
      </c>
      <c r="AN29" s="1" t="str">
        <f t="shared" si="0"/>
        <v>2014</v>
      </c>
      <c r="AO29" s="1">
        <f t="shared" si="1"/>
        <v>43</v>
      </c>
      <c r="AP29" s="1" t="s">
        <v>79</v>
      </c>
      <c r="AQ29" s="1" t="s">
        <v>61</v>
      </c>
      <c r="AR29" s="1"/>
      <c r="AS29" s="1"/>
      <c r="AT29" s="1"/>
      <c r="AU29" s="1" t="s">
        <v>1051</v>
      </c>
      <c r="AV29" s="1" t="s">
        <v>4607</v>
      </c>
      <c r="AW29" s="1"/>
      <c r="AX29" s="1"/>
    </row>
    <row r="30" spans="1:50">
      <c r="A30" s="1" t="s">
        <v>4662</v>
      </c>
      <c r="B30" s="1" t="s">
        <v>4661</v>
      </c>
      <c r="C30" s="1"/>
      <c r="D30" s="1"/>
      <c r="E30" s="1"/>
      <c r="F30" s="1"/>
      <c r="G30" s="1" t="s">
        <v>53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 t="s">
        <v>50</v>
      </c>
      <c r="S30" s="1" t="s">
        <v>273</v>
      </c>
      <c r="T30" s="1"/>
      <c r="U30" s="1"/>
      <c r="V30" s="1"/>
      <c r="W30" s="1"/>
      <c r="X30" s="1"/>
      <c r="Y30" s="1"/>
      <c r="Z30" s="1"/>
      <c r="AA30" s="1"/>
      <c r="AB30" s="1" t="s">
        <v>53</v>
      </c>
      <c r="AC30" s="1"/>
      <c r="AD30" s="1"/>
      <c r="AE30" s="1"/>
      <c r="AF30" s="1"/>
      <c r="AG30" s="1" t="s">
        <v>50</v>
      </c>
      <c r="AH30" s="1" t="s">
        <v>273</v>
      </c>
      <c r="AI30" s="1" t="s">
        <v>4662</v>
      </c>
      <c r="AJ30" s="1" t="s">
        <v>118</v>
      </c>
      <c r="AK30" s="1" t="s">
        <v>12512</v>
      </c>
      <c r="AL30" s="1" t="s">
        <v>4659</v>
      </c>
      <c r="AM30" s="1" t="s">
        <v>162</v>
      </c>
      <c r="AN30" s="1" t="str">
        <f t="shared" si="0"/>
        <v>2016</v>
      </c>
      <c r="AO30" s="1">
        <f t="shared" si="1"/>
        <v>25</v>
      </c>
      <c r="AP30" s="1" t="s">
        <v>79</v>
      </c>
      <c r="AQ30" s="1" t="s">
        <v>61</v>
      </c>
      <c r="AR30" s="1"/>
      <c r="AS30" s="1"/>
      <c r="AT30" s="1"/>
      <c r="AU30" s="1"/>
      <c r="AV30" s="1" t="s">
        <v>1040</v>
      </c>
      <c r="AW30" s="1"/>
      <c r="AX30" s="1"/>
    </row>
    <row r="31" spans="1:50">
      <c r="A31" s="1" t="s">
        <v>4885</v>
      </c>
      <c r="B31" s="1" t="s">
        <v>4884</v>
      </c>
      <c r="C31" s="1"/>
      <c r="D31" s="1"/>
      <c r="E31" s="1"/>
      <c r="F31" s="1"/>
      <c r="G31" s="1" t="s">
        <v>49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 t="s">
        <v>49</v>
      </c>
      <c r="AC31" s="1"/>
      <c r="AD31" s="1"/>
      <c r="AE31" s="1"/>
      <c r="AF31" s="1"/>
      <c r="AG31" s="1"/>
      <c r="AH31" s="1"/>
      <c r="AI31" s="1" t="s">
        <v>4885</v>
      </c>
      <c r="AJ31" s="1" t="s">
        <v>54</v>
      </c>
      <c r="AK31" s="1" t="s">
        <v>707</v>
      </c>
      <c r="AL31" s="1" t="s">
        <v>4500</v>
      </c>
      <c r="AM31" s="1" t="s">
        <v>162</v>
      </c>
      <c r="AN31" s="1" t="str">
        <f t="shared" si="0"/>
        <v>2016</v>
      </c>
      <c r="AO31" s="1">
        <f t="shared" si="1"/>
        <v>2</v>
      </c>
      <c r="AP31" s="1" t="s">
        <v>79</v>
      </c>
      <c r="AQ31" s="1" t="s">
        <v>61</v>
      </c>
      <c r="AR31" s="1"/>
      <c r="AS31" s="1"/>
      <c r="AT31" s="1"/>
      <c r="AU31" s="1" t="s">
        <v>65</v>
      </c>
      <c r="AV31" s="1" t="s">
        <v>73</v>
      </c>
      <c r="AW31" s="1"/>
      <c r="AX31" s="1"/>
    </row>
    <row r="32" spans="1:50">
      <c r="A32" s="1" t="s">
        <v>4953</v>
      </c>
      <c r="B32" s="1" t="s">
        <v>4952</v>
      </c>
      <c r="C32" s="1" t="s">
        <v>50</v>
      </c>
      <c r="D32" s="1" t="s">
        <v>125</v>
      </c>
      <c r="E32" s="1"/>
      <c r="F32" s="1"/>
      <c r="G32" s="1" t="s">
        <v>50</v>
      </c>
      <c r="H32" s="1" t="s">
        <v>50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 t="s">
        <v>50</v>
      </c>
      <c r="AC32" s="1"/>
      <c r="AD32" s="1"/>
      <c r="AE32" s="1"/>
      <c r="AF32" s="1"/>
      <c r="AG32" s="1" t="s">
        <v>50</v>
      </c>
      <c r="AH32" s="1"/>
      <c r="AI32" s="1" t="s">
        <v>4953</v>
      </c>
      <c r="AJ32" s="1" t="s">
        <v>3534</v>
      </c>
      <c r="AK32" s="1" t="s">
        <v>4926</v>
      </c>
      <c r="AL32" s="1" t="s">
        <v>4942</v>
      </c>
      <c r="AM32" s="1" t="s">
        <v>1573</v>
      </c>
      <c r="AN32" s="1" t="str">
        <f t="shared" si="0"/>
        <v>2016</v>
      </c>
      <c r="AO32" s="1">
        <f t="shared" si="1"/>
        <v>-9.9999999999999978E-2</v>
      </c>
      <c r="AP32" s="1" t="s">
        <v>60</v>
      </c>
      <c r="AQ32" s="1" t="s">
        <v>61</v>
      </c>
      <c r="AR32" s="1"/>
      <c r="AS32" s="1"/>
      <c r="AT32" s="1"/>
      <c r="AU32" s="1"/>
      <c r="AV32" s="1" t="s">
        <v>77</v>
      </c>
      <c r="AW32" s="1"/>
      <c r="AX32" s="1"/>
    </row>
    <row r="33" spans="1:50">
      <c r="A33" s="1" t="s">
        <v>5172</v>
      </c>
      <c r="B33" s="1" t="s">
        <v>5171</v>
      </c>
      <c r="C33" s="1"/>
      <c r="D33" s="1"/>
      <c r="E33" s="1"/>
      <c r="F33" s="1"/>
      <c r="G33" s="1" t="s">
        <v>53</v>
      </c>
      <c r="H33" s="1"/>
      <c r="I33" s="1"/>
      <c r="J33" s="1"/>
      <c r="K33" s="1" t="s">
        <v>55</v>
      </c>
      <c r="L33" s="1" t="s">
        <v>116</v>
      </c>
      <c r="M33" s="1"/>
      <c r="N33" s="1"/>
      <c r="O33" s="1"/>
      <c r="P33" s="1"/>
      <c r="Q33" s="1"/>
      <c r="R33" s="1"/>
      <c r="S33" s="1"/>
      <c r="T33" s="1"/>
      <c r="U33" s="1" t="s">
        <v>50</v>
      </c>
      <c r="V33" s="1"/>
      <c r="W33" s="1" t="s">
        <v>50</v>
      </c>
      <c r="X33" s="1"/>
      <c r="Y33" s="1"/>
      <c r="Z33" s="1"/>
      <c r="AA33" s="1"/>
      <c r="AB33" s="1" t="s">
        <v>53</v>
      </c>
      <c r="AC33" s="1"/>
      <c r="AD33" s="1"/>
      <c r="AE33" s="1"/>
      <c r="AF33" s="1"/>
      <c r="AG33" s="1" t="s">
        <v>53</v>
      </c>
      <c r="AH33" s="1"/>
      <c r="AI33" s="1" t="s">
        <v>5172</v>
      </c>
      <c r="AJ33" s="1" t="s">
        <v>809</v>
      </c>
      <c r="AK33" s="1" t="s">
        <v>5173</v>
      </c>
      <c r="AL33" s="1" t="s">
        <v>5175</v>
      </c>
      <c r="AM33" s="1" t="s">
        <v>5176</v>
      </c>
      <c r="AN33" s="1" t="str">
        <f t="shared" si="0"/>
        <v>2011</v>
      </c>
      <c r="AO33" s="1">
        <f t="shared" si="1"/>
        <v>29</v>
      </c>
      <c r="AP33" s="1" t="s">
        <v>79</v>
      </c>
      <c r="AQ33" s="1" t="s">
        <v>102</v>
      </c>
      <c r="AR33" s="1"/>
      <c r="AS33" s="1"/>
      <c r="AT33" s="1"/>
      <c r="AU33" s="1" t="s">
        <v>114</v>
      </c>
      <c r="AV33" s="1" t="s">
        <v>576</v>
      </c>
      <c r="AW33" s="1"/>
      <c r="AX33" s="1"/>
    </row>
    <row r="34" spans="1:50">
      <c r="A34" s="1" t="s">
        <v>5341</v>
      </c>
      <c r="B34" s="1" t="s">
        <v>5340</v>
      </c>
      <c r="C34" s="1"/>
      <c r="D34" s="1"/>
      <c r="E34" s="1"/>
      <c r="F34" s="1"/>
      <c r="G34" s="1" t="s">
        <v>55</v>
      </c>
      <c r="H34" s="1"/>
      <c r="I34" s="1"/>
      <c r="J34" s="1"/>
      <c r="K34" s="1"/>
      <c r="L34" s="1" t="s">
        <v>116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 t="s">
        <v>50</v>
      </c>
      <c r="X34" s="1" t="s">
        <v>500</v>
      </c>
      <c r="Y34" s="1"/>
      <c r="Z34" s="1"/>
      <c r="AA34" s="1"/>
      <c r="AB34" s="1" t="s">
        <v>55</v>
      </c>
      <c r="AC34" s="1"/>
      <c r="AD34" s="1"/>
      <c r="AE34" s="1"/>
      <c r="AF34" s="1"/>
      <c r="AG34" s="1" t="s">
        <v>50</v>
      </c>
      <c r="AH34" s="1" t="s">
        <v>500</v>
      </c>
      <c r="AI34" s="1" t="s">
        <v>5341</v>
      </c>
      <c r="AJ34" s="1" t="s">
        <v>351</v>
      </c>
      <c r="AK34" s="1" t="s">
        <v>962</v>
      </c>
      <c r="AL34" s="1" t="s">
        <v>5342</v>
      </c>
      <c r="AM34" s="1" t="s">
        <v>352</v>
      </c>
      <c r="AN34" s="1" t="str">
        <f t="shared" si="0"/>
        <v>2016</v>
      </c>
      <c r="AO34" s="1">
        <f t="shared" si="1"/>
        <v>55</v>
      </c>
      <c r="AP34" s="1" t="s">
        <v>60</v>
      </c>
      <c r="AQ34" s="1" t="s">
        <v>61</v>
      </c>
      <c r="AR34" s="1"/>
      <c r="AS34" s="1"/>
      <c r="AT34" s="1"/>
      <c r="AU34" s="1" t="s">
        <v>226</v>
      </c>
      <c r="AV34" s="1" t="s">
        <v>5343</v>
      </c>
      <c r="AW34" s="1"/>
      <c r="AX34" s="1"/>
    </row>
    <row r="35" spans="1:50">
      <c r="A35" s="1" t="s">
        <v>3671</v>
      </c>
      <c r="B35" s="1" t="s">
        <v>5359</v>
      </c>
      <c r="C35" s="1"/>
      <c r="D35" s="1"/>
      <c r="E35" s="1"/>
      <c r="F35" s="1"/>
      <c r="G35" s="1" t="s">
        <v>49</v>
      </c>
      <c r="H35" s="1"/>
      <c r="I35" s="1"/>
      <c r="J35" s="1"/>
      <c r="K35" s="1" t="s">
        <v>55</v>
      </c>
      <c r="L35" s="1"/>
      <c r="M35" s="1"/>
      <c r="N35" s="1"/>
      <c r="O35" s="1"/>
      <c r="P35" s="1"/>
      <c r="Q35" s="1"/>
      <c r="R35" s="1"/>
      <c r="S35" s="1"/>
      <c r="T35" s="1"/>
      <c r="U35" s="1" t="s">
        <v>50</v>
      </c>
      <c r="V35" s="1" t="s">
        <v>273</v>
      </c>
      <c r="W35" s="1"/>
      <c r="X35" s="1"/>
      <c r="Y35" s="1"/>
      <c r="Z35" s="1"/>
      <c r="AA35" s="1"/>
      <c r="AB35" s="1" t="s">
        <v>49</v>
      </c>
      <c r="AC35" s="1"/>
      <c r="AD35" s="1"/>
      <c r="AE35" s="1"/>
      <c r="AF35" s="1"/>
      <c r="AG35" s="1"/>
      <c r="AH35" s="1"/>
      <c r="AI35" s="1" t="s">
        <v>3671</v>
      </c>
      <c r="AJ35" s="1" t="s">
        <v>240</v>
      </c>
      <c r="AK35" s="1" t="s">
        <v>12511</v>
      </c>
      <c r="AL35" s="1" t="s">
        <v>5049</v>
      </c>
      <c r="AM35" s="1" t="s">
        <v>1918</v>
      </c>
      <c r="AN35" s="1" t="str">
        <f t="shared" si="0"/>
        <v>2007</v>
      </c>
      <c r="AO35" s="1">
        <f t="shared" si="1"/>
        <v>44</v>
      </c>
      <c r="AP35" s="1" t="s">
        <v>60</v>
      </c>
      <c r="AQ35" s="1" t="s">
        <v>61</v>
      </c>
      <c r="AR35" s="1"/>
      <c r="AS35" s="1"/>
      <c r="AT35" s="1" t="s">
        <v>805</v>
      </c>
      <c r="AU35" s="1" t="s">
        <v>226</v>
      </c>
      <c r="AV35" s="1" t="s">
        <v>5360</v>
      </c>
      <c r="AW35" s="1"/>
      <c r="AX35" s="1"/>
    </row>
    <row r="36" spans="1:50">
      <c r="A36" s="1" t="s">
        <v>5605</v>
      </c>
      <c r="B36" s="1" t="s">
        <v>5604</v>
      </c>
      <c r="C36" s="1"/>
      <c r="D36" s="1"/>
      <c r="E36" s="1"/>
      <c r="F36" s="1"/>
      <c r="G36" s="1" t="s">
        <v>55</v>
      </c>
      <c r="H36" s="1"/>
      <c r="I36" s="1" t="s">
        <v>53</v>
      </c>
      <c r="J36" s="1"/>
      <c r="K36" s="1" t="s">
        <v>55</v>
      </c>
      <c r="L36" s="1" t="s">
        <v>116</v>
      </c>
      <c r="M36" s="1"/>
      <c r="N36" s="1"/>
      <c r="O36" s="1"/>
      <c r="P36" s="1"/>
      <c r="Q36" s="1"/>
      <c r="R36" s="1" t="s">
        <v>715</v>
      </c>
      <c r="S36" s="1" t="s">
        <v>273</v>
      </c>
      <c r="T36" s="1"/>
      <c r="U36" s="1" t="s">
        <v>50</v>
      </c>
      <c r="V36" s="1" t="s">
        <v>273</v>
      </c>
      <c r="W36" s="1" t="s">
        <v>472</v>
      </c>
      <c r="X36" s="1" t="s">
        <v>273</v>
      </c>
      <c r="Y36" s="1"/>
      <c r="Z36" s="1"/>
      <c r="AA36" s="1"/>
      <c r="AB36" s="1" t="s">
        <v>55</v>
      </c>
      <c r="AC36" s="1"/>
      <c r="AD36" s="1"/>
      <c r="AE36" s="1"/>
      <c r="AF36" s="1"/>
      <c r="AG36" s="1" t="s">
        <v>5607</v>
      </c>
      <c r="AH36" s="1" t="s">
        <v>273</v>
      </c>
      <c r="AI36" s="1" t="s">
        <v>5605</v>
      </c>
      <c r="AJ36" s="1" t="s">
        <v>809</v>
      </c>
      <c r="AK36" s="1" t="s">
        <v>5606</v>
      </c>
      <c r="AL36" s="1" t="s">
        <v>5606</v>
      </c>
      <c r="AM36" s="1" t="s">
        <v>5609</v>
      </c>
      <c r="AN36" s="1" t="str">
        <f t="shared" si="0"/>
        <v>2009</v>
      </c>
      <c r="AO36" s="1">
        <f t="shared" si="1"/>
        <v>25</v>
      </c>
      <c r="AP36" s="1" t="s">
        <v>79</v>
      </c>
      <c r="AQ36" s="1" t="s">
        <v>61</v>
      </c>
      <c r="AR36" s="1" t="s">
        <v>840</v>
      </c>
      <c r="AS36" s="1" t="s">
        <v>958</v>
      </c>
      <c r="AT36" s="1" t="s">
        <v>1399</v>
      </c>
      <c r="AU36" s="1" t="s">
        <v>92</v>
      </c>
      <c r="AV36" s="1" t="s">
        <v>784</v>
      </c>
      <c r="AW36" s="1" t="s">
        <v>54</v>
      </c>
      <c r="AX36" s="1" t="s">
        <v>2832</v>
      </c>
    </row>
    <row r="37" spans="1:50">
      <c r="A37" s="1" t="s">
        <v>5611</v>
      </c>
      <c r="B37" s="1" t="s">
        <v>5610</v>
      </c>
      <c r="C37" s="1"/>
      <c r="D37" s="1"/>
      <c r="E37" s="1"/>
      <c r="F37" s="1"/>
      <c r="G37" s="1" t="s">
        <v>55</v>
      </c>
      <c r="H37" s="1"/>
      <c r="I37" s="1" t="s">
        <v>53</v>
      </c>
      <c r="J37" s="1"/>
      <c r="K37" s="1"/>
      <c r="L37" s="1"/>
      <c r="M37" s="1"/>
      <c r="N37" s="1"/>
      <c r="O37" s="1"/>
      <c r="P37" s="1"/>
      <c r="Q37" s="1"/>
      <c r="R37" s="1" t="s">
        <v>50</v>
      </c>
      <c r="S37" s="1" t="s">
        <v>273</v>
      </c>
      <c r="T37" s="1"/>
      <c r="U37" s="1"/>
      <c r="V37" s="1"/>
      <c r="W37" s="1"/>
      <c r="X37" s="1"/>
      <c r="Y37" s="1"/>
      <c r="Z37" s="1"/>
      <c r="AA37" s="1"/>
      <c r="AB37" s="1" t="s">
        <v>55</v>
      </c>
      <c r="AC37" s="1"/>
      <c r="AD37" s="1"/>
      <c r="AE37" s="1"/>
      <c r="AF37" s="1"/>
      <c r="AG37" s="1" t="s">
        <v>50</v>
      </c>
      <c r="AH37" s="1" t="s">
        <v>273</v>
      </c>
      <c r="AI37" s="1" t="s">
        <v>5611</v>
      </c>
      <c r="AJ37" s="1" t="s">
        <v>217</v>
      </c>
      <c r="AK37" s="1" t="s">
        <v>5606</v>
      </c>
      <c r="AL37" s="1" t="s">
        <v>5606</v>
      </c>
      <c r="AM37" s="1" t="s">
        <v>1370</v>
      </c>
      <c r="AN37" s="1" t="str">
        <f t="shared" si="0"/>
        <v>2019</v>
      </c>
      <c r="AO37" s="1">
        <f t="shared" si="1"/>
        <v>15</v>
      </c>
      <c r="AP37" s="1" t="s">
        <v>60</v>
      </c>
      <c r="AQ37" s="1" t="s">
        <v>61</v>
      </c>
      <c r="AR37" s="1" t="s">
        <v>449</v>
      </c>
      <c r="AS37" s="1" t="s">
        <v>207</v>
      </c>
      <c r="AT37" s="1" t="s">
        <v>5613</v>
      </c>
      <c r="AU37" s="1" t="s">
        <v>65</v>
      </c>
      <c r="AV37" s="1" t="s">
        <v>1040</v>
      </c>
      <c r="AW37" s="1" t="s">
        <v>54</v>
      </c>
      <c r="AX37" s="1" t="s">
        <v>2832</v>
      </c>
    </row>
    <row r="38" spans="1:50">
      <c r="A38" s="1" t="s">
        <v>5618</v>
      </c>
      <c r="B38" s="1" t="s">
        <v>5617</v>
      </c>
      <c r="C38" s="1"/>
      <c r="D38" s="1"/>
      <c r="E38" s="1"/>
      <c r="F38" s="1"/>
      <c r="G38" s="1" t="s">
        <v>55</v>
      </c>
      <c r="H38" s="1"/>
      <c r="I38" s="1" t="s">
        <v>53</v>
      </c>
      <c r="J38" s="1"/>
      <c r="K38" s="1" t="s">
        <v>55</v>
      </c>
      <c r="L38" s="1" t="s">
        <v>116</v>
      </c>
      <c r="M38" s="1"/>
      <c r="N38" s="1"/>
      <c r="O38" s="1"/>
      <c r="P38" s="1"/>
      <c r="Q38" s="1"/>
      <c r="R38" s="1" t="s">
        <v>141</v>
      </c>
      <c r="S38" s="1" t="s">
        <v>273</v>
      </c>
      <c r="T38" s="1"/>
      <c r="U38" s="1" t="s">
        <v>50</v>
      </c>
      <c r="V38" s="1" t="s">
        <v>273</v>
      </c>
      <c r="W38" s="1" t="s">
        <v>141</v>
      </c>
      <c r="X38" s="1" t="s">
        <v>273</v>
      </c>
      <c r="Y38" s="1"/>
      <c r="Z38" s="1"/>
      <c r="AA38" s="1"/>
      <c r="AB38" s="1" t="s">
        <v>55</v>
      </c>
      <c r="AC38" s="1"/>
      <c r="AD38" s="1"/>
      <c r="AE38" s="1"/>
      <c r="AF38" s="1"/>
      <c r="AG38" s="1"/>
      <c r="AH38" s="1"/>
      <c r="AI38" s="1" t="s">
        <v>5618</v>
      </c>
      <c r="AJ38" s="1" t="s">
        <v>247</v>
      </c>
      <c r="AK38" s="1" t="s">
        <v>5606</v>
      </c>
      <c r="AL38" s="1" t="s">
        <v>5606</v>
      </c>
      <c r="AM38" s="1" t="s">
        <v>5622</v>
      </c>
      <c r="AN38" s="1" t="str">
        <f t="shared" si="0"/>
        <v>2020</v>
      </c>
      <c r="AO38" s="1">
        <f t="shared" si="1"/>
        <v>15</v>
      </c>
      <c r="AP38" s="1" t="s">
        <v>79</v>
      </c>
      <c r="AQ38" s="1" t="s">
        <v>102</v>
      </c>
      <c r="AR38" s="1" t="s">
        <v>103</v>
      </c>
      <c r="AS38" s="1" t="s">
        <v>351</v>
      </c>
      <c r="AT38" s="1" t="s">
        <v>5621</v>
      </c>
      <c r="AU38" s="1" t="s">
        <v>65</v>
      </c>
      <c r="AV38" s="1" t="s">
        <v>5623</v>
      </c>
      <c r="AW38" s="1"/>
      <c r="AX38" s="1"/>
    </row>
    <row r="39" spans="1:50">
      <c r="A39" s="1" t="s">
        <v>5666</v>
      </c>
      <c r="B39" s="1" t="s">
        <v>5665</v>
      </c>
      <c r="C39" s="1"/>
      <c r="D39" s="1"/>
      <c r="E39" s="1"/>
      <c r="F39" s="1"/>
      <c r="G39" s="1" t="s">
        <v>49</v>
      </c>
      <c r="H39" s="1"/>
      <c r="I39" s="1"/>
      <c r="J39" s="1"/>
      <c r="K39" s="1" t="s">
        <v>55</v>
      </c>
      <c r="L39" s="1"/>
      <c r="M39" s="1"/>
      <c r="N39" s="1"/>
      <c r="O39" s="1"/>
      <c r="P39" s="1"/>
      <c r="Q39" s="1"/>
      <c r="R39" s="1"/>
      <c r="S39" s="1"/>
      <c r="T39" s="1"/>
      <c r="U39" s="1" t="s">
        <v>53</v>
      </c>
      <c r="V39" s="1" t="s">
        <v>273</v>
      </c>
      <c r="W39" s="1"/>
      <c r="X39" s="1"/>
      <c r="Y39" s="1"/>
      <c r="Z39" s="1"/>
      <c r="AA39" s="1"/>
      <c r="AB39" s="1" t="s">
        <v>49</v>
      </c>
      <c r="AC39" s="1"/>
      <c r="AD39" s="1"/>
      <c r="AE39" s="1"/>
      <c r="AF39" s="1"/>
      <c r="AG39" s="1" t="s">
        <v>53</v>
      </c>
      <c r="AH39" s="1" t="s">
        <v>273</v>
      </c>
      <c r="AI39" s="1" t="s">
        <v>5666</v>
      </c>
      <c r="AJ39" s="1" t="s">
        <v>678</v>
      </c>
      <c r="AK39" s="1" t="s">
        <v>676</v>
      </c>
      <c r="AL39" s="1" t="s">
        <v>676</v>
      </c>
      <c r="AM39" s="1" t="s">
        <v>5668</v>
      </c>
      <c r="AN39" s="1" t="str">
        <f t="shared" si="0"/>
        <v>2018</v>
      </c>
      <c r="AO39" s="1">
        <f t="shared" si="1"/>
        <v>32</v>
      </c>
      <c r="AP39" s="1" t="s">
        <v>79</v>
      </c>
      <c r="AQ39" s="1" t="s">
        <v>61</v>
      </c>
      <c r="AR39" s="1" t="s">
        <v>103</v>
      </c>
      <c r="AS39" s="1" t="s">
        <v>180</v>
      </c>
      <c r="AT39" s="1" t="s">
        <v>525</v>
      </c>
      <c r="AU39" s="1" t="s">
        <v>114</v>
      </c>
      <c r="AV39" s="1" t="s">
        <v>275</v>
      </c>
      <c r="AW39" s="1"/>
      <c r="AX39" s="1"/>
    </row>
    <row r="40" spans="1:50">
      <c r="A40" s="1" t="s">
        <v>5679</v>
      </c>
      <c r="B40" s="1" t="s">
        <v>5678</v>
      </c>
      <c r="C40" s="1" t="s">
        <v>50</v>
      </c>
      <c r="D40" s="1" t="s">
        <v>125</v>
      </c>
      <c r="E40" s="1"/>
      <c r="F40" s="1"/>
      <c r="G40" s="1" t="s">
        <v>49</v>
      </c>
      <c r="H40" s="1" t="s">
        <v>472</v>
      </c>
      <c r="I40" s="1"/>
      <c r="J40" s="1"/>
      <c r="K40" s="1" t="s">
        <v>55</v>
      </c>
      <c r="L40" s="1" t="s">
        <v>116</v>
      </c>
      <c r="M40" s="1" t="s">
        <v>99</v>
      </c>
      <c r="N40" s="1"/>
      <c r="O40" s="1"/>
      <c r="P40" s="1"/>
      <c r="Q40" s="1" t="s">
        <v>273</v>
      </c>
      <c r="R40" s="1"/>
      <c r="S40" s="1"/>
      <c r="T40" s="1"/>
      <c r="U40" s="1" t="s">
        <v>54</v>
      </c>
      <c r="V40" s="1" t="s">
        <v>273</v>
      </c>
      <c r="W40" s="1" t="s">
        <v>50</v>
      </c>
      <c r="X40" s="1" t="s">
        <v>273</v>
      </c>
      <c r="Y40" s="1" t="s">
        <v>472</v>
      </c>
      <c r="Z40" s="1"/>
      <c r="AA40" s="1"/>
      <c r="AB40" s="1" t="s">
        <v>49</v>
      </c>
      <c r="AC40" s="1"/>
      <c r="AD40" s="1" t="s">
        <v>273</v>
      </c>
      <c r="AE40" s="1"/>
      <c r="AF40" s="1"/>
      <c r="AG40" s="1" t="s">
        <v>116</v>
      </c>
      <c r="AH40" s="1" t="s">
        <v>273</v>
      </c>
      <c r="AI40" s="1" t="s">
        <v>5679</v>
      </c>
      <c r="AJ40" s="1" t="s">
        <v>555</v>
      </c>
      <c r="AK40" s="1" t="s">
        <v>5680</v>
      </c>
      <c r="AL40" s="1" t="s">
        <v>5680</v>
      </c>
      <c r="AM40" s="1" t="s">
        <v>5683</v>
      </c>
      <c r="AN40" s="1" t="str">
        <f t="shared" si="0"/>
        <v>1989</v>
      </c>
      <c r="AO40" s="1">
        <f t="shared" si="1"/>
        <v>9</v>
      </c>
      <c r="AP40" s="1" t="s">
        <v>60</v>
      </c>
      <c r="AQ40" s="1" t="s">
        <v>61</v>
      </c>
      <c r="AR40" s="1" t="s">
        <v>135</v>
      </c>
      <c r="AS40" s="1" t="s">
        <v>389</v>
      </c>
      <c r="AT40" s="1" t="s">
        <v>1120</v>
      </c>
      <c r="AU40" s="1" t="s">
        <v>2061</v>
      </c>
      <c r="AV40" s="1" t="s">
        <v>5684</v>
      </c>
      <c r="AW40" s="1" t="s">
        <v>55</v>
      </c>
      <c r="AX40" s="1" t="s">
        <v>475</v>
      </c>
    </row>
    <row r="41" spans="1:50">
      <c r="A41" s="1" t="s">
        <v>5688</v>
      </c>
      <c r="B41" s="1" t="s">
        <v>5687</v>
      </c>
      <c r="C41" s="1"/>
      <c r="D41" s="1"/>
      <c r="E41" s="1"/>
      <c r="F41" s="1"/>
      <c r="G41" s="1" t="s">
        <v>55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 t="s">
        <v>53</v>
      </c>
      <c r="X41" s="1" t="s">
        <v>273</v>
      </c>
      <c r="Y41" s="1"/>
      <c r="Z41" s="1"/>
      <c r="AA41" s="1"/>
      <c r="AB41" s="1" t="s">
        <v>55</v>
      </c>
      <c r="AC41" s="1"/>
      <c r="AD41" s="1"/>
      <c r="AE41" s="1"/>
      <c r="AF41" s="1"/>
      <c r="AG41" s="1" t="s">
        <v>53</v>
      </c>
      <c r="AH41" s="1"/>
      <c r="AI41" s="1" t="s">
        <v>5688</v>
      </c>
      <c r="AJ41" s="1" t="s">
        <v>217</v>
      </c>
      <c r="AK41" s="1" t="s">
        <v>5680</v>
      </c>
      <c r="AL41" s="1" t="s">
        <v>5680</v>
      </c>
      <c r="AM41" s="1" t="s">
        <v>5680</v>
      </c>
      <c r="AN41" s="1" t="str">
        <f t="shared" si="0"/>
        <v>2020</v>
      </c>
      <c r="AO41" s="1">
        <f t="shared" si="1"/>
        <v>16</v>
      </c>
      <c r="AP41" s="1" t="s">
        <v>79</v>
      </c>
      <c r="AQ41" s="1" t="s">
        <v>102</v>
      </c>
      <c r="AR41" s="1" t="s">
        <v>224</v>
      </c>
      <c r="AS41" s="1" t="s">
        <v>3201</v>
      </c>
      <c r="AT41" s="1" t="s">
        <v>5690</v>
      </c>
      <c r="AU41" s="1" t="s">
        <v>65</v>
      </c>
      <c r="AV41" s="1" t="s">
        <v>5691</v>
      </c>
      <c r="AW41" s="1" t="s">
        <v>55</v>
      </c>
      <c r="AX41" s="1" t="s">
        <v>475</v>
      </c>
    </row>
    <row r="42" spans="1:50">
      <c r="A42" s="1" t="s">
        <v>1780</v>
      </c>
      <c r="B42" s="1" t="s">
        <v>5695</v>
      </c>
      <c r="C42" s="1"/>
      <c r="D42" s="1"/>
      <c r="E42" s="1"/>
      <c r="F42" s="1"/>
      <c r="G42" s="1" t="s">
        <v>55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 t="s">
        <v>5697</v>
      </c>
      <c r="S42" s="1"/>
      <c r="T42" s="1"/>
      <c r="U42" s="1"/>
      <c r="V42" s="1"/>
      <c r="W42" s="1"/>
      <c r="X42" s="1"/>
      <c r="Y42" s="1"/>
      <c r="Z42" s="1"/>
      <c r="AA42" s="1"/>
      <c r="AB42" s="1" t="s">
        <v>55</v>
      </c>
      <c r="AC42" s="1"/>
      <c r="AD42" s="1"/>
      <c r="AE42" s="1"/>
      <c r="AF42" s="1"/>
      <c r="AG42" s="1" t="s">
        <v>5697</v>
      </c>
      <c r="AH42" s="1"/>
      <c r="AI42" s="1" t="s">
        <v>1780</v>
      </c>
      <c r="AJ42" s="1" t="s">
        <v>555</v>
      </c>
      <c r="AK42" s="1" t="s">
        <v>5680</v>
      </c>
      <c r="AL42" s="1" t="s">
        <v>5680</v>
      </c>
      <c r="AM42" s="1" t="s">
        <v>2496</v>
      </c>
      <c r="AN42" s="1" t="str">
        <f t="shared" si="0"/>
        <v>2018</v>
      </c>
      <c r="AO42" s="1">
        <f t="shared" si="1"/>
        <v>38</v>
      </c>
      <c r="AP42" s="1" t="s">
        <v>79</v>
      </c>
      <c r="AQ42" s="1" t="s">
        <v>61</v>
      </c>
      <c r="AR42" s="1" t="s">
        <v>103</v>
      </c>
      <c r="AS42" s="1" t="s">
        <v>387</v>
      </c>
      <c r="AT42" s="1" t="s">
        <v>5698</v>
      </c>
      <c r="AU42" s="1" t="s">
        <v>105</v>
      </c>
      <c r="AV42" s="1" t="s">
        <v>56</v>
      </c>
      <c r="AW42" s="1" t="s">
        <v>55</v>
      </c>
      <c r="AX42" s="1" t="s">
        <v>475</v>
      </c>
    </row>
    <row r="43" spans="1:50">
      <c r="A43" s="1" t="s">
        <v>5700</v>
      </c>
      <c r="B43" s="1" t="s">
        <v>5699</v>
      </c>
      <c r="C43" s="1"/>
      <c r="D43" s="1"/>
      <c r="E43" s="1"/>
      <c r="F43" s="1"/>
      <c r="G43" s="1" t="s">
        <v>55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 t="s">
        <v>5697</v>
      </c>
      <c r="S43" s="1" t="s">
        <v>273</v>
      </c>
      <c r="T43" s="1"/>
      <c r="U43" s="1"/>
      <c r="V43" s="1"/>
      <c r="W43" s="1"/>
      <c r="X43" s="1"/>
      <c r="Y43" s="1"/>
      <c r="Z43" s="1"/>
      <c r="AA43" s="1"/>
      <c r="AB43" s="1" t="s">
        <v>55</v>
      </c>
      <c r="AC43" s="1"/>
      <c r="AD43" s="1"/>
      <c r="AE43" s="1"/>
      <c r="AF43" s="1"/>
      <c r="AG43" s="1" t="s">
        <v>5697</v>
      </c>
      <c r="AH43" s="1" t="s">
        <v>273</v>
      </c>
      <c r="AI43" s="1" t="s">
        <v>5700</v>
      </c>
      <c r="AJ43" s="1" t="s">
        <v>158</v>
      </c>
      <c r="AK43" s="1" t="s">
        <v>5680</v>
      </c>
      <c r="AL43" s="1" t="s">
        <v>5680</v>
      </c>
      <c r="AM43" s="1" t="s">
        <v>5441</v>
      </c>
      <c r="AN43" s="1" t="str">
        <f t="shared" si="0"/>
        <v>2020</v>
      </c>
      <c r="AO43" s="1">
        <f t="shared" si="1"/>
        <v>11</v>
      </c>
      <c r="AP43" s="1" t="s">
        <v>60</v>
      </c>
      <c r="AQ43" s="1" t="s">
        <v>4197</v>
      </c>
      <c r="AR43" s="1" t="s">
        <v>119</v>
      </c>
      <c r="AS43" s="1" t="s">
        <v>382</v>
      </c>
      <c r="AT43" s="1" t="s">
        <v>5702</v>
      </c>
      <c r="AU43" s="1" t="s">
        <v>65</v>
      </c>
      <c r="AV43" s="1" t="s">
        <v>5703</v>
      </c>
      <c r="AW43" s="1" t="s">
        <v>116</v>
      </c>
      <c r="AX43" s="1" t="s">
        <v>1674</v>
      </c>
    </row>
    <row r="44" spans="1:50">
      <c r="A44" s="1" t="s">
        <v>5705</v>
      </c>
      <c r="B44" s="1" t="s">
        <v>5704</v>
      </c>
      <c r="C44" s="1"/>
      <c r="D44" s="1"/>
      <c r="E44" s="1"/>
      <c r="F44" s="1"/>
      <c r="G44" s="1" t="s">
        <v>54</v>
      </c>
      <c r="H44" s="1"/>
      <c r="I44" s="1" t="s">
        <v>53</v>
      </c>
      <c r="J44" s="1"/>
      <c r="K44" s="1"/>
      <c r="L44" s="1"/>
      <c r="M44" s="1"/>
      <c r="N44" s="1"/>
      <c r="O44" s="1"/>
      <c r="P44" s="1"/>
      <c r="Q44" s="1"/>
      <c r="R44" s="1" t="s">
        <v>715</v>
      </c>
      <c r="S44" s="1" t="s">
        <v>116</v>
      </c>
      <c r="T44" s="1"/>
      <c r="U44" s="1"/>
      <c r="V44" s="1"/>
      <c r="W44" s="1"/>
      <c r="X44" s="1"/>
      <c r="Y44" s="1"/>
      <c r="Z44" s="1"/>
      <c r="AA44" s="1"/>
      <c r="AB44" s="1" t="s">
        <v>54</v>
      </c>
      <c r="AC44" s="1"/>
      <c r="AD44" s="1"/>
      <c r="AE44" s="1"/>
      <c r="AF44" s="1"/>
      <c r="AG44" s="1"/>
      <c r="AH44" s="1"/>
      <c r="AI44" s="1" t="s">
        <v>5705</v>
      </c>
      <c r="AJ44" s="1" t="s">
        <v>108</v>
      </c>
      <c r="AK44" s="1" t="s">
        <v>5706</v>
      </c>
      <c r="AL44" s="1" t="s">
        <v>5706</v>
      </c>
      <c r="AM44" s="1" t="s">
        <v>5710</v>
      </c>
      <c r="AN44" s="1" t="str">
        <f t="shared" si="0"/>
        <v>2020</v>
      </c>
      <c r="AO44" s="1">
        <f t="shared" si="1"/>
        <v>8</v>
      </c>
      <c r="AP44" s="1" t="s">
        <v>60</v>
      </c>
      <c r="AQ44" s="1" t="s">
        <v>61</v>
      </c>
      <c r="AR44" s="1" t="s">
        <v>62</v>
      </c>
      <c r="AS44" s="1" t="s">
        <v>1272</v>
      </c>
      <c r="AT44" s="1" t="s">
        <v>5709</v>
      </c>
      <c r="AU44" s="1" t="s">
        <v>65</v>
      </c>
      <c r="AV44" s="1" t="s">
        <v>67</v>
      </c>
      <c r="AW44" s="1"/>
      <c r="AX44" s="1"/>
    </row>
    <row r="45" spans="1:50">
      <c r="A45" s="1" t="s">
        <v>5744</v>
      </c>
      <c r="B45" s="1" t="s">
        <v>5743</v>
      </c>
      <c r="C45" s="1"/>
      <c r="D45" s="1"/>
      <c r="E45" s="1"/>
      <c r="F45" s="1"/>
      <c r="G45" s="1" t="s">
        <v>53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 t="s">
        <v>53</v>
      </c>
      <c r="V45" s="1" t="s">
        <v>273</v>
      </c>
      <c r="W45" s="1"/>
      <c r="X45" s="1"/>
      <c r="Y45" s="1"/>
      <c r="Z45" s="1"/>
      <c r="AA45" s="1"/>
      <c r="AB45" s="1" t="s">
        <v>53</v>
      </c>
      <c r="AC45" s="1"/>
      <c r="AD45" s="1"/>
      <c r="AE45" s="1"/>
      <c r="AF45" s="1"/>
      <c r="AG45" s="1"/>
      <c r="AH45" s="1"/>
      <c r="AI45" s="1" t="s">
        <v>5744</v>
      </c>
      <c r="AJ45" s="1" t="s">
        <v>324</v>
      </c>
      <c r="AK45" s="1" t="s">
        <v>5745</v>
      </c>
      <c r="AL45" s="1" t="s">
        <v>5745</v>
      </c>
      <c r="AM45" s="1" t="s">
        <v>5747</v>
      </c>
      <c r="AN45" s="1" t="str">
        <f t="shared" si="0"/>
        <v>2015</v>
      </c>
      <c r="AO45" s="1">
        <f t="shared" si="1"/>
        <v>8</v>
      </c>
      <c r="AP45" s="1" t="s">
        <v>60</v>
      </c>
      <c r="AQ45" s="1" t="s">
        <v>61</v>
      </c>
      <c r="AR45" s="1" t="s">
        <v>119</v>
      </c>
      <c r="AS45" s="1" t="s">
        <v>584</v>
      </c>
      <c r="AT45" s="1" t="s">
        <v>710</v>
      </c>
      <c r="AU45" s="1" t="s">
        <v>65</v>
      </c>
      <c r="AV45" s="1" t="s">
        <v>275</v>
      </c>
      <c r="AW45" s="1" t="s">
        <v>53</v>
      </c>
      <c r="AX45" s="1" t="s">
        <v>600</v>
      </c>
    </row>
    <row r="46" spans="1:50">
      <c r="A46" s="1" t="s">
        <v>5749</v>
      </c>
      <c r="B46" s="1" t="s">
        <v>5748</v>
      </c>
      <c r="C46" s="1"/>
      <c r="D46" s="1"/>
      <c r="E46" s="1"/>
      <c r="F46" s="1"/>
      <c r="G46" s="1" t="s">
        <v>54</v>
      </c>
      <c r="H46" s="1"/>
      <c r="I46" s="1" t="s">
        <v>53</v>
      </c>
      <c r="J46" s="1"/>
      <c r="K46" s="1"/>
      <c r="L46" s="1"/>
      <c r="M46" s="1"/>
      <c r="N46" s="1"/>
      <c r="O46" s="1"/>
      <c r="P46" s="1"/>
      <c r="Q46" s="1"/>
      <c r="R46" s="1" t="s">
        <v>715</v>
      </c>
      <c r="S46" s="1" t="s">
        <v>58</v>
      </c>
      <c r="T46" s="1"/>
      <c r="U46" s="1"/>
      <c r="V46" s="1"/>
      <c r="W46" s="1"/>
      <c r="X46" s="1"/>
      <c r="Y46" s="1"/>
      <c r="Z46" s="1"/>
      <c r="AA46" s="1"/>
      <c r="AB46" s="1" t="s">
        <v>54</v>
      </c>
      <c r="AC46" s="1"/>
      <c r="AD46" s="1"/>
      <c r="AE46" s="1"/>
      <c r="AF46" s="1"/>
      <c r="AG46" s="1"/>
      <c r="AH46" s="1"/>
      <c r="AI46" s="1" t="s">
        <v>5749</v>
      </c>
      <c r="AJ46" s="1" t="s">
        <v>78</v>
      </c>
      <c r="AK46" s="1" t="s">
        <v>5745</v>
      </c>
      <c r="AL46" s="1" t="s">
        <v>5745</v>
      </c>
      <c r="AM46" s="1" t="s">
        <v>5710</v>
      </c>
      <c r="AN46" s="1" t="str">
        <f t="shared" si="0"/>
        <v>2020</v>
      </c>
      <c r="AO46" s="1">
        <f t="shared" si="1"/>
        <v>29</v>
      </c>
      <c r="AP46" s="1" t="s">
        <v>60</v>
      </c>
      <c r="AQ46" s="1" t="s">
        <v>61</v>
      </c>
      <c r="AR46" s="1" t="s">
        <v>449</v>
      </c>
      <c r="AS46" s="1" t="s">
        <v>233</v>
      </c>
      <c r="AT46" s="1" t="s">
        <v>3759</v>
      </c>
      <c r="AU46" s="1"/>
      <c r="AV46" s="1" t="s">
        <v>5751</v>
      </c>
      <c r="AW46" s="1"/>
      <c r="AX46" s="1"/>
    </row>
    <row r="47" spans="1:50">
      <c r="A47" s="1" t="s">
        <v>5753</v>
      </c>
      <c r="B47" s="1" t="s">
        <v>5752</v>
      </c>
      <c r="C47" s="1"/>
      <c r="D47" s="1"/>
      <c r="E47" s="1"/>
      <c r="F47" s="1"/>
      <c r="G47" s="1" t="s">
        <v>55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 t="s">
        <v>53</v>
      </c>
      <c r="V47" s="1" t="s">
        <v>273</v>
      </c>
      <c r="W47" s="1"/>
      <c r="X47" s="1"/>
      <c r="Y47" s="1" t="s">
        <v>472</v>
      </c>
      <c r="Z47" s="1"/>
      <c r="AA47" s="1"/>
      <c r="AB47" s="1" t="s">
        <v>55</v>
      </c>
      <c r="AC47" s="1"/>
      <c r="AD47" s="1" t="s">
        <v>273</v>
      </c>
      <c r="AE47" s="1"/>
      <c r="AF47" s="1"/>
      <c r="AG47" s="1" t="s">
        <v>2620</v>
      </c>
      <c r="AH47" s="1" t="s">
        <v>273</v>
      </c>
      <c r="AI47" s="1" t="s">
        <v>5753</v>
      </c>
      <c r="AJ47" s="1" t="s">
        <v>367</v>
      </c>
      <c r="AK47" s="1" t="s">
        <v>5745</v>
      </c>
      <c r="AL47" s="1" t="s">
        <v>5745</v>
      </c>
      <c r="AM47" s="1" t="s">
        <v>652</v>
      </c>
      <c r="AN47" s="1" t="str">
        <f t="shared" si="0"/>
        <v>2010</v>
      </c>
      <c r="AO47" s="1">
        <f t="shared" si="1"/>
        <v>16</v>
      </c>
      <c r="AP47" s="1" t="s">
        <v>60</v>
      </c>
      <c r="AQ47" s="1" t="s">
        <v>61</v>
      </c>
      <c r="AR47" s="1" t="s">
        <v>232</v>
      </c>
      <c r="AS47" s="1" t="s">
        <v>136</v>
      </c>
      <c r="AT47" s="1" t="s">
        <v>491</v>
      </c>
      <c r="AU47" s="1"/>
      <c r="AV47" s="1" t="s">
        <v>1134</v>
      </c>
      <c r="AW47" s="1" t="s">
        <v>55</v>
      </c>
      <c r="AX47" s="1" t="s">
        <v>475</v>
      </c>
    </row>
    <row r="48" spans="1:50">
      <c r="A48" s="1" t="s">
        <v>5756</v>
      </c>
      <c r="B48" s="1" t="s">
        <v>5755</v>
      </c>
      <c r="C48" s="1"/>
      <c r="D48" s="1"/>
      <c r="E48" s="1"/>
      <c r="F48" s="1"/>
      <c r="G48" s="1" t="s">
        <v>55</v>
      </c>
      <c r="H48" s="1"/>
      <c r="I48" s="1" t="s">
        <v>53</v>
      </c>
      <c r="J48" s="1"/>
      <c r="K48" s="1"/>
      <c r="L48" s="1"/>
      <c r="M48" s="1"/>
      <c r="N48" s="1"/>
      <c r="O48" s="1" t="s">
        <v>108</v>
      </c>
      <c r="P48" s="1" t="s">
        <v>114</v>
      </c>
      <c r="Q48" s="1"/>
      <c r="R48" s="1" t="s">
        <v>715</v>
      </c>
      <c r="S48" s="1" t="s">
        <v>58</v>
      </c>
      <c r="T48" s="1"/>
      <c r="U48" s="1"/>
      <c r="V48" s="1"/>
      <c r="W48" s="1"/>
      <c r="X48" s="1"/>
      <c r="Y48" s="1"/>
      <c r="Z48" s="1"/>
      <c r="AA48" s="1" t="s">
        <v>50</v>
      </c>
      <c r="AB48" s="1" t="s">
        <v>55</v>
      </c>
      <c r="AC48" s="1"/>
      <c r="AD48" s="1"/>
      <c r="AE48" s="1"/>
      <c r="AF48" s="1" t="s">
        <v>58</v>
      </c>
      <c r="AG48" s="1"/>
      <c r="AH48" s="1"/>
      <c r="AI48" s="1" t="s">
        <v>5756</v>
      </c>
      <c r="AJ48" s="1" t="s">
        <v>721</v>
      </c>
      <c r="AK48" s="1" t="s">
        <v>5745</v>
      </c>
      <c r="AL48" s="1" t="s">
        <v>5745</v>
      </c>
      <c r="AM48" s="1" t="s">
        <v>5441</v>
      </c>
      <c r="AN48" s="1" t="str">
        <f t="shared" si="0"/>
        <v>2020</v>
      </c>
      <c r="AO48" s="1">
        <f t="shared" si="1"/>
        <v>51</v>
      </c>
      <c r="AP48" s="1" t="s">
        <v>60</v>
      </c>
      <c r="AQ48" s="1" t="s">
        <v>61</v>
      </c>
      <c r="AR48" s="1" t="s">
        <v>255</v>
      </c>
      <c r="AS48" s="1" t="s">
        <v>160</v>
      </c>
      <c r="AT48" s="1"/>
      <c r="AU48" s="1" t="s">
        <v>105</v>
      </c>
      <c r="AV48" s="1" t="s">
        <v>138</v>
      </c>
      <c r="AW48" s="1"/>
      <c r="AX48" s="1"/>
    </row>
    <row r="49" spans="1:50">
      <c r="A49" s="1" t="s">
        <v>5759</v>
      </c>
      <c r="B49" s="1" t="s">
        <v>5758</v>
      </c>
      <c r="C49" s="1"/>
      <c r="D49" s="1"/>
      <c r="E49" s="1"/>
      <c r="F49" s="1"/>
      <c r="G49" s="1" t="s">
        <v>55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 t="s">
        <v>141</v>
      </c>
      <c r="V49" s="1"/>
      <c r="W49" s="1"/>
      <c r="X49" s="1"/>
      <c r="Y49" s="1"/>
      <c r="Z49" s="1"/>
      <c r="AA49" s="1"/>
      <c r="AB49" s="1" t="s">
        <v>55</v>
      </c>
      <c r="AC49" s="1"/>
      <c r="AD49" s="1"/>
      <c r="AE49" s="1"/>
      <c r="AF49" s="1"/>
      <c r="AG49" s="1" t="s">
        <v>141</v>
      </c>
      <c r="AH49" s="1"/>
      <c r="AI49" s="1" t="s">
        <v>5759</v>
      </c>
      <c r="AJ49" s="1" t="s">
        <v>116</v>
      </c>
      <c r="AK49" s="1" t="s">
        <v>5745</v>
      </c>
      <c r="AL49" s="1" t="s">
        <v>5745</v>
      </c>
      <c r="AM49" s="1" t="s">
        <v>3520</v>
      </c>
      <c r="AN49" s="1" t="str">
        <f t="shared" si="0"/>
        <v>2020</v>
      </c>
      <c r="AO49" s="1">
        <f t="shared" si="1"/>
        <v>5</v>
      </c>
      <c r="AP49" s="1" t="s">
        <v>60</v>
      </c>
      <c r="AQ49" s="1" t="s">
        <v>61</v>
      </c>
      <c r="AR49" s="1" t="s">
        <v>175</v>
      </c>
      <c r="AS49" s="1" t="s">
        <v>1252</v>
      </c>
      <c r="AT49" s="1" t="s">
        <v>5761</v>
      </c>
      <c r="AU49" s="1" t="s">
        <v>114</v>
      </c>
      <c r="AV49" s="1" t="s">
        <v>5762</v>
      </c>
      <c r="AW49" s="1" t="s">
        <v>116</v>
      </c>
      <c r="AX49" s="1" t="s">
        <v>1674</v>
      </c>
    </row>
    <row r="50" spans="1:50">
      <c r="A50" s="1" t="s">
        <v>5764</v>
      </c>
      <c r="B50" s="1" t="s">
        <v>5763</v>
      </c>
      <c r="C50" s="1"/>
      <c r="D50" s="1"/>
      <c r="E50" s="1"/>
      <c r="F50" s="1"/>
      <c r="G50" s="1" t="s">
        <v>55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 t="s">
        <v>141</v>
      </c>
      <c r="S50" s="1"/>
      <c r="T50" s="1"/>
      <c r="U50" s="1" t="s">
        <v>53</v>
      </c>
      <c r="V50" s="1"/>
      <c r="W50" s="1" t="s">
        <v>715</v>
      </c>
      <c r="X50" s="1"/>
      <c r="Y50" s="1"/>
      <c r="Z50" s="1"/>
      <c r="AA50" s="1"/>
      <c r="AB50" s="1" t="s">
        <v>55</v>
      </c>
      <c r="AC50" s="1"/>
      <c r="AD50" s="1"/>
      <c r="AE50" s="1"/>
      <c r="AF50" s="1"/>
      <c r="AG50" s="1"/>
      <c r="AH50" s="1"/>
      <c r="AI50" s="1" t="s">
        <v>5764</v>
      </c>
      <c r="AJ50" s="1" t="s">
        <v>63</v>
      </c>
      <c r="AK50" s="1" t="s">
        <v>5745</v>
      </c>
      <c r="AL50" s="1" t="s">
        <v>5745</v>
      </c>
      <c r="AM50" s="1" t="s">
        <v>5768</v>
      </c>
      <c r="AN50" s="1" t="str">
        <f t="shared" si="0"/>
        <v>2007</v>
      </c>
      <c r="AO50" s="1">
        <f t="shared" si="1"/>
        <v>17</v>
      </c>
      <c r="AP50" s="1" t="s">
        <v>79</v>
      </c>
      <c r="AQ50" s="1" t="s">
        <v>61</v>
      </c>
      <c r="AR50" s="1" t="s">
        <v>988</v>
      </c>
      <c r="AS50" s="1" t="s">
        <v>5766</v>
      </c>
      <c r="AT50" s="1" t="s">
        <v>5767</v>
      </c>
      <c r="AU50" s="1"/>
      <c r="AV50" s="1" t="s">
        <v>5769</v>
      </c>
      <c r="AW50" s="1" t="s">
        <v>54</v>
      </c>
      <c r="AX50" s="1" t="s">
        <v>2832</v>
      </c>
    </row>
    <row r="51" spans="1:50">
      <c r="A51" s="1" t="s">
        <v>5787</v>
      </c>
      <c r="B51" s="1" t="s">
        <v>5786</v>
      </c>
      <c r="C51" s="1"/>
      <c r="D51" s="1"/>
      <c r="E51" s="1"/>
      <c r="F51" s="1"/>
      <c r="G51" s="1" t="s">
        <v>55</v>
      </c>
      <c r="H51" s="1"/>
      <c r="I51" s="1" t="s">
        <v>53</v>
      </c>
      <c r="J51" s="1"/>
      <c r="K51" s="1"/>
      <c r="L51" s="1" t="s">
        <v>116</v>
      </c>
      <c r="M51" s="1"/>
      <c r="N51" s="1"/>
      <c r="O51" s="1"/>
      <c r="P51" s="1"/>
      <c r="Q51" s="1"/>
      <c r="R51" s="1" t="s">
        <v>472</v>
      </c>
      <c r="S51" s="1" t="s">
        <v>293</v>
      </c>
      <c r="T51" s="1"/>
      <c r="U51" s="1"/>
      <c r="V51" s="1"/>
      <c r="W51" s="1" t="s">
        <v>50</v>
      </c>
      <c r="X51" s="1" t="s">
        <v>5790</v>
      </c>
      <c r="Y51" s="1"/>
      <c r="Z51" s="1"/>
      <c r="AA51" s="1"/>
      <c r="AB51" s="1" t="s">
        <v>55</v>
      </c>
      <c r="AC51" s="1"/>
      <c r="AD51" s="1"/>
      <c r="AE51" s="1"/>
      <c r="AF51" s="1"/>
      <c r="AG51" s="1" t="s">
        <v>148</v>
      </c>
      <c r="AH51" s="1" t="s">
        <v>5791</v>
      </c>
      <c r="AI51" s="1" t="s">
        <v>5787</v>
      </c>
      <c r="AJ51" s="1" t="s">
        <v>126</v>
      </c>
      <c r="AK51" s="1" t="s">
        <v>5788</v>
      </c>
      <c r="AL51" s="1" t="s">
        <v>5788</v>
      </c>
      <c r="AM51" s="1" t="s">
        <v>459</v>
      </c>
      <c r="AN51" s="1" t="str">
        <f t="shared" si="0"/>
        <v>2019</v>
      </c>
      <c r="AO51" s="1">
        <f t="shared" si="1"/>
        <v>13</v>
      </c>
      <c r="AP51" s="1" t="s">
        <v>79</v>
      </c>
      <c r="AQ51" s="1" t="s">
        <v>61</v>
      </c>
      <c r="AR51" s="1" t="s">
        <v>168</v>
      </c>
      <c r="AS51" s="1" t="s">
        <v>3889</v>
      </c>
      <c r="AT51" s="1" t="s">
        <v>88</v>
      </c>
      <c r="AU51" s="1" t="s">
        <v>65</v>
      </c>
      <c r="AV51" s="1" t="s">
        <v>56</v>
      </c>
      <c r="AW51" s="1" t="s">
        <v>55</v>
      </c>
      <c r="AX51" s="1" t="s">
        <v>475</v>
      </c>
    </row>
    <row r="52" spans="1:50">
      <c r="A52" s="1" t="s">
        <v>5793</v>
      </c>
      <c r="B52" s="1" t="s">
        <v>5792</v>
      </c>
      <c r="C52" s="1"/>
      <c r="D52" s="1"/>
      <c r="E52" s="1"/>
      <c r="F52" s="1"/>
      <c r="G52" s="1" t="s">
        <v>49</v>
      </c>
      <c r="H52" s="1"/>
      <c r="I52" s="1" t="s">
        <v>53</v>
      </c>
      <c r="J52" s="1"/>
      <c r="K52" s="1" t="s">
        <v>55</v>
      </c>
      <c r="L52" s="1" t="s">
        <v>116</v>
      </c>
      <c r="M52" s="1"/>
      <c r="N52" s="1"/>
      <c r="O52" s="1"/>
      <c r="P52" s="1"/>
      <c r="Q52" s="1"/>
      <c r="R52" s="1" t="s">
        <v>715</v>
      </c>
      <c r="S52" s="1" t="s">
        <v>273</v>
      </c>
      <c r="T52" s="1"/>
      <c r="U52" s="1" t="s">
        <v>472</v>
      </c>
      <c r="V52" s="1" t="s">
        <v>273</v>
      </c>
      <c r="W52" s="1" t="s">
        <v>55</v>
      </c>
      <c r="X52" s="1" t="s">
        <v>273</v>
      </c>
      <c r="Y52" s="1"/>
      <c r="Z52" s="1"/>
      <c r="AA52" s="1"/>
      <c r="AB52" s="1" t="s">
        <v>49</v>
      </c>
      <c r="AC52" s="1"/>
      <c r="AD52" s="1"/>
      <c r="AE52" s="1"/>
      <c r="AF52" s="1"/>
      <c r="AG52" s="1" t="s">
        <v>5607</v>
      </c>
      <c r="AH52" s="1" t="s">
        <v>273</v>
      </c>
      <c r="AI52" s="1" t="s">
        <v>5793</v>
      </c>
      <c r="AJ52" s="1" t="s">
        <v>101</v>
      </c>
      <c r="AK52" s="1" t="s">
        <v>5788</v>
      </c>
      <c r="AL52" s="1" t="s">
        <v>5788</v>
      </c>
      <c r="AM52" s="1" t="s">
        <v>2854</v>
      </c>
      <c r="AN52" s="1" t="str">
        <f t="shared" si="0"/>
        <v>2018</v>
      </c>
      <c r="AO52" s="1">
        <f t="shared" si="1"/>
        <v>36</v>
      </c>
      <c r="AP52" s="1" t="s">
        <v>79</v>
      </c>
      <c r="AQ52" s="1" t="s">
        <v>61</v>
      </c>
      <c r="AR52" s="1" t="s">
        <v>179</v>
      </c>
      <c r="AS52" s="1" t="s">
        <v>219</v>
      </c>
      <c r="AT52" s="1" t="s">
        <v>5795</v>
      </c>
      <c r="AU52" s="1" t="s">
        <v>5796</v>
      </c>
      <c r="AV52" s="1" t="s">
        <v>576</v>
      </c>
      <c r="AW52" s="1"/>
      <c r="AX52" s="1"/>
    </row>
    <row r="53" spans="1:50">
      <c r="A53" s="1" t="s">
        <v>5803</v>
      </c>
      <c r="B53" s="1" t="s">
        <v>5802</v>
      </c>
      <c r="C53" s="1"/>
      <c r="D53" s="1"/>
      <c r="E53" s="1"/>
      <c r="F53" s="1"/>
      <c r="G53" s="1" t="s">
        <v>55</v>
      </c>
      <c r="H53" s="1"/>
      <c r="I53" s="1" t="s">
        <v>53</v>
      </c>
      <c r="J53" s="1"/>
      <c r="K53" s="1" t="s">
        <v>55</v>
      </c>
      <c r="L53" s="1"/>
      <c r="M53" s="1"/>
      <c r="N53" s="1"/>
      <c r="O53" s="1"/>
      <c r="P53" s="1"/>
      <c r="Q53" s="1"/>
      <c r="R53" s="1" t="s">
        <v>472</v>
      </c>
      <c r="S53" s="1" t="s">
        <v>5790</v>
      </c>
      <c r="T53" s="1"/>
      <c r="U53" s="1" t="s">
        <v>472</v>
      </c>
      <c r="V53" s="1" t="s">
        <v>293</v>
      </c>
      <c r="W53" s="1" t="s">
        <v>715</v>
      </c>
      <c r="X53" s="1" t="s">
        <v>5790</v>
      </c>
      <c r="Y53" s="1"/>
      <c r="Z53" s="1"/>
      <c r="AA53" s="1"/>
      <c r="AB53" s="1" t="s">
        <v>55</v>
      </c>
      <c r="AC53" s="1"/>
      <c r="AD53" s="1"/>
      <c r="AE53" s="1"/>
      <c r="AF53" s="1"/>
      <c r="AG53" s="1" t="s">
        <v>4027</v>
      </c>
      <c r="AH53" s="1" t="s">
        <v>5805</v>
      </c>
      <c r="AI53" s="1" t="s">
        <v>5803</v>
      </c>
      <c r="AJ53" s="1" t="s">
        <v>177</v>
      </c>
      <c r="AK53" s="1" t="s">
        <v>3220</v>
      </c>
      <c r="AL53" s="1" t="s">
        <v>3220</v>
      </c>
      <c r="AM53" s="1" t="s">
        <v>4019</v>
      </c>
      <c r="AN53" s="1" t="str">
        <f t="shared" si="0"/>
        <v>2013</v>
      </c>
      <c r="AO53" s="1">
        <f t="shared" si="1"/>
        <v>16</v>
      </c>
      <c r="AP53" s="1" t="s">
        <v>60</v>
      </c>
      <c r="AQ53" s="1" t="s">
        <v>102</v>
      </c>
      <c r="AR53" s="1" t="s">
        <v>449</v>
      </c>
      <c r="AS53" s="1" t="s">
        <v>310</v>
      </c>
      <c r="AT53" s="1" t="s">
        <v>495</v>
      </c>
      <c r="AU53" s="1" t="s">
        <v>114</v>
      </c>
      <c r="AV53" s="1" t="s">
        <v>5806</v>
      </c>
      <c r="AW53" s="1"/>
      <c r="AX53" s="1"/>
    </row>
    <row r="54" spans="1:50">
      <c r="A54" s="1" t="s">
        <v>5848</v>
      </c>
      <c r="B54" s="1" t="s">
        <v>5847</v>
      </c>
      <c r="C54" s="1" t="s">
        <v>50</v>
      </c>
      <c r="D54" s="1" t="s">
        <v>125</v>
      </c>
      <c r="E54" s="1"/>
      <c r="F54" s="1"/>
      <c r="G54" s="1" t="s">
        <v>55</v>
      </c>
      <c r="H54" s="1" t="s">
        <v>715</v>
      </c>
      <c r="I54" s="1" t="s">
        <v>53</v>
      </c>
      <c r="J54" s="1"/>
      <c r="K54" s="1"/>
      <c r="L54" s="1"/>
      <c r="M54" s="1"/>
      <c r="N54" s="1"/>
      <c r="O54" s="1"/>
      <c r="P54" s="1"/>
      <c r="Q54" s="1" t="s">
        <v>293</v>
      </c>
      <c r="R54" s="1" t="s">
        <v>715</v>
      </c>
      <c r="S54" s="1" t="s">
        <v>293</v>
      </c>
      <c r="T54" s="1"/>
      <c r="U54" s="1"/>
      <c r="V54" s="1"/>
      <c r="W54" s="1"/>
      <c r="X54" s="1"/>
      <c r="Y54" s="1"/>
      <c r="Z54" s="1"/>
      <c r="AA54" s="1"/>
      <c r="AB54" s="1" t="s">
        <v>55</v>
      </c>
      <c r="AC54" s="1"/>
      <c r="AD54" s="1"/>
      <c r="AE54" s="1"/>
      <c r="AF54" s="1"/>
      <c r="AG54" s="1" t="s">
        <v>141</v>
      </c>
      <c r="AH54" s="1" t="s">
        <v>293</v>
      </c>
      <c r="AI54" s="1" t="s">
        <v>5848</v>
      </c>
      <c r="AJ54" s="1" t="s">
        <v>1343</v>
      </c>
      <c r="AK54" s="1" t="s">
        <v>397</v>
      </c>
      <c r="AL54" s="1" t="s">
        <v>397</v>
      </c>
      <c r="AM54" s="1" t="s">
        <v>3199</v>
      </c>
      <c r="AN54" s="1" t="str">
        <f t="shared" si="0"/>
        <v>2019</v>
      </c>
      <c r="AO54" s="1">
        <f t="shared" si="1"/>
        <v>40</v>
      </c>
      <c r="AP54" s="1" t="s">
        <v>60</v>
      </c>
      <c r="AQ54" s="1"/>
      <c r="AR54" s="1" t="s">
        <v>232</v>
      </c>
      <c r="AS54" s="1" t="s">
        <v>351</v>
      </c>
      <c r="AT54" s="1" t="s">
        <v>603</v>
      </c>
      <c r="AU54" s="1" t="s">
        <v>5850</v>
      </c>
      <c r="AV54" s="1" t="s">
        <v>2935</v>
      </c>
      <c r="AW54" s="1" t="s">
        <v>55</v>
      </c>
      <c r="AX54" s="1" t="s">
        <v>475</v>
      </c>
    </row>
    <row r="55" spans="1:50">
      <c r="A55" s="1" t="s">
        <v>5859</v>
      </c>
      <c r="B55" s="1" t="s">
        <v>5858</v>
      </c>
      <c r="C55" s="1" t="s">
        <v>50</v>
      </c>
      <c r="D55" s="1" t="s">
        <v>125</v>
      </c>
      <c r="E55" s="1"/>
      <c r="F55" s="1"/>
      <c r="G55" s="1" t="s">
        <v>55</v>
      </c>
      <c r="H55" s="1" t="s">
        <v>715</v>
      </c>
      <c r="I55" s="1" t="s">
        <v>53</v>
      </c>
      <c r="J55" s="1"/>
      <c r="K55" s="1" t="s">
        <v>55</v>
      </c>
      <c r="L55" s="1" t="s">
        <v>116</v>
      </c>
      <c r="M55" s="1"/>
      <c r="N55" s="1"/>
      <c r="O55" s="1"/>
      <c r="P55" s="1"/>
      <c r="Q55" s="1" t="s">
        <v>273</v>
      </c>
      <c r="R55" s="1" t="s">
        <v>715</v>
      </c>
      <c r="S55" s="1" t="s">
        <v>273</v>
      </c>
      <c r="T55" s="1"/>
      <c r="U55" s="1" t="s">
        <v>715</v>
      </c>
      <c r="V55" s="1" t="s">
        <v>273</v>
      </c>
      <c r="W55" s="1" t="s">
        <v>715</v>
      </c>
      <c r="X55" s="1" t="s">
        <v>273</v>
      </c>
      <c r="Y55" s="1"/>
      <c r="Z55" s="1"/>
      <c r="AA55" s="1"/>
      <c r="AB55" s="1" t="s">
        <v>55</v>
      </c>
      <c r="AC55" s="1"/>
      <c r="AD55" s="1"/>
      <c r="AE55" s="1"/>
      <c r="AF55" s="1"/>
      <c r="AG55" s="1" t="s">
        <v>472</v>
      </c>
      <c r="AH55" s="1" t="s">
        <v>273</v>
      </c>
      <c r="AI55" s="1" t="s">
        <v>5859</v>
      </c>
      <c r="AJ55" s="1" t="s">
        <v>344</v>
      </c>
      <c r="AK55" s="1" t="s">
        <v>397</v>
      </c>
      <c r="AL55" s="1" t="s">
        <v>397</v>
      </c>
      <c r="AM55" s="1" t="s">
        <v>267</v>
      </c>
      <c r="AN55" s="1" t="str">
        <f t="shared" si="0"/>
        <v>2019</v>
      </c>
      <c r="AO55" s="1">
        <f t="shared" si="1"/>
        <v>20</v>
      </c>
      <c r="AP55" s="1" t="s">
        <v>60</v>
      </c>
      <c r="AQ55" s="1" t="s">
        <v>61</v>
      </c>
      <c r="AR55" s="1" t="s">
        <v>232</v>
      </c>
      <c r="AS55" s="1" t="s">
        <v>120</v>
      </c>
      <c r="AT55" s="1" t="s">
        <v>3759</v>
      </c>
      <c r="AU55" s="1" t="s">
        <v>557</v>
      </c>
      <c r="AV55" s="1" t="s">
        <v>94</v>
      </c>
      <c r="AW55" s="1"/>
      <c r="AX55" s="1"/>
    </row>
    <row r="56" spans="1:50">
      <c r="A56" s="1" t="s">
        <v>5867</v>
      </c>
      <c r="B56" s="1" t="s">
        <v>5866</v>
      </c>
      <c r="C56" s="1"/>
      <c r="D56" s="1"/>
      <c r="E56" s="1"/>
      <c r="F56" s="1"/>
      <c r="G56" s="1" t="s">
        <v>55</v>
      </c>
      <c r="H56" s="1"/>
      <c r="I56" s="1"/>
      <c r="J56" s="1"/>
      <c r="K56" s="1" t="s">
        <v>55</v>
      </c>
      <c r="L56" s="1"/>
      <c r="M56" s="1"/>
      <c r="N56" s="1"/>
      <c r="O56" s="1"/>
      <c r="P56" s="1"/>
      <c r="Q56" s="1"/>
      <c r="R56" s="1"/>
      <c r="S56" s="1"/>
      <c r="T56" s="1"/>
      <c r="U56" s="1" t="s">
        <v>472</v>
      </c>
      <c r="V56" s="1" t="s">
        <v>273</v>
      </c>
      <c r="W56" s="1"/>
      <c r="X56" s="1"/>
      <c r="Y56" s="1"/>
      <c r="Z56" s="1"/>
      <c r="AA56" s="1"/>
      <c r="AB56" s="1" t="s">
        <v>55</v>
      </c>
      <c r="AC56" s="1"/>
      <c r="AD56" s="1"/>
      <c r="AE56" s="1"/>
      <c r="AF56" s="1"/>
      <c r="AG56" s="1" t="s">
        <v>472</v>
      </c>
      <c r="AH56" s="1" t="s">
        <v>273</v>
      </c>
      <c r="AI56" s="1" t="s">
        <v>5867</v>
      </c>
      <c r="AJ56" s="1" t="s">
        <v>464</v>
      </c>
      <c r="AK56" s="1" t="s">
        <v>397</v>
      </c>
      <c r="AL56" s="1" t="s">
        <v>397</v>
      </c>
      <c r="AM56" s="1" t="s">
        <v>1265</v>
      </c>
      <c r="AN56" s="1" t="str">
        <f t="shared" si="0"/>
        <v>2019</v>
      </c>
      <c r="AO56" s="1">
        <f t="shared" si="1"/>
        <v>30</v>
      </c>
      <c r="AP56" s="1" t="s">
        <v>60</v>
      </c>
      <c r="AQ56" s="1" t="s">
        <v>61</v>
      </c>
      <c r="AR56" s="1" t="s">
        <v>232</v>
      </c>
      <c r="AS56" s="1" t="s">
        <v>128</v>
      </c>
      <c r="AT56" s="1" t="s">
        <v>1189</v>
      </c>
      <c r="AU56" s="1" t="s">
        <v>1814</v>
      </c>
      <c r="AV56" s="1" t="s">
        <v>73</v>
      </c>
      <c r="AW56" s="1"/>
      <c r="AX56" s="1"/>
    </row>
    <row r="57" spans="1:50">
      <c r="A57" s="1" t="s">
        <v>560</v>
      </c>
      <c r="B57" s="1" t="s">
        <v>5869</v>
      </c>
      <c r="C57" s="1"/>
      <c r="D57" s="1"/>
      <c r="E57" s="1"/>
      <c r="F57" s="1"/>
      <c r="G57" s="1" t="s">
        <v>55</v>
      </c>
      <c r="H57" s="1"/>
      <c r="I57" s="1" t="s">
        <v>53</v>
      </c>
      <c r="J57" s="1"/>
      <c r="K57" s="1"/>
      <c r="L57" s="1" t="s">
        <v>116</v>
      </c>
      <c r="M57" s="1"/>
      <c r="N57" s="1"/>
      <c r="O57" s="1"/>
      <c r="P57" s="1"/>
      <c r="Q57" s="1"/>
      <c r="R57" s="1" t="s">
        <v>715</v>
      </c>
      <c r="S57" s="1" t="s">
        <v>273</v>
      </c>
      <c r="T57" s="1"/>
      <c r="U57" s="1"/>
      <c r="V57" s="1"/>
      <c r="W57" s="1" t="s">
        <v>50</v>
      </c>
      <c r="X57" s="1" t="s">
        <v>273</v>
      </c>
      <c r="Y57" s="1"/>
      <c r="Z57" s="1"/>
      <c r="AA57" s="1"/>
      <c r="AB57" s="1" t="s">
        <v>55</v>
      </c>
      <c r="AC57" s="1"/>
      <c r="AD57" s="1"/>
      <c r="AE57" s="1"/>
      <c r="AF57" s="1"/>
      <c r="AG57" s="1" t="s">
        <v>50</v>
      </c>
      <c r="AH57" s="1" t="s">
        <v>273</v>
      </c>
      <c r="AI57" s="1" t="s">
        <v>560</v>
      </c>
      <c r="AJ57" s="1" t="s">
        <v>530</v>
      </c>
      <c r="AK57" s="1" t="s">
        <v>397</v>
      </c>
      <c r="AL57" s="1" t="s">
        <v>397</v>
      </c>
      <c r="AM57" s="1" t="s">
        <v>587</v>
      </c>
      <c r="AN57" s="1" t="str">
        <f t="shared" si="0"/>
        <v>2017</v>
      </c>
      <c r="AO57" s="1">
        <f t="shared" si="1"/>
        <v>30</v>
      </c>
      <c r="AP57" s="1" t="s">
        <v>79</v>
      </c>
      <c r="AQ57" s="1" t="s">
        <v>61</v>
      </c>
      <c r="AR57" s="1" t="s">
        <v>80</v>
      </c>
      <c r="AS57" s="1" t="s">
        <v>389</v>
      </c>
      <c r="AT57" s="1" t="s">
        <v>5871</v>
      </c>
      <c r="AU57" s="1" t="s">
        <v>1765</v>
      </c>
      <c r="AV57" s="1" t="s">
        <v>332</v>
      </c>
      <c r="AW57" s="1"/>
      <c r="AX57" s="1"/>
    </row>
    <row r="58" spans="1:50">
      <c r="A58" s="1" t="s">
        <v>5886</v>
      </c>
      <c r="B58" s="1" t="s">
        <v>5885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 t="s">
        <v>5886</v>
      </c>
      <c r="AJ58" s="1" t="s">
        <v>448</v>
      </c>
      <c r="AK58" s="1" t="s">
        <v>358</v>
      </c>
      <c r="AL58" s="1" t="s">
        <v>4500</v>
      </c>
      <c r="AM58" s="1" t="s">
        <v>209</v>
      </c>
      <c r="AN58" s="1" t="str">
        <f t="shared" si="0"/>
        <v>2016</v>
      </c>
      <c r="AO58" s="1">
        <f t="shared" si="1"/>
        <v>31</v>
      </c>
      <c r="AP58" s="1" t="s">
        <v>60</v>
      </c>
      <c r="AQ58" s="1" t="s">
        <v>102</v>
      </c>
      <c r="AR58" s="1" t="s">
        <v>135</v>
      </c>
      <c r="AS58" s="1" t="s">
        <v>233</v>
      </c>
      <c r="AT58" s="1" t="s">
        <v>1417</v>
      </c>
      <c r="AU58" s="1" t="s">
        <v>114</v>
      </c>
      <c r="AV58" s="1" t="s">
        <v>2912</v>
      </c>
      <c r="AW58" s="1"/>
      <c r="AX58" s="1"/>
    </row>
    <row r="59" spans="1:50">
      <c r="A59" s="1" t="s">
        <v>5888</v>
      </c>
      <c r="B59" s="1" t="s">
        <v>5887</v>
      </c>
      <c r="C59" s="1"/>
      <c r="D59" s="1"/>
      <c r="E59" s="1"/>
      <c r="F59" s="1"/>
      <c r="G59" s="1" t="s">
        <v>55</v>
      </c>
      <c r="H59" s="1"/>
      <c r="I59" s="1"/>
      <c r="J59" s="1"/>
      <c r="K59" s="1" t="s">
        <v>55</v>
      </c>
      <c r="L59" s="1" t="s">
        <v>116</v>
      </c>
      <c r="M59" s="1"/>
      <c r="N59" s="1"/>
      <c r="O59" s="1"/>
      <c r="P59" s="1"/>
      <c r="Q59" s="1"/>
      <c r="R59" s="1"/>
      <c r="S59" s="1"/>
      <c r="T59" s="1"/>
      <c r="U59" s="1" t="s">
        <v>53</v>
      </c>
      <c r="V59" s="1" t="s">
        <v>136</v>
      </c>
      <c r="W59" s="1" t="s">
        <v>141</v>
      </c>
      <c r="X59" s="1" t="s">
        <v>136</v>
      </c>
      <c r="Y59" s="1"/>
      <c r="Z59" s="1"/>
      <c r="AA59" s="1"/>
      <c r="AB59" s="1" t="s">
        <v>55</v>
      </c>
      <c r="AC59" s="1"/>
      <c r="AD59" s="1"/>
      <c r="AE59" s="1"/>
      <c r="AF59" s="1"/>
      <c r="AG59" s="1"/>
      <c r="AH59" s="1"/>
      <c r="AI59" s="1" t="s">
        <v>5888</v>
      </c>
      <c r="AJ59" s="1" t="s">
        <v>149</v>
      </c>
      <c r="AK59" s="1" t="s">
        <v>358</v>
      </c>
      <c r="AL59" s="1" t="s">
        <v>358</v>
      </c>
      <c r="AM59" s="1" t="s">
        <v>274</v>
      </c>
      <c r="AN59" s="1" t="str">
        <f t="shared" si="0"/>
        <v>2017</v>
      </c>
      <c r="AO59" s="1">
        <f t="shared" si="1"/>
        <v>36</v>
      </c>
      <c r="AP59" s="1" t="s">
        <v>79</v>
      </c>
      <c r="AQ59" s="1" t="s">
        <v>61</v>
      </c>
      <c r="AR59" s="1" t="s">
        <v>168</v>
      </c>
      <c r="AS59" s="1" t="s">
        <v>1033</v>
      </c>
      <c r="AT59" s="1" t="s">
        <v>190</v>
      </c>
      <c r="AU59" s="1" t="s">
        <v>114</v>
      </c>
      <c r="AV59" s="1" t="s">
        <v>121</v>
      </c>
      <c r="AW59" s="1" t="s">
        <v>54</v>
      </c>
      <c r="AX59" s="1" t="s">
        <v>2832</v>
      </c>
    </row>
    <row r="60" spans="1:50">
      <c r="A60" s="1" t="s">
        <v>5900</v>
      </c>
      <c r="B60" s="1" t="s">
        <v>5899</v>
      </c>
      <c r="C60" s="1"/>
      <c r="D60" s="1"/>
      <c r="E60" s="1"/>
      <c r="F60" s="1"/>
      <c r="G60" s="1" t="s">
        <v>115</v>
      </c>
      <c r="H60" s="1"/>
      <c r="I60" s="1" t="s">
        <v>53</v>
      </c>
      <c r="J60" s="1"/>
      <c r="K60" s="1"/>
      <c r="L60" s="1"/>
      <c r="M60" s="1"/>
      <c r="N60" s="1"/>
      <c r="O60" s="1"/>
      <c r="P60" s="1"/>
      <c r="Q60" s="1"/>
      <c r="R60" s="1" t="s">
        <v>141</v>
      </c>
      <c r="S60" s="1" t="s">
        <v>555</v>
      </c>
      <c r="T60" s="1"/>
      <c r="U60" s="1"/>
      <c r="V60" s="1"/>
      <c r="W60" s="1"/>
      <c r="X60" s="1"/>
      <c r="Y60" s="1"/>
      <c r="Z60" s="1"/>
      <c r="AA60" s="1"/>
      <c r="AB60" s="1" t="s">
        <v>115</v>
      </c>
      <c r="AC60" s="1"/>
      <c r="AD60" s="1"/>
      <c r="AE60" s="1"/>
      <c r="AF60" s="1"/>
      <c r="AG60" s="1" t="s">
        <v>141</v>
      </c>
      <c r="AH60" s="1" t="s">
        <v>555</v>
      </c>
      <c r="AI60" s="1" t="s">
        <v>5900</v>
      </c>
      <c r="AJ60" s="1" t="s">
        <v>169</v>
      </c>
      <c r="AK60" s="1" t="s">
        <v>5821</v>
      </c>
      <c r="AL60" s="1" t="s">
        <v>5821</v>
      </c>
      <c r="AM60" s="1" t="s">
        <v>3644</v>
      </c>
      <c r="AN60" s="1" t="str">
        <f t="shared" si="0"/>
        <v>2018</v>
      </c>
      <c r="AO60" s="1">
        <f t="shared" si="1"/>
        <v>18</v>
      </c>
      <c r="AP60" s="1" t="s">
        <v>60</v>
      </c>
      <c r="AQ60" s="1" t="s">
        <v>102</v>
      </c>
      <c r="AR60" s="1" t="s">
        <v>449</v>
      </c>
      <c r="AS60" s="1" t="s">
        <v>436</v>
      </c>
      <c r="AT60" s="1" t="s">
        <v>5428</v>
      </c>
      <c r="AU60" s="1" t="s">
        <v>65</v>
      </c>
      <c r="AV60" s="1" t="s">
        <v>1425</v>
      </c>
      <c r="AW60" s="1" t="s">
        <v>54</v>
      </c>
      <c r="AX60" s="1" t="s">
        <v>2832</v>
      </c>
    </row>
    <row r="61" spans="1:50">
      <c r="A61" s="1" t="s">
        <v>5903</v>
      </c>
      <c r="B61" s="1" t="s">
        <v>5902</v>
      </c>
      <c r="C61" s="1"/>
      <c r="D61" s="1"/>
      <c r="E61" s="1"/>
      <c r="F61" s="1"/>
      <c r="G61" s="1"/>
      <c r="H61" s="1"/>
      <c r="I61" s="1" t="s">
        <v>53</v>
      </c>
      <c r="J61" s="1"/>
      <c r="K61" s="1" t="s">
        <v>55</v>
      </c>
      <c r="L61" s="1"/>
      <c r="M61" s="1"/>
      <c r="N61" s="1"/>
      <c r="O61" s="1"/>
      <c r="P61" s="1"/>
      <c r="Q61" s="1"/>
      <c r="R61" s="1" t="s">
        <v>472</v>
      </c>
      <c r="S61" s="1" t="s">
        <v>219</v>
      </c>
      <c r="T61" s="1"/>
      <c r="U61" s="1" t="s">
        <v>472</v>
      </c>
      <c r="V61" s="1" t="s">
        <v>219</v>
      </c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 t="s">
        <v>50</v>
      </c>
      <c r="AH61" s="1" t="s">
        <v>219</v>
      </c>
      <c r="AI61" s="1" t="s">
        <v>5903</v>
      </c>
      <c r="AJ61" s="1" t="s">
        <v>130</v>
      </c>
      <c r="AK61" s="1" t="s">
        <v>5821</v>
      </c>
      <c r="AL61" s="1" t="s">
        <v>5821</v>
      </c>
      <c r="AM61" s="1" t="s">
        <v>3488</v>
      </c>
      <c r="AN61" s="1" t="str">
        <f t="shared" si="0"/>
        <v>2018</v>
      </c>
      <c r="AO61" s="1">
        <f t="shared" si="1"/>
        <v>10</v>
      </c>
      <c r="AP61" s="1" t="s">
        <v>79</v>
      </c>
      <c r="AQ61" s="1" t="s">
        <v>61</v>
      </c>
      <c r="AR61" s="1" t="s">
        <v>135</v>
      </c>
      <c r="AS61" s="1" t="s">
        <v>310</v>
      </c>
      <c r="AT61" s="1" t="s">
        <v>5905</v>
      </c>
      <c r="AU61" s="1" t="s">
        <v>65</v>
      </c>
      <c r="AV61" s="1" t="s">
        <v>1501</v>
      </c>
      <c r="AW61" s="1" t="s">
        <v>55</v>
      </c>
      <c r="AX61" s="1" t="s">
        <v>475</v>
      </c>
    </row>
    <row r="62" spans="1:50">
      <c r="A62" s="1" t="s">
        <v>5907</v>
      </c>
      <c r="B62" s="1" t="s">
        <v>5906</v>
      </c>
      <c r="C62" s="1"/>
      <c r="D62" s="1"/>
      <c r="E62" s="1"/>
      <c r="F62" s="1"/>
      <c r="G62" s="1" t="s">
        <v>55</v>
      </c>
      <c r="H62" s="1"/>
      <c r="I62" s="1"/>
      <c r="J62" s="1" t="s">
        <v>54</v>
      </c>
      <c r="K62" s="1"/>
      <c r="L62" s="1"/>
      <c r="M62" s="1"/>
      <c r="N62" s="1"/>
      <c r="O62" s="1"/>
      <c r="P62" s="1"/>
      <c r="Q62" s="1"/>
      <c r="R62" s="1"/>
      <c r="S62" s="1"/>
      <c r="T62" s="1" t="s">
        <v>715</v>
      </c>
      <c r="U62" s="1"/>
      <c r="V62" s="1"/>
      <c r="W62" s="1"/>
      <c r="X62" s="1"/>
      <c r="Y62" s="1"/>
      <c r="Z62" s="1"/>
      <c r="AA62" s="1"/>
      <c r="AB62" s="1" t="s">
        <v>55</v>
      </c>
      <c r="AC62" s="1" t="s">
        <v>219</v>
      </c>
      <c r="AD62" s="1"/>
      <c r="AE62" s="1"/>
      <c r="AF62" s="1"/>
      <c r="AG62" s="1" t="s">
        <v>715</v>
      </c>
      <c r="AH62" s="1" t="s">
        <v>219</v>
      </c>
      <c r="AI62" s="1" t="s">
        <v>5907</v>
      </c>
      <c r="AJ62" s="1" t="s">
        <v>108</v>
      </c>
      <c r="AK62" s="1" t="s">
        <v>5821</v>
      </c>
      <c r="AL62" s="1" t="s">
        <v>5821</v>
      </c>
      <c r="AM62" s="1" t="s">
        <v>5894</v>
      </c>
      <c r="AN62" s="1" t="str">
        <f t="shared" si="0"/>
        <v>2020</v>
      </c>
      <c r="AO62" s="1">
        <f t="shared" si="1"/>
        <v>8</v>
      </c>
      <c r="AP62" s="1" t="s">
        <v>60</v>
      </c>
      <c r="AQ62" s="1" t="s">
        <v>61</v>
      </c>
      <c r="AR62" s="1" t="s">
        <v>765</v>
      </c>
      <c r="AS62" s="1" t="s">
        <v>118</v>
      </c>
      <c r="AT62" s="1" t="s">
        <v>5909</v>
      </c>
      <c r="AU62" s="1" t="s">
        <v>65</v>
      </c>
      <c r="AV62" s="1" t="s">
        <v>77</v>
      </c>
      <c r="AW62" s="1" t="s">
        <v>55</v>
      </c>
      <c r="AX62" s="1" t="s">
        <v>475</v>
      </c>
    </row>
    <row r="63" spans="1:50">
      <c r="A63" s="1" t="s">
        <v>5913</v>
      </c>
      <c r="B63" s="1" t="s">
        <v>5912</v>
      </c>
      <c r="C63" s="1" t="s">
        <v>50</v>
      </c>
      <c r="D63" s="1" t="s">
        <v>125</v>
      </c>
      <c r="E63" s="1"/>
      <c r="F63" s="1"/>
      <c r="G63" s="1" t="s">
        <v>49</v>
      </c>
      <c r="H63" s="1" t="s">
        <v>472</v>
      </c>
      <c r="I63" s="1"/>
      <c r="J63" s="1"/>
      <c r="K63" s="1"/>
      <c r="L63" s="1"/>
      <c r="M63" s="1"/>
      <c r="N63" s="1"/>
      <c r="O63" s="1"/>
      <c r="P63" s="1"/>
      <c r="Q63" s="1" t="s">
        <v>958</v>
      </c>
      <c r="R63" s="1" t="s">
        <v>715</v>
      </c>
      <c r="S63" s="1" t="s">
        <v>958</v>
      </c>
      <c r="T63" s="1"/>
      <c r="U63" s="1"/>
      <c r="V63" s="1"/>
      <c r="W63" s="1"/>
      <c r="X63" s="1"/>
      <c r="Y63" s="1"/>
      <c r="Z63" s="1"/>
      <c r="AA63" s="1"/>
      <c r="AB63" s="1" t="s">
        <v>49</v>
      </c>
      <c r="AC63" s="1"/>
      <c r="AD63" s="1"/>
      <c r="AE63" s="1"/>
      <c r="AF63" s="1"/>
      <c r="AG63" s="1" t="s">
        <v>176</v>
      </c>
      <c r="AH63" s="1" t="s">
        <v>958</v>
      </c>
      <c r="AI63" s="1" t="s">
        <v>5913</v>
      </c>
      <c r="AJ63" s="1" t="s">
        <v>177</v>
      </c>
      <c r="AK63" s="1" t="s">
        <v>5821</v>
      </c>
      <c r="AL63" s="1" t="s">
        <v>5821</v>
      </c>
      <c r="AM63" s="1" t="s">
        <v>3018</v>
      </c>
      <c r="AN63" s="1" t="str">
        <f t="shared" si="0"/>
        <v>2019</v>
      </c>
      <c r="AO63" s="1">
        <f t="shared" si="1"/>
        <v>22</v>
      </c>
      <c r="AP63" s="1" t="s">
        <v>60</v>
      </c>
      <c r="AQ63" s="1" t="s">
        <v>61</v>
      </c>
      <c r="AR63" s="1" t="s">
        <v>127</v>
      </c>
      <c r="AS63" s="1" t="s">
        <v>301</v>
      </c>
      <c r="AT63" s="1" t="s">
        <v>5915</v>
      </c>
      <c r="AU63" s="1" t="s">
        <v>5916</v>
      </c>
      <c r="AV63" s="1" t="s">
        <v>1425</v>
      </c>
      <c r="AW63" s="1" t="s">
        <v>53</v>
      </c>
      <c r="AX63" s="1" t="s">
        <v>600</v>
      </c>
    </row>
    <row r="64" spans="1:50">
      <c r="A64" s="1" t="s">
        <v>6050</v>
      </c>
      <c r="B64" s="1" t="s">
        <v>6049</v>
      </c>
      <c r="C64" s="1"/>
      <c r="D64" s="1"/>
      <c r="E64" s="1"/>
      <c r="F64" s="1"/>
      <c r="G64" s="1" t="s">
        <v>55</v>
      </c>
      <c r="H64" s="1"/>
      <c r="I64" s="1" t="s">
        <v>53</v>
      </c>
      <c r="J64" s="1" t="s">
        <v>54</v>
      </c>
      <c r="K64" s="1"/>
      <c r="L64" s="1" t="s">
        <v>116</v>
      </c>
      <c r="M64" s="1"/>
      <c r="N64" s="1"/>
      <c r="O64" s="1"/>
      <c r="P64" s="1"/>
      <c r="Q64" s="1"/>
      <c r="R64" s="1" t="s">
        <v>472</v>
      </c>
      <c r="S64" s="1" t="s">
        <v>293</v>
      </c>
      <c r="T64" s="1" t="s">
        <v>472</v>
      </c>
      <c r="U64" s="1"/>
      <c r="V64" s="1"/>
      <c r="W64" s="1" t="s">
        <v>472</v>
      </c>
      <c r="X64" s="1" t="s">
        <v>293</v>
      </c>
      <c r="Y64" s="1"/>
      <c r="Z64" s="1"/>
      <c r="AA64" s="1"/>
      <c r="AB64" s="1" t="s">
        <v>55</v>
      </c>
      <c r="AC64" s="1" t="s">
        <v>293</v>
      </c>
      <c r="AD64" s="1"/>
      <c r="AE64" s="1"/>
      <c r="AF64" s="1"/>
      <c r="AG64" s="1" t="s">
        <v>148</v>
      </c>
      <c r="AH64" s="1" t="s">
        <v>293</v>
      </c>
      <c r="AI64" s="1" t="s">
        <v>6050</v>
      </c>
      <c r="AJ64" s="1" t="s">
        <v>63</v>
      </c>
      <c r="AK64" s="1" t="s">
        <v>12510</v>
      </c>
      <c r="AL64" s="1" t="s">
        <v>6046</v>
      </c>
      <c r="AM64" s="1" t="s">
        <v>6046</v>
      </c>
      <c r="AN64" s="1" t="str">
        <f t="shared" si="0"/>
        <v>2017</v>
      </c>
      <c r="AO64" s="1">
        <f t="shared" si="1"/>
        <v>30</v>
      </c>
      <c r="AP64" s="1" t="s">
        <v>79</v>
      </c>
      <c r="AQ64" s="1" t="s">
        <v>61</v>
      </c>
      <c r="AR64" s="1"/>
      <c r="AS64" s="1"/>
      <c r="AT64" s="1"/>
      <c r="AU64" s="1" t="s">
        <v>6052</v>
      </c>
      <c r="AV64" s="1" t="s">
        <v>742</v>
      </c>
      <c r="AW64" s="1" t="s">
        <v>55</v>
      </c>
      <c r="AX64" s="1" t="s">
        <v>475</v>
      </c>
    </row>
    <row r="65" spans="1:50">
      <c r="A65" s="1" t="s">
        <v>6071</v>
      </c>
      <c r="B65" s="1" t="s">
        <v>6070</v>
      </c>
      <c r="C65" s="1"/>
      <c r="D65" s="1"/>
      <c r="E65" s="1"/>
      <c r="F65" s="1"/>
      <c r="G65" s="1" t="s">
        <v>50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 t="s">
        <v>715</v>
      </c>
      <c r="S65" s="1"/>
      <c r="T65" s="1"/>
      <c r="U65" s="1" t="s">
        <v>1440</v>
      </c>
      <c r="V65" s="1"/>
      <c r="W65" s="1" t="s">
        <v>1440</v>
      </c>
      <c r="X65" s="1"/>
      <c r="Y65" s="1"/>
      <c r="Z65" s="1"/>
      <c r="AA65" s="1"/>
      <c r="AB65" s="1" t="s">
        <v>50</v>
      </c>
      <c r="AC65" s="1"/>
      <c r="AD65" s="1"/>
      <c r="AE65" s="1"/>
      <c r="AF65" s="1"/>
      <c r="AG65" s="1" t="s">
        <v>141</v>
      </c>
      <c r="AH65" s="1"/>
      <c r="AI65" s="1" t="s">
        <v>6071</v>
      </c>
      <c r="AJ65" s="1" t="s">
        <v>169</v>
      </c>
      <c r="AK65" s="1" t="s">
        <v>6068</v>
      </c>
      <c r="AL65" s="1" t="s">
        <v>6068</v>
      </c>
      <c r="AM65" s="1" t="s">
        <v>292</v>
      </c>
      <c r="AN65" s="1" t="str">
        <f t="shared" si="0"/>
        <v>2019</v>
      </c>
      <c r="AO65" s="1">
        <f t="shared" si="1"/>
        <v>19</v>
      </c>
      <c r="AP65" s="1" t="s">
        <v>79</v>
      </c>
      <c r="AQ65" s="1" t="s">
        <v>61</v>
      </c>
      <c r="AR65" s="1" t="s">
        <v>388</v>
      </c>
      <c r="AS65" s="1" t="s">
        <v>721</v>
      </c>
      <c r="AT65" s="1" t="s">
        <v>551</v>
      </c>
      <c r="AU65" s="1" t="s">
        <v>1814</v>
      </c>
      <c r="AV65" s="1" t="s">
        <v>6073</v>
      </c>
      <c r="AW65" s="1" t="s">
        <v>55</v>
      </c>
      <c r="AX65" s="1" t="s">
        <v>475</v>
      </c>
    </row>
    <row r="66" spans="1:50">
      <c r="A66" s="1" t="s">
        <v>6159</v>
      </c>
      <c r="B66" s="1" t="s">
        <v>6158</v>
      </c>
      <c r="C66" s="1"/>
      <c r="D66" s="1"/>
      <c r="E66" s="1"/>
      <c r="F66" s="1"/>
      <c r="G66" s="1" t="s">
        <v>54</v>
      </c>
      <c r="H66" s="1"/>
      <c r="I66" s="1" t="s">
        <v>53</v>
      </c>
      <c r="J66" s="1"/>
      <c r="K66" s="1"/>
      <c r="L66" s="1"/>
      <c r="M66" s="1"/>
      <c r="N66" s="1"/>
      <c r="O66" s="1"/>
      <c r="P66" s="1"/>
      <c r="Q66" s="1"/>
      <c r="R66" s="1" t="s">
        <v>472</v>
      </c>
      <c r="S66" s="1" t="s">
        <v>273</v>
      </c>
      <c r="T66" s="1"/>
      <c r="U66" s="1"/>
      <c r="V66" s="1"/>
      <c r="W66" s="1"/>
      <c r="X66" s="1"/>
      <c r="Y66" s="1"/>
      <c r="Z66" s="1"/>
      <c r="AA66" s="1"/>
      <c r="AB66" s="1" t="s">
        <v>54</v>
      </c>
      <c r="AC66" s="1"/>
      <c r="AD66" s="1"/>
      <c r="AE66" s="1"/>
      <c r="AF66" s="1"/>
      <c r="AG66" s="1" t="s">
        <v>472</v>
      </c>
      <c r="AH66" s="1" t="s">
        <v>273</v>
      </c>
      <c r="AI66" s="1" t="s">
        <v>6159</v>
      </c>
      <c r="AJ66" s="1" t="s">
        <v>78</v>
      </c>
      <c r="AK66" s="1" t="s">
        <v>6152</v>
      </c>
      <c r="AL66" s="1" t="s">
        <v>6160</v>
      </c>
      <c r="AM66" s="1" t="s">
        <v>6161</v>
      </c>
      <c r="AN66" s="1" t="str">
        <f t="shared" ref="AN66:AN129" si="2">TEXT(AM66,"YYYY")</f>
        <v>2015</v>
      </c>
      <c r="AO66" s="1">
        <f t="shared" ref="AO66:AO129" si="3">AJ66-(TEXT(AL66,"YYYY")-TEXT(AM66,"YYYY"))</f>
        <v>28</v>
      </c>
      <c r="AP66" s="1" t="s">
        <v>60</v>
      </c>
      <c r="AQ66" s="1" t="s">
        <v>61</v>
      </c>
      <c r="AR66" s="1"/>
      <c r="AS66" s="1"/>
      <c r="AT66" s="1"/>
      <c r="AU66" s="1" t="s">
        <v>92</v>
      </c>
      <c r="AV66" s="1" t="s">
        <v>56</v>
      </c>
      <c r="AW66" s="1"/>
      <c r="AX66" s="1"/>
    </row>
    <row r="67" spans="1:50">
      <c r="A67" s="1" t="s">
        <v>6173</v>
      </c>
      <c r="B67" s="1" t="s">
        <v>6172</v>
      </c>
      <c r="C67" s="1"/>
      <c r="D67" s="1"/>
      <c r="E67" s="1"/>
      <c r="F67" s="1"/>
      <c r="G67" s="1" t="s">
        <v>55</v>
      </c>
      <c r="H67" s="1"/>
      <c r="I67" s="1" t="s">
        <v>53</v>
      </c>
      <c r="J67" s="1"/>
      <c r="K67" s="1"/>
      <c r="L67" s="1" t="s">
        <v>116</v>
      </c>
      <c r="M67" s="1"/>
      <c r="N67" s="1"/>
      <c r="O67" s="1"/>
      <c r="P67" s="1"/>
      <c r="Q67" s="1"/>
      <c r="R67" s="1" t="s">
        <v>715</v>
      </c>
      <c r="S67" s="1" t="s">
        <v>958</v>
      </c>
      <c r="T67" s="1"/>
      <c r="U67" s="1"/>
      <c r="V67" s="1"/>
      <c r="W67" s="1" t="s">
        <v>472</v>
      </c>
      <c r="X67" s="1" t="s">
        <v>500</v>
      </c>
      <c r="Y67" s="1"/>
      <c r="Z67" s="1"/>
      <c r="AA67" s="1"/>
      <c r="AB67" s="1" t="s">
        <v>55</v>
      </c>
      <c r="AC67" s="1"/>
      <c r="AD67" s="1"/>
      <c r="AE67" s="1"/>
      <c r="AF67" s="1"/>
      <c r="AG67" s="1" t="s">
        <v>472</v>
      </c>
      <c r="AH67" s="1" t="s">
        <v>500</v>
      </c>
      <c r="AI67" s="1" t="s">
        <v>6173</v>
      </c>
      <c r="AJ67" s="1" t="s">
        <v>78</v>
      </c>
      <c r="AK67" s="1" t="s">
        <v>6152</v>
      </c>
      <c r="AL67" s="1" t="s">
        <v>6152</v>
      </c>
      <c r="AM67" s="1" t="s">
        <v>6176</v>
      </c>
      <c r="AN67" s="1" t="str">
        <f t="shared" si="2"/>
        <v>1990</v>
      </c>
      <c r="AO67" s="1">
        <f t="shared" si="3"/>
        <v>-1</v>
      </c>
      <c r="AP67" s="1" t="s">
        <v>60</v>
      </c>
      <c r="AQ67" s="1" t="s">
        <v>61</v>
      </c>
      <c r="AR67" s="1" t="s">
        <v>168</v>
      </c>
      <c r="AS67" s="1" t="s">
        <v>515</v>
      </c>
      <c r="AT67" s="1" t="s">
        <v>6175</v>
      </c>
      <c r="AU67" s="1"/>
      <c r="AV67" s="1" t="s">
        <v>1134</v>
      </c>
      <c r="AW67" s="1" t="s">
        <v>116</v>
      </c>
      <c r="AX67" s="1" t="s">
        <v>1674</v>
      </c>
    </row>
    <row r="68" spans="1:50">
      <c r="A68" s="1" t="s">
        <v>4054</v>
      </c>
      <c r="B68" s="1" t="s">
        <v>6177</v>
      </c>
      <c r="C68" s="1"/>
      <c r="D68" s="1"/>
      <c r="E68" s="1"/>
      <c r="F68" s="1"/>
      <c r="G68" s="1" t="s">
        <v>54</v>
      </c>
      <c r="H68" s="1"/>
      <c r="I68" s="1" t="s">
        <v>53</v>
      </c>
      <c r="J68" s="1"/>
      <c r="K68" s="1" t="s">
        <v>55</v>
      </c>
      <c r="L68" s="1" t="s">
        <v>116</v>
      </c>
      <c r="M68" s="1"/>
      <c r="N68" s="1"/>
      <c r="O68" s="1"/>
      <c r="P68" s="1"/>
      <c r="Q68" s="1"/>
      <c r="R68" s="1" t="s">
        <v>50</v>
      </c>
      <c r="S68" s="1" t="s">
        <v>273</v>
      </c>
      <c r="T68" s="1"/>
      <c r="U68" s="1" t="s">
        <v>58</v>
      </c>
      <c r="V68" s="1" t="s">
        <v>273</v>
      </c>
      <c r="W68" s="1" t="s">
        <v>53</v>
      </c>
      <c r="X68" s="1" t="s">
        <v>273</v>
      </c>
      <c r="Y68" s="1"/>
      <c r="Z68" s="1"/>
      <c r="AA68" s="1"/>
      <c r="AB68" s="1" t="s">
        <v>54</v>
      </c>
      <c r="AC68" s="1"/>
      <c r="AD68" s="1"/>
      <c r="AE68" s="1"/>
      <c r="AF68" s="1"/>
      <c r="AG68" s="1" t="s">
        <v>324</v>
      </c>
      <c r="AH68" s="1" t="s">
        <v>273</v>
      </c>
      <c r="AI68" s="1" t="s">
        <v>4054</v>
      </c>
      <c r="AJ68" s="1" t="s">
        <v>721</v>
      </c>
      <c r="AK68" s="1" t="s">
        <v>6152</v>
      </c>
      <c r="AL68" s="1" t="s">
        <v>6166</v>
      </c>
      <c r="AM68" s="1" t="s">
        <v>6179</v>
      </c>
      <c r="AN68" s="1" t="str">
        <f t="shared" si="2"/>
        <v>1993</v>
      </c>
      <c r="AO68" s="1">
        <f t="shared" si="3"/>
        <v>28</v>
      </c>
      <c r="AP68" s="1" t="s">
        <v>60</v>
      </c>
      <c r="AQ68" s="1" t="s">
        <v>61</v>
      </c>
      <c r="AR68" s="1"/>
      <c r="AS68" s="1"/>
      <c r="AT68" s="1"/>
      <c r="AU68" s="1" t="s">
        <v>1051</v>
      </c>
      <c r="AV68" s="1" t="s">
        <v>5188</v>
      </c>
      <c r="AW68" s="1" t="s">
        <v>55</v>
      </c>
      <c r="AX68" s="1" t="s">
        <v>475</v>
      </c>
    </row>
    <row r="69" spans="1:50">
      <c r="A69" s="1" t="s">
        <v>6195</v>
      </c>
      <c r="B69" s="1" t="s">
        <v>6194</v>
      </c>
      <c r="C69" s="1"/>
      <c r="D69" s="1"/>
      <c r="E69" s="1"/>
      <c r="F69" s="1"/>
      <c r="G69" s="1" t="s">
        <v>53</v>
      </c>
      <c r="H69" s="1"/>
      <c r="I69" s="1" t="s">
        <v>53</v>
      </c>
      <c r="J69" s="1"/>
      <c r="K69" s="1"/>
      <c r="L69" s="1"/>
      <c r="M69" s="1"/>
      <c r="N69" s="1"/>
      <c r="O69" s="1"/>
      <c r="P69" s="1"/>
      <c r="Q69" s="1"/>
      <c r="R69" s="1" t="s">
        <v>715</v>
      </c>
      <c r="S69" s="1" t="s">
        <v>136</v>
      </c>
      <c r="T69" s="1"/>
      <c r="U69" s="1"/>
      <c r="V69" s="1"/>
      <c r="W69" s="1"/>
      <c r="X69" s="1"/>
      <c r="Y69" s="1"/>
      <c r="Z69" s="1"/>
      <c r="AA69" s="1"/>
      <c r="AB69" s="1" t="s">
        <v>53</v>
      </c>
      <c r="AC69" s="1"/>
      <c r="AD69" s="1"/>
      <c r="AE69" s="1"/>
      <c r="AF69" s="1"/>
      <c r="AG69" s="1" t="s">
        <v>715</v>
      </c>
      <c r="AH69" s="1" t="s">
        <v>136</v>
      </c>
      <c r="AI69" s="1" t="s">
        <v>6195</v>
      </c>
      <c r="AJ69" s="1" t="s">
        <v>128</v>
      </c>
      <c r="AK69" s="1" t="s">
        <v>6196</v>
      </c>
      <c r="AL69" s="1" t="s">
        <v>6196</v>
      </c>
      <c r="AM69" s="1" t="s">
        <v>493</v>
      </c>
      <c r="AN69" s="1" t="str">
        <f t="shared" si="2"/>
        <v>2019</v>
      </c>
      <c r="AO69" s="1">
        <f t="shared" si="3"/>
        <v>41</v>
      </c>
      <c r="AP69" s="1" t="s">
        <v>60</v>
      </c>
      <c r="AQ69" s="1" t="s">
        <v>61</v>
      </c>
      <c r="AR69" s="1" t="s">
        <v>89</v>
      </c>
      <c r="AS69" s="1" t="s">
        <v>389</v>
      </c>
      <c r="AT69" s="1" t="s">
        <v>1421</v>
      </c>
      <c r="AU69" s="1" t="s">
        <v>6198</v>
      </c>
      <c r="AV69" s="1" t="s">
        <v>1589</v>
      </c>
      <c r="AW69" s="1" t="s">
        <v>55</v>
      </c>
      <c r="AX69" s="1" t="s">
        <v>475</v>
      </c>
    </row>
    <row r="70" spans="1:50">
      <c r="A70" s="1" t="s">
        <v>6200</v>
      </c>
      <c r="B70" s="1" t="s">
        <v>6199</v>
      </c>
      <c r="C70" s="1"/>
      <c r="D70" s="1"/>
      <c r="E70" s="1"/>
      <c r="F70" s="1"/>
      <c r="G70" s="1" t="s">
        <v>53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 t="s">
        <v>715</v>
      </c>
      <c r="S70" s="1" t="s">
        <v>273</v>
      </c>
      <c r="T70" s="1" t="s">
        <v>472</v>
      </c>
      <c r="U70" s="1" t="s">
        <v>55</v>
      </c>
      <c r="V70" s="1" t="s">
        <v>273</v>
      </c>
      <c r="W70" s="1" t="s">
        <v>53</v>
      </c>
      <c r="X70" s="1" t="s">
        <v>273</v>
      </c>
      <c r="Y70" s="1"/>
      <c r="Z70" s="1"/>
      <c r="AA70" s="1"/>
      <c r="AB70" s="1" t="s">
        <v>53</v>
      </c>
      <c r="AC70" s="1" t="s">
        <v>273</v>
      </c>
      <c r="AD70" s="1"/>
      <c r="AE70" s="1"/>
      <c r="AF70" s="1"/>
      <c r="AG70" s="1"/>
      <c r="AH70" s="1"/>
      <c r="AI70" s="1" t="s">
        <v>6200</v>
      </c>
      <c r="AJ70" s="1" t="s">
        <v>555</v>
      </c>
      <c r="AK70" s="1" t="s">
        <v>6196</v>
      </c>
      <c r="AL70" s="1" t="s">
        <v>6196</v>
      </c>
      <c r="AM70" s="1" t="s">
        <v>652</v>
      </c>
      <c r="AN70" s="1" t="str">
        <f t="shared" si="2"/>
        <v>2010</v>
      </c>
      <c r="AO70" s="1">
        <f t="shared" si="3"/>
        <v>30</v>
      </c>
      <c r="AP70" s="1" t="s">
        <v>60</v>
      </c>
      <c r="AQ70" s="1" t="s">
        <v>61</v>
      </c>
      <c r="AR70" s="1" t="s">
        <v>1385</v>
      </c>
      <c r="AS70" s="1" t="s">
        <v>351</v>
      </c>
      <c r="AT70" s="1" t="s">
        <v>6202</v>
      </c>
      <c r="AU70" s="1" t="s">
        <v>105</v>
      </c>
      <c r="AV70" s="1" t="s">
        <v>6203</v>
      </c>
      <c r="AW70" s="1" t="s">
        <v>54</v>
      </c>
      <c r="AX70" s="1" t="s">
        <v>2832</v>
      </c>
    </row>
    <row r="71" spans="1:50">
      <c r="A71" s="1" t="s">
        <v>6207</v>
      </c>
      <c r="B71" s="1" t="s">
        <v>6206</v>
      </c>
      <c r="C71" s="1"/>
      <c r="D71" s="1"/>
      <c r="E71" s="1"/>
      <c r="F71" s="1"/>
      <c r="G71" s="1" t="s">
        <v>55</v>
      </c>
      <c r="H71" s="1"/>
      <c r="I71" s="1" t="s">
        <v>53</v>
      </c>
      <c r="J71" s="1" t="s">
        <v>54</v>
      </c>
      <c r="K71" s="1"/>
      <c r="L71" s="1"/>
      <c r="M71" s="1"/>
      <c r="N71" s="1"/>
      <c r="O71" s="1"/>
      <c r="P71" s="1"/>
      <c r="Q71" s="1"/>
      <c r="R71" s="1" t="s">
        <v>141</v>
      </c>
      <c r="S71" s="1" t="s">
        <v>293</v>
      </c>
      <c r="T71" s="1" t="s">
        <v>715</v>
      </c>
      <c r="U71" s="1"/>
      <c r="V71" s="1"/>
      <c r="W71" s="1"/>
      <c r="X71" s="1"/>
      <c r="Y71" s="1"/>
      <c r="Z71" s="1"/>
      <c r="AA71" s="1"/>
      <c r="AB71" s="1" t="s">
        <v>55</v>
      </c>
      <c r="AC71" s="1" t="s">
        <v>293</v>
      </c>
      <c r="AD71" s="1"/>
      <c r="AE71" s="1"/>
      <c r="AF71" s="1"/>
      <c r="AG71" s="1" t="s">
        <v>141</v>
      </c>
      <c r="AH71" s="1" t="s">
        <v>293</v>
      </c>
      <c r="AI71" s="1" t="s">
        <v>6207</v>
      </c>
      <c r="AJ71" s="1" t="s">
        <v>88</v>
      </c>
      <c r="AK71" s="1" t="s">
        <v>6196</v>
      </c>
      <c r="AL71" s="1" t="s">
        <v>6196</v>
      </c>
      <c r="AM71" s="1" t="s">
        <v>4960</v>
      </c>
      <c r="AN71" s="1" t="str">
        <f t="shared" si="2"/>
        <v>2017</v>
      </c>
      <c r="AO71" s="1">
        <f t="shared" si="3"/>
        <v>25</v>
      </c>
      <c r="AP71" s="1" t="s">
        <v>79</v>
      </c>
      <c r="AQ71" s="1" t="s">
        <v>61</v>
      </c>
      <c r="AR71" s="1" t="s">
        <v>778</v>
      </c>
      <c r="AS71" s="1" t="s">
        <v>505</v>
      </c>
      <c r="AT71" s="1" t="s">
        <v>947</v>
      </c>
      <c r="AU71" s="1" t="s">
        <v>6209</v>
      </c>
      <c r="AV71" s="1" t="s">
        <v>77</v>
      </c>
      <c r="AW71" s="1" t="s">
        <v>55</v>
      </c>
      <c r="AX71" s="1" t="s">
        <v>475</v>
      </c>
    </row>
    <row r="72" spans="1:50">
      <c r="A72" s="1" t="s">
        <v>6211</v>
      </c>
      <c r="B72" s="1" t="s">
        <v>6210</v>
      </c>
      <c r="C72" s="1"/>
      <c r="D72" s="1"/>
      <c r="E72" s="1"/>
      <c r="F72" s="1"/>
      <c r="G72" s="1" t="s">
        <v>55</v>
      </c>
      <c r="H72" s="1"/>
      <c r="I72" s="1"/>
      <c r="J72" s="1"/>
      <c r="K72" s="1" t="s">
        <v>55</v>
      </c>
      <c r="L72" s="1" t="s">
        <v>116</v>
      </c>
      <c r="M72" s="1"/>
      <c r="N72" s="1"/>
      <c r="O72" s="1"/>
      <c r="P72" s="1"/>
      <c r="Q72" s="1"/>
      <c r="R72" s="1"/>
      <c r="S72" s="1"/>
      <c r="T72" s="1"/>
      <c r="U72" s="1" t="s">
        <v>50</v>
      </c>
      <c r="V72" s="1" t="s">
        <v>293</v>
      </c>
      <c r="W72" s="1" t="s">
        <v>6212</v>
      </c>
      <c r="X72" s="1" t="s">
        <v>293</v>
      </c>
      <c r="Y72" s="1"/>
      <c r="Z72" s="1"/>
      <c r="AA72" s="1"/>
      <c r="AB72" s="1" t="s">
        <v>55</v>
      </c>
      <c r="AC72" s="1"/>
      <c r="AD72" s="1"/>
      <c r="AE72" s="1"/>
      <c r="AF72" s="1"/>
      <c r="AG72" s="1" t="s">
        <v>6213</v>
      </c>
      <c r="AH72" s="1" t="s">
        <v>293</v>
      </c>
      <c r="AI72" s="1" t="s">
        <v>6211</v>
      </c>
      <c r="AJ72" s="1" t="s">
        <v>78</v>
      </c>
      <c r="AK72" s="1" t="s">
        <v>6196</v>
      </c>
      <c r="AL72" s="1" t="s">
        <v>6196</v>
      </c>
      <c r="AM72" s="1" t="s">
        <v>5894</v>
      </c>
      <c r="AN72" s="1" t="str">
        <f t="shared" si="2"/>
        <v>2020</v>
      </c>
      <c r="AO72" s="1">
        <f t="shared" si="3"/>
        <v>29</v>
      </c>
      <c r="AP72" s="1" t="s">
        <v>79</v>
      </c>
      <c r="AQ72" s="1" t="s">
        <v>61</v>
      </c>
      <c r="AR72" s="1" t="s">
        <v>988</v>
      </c>
      <c r="AS72" s="1" t="s">
        <v>1694</v>
      </c>
      <c r="AT72" s="1" t="s">
        <v>6215</v>
      </c>
      <c r="AU72" s="1" t="s">
        <v>5373</v>
      </c>
      <c r="AV72" s="1" t="s">
        <v>6216</v>
      </c>
      <c r="AW72" s="1" t="s">
        <v>55</v>
      </c>
      <c r="AX72" s="1" t="s">
        <v>475</v>
      </c>
    </row>
    <row r="73" spans="1:50">
      <c r="A73" s="1" t="s">
        <v>6274</v>
      </c>
      <c r="B73" s="1" t="s">
        <v>6273</v>
      </c>
      <c r="C73" s="1"/>
      <c r="D73" s="1"/>
      <c r="E73" s="1"/>
      <c r="F73" s="1"/>
      <c r="G73" s="1" t="s">
        <v>50</v>
      </c>
      <c r="H73" s="1"/>
      <c r="I73" s="1" t="s">
        <v>53</v>
      </c>
      <c r="J73" s="1"/>
      <c r="K73" s="1" t="s">
        <v>55</v>
      </c>
      <c r="L73" s="1"/>
      <c r="M73" s="1" t="s">
        <v>99</v>
      </c>
      <c r="N73" s="1"/>
      <c r="O73" s="1"/>
      <c r="P73" s="1"/>
      <c r="Q73" s="1"/>
      <c r="R73" s="1" t="s">
        <v>715</v>
      </c>
      <c r="S73" s="1" t="s">
        <v>500</v>
      </c>
      <c r="T73" s="1"/>
      <c r="U73" s="1" t="s">
        <v>55</v>
      </c>
      <c r="V73" s="1" t="s">
        <v>273</v>
      </c>
      <c r="W73" s="1"/>
      <c r="X73" s="1"/>
      <c r="Y73" s="1" t="s">
        <v>472</v>
      </c>
      <c r="Z73" s="1"/>
      <c r="AA73" s="1"/>
      <c r="AB73" s="1" t="s">
        <v>50</v>
      </c>
      <c r="AC73" s="1"/>
      <c r="AD73" s="1" t="s">
        <v>500</v>
      </c>
      <c r="AE73" s="1"/>
      <c r="AF73" s="1"/>
      <c r="AG73" s="1" t="s">
        <v>6276</v>
      </c>
      <c r="AH73" s="1" t="s">
        <v>273</v>
      </c>
      <c r="AI73" s="1" t="s">
        <v>6274</v>
      </c>
      <c r="AJ73" s="1" t="s">
        <v>367</v>
      </c>
      <c r="AK73" s="1" t="s">
        <v>6275</v>
      </c>
      <c r="AL73" s="1" t="s">
        <v>6275</v>
      </c>
      <c r="AM73" s="1" t="s">
        <v>3860</v>
      </c>
      <c r="AN73" s="1" t="str">
        <f t="shared" si="2"/>
        <v>2018</v>
      </c>
      <c r="AO73" s="1">
        <f t="shared" si="3"/>
        <v>24</v>
      </c>
      <c r="AP73" s="1" t="s">
        <v>60</v>
      </c>
      <c r="AQ73" s="1" t="s">
        <v>61</v>
      </c>
      <c r="AR73" s="1" t="s">
        <v>232</v>
      </c>
      <c r="AS73" s="1" t="s">
        <v>484</v>
      </c>
      <c r="AT73" s="1" t="s">
        <v>1050</v>
      </c>
      <c r="AU73" s="1" t="s">
        <v>1814</v>
      </c>
      <c r="AV73" s="1" t="s">
        <v>6278</v>
      </c>
      <c r="AW73" s="1"/>
      <c r="AX73" s="1"/>
    </row>
    <row r="74" spans="1:50">
      <c r="A74" s="1" t="s">
        <v>6282</v>
      </c>
      <c r="B74" s="1" t="s">
        <v>6281</v>
      </c>
      <c r="C74" s="1" t="s">
        <v>50</v>
      </c>
      <c r="D74" s="1" t="s">
        <v>125</v>
      </c>
      <c r="E74" s="1"/>
      <c r="F74" s="1"/>
      <c r="G74" s="1" t="s">
        <v>54</v>
      </c>
      <c r="H74" s="1" t="s">
        <v>141</v>
      </c>
      <c r="I74" s="1" t="s">
        <v>53</v>
      </c>
      <c r="J74" s="1"/>
      <c r="K74" s="1"/>
      <c r="L74" s="1"/>
      <c r="M74" s="1"/>
      <c r="N74" s="1"/>
      <c r="O74" s="1"/>
      <c r="P74" s="1"/>
      <c r="Q74" s="1" t="s">
        <v>273</v>
      </c>
      <c r="R74" s="1" t="s">
        <v>50</v>
      </c>
      <c r="S74" s="1" t="s">
        <v>273</v>
      </c>
      <c r="T74" s="1"/>
      <c r="U74" s="1"/>
      <c r="V74" s="1"/>
      <c r="W74" s="1"/>
      <c r="X74" s="1"/>
      <c r="Y74" s="1"/>
      <c r="Z74" s="1"/>
      <c r="AA74" s="1"/>
      <c r="AB74" s="1" t="s">
        <v>54</v>
      </c>
      <c r="AC74" s="1"/>
      <c r="AD74" s="1"/>
      <c r="AE74" s="1"/>
      <c r="AF74" s="1"/>
      <c r="AG74" s="1" t="s">
        <v>2711</v>
      </c>
      <c r="AH74" s="1" t="s">
        <v>273</v>
      </c>
      <c r="AI74" s="1" t="s">
        <v>6282</v>
      </c>
      <c r="AJ74" s="1" t="s">
        <v>78</v>
      </c>
      <c r="AK74" s="1" t="s">
        <v>6275</v>
      </c>
      <c r="AL74" s="1" t="s">
        <v>6275</v>
      </c>
      <c r="AM74" s="1" t="s">
        <v>1110</v>
      </c>
      <c r="AN74" s="1" t="str">
        <f t="shared" si="2"/>
        <v>2019</v>
      </c>
      <c r="AO74" s="1">
        <f t="shared" si="3"/>
        <v>28</v>
      </c>
      <c r="AP74" s="1" t="s">
        <v>60</v>
      </c>
      <c r="AQ74" s="1" t="s">
        <v>61</v>
      </c>
      <c r="AR74" s="1" t="s">
        <v>127</v>
      </c>
      <c r="AS74" s="1" t="s">
        <v>136</v>
      </c>
      <c r="AT74" s="1" t="s">
        <v>651</v>
      </c>
      <c r="AU74" s="1" t="s">
        <v>105</v>
      </c>
      <c r="AV74" s="1" t="s">
        <v>1767</v>
      </c>
      <c r="AW74" s="1"/>
      <c r="AX74" s="1"/>
    </row>
    <row r="75" spans="1:50">
      <c r="A75" s="1" t="s">
        <v>6300</v>
      </c>
      <c r="B75" s="1" t="s">
        <v>6299</v>
      </c>
      <c r="C75" s="1" t="s">
        <v>50</v>
      </c>
      <c r="D75" s="1" t="s">
        <v>125</v>
      </c>
      <c r="E75" s="1"/>
      <c r="F75" s="1"/>
      <c r="G75" s="1" t="s">
        <v>53</v>
      </c>
      <c r="H75" s="1" t="s">
        <v>986</v>
      </c>
      <c r="I75" s="1"/>
      <c r="J75" s="1"/>
      <c r="K75" s="1"/>
      <c r="L75" s="1"/>
      <c r="M75" s="1"/>
      <c r="N75" s="1"/>
      <c r="O75" s="1"/>
      <c r="P75" s="1"/>
      <c r="Q75" s="1" t="s">
        <v>273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 t="s">
        <v>53</v>
      </c>
      <c r="AC75" s="1"/>
      <c r="AD75" s="1"/>
      <c r="AE75" s="1"/>
      <c r="AF75" s="1"/>
      <c r="AG75" s="1" t="s">
        <v>986</v>
      </c>
      <c r="AH75" s="1" t="s">
        <v>273</v>
      </c>
      <c r="AI75" s="1" t="s">
        <v>6300</v>
      </c>
      <c r="AJ75" s="1" t="s">
        <v>116</v>
      </c>
      <c r="AK75" s="1" t="s">
        <v>6275</v>
      </c>
      <c r="AL75" s="1" t="s">
        <v>6275</v>
      </c>
      <c r="AM75" s="1" t="s">
        <v>1079</v>
      </c>
      <c r="AN75" s="1" t="str">
        <f t="shared" si="2"/>
        <v>2019</v>
      </c>
      <c r="AO75" s="1">
        <f t="shared" si="3"/>
        <v>4</v>
      </c>
      <c r="AP75" s="1" t="s">
        <v>60</v>
      </c>
      <c r="AQ75" s="1" t="s">
        <v>61</v>
      </c>
      <c r="AR75" s="1" t="s">
        <v>62</v>
      </c>
      <c r="AS75" s="1" t="s">
        <v>584</v>
      </c>
      <c r="AT75" s="1" t="s">
        <v>6302</v>
      </c>
      <c r="AU75" s="1" t="s">
        <v>65</v>
      </c>
      <c r="AV75" s="1" t="s">
        <v>666</v>
      </c>
      <c r="AW75" s="1" t="s">
        <v>55</v>
      </c>
      <c r="AX75" s="1" t="s">
        <v>475</v>
      </c>
    </row>
    <row r="76" spans="1:50">
      <c r="A76" s="1" t="s">
        <v>6317</v>
      </c>
      <c r="B76" s="1" t="s">
        <v>6316</v>
      </c>
      <c r="C76" s="1" t="s">
        <v>50</v>
      </c>
      <c r="D76" s="1" t="s">
        <v>125</v>
      </c>
      <c r="E76" s="1"/>
      <c r="F76" s="1"/>
      <c r="G76" s="1" t="s">
        <v>53</v>
      </c>
      <c r="H76" s="1" t="s">
        <v>141</v>
      </c>
      <c r="I76" s="1"/>
      <c r="J76" s="1"/>
      <c r="K76" s="1"/>
      <c r="L76" s="1"/>
      <c r="M76" s="1"/>
      <c r="N76" s="1"/>
      <c r="O76" s="1"/>
      <c r="P76" s="1"/>
      <c r="Q76" s="1" t="s">
        <v>273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 t="s">
        <v>53</v>
      </c>
      <c r="AC76" s="1"/>
      <c r="AD76" s="1"/>
      <c r="AE76" s="1"/>
      <c r="AF76" s="1"/>
      <c r="AG76" s="1" t="s">
        <v>141</v>
      </c>
      <c r="AH76" s="1" t="s">
        <v>273</v>
      </c>
      <c r="AI76" s="1" t="s">
        <v>6317</v>
      </c>
      <c r="AJ76" s="1" t="s">
        <v>99</v>
      </c>
      <c r="AK76" s="1" t="s">
        <v>6275</v>
      </c>
      <c r="AL76" s="1" t="s">
        <v>6275</v>
      </c>
      <c r="AM76" s="1" t="s">
        <v>1479</v>
      </c>
      <c r="AN76" s="1" t="str">
        <f t="shared" si="2"/>
        <v>2019</v>
      </c>
      <c r="AO76" s="1">
        <f t="shared" si="3"/>
        <v>5</v>
      </c>
      <c r="AP76" s="1" t="s">
        <v>60</v>
      </c>
      <c r="AQ76" s="1" t="s">
        <v>61</v>
      </c>
      <c r="AR76" s="1" t="s">
        <v>1302</v>
      </c>
      <c r="AS76" s="1" t="s">
        <v>583</v>
      </c>
      <c r="AT76" s="1" t="s">
        <v>6319</v>
      </c>
      <c r="AU76" s="1" t="s">
        <v>65</v>
      </c>
      <c r="AV76" s="1" t="s">
        <v>125</v>
      </c>
      <c r="AW76" s="1" t="s">
        <v>55</v>
      </c>
      <c r="AX76" s="1" t="s">
        <v>475</v>
      </c>
    </row>
    <row r="77" spans="1:50">
      <c r="A77" s="1" t="s">
        <v>6457</v>
      </c>
      <c r="B77" s="1" t="s">
        <v>6456</v>
      </c>
      <c r="C77" s="1"/>
      <c r="D77" s="1"/>
      <c r="E77" s="1"/>
      <c r="F77" s="1"/>
      <c r="G77" s="1" t="s">
        <v>50</v>
      </c>
      <c r="H77" s="1"/>
      <c r="I77" s="1" t="s">
        <v>53</v>
      </c>
      <c r="J77" s="1"/>
      <c r="K77" s="1"/>
      <c r="L77" s="1"/>
      <c r="M77" s="1"/>
      <c r="N77" s="1"/>
      <c r="O77" s="1"/>
      <c r="P77" s="1"/>
      <c r="Q77" s="1"/>
      <c r="R77" s="1" t="s">
        <v>715</v>
      </c>
      <c r="S77" s="1" t="s">
        <v>58</v>
      </c>
      <c r="T77" s="1"/>
      <c r="U77" s="1"/>
      <c r="V77" s="1"/>
      <c r="W77" s="1"/>
      <c r="X77" s="1"/>
      <c r="Y77" s="1"/>
      <c r="Z77" s="1"/>
      <c r="AA77" s="1"/>
      <c r="AB77" s="1" t="s">
        <v>50</v>
      </c>
      <c r="AC77" s="1"/>
      <c r="AD77" s="1"/>
      <c r="AE77" s="1"/>
      <c r="AF77" s="1"/>
      <c r="AG77" s="1"/>
      <c r="AH77" s="1"/>
      <c r="AI77" s="1" t="s">
        <v>6457</v>
      </c>
      <c r="AJ77" s="1" t="s">
        <v>217</v>
      </c>
      <c r="AK77" s="1" t="s">
        <v>6458</v>
      </c>
      <c r="AL77" s="1" t="s">
        <v>6458</v>
      </c>
      <c r="AM77" s="1" t="s">
        <v>705</v>
      </c>
      <c r="AN77" s="1" t="str">
        <f t="shared" si="2"/>
        <v>2018</v>
      </c>
      <c r="AO77" s="1">
        <f t="shared" si="3"/>
        <v>14</v>
      </c>
      <c r="AP77" s="1" t="s">
        <v>60</v>
      </c>
      <c r="AQ77" s="1" t="s">
        <v>61</v>
      </c>
      <c r="AR77" s="1" t="s">
        <v>255</v>
      </c>
      <c r="AS77" s="1" t="s">
        <v>6460</v>
      </c>
      <c r="AT77" s="1"/>
      <c r="AU77" s="1" t="s">
        <v>65</v>
      </c>
      <c r="AV77" s="1" t="s">
        <v>56</v>
      </c>
      <c r="AW77" s="1" t="s">
        <v>54</v>
      </c>
      <c r="AX77" s="1" t="s">
        <v>2832</v>
      </c>
    </row>
    <row r="78" spans="1:50">
      <c r="A78" s="1" t="s">
        <v>6462</v>
      </c>
      <c r="B78" s="1" t="s">
        <v>6461</v>
      </c>
      <c r="C78" s="1" t="s">
        <v>50</v>
      </c>
      <c r="D78" s="1" t="s">
        <v>125</v>
      </c>
      <c r="E78" s="1"/>
      <c r="F78" s="1"/>
      <c r="G78" s="1" t="s">
        <v>49</v>
      </c>
      <c r="H78" s="1" t="s">
        <v>715</v>
      </c>
      <c r="I78" s="1" t="s">
        <v>53</v>
      </c>
      <c r="J78" s="1"/>
      <c r="K78" s="1"/>
      <c r="L78" s="1"/>
      <c r="M78" s="1"/>
      <c r="N78" s="1"/>
      <c r="O78" s="1"/>
      <c r="P78" s="1"/>
      <c r="Q78" s="1" t="s">
        <v>58</v>
      </c>
      <c r="R78" s="1" t="s">
        <v>715</v>
      </c>
      <c r="S78" s="1" t="s">
        <v>169</v>
      </c>
      <c r="T78" s="1"/>
      <c r="U78" s="1"/>
      <c r="V78" s="1"/>
      <c r="W78" s="1"/>
      <c r="X78" s="1"/>
      <c r="Y78" s="1"/>
      <c r="Z78" s="1"/>
      <c r="AA78" s="1"/>
      <c r="AB78" s="1" t="s">
        <v>49</v>
      </c>
      <c r="AC78" s="1"/>
      <c r="AD78" s="1"/>
      <c r="AE78" s="1"/>
      <c r="AF78" s="1"/>
      <c r="AG78" s="1"/>
      <c r="AH78" s="1"/>
      <c r="AI78" s="1" t="s">
        <v>6462</v>
      </c>
      <c r="AJ78" s="1" t="s">
        <v>367</v>
      </c>
      <c r="AK78" s="1" t="s">
        <v>6458</v>
      </c>
      <c r="AL78" s="1" t="s">
        <v>6458</v>
      </c>
      <c r="AM78" s="1" t="s">
        <v>6465</v>
      </c>
      <c r="AN78" s="1" t="str">
        <f t="shared" si="2"/>
        <v>2000</v>
      </c>
      <c r="AO78" s="1">
        <f t="shared" si="3"/>
        <v>6</v>
      </c>
      <c r="AP78" s="1" t="s">
        <v>60</v>
      </c>
      <c r="AQ78" s="1" t="s">
        <v>102</v>
      </c>
      <c r="AR78" s="1" t="s">
        <v>255</v>
      </c>
      <c r="AS78" s="1" t="s">
        <v>788</v>
      </c>
      <c r="AT78" s="1" t="s">
        <v>6464</v>
      </c>
      <c r="AU78" s="1" t="s">
        <v>114</v>
      </c>
      <c r="AV78" s="1" t="s">
        <v>56</v>
      </c>
      <c r="AW78" s="1" t="s">
        <v>54</v>
      </c>
      <c r="AX78" s="1" t="s">
        <v>2832</v>
      </c>
    </row>
    <row r="79" spans="1:50">
      <c r="A79" s="1" t="s">
        <v>6470</v>
      </c>
      <c r="B79" s="1" t="s">
        <v>6469</v>
      </c>
      <c r="C79" s="1" t="s">
        <v>50</v>
      </c>
      <c r="D79" s="1" t="s">
        <v>125</v>
      </c>
      <c r="E79" s="1"/>
      <c r="F79" s="1"/>
      <c r="G79" s="1" t="s">
        <v>53</v>
      </c>
      <c r="H79" s="1" t="s">
        <v>715</v>
      </c>
      <c r="I79" s="1"/>
      <c r="J79" s="1" t="s">
        <v>54</v>
      </c>
      <c r="K79" s="1" t="s">
        <v>55</v>
      </c>
      <c r="L79" s="1" t="s">
        <v>116</v>
      </c>
      <c r="M79" s="1"/>
      <c r="N79" s="1"/>
      <c r="O79" s="1"/>
      <c r="P79" s="1"/>
      <c r="Q79" s="1" t="s">
        <v>273</v>
      </c>
      <c r="R79" s="1"/>
      <c r="S79" s="1"/>
      <c r="T79" s="1" t="s">
        <v>141</v>
      </c>
      <c r="U79" s="1" t="s">
        <v>472</v>
      </c>
      <c r="V79" s="1" t="s">
        <v>273</v>
      </c>
      <c r="W79" s="1" t="s">
        <v>141</v>
      </c>
      <c r="X79" s="1" t="s">
        <v>273</v>
      </c>
      <c r="Y79" s="1"/>
      <c r="Z79" s="1"/>
      <c r="AA79" s="1"/>
      <c r="AB79" s="1" t="s">
        <v>53</v>
      </c>
      <c r="AC79" s="1" t="s">
        <v>273</v>
      </c>
      <c r="AD79" s="1"/>
      <c r="AE79" s="1"/>
      <c r="AF79" s="1"/>
      <c r="AG79" s="1" t="s">
        <v>50</v>
      </c>
      <c r="AH79" s="1" t="s">
        <v>273</v>
      </c>
      <c r="AI79" s="1" t="s">
        <v>6470</v>
      </c>
      <c r="AJ79" s="1" t="s">
        <v>144</v>
      </c>
      <c r="AK79" s="1" t="s">
        <v>12509</v>
      </c>
      <c r="AL79" s="1" t="s">
        <v>6364</v>
      </c>
      <c r="AM79" s="1" t="s">
        <v>1125</v>
      </c>
      <c r="AN79" s="1" t="str">
        <f t="shared" si="2"/>
        <v>2012</v>
      </c>
      <c r="AO79" s="1">
        <f t="shared" si="3"/>
        <v>20</v>
      </c>
      <c r="AP79" s="1" t="s">
        <v>79</v>
      </c>
      <c r="AQ79" s="1" t="s">
        <v>61</v>
      </c>
      <c r="AR79" s="1"/>
      <c r="AS79" s="1"/>
      <c r="AT79" s="1"/>
      <c r="AU79" s="1" t="s">
        <v>6471</v>
      </c>
      <c r="AV79" s="1" t="s">
        <v>275</v>
      </c>
      <c r="AW79" s="1" t="s">
        <v>55</v>
      </c>
      <c r="AX79" s="1" t="s">
        <v>475</v>
      </c>
    </row>
    <row r="80" spans="1:50">
      <c r="A80" s="1" t="s">
        <v>6499</v>
      </c>
      <c r="B80" s="1" t="s">
        <v>6498</v>
      </c>
      <c r="C80" s="1"/>
      <c r="D80" s="1"/>
      <c r="E80" s="1"/>
      <c r="F80" s="1"/>
      <c r="G80" s="1" t="s">
        <v>54</v>
      </c>
      <c r="H80" s="1"/>
      <c r="I80" s="1" t="s">
        <v>53</v>
      </c>
      <c r="J80" s="1" t="s">
        <v>54</v>
      </c>
      <c r="K80" s="1" t="s">
        <v>55</v>
      </c>
      <c r="L80" s="1" t="s">
        <v>116</v>
      </c>
      <c r="M80" s="1" t="s">
        <v>99</v>
      </c>
      <c r="N80" s="1"/>
      <c r="O80" s="1"/>
      <c r="P80" s="1"/>
      <c r="Q80" s="1"/>
      <c r="R80" s="1" t="s">
        <v>472</v>
      </c>
      <c r="S80" s="1" t="s">
        <v>136</v>
      </c>
      <c r="T80" s="1" t="s">
        <v>50</v>
      </c>
      <c r="U80" s="1" t="s">
        <v>136</v>
      </c>
      <c r="V80" s="1" t="s">
        <v>273</v>
      </c>
      <c r="W80" s="1" t="s">
        <v>58</v>
      </c>
      <c r="X80" s="1" t="s">
        <v>219</v>
      </c>
      <c r="Y80" s="1" t="s">
        <v>141</v>
      </c>
      <c r="Z80" s="1"/>
      <c r="AA80" s="1"/>
      <c r="AB80" s="1" t="s">
        <v>54</v>
      </c>
      <c r="AC80" s="1" t="s">
        <v>136</v>
      </c>
      <c r="AD80" s="1" t="s">
        <v>136</v>
      </c>
      <c r="AE80" s="1"/>
      <c r="AF80" s="1"/>
      <c r="AG80" s="1"/>
      <c r="AH80" s="1"/>
      <c r="AI80" s="1" t="s">
        <v>6499</v>
      </c>
      <c r="AJ80" s="1" t="s">
        <v>78</v>
      </c>
      <c r="AK80" s="1" t="s">
        <v>3540</v>
      </c>
      <c r="AL80" s="1" t="s">
        <v>3540</v>
      </c>
      <c r="AM80" s="1" t="s">
        <v>2593</v>
      </c>
      <c r="AN80" s="1" t="str">
        <f t="shared" si="2"/>
        <v>2000</v>
      </c>
      <c r="AO80" s="1">
        <f t="shared" si="3"/>
        <v>9</v>
      </c>
      <c r="AP80" s="1" t="s">
        <v>60</v>
      </c>
      <c r="AQ80" s="1" t="s">
        <v>61</v>
      </c>
      <c r="AR80" s="1" t="s">
        <v>449</v>
      </c>
      <c r="AS80" s="1" t="s">
        <v>436</v>
      </c>
      <c r="AT80" s="1" t="s">
        <v>5428</v>
      </c>
      <c r="AU80" s="1" t="s">
        <v>105</v>
      </c>
      <c r="AV80" s="1" t="s">
        <v>228</v>
      </c>
      <c r="AW80" s="1"/>
      <c r="AX80" s="1"/>
    </row>
    <row r="81" spans="1:50">
      <c r="A81" s="1" t="s">
        <v>6568</v>
      </c>
      <c r="B81" s="1" t="s">
        <v>6567</v>
      </c>
      <c r="C81" s="1"/>
      <c r="D81" s="1"/>
      <c r="E81" s="1"/>
      <c r="F81" s="1"/>
      <c r="G81" s="1" t="s">
        <v>55</v>
      </c>
      <c r="H81" s="1"/>
      <c r="I81" s="1"/>
      <c r="J81" s="1"/>
      <c r="K81" s="1" t="s">
        <v>55</v>
      </c>
      <c r="L81" s="1"/>
      <c r="M81" s="1"/>
      <c r="N81" s="1"/>
      <c r="O81" s="1"/>
      <c r="P81" s="1"/>
      <c r="Q81" s="1"/>
      <c r="R81" s="1"/>
      <c r="S81" s="1"/>
      <c r="T81" s="1"/>
      <c r="U81" s="1" t="s">
        <v>53</v>
      </c>
      <c r="V81" s="1" t="s">
        <v>500</v>
      </c>
      <c r="W81" s="1"/>
      <c r="X81" s="1"/>
      <c r="Y81" s="1"/>
      <c r="Z81" s="1"/>
      <c r="AA81" s="1"/>
      <c r="AB81" s="1" t="s">
        <v>55</v>
      </c>
      <c r="AC81" s="1"/>
      <c r="AD81" s="1"/>
      <c r="AE81" s="1"/>
      <c r="AF81" s="1"/>
      <c r="AG81" s="1" t="s">
        <v>53</v>
      </c>
      <c r="AH81" s="1" t="s">
        <v>500</v>
      </c>
      <c r="AI81" s="1" t="s">
        <v>6568</v>
      </c>
      <c r="AJ81" s="1" t="s">
        <v>58</v>
      </c>
      <c r="AK81" s="1" t="s">
        <v>6569</v>
      </c>
      <c r="AL81" s="1" t="s">
        <v>6569</v>
      </c>
      <c r="AM81" s="1" t="s">
        <v>2254</v>
      </c>
      <c r="AN81" s="1" t="str">
        <f t="shared" si="2"/>
        <v>2018</v>
      </c>
      <c r="AO81" s="1">
        <f t="shared" si="3"/>
        <v>8</v>
      </c>
      <c r="AP81" s="1" t="s">
        <v>60</v>
      </c>
      <c r="AQ81" s="1" t="s">
        <v>61</v>
      </c>
      <c r="AR81" s="1" t="s">
        <v>6572</v>
      </c>
      <c r="AS81" s="1" t="s">
        <v>464</v>
      </c>
      <c r="AT81" s="1" t="s">
        <v>6573</v>
      </c>
      <c r="AU81" s="1" t="s">
        <v>65</v>
      </c>
      <c r="AV81" s="1" t="s">
        <v>5343</v>
      </c>
      <c r="AW81" s="1"/>
      <c r="AX81" s="1"/>
    </row>
    <row r="82" spans="1:50">
      <c r="A82" s="1" t="s">
        <v>6585</v>
      </c>
      <c r="B82" s="1" t="s">
        <v>6584</v>
      </c>
      <c r="C82" s="1"/>
      <c r="D82" s="1"/>
      <c r="E82" s="1"/>
      <c r="F82" s="1"/>
      <c r="G82" s="1" t="s">
        <v>53</v>
      </c>
      <c r="H82" s="1"/>
      <c r="I82" s="1" t="s">
        <v>53</v>
      </c>
      <c r="J82" s="1"/>
      <c r="K82" s="1"/>
      <c r="L82" s="1"/>
      <c r="M82" s="1"/>
      <c r="N82" s="1"/>
      <c r="O82" s="1"/>
      <c r="P82" s="1"/>
      <c r="Q82" s="1"/>
      <c r="R82" s="1" t="s">
        <v>472</v>
      </c>
      <c r="S82" s="1" t="s">
        <v>500</v>
      </c>
      <c r="T82" s="1"/>
      <c r="U82" s="1"/>
      <c r="V82" s="1"/>
      <c r="W82" s="1"/>
      <c r="X82" s="1"/>
      <c r="Y82" s="1"/>
      <c r="Z82" s="1"/>
      <c r="AA82" s="1"/>
      <c r="AB82" s="1" t="s">
        <v>53</v>
      </c>
      <c r="AC82" s="1"/>
      <c r="AD82" s="1"/>
      <c r="AE82" s="1"/>
      <c r="AF82" s="1"/>
      <c r="AG82" s="1" t="s">
        <v>472</v>
      </c>
      <c r="AH82" s="1" t="s">
        <v>500</v>
      </c>
      <c r="AI82" s="1" t="s">
        <v>6585</v>
      </c>
      <c r="AJ82" s="1" t="s">
        <v>530</v>
      </c>
      <c r="AK82" s="1" t="s">
        <v>6569</v>
      </c>
      <c r="AL82" s="1" t="s">
        <v>6569</v>
      </c>
      <c r="AM82" s="1" t="s">
        <v>6589</v>
      </c>
      <c r="AN82" s="1" t="str">
        <f t="shared" si="2"/>
        <v>2019</v>
      </c>
      <c r="AO82" s="1">
        <f t="shared" si="3"/>
        <v>32</v>
      </c>
      <c r="AP82" s="1" t="s">
        <v>60</v>
      </c>
      <c r="AQ82" s="1" t="s">
        <v>61</v>
      </c>
      <c r="AR82" s="1" t="s">
        <v>103</v>
      </c>
      <c r="AS82" s="1" t="s">
        <v>351</v>
      </c>
      <c r="AT82" s="1" t="s">
        <v>5621</v>
      </c>
      <c r="AU82" s="1" t="s">
        <v>6588</v>
      </c>
      <c r="AV82" s="1" t="s">
        <v>1767</v>
      </c>
      <c r="AW82" s="1"/>
      <c r="AX82" s="1"/>
    </row>
    <row r="83" spans="1:50">
      <c r="A83" s="1" t="s">
        <v>6596</v>
      </c>
      <c r="B83" s="1" t="s">
        <v>6595</v>
      </c>
      <c r="C83" s="1"/>
      <c r="D83" s="1"/>
      <c r="E83" s="1"/>
      <c r="F83" s="1"/>
      <c r="G83" s="1" t="s">
        <v>55</v>
      </c>
      <c r="H83" s="1"/>
      <c r="I83" s="1" t="s">
        <v>53</v>
      </c>
      <c r="J83" s="1"/>
      <c r="K83" s="1"/>
      <c r="L83" s="1"/>
      <c r="M83" s="1"/>
      <c r="N83" s="1"/>
      <c r="O83" s="1"/>
      <c r="P83" s="1"/>
      <c r="Q83" s="1"/>
      <c r="R83" s="1" t="s">
        <v>715</v>
      </c>
      <c r="S83" s="1" t="s">
        <v>247</v>
      </c>
      <c r="T83" s="1"/>
      <c r="U83" s="1"/>
      <c r="V83" s="1"/>
      <c r="W83" s="1"/>
      <c r="X83" s="1"/>
      <c r="Y83" s="1"/>
      <c r="Z83" s="1"/>
      <c r="AA83" s="1"/>
      <c r="AB83" s="1" t="s">
        <v>55</v>
      </c>
      <c r="AC83" s="1"/>
      <c r="AD83" s="1"/>
      <c r="AE83" s="1"/>
      <c r="AF83" s="1"/>
      <c r="AG83" s="1"/>
      <c r="AH83" s="1"/>
      <c r="AI83" s="1" t="s">
        <v>6596</v>
      </c>
      <c r="AJ83" s="1" t="s">
        <v>464</v>
      </c>
      <c r="AK83" s="1" t="s">
        <v>6569</v>
      </c>
      <c r="AL83" s="1" t="s">
        <v>6569</v>
      </c>
      <c r="AM83" s="1" t="s">
        <v>5680</v>
      </c>
      <c r="AN83" s="1" t="str">
        <f t="shared" si="2"/>
        <v>2020</v>
      </c>
      <c r="AO83" s="1">
        <f t="shared" si="3"/>
        <v>31</v>
      </c>
      <c r="AP83" s="1" t="s">
        <v>79</v>
      </c>
      <c r="AQ83" s="1" t="s">
        <v>102</v>
      </c>
      <c r="AR83" s="1" t="s">
        <v>179</v>
      </c>
      <c r="AS83" s="1" t="s">
        <v>1694</v>
      </c>
      <c r="AT83" s="1"/>
      <c r="AU83" s="1" t="s">
        <v>114</v>
      </c>
      <c r="AV83" s="1" t="s">
        <v>5590</v>
      </c>
      <c r="AW83" s="1"/>
      <c r="AX83" s="1"/>
    </row>
    <row r="84" spans="1:50">
      <c r="A84" s="1" t="s">
        <v>6599</v>
      </c>
      <c r="B84" s="1" t="s">
        <v>6598</v>
      </c>
      <c r="C84" s="1"/>
      <c r="D84" s="1"/>
      <c r="E84" s="1"/>
      <c r="F84" s="1"/>
      <c r="G84" s="1" t="s">
        <v>50</v>
      </c>
      <c r="H84" s="1"/>
      <c r="I84" s="1"/>
      <c r="J84" s="1" t="s">
        <v>54</v>
      </c>
      <c r="K84" s="1"/>
      <c r="L84" s="1"/>
      <c r="M84" s="1"/>
      <c r="N84" s="1"/>
      <c r="O84" s="1"/>
      <c r="P84" s="1"/>
      <c r="Q84" s="1"/>
      <c r="R84" s="1"/>
      <c r="S84" s="1"/>
      <c r="T84" s="1" t="s">
        <v>715</v>
      </c>
      <c r="U84" s="1"/>
      <c r="V84" s="1"/>
      <c r="W84" s="1"/>
      <c r="X84" s="1"/>
      <c r="Y84" s="1"/>
      <c r="Z84" s="1"/>
      <c r="AA84" s="1"/>
      <c r="AB84" s="1" t="s">
        <v>50</v>
      </c>
      <c r="AC84" s="1" t="s">
        <v>116</v>
      </c>
      <c r="AD84" s="1"/>
      <c r="AE84" s="1"/>
      <c r="AF84" s="1"/>
      <c r="AG84" s="1"/>
      <c r="AH84" s="1"/>
      <c r="AI84" s="1" t="s">
        <v>6599</v>
      </c>
      <c r="AJ84" s="1" t="s">
        <v>144</v>
      </c>
      <c r="AK84" s="1" t="s">
        <v>6569</v>
      </c>
      <c r="AL84" s="1" t="s">
        <v>6569</v>
      </c>
      <c r="AM84" s="1" t="s">
        <v>604</v>
      </c>
      <c r="AN84" s="1" t="str">
        <f t="shared" si="2"/>
        <v>2019</v>
      </c>
      <c r="AO84" s="1">
        <f t="shared" si="3"/>
        <v>23</v>
      </c>
      <c r="AP84" s="1" t="s">
        <v>60</v>
      </c>
      <c r="AQ84" s="1" t="s">
        <v>61</v>
      </c>
      <c r="AR84" s="1" t="s">
        <v>449</v>
      </c>
      <c r="AS84" s="1" t="s">
        <v>310</v>
      </c>
      <c r="AT84" s="1"/>
      <c r="AU84" s="1" t="s">
        <v>105</v>
      </c>
      <c r="AV84" s="1" t="s">
        <v>77</v>
      </c>
      <c r="AW84" s="1"/>
      <c r="AX84" s="1"/>
    </row>
    <row r="85" spans="1:50">
      <c r="A85" s="1" t="s">
        <v>6601</v>
      </c>
      <c r="B85" s="1" t="s">
        <v>6600</v>
      </c>
      <c r="C85" s="1" t="s">
        <v>50</v>
      </c>
      <c r="D85" s="1" t="s">
        <v>125</v>
      </c>
      <c r="E85" s="1"/>
      <c r="F85" s="1"/>
      <c r="G85" s="1" t="s">
        <v>49</v>
      </c>
      <c r="H85" s="1" t="s">
        <v>141</v>
      </c>
      <c r="I85" s="1" t="s">
        <v>53</v>
      </c>
      <c r="J85" s="1"/>
      <c r="K85" s="1"/>
      <c r="L85" s="1"/>
      <c r="M85" s="1"/>
      <c r="N85" s="1"/>
      <c r="O85" s="1"/>
      <c r="P85" s="1"/>
      <c r="Q85" s="1" t="s">
        <v>136</v>
      </c>
      <c r="R85" s="1" t="s">
        <v>141</v>
      </c>
      <c r="S85" s="1" t="s">
        <v>136</v>
      </c>
      <c r="T85" s="1"/>
      <c r="U85" s="1"/>
      <c r="V85" s="1"/>
      <c r="W85" s="1"/>
      <c r="X85" s="1"/>
      <c r="Y85" s="1"/>
      <c r="Z85" s="1"/>
      <c r="AA85" s="1"/>
      <c r="AB85" s="1" t="s">
        <v>49</v>
      </c>
      <c r="AC85" s="1"/>
      <c r="AD85" s="1"/>
      <c r="AE85" s="1"/>
      <c r="AF85" s="1"/>
      <c r="AG85" s="1" t="s">
        <v>472</v>
      </c>
      <c r="AH85" s="1" t="s">
        <v>136</v>
      </c>
      <c r="AI85" s="1" t="s">
        <v>6601</v>
      </c>
      <c r="AJ85" s="1" t="s">
        <v>128</v>
      </c>
      <c r="AK85" s="1" t="s">
        <v>6569</v>
      </c>
      <c r="AL85" s="1" t="s">
        <v>6569</v>
      </c>
      <c r="AM85" s="1" t="s">
        <v>1956</v>
      </c>
      <c r="AN85" s="1" t="str">
        <f t="shared" si="2"/>
        <v>2019</v>
      </c>
      <c r="AO85" s="1">
        <f t="shared" si="3"/>
        <v>41</v>
      </c>
      <c r="AP85" s="1" t="s">
        <v>60</v>
      </c>
      <c r="AQ85" s="1" t="s">
        <v>102</v>
      </c>
      <c r="AR85" s="1" t="s">
        <v>255</v>
      </c>
      <c r="AS85" s="1" t="s">
        <v>301</v>
      </c>
      <c r="AT85" s="1" t="s">
        <v>6603</v>
      </c>
      <c r="AU85" s="1" t="s">
        <v>92</v>
      </c>
      <c r="AV85" s="1" t="s">
        <v>77</v>
      </c>
      <c r="AW85" s="1" t="s">
        <v>55</v>
      </c>
      <c r="AX85" s="1" t="s">
        <v>475</v>
      </c>
    </row>
    <row r="86" spans="1:50">
      <c r="A86" s="1" t="s">
        <v>6613</v>
      </c>
      <c r="B86" s="1" t="s">
        <v>6612</v>
      </c>
      <c r="C86" s="1" t="s">
        <v>50</v>
      </c>
      <c r="D86" s="1" t="s">
        <v>125</v>
      </c>
      <c r="E86" s="1"/>
      <c r="F86" s="1"/>
      <c r="G86" s="1" t="s">
        <v>55</v>
      </c>
      <c r="H86" s="1" t="s">
        <v>715</v>
      </c>
      <c r="I86" s="1" t="s">
        <v>53</v>
      </c>
      <c r="J86" s="1"/>
      <c r="K86" s="1" t="s">
        <v>55</v>
      </c>
      <c r="L86" s="1" t="s">
        <v>116</v>
      </c>
      <c r="M86" s="1" t="s">
        <v>99</v>
      </c>
      <c r="N86" s="1" t="s">
        <v>71</v>
      </c>
      <c r="O86" s="1"/>
      <c r="P86" s="1"/>
      <c r="Q86" s="1" t="s">
        <v>247</v>
      </c>
      <c r="R86" s="1" t="s">
        <v>141</v>
      </c>
      <c r="S86" s="1" t="s">
        <v>63</v>
      </c>
      <c r="T86" s="1"/>
      <c r="U86" s="1" t="s">
        <v>54</v>
      </c>
      <c r="V86" s="1" t="s">
        <v>136</v>
      </c>
      <c r="W86" s="1" t="s">
        <v>50</v>
      </c>
      <c r="X86" s="1" t="s">
        <v>136</v>
      </c>
      <c r="Y86" s="1" t="s">
        <v>136</v>
      </c>
      <c r="Z86" s="1" t="s">
        <v>472</v>
      </c>
      <c r="AA86" s="1"/>
      <c r="AB86" s="1" t="s">
        <v>55</v>
      </c>
      <c r="AC86" s="1"/>
      <c r="AD86" s="1" t="s">
        <v>136</v>
      </c>
      <c r="AE86" s="1" t="s">
        <v>63</v>
      </c>
      <c r="AF86" s="1"/>
      <c r="AG86" s="1"/>
      <c r="AH86" s="1"/>
      <c r="AI86" s="1" t="s">
        <v>6613</v>
      </c>
      <c r="AJ86" s="1" t="s">
        <v>149</v>
      </c>
      <c r="AK86" s="1" t="s">
        <v>6607</v>
      </c>
      <c r="AL86" s="1" t="s">
        <v>6607</v>
      </c>
      <c r="AM86" s="1" t="s">
        <v>6615</v>
      </c>
      <c r="AN86" s="1" t="str">
        <f t="shared" si="2"/>
        <v>2008</v>
      </c>
      <c r="AO86" s="1">
        <f t="shared" si="3"/>
        <v>27</v>
      </c>
      <c r="AP86" s="1" t="s">
        <v>79</v>
      </c>
      <c r="AQ86" s="1" t="s">
        <v>61</v>
      </c>
      <c r="AR86" s="1" t="s">
        <v>608</v>
      </c>
      <c r="AS86" s="1" t="s">
        <v>458</v>
      </c>
      <c r="AT86" s="1"/>
      <c r="AU86" s="1" t="s">
        <v>114</v>
      </c>
      <c r="AV86" s="1" t="s">
        <v>400</v>
      </c>
      <c r="AW86" s="1"/>
      <c r="AX86" s="1"/>
    </row>
    <row r="87" spans="1:50">
      <c r="A87" s="1" t="s">
        <v>6619</v>
      </c>
      <c r="B87" s="1" t="s">
        <v>6618</v>
      </c>
      <c r="C87" s="1"/>
      <c r="D87" s="1"/>
      <c r="E87" s="1"/>
      <c r="F87" s="1"/>
      <c r="G87" s="1" t="s">
        <v>55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 t="s">
        <v>472</v>
      </c>
      <c r="X87" s="1" t="s">
        <v>136</v>
      </c>
      <c r="Y87" s="1"/>
      <c r="Z87" s="1"/>
      <c r="AA87" s="1"/>
      <c r="AB87" s="1" t="s">
        <v>55</v>
      </c>
      <c r="AC87" s="1"/>
      <c r="AD87" s="1"/>
      <c r="AE87" s="1"/>
      <c r="AF87" s="1"/>
      <c r="AG87" s="1" t="s">
        <v>472</v>
      </c>
      <c r="AH87" s="1" t="s">
        <v>136</v>
      </c>
      <c r="AI87" s="1" t="s">
        <v>6619</v>
      </c>
      <c r="AJ87" s="1" t="s">
        <v>375</v>
      </c>
      <c r="AK87" s="1" t="s">
        <v>6607</v>
      </c>
      <c r="AL87" s="1" t="s">
        <v>6607</v>
      </c>
      <c r="AM87" s="1" t="s">
        <v>5706</v>
      </c>
      <c r="AN87" s="1" t="str">
        <f t="shared" si="2"/>
        <v>2020</v>
      </c>
      <c r="AO87" s="1">
        <f t="shared" si="3"/>
        <v>56</v>
      </c>
      <c r="AP87" s="1" t="s">
        <v>60</v>
      </c>
      <c r="AQ87" s="1" t="s">
        <v>61</v>
      </c>
      <c r="AR87" s="1" t="s">
        <v>232</v>
      </c>
      <c r="AS87" s="1" t="s">
        <v>382</v>
      </c>
      <c r="AT87" s="1" t="s">
        <v>6621</v>
      </c>
      <c r="AU87" s="1" t="s">
        <v>92</v>
      </c>
      <c r="AV87" s="1" t="s">
        <v>4702</v>
      </c>
      <c r="AW87" s="1" t="s">
        <v>99</v>
      </c>
      <c r="AX87" s="1" t="s">
        <v>4035</v>
      </c>
    </row>
    <row r="88" spans="1:50">
      <c r="A88" s="1" t="s">
        <v>6627</v>
      </c>
      <c r="B88" s="1" t="s">
        <v>6626</v>
      </c>
      <c r="C88" s="1"/>
      <c r="D88" s="1"/>
      <c r="E88" s="1"/>
      <c r="F88" s="1"/>
      <c r="G88" s="1" t="s">
        <v>55</v>
      </c>
      <c r="H88" s="1" t="s">
        <v>141</v>
      </c>
      <c r="I88" s="1"/>
      <c r="J88" s="1"/>
      <c r="K88" s="1"/>
      <c r="L88" s="1"/>
      <c r="M88" s="1"/>
      <c r="N88" s="1"/>
      <c r="O88" s="1"/>
      <c r="P88" s="1"/>
      <c r="Q88" s="1" t="s">
        <v>273</v>
      </c>
      <c r="R88" s="1"/>
      <c r="S88" s="1"/>
      <c r="T88" s="1" t="s">
        <v>141</v>
      </c>
      <c r="U88" s="1"/>
      <c r="V88" s="1"/>
      <c r="W88" s="1"/>
      <c r="X88" s="1"/>
      <c r="Y88" s="1"/>
      <c r="Z88" s="1"/>
      <c r="AA88" s="1"/>
      <c r="AB88" s="1" t="s">
        <v>55</v>
      </c>
      <c r="AC88" s="1" t="s">
        <v>273</v>
      </c>
      <c r="AD88" s="1"/>
      <c r="AE88" s="1"/>
      <c r="AF88" s="1"/>
      <c r="AG88" s="1" t="s">
        <v>2810</v>
      </c>
      <c r="AH88" s="1" t="s">
        <v>273</v>
      </c>
      <c r="AI88" s="1" t="s">
        <v>6627</v>
      </c>
      <c r="AJ88" s="1" t="s">
        <v>515</v>
      </c>
      <c r="AK88" s="1" t="s">
        <v>6607</v>
      </c>
      <c r="AL88" s="1" t="s">
        <v>6607</v>
      </c>
      <c r="AM88" s="1" t="s">
        <v>3781</v>
      </c>
      <c r="AN88" s="1" t="str">
        <f t="shared" si="2"/>
        <v>2019</v>
      </c>
      <c r="AO88" s="1">
        <f t="shared" si="3"/>
        <v>64</v>
      </c>
      <c r="AP88" s="1" t="s">
        <v>60</v>
      </c>
      <c r="AQ88" s="1" t="s">
        <v>61</v>
      </c>
      <c r="AR88" s="1" t="s">
        <v>119</v>
      </c>
      <c r="AS88" s="1" t="s">
        <v>136</v>
      </c>
      <c r="AT88" s="1" t="s">
        <v>6629</v>
      </c>
      <c r="AU88" s="1" t="s">
        <v>311</v>
      </c>
      <c r="AV88" s="1" t="s">
        <v>4183</v>
      </c>
      <c r="AW88" s="1" t="s">
        <v>116</v>
      </c>
      <c r="AX88" s="1" t="s">
        <v>1674</v>
      </c>
    </row>
    <row r="89" spans="1:50">
      <c r="A89" s="1" t="s">
        <v>6635</v>
      </c>
      <c r="B89" s="1" t="s">
        <v>6634</v>
      </c>
      <c r="C89" s="1"/>
      <c r="D89" s="1"/>
      <c r="E89" s="1"/>
      <c r="F89" s="1"/>
      <c r="G89" s="1" t="s">
        <v>55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 t="s">
        <v>472</v>
      </c>
      <c r="U89" s="1"/>
      <c r="V89" s="1"/>
      <c r="W89" s="1"/>
      <c r="X89" s="1"/>
      <c r="Y89" s="1"/>
      <c r="Z89" s="1"/>
      <c r="AA89" s="1"/>
      <c r="AB89" s="1" t="s">
        <v>55</v>
      </c>
      <c r="AC89" s="1" t="s">
        <v>219</v>
      </c>
      <c r="AD89" s="1"/>
      <c r="AE89" s="1"/>
      <c r="AF89" s="1"/>
      <c r="AG89" s="1" t="s">
        <v>472</v>
      </c>
      <c r="AH89" s="1" t="s">
        <v>219</v>
      </c>
      <c r="AI89" s="1" t="s">
        <v>6635</v>
      </c>
      <c r="AJ89" s="1" t="s">
        <v>367</v>
      </c>
      <c r="AK89" s="1" t="s">
        <v>6607</v>
      </c>
      <c r="AL89" s="1" t="s">
        <v>6607</v>
      </c>
      <c r="AM89" s="1" t="s">
        <v>6638</v>
      </c>
      <c r="AN89" s="1" t="str">
        <f t="shared" si="2"/>
        <v>2020</v>
      </c>
      <c r="AO89" s="1">
        <f t="shared" si="3"/>
        <v>26</v>
      </c>
      <c r="AP89" s="1" t="s">
        <v>79</v>
      </c>
      <c r="AQ89" s="1" t="s">
        <v>4197</v>
      </c>
      <c r="AR89" s="1" t="s">
        <v>388</v>
      </c>
      <c r="AS89" s="1" t="s">
        <v>81</v>
      </c>
      <c r="AT89" s="1" t="s">
        <v>6637</v>
      </c>
      <c r="AU89" s="1" t="s">
        <v>1051</v>
      </c>
      <c r="AV89" s="1" t="s">
        <v>77</v>
      </c>
      <c r="AW89" s="1" t="s">
        <v>54</v>
      </c>
      <c r="AX89" s="1" t="s">
        <v>2832</v>
      </c>
    </row>
    <row r="90" spans="1:50">
      <c r="A90" s="1" t="s">
        <v>6649</v>
      </c>
      <c r="B90" s="1" t="s">
        <v>6648</v>
      </c>
      <c r="C90" s="1"/>
      <c r="D90" s="1"/>
      <c r="E90" s="1"/>
      <c r="F90" s="1"/>
      <c r="G90" s="1" t="s">
        <v>50</v>
      </c>
      <c r="H90" s="1"/>
      <c r="I90" s="1" t="s">
        <v>53</v>
      </c>
      <c r="J90" s="1"/>
      <c r="K90" s="1" t="s">
        <v>55</v>
      </c>
      <c r="L90" s="1"/>
      <c r="M90" s="1"/>
      <c r="N90" s="1"/>
      <c r="O90" s="1"/>
      <c r="P90" s="1"/>
      <c r="Q90" s="1"/>
      <c r="R90" s="1" t="s">
        <v>715</v>
      </c>
      <c r="S90" s="1" t="s">
        <v>169</v>
      </c>
      <c r="T90" s="1"/>
      <c r="U90" s="1" t="s">
        <v>141</v>
      </c>
      <c r="V90" s="1" t="s">
        <v>169</v>
      </c>
      <c r="W90" s="1"/>
      <c r="X90" s="1"/>
      <c r="Y90" s="1"/>
      <c r="Z90" s="1"/>
      <c r="AA90" s="1"/>
      <c r="AB90" s="1" t="s">
        <v>50</v>
      </c>
      <c r="AC90" s="1"/>
      <c r="AD90" s="1"/>
      <c r="AE90" s="1"/>
      <c r="AF90" s="1"/>
      <c r="AG90" s="1"/>
      <c r="AH90" s="1"/>
      <c r="AI90" s="1" t="s">
        <v>6649</v>
      </c>
      <c r="AJ90" s="1" t="s">
        <v>464</v>
      </c>
      <c r="AK90" s="1" t="s">
        <v>6607</v>
      </c>
      <c r="AL90" s="1" t="s">
        <v>6607</v>
      </c>
      <c r="AM90" s="1" t="s">
        <v>1222</v>
      </c>
      <c r="AN90" s="1" t="str">
        <f t="shared" si="2"/>
        <v>2015</v>
      </c>
      <c r="AO90" s="1">
        <f t="shared" si="3"/>
        <v>26</v>
      </c>
      <c r="AP90" s="1" t="s">
        <v>79</v>
      </c>
      <c r="AQ90" s="1" t="s">
        <v>102</v>
      </c>
      <c r="AR90" s="1" t="s">
        <v>840</v>
      </c>
      <c r="AS90" s="1" t="s">
        <v>104</v>
      </c>
      <c r="AT90" s="1"/>
      <c r="AU90" s="1" t="s">
        <v>114</v>
      </c>
      <c r="AV90" s="1" t="s">
        <v>73</v>
      </c>
      <c r="AW90" s="1"/>
      <c r="AX90" s="1"/>
    </row>
    <row r="91" spans="1:50">
      <c r="A91" s="1" t="s">
        <v>6665</v>
      </c>
      <c r="B91" s="1" t="s">
        <v>6664</v>
      </c>
      <c r="C91" s="1"/>
      <c r="D91" s="1"/>
      <c r="E91" s="1"/>
      <c r="F91" s="1"/>
      <c r="G91" s="1" t="s">
        <v>54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 t="s">
        <v>472</v>
      </c>
      <c r="S91" s="1" t="s">
        <v>273</v>
      </c>
      <c r="T91" s="1"/>
      <c r="U91" s="1" t="s">
        <v>58</v>
      </c>
      <c r="V91" s="1" t="s">
        <v>273</v>
      </c>
      <c r="W91" s="1" t="s">
        <v>54</v>
      </c>
      <c r="X91" s="1" t="s">
        <v>273</v>
      </c>
      <c r="Y91" s="1"/>
      <c r="Z91" s="1"/>
      <c r="AA91" s="1"/>
      <c r="AB91" s="1" t="s">
        <v>54</v>
      </c>
      <c r="AC91" s="1"/>
      <c r="AD91" s="1"/>
      <c r="AE91" s="1"/>
      <c r="AF91" s="1"/>
      <c r="AG91" s="1"/>
      <c r="AH91" s="1"/>
      <c r="AI91" s="1" t="s">
        <v>6665</v>
      </c>
      <c r="AJ91" s="1" t="s">
        <v>144</v>
      </c>
      <c r="AK91" s="1" t="s">
        <v>6607</v>
      </c>
      <c r="AL91" s="1" t="s">
        <v>6607</v>
      </c>
      <c r="AM91" s="1" t="s">
        <v>6669</v>
      </c>
      <c r="AN91" s="1" t="str">
        <f t="shared" si="2"/>
        <v>2010</v>
      </c>
      <c r="AO91" s="1">
        <f t="shared" si="3"/>
        <v>14</v>
      </c>
      <c r="AP91" s="1" t="s">
        <v>79</v>
      </c>
      <c r="AQ91" s="1" t="s">
        <v>61</v>
      </c>
      <c r="AR91" s="1" t="s">
        <v>224</v>
      </c>
      <c r="AS91" s="1" t="s">
        <v>500</v>
      </c>
      <c r="AT91" s="1" t="s">
        <v>6668</v>
      </c>
      <c r="AU91" s="1" t="s">
        <v>3212</v>
      </c>
      <c r="AV91" s="1" t="s">
        <v>121</v>
      </c>
      <c r="AW91" s="1" t="s">
        <v>55</v>
      </c>
      <c r="AX91" s="1" t="s">
        <v>475</v>
      </c>
    </row>
    <row r="92" spans="1:50">
      <c r="A92" s="1" t="s">
        <v>6746</v>
      </c>
      <c r="B92" s="1" t="s">
        <v>6745</v>
      </c>
      <c r="C92" s="1"/>
      <c r="D92" s="1"/>
      <c r="E92" s="1"/>
      <c r="F92" s="1"/>
      <c r="G92" s="1" t="s">
        <v>55</v>
      </c>
      <c r="H92" s="1"/>
      <c r="I92" s="1" t="s">
        <v>53</v>
      </c>
      <c r="J92" s="1"/>
      <c r="K92" s="1" t="s">
        <v>55</v>
      </c>
      <c r="L92" s="1"/>
      <c r="M92" s="1"/>
      <c r="N92" s="1"/>
      <c r="O92" s="1"/>
      <c r="P92" s="1"/>
      <c r="Q92" s="1"/>
      <c r="R92" s="1" t="s">
        <v>141</v>
      </c>
      <c r="S92" s="1" t="s">
        <v>293</v>
      </c>
      <c r="T92" s="1"/>
      <c r="U92" s="1" t="s">
        <v>50</v>
      </c>
      <c r="V92" s="1" t="s">
        <v>293</v>
      </c>
      <c r="W92" s="1"/>
      <c r="X92" s="1"/>
      <c r="Y92" s="1"/>
      <c r="Z92" s="1"/>
      <c r="AA92" s="1"/>
      <c r="AB92" s="1" t="s">
        <v>55</v>
      </c>
      <c r="AC92" s="1"/>
      <c r="AD92" s="1"/>
      <c r="AE92" s="1"/>
      <c r="AF92" s="1"/>
      <c r="AG92" s="1" t="s">
        <v>2711</v>
      </c>
      <c r="AH92" s="1" t="s">
        <v>293</v>
      </c>
      <c r="AI92" s="1" t="s">
        <v>6746</v>
      </c>
      <c r="AJ92" s="1" t="s">
        <v>436</v>
      </c>
      <c r="AK92" s="1" t="s">
        <v>6747</v>
      </c>
      <c r="AL92" s="1" t="s">
        <v>6747</v>
      </c>
      <c r="AM92" s="1" t="s">
        <v>372</v>
      </c>
      <c r="AN92" s="1" t="str">
        <f t="shared" si="2"/>
        <v>2019</v>
      </c>
      <c r="AO92" s="1">
        <f t="shared" si="3"/>
        <v>58</v>
      </c>
      <c r="AP92" s="1" t="s">
        <v>60</v>
      </c>
      <c r="AQ92" s="1" t="s">
        <v>61</v>
      </c>
      <c r="AR92" s="1" t="s">
        <v>206</v>
      </c>
      <c r="AS92" s="1" t="s">
        <v>136</v>
      </c>
      <c r="AT92" s="1" t="s">
        <v>623</v>
      </c>
      <c r="AU92" s="1" t="s">
        <v>311</v>
      </c>
      <c r="AV92" s="1" t="s">
        <v>747</v>
      </c>
      <c r="AW92" s="1" t="s">
        <v>55</v>
      </c>
      <c r="AX92" s="1" t="s">
        <v>475</v>
      </c>
    </row>
    <row r="93" spans="1:50">
      <c r="A93" s="1" t="s">
        <v>6757</v>
      </c>
      <c r="B93" s="1" t="s">
        <v>6756</v>
      </c>
      <c r="C93" s="1" t="s">
        <v>50</v>
      </c>
      <c r="D93" s="1" t="s">
        <v>125</v>
      </c>
      <c r="E93" s="1"/>
      <c r="F93" s="1"/>
      <c r="G93" s="1" t="s">
        <v>55</v>
      </c>
      <c r="H93" s="1" t="s">
        <v>141</v>
      </c>
      <c r="I93" s="1"/>
      <c r="J93" s="1" t="s">
        <v>54</v>
      </c>
      <c r="K93" s="1" t="s">
        <v>55</v>
      </c>
      <c r="L93" s="1"/>
      <c r="M93" s="1"/>
      <c r="N93" s="1"/>
      <c r="O93" s="1"/>
      <c r="P93" s="1"/>
      <c r="Q93" s="1" t="s">
        <v>293</v>
      </c>
      <c r="R93" s="1"/>
      <c r="S93" s="1"/>
      <c r="T93" s="1" t="s">
        <v>472</v>
      </c>
      <c r="U93" s="1" t="s">
        <v>715</v>
      </c>
      <c r="V93" s="1" t="s">
        <v>293</v>
      </c>
      <c r="W93" s="1"/>
      <c r="X93" s="1"/>
      <c r="Y93" s="1"/>
      <c r="Z93" s="1"/>
      <c r="AA93" s="1"/>
      <c r="AB93" s="1" t="s">
        <v>55</v>
      </c>
      <c r="AC93" s="1" t="s">
        <v>293</v>
      </c>
      <c r="AD93" s="1"/>
      <c r="AE93" s="1"/>
      <c r="AF93" s="1"/>
      <c r="AG93" s="1" t="s">
        <v>3072</v>
      </c>
      <c r="AH93" s="1" t="s">
        <v>293</v>
      </c>
      <c r="AI93" s="1" t="s">
        <v>6757</v>
      </c>
      <c r="AJ93" s="1" t="s">
        <v>116</v>
      </c>
      <c r="AK93" s="1" t="s">
        <v>6747</v>
      </c>
      <c r="AL93" s="1" t="s">
        <v>6747</v>
      </c>
      <c r="AM93" s="1" t="s">
        <v>1190</v>
      </c>
      <c r="AN93" s="1" t="str">
        <f t="shared" si="2"/>
        <v>2019</v>
      </c>
      <c r="AO93" s="1">
        <f t="shared" si="3"/>
        <v>4</v>
      </c>
      <c r="AP93" s="1" t="s">
        <v>60</v>
      </c>
      <c r="AQ93" s="1" t="s">
        <v>61</v>
      </c>
      <c r="AR93" s="1" t="s">
        <v>6759</v>
      </c>
      <c r="AS93" s="1" t="s">
        <v>217</v>
      </c>
      <c r="AT93" s="1" t="s">
        <v>3865</v>
      </c>
      <c r="AU93" s="1" t="s">
        <v>114</v>
      </c>
      <c r="AV93" s="1" t="s">
        <v>6760</v>
      </c>
      <c r="AW93" s="1" t="s">
        <v>55</v>
      </c>
      <c r="AX93" s="1" t="s">
        <v>475</v>
      </c>
    </row>
    <row r="94" spans="1:50">
      <c r="A94" s="1" t="s">
        <v>6786</v>
      </c>
      <c r="B94" s="1" t="s">
        <v>6785</v>
      </c>
      <c r="C94" s="1"/>
      <c r="D94" s="1"/>
      <c r="E94" s="1"/>
      <c r="F94" s="1"/>
      <c r="G94" s="1" t="s">
        <v>55</v>
      </c>
      <c r="H94" s="1"/>
      <c r="I94" s="1"/>
      <c r="J94" s="1"/>
      <c r="K94" s="1" t="s">
        <v>55</v>
      </c>
      <c r="L94" s="1" t="s">
        <v>116</v>
      </c>
      <c r="M94" s="1"/>
      <c r="N94" s="1"/>
      <c r="O94" s="1"/>
      <c r="P94" s="1"/>
      <c r="Q94" s="1"/>
      <c r="R94" s="1"/>
      <c r="S94" s="1"/>
      <c r="T94" s="1"/>
      <c r="U94" s="1" t="s">
        <v>50</v>
      </c>
      <c r="V94" s="1" t="s">
        <v>293</v>
      </c>
      <c r="W94" s="1" t="s">
        <v>53</v>
      </c>
      <c r="X94" s="1" t="s">
        <v>293</v>
      </c>
      <c r="Y94" s="1"/>
      <c r="Z94" s="1"/>
      <c r="AA94" s="1"/>
      <c r="AB94" s="1" t="s">
        <v>55</v>
      </c>
      <c r="AC94" s="1"/>
      <c r="AD94" s="1"/>
      <c r="AE94" s="1"/>
      <c r="AF94" s="1"/>
      <c r="AG94" s="1" t="s">
        <v>54</v>
      </c>
      <c r="AH94" s="1" t="s">
        <v>293</v>
      </c>
      <c r="AI94" s="1" t="s">
        <v>6786</v>
      </c>
      <c r="AJ94" s="1" t="s">
        <v>134</v>
      </c>
      <c r="AK94" s="1" t="s">
        <v>6747</v>
      </c>
      <c r="AL94" s="1" t="s">
        <v>6747</v>
      </c>
      <c r="AM94" s="1" t="s">
        <v>6788</v>
      </c>
      <c r="AN94" s="1" t="str">
        <f t="shared" si="2"/>
        <v>2018</v>
      </c>
      <c r="AO94" s="1">
        <f t="shared" si="3"/>
        <v>25</v>
      </c>
      <c r="AP94" s="1" t="s">
        <v>79</v>
      </c>
      <c r="AQ94" s="1" t="s">
        <v>102</v>
      </c>
      <c r="AR94" s="1" t="s">
        <v>103</v>
      </c>
      <c r="AS94" s="1" t="s">
        <v>219</v>
      </c>
      <c r="AT94" s="1" t="s">
        <v>249</v>
      </c>
      <c r="AU94" s="1" t="s">
        <v>526</v>
      </c>
      <c r="AV94" s="1" t="s">
        <v>2578</v>
      </c>
      <c r="AW94" s="1" t="s">
        <v>55</v>
      </c>
      <c r="AX94" s="1" t="s">
        <v>475</v>
      </c>
    </row>
    <row r="95" spans="1:50">
      <c r="A95" s="1" t="s">
        <v>6833</v>
      </c>
      <c r="B95" s="1" t="s">
        <v>6832</v>
      </c>
      <c r="C95" s="1"/>
      <c r="D95" s="1"/>
      <c r="E95" s="1"/>
      <c r="F95" s="1"/>
      <c r="G95" s="1" t="s">
        <v>55</v>
      </c>
      <c r="H95" s="1"/>
      <c r="I95" s="1" t="s">
        <v>53</v>
      </c>
      <c r="J95" s="1"/>
      <c r="K95" s="1"/>
      <c r="L95" s="1"/>
      <c r="M95" s="1"/>
      <c r="N95" s="1"/>
      <c r="O95" s="1"/>
      <c r="P95" s="1"/>
      <c r="Q95" s="1"/>
      <c r="R95" s="1" t="s">
        <v>472</v>
      </c>
      <c r="S95" s="1" t="s">
        <v>273</v>
      </c>
      <c r="T95" s="1"/>
      <c r="U95" s="1"/>
      <c r="V95" s="1"/>
      <c r="W95" s="1"/>
      <c r="X95" s="1"/>
      <c r="Y95" s="1"/>
      <c r="Z95" s="1"/>
      <c r="AA95" s="1"/>
      <c r="AB95" s="1" t="s">
        <v>55</v>
      </c>
      <c r="AC95" s="1"/>
      <c r="AD95" s="1"/>
      <c r="AE95" s="1"/>
      <c r="AF95" s="1"/>
      <c r="AG95" s="1" t="s">
        <v>472</v>
      </c>
      <c r="AH95" s="1" t="s">
        <v>273</v>
      </c>
      <c r="AI95" s="1" t="s">
        <v>6833</v>
      </c>
      <c r="AJ95" s="1" t="s">
        <v>583</v>
      </c>
      <c r="AK95" s="1" t="s">
        <v>6811</v>
      </c>
      <c r="AL95" s="1" t="s">
        <v>6834</v>
      </c>
      <c r="AM95" s="1" t="s">
        <v>6835</v>
      </c>
      <c r="AN95" s="1" t="str">
        <f t="shared" si="2"/>
        <v>2015</v>
      </c>
      <c r="AO95" s="1">
        <f t="shared" si="3"/>
        <v>22</v>
      </c>
      <c r="AP95" s="1" t="s">
        <v>60</v>
      </c>
      <c r="AQ95" s="1" t="s">
        <v>61</v>
      </c>
      <c r="AR95" s="1"/>
      <c r="AS95" s="1"/>
      <c r="AT95" s="1"/>
      <c r="AU95" s="1" t="s">
        <v>65</v>
      </c>
      <c r="AV95" s="1" t="s">
        <v>56</v>
      </c>
      <c r="AW95" s="1" t="s">
        <v>55</v>
      </c>
      <c r="AX95" s="1" t="s">
        <v>475</v>
      </c>
    </row>
    <row r="96" spans="1:50">
      <c r="A96" s="1" t="s">
        <v>6864</v>
      </c>
      <c r="B96" s="1" t="s">
        <v>6863</v>
      </c>
      <c r="C96" s="1"/>
      <c r="D96" s="1"/>
      <c r="E96" s="1"/>
      <c r="F96" s="1"/>
      <c r="G96" s="1" t="s">
        <v>55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 t="s">
        <v>148</v>
      </c>
      <c r="X96" s="1" t="s">
        <v>273</v>
      </c>
      <c r="Y96" s="1" t="s">
        <v>472</v>
      </c>
      <c r="Z96" s="1"/>
      <c r="AA96" s="1"/>
      <c r="AB96" s="1" t="s">
        <v>55</v>
      </c>
      <c r="AC96" s="1"/>
      <c r="AD96" s="1" t="s">
        <v>273</v>
      </c>
      <c r="AE96" s="1"/>
      <c r="AF96" s="1"/>
      <c r="AG96" s="1" t="s">
        <v>53</v>
      </c>
      <c r="AH96" s="1"/>
      <c r="AI96" s="1" t="s">
        <v>6864</v>
      </c>
      <c r="AJ96" s="1" t="s">
        <v>88</v>
      </c>
      <c r="AK96" s="1" t="s">
        <v>6811</v>
      </c>
      <c r="AL96" s="1" t="s">
        <v>3932</v>
      </c>
      <c r="AM96" s="1" t="s">
        <v>1222</v>
      </c>
      <c r="AN96" s="1" t="str">
        <f t="shared" si="2"/>
        <v>2015</v>
      </c>
      <c r="AO96" s="1">
        <f t="shared" si="3"/>
        <v>27</v>
      </c>
      <c r="AP96" s="1" t="s">
        <v>79</v>
      </c>
      <c r="AQ96" s="1" t="s">
        <v>6865</v>
      </c>
      <c r="AR96" s="1"/>
      <c r="AS96" s="1"/>
      <c r="AT96" s="1"/>
      <c r="AU96" s="1" t="s">
        <v>226</v>
      </c>
      <c r="AV96" s="1" t="s">
        <v>5201</v>
      </c>
      <c r="AW96" s="1"/>
      <c r="AX96" s="1"/>
    </row>
    <row r="97" spans="1:50">
      <c r="A97" s="1" t="s">
        <v>6906</v>
      </c>
      <c r="B97" s="1" t="s">
        <v>6905</v>
      </c>
      <c r="C97" s="1"/>
      <c r="D97" s="1"/>
      <c r="E97" s="1"/>
      <c r="F97" s="1"/>
      <c r="G97" s="1" t="s">
        <v>55</v>
      </c>
      <c r="H97" s="1"/>
      <c r="I97" s="1"/>
      <c r="J97" s="1"/>
      <c r="K97" s="1"/>
      <c r="L97" s="1"/>
      <c r="M97" s="1" t="s">
        <v>99</v>
      </c>
      <c r="N97" s="1"/>
      <c r="O97" s="1" t="s">
        <v>108</v>
      </c>
      <c r="P97" s="1" t="s">
        <v>114</v>
      </c>
      <c r="Q97" s="1"/>
      <c r="R97" s="1"/>
      <c r="S97" s="1"/>
      <c r="T97" s="1"/>
      <c r="U97" s="1"/>
      <c r="V97" s="1"/>
      <c r="W97" s="1"/>
      <c r="X97" s="1"/>
      <c r="Y97" s="1" t="s">
        <v>715</v>
      </c>
      <c r="Z97" s="1"/>
      <c r="AA97" s="1" t="s">
        <v>141</v>
      </c>
      <c r="AB97" s="1" t="s">
        <v>55</v>
      </c>
      <c r="AC97" s="1"/>
      <c r="AD97" s="1" t="s">
        <v>273</v>
      </c>
      <c r="AE97" s="1"/>
      <c r="AF97" s="1" t="s">
        <v>273</v>
      </c>
      <c r="AG97" s="1" t="s">
        <v>986</v>
      </c>
      <c r="AH97" s="1" t="s">
        <v>273</v>
      </c>
      <c r="AI97" s="1" t="s">
        <v>6906</v>
      </c>
      <c r="AJ97" s="1" t="s">
        <v>160</v>
      </c>
      <c r="AK97" s="1" t="s">
        <v>3815</v>
      </c>
      <c r="AL97" s="1" t="s">
        <v>3815</v>
      </c>
      <c r="AM97" s="1" t="s">
        <v>6908</v>
      </c>
      <c r="AN97" s="1" t="str">
        <f t="shared" si="2"/>
        <v>2020</v>
      </c>
      <c r="AO97" s="1">
        <f t="shared" si="3"/>
        <v>58</v>
      </c>
      <c r="AP97" s="1" t="s">
        <v>60</v>
      </c>
      <c r="AQ97" s="1" t="s">
        <v>61</v>
      </c>
      <c r="AR97" s="1" t="s">
        <v>232</v>
      </c>
      <c r="AS97" s="1" t="s">
        <v>351</v>
      </c>
      <c r="AT97" s="1" t="s">
        <v>603</v>
      </c>
      <c r="AU97" s="1" t="s">
        <v>311</v>
      </c>
      <c r="AV97" s="1" t="s">
        <v>6909</v>
      </c>
      <c r="AW97" s="1" t="s">
        <v>55</v>
      </c>
      <c r="AX97" s="1" t="s">
        <v>475</v>
      </c>
    </row>
    <row r="98" spans="1:50">
      <c r="A98" s="1" t="s">
        <v>6962</v>
      </c>
      <c r="B98" s="1" t="s">
        <v>6961</v>
      </c>
      <c r="C98" s="1"/>
      <c r="D98" s="1"/>
      <c r="E98" s="1"/>
      <c r="F98" s="1"/>
      <c r="G98" s="1" t="s">
        <v>55</v>
      </c>
      <c r="H98" s="1"/>
      <c r="I98" s="1" t="s">
        <v>53</v>
      </c>
      <c r="J98" s="1"/>
      <c r="K98" s="1"/>
      <c r="L98" s="1"/>
      <c r="M98" s="1"/>
      <c r="N98" s="1"/>
      <c r="O98" s="1"/>
      <c r="P98" s="1"/>
      <c r="Q98" s="1"/>
      <c r="R98" s="1" t="s">
        <v>50</v>
      </c>
      <c r="S98" s="1" t="s">
        <v>500</v>
      </c>
      <c r="T98" s="1"/>
      <c r="U98" s="1"/>
      <c r="V98" s="1"/>
      <c r="W98" s="1"/>
      <c r="X98" s="1"/>
      <c r="Y98" s="1"/>
      <c r="Z98" s="1"/>
      <c r="AA98" s="1"/>
      <c r="AB98" s="1" t="s">
        <v>55</v>
      </c>
      <c r="AC98" s="1"/>
      <c r="AD98" s="1"/>
      <c r="AE98" s="1"/>
      <c r="AF98" s="1"/>
      <c r="AG98" s="1" t="s">
        <v>50</v>
      </c>
      <c r="AH98" s="1" t="s">
        <v>500</v>
      </c>
      <c r="AI98" s="1" t="s">
        <v>6962</v>
      </c>
      <c r="AJ98" s="1" t="s">
        <v>809</v>
      </c>
      <c r="AK98" s="1" t="s">
        <v>3996</v>
      </c>
      <c r="AL98" s="1" t="s">
        <v>3996</v>
      </c>
      <c r="AM98" s="1" t="s">
        <v>97</v>
      </c>
      <c r="AN98" s="1" t="str">
        <f t="shared" si="2"/>
        <v>2020</v>
      </c>
      <c r="AO98" s="1">
        <f t="shared" si="3"/>
        <v>36</v>
      </c>
      <c r="AP98" s="1" t="s">
        <v>60</v>
      </c>
      <c r="AQ98" s="1" t="s">
        <v>61</v>
      </c>
      <c r="AR98" s="1" t="s">
        <v>388</v>
      </c>
      <c r="AS98" s="1" t="s">
        <v>219</v>
      </c>
      <c r="AT98" s="1" t="s">
        <v>1047</v>
      </c>
      <c r="AU98" s="1" t="s">
        <v>405</v>
      </c>
      <c r="AV98" s="1" t="s">
        <v>56</v>
      </c>
      <c r="AW98" s="1" t="s">
        <v>50</v>
      </c>
      <c r="AX98" s="1" t="s">
        <v>1585</v>
      </c>
    </row>
    <row r="99" spans="1:50">
      <c r="A99" s="1" t="s">
        <v>6978</v>
      </c>
      <c r="B99" s="1" t="s">
        <v>6977</v>
      </c>
      <c r="C99" s="1"/>
      <c r="D99" s="1"/>
      <c r="E99" s="1"/>
      <c r="F99" s="1"/>
      <c r="G99" s="1" t="s">
        <v>115</v>
      </c>
      <c r="H99" s="1"/>
      <c r="I99" s="1" t="s">
        <v>53</v>
      </c>
      <c r="J99" s="1"/>
      <c r="K99" s="1"/>
      <c r="L99" s="1"/>
      <c r="M99" s="1"/>
      <c r="N99" s="1"/>
      <c r="O99" s="1"/>
      <c r="P99" s="1"/>
      <c r="Q99" s="1"/>
      <c r="R99" s="1" t="s">
        <v>50</v>
      </c>
      <c r="S99" s="1" t="s">
        <v>63</v>
      </c>
      <c r="T99" s="1"/>
      <c r="U99" s="1"/>
      <c r="V99" s="1"/>
      <c r="W99" s="1"/>
      <c r="X99" s="1"/>
      <c r="Y99" s="1"/>
      <c r="Z99" s="1"/>
      <c r="AA99" s="1"/>
      <c r="AB99" s="1" t="s">
        <v>115</v>
      </c>
      <c r="AC99" s="1"/>
      <c r="AD99" s="1"/>
      <c r="AE99" s="1"/>
      <c r="AF99" s="1"/>
      <c r="AG99" s="1" t="s">
        <v>50</v>
      </c>
      <c r="AH99" s="1" t="s">
        <v>63</v>
      </c>
      <c r="AI99" s="1" t="s">
        <v>6978</v>
      </c>
      <c r="AJ99" s="1" t="s">
        <v>63</v>
      </c>
      <c r="AK99" s="1" t="s">
        <v>3996</v>
      </c>
      <c r="AL99" s="1" t="s">
        <v>3996</v>
      </c>
      <c r="AM99" s="1" t="s">
        <v>4942</v>
      </c>
      <c r="AN99" s="1" t="str">
        <f t="shared" si="2"/>
        <v>2017</v>
      </c>
      <c r="AO99" s="1">
        <f t="shared" si="3"/>
        <v>27</v>
      </c>
      <c r="AP99" s="1" t="s">
        <v>60</v>
      </c>
      <c r="AQ99" s="1" t="s">
        <v>61</v>
      </c>
      <c r="AR99" s="1" t="s">
        <v>168</v>
      </c>
      <c r="AS99" s="1" t="s">
        <v>160</v>
      </c>
      <c r="AT99" s="1" t="s">
        <v>6980</v>
      </c>
      <c r="AU99" s="1" t="s">
        <v>105</v>
      </c>
      <c r="AV99" s="1" t="s">
        <v>56</v>
      </c>
      <c r="AW99" s="1" t="s">
        <v>99</v>
      </c>
      <c r="AX99" s="1" t="s">
        <v>4035</v>
      </c>
    </row>
    <row r="100" spans="1:50">
      <c r="A100" s="1" t="s">
        <v>6985</v>
      </c>
      <c r="B100" s="1" t="s">
        <v>6984</v>
      </c>
      <c r="C100" s="1" t="s">
        <v>50</v>
      </c>
      <c r="D100" s="1" t="s">
        <v>125</v>
      </c>
      <c r="E100" s="1"/>
      <c r="F100" s="1"/>
      <c r="G100" s="1" t="s">
        <v>50</v>
      </c>
      <c r="H100" s="1" t="s">
        <v>50</v>
      </c>
      <c r="I100" s="1"/>
      <c r="J100" s="1"/>
      <c r="K100" s="1"/>
      <c r="L100" s="1" t="s">
        <v>116</v>
      </c>
      <c r="M100" s="1"/>
      <c r="N100" s="1"/>
      <c r="O100" s="1"/>
      <c r="P100" s="1"/>
      <c r="Q100" s="1" t="s">
        <v>273</v>
      </c>
      <c r="R100" s="1"/>
      <c r="S100" s="1"/>
      <c r="T100" s="1"/>
      <c r="U100" s="1"/>
      <c r="V100" s="1"/>
      <c r="W100" s="1" t="s">
        <v>50</v>
      </c>
      <c r="X100" s="1" t="s">
        <v>273</v>
      </c>
      <c r="Y100" s="1"/>
      <c r="Z100" s="1"/>
      <c r="AA100" s="1"/>
      <c r="AB100" s="1" t="s">
        <v>50</v>
      </c>
      <c r="AC100" s="1"/>
      <c r="AD100" s="1"/>
      <c r="AE100" s="1"/>
      <c r="AF100" s="1"/>
      <c r="AG100" s="1" t="s">
        <v>53</v>
      </c>
      <c r="AH100" s="1" t="s">
        <v>273</v>
      </c>
      <c r="AI100" s="1" t="s">
        <v>6985</v>
      </c>
      <c r="AJ100" s="1" t="s">
        <v>120</v>
      </c>
      <c r="AK100" s="1" t="s">
        <v>3996</v>
      </c>
      <c r="AL100" s="1" t="s">
        <v>3996</v>
      </c>
      <c r="AM100" s="1" t="s">
        <v>6987</v>
      </c>
      <c r="AN100" s="1" t="str">
        <f t="shared" si="2"/>
        <v>2015</v>
      </c>
      <c r="AO100" s="1">
        <f t="shared" si="3"/>
        <v>41</v>
      </c>
      <c r="AP100" s="1" t="s">
        <v>79</v>
      </c>
      <c r="AQ100" s="1" t="s">
        <v>61</v>
      </c>
      <c r="AR100" s="1" t="s">
        <v>646</v>
      </c>
      <c r="AS100" s="1" t="s">
        <v>693</v>
      </c>
      <c r="AT100" s="1" t="s">
        <v>6986</v>
      </c>
      <c r="AU100" s="1" t="s">
        <v>417</v>
      </c>
      <c r="AV100" s="1" t="s">
        <v>77</v>
      </c>
      <c r="AW100" s="1"/>
      <c r="AX100" s="1"/>
    </row>
    <row r="101" spans="1:50">
      <c r="A101" s="1" t="s">
        <v>7036</v>
      </c>
      <c r="B101" s="1" t="s">
        <v>7035</v>
      </c>
      <c r="C101" s="1"/>
      <c r="D101" s="1"/>
      <c r="E101" s="1"/>
      <c r="F101" s="1"/>
      <c r="G101" s="1" t="s">
        <v>55</v>
      </c>
      <c r="H101" s="1"/>
      <c r="I101" s="1" t="s">
        <v>53</v>
      </c>
      <c r="J101" s="1"/>
      <c r="K101" s="1"/>
      <c r="L101" s="1"/>
      <c r="M101" s="1"/>
      <c r="N101" s="1"/>
      <c r="O101" s="1"/>
      <c r="P101" s="1"/>
      <c r="Q101" s="1"/>
      <c r="R101" s="1" t="s">
        <v>53</v>
      </c>
      <c r="S101" s="1" t="s">
        <v>500</v>
      </c>
      <c r="T101" s="1"/>
      <c r="U101" s="1"/>
      <c r="V101" s="1"/>
      <c r="W101" s="1"/>
      <c r="X101" s="1"/>
      <c r="Y101" s="1"/>
      <c r="Z101" s="1"/>
      <c r="AA101" s="1"/>
      <c r="AB101" s="1" t="s">
        <v>55</v>
      </c>
      <c r="AC101" s="1"/>
      <c r="AD101" s="1"/>
      <c r="AE101" s="1"/>
      <c r="AF101" s="1"/>
      <c r="AG101" s="1" t="s">
        <v>53</v>
      </c>
      <c r="AH101" s="1" t="s">
        <v>500</v>
      </c>
      <c r="AI101" s="1" t="s">
        <v>7036</v>
      </c>
      <c r="AJ101" s="1" t="s">
        <v>678</v>
      </c>
      <c r="AK101" s="1" t="s">
        <v>7037</v>
      </c>
      <c r="AL101" s="1" t="s">
        <v>7037</v>
      </c>
      <c r="AM101" s="1" t="s">
        <v>195</v>
      </c>
      <c r="AN101" s="1" t="str">
        <f t="shared" si="2"/>
        <v>2018</v>
      </c>
      <c r="AO101" s="1">
        <f t="shared" si="3"/>
        <v>32</v>
      </c>
      <c r="AP101" s="1" t="s">
        <v>79</v>
      </c>
      <c r="AQ101" s="1" t="s">
        <v>102</v>
      </c>
      <c r="AR101" s="1" t="s">
        <v>89</v>
      </c>
      <c r="AS101" s="1" t="s">
        <v>136</v>
      </c>
      <c r="AT101" s="1" t="s">
        <v>1558</v>
      </c>
      <c r="AU101" s="1" t="s">
        <v>2015</v>
      </c>
      <c r="AV101" s="1" t="s">
        <v>56</v>
      </c>
      <c r="AW101" s="1" t="s">
        <v>53</v>
      </c>
      <c r="AX101" s="1" t="s">
        <v>600</v>
      </c>
    </row>
    <row r="102" spans="1:50">
      <c r="A102" s="1" t="s">
        <v>7040</v>
      </c>
      <c r="B102" s="1" t="s">
        <v>7039</v>
      </c>
      <c r="C102" s="1"/>
      <c r="D102" s="1"/>
      <c r="E102" s="1"/>
      <c r="F102" s="1"/>
      <c r="G102" s="1" t="s">
        <v>55</v>
      </c>
      <c r="H102" s="1"/>
      <c r="I102" s="1"/>
      <c r="J102" s="1"/>
      <c r="K102" s="1" t="s">
        <v>55</v>
      </c>
      <c r="L102" s="1"/>
      <c r="M102" s="1"/>
      <c r="N102" s="1"/>
      <c r="O102" s="1"/>
      <c r="P102" s="1"/>
      <c r="Q102" s="1"/>
      <c r="R102" s="1"/>
      <c r="S102" s="1"/>
      <c r="T102" s="1"/>
      <c r="U102" s="1" t="s">
        <v>116</v>
      </c>
      <c r="V102" s="1" t="s">
        <v>958</v>
      </c>
      <c r="W102" s="1"/>
      <c r="X102" s="1"/>
      <c r="Y102" s="1"/>
      <c r="Z102" s="1"/>
      <c r="AA102" s="1"/>
      <c r="AB102" s="1" t="s">
        <v>55</v>
      </c>
      <c r="AC102" s="1"/>
      <c r="AD102" s="1"/>
      <c r="AE102" s="1"/>
      <c r="AF102" s="1"/>
      <c r="AG102" s="1" t="s">
        <v>116</v>
      </c>
      <c r="AH102" s="1" t="s">
        <v>958</v>
      </c>
      <c r="AI102" s="1" t="s">
        <v>7040</v>
      </c>
      <c r="AJ102" s="1" t="s">
        <v>1694</v>
      </c>
      <c r="AK102" s="1" t="s">
        <v>7037</v>
      </c>
      <c r="AL102" s="1" t="s">
        <v>7037</v>
      </c>
      <c r="AM102" s="1" t="s">
        <v>7043</v>
      </c>
      <c r="AN102" s="1" t="str">
        <f t="shared" si="2"/>
        <v>2020</v>
      </c>
      <c r="AO102" s="1">
        <f t="shared" si="3"/>
        <v>72</v>
      </c>
      <c r="AP102" s="1" t="s">
        <v>79</v>
      </c>
      <c r="AQ102" s="1" t="s">
        <v>61</v>
      </c>
      <c r="AR102" s="1" t="s">
        <v>103</v>
      </c>
      <c r="AS102" s="1" t="s">
        <v>1488</v>
      </c>
      <c r="AT102" s="1" t="s">
        <v>7042</v>
      </c>
      <c r="AU102" s="1" t="s">
        <v>354</v>
      </c>
      <c r="AV102" s="1" t="s">
        <v>73</v>
      </c>
      <c r="AW102" s="1"/>
      <c r="AX102" s="1"/>
    </row>
    <row r="103" spans="1:50">
      <c r="A103" s="1" t="s">
        <v>595</v>
      </c>
      <c r="B103" s="1" t="s">
        <v>7047</v>
      </c>
      <c r="C103" s="1"/>
      <c r="D103" s="1"/>
      <c r="E103" s="1"/>
      <c r="F103" s="1"/>
      <c r="G103" s="1" t="s">
        <v>55</v>
      </c>
      <c r="H103" s="1"/>
      <c r="I103" s="1" t="s">
        <v>53</v>
      </c>
      <c r="J103" s="1"/>
      <c r="K103" s="1" t="s">
        <v>55</v>
      </c>
      <c r="L103" s="1" t="s">
        <v>116</v>
      </c>
      <c r="M103" s="1"/>
      <c r="N103" s="1"/>
      <c r="O103" s="1"/>
      <c r="P103" s="1"/>
      <c r="Q103" s="1"/>
      <c r="R103" s="1" t="s">
        <v>715</v>
      </c>
      <c r="S103" s="1" t="s">
        <v>273</v>
      </c>
      <c r="T103" s="1"/>
      <c r="U103" s="1" t="s">
        <v>126</v>
      </c>
      <c r="V103" s="1" t="s">
        <v>273</v>
      </c>
      <c r="W103" s="1" t="s">
        <v>53</v>
      </c>
      <c r="X103" s="1" t="s">
        <v>273</v>
      </c>
      <c r="Y103" s="1"/>
      <c r="Z103" s="1"/>
      <c r="AA103" s="1"/>
      <c r="AB103" s="1" t="s">
        <v>55</v>
      </c>
      <c r="AC103" s="1"/>
      <c r="AD103" s="1"/>
      <c r="AE103" s="1"/>
      <c r="AF103" s="1"/>
      <c r="AG103" s="1" t="s">
        <v>7048</v>
      </c>
      <c r="AH103" s="1" t="s">
        <v>273</v>
      </c>
      <c r="AI103" s="1" t="s">
        <v>595</v>
      </c>
      <c r="AJ103" s="1" t="s">
        <v>464</v>
      </c>
      <c r="AK103" s="1" t="s">
        <v>7037</v>
      </c>
      <c r="AL103" s="1" t="s">
        <v>7037</v>
      </c>
      <c r="AM103" s="1" t="s">
        <v>7052</v>
      </c>
      <c r="AN103" s="1" t="str">
        <f t="shared" si="2"/>
        <v>2000</v>
      </c>
      <c r="AO103" s="1">
        <f t="shared" si="3"/>
        <v>11</v>
      </c>
      <c r="AP103" s="1" t="s">
        <v>79</v>
      </c>
      <c r="AQ103" s="1" t="s">
        <v>61</v>
      </c>
      <c r="AR103" s="1" t="s">
        <v>265</v>
      </c>
      <c r="AS103" s="1" t="s">
        <v>382</v>
      </c>
      <c r="AT103" s="1" t="s">
        <v>7050</v>
      </c>
      <c r="AU103" s="1" t="s">
        <v>7051</v>
      </c>
      <c r="AV103" s="1" t="s">
        <v>107</v>
      </c>
      <c r="AW103" s="1" t="s">
        <v>53</v>
      </c>
      <c r="AX103" s="1" t="s">
        <v>600</v>
      </c>
    </row>
    <row r="104" spans="1:50">
      <c r="A104" s="1" t="s">
        <v>7054</v>
      </c>
      <c r="B104" s="1" t="s">
        <v>7053</v>
      </c>
      <c r="C104" s="1" t="s">
        <v>50</v>
      </c>
      <c r="D104" s="1" t="s">
        <v>125</v>
      </c>
      <c r="E104" s="1"/>
      <c r="F104" s="1"/>
      <c r="G104" s="1" t="s">
        <v>55</v>
      </c>
      <c r="H104" s="1" t="s">
        <v>50</v>
      </c>
      <c r="I104" s="1" t="s">
        <v>53</v>
      </c>
      <c r="J104" s="1" t="s">
        <v>54</v>
      </c>
      <c r="K104" s="1" t="s">
        <v>55</v>
      </c>
      <c r="L104" s="1" t="s">
        <v>116</v>
      </c>
      <c r="M104" s="1"/>
      <c r="N104" s="1"/>
      <c r="O104" s="1"/>
      <c r="P104" s="1"/>
      <c r="Q104" s="1" t="s">
        <v>273</v>
      </c>
      <c r="R104" s="1" t="s">
        <v>141</v>
      </c>
      <c r="S104" s="1" t="s">
        <v>273</v>
      </c>
      <c r="T104" s="1" t="s">
        <v>53</v>
      </c>
      <c r="U104" s="1" t="s">
        <v>169</v>
      </c>
      <c r="V104" s="1" t="s">
        <v>273</v>
      </c>
      <c r="W104" s="1" t="s">
        <v>58</v>
      </c>
      <c r="X104" s="1" t="s">
        <v>273</v>
      </c>
      <c r="Y104" s="1"/>
      <c r="Z104" s="1"/>
      <c r="AA104" s="1"/>
      <c r="AB104" s="1" t="s">
        <v>55</v>
      </c>
      <c r="AC104" s="1" t="s">
        <v>273</v>
      </c>
      <c r="AD104" s="1"/>
      <c r="AE104" s="1"/>
      <c r="AF104" s="1"/>
      <c r="AG104" s="1" t="s">
        <v>7055</v>
      </c>
      <c r="AH104" s="1" t="s">
        <v>273</v>
      </c>
      <c r="AI104" s="1" t="s">
        <v>7054</v>
      </c>
      <c r="AJ104" s="1" t="s">
        <v>351</v>
      </c>
      <c r="AK104" s="1" t="s">
        <v>7037</v>
      </c>
      <c r="AL104" s="1" t="s">
        <v>7037</v>
      </c>
      <c r="AM104" s="1" t="s">
        <v>7057</v>
      </c>
      <c r="AN104" s="1" t="str">
        <f t="shared" si="2"/>
        <v>2004</v>
      </c>
      <c r="AO104" s="1">
        <f t="shared" si="3"/>
        <v>39</v>
      </c>
      <c r="AP104" s="1" t="s">
        <v>60</v>
      </c>
      <c r="AQ104" s="1" t="s">
        <v>61</v>
      </c>
      <c r="AR104" s="1" t="s">
        <v>232</v>
      </c>
      <c r="AS104" s="1" t="s">
        <v>240</v>
      </c>
      <c r="AT104" s="1" t="s">
        <v>242</v>
      </c>
      <c r="AU104" s="1" t="s">
        <v>354</v>
      </c>
      <c r="AV104" s="1" t="s">
        <v>275</v>
      </c>
      <c r="AW104" s="1" t="s">
        <v>53</v>
      </c>
      <c r="AX104" s="1" t="s">
        <v>600</v>
      </c>
    </row>
    <row r="105" spans="1:50">
      <c r="A105" s="1" t="s">
        <v>5341</v>
      </c>
      <c r="B105" s="1" t="s">
        <v>7086</v>
      </c>
      <c r="C105" s="1"/>
      <c r="D105" s="1"/>
      <c r="E105" s="1"/>
      <c r="F105" s="1"/>
      <c r="G105" s="1" t="s">
        <v>55</v>
      </c>
      <c r="H105" s="1"/>
      <c r="I105" s="1" t="s">
        <v>53</v>
      </c>
      <c r="J105" s="1"/>
      <c r="K105" s="1"/>
      <c r="L105" s="1"/>
      <c r="M105" s="1"/>
      <c r="N105" s="1"/>
      <c r="O105" s="1"/>
      <c r="P105" s="1"/>
      <c r="Q105" s="1"/>
      <c r="R105" s="1" t="s">
        <v>53</v>
      </c>
      <c r="S105" s="1" t="s">
        <v>63</v>
      </c>
      <c r="T105" s="1"/>
      <c r="U105" s="1"/>
      <c r="V105" s="1"/>
      <c r="W105" s="1"/>
      <c r="X105" s="1"/>
      <c r="Y105" s="1"/>
      <c r="Z105" s="1"/>
      <c r="AA105" s="1"/>
      <c r="AB105" s="1" t="s">
        <v>55</v>
      </c>
      <c r="AC105" s="1"/>
      <c r="AD105" s="1"/>
      <c r="AE105" s="1"/>
      <c r="AF105" s="1"/>
      <c r="AG105" s="1"/>
      <c r="AH105" s="1"/>
      <c r="AI105" s="1" t="s">
        <v>5341</v>
      </c>
      <c r="AJ105" s="1" t="s">
        <v>555</v>
      </c>
      <c r="AK105" s="1" t="s">
        <v>3916</v>
      </c>
      <c r="AL105" s="1" t="s">
        <v>731</v>
      </c>
      <c r="AM105" s="1" t="s">
        <v>731</v>
      </c>
      <c r="AN105" s="1" t="str">
        <f t="shared" si="2"/>
        <v>2015</v>
      </c>
      <c r="AO105" s="1">
        <f t="shared" si="3"/>
        <v>40</v>
      </c>
      <c r="AP105" s="1" t="s">
        <v>60</v>
      </c>
      <c r="AQ105" s="1" t="s">
        <v>61</v>
      </c>
      <c r="AR105" s="1"/>
      <c r="AS105" s="1"/>
      <c r="AT105" s="1"/>
      <c r="AU105" s="1" t="s">
        <v>6735</v>
      </c>
      <c r="AV105" s="1" t="s">
        <v>56</v>
      </c>
      <c r="AW105" s="1"/>
      <c r="AX105" s="1"/>
    </row>
    <row r="106" spans="1:50">
      <c r="A106" s="1" t="s">
        <v>2311</v>
      </c>
      <c r="B106" s="1" t="s">
        <v>7100</v>
      </c>
      <c r="C106" s="1"/>
      <c r="D106" s="1"/>
      <c r="E106" s="1"/>
      <c r="F106" s="1"/>
      <c r="G106" s="1" t="s">
        <v>55</v>
      </c>
      <c r="H106" s="1"/>
      <c r="I106" s="1" t="s">
        <v>53</v>
      </c>
      <c r="J106" s="1"/>
      <c r="K106" s="1"/>
      <c r="L106" s="1"/>
      <c r="M106" s="1"/>
      <c r="N106" s="1"/>
      <c r="O106" s="1"/>
      <c r="P106" s="1"/>
      <c r="Q106" s="1"/>
      <c r="R106" s="1" t="s">
        <v>986</v>
      </c>
      <c r="S106" s="1" t="s">
        <v>273</v>
      </c>
      <c r="T106" s="1"/>
      <c r="U106" s="1"/>
      <c r="V106" s="1"/>
      <c r="W106" s="1"/>
      <c r="X106" s="1"/>
      <c r="Y106" s="1"/>
      <c r="Z106" s="1"/>
      <c r="AA106" s="1"/>
      <c r="AB106" s="1" t="s">
        <v>55</v>
      </c>
      <c r="AC106" s="1"/>
      <c r="AD106" s="1"/>
      <c r="AE106" s="1"/>
      <c r="AF106" s="1"/>
      <c r="AG106" s="1" t="s">
        <v>986</v>
      </c>
      <c r="AH106" s="1" t="s">
        <v>273</v>
      </c>
      <c r="AI106" s="1" t="s">
        <v>2311</v>
      </c>
      <c r="AJ106" s="1" t="s">
        <v>584</v>
      </c>
      <c r="AK106" s="1" t="s">
        <v>7089</v>
      </c>
      <c r="AL106" s="1" t="s">
        <v>7034</v>
      </c>
      <c r="AM106" s="1" t="s">
        <v>7102</v>
      </c>
      <c r="AN106" s="1" t="str">
        <f t="shared" si="2"/>
        <v>2015</v>
      </c>
      <c r="AO106" s="1">
        <f t="shared" si="3"/>
        <v>37</v>
      </c>
      <c r="AP106" s="1" t="s">
        <v>60</v>
      </c>
      <c r="AQ106" s="1" t="s">
        <v>61</v>
      </c>
      <c r="AR106" s="1"/>
      <c r="AS106" s="1"/>
      <c r="AT106" s="1"/>
      <c r="AU106" s="1" t="s">
        <v>2410</v>
      </c>
      <c r="AV106" s="1" t="s">
        <v>7103</v>
      </c>
      <c r="AW106" s="1" t="s">
        <v>55</v>
      </c>
      <c r="AX106" s="1" t="s">
        <v>475</v>
      </c>
    </row>
    <row r="107" spans="1:50">
      <c r="A107" s="1" t="s">
        <v>7105</v>
      </c>
      <c r="B107" s="1" t="s">
        <v>7104</v>
      </c>
      <c r="C107" s="1"/>
      <c r="D107" s="1"/>
      <c r="E107" s="1"/>
      <c r="F107" s="1"/>
      <c r="G107" s="1" t="s">
        <v>55</v>
      </c>
      <c r="H107" s="1"/>
      <c r="I107" s="1"/>
      <c r="J107" s="1" t="s">
        <v>54</v>
      </c>
      <c r="K107" s="1"/>
      <c r="L107" s="1"/>
      <c r="M107" s="1"/>
      <c r="N107" s="1"/>
      <c r="O107" s="1"/>
      <c r="P107" s="1"/>
      <c r="Q107" s="1"/>
      <c r="R107" s="1"/>
      <c r="S107" s="1"/>
      <c r="T107" s="1" t="s">
        <v>472</v>
      </c>
      <c r="U107" s="1"/>
      <c r="V107" s="1"/>
      <c r="W107" s="1"/>
      <c r="X107" s="1"/>
      <c r="Y107" s="1"/>
      <c r="Z107" s="1"/>
      <c r="AA107" s="1"/>
      <c r="AB107" s="1" t="s">
        <v>55</v>
      </c>
      <c r="AC107" s="1" t="s">
        <v>136</v>
      </c>
      <c r="AD107" s="1"/>
      <c r="AE107" s="1"/>
      <c r="AF107" s="1"/>
      <c r="AG107" s="1"/>
      <c r="AH107" s="1"/>
      <c r="AI107" s="1" t="s">
        <v>7105</v>
      </c>
      <c r="AJ107" s="1" t="s">
        <v>136</v>
      </c>
      <c r="AK107" s="1" t="s">
        <v>7089</v>
      </c>
      <c r="AL107" s="1" t="s">
        <v>7089</v>
      </c>
      <c r="AM107" s="1" t="s">
        <v>7043</v>
      </c>
      <c r="AN107" s="1" t="str">
        <f t="shared" si="2"/>
        <v>2020</v>
      </c>
      <c r="AO107" s="1">
        <f t="shared" si="3"/>
        <v>50</v>
      </c>
      <c r="AP107" s="1" t="s">
        <v>60</v>
      </c>
      <c r="AQ107" s="1" t="s">
        <v>61</v>
      </c>
      <c r="AR107" s="1" t="s">
        <v>135</v>
      </c>
      <c r="AS107" s="1" t="s">
        <v>299</v>
      </c>
      <c r="AT107" s="1" t="s">
        <v>7107</v>
      </c>
      <c r="AU107" s="1" t="s">
        <v>105</v>
      </c>
      <c r="AV107" s="1" t="s">
        <v>77</v>
      </c>
      <c r="AW107" s="1" t="s">
        <v>53</v>
      </c>
      <c r="AX107" s="1" t="s">
        <v>600</v>
      </c>
    </row>
    <row r="108" spans="1:50">
      <c r="A108" s="1" t="s">
        <v>3671</v>
      </c>
      <c r="B108" s="1" t="s">
        <v>7111</v>
      </c>
      <c r="C108" s="1"/>
      <c r="D108" s="1"/>
      <c r="E108" s="1"/>
      <c r="F108" s="1"/>
      <c r="G108" s="1" t="s">
        <v>55</v>
      </c>
      <c r="H108" s="1"/>
      <c r="I108" s="1" t="s">
        <v>53</v>
      </c>
      <c r="J108" s="1" t="s">
        <v>54</v>
      </c>
      <c r="K108" s="1" t="s">
        <v>55</v>
      </c>
      <c r="L108" s="1" t="s">
        <v>116</v>
      </c>
      <c r="M108" s="1"/>
      <c r="N108" s="1"/>
      <c r="O108" s="1"/>
      <c r="P108" s="1"/>
      <c r="Q108" s="1"/>
      <c r="R108" s="1" t="s">
        <v>53</v>
      </c>
      <c r="S108" s="1" t="s">
        <v>63</v>
      </c>
      <c r="T108" s="1" t="s">
        <v>50</v>
      </c>
      <c r="U108" s="1" t="s">
        <v>55</v>
      </c>
      <c r="V108" s="1" t="s">
        <v>136</v>
      </c>
      <c r="W108" s="1" t="s">
        <v>50</v>
      </c>
      <c r="X108" s="1" t="s">
        <v>63</v>
      </c>
      <c r="Y108" s="1"/>
      <c r="Z108" s="1"/>
      <c r="AA108" s="1"/>
      <c r="AB108" s="1" t="s">
        <v>55</v>
      </c>
      <c r="AC108" s="1" t="s">
        <v>136</v>
      </c>
      <c r="AD108" s="1"/>
      <c r="AE108" s="1"/>
      <c r="AF108" s="1"/>
      <c r="AG108" s="1"/>
      <c r="AH108" s="1"/>
      <c r="AI108" s="1" t="s">
        <v>3671</v>
      </c>
      <c r="AJ108" s="1" t="s">
        <v>134</v>
      </c>
      <c r="AK108" s="1" t="s">
        <v>7089</v>
      </c>
      <c r="AL108" s="1" t="s">
        <v>7089</v>
      </c>
      <c r="AM108" s="1" t="s">
        <v>6721</v>
      </c>
      <c r="AN108" s="1" t="str">
        <f t="shared" si="2"/>
        <v>2012</v>
      </c>
      <c r="AO108" s="1">
        <f t="shared" si="3"/>
        <v>19</v>
      </c>
      <c r="AP108" s="1" t="s">
        <v>60</v>
      </c>
      <c r="AQ108" s="1" t="s">
        <v>61</v>
      </c>
      <c r="AR108" s="1" t="s">
        <v>255</v>
      </c>
      <c r="AS108" s="1" t="s">
        <v>240</v>
      </c>
      <c r="AT108" s="1" t="s">
        <v>7113</v>
      </c>
      <c r="AU108" s="1" t="s">
        <v>7114</v>
      </c>
      <c r="AV108" s="1" t="s">
        <v>356</v>
      </c>
      <c r="AW108" s="1" t="s">
        <v>99</v>
      </c>
      <c r="AX108" s="1" t="s">
        <v>4035</v>
      </c>
    </row>
    <row r="109" spans="1:50">
      <c r="A109" s="1" t="s">
        <v>7116</v>
      </c>
      <c r="B109" s="1" t="s">
        <v>7115</v>
      </c>
      <c r="C109" s="1"/>
      <c r="D109" s="1"/>
      <c r="E109" s="1"/>
      <c r="F109" s="1"/>
      <c r="G109" s="1" t="s">
        <v>55</v>
      </c>
      <c r="H109" s="1"/>
      <c r="I109" s="1" t="s">
        <v>53</v>
      </c>
      <c r="J109" s="1"/>
      <c r="K109" s="1"/>
      <c r="L109" s="1"/>
      <c r="M109" s="1"/>
      <c r="N109" s="1"/>
      <c r="O109" s="1"/>
      <c r="P109" s="1"/>
      <c r="Q109" s="1"/>
      <c r="R109" s="1" t="s">
        <v>715</v>
      </c>
      <c r="S109" s="1" t="s">
        <v>273</v>
      </c>
      <c r="T109" s="1"/>
      <c r="U109" s="1"/>
      <c r="V109" s="1"/>
      <c r="W109" s="1"/>
      <c r="X109" s="1"/>
      <c r="Y109" s="1"/>
      <c r="Z109" s="1"/>
      <c r="AA109" s="1"/>
      <c r="AB109" s="1" t="s">
        <v>55</v>
      </c>
      <c r="AC109" s="1"/>
      <c r="AD109" s="1"/>
      <c r="AE109" s="1"/>
      <c r="AF109" s="1"/>
      <c r="AG109" s="1" t="s">
        <v>715</v>
      </c>
      <c r="AH109" s="1" t="s">
        <v>273</v>
      </c>
      <c r="AI109" s="1" t="s">
        <v>7116</v>
      </c>
      <c r="AJ109" s="1" t="s">
        <v>678</v>
      </c>
      <c r="AK109" s="1" t="s">
        <v>7089</v>
      </c>
      <c r="AL109" s="1" t="s">
        <v>7089</v>
      </c>
      <c r="AM109" s="1" t="s">
        <v>5622</v>
      </c>
      <c r="AN109" s="1" t="str">
        <f t="shared" si="2"/>
        <v>2020</v>
      </c>
      <c r="AO109" s="1">
        <f t="shared" si="3"/>
        <v>34</v>
      </c>
      <c r="AP109" s="1" t="s">
        <v>60</v>
      </c>
      <c r="AQ109" s="1" t="s">
        <v>61</v>
      </c>
      <c r="AR109" s="1" t="s">
        <v>135</v>
      </c>
      <c r="AS109" s="1" t="s">
        <v>136</v>
      </c>
      <c r="AT109" s="1" t="s">
        <v>137</v>
      </c>
      <c r="AU109" s="1" t="s">
        <v>105</v>
      </c>
      <c r="AV109" s="1" t="s">
        <v>1274</v>
      </c>
      <c r="AW109" s="1"/>
      <c r="AX109" s="1"/>
    </row>
    <row r="110" spans="1:50">
      <c r="A110" s="1" t="s">
        <v>7169</v>
      </c>
      <c r="B110" s="1" t="s">
        <v>7168</v>
      </c>
      <c r="C110" s="1"/>
      <c r="D110" s="1"/>
      <c r="E110" s="1"/>
      <c r="F110" s="1"/>
      <c r="G110" s="1" t="s">
        <v>50</v>
      </c>
      <c r="H110" s="1"/>
      <c r="I110" s="1"/>
      <c r="J110" s="1"/>
      <c r="K110" s="1"/>
      <c r="L110" s="1" t="s">
        <v>116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 t="s">
        <v>54</v>
      </c>
      <c r="X110" s="1" t="s">
        <v>169</v>
      </c>
      <c r="Y110" s="1"/>
      <c r="Z110" s="1"/>
      <c r="AA110" s="1"/>
      <c r="AB110" s="1" t="s">
        <v>50</v>
      </c>
      <c r="AC110" s="1"/>
      <c r="AD110" s="1"/>
      <c r="AE110" s="1"/>
      <c r="AF110" s="1"/>
      <c r="AG110" s="1"/>
      <c r="AH110" s="1"/>
      <c r="AI110" s="1" t="s">
        <v>7169</v>
      </c>
      <c r="AJ110" s="1" t="s">
        <v>644</v>
      </c>
      <c r="AK110" s="1" t="s">
        <v>7089</v>
      </c>
      <c r="AL110" s="1" t="s">
        <v>7156</v>
      </c>
      <c r="AM110" s="1" t="s">
        <v>1067</v>
      </c>
      <c r="AN110" s="1" t="str">
        <f t="shared" si="2"/>
        <v>2015</v>
      </c>
      <c r="AO110" s="1">
        <f t="shared" si="3"/>
        <v>34</v>
      </c>
      <c r="AP110" s="1" t="s">
        <v>79</v>
      </c>
      <c r="AQ110" s="1" t="s">
        <v>61</v>
      </c>
      <c r="AR110" s="1"/>
      <c r="AS110" s="1"/>
      <c r="AT110" s="1"/>
      <c r="AU110" s="1" t="s">
        <v>417</v>
      </c>
      <c r="AV110" s="1" t="s">
        <v>356</v>
      </c>
      <c r="AW110" s="1"/>
      <c r="AX110" s="1"/>
    </row>
    <row r="111" spans="1:50">
      <c r="A111" s="1" t="s">
        <v>6499</v>
      </c>
      <c r="B111" s="1" t="s">
        <v>7267</v>
      </c>
      <c r="C111" s="1"/>
      <c r="D111" s="1"/>
      <c r="E111" s="1"/>
      <c r="F111" s="1"/>
      <c r="G111" s="1" t="s">
        <v>55</v>
      </c>
      <c r="H111" s="1"/>
      <c r="I111" s="1"/>
      <c r="J111" s="1"/>
      <c r="K111" s="1" t="s">
        <v>55</v>
      </c>
      <c r="L111" s="1" t="s">
        <v>116</v>
      </c>
      <c r="M111" s="1"/>
      <c r="N111" s="1"/>
      <c r="O111" s="1"/>
      <c r="P111" s="1"/>
      <c r="Q111" s="1"/>
      <c r="R111" s="1"/>
      <c r="S111" s="1"/>
      <c r="T111" s="1"/>
      <c r="U111" s="1" t="s">
        <v>141</v>
      </c>
      <c r="V111" s="1" t="s">
        <v>273</v>
      </c>
      <c r="W111" s="1" t="s">
        <v>141</v>
      </c>
      <c r="X111" s="1" t="s">
        <v>273</v>
      </c>
      <c r="Y111" s="1"/>
      <c r="Z111" s="1"/>
      <c r="AA111" s="1"/>
      <c r="AB111" s="1" t="s">
        <v>55</v>
      </c>
      <c r="AC111" s="1"/>
      <c r="AD111" s="1"/>
      <c r="AE111" s="1"/>
      <c r="AF111" s="1"/>
      <c r="AG111" s="1" t="s">
        <v>2810</v>
      </c>
      <c r="AH111" s="1" t="s">
        <v>273</v>
      </c>
      <c r="AI111" s="1" t="s">
        <v>6499</v>
      </c>
      <c r="AJ111" s="1" t="s">
        <v>678</v>
      </c>
      <c r="AK111" s="1" t="s">
        <v>3111</v>
      </c>
      <c r="AL111" s="1" t="s">
        <v>7191</v>
      </c>
      <c r="AM111" s="1" t="s">
        <v>7268</v>
      </c>
      <c r="AN111" s="1" t="str">
        <f t="shared" si="2"/>
        <v>2012</v>
      </c>
      <c r="AO111" s="1">
        <f t="shared" si="3"/>
        <v>31</v>
      </c>
      <c r="AP111" s="1" t="s">
        <v>60</v>
      </c>
      <c r="AQ111" s="1" t="s">
        <v>61</v>
      </c>
      <c r="AR111" s="1"/>
      <c r="AS111" s="1"/>
      <c r="AT111" s="1"/>
      <c r="AU111" s="1" t="s">
        <v>235</v>
      </c>
      <c r="AV111" s="1" t="s">
        <v>2482</v>
      </c>
      <c r="AW111" s="1" t="s">
        <v>55</v>
      </c>
      <c r="AX111" s="1" t="s">
        <v>475</v>
      </c>
    </row>
    <row r="112" spans="1:50">
      <c r="A112" s="1" t="s">
        <v>6462</v>
      </c>
      <c r="B112" s="1" t="s">
        <v>7290</v>
      </c>
      <c r="C112" s="1"/>
      <c r="D112" s="1"/>
      <c r="E112" s="1"/>
      <c r="F112" s="1"/>
      <c r="G112" s="1" t="s">
        <v>55</v>
      </c>
      <c r="H112" s="1"/>
      <c r="I112" s="1"/>
      <c r="J112" s="1" t="s">
        <v>54</v>
      </c>
      <c r="K112" s="1" t="s">
        <v>55</v>
      </c>
      <c r="L112" s="1"/>
      <c r="M112" s="1" t="s">
        <v>99</v>
      </c>
      <c r="N112" s="1"/>
      <c r="O112" s="1"/>
      <c r="P112" s="1"/>
      <c r="Q112" s="1"/>
      <c r="R112" s="1"/>
      <c r="S112" s="1"/>
      <c r="T112" s="1" t="s">
        <v>472</v>
      </c>
      <c r="U112" s="1" t="s">
        <v>986</v>
      </c>
      <c r="V112" s="1" t="s">
        <v>273</v>
      </c>
      <c r="W112" s="1"/>
      <c r="X112" s="1"/>
      <c r="Y112" s="1" t="s">
        <v>715</v>
      </c>
      <c r="Z112" s="1"/>
      <c r="AA112" s="1"/>
      <c r="AB112" s="1" t="s">
        <v>55</v>
      </c>
      <c r="AC112" s="1" t="s">
        <v>273</v>
      </c>
      <c r="AD112" s="1" t="s">
        <v>273</v>
      </c>
      <c r="AE112" s="1"/>
      <c r="AF112" s="1"/>
      <c r="AG112" s="1" t="s">
        <v>3534</v>
      </c>
      <c r="AH112" s="1" t="s">
        <v>273</v>
      </c>
      <c r="AI112" s="1" t="s">
        <v>6462</v>
      </c>
      <c r="AJ112" s="1" t="s">
        <v>299</v>
      </c>
      <c r="AK112" s="1" t="s">
        <v>3111</v>
      </c>
      <c r="AL112" s="1" t="s">
        <v>7292</v>
      </c>
      <c r="AM112" s="1" t="s">
        <v>6691</v>
      </c>
      <c r="AN112" s="1" t="str">
        <f t="shared" si="2"/>
        <v>2015</v>
      </c>
      <c r="AO112" s="1">
        <f t="shared" si="3"/>
        <v>44</v>
      </c>
      <c r="AP112" s="1" t="s">
        <v>60</v>
      </c>
      <c r="AQ112" s="1" t="s">
        <v>61</v>
      </c>
      <c r="AR112" s="1"/>
      <c r="AS112" s="1"/>
      <c r="AT112" s="1"/>
      <c r="AU112" s="1" t="s">
        <v>235</v>
      </c>
      <c r="AV112" s="1" t="s">
        <v>598</v>
      </c>
      <c r="AW112" s="1" t="s">
        <v>55</v>
      </c>
      <c r="AX112" s="1" t="s">
        <v>475</v>
      </c>
    </row>
    <row r="113" spans="1:50">
      <c r="A113" s="1" t="s">
        <v>7312</v>
      </c>
      <c r="B113" s="1" t="s">
        <v>7311</v>
      </c>
      <c r="C113" s="1"/>
      <c r="D113" s="1"/>
      <c r="E113" s="1"/>
      <c r="F113" s="1"/>
      <c r="G113" s="1" t="s">
        <v>49</v>
      </c>
      <c r="H113" s="1"/>
      <c r="I113" s="1"/>
      <c r="J113" s="1" t="s">
        <v>54</v>
      </c>
      <c r="K113" s="1"/>
      <c r="L113" s="1"/>
      <c r="M113" s="1" t="s">
        <v>99</v>
      </c>
      <c r="N113" s="1"/>
      <c r="O113" s="1"/>
      <c r="P113" s="1"/>
      <c r="Q113" s="1"/>
      <c r="R113" s="1"/>
      <c r="S113" s="1"/>
      <c r="T113" s="1" t="s">
        <v>472</v>
      </c>
      <c r="U113" s="1"/>
      <c r="V113" s="1"/>
      <c r="W113" s="1"/>
      <c r="X113" s="1"/>
      <c r="Y113" s="1" t="s">
        <v>715</v>
      </c>
      <c r="Z113" s="1"/>
      <c r="AA113" s="1"/>
      <c r="AB113" s="1" t="s">
        <v>49</v>
      </c>
      <c r="AC113" s="1" t="s">
        <v>169</v>
      </c>
      <c r="AD113" s="1" t="s">
        <v>169</v>
      </c>
      <c r="AE113" s="1"/>
      <c r="AF113" s="1"/>
      <c r="AG113" s="1"/>
      <c r="AH113" s="1"/>
      <c r="AI113" s="1" t="s">
        <v>7312</v>
      </c>
      <c r="AJ113" s="1" t="s">
        <v>678</v>
      </c>
      <c r="AK113" s="1" t="s">
        <v>3111</v>
      </c>
      <c r="AL113" s="1" t="s">
        <v>3111</v>
      </c>
      <c r="AM113" s="1" t="s">
        <v>6721</v>
      </c>
      <c r="AN113" s="1" t="str">
        <f t="shared" si="2"/>
        <v>2012</v>
      </c>
      <c r="AO113" s="1">
        <f t="shared" si="3"/>
        <v>26</v>
      </c>
      <c r="AP113" s="1" t="s">
        <v>60</v>
      </c>
      <c r="AQ113" s="1" t="s">
        <v>61</v>
      </c>
      <c r="AR113" s="1" t="s">
        <v>466</v>
      </c>
      <c r="AS113" s="1" t="s">
        <v>233</v>
      </c>
      <c r="AT113" s="1" t="s">
        <v>7314</v>
      </c>
      <c r="AU113" s="1" t="s">
        <v>114</v>
      </c>
      <c r="AV113" s="1" t="s">
        <v>77</v>
      </c>
      <c r="AW113" s="1" t="s">
        <v>54</v>
      </c>
      <c r="AX113" s="1" t="s">
        <v>2832</v>
      </c>
    </row>
    <row r="114" spans="1:50">
      <c r="A114" s="1" t="s">
        <v>7353</v>
      </c>
      <c r="B114" s="1" t="s">
        <v>7352</v>
      </c>
      <c r="C114" s="1"/>
      <c r="D114" s="1"/>
      <c r="E114" s="1"/>
      <c r="F114" s="1"/>
      <c r="G114" s="1" t="s">
        <v>54</v>
      </c>
      <c r="H114" s="1"/>
      <c r="I114" s="1"/>
      <c r="J114" s="1" t="s">
        <v>54</v>
      </c>
      <c r="K114" s="1"/>
      <c r="L114" s="1" t="s">
        <v>116</v>
      </c>
      <c r="M114" s="1"/>
      <c r="N114" s="1"/>
      <c r="O114" s="1"/>
      <c r="P114" s="1"/>
      <c r="Q114" s="1"/>
      <c r="R114" s="1"/>
      <c r="S114" s="1"/>
      <c r="T114" s="1" t="s">
        <v>141</v>
      </c>
      <c r="U114" s="1"/>
      <c r="V114" s="1"/>
      <c r="W114" s="1" t="s">
        <v>3991</v>
      </c>
      <c r="X114" s="1" t="s">
        <v>273</v>
      </c>
      <c r="Y114" s="1"/>
      <c r="Z114" s="1"/>
      <c r="AA114" s="1"/>
      <c r="AB114" s="1" t="s">
        <v>54</v>
      </c>
      <c r="AC114" s="1" t="s">
        <v>273</v>
      </c>
      <c r="AD114" s="1"/>
      <c r="AE114" s="1"/>
      <c r="AF114" s="1"/>
      <c r="AG114" s="1" t="s">
        <v>2554</v>
      </c>
      <c r="AH114" s="1" t="s">
        <v>273</v>
      </c>
      <c r="AI114" s="1" t="s">
        <v>7353</v>
      </c>
      <c r="AJ114" s="1" t="s">
        <v>120</v>
      </c>
      <c r="AK114" s="1" t="s">
        <v>3111</v>
      </c>
      <c r="AL114" s="1" t="s">
        <v>7354</v>
      </c>
      <c r="AM114" s="1" t="s">
        <v>6744</v>
      </c>
      <c r="AN114" s="1" t="str">
        <f t="shared" si="2"/>
        <v>2005</v>
      </c>
      <c r="AO114" s="1">
        <f t="shared" si="3"/>
        <v>36</v>
      </c>
      <c r="AP114" s="1" t="s">
        <v>60</v>
      </c>
      <c r="AQ114" s="1" t="s">
        <v>61</v>
      </c>
      <c r="AR114" s="1"/>
      <c r="AS114" s="1"/>
      <c r="AT114" s="1"/>
      <c r="AU114" s="1" t="s">
        <v>5131</v>
      </c>
      <c r="AV114" s="1" t="s">
        <v>77</v>
      </c>
      <c r="AW114" s="1"/>
      <c r="AX114" s="1"/>
    </row>
    <row r="115" spans="1:50">
      <c r="A115" s="1" t="s">
        <v>7393</v>
      </c>
      <c r="B115" s="1" t="s">
        <v>7392</v>
      </c>
      <c r="C115" s="1"/>
      <c r="D115" s="1"/>
      <c r="E115" s="1"/>
      <c r="F115" s="1"/>
      <c r="G115" s="1" t="s">
        <v>55</v>
      </c>
      <c r="H115" s="1"/>
      <c r="I115" s="1" t="s">
        <v>53</v>
      </c>
      <c r="J115" s="1"/>
      <c r="K115" s="1"/>
      <c r="L115" s="1"/>
      <c r="M115" s="1"/>
      <c r="N115" s="1"/>
      <c r="O115" s="1"/>
      <c r="P115" s="1"/>
      <c r="Q115" s="1"/>
      <c r="R115" s="1" t="s">
        <v>141</v>
      </c>
      <c r="S115" s="1" t="s">
        <v>273</v>
      </c>
      <c r="T115" s="1"/>
      <c r="U115" s="1"/>
      <c r="V115" s="1"/>
      <c r="W115" s="1"/>
      <c r="X115" s="1"/>
      <c r="Y115" s="1"/>
      <c r="Z115" s="1"/>
      <c r="AA115" s="1"/>
      <c r="AB115" s="1" t="s">
        <v>55</v>
      </c>
      <c r="AC115" s="1"/>
      <c r="AD115" s="1"/>
      <c r="AE115" s="1"/>
      <c r="AF115" s="1"/>
      <c r="AG115" s="1" t="s">
        <v>141</v>
      </c>
      <c r="AH115" s="1" t="s">
        <v>273</v>
      </c>
      <c r="AI115" s="1" t="s">
        <v>7393</v>
      </c>
      <c r="AJ115" s="1" t="s">
        <v>169</v>
      </c>
      <c r="AK115" s="1" t="s">
        <v>5781</v>
      </c>
      <c r="AL115" s="1" t="s">
        <v>5781</v>
      </c>
      <c r="AM115" s="1" t="s">
        <v>7396</v>
      </c>
      <c r="AN115" s="1" t="str">
        <f t="shared" si="2"/>
        <v>2019</v>
      </c>
      <c r="AO115" s="1">
        <f t="shared" si="3"/>
        <v>19</v>
      </c>
      <c r="AP115" s="1" t="s">
        <v>60</v>
      </c>
      <c r="AQ115" s="1" t="s">
        <v>61</v>
      </c>
      <c r="AR115" s="1" t="s">
        <v>466</v>
      </c>
      <c r="AS115" s="1" t="s">
        <v>7395</v>
      </c>
      <c r="AT115" s="1" t="s">
        <v>294</v>
      </c>
      <c r="AU115" s="1" t="s">
        <v>65</v>
      </c>
      <c r="AV115" s="1" t="s">
        <v>7397</v>
      </c>
      <c r="AW115" s="1" t="s">
        <v>116</v>
      </c>
      <c r="AX115" s="1" t="s">
        <v>1674</v>
      </c>
    </row>
    <row r="116" spans="1:50">
      <c r="A116" s="1" t="s">
        <v>7403</v>
      </c>
      <c r="B116" s="1" t="s">
        <v>7402</v>
      </c>
      <c r="C116" s="1"/>
      <c r="D116" s="1"/>
      <c r="E116" s="1"/>
      <c r="F116" s="1"/>
      <c r="G116" s="1" t="s">
        <v>55</v>
      </c>
      <c r="H116" s="1"/>
      <c r="I116" s="1" t="s">
        <v>53</v>
      </c>
      <c r="J116" s="1"/>
      <c r="K116" s="1"/>
      <c r="L116" s="1"/>
      <c r="M116" s="1"/>
      <c r="N116" s="1"/>
      <c r="O116" s="1"/>
      <c r="P116" s="1"/>
      <c r="Q116" s="1"/>
      <c r="R116" s="1" t="s">
        <v>2810</v>
      </c>
      <c r="S116" s="1" t="s">
        <v>273</v>
      </c>
      <c r="T116" s="1"/>
      <c r="U116" s="1"/>
      <c r="V116" s="1"/>
      <c r="W116" s="1"/>
      <c r="X116" s="1"/>
      <c r="Y116" s="1"/>
      <c r="Z116" s="1"/>
      <c r="AA116" s="1"/>
      <c r="AB116" s="1" t="s">
        <v>55</v>
      </c>
      <c r="AC116" s="1"/>
      <c r="AD116" s="1"/>
      <c r="AE116" s="1"/>
      <c r="AF116" s="1"/>
      <c r="AG116" s="1" t="s">
        <v>2810</v>
      </c>
      <c r="AH116" s="1" t="s">
        <v>273</v>
      </c>
      <c r="AI116" s="1" t="s">
        <v>7403</v>
      </c>
      <c r="AJ116" s="1" t="s">
        <v>101</v>
      </c>
      <c r="AK116" s="1" t="s">
        <v>5781</v>
      </c>
      <c r="AL116" s="1" t="s">
        <v>5781</v>
      </c>
      <c r="AM116" s="1" t="s">
        <v>1015</v>
      </c>
      <c r="AN116" s="1" t="str">
        <f t="shared" si="2"/>
        <v>2018</v>
      </c>
      <c r="AO116" s="1">
        <f t="shared" si="3"/>
        <v>36</v>
      </c>
      <c r="AP116" s="1" t="s">
        <v>79</v>
      </c>
      <c r="AQ116" s="1" t="s">
        <v>102</v>
      </c>
      <c r="AR116" s="1" t="s">
        <v>80</v>
      </c>
      <c r="AS116" s="1" t="s">
        <v>500</v>
      </c>
      <c r="AT116" s="1" t="s">
        <v>869</v>
      </c>
      <c r="AU116" s="1" t="s">
        <v>405</v>
      </c>
      <c r="AV116" s="1" t="s">
        <v>7405</v>
      </c>
      <c r="AW116" s="1" t="s">
        <v>55</v>
      </c>
      <c r="AX116" s="1" t="s">
        <v>475</v>
      </c>
    </row>
    <row r="117" spans="1:50">
      <c r="A117" s="1" t="s">
        <v>7408</v>
      </c>
      <c r="B117" s="1" t="s">
        <v>7407</v>
      </c>
      <c r="C117" s="1"/>
      <c r="D117" s="1"/>
      <c r="E117" s="1"/>
      <c r="F117" s="1"/>
      <c r="G117" s="1" t="s">
        <v>50</v>
      </c>
      <c r="H117" s="1"/>
      <c r="I117" s="1" t="s">
        <v>53</v>
      </c>
      <c r="J117" s="1"/>
      <c r="K117" s="1" t="s">
        <v>55</v>
      </c>
      <c r="L117" s="1"/>
      <c r="M117" s="1"/>
      <c r="N117" s="1"/>
      <c r="O117" s="1"/>
      <c r="P117" s="1"/>
      <c r="Q117" s="1"/>
      <c r="R117" s="1" t="s">
        <v>715</v>
      </c>
      <c r="S117" s="1" t="s">
        <v>273</v>
      </c>
      <c r="T117" s="1"/>
      <c r="U117" s="1" t="s">
        <v>141</v>
      </c>
      <c r="V117" s="1" t="s">
        <v>273</v>
      </c>
      <c r="W117" s="1"/>
      <c r="X117" s="1"/>
      <c r="Y117" s="1"/>
      <c r="Z117" s="1"/>
      <c r="AA117" s="1"/>
      <c r="AB117" s="1" t="s">
        <v>50</v>
      </c>
      <c r="AC117" s="1"/>
      <c r="AD117" s="1"/>
      <c r="AE117" s="1"/>
      <c r="AF117" s="1"/>
      <c r="AG117" s="1" t="s">
        <v>986</v>
      </c>
      <c r="AH117" s="1" t="s">
        <v>273</v>
      </c>
      <c r="AI117" s="1" t="s">
        <v>7408</v>
      </c>
      <c r="AJ117" s="1" t="s">
        <v>448</v>
      </c>
      <c r="AK117" s="1" t="s">
        <v>5781</v>
      </c>
      <c r="AL117" s="1" t="s">
        <v>5781</v>
      </c>
      <c r="AM117" s="1" t="s">
        <v>522</v>
      </c>
      <c r="AN117" s="1" t="str">
        <f t="shared" si="2"/>
        <v>2019</v>
      </c>
      <c r="AO117" s="1">
        <f t="shared" si="3"/>
        <v>31</v>
      </c>
      <c r="AP117" s="1" t="s">
        <v>60</v>
      </c>
      <c r="AQ117" s="1" t="s">
        <v>61</v>
      </c>
      <c r="AR117" s="1" t="s">
        <v>135</v>
      </c>
      <c r="AS117" s="1" t="s">
        <v>310</v>
      </c>
      <c r="AT117" s="1" t="s">
        <v>5905</v>
      </c>
      <c r="AU117" s="1" t="s">
        <v>83</v>
      </c>
      <c r="AV117" s="1" t="s">
        <v>7397</v>
      </c>
      <c r="AW117" s="1" t="s">
        <v>55</v>
      </c>
      <c r="AX117" s="1" t="s">
        <v>475</v>
      </c>
    </row>
    <row r="118" spans="1:50">
      <c r="A118" s="1" t="s">
        <v>7418</v>
      </c>
      <c r="B118" s="1" t="s">
        <v>7417</v>
      </c>
      <c r="C118" s="1"/>
      <c r="D118" s="1"/>
      <c r="E118" s="1"/>
      <c r="F118" s="1"/>
      <c r="G118" s="1" t="s">
        <v>55</v>
      </c>
      <c r="H118" s="1"/>
      <c r="I118" s="1" t="s">
        <v>53</v>
      </c>
      <c r="J118" s="1"/>
      <c r="K118" s="1" t="s">
        <v>55</v>
      </c>
      <c r="L118" s="1"/>
      <c r="M118" s="1"/>
      <c r="N118" s="1"/>
      <c r="O118" s="1"/>
      <c r="P118" s="1"/>
      <c r="Q118" s="1"/>
      <c r="R118" s="1" t="s">
        <v>2810</v>
      </c>
      <c r="S118" s="1" t="s">
        <v>273</v>
      </c>
      <c r="T118" s="1"/>
      <c r="U118" s="1" t="s">
        <v>141</v>
      </c>
      <c r="V118" s="1" t="s">
        <v>273</v>
      </c>
      <c r="W118" s="1"/>
      <c r="X118" s="1"/>
      <c r="Y118" s="1"/>
      <c r="Z118" s="1"/>
      <c r="AA118" s="1"/>
      <c r="AB118" s="1" t="s">
        <v>55</v>
      </c>
      <c r="AC118" s="1"/>
      <c r="AD118" s="1"/>
      <c r="AE118" s="1"/>
      <c r="AF118" s="1"/>
      <c r="AG118" s="1" t="s">
        <v>176</v>
      </c>
      <c r="AH118" s="1" t="s">
        <v>273</v>
      </c>
      <c r="AI118" s="1" t="s">
        <v>7418</v>
      </c>
      <c r="AJ118" s="1" t="s">
        <v>126</v>
      </c>
      <c r="AK118" s="1" t="s">
        <v>5781</v>
      </c>
      <c r="AL118" s="1" t="s">
        <v>5781</v>
      </c>
      <c r="AM118" s="1" t="s">
        <v>5680</v>
      </c>
      <c r="AN118" s="1" t="str">
        <f t="shared" si="2"/>
        <v>2020</v>
      </c>
      <c r="AO118" s="1">
        <f t="shared" si="3"/>
        <v>14</v>
      </c>
      <c r="AP118" s="1" t="s">
        <v>79</v>
      </c>
      <c r="AQ118" s="1" t="s">
        <v>61</v>
      </c>
      <c r="AR118" s="1" t="s">
        <v>265</v>
      </c>
      <c r="AS118" s="1" t="s">
        <v>515</v>
      </c>
      <c r="AT118" s="1" t="s">
        <v>7421</v>
      </c>
      <c r="AU118" s="1" t="s">
        <v>65</v>
      </c>
      <c r="AV118" s="1" t="s">
        <v>747</v>
      </c>
      <c r="AW118" s="1" t="s">
        <v>55</v>
      </c>
      <c r="AX118" s="1" t="s">
        <v>475</v>
      </c>
    </row>
    <row r="119" spans="1:50">
      <c r="A119" s="1" t="s">
        <v>7425</v>
      </c>
      <c r="B119" s="1" t="s">
        <v>7424</v>
      </c>
      <c r="C119" s="1"/>
      <c r="D119" s="1"/>
      <c r="E119" s="1"/>
      <c r="F119" s="1"/>
      <c r="G119" s="1" t="s">
        <v>55</v>
      </c>
      <c r="H119" s="1"/>
      <c r="I119" s="1" t="s">
        <v>53</v>
      </c>
      <c r="J119" s="1"/>
      <c r="K119" s="1" t="s">
        <v>55</v>
      </c>
      <c r="L119" s="1"/>
      <c r="M119" s="1"/>
      <c r="N119" s="1"/>
      <c r="O119" s="1"/>
      <c r="P119" s="1"/>
      <c r="Q119" s="1"/>
      <c r="R119" s="1" t="s">
        <v>986</v>
      </c>
      <c r="S119" s="1" t="s">
        <v>273</v>
      </c>
      <c r="T119" s="1"/>
      <c r="U119" s="1" t="s">
        <v>472</v>
      </c>
      <c r="V119" s="1" t="s">
        <v>273</v>
      </c>
      <c r="W119" s="1"/>
      <c r="X119" s="1"/>
      <c r="Y119" s="1"/>
      <c r="Z119" s="1"/>
      <c r="AA119" s="1"/>
      <c r="AB119" s="1" t="s">
        <v>55</v>
      </c>
      <c r="AC119" s="1"/>
      <c r="AD119" s="1"/>
      <c r="AE119" s="1"/>
      <c r="AF119" s="1"/>
      <c r="AG119" s="1" t="s">
        <v>3072</v>
      </c>
      <c r="AH119" s="1" t="s">
        <v>273</v>
      </c>
      <c r="AI119" s="1" t="s">
        <v>7425</v>
      </c>
      <c r="AJ119" s="1" t="s">
        <v>130</v>
      </c>
      <c r="AK119" s="1" t="s">
        <v>5781</v>
      </c>
      <c r="AL119" s="1" t="s">
        <v>5781</v>
      </c>
      <c r="AM119" s="1" t="s">
        <v>1190</v>
      </c>
      <c r="AN119" s="1" t="str">
        <f t="shared" si="2"/>
        <v>2019</v>
      </c>
      <c r="AO119" s="1">
        <f t="shared" si="3"/>
        <v>11</v>
      </c>
      <c r="AP119" s="1" t="s">
        <v>79</v>
      </c>
      <c r="AQ119" s="1" t="s">
        <v>61</v>
      </c>
      <c r="AR119" s="1" t="s">
        <v>466</v>
      </c>
      <c r="AS119" s="1" t="s">
        <v>7427</v>
      </c>
      <c r="AT119" s="1" t="s">
        <v>7428</v>
      </c>
      <c r="AU119" s="1" t="s">
        <v>65</v>
      </c>
      <c r="AV119" s="1" t="s">
        <v>3116</v>
      </c>
      <c r="AW119" s="1" t="s">
        <v>55</v>
      </c>
      <c r="AX119" s="1" t="s">
        <v>475</v>
      </c>
    </row>
    <row r="120" spans="1:50">
      <c r="A120" s="1" t="s">
        <v>7432</v>
      </c>
      <c r="B120" s="1" t="s">
        <v>7431</v>
      </c>
      <c r="C120" s="1"/>
      <c r="D120" s="1"/>
      <c r="E120" s="1"/>
      <c r="F120" s="1"/>
      <c r="G120" s="1" t="s">
        <v>55</v>
      </c>
      <c r="H120" s="1"/>
      <c r="I120" s="1"/>
      <c r="J120" s="1"/>
      <c r="K120" s="1" t="s">
        <v>55</v>
      </c>
      <c r="L120" s="1"/>
      <c r="M120" s="1"/>
      <c r="N120" s="1"/>
      <c r="O120" s="1"/>
      <c r="P120" s="1"/>
      <c r="Q120" s="1"/>
      <c r="R120" s="1"/>
      <c r="S120" s="1"/>
      <c r="T120" s="1"/>
      <c r="U120" s="1" t="s">
        <v>53</v>
      </c>
      <c r="V120" s="1" t="s">
        <v>273</v>
      </c>
      <c r="W120" s="1"/>
      <c r="X120" s="1"/>
      <c r="Y120" s="1"/>
      <c r="Z120" s="1"/>
      <c r="AA120" s="1"/>
      <c r="AB120" s="1" t="s">
        <v>55</v>
      </c>
      <c r="AC120" s="1"/>
      <c r="AD120" s="1"/>
      <c r="AE120" s="1"/>
      <c r="AF120" s="1"/>
      <c r="AG120" s="1" t="s">
        <v>53</v>
      </c>
      <c r="AH120" s="1" t="s">
        <v>273</v>
      </c>
      <c r="AI120" s="1" t="s">
        <v>7432</v>
      </c>
      <c r="AJ120" s="1" t="s">
        <v>160</v>
      </c>
      <c r="AK120" s="1" t="s">
        <v>5781</v>
      </c>
      <c r="AL120" s="1" t="s">
        <v>5781</v>
      </c>
      <c r="AM120" s="1" t="s">
        <v>1427</v>
      </c>
      <c r="AN120" s="1" t="str">
        <f t="shared" si="2"/>
        <v>2019</v>
      </c>
      <c r="AO120" s="1">
        <f t="shared" si="3"/>
        <v>57</v>
      </c>
      <c r="AP120" s="1" t="s">
        <v>60</v>
      </c>
      <c r="AQ120" s="1" t="s">
        <v>61</v>
      </c>
      <c r="AR120" s="1" t="s">
        <v>168</v>
      </c>
      <c r="AS120" s="1" t="s">
        <v>189</v>
      </c>
      <c r="AT120" s="1" t="s">
        <v>7434</v>
      </c>
      <c r="AU120" s="1" t="s">
        <v>311</v>
      </c>
      <c r="AV120" s="1" t="s">
        <v>7435</v>
      </c>
      <c r="AW120" s="1" t="s">
        <v>55</v>
      </c>
      <c r="AX120" s="1" t="s">
        <v>475</v>
      </c>
    </row>
    <row r="121" spans="1:50">
      <c r="A121" s="1" t="s">
        <v>7437</v>
      </c>
      <c r="B121" s="1" t="s">
        <v>7436</v>
      </c>
      <c r="C121" s="1"/>
      <c r="D121" s="1"/>
      <c r="E121" s="1"/>
      <c r="F121" s="1"/>
      <c r="G121" s="1" t="s">
        <v>55</v>
      </c>
      <c r="H121" s="1"/>
      <c r="I121" s="1" t="s">
        <v>53</v>
      </c>
      <c r="J121" s="1"/>
      <c r="K121" s="1" t="s">
        <v>55</v>
      </c>
      <c r="L121" s="1" t="s">
        <v>116</v>
      </c>
      <c r="M121" s="1"/>
      <c r="N121" s="1"/>
      <c r="O121" s="1"/>
      <c r="P121" s="1"/>
      <c r="Q121" s="1"/>
      <c r="R121" s="1"/>
      <c r="S121" s="1"/>
      <c r="T121" s="1"/>
      <c r="U121" s="1" t="s">
        <v>50</v>
      </c>
      <c r="V121" s="1" t="s">
        <v>136</v>
      </c>
      <c r="W121" s="1" t="s">
        <v>50</v>
      </c>
      <c r="X121" s="1" t="s">
        <v>136</v>
      </c>
      <c r="Y121" s="1"/>
      <c r="Z121" s="1"/>
      <c r="AA121" s="1"/>
      <c r="AB121" s="1" t="s">
        <v>55</v>
      </c>
      <c r="AC121" s="1"/>
      <c r="AD121" s="1"/>
      <c r="AE121" s="1"/>
      <c r="AF121" s="1"/>
      <c r="AG121" s="1"/>
      <c r="AH121" s="1"/>
      <c r="AI121" s="1" t="s">
        <v>7437</v>
      </c>
      <c r="AJ121" s="1" t="s">
        <v>256</v>
      </c>
      <c r="AK121" s="1" t="s">
        <v>5781</v>
      </c>
      <c r="AL121" s="1" t="s">
        <v>5781</v>
      </c>
      <c r="AM121" s="1" t="s">
        <v>5710</v>
      </c>
      <c r="AN121" s="1" t="str">
        <f t="shared" si="2"/>
        <v>2020</v>
      </c>
      <c r="AO121" s="1">
        <f t="shared" si="3"/>
        <v>52</v>
      </c>
      <c r="AP121" s="1" t="s">
        <v>79</v>
      </c>
      <c r="AQ121" s="1" t="s">
        <v>61</v>
      </c>
      <c r="AR121" s="1" t="s">
        <v>514</v>
      </c>
      <c r="AS121" s="1" t="s">
        <v>219</v>
      </c>
      <c r="AT121" s="1"/>
      <c r="AU121" s="1" t="s">
        <v>105</v>
      </c>
      <c r="AV121" s="1" t="s">
        <v>356</v>
      </c>
      <c r="AW121" s="1"/>
      <c r="AX121" s="1"/>
    </row>
    <row r="122" spans="1:50">
      <c r="A122" s="1" t="s">
        <v>7463</v>
      </c>
      <c r="B122" s="1" t="s">
        <v>7462</v>
      </c>
      <c r="C122" s="1"/>
      <c r="D122" s="1"/>
      <c r="E122" s="1"/>
      <c r="F122" s="1"/>
      <c r="G122" s="1" t="s">
        <v>55</v>
      </c>
      <c r="H122" s="1"/>
      <c r="I122" s="1"/>
      <c r="J122" s="1"/>
      <c r="K122" s="1"/>
      <c r="L122" s="1" t="s">
        <v>116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 t="s">
        <v>54</v>
      </c>
      <c r="X122" s="1" t="s">
        <v>104</v>
      </c>
      <c r="Y122" s="1"/>
      <c r="Z122" s="1"/>
      <c r="AA122" s="1"/>
      <c r="AB122" s="1" t="s">
        <v>55</v>
      </c>
      <c r="AC122" s="1"/>
      <c r="AD122" s="1"/>
      <c r="AE122" s="1"/>
      <c r="AF122" s="1"/>
      <c r="AG122" s="1" t="s">
        <v>54</v>
      </c>
      <c r="AH122" s="1" t="s">
        <v>7465</v>
      </c>
      <c r="AI122" s="1" t="s">
        <v>7463</v>
      </c>
      <c r="AJ122" s="1" t="s">
        <v>344</v>
      </c>
      <c r="AK122" s="1" t="s">
        <v>5781</v>
      </c>
      <c r="AL122" s="1" t="s">
        <v>5781</v>
      </c>
      <c r="AM122" s="1" t="s">
        <v>6989</v>
      </c>
      <c r="AN122" s="1" t="str">
        <f t="shared" si="2"/>
        <v>2020</v>
      </c>
      <c r="AO122" s="1">
        <f t="shared" si="3"/>
        <v>21</v>
      </c>
      <c r="AP122" s="1" t="s">
        <v>60</v>
      </c>
      <c r="AQ122" s="1" t="s">
        <v>102</v>
      </c>
      <c r="AR122" s="1" t="s">
        <v>89</v>
      </c>
      <c r="AS122" s="1" t="s">
        <v>484</v>
      </c>
      <c r="AT122" s="1" t="s">
        <v>7466</v>
      </c>
      <c r="AU122" s="1" t="s">
        <v>114</v>
      </c>
      <c r="AV122" s="1" t="s">
        <v>1895</v>
      </c>
      <c r="AW122" s="1" t="s">
        <v>55</v>
      </c>
      <c r="AX122" s="1" t="s">
        <v>475</v>
      </c>
    </row>
    <row r="123" spans="1:50">
      <c r="A123" s="1" t="s">
        <v>7475</v>
      </c>
      <c r="B123" s="1" t="s">
        <v>7474</v>
      </c>
      <c r="C123" s="1"/>
      <c r="D123" s="1"/>
      <c r="E123" s="1"/>
      <c r="F123" s="1"/>
      <c r="G123" s="1" t="s">
        <v>54</v>
      </c>
      <c r="H123" s="1"/>
      <c r="I123" s="1" t="s">
        <v>53</v>
      </c>
      <c r="J123" s="1"/>
      <c r="K123" s="1"/>
      <c r="L123" s="1"/>
      <c r="M123" s="1"/>
      <c r="N123" s="1"/>
      <c r="O123" s="1"/>
      <c r="P123" s="1"/>
      <c r="Q123" s="1"/>
      <c r="R123" s="1" t="s">
        <v>3151</v>
      </c>
      <c r="S123" s="1" t="s">
        <v>273</v>
      </c>
      <c r="T123" s="1"/>
      <c r="U123" s="1"/>
      <c r="V123" s="1"/>
      <c r="W123" s="1"/>
      <c r="X123" s="1"/>
      <c r="Y123" s="1"/>
      <c r="Z123" s="1"/>
      <c r="AA123" s="1"/>
      <c r="AB123" s="1" t="s">
        <v>54</v>
      </c>
      <c r="AC123" s="1"/>
      <c r="AD123" s="1"/>
      <c r="AE123" s="1"/>
      <c r="AF123" s="1"/>
      <c r="AG123" s="1" t="s">
        <v>3151</v>
      </c>
      <c r="AH123" s="1" t="s">
        <v>273</v>
      </c>
      <c r="AI123" s="1" t="s">
        <v>7475</v>
      </c>
      <c r="AJ123" s="1" t="s">
        <v>583</v>
      </c>
      <c r="AK123" s="1" t="s">
        <v>5781</v>
      </c>
      <c r="AL123" s="1" t="s">
        <v>5781</v>
      </c>
      <c r="AM123" s="1" t="s">
        <v>5710</v>
      </c>
      <c r="AN123" s="1" t="str">
        <f t="shared" si="2"/>
        <v>2020</v>
      </c>
      <c r="AO123" s="1">
        <f t="shared" si="3"/>
        <v>22</v>
      </c>
      <c r="AP123" s="1" t="s">
        <v>60</v>
      </c>
      <c r="AQ123" s="1" t="s">
        <v>61</v>
      </c>
      <c r="AR123" s="1" t="s">
        <v>466</v>
      </c>
      <c r="AS123" s="1" t="s">
        <v>120</v>
      </c>
      <c r="AT123" s="1" t="s">
        <v>7477</v>
      </c>
      <c r="AU123" s="1" t="s">
        <v>427</v>
      </c>
      <c r="AV123" s="1" t="s">
        <v>1767</v>
      </c>
      <c r="AW123" s="1"/>
      <c r="AX123" s="1"/>
    </row>
    <row r="124" spans="1:50">
      <c r="A124" s="1" t="s">
        <v>7495</v>
      </c>
      <c r="B124" s="1" t="s">
        <v>7494</v>
      </c>
      <c r="C124" s="1"/>
      <c r="D124" s="1"/>
      <c r="E124" s="1"/>
      <c r="F124" s="1"/>
      <c r="G124" s="1" t="s">
        <v>55</v>
      </c>
      <c r="H124" s="1"/>
      <c r="I124" s="1"/>
      <c r="J124" s="1" t="s">
        <v>54</v>
      </c>
      <c r="K124" s="1"/>
      <c r="L124" s="1" t="s">
        <v>116</v>
      </c>
      <c r="M124" s="1"/>
      <c r="N124" s="1"/>
      <c r="O124" s="1"/>
      <c r="P124" s="1"/>
      <c r="Q124" s="1"/>
      <c r="R124" s="1"/>
      <c r="S124" s="1"/>
      <c r="T124" s="1" t="s">
        <v>141</v>
      </c>
      <c r="U124" s="1"/>
      <c r="V124" s="1"/>
      <c r="W124" s="1" t="s">
        <v>986</v>
      </c>
      <c r="X124" s="1" t="s">
        <v>273</v>
      </c>
      <c r="Y124" s="1"/>
      <c r="Z124" s="1"/>
      <c r="AA124" s="1"/>
      <c r="AB124" s="1" t="s">
        <v>55</v>
      </c>
      <c r="AC124" s="1" t="s">
        <v>104</v>
      </c>
      <c r="AD124" s="1"/>
      <c r="AE124" s="1"/>
      <c r="AF124" s="1"/>
      <c r="AG124" s="1" t="s">
        <v>472</v>
      </c>
      <c r="AH124" s="1" t="s">
        <v>1092</v>
      </c>
      <c r="AI124" s="1" t="s">
        <v>7495</v>
      </c>
      <c r="AJ124" s="1" t="s">
        <v>101</v>
      </c>
      <c r="AK124" s="1" t="s">
        <v>5781</v>
      </c>
      <c r="AL124" s="1" t="s">
        <v>5781</v>
      </c>
      <c r="AM124" s="1" t="s">
        <v>212</v>
      </c>
      <c r="AN124" s="1" t="str">
        <f t="shared" si="2"/>
        <v>2019</v>
      </c>
      <c r="AO124" s="1">
        <f t="shared" si="3"/>
        <v>37</v>
      </c>
      <c r="AP124" s="1" t="s">
        <v>60</v>
      </c>
      <c r="AQ124" s="1" t="s">
        <v>61</v>
      </c>
      <c r="AR124" s="1" t="s">
        <v>432</v>
      </c>
      <c r="AS124" s="1" t="s">
        <v>1666</v>
      </c>
      <c r="AT124" s="1" t="s">
        <v>841</v>
      </c>
      <c r="AU124" s="1" t="s">
        <v>2440</v>
      </c>
      <c r="AV124" s="1" t="s">
        <v>7497</v>
      </c>
      <c r="AW124" s="1" t="s">
        <v>55</v>
      </c>
      <c r="AX124" s="1" t="s">
        <v>475</v>
      </c>
    </row>
    <row r="125" spans="1:50">
      <c r="A125" s="1" t="s">
        <v>7511</v>
      </c>
      <c r="B125" s="1" t="s">
        <v>7510</v>
      </c>
      <c r="C125" s="1"/>
      <c r="D125" s="1"/>
      <c r="E125" s="1"/>
      <c r="F125" s="1"/>
      <c r="G125" s="1" t="s">
        <v>54</v>
      </c>
      <c r="H125" s="1"/>
      <c r="I125" s="1" t="s">
        <v>53</v>
      </c>
      <c r="J125" s="1" t="s">
        <v>54</v>
      </c>
      <c r="K125" s="1"/>
      <c r="L125" s="1" t="s">
        <v>116</v>
      </c>
      <c r="M125" s="1"/>
      <c r="N125" s="1"/>
      <c r="O125" s="1"/>
      <c r="P125" s="1"/>
      <c r="Q125" s="1"/>
      <c r="R125" s="1" t="s">
        <v>141</v>
      </c>
      <c r="S125" s="1" t="s">
        <v>273</v>
      </c>
      <c r="T125" s="1" t="s">
        <v>141</v>
      </c>
      <c r="U125" s="1"/>
      <c r="V125" s="1"/>
      <c r="W125" s="1" t="s">
        <v>3072</v>
      </c>
      <c r="X125" s="1" t="s">
        <v>273</v>
      </c>
      <c r="Y125" s="1"/>
      <c r="Z125" s="1"/>
      <c r="AA125" s="1"/>
      <c r="AB125" s="1" t="s">
        <v>54</v>
      </c>
      <c r="AC125" s="1" t="s">
        <v>273</v>
      </c>
      <c r="AD125" s="1"/>
      <c r="AE125" s="1"/>
      <c r="AF125" s="1"/>
      <c r="AG125" s="1" t="s">
        <v>50</v>
      </c>
      <c r="AH125" s="1" t="s">
        <v>273</v>
      </c>
      <c r="AI125" s="1" t="s">
        <v>7511</v>
      </c>
      <c r="AJ125" s="1" t="s">
        <v>464</v>
      </c>
      <c r="AK125" s="1" t="s">
        <v>165</v>
      </c>
      <c r="AL125" s="1" t="s">
        <v>165</v>
      </c>
      <c r="AM125" s="1" t="s">
        <v>7514</v>
      </c>
      <c r="AN125" s="1" t="str">
        <f t="shared" si="2"/>
        <v>2013</v>
      </c>
      <c r="AO125" s="1">
        <f t="shared" si="3"/>
        <v>24</v>
      </c>
      <c r="AP125" s="1" t="s">
        <v>79</v>
      </c>
      <c r="AQ125" s="1" t="s">
        <v>205</v>
      </c>
      <c r="AR125" s="1" t="s">
        <v>778</v>
      </c>
      <c r="AS125" s="1" t="s">
        <v>104</v>
      </c>
      <c r="AT125" s="1" t="s">
        <v>7513</v>
      </c>
      <c r="AU125" s="1"/>
      <c r="AV125" s="1" t="s">
        <v>576</v>
      </c>
      <c r="AW125" s="1" t="s">
        <v>116</v>
      </c>
      <c r="AX125" s="1" t="s">
        <v>1674</v>
      </c>
    </row>
    <row r="126" spans="1:50">
      <c r="A126" s="1" t="s">
        <v>7516</v>
      </c>
      <c r="B126" s="1" t="s">
        <v>7515</v>
      </c>
      <c r="C126" s="1"/>
      <c r="D126" s="1"/>
      <c r="E126" s="1"/>
      <c r="F126" s="1"/>
      <c r="G126" s="1" t="s">
        <v>54</v>
      </c>
      <c r="H126" s="1"/>
      <c r="I126" s="1"/>
      <c r="J126" s="1"/>
      <c r="K126" s="1" t="s">
        <v>55</v>
      </c>
      <c r="L126" s="1"/>
      <c r="M126" s="1"/>
      <c r="N126" s="1"/>
      <c r="O126" s="1"/>
      <c r="P126" s="1"/>
      <c r="Q126" s="1"/>
      <c r="R126" s="1"/>
      <c r="S126" s="1"/>
      <c r="T126" s="1"/>
      <c r="U126" s="1" t="s">
        <v>99</v>
      </c>
      <c r="V126" s="1" t="s">
        <v>273</v>
      </c>
      <c r="W126" s="1"/>
      <c r="X126" s="1"/>
      <c r="Y126" s="1"/>
      <c r="Z126" s="1"/>
      <c r="AA126" s="1"/>
      <c r="AB126" s="1" t="s">
        <v>54</v>
      </c>
      <c r="AC126" s="1"/>
      <c r="AD126" s="1"/>
      <c r="AE126" s="1"/>
      <c r="AF126" s="1"/>
      <c r="AG126" s="1" t="s">
        <v>99</v>
      </c>
      <c r="AH126" s="1" t="s">
        <v>273</v>
      </c>
      <c r="AI126" s="1" t="s">
        <v>7516</v>
      </c>
      <c r="AJ126" s="1" t="s">
        <v>301</v>
      </c>
      <c r="AK126" s="1" t="s">
        <v>165</v>
      </c>
      <c r="AL126" s="1" t="s">
        <v>165</v>
      </c>
      <c r="AM126" s="1" t="s">
        <v>7518</v>
      </c>
      <c r="AN126" s="1" t="str">
        <f t="shared" si="2"/>
        <v>2006</v>
      </c>
      <c r="AO126" s="1">
        <f t="shared" si="3"/>
        <v>39</v>
      </c>
      <c r="AP126" s="1" t="s">
        <v>60</v>
      </c>
      <c r="AQ126" s="1" t="s">
        <v>205</v>
      </c>
      <c r="AR126" s="1" t="s">
        <v>135</v>
      </c>
      <c r="AS126" s="1" t="s">
        <v>308</v>
      </c>
      <c r="AT126" s="1" t="s">
        <v>1205</v>
      </c>
      <c r="AU126" s="1" t="s">
        <v>3261</v>
      </c>
      <c r="AV126" s="1" t="s">
        <v>576</v>
      </c>
      <c r="AW126" s="1" t="s">
        <v>55</v>
      </c>
      <c r="AX126" s="1" t="s">
        <v>475</v>
      </c>
    </row>
    <row r="127" spans="1:50">
      <c r="A127" s="1" t="s">
        <v>7524</v>
      </c>
      <c r="B127" s="1" t="s">
        <v>7523</v>
      </c>
      <c r="C127" s="1"/>
      <c r="D127" s="1"/>
      <c r="E127" s="1"/>
      <c r="F127" s="1"/>
      <c r="G127" s="1" t="s">
        <v>54</v>
      </c>
      <c r="H127" s="1"/>
      <c r="I127" s="1"/>
      <c r="J127" s="1" t="s">
        <v>54</v>
      </c>
      <c r="K127" s="1"/>
      <c r="L127" s="1"/>
      <c r="M127" s="1"/>
      <c r="N127" s="1"/>
      <c r="O127" s="1"/>
      <c r="P127" s="1"/>
      <c r="Q127" s="1"/>
      <c r="R127" s="1"/>
      <c r="S127" s="1"/>
      <c r="T127" s="1" t="s">
        <v>50</v>
      </c>
      <c r="U127" s="1"/>
      <c r="V127" s="1"/>
      <c r="W127" s="1"/>
      <c r="X127" s="1"/>
      <c r="Y127" s="1"/>
      <c r="Z127" s="1"/>
      <c r="AA127" s="1"/>
      <c r="AB127" s="1" t="s">
        <v>54</v>
      </c>
      <c r="AC127" s="1" t="s">
        <v>500</v>
      </c>
      <c r="AD127" s="1"/>
      <c r="AE127" s="1"/>
      <c r="AF127" s="1"/>
      <c r="AG127" s="1" t="s">
        <v>50</v>
      </c>
      <c r="AH127" s="1" t="s">
        <v>500</v>
      </c>
      <c r="AI127" s="1" t="s">
        <v>7524</v>
      </c>
      <c r="AJ127" s="1" t="s">
        <v>484</v>
      </c>
      <c r="AK127" s="1" t="s">
        <v>165</v>
      </c>
      <c r="AL127" s="1" t="s">
        <v>165</v>
      </c>
      <c r="AM127" s="1" t="s">
        <v>4055</v>
      </c>
      <c r="AN127" s="1" t="str">
        <f t="shared" si="2"/>
        <v>2020</v>
      </c>
      <c r="AO127" s="1">
        <f t="shared" si="3"/>
        <v>48</v>
      </c>
      <c r="AP127" s="1" t="s">
        <v>60</v>
      </c>
      <c r="AQ127" s="1" t="s">
        <v>61</v>
      </c>
      <c r="AR127" s="1" t="s">
        <v>89</v>
      </c>
      <c r="AS127" s="1" t="s">
        <v>219</v>
      </c>
      <c r="AT127" s="1" t="s">
        <v>993</v>
      </c>
      <c r="AU127" s="1" t="s">
        <v>4368</v>
      </c>
      <c r="AV127" s="1" t="s">
        <v>1560</v>
      </c>
      <c r="AW127" s="1" t="s">
        <v>55</v>
      </c>
      <c r="AX127" s="1" t="s">
        <v>475</v>
      </c>
    </row>
    <row r="128" spans="1:50">
      <c r="A128" s="1" t="s">
        <v>7527</v>
      </c>
      <c r="B128" s="1" t="s">
        <v>7526</v>
      </c>
      <c r="C128" s="1"/>
      <c r="D128" s="1"/>
      <c r="E128" s="1"/>
      <c r="F128" s="1"/>
      <c r="G128" s="1" t="s">
        <v>54</v>
      </c>
      <c r="H128" s="1"/>
      <c r="I128" s="1"/>
      <c r="J128" s="1" t="s">
        <v>54</v>
      </c>
      <c r="K128" s="1"/>
      <c r="L128" s="1"/>
      <c r="M128" s="1"/>
      <c r="N128" s="1"/>
      <c r="O128" s="1"/>
      <c r="P128" s="1"/>
      <c r="Q128" s="1"/>
      <c r="R128" s="1"/>
      <c r="S128" s="1"/>
      <c r="T128" s="1" t="s">
        <v>141</v>
      </c>
      <c r="U128" s="1"/>
      <c r="V128" s="1"/>
      <c r="W128" s="1"/>
      <c r="X128" s="1"/>
      <c r="Y128" s="1"/>
      <c r="Z128" s="1"/>
      <c r="AA128" s="1"/>
      <c r="AB128" s="1" t="s">
        <v>54</v>
      </c>
      <c r="AC128" s="1" t="s">
        <v>63</v>
      </c>
      <c r="AD128" s="1"/>
      <c r="AE128" s="1"/>
      <c r="AF128" s="1"/>
      <c r="AG128" s="1"/>
      <c r="AH128" s="1"/>
      <c r="AI128" s="1" t="s">
        <v>7527</v>
      </c>
      <c r="AJ128" s="1" t="s">
        <v>301</v>
      </c>
      <c r="AK128" s="1" t="s">
        <v>7528</v>
      </c>
      <c r="AL128" s="1" t="s">
        <v>7528</v>
      </c>
      <c r="AM128" s="1" t="s">
        <v>459</v>
      </c>
      <c r="AN128" s="1" t="str">
        <f t="shared" si="2"/>
        <v>2019</v>
      </c>
      <c r="AO128" s="1">
        <f t="shared" si="3"/>
        <v>52</v>
      </c>
      <c r="AP128" s="1" t="s">
        <v>79</v>
      </c>
      <c r="AQ128" s="1" t="s">
        <v>61</v>
      </c>
      <c r="AR128" s="1" t="s">
        <v>388</v>
      </c>
      <c r="AS128" s="1" t="s">
        <v>458</v>
      </c>
      <c r="AT128" s="1" t="s">
        <v>7530</v>
      </c>
      <c r="AU128" s="1" t="s">
        <v>4155</v>
      </c>
      <c r="AV128" s="1" t="s">
        <v>77</v>
      </c>
      <c r="AW128" s="1" t="s">
        <v>55</v>
      </c>
      <c r="AX128" s="1" t="s">
        <v>475</v>
      </c>
    </row>
    <row r="129" spans="1:50">
      <c r="A129" s="1" t="s">
        <v>7532</v>
      </c>
      <c r="B129" s="1" t="s">
        <v>7531</v>
      </c>
      <c r="C129" s="1" t="s">
        <v>50</v>
      </c>
      <c r="D129" s="1" t="s">
        <v>125</v>
      </c>
      <c r="E129" s="1"/>
      <c r="F129" s="1"/>
      <c r="G129" s="1" t="s">
        <v>54</v>
      </c>
      <c r="H129" s="1" t="s">
        <v>472</v>
      </c>
      <c r="I129" s="1"/>
      <c r="J129" s="1"/>
      <c r="K129" s="1" t="s">
        <v>55</v>
      </c>
      <c r="L129" s="1"/>
      <c r="M129" s="1"/>
      <c r="N129" s="1"/>
      <c r="O129" s="1"/>
      <c r="P129" s="1"/>
      <c r="Q129" s="1" t="s">
        <v>63</v>
      </c>
      <c r="R129" s="1"/>
      <c r="S129" s="1"/>
      <c r="T129" s="1"/>
      <c r="U129" s="1" t="s">
        <v>50</v>
      </c>
      <c r="V129" s="1" t="s">
        <v>136</v>
      </c>
      <c r="W129" s="1"/>
      <c r="X129" s="1"/>
      <c r="Y129" s="1"/>
      <c r="Z129" s="1"/>
      <c r="AA129" s="1"/>
      <c r="AB129" s="1" t="s">
        <v>54</v>
      </c>
      <c r="AC129" s="1"/>
      <c r="AD129" s="1"/>
      <c r="AE129" s="1"/>
      <c r="AF129" s="1"/>
      <c r="AG129" s="1"/>
      <c r="AH129" s="1"/>
      <c r="AI129" s="1" t="s">
        <v>7532</v>
      </c>
      <c r="AJ129" s="1" t="s">
        <v>120</v>
      </c>
      <c r="AK129" s="1" t="s">
        <v>7528</v>
      </c>
      <c r="AL129" s="1" t="s">
        <v>7528</v>
      </c>
      <c r="AM129" s="1" t="s">
        <v>1222</v>
      </c>
      <c r="AN129" s="1" t="str">
        <f t="shared" si="2"/>
        <v>2015</v>
      </c>
      <c r="AO129" s="1">
        <f t="shared" si="3"/>
        <v>41</v>
      </c>
      <c r="AP129" s="1" t="s">
        <v>79</v>
      </c>
      <c r="AQ129" s="1" t="s">
        <v>61</v>
      </c>
      <c r="AR129" s="1" t="s">
        <v>103</v>
      </c>
      <c r="AS129" s="1" t="s">
        <v>104</v>
      </c>
      <c r="AT129" s="1" t="s">
        <v>7534</v>
      </c>
      <c r="AU129" s="1" t="s">
        <v>105</v>
      </c>
      <c r="AV129" s="1" t="s">
        <v>747</v>
      </c>
      <c r="AW129" s="1" t="s">
        <v>54</v>
      </c>
      <c r="AX129" s="1" t="s">
        <v>2832</v>
      </c>
    </row>
    <row r="130" spans="1:50">
      <c r="A130" s="1" t="s">
        <v>7536</v>
      </c>
      <c r="B130" s="1" t="s">
        <v>7535</v>
      </c>
      <c r="C130" s="1"/>
      <c r="D130" s="1"/>
      <c r="E130" s="1"/>
      <c r="F130" s="1"/>
      <c r="G130" s="1" t="s">
        <v>54</v>
      </c>
      <c r="H130" s="1"/>
      <c r="I130" s="1"/>
      <c r="J130" s="1"/>
      <c r="K130" s="1" t="s">
        <v>55</v>
      </c>
      <c r="L130" s="1"/>
      <c r="M130" s="1"/>
      <c r="N130" s="1"/>
      <c r="O130" s="1"/>
      <c r="P130" s="1"/>
      <c r="Q130" s="1"/>
      <c r="R130" s="1"/>
      <c r="S130" s="1"/>
      <c r="T130" s="1"/>
      <c r="U130" s="1" t="s">
        <v>472</v>
      </c>
      <c r="V130" s="1" t="s">
        <v>63</v>
      </c>
      <c r="W130" s="1"/>
      <c r="X130" s="1"/>
      <c r="Y130" s="1"/>
      <c r="Z130" s="1"/>
      <c r="AA130" s="1"/>
      <c r="AB130" s="1" t="s">
        <v>54</v>
      </c>
      <c r="AC130" s="1"/>
      <c r="AD130" s="1"/>
      <c r="AE130" s="1"/>
      <c r="AF130" s="1"/>
      <c r="AG130" s="1"/>
      <c r="AH130" s="1"/>
      <c r="AI130" s="1" t="s">
        <v>7536</v>
      </c>
      <c r="AJ130" s="1" t="s">
        <v>367</v>
      </c>
      <c r="AK130" s="1" t="s">
        <v>7528</v>
      </c>
      <c r="AL130" s="1" t="s">
        <v>7528</v>
      </c>
      <c r="AM130" s="1" t="s">
        <v>66</v>
      </c>
      <c r="AN130" s="1" t="str">
        <f t="shared" ref="AN130:AN193" si="4">TEXT(AM130,"YYYY")</f>
        <v>2019</v>
      </c>
      <c r="AO130" s="1">
        <f t="shared" ref="AO130:AO193" si="5">AJ130-(TEXT(AL130,"YYYY")-TEXT(AM130,"YYYY"))</f>
        <v>25</v>
      </c>
      <c r="AP130" s="1" t="s">
        <v>79</v>
      </c>
      <c r="AQ130" s="1" t="s">
        <v>61</v>
      </c>
      <c r="AR130" s="1" t="s">
        <v>388</v>
      </c>
      <c r="AS130" s="1" t="s">
        <v>308</v>
      </c>
      <c r="AT130" s="1" t="s">
        <v>3503</v>
      </c>
      <c r="AU130" s="1" t="s">
        <v>105</v>
      </c>
      <c r="AV130" s="1" t="s">
        <v>275</v>
      </c>
      <c r="AW130" s="1" t="s">
        <v>50</v>
      </c>
      <c r="AX130" s="1" t="s">
        <v>1585</v>
      </c>
    </row>
    <row r="131" spans="1:50">
      <c r="A131" s="1" t="s">
        <v>7539</v>
      </c>
      <c r="B131" s="1" t="s">
        <v>7538</v>
      </c>
      <c r="C131" s="1"/>
      <c r="D131" s="1"/>
      <c r="E131" s="1"/>
      <c r="F131" s="1"/>
      <c r="G131" s="1" t="s">
        <v>54</v>
      </c>
      <c r="H131" s="1"/>
      <c r="I131" s="1"/>
      <c r="J131" s="1" t="s">
        <v>54</v>
      </c>
      <c r="K131" s="1" t="s">
        <v>55</v>
      </c>
      <c r="L131" s="1"/>
      <c r="M131" s="1"/>
      <c r="N131" s="1"/>
      <c r="O131" s="1"/>
      <c r="P131" s="1"/>
      <c r="Q131" s="1"/>
      <c r="R131" s="1"/>
      <c r="S131" s="1"/>
      <c r="T131" s="1" t="s">
        <v>715</v>
      </c>
      <c r="U131" s="1" t="s">
        <v>715</v>
      </c>
      <c r="V131" s="1" t="s">
        <v>63</v>
      </c>
      <c r="W131" s="1"/>
      <c r="X131" s="1"/>
      <c r="Y131" s="1"/>
      <c r="Z131" s="1"/>
      <c r="AA131" s="1"/>
      <c r="AB131" s="1" t="s">
        <v>54</v>
      </c>
      <c r="AC131" s="1" t="s">
        <v>63</v>
      </c>
      <c r="AD131" s="1"/>
      <c r="AE131" s="1"/>
      <c r="AF131" s="1"/>
      <c r="AG131" s="1"/>
      <c r="AH131" s="1"/>
      <c r="AI131" s="1" t="s">
        <v>7539</v>
      </c>
      <c r="AJ131" s="1" t="s">
        <v>169</v>
      </c>
      <c r="AK131" s="1" t="s">
        <v>7528</v>
      </c>
      <c r="AL131" s="1" t="s">
        <v>7528</v>
      </c>
      <c r="AM131" s="1" t="s">
        <v>877</v>
      </c>
      <c r="AN131" s="1" t="str">
        <f t="shared" si="4"/>
        <v>2019</v>
      </c>
      <c r="AO131" s="1">
        <f t="shared" si="5"/>
        <v>19</v>
      </c>
      <c r="AP131" s="1" t="s">
        <v>79</v>
      </c>
      <c r="AQ131" s="1" t="s">
        <v>61</v>
      </c>
      <c r="AR131" s="1" t="s">
        <v>988</v>
      </c>
      <c r="AS131" s="1" t="s">
        <v>219</v>
      </c>
      <c r="AT131" s="1" t="s">
        <v>1054</v>
      </c>
      <c r="AU131" s="1" t="s">
        <v>417</v>
      </c>
      <c r="AV131" s="1" t="s">
        <v>77</v>
      </c>
      <c r="AW131" s="1" t="s">
        <v>55</v>
      </c>
      <c r="AX131" s="1" t="s">
        <v>475</v>
      </c>
    </row>
    <row r="132" spans="1:50">
      <c r="A132" s="1" t="s">
        <v>7548</v>
      </c>
      <c r="B132" s="1" t="s">
        <v>7547</v>
      </c>
      <c r="C132" s="1"/>
      <c r="D132" s="1"/>
      <c r="E132" s="1"/>
      <c r="F132" s="1"/>
      <c r="G132" s="1" t="s">
        <v>55</v>
      </c>
      <c r="H132" s="1"/>
      <c r="I132" s="1"/>
      <c r="J132" s="1" t="s">
        <v>54</v>
      </c>
      <c r="K132" s="1" t="s">
        <v>55</v>
      </c>
      <c r="L132" s="1" t="s">
        <v>116</v>
      </c>
      <c r="M132" s="1"/>
      <c r="N132" s="1"/>
      <c r="O132" s="1"/>
      <c r="P132" s="1"/>
      <c r="Q132" s="1"/>
      <c r="R132" s="1"/>
      <c r="S132" s="1"/>
      <c r="T132" s="1" t="s">
        <v>50</v>
      </c>
      <c r="U132" s="1" t="s">
        <v>53</v>
      </c>
      <c r="V132" s="1" t="s">
        <v>63</v>
      </c>
      <c r="W132" s="1" t="s">
        <v>53</v>
      </c>
      <c r="X132" s="1" t="s">
        <v>136</v>
      </c>
      <c r="Y132" s="1"/>
      <c r="Z132" s="1"/>
      <c r="AA132" s="1"/>
      <c r="AB132" s="1" t="s">
        <v>55</v>
      </c>
      <c r="AC132" s="1" t="s">
        <v>63</v>
      </c>
      <c r="AD132" s="1"/>
      <c r="AE132" s="1"/>
      <c r="AF132" s="1"/>
      <c r="AG132" s="1"/>
      <c r="AH132" s="1"/>
      <c r="AI132" s="1" t="s">
        <v>7548</v>
      </c>
      <c r="AJ132" s="1" t="s">
        <v>1488</v>
      </c>
      <c r="AK132" s="1" t="s">
        <v>6554</v>
      </c>
      <c r="AL132" s="1" t="s">
        <v>6554</v>
      </c>
      <c r="AM132" s="1" t="s">
        <v>7089</v>
      </c>
      <c r="AN132" s="1" t="str">
        <f t="shared" si="4"/>
        <v>2020</v>
      </c>
      <c r="AO132" s="1">
        <f t="shared" si="5"/>
        <v>67</v>
      </c>
      <c r="AP132" s="1" t="s">
        <v>60</v>
      </c>
      <c r="AQ132" s="1" t="s">
        <v>61</v>
      </c>
      <c r="AR132" s="1" t="s">
        <v>388</v>
      </c>
      <c r="AS132" s="1" t="s">
        <v>233</v>
      </c>
      <c r="AT132" s="1" t="s">
        <v>1357</v>
      </c>
      <c r="AU132" s="1" t="s">
        <v>114</v>
      </c>
      <c r="AV132" s="1" t="s">
        <v>77</v>
      </c>
      <c r="AW132" s="1" t="s">
        <v>55</v>
      </c>
      <c r="AX132" s="1" t="s">
        <v>475</v>
      </c>
    </row>
    <row r="133" spans="1:50">
      <c r="A133" s="1" t="s">
        <v>7551</v>
      </c>
      <c r="B133" s="1" t="s">
        <v>7550</v>
      </c>
      <c r="C133" s="1"/>
      <c r="D133" s="1"/>
      <c r="E133" s="1"/>
      <c r="F133" s="1"/>
      <c r="G133" s="1" t="s">
        <v>55</v>
      </c>
      <c r="H133" s="1"/>
      <c r="I133" s="1" t="s">
        <v>53</v>
      </c>
      <c r="J133" s="1" t="s">
        <v>54</v>
      </c>
      <c r="K133" s="1" t="s">
        <v>55</v>
      </c>
      <c r="L133" s="1"/>
      <c r="M133" s="1"/>
      <c r="N133" s="1"/>
      <c r="O133" s="1"/>
      <c r="P133" s="1"/>
      <c r="Q133" s="1"/>
      <c r="R133" s="1" t="s">
        <v>50</v>
      </c>
      <c r="S133" s="1" t="s">
        <v>136</v>
      </c>
      <c r="T133" s="1" t="s">
        <v>715</v>
      </c>
      <c r="U133" s="1" t="s">
        <v>715</v>
      </c>
      <c r="V133" s="1" t="s">
        <v>136</v>
      </c>
      <c r="W133" s="1"/>
      <c r="X133" s="1"/>
      <c r="Y133" s="1"/>
      <c r="Z133" s="1"/>
      <c r="AA133" s="1"/>
      <c r="AB133" s="1" t="s">
        <v>55</v>
      </c>
      <c r="AC133" s="1" t="s">
        <v>136</v>
      </c>
      <c r="AD133" s="1"/>
      <c r="AE133" s="1"/>
      <c r="AF133" s="1"/>
      <c r="AG133" s="1"/>
      <c r="AH133" s="1"/>
      <c r="AI133" s="1" t="s">
        <v>7551</v>
      </c>
      <c r="AJ133" s="1" t="s">
        <v>351</v>
      </c>
      <c r="AK133" s="1" t="s">
        <v>6554</v>
      </c>
      <c r="AL133" s="1" t="s">
        <v>6554</v>
      </c>
      <c r="AM133" s="1" t="s">
        <v>5622</v>
      </c>
      <c r="AN133" s="1" t="str">
        <f t="shared" si="4"/>
        <v>2020</v>
      </c>
      <c r="AO133" s="1">
        <f t="shared" si="5"/>
        <v>55</v>
      </c>
      <c r="AP133" s="1" t="s">
        <v>79</v>
      </c>
      <c r="AQ133" s="1" t="s">
        <v>61</v>
      </c>
      <c r="AR133" s="1" t="s">
        <v>103</v>
      </c>
      <c r="AS133" s="1" t="s">
        <v>308</v>
      </c>
      <c r="AT133" s="1" t="s">
        <v>580</v>
      </c>
      <c r="AU133" s="1" t="s">
        <v>105</v>
      </c>
      <c r="AV133" s="1" t="s">
        <v>56</v>
      </c>
      <c r="AW133" s="1"/>
      <c r="AX133" s="1"/>
    </row>
    <row r="134" spans="1:50">
      <c r="A134" s="1" t="s">
        <v>7556</v>
      </c>
      <c r="B134" s="1" t="s">
        <v>7555</v>
      </c>
      <c r="C134" s="1" t="s">
        <v>50</v>
      </c>
      <c r="D134" s="1" t="s">
        <v>125</v>
      </c>
      <c r="E134" s="1"/>
      <c r="F134" s="1"/>
      <c r="G134" s="1" t="s">
        <v>53</v>
      </c>
      <c r="H134" s="1" t="s">
        <v>141</v>
      </c>
      <c r="I134" s="1" t="s">
        <v>53</v>
      </c>
      <c r="J134" s="1"/>
      <c r="K134" s="1" t="s">
        <v>55</v>
      </c>
      <c r="L134" s="1"/>
      <c r="M134" s="1"/>
      <c r="N134" s="1"/>
      <c r="O134" s="1"/>
      <c r="P134" s="1"/>
      <c r="Q134" s="1" t="s">
        <v>273</v>
      </c>
      <c r="R134" s="1" t="s">
        <v>715</v>
      </c>
      <c r="S134" s="1" t="s">
        <v>273</v>
      </c>
      <c r="T134" s="1"/>
      <c r="U134" s="1" t="s">
        <v>53</v>
      </c>
      <c r="V134" s="1" t="s">
        <v>273</v>
      </c>
      <c r="W134" s="1"/>
      <c r="X134" s="1"/>
      <c r="Y134" s="1"/>
      <c r="Z134" s="1"/>
      <c r="AA134" s="1"/>
      <c r="AB134" s="1" t="s">
        <v>53</v>
      </c>
      <c r="AC134" s="1"/>
      <c r="AD134" s="1"/>
      <c r="AE134" s="1"/>
      <c r="AF134" s="1"/>
      <c r="AG134" s="1" t="s">
        <v>986</v>
      </c>
      <c r="AH134" s="1" t="s">
        <v>273</v>
      </c>
      <c r="AI134" s="1" t="s">
        <v>7556</v>
      </c>
      <c r="AJ134" s="1" t="s">
        <v>88</v>
      </c>
      <c r="AK134" s="1" t="s">
        <v>6554</v>
      </c>
      <c r="AL134" s="1" t="s">
        <v>6554</v>
      </c>
      <c r="AM134" s="1" t="s">
        <v>759</v>
      </c>
      <c r="AN134" s="1" t="str">
        <f t="shared" si="4"/>
        <v>2019</v>
      </c>
      <c r="AO134" s="1">
        <f t="shared" si="5"/>
        <v>27</v>
      </c>
      <c r="AP134" s="1" t="s">
        <v>79</v>
      </c>
      <c r="AQ134" s="1" t="s">
        <v>61</v>
      </c>
      <c r="AR134" s="1" t="s">
        <v>265</v>
      </c>
      <c r="AS134" s="1" t="s">
        <v>180</v>
      </c>
      <c r="AT134" s="1" t="s">
        <v>7558</v>
      </c>
      <c r="AU134" s="1" t="s">
        <v>105</v>
      </c>
      <c r="AV134" s="1" t="s">
        <v>452</v>
      </c>
      <c r="AW134" s="1" t="s">
        <v>54</v>
      </c>
      <c r="AX134" s="1" t="s">
        <v>2832</v>
      </c>
    </row>
    <row r="135" spans="1:50">
      <c r="A135" s="1" t="s">
        <v>7560</v>
      </c>
      <c r="B135" s="1" t="s">
        <v>7559</v>
      </c>
      <c r="C135" s="1" t="s">
        <v>50</v>
      </c>
      <c r="D135" s="1" t="s">
        <v>125</v>
      </c>
      <c r="E135" s="1"/>
      <c r="F135" s="1"/>
      <c r="G135" s="1" t="s">
        <v>55</v>
      </c>
      <c r="H135" s="1" t="s">
        <v>472</v>
      </c>
      <c r="I135" s="1" t="s">
        <v>53</v>
      </c>
      <c r="J135" s="1"/>
      <c r="K135" s="1"/>
      <c r="L135" s="1" t="s">
        <v>116</v>
      </c>
      <c r="M135" s="1"/>
      <c r="N135" s="1"/>
      <c r="O135" s="1"/>
      <c r="P135" s="1"/>
      <c r="Q135" s="1" t="s">
        <v>50</v>
      </c>
      <c r="R135" s="1" t="s">
        <v>715</v>
      </c>
      <c r="S135" s="1" t="s">
        <v>169</v>
      </c>
      <c r="T135" s="1"/>
      <c r="U135" s="1"/>
      <c r="V135" s="1"/>
      <c r="W135" s="1" t="s">
        <v>50</v>
      </c>
      <c r="X135" s="1" t="s">
        <v>136</v>
      </c>
      <c r="Y135" s="1"/>
      <c r="Z135" s="1"/>
      <c r="AA135" s="1"/>
      <c r="AB135" s="1" t="s">
        <v>55</v>
      </c>
      <c r="AC135" s="1"/>
      <c r="AD135" s="1"/>
      <c r="AE135" s="1"/>
      <c r="AF135" s="1"/>
      <c r="AG135" s="1"/>
      <c r="AH135" s="1"/>
      <c r="AI135" s="1" t="s">
        <v>7560</v>
      </c>
      <c r="AJ135" s="1" t="s">
        <v>584</v>
      </c>
      <c r="AK135" s="1" t="s">
        <v>6554</v>
      </c>
      <c r="AL135" s="1" t="s">
        <v>6554</v>
      </c>
      <c r="AM135" s="1" t="s">
        <v>7480</v>
      </c>
      <c r="AN135" s="1" t="str">
        <f t="shared" si="4"/>
        <v>2000</v>
      </c>
      <c r="AO135" s="1">
        <f t="shared" si="5"/>
        <v>17</v>
      </c>
      <c r="AP135" s="1" t="s">
        <v>79</v>
      </c>
      <c r="AQ135" s="1" t="s">
        <v>61</v>
      </c>
      <c r="AR135" s="1" t="s">
        <v>890</v>
      </c>
      <c r="AS135" s="1" t="s">
        <v>382</v>
      </c>
      <c r="AT135" s="1"/>
      <c r="AU135" s="1" t="s">
        <v>105</v>
      </c>
      <c r="AV135" s="1" t="s">
        <v>356</v>
      </c>
      <c r="AW135" s="1" t="s">
        <v>55</v>
      </c>
      <c r="AX135" s="1" t="s">
        <v>475</v>
      </c>
    </row>
    <row r="136" spans="1:50">
      <c r="A136" s="1" t="s">
        <v>7566</v>
      </c>
      <c r="B136" s="1" t="s">
        <v>7565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 t="s">
        <v>7566</v>
      </c>
      <c r="AJ136" s="1" t="s">
        <v>344</v>
      </c>
      <c r="AK136" s="1" t="s">
        <v>6554</v>
      </c>
      <c r="AL136" s="1" t="s">
        <v>6554</v>
      </c>
      <c r="AM136" s="1" t="s">
        <v>7564</v>
      </c>
      <c r="AN136" s="1" t="str">
        <f t="shared" si="4"/>
        <v>2020</v>
      </c>
      <c r="AO136" s="1">
        <f t="shared" si="5"/>
        <v>21</v>
      </c>
      <c r="AP136" s="1" t="s">
        <v>60</v>
      </c>
      <c r="AQ136" s="1"/>
      <c r="AR136" s="1" t="s">
        <v>150</v>
      </c>
      <c r="AS136" s="1" t="s">
        <v>189</v>
      </c>
      <c r="AT136" s="1" t="s">
        <v>347</v>
      </c>
      <c r="AU136" s="1" t="s">
        <v>114</v>
      </c>
      <c r="AV136" s="1" t="s">
        <v>56</v>
      </c>
      <c r="AW136" s="1"/>
      <c r="AX136" s="1"/>
    </row>
    <row r="137" spans="1:50">
      <c r="A137" s="1" t="s">
        <v>7573</v>
      </c>
      <c r="B137" s="1" t="s">
        <v>7572</v>
      </c>
      <c r="C137" s="1"/>
      <c r="D137" s="1"/>
      <c r="E137" s="1"/>
      <c r="F137" s="1"/>
      <c r="G137" s="1" t="s">
        <v>55</v>
      </c>
      <c r="H137" s="1"/>
      <c r="I137" s="1" t="s">
        <v>53</v>
      </c>
      <c r="J137" s="1"/>
      <c r="K137" s="1"/>
      <c r="L137" s="1"/>
      <c r="M137" s="1"/>
      <c r="N137" s="1"/>
      <c r="O137" s="1"/>
      <c r="P137" s="1"/>
      <c r="Q137" s="1"/>
      <c r="R137" s="1" t="s">
        <v>472</v>
      </c>
      <c r="S137" s="1" t="s">
        <v>58</v>
      </c>
      <c r="T137" s="1"/>
      <c r="U137" s="1"/>
      <c r="V137" s="1"/>
      <c r="W137" s="1"/>
      <c r="X137" s="1"/>
      <c r="Y137" s="1"/>
      <c r="Z137" s="1"/>
      <c r="AA137" s="1"/>
      <c r="AB137" s="1" t="s">
        <v>55</v>
      </c>
      <c r="AC137" s="1"/>
      <c r="AD137" s="1"/>
      <c r="AE137" s="1"/>
      <c r="AF137" s="1"/>
      <c r="AG137" s="1"/>
      <c r="AH137" s="1"/>
      <c r="AI137" s="1" t="s">
        <v>7573</v>
      </c>
      <c r="AJ137" s="1" t="s">
        <v>149</v>
      </c>
      <c r="AK137" s="1" t="s">
        <v>7570</v>
      </c>
      <c r="AL137" s="1" t="s">
        <v>7570</v>
      </c>
      <c r="AM137" s="1" t="s">
        <v>5680</v>
      </c>
      <c r="AN137" s="1" t="str">
        <f t="shared" si="4"/>
        <v>2020</v>
      </c>
      <c r="AO137" s="1">
        <f t="shared" si="5"/>
        <v>39</v>
      </c>
      <c r="AP137" s="1" t="s">
        <v>60</v>
      </c>
      <c r="AQ137" s="1" t="s">
        <v>61</v>
      </c>
      <c r="AR137" s="1" t="s">
        <v>232</v>
      </c>
      <c r="AS137" s="1" t="s">
        <v>310</v>
      </c>
      <c r="AT137" s="1" t="s">
        <v>551</v>
      </c>
      <c r="AU137" s="1" t="s">
        <v>105</v>
      </c>
      <c r="AV137" s="1" t="s">
        <v>56</v>
      </c>
      <c r="AW137" s="1" t="s">
        <v>55</v>
      </c>
      <c r="AX137" s="1" t="s">
        <v>475</v>
      </c>
    </row>
    <row r="138" spans="1:50">
      <c r="A138" s="1" t="s">
        <v>7577</v>
      </c>
      <c r="B138" s="1" t="s">
        <v>7576</v>
      </c>
      <c r="C138" s="1"/>
      <c r="D138" s="1"/>
      <c r="E138" s="1"/>
      <c r="F138" s="1"/>
      <c r="G138" s="1" t="s">
        <v>55</v>
      </c>
      <c r="H138" s="1"/>
      <c r="I138" s="1"/>
      <c r="J138" s="1" t="s">
        <v>54</v>
      </c>
      <c r="K138" s="1" t="s">
        <v>55</v>
      </c>
      <c r="L138" s="1" t="s">
        <v>116</v>
      </c>
      <c r="M138" s="1"/>
      <c r="N138" s="1"/>
      <c r="O138" s="1"/>
      <c r="P138" s="1"/>
      <c r="Q138" s="1"/>
      <c r="R138" s="1"/>
      <c r="S138" s="1"/>
      <c r="T138" s="1" t="s">
        <v>3151</v>
      </c>
      <c r="U138" s="1" t="s">
        <v>3151</v>
      </c>
      <c r="V138" s="1" t="s">
        <v>382</v>
      </c>
      <c r="W138" s="1" t="s">
        <v>715</v>
      </c>
      <c r="X138" s="1" t="s">
        <v>382</v>
      </c>
      <c r="Y138" s="1"/>
      <c r="Z138" s="1"/>
      <c r="AA138" s="1"/>
      <c r="AB138" s="1" t="s">
        <v>55</v>
      </c>
      <c r="AC138" s="1" t="s">
        <v>382</v>
      </c>
      <c r="AD138" s="1"/>
      <c r="AE138" s="1"/>
      <c r="AF138" s="1"/>
      <c r="AG138" s="1" t="s">
        <v>7578</v>
      </c>
      <c r="AH138" s="1" t="s">
        <v>382</v>
      </c>
      <c r="AI138" s="1" t="s">
        <v>7577</v>
      </c>
      <c r="AJ138" s="1" t="s">
        <v>189</v>
      </c>
      <c r="AK138" s="1" t="s">
        <v>7570</v>
      </c>
      <c r="AL138" s="1" t="s">
        <v>7570</v>
      </c>
      <c r="AM138" s="1" t="s">
        <v>7583</v>
      </c>
      <c r="AN138" s="1" t="str">
        <f t="shared" si="4"/>
        <v>2019</v>
      </c>
      <c r="AO138" s="1">
        <f t="shared" si="5"/>
        <v>46</v>
      </c>
      <c r="AP138" s="1" t="s">
        <v>60</v>
      </c>
      <c r="AQ138" s="1" t="s">
        <v>61</v>
      </c>
      <c r="AR138" s="1" t="s">
        <v>232</v>
      </c>
      <c r="AS138" s="1" t="s">
        <v>7580</v>
      </c>
      <c r="AT138" s="1" t="s">
        <v>7581</v>
      </c>
      <c r="AU138" s="1" t="s">
        <v>7582</v>
      </c>
      <c r="AV138" s="1" t="s">
        <v>77</v>
      </c>
      <c r="AW138" s="1" t="s">
        <v>55</v>
      </c>
      <c r="AX138" s="1" t="s">
        <v>475</v>
      </c>
    </row>
    <row r="139" spans="1:50">
      <c r="A139" s="1" t="s">
        <v>7585</v>
      </c>
      <c r="B139" s="1" t="s">
        <v>7584</v>
      </c>
      <c r="C139" s="1"/>
      <c r="D139" s="1"/>
      <c r="E139" s="1"/>
      <c r="F139" s="1"/>
      <c r="G139" s="1" t="s">
        <v>55</v>
      </c>
      <c r="H139" s="1"/>
      <c r="I139" s="1"/>
      <c r="J139" s="1" t="s">
        <v>54</v>
      </c>
      <c r="K139" s="1"/>
      <c r="L139" s="1" t="s">
        <v>116</v>
      </c>
      <c r="M139" s="1"/>
      <c r="N139" s="1"/>
      <c r="O139" s="1"/>
      <c r="P139" s="1"/>
      <c r="Q139" s="1"/>
      <c r="R139" s="1"/>
      <c r="S139" s="1"/>
      <c r="T139" s="1" t="s">
        <v>3151</v>
      </c>
      <c r="U139" s="1"/>
      <c r="V139" s="1"/>
      <c r="W139" s="1" t="s">
        <v>715</v>
      </c>
      <c r="X139" s="1" t="s">
        <v>382</v>
      </c>
      <c r="Y139" s="1"/>
      <c r="Z139" s="1"/>
      <c r="AA139" s="1"/>
      <c r="AB139" s="1" t="s">
        <v>55</v>
      </c>
      <c r="AC139" s="1" t="s">
        <v>382</v>
      </c>
      <c r="AD139" s="1"/>
      <c r="AE139" s="1"/>
      <c r="AF139" s="1"/>
      <c r="AG139" s="1" t="s">
        <v>7586</v>
      </c>
      <c r="AH139" s="1" t="s">
        <v>382</v>
      </c>
      <c r="AI139" s="1" t="s">
        <v>7585</v>
      </c>
      <c r="AJ139" s="1" t="s">
        <v>678</v>
      </c>
      <c r="AK139" s="1" t="s">
        <v>7570</v>
      </c>
      <c r="AL139" s="1" t="s">
        <v>7570</v>
      </c>
      <c r="AM139" s="1" t="s">
        <v>6196</v>
      </c>
      <c r="AN139" s="1" t="str">
        <f t="shared" si="4"/>
        <v>2020</v>
      </c>
      <c r="AO139" s="1">
        <f t="shared" si="5"/>
        <v>34</v>
      </c>
      <c r="AP139" s="1" t="s">
        <v>60</v>
      </c>
      <c r="AQ139" s="1" t="s">
        <v>61</v>
      </c>
      <c r="AR139" s="1" t="s">
        <v>135</v>
      </c>
      <c r="AS139" s="1" t="s">
        <v>136</v>
      </c>
      <c r="AT139" s="1" t="s">
        <v>137</v>
      </c>
      <c r="AU139" s="1" t="s">
        <v>7588</v>
      </c>
      <c r="AV139" s="1" t="s">
        <v>576</v>
      </c>
      <c r="AW139" s="1" t="s">
        <v>55</v>
      </c>
      <c r="AX139" s="1" t="s">
        <v>475</v>
      </c>
    </row>
    <row r="140" spans="1:50">
      <c r="A140" s="1" t="s">
        <v>7590</v>
      </c>
      <c r="B140" s="1" t="s">
        <v>7589</v>
      </c>
      <c r="C140" s="1"/>
      <c r="D140" s="1"/>
      <c r="E140" s="1"/>
      <c r="F140" s="1"/>
      <c r="G140" s="1" t="s">
        <v>55</v>
      </c>
      <c r="H140" s="1"/>
      <c r="I140" s="1"/>
      <c r="J140" s="1"/>
      <c r="K140" s="1"/>
      <c r="L140" s="1" t="s">
        <v>116</v>
      </c>
      <c r="M140" s="1"/>
      <c r="N140" s="1"/>
      <c r="O140" s="1" t="s">
        <v>108</v>
      </c>
      <c r="P140" s="1" t="s">
        <v>114</v>
      </c>
      <c r="Q140" s="1"/>
      <c r="R140" s="1"/>
      <c r="S140" s="1"/>
      <c r="T140" s="1"/>
      <c r="U140" s="1"/>
      <c r="V140" s="1"/>
      <c r="W140" s="1" t="s">
        <v>50</v>
      </c>
      <c r="X140" s="1" t="s">
        <v>63</v>
      </c>
      <c r="Y140" s="1"/>
      <c r="Z140" s="1"/>
      <c r="AA140" s="1" t="s">
        <v>715</v>
      </c>
      <c r="AB140" s="1" t="s">
        <v>55</v>
      </c>
      <c r="AC140" s="1"/>
      <c r="AD140" s="1"/>
      <c r="AE140" s="1"/>
      <c r="AF140" s="1" t="s">
        <v>169</v>
      </c>
      <c r="AG140" s="1"/>
      <c r="AH140" s="1"/>
      <c r="AI140" s="1" t="s">
        <v>7590</v>
      </c>
      <c r="AJ140" s="1" t="s">
        <v>101</v>
      </c>
      <c r="AK140" s="1" t="s">
        <v>7570</v>
      </c>
      <c r="AL140" s="1" t="s">
        <v>7570</v>
      </c>
      <c r="AM140" s="1" t="s">
        <v>66</v>
      </c>
      <c r="AN140" s="1" t="str">
        <f t="shared" si="4"/>
        <v>2019</v>
      </c>
      <c r="AO140" s="1">
        <f t="shared" si="5"/>
        <v>37</v>
      </c>
      <c r="AP140" s="1" t="s">
        <v>60</v>
      </c>
      <c r="AQ140" s="1" t="s">
        <v>61</v>
      </c>
      <c r="AR140" s="1" t="s">
        <v>466</v>
      </c>
      <c r="AS140" s="1" t="s">
        <v>351</v>
      </c>
      <c r="AT140" s="1" t="s">
        <v>1435</v>
      </c>
      <c r="AU140" s="1" t="s">
        <v>83</v>
      </c>
      <c r="AV140" s="1" t="s">
        <v>356</v>
      </c>
      <c r="AW140" s="1" t="s">
        <v>55</v>
      </c>
      <c r="AX140" s="1" t="s">
        <v>475</v>
      </c>
    </row>
    <row r="141" spans="1:50">
      <c r="A141" s="1" t="s">
        <v>7593</v>
      </c>
      <c r="B141" s="1" t="s">
        <v>7592</v>
      </c>
      <c r="C141" s="1"/>
      <c r="D141" s="1"/>
      <c r="E141" s="1"/>
      <c r="F141" s="1"/>
      <c r="G141" s="1" t="s">
        <v>55</v>
      </c>
      <c r="H141" s="1"/>
      <c r="I141" s="1" t="s">
        <v>53</v>
      </c>
      <c r="J141" s="1" t="s">
        <v>54</v>
      </c>
      <c r="K141" s="1"/>
      <c r="L141" s="1"/>
      <c r="M141" s="1"/>
      <c r="N141" s="1"/>
      <c r="O141" s="1"/>
      <c r="P141" s="1"/>
      <c r="Q141" s="1"/>
      <c r="R141" s="1" t="s">
        <v>715</v>
      </c>
      <c r="S141" s="1" t="s">
        <v>169</v>
      </c>
      <c r="T141" s="1" t="s">
        <v>50</v>
      </c>
      <c r="U141" s="1"/>
      <c r="V141" s="1"/>
      <c r="W141" s="1"/>
      <c r="X141" s="1"/>
      <c r="Y141" s="1"/>
      <c r="Z141" s="1"/>
      <c r="AA141" s="1"/>
      <c r="AB141" s="1" t="s">
        <v>55</v>
      </c>
      <c r="AC141" s="1" t="s">
        <v>118</v>
      </c>
      <c r="AD141" s="1"/>
      <c r="AE141" s="1"/>
      <c r="AF141" s="1"/>
      <c r="AG141" s="1"/>
      <c r="AH141" s="1"/>
      <c r="AI141" s="1" t="s">
        <v>7593</v>
      </c>
      <c r="AJ141" s="1" t="s">
        <v>301</v>
      </c>
      <c r="AK141" s="1" t="s">
        <v>7570</v>
      </c>
      <c r="AL141" s="1" t="s">
        <v>7570</v>
      </c>
      <c r="AM141" s="1" t="s">
        <v>5680</v>
      </c>
      <c r="AN141" s="1" t="str">
        <f t="shared" si="4"/>
        <v>2020</v>
      </c>
      <c r="AO141" s="1">
        <f t="shared" si="5"/>
        <v>53</v>
      </c>
      <c r="AP141" s="1" t="s">
        <v>60</v>
      </c>
      <c r="AQ141" s="1" t="s">
        <v>61</v>
      </c>
      <c r="AR141" s="1" t="s">
        <v>119</v>
      </c>
      <c r="AS141" s="1" t="s">
        <v>399</v>
      </c>
      <c r="AT141" s="1" t="s">
        <v>583</v>
      </c>
      <c r="AU141" s="1" t="s">
        <v>2440</v>
      </c>
      <c r="AV141" s="1" t="s">
        <v>77</v>
      </c>
      <c r="AW141" s="1"/>
      <c r="AX141" s="1"/>
    </row>
    <row r="142" spans="1:50">
      <c r="A142" s="1" t="s">
        <v>7596</v>
      </c>
      <c r="B142" s="1" t="s">
        <v>7595</v>
      </c>
      <c r="C142" s="1" t="s">
        <v>50</v>
      </c>
      <c r="D142" s="1" t="s">
        <v>125</v>
      </c>
      <c r="E142" s="1"/>
      <c r="F142" s="1"/>
      <c r="G142" s="1" t="s">
        <v>55</v>
      </c>
      <c r="H142" s="1" t="s">
        <v>472</v>
      </c>
      <c r="I142" s="1" t="s">
        <v>53</v>
      </c>
      <c r="J142" s="1"/>
      <c r="K142" s="1"/>
      <c r="L142" s="1"/>
      <c r="M142" s="1"/>
      <c r="N142" s="1"/>
      <c r="O142" s="1"/>
      <c r="P142" s="1"/>
      <c r="Q142" s="1" t="s">
        <v>273</v>
      </c>
      <c r="R142" s="1" t="s">
        <v>141</v>
      </c>
      <c r="S142" s="1" t="s">
        <v>273</v>
      </c>
      <c r="T142" s="1"/>
      <c r="U142" s="1"/>
      <c r="V142" s="1"/>
      <c r="W142" s="1"/>
      <c r="X142" s="1"/>
      <c r="Y142" s="1"/>
      <c r="Z142" s="1"/>
      <c r="AA142" s="1"/>
      <c r="AB142" s="1" t="s">
        <v>55</v>
      </c>
      <c r="AC142" s="1"/>
      <c r="AD142" s="1"/>
      <c r="AE142" s="1"/>
      <c r="AF142" s="1"/>
      <c r="AG142" s="1" t="s">
        <v>2095</v>
      </c>
      <c r="AH142" s="1" t="s">
        <v>273</v>
      </c>
      <c r="AI142" s="1" t="s">
        <v>7596</v>
      </c>
      <c r="AJ142" s="1" t="s">
        <v>1343</v>
      </c>
      <c r="AK142" s="1" t="s">
        <v>7570</v>
      </c>
      <c r="AL142" s="1" t="s">
        <v>7570</v>
      </c>
      <c r="AM142" s="1" t="s">
        <v>5680</v>
      </c>
      <c r="AN142" s="1" t="str">
        <f t="shared" si="4"/>
        <v>2020</v>
      </c>
      <c r="AO142" s="1">
        <f t="shared" si="5"/>
        <v>41</v>
      </c>
      <c r="AP142" s="1" t="s">
        <v>60</v>
      </c>
      <c r="AQ142" s="1" t="s">
        <v>102</v>
      </c>
      <c r="AR142" s="1" t="s">
        <v>232</v>
      </c>
      <c r="AS142" s="1" t="s">
        <v>351</v>
      </c>
      <c r="AT142" s="1" t="s">
        <v>603</v>
      </c>
      <c r="AU142" s="1" t="s">
        <v>114</v>
      </c>
      <c r="AV142" s="1" t="s">
        <v>739</v>
      </c>
      <c r="AW142" s="1"/>
      <c r="AX142" s="1"/>
    </row>
    <row r="143" spans="1:50">
      <c r="A143" s="1" t="s">
        <v>7599</v>
      </c>
      <c r="B143" s="1" t="s">
        <v>7598</v>
      </c>
      <c r="C143" s="1" t="s">
        <v>50</v>
      </c>
      <c r="D143" s="1" t="s">
        <v>125</v>
      </c>
      <c r="E143" s="1"/>
      <c r="F143" s="1"/>
      <c r="G143" s="1" t="s">
        <v>55</v>
      </c>
      <c r="H143" s="1" t="s">
        <v>50</v>
      </c>
      <c r="I143" s="1" t="s">
        <v>53</v>
      </c>
      <c r="J143" s="1"/>
      <c r="K143" s="1"/>
      <c r="L143" s="1" t="s">
        <v>116</v>
      </c>
      <c r="M143" s="1"/>
      <c r="N143" s="1"/>
      <c r="O143" s="1"/>
      <c r="P143" s="1"/>
      <c r="Q143" s="1" t="s">
        <v>273</v>
      </c>
      <c r="R143" s="1" t="s">
        <v>141</v>
      </c>
      <c r="S143" s="1" t="s">
        <v>273</v>
      </c>
      <c r="T143" s="1"/>
      <c r="U143" s="1"/>
      <c r="V143" s="1"/>
      <c r="W143" s="1" t="s">
        <v>986</v>
      </c>
      <c r="X143" s="1" t="s">
        <v>273</v>
      </c>
      <c r="Y143" s="1"/>
      <c r="Z143" s="1"/>
      <c r="AA143" s="1"/>
      <c r="AB143" s="1" t="s">
        <v>55</v>
      </c>
      <c r="AC143" s="1"/>
      <c r="AD143" s="1"/>
      <c r="AE143" s="1"/>
      <c r="AF143" s="1"/>
      <c r="AG143" s="1" t="s">
        <v>148</v>
      </c>
      <c r="AH143" s="1" t="s">
        <v>273</v>
      </c>
      <c r="AI143" s="1" t="s">
        <v>7599</v>
      </c>
      <c r="AJ143" s="1" t="s">
        <v>177</v>
      </c>
      <c r="AK143" s="1" t="s">
        <v>7570</v>
      </c>
      <c r="AL143" s="1" t="s">
        <v>7570</v>
      </c>
      <c r="AM143" s="1" t="s">
        <v>3458</v>
      </c>
      <c r="AN143" s="1" t="str">
        <f t="shared" si="4"/>
        <v>2018</v>
      </c>
      <c r="AO143" s="1">
        <f t="shared" si="5"/>
        <v>21</v>
      </c>
      <c r="AP143" s="1" t="s">
        <v>79</v>
      </c>
      <c r="AQ143" s="1" t="s">
        <v>61</v>
      </c>
      <c r="AR143" s="1" t="s">
        <v>1216</v>
      </c>
      <c r="AS143" s="1" t="s">
        <v>573</v>
      </c>
      <c r="AT143" s="1" t="s">
        <v>525</v>
      </c>
      <c r="AU143" s="1" t="s">
        <v>5734</v>
      </c>
      <c r="AV143" s="1" t="s">
        <v>56</v>
      </c>
      <c r="AW143" s="1"/>
      <c r="AX143" s="1"/>
    </row>
    <row r="144" spans="1:50">
      <c r="A144" s="1" t="s">
        <v>7602</v>
      </c>
      <c r="B144" s="1" t="s">
        <v>7601</v>
      </c>
      <c r="C144" s="1" t="s">
        <v>50</v>
      </c>
      <c r="D144" s="1" t="s">
        <v>125</v>
      </c>
      <c r="E144" s="1"/>
      <c r="F144" s="1"/>
      <c r="G144" s="1"/>
      <c r="H144" s="1" t="s">
        <v>472</v>
      </c>
      <c r="I144" s="1"/>
      <c r="J144" s="1"/>
      <c r="K144" s="1"/>
      <c r="L144" s="1"/>
      <c r="M144" s="1"/>
      <c r="N144" s="1"/>
      <c r="O144" s="1"/>
      <c r="P144" s="1"/>
      <c r="Q144" s="1" t="s">
        <v>219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 t="s">
        <v>472</v>
      </c>
      <c r="AH144" s="1" t="s">
        <v>219</v>
      </c>
      <c r="AI144" s="1" t="s">
        <v>7602</v>
      </c>
      <c r="AJ144" s="1" t="s">
        <v>128</v>
      </c>
      <c r="AK144" s="1" t="s">
        <v>7570</v>
      </c>
      <c r="AL144" s="1" t="s">
        <v>7570</v>
      </c>
      <c r="AM144" s="1" t="s">
        <v>2299</v>
      </c>
      <c r="AN144" s="1" t="str">
        <f t="shared" si="4"/>
        <v>2019</v>
      </c>
      <c r="AO144" s="1">
        <f t="shared" si="5"/>
        <v>41</v>
      </c>
      <c r="AP144" s="1" t="s">
        <v>60</v>
      </c>
      <c r="AQ144" s="1" t="s">
        <v>61</v>
      </c>
      <c r="AR144" s="1" t="s">
        <v>255</v>
      </c>
      <c r="AS144" s="1" t="s">
        <v>1694</v>
      </c>
      <c r="AT144" s="1" t="s">
        <v>7604</v>
      </c>
      <c r="AU144" s="1" t="s">
        <v>7605</v>
      </c>
      <c r="AV144" s="1" t="s">
        <v>455</v>
      </c>
      <c r="AW144" s="1" t="s">
        <v>55</v>
      </c>
      <c r="AX144" s="1" t="s">
        <v>475</v>
      </c>
    </row>
    <row r="145" spans="1:50">
      <c r="A145" s="1" t="s">
        <v>7607</v>
      </c>
      <c r="B145" s="1" t="s">
        <v>7606</v>
      </c>
      <c r="C145" s="1"/>
      <c r="D145" s="1"/>
      <c r="E145" s="1"/>
      <c r="F145" s="1"/>
      <c r="G145" s="1" t="s">
        <v>55</v>
      </c>
      <c r="H145" s="1"/>
      <c r="I145" s="1"/>
      <c r="J145" s="1"/>
      <c r="K145" s="1"/>
      <c r="L145" s="1" t="s">
        <v>116</v>
      </c>
      <c r="M145" s="1" t="s">
        <v>99</v>
      </c>
      <c r="N145" s="1"/>
      <c r="O145" s="1"/>
      <c r="P145" s="1"/>
      <c r="Q145" s="1"/>
      <c r="R145" s="1"/>
      <c r="S145" s="1"/>
      <c r="T145" s="1"/>
      <c r="U145" s="1"/>
      <c r="V145" s="1"/>
      <c r="W145" s="1" t="s">
        <v>472</v>
      </c>
      <c r="X145" s="1" t="s">
        <v>273</v>
      </c>
      <c r="Y145" s="1" t="s">
        <v>472</v>
      </c>
      <c r="Z145" s="1"/>
      <c r="AA145" s="1"/>
      <c r="AB145" s="1" t="s">
        <v>55</v>
      </c>
      <c r="AC145" s="1"/>
      <c r="AD145" s="1" t="s">
        <v>273</v>
      </c>
      <c r="AE145" s="1"/>
      <c r="AF145" s="1"/>
      <c r="AG145" s="1" t="s">
        <v>50</v>
      </c>
      <c r="AH145" s="1" t="s">
        <v>273</v>
      </c>
      <c r="AI145" s="1" t="s">
        <v>7607</v>
      </c>
      <c r="AJ145" s="1" t="s">
        <v>128</v>
      </c>
      <c r="AK145" s="1" t="s">
        <v>7570</v>
      </c>
      <c r="AL145" s="1" t="s">
        <v>7570</v>
      </c>
      <c r="AM145" s="1" t="s">
        <v>7609</v>
      </c>
      <c r="AN145" s="1" t="str">
        <f t="shared" si="4"/>
        <v>2010</v>
      </c>
      <c r="AO145" s="1">
        <f t="shared" si="5"/>
        <v>32</v>
      </c>
      <c r="AP145" s="1" t="s">
        <v>60</v>
      </c>
      <c r="AQ145" s="1" t="s">
        <v>61</v>
      </c>
      <c r="AR145" s="1" t="s">
        <v>103</v>
      </c>
      <c r="AS145" s="1" t="s">
        <v>382</v>
      </c>
      <c r="AT145" s="1" t="s">
        <v>997</v>
      </c>
      <c r="AU145" s="1" t="s">
        <v>377</v>
      </c>
      <c r="AV145" s="1" t="s">
        <v>275</v>
      </c>
      <c r="AW145" s="1"/>
      <c r="AX145" s="1"/>
    </row>
    <row r="146" spans="1:50">
      <c r="A146" s="1" t="s">
        <v>7625</v>
      </c>
      <c r="B146" s="1" t="s">
        <v>7624</v>
      </c>
      <c r="C146" s="1"/>
      <c r="D146" s="1"/>
      <c r="E146" s="1"/>
      <c r="F146" s="1"/>
      <c r="G146" s="1" t="s">
        <v>54</v>
      </c>
      <c r="H146" s="1"/>
      <c r="I146" s="1"/>
      <c r="J146" s="1"/>
      <c r="K146" s="1"/>
      <c r="L146" s="1" t="s">
        <v>116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 t="s">
        <v>148</v>
      </c>
      <c r="X146" s="1" t="s">
        <v>273</v>
      </c>
      <c r="Y146" s="1"/>
      <c r="Z146" s="1"/>
      <c r="AA146" s="1"/>
      <c r="AB146" s="1" t="s">
        <v>54</v>
      </c>
      <c r="AC146" s="1"/>
      <c r="AD146" s="1"/>
      <c r="AE146" s="1"/>
      <c r="AF146" s="1"/>
      <c r="AG146" s="1" t="s">
        <v>148</v>
      </c>
      <c r="AH146" s="1" t="s">
        <v>273</v>
      </c>
      <c r="AI146" s="1" t="s">
        <v>7625</v>
      </c>
      <c r="AJ146" s="1" t="s">
        <v>134</v>
      </c>
      <c r="AK146" s="1" t="s">
        <v>7626</v>
      </c>
      <c r="AL146" s="1" t="s">
        <v>7626</v>
      </c>
      <c r="AM146" s="1" t="s">
        <v>7628</v>
      </c>
      <c r="AN146" s="1" t="str">
        <f t="shared" si="4"/>
        <v>2018</v>
      </c>
      <c r="AO146" s="1">
        <f t="shared" si="5"/>
        <v>25</v>
      </c>
      <c r="AP146" s="1" t="s">
        <v>60</v>
      </c>
      <c r="AQ146" s="1" t="s">
        <v>61</v>
      </c>
      <c r="AR146" s="1" t="s">
        <v>514</v>
      </c>
      <c r="AS146" s="1" t="s">
        <v>308</v>
      </c>
      <c r="AT146" s="1" t="s">
        <v>4014</v>
      </c>
      <c r="AU146" s="1" t="s">
        <v>1765</v>
      </c>
      <c r="AV146" s="1" t="s">
        <v>598</v>
      </c>
      <c r="AW146" s="1" t="s">
        <v>55</v>
      </c>
      <c r="AX146" s="1" t="s">
        <v>475</v>
      </c>
    </row>
    <row r="147" spans="1:50">
      <c r="A147" s="1" t="s">
        <v>7630</v>
      </c>
      <c r="B147" s="1" t="s">
        <v>7629</v>
      </c>
      <c r="C147" s="1"/>
      <c r="D147" s="1"/>
      <c r="E147" s="1"/>
      <c r="F147" s="1"/>
      <c r="G147" s="1"/>
      <c r="H147" s="1"/>
      <c r="I147" s="1"/>
      <c r="J147" s="1" t="s">
        <v>54</v>
      </c>
      <c r="K147" s="1"/>
      <c r="L147" s="1"/>
      <c r="M147" s="1"/>
      <c r="N147" s="1"/>
      <c r="O147" s="1"/>
      <c r="P147" s="1"/>
      <c r="Q147" s="1"/>
      <c r="R147" s="1"/>
      <c r="S147" s="1"/>
      <c r="T147" s="1" t="s">
        <v>169</v>
      </c>
      <c r="U147" s="1"/>
      <c r="V147" s="1"/>
      <c r="W147" s="1"/>
      <c r="X147" s="1"/>
      <c r="Y147" s="1"/>
      <c r="Z147" s="1"/>
      <c r="AA147" s="1"/>
      <c r="AB147" s="1"/>
      <c r="AC147" s="1" t="s">
        <v>136</v>
      </c>
      <c r="AD147" s="1"/>
      <c r="AE147" s="1"/>
      <c r="AF147" s="1"/>
      <c r="AG147" s="1"/>
      <c r="AH147" s="1"/>
      <c r="AI147" s="1" t="s">
        <v>7630</v>
      </c>
      <c r="AJ147" s="1" t="s">
        <v>301</v>
      </c>
      <c r="AK147" s="1" t="s">
        <v>7626</v>
      </c>
      <c r="AL147" s="1" t="s">
        <v>7626</v>
      </c>
      <c r="AM147" s="1" t="s">
        <v>227</v>
      </c>
      <c r="AN147" s="1" t="str">
        <f t="shared" si="4"/>
        <v>2017</v>
      </c>
      <c r="AO147" s="1">
        <f t="shared" si="5"/>
        <v>50</v>
      </c>
      <c r="AP147" s="1" t="s">
        <v>60</v>
      </c>
      <c r="AQ147" s="1" t="s">
        <v>61</v>
      </c>
      <c r="AR147" s="1" t="s">
        <v>135</v>
      </c>
      <c r="AS147" s="1" t="s">
        <v>120</v>
      </c>
      <c r="AT147" s="1"/>
      <c r="AU147" s="1" t="s">
        <v>354</v>
      </c>
      <c r="AV147" s="1" t="s">
        <v>7632</v>
      </c>
      <c r="AW147" s="1"/>
      <c r="AX147" s="1"/>
    </row>
    <row r="148" spans="1:50">
      <c r="A148" s="1" t="s">
        <v>7676</v>
      </c>
      <c r="B148" s="1" t="s">
        <v>7675</v>
      </c>
      <c r="C148" s="1"/>
      <c r="D148" s="1"/>
      <c r="E148" s="1"/>
      <c r="F148" s="1"/>
      <c r="G148" s="1" t="s">
        <v>55</v>
      </c>
      <c r="H148" s="1"/>
      <c r="I148" s="1"/>
      <c r="J148" s="1"/>
      <c r="K148" s="1"/>
      <c r="L148" s="1" t="s">
        <v>116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 t="s">
        <v>715</v>
      </c>
      <c r="X148" s="1" t="s">
        <v>58</v>
      </c>
      <c r="Y148" s="1"/>
      <c r="Z148" s="1"/>
      <c r="AA148" s="1"/>
      <c r="AB148" s="1" t="s">
        <v>55</v>
      </c>
      <c r="AC148" s="1"/>
      <c r="AD148" s="1"/>
      <c r="AE148" s="1"/>
      <c r="AF148" s="1"/>
      <c r="AG148" s="1"/>
      <c r="AH148" s="1"/>
      <c r="AI148" s="1" t="s">
        <v>7676</v>
      </c>
      <c r="AJ148" s="1" t="s">
        <v>721</v>
      </c>
      <c r="AK148" s="1" t="s">
        <v>7672</v>
      </c>
      <c r="AL148" s="1" t="s">
        <v>7672</v>
      </c>
      <c r="AM148" s="1" t="s">
        <v>7528</v>
      </c>
      <c r="AN148" s="1" t="str">
        <f t="shared" si="4"/>
        <v>2020</v>
      </c>
      <c r="AO148" s="1">
        <f t="shared" si="5"/>
        <v>51</v>
      </c>
      <c r="AP148" s="1" t="s">
        <v>60</v>
      </c>
      <c r="AQ148" s="1" t="s">
        <v>61</v>
      </c>
      <c r="AR148" s="1" t="s">
        <v>119</v>
      </c>
      <c r="AS148" s="1" t="s">
        <v>693</v>
      </c>
      <c r="AT148" s="1" t="s">
        <v>7678</v>
      </c>
      <c r="AU148" s="1" t="s">
        <v>114</v>
      </c>
      <c r="AV148" s="1" t="s">
        <v>356</v>
      </c>
      <c r="AW148" s="1"/>
      <c r="AX148" s="1"/>
    </row>
    <row r="149" spans="1:50">
      <c r="A149" s="1" t="s">
        <v>7680</v>
      </c>
      <c r="B149" s="1" t="s">
        <v>7679</v>
      </c>
      <c r="C149" s="1" t="s">
        <v>50</v>
      </c>
      <c r="D149" s="1" t="s">
        <v>125</v>
      </c>
      <c r="E149" s="1"/>
      <c r="F149" s="1"/>
      <c r="G149" s="1" t="s">
        <v>55</v>
      </c>
      <c r="H149" s="1" t="s">
        <v>141</v>
      </c>
      <c r="I149" s="1"/>
      <c r="J149" s="1"/>
      <c r="K149" s="1"/>
      <c r="L149" s="1"/>
      <c r="M149" s="1"/>
      <c r="N149" s="1"/>
      <c r="O149" s="1"/>
      <c r="P149" s="1"/>
      <c r="Q149" s="1" t="s">
        <v>169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 t="s">
        <v>55</v>
      </c>
      <c r="AC149" s="1"/>
      <c r="AD149" s="1"/>
      <c r="AE149" s="1"/>
      <c r="AF149" s="1"/>
      <c r="AG149" s="1"/>
      <c r="AH149" s="1"/>
      <c r="AI149" s="1" t="s">
        <v>7680</v>
      </c>
      <c r="AJ149" s="1" t="s">
        <v>299</v>
      </c>
      <c r="AK149" s="1" t="s">
        <v>7672</v>
      </c>
      <c r="AL149" s="1" t="s">
        <v>7672</v>
      </c>
      <c r="AM149" s="1" t="s">
        <v>3802</v>
      </c>
      <c r="AN149" s="1" t="str">
        <f t="shared" si="4"/>
        <v>2019</v>
      </c>
      <c r="AO149" s="1">
        <f t="shared" si="5"/>
        <v>43</v>
      </c>
      <c r="AP149" s="1" t="s">
        <v>60</v>
      </c>
      <c r="AQ149" s="1" t="s">
        <v>61</v>
      </c>
      <c r="AR149" s="1" t="s">
        <v>135</v>
      </c>
      <c r="AS149" s="1" t="s">
        <v>2666</v>
      </c>
      <c r="AT149" s="1" t="s">
        <v>895</v>
      </c>
      <c r="AU149" s="1" t="s">
        <v>114</v>
      </c>
      <c r="AV149" s="1" t="s">
        <v>747</v>
      </c>
      <c r="AW149" s="1"/>
      <c r="AX149" s="1"/>
    </row>
    <row r="150" spans="1:50">
      <c r="A150" s="1" t="s">
        <v>7683</v>
      </c>
      <c r="B150" s="1" t="s">
        <v>7682</v>
      </c>
      <c r="C150" s="1"/>
      <c r="D150" s="1"/>
      <c r="E150" s="1"/>
      <c r="F150" s="1"/>
      <c r="G150" s="1"/>
      <c r="H150" s="1"/>
      <c r="I150" s="1"/>
      <c r="J150" s="1"/>
      <c r="K150" s="1" t="s">
        <v>55</v>
      </c>
      <c r="L150" s="1"/>
      <c r="M150" s="1"/>
      <c r="N150" s="1"/>
      <c r="O150" s="1"/>
      <c r="P150" s="1"/>
      <c r="Q150" s="1"/>
      <c r="R150" s="1"/>
      <c r="S150" s="1"/>
      <c r="T150" s="1"/>
      <c r="U150" s="1" t="s">
        <v>50</v>
      </c>
      <c r="V150" s="1" t="s">
        <v>136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 t="s">
        <v>7683</v>
      </c>
      <c r="AJ150" s="1" t="s">
        <v>149</v>
      </c>
      <c r="AK150" s="1" t="s">
        <v>7672</v>
      </c>
      <c r="AL150" s="1" t="s">
        <v>7672</v>
      </c>
      <c r="AM150" s="1" t="s">
        <v>705</v>
      </c>
      <c r="AN150" s="1" t="str">
        <f t="shared" si="4"/>
        <v>2018</v>
      </c>
      <c r="AO150" s="1">
        <f t="shared" si="5"/>
        <v>37</v>
      </c>
      <c r="AP150" s="1" t="s">
        <v>79</v>
      </c>
      <c r="AQ150" s="1" t="s">
        <v>61</v>
      </c>
      <c r="AR150" s="1" t="s">
        <v>179</v>
      </c>
      <c r="AS150" s="1" t="s">
        <v>219</v>
      </c>
      <c r="AT150" s="1"/>
      <c r="AU150" s="1" t="s">
        <v>105</v>
      </c>
      <c r="AV150" s="1" t="s">
        <v>200</v>
      </c>
      <c r="AW150" s="1"/>
      <c r="AX150" s="1"/>
    </row>
    <row r="151" spans="1:50">
      <c r="A151" s="1" t="s">
        <v>7683</v>
      </c>
      <c r="B151" s="1" t="s">
        <v>7682</v>
      </c>
      <c r="C151" s="1"/>
      <c r="D151" s="1"/>
      <c r="E151" s="1"/>
      <c r="F151" s="1"/>
      <c r="G151" s="1"/>
      <c r="H151" s="1"/>
      <c r="I151" s="1"/>
      <c r="J151" s="1" t="s">
        <v>54</v>
      </c>
      <c r="K151" s="1" t="s">
        <v>55</v>
      </c>
      <c r="L151" s="1" t="s">
        <v>116</v>
      </c>
      <c r="M151" s="1"/>
      <c r="N151" s="1"/>
      <c r="O151" s="1"/>
      <c r="P151" s="1"/>
      <c r="Q151" s="1"/>
      <c r="R151" s="1"/>
      <c r="S151" s="1"/>
      <c r="T151" s="1" t="s">
        <v>141</v>
      </c>
      <c r="U151" s="1" t="s">
        <v>50</v>
      </c>
      <c r="V151" s="1" t="s">
        <v>136</v>
      </c>
      <c r="W151" s="1" t="s">
        <v>715</v>
      </c>
      <c r="X151" s="1" t="s">
        <v>136</v>
      </c>
      <c r="Y151" s="1"/>
      <c r="Z151" s="1"/>
      <c r="AA151" s="1"/>
      <c r="AB151" s="1"/>
      <c r="AC151" s="1" t="s">
        <v>58</v>
      </c>
      <c r="AD151" s="1"/>
      <c r="AE151" s="1"/>
      <c r="AF151" s="1"/>
      <c r="AG151" s="1"/>
      <c r="AH151" s="1"/>
      <c r="AI151" s="1" t="s">
        <v>7683</v>
      </c>
      <c r="AJ151" s="1" t="s">
        <v>149</v>
      </c>
      <c r="AK151" s="1" t="s">
        <v>7672</v>
      </c>
      <c r="AL151" s="1" t="s">
        <v>7672</v>
      </c>
      <c r="AM151" s="1" t="s">
        <v>705</v>
      </c>
      <c r="AN151" s="1" t="str">
        <f t="shared" si="4"/>
        <v>2018</v>
      </c>
      <c r="AO151" s="1">
        <f t="shared" si="5"/>
        <v>37</v>
      </c>
      <c r="AP151" s="1" t="s">
        <v>79</v>
      </c>
      <c r="AQ151" s="1" t="s">
        <v>61</v>
      </c>
      <c r="AR151" s="1" t="s">
        <v>179</v>
      </c>
      <c r="AS151" s="1" t="s">
        <v>219</v>
      </c>
      <c r="AT151" s="1"/>
      <c r="AU151" s="1" t="s">
        <v>105</v>
      </c>
      <c r="AV151" s="1" t="s">
        <v>200</v>
      </c>
      <c r="AW151" s="1"/>
      <c r="AX151" s="1"/>
    </row>
    <row r="152" spans="1:50">
      <c r="A152" s="1" t="s">
        <v>7686</v>
      </c>
      <c r="B152" s="1" t="s">
        <v>7685</v>
      </c>
      <c r="C152" s="1"/>
      <c r="D152" s="1"/>
      <c r="E152" s="1"/>
      <c r="F152" s="1"/>
      <c r="G152" s="1" t="s">
        <v>50</v>
      </c>
      <c r="H152" s="1"/>
      <c r="I152" s="1" t="s">
        <v>53</v>
      </c>
      <c r="J152" s="1"/>
      <c r="K152" s="1"/>
      <c r="L152" s="1"/>
      <c r="M152" s="1"/>
      <c r="N152" s="1"/>
      <c r="O152" s="1"/>
      <c r="P152" s="1"/>
      <c r="Q152" s="1"/>
      <c r="R152" s="1" t="s">
        <v>715</v>
      </c>
      <c r="S152" s="1" t="s">
        <v>58</v>
      </c>
      <c r="T152" s="1"/>
      <c r="U152" s="1"/>
      <c r="V152" s="1"/>
      <c r="W152" s="1"/>
      <c r="X152" s="1"/>
      <c r="Y152" s="1"/>
      <c r="Z152" s="1"/>
      <c r="AA152" s="1"/>
      <c r="AB152" s="1" t="s">
        <v>50</v>
      </c>
      <c r="AC152" s="1"/>
      <c r="AD152" s="1"/>
      <c r="AE152" s="1"/>
      <c r="AF152" s="1"/>
      <c r="AG152" s="1"/>
      <c r="AH152" s="1"/>
      <c r="AI152" s="1" t="s">
        <v>7686</v>
      </c>
      <c r="AJ152" s="1" t="s">
        <v>177</v>
      </c>
      <c r="AK152" s="1" t="s">
        <v>7672</v>
      </c>
      <c r="AL152" s="1" t="s">
        <v>7672</v>
      </c>
      <c r="AM152" s="1" t="s">
        <v>705</v>
      </c>
      <c r="AN152" s="1" t="str">
        <f t="shared" si="4"/>
        <v>2018</v>
      </c>
      <c r="AO152" s="1">
        <f t="shared" si="5"/>
        <v>21</v>
      </c>
      <c r="AP152" s="1" t="s">
        <v>79</v>
      </c>
      <c r="AQ152" s="1" t="s">
        <v>102</v>
      </c>
      <c r="AR152" s="1" t="s">
        <v>646</v>
      </c>
      <c r="AS152" s="1" t="s">
        <v>136</v>
      </c>
      <c r="AT152" s="1"/>
      <c r="AU152" s="1" t="s">
        <v>7688</v>
      </c>
      <c r="AV152" s="1" t="s">
        <v>56</v>
      </c>
      <c r="AW152" s="1"/>
      <c r="AX152" s="1"/>
    </row>
    <row r="153" spans="1:50">
      <c r="A153" s="1" t="s">
        <v>7690</v>
      </c>
      <c r="B153" s="1" t="s">
        <v>7689</v>
      </c>
      <c r="C153" s="1"/>
      <c r="D153" s="1"/>
      <c r="E153" s="1"/>
      <c r="F153" s="1"/>
      <c r="G153" s="1" t="s">
        <v>55</v>
      </c>
      <c r="H153" s="1"/>
      <c r="I153" s="1" t="s">
        <v>53</v>
      </c>
      <c r="J153" s="1"/>
      <c r="K153" s="1"/>
      <c r="L153" s="1"/>
      <c r="M153" s="1"/>
      <c r="N153" s="1"/>
      <c r="O153" s="1"/>
      <c r="P153" s="1"/>
      <c r="Q153" s="1"/>
      <c r="R153" s="1" t="s">
        <v>472</v>
      </c>
      <c r="S153" s="1" t="s">
        <v>58</v>
      </c>
      <c r="T153" s="1"/>
      <c r="U153" s="1"/>
      <c r="V153" s="1"/>
      <c r="W153" s="1"/>
      <c r="X153" s="1"/>
      <c r="Y153" s="1"/>
      <c r="Z153" s="1"/>
      <c r="AA153" s="1"/>
      <c r="AB153" s="1" t="s">
        <v>55</v>
      </c>
      <c r="AC153" s="1"/>
      <c r="AD153" s="1"/>
      <c r="AE153" s="1"/>
      <c r="AF153" s="1"/>
      <c r="AG153" s="1"/>
      <c r="AH153" s="1"/>
      <c r="AI153" s="1" t="s">
        <v>7690</v>
      </c>
      <c r="AJ153" s="1" t="s">
        <v>344</v>
      </c>
      <c r="AK153" s="1" t="s">
        <v>7691</v>
      </c>
      <c r="AL153" s="1" t="s">
        <v>7691</v>
      </c>
      <c r="AM153" s="1" t="s">
        <v>517</v>
      </c>
      <c r="AN153" s="1" t="str">
        <f t="shared" si="4"/>
        <v>2019</v>
      </c>
      <c r="AO153" s="1">
        <f t="shared" si="5"/>
        <v>20</v>
      </c>
      <c r="AP153" s="1" t="s">
        <v>79</v>
      </c>
      <c r="AQ153" s="1" t="s">
        <v>61</v>
      </c>
      <c r="AR153" s="1" t="s">
        <v>103</v>
      </c>
      <c r="AS153" s="1" t="s">
        <v>219</v>
      </c>
      <c r="AT153" s="1" t="s">
        <v>249</v>
      </c>
      <c r="AU153" s="1" t="s">
        <v>65</v>
      </c>
      <c r="AV153" s="1" t="s">
        <v>945</v>
      </c>
      <c r="AW153" s="1" t="s">
        <v>54</v>
      </c>
      <c r="AX153" s="1" t="s">
        <v>2832</v>
      </c>
    </row>
    <row r="154" spans="1:50">
      <c r="A154" s="1" t="s">
        <v>7724</v>
      </c>
      <c r="B154" s="1" t="s">
        <v>7723</v>
      </c>
      <c r="C154" s="1"/>
      <c r="D154" s="1"/>
      <c r="E154" s="1"/>
      <c r="F154" s="1"/>
      <c r="G154" s="1" t="s">
        <v>55</v>
      </c>
      <c r="H154" s="1"/>
      <c r="I154" s="1"/>
      <c r="J154" s="1"/>
      <c r="K154" s="1" t="s">
        <v>55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715</v>
      </c>
      <c r="V154" s="1" t="s">
        <v>58</v>
      </c>
      <c r="W154" s="1"/>
      <c r="X154" s="1"/>
      <c r="Y154" s="1"/>
      <c r="Z154" s="1"/>
      <c r="AA154" s="1"/>
      <c r="AB154" s="1" t="s">
        <v>55</v>
      </c>
      <c r="AC154" s="1"/>
      <c r="AD154" s="1"/>
      <c r="AE154" s="1"/>
      <c r="AF154" s="1"/>
      <c r="AG154" s="1"/>
      <c r="AH154" s="1"/>
      <c r="AI154" s="1" t="s">
        <v>7724</v>
      </c>
      <c r="AJ154" s="1" t="s">
        <v>310</v>
      </c>
      <c r="AK154" s="1" t="s">
        <v>7725</v>
      </c>
      <c r="AL154" s="1" t="s">
        <v>7725</v>
      </c>
      <c r="AM154" s="1" t="s">
        <v>7043</v>
      </c>
      <c r="AN154" s="1" t="str">
        <f t="shared" si="4"/>
        <v>2020</v>
      </c>
      <c r="AO154" s="1">
        <f t="shared" si="5"/>
        <v>45</v>
      </c>
      <c r="AP154" s="1" t="s">
        <v>60</v>
      </c>
      <c r="AQ154" s="1" t="s">
        <v>61</v>
      </c>
      <c r="AR154" s="1" t="s">
        <v>135</v>
      </c>
      <c r="AS154" s="1" t="s">
        <v>1198</v>
      </c>
      <c r="AT154" s="1" t="s">
        <v>7727</v>
      </c>
      <c r="AU154" s="1" t="s">
        <v>105</v>
      </c>
      <c r="AV154" s="1" t="s">
        <v>121</v>
      </c>
      <c r="AW154" s="1"/>
      <c r="AX154" s="1"/>
    </row>
    <row r="155" spans="1:50">
      <c r="A155" s="1" t="s">
        <v>7756</v>
      </c>
      <c r="B155" s="1" t="s">
        <v>7755</v>
      </c>
      <c r="C155" s="1"/>
      <c r="D155" s="1"/>
      <c r="E155" s="1"/>
      <c r="F155" s="1"/>
      <c r="G155" s="1" t="s">
        <v>54</v>
      </c>
      <c r="H155" s="1"/>
      <c r="I155" s="1" t="s">
        <v>53</v>
      </c>
      <c r="J155" s="1" t="s">
        <v>54</v>
      </c>
      <c r="K155" s="1"/>
      <c r="L155" s="1"/>
      <c r="M155" s="1"/>
      <c r="N155" s="1"/>
      <c r="O155" s="1"/>
      <c r="P155" s="1"/>
      <c r="Q155" s="1"/>
      <c r="R155" s="1" t="s">
        <v>715</v>
      </c>
      <c r="S155" s="1" t="s">
        <v>116</v>
      </c>
      <c r="T155" s="1" t="s">
        <v>50</v>
      </c>
      <c r="U155" s="1"/>
      <c r="V155" s="1"/>
      <c r="W155" s="1"/>
      <c r="X155" s="1"/>
      <c r="Y155" s="1"/>
      <c r="Z155" s="1"/>
      <c r="AA155" s="1"/>
      <c r="AB155" s="1" t="s">
        <v>54</v>
      </c>
      <c r="AC155" s="1" t="s">
        <v>58</v>
      </c>
      <c r="AD155" s="1"/>
      <c r="AE155" s="1"/>
      <c r="AF155" s="1"/>
      <c r="AG155" s="1"/>
      <c r="AH155" s="1"/>
      <c r="AI155" s="1" t="s">
        <v>7756</v>
      </c>
      <c r="AJ155" s="1" t="s">
        <v>120</v>
      </c>
      <c r="AK155" s="1" t="s">
        <v>7725</v>
      </c>
      <c r="AL155" s="1" t="s">
        <v>7725</v>
      </c>
      <c r="AM155" s="1" t="s">
        <v>5441</v>
      </c>
      <c r="AN155" s="1" t="str">
        <f t="shared" si="4"/>
        <v>2020</v>
      </c>
      <c r="AO155" s="1">
        <f t="shared" si="5"/>
        <v>46</v>
      </c>
      <c r="AP155" s="1" t="s">
        <v>60</v>
      </c>
      <c r="AQ155" s="1" t="s">
        <v>102</v>
      </c>
      <c r="AR155" s="1" t="s">
        <v>135</v>
      </c>
      <c r="AS155" s="1" t="s">
        <v>301</v>
      </c>
      <c r="AT155" s="1" t="s">
        <v>302</v>
      </c>
      <c r="AU155" s="1" t="s">
        <v>114</v>
      </c>
      <c r="AV155" s="1" t="s">
        <v>77</v>
      </c>
      <c r="AW155" s="1"/>
      <c r="AX155" s="1"/>
    </row>
    <row r="156" spans="1:50">
      <c r="A156" s="1" t="s">
        <v>7759</v>
      </c>
      <c r="B156" s="1" t="s">
        <v>7758</v>
      </c>
      <c r="C156" s="1"/>
      <c r="D156" s="1"/>
      <c r="E156" s="1"/>
      <c r="F156" s="1"/>
      <c r="G156" s="1" t="s">
        <v>55</v>
      </c>
      <c r="H156" s="1"/>
      <c r="I156" s="1"/>
      <c r="J156" s="1"/>
      <c r="K156" s="1" t="s">
        <v>55</v>
      </c>
      <c r="L156" s="1"/>
      <c r="M156" s="1"/>
      <c r="N156" s="1"/>
      <c r="O156" s="1"/>
      <c r="P156" s="1"/>
      <c r="Q156" s="1"/>
      <c r="R156" s="1"/>
      <c r="S156" s="1"/>
      <c r="T156" s="1"/>
      <c r="U156" s="1" t="s">
        <v>54</v>
      </c>
      <c r="V156" s="1" t="s">
        <v>1381</v>
      </c>
      <c r="W156" s="1"/>
      <c r="X156" s="1"/>
      <c r="Y156" s="1"/>
      <c r="Z156" s="1"/>
      <c r="AA156" s="1"/>
      <c r="AB156" s="1" t="s">
        <v>55</v>
      </c>
      <c r="AC156" s="1"/>
      <c r="AD156" s="1"/>
      <c r="AE156" s="1"/>
      <c r="AF156" s="1"/>
      <c r="AG156" s="1" t="s">
        <v>54</v>
      </c>
      <c r="AH156" s="1" t="s">
        <v>1381</v>
      </c>
      <c r="AI156" s="1" t="s">
        <v>7759</v>
      </c>
      <c r="AJ156" s="1" t="s">
        <v>217</v>
      </c>
      <c r="AK156" s="1" t="s">
        <v>7725</v>
      </c>
      <c r="AL156" s="1" t="s">
        <v>7725</v>
      </c>
      <c r="AM156" s="1" t="s">
        <v>4044</v>
      </c>
      <c r="AN156" s="1" t="str">
        <f t="shared" si="4"/>
        <v>2020</v>
      </c>
      <c r="AO156" s="1">
        <f t="shared" si="5"/>
        <v>16</v>
      </c>
      <c r="AP156" s="1" t="s">
        <v>79</v>
      </c>
      <c r="AQ156" s="1" t="s">
        <v>61</v>
      </c>
      <c r="AR156" s="1" t="s">
        <v>957</v>
      </c>
      <c r="AS156" s="1" t="s">
        <v>500</v>
      </c>
      <c r="AT156" s="1" t="s">
        <v>7762</v>
      </c>
      <c r="AU156" s="1" t="s">
        <v>65</v>
      </c>
      <c r="AV156" s="1" t="s">
        <v>73</v>
      </c>
      <c r="AW156" s="1" t="s">
        <v>116</v>
      </c>
      <c r="AX156" s="1" t="s">
        <v>1674</v>
      </c>
    </row>
    <row r="157" spans="1:50">
      <c r="A157" s="1" t="s">
        <v>7764</v>
      </c>
      <c r="B157" s="1" t="s">
        <v>7763</v>
      </c>
      <c r="C157" s="1"/>
      <c r="D157" s="1"/>
      <c r="E157" s="1"/>
      <c r="F157" s="1"/>
      <c r="G157" s="1" t="s">
        <v>55</v>
      </c>
      <c r="H157" s="1"/>
      <c r="I157" s="1" t="s">
        <v>53</v>
      </c>
      <c r="J157" s="1" t="s">
        <v>54</v>
      </c>
      <c r="K157" s="1"/>
      <c r="L157" s="1"/>
      <c r="M157" s="1"/>
      <c r="N157" s="1"/>
      <c r="O157" s="1"/>
      <c r="P157" s="1"/>
      <c r="Q157" s="1"/>
      <c r="R157" s="1" t="s">
        <v>50</v>
      </c>
      <c r="S157" s="1" t="s">
        <v>293</v>
      </c>
      <c r="T157" s="1" t="s">
        <v>53</v>
      </c>
      <c r="U157" s="1"/>
      <c r="V157" s="1"/>
      <c r="W157" s="1"/>
      <c r="X157" s="1"/>
      <c r="Y157" s="1"/>
      <c r="Z157" s="1"/>
      <c r="AA157" s="1"/>
      <c r="AB157" s="1" t="s">
        <v>55</v>
      </c>
      <c r="AC157" s="1" t="s">
        <v>293</v>
      </c>
      <c r="AD157" s="1"/>
      <c r="AE157" s="1"/>
      <c r="AF157" s="1"/>
      <c r="AG157" s="1" t="s">
        <v>54</v>
      </c>
      <c r="AH157" s="1" t="s">
        <v>293</v>
      </c>
      <c r="AI157" s="1" t="s">
        <v>7764</v>
      </c>
      <c r="AJ157" s="1" t="s">
        <v>187</v>
      </c>
      <c r="AK157" s="1" t="s">
        <v>7725</v>
      </c>
      <c r="AL157" s="1" t="s">
        <v>7725</v>
      </c>
      <c r="AM157" s="1" t="s">
        <v>5680</v>
      </c>
      <c r="AN157" s="1" t="str">
        <f t="shared" si="4"/>
        <v>2020</v>
      </c>
      <c r="AO157" s="1">
        <f t="shared" si="5"/>
        <v>9</v>
      </c>
      <c r="AP157" s="1" t="s">
        <v>60</v>
      </c>
      <c r="AQ157" s="1" t="s">
        <v>61</v>
      </c>
      <c r="AR157" s="1" t="s">
        <v>1271</v>
      </c>
      <c r="AS157" s="1" t="s">
        <v>63</v>
      </c>
      <c r="AT157" s="1" t="s">
        <v>7766</v>
      </c>
      <c r="AU157" s="1" t="s">
        <v>65</v>
      </c>
      <c r="AV157" s="1" t="s">
        <v>666</v>
      </c>
      <c r="AW157" s="1" t="s">
        <v>116</v>
      </c>
      <c r="AX157" s="1" t="s">
        <v>1674</v>
      </c>
    </row>
    <row r="158" spans="1:50">
      <c r="A158" s="1" t="s">
        <v>7820</v>
      </c>
      <c r="B158" s="1" t="s">
        <v>7819</v>
      </c>
      <c r="C158" s="1"/>
      <c r="D158" s="1"/>
      <c r="E158" s="1"/>
      <c r="F158" s="1"/>
      <c r="G158" s="1" t="s">
        <v>53</v>
      </c>
      <c r="H158" s="1"/>
      <c r="I158" s="1"/>
      <c r="J158" s="1" t="s">
        <v>54</v>
      </c>
      <c r="K158" s="1" t="s">
        <v>55</v>
      </c>
      <c r="L158" s="1" t="s">
        <v>116</v>
      </c>
      <c r="M158" s="1"/>
      <c r="N158" s="1"/>
      <c r="O158" s="1"/>
      <c r="P158" s="1"/>
      <c r="Q158" s="1"/>
      <c r="R158" s="1"/>
      <c r="S158" s="1"/>
      <c r="T158" s="1" t="s">
        <v>715</v>
      </c>
      <c r="U158" s="1" t="s">
        <v>472</v>
      </c>
      <c r="V158" s="1" t="s">
        <v>136</v>
      </c>
      <c r="W158" s="1" t="s">
        <v>50</v>
      </c>
      <c r="X158" s="1" t="s">
        <v>136</v>
      </c>
      <c r="Y158" s="1"/>
      <c r="Z158" s="1"/>
      <c r="AA158" s="1"/>
      <c r="AB158" s="1" t="s">
        <v>53</v>
      </c>
      <c r="AC158" s="1" t="s">
        <v>136</v>
      </c>
      <c r="AD158" s="1"/>
      <c r="AE158" s="1"/>
      <c r="AF158" s="1"/>
      <c r="AG158" s="1"/>
      <c r="AH158" s="1"/>
      <c r="AI158" s="1" t="s">
        <v>7820</v>
      </c>
      <c r="AJ158" s="1" t="s">
        <v>367</v>
      </c>
      <c r="AK158" s="1" t="s">
        <v>7821</v>
      </c>
      <c r="AL158" s="1" t="s">
        <v>7821</v>
      </c>
      <c r="AM158" s="1" t="s">
        <v>7618</v>
      </c>
      <c r="AN158" s="1" t="str">
        <f t="shared" si="4"/>
        <v>2010</v>
      </c>
      <c r="AO158" s="1">
        <f t="shared" si="5"/>
        <v>16</v>
      </c>
      <c r="AP158" s="1" t="s">
        <v>60</v>
      </c>
      <c r="AQ158" s="1" t="s">
        <v>102</v>
      </c>
      <c r="AR158" s="1" t="s">
        <v>119</v>
      </c>
      <c r="AS158" s="1" t="s">
        <v>282</v>
      </c>
      <c r="AT158" s="1"/>
      <c r="AU158" s="1" t="s">
        <v>105</v>
      </c>
      <c r="AV158" s="1" t="s">
        <v>598</v>
      </c>
      <c r="AW158" s="1" t="s">
        <v>55</v>
      </c>
      <c r="AX158" s="1" t="s">
        <v>475</v>
      </c>
    </row>
    <row r="159" spans="1:50">
      <c r="A159" s="1" t="s">
        <v>7824</v>
      </c>
      <c r="B159" s="1" t="s">
        <v>7823</v>
      </c>
      <c r="C159" s="1"/>
      <c r="D159" s="1"/>
      <c r="E159" s="1"/>
      <c r="F159" s="1"/>
      <c r="G159" s="1" t="s">
        <v>53</v>
      </c>
      <c r="H159" s="1"/>
      <c r="I159" s="1"/>
      <c r="J159" s="1" t="s">
        <v>54</v>
      </c>
      <c r="K159" s="1" t="s">
        <v>55</v>
      </c>
      <c r="L159" s="1" t="s">
        <v>116</v>
      </c>
      <c r="M159" s="1"/>
      <c r="N159" s="1"/>
      <c r="O159" s="1"/>
      <c r="P159" s="1"/>
      <c r="Q159" s="1"/>
      <c r="R159" s="1"/>
      <c r="S159" s="1"/>
      <c r="T159" s="1" t="s">
        <v>50</v>
      </c>
      <c r="U159" s="1" t="s">
        <v>472</v>
      </c>
      <c r="V159" s="1" t="s">
        <v>136</v>
      </c>
      <c r="W159" s="1" t="s">
        <v>715</v>
      </c>
      <c r="X159" s="1" t="s">
        <v>136</v>
      </c>
      <c r="Y159" s="1"/>
      <c r="Z159" s="1"/>
      <c r="AA159" s="1"/>
      <c r="AB159" s="1" t="s">
        <v>53</v>
      </c>
      <c r="AC159" s="1" t="s">
        <v>63</v>
      </c>
      <c r="AD159" s="1"/>
      <c r="AE159" s="1"/>
      <c r="AF159" s="1"/>
      <c r="AG159" s="1"/>
      <c r="AH159" s="1"/>
      <c r="AI159" s="1" t="s">
        <v>7824</v>
      </c>
      <c r="AJ159" s="1" t="s">
        <v>58</v>
      </c>
      <c r="AK159" s="1" t="s">
        <v>7821</v>
      </c>
      <c r="AL159" s="1" t="s">
        <v>7821</v>
      </c>
      <c r="AM159" s="1" t="s">
        <v>72</v>
      </c>
      <c r="AN159" s="1" t="str">
        <f t="shared" si="4"/>
        <v>2019</v>
      </c>
      <c r="AO159" s="1">
        <f t="shared" si="5"/>
        <v>9</v>
      </c>
      <c r="AP159" s="1" t="s">
        <v>60</v>
      </c>
      <c r="AQ159" s="1" t="s">
        <v>61</v>
      </c>
      <c r="AR159" s="1" t="s">
        <v>394</v>
      </c>
      <c r="AS159" s="1" t="s">
        <v>584</v>
      </c>
      <c r="AT159" s="1" t="s">
        <v>7826</v>
      </c>
      <c r="AU159" s="1" t="s">
        <v>65</v>
      </c>
      <c r="AV159" s="1" t="s">
        <v>73</v>
      </c>
      <c r="AW159" s="1" t="s">
        <v>55</v>
      </c>
      <c r="AX159" s="1" t="s">
        <v>475</v>
      </c>
    </row>
    <row r="160" spans="1:50">
      <c r="A160" s="1" t="s">
        <v>7833</v>
      </c>
      <c r="B160" s="1" t="s">
        <v>7832</v>
      </c>
      <c r="C160" s="1"/>
      <c r="D160" s="1"/>
      <c r="E160" s="1"/>
      <c r="F160" s="1"/>
      <c r="G160" s="1" t="s">
        <v>54</v>
      </c>
      <c r="H160" s="1"/>
      <c r="I160" s="1" t="s">
        <v>53</v>
      </c>
      <c r="J160" s="1"/>
      <c r="K160" s="1"/>
      <c r="L160" s="1"/>
      <c r="M160" s="1"/>
      <c r="N160" s="1"/>
      <c r="O160" s="1"/>
      <c r="P160" s="1"/>
      <c r="Q160" s="1"/>
      <c r="R160" s="1" t="s">
        <v>141</v>
      </c>
      <c r="S160" s="1" t="s">
        <v>273</v>
      </c>
      <c r="T160" s="1"/>
      <c r="U160" s="1"/>
      <c r="V160" s="1"/>
      <c r="W160" s="1"/>
      <c r="X160" s="1"/>
      <c r="Y160" s="1"/>
      <c r="Z160" s="1"/>
      <c r="AA160" s="1"/>
      <c r="AB160" s="1" t="s">
        <v>54</v>
      </c>
      <c r="AC160" s="1"/>
      <c r="AD160" s="1"/>
      <c r="AE160" s="1"/>
      <c r="AF160" s="1"/>
      <c r="AG160" s="1" t="s">
        <v>141</v>
      </c>
      <c r="AH160" s="1" t="s">
        <v>273</v>
      </c>
      <c r="AI160" s="1" t="s">
        <v>7833</v>
      </c>
      <c r="AJ160" s="1" t="s">
        <v>169</v>
      </c>
      <c r="AK160" s="1" t="s">
        <v>7830</v>
      </c>
      <c r="AL160" s="1" t="s">
        <v>7830</v>
      </c>
      <c r="AM160" s="1" t="s">
        <v>3304</v>
      </c>
      <c r="AN160" s="1" t="str">
        <f t="shared" si="4"/>
        <v>2020</v>
      </c>
      <c r="AO160" s="1">
        <f t="shared" si="5"/>
        <v>20</v>
      </c>
      <c r="AP160" s="1" t="s">
        <v>60</v>
      </c>
      <c r="AQ160" s="1" t="s">
        <v>61</v>
      </c>
      <c r="AR160" s="1" t="s">
        <v>103</v>
      </c>
      <c r="AS160" s="1" t="s">
        <v>375</v>
      </c>
      <c r="AT160" s="1" t="s">
        <v>3513</v>
      </c>
      <c r="AU160" s="1" t="s">
        <v>65</v>
      </c>
      <c r="AV160" s="1" t="s">
        <v>1239</v>
      </c>
      <c r="AW160" s="1" t="s">
        <v>54</v>
      </c>
      <c r="AX160" s="1" t="s">
        <v>2832</v>
      </c>
    </row>
    <row r="161" spans="1:50">
      <c r="A161" s="1" t="s">
        <v>7840</v>
      </c>
      <c r="B161" s="1" t="s">
        <v>7839</v>
      </c>
      <c r="C161" s="1"/>
      <c r="D161" s="1"/>
      <c r="E161" s="1"/>
      <c r="F161" s="1"/>
      <c r="G161" s="1" t="s">
        <v>54</v>
      </c>
      <c r="H161" s="1"/>
      <c r="I161" s="1" t="s">
        <v>53</v>
      </c>
      <c r="J161" s="1"/>
      <c r="K161" s="1" t="s">
        <v>55</v>
      </c>
      <c r="L161" s="1" t="s">
        <v>116</v>
      </c>
      <c r="M161" s="1"/>
      <c r="N161" s="1"/>
      <c r="O161" s="1"/>
      <c r="P161" s="1"/>
      <c r="Q161" s="1"/>
      <c r="R161" s="1" t="s">
        <v>715</v>
      </c>
      <c r="S161" s="1" t="s">
        <v>116</v>
      </c>
      <c r="T161" s="1"/>
      <c r="U161" s="1" t="s">
        <v>141</v>
      </c>
      <c r="V161" s="1" t="s">
        <v>136</v>
      </c>
      <c r="W161" s="1" t="s">
        <v>472</v>
      </c>
      <c r="X161" s="1" t="s">
        <v>136</v>
      </c>
      <c r="Y161" s="1"/>
      <c r="Z161" s="1"/>
      <c r="AA161" s="1"/>
      <c r="AB161" s="1" t="s">
        <v>54</v>
      </c>
      <c r="AC161" s="1"/>
      <c r="AD161" s="1"/>
      <c r="AE161" s="1"/>
      <c r="AF161" s="1"/>
      <c r="AG161" s="1"/>
      <c r="AH161" s="1"/>
      <c r="AI161" s="1" t="s">
        <v>7840</v>
      </c>
      <c r="AJ161" s="1" t="s">
        <v>263</v>
      </c>
      <c r="AK161" s="1" t="s">
        <v>7841</v>
      </c>
      <c r="AL161" s="1" t="s">
        <v>7841</v>
      </c>
      <c r="AM161" s="1" t="s">
        <v>6677</v>
      </c>
      <c r="AN161" s="1" t="str">
        <f t="shared" si="4"/>
        <v>2012</v>
      </c>
      <c r="AO161" s="1">
        <f t="shared" si="5"/>
        <v>10</v>
      </c>
      <c r="AP161" s="1" t="s">
        <v>60</v>
      </c>
      <c r="AQ161" s="1" t="s">
        <v>61</v>
      </c>
      <c r="AR161" s="1" t="s">
        <v>514</v>
      </c>
      <c r="AS161" s="1" t="s">
        <v>387</v>
      </c>
      <c r="AT161" s="1" t="s">
        <v>7843</v>
      </c>
      <c r="AU161" s="1" t="s">
        <v>65</v>
      </c>
      <c r="AV161" s="1" t="s">
        <v>697</v>
      </c>
      <c r="AW161" s="1" t="s">
        <v>55</v>
      </c>
      <c r="AX161" s="1" t="s">
        <v>475</v>
      </c>
    </row>
    <row r="162" spans="1:50">
      <c r="A162" s="1" t="s">
        <v>7845</v>
      </c>
      <c r="B162" s="1" t="s">
        <v>7844</v>
      </c>
      <c r="C162" s="1"/>
      <c r="D162" s="1"/>
      <c r="E162" s="1"/>
      <c r="F162" s="1"/>
      <c r="G162" s="1" t="s">
        <v>54</v>
      </c>
      <c r="H162" s="1"/>
      <c r="I162" s="1"/>
      <c r="J162" s="1"/>
      <c r="K162" s="1" t="s">
        <v>55</v>
      </c>
      <c r="L162" s="1"/>
      <c r="M162" s="1" t="s">
        <v>99</v>
      </c>
      <c r="N162" s="1"/>
      <c r="O162" s="1"/>
      <c r="P162" s="1"/>
      <c r="Q162" s="1"/>
      <c r="R162" s="1"/>
      <c r="S162" s="1"/>
      <c r="T162" s="1"/>
      <c r="U162" s="1" t="s">
        <v>472</v>
      </c>
      <c r="V162" s="1" t="s">
        <v>169</v>
      </c>
      <c r="W162" s="1"/>
      <c r="X162" s="1"/>
      <c r="Y162" s="1" t="s">
        <v>715</v>
      </c>
      <c r="Z162" s="1"/>
      <c r="AA162" s="1"/>
      <c r="AB162" s="1" t="s">
        <v>54</v>
      </c>
      <c r="AC162" s="1"/>
      <c r="AD162" s="1" t="s">
        <v>136</v>
      </c>
      <c r="AE162" s="1"/>
      <c r="AF162" s="1"/>
      <c r="AG162" s="1"/>
      <c r="AH162" s="1"/>
      <c r="AI162" s="1" t="s">
        <v>7845</v>
      </c>
      <c r="AJ162" s="1" t="s">
        <v>128</v>
      </c>
      <c r="AK162" s="1" t="s">
        <v>690</v>
      </c>
      <c r="AL162" s="1" t="s">
        <v>690</v>
      </c>
      <c r="AM162" s="1" t="s">
        <v>881</v>
      </c>
      <c r="AN162" s="1" t="str">
        <f t="shared" si="4"/>
        <v>2018</v>
      </c>
      <c r="AO162" s="1">
        <f t="shared" si="5"/>
        <v>40</v>
      </c>
      <c r="AP162" s="1" t="s">
        <v>60</v>
      </c>
      <c r="AQ162" s="1" t="s">
        <v>61</v>
      </c>
      <c r="AR162" s="1" t="s">
        <v>127</v>
      </c>
      <c r="AS162" s="1" t="s">
        <v>375</v>
      </c>
      <c r="AT162" s="1" t="s">
        <v>7847</v>
      </c>
      <c r="AU162" s="1" t="s">
        <v>105</v>
      </c>
      <c r="AV162" s="1" t="s">
        <v>2482</v>
      </c>
      <c r="AW162" s="1" t="s">
        <v>55</v>
      </c>
      <c r="AX162" s="1" t="s">
        <v>475</v>
      </c>
    </row>
    <row r="163" spans="1:50">
      <c r="A163" s="1" t="s">
        <v>7849</v>
      </c>
      <c r="B163" s="1" t="s">
        <v>7848</v>
      </c>
      <c r="C163" s="1"/>
      <c r="D163" s="1"/>
      <c r="E163" s="1"/>
      <c r="F163" s="1"/>
      <c r="G163" s="1" t="s">
        <v>55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 t="s">
        <v>55</v>
      </c>
      <c r="AC163" s="1"/>
      <c r="AD163" s="1"/>
      <c r="AE163" s="1"/>
      <c r="AF163" s="1"/>
      <c r="AG163" s="1"/>
      <c r="AH163" s="1"/>
      <c r="AI163" s="1" t="s">
        <v>7849</v>
      </c>
      <c r="AJ163" s="1" t="s">
        <v>53</v>
      </c>
      <c r="AK163" s="1" t="s">
        <v>690</v>
      </c>
      <c r="AL163" s="1" t="s">
        <v>690</v>
      </c>
      <c r="AM163" s="1" t="s">
        <v>5441</v>
      </c>
      <c r="AN163" s="1" t="str">
        <f t="shared" si="4"/>
        <v>2020</v>
      </c>
      <c r="AO163" s="1">
        <f t="shared" si="5"/>
        <v>2</v>
      </c>
      <c r="AP163" s="1" t="s">
        <v>79</v>
      </c>
      <c r="AQ163" s="1" t="s">
        <v>7850</v>
      </c>
      <c r="AR163" s="1" t="s">
        <v>7851</v>
      </c>
      <c r="AS163" s="1" t="s">
        <v>7852</v>
      </c>
      <c r="AT163" s="1" t="s">
        <v>1248</v>
      </c>
      <c r="AU163" s="1" t="s">
        <v>114</v>
      </c>
      <c r="AV163" s="1" t="s">
        <v>7853</v>
      </c>
      <c r="AW163" s="1"/>
      <c r="AX163" s="1"/>
    </row>
    <row r="164" spans="1:50">
      <c r="A164" s="1" t="s">
        <v>7855</v>
      </c>
      <c r="B164" s="1" t="s">
        <v>7854</v>
      </c>
      <c r="C164" s="1"/>
      <c r="D164" s="1"/>
      <c r="E164" s="1"/>
      <c r="F164" s="1"/>
      <c r="G164" s="1" t="s">
        <v>55</v>
      </c>
      <c r="H164" s="1"/>
      <c r="I164" s="1"/>
      <c r="J164" s="1"/>
      <c r="K164" s="1"/>
      <c r="L164" s="1" t="s">
        <v>116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 t="s">
        <v>50</v>
      </c>
      <c r="X164" s="1" t="s">
        <v>273</v>
      </c>
      <c r="Y164" s="1"/>
      <c r="Z164" s="1"/>
      <c r="AA164" s="1"/>
      <c r="AB164" s="1" t="s">
        <v>55</v>
      </c>
      <c r="AC164" s="1"/>
      <c r="AD164" s="1"/>
      <c r="AE164" s="1"/>
      <c r="AF164" s="1"/>
      <c r="AG164" s="1" t="s">
        <v>50</v>
      </c>
      <c r="AH164" s="1" t="s">
        <v>273</v>
      </c>
      <c r="AI164" s="1" t="s">
        <v>7855</v>
      </c>
      <c r="AJ164" s="1" t="s">
        <v>448</v>
      </c>
      <c r="AK164" s="1" t="s">
        <v>7856</v>
      </c>
      <c r="AL164" s="1" t="s">
        <v>7856</v>
      </c>
      <c r="AM164" s="1" t="s">
        <v>72</v>
      </c>
      <c r="AN164" s="1" t="str">
        <f t="shared" si="4"/>
        <v>2019</v>
      </c>
      <c r="AO164" s="1">
        <f t="shared" si="5"/>
        <v>31</v>
      </c>
      <c r="AP164" s="1" t="s">
        <v>60</v>
      </c>
      <c r="AQ164" s="1" t="s">
        <v>7858</v>
      </c>
      <c r="AR164" s="1" t="s">
        <v>388</v>
      </c>
      <c r="AS164" s="1" t="s">
        <v>219</v>
      </c>
      <c r="AT164" s="1" t="s">
        <v>1047</v>
      </c>
      <c r="AU164" s="1" t="s">
        <v>7859</v>
      </c>
      <c r="AV164" s="1" t="s">
        <v>576</v>
      </c>
      <c r="AW164" s="1" t="s">
        <v>55</v>
      </c>
      <c r="AX164" s="1" t="s">
        <v>475</v>
      </c>
    </row>
    <row r="165" spans="1:50">
      <c r="A165" s="1" t="s">
        <v>7936</v>
      </c>
      <c r="B165" s="1" t="s">
        <v>7935</v>
      </c>
      <c r="C165" s="1"/>
      <c r="D165" s="1"/>
      <c r="E165" s="1"/>
      <c r="F165" s="1"/>
      <c r="G165" s="1" t="s">
        <v>55</v>
      </c>
      <c r="H165" s="1"/>
      <c r="I165" s="1" t="s">
        <v>53</v>
      </c>
      <c r="J165" s="1"/>
      <c r="K165" s="1" t="s">
        <v>55</v>
      </c>
      <c r="L165" s="1"/>
      <c r="M165" s="1"/>
      <c r="N165" s="1"/>
      <c r="O165" s="1"/>
      <c r="P165" s="1"/>
      <c r="Q165" s="1"/>
      <c r="R165" s="1" t="s">
        <v>2810</v>
      </c>
      <c r="S165" s="1" t="s">
        <v>273</v>
      </c>
      <c r="T165" s="1"/>
      <c r="U165" s="1" t="s">
        <v>472</v>
      </c>
      <c r="V165" s="1" t="s">
        <v>273</v>
      </c>
      <c r="W165" s="1"/>
      <c r="X165" s="1"/>
      <c r="Y165" s="1"/>
      <c r="Z165" s="1"/>
      <c r="AA165" s="1"/>
      <c r="AB165" s="1" t="s">
        <v>55</v>
      </c>
      <c r="AC165" s="1"/>
      <c r="AD165" s="1"/>
      <c r="AE165" s="1"/>
      <c r="AF165" s="1"/>
      <c r="AG165" s="1" t="s">
        <v>50</v>
      </c>
      <c r="AH165" s="1" t="s">
        <v>273</v>
      </c>
      <c r="AI165" s="1" t="s">
        <v>7936</v>
      </c>
      <c r="AJ165" s="1" t="s">
        <v>583</v>
      </c>
      <c r="AK165" s="1" t="s">
        <v>7937</v>
      </c>
      <c r="AL165" s="1" t="s">
        <v>7937</v>
      </c>
      <c r="AM165" s="1" t="s">
        <v>2828</v>
      </c>
      <c r="AN165" s="1" t="str">
        <f t="shared" si="4"/>
        <v>2019</v>
      </c>
      <c r="AO165" s="1">
        <f t="shared" si="5"/>
        <v>21</v>
      </c>
      <c r="AP165" s="1" t="s">
        <v>79</v>
      </c>
      <c r="AQ165" s="1" t="s">
        <v>102</v>
      </c>
      <c r="AR165" s="1" t="s">
        <v>103</v>
      </c>
      <c r="AS165" s="1" t="s">
        <v>219</v>
      </c>
      <c r="AT165" s="1" t="s">
        <v>249</v>
      </c>
      <c r="AU165" s="1" t="s">
        <v>114</v>
      </c>
      <c r="AV165" s="1" t="s">
        <v>56</v>
      </c>
      <c r="AW165" s="1"/>
      <c r="AX165" s="1"/>
    </row>
    <row r="166" spans="1:50">
      <c r="A166" s="1" t="s">
        <v>7956</v>
      </c>
      <c r="B166" s="1" t="s">
        <v>7955</v>
      </c>
      <c r="C166" s="1"/>
      <c r="D166" s="1"/>
      <c r="E166" s="1"/>
      <c r="F166" s="1"/>
      <c r="G166" s="1" t="s">
        <v>55</v>
      </c>
      <c r="H166" s="1"/>
      <c r="I166" s="1"/>
      <c r="J166" s="1" t="s">
        <v>54</v>
      </c>
      <c r="K166" s="1" t="s">
        <v>55</v>
      </c>
      <c r="L166" s="1"/>
      <c r="M166" s="1"/>
      <c r="N166" s="1"/>
      <c r="O166" s="1"/>
      <c r="P166" s="1"/>
      <c r="Q166" s="1"/>
      <c r="R166" s="1"/>
      <c r="S166" s="1"/>
      <c r="T166" s="1" t="s">
        <v>715</v>
      </c>
      <c r="U166" s="1" t="s">
        <v>2810</v>
      </c>
      <c r="V166" s="1" t="s">
        <v>273</v>
      </c>
      <c r="W166" s="1"/>
      <c r="X166" s="1"/>
      <c r="Y166" s="1"/>
      <c r="Z166" s="1"/>
      <c r="AA166" s="1"/>
      <c r="AB166" s="1" t="s">
        <v>55</v>
      </c>
      <c r="AC166" s="1" t="s">
        <v>273</v>
      </c>
      <c r="AD166" s="1"/>
      <c r="AE166" s="1"/>
      <c r="AF166" s="1"/>
      <c r="AG166" s="1" t="s">
        <v>472</v>
      </c>
      <c r="AH166" s="1" t="s">
        <v>273</v>
      </c>
      <c r="AI166" s="1" t="s">
        <v>7956</v>
      </c>
      <c r="AJ166" s="1" t="s">
        <v>134</v>
      </c>
      <c r="AK166" s="1" t="s">
        <v>7937</v>
      </c>
      <c r="AL166" s="1" t="s">
        <v>7937</v>
      </c>
      <c r="AM166" s="1" t="s">
        <v>5204</v>
      </c>
      <c r="AN166" s="1" t="str">
        <f t="shared" si="4"/>
        <v>2016</v>
      </c>
      <c r="AO166" s="1">
        <f t="shared" si="5"/>
        <v>23</v>
      </c>
      <c r="AP166" s="1" t="s">
        <v>60</v>
      </c>
      <c r="AQ166" s="1" t="s">
        <v>61</v>
      </c>
      <c r="AR166" s="1" t="s">
        <v>388</v>
      </c>
      <c r="AS166" s="1" t="s">
        <v>240</v>
      </c>
      <c r="AT166" s="1" t="s">
        <v>4690</v>
      </c>
      <c r="AU166" s="1" t="s">
        <v>6633</v>
      </c>
      <c r="AV166" s="1" t="s">
        <v>304</v>
      </c>
      <c r="AW166" s="1"/>
      <c r="AX166" s="1"/>
    </row>
    <row r="167" spans="1:50">
      <c r="A167" s="1" t="s">
        <v>7964</v>
      </c>
      <c r="B167" s="1" t="s">
        <v>7963</v>
      </c>
      <c r="C167" s="1"/>
      <c r="D167" s="1"/>
      <c r="E167" s="1" t="s">
        <v>50</v>
      </c>
      <c r="F167" s="1" t="s">
        <v>414</v>
      </c>
      <c r="G167" s="1" t="s">
        <v>54</v>
      </c>
      <c r="H167" s="1"/>
      <c r="I167" s="1" t="s">
        <v>53</v>
      </c>
      <c r="J167" s="1"/>
      <c r="K167" s="1" t="s">
        <v>55</v>
      </c>
      <c r="L167" s="1" t="s">
        <v>116</v>
      </c>
      <c r="M167" s="1"/>
      <c r="N167" s="1"/>
      <c r="O167" s="1"/>
      <c r="P167" s="1"/>
      <c r="Q167" s="1"/>
      <c r="R167" s="1" t="s">
        <v>50</v>
      </c>
      <c r="S167" s="1" t="s">
        <v>382</v>
      </c>
      <c r="T167" s="1"/>
      <c r="U167" s="1" t="s">
        <v>55</v>
      </c>
      <c r="V167" s="1" t="s">
        <v>382</v>
      </c>
      <c r="W167" s="1" t="s">
        <v>53</v>
      </c>
      <c r="X167" s="1" t="s">
        <v>382</v>
      </c>
      <c r="Y167" s="1"/>
      <c r="Z167" s="1"/>
      <c r="AA167" s="1"/>
      <c r="AB167" s="1" t="s">
        <v>54</v>
      </c>
      <c r="AC167" s="1"/>
      <c r="AD167" s="1"/>
      <c r="AE167" s="1"/>
      <c r="AF167" s="1"/>
      <c r="AG167" s="1" t="s">
        <v>71</v>
      </c>
      <c r="AH167" s="1" t="s">
        <v>382</v>
      </c>
      <c r="AI167" s="1" t="s">
        <v>7964</v>
      </c>
      <c r="AJ167" s="1" t="s">
        <v>88</v>
      </c>
      <c r="AK167" s="1" t="s">
        <v>7937</v>
      </c>
      <c r="AL167" s="1" t="s">
        <v>7937</v>
      </c>
      <c r="AM167" s="1" t="s">
        <v>2471</v>
      </c>
      <c r="AN167" s="1" t="str">
        <f t="shared" si="4"/>
        <v>2004</v>
      </c>
      <c r="AO167" s="1">
        <f t="shared" si="5"/>
        <v>12</v>
      </c>
      <c r="AP167" s="1" t="s">
        <v>79</v>
      </c>
      <c r="AQ167" s="1" t="s">
        <v>61</v>
      </c>
      <c r="AR167" s="1" t="s">
        <v>7966</v>
      </c>
      <c r="AS167" s="1" t="s">
        <v>338</v>
      </c>
      <c r="AT167" s="1"/>
      <c r="AU167" s="1" t="s">
        <v>1051</v>
      </c>
      <c r="AV167" s="1" t="s">
        <v>183</v>
      </c>
      <c r="AW167" s="1"/>
      <c r="AX167" s="1"/>
    </row>
    <row r="168" spans="1:50">
      <c r="A168" s="1" t="s">
        <v>7968</v>
      </c>
      <c r="B168" s="1" t="s">
        <v>7967</v>
      </c>
      <c r="C168" s="1"/>
      <c r="D168" s="1"/>
      <c r="E168" s="1"/>
      <c r="F168" s="1"/>
      <c r="G168" s="1" t="s">
        <v>55</v>
      </c>
      <c r="H168" s="1"/>
      <c r="I168" s="1"/>
      <c r="J168" s="1"/>
      <c r="K168" s="1" t="s">
        <v>55</v>
      </c>
      <c r="L168" s="1"/>
      <c r="M168" s="1"/>
      <c r="N168" s="1"/>
      <c r="O168" s="1"/>
      <c r="P168" s="1"/>
      <c r="Q168" s="1"/>
      <c r="R168" s="1"/>
      <c r="S168" s="1"/>
      <c r="T168" s="1"/>
      <c r="U168" s="1" t="s">
        <v>55</v>
      </c>
      <c r="V168" s="1" t="s">
        <v>273</v>
      </c>
      <c r="W168" s="1"/>
      <c r="X168" s="1"/>
      <c r="Y168" s="1"/>
      <c r="Z168" s="1"/>
      <c r="AA168" s="1"/>
      <c r="AB168" s="1" t="s">
        <v>55</v>
      </c>
      <c r="AC168" s="1"/>
      <c r="AD168" s="1"/>
      <c r="AE168" s="1"/>
      <c r="AF168" s="1"/>
      <c r="AG168" s="1" t="s">
        <v>55</v>
      </c>
      <c r="AH168" s="1" t="s">
        <v>273</v>
      </c>
      <c r="AI168" s="1" t="s">
        <v>7968</v>
      </c>
      <c r="AJ168" s="1" t="s">
        <v>308</v>
      </c>
      <c r="AK168" s="1" t="s">
        <v>7937</v>
      </c>
      <c r="AL168" s="1" t="s">
        <v>7937</v>
      </c>
      <c r="AM168" s="1" t="s">
        <v>7971</v>
      </c>
      <c r="AN168" s="1" t="str">
        <f t="shared" si="4"/>
        <v>2007</v>
      </c>
      <c r="AO168" s="1">
        <f t="shared" si="5"/>
        <v>44</v>
      </c>
      <c r="AP168" s="1" t="s">
        <v>79</v>
      </c>
      <c r="AQ168" s="1" t="s">
        <v>61</v>
      </c>
      <c r="AR168" s="1" t="s">
        <v>103</v>
      </c>
      <c r="AS168" s="1" t="s">
        <v>1033</v>
      </c>
      <c r="AT168" s="1" t="s">
        <v>7970</v>
      </c>
      <c r="AU168" s="1" t="s">
        <v>2015</v>
      </c>
      <c r="AV168" s="1" t="s">
        <v>304</v>
      </c>
      <c r="AW168" s="1"/>
      <c r="AX168" s="1"/>
    </row>
    <row r="169" spans="1:50">
      <c r="A169" s="1" t="s">
        <v>7973</v>
      </c>
      <c r="B169" s="1" t="s">
        <v>7972</v>
      </c>
      <c r="C169" s="1"/>
      <c r="D169" s="1"/>
      <c r="E169" s="1"/>
      <c r="F169" s="1"/>
      <c r="G169" s="1" t="s">
        <v>55</v>
      </c>
      <c r="H169" s="1"/>
      <c r="I169" s="1"/>
      <c r="J169" s="1"/>
      <c r="K169" s="1"/>
      <c r="L169" s="1" t="s">
        <v>116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 t="s">
        <v>472</v>
      </c>
      <c r="X169" s="1" t="s">
        <v>169</v>
      </c>
      <c r="Y169" s="1"/>
      <c r="Z169" s="1"/>
      <c r="AA169" s="1"/>
      <c r="AB169" s="1" t="s">
        <v>55</v>
      </c>
      <c r="AC169" s="1"/>
      <c r="AD169" s="1"/>
      <c r="AE169" s="1"/>
      <c r="AF169" s="1"/>
      <c r="AG169" s="1"/>
      <c r="AH169" s="1"/>
      <c r="AI169" s="1" t="s">
        <v>7973</v>
      </c>
      <c r="AJ169" s="1" t="s">
        <v>118</v>
      </c>
      <c r="AK169" s="1" t="s">
        <v>7937</v>
      </c>
      <c r="AL169" s="1" t="s">
        <v>7937</v>
      </c>
      <c r="AM169" s="1" t="s">
        <v>5680</v>
      </c>
      <c r="AN169" s="1" t="str">
        <f t="shared" si="4"/>
        <v>2020</v>
      </c>
      <c r="AO169" s="1">
        <f t="shared" si="5"/>
        <v>25</v>
      </c>
      <c r="AP169" s="1" t="s">
        <v>60</v>
      </c>
      <c r="AQ169" s="1" t="s">
        <v>61</v>
      </c>
      <c r="AR169" s="1" t="s">
        <v>449</v>
      </c>
      <c r="AS169" s="1" t="s">
        <v>219</v>
      </c>
      <c r="AT169" s="1" t="s">
        <v>895</v>
      </c>
      <c r="AU169" s="1" t="s">
        <v>1051</v>
      </c>
      <c r="AV169" s="1" t="s">
        <v>576</v>
      </c>
      <c r="AW169" s="1" t="s">
        <v>55</v>
      </c>
      <c r="AX169" s="1" t="s">
        <v>475</v>
      </c>
    </row>
    <row r="170" spans="1:50">
      <c r="A170" s="1" t="s">
        <v>8008</v>
      </c>
      <c r="B170" s="1" t="s">
        <v>8007</v>
      </c>
      <c r="C170" s="1" t="s">
        <v>50</v>
      </c>
      <c r="D170" s="1" t="s">
        <v>125</v>
      </c>
      <c r="E170" s="1"/>
      <c r="F170" s="1"/>
      <c r="G170" s="1" t="s">
        <v>50</v>
      </c>
      <c r="H170" s="1" t="s">
        <v>141</v>
      </c>
      <c r="I170" s="1"/>
      <c r="J170" s="1" t="s">
        <v>54</v>
      </c>
      <c r="K170" s="1" t="s">
        <v>55</v>
      </c>
      <c r="L170" s="1"/>
      <c r="M170" s="1"/>
      <c r="N170" s="1"/>
      <c r="O170" s="1"/>
      <c r="P170" s="1"/>
      <c r="Q170" s="1" t="s">
        <v>58</v>
      </c>
      <c r="R170" s="1"/>
      <c r="S170" s="1"/>
      <c r="T170" s="1" t="s">
        <v>472</v>
      </c>
      <c r="U170" s="1" t="s">
        <v>54</v>
      </c>
      <c r="V170" s="1" t="s">
        <v>247</v>
      </c>
      <c r="W170" s="1"/>
      <c r="X170" s="1"/>
      <c r="Y170" s="1"/>
      <c r="Z170" s="1"/>
      <c r="AA170" s="1"/>
      <c r="AB170" s="1" t="s">
        <v>50</v>
      </c>
      <c r="AC170" s="1" t="s">
        <v>58</v>
      </c>
      <c r="AD170" s="1"/>
      <c r="AE170" s="1"/>
      <c r="AF170" s="1"/>
      <c r="AG170" s="1"/>
      <c r="AH170" s="1"/>
      <c r="AI170" s="1" t="s">
        <v>8008</v>
      </c>
      <c r="AJ170" s="1" t="s">
        <v>583</v>
      </c>
      <c r="AK170" s="1" t="s">
        <v>7937</v>
      </c>
      <c r="AL170" s="1" t="s">
        <v>7937</v>
      </c>
      <c r="AM170" s="1" t="s">
        <v>2212</v>
      </c>
      <c r="AN170" s="1" t="str">
        <f t="shared" si="4"/>
        <v>2010</v>
      </c>
      <c r="AO170" s="1">
        <f t="shared" si="5"/>
        <v>12</v>
      </c>
      <c r="AP170" s="1" t="s">
        <v>60</v>
      </c>
      <c r="AQ170" s="1" t="s">
        <v>61</v>
      </c>
      <c r="AR170" s="1" t="s">
        <v>255</v>
      </c>
      <c r="AS170" s="1" t="s">
        <v>120</v>
      </c>
      <c r="AT170" s="1" t="s">
        <v>908</v>
      </c>
      <c r="AU170" s="1" t="s">
        <v>65</v>
      </c>
      <c r="AV170" s="1" t="s">
        <v>502</v>
      </c>
      <c r="AW170" s="1"/>
      <c r="AX170" s="1"/>
    </row>
    <row r="171" spans="1:50">
      <c r="A171" s="1" t="s">
        <v>2733</v>
      </c>
      <c r="B171" s="1" t="s">
        <v>8009</v>
      </c>
      <c r="C171" s="1"/>
      <c r="D171" s="1"/>
      <c r="E171" s="1"/>
      <c r="F171" s="1"/>
      <c r="G171" s="1" t="s">
        <v>55</v>
      </c>
      <c r="H171" s="1"/>
      <c r="I171" s="1" t="s">
        <v>53</v>
      </c>
      <c r="J171" s="1"/>
      <c r="K171" s="1" t="s">
        <v>55</v>
      </c>
      <c r="L171" s="1"/>
      <c r="M171" s="1"/>
      <c r="N171" s="1"/>
      <c r="O171" s="1"/>
      <c r="P171" s="1"/>
      <c r="Q171" s="1"/>
      <c r="R171" s="1" t="s">
        <v>50</v>
      </c>
      <c r="S171" s="1" t="s">
        <v>63</v>
      </c>
      <c r="T171" s="1"/>
      <c r="U171" s="1" t="s">
        <v>50</v>
      </c>
      <c r="V171" s="1" t="s">
        <v>63</v>
      </c>
      <c r="W171" s="1"/>
      <c r="X171" s="1"/>
      <c r="Y171" s="1"/>
      <c r="Z171" s="1"/>
      <c r="AA171" s="1"/>
      <c r="AB171" s="1" t="s">
        <v>55</v>
      </c>
      <c r="AC171" s="1"/>
      <c r="AD171" s="1"/>
      <c r="AE171" s="1"/>
      <c r="AF171" s="1"/>
      <c r="AG171" s="1"/>
      <c r="AH171" s="1"/>
      <c r="AI171" s="1" t="s">
        <v>2733</v>
      </c>
      <c r="AJ171" s="1" t="s">
        <v>177</v>
      </c>
      <c r="AK171" s="1" t="s">
        <v>7937</v>
      </c>
      <c r="AL171" s="1" t="s">
        <v>7937</v>
      </c>
      <c r="AM171" s="1" t="s">
        <v>72</v>
      </c>
      <c r="AN171" s="1" t="str">
        <f t="shared" si="4"/>
        <v>2019</v>
      </c>
      <c r="AO171" s="1">
        <f t="shared" si="5"/>
        <v>22</v>
      </c>
      <c r="AP171" s="1" t="s">
        <v>60</v>
      </c>
      <c r="AQ171" s="1" t="s">
        <v>102</v>
      </c>
      <c r="AR171" s="1" t="s">
        <v>119</v>
      </c>
      <c r="AS171" s="1" t="s">
        <v>310</v>
      </c>
      <c r="AT171" s="1" t="s">
        <v>169</v>
      </c>
      <c r="AU171" s="1" t="s">
        <v>114</v>
      </c>
      <c r="AV171" s="1" t="s">
        <v>2662</v>
      </c>
      <c r="AW171" s="1"/>
      <c r="AX171" s="1"/>
    </row>
    <row r="172" spans="1:50">
      <c r="A172" s="1" t="s">
        <v>8012</v>
      </c>
      <c r="B172" s="1" t="s">
        <v>8011</v>
      </c>
      <c r="C172" s="1"/>
      <c r="D172" s="1"/>
      <c r="E172" s="1"/>
      <c r="F172" s="1"/>
      <c r="G172" s="1" t="s">
        <v>55</v>
      </c>
      <c r="H172" s="1"/>
      <c r="I172" s="1"/>
      <c r="J172" s="1"/>
      <c r="K172" s="1" t="s">
        <v>55</v>
      </c>
      <c r="L172" s="1" t="s">
        <v>116</v>
      </c>
      <c r="M172" s="1"/>
      <c r="N172" s="1"/>
      <c r="O172" s="1"/>
      <c r="P172" s="1"/>
      <c r="Q172" s="1"/>
      <c r="R172" s="1"/>
      <c r="S172" s="1"/>
      <c r="T172" s="1"/>
      <c r="U172" s="1" t="s">
        <v>50</v>
      </c>
      <c r="V172" s="1" t="s">
        <v>382</v>
      </c>
      <c r="W172" s="1" t="s">
        <v>715</v>
      </c>
      <c r="X172" s="1" t="s">
        <v>273</v>
      </c>
      <c r="Y172" s="1"/>
      <c r="Z172" s="1"/>
      <c r="AA172" s="1"/>
      <c r="AB172" s="1" t="s">
        <v>55</v>
      </c>
      <c r="AC172" s="1"/>
      <c r="AD172" s="1"/>
      <c r="AE172" s="1"/>
      <c r="AF172" s="1"/>
      <c r="AG172" s="1" t="s">
        <v>4027</v>
      </c>
      <c r="AH172" s="1" t="s">
        <v>273</v>
      </c>
      <c r="AI172" s="1" t="s">
        <v>8012</v>
      </c>
      <c r="AJ172" s="1" t="s">
        <v>464</v>
      </c>
      <c r="AK172" s="1" t="s">
        <v>7937</v>
      </c>
      <c r="AL172" s="1" t="s">
        <v>7937</v>
      </c>
      <c r="AM172" s="1" t="s">
        <v>8014</v>
      </c>
      <c r="AN172" s="1" t="str">
        <f t="shared" si="4"/>
        <v>2011</v>
      </c>
      <c r="AO172" s="1">
        <f t="shared" si="5"/>
        <v>22</v>
      </c>
      <c r="AP172" s="1" t="s">
        <v>79</v>
      </c>
      <c r="AQ172" s="1" t="s">
        <v>61</v>
      </c>
      <c r="AR172" s="1" t="s">
        <v>988</v>
      </c>
      <c r="AS172" s="1" t="s">
        <v>1033</v>
      </c>
      <c r="AT172" s="1" t="s">
        <v>2865</v>
      </c>
      <c r="AU172" s="1" t="s">
        <v>92</v>
      </c>
      <c r="AV172" s="1" t="s">
        <v>244</v>
      </c>
      <c r="AW172" s="1"/>
      <c r="AX172" s="1"/>
    </row>
    <row r="173" spans="1:50">
      <c r="A173" s="1" t="s">
        <v>8049</v>
      </c>
      <c r="B173" s="1" t="s">
        <v>8048</v>
      </c>
      <c r="C173" s="1"/>
      <c r="D173" s="1"/>
      <c r="E173" s="1"/>
      <c r="F173" s="1"/>
      <c r="G173" s="1" t="s">
        <v>55</v>
      </c>
      <c r="H173" s="1"/>
      <c r="I173" s="1"/>
      <c r="J173" s="1"/>
      <c r="K173" s="1" t="s">
        <v>55</v>
      </c>
      <c r="L173" s="1"/>
      <c r="M173" s="1"/>
      <c r="N173" s="1"/>
      <c r="O173" s="1"/>
      <c r="P173" s="1"/>
      <c r="Q173" s="1"/>
      <c r="R173" s="1"/>
      <c r="S173" s="1"/>
      <c r="T173" s="1"/>
      <c r="U173" s="1" t="s">
        <v>53</v>
      </c>
      <c r="V173" s="1" t="s">
        <v>555</v>
      </c>
      <c r="W173" s="1"/>
      <c r="X173" s="1"/>
      <c r="Y173" s="1"/>
      <c r="Z173" s="1"/>
      <c r="AA173" s="1"/>
      <c r="AB173" s="1" t="s">
        <v>55</v>
      </c>
      <c r="AC173" s="1"/>
      <c r="AD173" s="1"/>
      <c r="AE173" s="1"/>
      <c r="AF173" s="1"/>
      <c r="AG173" s="1"/>
      <c r="AH173" s="1"/>
      <c r="AI173" s="1" t="s">
        <v>8049</v>
      </c>
      <c r="AJ173" s="1" t="s">
        <v>324</v>
      </c>
      <c r="AK173" s="1" t="s">
        <v>8016</v>
      </c>
      <c r="AL173" s="1" t="s">
        <v>8016</v>
      </c>
      <c r="AM173" s="1" t="s">
        <v>877</v>
      </c>
      <c r="AN173" s="1" t="str">
        <f t="shared" si="4"/>
        <v>2019</v>
      </c>
      <c r="AO173" s="1">
        <f t="shared" si="5"/>
        <v>12</v>
      </c>
      <c r="AP173" s="1" t="s">
        <v>79</v>
      </c>
      <c r="AQ173" s="1" t="s">
        <v>102</v>
      </c>
      <c r="AR173" s="1" t="s">
        <v>179</v>
      </c>
      <c r="AS173" s="1" t="s">
        <v>375</v>
      </c>
      <c r="AT173" s="1" t="s">
        <v>376</v>
      </c>
      <c r="AU173" s="1" t="s">
        <v>65</v>
      </c>
      <c r="AV173" s="1" t="s">
        <v>121</v>
      </c>
      <c r="AW173" s="1"/>
      <c r="AX173" s="1"/>
    </row>
    <row r="174" spans="1:50">
      <c r="A174" s="1" t="s">
        <v>8052</v>
      </c>
      <c r="B174" s="1" t="s">
        <v>8051</v>
      </c>
      <c r="C174" s="1"/>
      <c r="D174" s="1"/>
      <c r="E174" s="1"/>
      <c r="F174" s="1"/>
      <c r="G174" s="1" t="s">
        <v>55</v>
      </c>
      <c r="H174" s="1"/>
      <c r="I174" s="1" t="s">
        <v>53</v>
      </c>
      <c r="J174" s="1" t="s">
        <v>54</v>
      </c>
      <c r="K174" s="1" t="s">
        <v>55</v>
      </c>
      <c r="L174" s="1" t="s">
        <v>116</v>
      </c>
      <c r="M174" s="1"/>
      <c r="N174" s="1"/>
      <c r="O174" s="1"/>
      <c r="P174" s="1"/>
      <c r="Q174" s="1"/>
      <c r="R174" s="1" t="s">
        <v>715</v>
      </c>
      <c r="S174" s="1" t="s">
        <v>1381</v>
      </c>
      <c r="T174" s="1" t="s">
        <v>472</v>
      </c>
      <c r="U174" s="1" t="s">
        <v>136</v>
      </c>
      <c r="V174" s="1" t="s">
        <v>293</v>
      </c>
      <c r="W174" s="1" t="s">
        <v>58</v>
      </c>
      <c r="X174" s="1" t="s">
        <v>293</v>
      </c>
      <c r="Y174" s="1"/>
      <c r="Z174" s="1"/>
      <c r="AA174" s="1"/>
      <c r="AB174" s="1" t="s">
        <v>55</v>
      </c>
      <c r="AC174" s="1" t="s">
        <v>293</v>
      </c>
      <c r="AD174" s="1"/>
      <c r="AE174" s="1"/>
      <c r="AF174" s="1"/>
      <c r="AG174" s="1" t="s">
        <v>8054</v>
      </c>
      <c r="AH174" s="1" t="s">
        <v>8055</v>
      </c>
      <c r="AI174" s="1" t="s">
        <v>8052</v>
      </c>
      <c r="AJ174" s="1" t="s">
        <v>240</v>
      </c>
      <c r="AK174" s="1" t="s">
        <v>8053</v>
      </c>
      <c r="AL174" s="1" t="s">
        <v>8053</v>
      </c>
      <c r="AM174" s="1" t="s">
        <v>2023</v>
      </c>
      <c r="AN174" s="1" t="str">
        <f t="shared" si="4"/>
        <v>2013</v>
      </c>
      <c r="AO174" s="1">
        <f t="shared" si="5"/>
        <v>47</v>
      </c>
      <c r="AP174" s="1" t="s">
        <v>79</v>
      </c>
      <c r="AQ174" s="1" t="s">
        <v>61</v>
      </c>
      <c r="AR174" s="1" t="s">
        <v>778</v>
      </c>
      <c r="AS174" s="1" t="s">
        <v>1381</v>
      </c>
      <c r="AT174" s="1" t="s">
        <v>8057</v>
      </c>
      <c r="AU174" s="1" t="s">
        <v>405</v>
      </c>
      <c r="AV174" s="1" t="s">
        <v>73</v>
      </c>
      <c r="AW174" s="1" t="s">
        <v>116</v>
      </c>
      <c r="AX174" s="1" t="s">
        <v>1674</v>
      </c>
    </row>
    <row r="175" spans="1:50">
      <c r="A175" s="1" t="s">
        <v>8059</v>
      </c>
      <c r="B175" s="1" t="s">
        <v>8058</v>
      </c>
      <c r="C175" s="1" t="s">
        <v>50</v>
      </c>
      <c r="D175" s="1" t="s">
        <v>125</v>
      </c>
      <c r="E175" s="1"/>
      <c r="F175" s="1"/>
      <c r="G175" s="1" t="s">
        <v>49</v>
      </c>
      <c r="H175" s="1" t="s">
        <v>986</v>
      </c>
      <c r="I175" s="1"/>
      <c r="J175" s="1"/>
      <c r="K175" s="1" t="s">
        <v>55</v>
      </c>
      <c r="L175" s="1" t="s">
        <v>116</v>
      </c>
      <c r="M175" s="1"/>
      <c r="N175" s="1"/>
      <c r="O175" s="1"/>
      <c r="P175" s="1"/>
      <c r="Q175" s="1" t="s">
        <v>273</v>
      </c>
      <c r="R175" s="1"/>
      <c r="S175" s="1"/>
      <c r="T175" s="1"/>
      <c r="U175" s="1" t="s">
        <v>3151</v>
      </c>
      <c r="V175" s="1" t="s">
        <v>273</v>
      </c>
      <c r="W175" s="1" t="s">
        <v>715</v>
      </c>
      <c r="X175" s="1" t="s">
        <v>273</v>
      </c>
      <c r="Y175" s="1"/>
      <c r="Z175" s="1"/>
      <c r="AA175" s="1"/>
      <c r="AB175" s="1" t="s">
        <v>49</v>
      </c>
      <c r="AC175" s="1"/>
      <c r="AD175" s="1"/>
      <c r="AE175" s="1"/>
      <c r="AF175" s="1"/>
      <c r="AG175" s="1" t="s">
        <v>8061</v>
      </c>
      <c r="AH175" s="1" t="s">
        <v>273</v>
      </c>
      <c r="AI175" s="1" t="s">
        <v>8059</v>
      </c>
      <c r="AJ175" s="1" t="s">
        <v>54</v>
      </c>
      <c r="AK175" s="1" t="s">
        <v>8053</v>
      </c>
      <c r="AL175" s="1" t="s">
        <v>8053</v>
      </c>
      <c r="AM175" s="1" t="s">
        <v>8063</v>
      </c>
      <c r="AN175" s="1" t="str">
        <f t="shared" si="4"/>
        <v>2017</v>
      </c>
      <c r="AO175" s="1">
        <f t="shared" si="5"/>
        <v>0</v>
      </c>
      <c r="AP175" s="1" t="s">
        <v>60</v>
      </c>
      <c r="AQ175" s="1" t="s">
        <v>61</v>
      </c>
      <c r="AR175" s="1" t="s">
        <v>7851</v>
      </c>
      <c r="AS175" s="1" t="s">
        <v>583</v>
      </c>
      <c r="AT175" s="1" t="s">
        <v>8062</v>
      </c>
      <c r="AU175" s="1" t="s">
        <v>936</v>
      </c>
      <c r="AV175" s="1" t="s">
        <v>332</v>
      </c>
      <c r="AW175" s="1" t="s">
        <v>53</v>
      </c>
      <c r="AX175" s="1" t="s">
        <v>600</v>
      </c>
    </row>
    <row r="176" spans="1:50">
      <c r="A176" s="1" t="s">
        <v>8065</v>
      </c>
      <c r="B176" s="1" t="s">
        <v>8064</v>
      </c>
      <c r="C176" s="1"/>
      <c r="D176" s="1"/>
      <c r="E176" s="1" t="s">
        <v>50</v>
      </c>
      <c r="F176" s="1" t="s">
        <v>414</v>
      </c>
      <c r="G176" s="1" t="s">
        <v>54</v>
      </c>
      <c r="H176" s="1"/>
      <c r="I176" s="1" t="s">
        <v>53</v>
      </c>
      <c r="J176" s="1" t="s">
        <v>54</v>
      </c>
      <c r="K176" s="1"/>
      <c r="L176" s="1"/>
      <c r="M176" s="1"/>
      <c r="N176" s="1"/>
      <c r="O176" s="1"/>
      <c r="P176" s="1"/>
      <c r="Q176" s="1"/>
      <c r="R176" s="1" t="s">
        <v>50</v>
      </c>
      <c r="S176" s="1" t="s">
        <v>500</v>
      </c>
      <c r="T176" s="1" t="s">
        <v>50</v>
      </c>
      <c r="U176" s="1"/>
      <c r="V176" s="1"/>
      <c r="W176" s="1"/>
      <c r="X176" s="1"/>
      <c r="Y176" s="1"/>
      <c r="Z176" s="1"/>
      <c r="AA176" s="1"/>
      <c r="AB176" s="1" t="s">
        <v>54</v>
      </c>
      <c r="AC176" s="1" t="s">
        <v>500</v>
      </c>
      <c r="AD176" s="1"/>
      <c r="AE176" s="1"/>
      <c r="AF176" s="1"/>
      <c r="AG176" s="1" t="s">
        <v>53</v>
      </c>
      <c r="AH176" s="1" t="s">
        <v>500</v>
      </c>
      <c r="AI176" s="1" t="s">
        <v>8065</v>
      </c>
      <c r="AJ176" s="1" t="s">
        <v>197</v>
      </c>
      <c r="AK176" s="1" t="s">
        <v>8053</v>
      </c>
      <c r="AL176" s="1" t="s">
        <v>8053</v>
      </c>
      <c r="AM176" s="1" t="s">
        <v>8067</v>
      </c>
      <c r="AN176" s="1" t="str">
        <f t="shared" si="4"/>
        <v>2019</v>
      </c>
      <c r="AO176" s="1">
        <f t="shared" si="5"/>
        <v>16</v>
      </c>
      <c r="AP176" s="1" t="s">
        <v>79</v>
      </c>
      <c r="AQ176" s="1" t="s">
        <v>7850</v>
      </c>
      <c r="AR176" s="1" t="s">
        <v>179</v>
      </c>
      <c r="AS176" s="1" t="s">
        <v>1152</v>
      </c>
      <c r="AT176" s="1"/>
      <c r="AU176" s="1" t="s">
        <v>65</v>
      </c>
      <c r="AV176" s="1" t="s">
        <v>1767</v>
      </c>
      <c r="AW176" s="1"/>
      <c r="AX176" s="1"/>
    </row>
    <row r="177" spans="1:50">
      <c r="A177" s="1" t="s">
        <v>8072</v>
      </c>
      <c r="B177" s="1" t="s">
        <v>8071</v>
      </c>
      <c r="C177" s="1"/>
      <c r="D177" s="1"/>
      <c r="E177" s="1"/>
      <c r="F177" s="1"/>
      <c r="G177" s="1" t="s">
        <v>55</v>
      </c>
      <c r="H177" s="1"/>
      <c r="I177" s="1"/>
      <c r="J177" s="1"/>
      <c r="K177" s="1" t="s">
        <v>55</v>
      </c>
      <c r="L177" s="1" t="s">
        <v>116</v>
      </c>
      <c r="M177" s="1"/>
      <c r="N177" s="1"/>
      <c r="O177" s="1"/>
      <c r="P177" s="1"/>
      <c r="Q177" s="1"/>
      <c r="R177" s="1"/>
      <c r="S177" s="1"/>
      <c r="T177" s="1"/>
      <c r="U177" s="1" t="s">
        <v>108</v>
      </c>
      <c r="V177" s="1" t="s">
        <v>273</v>
      </c>
      <c r="W177" s="1" t="s">
        <v>53</v>
      </c>
      <c r="X177" s="1" t="s">
        <v>273</v>
      </c>
      <c r="Y177" s="1"/>
      <c r="Z177" s="1"/>
      <c r="AA177" s="1"/>
      <c r="AB177" s="1" t="s">
        <v>55</v>
      </c>
      <c r="AC177" s="1"/>
      <c r="AD177" s="1"/>
      <c r="AE177" s="1"/>
      <c r="AF177" s="1"/>
      <c r="AG177" s="1" t="s">
        <v>58</v>
      </c>
      <c r="AH177" s="1" t="s">
        <v>273</v>
      </c>
      <c r="AI177" s="1" t="s">
        <v>8072</v>
      </c>
      <c r="AJ177" s="1" t="s">
        <v>351</v>
      </c>
      <c r="AK177" s="1" t="s">
        <v>561</v>
      </c>
      <c r="AL177" s="1" t="s">
        <v>561</v>
      </c>
      <c r="AM177" s="1" t="s">
        <v>7618</v>
      </c>
      <c r="AN177" s="1" t="str">
        <f t="shared" si="4"/>
        <v>2010</v>
      </c>
      <c r="AO177" s="1">
        <f t="shared" si="5"/>
        <v>45</v>
      </c>
      <c r="AP177" s="1" t="s">
        <v>60</v>
      </c>
      <c r="AQ177" s="1" t="s">
        <v>61</v>
      </c>
      <c r="AR177" s="1" t="s">
        <v>466</v>
      </c>
      <c r="AS177" s="1" t="s">
        <v>375</v>
      </c>
      <c r="AT177" s="1" t="s">
        <v>8074</v>
      </c>
      <c r="AU177" s="1" t="s">
        <v>8075</v>
      </c>
      <c r="AV177" s="1" t="s">
        <v>576</v>
      </c>
      <c r="AW177" s="1" t="s">
        <v>54</v>
      </c>
      <c r="AX177" s="1" t="s">
        <v>2832</v>
      </c>
    </row>
    <row r="178" spans="1:50">
      <c r="A178" s="1" t="s">
        <v>8077</v>
      </c>
      <c r="B178" s="1" t="s">
        <v>8076</v>
      </c>
      <c r="C178" s="1" t="s">
        <v>50</v>
      </c>
      <c r="D178" s="1" t="s">
        <v>125</v>
      </c>
      <c r="E178" s="1"/>
      <c r="F178" s="1"/>
      <c r="G178" s="1" t="s">
        <v>55</v>
      </c>
      <c r="H178" s="1" t="s">
        <v>472</v>
      </c>
      <c r="I178" s="1" t="s">
        <v>53</v>
      </c>
      <c r="J178" s="1"/>
      <c r="K178" s="1" t="s">
        <v>55</v>
      </c>
      <c r="L178" s="1" t="s">
        <v>116</v>
      </c>
      <c r="M178" s="1" t="s">
        <v>99</v>
      </c>
      <c r="N178" s="1"/>
      <c r="O178" s="1"/>
      <c r="P178" s="1"/>
      <c r="Q178" s="1" t="s">
        <v>136</v>
      </c>
      <c r="R178" s="1" t="s">
        <v>50</v>
      </c>
      <c r="S178" s="1" t="s">
        <v>136</v>
      </c>
      <c r="T178" s="1"/>
      <c r="U178" s="1" t="s">
        <v>50</v>
      </c>
      <c r="V178" s="1" t="s">
        <v>136</v>
      </c>
      <c r="W178" s="1" t="s">
        <v>54</v>
      </c>
      <c r="X178" s="1" t="s">
        <v>219</v>
      </c>
      <c r="Y178" s="1" t="s">
        <v>472</v>
      </c>
      <c r="Z178" s="1"/>
      <c r="AA178" s="1"/>
      <c r="AB178" s="1" t="s">
        <v>55</v>
      </c>
      <c r="AC178" s="1"/>
      <c r="AD178" s="1" t="s">
        <v>136</v>
      </c>
      <c r="AE178" s="1"/>
      <c r="AF178" s="1"/>
      <c r="AG178" s="1"/>
      <c r="AH178" s="1"/>
      <c r="AI178" s="1" t="s">
        <v>8077</v>
      </c>
      <c r="AJ178" s="1" t="s">
        <v>555</v>
      </c>
      <c r="AK178" s="1" t="s">
        <v>561</v>
      </c>
      <c r="AL178" s="1" t="s">
        <v>561</v>
      </c>
      <c r="AM178" s="1" t="s">
        <v>7801</v>
      </c>
      <c r="AN178" s="1" t="str">
        <f t="shared" si="4"/>
        <v>2005</v>
      </c>
      <c r="AO178" s="1">
        <f t="shared" si="5"/>
        <v>25</v>
      </c>
      <c r="AP178" s="1" t="s">
        <v>60</v>
      </c>
      <c r="AQ178" s="1" t="s">
        <v>61</v>
      </c>
      <c r="AR178" s="1" t="s">
        <v>89</v>
      </c>
      <c r="AS178" s="1" t="s">
        <v>382</v>
      </c>
      <c r="AT178" s="1" t="s">
        <v>134</v>
      </c>
      <c r="AU178" s="1" t="s">
        <v>105</v>
      </c>
      <c r="AV178" s="1" t="s">
        <v>1667</v>
      </c>
      <c r="AW178" s="1" t="s">
        <v>55</v>
      </c>
      <c r="AX178" s="1" t="s">
        <v>475</v>
      </c>
    </row>
    <row r="179" spans="1:50">
      <c r="A179" s="1" t="s">
        <v>8080</v>
      </c>
      <c r="B179" s="1" t="s">
        <v>8079</v>
      </c>
      <c r="C179" s="1"/>
      <c r="D179" s="1"/>
      <c r="E179" s="1"/>
      <c r="F179" s="1"/>
      <c r="G179" s="1" t="s">
        <v>53</v>
      </c>
      <c r="H179" s="1"/>
      <c r="I179" s="1" t="s">
        <v>53</v>
      </c>
      <c r="J179" s="1"/>
      <c r="K179" s="1"/>
      <c r="L179" s="1" t="s">
        <v>116</v>
      </c>
      <c r="M179" s="1"/>
      <c r="N179" s="1"/>
      <c r="O179" s="1" t="s">
        <v>108</v>
      </c>
      <c r="P179" s="1" t="s">
        <v>114</v>
      </c>
      <c r="Q179" s="1"/>
      <c r="R179" s="1" t="s">
        <v>715</v>
      </c>
      <c r="S179" s="1" t="s">
        <v>273</v>
      </c>
      <c r="T179" s="1"/>
      <c r="U179" s="1"/>
      <c r="V179" s="1"/>
      <c r="W179" s="1" t="s">
        <v>141</v>
      </c>
      <c r="X179" s="1" t="s">
        <v>273</v>
      </c>
      <c r="Y179" s="1"/>
      <c r="Z179" s="1"/>
      <c r="AA179" s="1" t="s">
        <v>472</v>
      </c>
      <c r="AB179" s="1" t="s">
        <v>53</v>
      </c>
      <c r="AC179" s="1"/>
      <c r="AD179" s="1"/>
      <c r="AE179" s="1"/>
      <c r="AF179" s="1" t="s">
        <v>273</v>
      </c>
      <c r="AG179" s="1" t="s">
        <v>3072</v>
      </c>
      <c r="AH179" s="1" t="s">
        <v>273</v>
      </c>
      <c r="AI179" s="1" t="s">
        <v>8080</v>
      </c>
      <c r="AJ179" s="1" t="s">
        <v>484</v>
      </c>
      <c r="AK179" s="1" t="s">
        <v>8081</v>
      </c>
      <c r="AL179" s="1" t="s">
        <v>8081</v>
      </c>
      <c r="AM179" s="1" t="s">
        <v>2231</v>
      </c>
      <c r="AN179" s="1" t="str">
        <f t="shared" si="4"/>
        <v>2018</v>
      </c>
      <c r="AO179" s="1">
        <f t="shared" si="5"/>
        <v>46</v>
      </c>
      <c r="AP179" s="1" t="s">
        <v>79</v>
      </c>
      <c r="AQ179" s="1" t="s">
        <v>61</v>
      </c>
      <c r="AR179" s="1" t="s">
        <v>1091</v>
      </c>
      <c r="AS179" s="1" t="s">
        <v>3764</v>
      </c>
      <c r="AT179" s="1" t="s">
        <v>8083</v>
      </c>
      <c r="AU179" s="1" t="s">
        <v>2440</v>
      </c>
      <c r="AV179" s="1" t="s">
        <v>655</v>
      </c>
      <c r="AW179" s="1" t="s">
        <v>54</v>
      </c>
      <c r="AX179" s="1" t="s">
        <v>2832</v>
      </c>
    </row>
    <row r="180" spans="1:50">
      <c r="A180" s="1" t="s">
        <v>8085</v>
      </c>
      <c r="B180" s="1" t="s">
        <v>8084</v>
      </c>
      <c r="C180" s="1"/>
      <c r="D180" s="1"/>
      <c r="E180" s="1"/>
      <c r="F180" s="1"/>
      <c r="G180" s="1" t="s">
        <v>50</v>
      </c>
      <c r="H180" s="1"/>
      <c r="I180" s="1"/>
      <c r="J180" s="1"/>
      <c r="K180" s="1"/>
      <c r="L180" s="1" t="s">
        <v>116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 t="s">
        <v>50</v>
      </c>
      <c r="X180" s="1" t="s">
        <v>273</v>
      </c>
      <c r="Y180" s="1"/>
      <c r="Z180" s="1"/>
      <c r="AA180" s="1"/>
      <c r="AB180" s="1" t="s">
        <v>50</v>
      </c>
      <c r="AC180" s="1"/>
      <c r="AD180" s="1"/>
      <c r="AE180" s="1"/>
      <c r="AF180" s="1"/>
      <c r="AG180" s="1" t="s">
        <v>50</v>
      </c>
      <c r="AH180" s="1" t="s">
        <v>273</v>
      </c>
      <c r="AI180" s="1" t="s">
        <v>8085</v>
      </c>
      <c r="AJ180" s="1" t="s">
        <v>116</v>
      </c>
      <c r="AK180" s="1" t="s">
        <v>8081</v>
      </c>
      <c r="AL180" s="1" t="s">
        <v>8081</v>
      </c>
      <c r="AM180" s="1" t="s">
        <v>2344</v>
      </c>
      <c r="AN180" s="1" t="str">
        <f t="shared" si="4"/>
        <v>2018</v>
      </c>
      <c r="AO180" s="1">
        <f t="shared" si="5"/>
        <v>3</v>
      </c>
      <c r="AP180" s="1" t="s">
        <v>60</v>
      </c>
      <c r="AQ180" s="1" t="s">
        <v>7858</v>
      </c>
      <c r="AR180" s="1" t="s">
        <v>196</v>
      </c>
      <c r="AS180" s="1" t="s">
        <v>169</v>
      </c>
      <c r="AT180" s="1" t="s">
        <v>4034</v>
      </c>
      <c r="AU180" s="1" t="s">
        <v>114</v>
      </c>
      <c r="AV180" s="1" t="s">
        <v>366</v>
      </c>
      <c r="AW180" s="1" t="s">
        <v>55</v>
      </c>
      <c r="AX180" s="1" t="s">
        <v>475</v>
      </c>
    </row>
    <row r="181" spans="1:50">
      <c r="A181" s="1" t="s">
        <v>8088</v>
      </c>
      <c r="B181" s="1" t="s">
        <v>8087</v>
      </c>
      <c r="C181" s="1"/>
      <c r="D181" s="1"/>
      <c r="E181" s="1"/>
      <c r="F181" s="1"/>
      <c r="G181" s="1" t="s">
        <v>55</v>
      </c>
      <c r="H181" s="1"/>
      <c r="I181" s="1" t="s">
        <v>53</v>
      </c>
      <c r="J181" s="1" t="s">
        <v>54</v>
      </c>
      <c r="K181" s="1" t="s">
        <v>55</v>
      </c>
      <c r="L181" s="1" t="s">
        <v>116</v>
      </c>
      <c r="M181" s="1"/>
      <c r="N181" s="1"/>
      <c r="O181" s="1"/>
      <c r="P181" s="1"/>
      <c r="Q181" s="1"/>
      <c r="R181" s="1" t="s">
        <v>50</v>
      </c>
      <c r="S181" s="1" t="s">
        <v>63</v>
      </c>
      <c r="T181" s="1"/>
      <c r="U181" s="1" t="s">
        <v>472</v>
      </c>
      <c r="V181" s="1" t="s">
        <v>63</v>
      </c>
      <c r="W181" s="1" t="s">
        <v>53</v>
      </c>
      <c r="X181" s="1" t="s">
        <v>63</v>
      </c>
      <c r="Y181" s="1"/>
      <c r="Z181" s="1"/>
      <c r="AA181" s="1"/>
      <c r="AB181" s="1" t="s">
        <v>55</v>
      </c>
      <c r="AC181" s="1"/>
      <c r="AD181" s="1"/>
      <c r="AE181" s="1"/>
      <c r="AF181" s="1"/>
      <c r="AG181" s="1"/>
      <c r="AH181" s="1"/>
      <c r="AI181" s="1" t="s">
        <v>8088</v>
      </c>
      <c r="AJ181" s="1" t="s">
        <v>256</v>
      </c>
      <c r="AK181" s="1" t="s">
        <v>8081</v>
      </c>
      <c r="AL181" s="1" t="s">
        <v>8081</v>
      </c>
      <c r="AM181" s="1" t="s">
        <v>881</v>
      </c>
      <c r="AN181" s="1" t="str">
        <f t="shared" si="4"/>
        <v>2018</v>
      </c>
      <c r="AO181" s="1">
        <f t="shared" si="5"/>
        <v>50</v>
      </c>
      <c r="AP181" s="1" t="s">
        <v>60</v>
      </c>
      <c r="AQ181" s="1" t="s">
        <v>61</v>
      </c>
      <c r="AR181" s="1" t="s">
        <v>135</v>
      </c>
      <c r="AS181" s="1" t="s">
        <v>351</v>
      </c>
      <c r="AT181" s="1" t="s">
        <v>1047</v>
      </c>
      <c r="AU181" s="1" t="s">
        <v>114</v>
      </c>
      <c r="AV181" s="1" t="s">
        <v>463</v>
      </c>
      <c r="AW181" s="1"/>
      <c r="AX181" s="1"/>
    </row>
    <row r="182" spans="1:50">
      <c r="A182" s="1" t="s">
        <v>8092</v>
      </c>
      <c r="B182" s="1" t="s">
        <v>8091</v>
      </c>
      <c r="C182" s="1"/>
      <c r="D182" s="1"/>
      <c r="E182" s="1"/>
      <c r="F182" s="1"/>
      <c r="G182" s="1" t="s">
        <v>54</v>
      </c>
      <c r="H182" s="1"/>
      <c r="I182" s="1"/>
      <c r="J182" s="1"/>
      <c r="K182" s="1"/>
      <c r="L182" s="1" t="s">
        <v>116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 t="s">
        <v>2810</v>
      </c>
      <c r="X182" s="1" t="s">
        <v>273</v>
      </c>
      <c r="Y182" s="1"/>
      <c r="Z182" s="1"/>
      <c r="AA182" s="1"/>
      <c r="AB182" s="1" t="s">
        <v>54</v>
      </c>
      <c r="AC182" s="1"/>
      <c r="AD182" s="1"/>
      <c r="AE182" s="1"/>
      <c r="AF182" s="1"/>
      <c r="AG182" s="1"/>
      <c r="AH182" s="1"/>
      <c r="AI182" s="1" t="s">
        <v>8092</v>
      </c>
      <c r="AJ182" s="1" t="s">
        <v>344</v>
      </c>
      <c r="AK182" s="1" t="s">
        <v>8093</v>
      </c>
      <c r="AL182" s="1" t="s">
        <v>8093</v>
      </c>
      <c r="AM182" s="1" t="s">
        <v>5894</v>
      </c>
      <c r="AN182" s="1" t="str">
        <f t="shared" si="4"/>
        <v>2020</v>
      </c>
      <c r="AO182" s="1">
        <f t="shared" si="5"/>
        <v>21</v>
      </c>
      <c r="AP182" s="1" t="s">
        <v>79</v>
      </c>
      <c r="AQ182" s="1" t="s">
        <v>61</v>
      </c>
      <c r="AR182" s="1" t="s">
        <v>840</v>
      </c>
      <c r="AS182" s="1" t="s">
        <v>351</v>
      </c>
      <c r="AT182" s="1" t="s">
        <v>1180</v>
      </c>
      <c r="AU182" s="1" t="s">
        <v>8095</v>
      </c>
      <c r="AV182" s="1" t="s">
        <v>356</v>
      </c>
      <c r="AW182" s="1"/>
      <c r="AX182" s="1"/>
    </row>
    <row r="183" spans="1:50">
      <c r="A183" s="1" t="s">
        <v>8099</v>
      </c>
      <c r="B183" s="1" t="s">
        <v>8098</v>
      </c>
      <c r="C183" s="1"/>
      <c r="D183" s="1"/>
      <c r="E183" s="1"/>
      <c r="F183" s="1"/>
      <c r="G183" s="1" t="s">
        <v>55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 t="s">
        <v>715</v>
      </c>
      <c r="V183" s="1" t="s">
        <v>136</v>
      </c>
      <c r="W183" s="1" t="s">
        <v>715</v>
      </c>
      <c r="X183" s="1" t="s">
        <v>136</v>
      </c>
      <c r="Y183" s="1"/>
      <c r="Z183" s="1"/>
      <c r="AA183" s="1"/>
      <c r="AB183" s="1" t="s">
        <v>55</v>
      </c>
      <c r="AC183" s="1"/>
      <c r="AD183" s="1"/>
      <c r="AE183" s="1"/>
      <c r="AF183" s="1"/>
      <c r="AG183" s="1" t="s">
        <v>141</v>
      </c>
      <c r="AH183" s="1" t="s">
        <v>136</v>
      </c>
      <c r="AI183" s="1" t="s">
        <v>8099</v>
      </c>
      <c r="AJ183" s="1" t="s">
        <v>78</v>
      </c>
      <c r="AK183" s="1" t="s">
        <v>8093</v>
      </c>
      <c r="AL183" s="1" t="s">
        <v>8093</v>
      </c>
      <c r="AM183" s="1" t="s">
        <v>6677</v>
      </c>
      <c r="AN183" s="1" t="str">
        <f t="shared" si="4"/>
        <v>2012</v>
      </c>
      <c r="AO183" s="1">
        <f t="shared" si="5"/>
        <v>21</v>
      </c>
      <c r="AP183" s="1" t="s">
        <v>60</v>
      </c>
      <c r="AQ183" s="1" t="s">
        <v>61</v>
      </c>
      <c r="AR183" s="1" t="s">
        <v>119</v>
      </c>
      <c r="AS183" s="1" t="s">
        <v>299</v>
      </c>
      <c r="AT183" s="1" t="s">
        <v>8101</v>
      </c>
      <c r="AU183" s="1"/>
      <c r="AV183" s="1" t="s">
        <v>6718</v>
      </c>
      <c r="AW183" s="1"/>
      <c r="AX183" s="1"/>
    </row>
    <row r="184" spans="1:50">
      <c r="A184" s="1" t="s">
        <v>8103</v>
      </c>
      <c r="B184" s="1" t="s">
        <v>8102</v>
      </c>
      <c r="C184" s="1"/>
      <c r="D184" s="1"/>
      <c r="E184" s="1"/>
      <c r="F184" s="1"/>
      <c r="G184" s="1" t="s">
        <v>53</v>
      </c>
      <c r="H184" s="1"/>
      <c r="I184" s="1"/>
      <c r="J184" s="1" t="s">
        <v>54</v>
      </c>
      <c r="K184" s="1"/>
      <c r="L184" s="1"/>
      <c r="M184" s="1"/>
      <c r="N184" s="1"/>
      <c r="O184" s="1" t="s">
        <v>108</v>
      </c>
      <c r="P184" s="1" t="s">
        <v>114</v>
      </c>
      <c r="Q184" s="1"/>
      <c r="R184" s="1"/>
      <c r="S184" s="1"/>
      <c r="T184" s="1" t="s">
        <v>50</v>
      </c>
      <c r="U184" s="1"/>
      <c r="V184" s="1"/>
      <c r="W184" s="1"/>
      <c r="X184" s="1"/>
      <c r="Y184" s="1"/>
      <c r="Z184" s="1"/>
      <c r="AA184" s="1" t="s">
        <v>715</v>
      </c>
      <c r="AB184" s="1" t="s">
        <v>53</v>
      </c>
      <c r="AC184" s="1" t="s">
        <v>136</v>
      </c>
      <c r="AD184" s="1"/>
      <c r="AE184" s="1"/>
      <c r="AF184" s="1" t="s">
        <v>136</v>
      </c>
      <c r="AG184" s="1"/>
      <c r="AH184" s="1"/>
      <c r="AI184" s="1" t="s">
        <v>8103</v>
      </c>
      <c r="AJ184" s="1" t="s">
        <v>479</v>
      </c>
      <c r="AK184" s="1" t="s">
        <v>1331</v>
      </c>
      <c r="AL184" s="1" t="s">
        <v>1331</v>
      </c>
      <c r="AM184" s="1" t="s">
        <v>199</v>
      </c>
      <c r="AN184" s="1" t="str">
        <f t="shared" si="4"/>
        <v>2018</v>
      </c>
      <c r="AO184" s="1">
        <f t="shared" si="5"/>
        <v>17</v>
      </c>
      <c r="AP184" s="1" t="s">
        <v>79</v>
      </c>
      <c r="AQ184" s="1" t="s">
        <v>61</v>
      </c>
      <c r="AR184" s="1" t="s">
        <v>103</v>
      </c>
      <c r="AS184" s="1" t="s">
        <v>1061</v>
      </c>
      <c r="AT184" s="1" t="s">
        <v>8105</v>
      </c>
      <c r="AU184" s="1" t="s">
        <v>65</v>
      </c>
      <c r="AV184" s="1" t="s">
        <v>77</v>
      </c>
      <c r="AW184" s="1"/>
      <c r="AX184" s="1"/>
    </row>
    <row r="185" spans="1:50">
      <c r="A185" s="1" t="s">
        <v>8107</v>
      </c>
      <c r="B185" s="1" t="s">
        <v>8106</v>
      </c>
      <c r="C185" s="1"/>
      <c r="D185" s="1"/>
      <c r="E185" s="1"/>
      <c r="F185" s="1"/>
      <c r="G185" s="1" t="s">
        <v>55</v>
      </c>
      <c r="H185" s="1"/>
      <c r="I185" s="1"/>
      <c r="J185" s="1"/>
      <c r="K185" s="1" t="s">
        <v>55</v>
      </c>
      <c r="L185" s="1"/>
      <c r="M185" s="1"/>
      <c r="N185" s="1"/>
      <c r="O185" s="1"/>
      <c r="P185" s="1"/>
      <c r="Q185" s="1"/>
      <c r="R185" s="1"/>
      <c r="S185" s="1"/>
      <c r="T185" s="1"/>
      <c r="U185" s="1" t="s">
        <v>187</v>
      </c>
      <c r="V185" s="1" t="s">
        <v>273</v>
      </c>
      <c r="W185" s="1"/>
      <c r="X185" s="1"/>
      <c r="Y185" s="1"/>
      <c r="Z185" s="1"/>
      <c r="AA185" s="1"/>
      <c r="AB185" s="1" t="s">
        <v>55</v>
      </c>
      <c r="AC185" s="1"/>
      <c r="AD185" s="1"/>
      <c r="AE185" s="1"/>
      <c r="AF185" s="1"/>
      <c r="AG185" s="1" t="s">
        <v>187</v>
      </c>
      <c r="AH185" s="1" t="s">
        <v>273</v>
      </c>
      <c r="AI185" s="1" t="s">
        <v>8107</v>
      </c>
      <c r="AJ185" s="1" t="s">
        <v>299</v>
      </c>
      <c r="AK185" s="1" t="s">
        <v>1331</v>
      </c>
      <c r="AL185" s="1" t="s">
        <v>1331</v>
      </c>
      <c r="AM185" s="1" t="s">
        <v>8110</v>
      </c>
      <c r="AN185" s="1" t="str">
        <f t="shared" si="4"/>
        <v>2015</v>
      </c>
      <c r="AO185" s="1">
        <f t="shared" si="5"/>
        <v>39</v>
      </c>
      <c r="AP185" s="1" t="s">
        <v>60</v>
      </c>
      <c r="AQ185" s="1" t="s">
        <v>61</v>
      </c>
      <c r="AR185" s="1" t="s">
        <v>135</v>
      </c>
      <c r="AS185" s="1" t="s">
        <v>351</v>
      </c>
      <c r="AT185" s="1" t="s">
        <v>8109</v>
      </c>
      <c r="AU185" s="1" t="s">
        <v>83</v>
      </c>
      <c r="AV185" s="1" t="s">
        <v>304</v>
      </c>
      <c r="AW185" s="1"/>
      <c r="AX185" s="1"/>
    </row>
    <row r="186" spans="1:50">
      <c r="A186" s="1" t="s">
        <v>8112</v>
      </c>
      <c r="B186" s="1" t="s">
        <v>8111</v>
      </c>
      <c r="C186" s="1"/>
      <c r="D186" s="1"/>
      <c r="E186" s="1"/>
      <c r="F186" s="1"/>
      <c r="G186" s="1" t="s">
        <v>55</v>
      </c>
      <c r="H186" s="1"/>
      <c r="I186" s="1"/>
      <c r="J186" s="1"/>
      <c r="K186" s="1" t="s">
        <v>55</v>
      </c>
      <c r="L186" s="1" t="s">
        <v>116</v>
      </c>
      <c r="M186" s="1"/>
      <c r="N186" s="1"/>
      <c r="O186" s="1"/>
      <c r="P186" s="1"/>
      <c r="Q186" s="1"/>
      <c r="R186" s="1"/>
      <c r="S186" s="1"/>
      <c r="T186" s="1"/>
      <c r="U186" s="1" t="s">
        <v>53</v>
      </c>
      <c r="V186" s="1" t="s">
        <v>273</v>
      </c>
      <c r="W186" s="1" t="s">
        <v>50</v>
      </c>
      <c r="X186" s="1" t="s">
        <v>273</v>
      </c>
      <c r="Y186" s="1"/>
      <c r="Z186" s="1"/>
      <c r="AA186" s="1"/>
      <c r="AB186" s="1" t="s">
        <v>55</v>
      </c>
      <c r="AC186" s="1"/>
      <c r="AD186" s="1"/>
      <c r="AE186" s="1"/>
      <c r="AF186" s="1"/>
      <c r="AG186" s="1" t="s">
        <v>54</v>
      </c>
      <c r="AH186" s="1" t="s">
        <v>273</v>
      </c>
      <c r="AI186" s="1" t="s">
        <v>8112</v>
      </c>
      <c r="AJ186" s="1" t="s">
        <v>240</v>
      </c>
      <c r="AK186" s="1" t="s">
        <v>6218</v>
      </c>
      <c r="AL186" s="1" t="s">
        <v>6218</v>
      </c>
      <c r="AM186" s="1" t="s">
        <v>8116</v>
      </c>
      <c r="AN186" s="1" t="str">
        <f t="shared" si="4"/>
        <v>2015</v>
      </c>
      <c r="AO186" s="1">
        <f t="shared" si="5"/>
        <v>49</v>
      </c>
      <c r="AP186" s="1" t="s">
        <v>79</v>
      </c>
      <c r="AQ186" s="1" t="s">
        <v>102</v>
      </c>
      <c r="AR186" s="1" t="s">
        <v>388</v>
      </c>
      <c r="AS186" s="1" t="s">
        <v>8114</v>
      </c>
      <c r="AT186" s="1" t="s">
        <v>8115</v>
      </c>
      <c r="AU186" s="1" t="s">
        <v>114</v>
      </c>
      <c r="AV186" s="1" t="s">
        <v>4695</v>
      </c>
      <c r="AW186" s="1" t="s">
        <v>55</v>
      </c>
      <c r="AX186" s="1" t="s">
        <v>475</v>
      </c>
    </row>
    <row r="187" spans="1:50">
      <c r="A187" s="1" t="s">
        <v>8118</v>
      </c>
      <c r="B187" s="1" t="s">
        <v>8117</v>
      </c>
      <c r="C187" s="1"/>
      <c r="D187" s="1"/>
      <c r="E187" s="1"/>
      <c r="F187" s="1"/>
      <c r="G187" s="1" t="s">
        <v>50</v>
      </c>
      <c r="H187" s="1"/>
      <c r="I187" s="1" t="s">
        <v>53</v>
      </c>
      <c r="J187" s="1" t="s">
        <v>54</v>
      </c>
      <c r="K187" s="1"/>
      <c r="L187" s="1"/>
      <c r="M187" s="1"/>
      <c r="N187" s="1"/>
      <c r="O187" s="1"/>
      <c r="P187" s="1"/>
      <c r="Q187" s="1"/>
      <c r="R187" s="1" t="s">
        <v>472</v>
      </c>
      <c r="S187" s="1" t="s">
        <v>169</v>
      </c>
      <c r="T187" s="1" t="s">
        <v>715</v>
      </c>
      <c r="U187" s="1"/>
      <c r="V187" s="1"/>
      <c r="W187" s="1"/>
      <c r="X187" s="1"/>
      <c r="Y187" s="1"/>
      <c r="Z187" s="1"/>
      <c r="AA187" s="1"/>
      <c r="AB187" s="1" t="s">
        <v>50</v>
      </c>
      <c r="AC187" s="1" t="s">
        <v>58</v>
      </c>
      <c r="AD187" s="1"/>
      <c r="AE187" s="1"/>
      <c r="AF187" s="1"/>
      <c r="AG187" s="1"/>
      <c r="AH187" s="1"/>
      <c r="AI187" s="1" t="s">
        <v>8118</v>
      </c>
      <c r="AJ187" s="1" t="s">
        <v>233</v>
      </c>
      <c r="AK187" s="1" t="s">
        <v>6218</v>
      </c>
      <c r="AL187" s="1" t="s">
        <v>6218</v>
      </c>
      <c r="AM187" s="1" t="s">
        <v>459</v>
      </c>
      <c r="AN187" s="1" t="str">
        <f t="shared" si="4"/>
        <v>2019</v>
      </c>
      <c r="AO187" s="1">
        <f t="shared" si="5"/>
        <v>48</v>
      </c>
      <c r="AP187" s="1" t="s">
        <v>60</v>
      </c>
      <c r="AQ187" s="1" t="s">
        <v>61</v>
      </c>
      <c r="AR187" s="1" t="s">
        <v>232</v>
      </c>
      <c r="AS187" s="1" t="s">
        <v>721</v>
      </c>
      <c r="AT187" s="1" t="s">
        <v>1523</v>
      </c>
      <c r="AU187" s="1" t="s">
        <v>114</v>
      </c>
      <c r="AV187" s="1" t="s">
        <v>77</v>
      </c>
      <c r="AW187" s="1"/>
      <c r="AX187" s="1"/>
    </row>
    <row r="188" spans="1:50">
      <c r="A188" s="1" t="s">
        <v>8132</v>
      </c>
      <c r="B188" s="1" t="s">
        <v>8131</v>
      </c>
      <c r="C188" s="1"/>
      <c r="D188" s="1"/>
      <c r="E188" s="1"/>
      <c r="F188" s="1"/>
      <c r="G188" s="1" t="s">
        <v>53</v>
      </c>
      <c r="H188" s="1"/>
      <c r="I188" s="1"/>
      <c r="J188" s="1" t="s">
        <v>54</v>
      </c>
      <c r="K188" s="1"/>
      <c r="L188" s="1"/>
      <c r="M188" s="1"/>
      <c r="N188" s="1"/>
      <c r="O188" s="1"/>
      <c r="P188" s="1"/>
      <c r="Q188" s="1"/>
      <c r="R188" s="1"/>
      <c r="S188" s="1"/>
      <c r="T188" s="1" t="s">
        <v>141</v>
      </c>
      <c r="U188" s="1"/>
      <c r="V188" s="1"/>
      <c r="W188" s="1"/>
      <c r="X188" s="1"/>
      <c r="Y188" s="1"/>
      <c r="Z188" s="1"/>
      <c r="AA188" s="1"/>
      <c r="AB188" s="1" t="s">
        <v>53</v>
      </c>
      <c r="AC188" s="1" t="s">
        <v>136</v>
      </c>
      <c r="AD188" s="1"/>
      <c r="AE188" s="1"/>
      <c r="AF188" s="1"/>
      <c r="AG188" s="1"/>
      <c r="AH188" s="1"/>
      <c r="AI188" s="1" t="s">
        <v>8132</v>
      </c>
      <c r="AJ188" s="1" t="s">
        <v>464</v>
      </c>
      <c r="AK188" s="1" t="s">
        <v>6586</v>
      </c>
      <c r="AL188" s="1" t="s">
        <v>6586</v>
      </c>
      <c r="AM188" s="1" t="s">
        <v>8134</v>
      </c>
      <c r="AN188" s="1" t="str">
        <f t="shared" si="4"/>
        <v>2020</v>
      </c>
      <c r="AO188" s="1">
        <f t="shared" si="5"/>
        <v>31</v>
      </c>
      <c r="AP188" s="1" t="s">
        <v>60</v>
      </c>
      <c r="AQ188" s="1" t="s">
        <v>61</v>
      </c>
      <c r="AR188" s="1" t="s">
        <v>135</v>
      </c>
      <c r="AS188" s="1" t="s">
        <v>310</v>
      </c>
      <c r="AT188" s="1" t="s">
        <v>5905</v>
      </c>
      <c r="AU188" s="1" t="s">
        <v>105</v>
      </c>
      <c r="AV188" s="1" t="s">
        <v>77</v>
      </c>
      <c r="AW188" s="1" t="s">
        <v>55</v>
      </c>
      <c r="AX188" s="1" t="s">
        <v>475</v>
      </c>
    </row>
    <row r="189" spans="1:50">
      <c r="A189" s="1" t="s">
        <v>8136</v>
      </c>
      <c r="B189" s="1" t="s">
        <v>8135</v>
      </c>
      <c r="C189" s="1"/>
      <c r="D189" s="1"/>
      <c r="E189" s="1"/>
      <c r="F189" s="1"/>
      <c r="G189" s="1" t="s">
        <v>55</v>
      </c>
      <c r="H189" s="1"/>
      <c r="I189" s="1" t="s">
        <v>53</v>
      </c>
      <c r="J189" s="1"/>
      <c r="K189" s="1"/>
      <c r="L189" s="1"/>
      <c r="M189" s="1"/>
      <c r="N189" s="1"/>
      <c r="O189" s="1"/>
      <c r="P189" s="1"/>
      <c r="Q189" s="1"/>
      <c r="R189" s="1" t="s">
        <v>141</v>
      </c>
      <c r="S189" s="1" t="s">
        <v>273</v>
      </c>
      <c r="T189" s="1"/>
      <c r="U189" s="1"/>
      <c r="V189" s="1"/>
      <c r="W189" s="1"/>
      <c r="X189" s="1"/>
      <c r="Y189" s="1"/>
      <c r="Z189" s="1"/>
      <c r="AA189" s="1"/>
      <c r="AB189" s="1" t="s">
        <v>55</v>
      </c>
      <c r="AC189" s="1"/>
      <c r="AD189" s="1"/>
      <c r="AE189" s="1"/>
      <c r="AF189" s="1"/>
      <c r="AG189" s="1" t="s">
        <v>141</v>
      </c>
      <c r="AH189" s="1" t="s">
        <v>273</v>
      </c>
      <c r="AI189" s="1" t="s">
        <v>8136</v>
      </c>
      <c r="AJ189" s="1" t="s">
        <v>160</v>
      </c>
      <c r="AK189" s="1" t="s">
        <v>6586</v>
      </c>
      <c r="AL189" s="1" t="s">
        <v>6586</v>
      </c>
      <c r="AM189" s="1" t="s">
        <v>489</v>
      </c>
      <c r="AN189" s="1" t="str">
        <f t="shared" si="4"/>
        <v>2020</v>
      </c>
      <c r="AO189" s="1">
        <f t="shared" si="5"/>
        <v>58</v>
      </c>
      <c r="AP189" s="1" t="s">
        <v>60</v>
      </c>
      <c r="AQ189" s="1" t="s">
        <v>102</v>
      </c>
      <c r="AR189" s="1" t="s">
        <v>135</v>
      </c>
      <c r="AS189" s="1" t="s">
        <v>233</v>
      </c>
      <c r="AT189" s="1" t="s">
        <v>1417</v>
      </c>
      <c r="AU189" s="1" t="s">
        <v>311</v>
      </c>
      <c r="AV189" s="1" t="s">
        <v>56</v>
      </c>
      <c r="AW189" s="1"/>
      <c r="AX189" s="1"/>
    </row>
    <row r="190" spans="1:50">
      <c r="A190" s="1" t="s">
        <v>8139</v>
      </c>
      <c r="B190" s="1" t="s">
        <v>8138</v>
      </c>
      <c r="C190" s="1"/>
      <c r="D190" s="1"/>
      <c r="E190" s="1"/>
      <c r="F190" s="1"/>
      <c r="G190" s="1" t="s">
        <v>55</v>
      </c>
      <c r="H190" s="1"/>
      <c r="I190" s="1" t="s">
        <v>53</v>
      </c>
      <c r="J190" s="1"/>
      <c r="K190" s="1" t="s">
        <v>55</v>
      </c>
      <c r="L190" s="1" t="s">
        <v>116</v>
      </c>
      <c r="M190" s="1"/>
      <c r="N190" s="1"/>
      <c r="O190" s="1"/>
      <c r="P190" s="1"/>
      <c r="Q190" s="1"/>
      <c r="R190" s="1" t="s">
        <v>50</v>
      </c>
      <c r="S190" s="1" t="s">
        <v>273</v>
      </c>
      <c r="T190" s="1"/>
      <c r="U190" s="1" t="s">
        <v>130</v>
      </c>
      <c r="V190" s="1" t="s">
        <v>273</v>
      </c>
      <c r="W190" s="1" t="s">
        <v>116</v>
      </c>
      <c r="X190" s="1" t="s">
        <v>273</v>
      </c>
      <c r="Y190" s="1"/>
      <c r="Z190" s="1"/>
      <c r="AA190" s="1"/>
      <c r="AB190" s="1" t="s">
        <v>55</v>
      </c>
      <c r="AC190" s="1"/>
      <c r="AD190" s="1"/>
      <c r="AE190" s="1"/>
      <c r="AF190" s="1"/>
      <c r="AG190" s="1" t="s">
        <v>169</v>
      </c>
      <c r="AH190" s="1" t="s">
        <v>273</v>
      </c>
      <c r="AI190" s="1" t="s">
        <v>8139</v>
      </c>
      <c r="AJ190" s="1" t="s">
        <v>1488</v>
      </c>
      <c r="AK190" s="1" t="s">
        <v>6586</v>
      </c>
      <c r="AL190" s="1" t="s">
        <v>6586</v>
      </c>
      <c r="AM190" s="1" t="s">
        <v>5622</v>
      </c>
      <c r="AN190" s="1" t="str">
        <f t="shared" si="4"/>
        <v>2020</v>
      </c>
      <c r="AO190" s="1">
        <f t="shared" si="5"/>
        <v>67</v>
      </c>
      <c r="AP190" s="1" t="s">
        <v>79</v>
      </c>
      <c r="AQ190" s="1" t="s">
        <v>61</v>
      </c>
      <c r="AR190" s="1" t="s">
        <v>3928</v>
      </c>
      <c r="AS190" s="1" t="s">
        <v>81</v>
      </c>
      <c r="AT190" s="1" t="s">
        <v>8141</v>
      </c>
      <c r="AU190" s="1" t="s">
        <v>311</v>
      </c>
      <c r="AV190" s="1" t="s">
        <v>576</v>
      </c>
      <c r="AW190" s="1" t="s">
        <v>55</v>
      </c>
      <c r="AX190" s="1" t="s">
        <v>475</v>
      </c>
    </row>
    <row r="191" spans="1:50">
      <c r="A191" s="1" t="s">
        <v>8146</v>
      </c>
      <c r="B191" s="1" t="s">
        <v>8145</v>
      </c>
      <c r="C191" s="1"/>
      <c r="D191" s="1"/>
      <c r="E191" s="1"/>
      <c r="F191" s="1"/>
      <c r="G191" s="1" t="s">
        <v>49</v>
      </c>
      <c r="H191" s="1"/>
      <c r="I191" s="1" t="s">
        <v>53</v>
      </c>
      <c r="J191" s="1" t="s">
        <v>54</v>
      </c>
      <c r="K191" s="1"/>
      <c r="L191" s="1"/>
      <c r="M191" s="1" t="s">
        <v>99</v>
      </c>
      <c r="N191" s="1"/>
      <c r="O191" s="1"/>
      <c r="P191" s="1"/>
      <c r="Q191" s="1"/>
      <c r="R191" s="1" t="s">
        <v>715</v>
      </c>
      <c r="S191" s="1" t="s">
        <v>958</v>
      </c>
      <c r="T191" s="1" t="s">
        <v>715</v>
      </c>
      <c r="U191" s="1"/>
      <c r="V191" s="1"/>
      <c r="W191" s="1"/>
      <c r="X191" s="1"/>
      <c r="Y191" s="1" t="s">
        <v>141</v>
      </c>
      <c r="Z191" s="1"/>
      <c r="AA191" s="1"/>
      <c r="AB191" s="1" t="s">
        <v>49</v>
      </c>
      <c r="AC191" s="1" t="s">
        <v>958</v>
      </c>
      <c r="AD191" s="1" t="s">
        <v>136</v>
      </c>
      <c r="AE191" s="1"/>
      <c r="AF191" s="1"/>
      <c r="AG191" s="1" t="s">
        <v>2810</v>
      </c>
      <c r="AH191" s="1" t="s">
        <v>500</v>
      </c>
      <c r="AI191" s="1" t="s">
        <v>8146</v>
      </c>
      <c r="AJ191" s="1" t="s">
        <v>464</v>
      </c>
      <c r="AK191" s="1" t="s">
        <v>6586</v>
      </c>
      <c r="AL191" s="1" t="s">
        <v>6586</v>
      </c>
      <c r="AM191" s="1" t="s">
        <v>5723</v>
      </c>
      <c r="AN191" s="1" t="str">
        <f t="shared" si="4"/>
        <v>2017</v>
      </c>
      <c r="AO191" s="1">
        <f t="shared" si="5"/>
        <v>28</v>
      </c>
      <c r="AP191" s="1" t="s">
        <v>60</v>
      </c>
      <c r="AQ191" s="1" t="s">
        <v>61</v>
      </c>
      <c r="AR191" s="1" t="s">
        <v>135</v>
      </c>
      <c r="AS191" s="1" t="s">
        <v>2107</v>
      </c>
      <c r="AT191" s="1" t="s">
        <v>8147</v>
      </c>
      <c r="AU191" s="1" t="s">
        <v>8148</v>
      </c>
      <c r="AV191" s="1" t="s">
        <v>567</v>
      </c>
      <c r="AW191" s="1"/>
      <c r="AX191" s="1"/>
    </row>
    <row r="192" spans="1:50">
      <c r="A192" s="1" t="s">
        <v>8153</v>
      </c>
      <c r="B192" s="1" t="s">
        <v>8152</v>
      </c>
      <c r="C192" s="1"/>
      <c r="D192" s="1"/>
      <c r="E192" s="1"/>
      <c r="F192" s="1"/>
      <c r="G192" s="1" t="s">
        <v>55</v>
      </c>
      <c r="H192" s="1"/>
      <c r="I192" s="1" t="s">
        <v>53</v>
      </c>
      <c r="J192" s="1"/>
      <c r="K192" s="1"/>
      <c r="L192" s="1"/>
      <c r="M192" s="1"/>
      <c r="N192" s="1"/>
      <c r="O192" s="1"/>
      <c r="P192" s="1"/>
      <c r="Q192" s="1"/>
      <c r="R192" s="1" t="s">
        <v>986</v>
      </c>
      <c r="S192" s="1" t="s">
        <v>500</v>
      </c>
      <c r="T192" s="1"/>
      <c r="U192" s="1"/>
      <c r="V192" s="1"/>
      <c r="W192" s="1"/>
      <c r="X192" s="1"/>
      <c r="Y192" s="1"/>
      <c r="Z192" s="1"/>
      <c r="AA192" s="1"/>
      <c r="AB192" s="1" t="s">
        <v>55</v>
      </c>
      <c r="AC192" s="1"/>
      <c r="AD192" s="1"/>
      <c r="AE192" s="1"/>
      <c r="AF192" s="1"/>
      <c r="AG192" s="1" t="s">
        <v>986</v>
      </c>
      <c r="AH192" s="1" t="s">
        <v>500</v>
      </c>
      <c r="AI192" s="1" t="s">
        <v>8153</v>
      </c>
      <c r="AJ192" s="1" t="s">
        <v>144</v>
      </c>
      <c r="AK192" s="1" t="s">
        <v>6586</v>
      </c>
      <c r="AL192" s="1" t="s">
        <v>6586</v>
      </c>
      <c r="AM192" s="1" t="s">
        <v>8155</v>
      </c>
      <c r="AN192" s="1" t="str">
        <f t="shared" si="4"/>
        <v>2018</v>
      </c>
      <c r="AO192" s="1">
        <f t="shared" si="5"/>
        <v>22</v>
      </c>
      <c r="AP192" s="1" t="s">
        <v>79</v>
      </c>
      <c r="AQ192" s="1" t="s">
        <v>61</v>
      </c>
      <c r="AR192" s="1" t="s">
        <v>179</v>
      </c>
      <c r="AS192" s="1" t="s">
        <v>800</v>
      </c>
      <c r="AT192" s="1" t="s">
        <v>531</v>
      </c>
      <c r="AU192" s="1" t="s">
        <v>105</v>
      </c>
      <c r="AV192" s="1" t="s">
        <v>5100</v>
      </c>
      <c r="AW192" s="1" t="s">
        <v>53</v>
      </c>
      <c r="AX192" s="1" t="s">
        <v>600</v>
      </c>
    </row>
    <row r="193" spans="1:50">
      <c r="A193" s="1" t="s">
        <v>8157</v>
      </c>
      <c r="B193" s="1" t="s">
        <v>8156</v>
      </c>
      <c r="C193" s="1"/>
      <c r="D193" s="1"/>
      <c r="E193" s="1"/>
      <c r="F193" s="1"/>
      <c r="G193" s="1" t="s">
        <v>55</v>
      </c>
      <c r="H193" s="1"/>
      <c r="I193" s="1"/>
      <c r="J193" s="1"/>
      <c r="K193" s="1" t="s">
        <v>55</v>
      </c>
      <c r="L193" s="1"/>
      <c r="M193" s="1"/>
      <c r="N193" s="1"/>
      <c r="O193" s="1"/>
      <c r="P193" s="1"/>
      <c r="Q193" s="1"/>
      <c r="R193" s="1"/>
      <c r="S193" s="1"/>
      <c r="T193" s="1"/>
      <c r="U193" s="1" t="s">
        <v>472</v>
      </c>
      <c r="V193" s="1" t="s">
        <v>500</v>
      </c>
      <c r="W193" s="1"/>
      <c r="X193" s="1"/>
      <c r="Y193" s="1"/>
      <c r="Z193" s="1"/>
      <c r="AA193" s="1"/>
      <c r="AB193" s="1" t="s">
        <v>55</v>
      </c>
      <c r="AC193" s="1"/>
      <c r="AD193" s="1"/>
      <c r="AE193" s="1"/>
      <c r="AF193" s="1"/>
      <c r="AG193" s="1" t="s">
        <v>472</v>
      </c>
      <c r="AH193" s="1" t="s">
        <v>500</v>
      </c>
      <c r="AI193" s="1" t="s">
        <v>8157</v>
      </c>
      <c r="AJ193" s="1" t="s">
        <v>144</v>
      </c>
      <c r="AK193" s="1" t="s">
        <v>6586</v>
      </c>
      <c r="AL193" s="1" t="s">
        <v>6586</v>
      </c>
      <c r="AM193" s="1" t="s">
        <v>3412</v>
      </c>
      <c r="AN193" s="1" t="str">
        <f t="shared" si="4"/>
        <v>2019</v>
      </c>
      <c r="AO193" s="1">
        <f t="shared" si="5"/>
        <v>23</v>
      </c>
      <c r="AP193" s="1" t="s">
        <v>60</v>
      </c>
      <c r="AQ193" s="1" t="s">
        <v>61</v>
      </c>
      <c r="AR193" s="1" t="s">
        <v>168</v>
      </c>
      <c r="AS193" s="1" t="s">
        <v>484</v>
      </c>
      <c r="AT193" s="1" t="s">
        <v>1502</v>
      </c>
      <c r="AU193" s="1" t="s">
        <v>5734</v>
      </c>
      <c r="AV193" s="1" t="s">
        <v>8159</v>
      </c>
      <c r="AW193" s="1" t="s">
        <v>53</v>
      </c>
      <c r="AX193" s="1" t="s">
        <v>600</v>
      </c>
    </row>
    <row r="194" spans="1:50">
      <c r="A194" s="1" t="s">
        <v>8161</v>
      </c>
      <c r="B194" s="1" t="s">
        <v>8160</v>
      </c>
      <c r="C194" s="1"/>
      <c r="D194" s="1"/>
      <c r="E194" s="1"/>
      <c r="F194" s="1"/>
      <c r="G194" s="1" t="s">
        <v>55</v>
      </c>
      <c r="H194" s="1"/>
      <c r="I194" s="1"/>
      <c r="J194" s="1"/>
      <c r="K194" s="1"/>
      <c r="L194" s="1" t="s">
        <v>116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 t="s">
        <v>50</v>
      </c>
      <c r="X194" s="1" t="s">
        <v>136</v>
      </c>
      <c r="Y194" s="1"/>
      <c r="Z194" s="1"/>
      <c r="AA194" s="1"/>
      <c r="AB194" s="1" t="s">
        <v>55</v>
      </c>
      <c r="AC194" s="1"/>
      <c r="AD194" s="1"/>
      <c r="AE194" s="1"/>
      <c r="AF194" s="1"/>
      <c r="AG194" s="1"/>
      <c r="AH194" s="1"/>
      <c r="AI194" s="1" t="s">
        <v>8161</v>
      </c>
      <c r="AJ194" s="1" t="s">
        <v>308</v>
      </c>
      <c r="AK194" s="1" t="s">
        <v>606</v>
      </c>
      <c r="AL194" s="1" t="s">
        <v>606</v>
      </c>
      <c r="AM194" s="1" t="s">
        <v>881</v>
      </c>
      <c r="AN194" s="1" t="str">
        <f t="shared" ref="AN194:AN257" si="6">TEXT(AM194,"YYYY")</f>
        <v>2018</v>
      </c>
      <c r="AO194" s="1">
        <f t="shared" ref="AO194:AO257" si="7">AJ194-(TEXT(AL194,"YYYY")-TEXT(AM194,"YYYY"))</f>
        <v>55</v>
      </c>
      <c r="AP194" s="1" t="s">
        <v>79</v>
      </c>
      <c r="AQ194" s="1" t="s">
        <v>61</v>
      </c>
      <c r="AR194" s="1" t="s">
        <v>103</v>
      </c>
      <c r="AS194" s="1" t="s">
        <v>1101</v>
      </c>
      <c r="AT194" s="1" t="s">
        <v>8163</v>
      </c>
      <c r="AU194" s="1" t="s">
        <v>105</v>
      </c>
      <c r="AV194" s="1" t="s">
        <v>356</v>
      </c>
      <c r="AW194" s="1"/>
      <c r="AX194" s="1"/>
    </row>
    <row r="195" spans="1:50">
      <c r="A195" s="1" t="s">
        <v>8165</v>
      </c>
      <c r="B195" s="1" t="s">
        <v>8164</v>
      </c>
      <c r="C195" s="1"/>
      <c r="D195" s="1"/>
      <c r="E195" s="1"/>
      <c r="F195" s="1"/>
      <c r="G195" s="1" t="s">
        <v>54</v>
      </c>
      <c r="H195" s="1"/>
      <c r="I195" s="1"/>
      <c r="J195" s="1"/>
      <c r="K195" s="1" t="s">
        <v>55</v>
      </c>
      <c r="L195" s="1"/>
      <c r="M195" s="1"/>
      <c r="N195" s="1"/>
      <c r="O195" s="1"/>
      <c r="P195" s="1"/>
      <c r="Q195" s="1"/>
      <c r="R195" s="1"/>
      <c r="S195" s="1"/>
      <c r="T195" s="1"/>
      <c r="U195" s="1" t="s">
        <v>50</v>
      </c>
      <c r="V195" s="1" t="s">
        <v>136</v>
      </c>
      <c r="W195" s="1"/>
      <c r="X195" s="1"/>
      <c r="Y195" s="1"/>
      <c r="Z195" s="1"/>
      <c r="AA195" s="1"/>
      <c r="AB195" s="1" t="s">
        <v>54</v>
      </c>
      <c r="AC195" s="1"/>
      <c r="AD195" s="1"/>
      <c r="AE195" s="1"/>
      <c r="AF195" s="1"/>
      <c r="AG195" s="1"/>
      <c r="AH195" s="1"/>
      <c r="AI195" s="1" t="s">
        <v>8165</v>
      </c>
      <c r="AJ195" s="1" t="s">
        <v>375</v>
      </c>
      <c r="AK195" s="1" t="s">
        <v>606</v>
      </c>
      <c r="AL195" s="1" t="s">
        <v>606</v>
      </c>
      <c r="AM195" s="1" t="s">
        <v>72</v>
      </c>
      <c r="AN195" s="1" t="str">
        <f t="shared" si="6"/>
        <v>2019</v>
      </c>
      <c r="AO195" s="1">
        <f t="shared" si="7"/>
        <v>55</v>
      </c>
      <c r="AP195" s="1" t="s">
        <v>79</v>
      </c>
      <c r="AQ195" s="1" t="s">
        <v>61</v>
      </c>
      <c r="AR195" s="1" t="s">
        <v>179</v>
      </c>
      <c r="AS195" s="1" t="s">
        <v>1639</v>
      </c>
      <c r="AT195" s="1" t="s">
        <v>8166</v>
      </c>
      <c r="AU195" s="1" t="s">
        <v>105</v>
      </c>
      <c r="AV195" s="1" t="s">
        <v>598</v>
      </c>
      <c r="AW195" s="1" t="s">
        <v>55</v>
      </c>
      <c r="AX195" s="1" t="s">
        <v>475</v>
      </c>
    </row>
    <row r="196" spans="1:50">
      <c r="A196" s="1" t="s">
        <v>8168</v>
      </c>
      <c r="B196" s="1" t="s">
        <v>8167</v>
      </c>
      <c r="C196" s="1"/>
      <c r="D196" s="1"/>
      <c r="E196" s="1"/>
      <c r="F196" s="1"/>
      <c r="G196" s="1" t="s">
        <v>54</v>
      </c>
      <c r="H196" s="1"/>
      <c r="I196" s="1"/>
      <c r="J196" s="1"/>
      <c r="K196" s="1"/>
      <c r="L196" s="1" t="s">
        <v>116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 t="s">
        <v>472</v>
      </c>
      <c r="X196" s="1" t="s">
        <v>63</v>
      </c>
      <c r="Y196" s="1"/>
      <c r="Z196" s="1"/>
      <c r="AA196" s="1"/>
      <c r="AB196" s="1" t="s">
        <v>54</v>
      </c>
      <c r="AC196" s="1"/>
      <c r="AD196" s="1"/>
      <c r="AE196" s="1"/>
      <c r="AF196" s="1"/>
      <c r="AG196" s="1"/>
      <c r="AH196" s="1"/>
      <c r="AI196" s="1" t="s">
        <v>8168</v>
      </c>
      <c r="AJ196" s="1" t="s">
        <v>177</v>
      </c>
      <c r="AK196" s="1" t="s">
        <v>606</v>
      </c>
      <c r="AL196" s="1" t="s">
        <v>606</v>
      </c>
      <c r="AM196" s="1" t="s">
        <v>656</v>
      </c>
      <c r="AN196" s="1" t="str">
        <f t="shared" si="6"/>
        <v>2019</v>
      </c>
      <c r="AO196" s="1">
        <f t="shared" si="7"/>
        <v>22</v>
      </c>
      <c r="AP196" s="1" t="s">
        <v>60</v>
      </c>
      <c r="AQ196" s="1" t="s">
        <v>102</v>
      </c>
      <c r="AR196" s="1" t="s">
        <v>3928</v>
      </c>
      <c r="AS196" s="1" t="s">
        <v>189</v>
      </c>
      <c r="AT196" s="1" t="s">
        <v>8170</v>
      </c>
      <c r="AU196" s="1" t="s">
        <v>114</v>
      </c>
      <c r="AV196" s="1" t="s">
        <v>8171</v>
      </c>
      <c r="AW196" s="1"/>
      <c r="AX196" s="1"/>
    </row>
    <row r="197" spans="1:50">
      <c r="A197" s="1" t="s">
        <v>8177</v>
      </c>
      <c r="B197" s="1" t="s">
        <v>8176</v>
      </c>
      <c r="C197" s="1"/>
      <c r="D197" s="1"/>
      <c r="E197" s="1"/>
      <c r="F197" s="1"/>
      <c r="G197" s="1" t="s">
        <v>55</v>
      </c>
      <c r="H197" s="1"/>
      <c r="I197" s="1" t="s">
        <v>53</v>
      </c>
      <c r="J197" s="1" t="s">
        <v>54</v>
      </c>
      <c r="K197" s="1"/>
      <c r="L197" s="1" t="s">
        <v>116</v>
      </c>
      <c r="M197" s="1"/>
      <c r="N197" s="1"/>
      <c r="O197" s="1"/>
      <c r="P197" s="1"/>
      <c r="Q197" s="1"/>
      <c r="R197" s="1" t="s">
        <v>3151</v>
      </c>
      <c r="S197" s="1" t="s">
        <v>58</v>
      </c>
      <c r="T197" s="1" t="s">
        <v>715</v>
      </c>
      <c r="U197" s="1"/>
      <c r="V197" s="1"/>
      <c r="W197" s="1" t="s">
        <v>53</v>
      </c>
      <c r="X197" s="1" t="s">
        <v>136</v>
      </c>
      <c r="Y197" s="1"/>
      <c r="Z197" s="1"/>
      <c r="AA197" s="1"/>
      <c r="AB197" s="1" t="s">
        <v>55</v>
      </c>
      <c r="AC197" s="1" t="s">
        <v>58</v>
      </c>
      <c r="AD197" s="1"/>
      <c r="AE197" s="1"/>
      <c r="AF197" s="1"/>
      <c r="AG197" s="1"/>
      <c r="AH197" s="1"/>
      <c r="AI197" s="1" t="s">
        <v>8177</v>
      </c>
      <c r="AJ197" s="1" t="s">
        <v>149</v>
      </c>
      <c r="AK197" s="1" t="s">
        <v>606</v>
      </c>
      <c r="AL197" s="1" t="s">
        <v>606</v>
      </c>
      <c r="AM197" s="1" t="s">
        <v>881</v>
      </c>
      <c r="AN197" s="1" t="str">
        <f t="shared" si="6"/>
        <v>2018</v>
      </c>
      <c r="AO197" s="1">
        <f t="shared" si="7"/>
        <v>37</v>
      </c>
      <c r="AP197" s="1" t="s">
        <v>79</v>
      </c>
      <c r="AQ197" s="1" t="s">
        <v>102</v>
      </c>
      <c r="AR197" s="1" t="s">
        <v>388</v>
      </c>
      <c r="AS197" s="1" t="s">
        <v>104</v>
      </c>
      <c r="AT197" s="1" t="s">
        <v>8178</v>
      </c>
      <c r="AU197" s="1" t="s">
        <v>114</v>
      </c>
      <c r="AV197" s="1" t="s">
        <v>356</v>
      </c>
      <c r="AW197" s="1"/>
      <c r="AX197" s="1"/>
    </row>
    <row r="198" spans="1:50">
      <c r="A198" s="1" t="s">
        <v>8191</v>
      </c>
      <c r="B198" s="1" t="s">
        <v>8190</v>
      </c>
      <c r="C198" s="1"/>
      <c r="D198" s="1"/>
      <c r="E198" s="1"/>
      <c r="F198" s="1"/>
      <c r="G198" s="1" t="s">
        <v>53</v>
      </c>
      <c r="H198" s="1"/>
      <c r="I198" s="1"/>
      <c r="J198" s="1" t="s">
        <v>54</v>
      </c>
      <c r="K198" s="1"/>
      <c r="L198" s="1"/>
      <c r="M198" s="1"/>
      <c r="N198" s="1"/>
      <c r="O198" s="1"/>
      <c r="P198" s="1"/>
      <c r="Q198" s="1"/>
      <c r="R198" s="1"/>
      <c r="S198" s="1"/>
      <c r="T198" s="1" t="s">
        <v>141</v>
      </c>
      <c r="U198" s="1"/>
      <c r="V198" s="1"/>
      <c r="W198" s="1"/>
      <c r="X198" s="1"/>
      <c r="Y198" s="1"/>
      <c r="Z198" s="1"/>
      <c r="AA198" s="1"/>
      <c r="AB198" s="1" t="s">
        <v>53</v>
      </c>
      <c r="AC198" s="1" t="s">
        <v>500</v>
      </c>
      <c r="AD198" s="1"/>
      <c r="AE198" s="1"/>
      <c r="AF198" s="1"/>
      <c r="AG198" s="1" t="s">
        <v>141</v>
      </c>
      <c r="AH198" s="1" t="s">
        <v>500</v>
      </c>
      <c r="AI198" s="1" t="s">
        <v>8191</v>
      </c>
      <c r="AJ198" s="1" t="s">
        <v>177</v>
      </c>
      <c r="AK198" s="1" t="s">
        <v>8192</v>
      </c>
      <c r="AL198" s="1" t="s">
        <v>8192</v>
      </c>
      <c r="AM198" s="1" t="s">
        <v>4926</v>
      </c>
      <c r="AN198" s="1" t="str">
        <f t="shared" si="6"/>
        <v>2020</v>
      </c>
      <c r="AO198" s="1">
        <f t="shared" si="7"/>
        <v>23</v>
      </c>
      <c r="AP198" s="1" t="s">
        <v>60</v>
      </c>
      <c r="AQ198" s="1" t="s">
        <v>102</v>
      </c>
      <c r="AR198" s="1" t="s">
        <v>255</v>
      </c>
      <c r="AS198" s="1" t="s">
        <v>788</v>
      </c>
      <c r="AT198" s="1" t="s">
        <v>6464</v>
      </c>
      <c r="AU198" s="1" t="s">
        <v>6329</v>
      </c>
      <c r="AV198" s="1" t="s">
        <v>8194</v>
      </c>
      <c r="AW198" s="1"/>
      <c r="AX198" s="1"/>
    </row>
    <row r="199" spans="1:50">
      <c r="A199" s="1" t="s">
        <v>8196</v>
      </c>
      <c r="B199" s="1" t="s">
        <v>8195</v>
      </c>
      <c r="C199" s="1"/>
      <c r="D199" s="1"/>
      <c r="E199" s="1"/>
      <c r="F199" s="1"/>
      <c r="G199" s="1"/>
      <c r="H199" s="1"/>
      <c r="I199" s="1" t="s">
        <v>53</v>
      </c>
      <c r="J199" s="1"/>
      <c r="K199" s="1"/>
      <c r="L199" s="1"/>
      <c r="M199" s="1" t="s">
        <v>99</v>
      </c>
      <c r="N199" s="1"/>
      <c r="O199" s="1"/>
      <c r="P199" s="1"/>
      <c r="Q199" s="1"/>
      <c r="R199" s="1" t="s">
        <v>715</v>
      </c>
      <c r="S199" s="1" t="s">
        <v>273</v>
      </c>
      <c r="T199" s="1"/>
      <c r="U199" s="1"/>
      <c r="V199" s="1"/>
      <c r="W199" s="1"/>
      <c r="X199" s="1"/>
      <c r="Y199" s="1" t="s">
        <v>141</v>
      </c>
      <c r="Z199" s="1"/>
      <c r="AA199" s="1"/>
      <c r="AB199" s="1"/>
      <c r="AC199" s="1"/>
      <c r="AD199" s="1" t="s">
        <v>273</v>
      </c>
      <c r="AE199" s="1"/>
      <c r="AF199" s="1"/>
      <c r="AG199" s="1" t="s">
        <v>2810</v>
      </c>
      <c r="AH199" s="1" t="s">
        <v>273</v>
      </c>
      <c r="AI199" s="1" t="s">
        <v>8196</v>
      </c>
      <c r="AJ199" s="1" t="s">
        <v>479</v>
      </c>
      <c r="AK199" s="1" t="s">
        <v>8197</v>
      </c>
      <c r="AL199" s="1" t="s">
        <v>8197</v>
      </c>
      <c r="AM199" s="1" t="s">
        <v>679</v>
      </c>
      <c r="AN199" s="1" t="str">
        <f t="shared" si="6"/>
        <v>2019</v>
      </c>
      <c r="AO199" s="1">
        <f t="shared" si="7"/>
        <v>18</v>
      </c>
      <c r="AP199" s="1" t="s">
        <v>79</v>
      </c>
      <c r="AQ199" s="1" t="s">
        <v>61</v>
      </c>
      <c r="AR199" s="1" t="s">
        <v>103</v>
      </c>
      <c r="AS199" s="1" t="s">
        <v>104</v>
      </c>
      <c r="AT199" s="1"/>
      <c r="AU199" s="1" t="s">
        <v>65</v>
      </c>
      <c r="AV199" s="1" t="s">
        <v>400</v>
      </c>
      <c r="AW199" s="1" t="s">
        <v>54</v>
      </c>
      <c r="AX199" s="1" t="s">
        <v>2832</v>
      </c>
    </row>
    <row r="200" spans="1:50">
      <c r="A200" s="1" t="s">
        <v>8200</v>
      </c>
      <c r="B200" s="1" t="s">
        <v>8199</v>
      </c>
      <c r="C200" s="1" t="s">
        <v>50</v>
      </c>
      <c r="D200" s="1" t="s">
        <v>125</v>
      </c>
      <c r="E200" s="1"/>
      <c r="F200" s="1"/>
      <c r="G200" s="1"/>
      <c r="H200" s="1" t="s">
        <v>715</v>
      </c>
      <c r="I200" s="1"/>
      <c r="J200" s="1" t="s">
        <v>54</v>
      </c>
      <c r="K200" s="1" t="s">
        <v>55</v>
      </c>
      <c r="L200" s="1" t="s">
        <v>116</v>
      </c>
      <c r="M200" s="1"/>
      <c r="N200" s="1"/>
      <c r="O200" s="1"/>
      <c r="P200" s="1"/>
      <c r="Q200" s="1" t="s">
        <v>273</v>
      </c>
      <c r="R200" s="1"/>
      <c r="S200" s="1"/>
      <c r="T200" s="1" t="s">
        <v>715</v>
      </c>
      <c r="U200" s="1" t="s">
        <v>472</v>
      </c>
      <c r="V200" s="1" t="s">
        <v>273</v>
      </c>
      <c r="W200" s="1" t="s">
        <v>50</v>
      </c>
      <c r="X200" s="1" t="s">
        <v>500</v>
      </c>
      <c r="Y200" s="1"/>
      <c r="Z200" s="1"/>
      <c r="AA200" s="1"/>
      <c r="AB200" s="1"/>
      <c r="AC200" s="1" t="s">
        <v>273</v>
      </c>
      <c r="AD200" s="1"/>
      <c r="AE200" s="1"/>
      <c r="AF200" s="1"/>
      <c r="AG200" s="1" t="s">
        <v>7743</v>
      </c>
      <c r="AH200" s="1" t="s">
        <v>273</v>
      </c>
      <c r="AI200" s="1" t="s">
        <v>8200</v>
      </c>
      <c r="AJ200" s="1" t="s">
        <v>54</v>
      </c>
      <c r="AK200" s="1" t="s">
        <v>8197</v>
      </c>
      <c r="AL200" s="1" t="s">
        <v>8197</v>
      </c>
      <c r="AM200" s="1" t="s">
        <v>7043</v>
      </c>
      <c r="AN200" s="1" t="str">
        <f t="shared" si="6"/>
        <v>2020</v>
      </c>
      <c r="AO200" s="1">
        <f t="shared" si="7"/>
        <v>3</v>
      </c>
      <c r="AP200" s="1" t="s">
        <v>79</v>
      </c>
      <c r="AQ200" s="1" t="s">
        <v>61</v>
      </c>
      <c r="AR200" s="1" t="s">
        <v>293</v>
      </c>
      <c r="AS200" s="1" t="s">
        <v>247</v>
      </c>
      <c r="AT200" s="1"/>
      <c r="AU200" s="1" t="s">
        <v>936</v>
      </c>
      <c r="AV200" s="1" t="s">
        <v>3782</v>
      </c>
      <c r="AW200" s="1" t="s">
        <v>55</v>
      </c>
      <c r="AX200" s="1" t="s">
        <v>475</v>
      </c>
    </row>
    <row r="201" spans="1:50">
      <c r="A201" s="1" t="s">
        <v>8204</v>
      </c>
      <c r="B201" s="1" t="s">
        <v>8203</v>
      </c>
      <c r="C201" s="1"/>
      <c r="D201" s="1"/>
      <c r="E201" s="1"/>
      <c r="F201" s="1"/>
      <c r="G201" s="1"/>
      <c r="H201" s="1"/>
      <c r="I201" s="1" t="s">
        <v>53</v>
      </c>
      <c r="J201" s="1" t="s">
        <v>54</v>
      </c>
      <c r="K201" s="1"/>
      <c r="L201" s="1"/>
      <c r="M201" s="1"/>
      <c r="N201" s="1"/>
      <c r="O201" s="1"/>
      <c r="P201" s="1"/>
      <c r="Q201" s="1"/>
      <c r="R201" s="1" t="s">
        <v>986</v>
      </c>
      <c r="S201" s="1" t="s">
        <v>500</v>
      </c>
      <c r="T201" s="1" t="s">
        <v>50</v>
      </c>
      <c r="U201" s="1"/>
      <c r="V201" s="1"/>
      <c r="W201" s="1"/>
      <c r="X201" s="1"/>
      <c r="Y201" s="1"/>
      <c r="Z201" s="1"/>
      <c r="AA201" s="1"/>
      <c r="AB201" s="1"/>
      <c r="AC201" s="1" t="s">
        <v>500</v>
      </c>
      <c r="AD201" s="1"/>
      <c r="AE201" s="1"/>
      <c r="AF201" s="1"/>
      <c r="AG201" s="1" t="s">
        <v>4133</v>
      </c>
      <c r="AH201" s="1" t="s">
        <v>500</v>
      </c>
      <c r="AI201" s="1" t="s">
        <v>8204</v>
      </c>
      <c r="AJ201" s="1" t="s">
        <v>88</v>
      </c>
      <c r="AK201" s="1" t="s">
        <v>8197</v>
      </c>
      <c r="AL201" s="1" t="s">
        <v>8197</v>
      </c>
      <c r="AM201" s="1" t="s">
        <v>7725</v>
      </c>
      <c r="AN201" s="1" t="str">
        <f t="shared" si="6"/>
        <v>2020</v>
      </c>
      <c r="AO201" s="1">
        <f t="shared" si="7"/>
        <v>28</v>
      </c>
      <c r="AP201" s="1" t="s">
        <v>60</v>
      </c>
      <c r="AQ201" s="1" t="s">
        <v>61</v>
      </c>
      <c r="AR201" s="1" t="s">
        <v>119</v>
      </c>
      <c r="AS201" s="1" t="s">
        <v>555</v>
      </c>
      <c r="AT201" s="1"/>
      <c r="AU201" s="1" t="s">
        <v>226</v>
      </c>
      <c r="AV201" s="1" t="s">
        <v>67</v>
      </c>
      <c r="AW201" s="1" t="s">
        <v>54</v>
      </c>
      <c r="AX201" s="1" t="s">
        <v>2832</v>
      </c>
    </row>
    <row r="202" spans="1:50">
      <c r="A202" s="1" t="s">
        <v>5341</v>
      </c>
      <c r="B202" s="1" t="s">
        <v>8206</v>
      </c>
      <c r="C202" s="1" t="s">
        <v>50</v>
      </c>
      <c r="D202" s="1" t="s">
        <v>125</v>
      </c>
      <c r="E202" s="1"/>
      <c r="F202" s="1"/>
      <c r="G202" s="1"/>
      <c r="H202" s="1" t="s">
        <v>472</v>
      </c>
      <c r="I202" s="1"/>
      <c r="J202" s="1"/>
      <c r="K202" s="1"/>
      <c r="L202" s="1"/>
      <c r="M202" s="1"/>
      <c r="N202" s="1"/>
      <c r="O202" s="1"/>
      <c r="P202" s="1"/>
      <c r="Q202" s="1" t="s">
        <v>500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 t="s">
        <v>472</v>
      </c>
      <c r="AH202" s="1" t="s">
        <v>500</v>
      </c>
      <c r="AI202" s="1" t="s">
        <v>5341</v>
      </c>
      <c r="AJ202" s="1" t="s">
        <v>63</v>
      </c>
      <c r="AK202" s="1" t="s">
        <v>8197</v>
      </c>
      <c r="AL202" s="1" t="s">
        <v>8197</v>
      </c>
      <c r="AM202" s="1" t="s">
        <v>8208</v>
      </c>
      <c r="AN202" s="1" t="str">
        <f t="shared" si="6"/>
        <v>2012</v>
      </c>
      <c r="AO202" s="1">
        <f t="shared" si="7"/>
        <v>22</v>
      </c>
      <c r="AP202" s="1" t="s">
        <v>60</v>
      </c>
      <c r="AQ202" s="1" t="s">
        <v>61</v>
      </c>
      <c r="AR202" s="1" t="s">
        <v>466</v>
      </c>
      <c r="AS202" s="1" t="s">
        <v>160</v>
      </c>
      <c r="AT202" s="1"/>
      <c r="AU202" s="1" t="s">
        <v>7771</v>
      </c>
      <c r="AV202" s="1" t="s">
        <v>747</v>
      </c>
      <c r="AW202" s="1"/>
      <c r="AX202" s="1"/>
    </row>
    <row r="203" spans="1:50">
      <c r="A203" s="1" t="s">
        <v>8213</v>
      </c>
      <c r="B203" s="1" t="s">
        <v>8212</v>
      </c>
      <c r="C203" s="1"/>
      <c r="D203" s="1"/>
      <c r="E203" s="1"/>
      <c r="F203" s="1"/>
      <c r="G203" s="1"/>
      <c r="H203" s="1"/>
      <c r="I203" s="1"/>
      <c r="J203" s="1"/>
      <c r="K203" s="1" t="s">
        <v>55</v>
      </c>
      <c r="L203" s="1" t="s">
        <v>116</v>
      </c>
      <c r="M203" s="1"/>
      <c r="N203" s="1"/>
      <c r="O203" s="1"/>
      <c r="P203" s="1"/>
      <c r="Q203" s="1"/>
      <c r="R203" s="1"/>
      <c r="S203" s="1"/>
      <c r="T203" s="1"/>
      <c r="U203" s="1" t="s">
        <v>472</v>
      </c>
      <c r="V203" s="1" t="s">
        <v>136</v>
      </c>
      <c r="W203" s="1" t="s">
        <v>53</v>
      </c>
      <c r="X203" s="1" t="s">
        <v>136</v>
      </c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 t="s">
        <v>8213</v>
      </c>
      <c r="AJ203" s="1" t="s">
        <v>144</v>
      </c>
      <c r="AK203" s="1" t="s">
        <v>8214</v>
      </c>
      <c r="AL203" s="1" t="s">
        <v>8214</v>
      </c>
      <c r="AM203" s="1" t="s">
        <v>8216</v>
      </c>
      <c r="AN203" s="1" t="str">
        <f t="shared" si="6"/>
        <v>2008</v>
      </c>
      <c r="AO203" s="1">
        <f t="shared" si="7"/>
        <v>12</v>
      </c>
      <c r="AP203" s="1" t="s">
        <v>60</v>
      </c>
      <c r="AQ203" s="1" t="s">
        <v>61</v>
      </c>
      <c r="AR203" s="1" t="s">
        <v>466</v>
      </c>
      <c r="AS203" s="1" t="s">
        <v>128</v>
      </c>
      <c r="AT203" s="1"/>
      <c r="AU203" s="1" t="s">
        <v>114</v>
      </c>
      <c r="AV203" s="1" t="s">
        <v>8217</v>
      </c>
      <c r="AW203" s="1"/>
      <c r="AX203" s="1"/>
    </row>
    <row r="204" spans="1:50">
      <c r="A204" s="1" t="s">
        <v>8219</v>
      </c>
      <c r="B204" s="1" t="s">
        <v>8218</v>
      </c>
      <c r="C204" s="1"/>
      <c r="D204" s="1"/>
      <c r="E204" s="1"/>
      <c r="F204" s="1"/>
      <c r="G204" s="1" t="s">
        <v>53</v>
      </c>
      <c r="H204" s="1"/>
      <c r="I204" s="1" t="s">
        <v>53</v>
      </c>
      <c r="J204" s="1"/>
      <c r="K204" s="1"/>
      <c r="L204" s="1"/>
      <c r="M204" s="1"/>
      <c r="N204" s="1"/>
      <c r="O204" s="1"/>
      <c r="P204" s="1"/>
      <c r="Q204" s="1"/>
      <c r="R204" s="1" t="s">
        <v>986</v>
      </c>
      <c r="S204" s="1" t="s">
        <v>63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 t="s">
        <v>8219</v>
      </c>
      <c r="AJ204" s="1" t="s">
        <v>644</v>
      </c>
      <c r="AK204" s="1" t="s">
        <v>8214</v>
      </c>
      <c r="AL204" s="1" t="s">
        <v>8214</v>
      </c>
      <c r="AM204" s="1" t="s">
        <v>5441</v>
      </c>
      <c r="AN204" s="1" t="str">
        <f t="shared" si="6"/>
        <v>2020</v>
      </c>
      <c r="AO204" s="1">
        <f t="shared" si="7"/>
        <v>35</v>
      </c>
      <c r="AP204" s="1" t="s">
        <v>79</v>
      </c>
      <c r="AQ204" s="1" t="s">
        <v>61</v>
      </c>
      <c r="AR204" s="1" t="s">
        <v>1216</v>
      </c>
      <c r="AS204" s="1" t="s">
        <v>382</v>
      </c>
      <c r="AT204" s="1"/>
      <c r="AU204" s="1" t="s">
        <v>114</v>
      </c>
      <c r="AV204" s="1" t="s">
        <v>1509</v>
      </c>
      <c r="AW204" s="1" t="s">
        <v>55</v>
      </c>
      <c r="AX204" s="1" t="s">
        <v>475</v>
      </c>
    </row>
    <row r="205" spans="1:50">
      <c r="A205" s="1" t="s">
        <v>8224</v>
      </c>
      <c r="B205" s="1" t="s">
        <v>8223</v>
      </c>
      <c r="C205" s="1"/>
      <c r="D205" s="1"/>
      <c r="E205" s="1"/>
      <c r="F205" s="1"/>
      <c r="G205" s="1" t="s">
        <v>53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 t="s">
        <v>986</v>
      </c>
      <c r="V205" s="1"/>
      <c r="W205" s="1" t="s">
        <v>715</v>
      </c>
      <c r="X205" s="1"/>
      <c r="Y205" s="1"/>
      <c r="Z205" s="1"/>
      <c r="AA205" s="1"/>
      <c r="AB205" s="1"/>
      <c r="AC205" s="1"/>
      <c r="AD205" s="1"/>
      <c r="AE205" s="1"/>
      <c r="AF205" s="1"/>
      <c r="AG205" s="1" t="s">
        <v>50</v>
      </c>
      <c r="AH205" s="1"/>
      <c r="AI205" s="1" t="s">
        <v>8224</v>
      </c>
      <c r="AJ205" s="1" t="s">
        <v>53</v>
      </c>
      <c r="AK205" s="1" t="s">
        <v>8225</v>
      </c>
      <c r="AL205" s="1" t="s">
        <v>8225</v>
      </c>
      <c r="AM205" s="1" t="s">
        <v>517</v>
      </c>
      <c r="AN205" s="1" t="str">
        <f t="shared" si="6"/>
        <v>2019</v>
      </c>
      <c r="AO205" s="1">
        <f t="shared" si="7"/>
        <v>1</v>
      </c>
      <c r="AP205" s="1" t="s">
        <v>60</v>
      </c>
      <c r="AQ205" s="1" t="s">
        <v>61</v>
      </c>
      <c r="AR205" s="1" t="s">
        <v>8227</v>
      </c>
      <c r="AS205" s="1" t="s">
        <v>126</v>
      </c>
      <c r="AT205" s="1"/>
      <c r="AU205" s="1" t="s">
        <v>114</v>
      </c>
      <c r="AV205" s="1" t="s">
        <v>121</v>
      </c>
      <c r="AW205" s="1"/>
      <c r="AX205" s="1"/>
    </row>
    <row r="206" spans="1:50">
      <c r="A206" s="1" t="s">
        <v>8229</v>
      </c>
      <c r="B206" s="1" t="s">
        <v>8228</v>
      </c>
      <c r="C206" s="1"/>
      <c r="D206" s="1"/>
      <c r="E206" s="1"/>
      <c r="F206" s="1"/>
      <c r="G206" s="1"/>
      <c r="H206" s="1"/>
      <c r="I206" s="1"/>
      <c r="J206" s="1"/>
      <c r="K206" s="1" t="s">
        <v>55</v>
      </c>
      <c r="L206" s="1" t="s">
        <v>116</v>
      </c>
      <c r="M206" s="1"/>
      <c r="N206" s="1"/>
      <c r="O206" s="1"/>
      <c r="P206" s="1"/>
      <c r="Q206" s="1"/>
      <c r="R206" s="1"/>
      <c r="S206" s="1"/>
      <c r="T206" s="1"/>
      <c r="U206" s="1" t="s">
        <v>50</v>
      </c>
      <c r="V206" s="1" t="s">
        <v>500</v>
      </c>
      <c r="W206" s="1" t="s">
        <v>472</v>
      </c>
      <c r="X206" s="1" t="s">
        <v>500</v>
      </c>
      <c r="Y206" s="1"/>
      <c r="Z206" s="1"/>
      <c r="AA206" s="1"/>
      <c r="AB206" s="1"/>
      <c r="AC206" s="1"/>
      <c r="AD206" s="1"/>
      <c r="AE206" s="1"/>
      <c r="AF206" s="1"/>
      <c r="AG206" s="1" t="s">
        <v>148</v>
      </c>
      <c r="AH206" s="1" t="s">
        <v>500</v>
      </c>
      <c r="AI206" s="1" t="s">
        <v>8229</v>
      </c>
      <c r="AJ206" s="1" t="s">
        <v>301</v>
      </c>
      <c r="AK206" s="1" t="s">
        <v>8225</v>
      </c>
      <c r="AL206" s="1" t="s">
        <v>8225</v>
      </c>
      <c r="AM206" s="1" t="s">
        <v>8231</v>
      </c>
      <c r="AN206" s="1" t="str">
        <f t="shared" si="6"/>
        <v>2012</v>
      </c>
      <c r="AO206" s="1">
        <f t="shared" si="7"/>
        <v>45</v>
      </c>
      <c r="AP206" s="1" t="s">
        <v>79</v>
      </c>
      <c r="AQ206" s="1" t="s">
        <v>61</v>
      </c>
      <c r="AR206" s="1" t="s">
        <v>103</v>
      </c>
      <c r="AS206" s="1" t="s">
        <v>1070</v>
      </c>
      <c r="AT206" s="1"/>
      <c r="AU206" s="1" t="s">
        <v>3261</v>
      </c>
      <c r="AV206" s="1" t="s">
        <v>8232</v>
      </c>
      <c r="AW206" s="1" t="s">
        <v>55</v>
      </c>
      <c r="AX206" s="1" t="s">
        <v>475</v>
      </c>
    </row>
    <row r="207" spans="1:50">
      <c r="A207" s="1" t="s">
        <v>8234</v>
      </c>
      <c r="B207" s="1" t="s">
        <v>8233</v>
      </c>
      <c r="C207" s="1"/>
      <c r="D207" s="1"/>
      <c r="E207" s="1" t="s">
        <v>53</v>
      </c>
      <c r="F207" s="1" t="s">
        <v>323</v>
      </c>
      <c r="G207" s="1" t="s">
        <v>54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 t="s">
        <v>141</v>
      </c>
      <c r="S207" s="1" t="s">
        <v>273</v>
      </c>
      <c r="T207" s="1"/>
      <c r="U207" s="1" t="s">
        <v>715</v>
      </c>
      <c r="V207" s="1" t="s">
        <v>500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 t="s">
        <v>8234</v>
      </c>
      <c r="AJ207" s="1" t="s">
        <v>484</v>
      </c>
      <c r="AK207" s="1" t="s">
        <v>8225</v>
      </c>
      <c r="AL207" s="1" t="s">
        <v>8225</v>
      </c>
      <c r="AM207" s="1" t="s">
        <v>7937</v>
      </c>
      <c r="AN207" s="1" t="str">
        <f t="shared" si="6"/>
        <v>2020</v>
      </c>
      <c r="AO207" s="1">
        <f t="shared" si="7"/>
        <v>48</v>
      </c>
      <c r="AP207" s="1" t="s">
        <v>60</v>
      </c>
      <c r="AQ207" s="1" t="s">
        <v>61</v>
      </c>
      <c r="AR207" s="1" t="s">
        <v>135</v>
      </c>
      <c r="AS207" s="1" t="s">
        <v>233</v>
      </c>
      <c r="AT207" s="1"/>
      <c r="AU207" s="1" t="s">
        <v>105</v>
      </c>
      <c r="AV207" s="1" t="s">
        <v>1239</v>
      </c>
      <c r="AW207" s="1" t="s">
        <v>55</v>
      </c>
      <c r="AX207" s="1" t="s">
        <v>475</v>
      </c>
    </row>
    <row r="208" spans="1:50">
      <c r="A208" s="1" t="s">
        <v>8237</v>
      </c>
      <c r="B208" s="1" t="s">
        <v>8236</v>
      </c>
      <c r="C208" s="1"/>
      <c r="D208" s="1"/>
      <c r="E208" s="1"/>
      <c r="F208" s="1"/>
      <c r="G208" s="1" t="s">
        <v>53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 t="s">
        <v>715</v>
      </c>
      <c r="S208" s="1" t="s">
        <v>273</v>
      </c>
      <c r="T208" s="1"/>
      <c r="U208" s="1" t="s">
        <v>148</v>
      </c>
      <c r="V208" s="1" t="s">
        <v>273</v>
      </c>
      <c r="W208" s="1" t="s">
        <v>472</v>
      </c>
      <c r="X208" s="1" t="s">
        <v>273</v>
      </c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 t="s">
        <v>8237</v>
      </c>
      <c r="AJ208" s="1" t="s">
        <v>809</v>
      </c>
      <c r="AK208" s="1" t="s">
        <v>8225</v>
      </c>
      <c r="AL208" s="1" t="s">
        <v>8225</v>
      </c>
      <c r="AM208" s="1" t="s">
        <v>8238</v>
      </c>
      <c r="AN208" s="1" t="str">
        <f t="shared" si="6"/>
        <v>2003</v>
      </c>
      <c r="AO208" s="1">
        <f t="shared" si="7"/>
        <v>19</v>
      </c>
      <c r="AP208" s="1" t="s">
        <v>79</v>
      </c>
      <c r="AQ208" s="1" t="s">
        <v>61</v>
      </c>
      <c r="AR208" s="1" t="s">
        <v>778</v>
      </c>
      <c r="AS208" s="1" t="s">
        <v>618</v>
      </c>
      <c r="AT208" s="1"/>
      <c r="AU208" s="1" t="s">
        <v>105</v>
      </c>
      <c r="AV208" s="1" t="s">
        <v>77</v>
      </c>
      <c r="AW208" s="1" t="s">
        <v>55</v>
      </c>
      <c r="AX208" s="1" t="s">
        <v>475</v>
      </c>
    </row>
    <row r="209" spans="1:50">
      <c r="A209" s="1" t="s">
        <v>8240</v>
      </c>
      <c r="B209" s="1" t="s">
        <v>8239</v>
      </c>
      <c r="C209" s="1"/>
      <c r="D209" s="1"/>
      <c r="E209" s="1"/>
      <c r="F209" s="1"/>
      <c r="G209" s="1" t="s">
        <v>55</v>
      </c>
      <c r="H209" s="1"/>
      <c r="I209" s="1"/>
      <c r="J209" s="1"/>
      <c r="K209" s="1" t="s">
        <v>55</v>
      </c>
      <c r="L209" s="1"/>
      <c r="M209" s="1"/>
      <c r="N209" s="1"/>
      <c r="O209" s="1"/>
      <c r="P209" s="1"/>
      <c r="Q209" s="1"/>
      <c r="R209" s="1"/>
      <c r="S209" s="1"/>
      <c r="T209" s="1"/>
      <c r="U209" s="1" t="s">
        <v>472</v>
      </c>
      <c r="V209" s="1" t="s">
        <v>273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 t="s">
        <v>472</v>
      </c>
      <c r="AH209" s="1" t="s">
        <v>273</v>
      </c>
      <c r="AI209" s="1" t="s">
        <v>8240</v>
      </c>
      <c r="AJ209" s="1" t="s">
        <v>448</v>
      </c>
      <c r="AK209" s="1" t="s">
        <v>8225</v>
      </c>
      <c r="AL209" s="1" t="s">
        <v>8225</v>
      </c>
      <c r="AM209" s="1" t="s">
        <v>267</v>
      </c>
      <c r="AN209" s="1" t="str">
        <f t="shared" si="6"/>
        <v>2019</v>
      </c>
      <c r="AO209" s="1">
        <f t="shared" si="7"/>
        <v>31</v>
      </c>
      <c r="AP209" s="1" t="s">
        <v>60</v>
      </c>
      <c r="AQ209" s="1" t="s">
        <v>61</v>
      </c>
      <c r="AR209" s="1" t="s">
        <v>89</v>
      </c>
      <c r="AS209" s="1" t="s">
        <v>256</v>
      </c>
      <c r="AT209" s="1"/>
      <c r="AU209" s="1" t="s">
        <v>105</v>
      </c>
      <c r="AV209" s="1" t="s">
        <v>73</v>
      </c>
      <c r="AW209" s="1" t="s">
        <v>116</v>
      </c>
      <c r="AX209" s="1" t="s">
        <v>1674</v>
      </c>
    </row>
    <row r="210" spans="1:50">
      <c r="A210" s="1" t="s">
        <v>8243</v>
      </c>
      <c r="B210" s="1" t="s">
        <v>8242</v>
      </c>
      <c r="C210" s="1"/>
      <c r="D210" s="1"/>
      <c r="E210" s="1"/>
      <c r="F210" s="1"/>
      <c r="G210" s="1"/>
      <c r="H210" s="1"/>
      <c r="I210" s="1"/>
      <c r="J210" s="1" t="s">
        <v>54</v>
      </c>
      <c r="K210" s="1" t="s">
        <v>55</v>
      </c>
      <c r="L210" s="1" t="s">
        <v>116</v>
      </c>
      <c r="M210" s="1"/>
      <c r="N210" s="1"/>
      <c r="O210" s="1"/>
      <c r="P210" s="1"/>
      <c r="Q210" s="1"/>
      <c r="R210" s="1"/>
      <c r="S210" s="1"/>
      <c r="T210" s="1" t="s">
        <v>986</v>
      </c>
      <c r="U210" s="1" t="s">
        <v>50</v>
      </c>
      <c r="V210" s="1" t="s">
        <v>273</v>
      </c>
      <c r="W210" s="1" t="s">
        <v>715</v>
      </c>
      <c r="X210" s="1" t="s">
        <v>273</v>
      </c>
      <c r="Y210" s="1"/>
      <c r="Z210" s="1"/>
      <c r="AA210" s="1"/>
      <c r="AB210" s="1"/>
      <c r="AC210" s="1" t="s">
        <v>273</v>
      </c>
      <c r="AD210" s="1"/>
      <c r="AE210" s="1"/>
      <c r="AF210" s="1"/>
      <c r="AG210" s="1" t="s">
        <v>3535</v>
      </c>
      <c r="AH210" s="1" t="s">
        <v>273</v>
      </c>
      <c r="AI210" s="1" t="s">
        <v>8243</v>
      </c>
      <c r="AJ210" s="1" t="s">
        <v>58</v>
      </c>
      <c r="AK210" s="1" t="s">
        <v>8225</v>
      </c>
      <c r="AL210" s="1" t="s">
        <v>8225</v>
      </c>
      <c r="AM210" s="1" t="s">
        <v>5723</v>
      </c>
      <c r="AN210" s="1" t="str">
        <f t="shared" si="6"/>
        <v>2017</v>
      </c>
      <c r="AO210" s="1">
        <f t="shared" si="7"/>
        <v>7</v>
      </c>
      <c r="AP210" s="1" t="s">
        <v>60</v>
      </c>
      <c r="AQ210" s="1"/>
      <c r="AR210" s="1"/>
      <c r="AS210" s="1"/>
      <c r="AT210" s="1"/>
      <c r="AU210" s="1" t="s">
        <v>65</v>
      </c>
      <c r="AV210" s="1" t="s">
        <v>1767</v>
      </c>
      <c r="AW210" s="1" t="s">
        <v>55</v>
      </c>
      <c r="AX210" s="1" t="s">
        <v>475</v>
      </c>
    </row>
    <row r="211" spans="1:50">
      <c r="A211" s="1" t="s">
        <v>8246</v>
      </c>
      <c r="B211" s="1" t="s">
        <v>8245</v>
      </c>
      <c r="C211" s="1"/>
      <c r="D211" s="1"/>
      <c r="E211" s="1"/>
      <c r="F211" s="1"/>
      <c r="G211" s="1"/>
      <c r="H211" s="1"/>
      <c r="I211" s="1"/>
      <c r="J211" s="1"/>
      <c r="K211" s="1" t="s">
        <v>55</v>
      </c>
      <c r="L211" s="1" t="s">
        <v>116</v>
      </c>
      <c r="M211" s="1"/>
      <c r="N211" s="1"/>
      <c r="O211" s="1"/>
      <c r="P211" s="1"/>
      <c r="Q211" s="1"/>
      <c r="R211" s="1"/>
      <c r="S211" s="1"/>
      <c r="T211" s="1"/>
      <c r="U211" s="1" t="s">
        <v>141</v>
      </c>
      <c r="V211" s="1" t="s">
        <v>273</v>
      </c>
      <c r="W211" s="1" t="s">
        <v>715</v>
      </c>
      <c r="X211" s="1" t="s">
        <v>273</v>
      </c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 t="s">
        <v>8246</v>
      </c>
      <c r="AJ211" s="1" t="s">
        <v>120</v>
      </c>
      <c r="AK211" s="1" t="s">
        <v>8247</v>
      </c>
      <c r="AL211" s="1" t="s">
        <v>8247</v>
      </c>
      <c r="AM211" s="1" t="s">
        <v>7841</v>
      </c>
      <c r="AN211" s="1" t="str">
        <f t="shared" si="6"/>
        <v>2020</v>
      </c>
      <c r="AO211" s="1">
        <f t="shared" si="7"/>
        <v>46</v>
      </c>
      <c r="AP211" s="1" t="s">
        <v>60</v>
      </c>
      <c r="AQ211" s="1" t="s">
        <v>61</v>
      </c>
      <c r="AR211" s="1" t="s">
        <v>232</v>
      </c>
      <c r="AS211" s="1" t="s">
        <v>308</v>
      </c>
      <c r="AT211" s="1"/>
      <c r="AU211" s="1" t="s">
        <v>83</v>
      </c>
      <c r="AV211" s="1" t="s">
        <v>275</v>
      </c>
      <c r="AW211" s="1" t="s">
        <v>54</v>
      </c>
      <c r="AX211" s="1" t="s">
        <v>2832</v>
      </c>
    </row>
    <row r="212" spans="1:50">
      <c r="A212" s="1" t="s">
        <v>8250</v>
      </c>
      <c r="B212" s="1" t="s">
        <v>8249</v>
      </c>
      <c r="C212" s="1"/>
      <c r="D212" s="1"/>
      <c r="E212" s="1"/>
      <c r="F212" s="1"/>
      <c r="G212" s="1"/>
      <c r="H212" s="1"/>
      <c r="I212" s="1"/>
      <c r="J212" s="1"/>
      <c r="K212" s="1" t="s">
        <v>55</v>
      </c>
      <c r="L212" s="1" t="s">
        <v>116</v>
      </c>
      <c r="M212" s="1"/>
      <c r="N212" s="1"/>
      <c r="O212" s="1"/>
      <c r="P212" s="1"/>
      <c r="Q212" s="1"/>
      <c r="R212" s="1"/>
      <c r="S212" s="1"/>
      <c r="T212" s="1"/>
      <c r="U212" s="1" t="s">
        <v>54</v>
      </c>
      <c r="V212" s="1" t="s">
        <v>500</v>
      </c>
      <c r="W212" s="1" t="s">
        <v>148</v>
      </c>
      <c r="X212" s="1" t="s">
        <v>500</v>
      </c>
      <c r="Y212" s="1"/>
      <c r="Z212" s="1"/>
      <c r="AA212" s="1"/>
      <c r="AB212" s="1"/>
      <c r="AC212" s="1"/>
      <c r="AD212" s="1"/>
      <c r="AE212" s="1"/>
      <c r="AF212" s="1"/>
      <c r="AG212" s="1" t="s">
        <v>4098</v>
      </c>
      <c r="AH212" s="1" t="s">
        <v>500</v>
      </c>
      <c r="AI212" s="1" t="s">
        <v>8250</v>
      </c>
      <c r="AJ212" s="1" t="s">
        <v>721</v>
      </c>
      <c r="AK212" s="1" t="s">
        <v>8247</v>
      </c>
      <c r="AL212" s="1" t="s">
        <v>8247</v>
      </c>
      <c r="AM212" s="1" t="s">
        <v>8252</v>
      </c>
      <c r="AN212" s="1" t="str">
        <f t="shared" si="6"/>
        <v>1980</v>
      </c>
      <c r="AO212" s="1">
        <f t="shared" si="7"/>
        <v>11</v>
      </c>
      <c r="AP212" s="1" t="s">
        <v>60</v>
      </c>
      <c r="AQ212" s="1" t="s">
        <v>633</v>
      </c>
      <c r="AR212" s="1" t="s">
        <v>3928</v>
      </c>
      <c r="AS212" s="1" t="s">
        <v>351</v>
      </c>
      <c r="AT212" s="1"/>
      <c r="AU212" s="1" t="s">
        <v>354</v>
      </c>
      <c r="AV212" s="1" t="s">
        <v>275</v>
      </c>
      <c r="AW212" s="1" t="s">
        <v>55</v>
      </c>
      <c r="AX212" s="1" t="s">
        <v>475</v>
      </c>
    </row>
    <row r="213" spans="1:50">
      <c r="A213" s="1" t="s">
        <v>8254</v>
      </c>
      <c r="B213" s="1" t="s">
        <v>8253</v>
      </c>
      <c r="C213" s="1"/>
      <c r="D213" s="1"/>
      <c r="E213" s="1"/>
      <c r="F213" s="1"/>
      <c r="G213" s="1" t="s">
        <v>55</v>
      </c>
      <c r="H213" s="1"/>
      <c r="I213" s="1" t="s">
        <v>53</v>
      </c>
      <c r="J213" s="1"/>
      <c r="K213" s="1"/>
      <c r="L213" s="1" t="s">
        <v>116</v>
      </c>
      <c r="M213" s="1"/>
      <c r="N213" s="1"/>
      <c r="O213" s="1"/>
      <c r="P213" s="1"/>
      <c r="Q213" s="1"/>
      <c r="R213" s="1" t="s">
        <v>715</v>
      </c>
      <c r="S213" s="1" t="s">
        <v>136</v>
      </c>
      <c r="T213" s="1"/>
      <c r="U213" s="1"/>
      <c r="V213" s="1"/>
      <c r="W213" s="1" t="s">
        <v>715</v>
      </c>
      <c r="X213" s="1" t="s">
        <v>136</v>
      </c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 t="s">
        <v>8254</v>
      </c>
      <c r="AJ213" s="1" t="s">
        <v>108</v>
      </c>
      <c r="AK213" s="1" t="s">
        <v>8247</v>
      </c>
      <c r="AL213" s="1" t="s">
        <v>8247</v>
      </c>
      <c r="AM213" s="1" t="s">
        <v>7043</v>
      </c>
      <c r="AN213" s="1" t="str">
        <f t="shared" si="6"/>
        <v>2020</v>
      </c>
      <c r="AO213" s="1">
        <f t="shared" si="7"/>
        <v>8</v>
      </c>
      <c r="AP213" s="1" t="s">
        <v>60</v>
      </c>
      <c r="AQ213" s="1" t="s">
        <v>61</v>
      </c>
      <c r="AR213" s="1" t="s">
        <v>5422</v>
      </c>
      <c r="AS213" s="1" t="s">
        <v>177</v>
      </c>
      <c r="AT213" s="1"/>
      <c r="AU213" s="1" t="s">
        <v>65</v>
      </c>
      <c r="AV213" s="1" t="s">
        <v>1767</v>
      </c>
      <c r="AW213" s="1" t="s">
        <v>55</v>
      </c>
      <c r="AX213" s="1" t="s">
        <v>475</v>
      </c>
    </row>
    <row r="214" spans="1:50">
      <c r="A214" s="1" t="s">
        <v>5900</v>
      </c>
      <c r="B214" s="1" t="s">
        <v>8260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 t="s">
        <v>141</v>
      </c>
      <c r="S214" s="1" t="s">
        <v>382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 t="s">
        <v>141</v>
      </c>
      <c r="AH214" s="1" t="s">
        <v>382</v>
      </c>
      <c r="AI214" s="1" t="s">
        <v>5900</v>
      </c>
      <c r="AJ214" s="1" t="s">
        <v>324</v>
      </c>
      <c r="AK214" s="1" t="s">
        <v>8261</v>
      </c>
      <c r="AL214" s="1" t="s">
        <v>8261</v>
      </c>
      <c r="AM214" s="1" t="s">
        <v>84</v>
      </c>
      <c r="AN214" s="1" t="str">
        <f t="shared" si="6"/>
        <v>2017</v>
      </c>
      <c r="AO214" s="1">
        <f t="shared" si="7"/>
        <v>10</v>
      </c>
      <c r="AP214" s="1" t="s">
        <v>60</v>
      </c>
      <c r="AQ214" s="1" t="s">
        <v>61</v>
      </c>
      <c r="AR214" s="1" t="s">
        <v>466</v>
      </c>
      <c r="AS214" s="1" t="s">
        <v>120</v>
      </c>
      <c r="AT214" s="1"/>
      <c r="AU214" s="1" t="s">
        <v>65</v>
      </c>
      <c r="AV214" s="1" t="s">
        <v>56</v>
      </c>
      <c r="AW214" s="1"/>
      <c r="AX214" s="1"/>
    </row>
    <row r="215" spans="1:50">
      <c r="A215" s="1" t="s">
        <v>8264</v>
      </c>
      <c r="B215" s="1" t="s">
        <v>8263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 t="s">
        <v>472</v>
      </c>
      <c r="V215" s="1" t="s">
        <v>273</v>
      </c>
      <c r="W215" s="1" t="s">
        <v>54</v>
      </c>
      <c r="X215" s="1" t="s">
        <v>273</v>
      </c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 t="s">
        <v>8264</v>
      </c>
      <c r="AJ215" s="1" t="s">
        <v>583</v>
      </c>
      <c r="AK215" s="1" t="s">
        <v>8261</v>
      </c>
      <c r="AL215" s="1" t="s">
        <v>8261</v>
      </c>
      <c r="AM215" s="1" t="s">
        <v>3815</v>
      </c>
      <c r="AN215" s="1" t="str">
        <f t="shared" si="6"/>
        <v>2020</v>
      </c>
      <c r="AO215" s="1">
        <f t="shared" si="7"/>
        <v>22</v>
      </c>
      <c r="AP215" s="1" t="s">
        <v>60</v>
      </c>
      <c r="AQ215" s="1" t="s">
        <v>61</v>
      </c>
      <c r="AR215" s="1" t="s">
        <v>232</v>
      </c>
      <c r="AS215" s="1" t="s">
        <v>189</v>
      </c>
      <c r="AT215" s="1"/>
      <c r="AU215" s="1" t="s">
        <v>65</v>
      </c>
      <c r="AV215" s="1" t="s">
        <v>332</v>
      </c>
      <c r="AW215" s="1" t="s">
        <v>53</v>
      </c>
      <c r="AX215" s="1" t="s">
        <v>600</v>
      </c>
    </row>
    <row r="216" spans="1:50">
      <c r="A216" s="1" t="s">
        <v>8267</v>
      </c>
      <c r="B216" s="1" t="s">
        <v>8266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 t="s">
        <v>472</v>
      </c>
      <c r="X216" s="1" t="s">
        <v>555</v>
      </c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 t="s">
        <v>8267</v>
      </c>
      <c r="AJ216" s="1" t="s">
        <v>583</v>
      </c>
      <c r="AK216" s="1" t="s">
        <v>8261</v>
      </c>
      <c r="AL216" s="1" t="s">
        <v>8261</v>
      </c>
      <c r="AM216" s="1" t="s">
        <v>517</v>
      </c>
      <c r="AN216" s="1" t="str">
        <f t="shared" si="6"/>
        <v>2019</v>
      </c>
      <c r="AO216" s="1">
        <f t="shared" si="7"/>
        <v>21</v>
      </c>
      <c r="AP216" s="1" t="s">
        <v>60</v>
      </c>
      <c r="AQ216" s="1" t="s">
        <v>102</v>
      </c>
      <c r="AR216" s="1" t="s">
        <v>232</v>
      </c>
      <c r="AS216" s="1" t="s">
        <v>128</v>
      </c>
      <c r="AT216" s="1"/>
      <c r="AU216" s="1" t="s">
        <v>114</v>
      </c>
      <c r="AV216" s="1" t="s">
        <v>576</v>
      </c>
      <c r="AW216" s="1"/>
      <c r="AX216" s="1"/>
    </row>
    <row r="217" spans="1:50">
      <c r="A217" s="1" t="s">
        <v>8269</v>
      </c>
      <c r="B217" s="1" t="s">
        <v>8268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 t="s">
        <v>141</v>
      </c>
      <c r="S217" s="1" t="s">
        <v>273</v>
      </c>
      <c r="T217" s="1"/>
      <c r="U217" s="1" t="s">
        <v>715</v>
      </c>
      <c r="V217" s="1" t="s">
        <v>273</v>
      </c>
      <c r="W217" s="1" t="s">
        <v>715</v>
      </c>
      <c r="X217" s="1" t="s">
        <v>273</v>
      </c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 t="s">
        <v>8269</v>
      </c>
      <c r="AJ217" s="1" t="s">
        <v>144</v>
      </c>
      <c r="AK217" s="1" t="s">
        <v>8261</v>
      </c>
      <c r="AL217" s="1" t="s">
        <v>8261</v>
      </c>
      <c r="AM217" s="1" t="s">
        <v>496</v>
      </c>
      <c r="AN217" s="1" t="str">
        <f t="shared" si="6"/>
        <v>2017</v>
      </c>
      <c r="AO217" s="1">
        <f t="shared" si="7"/>
        <v>21</v>
      </c>
      <c r="AP217" s="1" t="s">
        <v>79</v>
      </c>
      <c r="AQ217" s="1" t="s">
        <v>61</v>
      </c>
      <c r="AR217" s="1" t="s">
        <v>388</v>
      </c>
      <c r="AS217" s="1" t="s">
        <v>136</v>
      </c>
      <c r="AT217" s="1"/>
      <c r="AU217" s="1" t="s">
        <v>940</v>
      </c>
      <c r="AV217" s="1" t="s">
        <v>1329</v>
      </c>
      <c r="AW217" s="1" t="s">
        <v>54</v>
      </c>
      <c r="AX217" s="1" t="s">
        <v>2832</v>
      </c>
    </row>
    <row r="218" spans="1:50">
      <c r="A218" s="1" t="s">
        <v>8272</v>
      </c>
      <c r="B218" s="1" t="s">
        <v>8271</v>
      </c>
      <c r="C218" s="1"/>
      <c r="D218" s="1"/>
      <c r="E218" s="1"/>
      <c r="F218" s="1"/>
      <c r="G218" s="1"/>
      <c r="H218" s="1" t="s">
        <v>715</v>
      </c>
      <c r="I218" s="1"/>
      <c r="J218" s="1"/>
      <c r="K218" s="1"/>
      <c r="L218" s="1"/>
      <c r="M218" s="1"/>
      <c r="N218" s="1"/>
      <c r="O218" s="1"/>
      <c r="P218" s="1"/>
      <c r="Q218" s="1" t="s">
        <v>273</v>
      </c>
      <c r="R218" s="1"/>
      <c r="S218" s="1"/>
      <c r="T218" s="1" t="s">
        <v>715</v>
      </c>
      <c r="U218" s="1"/>
      <c r="V218" s="1"/>
      <c r="W218" s="1"/>
      <c r="X218" s="1"/>
      <c r="Y218" s="1"/>
      <c r="Z218" s="1"/>
      <c r="AA218" s="1"/>
      <c r="AB218" s="1"/>
      <c r="AC218" s="1" t="s">
        <v>273</v>
      </c>
      <c r="AD218" s="1"/>
      <c r="AE218" s="1"/>
      <c r="AF218" s="1"/>
      <c r="AG218" s="1"/>
      <c r="AH218" s="1"/>
      <c r="AI218" s="1" t="s">
        <v>8272</v>
      </c>
      <c r="AJ218" s="1" t="s">
        <v>99</v>
      </c>
      <c r="AK218" s="1" t="s">
        <v>8261</v>
      </c>
      <c r="AL218" s="1" t="s">
        <v>8261</v>
      </c>
      <c r="AM218" s="1" t="s">
        <v>8274</v>
      </c>
      <c r="AN218" s="1" t="str">
        <f t="shared" si="6"/>
        <v>2020</v>
      </c>
      <c r="AO218" s="1">
        <f t="shared" si="7"/>
        <v>6</v>
      </c>
      <c r="AP218" s="1" t="s">
        <v>79</v>
      </c>
      <c r="AQ218" s="1" t="s">
        <v>61</v>
      </c>
      <c r="AR218" s="1" t="s">
        <v>1302</v>
      </c>
      <c r="AS218" s="1" t="s">
        <v>177</v>
      </c>
      <c r="AT218" s="1"/>
      <c r="AU218" s="1" t="s">
        <v>2283</v>
      </c>
      <c r="AV218" s="1" t="s">
        <v>125</v>
      </c>
      <c r="AW218" s="1" t="s">
        <v>55</v>
      </c>
      <c r="AX218" s="1" t="s">
        <v>475</v>
      </c>
    </row>
    <row r="219" spans="1:50">
      <c r="A219" s="1" t="s">
        <v>8276</v>
      </c>
      <c r="B219" s="1" t="s">
        <v>8275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 t="s">
        <v>986</v>
      </c>
      <c r="V219" s="1" t="s">
        <v>219</v>
      </c>
      <c r="W219" s="1" t="s">
        <v>715</v>
      </c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 t="s">
        <v>8276</v>
      </c>
      <c r="AJ219" s="1" t="s">
        <v>58</v>
      </c>
      <c r="AK219" s="1" t="s">
        <v>8261</v>
      </c>
      <c r="AL219" s="1" t="s">
        <v>8261</v>
      </c>
      <c r="AM219" s="1" t="s">
        <v>250</v>
      </c>
      <c r="AN219" s="1" t="str">
        <f t="shared" si="6"/>
        <v>2016</v>
      </c>
      <c r="AO219" s="1">
        <f t="shared" si="7"/>
        <v>6</v>
      </c>
      <c r="AP219" s="1" t="s">
        <v>79</v>
      </c>
      <c r="AQ219" s="1" t="s">
        <v>61</v>
      </c>
      <c r="AR219" s="1" t="s">
        <v>394</v>
      </c>
      <c r="AS219" s="1" t="s">
        <v>351</v>
      </c>
      <c r="AT219" s="1"/>
      <c r="AU219" s="1" t="s">
        <v>65</v>
      </c>
      <c r="AV219" s="1" t="s">
        <v>2218</v>
      </c>
      <c r="AW219" s="1" t="s">
        <v>55</v>
      </c>
      <c r="AX219" s="1" t="s">
        <v>475</v>
      </c>
    </row>
    <row r="220" spans="1:50">
      <c r="A220" s="1" t="s">
        <v>8279</v>
      </c>
      <c r="B220" s="1" t="s">
        <v>8278</v>
      </c>
      <c r="C220" s="1"/>
      <c r="D220" s="1"/>
      <c r="E220" s="1"/>
      <c r="F220" s="1"/>
      <c r="G220" s="1"/>
      <c r="H220" s="1"/>
      <c r="I220" s="1"/>
      <c r="J220" s="1"/>
      <c r="K220" s="1" t="s">
        <v>55</v>
      </c>
      <c r="L220" s="1" t="s">
        <v>116</v>
      </c>
      <c r="M220" s="1"/>
      <c r="N220" s="1"/>
      <c r="O220" s="1"/>
      <c r="P220" s="1"/>
      <c r="Q220" s="1"/>
      <c r="R220" s="1"/>
      <c r="S220" s="1"/>
      <c r="T220" s="1"/>
      <c r="U220" s="1" t="s">
        <v>55</v>
      </c>
      <c r="V220" s="1" t="s">
        <v>273</v>
      </c>
      <c r="W220" s="1" t="s">
        <v>50</v>
      </c>
      <c r="X220" s="1" t="s">
        <v>500</v>
      </c>
      <c r="Y220" s="1"/>
      <c r="Z220" s="1"/>
      <c r="AA220" s="1"/>
      <c r="AB220" s="1"/>
      <c r="AC220" s="1"/>
      <c r="AD220" s="1"/>
      <c r="AE220" s="1"/>
      <c r="AF220" s="1"/>
      <c r="AG220" s="1" t="s">
        <v>116</v>
      </c>
      <c r="AH220" s="1" t="s">
        <v>958</v>
      </c>
      <c r="AI220" s="1" t="s">
        <v>8279</v>
      </c>
      <c r="AJ220" s="1" t="s">
        <v>180</v>
      </c>
      <c r="AK220" s="1" t="s">
        <v>8261</v>
      </c>
      <c r="AL220" s="1" t="s">
        <v>8192</v>
      </c>
      <c r="AM220" s="1" t="s">
        <v>84</v>
      </c>
      <c r="AN220" s="1" t="str">
        <f t="shared" si="6"/>
        <v>2017</v>
      </c>
      <c r="AO220" s="1">
        <f t="shared" si="7"/>
        <v>60</v>
      </c>
      <c r="AP220" s="1" t="s">
        <v>60</v>
      </c>
      <c r="AQ220" s="1" t="s">
        <v>61</v>
      </c>
      <c r="AR220" s="1" t="s">
        <v>168</v>
      </c>
      <c r="AS220" s="1" t="s">
        <v>240</v>
      </c>
      <c r="AT220" s="1"/>
      <c r="AU220" s="1" t="s">
        <v>354</v>
      </c>
      <c r="AV220" s="1" t="s">
        <v>8281</v>
      </c>
      <c r="AW220" s="1" t="s">
        <v>54</v>
      </c>
      <c r="AX220" s="1" t="s">
        <v>2832</v>
      </c>
    </row>
    <row r="221" spans="1:50">
      <c r="A221" s="1" t="s">
        <v>8283</v>
      </c>
      <c r="B221" s="1" t="s">
        <v>8282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 t="s">
        <v>715</v>
      </c>
      <c r="S221" s="1" t="s">
        <v>219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 t="s">
        <v>8283</v>
      </c>
      <c r="AJ221" s="1" t="s">
        <v>583</v>
      </c>
      <c r="AK221" s="1" t="s">
        <v>8261</v>
      </c>
      <c r="AL221" s="1" t="s">
        <v>8261</v>
      </c>
      <c r="AM221" s="1" t="s">
        <v>8182</v>
      </c>
      <c r="AN221" s="1" t="str">
        <f t="shared" si="6"/>
        <v>2010</v>
      </c>
      <c r="AO221" s="1">
        <f t="shared" si="7"/>
        <v>12</v>
      </c>
      <c r="AP221" s="1" t="s">
        <v>60</v>
      </c>
      <c r="AQ221" s="1" t="s">
        <v>61</v>
      </c>
      <c r="AR221" s="1" t="s">
        <v>346</v>
      </c>
      <c r="AS221" s="1" t="s">
        <v>233</v>
      </c>
      <c r="AT221" s="1"/>
      <c r="AU221" s="1" t="s">
        <v>65</v>
      </c>
      <c r="AV221" s="1" t="s">
        <v>56</v>
      </c>
      <c r="AW221" s="1"/>
      <c r="AX221" s="1"/>
    </row>
    <row r="222" spans="1:50">
      <c r="A222" s="1" t="s">
        <v>8286</v>
      </c>
      <c r="B222" s="1" t="s">
        <v>8285</v>
      </c>
      <c r="C222" s="1"/>
      <c r="D222" s="1"/>
      <c r="E222" s="1"/>
      <c r="F222" s="1"/>
      <c r="G222" s="1"/>
      <c r="H222" s="1" t="s">
        <v>472</v>
      </c>
      <c r="I222" s="1"/>
      <c r="J222" s="1"/>
      <c r="K222" s="1"/>
      <c r="L222" s="1"/>
      <c r="M222" s="1"/>
      <c r="N222" s="1"/>
      <c r="O222" s="1"/>
      <c r="P222" s="1"/>
      <c r="Q222" s="1" t="s">
        <v>273</v>
      </c>
      <c r="R222" s="1"/>
      <c r="S222" s="1"/>
      <c r="T222" s="1" t="s">
        <v>472</v>
      </c>
      <c r="U222" s="1"/>
      <c r="V222" s="1"/>
      <c r="W222" s="1"/>
      <c r="X222" s="1"/>
      <c r="Y222" s="1"/>
      <c r="Z222" s="1"/>
      <c r="AA222" s="1"/>
      <c r="AB222" s="1"/>
      <c r="AC222" s="1" t="s">
        <v>273</v>
      </c>
      <c r="AD222" s="1"/>
      <c r="AE222" s="1"/>
      <c r="AF222" s="1"/>
      <c r="AG222" s="1"/>
      <c r="AH222" s="1"/>
      <c r="AI222" s="1" t="s">
        <v>8286</v>
      </c>
      <c r="AJ222" s="1" t="s">
        <v>217</v>
      </c>
      <c r="AK222" s="1" t="s">
        <v>8261</v>
      </c>
      <c r="AL222" s="1" t="s">
        <v>8261</v>
      </c>
      <c r="AM222" s="1" t="s">
        <v>517</v>
      </c>
      <c r="AN222" s="1" t="str">
        <f t="shared" si="6"/>
        <v>2019</v>
      </c>
      <c r="AO222" s="1">
        <f t="shared" si="7"/>
        <v>15</v>
      </c>
      <c r="AP222" s="1" t="s">
        <v>60</v>
      </c>
      <c r="AQ222" s="1" t="s">
        <v>61</v>
      </c>
      <c r="AR222" s="1" t="s">
        <v>206</v>
      </c>
      <c r="AS222" s="1" t="s">
        <v>515</v>
      </c>
      <c r="AT222" s="1"/>
      <c r="AU222" s="1" t="s">
        <v>65</v>
      </c>
      <c r="AV222" s="1" t="s">
        <v>77</v>
      </c>
      <c r="AW222" s="1"/>
      <c r="AX222" s="1"/>
    </row>
    <row r="223" spans="1:50">
      <c r="A223" s="1" t="s">
        <v>8290</v>
      </c>
      <c r="B223" s="1" t="s">
        <v>8289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 t="s">
        <v>50</v>
      </c>
      <c r="X223" s="1" t="s">
        <v>500</v>
      </c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 t="s">
        <v>8290</v>
      </c>
      <c r="AJ223" s="1" t="s">
        <v>189</v>
      </c>
      <c r="AK223" s="1" t="s">
        <v>8261</v>
      </c>
      <c r="AL223" s="1" t="s">
        <v>8261</v>
      </c>
      <c r="AM223" s="1" t="s">
        <v>397</v>
      </c>
      <c r="AN223" s="1" t="str">
        <f t="shared" si="6"/>
        <v>2020</v>
      </c>
      <c r="AO223" s="1">
        <f t="shared" si="7"/>
        <v>47</v>
      </c>
      <c r="AP223" s="1" t="s">
        <v>60</v>
      </c>
      <c r="AQ223" s="1" t="s">
        <v>61</v>
      </c>
      <c r="AR223" s="1" t="s">
        <v>388</v>
      </c>
      <c r="AS223" s="1" t="s">
        <v>308</v>
      </c>
      <c r="AT223" s="1"/>
      <c r="AU223" s="1"/>
      <c r="AV223" s="1" t="s">
        <v>576</v>
      </c>
      <c r="AW223" s="1" t="s">
        <v>54</v>
      </c>
      <c r="AX223" s="1" t="s">
        <v>2832</v>
      </c>
    </row>
    <row r="224" spans="1:50">
      <c r="A224" s="1" t="s">
        <v>8293</v>
      </c>
      <c r="B224" s="1" t="s">
        <v>8292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 t="s">
        <v>715</v>
      </c>
      <c r="V224" s="1" t="s">
        <v>273</v>
      </c>
      <c r="W224" s="1" t="s">
        <v>3072</v>
      </c>
      <c r="X224" s="1" t="s">
        <v>273</v>
      </c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 t="s">
        <v>8293</v>
      </c>
      <c r="AJ224" s="1" t="s">
        <v>149</v>
      </c>
      <c r="AK224" s="1" t="s">
        <v>8294</v>
      </c>
      <c r="AL224" s="1" t="s">
        <v>8294</v>
      </c>
      <c r="AM224" s="1" t="s">
        <v>1174</v>
      </c>
      <c r="AN224" s="1" t="str">
        <f t="shared" si="6"/>
        <v>2019</v>
      </c>
      <c r="AO224" s="1">
        <f t="shared" si="7"/>
        <v>38</v>
      </c>
      <c r="AP224" s="1" t="s">
        <v>79</v>
      </c>
      <c r="AQ224" s="1" t="s">
        <v>61</v>
      </c>
      <c r="AR224" s="1" t="s">
        <v>988</v>
      </c>
      <c r="AS224" s="1" t="s">
        <v>500</v>
      </c>
      <c r="AT224" s="1" t="s">
        <v>8296</v>
      </c>
      <c r="AU224" s="1" t="s">
        <v>105</v>
      </c>
      <c r="AV224" s="1" t="s">
        <v>598</v>
      </c>
      <c r="AW224" s="1" t="s">
        <v>55</v>
      </c>
      <c r="AX224" s="1" t="s">
        <v>475</v>
      </c>
    </row>
    <row r="225" spans="1:50">
      <c r="A225" s="1" t="s">
        <v>8298</v>
      </c>
      <c r="B225" s="1" t="s">
        <v>8297</v>
      </c>
      <c r="C225" s="1" t="s">
        <v>50</v>
      </c>
      <c r="D225" s="1" t="s">
        <v>125</v>
      </c>
      <c r="E225" s="1"/>
      <c r="F225" s="1"/>
      <c r="G225" s="1"/>
      <c r="H225" s="1" t="s">
        <v>53</v>
      </c>
      <c r="I225" s="1"/>
      <c r="J225" s="1" t="s">
        <v>54</v>
      </c>
      <c r="K225" s="1" t="s">
        <v>55</v>
      </c>
      <c r="L225" s="1" t="s">
        <v>116</v>
      </c>
      <c r="M225" s="1" t="s">
        <v>99</v>
      </c>
      <c r="N225" s="1"/>
      <c r="O225" s="1"/>
      <c r="P225" s="1"/>
      <c r="Q225" s="1" t="s">
        <v>273</v>
      </c>
      <c r="R225" s="1"/>
      <c r="S225" s="1"/>
      <c r="T225" s="1" t="s">
        <v>50</v>
      </c>
      <c r="U225" s="1" t="s">
        <v>55</v>
      </c>
      <c r="V225" s="1" t="s">
        <v>273</v>
      </c>
      <c r="W225" s="1" t="s">
        <v>53</v>
      </c>
      <c r="X225" s="1" t="s">
        <v>273</v>
      </c>
      <c r="Y225" s="1" t="s">
        <v>50</v>
      </c>
      <c r="Z225" s="1"/>
      <c r="AA225" s="1"/>
      <c r="AB225" s="1"/>
      <c r="AC225" s="1" t="s">
        <v>273</v>
      </c>
      <c r="AD225" s="1" t="s">
        <v>273</v>
      </c>
      <c r="AE225" s="1"/>
      <c r="AF225" s="1"/>
      <c r="AG225" s="1" t="s">
        <v>58</v>
      </c>
      <c r="AH225" s="1" t="s">
        <v>273</v>
      </c>
      <c r="AI225" s="1" t="s">
        <v>8298</v>
      </c>
      <c r="AJ225" s="1" t="s">
        <v>1343</v>
      </c>
      <c r="AK225" s="1" t="s">
        <v>8294</v>
      </c>
      <c r="AL225" s="1" t="s">
        <v>8294</v>
      </c>
      <c r="AM225" s="1"/>
      <c r="AN225" s="1" t="str">
        <f t="shared" si="6"/>
        <v>1900</v>
      </c>
      <c r="AO225" s="1">
        <f t="shared" si="7"/>
        <v>-79</v>
      </c>
      <c r="AP225" s="1" t="s">
        <v>60</v>
      </c>
      <c r="AQ225" s="1" t="s">
        <v>61</v>
      </c>
      <c r="AR225" s="1" t="s">
        <v>232</v>
      </c>
      <c r="AS225" s="1" t="s">
        <v>6759</v>
      </c>
      <c r="AT225" s="1"/>
      <c r="AU225" s="1" t="s">
        <v>2061</v>
      </c>
      <c r="AV225" s="1" t="s">
        <v>8300</v>
      </c>
      <c r="AW225" s="1"/>
      <c r="AX225" s="1"/>
    </row>
    <row r="226" spans="1:50">
      <c r="A226" s="1" t="s">
        <v>8302</v>
      </c>
      <c r="B226" s="1" t="s">
        <v>8301</v>
      </c>
      <c r="C226" s="1"/>
      <c r="D226" s="1"/>
      <c r="E226" s="1"/>
      <c r="F226" s="1"/>
      <c r="G226" s="1" t="s">
        <v>55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 t="s">
        <v>8302</v>
      </c>
      <c r="AJ226" s="1" t="s">
        <v>308</v>
      </c>
      <c r="AK226" s="1" t="s">
        <v>8294</v>
      </c>
      <c r="AL226" s="1" t="s">
        <v>8294</v>
      </c>
      <c r="AM226" s="1" t="s">
        <v>8304</v>
      </c>
      <c r="AN226" s="1" t="str">
        <f t="shared" si="6"/>
        <v>2013</v>
      </c>
      <c r="AO226" s="1">
        <f t="shared" si="7"/>
        <v>50</v>
      </c>
      <c r="AP226" s="1" t="s">
        <v>79</v>
      </c>
      <c r="AQ226" s="1" t="s">
        <v>61</v>
      </c>
      <c r="AR226" s="1" t="s">
        <v>150</v>
      </c>
      <c r="AS226" s="1" t="s">
        <v>515</v>
      </c>
      <c r="AT226" s="1"/>
      <c r="AU226" s="1" t="s">
        <v>3261</v>
      </c>
      <c r="AV226" s="1" t="s">
        <v>1388</v>
      </c>
      <c r="AW226" s="1"/>
      <c r="AX226" s="1"/>
    </row>
    <row r="227" spans="1:50">
      <c r="A227" s="1" t="s">
        <v>8306</v>
      </c>
      <c r="B227" s="1" t="s">
        <v>8305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 t="s">
        <v>54</v>
      </c>
      <c r="X227" s="1" t="s">
        <v>273</v>
      </c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 t="s">
        <v>8306</v>
      </c>
      <c r="AJ227" s="1" t="s">
        <v>177</v>
      </c>
      <c r="AK227" s="1" t="s">
        <v>8294</v>
      </c>
      <c r="AL227" s="1" t="s">
        <v>8294</v>
      </c>
      <c r="AM227" s="1" t="s">
        <v>7891</v>
      </c>
      <c r="AN227" s="1" t="str">
        <f t="shared" si="6"/>
        <v>2007</v>
      </c>
      <c r="AO227" s="1">
        <f t="shared" si="7"/>
        <v>10</v>
      </c>
      <c r="AP227" s="1" t="s">
        <v>79</v>
      </c>
      <c r="AQ227" s="1" t="s">
        <v>102</v>
      </c>
      <c r="AR227" s="1" t="s">
        <v>265</v>
      </c>
      <c r="AS227" s="1" t="s">
        <v>1070</v>
      </c>
      <c r="AT227" s="1"/>
      <c r="AU227" s="1" t="s">
        <v>114</v>
      </c>
      <c r="AV227" s="1" t="s">
        <v>2218</v>
      </c>
      <c r="AW227" s="1" t="s">
        <v>55</v>
      </c>
      <c r="AX227" s="1" t="s">
        <v>475</v>
      </c>
    </row>
    <row r="228" spans="1:50">
      <c r="A228" s="1" t="s">
        <v>8309</v>
      </c>
      <c r="B228" s="1" t="s">
        <v>8308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 t="s">
        <v>3072</v>
      </c>
      <c r="S228" s="1" t="s">
        <v>500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 t="s">
        <v>8309</v>
      </c>
      <c r="AJ228" s="1" t="s">
        <v>344</v>
      </c>
      <c r="AK228" s="1" t="s">
        <v>8294</v>
      </c>
      <c r="AL228" s="1" t="s">
        <v>8294</v>
      </c>
      <c r="AM228" s="1" t="s">
        <v>8311</v>
      </c>
      <c r="AN228" s="1" t="str">
        <f t="shared" si="6"/>
        <v>2020</v>
      </c>
      <c r="AO228" s="1">
        <f t="shared" si="7"/>
        <v>21</v>
      </c>
      <c r="AP228" s="1" t="s">
        <v>60</v>
      </c>
      <c r="AQ228" s="1" t="s">
        <v>61</v>
      </c>
      <c r="AR228" s="1" t="s">
        <v>135</v>
      </c>
      <c r="AS228" s="1" t="s">
        <v>189</v>
      </c>
      <c r="AT228" s="1"/>
      <c r="AU228" s="1" t="s">
        <v>1559</v>
      </c>
      <c r="AV228" s="1" t="s">
        <v>56</v>
      </c>
      <c r="AW228" s="1"/>
      <c r="AX228" s="1"/>
    </row>
    <row r="229" spans="1:50">
      <c r="A229" s="1" t="s">
        <v>8315</v>
      </c>
      <c r="B229" s="1" t="s">
        <v>8314</v>
      </c>
      <c r="C229" s="1"/>
      <c r="D229" s="1"/>
      <c r="E229" s="1"/>
      <c r="F229" s="1"/>
      <c r="G229" s="1"/>
      <c r="H229" s="1"/>
      <c r="I229" s="1" t="s">
        <v>53</v>
      </c>
      <c r="J229" s="1"/>
      <c r="K229" s="1"/>
      <c r="L229" s="1" t="s">
        <v>116</v>
      </c>
      <c r="M229" s="1"/>
      <c r="N229" s="1"/>
      <c r="O229" s="1"/>
      <c r="P229" s="1"/>
      <c r="Q229" s="1"/>
      <c r="R229" s="1" t="s">
        <v>715</v>
      </c>
      <c r="S229" s="1" t="s">
        <v>958</v>
      </c>
      <c r="T229" s="1"/>
      <c r="U229" s="1"/>
      <c r="V229" s="1"/>
      <c r="W229" s="1" t="s">
        <v>715</v>
      </c>
      <c r="X229" s="1" t="s">
        <v>958</v>
      </c>
      <c r="Y229" s="1"/>
      <c r="Z229" s="1"/>
      <c r="AA229" s="1"/>
      <c r="AB229" s="1"/>
      <c r="AC229" s="1"/>
      <c r="AD229" s="1"/>
      <c r="AE229" s="1"/>
      <c r="AF229" s="1"/>
      <c r="AG229" s="1" t="s">
        <v>141</v>
      </c>
      <c r="AH229" s="1" t="s">
        <v>958</v>
      </c>
      <c r="AI229" s="1" t="s">
        <v>8315</v>
      </c>
      <c r="AJ229" s="1" t="s">
        <v>263</v>
      </c>
      <c r="AK229" s="1" t="s">
        <v>8294</v>
      </c>
      <c r="AL229" s="1" t="s">
        <v>8294</v>
      </c>
      <c r="AM229" s="1" t="s">
        <v>3781</v>
      </c>
      <c r="AN229" s="1" t="str">
        <f t="shared" si="6"/>
        <v>2019</v>
      </c>
      <c r="AO229" s="1">
        <f t="shared" si="7"/>
        <v>17</v>
      </c>
      <c r="AP229" s="1" t="s">
        <v>79</v>
      </c>
      <c r="AQ229" s="1" t="s">
        <v>61</v>
      </c>
      <c r="AR229" s="1" t="s">
        <v>103</v>
      </c>
      <c r="AS229" s="1" t="s">
        <v>382</v>
      </c>
      <c r="AT229" s="1"/>
      <c r="AU229" s="1" t="s">
        <v>65</v>
      </c>
      <c r="AV229" s="1" t="s">
        <v>183</v>
      </c>
      <c r="AW229" s="1"/>
      <c r="AX229" s="1"/>
    </row>
    <row r="230" spans="1:50">
      <c r="A230" s="1" t="s">
        <v>8320</v>
      </c>
      <c r="B230" s="1" t="s">
        <v>8319</v>
      </c>
      <c r="C230" s="1"/>
      <c r="D230" s="1"/>
      <c r="E230" s="1" t="s">
        <v>53</v>
      </c>
      <c r="F230" s="1" t="s">
        <v>323</v>
      </c>
      <c r="G230" s="1" t="s">
        <v>54</v>
      </c>
      <c r="H230" s="1"/>
      <c r="I230" s="1" t="s">
        <v>53</v>
      </c>
      <c r="J230" s="1"/>
      <c r="K230" s="1"/>
      <c r="L230" s="1"/>
      <c r="M230" s="1"/>
      <c r="N230" s="1"/>
      <c r="O230" s="1"/>
      <c r="P230" s="1"/>
      <c r="Q230" s="1"/>
      <c r="R230" s="1" t="s">
        <v>50</v>
      </c>
      <c r="S230" s="1" t="s">
        <v>136</v>
      </c>
      <c r="T230" s="1"/>
      <c r="U230" s="1"/>
      <c r="V230" s="1"/>
      <c r="W230" s="1"/>
      <c r="X230" s="1"/>
      <c r="Y230" s="1"/>
      <c r="Z230" s="1"/>
      <c r="AA230" s="1"/>
      <c r="AB230" s="1" t="s">
        <v>4682</v>
      </c>
      <c r="AC230" s="1"/>
      <c r="AD230" s="1"/>
      <c r="AE230" s="1"/>
      <c r="AF230" s="1"/>
      <c r="AG230" s="1" t="s">
        <v>50</v>
      </c>
      <c r="AH230" s="1" t="s">
        <v>136</v>
      </c>
      <c r="AI230" s="1" t="s">
        <v>8320</v>
      </c>
      <c r="AJ230" s="1" t="s">
        <v>310</v>
      </c>
      <c r="AK230" s="1" t="s">
        <v>4988</v>
      </c>
      <c r="AL230" s="1" t="s">
        <v>4988</v>
      </c>
      <c r="AM230" s="1" t="s">
        <v>3977</v>
      </c>
      <c r="AN230" s="1" t="str">
        <f t="shared" si="6"/>
        <v>2020</v>
      </c>
      <c r="AO230" s="1">
        <f t="shared" si="7"/>
        <v>45</v>
      </c>
      <c r="AP230" s="1" t="s">
        <v>79</v>
      </c>
      <c r="AQ230" s="1" t="s">
        <v>61</v>
      </c>
      <c r="AR230" s="1" t="s">
        <v>103</v>
      </c>
      <c r="AS230" s="1" t="s">
        <v>387</v>
      </c>
      <c r="AT230" s="1"/>
      <c r="AU230" s="1" t="s">
        <v>377</v>
      </c>
      <c r="AV230" s="1" t="s">
        <v>56</v>
      </c>
      <c r="AW230" s="1"/>
      <c r="AX230" s="1"/>
    </row>
    <row r="231" spans="1:50">
      <c r="A231" s="1" t="s">
        <v>8323</v>
      </c>
      <c r="B231" s="1" t="s">
        <v>8322</v>
      </c>
      <c r="C231" s="1" t="s">
        <v>50</v>
      </c>
      <c r="D231" s="1" t="s">
        <v>125</v>
      </c>
      <c r="E231" s="1" t="s">
        <v>53</v>
      </c>
      <c r="F231" s="1" t="s">
        <v>323</v>
      </c>
      <c r="G231" s="1" t="s">
        <v>54</v>
      </c>
      <c r="H231" s="1" t="s">
        <v>50</v>
      </c>
      <c r="I231" s="1"/>
      <c r="J231" s="1" t="s">
        <v>54</v>
      </c>
      <c r="K231" s="1" t="s">
        <v>55</v>
      </c>
      <c r="L231" s="1"/>
      <c r="M231" s="1"/>
      <c r="N231" s="1"/>
      <c r="O231" s="1"/>
      <c r="P231" s="1"/>
      <c r="Q231" s="1" t="s">
        <v>136</v>
      </c>
      <c r="R231" s="1"/>
      <c r="S231" s="1"/>
      <c r="T231" s="1" t="s">
        <v>53</v>
      </c>
      <c r="U231" s="1" t="s">
        <v>116</v>
      </c>
      <c r="V231" s="1" t="s">
        <v>136</v>
      </c>
      <c r="W231" s="1"/>
      <c r="X231" s="1"/>
      <c r="Y231" s="1"/>
      <c r="Z231" s="1"/>
      <c r="AA231" s="1"/>
      <c r="AB231" s="1" t="s">
        <v>4682</v>
      </c>
      <c r="AC231" s="1" t="s">
        <v>136</v>
      </c>
      <c r="AD231" s="1"/>
      <c r="AE231" s="1"/>
      <c r="AF231" s="1"/>
      <c r="AG231" s="1" t="s">
        <v>108</v>
      </c>
      <c r="AH231" s="1" t="s">
        <v>136</v>
      </c>
      <c r="AI231" s="1" t="s">
        <v>8323</v>
      </c>
      <c r="AJ231" s="1" t="s">
        <v>515</v>
      </c>
      <c r="AK231" s="1" t="s">
        <v>4988</v>
      </c>
      <c r="AL231" s="1" t="s">
        <v>4988</v>
      </c>
      <c r="AM231" s="1" t="s">
        <v>873</v>
      </c>
      <c r="AN231" s="1" t="str">
        <f t="shared" si="6"/>
        <v>2017</v>
      </c>
      <c r="AO231" s="1">
        <f t="shared" si="7"/>
        <v>62</v>
      </c>
      <c r="AP231" s="1" t="s">
        <v>60</v>
      </c>
      <c r="AQ231" s="1" t="s">
        <v>61</v>
      </c>
      <c r="AR231" s="1" t="s">
        <v>119</v>
      </c>
      <c r="AS231" s="1" t="s">
        <v>310</v>
      </c>
      <c r="AT231" s="1"/>
      <c r="AU231" s="1" t="s">
        <v>354</v>
      </c>
      <c r="AV231" s="1" t="s">
        <v>1560</v>
      </c>
      <c r="AW231" s="1"/>
      <c r="AX231" s="1"/>
    </row>
    <row r="232" spans="1:50">
      <c r="A232" s="1" t="s">
        <v>8326</v>
      </c>
      <c r="B232" s="1" t="s">
        <v>8325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 t="s">
        <v>141</v>
      </c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 t="s">
        <v>8326</v>
      </c>
      <c r="AJ232" s="1" t="s">
        <v>130</v>
      </c>
      <c r="AK232" s="1" t="s">
        <v>4988</v>
      </c>
      <c r="AL232" s="1" t="s">
        <v>4988</v>
      </c>
      <c r="AM232" s="1" t="s">
        <v>384</v>
      </c>
      <c r="AN232" s="1" t="str">
        <f t="shared" si="6"/>
        <v>2015</v>
      </c>
      <c r="AO232" s="1">
        <f t="shared" si="7"/>
        <v>7</v>
      </c>
      <c r="AP232" s="1" t="s">
        <v>79</v>
      </c>
      <c r="AQ232" s="1" t="s">
        <v>61</v>
      </c>
      <c r="AR232" s="1" t="s">
        <v>168</v>
      </c>
      <c r="AS232" s="1" t="s">
        <v>136</v>
      </c>
      <c r="AT232" s="1"/>
      <c r="AU232" s="1" t="s">
        <v>65</v>
      </c>
      <c r="AV232" s="1" t="s">
        <v>1329</v>
      </c>
      <c r="AW232" s="1" t="s">
        <v>55</v>
      </c>
      <c r="AX232" s="1" t="s">
        <v>475</v>
      </c>
    </row>
    <row r="233" spans="1:50">
      <c r="A233" s="1" t="s">
        <v>8357</v>
      </c>
      <c r="B233" s="1" t="s">
        <v>8356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 t="s">
        <v>715</v>
      </c>
      <c r="S233" s="1" t="s">
        <v>382</v>
      </c>
      <c r="T233" s="1"/>
      <c r="U233" s="1" t="s">
        <v>715</v>
      </c>
      <c r="V233" s="1" t="s">
        <v>219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 t="s">
        <v>8357</v>
      </c>
      <c r="AJ233" s="1" t="s">
        <v>99</v>
      </c>
      <c r="AK233" s="1" t="s">
        <v>4988</v>
      </c>
      <c r="AL233" s="1" t="s">
        <v>4988</v>
      </c>
      <c r="AM233" s="1" t="s">
        <v>5844</v>
      </c>
      <c r="AN233" s="1" t="str">
        <f t="shared" si="6"/>
        <v>2019</v>
      </c>
      <c r="AO233" s="1">
        <f t="shared" si="7"/>
        <v>5</v>
      </c>
      <c r="AP233" s="1" t="s">
        <v>79</v>
      </c>
      <c r="AQ233" s="1" t="s">
        <v>61</v>
      </c>
      <c r="AR233" s="1" t="s">
        <v>1302</v>
      </c>
      <c r="AS233" s="1" t="s">
        <v>169</v>
      </c>
      <c r="AT233" s="1"/>
      <c r="AU233" s="1" t="s">
        <v>65</v>
      </c>
      <c r="AV233" s="1" t="s">
        <v>1329</v>
      </c>
      <c r="AW233" s="1" t="s">
        <v>55</v>
      </c>
      <c r="AX233" s="1" t="s">
        <v>475</v>
      </c>
    </row>
    <row r="234" spans="1:50">
      <c r="A234" s="1" t="s">
        <v>8414</v>
      </c>
      <c r="B234" s="1" t="s">
        <v>8413</v>
      </c>
      <c r="C234" s="1"/>
      <c r="D234" s="1"/>
      <c r="E234" s="1"/>
      <c r="F234" s="1"/>
      <c r="G234" s="1" t="s">
        <v>55</v>
      </c>
      <c r="H234" s="1"/>
      <c r="I234" s="1"/>
      <c r="J234" s="1" t="s">
        <v>54</v>
      </c>
      <c r="K234" s="1" t="s">
        <v>55</v>
      </c>
      <c r="L234" s="1" t="s">
        <v>116</v>
      </c>
      <c r="M234" s="1"/>
      <c r="N234" s="1"/>
      <c r="O234" s="1"/>
      <c r="P234" s="1"/>
      <c r="Q234" s="1"/>
      <c r="R234" s="1"/>
      <c r="S234" s="1"/>
      <c r="T234" s="1" t="s">
        <v>141</v>
      </c>
      <c r="U234" s="1" t="s">
        <v>55</v>
      </c>
      <c r="V234" s="1" t="s">
        <v>273</v>
      </c>
      <c r="W234" s="1" t="s">
        <v>3072</v>
      </c>
      <c r="X234" s="1" t="s">
        <v>273</v>
      </c>
      <c r="Y234" s="1"/>
      <c r="Z234" s="1"/>
      <c r="AA234" s="1"/>
      <c r="AB234" s="1" t="s">
        <v>55</v>
      </c>
      <c r="AC234" s="1" t="s">
        <v>500</v>
      </c>
      <c r="AD234" s="1"/>
      <c r="AE234" s="1"/>
      <c r="AF234" s="1"/>
      <c r="AG234" s="1" t="s">
        <v>116</v>
      </c>
      <c r="AH234" s="1" t="s">
        <v>273</v>
      </c>
      <c r="AI234" s="1" t="s">
        <v>8414</v>
      </c>
      <c r="AJ234" s="1" t="s">
        <v>233</v>
      </c>
      <c r="AK234" s="1" t="s">
        <v>8415</v>
      </c>
      <c r="AL234" s="1" t="s">
        <v>8415</v>
      </c>
      <c r="AM234" s="1" t="s">
        <v>8418</v>
      </c>
      <c r="AN234" s="1" t="str">
        <f t="shared" si="6"/>
        <v>2019</v>
      </c>
      <c r="AO234" s="1">
        <f t="shared" si="7"/>
        <v>48</v>
      </c>
      <c r="AP234" s="1" t="s">
        <v>79</v>
      </c>
      <c r="AQ234" s="1" t="s">
        <v>61</v>
      </c>
      <c r="AR234" s="1" t="s">
        <v>135</v>
      </c>
      <c r="AS234" s="1" t="s">
        <v>160</v>
      </c>
      <c r="AT234" s="1" t="s">
        <v>853</v>
      </c>
      <c r="AU234" s="1" t="s">
        <v>105</v>
      </c>
      <c r="AV234" s="1" t="s">
        <v>576</v>
      </c>
      <c r="AW234" s="1"/>
      <c r="AX234" s="1"/>
    </row>
    <row r="235" spans="1:50">
      <c r="A235" s="1" t="s">
        <v>8420</v>
      </c>
      <c r="B235" s="1" t="s">
        <v>8419</v>
      </c>
      <c r="C235" s="1"/>
      <c r="D235" s="1"/>
      <c r="E235" s="1"/>
      <c r="F235" s="1"/>
      <c r="G235" s="1" t="s">
        <v>54</v>
      </c>
      <c r="H235" s="1"/>
      <c r="I235" s="1"/>
      <c r="J235" s="1"/>
      <c r="K235" s="1"/>
      <c r="L235" s="1" t="s">
        <v>116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 t="s">
        <v>472</v>
      </c>
      <c r="X235" s="1" t="s">
        <v>219</v>
      </c>
      <c r="Y235" s="1"/>
      <c r="Z235" s="1"/>
      <c r="AA235" s="1"/>
      <c r="AB235" s="1" t="s">
        <v>54</v>
      </c>
      <c r="AC235" s="1"/>
      <c r="AD235" s="1"/>
      <c r="AE235" s="1"/>
      <c r="AF235" s="1"/>
      <c r="AG235" s="1"/>
      <c r="AH235" s="1"/>
      <c r="AI235" s="1" t="s">
        <v>8420</v>
      </c>
      <c r="AJ235" s="1" t="s">
        <v>530</v>
      </c>
      <c r="AK235" s="1" t="s">
        <v>8415</v>
      </c>
      <c r="AL235" s="1" t="s">
        <v>8415</v>
      </c>
      <c r="AM235" s="1" t="s">
        <v>1249</v>
      </c>
      <c r="AN235" s="1" t="str">
        <f t="shared" si="6"/>
        <v>2018</v>
      </c>
      <c r="AO235" s="1">
        <f t="shared" si="7"/>
        <v>31</v>
      </c>
      <c r="AP235" s="1" t="s">
        <v>79</v>
      </c>
      <c r="AQ235" s="1" t="s">
        <v>61</v>
      </c>
      <c r="AR235" s="1" t="s">
        <v>265</v>
      </c>
      <c r="AS235" s="1" t="s">
        <v>256</v>
      </c>
      <c r="AT235" s="1" t="s">
        <v>3849</v>
      </c>
      <c r="AU235" s="1" t="s">
        <v>226</v>
      </c>
      <c r="AV235" s="1" t="s">
        <v>356</v>
      </c>
      <c r="AW235" s="1"/>
      <c r="AX235" s="1"/>
    </row>
    <row r="236" spans="1:50">
      <c r="A236" s="1" t="s">
        <v>8423</v>
      </c>
      <c r="B236" s="1" t="s">
        <v>8422</v>
      </c>
      <c r="C236" s="1"/>
      <c r="D236" s="1"/>
      <c r="E236" s="1"/>
      <c r="F236" s="1"/>
      <c r="G236" s="1" t="s">
        <v>54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 t="s">
        <v>54</v>
      </c>
      <c r="AC236" s="1"/>
      <c r="AD236" s="1"/>
      <c r="AE236" s="1"/>
      <c r="AF236" s="1"/>
      <c r="AG236" s="1"/>
      <c r="AH236" s="1"/>
      <c r="AI236" s="1" t="s">
        <v>8423</v>
      </c>
      <c r="AJ236" s="1" t="s">
        <v>197</v>
      </c>
      <c r="AK236" s="1" t="s">
        <v>8415</v>
      </c>
      <c r="AL236" s="1" t="s">
        <v>8415</v>
      </c>
      <c r="AM236" s="1" t="s">
        <v>93</v>
      </c>
      <c r="AN236" s="1" t="str">
        <f t="shared" si="6"/>
        <v>2014</v>
      </c>
      <c r="AO236" s="1">
        <f t="shared" si="7"/>
        <v>11</v>
      </c>
      <c r="AP236" s="1" t="s">
        <v>60</v>
      </c>
      <c r="AQ236" s="1" t="s">
        <v>61</v>
      </c>
      <c r="AR236" s="1" t="s">
        <v>432</v>
      </c>
      <c r="AS236" s="1" t="s">
        <v>120</v>
      </c>
      <c r="AT236" s="1" t="s">
        <v>8425</v>
      </c>
      <c r="AU236" s="1" t="s">
        <v>65</v>
      </c>
      <c r="AV236" s="1" t="s">
        <v>304</v>
      </c>
      <c r="AW236" s="1" t="s">
        <v>55</v>
      </c>
      <c r="AX236" s="1" t="s">
        <v>475</v>
      </c>
    </row>
    <row r="237" spans="1:50">
      <c r="A237" s="1" t="s">
        <v>8427</v>
      </c>
      <c r="B237" s="1" t="s">
        <v>8426</v>
      </c>
      <c r="C237" s="1"/>
      <c r="D237" s="1"/>
      <c r="E237" s="1"/>
      <c r="F237" s="1"/>
      <c r="G237" s="1" t="s">
        <v>55</v>
      </c>
      <c r="H237" s="1"/>
      <c r="I237" s="1"/>
      <c r="J237" s="1" t="s">
        <v>54</v>
      </c>
      <c r="K237" s="1"/>
      <c r="L237" s="1"/>
      <c r="M237" s="1"/>
      <c r="N237" s="1"/>
      <c r="O237" s="1"/>
      <c r="P237" s="1"/>
      <c r="Q237" s="1"/>
      <c r="R237" s="1"/>
      <c r="S237" s="1"/>
      <c r="T237" s="1" t="s">
        <v>53</v>
      </c>
      <c r="U237" s="1"/>
      <c r="V237" s="1"/>
      <c r="W237" s="1"/>
      <c r="X237" s="1"/>
      <c r="Y237" s="1"/>
      <c r="Z237" s="1"/>
      <c r="AA237" s="1"/>
      <c r="AB237" s="1" t="s">
        <v>55</v>
      </c>
      <c r="AC237" s="1" t="s">
        <v>273</v>
      </c>
      <c r="AD237" s="1"/>
      <c r="AE237" s="1"/>
      <c r="AF237" s="1"/>
      <c r="AG237" s="1" t="s">
        <v>53</v>
      </c>
      <c r="AH237" s="1" t="s">
        <v>273</v>
      </c>
      <c r="AI237" s="1" t="s">
        <v>8427</v>
      </c>
      <c r="AJ237" s="1" t="s">
        <v>299</v>
      </c>
      <c r="AK237" s="1" t="s">
        <v>8415</v>
      </c>
      <c r="AL237" s="1" t="s">
        <v>8415</v>
      </c>
      <c r="AM237" s="1" t="s">
        <v>7043</v>
      </c>
      <c r="AN237" s="1" t="str">
        <f t="shared" si="6"/>
        <v>2020</v>
      </c>
      <c r="AO237" s="1">
        <f t="shared" si="7"/>
        <v>44</v>
      </c>
      <c r="AP237" s="1" t="s">
        <v>60</v>
      </c>
      <c r="AQ237" s="1" t="s">
        <v>61</v>
      </c>
      <c r="AR237" s="1" t="s">
        <v>135</v>
      </c>
      <c r="AS237" s="1" t="s">
        <v>484</v>
      </c>
      <c r="AT237" s="1"/>
      <c r="AU237" s="1" t="s">
        <v>83</v>
      </c>
      <c r="AV237" s="1" t="s">
        <v>77</v>
      </c>
      <c r="AW237" s="1" t="s">
        <v>55</v>
      </c>
      <c r="AX237" s="1" t="s">
        <v>475</v>
      </c>
    </row>
    <row r="238" spans="1:50">
      <c r="A238" s="1" t="s">
        <v>8430</v>
      </c>
      <c r="B238" s="1" t="s">
        <v>8429</v>
      </c>
      <c r="C238" s="1"/>
      <c r="D238" s="1"/>
      <c r="E238" s="1"/>
      <c r="F238" s="1"/>
      <c r="G238" s="1" t="s">
        <v>54</v>
      </c>
      <c r="H238" s="1"/>
      <c r="I238" s="1"/>
      <c r="J238" s="1"/>
      <c r="K238" s="1" t="s">
        <v>55</v>
      </c>
      <c r="L238" s="1"/>
      <c r="M238" s="1"/>
      <c r="N238" s="1"/>
      <c r="O238" s="1"/>
      <c r="P238" s="1"/>
      <c r="Q238" s="1"/>
      <c r="R238" s="1"/>
      <c r="S238" s="1"/>
      <c r="T238" s="1"/>
      <c r="U238" s="1" t="s">
        <v>53</v>
      </c>
      <c r="V238" s="1" t="s">
        <v>555</v>
      </c>
      <c r="W238" s="1"/>
      <c r="X238" s="1"/>
      <c r="Y238" s="1"/>
      <c r="Z238" s="1"/>
      <c r="AA238" s="1"/>
      <c r="AB238" s="1" t="s">
        <v>54</v>
      </c>
      <c r="AC238" s="1"/>
      <c r="AD238" s="1"/>
      <c r="AE238" s="1"/>
      <c r="AF238" s="1"/>
      <c r="AG238" s="1"/>
      <c r="AH238" s="1"/>
      <c r="AI238" s="1" t="s">
        <v>8430</v>
      </c>
      <c r="AJ238" s="1" t="s">
        <v>247</v>
      </c>
      <c r="AK238" s="1" t="s">
        <v>8431</v>
      </c>
      <c r="AL238" s="1" t="s">
        <v>8431</v>
      </c>
      <c r="AM238" s="1" t="s">
        <v>5680</v>
      </c>
      <c r="AN238" s="1" t="str">
        <f t="shared" si="6"/>
        <v>2020</v>
      </c>
      <c r="AO238" s="1">
        <f t="shared" si="7"/>
        <v>15</v>
      </c>
      <c r="AP238" s="1" t="s">
        <v>79</v>
      </c>
      <c r="AQ238" s="1" t="s">
        <v>61</v>
      </c>
      <c r="AR238" s="1" t="s">
        <v>168</v>
      </c>
      <c r="AS238" s="1" t="s">
        <v>136</v>
      </c>
      <c r="AT238" s="1" t="s">
        <v>8433</v>
      </c>
      <c r="AU238" s="1" t="s">
        <v>65</v>
      </c>
      <c r="AV238" s="1" t="s">
        <v>304</v>
      </c>
      <c r="AW238" s="1"/>
      <c r="AX238" s="1"/>
    </row>
    <row r="239" spans="1:50">
      <c r="A239" s="1" t="s">
        <v>8435</v>
      </c>
      <c r="B239" s="1" t="s">
        <v>8434</v>
      </c>
      <c r="C239" s="1" t="s">
        <v>50</v>
      </c>
      <c r="D239" s="1" t="s">
        <v>125</v>
      </c>
      <c r="E239" s="1" t="s">
        <v>53</v>
      </c>
      <c r="F239" s="1" t="s">
        <v>323</v>
      </c>
      <c r="G239" s="1" t="s">
        <v>54</v>
      </c>
      <c r="H239" s="1" t="s">
        <v>715</v>
      </c>
      <c r="I239" s="1"/>
      <c r="J239" s="1"/>
      <c r="K239" s="1"/>
      <c r="L239" s="1"/>
      <c r="M239" s="1"/>
      <c r="N239" s="1"/>
      <c r="O239" s="1"/>
      <c r="P239" s="1"/>
      <c r="Q239" s="1" t="s">
        <v>219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 t="s">
        <v>54</v>
      </c>
      <c r="AC239" s="1"/>
      <c r="AD239" s="1"/>
      <c r="AE239" s="1"/>
      <c r="AF239" s="1"/>
      <c r="AG239" s="1" t="s">
        <v>715</v>
      </c>
      <c r="AH239" s="1" t="s">
        <v>219</v>
      </c>
      <c r="AI239" s="1" t="s">
        <v>8435</v>
      </c>
      <c r="AJ239" s="1" t="s">
        <v>108</v>
      </c>
      <c r="AK239" s="1" t="s">
        <v>8431</v>
      </c>
      <c r="AL239" s="1" t="s">
        <v>8431</v>
      </c>
      <c r="AM239" s="1" t="s">
        <v>517</v>
      </c>
      <c r="AN239" s="1" t="str">
        <f t="shared" si="6"/>
        <v>2019</v>
      </c>
      <c r="AO239" s="1">
        <f t="shared" si="7"/>
        <v>7</v>
      </c>
      <c r="AP239" s="1" t="s">
        <v>79</v>
      </c>
      <c r="AQ239" s="1" t="s">
        <v>61</v>
      </c>
      <c r="AR239" s="1" t="s">
        <v>5433</v>
      </c>
      <c r="AS239" s="1" t="s">
        <v>282</v>
      </c>
      <c r="AT239" s="1"/>
      <c r="AU239" s="1" t="s">
        <v>65</v>
      </c>
      <c r="AV239" s="1" t="s">
        <v>125</v>
      </c>
      <c r="AW239" s="1"/>
      <c r="AX239" s="1"/>
    </row>
    <row r="240" spans="1:50">
      <c r="A240" s="1" t="s">
        <v>8438</v>
      </c>
      <c r="B240" s="1" t="s">
        <v>8437</v>
      </c>
      <c r="C240" s="1"/>
      <c r="D240" s="1"/>
      <c r="E240" s="1" t="s">
        <v>53</v>
      </c>
      <c r="F240" s="1" t="s">
        <v>323</v>
      </c>
      <c r="G240" s="1" t="s">
        <v>54</v>
      </c>
      <c r="H240" s="1"/>
      <c r="I240" s="1"/>
      <c r="J240" s="1"/>
      <c r="K240" s="1"/>
      <c r="L240" s="1" t="s">
        <v>116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 t="s">
        <v>3072</v>
      </c>
      <c r="X240" s="1" t="s">
        <v>382</v>
      </c>
      <c r="Y240" s="1"/>
      <c r="Z240" s="1"/>
      <c r="AA240" s="1"/>
      <c r="AB240" s="1" t="s">
        <v>54</v>
      </c>
      <c r="AC240" s="1"/>
      <c r="AD240" s="1"/>
      <c r="AE240" s="1"/>
      <c r="AF240" s="1"/>
      <c r="AG240" s="1" t="s">
        <v>3072</v>
      </c>
      <c r="AH240" s="1" t="s">
        <v>382</v>
      </c>
      <c r="AI240" s="1" t="s">
        <v>8438</v>
      </c>
      <c r="AJ240" s="1" t="s">
        <v>344</v>
      </c>
      <c r="AK240" s="1" t="s">
        <v>8431</v>
      </c>
      <c r="AL240" s="1" t="s">
        <v>8431</v>
      </c>
      <c r="AM240" s="1" t="s">
        <v>7043</v>
      </c>
      <c r="AN240" s="1" t="str">
        <f t="shared" si="6"/>
        <v>2020</v>
      </c>
      <c r="AO240" s="1">
        <f t="shared" si="7"/>
        <v>21</v>
      </c>
      <c r="AP240" s="1" t="s">
        <v>79</v>
      </c>
      <c r="AQ240" s="1" t="s">
        <v>61</v>
      </c>
      <c r="AR240" s="1" t="s">
        <v>840</v>
      </c>
      <c r="AS240" s="1" t="s">
        <v>1488</v>
      </c>
      <c r="AT240" s="1"/>
      <c r="AU240" s="1" t="s">
        <v>377</v>
      </c>
      <c r="AV240" s="1" t="s">
        <v>8440</v>
      </c>
      <c r="AW240" s="1"/>
      <c r="AX240" s="1"/>
    </row>
    <row r="241" spans="1:50">
      <c r="A241" s="1" t="s">
        <v>8442</v>
      </c>
      <c r="B241" s="1" t="s">
        <v>8441</v>
      </c>
      <c r="C241" s="1"/>
      <c r="D241" s="1"/>
      <c r="E241" s="1" t="s">
        <v>53</v>
      </c>
      <c r="F241" s="1" t="s">
        <v>323</v>
      </c>
      <c r="G241" s="1" t="s">
        <v>54</v>
      </c>
      <c r="H241" s="1"/>
      <c r="I241" s="1" t="s">
        <v>53</v>
      </c>
      <c r="J241" s="1"/>
      <c r="K241" s="1" t="s">
        <v>55</v>
      </c>
      <c r="L241" s="1"/>
      <c r="M241" s="1"/>
      <c r="N241" s="1"/>
      <c r="O241" s="1"/>
      <c r="P241" s="1"/>
      <c r="Q241" s="1"/>
      <c r="R241" s="1" t="s">
        <v>50</v>
      </c>
      <c r="S241" s="1" t="s">
        <v>500</v>
      </c>
      <c r="T241" s="1"/>
      <c r="U241" s="1" t="s">
        <v>55</v>
      </c>
      <c r="V241" s="1" t="s">
        <v>500</v>
      </c>
      <c r="W241" s="1"/>
      <c r="X241" s="1"/>
      <c r="Y241" s="1"/>
      <c r="Z241" s="1"/>
      <c r="AA241" s="1"/>
      <c r="AB241" s="1" t="s">
        <v>54</v>
      </c>
      <c r="AC241" s="1"/>
      <c r="AD241" s="1"/>
      <c r="AE241" s="1"/>
      <c r="AF241" s="1"/>
      <c r="AG241" s="1" t="s">
        <v>116</v>
      </c>
      <c r="AH241" s="1" t="s">
        <v>500</v>
      </c>
      <c r="AI241" s="1" t="s">
        <v>8442</v>
      </c>
      <c r="AJ241" s="1" t="s">
        <v>78</v>
      </c>
      <c r="AK241" s="1" t="s">
        <v>8431</v>
      </c>
      <c r="AL241" s="1" t="s">
        <v>8431</v>
      </c>
      <c r="AM241" s="1" t="s">
        <v>2212</v>
      </c>
      <c r="AN241" s="1" t="str">
        <f t="shared" si="6"/>
        <v>2010</v>
      </c>
      <c r="AO241" s="1">
        <f t="shared" si="7"/>
        <v>19</v>
      </c>
      <c r="AP241" s="1" t="s">
        <v>79</v>
      </c>
      <c r="AQ241" s="1" t="s">
        <v>61</v>
      </c>
      <c r="AR241" s="1" t="s">
        <v>179</v>
      </c>
      <c r="AS241" s="1" t="s">
        <v>308</v>
      </c>
      <c r="AT241" s="1" t="s">
        <v>1572</v>
      </c>
      <c r="AU241" s="1" t="s">
        <v>8095</v>
      </c>
      <c r="AV241" s="1" t="s">
        <v>2824</v>
      </c>
      <c r="AW241" s="1"/>
      <c r="AX241" s="1"/>
    </row>
    <row r="242" spans="1:50">
      <c r="A242" s="1" t="s">
        <v>8445</v>
      </c>
      <c r="B242" s="1" t="s">
        <v>8444</v>
      </c>
      <c r="C242" s="1"/>
      <c r="D242" s="1"/>
      <c r="E242" s="1" t="s">
        <v>53</v>
      </c>
      <c r="F242" s="1" t="s">
        <v>323</v>
      </c>
      <c r="G242" s="1" t="s">
        <v>54</v>
      </c>
      <c r="H242" s="1"/>
      <c r="I242" s="1"/>
      <c r="J242" s="1"/>
      <c r="K242" s="1" t="s">
        <v>55</v>
      </c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 t="s">
        <v>54</v>
      </c>
      <c r="AC242" s="1"/>
      <c r="AD242" s="1"/>
      <c r="AE242" s="1"/>
      <c r="AF242" s="1"/>
      <c r="AG242" s="1" t="s">
        <v>715</v>
      </c>
      <c r="AH242" s="1" t="s">
        <v>136</v>
      </c>
      <c r="AI242" s="1" t="s">
        <v>8445</v>
      </c>
      <c r="AJ242" s="1" t="s">
        <v>128</v>
      </c>
      <c r="AK242" s="1" t="s">
        <v>8431</v>
      </c>
      <c r="AL242" s="1" t="s">
        <v>8431</v>
      </c>
      <c r="AM242" s="1" t="s">
        <v>6586</v>
      </c>
      <c r="AN242" s="1" t="str">
        <f t="shared" si="6"/>
        <v>2020</v>
      </c>
      <c r="AO242" s="1">
        <f t="shared" si="7"/>
        <v>42</v>
      </c>
      <c r="AP242" s="1" t="s">
        <v>60</v>
      </c>
      <c r="AQ242" s="1" t="s">
        <v>102</v>
      </c>
      <c r="AR242" s="1" t="s">
        <v>119</v>
      </c>
      <c r="AS242" s="1" t="s">
        <v>299</v>
      </c>
      <c r="AT242" s="1"/>
      <c r="AU242" s="1" t="s">
        <v>377</v>
      </c>
      <c r="AV242" s="1" t="s">
        <v>8447</v>
      </c>
      <c r="AW242" s="1"/>
      <c r="AX242" s="1"/>
    </row>
    <row r="243" spans="1:50">
      <c r="A243" s="1" t="s">
        <v>8449</v>
      </c>
      <c r="B243" s="1" t="s">
        <v>8448</v>
      </c>
      <c r="C243" s="1" t="s">
        <v>50</v>
      </c>
      <c r="D243" s="1" t="s">
        <v>125</v>
      </c>
      <c r="E243" s="1" t="s">
        <v>50</v>
      </c>
      <c r="F243" s="1" t="s">
        <v>414</v>
      </c>
      <c r="G243" s="1" t="s">
        <v>50</v>
      </c>
      <c r="H243" s="1" t="s">
        <v>715</v>
      </c>
      <c r="I243" s="1" t="s">
        <v>53</v>
      </c>
      <c r="J243" s="1" t="s">
        <v>54</v>
      </c>
      <c r="K243" s="1" t="s">
        <v>55</v>
      </c>
      <c r="L243" s="1" t="s">
        <v>116</v>
      </c>
      <c r="M243" s="1" t="s">
        <v>99</v>
      </c>
      <c r="N243" s="1"/>
      <c r="O243" s="1"/>
      <c r="P243" s="1"/>
      <c r="Q243" s="1" t="s">
        <v>136</v>
      </c>
      <c r="R243" s="1" t="s">
        <v>715</v>
      </c>
      <c r="S243" s="1" t="s">
        <v>136</v>
      </c>
      <c r="T243" s="1" t="s">
        <v>472</v>
      </c>
      <c r="U243" s="1" t="s">
        <v>99</v>
      </c>
      <c r="V243" s="1" t="s">
        <v>136</v>
      </c>
      <c r="W243" s="1" t="s">
        <v>116</v>
      </c>
      <c r="X243" s="1" t="s">
        <v>136</v>
      </c>
      <c r="Y243" s="1" t="s">
        <v>472</v>
      </c>
      <c r="Z243" s="1"/>
      <c r="AA243" s="1"/>
      <c r="AB243" s="1" t="s">
        <v>50</v>
      </c>
      <c r="AC243" s="1" t="s">
        <v>136</v>
      </c>
      <c r="AD243" s="1" t="s">
        <v>136</v>
      </c>
      <c r="AE243" s="1"/>
      <c r="AF243" s="1"/>
      <c r="AG243" s="1" t="s">
        <v>324</v>
      </c>
      <c r="AH243" s="1" t="s">
        <v>136</v>
      </c>
      <c r="AI243" s="1" t="s">
        <v>8449</v>
      </c>
      <c r="AJ243" s="1" t="s">
        <v>644</v>
      </c>
      <c r="AK243" s="1" t="s">
        <v>8450</v>
      </c>
      <c r="AL243" s="1" t="s">
        <v>8450</v>
      </c>
      <c r="AM243" s="1" t="s">
        <v>8452</v>
      </c>
      <c r="AN243" s="1" t="str">
        <f t="shared" si="6"/>
        <v>1993</v>
      </c>
      <c r="AO243" s="1">
        <f t="shared" si="7"/>
        <v>8</v>
      </c>
      <c r="AP243" s="1" t="s">
        <v>60</v>
      </c>
      <c r="AQ243" s="1" t="s">
        <v>61</v>
      </c>
      <c r="AR243" s="1" t="s">
        <v>232</v>
      </c>
      <c r="AS243" s="1" t="s">
        <v>219</v>
      </c>
      <c r="AT243" s="1"/>
      <c r="AU243" s="1" t="s">
        <v>114</v>
      </c>
      <c r="AV243" s="1" t="s">
        <v>6295</v>
      </c>
      <c r="AW243" s="1"/>
      <c r="AX243" s="1"/>
    </row>
    <row r="244" spans="1:50">
      <c r="A244" s="1" t="s">
        <v>8454</v>
      </c>
      <c r="B244" s="1" t="s">
        <v>8453</v>
      </c>
      <c r="C244" s="1"/>
      <c r="D244" s="1"/>
      <c r="E244" s="1"/>
      <c r="F244" s="1"/>
      <c r="G244" s="1" t="s">
        <v>54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 t="s">
        <v>472</v>
      </c>
      <c r="S244" s="1" t="s">
        <v>219</v>
      </c>
      <c r="T244" s="1"/>
      <c r="U244" s="1"/>
      <c r="V244" s="1"/>
      <c r="W244" s="1"/>
      <c r="X244" s="1"/>
      <c r="Y244" s="1"/>
      <c r="Z244" s="1"/>
      <c r="AA244" s="1"/>
      <c r="AB244" s="1" t="s">
        <v>54</v>
      </c>
      <c r="AC244" s="1"/>
      <c r="AD244" s="1"/>
      <c r="AE244" s="1"/>
      <c r="AF244" s="1"/>
      <c r="AG244" s="1"/>
      <c r="AH244" s="1"/>
      <c r="AI244" s="1" t="s">
        <v>8454</v>
      </c>
      <c r="AJ244" s="1" t="s">
        <v>448</v>
      </c>
      <c r="AK244" s="1" t="s">
        <v>8450</v>
      </c>
      <c r="AL244" s="1" t="s">
        <v>8450</v>
      </c>
      <c r="AM244" s="1" t="s">
        <v>7043</v>
      </c>
      <c r="AN244" s="1" t="str">
        <f t="shared" si="6"/>
        <v>2020</v>
      </c>
      <c r="AO244" s="1">
        <f t="shared" si="7"/>
        <v>32</v>
      </c>
      <c r="AP244" s="1" t="s">
        <v>79</v>
      </c>
      <c r="AQ244" s="1" t="s">
        <v>61</v>
      </c>
      <c r="AR244" s="1" t="s">
        <v>646</v>
      </c>
      <c r="AS244" s="1" t="s">
        <v>351</v>
      </c>
      <c r="AT244" s="1" t="s">
        <v>347</v>
      </c>
      <c r="AU244" s="1" t="s">
        <v>226</v>
      </c>
      <c r="AV244" s="1" t="s">
        <v>2388</v>
      </c>
      <c r="AW244" s="1" t="s">
        <v>55</v>
      </c>
      <c r="AX244" s="1" t="s">
        <v>475</v>
      </c>
    </row>
    <row r="245" spans="1:50">
      <c r="A245" s="1" t="s">
        <v>8457</v>
      </c>
      <c r="B245" s="1" t="s">
        <v>8456</v>
      </c>
      <c r="C245" s="1"/>
      <c r="D245" s="1"/>
      <c r="E245" s="1"/>
      <c r="F245" s="1"/>
      <c r="G245" s="1" t="s">
        <v>54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 t="s">
        <v>141</v>
      </c>
      <c r="S245" s="1" t="s">
        <v>273</v>
      </c>
      <c r="T245" s="1"/>
      <c r="U245" s="1"/>
      <c r="V245" s="1"/>
      <c r="W245" s="1"/>
      <c r="X245" s="1"/>
      <c r="Y245" s="1"/>
      <c r="Z245" s="1"/>
      <c r="AA245" s="1"/>
      <c r="AB245" s="1" t="s">
        <v>54</v>
      </c>
      <c r="AC245" s="1"/>
      <c r="AD245" s="1"/>
      <c r="AE245" s="1"/>
      <c r="AF245" s="1"/>
      <c r="AG245" s="1"/>
      <c r="AH245" s="1"/>
      <c r="AI245" s="1" t="s">
        <v>8457</v>
      </c>
      <c r="AJ245" s="1" t="s">
        <v>108</v>
      </c>
      <c r="AK245" s="1" t="s">
        <v>8450</v>
      </c>
      <c r="AL245" s="1" t="s">
        <v>8450</v>
      </c>
      <c r="AM245" s="1" t="s">
        <v>248</v>
      </c>
      <c r="AN245" s="1" t="str">
        <f t="shared" si="6"/>
        <v>2019</v>
      </c>
      <c r="AO245" s="1">
        <f t="shared" si="7"/>
        <v>7</v>
      </c>
      <c r="AP245" s="1" t="s">
        <v>60</v>
      </c>
      <c r="AQ245" s="1" t="s">
        <v>61</v>
      </c>
      <c r="AR245" s="1" t="s">
        <v>62</v>
      </c>
      <c r="AS245" s="1" t="s">
        <v>5422</v>
      </c>
      <c r="AT245" s="1" t="s">
        <v>8459</v>
      </c>
      <c r="AU245" s="1" t="s">
        <v>65</v>
      </c>
      <c r="AV245" s="1" t="s">
        <v>56</v>
      </c>
      <c r="AW245" s="1"/>
      <c r="AX245" s="1"/>
    </row>
    <row r="246" spans="1:50">
      <c r="A246" s="1" t="s">
        <v>8461</v>
      </c>
      <c r="B246" s="1" t="s">
        <v>8460</v>
      </c>
      <c r="C246" s="1"/>
      <c r="D246" s="1"/>
      <c r="E246" s="1"/>
      <c r="F246" s="1"/>
      <c r="G246" s="1"/>
      <c r="H246" s="1"/>
      <c r="I246" s="1" t="s">
        <v>53</v>
      </c>
      <c r="J246" s="1"/>
      <c r="K246" s="1"/>
      <c r="L246" s="1" t="s">
        <v>116</v>
      </c>
      <c r="M246" s="1"/>
      <c r="N246" s="1"/>
      <c r="O246" s="1"/>
      <c r="P246" s="1"/>
      <c r="Q246" s="1"/>
      <c r="R246" s="1" t="s">
        <v>472</v>
      </c>
      <c r="S246" s="1" t="s">
        <v>555</v>
      </c>
      <c r="T246" s="1"/>
      <c r="U246" s="1"/>
      <c r="V246" s="1"/>
      <c r="W246" s="1" t="s">
        <v>176</v>
      </c>
      <c r="X246" s="1" t="s">
        <v>555</v>
      </c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 t="s">
        <v>8461</v>
      </c>
      <c r="AJ246" s="1" t="s">
        <v>144</v>
      </c>
      <c r="AK246" s="1" t="s">
        <v>8450</v>
      </c>
      <c r="AL246" s="1" t="s">
        <v>8450</v>
      </c>
      <c r="AM246" s="1" t="s">
        <v>8182</v>
      </c>
      <c r="AN246" s="1" t="str">
        <f t="shared" si="6"/>
        <v>2010</v>
      </c>
      <c r="AO246" s="1">
        <f t="shared" si="7"/>
        <v>14</v>
      </c>
      <c r="AP246" s="1" t="s">
        <v>79</v>
      </c>
      <c r="AQ246" s="1" t="s">
        <v>61</v>
      </c>
      <c r="AR246" s="1" t="s">
        <v>608</v>
      </c>
      <c r="AS246" s="1" t="s">
        <v>515</v>
      </c>
      <c r="AT246" s="1" t="s">
        <v>8463</v>
      </c>
      <c r="AU246" s="1" t="s">
        <v>114</v>
      </c>
      <c r="AV246" s="1" t="s">
        <v>478</v>
      </c>
      <c r="AW246" s="1"/>
      <c r="AX246" s="1"/>
    </row>
    <row r="247" spans="1:50">
      <c r="A247" s="1" t="s">
        <v>8465</v>
      </c>
      <c r="B247" s="1" t="s">
        <v>8464</v>
      </c>
      <c r="C247" s="1"/>
      <c r="D247" s="1"/>
      <c r="E247" s="1" t="s">
        <v>50</v>
      </c>
      <c r="F247" s="1" t="s">
        <v>414</v>
      </c>
      <c r="G247" s="1" t="s">
        <v>55</v>
      </c>
      <c r="H247" s="1"/>
      <c r="I247" s="1" t="s">
        <v>53</v>
      </c>
      <c r="J247" s="1"/>
      <c r="K247" s="1"/>
      <c r="L247" s="1"/>
      <c r="M247" s="1"/>
      <c r="N247" s="1"/>
      <c r="O247" s="1"/>
      <c r="P247" s="1"/>
      <c r="Q247" s="1"/>
      <c r="R247" s="1" t="s">
        <v>53</v>
      </c>
      <c r="S247" s="1" t="s">
        <v>219</v>
      </c>
      <c r="T247" s="1"/>
      <c r="U247" s="1"/>
      <c r="V247" s="1"/>
      <c r="W247" s="1"/>
      <c r="X247" s="1"/>
      <c r="Y247" s="1"/>
      <c r="Z247" s="1"/>
      <c r="AA247" s="1"/>
      <c r="AB247" s="1" t="s">
        <v>55</v>
      </c>
      <c r="AC247" s="1"/>
      <c r="AD247" s="1"/>
      <c r="AE247" s="1"/>
      <c r="AF247" s="1"/>
      <c r="AG247" s="1" t="s">
        <v>53</v>
      </c>
      <c r="AH247" s="1" t="s">
        <v>219</v>
      </c>
      <c r="AI247" s="1" t="s">
        <v>8465</v>
      </c>
      <c r="AJ247" s="1" t="s">
        <v>389</v>
      </c>
      <c r="AK247" s="1" t="s">
        <v>8450</v>
      </c>
      <c r="AL247" s="1" t="s">
        <v>8450</v>
      </c>
      <c r="AM247" s="1" t="s">
        <v>877</v>
      </c>
      <c r="AN247" s="1" t="str">
        <f t="shared" si="6"/>
        <v>2019</v>
      </c>
      <c r="AO247" s="1">
        <f t="shared" si="7"/>
        <v>61</v>
      </c>
      <c r="AP247" s="1" t="s">
        <v>79</v>
      </c>
      <c r="AQ247" s="1" t="s">
        <v>61</v>
      </c>
      <c r="AR247" s="1" t="s">
        <v>179</v>
      </c>
      <c r="AS247" s="1" t="s">
        <v>382</v>
      </c>
      <c r="AT247" s="1"/>
      <c r="AU247" s="1" t="s">
        <v>311</v>
      </c>
      <c r="AV247" s="1" t="s">
        <v>56</v>
      </c>
      <c r="AW247" s="1"/>
      <c r="AX247" s="1"/>
    </row>
    <row r="248" spans="1:50">
      <c r="A248" s="1" t="s">
        <v>8468</v>
      </c>
      <c r="B248" s="1" t="s">
        <v>8467</v>
      </c>
      <c r="C248" s="1" t="s">
        <v>50</v>
      </c>
      <c r="D248" s="1" t="s">
        <v>125</v>
      </c>
      <c r="E248" s="1"/>
      <c r="F248" s="1"/>
      <c r="G248" s="1" t="s">
        <v>54</v>
      </c>
      <c r="H248" s="1" t="s">
        <v>50</v>
      </c>
      <c r="I248" s="1"/>
      <c r="J248" s="1"/>
      <c r="K248" s="1"/>
      <c r="L248" s="1"/>
      <c r="M248" s="1"/>
      <c r="N248" s="1"/>
      <c r="O248" s="1"/>
      <c r="P248" s="1"/>
      <c r="Q248" s="1" t="s">
        <v>219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 t="s">
        <v>54</v>
      </c>
      <c r="AC248" s="1"/>
      <c r="AD248" s="1"/>
      <c r="AE248" s="1"/>
      <c r="AF248" s="1"/>
      <c r="AG248" s="1" t="s">
        <v>50</v>
      </c>
      <c r="AH248" s="1" t="s">
        <v>219</v>
      </c>
      <c r="AI248" s="1" t="s">
        <v>8468</v>
      </c>
      <c r="AJ248" s="1" t="s">
        <v>136</v>
      </c>
      <c r="AK248" s="1" t="s">
        <v>8450</v>
      </c>
      <c r="AL248" s="1" t="s">
        <v>8450</v>
      </c>
      <c r="AM248" s="1" t="s">
        <v>5710</v>
      </c>
      <c r="AN248" s="1" t="str">
        <f t="shared" si="6"/>
        <v>2020</v>
      </c>
      <c r="AO248" s="1">
        <f t="shared" si="7"/>
        <v>50</v>
      </c>
      <c r="AP248" s="1" t="s">
        <v>79</v>
      </c>
      <c r="AQ248" s="1" t="s">
        <v>61</v>
      </c>
      <c r="AR248" s="1" t="s">
        <v>449</v>
      </c>
      <c r="AS248" s="1" t="s">
        <v>573</v>
      </c>
      <c r="AT248" s="1"/>
      <c r="AU248" s="1" t="s">
        <v>377</v>
      </c>
      <c r="AV248" s="1" t="s">
        <v>125</v>
      </c>
      <c r="AW248" s="1"/>
      <c r="AX248" s="1"/>
    </row>
    <row r="249" spans="1:50">
      <c r="A249" s="1" t="s">
        <v>8471</v>
      </c>
      <c r="B249" s="1" t="s">
        <v>8470</v>
      </c>
      <c r="C249" s="1"/>
      <c r="D249" s="1"/>
      <c r="E249" s="1"/>
      <c r="F249" s="1"/>
      <c r="G249" s="1" t="s">
        <v>53</v>
      </c>
      <c r="H249" s="1"/>
      <c r="I249" s="1"/>
      <c r="J249" s="1"/>
      <c r="K249" s="1"/>
      <c r="L249" s="1" t="s">
        <v>116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 t="s">
        <v>50</v>
      </c>
      <c r="X249" s="1" t="s">
        <v>136</v>
      </c>
      <c r="Y249" s="1"/>
      <c r="Z249" s="1"/>
      <c r="AA249" s="1"/>
      <c r="AB249" s="1" t="s">
        <v>53</v>
      </c>
      <c r="AC249" s="1"/>
      <c r="AD249" s="1"/>
      <c r="AE249" s="1"/>
      <c r="AF249" s="1"/>
      <c r="AG249" s="1" t="s">
        <v>50</v>
      </c>
      <c r="AH249" s="1" t="s">
        <v>136</v>
      </c>
      <c r="AI249" s="1" t="s">
        <v>8471</v>
      </c>
      <c r="AJ249" s="1" t="s">
        <v>118</v>
      </c>
      <c r="AK249" s="1" t="s">
        <v>8450</v>
      </c>
      <c r="AL249" s="1" t="s">
        <v>8450</v>
      </c>
      <c r="AM249" s="1" t="s">
        <v>5680</v>
      </c>
      <c r="AN249" s="1" t="str">
        <f t="shared" si="6"/>
        <v>2020</v>
      </c>
      <c r="AO249" s="1">
        <f t="shared" si="7"/>
        <v>25</v>
      </c>
      <c r="AP249" s="1" t="s">
        <v>60</v>
      </c>
      <c r="AQ249" s="1" t="s">
        <v>7850</v>
      </c>
      <c r="AR249" s="1" t="s">
        <v>255</v>
      </c>
      <c r="AS249" s="1" t="s">
        <v>219</v>
      </c>
      <c r="AT249" s="1"/>
      <c r="AU249" s="1" t="s">
        <v>1559</v>
      </c>
      <c r="AV249" s="1" t="s">
        <v>2757</v>
      </c>
      <c r="AW249" s="1"/>
      <c r="AX249" s="1"/>
    </row>
    <row r="250" spans="1:50">
      <c r="A250" s="1" t="s">
        <v>8474</v>
      </c>
      <c r="B250" s="1" t="s">
        <v>8473</v>
      </c>
      <c r="C250" s="1"/>
      <c r="D250" s="1"/>
      <c r="E250" s="1" t="s">
        <v>53</v>
      </c>
      <c r="F250" s="1" t="s">
        <v>323</v>
      </c>
      <c r="G250" s="1" t="s">
        <v>54</v>
      </c>
      <c r="H250" s="1"/>
      <c r="I250" s="1" t="s">
        <v>53</v>
      </c>
      <c r="J250" s="1"/>
      <c r="K250" s="1"/>
      <c r="L250" s="1" t="s">
        <v>116</v>
      </c>
      <c r="M250" s="1"/>
      <c r="N250" s="1"/>
      <c r="O250" s="1"/>
      <c r="P250" s="1"/>
      <c r="Q250" s="1"/>
      <c r="R250" s="1" t="s">
        <v>986</v>
      </c>
      <c r="S250" s="1" t="s">
        <v>136</v>
      </c>
      <c r="T250" s="1"/>
      <c r="U250" s="1"/>
      <c r="V250" s="1"/>
      <c r="W250" s="1" t="s">
        <v>141</v>
      </c>
      <c r="X250" s="1" t="s">
        <v>136</v>
      </c>
      <c r="Y250" s="1"/>
      <c r="Z250" s="1"/>
      <c r="AA250" s="1"/>
      <c r="AB250" s="1" t="s">
        <v>54</v>
      </c>
      <c r="AC250" s="1"/>
      <c r="AD250" s="1"/>
      <c r="AE250" s="1"/>
      <c r="AF250" s="1"/>
      <c r="AG250" s="1" t="s">
        <v>472</v>
      </c>
      <c r="AH250" s="1" t="s">
        <v>136</v>
      </c>
      <c r="AI250" s="1" t="s">
        <v>8474</v>
      </c>
      <c r="AJ250" s="1" t="s">
        <v>149</v>
      </c>
      <c r="AK250" s="1" t="s">
        <v>544</v>
      </c>
      <c r="AL250" s="1" t="s">
        <v>544</v>
      </c>
      <c r="AM250" s="1" t="s">
        <v>1524</v>
      </c>
      <c r="AN250" s="1" t="str">
        <f t="shared" si="6"/>
        <v>2019</v>
      </c>
      <c r="AO250" s="1">
        <f t="shared" si="7"/>
        <v>38</v>
      </c>
      <c r="AP250" s="1" t="s">
        <v>60</v>
      </c>
      <c r="AQ250" s="1" t="s">
        <v>4197</v>
      </c>
      <c r="AR250" s="1" t="s">
        <v>150</v>
      </c>
      <c r="AS250" s="1" t="s">
        <v>136</v>
      </c>
      <c r="AT250" s="1"/>
      <c r="AU250" s="1" t="s">
        <v>377</v>
      </c>
      <c r="AV250" s="1" t="s">
        <v>5408</v>
      </c>
      <c r="AW250" s="1"/>
      <c r="AX250" s="1"/>
    </row>
    <row r="251" spans="1:50">
      <c r="A251" s="1" t="s">
        <v>8477</v>
      </c>
      <c r="B251" s="1" t="s">
        <v>8476</v>
      </c>
      <c r="C251" s="1"/>
      <c r="D251" s="1"/>
      <c r="E251" s="1"/>
      <c r="F251" s="1"/>
      <c r="G251" s="1" t="s">
        <v>115</v>
      </c>
      <c r="H251" s="1"/>
      <c r="I251" s="1"/>
      <c r="J251" s="1"/>
      <c r="K251" s="1"/>
      <c r="L251" s="1" t="s">
        <v>116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 t="s">
        <v>715</v>
      </c>
      <c r="X251" s="1" t="s">
        <v>169</v>
      </c>
      <c r="Y251" s="1"/>
      <c r="Z251" s="1"/>
      <c r="AA251" s="1"/>
      <c r="AB251" s="1" t="s">
        <v>115</v>
      </c>
      <c r="AC251" s="1"/>
      <c r="AD251" s="1"/>
      <c r="AE251" s="1"/>
      <c r="AF251" s="1"/>
      <c r="AG251" s="1" t="s">
        <v>715</v>
      </c>
      <c r="AH251" s="1" t="s">
        <v>169</v>
      </c>
      <c r="AI251" s="1" t="s">
        <v>8477</v>
      </c>
      <c r="AJ251" s="1" t="s">
        <v>126</v>
      </c>
      <c r="AK251" s="1" t="s">
        <v>544</v>
      </c>
      <c r="AL251" s="1"/>
      <c r="AM251" s="1" t="s">
        <v>532</v>
      </c>
      <c r="AN251" s="1" t="str">
        <f t="shared" si="6"/>
        <v>2019</v>
      </c>
      <c r="AO251" s="1">
        <f t="shared" si="7"/>
        <v>133</v>
      </c>
      <c r="AP251" s="1" t="s">
        <v>79</v>
      </c>
      <c r="AQ251" s="1" t="s">
        <v>61</v>
      </c>
      <c r="AR251" s="1" t="s">
        <v>80</v>
      </c>
      <c r="AS251" s="1" t="s">
        <v>866</v>
      </c>
      <c r="AT251" s="1"/>
      <c r="AU251" s="1" t="s">
        <v>65</v>
      </c>
      <c r="AV251" s="1" t="s">
        <v>2672</v>
      </c>
      <c r="AW251" s="1"/>
      <c r="AX251" s="1"/>
    </row>
    <row r="252" spans="1:50">
      <c r="A252" s="1" t="s">
        <v>8480</v>
      </c>
      <c r="B252" s="1" t="s">
        <v>8479</v>
      </c>
      <c r="C252" s="1"/>
      <c r="D252" s="1"/>
      <c r="E252" s="1" t="s">
        <v>53</v>
      </c>
      <c r="F252" s="1" t="s">
        <v>323</v>
      </c>
      <c r="G252" s="1" t="s">
        <v>54</v>
      </c>
      <c r="H252" s="1"/>
      <c r="I252" s="1"/>
      <c r="J252" s="1"/>
      <c r="K252" s="1" t="s">
        <v>55</v>
      </c>
      <c r="L252" s="1"/>
      <c r="M252" s="1"/>
      <c r="N252" s="1"/>
      <c r="O252" s="1"/>
      <c r="P252" s="1"/>
      <c r="Q252" s="1"/>
      <c r="R252" s="1"/>
      <c r="S252" s="1"/>
      <c r="T252" s="1"/>
      <c r="U252" s="1" t="s">
        <v>116</v>
      </c>
      <c r="V252" s="1" t="s">
        <v>136</v>
      </c>
      <c r="W252" s="1"/>
      <c r="X252" s="1"/>
      <c r="Y252" s="1"/>
      <c r="Z252" s="1"/>
      <c r="AA252" s="1"/>
      <c r="AB252" s="1" t="s">
        <v>54</v>
      </c>
      <c r="AC252" s="1"/>
      <c r="AD252" s="1"/>
      <c r="AE252" s="1"/>
      <c r="AF252" s="1"/>
      <c r="AG252" s="1" t="s">
        <v>116</v>
      </c>
      <c r="AH252" s="1" t="s">
        <v>136</v>
      </c>
      <c r="AI252" s="1" t="s">
        <v>8480</v>
      </c>
      <c r="AJ252" s="1" t="s">
        <v>583</v>
      </c>
      <c r="AK252" s="1" t="s">
        <v>544</v>
      </c>
      <c r="AL252" s="1"/>
      <c r="AM252" s="1" t="s">
        <v>7043</v>
      </c>
      <c r="AN252" s="1" t="str">
        <f t="shared" si="6"/>
        <v>2020</v>
      </c>
      <c r="AO252" s="1">
        <f t="shared" si="7"/>
        <v>142</v>
      </c>
      <c r="AP252" s="1" t="s">
        <v>60</v>
      </c>
      <c r="AQ252" s="1" t="s">
        <v>61</v>
      </c>
      <c r="AR252" s="1" t="s">
        <v>168</v>
      </c>
      <c r="AS252" s="1" t="s">
        <v>375</v>
      </c>
      <c r="AT252" s="1"/>
      <c r="AU252" s="1" t="s">
        <v>557</v>
      </c>
      <c r="AV252" s="1" t="s">
        <v>8483</v>
      </c>
      <c r="AW252" s="1"/>
      <c r="AX252" s="1"/>
    </row>
    <row r="253" spans="1:50">
      <c r="A253" s="1" t="s">
        <v>8485</v>
      </c>
      <c r="B253" s="1" t="s">
        <v>8484</v>
      </c>
      <c r="C253" s="1"/>
      <c r="D253" s="1"/>
      <c r="E253" s="1"/>
      <c r="F253" s="1"/>
      <c r="G253" s="1" t="s">
        <v>54</v>
      </c>
      <c r="H253" s="1"/>
      <c r="I253" s="1"/>
      <c r="J253" s="1"/>
      <c r="K253" s="1" t="s">
        <v>55</v>
      </c>
      <c r="L253" s="1" t="s">
        <v>116</v>
      </c>
      <c r="M253" s="1"/>
      <c r="N253" s="1"/>
      <c r="O253" s="1"/>
      <c r="P253" s="1"/>
      <c r="Q253" s="1"/>
      <c r="R253" s="1"/>
      <c r="S253" s="1"/>
      <c r="T253" s="1"/>
      <c r="U253" s="1" t="s">
        <v>99</v>
      </c>
      <c r="V253" s="1" t="s">
        <v>136</v>
      </c>
      <c r="W253" s="1" t="s">
        <v>55</v>
      </c>
      <c r="X253" s="1" t="s">
        <v>136</v>
      </c>
      <c r="Y253" s="1"/>
      <c r="Z253" s="1"/>
      <c r="AA253" s="1"/>
      <c r="AB253" s="1" t="s">
        <v>54</v>
      </c>
      <c r="AC253" s="1"/>
      <c r="AD253" s="1"/>
      <c r="AE253" s="1"/>
      <c r="AF253" s="1"/>
      <c r="AG253" s="1" t="s">
        <v>58</v>
      </c>
      <c r="AH253" s="1" t="s">
        <v>136</v>
      </c>
      <c r="AI253" s="1" t="s">
        <v>8485</v>
      </c>
      <c r="AJ253" s="1" t="s">
        <v>458</v>
      </c>
      <c r="AK253" s="1" t="s">
        <v>544</v>
      </c>
      <c r="AL253" s="1" t="s">
        <v>544</v>
      </c>
      <c r="AM253" s="1" t="s">
        <v>705</v>
      </c>
      <c r="AN253" s="1" t="str">
        <f t="shared" si="6"/>
        <v>2018</v>
      </c>
      <c r="AO253" s="1">
        <f t="shared" si="7"/>
        <v>62</v>
      </c>
      <c r="AP253" s="1" t="s">
        <v>60</v>
      </c>
      <c r="AQ253" s="1" t="s">
        <v>102</v>
      </c>
      <c r="AR253" s="1"/>
      <c r="AS253" s="1"/>
      <c r="AT253" s="1"/>
      <c r="AU253" s="1" t="s">
        <v>311</v>
      </c>
      <c r="AV253" s="1" t="s">
        <v>73</v>
      </c>
      <c r="AW253" s="1"/>
      <c r="AX253" s="1"/>
    </row>
    <row r="254" spans="1:50">
      <c r="A254" s="1" t="s">
        <v>8489</v>
      </c>
      <c r="B254" s="1" t="s">
        <v>8488</v>
      </c>
      <c r="C254" s="1"/>
      <c r="D254" s="1"/>
      <c r="E254" s="1"/>
      <c r="F254" s="1"/>
      <c r="G254" s="1" t="s">
        <v>54</v>
      </c>
      <c r="H254" s="1"/>
      <c r="I254" s="1" t="s">
        <v>53</v>
      </c>
      <c r="J254" s="1"/>
      <c r="K254" s="1"/>
      <c r="L254" s="1"/>
      <c r="M254" s="1"/>
      <c r="N254" s="1"/>
      <c r="O254" s="1"/>
      <c r="P254" s="1"/>
      <c r="Q254" s="1"/>
      <c r="R254" s="1" t="s">
        <v>472</v>
      </c>
      <c r="S254" s="1" t="s">
        <v>500</v>
      </c>
      <c r="T254" s="1"/>
      <c r="U254" s="1"/>
      <c r="V254" s="1"/>
      <c r="W254" s="1"/>
      <c r="X254" s="1"/>
      <c r="Y254" s="1"/>
      <c r="Z254" s="1"/>
      <c r="AA254" s="1"/>
      <c r="AB254" s="1" t="s">
        <v>54</v>
      </c>
      <c r="AC254" s="1"/>
      <c r="AD254" s="1"/>
      <c r="AE254" s="1"/>
      <c r="AF254" s="1"/>
      <c r="AG254" s="1" t="s">
        <v>472</v>
      </c>
      <c r="AH254" s="1" t="s">
        <v>500</v>
      </c>
      <c r="AI254" s="1" t="s">
        <v>8489</v>
      </c>
      <c r="AJ254" s="1" t="s">
        <v>1343</v>
      </c>
      <c r="AK254" s="1" t="s">
        <v>544</v>
      </c>
      <c r="AL254" s="1" t="s">
        <v>544</v>
      </c>
      <c r="AM254" s="1" t="s">
        <v>7691</v>
      </c>
      <c r="AN254" s="1" t="str">
        <f t="shared" si="6"/>
        <v>2020</v>
      </c>
      <c r="AO254" s="1">
        <f t="shared" si="7"/>
        <v>41</v>
      </c>
      <c r="AP254" s="1" t="s">
        <v>60</v>
      </c>
      <c r="AQ254" s="1" t="s">
        <v>61</v>
      </c>
      <c r="AR254" s="1" t="s">
        <v>135</v>
      </c>
      <c r="AS254" s="1" t="s">
        <v>1488</v>
      </c>
      <c r="AT254" s="1"/>
      <c r="AU254" s="1" t="s">
        <v>105</v>
      </c>
      <c r="AV254" s="1" t="s">
        <v>455</v>
      </c>
      <c r="AW254" s="1"/>
      <c r="AX254" s="1"/>
    </row>
    <row r="255" spans="1:50">
      <c r="A255" s="1" t="s">
        <v>8492</v>
      </c>
      <c r="B255" s="1" t="s">
        <v>8491</v>
      </c>
      <c r="C255" s="1"/>
      <c r="D255" s="1"/>
      <c r="E255" s="1" t="s">
        <v>53</v>
      </c>
      <c r="F255" s="1" t="s">
        <v>323</v>
      </c>
      <c r="G255" s="1" t="s">
        <v>54</v>
      </c>
      <c r="H255" s="1"/>
      <c r="I255" s="1" t="s">
        <v>53</v>
      </c>
      <c r="J255" s="1" t="s">
        <v>54</v>
      </c>
      <c r="K255" s="1" t="s">
        <v>55</v>
      </c>
      <c r="L255" s="1"/>
      <c r="M255" s="1"/>
      <c r="N255" s="1"/>
      <c r="O255" s="1"/>
      <c r="P255" s="1"/>
      <c r="Q255" s="1"/>
      <c r="R255" s="1" t="s">
        <v>986</v>
      </c>
      <c r="S255" s="1" t="s">
        <v>219</v>
      </c>
      <c r="T255" s="1" t="s">
        <v>141</v>
      </c>
      <c r="U255" s="1" t="s">
        <v>715</v>
      </c>
      <c r="V255" s="1" t="s">
        <v>219</v>
      </c>
      <c r="W255" s="1"/>
      <c r="X255" s="1"/>
      <c r="Y255" s="1"/>
      <c r="Z255" s="1"/>
      <c r="AA255" s="1"/>
      <c r="AB255" s="1" t="s">
        <v>54</v>
      </c>
      <c r="AC255" s="1" t="s">
        <v>219</v>
      </c>
      <c r="AD255" s="1"/>
      <c r="AE255" s="1"/>
      <c r="AF255" s="1"/>
      <c r="AG255" s="1" t="s">
        <v>176</v>
      </c>
      <c r="AH255" s="1" t="s">
        <v>219</v>
      </c>
      <c r="AI255" s="1" t="s">
        <v>8492</v>
      </c>
      <c r="AJ255" s="1" t="s">
        <v>256</v>
      </c>
      <c r="AK255" s="1" t="s">
        <v>544</v>
      </c>
      <c r="AL255" s="1" t="s">
        <v>544</v>
      </c>
      <c r="AM255" s="1" t="s">
        <v>604</v>
      </c>
      <c r="AN255" s="1" t="str">
        <f t="shared" si="6"/>
        <v>2019</v>
      </c>
      <c r="AO255" s="1">
        <f t="shared" si="7"/>
        <v>51</v>
      </c>
      <c r="AP255" s="1" t="s">
        <v>60</v>
      </c>
      <c r="AQ255" s="1" t="s">
        <v>61</v>
      </c>
      <c r="AR255" s="1" t="s">
        <v>119</v>
      </c>
      <c r="AS255" s="1" t="s">
        <v>219</v>
      </c>
      <c r="AT255" s="1"/>
      <c r="AU255" s="1" t="s">
        <v>377</v>
      </c>
      <c r="AV255" s="1" t="s">
        <v>3133</v>
      </c>
      <c r="AW255" s="1"/>
      <c r="AX255" s="1"/>
    </row>
    <row r="256" spans="1:50">
      <c r="A256" s="1" t="s">
        <v>8495</v>
      </c>
      <c r="B256" s="1" t="s">
        <v>8494</v>
      </c>
      <c r="C256" s="1"/>
      <c r="D256" s="1"/>
      <c r="E256" s="1" t="s">
        <v>50</v>
      </c>
      <c r="F256" s="1" t="s">
        <v>414</v>
      </c>
      <c r="G256" s="1" t="s">
        <v>53</v>
      </c>
      <c r="H256" s="1"/>
      <c r="I256" s="1"/>
      <c r="J256" s="1"/>
      <c r="K256" s="1" t="s">
        <v>55</v>
      </c>
      <c r="L256" s="1"/>
      <c r="M256" s="1"/>
      <c r="N256" s="1"/>
      <c r="O256" s="1"/>
      <c r="P256" s="1"/>
      <c r="Q256" s="1"/>
      <c r="R256" s="1"/>
      <c r="S256" s="1"/>
      <c r="T256" s="1"/>
      <c r="U256" s="1" t="s">
        <v>54</v>
      </c>
      <c r="V256" s="1" t="s">
        <v>219</v>
      </c>
      <c r="W256" s="1"/>
      <c r="X256" s="1"/>
      <c r="Y256" s="1"/>
      <c r="Z256" s="1"/>
      <c r="AA256" s="1"/>
      <c r="AB256" s="1" t="s">
        <v>53</v>
      </c>
      <c r="AC256" s="1"/>
      <c r="AD256" s="1"/>
      <c r="AE256" s="1"/>
      <c r="AF256" s="1"/>
      <c r="AG256" s="1" t="s">
        <v>54</v>
      </c>
      <c r="AH256" s="1" t="s">
        <v>219</v>
      </c>
      <c r="AI256" s="1" t="s">
        <v>8495</v>
      </c>
      <c r="AJ256" s="1" t="s">
        <v>71</v>
      </c>
      <c r="AK256" s="1" t="s">
        <v>544</v>
      </c>
      <c r="AL256" s="1" t="s">
        <v>544</v>
      </c>
      <c r="AM256" s="1" t="s">
        <v>5710</v>
      </c>
      <c r="AN256" s="1" t="str">
        <f t="shared" si="6"/>
        <v>2020</v>
      </c>
      <c r="AO256" s="1">
        <f t="shared" si="7"/>
        <v>7</v>
      </c>
      <c r="AP256" s="1" t="s">
        <v>79</v>
      </c>
      <c r="AQ256" s="1" t="s">
        <v>61</v>
      </c>
      <c r="AR256" s="1" t="s">
        <v>8497</v>
      </c>
      <c r="AS256" s="1" t="s">
        <v>144</v>
      </c>
      <c r="AT256" s="1"/>
      <c r="AU256" s="1"/>
      <c r="AV256" s="1" t="s">
        <v>4758</v>
      </c>
      <c r="AW256" s="1"/>
      <c r="AX256" s="1"/>
    </row>
    <row r="257" spans="1:50">
      <c r="A257" s="1" t="s">
        <v>8499</v>
      </c>
      <c r="B257" s="1" t="s">
        <v>8498</v>
      </c>
      <c r="C257" s="1"/>
      <c r="D257" s="1"/>
      <c r="E257" s="1" t="s">
        <v>50</v>
      </c>
      <c r="F257" s="1" t="s">
        <v>414</v>
      </c>
      <c r="G257" s="1" t="s">
        <v>54</v>
      </c>
      <c r="H257" s="1"/>
      <c r="I257" s="1"/>
      <c r="J257" s="1" t="s">
        <v>54</v>
      </c>
      <c r="K257" s="1" t="s">
        <v>55</v>
      </c>
      <c r="L257" s="1"/>
      <c r="M257" s="1"/>
      <c r="N257" s="1"/>
      <c r="O257" s="1"/>
      <c r="P257" s="1"/>
      <c r="Q257" s="1"/>
      <c r="R257" s="1"/>
      <c r="S257" s="1"/>
      <c r="T257" s="1" t="s">
        <v>472</v>
      </c>
      <c r="U257" s="1" t="s">
        <v>50</v>
      </c>
      <c r="V257" s="1" t="s">
        <v>136</v>
      </c>
      <c r="W257" s="1"/>
      <c r="X257" s="1"/>
      <c r="Y257" s="1"/>
      <c r="Z257" s="1"/>
      <c r="AA257" s="1"/>
      <c r="AB257" s="1" t="s">
        <v>54</v>
      </c>
      <c r="AC257" s="1" t="s">
        <v>136</v>
      </c>
      <c r="AD257" s="1"/>
      <c r="AE257" s="1"/>
      <c r="AF257" s="1"/>
      <c r="AG257" s="1" t="s">
        <v>148</v>
      </c>
      <c r="AH257" s="1" t="s">
        <v>136</v>
      </c>
      <c r="AI257" s="1" t="s">
        <v>8499</v>
      </c>
      <c r="AJ257" s="1" t="s">
        <v>479</v>
      </c>
      <c r="AK257" s="1" t="s">
        <v>544</v>
      </c>
      <c r="AL257" s="1" t="s">
        <v>544</v>
      </c>
      <c r="AM257" s="1" t="s">
        <v>5680</v>
      </c>
      <c r="AN257" s="1" t="str">
        <f t="shared" si="6"/>
        <v>2020</v>
      </c>
      <c r="AO257" s="1">
        <f t="shared" si="7"/>
        <v>19</v>
      </c>
      <c r="AP257" s="1" t="s">
        <v>79</v>
      </c>
      <c r="AQ257" s="1" t="s">
        <v>61</v>
      </c>
      <c r="AR257" s="1" t="s">
        <v>778</v>
      </c>
      <c r="AS257" s="1" t="s">
        <v>375</v>
      </c>
      <c r="AT257" s="1"/>
      <c r="AU257" s="1" t="s">
        <v>65</v>
      </c>
      <c r="AV257" s="1" t="s">
        <v>8501</v>
      </c>
      <c r="AW257" s="1"/>
      <c r="AX257" s="1"/>
    </row>
    <row r="258" spans="1:50">
      <c r="A258" s="1" t="s">
        <v>8533</v>
      </c>
      <c r="B258" s="1" t="s">
        <v>8532</v>
      </c>
      <c r="C258" s="1"/>
      <c r="D258" s="1"/>
      <c r="E258" s="1"/>
      <c r="F258" s="1"/>
      <c r="G258" s="1" t="s">
        <v>55</v>
      </c>
      <c r="H258" s="1"/>
      <c r="I258" s="1"/>
      <c r="J258" s="1"/>
      <c r="K258" s="1" t="s">
        <v>55</v>
      </c>
      <c r="L258" s="1"/>
      <c r="M258" s="1"/>
      <c r="N258" s="1"/>
      <c r="O258" s="1"/>
      <c r="P258" s="1"/>
      <c r="Q258" s="1"/>
      <c r="R258" s="1"/>
      <c r="S258" s="1"/>
      <c r="T258" s="1"/>
      <c r="U258" s="1" t="s">
        <v>50</v>
      </c>
      <c r="V258" s="1" t="s">
        <v>136</v>
      </c>
      <c r="W258" s="1"/>
      <c r="X258" s="1"/>
      <c r="Y258" s="1"/>
      <c r="Z258" s="1"/>
      <c r="AA258" s="1"/>
      <c r="AB258" s="1" t="s">
        <v>55</v>
      </c>
      <c r="AC258" s="1"/>
      <c r="AD258" s="1"/>
      <c r="AE258" s="1"/>
      <c r="AF258" s="1"/>
      <c r="AG258" s="1"/>
      <c r="AH258" s="1"/>
      <c r="AI258" s="1" t="s">
        <v>8533</v>
      </c>
      <c r="AJ258" s="1" t="s">
        <v>58</v>
      </c>
      <c r="AK258" s="1" t="s">
        <v>8534</v>
      </c>
      <c r="AL258" s="1" t="s">
        <v>8534</v>
      </c>
      <c r="AM258" s="1" t="s">
        <v>6586</v>
      </c>
      <c r="AN258" s="1" t="str">
        <f t="shared" ref="AN258:AN321" si="8">TEXT(AM258,"YYYY")</f>
        <v>2020</v>
      </c>
      <c r="AO258" s="1">
        <f t="shared" ref="AO258:AO321" si="9">AJ258-(TEXT(AL258,"YYYY")-TEXT(AM258,"YYYY"))</f>
        <v>10</v>
      </c>
      <c r="AP258" s="1" t="s">
        <v>60</v>
      </c>
      <c r="AQ258" s="1" t="s">
        <v>61</v>
      </c>
      <c r="AR258" s="1" t="s">
        <v>732</v>
      </c>
      <c r="AS258" s="1" t="s">
        <v>344</v>
      </c>
      <c r="AT258" s="1" t="s">
        <v>8536</v>
      </c>
      <c r="AU258" s="1" t="s">
        <v>65</v>
      </c>
      <c r="AV258" s="1" t="s">
        <v>275</v>
      </c>
      <c r="AW258" s="1"/>
      <c r="AX258" s="1"/>
    </row>
    <row r="259" spans="1:50">
      <c r="A259" s="1" t="s">
        <v>8538</v>
      </c>
      <c r="B259" s="1" t="s">
        <v>8537</v>
      </c>
      <c r="C259" s="1"/>
      <c r="D259" s="1"/>
      <c r="E259" s="1"/>
      <c r="F259" s="1"/>
      <c r="G259" s="1" t="s">
        <v>50</v>
      </c>
      <c r="H259" s="1"/>
      <c r="I259" s="1"/>
      <c r="J259" s="1" t="s">
        <v>54</v>
      </c>
      <c r="K259" s="1" t="s">
        <v>55</v>
      </c>
      <c r="L259" s="1"/>
      <c r="M259" s="1"/>
      <c r="N259" s="1"/>
      <c r="O259" s="1"/>
      <c r="P259" s="1"/>
      <c r="Q259" s="1"/>
      <c r="R259" s="1"/>
      <c r="S259" s="1"/>
      <c r="T259" s="1" t="s">
        <v>2810</v>
      </c>
      <c r="U259" s="1" t="s">
        <v>141</v>
      </c>
      <c r="V259" s="1" t="s">
        <v>1381</v>
      </c>
      <c r="W259" s="1"/>
      <c r="X259" s="1"/>
      <c r="Y259" s="1"/>
      <c r="Z259" s="1"/>
      <c r="AA259" s="1"/>
      <c r="AB259" s="1" t="s">
        <v>50</v>
      </c>
      <c r="AC259" s="1" t="s">
        <v>1381</v>
      </c>
      <c r="AD259" s="1"/>
      <c r="AE259" s="1"/>
      <c r="AF259" s="1"/>
      <c r="AG259" s="1" t="s">
        <v>176</v>
      </c>
      <c r="AH259" s="1" t="s">
        <v>1381</v>
      </c>
      <c r="AI259" s="1" t="s">
        <v>8538</v>
      </c>
      <c r="AJ259" s="1" t="s">
        <v>233</v>
      </c>
      <c r="AK259" s="1" t="s">
        <v>8534</v>
      </c>
      <c r="AL259" s="1" t="s">
        <v>8534</v>
      </c>
      <c r="AM259" s="1" t="s">
        <v>212</v>
      </c>
      <c r="AN259" s="1" t="str">
        <f t="shared" si="8"/>
        <v>2019</v>
      </c>
      <c r="AO259" s="1">
        <f t="shared" si="9"/>
        <v>48</v>
      </c>
      <c r="AP259" s="1" t="s">
        <v>60</v>
      </c>
      <c r="AQ259" s="1" t="s">
        <v>61</v>
      </c>
      <c r="AR259" s="1" t="s">
        <v>449</v>
      </c>
      <c r="AS259" s="1" t="s">
        <v>515</v>
      </c>
      <c r="AT259" s="1" t="s">
        <v>1333</v>
      </c>
      <c r="AU259" s="1" t="s">
        <v>405</v>
      </c>
      <c r="AV259" s="1" t="s">
        <v>1578</v>
      </c>
      <c r="AW259" s="1" t="s">
        <v>116</v>
      </c>
      <c r="AX259" s="1" t="s">
        <v>1674</v>
      </c>
    </row>
    <row r="260" spans="1:50">
      <c r="A260" s="1" t="s">
        <v>8543</v>
      </c>
      <c r="B260" s="1" t="s">
        <v>8542</v>
      </c>
      <c r="C260" s="1"/>
      <c r="D260" s="1"/>
      <c r="E260" s="1" t="s">
        <v>50</v>
      </c>
      <c r="F260" s="1" t="s">
        <v>414</v>
      </c>
      <c r="G260" s="1" t="s">
        <v>53</v>
      </c>
      <c r="H260" s="1"/>
      <c r="I260" s="1"/>
      <c r="J260" s="1" t="s">
        <v>54</v>
      </c>
      <c r="K260" s="1" t="s">
        <v>55</v>
      </c>
      <c r="L260" s="1" t="s">
        <v>116</v>
      </c>
      <c r="M260" s="1"/>
      <c r="N260" s="1"/>
      <c r="O260" s="1"/>
      <c r="P260" s="1"/>
      <c r="Q260" s="1"/>
      <c r="R260" s="1"/>
      <c r="S260" s="1"/>
      <c r="T260" s="1" t="s">
        <v>986</v>
      </c>
      <c r="U260" s="1" t="s">
        <v>715</v>
      </c>
      <c r="V260" s="1" t="s">
        <v>136</v>
      </c>
      <c r="W260" s="1" t="s">
        <v>176</v>
      </c>
      <c r="X260" s="1" t="s">
        <v>136</v>
      </c>
      <c r="Y260" s="1"/>
      <c r="Z260" s="1"/>
      <c r="AA260" s="1"/>
      <c r="AB260" s="1" t="s">
        <v>53</v>
      </c>
      <c r="AC260" s="1" t="s">
        <v>136</v>
      </c>
      <c r="AD260" s="1"/>
      <c r="AE260" s="1"/>
      <c r="AF260" s="1"/>
      <c r="AG260" s="1" t="s">
        <v>50</v>
      </c>
      <c r="AH260" s="1" t="s">
        <v>136</v>
      </c>
      <c r="AI260" s="1" t="s">
        <v>8543</v>
      </c>
      <c r="AJ260" s="1" t="s">
        <v>81</v>
      </c>
      <c r="AK260" s="1" t="s">
        <v>8534</v>
      </c>
      <c r="AL260" s="1" t="s">
        <v>8534</v>
      </c>
      <c r="AM260" s="1" t="s">
        <v>459</v>
      </c>
      <c r="AN260" s="1" t="str">
        <f t="shared" si="8"/>
        <v>2019</v>
      </c>
      <c r="AO260" s="1">
        <f t="shared" si="9"/>
        <v>60</v>
      </c>
      <c r="AP260" s="1" t="s">
        <v>79</v>
      </c>
      <c r="AQ260" s="1" t="s">
        <v>102</v>
      </c>
      <c r="AR260" s="1" t="s">
        <v>103</v>
      </c>
      <c r="AS260" s="1" t="s">
        <v>180</v>
      </c>
      <c r="AT260" s="1"/>
      <c r="AU260" s="1" t="s">
        <v>311</v>
      </c>
      <c r="AV260" s="1" t="s">
        <v>356</v>
      </c>
      <c r="AW260" s="1"/>
      <c r="AX260" s="1"/>
    </row>
    <row r="261" spans="1:50">
      <c r="A261" s="1" t="s">
        <v>8546</v>
      </c>
      <c r="B261" s="1" t="s">
        <v>8545</v>
      </c>
      <c r="C261" s="1"/>
      <c r="D261" s="1"/>
      <c r="E261" s="1" t="s">
        <v>50</v>
      </c>
      <c r="F261" s="1" t="s">
        <v>414</v>
      </c>
      <c r="G261" s="1" t="s">
        <v>53</v>
      </c>
      <c r="H261" s="1"/>
      <c r="I261" s="1" t="s">
        <v>53</v>
      </c>
      <c r="J261" s="1"/>
      <c r="K261" s="1"/>
      <c r="L261" s="1"/>
      <c r="M261" s="1"/>
      <c r="N261" s="1"/>
      <c r="O261" s="1"/>
      <c r="P261" s="1"/>
      <c r="Q261" s="1"/>
      <c r="R261" s="1" t="s">
        <v>715</v>
      </c>
      <c r="S261" s="1" t="s">
        <v>136</v>
      </c>
      <c r="T261" s="1"/>
      <c r="U261" s="1"/>
      <c r="V261" s="1"/>
      <c r="W261" s="1"/>
      <c r="X261" s="1"/>
      <c r="Y261" s="1"/>
      <c r="Z261" s="1"/>
      <c r="AA261" s="1"/>
      <c r="AB261" s="1" t="s">
        <v>53</v>
      </c>
      <c r="AC261" s="1"/>
      <c r="AD261" s="1"/>
      <c r="AE261" s="1"/>
      <c r="AF261" s="1"/>
      <c r="AG261" s="1" t="s">
        <v>715</v>
      </c>
      <c r="AH261" s="1" t="s">
        <v>136</v>
      </c>
      <c r="AI261" s="1" t="s">
        <v>8546</v>
      </c>
      <c r="AJ261" s="1" t="s">
        <v>301</v>
      </c>
      <c r="AK261" s="1" t="s">
        <v>8534</v>
      </c>
      <c r="AL261" s="1" t="s">
        <v>8534</v>
      </c>
      <c r="AM261" s="1" t="s">
        <v>5710</v>
      </c>
      <c r="AN261" s="1" t="str">
        <f t="shared" si="8"/>
        <v>2020</v>
      </c>
      <c r="AO261" s="1">
        <f t="shared" si="9"/>
        <v>53</v>
      </c>
      <c r="AP261" s="1" t="s">
        <v>60</v>
      </c>
      <c r="AQ261" s="1" t="s">
        <v>102</v>
      </c>
      <c r="AR261" s="1" t="s">
        <v>449</v>
      </c>
      <c r="AS261" s="1" t="s">
        <v>219</v>
      </c>
      <c r="AT261" s="1"/>
      <c r="AU261" s="1" t="s">
        <v>105</v>
      </c>
      <c r="AV261" s="1" t="s">
        <v>4746</v>
      </c>
      <c r="AW261" s="1"/>
      <c r="AX261" s="1"/>
    </row>
    <row r="262" spans="1:50">
      <c r="A262" s="1" t="s">
        <v>8549</v>
      </c>
      <c r="B262" s="1" t="s">
        <v>8548</v>
      </c>
      <c r="C262" s="1"/>
      <c r="D262" s="1"/>
      <c r="E262" s="1"/>
      <c r="F262" s="1"/>
      <c r="G262" s="1" t="s">
        <v>55</v>
      </c>
      <c r="H262" s="1"/>
      <c r="I262" s="1" t="s">
        <v>53</v>
      </c>
      <c r="J262" s="1" t="s">
        <v>54</v>
      </c>
      <c r="K262" s="1"/>
      <c r="L262" s="1" t="s">
        <v>116</v>
      </c>
      <c r="M262" s="1"/>
      <c r="N262" s="1"/>
      <c r="O262" s="1"/>
      <c r="P262" s="1"/>
      <c r="Q262" s="1"/>
      <c r="R262" s="1" t="s">
        <v>141</v>
      </c>
      <c r="S262" s="1" t="s">
        <v>293</v>
      </c>
      <c r="T262" s="1" t="s">
        <v>141</v>
      </c>
      <c r="U262" s="1"/>
      <c r="V262" s="1"/>
      <c r="W262" s="1" t="s">
        <v>55</v>
      </c>
      <c r="X262" s="1" t="s">
        <v>293</v>
      </c>
      <c r="Y262" s="1"/>
      <c r="Z262" s="1"/>
      <c r="AA262" s="1"/>
      <c r="AB262" s="1" t="s">
        <v>55</v>
      </c>
      <c r="AC262" s="1" t="s">
        <v>293</v>
      </c>
      <c r="AD262" s="1"/>
      <c r="AE262" s="1"/>
      <c r="AF262" s="1"/>
      <c r="AG262" s="1" t="s">
        <v>8551</v>
      </c>
      <c r="AH262" s="1" t="s">
        <v>293</v>
      </c>
      <c r="AI262" s="1" t="s">
        <v>8549</v>
      </c>
      <c r="AJ262" s="1" t="s">
        <v>721</v>
      </c>
      <c r="AK262" s="1" t="s">
        <v>8534</v>
      </c>
      <c r="AL262" s="1" t="s">
        <v>8534</v>
      </c>
      <c r="AM262" s="1" t="s">
        <v>7725</v>
      </c>
      <c r="AN262" s="1" t="str">
        <f t="shared" si="8"/>
        <v>2020</v>
      </c>
      <c r="AO262" s="1">
        <f t="shared" si="9"/>
        <v>51</v>
      </c>
      <c r="AP262" s="1" t="s">
        <v>60</v>
      </c>
      <c r="AQ262" s="1" t="s">
        <v>61</v>
      </c>
      <c r="AR262" s="1" t="s">
        <v>449</v>
      </c>
      <c r="AS262" s="1" t="s">
        <v>573</v>
      </c>
      <c r="AT262" s="1" t="s">
        <v>574</v>
      </c>
      <c r="AU262" s="1" t="s">
        <v>3261</v>
      </c>
      <c r="AV262" s="1" t="s">
        <v>2578</v>
      </c>
      <c r="AW262" s="1" t="s">
        <v>55</v>
      </c>
      <c r="AX262" s="1" t="s">
        <v>475</v>
      </c>
    </row>
    <row r="263" spans="1:50">
      <c r="A263" s="1" t="s">
        <v>8553</v>
      </c>
      <c r="B263" s="1" t="s">
        <v>8552</v>
      </c>
      <c r="C263" s="1"/>
      <c r="D263" s="1"/>
      <c r="E263" s="1"/>
      <c r="F263" s="1"/>
      <c r="G263" s="1" t="s">
        <v>55</v>
      </c>
      <c r="H263" s="1"/>
      <c r="I263" s="1"/>
      <c r="J263" s="1" t="s">
        <v>54</v>
      </c>
      <c r="K263" s="1" t="s">
        <v>55</v>
      </c>
      <c r="L263" s="1"/>
      <c r="M263" s="1"/>
      <c r="N263" s="1"/>
      <c r="O263" s="1"/>
      <c r="P263" s="1"/>
      <c r="Q263" s="1"/>
      <c r="R263" s="1"/>
      <c r="S263" s="1"/>
      <c r="T263" s="1" t="s">
        <v>472</v>
      </c>
      <c r="U263" s="1" t="s">
        <v>3072</v>
      </c>
      <c r="V263" s="1" t="s">
        <v>293</v>
      </c>
      <c r="W263" s="1"/>
      <c r="X263" s="1"/>
      <c r="Y263" s="1"/>
      <c r="Z263" s="1"/>
      <c r="AA263" s="1"/>
      <c r="AB263" s="1" t="s">
        <v>55</v>
      </c>
      <c r="AC263" s="1" t="s">
        <v>273</v>
      </c>
      <c r="AD263" s="1"/>
      <c r="AE263" s="1"/>
      <c r="AF263" s="1"/>
      <c r="AG263" s="1" t="s">
        <v>4133</v>
      </c>
      <c r="AH263" s="1" t="s">
        <v>5790</v>
      </c>
      <c r="AI263" s="1" t="s">
        <v>8553</v>
      </c>
      <c r="AJ263" s="1" t="s">
        <v>126</v>
      </c>
      <c r="AK263" s="1" t="s">
        <v>8534</v>
      </c>
      <c r="AL263" s="1" t="s">
        <v>8534</v>
      </c>
      <c r="AM263" s="1" t="s">
        <v>4373</v>
      </c>
      <c r="AN263" s="1" t="str">
        <f t="shared" si="8"/>
        <v>2017</v>
      </c>
      <c r="AO263" s="1">
        <f t="shared" si="9"/>
        <v>11</v>
      </c>
      <c r="AP263" s="1" t="s">
        <v>79</v>
      </c>
      <c r="AQ263" s="1" t="s">
        <v>102</v>
      </c>
      <c r="AR263" s="1" t="s">
        <v>119</v>
      </c>
      <c r="AS263" s="1" t="s">
        <v>644</v>
      </c>
      <c r="AT263" s="1" t="s">
        <v>8555</v>
      </c>
      <c r="AU263" s="1" t="s">
        <v>65</v>
      </c>
      <c r="AV263" s="1" t="s">
        <v>77</v>
      </c>
      <c r="AW263" s="1" t="s">
        <v>116</v>
      </c>
      <c r="AX263" s="1" t="s">
        <v>1674</v>
      </c>
    </row>
    <row r="264" spans="1:50">
      <c r="A264" s="1" t="s">
        <v>8557</v>
      </c>
      <c r="B264" s="1" t="s">
        <v>8556</v>
      </c>
      <c r="C264" s="1"/>
      <c r="D264" s="1"/>
      <c r="E264" s="1"/>
      <c r="F264" s="1"/>
      <c r="G264" s="1" t="s">
        <v>55</v>
      </c>
      <c r="H264" s="1"/>
      <c r="I264" s="1"/>
      <c r="J264" s="1"/>
      <c r="K264" s="1" t="s">
        <v>55</v>
      </c>
      <c r="L264" s="1" t="s">
        <v>116</v>
      </c>
      <c r="M264" s="1"/>
      <c r="N264" s="1"/>
      <c r="O264" s="1"/>
      <c r="P264" s="1"/>
      <c r="Q264" s="1"/>
      <c r="R264" s="1"/>
      <c r="S264" s="1"/>
      <c r="T264" s="1"/>
      <c r="U264" s="1" t="s">
        <v>55</v>
      </c>
      <c r="V264" s="1" t="s">
        <v>293</v>
      </c>
      <c r="W264" s="1" t="s">
        <v>50</v>
      </c>
      <c r="X264" s="1" t="s">
        <v>293</v>
      </c>
      <c r="Y264" s="1"/>
      <c r="Z264" s="1"/>
      <c r="AA264" s="1"/>
      <c r="AB264" s="1" t="s">
        <v>55</v>
      </c>
      <c r="AC264" s="1"/>
      <c r="AD264" s="1"/>
      <c r="AE264" s="1"/>
      <c r="AF264" s="1"/>
      <c r="AG264" s="1" t="s">
        <v>116</v>
      </c>
      <c r="AH264" s="1" t="s">
        <v>293</v>
      </c>
      <c r="AI264" s="1" t="s">
        <v>8557</v>
      </c>
      <c r="AJ264" s="1" t="s">
        <v>126</v>
      </c>
      <c r="AK264" s="1" t="s">
        <v>8534</v>
      </c>
      <c r="AL264" s="1" t="s">
        <v>8534</v>
      </c>
      <c r="AM264" s="1" t="s">
        <v>4828</v>
      </c>
      <c r="AN264" s="1" t="str">
        <f t="shared" si="8"/>
        <v>2017</v>
      </c>
      <c r="AO264" s="1">
        <f t="shared" si="9"/>
        <v>11</v>
      </c>
      <c r="AP264" s="1" t="s">
        <v>60</v>
      </c>
      <c r="AQ264" s="1" t="s">
        <v>61</v>
      </c>
      <c r="AR264" s="1" t="s">
        <v>179</v>
      </c>
      <c r="AS264" s="1" t="s">
        <v>382</v>
      </c>
      <c r="AT264" s="1" t="s">
        <v>383</v>
      </c>
      <c r="AU264" s="1" t="s">
        <v>65</v>
      </c>
      <c r="AV264" s="1" t="s">
        <v>73</v>
      </c>
      <c r="AW264" s="1" t="s">
        <v>116</v>
      </c>
      <c r="AX264" s="1" t="s">
        <v>1674</v>
      </c>
    </row>
    <row r="265" spans="1:50">
      <c r="A265" s="1" t="s">
        <v>8560</v>
      </c>
      <c r="B265" s="1" t="s">
        <v>8559</v>
      </c>
      <c r="C265" s="1"/>
      <c r="D265" s="1"/>
      <c r="E265" s="1"/>
      <c r="F265" s="1"/>
      <c r="G265" s="1" t="s">
        <v>115</v>
      </c>
      <c r="H265" s="1"/>
      <c r="I265" s="1"/>
      <c r="J265" s="1" t="s">
        <v>54</v>
      </c>
      <c r="K265" s="1"/>
      <c r="L265" s="1"/>
      <c r="M265" s="1"/>
      <c r="N265" s="1"/>
      <c r="O265" s="1"/>
      <c r="P265" s="1"/>
      <c r="Q265" s="1"/>
      <c r="R265" s="1"/>
      <c r="S265" s="1"/>
      <c r="T265" s="1" t="s">
        <v>715</v>
      </c>
      <c r="U265" s="1"/>
      <c r="V265" s="1"/>
      <c r="W265" s="1"/>
      <c r="X265" s="1"/>
      <c r="Y265" s="1"/>
      <c r="Z265" s="1"/>
      <c r="AA265" s="1"/>
      <c r="AB265" s="1" t="s">
        <v>115</v>
      </c>
      <c r="AC265" s="1" t="s">
        <v>293</v>
      </c>
      <c r="AD265" s="1"/>
      <c r="AE265" s="1"/>
      <c r="AF265" s="1"/>
      <c r="AG265" s="1" t="s">
        <v>715</v>
      </c>
      <c r="AH265" s="1" t="s">
        <v>293</v>
      </c>
      <c r="AI265" s="1" t="s">
        <v>8560</v>
      </c>
      <c r="AJ265" s="1" t="s">
        <v>308</v>
      </c>
      <c r="AK265" s="1" t="s">
        <v>8534</v>
      </c>
      <c r="AL265" s="1" t="s">
        <v>8534</v>
      </c>
      <c r="AM265" s="1" t="s">
        <v>8182</v>
      </c>
      <c r="AN265" s="1" t="str">
        <f t="shared" si="8"/>
        <v>2010</v>
      </c>
      <c r="AO265" s="1">
        <f t="shared" si="9"/>
        <v>47</v>
      </c>
      <c r="AP265" s="1" t="s">
        <v>60</v>
      </c>
      <c r="AQ265" s="1" t="s">
        <v>61</v>
      </c>
      <c r="AR265" s="1" t="s">
        <v>179</v>
      </c>
      <c r="AS265" s="1" t="s">
        <v>382</v>
      </c>
      <c r="AT265" s="1" t="s">
        <v>383</v>
      </c>
      <c r="AU265" s="1" t="s">
        <v>311</v>
      </c>
      <c r="AV265" s="1" t="s">
        <v>1578</v>
      </c>
      <c r="AW265" s="1" t="s">
        <v>116</v>
      </c>
      <c r="AX265" s="1" t="s">
        <v>1674</v>
      </c>
    </row>
    <row r="266" spans="1:50">
      <c r="A266" s="1" t="s">
        <v>8563</v>
      </c>
      <c r="B266" s="1" t="s">
        <v>8562</v>
      </c>
      <c r="C266" s="1"/>
      <c r="D266" s="1"/>
      <c r="E266" s="1"/>
      <c r="F266" s="1"/>
      <c r="G266" s="1" t="s">
        <v>54</v>
      </c>
      <c r="H266" s="1"/>
      <c r="I266" s="1"/>
      <c r="J266" s="1"/>
      <c r="K266" s="1" t="s">
        <v>55</v>
      </c>
      <c r="L266" s="1"/>
      <c r="M266" s="1"/>
      <c r="N266" s="1"/>
      <c r="O266" s="1"/>
      <c r="P266" s="1"/>
      <c r="Q266" s="1"/>
      <c r="R266" s="1"/>
      <c r="S266" s="1"/>
      <c r="T266" s="1"/>
      <c r="U266" s="1" t="s">
        <v>50</v>
      </c>
      <c r="V266" s="1" t="s">
        <v>136</v>
      </c>
      <c r="W266" s="1"/>
      <c r="X266" s="1"/>
      <c r="Y266" s="1"/>
      <c r="Z266" s="1"/>
      <c r="AA266" s="1"/>
      <c r="AB266" s="1" t="s">
        <v>54</v>
      </c>
      <c r="AC266" s="1"/>
      <c r="AD266" s="1"/>
      <c r="AE266" s="1"/>
      <c r="AF266" s="1"/>
      <c r="AG266" s="1"/>
      <c r="AH266" s="1"/>
      <c r="AI266" s="1" t="s">
        <v>8563</v>
      </c>
      <c r="AJ266" s="1" t="s">
        <v>187</v>
      </c>
      <c r="AK266" s="1" t="s">
        <v>8534</v>
      </c>
      <c r="AL266" s="1" t="s">
        <v>8534</v>
      </c>
      <c r="AM266" s="1" t="s">
        <v>250</v>
      </c>
      <c r="AN266" s="1" t="str">
        <f t="shared" si="8"/>
        <v>2016</v>
      </c>
      <c r="AO266" s="1">
        <f t="shared" si="9"/>
        <v>5</v>
      </c>
      <c r="AP266" s="1" t="s">
        <v>79</v>
      </c>
      <c r="AQ266" s="1" t="s">
        <v>61</v>
      </c>
      <c r="AR266" s="1" t="s">
        <v>62</v>
      </c>
      <c r="AS266" s="1" t="s">
        <v>169</v>
      </c>
      <c r="AT266" s="1" t="s">
        <v>2639</v>
      </c>
      <c r="AU266" s="1" t="s">
        <v>65</v>
      </c>
      <c r="AV266" s="1" t="s">
        <v>121</v>
      </c>
      <c r="AW266" s="1"/>
      <c r="AX266" s="1"/>
    </row>
    <row r="267" spans="1:50">
      <c r="A267" s="1" t="s">
        <v>8566</v>
      </c>
      <c r="B267" s="1" t="s">
        <v>8565</v>
      </c>
      <c r="C267" s="1"/>
      <c r="D267" s="1"/>
      <c r="E267" s="1"/>
      <c r="F267" s="1"/>
      <c r="G267" s="1" t="s">
        <v>53</v>
      </c>
      <c r="H267" s="1"/>
      <c r="I267" s="1" t="s">
        <v>53</v>
      </c>
      <c r="J267" s="1"/>
      <c r="K267" s="1" t="s">
        <v>55</v>
      </c>
      <c r="L267" s="1" t="s">
        <v>116</v>
      </c>
      <c r="M267" s="1"/>
      <c r="N267" s="1"/>
      <c r="O267" s="1"/>
      <c r="P267" s="1"/>
      <c r="Q267" s="1"/>
      <c r="R267" s="1" t="s">
        <v>715</v>
      </c>
      <c r="S267" s="1" t="s">
        <v>136</v>
      </c>
      <c r="T267" s="1"/>
      <c r="U267" s="1" t="s">
        <v>50</v>
      </c>
      <c r="V267" s="1" t="s">
        <v>136</v>
      </c>
      <c r="W267" s="1" t="s">
        <v>53</v>
      </c>
      <c r="X267" s="1" t="s">
        <v>136</v>
      </c>
      <c r="Y267" s="1"/>
      <c r="Z267" s="1"/>
      <c r="AA267" s="1"/>
      <c r="AB267" s="1" t="s">
        <v>53</v>
      </c>
      <c r="AC267" s="1"/>
      <c r="AD267" s="1"/>
      <c r="AE267" s="1"/>
      <c r="AF267" s="1"/>
      <c r="AG267" s="1" t="s">
        <v>54</v>
      </c>
      <c r="AH267" s="1" t="s">
        <v>136</v>
      </c>
      <c r="AI267" s="1" t="s">
        <v>8566</v>
      </c>
      <c r="AJ267" s="1" t="s">
        <v>136</v>
      </c>
      <c r="AK267" s="1" t="s">
        <v>8534</v>
      </c>
      <c r="AL267" s="1" t="s">
        <v>8534</v>
      </c>
      <c r="AM267" s="1" t="s">
        <v>2593</v>
      </c>
      <c r="AN267" s="1" t="str">
        <f t="shared" si="8"/>
        <v>2000</v>
      </c>
      <c r="AO267" s="1">
        <f t="shared" si="9"/>
        <v>30</v>
      </c>
      <c r="AP267" s="1" t="s">
        <v>60</v>
      </c>
      <c r="AQ267" s="1" t="s">
        <v>61</v>
      </c>
      <c r="AR267" s="1" t="s">
        <v>466</v>
      </c>
      <c r="AS267" s="1" t="s">
        <v>515</v>
      </c>
      <c r="AT267" s="1"/>
      <c r="AU267" s="1" t="s">
        <v>405</v>
      </c>
      <c r="AV267" s="1" t="s">
        <v>77</v>
      </c>
      <c r="AW267" s="1"/>
      <c r="AX267" s="1"/>
    </row>
    <row r="268" spans="1:50">
      <c r="A268" s="1" t="s">
        <v>8569</v>
      </c>
      <c r="B268" s="1" t="s">
        <v>8568</v>
      </c>
      <c r="C268" s="1"/>
      <c r="D268" s="1"/>
      <c r="E268" s="1"/>
      <c r="F268" s="1"/>
      <c r="G268" s="1" t="s">
        <v>55</v>
      </c>
      <c r="H268" s="1"/>
      <c r="I268" s="1"/>
      <c r="J268" s="1"/>
      <c r="K268" s="1" t="s">
        <v>55</v>
      </c>
      <c r="L268" s="1"/>
      <c r="M268" s="1"/>
      <c r="N268" s="1"/>
      <c r="O268" s="1"/>
      <c r="P268" s="1"/>
      <c r="Q268" s="1"/>
      <c r="R268" s="1"/>
      <c r="S268" s="1"/>
      <c r="T268" s="1"/>
      <c r="U268" s="1" t="s">
        <v>50</v>
      </c>
      <c r="V268" s="1" t="s">
        <v>293</v>
      </c>
      <c r="W268" s="1"/>
      <c r="X268" s="1"/>
      <c r="Y268" s="1"/>
      <c r="Z268" s="1"/>
      <c r="AA268" s="1"/>
      <c r="AB268" s="1" t="s">
        <v>55</v>
      </c>
      <c r="AC268" s="1"/>
      <c r="AD268" s="1"/>
      <c r="AE268" s="1"/>
      <c r="AF268" s="1"/>
      <c r="AG268" s="1" t="s">
        <v>50</v>
      </c>
      <c r="AH268" s="1" t="s">
        <v>293</v>
      </c>
      <c r="AI268" s="1" t="s">
        <v>8569</v>
      </c>
      <c r="AJ268" s="1" t="s">
        <v>197</v>
      </c>
      <c r="AK268" s="1" t="s">
        <v>8534</v>
      </c>
      <c r="AL268" s="1" t="s">
        <v>8534</v>
      </c>
      <c r="AM268" s="1" t="s">
        <v>4988</v>
      </c>
      <c r="AN268" s="1" t="str">
        <f t="shared" si="8"/>
        <v>2020</v>
      </c>
      <c r="AO268" s="1">
        <f t="shared" si="9"/>
        <v>17</v>
      </c>
      <c r="AP268" s="1" t="s">
        <v>60</v>
      </c>
      <c r="AQ268" s="1" t="s">
        <v>102</v>
      </c>
      <c r="AR268" s="1" t="s">
        <v>346</v>
      </c>
      <c r="AS268" s="1" t="s">
        <v>382</v>
      </c>
      <c r="AT268" s="1" t="s">
        <v>5846</v>
      </c>
      <c r="AU268" s="1" t="s">
        <v>65</v>
      </c>
      <c r="AV268" s="1" t="s">
        <v>73</v>
      </c>
      <c r="AW268" s="1" t="s">
        <v>116</v>
      </c>
      <c r="AX268" s="1" t="s">
        <v>1674</v>
      </c>
    </row>
    <row r="269" spans="1:50">
      <c r="A269" s="1" t="s">
        <v>8572</v>
      </c>
      <c r="B269" s="1" t="s">
        <v>8571</v>
      </c>
      <c r="C269" s="1"/>
      <c r="D269" s="1"/>
      <c r="E269" s="1"/>
      <c r="F269" s="1"/>
      <c r="G269" s="1" t="s">
        <v>55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141</v>
      </c>
      <c r="S269" s="1" t="s">
        <v>500</v>
      </c>
      <c r="T269" s="1"/>
      <c r="U269" s="1"/>
      <c r="V269" s="1"/>
      <c r="W269" s="1"/>
      <c r="X269" s="1"/>
      <c r="Y269" s="1"/>
      <c r="Z269" s="1"/>
      <c r="AA269" s="1"/>
      <c r="AB269" s="1" t="s">
        <v>55</v>
      </c>
      <c r="AC269" s="1"/>
      <c r="AD269" s="1"/>
      <c r="AE269" s="1"/>
      <c r="AF269" s="1"/>
      <c r="AG269" s="1" t="s">
        <v>141</v>
      </c>
      <c r="AH269" s="1" t="s">
        <v>500</v>
      </c>
      <c r="AI269" s="1" t="s">
        <v>8572</v>
      </c>
      <c r="AJ269" s="1" t="s">
        <v>99</v>
      </c>
      <c r="AK269" s="1" t="s">
        <v>8573</v>
      </c>
      <c r="AL269" s="1" t="s">
        <v>8573</v>
      </c>
      <c r="AM269" s="1" t="s">
        <v>540</v>
      </c>
      <c r="AN269" s="1" t="str">
        <f t="shared" si="8"/>
        <v>2018</v>
      </c>
      <c r="AO269" s="1">
        <f t="shared" si="9"/>
        <v>4</v>
      </c>
      <c r="AP269" s="1" t="s">
        <v>79</v>
      </c>
      <c r="AQ269" s="1" t="s">
        <v>61</v>
      </c>
      <c r="AR269" s="1" t="s">
        <v>657</v>
      </c>
      <c r="AS269" s="1" t="s">
        <v>169</v>
      </c>
      <c r="AT269" s="1"/>
      <c r="AU269" s="1" t="s">
        <v>2283</v>
      </c>
      <c r="AV269" s="1" t="s">
        <v>8575</v>
      </c>
      <c r="AW269" s="1"/>
      <c r="AX269" s="1"/>
    </row>
    <row r="270" spans="1:50">
      <c r="A270" s="1" t="s">
        <v>8577</v>
      </c>
      <c r="B270" s="1" t="s">
        <v>8576</v>
      </c>
      <c r="C270" s="1"/>
      <c r="D270" s="1"/>
      <c r="E270" s="1"/>
      <c r="F270" s="1"/>
      <c r="G270" s="1" t="s">
        <v>54</v>
      </c>
      <c r="H270" s="1"/>
      <c r="I270" s="1"/>
      <c r="J270" s="1"/>
      <c r="K270" s="1" t="s">
        <v>55</v>
      </c>
      <c r="L270" s="1" t="s">
        <v>116</v>
      </c>
      <c r="M270" s="1" t="s">
        <v>99</v>
      </c>
      <c r="N270" s="1"/>
      <c r="O270" s="1"/>
      <c r="P270" s="1"/>
      <c r="Q270" s="1"/>
      <c r="R270" s="1"/>
      <c r="S270" s="1"/>
      <c r="T270" s="1"/>
      <c r="U270" s="1" t="s">
        <v>472</v>
      </c>
      <c r="V270" s="1" t="s">
        <v>219</v>
      </c>
      <c r="W270" s="1" t="s">
        <v>50</v>
      </c>
      <c r="X270" s="1" t="s">
        <v>219</v>
      </c>
      <c r="Y270" s="1" t="s">
        <v>472</v>
      </c>
      <c r="Z270" s="1"/>
      <c r="AA270" s="1"/>
      <c r="AB270" s="1" t="s">
        <v>54</v>
      </c>
      <c r="AC270" s="1"/>
      <c r="AD270" s="1" t="s">
        <v>219</v>
      </c>
      <c r="AE270" s="1"/>
      <c r="AF270" s="1"/>
      <c r="AG270" s="1" t="s">
        <v>53</v>
      </c>
      <c r="AH270" s="1" t="s">
        <v>219</v>
      </c>
      <c r="AI270" s="1" t="s">
        <v>8577</v>
      </c>
      <c r="AJ270" s="1" t="s">
        <v>118</v>
      </c>
      <c r="AK270" s="1" t="s">
        <v>8573</v>
      </c>
      <c r="AL270" s="1" t="s">
        <v>8573</v>
      </c>
      <c r="AM270" s="1" t="s">
        <v>1249</v>
      </c>
      <c r="AN270" s="1" t="str">
        <f t="shared" si="8"/>
        <v>2018</v>
      </c>
      <c r="AO270" s="1">
        <f t="shared" si="9"/>
        <v>23</v>
      </c>
      <c r="AP270" s="1" t="s">
        <v>60</v>
      </c>
      <c r="AQ270" s="1" t="s">
        <v>61</v>
      </c>
      <c r="AR270" s="1" t="s">
        <v>432</v>
      </c>
      <c r="AS270" s="1" t="s">
        <v>351</v>
      </c>
      <c r="AT270" s="1"/>
      <c r="AU270" s="1" t="s">
        <v>105</v>
      </c>
      <c r="AV270" s="1" t="s">
        <v>275</v>
      </c>
      <c r="AW270" s="1"/>
      <c r="AX270" s="1"/>
    </row>
    <row r="271" spans="1:50">
      <c r="A271" s="1" t="s">
        <v>8580</v>
      </c>
      <c r="B271" s="1" t="s">
        <v>8579</v>
      </c>
      <c r="C271" s="1" t="s">
        <v>50</v>
      </c>
      <c r="D271" s="1" t="s">
        <v>125</v>
      </c>
      <c r="E271" s="1" t="s">
        <v>53</v>
      </c>
      <c r="F271" s="1" t="s">
        <v>323</v>
      </c>
      <c r="G271" s="1" t="s">
        <v>55</v>
      </c>
      <c r="H271" s="1" t="s">
        <v>715</v>
      </c>
      <c r="I271" s="1"/>
      <c r="J271" s="1"/>
      <c r="K271" s="1" t="s">
        <v>55</v>
      </c>
      <c r="L271" s="1" t="s">
        <v>116</v>
      </c>
      <c r="M271" s="1"/>
      <c r="N271" s="1"/>
      <c r="O271" s="1"/>
      <c r="P271" s="1"/>
      <c r="Q271" s="1" t="s">
        <v>136</v>
      </c>
      <c r="R271" s="1"/>
      <c r="S271" s="1"/>
      <c r="T271" s="1"/>
      <c r="U271" s="1" t="s">
        <v>50</v>
      </c>
      <c r="V271" s="1" t="s">
        <v>136</v>
      </c>
      <c r="W271" s="1" t="s">
        <v>472</v>
      </c>
      <c r="X271" s="1" t="s">
        <v>136</v>
      </c>
      <c r="Y271" s="1"/>
      <c r="Z271" s="1"/>
      <c r="AA271" s="1"/>
      <c r="AB271" s="1" t="s">
        <v>55</v>
      </c>
      <c r="AC271" s="1"/>
      <c r="AD271" s="1"/>
      <c r="AE271" s="1"/>
      <c r="AF271" s="1"/>
      <c r="AG271" s="1" t="s">
        <v>5607</v>
      </c>
      <c r="AH271" s="1" t="s">
        <v>136</v>
      </c>
      <c r="AI271" s="1" t="s">
        <v>8580</v>
      </c>
      <c r="AJ271" s="1" t="s">
        <v>55</v>
      </c>
      <c r="AK271" s="1" t="s">
        <v>8573</v>
      </c>
      <c r="AL271" s="1" t="s">
        <v>8573</v>
      </c>
      <c r="AM271" s="1" t="s">
        <v>1249</v>
      </c>
      <c r="AN271" s="1" t="str">
        <f t="shared" si="8"/>
        <v>2018</v>
      </c>
      <c r="AO271" s="1">
        <f t="shared" si="9"/>
        <v>2</v>
      </c>
      <c r="AP271" s="1" t="s">
        <v>60</v>
      </c>
      <c r="AQ271" s="1" t="s">
        <v>61</v>
      </c>
      <c r="AR271" s="1" t="s">
        <v>6222</v>
      </c>
      <c r="AS271" s="1" t="s">
        <v>263</v>
      </c>
      <c r="AT271" s="1" t="s">
        <v>263</v>
      </c>
      <c r="AU271" s="1"/>
      <c r="AV271" s="1" t="s">
        <v>1968</v>
      </c>
      <c r="AW271" s="1"/>
      <c r="AX271" s="1"/>
    </row>
    <row r="272" spans="1:50">
      <c r="A272" s="1" t="s">
        <v>8583</v>
      </c>
      <c r="B272" s="1" t="s">
        <v>8582</v>
      </c>
      <c r="C272" s="1" t="s">
        <v>50</v>
      </c>
      <c r="D272" s="1" t="s">
        <v>125</v>
      </c>
      <c r="E272" s="1" t="s">
        <v>54</v>
      </c>
      <c r="F272" s="1" t="s">
        <v>1258</v>
      </c>
      <c r="G272" s="1" t="s">
        <v>49</v>
      </c>
      <c r="H272" s="1" t="s">
        <v>53</v>
      </c>
      <c r="I272" s="1"/>
      <c r="J272" s="1"/>
      <c r="K272" s="1"/>
      <c r="L272" s="1"/>
      <c r="M272" s="1"/>
      <c r="N272" s="1"/>
      <c r="O272" s="1"/>
      <c r="P272" s="1"/>
      <c r="Q272" s="1" t="s">
        <v>136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 t="s">
        <v>49</v>
      </c>
      <c r="AC272" s="1"/>
      <c r="AD272" s="1"/>
      <c r="AE272" s="1"/>
      <c r="AF272" s="1"/>
      <c r="AG272" s="1" t="s">
        <v>53</v>
      </c>
      <c r="AH272" s="1" t="s">
        <v>136</v>
      </c>
      <c r="AI272" s="1" t="s">
        <v>8583</v>
      </c>
      <c r="AJ272" s="1" t="s">
        <v>721</v>
      </c>
      <c r="AK272" s="1" t="s">
        <v>8573</v>
      </c>
      <c r="AL272" s="1" t="s">
        <v>8573</v>
      </c>
      <c r="AM272" s="1" t="s">
        <v>705</v>
      </c>
      <c r="AN272" s="1" t="str">
        <f t="shared" si="8"/>
        <v>2018</v>
      </c>
      <c r="AO272" s="1">
        <f t="shared" si="9"/>
        <v>49</v>
      </c>
      <c r="AP272" s="1" t="s">
        <v>79</v>
      </c>
      <c r="AQ272" s="1" t="s">
        <v>61</v>
      </c>
      <c r="AR272" s="1" t="s">
        <v>608</v>
      </c>
      <c r="AS272" s="1" t="s">
        <v>338</v>
      </c>
      <c r="AT272" s="1"/>
      <c r="AU272" s="1" t="s">
        <v>5352</v>
      </c>
      <c r="AV272" s="1" t="s">
        <v>452</v>
      </c>
      <c r="AW272" s="1"/>
      <c r="AX272" s="1"/>
    </row>
    <row r="273" spans="1:50">
      <c r="A273" s="1" t="s">
        <v>8589</v>
      </c>
      <c r="B273" s="1" t="s">
        <v>8588</v>
      </c>
      <c r="C273" s="1"/>
      <c r="D273" s="1"/>
      <c r="E273" s="1"/>
      <c r="F273" s="1"/>
      <c r="G273" s="1" t="s">
        <v>54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 t="s">
        <v>715</v>
      </c>
      <c r="S273" s="1" t="s">
        <v>136</v>
      </c>
      <c r="T273" s="1"/>
      <c r="U273" s="1" t="s">
        <v>715</v>
      </c>
      <c r="V273" s="1" t="s">
        <v>136</v>
      </c>
      <c r="W273" s="1"/>
      <c r="X273" s="1"/>
      <c r="Y273" s="1"/>
      <c r="Z273" s="1"/>
      <c r="AA273" s="1"/>
      <c r="AB273" s="1" t="s">
        <v>54</v>
      </c>
      <c r="AC273" s="1"/>
      <c r="AD273" s="1"/>
      <c r="AE273" s="1"/>
      <c r="AF273" s="1"/>
      <c r="AG273" s="1"/>
      <c r="AH273" s="1"/>
      <c r="AI273" s="1" t="s">
        <v>8589</v>
      </c>
      <c r="AJ273" s="1" t="s">
        <v>678</v>
      </c>
      <c r="AK273" s="1" t="s">
        <v>8590</v>
      </c>
      <c r="AL273" s="1" t="s">
        <v>8590</v>
      </c>
      <c r="AM273" s="1" t="s">
        <v>5706</v>
      </c>
      <c r="AN273" s="1" t="str">
        <f t="shared" si="8"/>
        <v>2020</v>
      </c>
      <c r="AO273" s="1">
        <f t="shared" si="9"/>
        <v>34</v>
      </c>
      <c r="AP273" s="1" t="s">
        <v>60</v>
      </c>
      <c r="AQ273" s="1" t="s">
        <v>61</v>
      </c>
      <c r="AR273" s="1" t="s">
        <v>232</v>
      </c>
      <c r="AS273" s="1" t="s">
        <v>4433</v>
      </c>
      <c r="AT273" s="1" t="s">
        <v>8592</v>
      </c>
      <c r="AU273" s="1" t="s">
        <v>526</v>
      </c>
      <c r="AV273" s="1" t="s">
        <v>1329</v>
      </c>
      <c r="AW273" s="1" t="s">
        <v>54</v>
      </c>
      <c r="AX273" s="1" t="s">
        <v>2832</v>
      </c>
    </row>
    <row r="274" spans="1:50">
      <c r="A274" s="1" t="s">
        <v>8264</v>
      </c>
      <c r="B274" s="1" t="s">
        <v>8611</v>
      </c>
      <c r="C274" s="1"/>
      <c r="D274" s="1"/>
      <c r="E274" s="1"/>
      <c r="F274" s="1"/>
      <c r="G274" s="1" t="s">
        <v>53</v>
      </c>
      <c r="H274" s="1"/>
      <c r="I274" s="1"/>
      <c r="J274" s="1" t="s">
        <v>54</v>
      </c>
      <c r="K274" s="1"/>
      <c r="L274" s="1" t="s">
        <v>116</v>
      </c>
      <c r="M274" s="1"/>
      <c r="N274" s="1"/>
      <c r="O274" s="1"/>
      <c r="P274" s="1"/>
      <c r="Q274" s="1"/>
      <c r="R274" s="1"/>
      <c r="S274" s="1"/>
      <c r="T274" s="1" t="s">
        <v>715</v>
      </c>
      <c r="U274" s="1"/>
      <c r="V274" s="1"/>
      <c r="W274" s="1" t="s">
        <v>2810</v>
      </c>
      <c r="X274" s="1" t="s">
        <v>63</v>
      </c>
      <c r="Y274" s="1"/>
      <c r="Z274" s="1"/>
      <c r="AA274" s="1"/>
      <c r="AB274" s="1" t="s">
        <v>53</v>
      </c>
      <c r="AC274" s="1" t="s">
        <v>63</v>
      </c>
      <c r="AD274" s="1"/>
      <c r="AE274" s="1"/>
      <c r="AF274" s="1"/>
      <c r="AG274" s="1"/>
      <c r="AH274" s="1"/>
      <c r="AI274" s="1" t="s">
        <v>8264</v>
      </c>
      <c r="AJ274" s="1" t="s">
        <v>120</v>
      </c>
      <c r="AK274" s="1" t="s">
        <v>8590</v>
      </c>
      <c r="AL274" s="1" t="s">
        <v>8590</v>
      </c>
      <c r="AM274" s="1" t="s">
        <v>8613</v>
      </c>
      <c r="AN274" s="1" t="str">
        <f t="shared" si="8"/>
        <v>2000</v>
      </c>
      <c r="AO274" s="1">
        <f t="shared" si="9"/>
        <v>26</v>
      </c>
      <c r="AP274" s="1" t="s">
        <v>60</v>
      </c>
      <c r="AQ274" s="1" t="s">
        <v>61</v>
      </c>
      <c r="AR274" s="1" t="s">
        <v>466</v>
      </c>
      <c r="AS274" s="1" t="s">
        <v>721</v>
      </c>
      <c r="AT274" s="1" t="s">
        <v>1764</v>
      </c>
      <c r="AU274" s="1" t="s">
        <v>114</v>
      </c>
      <c r="AV274" s="1" t="s">
        <v>56</v>
      </c>
      <c r="AW274" s="1"/>
      <c r="AX274" s="1"/>
    </row>
    <row r="275" spans="1:50" s="3" customFormat="1">
      <c r="A275" s="2" t="s">
        <v>8619</v>
      </c>
      <c r="B275" s="2" t="s">
        <v>8618</v>
      </c>
      <c r="C275" s="2"/>
      <c r="D275" s="2"/>
      <c r="E275" s="2"/>
      <c r="F275" s="2"/>
      <c r="G275" s="2" t="s">
        <v>54</v>
      </c>
      <c r="H275" s="2"/>
      <c r="I275" s="2"/>
      <c r="J275" s="2"/>
      <c r="K275" s="2" t="s">
        <v>55</v>
      </c>
      <c r="L275" s="2"/>
      <c r="M275" s="2"/>
      <c r="N275" s="2"/>
      <c r="O275" s="2"/>
      <c r="P275" s="2"/>
      <c r="Q275" s="2"/>
      <c r="R275" s="2"/>
      <c r="S275" s="2"/>
      <c r="T275" s="2"/>
      <c r="U275" s="2" t="s">
        <v>50</v>
      </c>
      <c r="V275" s="2" t="s">
        <v>63</v>
      </c>
      <c r="W275" s="2"/>
      <c r="X275" s="2"/>
      <c r="Y275" s="2"/>
      <c r="Z275" s="2"/>
      <c r="AA275" s="2"/>
      <c r="AB275" s="2" t="s">
        <v>54</v>
      </c>
      <c r="AC275" s="2"/>
      <c r="AD275" s="2"/>
      <c r="AE275" s="2"/>
      <c r="AF275" s="2"/>
      <c r="AG275" s="2"/>
      <c r="AH275" s="2"/>
      <c r="AI275" s="2"/>
      <c r="AJ275" s="2"/>
      <c r="AK275" s="2" t="s">
        <v>8590</v>
      </c>
      <c r="AL275" s="2"/>
      <c r="AM275" s="2"/>
      <c r="AN275" s="2" t="str">
        <f t="shared" si="8"/>
        <v>1900</v>
      </c>
      <c r="AO275" s="2">
        <f t="shared" si="9"/>
        <v>0</v>
      </c>
      <c r="AP275" s="2"/>
      <c r="AQ275" s="2"/>
      <c r="AR275" s="2"/>
      <c r="AS275" s="2"/>
      <c r="AT275" s="2"/>
      <c r="AU275" s="2"/>
      <c r="AV275" s="2"/>
      <c r="AW275" s="2"/>
      <c r="AX275" s="2"/>
    </row>
    <row r="276" spans="1:50" s="3" customFormat="1">
      <c r="A276" s="2" t="s">
        <v>8626</v>
      </c>
      <c r="B276" s="2" t="s">
        <v>8625</v>
      </c>
      <c r="C276" s="2"/>
      <c r="D276" s="2"/>
      <c r="E276" s="2"/>
      <c r="F276" s="2"/>
      <c r="G276" s="2" t="s">
        <v>54</v>
      </c>
      <c r="H276" s="2"/>
      <c r="I276" s="2"/>
      <c r="J276" s="2" t="s">
        <v>54</v>
      </c>
      <c r="K276" s="2" t="s">
        <v>55</v>
      </c>
      <c r="L276" s="2" t="s">
        <v>116</v>
      </c>
      <c r="M276" s="2"/>
      <c r="N276" s="2"/>
      <c r="O276" s="2"/>
      <c r="P276" s="2"/>
      <c r="Q276" s="2"/>
      <c r="R276" s="2"/>
      <c r="S276" s="2"/>
      <c r="T276" s="2" t="s">
        <v>715</v>
      </c>
      <c r="U276" s="2" t="s">
        <v>472</v>
      </c>
      <c r="V276" s="2" t="s">
        <v>136</v>
      </c>
      <c r="W276" s="2" t="s">
        <v>50</v>
      </c>
      <c r="X276" s="2" t="s">
        <v>136</v>
      </c>
      <c r="Y276" s="2"/>
      <c r="Z276" s="2"/>
      <c r="AA276" s="2"/>
      <c r="AB276" s="2" t="s">
        <v>54</v>
      </c>
      <c r="AC276" s="2" t="s">
        <v>58</v>
      </c>
      <c r="AD276" s="2"/>
      <c r="AE276" s="2"/>
      <c r="AF276" s="2"/>
      <c r="AG276" s="2"/>
      <c r="AH276" s="2"/>
      <c r="AI276" s="2"/>
      <c r="AJ276" s="2"/>
      <c r="AK276" s="2" t="s">
        <v>1610</v>
      </c>
      <c r="AL276" s="2"/>
      <c r="AM276" s="2"/>
      <c r="AN276" s="2" t="str">
        <f t="shared" si="8"/>
        <v>1900</v>
      </c>
      <c r="AO276" s="2">
        <f t="shared" si="9"/>
        <v>0</v>
      </c>
      <c r="AP276" s="2"/>
      <c r="AQ276" s="2"/>
      <c r="AR276" s="2"/>
      <c r="AS276" s="2"/>
      <c r="AT276" s="2"/>
      <c r="AU276" s="2"/>
      <c r="AV276" s="2"/>
      <c r="AW276" s="2"/>
      <c r="AX276" s="2"/>
    </row>
    <row r="277" spans="1:50">
      <c r="A277" s="1" t="s">
        <v>8628</v>
      </c>
      <c r="B277" s="1" t="s">
        <v>8627</v>
      </c>
      <c r="C277" s="1"/>
      <c r="D277" s="1"/>
      <c r="E277" s="1"/>
      <c r="F277" s="1"/>
      <c r="G277" s="1" t="s">
        <v>49</v>
      </c>
      <c r="H277" s="1"/>
      <c r="I277" s="1"/>
      <c r="J277" s="1" t="s">
        <v>54</v>
      </c>
      <c r="K277" s="1" t="s">
        <v>55</v>
      </c>
      <c r="L277" s="1" t="s">
        <v>116</v>
      </c>
      <c r="M277" s="1"/>
      <c r="N277" s="1"/>
      <c r="O277" s="1"/>
      <c r="P277" s="1"/>
      <c r="Q277" s="1"/>
      <c r="R277" s="1"/>
      <c r="S277" s="1"/>
      <c r="T277" s="1" t="s">
        <v>141</v>
      </c>
      <c r="U277" s="1" t="s">
        <v>148</v>
      </c>
      <c r="V277" s="1" t="s">
        <v>136</v>
      </c>
      <c r="W277" s="1" t="s">
        <v>715</v>
      </c>
      <c r="X277" s="1" t="s">
        <v>136</v>
      </c>
      <c r="Y277" s="1"/>
      <c r="Z277" s="1"/>
      <c r="AA277" s="1"/>
      <c r="AB277" s="1" t="s">
        <v>49</v>
      </c>
      <c r="AC277" s="1" t="s">
        <v>136</v>
      </c>
      <c r="AD277" s="1"/>
      <c r="AE277" s="1"/>
      <c r="AF277" s="1"/>
      <c r="AG277" s="1" t="s">
        <v>8630</v>
      </c>
      <c r="AH277" s="1" t="s">
        <v>136</v>
      </c>
      <c r="AI277" s="1" t="s">
        <v>8628</v>
      </c>
      <c r="AJ277" s="1" t="s">
        <v>126</v>
      </c>
      <c r="AK277" s="1" t="s">
        <v>1610</v>
      </c>
      <c r="AL277" s="1" t="s">
        <v>1610</v>
      </c>
      <c r="AM277" s="1" t="s">
        <v>459</v>
      </c>
      <c r="AN277" s="1" t="str">
        <f t="shared" si="8"/>
        <v>2019</v>
      </c>
      <c r="AO277" s="1">
        <f t="shared" si="9"/>
        <v>13</v>
      </c>
      <c r="AP277" s="1" t="s">
        <v>79</v>
      </c>
      <c r="AQ277" s="1" t="s">
        <v>4197</v>
      </c>
      <c r="AR277" s="1" t="s">
        <v>103</v>
      </c>
      <c r="AS277" s="1" t="s">
        <v>301</v>
      </c>
      <c r="AT277" s="1"/>
      <c r="AU277" s="1" t="s">
        <v>65</v>
      </c>
      <c r="AV277" s="1" t="s">
        <v>8631</v>
      </c>
      <c r="AW277" s="1"/>
      <c r="AX277" s="1"/>
    </row>
    <row r="278" spans="1:50" s="3" customFormat="1">
      <c r="A278" s="2" t="s">
        <v>8633</v>
      </c>
      <c r="B278" s="2" t="s">
        <v>8632</v>
      </c>
      <c r="C278" s="2" t="s">
        <v>50</v>
      </c>
      <c r="D278" s="2" t="s">
        <v>125</v>
      </c>
      <c r="E278" s="2" t="s">
        <v>50</v>
      </c>
      <c r="F278" s="2" t="s">
        <v>414</v>
      </c>
      <c r="G278" s="2" t="s">
        <v>53</v>
      </c>
      <c r="H278" s="2" t="s">
        <v>141</v>
      </c>
      <c r="I278" s="2" t="s">
        <v>53</v>
      </c>
      <c r="J278" s="2" t="s">
        <v>54</v>
      </c>
      <c r="K278" s="2" t="s">
        <v>55</v>
      </c>
      <c r="L278" s="2" t="s">
        <v>116</v>
      </c>
      <c r="M278" s="2"/>
      <c r="N278" s="2"/>
      <c r="O278" s="2"/>
      <c r="P278" s="2"/>
      <c r="Q278" s="2" t="s">
        <v>136</v>
      </c>
      <c r="R278" s="2" t="s">
        <v>50</v>
      </c>
      <c r="S278" s="2" t="s">
        <v>136</v>
      </c>
      <c r="T278" s="2" t="s">
        <v>50</v>
      </c>
      <c r="U278" s="2" t="s">
        <v>116</v>
      </c>
      <c r="V278" s="2" t="s">
        <v>136</v>
      </c>
      <c r="W278" s="2" t="s">
        <v>54</v>
      </c>
      <c r="X278" s="2" t="s">
        <v>136</v>
      </c>
      <c r="Y278" s="2"/>
      <c r="Z278" s="2"/>
      <c r="AA278" s="2"/>
      <c r="AB278" s="2" t="s">
        <v>53</v>
      </c>
      <c r="AC278" s="2" t="s">
        <v>136</v>
      </c>
      <c r="AD278" s="2"/>
      <c r="AE278" s="2"/>
      <c r="AF278" s="2"/>
      <c r="AG278" s="2" t="s">
        <v>8634</v>
      </c>
      <c r="AH278" s="2" t="s">
        <v>136</v>
      </c>
      <c r="AI278" s="2"/>
      <c r="AJ278" s="2"/>
      <c r="AK278" s="2" t="s">
        <v>1610</v>
      </c>
      <c r="AL278" s="2"/>
      <c r="AM278" s="2"/>
      <c r="AN278" s="2" t="str">
        <f t="shared" si="8"/>
        <v>1900</v>
      </c>
      <c r="AO278" s="2">
        <f t="shared" si="9"/>
        <v>0</v>
      </c>
      <c r="AP278" s="2"/>
      <c r="AQ278" s="2"/>
      <c r="AR278" s="2"/>
      <c r="AS278" s="2"/>
      <c r="AT278" s="2"/>
      <c r="AU278" s="2"/>
      <c r="AV278" s="2"/>
      <c r="AW278" s="2"/>
      <c r="AX278" s="2"/>
    </row>
    <row r="279" spans="1:50">
      <c r="A279" s="1" t="s">
        <v>8636</v>
      </c>
      <c r="B279" s="1" t="s">
        <v>8635</v>
      </c>
      <c r="C279" s="1"/>
      <c r="D279" s="1"/>
      <c r="E279" s="1" t="s">
        <v>50</v>
      </c>
      <c r="F279" s="1" t="s">
        <v>414</v>
      </c>
      <c r="G279" s="1" t="s">
        <v>53</v>
      </c>
      <c r="H279" s="1"/>
      <c r="I279" s="1"/>
      <c r="J279" s="1"/>
      <c r="K279" s="1" t="s">
        <v>55</v>
      </c>
      <c r="L279" s="1" t="s">
        <v>116</v>
      </c>
      <c r="M279" s="1" t="s">
        <v>99</v>
      </c>
      <c r="N279" s="1"/>
      <c r="O279" s="1"/>
      <c r="P279" s="1"/>
      <c r="Q279" s="1"/>
      <c r="R279" s="1"/>
      <c r="S279" s="1"/>
      <c r="T279" s="1"/>
      <c r="U279" s="1" t="s">
        <v>116</v>
      </c>
      <c r="V279" s="1" t="s">
        <v>136</v>
      </c>
      <c r="W279" s="1" t="s">
        <v>53</v>
      </c>
      <c r="X279" s="1" t="s">
        <v>136</v>
      </c>
      <c r="Y279" s="1" t="s">
        <v>472</v>
      </c>
      <c r="Z279" s="1"/>
      <c r="AA279" s="1"/>
      <c r="AB279" s="1" t="s">
        <v>53</v>
      </c>
      <c r="AC279" s="1"/>
      <c r="AD279" s="1" t="s">
        <v>136</v>
      </c>
      <c r="AE279" s="1"/>
      <c r="AF279" s="1"/>
      <c r="AG279" s="1" t="s">
        <v>2760</v>
      </c>
      <c r="AH279" s="1" t="s">
        <v>136</v>
      </c>
      <c r="AI279" s="1" t="s">
        <v>8636</v>
      </c>
      <c r="AJ279" s="1" t="s">
        <v>678</v>
      </c>
      <c r="AK279" s="1" t="s">
        <v>1610</v>
      </c>
      <c r="AL279" s="1" t="s">
        <v>1610</v>
      </c>
      <c r="AM279" s="1" t="s">
        <v>1933</v>
      </c>
      <c r="AN279" s="1" t="str">
        <f t="shared" si="8"/>
        <v>2014</v>
      </c>
      <c r="AO279" s="1">
        <f t="shared" si="9"/>
        <v>28</v>
      </c>
      <c r="AP279" s="1" t="s">
        <v>60</v>
      </c>
      <c r="AQ279" s="1" t="s">
        <v>102</v>
      </c>
      <c r="AR279" s="1" t="s">
        <v>89</v>
      </c>
      <c r="AS279" s="1" t="s">
        <v>351</v>
      </c>
      <c r="AT279" s="1"/>
      <c r="AU279" s="1" t="s">
        <v>114</v>
      </c>
      <c r="AV279" s="1" t="s">
        <v>304</v>
      </c>
      <c r="AW279" s="1"/>
      <c r="AX279" s="1"/>
    </row>
    <row r="280" spans="1:50">
      <c r="A280" s="1" t="s">
        <v>8639</v>
      </c>
      <c r="B280" s="1" t="s">
        <v>8638</v>
      </c>
      <c r="C280" s="1"/>
      <c r="D280" s="1"/>
      <c r="E280" s="1"/>
      <c r="F280" s="1"/>
      <c r="G280" s="1"/>
      <c r="H280" s="1"/>
      <c r="I280" s="1" t="s">
        <v>53</v>
      </c>
      <c r="J280" s="1" t="s">
        <v>54</v>
      </c>
      <c r="K280" s="1" t="s">
        <v>55</v>
      </c>
      <c r="L280" s="1" t="s">
        <v>116</v>
      </c>
      <c r="M280" s="1"/>
      <c r="N280" s="1"/>
      <c r="O280" s="1"/>
      <c r="P280" s="1"/>
      <c r="Q280" s="1"/>
      <c r="R280" s="1" t="s">
        <v>50</v>
      </c>
      <c r="S280" s="1" t="s">
        <v>273</v>
      </c>
      <c r="T280" s="1" t="s">
        <v>53</v>
      </c>
      <c r="U280" s="1" t="s">
        <v>53</v>
      </c>
      <c r="V280" s="1" t="s">
        <v>273</v>
      </c>
      <c r="W280" s="1" t="s">
        <v>50</v>
      </c>
      <c r="X280" s="1" t="s">
        <v>273</v>
      </c>
      <c r="Y280" s="1"/>
      <c r="Z280" s="1"/>
      <c r="AA280" s="1"/>
      <c r="AB280" s="1"/>
      <c r="AC280" s="1" t="s">
        <v>273</v>
      </c>
      <c r="AD280" s="1"/>
      <c r="AE280" s="1"/>
      <c r="AF280" s="1"/>
      <c r="AG280" s="1"/>
      <c r="AH280" s="1"/>
      <c r="AI280" s="1" t="s">
        <v>8639</v>
      </c>
      <c r="AJ280" s="1" t="s">
        <v>458</v>
      </c>
      <c r="AK280" s="1" t="s">
        <v>1610</v>
      </c>
      <c r="AL280" s="1" t="s">
        <v>1610</v>
      </c>
      <c r="AM280" s="1" t="s">
        <v>250</v>
      </c>
      <c r="AN280" s="1" t="str">
        <f t="shared" si="8"/>
        <v>2016</v>
      </c>
      <c r="AO280" s="1">
        <f t="shared" si="9"/>
        <v>60</v>
      </c>
      <c r="AP280" s="1" t="s">
        <v>60</v>
      </c>
      <c r="AQ280" s="1" t="s">
        <v>61</v>
      </c>
      <c r="AR280" s="1" t="s">
        <v>4029</v>
      </c>
      <c r="AS280" s="1" t="s">
        <v>310</v>
      </c>
      <c r="AT280" s="1" t="s">
        <v>651</v>
      </c>
      <c r="AU280" s="1" t="s">
        <v>311</v>
      </c>
      <c r="AV280" s="1" t="s">
        <v>77</v>
      </c>
      <c r="AW280" s="1"/>
      <c r="AX280" s="1"/>
    </row>
    <row r="281" spans="1:50">
      <c r="A281" s="1" t="s">
        <v>8642</v>
      </c>
      <c r="B281" s="1" t="s">
        <v>8641</v>
      </c>
      <c r="C281" s="1"/>
      <c r="D281" s="1"/>
      <c r="E281" s="1"/>
      <c r="F281" s="1"/>
      <c r="G281" s="1" t="s">
        <v>55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 t="s">
        <v>50</v>
      </c>
      <c r="U281" s="1" t="s">
        <v>715</v>
      </c>
      <c r="V281" s="1" t="s">
        <v>500</v>
      </c>
      <c r="W281" s="1"/>
      <c r="X281" s="1"/>
      <c r="Y281" s="1"/>
      <c r="Z281" s="1"/>
      <c r="AA281" s="1"/>
      <c r="AB281" s="1" t="s">
        <v>55</v>
      </c>
      <c r="AC281" s="1" t="s">
        <v>500</v>
      </c>
      <c r="AD281" s="1"/>
      <c r="AE281" s="1"/>
      <c r="AF281" s="1"/>
      <c r="AG281" s="1"/>
      <c r="AH281" s="1"/>
      <c r="AI281" s="1" t="s">
        <v>8642</v>
      </c>
      <c r="AJ281" s="1" t="s">
        <v>81</v>
      </c>
      <c r="AK281" s="1" t="s">
        <v>1610</v>
      </c>
      <c r="AL281" s="1" t="s">
        <v>1610</v>
      </c>
      <c r="AM281" s="1" t="s">
        <v>517</v>
      </c>
      <c r="AN281" s="1" t="str">
        <f t="shared" si="8"/>
        <v>2019</v>
      </c>
      <c r="AO281" s="1">
        <f t="shared" si="9"/>
        <v>60</v>
      </c>
      <c r="AP281" s="1" t="s">
        <v>60</v>
      </c>
      <c r="AQ281" s="1" t="s">
        <v>61</v>
      </c>
      <c r="AR281" s="1" t="s">
        <v>127</v>
      </c>
      <c r="AS281" s="1" t="s">
        <v>219</v>
      </c>
      <c r="AT281" s="1"/>
      <c r="AU281" s="1" t="s">
        <v>940</v>
      </c>
      <c r="AV281" s="1" t="s">
        <v>77</v>
      </c>
      <c r="AW281" s="1" t="s">
        <v>53</v>
      </c>
      <c r="AX281" s="1" t="s">
        <v>600</v>
      </c>
    </row>
    <row r="282" spans="1:50">
      <c r="A282" s="1" t="s">
        <v>8645</v>
      </c>
      <c r="B282" s="1" t="s">
        <v>8644</v>
      </c>
      <c r="C282" s="1"/>
      <c r="D282" s="1"/>
      <c r="E282" s="1" t="s">
        <v>50</v>
      </c>
      <c r="F282" s="1" t="s">
        <v>414</v>
      </c>
      <c r="G282" s="1" t="s">
        <v>53</v>
      </c>
      <c r="H282" s="1"/>
      <c r="I282" s="1"/>
      <c r="J282" s="1" t="s">
        <v>54</v>
      </c>
      <c r="K282" s="1"/>
      <c r="L282" s="1" t="s">
        <v>116</v>
      </c>
      <c r="M282" s="1"/>
      <c r="N282" s="1"/>
      <c r="O282" s="1"/>
      <c r="P282" s="1"/>
      <c r="Q282" s="1"/>
      <c r="R282" s="1"/>
      <c r="S282" s="1"/>
      <c r="T282" s="1" t="s">
        <v>50</v>
      </c>
      <c r="U282" s="1"/>
      <c r="V282" s="1"/>
      <c r="W282" s="1" t="s">
        <v>141</v>
      </c>
      <c r="X282" s="1" t="s">
        <v>136</v>
      </c>
      <c r="Y282" s="1"/>
      <c r="Z282" s="1"/>
      <c r="AA282" s="1"/>
      <c r="AB282" s="1" t="s">
        <v>53</v>
      </c>
      <c r="AC282" s="1" t="s">
        <v>136</v>
      </c>
      <c r="AD282" s="1"/>
      <c r="AE282" s="1"/>
      <c r="AF282" s="1"/>
      <c r="AG282" s="1" t="s">
        <v>2711</v>
      </c>
      <c r="AH282" s="1" t="s">
        <v>136</v>
      </c>
      <c r="AI282" s="1" t="s">
        <v>8645</v>
      </c>
      <c r="AJ282" s="1" t="s">
        <v>464</v>
      </c>
      <c r="AK282" s="1" t="s">
        <v>8646</v>
      </c>
      <c r="AL282" s="1" t="s">
        <v>8646</v>
      </c>
      <c r="AM282" s="1" t="s">
        <v>2178</v>
      </c>
      <c r="AN282" s="1" t="str">
        <f t="shared" si="8"/>
        <v>2018</v>
      </c>
      <c r="AO282" s="1">
        <f t="shared" si="9"/>
        <v>29</v>
      </c>
      <c r="AP282" s="1" t="s">
        <v>60</v>
      </c>
      <c r="AQ282" s="1" t="s">
        <v>61</v>
      </c>
      <c r="AR282" s="1" t="s">
        <v>119</v>
      </c>
      <c r="AS282" s="1" t="s">
        <v>189</v>
      </c>
      <c r="AT282" s="1"/>
      <c r="AU282" s="1" t="s">
        <v>8648</v>
      </c>
      <c r="AV282" s="1" t="s">
        <v>77</v>
      </c>
      <c r="AW282" s="1"/>
      <c r="AX282" s="1"/>
    </row>
    <row r="283" spans="1:50">
      <c r="A283" s="1" t="s">
        <v>8650</v>
      </c>
      <c r="B283" s="1" t="s">
        <v>8649</v>
      </c>
      <c r="C283" s="1"/>
      <c r="D283" s="1"/>
      <c r="E283" s="1" t="s">
        <v>50</v>
      </c>
      <c r="F283" s="1" t="s">
        <v>414</v>
      </c>
      <c r="G283" s="1" t="s">
        <v>53</v>
      </c>
      <c r="H283" s="1"/>
      <c r="I283" s="1"/>
      <c r="J283" s="1"/>
      <c r="K283" s="1" t="s">
        <v>55</v>
      </c>
      <c r="L283" s="1"/>
      <c r="M283" s="1"/>
      <c r="N283" s="1"/>
      <c r="O283" s="1"/>
      <c r="P283" s="1"/>
      <c r="Q283" s="1"/>
      <c r="R283" s="1"/>
      <c r="S283" s="1"/>
      <c r="T283" s="1"/>
      <c r="U283" s="1" t="s">
        <v>3072</v>
      </c>
      <c r="V283" s="1" t="s">
        <v>136</v>
      </c>
      <c r="W283" s="1"/>
      <c r="X283" s="1"/>
      <c r="Y283" s="1"/>
      <c r="Z283" s="1"/>
      <c r="AA283" s="1"/>
      <c r="AB283" s="1" t="s">
        <v>53</v>
      </c>
      <c r="AC283" s="1"/>
      <c r="AD283" s="1"/>
      <c r="AE283" s="1"/>
      <c r="AF283" s="1"/>
      <c r="AG283" s="1" t="s">
        <v>3072</v>
      </c>
      <c r="AH283" s="1" t="s">
        <v>136</v>
      </c>
      <c r="AI283" s="1" t="s">
        <v>8650</v>
      </c>
      <c r="AJ283" s="1" t="s">
        <v>464</v>
      </c>
      <c r="AK283" s="1" t="s">
        <v>8646</v>
      </c>
      <c r="AL283" s="1" t="s">
        <v>8646</v>
      </c>
      <c r="AM283" s="1" t="s">
        <v>5622</v>
      </c>
      <c r="AN283" s="1" t="str">
        <f t="shared" si="8"/>
        <v>2020</v>
      </c>
      <c r="AO283" s="1">
        <f t="shared" si="9"/>
        <v>31</v>
      </c>
      <c r="AP283" s="1" t="s">
        <v>60</v>
      </c>
      <c r="AQ283" s="1" t="s">
        <v>61</v>
      </c>
      <c r="AR283" s="1" t="s">
        <v>449</v>
      </c>
      <c r="AS283" s="1" t="s">
        <v>308</v>
      </c>
      <c r="AT283" s="1"/>
      <c r="AU283" s="1" t="s">
        <v>377</v>
      </c>
      <c r="AV283" s="1" t="s">
        <v>8652</v>
      </c>
      <c r="AW283" s="1"/>
      <c r="AX283" s="1"/>
    </row>
    <row r="284" spans="1:50">
      <c r="A284" s="1" t="s">
        <v>8654</v>
      </c>
      <c r="B284" s="1" t="s">
        <v>8653</v>
      </c>
      <c r="C284" s="1"/>
      <c r="D284" s="1"/>
      <c r="E284" s="1" t="s">
        <v>50</v>
      </c>
      <c r="F284" s="1" t="s">
        <v>414</v>
      </c>
      <c r="G284" s="1" t="s">
        <v>53</v>
      </c>
      <c r="H284" s="1"/>
      <c r="I284" s="1" t="s">
        <v>53</v>
      </c>
      <c r="J284" s="1"/>
      <c r="K284" s="1" t="s">
        <v>55</v>
      </c>
      <c r="L284" s="1"/>
      <c r="M284" s="1"/>
      <c r="N284" s="1"/>
      <c r="O284" s="1"/>
      <c r="P284" s="1"/>
      <c r="Q284" s="1"/>
      <c r="R284" s="1" t="s">
        <v>3072</v>
      </c>
      <c r="S284" s="1" t="s">
        <v>555</v>
      </c>
      <c r="T284" s="1"/>
      <c r="U284" s="1" t="s">
        <v>50</v>
      </c>
      <c r="V284" s="1" t="s">
        <v>136</v>
      </c>
      <c r="W284" s="1"/>
      <c r="X284" s="1"/>
      <c r="Y284" s="1"/>
      <c r="Z284" s="1"/>
      <c r="AA284" s="1"/>
      <c r="AB284" s="1" t="s">
        <v>53</v>
      </c>
      <c r="AC284" s="1"/>
      <c r="AD284" s="1"/>
      <c r="AE284" s="1"/>
      <c r="AF284" s="1"/>
      <c r="AG284" s="1" t="s">
        <v>8630</v>
      </c>
      <c r="AH284" s="1" t="s">
        <v>136</v>
      </c>
      <c r="AI284" s="1" t="s">
        <v>8654</v>
      </c>
      <c r="AJ284" s="1" t="s">
        <v>573</v>
      </c>
      <c r="AK284" s="1" t="s">
        <v>8646</v>
      </c>
      <c r="AL284" s="1" t="s">
        <v>8646</v>
      </c>
      <c r="AM284" s="1" t="s">
        <v>5710</v>
      </c>
      <c r="AN284" s="1" t="str">
        <f t="shared" si="8"/>
        <v>2020</v>
      </c>
      <c r="AO284" s="1">
        <f t="shared" si="9"/>
        <v>66</v>
      </c>
      <c r="AP284" s="1" t="s">
        <v>60</v>
      </c>
      <c r="AQ284" s="1" t="s">
        <v>61</v>
      </c>
      <c r="AR284" s="1" t="s">
        <v>466</v>
      </c>
      <c r="AS284" s="1" t="s">
        <v>310</v>
      </c>
      <c r="AT284" s="1"/>
      <c r="AU284" s="1" t="s">
        <v>354</v>
      </c>
      <c r="AV284" s="1" t="s">
        <v>747</v>
      </c>
      <c r="AW284" s="1"/>
      <c r="AX284" s="1"/>
    </row>
    <row r="285" spans="1:50">
      <c r="A285" s="1" t="s">
        <v>8657</v>
      </c>
      <c r="B285" s="1" t="s">
        <v>8656</v>
      </c>
      <c r="C285" s="1"/>
      <c r="D285" s="1"/>
      <c r="E285" s="1"/>
      <c r="F285" s="1"/>
      <c r="G285" s="1" t="s">
        <v>55</v>
      </c>
      <c r="H285" s="1"/>
      <c r="I285" s="1" t="s">
        <v>53</v>
      </c>
      <c r="J285" s="1" t="s">
        <v>54</v>
      </c>
      <c r="K285" s="1"/>
      <c r="L285" s="1"/>
      <c r="M285" s="1"/>
      <c r="N285" s="1"/>
      <c r="O285" s="1"/>
      <c r="P285" s="1"/>
      <c r="Q285" s="1"/>
      <c r="R285" s="1" t="s">
        <v>715</v>
      </c>
      <c r="S285" s="1" t="s">
        <v>958</v>
      </c>
      <c r="T285" s="1" t="s">
        <v>472</v>
      </c>
      <c r="U285" s="1"/>
      <c r="V285" s="1"/>
      <c r="W285" s="1"/>
      <c r="X285" s="1"/>
      <c r="Y285" s="1"/>
      <c r="Z285" s="1"/>
      <c r="AA285" s="1"/>
      <c r="AB285" s="1" t="s">
        <v>55</v>
      </c>
      <c r="AC285" s="1" t="s">
        <v>500</v>
      </c>
      <c r="AD285" s="1"/>
      <c r="AE285" s="1"/>
      <c r="AF285" s="1"/>
      <c r="AG285" s="1" t="s">
        <v>176</v>
      </c>
      <c r="AH285" s="1" t="s">
        <v>958</v>
      </c>
      <c r="AI285" s="1" t="s">
        <v>8657</v>
      </c>
      <c r="AJ285" s="1" t="s">
        <v>78</v>
      </c>
      <c r="AK285" s="1" t="s">
        <v>8646</v>
      </c>
      <c r="AL285" s="1" t="s">
        <v>8646</v>
      </c>
      <c r="AM285" s="1" t="s">
        <v>1331</v>
      </c>
      <c r="AN285" s="1" t="str">
        <f t="shared" si="8"/>
        <v>2020</v>
      </c>
      <c r="AO285" s="1">
        <f t="shared" si="9"/>
        <v>29</v>
      </c>
      <c r="AP285" s="1" t="s">
        <v>60</v>
      </c>
      <c r="AQ285" s="1" t="s">
        <v>61</v>
      </c>
      <c r="AR285" s="1" t="s">
        <v>449</v>
      </c>
      <c r="AS285" s="1" t="s">
        <v>136</v>
      </c>
      <c r="AT285" s="1" t="s">
        <v>1353</v>
      </c>
      <c r="AU285" s="1" t="s">
        <v>4368</v>
      </c>
      <c r="AV285" s="1" t="s">
        <v>8659</v>
      </c>
      <c r="AW285" s="1" t="s">
        <v>55</v>
      </c>
      <c r="AX285" s="1" t="s">
        <v>475</v>
      </c>
    </row>
    <row r="286" spans="1:50">
      <c r="A286" s="1" t="s">
        <v>8661</v>
      </c>
      <c r="B286" s="1" t="s">
        <v>8660</v>
      </c>
      <c r="C286" s="1"/>
      <c r="D286" s="1"/>
      <c r="E286" s="1" t="s">
        <v>50</v>
      </c>
      <c r="F286" s="1" t="s">
        <v>414</v>
      </c>
      <c r="G286" s="1" t="s">
        <v>54</v>
      </c>
      <c r="H286" s="1"/>
      <c r="I286" s="1" t="s">
        <v>53</v>
      </c>
      <c r="J286" s="1"/>
      <c r="K286" s="1" t="s">
        <v>55</v>
      </c>
      <c r="L286" s="1"/>
      <c r="M286" s="1"/>
      <c r="N286" s="1"/>
      <c r="O286" s="1"/>
      <c r="P286" s="1"/>
      <c r="Q286" s="1"/>
      <c r="R286" s="1" t="s">
        <v>472</v>
      </c>
      <c r="S286" s="1" t="s">
        <v>136</v>
      </c>
      <c r="T286" s="1"/>
      <c r="U286" s="1" t="s">
        <v>472</v>
      </c>
      <c r="V286" s="1" t="s">
        <v>136</v>
      </c>
      <c r="W286" s="1"/>
      <c r="X286" s="1"/>
      <c r="Y286" s="1"/>
      <c r="Z286" s="1"/>
      <c r="AA286" s="1"/>
      <c r="AB286" s="1" t="s">
        <v>54</v>
      </c>
      <c r="AC286" s="1"/>
      <c r="AD286" s="1"/>
      <c r="AE286" s="1"/>
      <c r="AF286" s="1"/>
      <c r="AG286" s="1" t="s">
        <v>50</v>
      </c>
      <c r="AH286" s="1" t="s">
        <v>136</v>
      </c>
      <c r="AI286" s="1" t="s">
        <v>8661</v>
      </c>
      <c r="AJ286" s="1" t="s">
        <v>436</v>
      </c>
      <c r="AK286" s="1" t="s">
        <v>8646</v>
      </c>
      <c r="AL286" s="1" t="s">
        <v>8646</v>
      </c>
      <c r="AM286" s="1" t="s">
        <v>5680</v>
      </c>
      <c r="AN286" s="1" t="str">
        <f t="shared" si="8"/>
        <v>2020</v>
      </c>
      <c r="AO286" s="1">
        <f t="shared" si="9"/>
        <v>59</v>
      </c>
      <c r="AP286" s="1" t="s">
        <v>60</v>
      </c>
      <c r="AQ286" s="1" t="s">
        <v>61</v>
      </c>
      <c r="AR286" s="1" t="s">
        <v>255</v>
      </c>
      <c r="AS286" s="1" t="s">
        <v>515</v>
      </c>
      <c r="AT286" s="1"/>
      <c r="AU286" s="1" t="s">
        <v>311</v>
      </c>
      <c r="AV286" s="1" t="s">
        <v>8652</v>
      </c>
      <c r="AW286" s="1"/>
      <c r="AX286" s="1"/>
    </row>
    <row r="287" spans="1:50">
      <c r="A287" s="1" t="s">
        <v>8664</v>
      </c>
      <c r="B287" s="1" t="s">
        <v>8663</v>
      </c>
      <c r="C287" s="1"/>
      <c r="D287" s="1"/>
      <c r="E287" s="1" t="s">
        <v>53</v>
      </c>
      <c r="F287" s="1" t="s">
        <v>323</v>
      </c>
      <c r="G287" s="1" t="s">
        <v>55</v>
      </c>
      <c r="H287" s="1"/>
      <c r="I287" s="1"/>
      <c r="J287" s="1"/>
      <c r="K287" s="1"/>
      <c r="L287" s="1" t="s">
        <v>116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 t="s">
        <v>3072</v>
      </c>
      <c r="X287" s="1" t="s">
        <v>136</v>
      </c>
      <c r="Y287" s="1"/>
      <c r="Z287" s="1"/>
      <c r="AA287" s="1"/>
      <c r="AB287" s="1" t="s">
        <v>55</v>
      </c>
      <c r="AC287" s="1"/>
      <c r="AD287" s="1"/>
      <c r="AE287" s="1"/>
      <c r="AF287" s="1"/>
      <c r="AG287" s="1" t="s">
        <v>3072</v>
      </c>
      <c r="AH287" s="1" t="s">
        <v>136</v>
      </c>
      <c r="AI287" s="1" t="s">
        <v>8664</v>
      </c>
      <c r="AJ287" s="1" t="s">
        <v>233</v>
      </c>
      <c r="AK287" s="1" t="s">
        <v>8665</v>
      </c>
      <c r="AL287" s="1" t="s">
        <v>8665</v>
      </c>
      <c r="AM287" s="1" t="s">
        <v>8016</v>
      </c>
      <c r="AN287" s="1" t="str">
        <f t="shared" si="8"/>
        <v>2020</v>
      </c>
      <c r="AO287" s="1">
        <f t="shared" si="9"/>
        <v>49</v>
      </c>
      <c r="AP287" s="1" t="s">
        <v>60</v>
      </c>
      <c r="AQ287" s="1" t="s">
        <v>61</v>
      </c>
      <c r="AR287" s="1" t="s">
        <v>135</v>
      </c>
      <c r="AS287" s="1" t="s">
        <v>389</v>
      </c>
      <c r="AT287" s="1"/>
      <c r="AU287" s="1" t="s">
        <v>405</v>
      </c>
      <c r="AV287" s="1" t="s">
        <v>697</v>
      </c>
      <c r="AW287" s="1"/>
      <c r="AX287" s="1"/>
    </row>
    <row r="288" spans="1:50">
      <c r="A288" s="1" t="s">
        <v>8668</v>
      </c>
      <c r="B288" s="1" t="s">
        <v>8667</v>
      </c>
      <c r="C288" s="1"/>
      <c r="D288" s="1"/>
      <c r="E288" s="1" t="s">
        <v>50</v>
      </c>
      <c r="F288" s="1" t="s">
        <v>414</v>
      </c>
      <c r="G288" s="1" t="s">
        <v>54</v>
      </c>
      <c r="H288" s="1"/>
      <c r="I288" s="1"/>
      <c r="J288" s="1"/>
      <c r="K288" s="1" t="s">
        <v>55</v>
      </c>
      <c r="L288" s="1" t="s">
        <v>116</v>
      </c>
      <c r="M288" s="1"/>
      <c r="N288" s="1"/>
      <c r="O288" s="1"/>
      <c r="P288" s="1"/>
      <c r="Q288" s="1"/>
      <c r="R288" s="1"/>
      <c r="S288" s="1"/>
      <c r="T288" s="1"/>
      <c r="U288" s="1" t="s">
        <v>53</v>
      </c>
      <c r="V288" s="1" t="s">
        <v>136</v>
      </c>
      <c r="W288" s="1" t="s">
        <v>472</v>
      </c>
      <c r="X288" s="1" t="s">
        <v>136</v>
      </c>
      <c r="Y288" s="1"/>
      <c r="Z288" s="1"/>
      <c r="AA288" s="1"/>
      <c r="AB288" s="1" t="s">
        <v>54</v>
      </c>
      <c r="AC288" s="1"/>
      <c r="AD288" s="1"/>
      <c r="AE288" s="1"/>
      <c r="AF288" s="1"/>
      <c r="AG288" s="1" t="s">
        <v>2620</v>
      </c>
      <c r="AH288" s="1" t="s">
        <v>136</v>
      </c>
      <c r="AI288" s="1" t="s">
        <v>8668</v>
      </c>
      <c r="AJ288" s="1" t="s">
        <v>375</v>
      </c>
      <c r="AK288" s="1" t="s">
        <v>8665</v>
      </c>
      <c r="AL288" s="1" t="s">
        <v>8192</v>
      </c>
      <c r="AM288" s="1" t="s">
        <v>1534</v>
      </c>
      <c r="AN288" s="1" t="str">
        <f t="shared" si="8"/>
        <v>2016</v>
      </c>
      <c r="AO288" s="1">
        <f t="shared" si="9"/>
        <v>52</v>
      </c>
      <c r="AP288" s="1" t="s">
        <v>60</v>
      </c>
      <c r="AQ288" s="1" t="s">
        <v>61</v>
      </c>
      <c r="AR288" s="1" t="s">
        <v>1385</v>
      </c>
      <c r="AS288" s="1" t="s">
        <v>515</v>
      </c>
      <c r="AT288" s="1"/>
      <c r="AU288" s="1" t="s">
        <v>405</v>
      </c>
      <c r="AV288" s="1" t="s">
        <v>107</v>
      </c>
      <c r="AW288" s="1"/>
      <c r="AX288" s="1"/>
    </row>
    <row r="289" spans="1:50">
      <c r="A289" s="1" t="s">
        <v>8671</v>
      </c>
      <c r="B289" s="1" t="s">
        <v>8670</v>
      </c>
      <c r="C289" s="1"/>
      <c r="D289" s="1"/>
      <c r="E289" s="1"/>
      <c r="F289" s="1"/>
      <c r="G289" s="1" t="s">
        <v>55</v>
      </c>
      <c r="H289" s="1"/>
      <c r="I289" s="1" t="s">
        <v>53</v>
      </c>
      <c r="J289" s="1"/>
      <c r="K289" s="1"/>
      <c r="L289" s="1" t="s">
        <v>116</v>
      </c>
      <c r="M289" s="1"/>
      <c r="N289" s="1"/>
      <c r="O289" s="1"/>
      <c r="P289" s="1"/>
      <c r="Q289" s="1"/>
      <c r="R289" s="1" t="s">
        <v>141</v>
      </c>
      <c r="S289" s="1" t="s">
        <v>273</v>
      </c>
      <c r="T289" s="1"/>
      <c r="U289" s="1"/>
      <c r="V289" s="1"/>
      <c r="W289" s="1" t="s">
        <v>54</v>
      </c>
      <c r="X289" s="1" t="s">
        <v>273</v>
      </c>
      <c r="Y289" s="1"/>
      <c r="Z289" s="1"/>
      <c r="AA289" s="1"/>
      <c r="AB289" s="1" t="s">
        <v>55</v>
      </c>
      <c r="AC289" s="1"/>
      <c r="AD289" s="1"/>
      <c r="AE289" s="1"/>
      <c r="AF289" s="1"/>
      <c r="AG289" s="1" t="s">
        <v>4636</v>
      </c>
      <c r="AH289" s="1" t="s">
        <v>273</v>
      </c>
      <c r="AI289" s="1" t="s">
        <v>8671</v>
      </c>
      <c r="AJ289" s="1" t="s">
        <v>678</v>
      </c>
      <c r="AK289" s="1" t="s">
        <v>8665</v>
      </c>
      <c r="AL289" s="1" t="s">
        <v>8665</v>
      </c>
      <c r="AM289" s="1" t="s">
        <v>8674</v>
      </c>
      <c r="AN289" s="1" t="str">
        <f t="shared" si="8"/>
        <v>2005</v>
      </c>
      <c r="AO289" s="1">
        <f t="shared" si="9"/>
        <v>19</v>
      </c>
      <c r="AP289" s="1" t="s">
        <v>79</v>
      </c>
      <c r="AQ289" s="1" t="s">
        <v>61</v>
      </c>
      <c r="AR289" s="1" t="s">
        <v>608</v>
      </c>
      <c r="AS289" s="1" t="s">
        <v>958</v>
      </c>
      <c r="AT289" s="1" t="s">
        <v>8673</v>
      </c>
      <c r="AU289" s="1" t="s">
        <v>92</v>
      </c>
      <c r="AV289" s="1" t="s">
        <v>897</v>
      </c>
      <c r="AW289" s="1" t="s">
        <v>55</v>
      </c>
      <c r="AX289" s="1" t="s">
        <v>475</v>
      </c>
    </row>
    <row r="290" spans="1:50">
      <c r="A290" s="1" t="s">
        <v>8676</v>
      </c>
      <c r="B290" s="1" t="s">
        <v>8675</v>
      </c>
      <c r="C290" s="1"/>
      <c r="D290" s="1"/>
      <c r="E290" s="1"/>
      <c r="F290" s="1"/>
      <c r="G290" s="1" t="s">
        <v>55</v>
      </c>
      <c r="H290" s="1"/>
      <c r="I290" s="1"/>
      <c r="J290" s="1" t="s">
        <v>54</v>
      </c>
      <c r="K290" s="1" t="s">
        <v>55</v>
      </c>
      <c r="L290" s="1" t="s">
        <v>116</v>
      </c>
      <c r="M290" s="1"/>
      <c r="N290" s="1"/>
      <c r="O290" s="1"/>
      <c r="P290" s="1"/>
      <c r="Q290" s="1"/>
      <c r="R290" s="1"/>
      <c r="S290" s="1"/>
      <c r="T290" s="1" t="s">
        <v>472</v>
      </c>
      <c r="U290" s="1" t="s">
        <v>55</v>
      </c>
      <c r="V290" s="1" t="s">
        <v>273</v>
      </c>
      <c r="W290" s="1" t="s">
        <v>53</v>
      </c>
      <c r="X290" s="1" t="s">
        <v>273</v>
      </c>
      <c r="Y290" s="1"/>
      <c r="Z290" s="1"/>
      <c r="AA290" s="1"/>
      <c r="AB290" s="1" t="s">
        <v>55</v>
      </c>
      <c r="AC290" s="1" t="s">
        <v>273</v>
      </c>
      <c r="AD290" s="1"/>
      <c r="AE290" s="1"/>
      <c r="AF290" s="1"/>
      <c r="AG290" s="1" t="s">
        <v>2099</v>
      </c>
      <c r="AH290" s="1" t="s">
        <v>273</v>
      </c>
      <c r="AI290" s="1" t="s">
        <v>8676</v>
      </c>
      <c r="AJ290" s="1" t="s">
        <v>116</v>
      </c>
      <c r="AK290" s="1" t="s">
        <v>8665</v>
      </c>
      <c r="AL290" s="1" t="s">
        <v>8665</v>
      </c>
      <c r="AM290" s="1" t="s">
        <v>1079</v>
      </c>
      <c r="AN290" s="1" t="str">
        <f t="shared" si="8"/>
        <v>2019</v>
      </c>
      <c r="AO290" s="1">
        <f t="shared" si="9"/>
        <v>4</v>
      </c>
      <c r="AP290" s="1" t="s">
        <v>79</v>
      </c>
      <c r="AQ290" s="1" t="s">
        <v>61</v>
      </c>
      <c r="AR290" s="1" t="s">
        <v>1302</v>
      </c>
      <c r="AS290" s="1" t="s">
        <v>3794</v>
      </c>
      <c r="AT290" s="1" t="s">
        <v>716</v>
      </c>
      <c r="AU290" s="1" t="s">
        <v>114</v>
      </c>
      <c r="AV290" s="1" t="s">
        <v>5201</v>
      </c>
      <c r="AW290" s="1"/>
      <c r="AX290" s="1"/>
    </row>
    <row r="291" spans="1:50">
      <c r="A291" s="1" t="s">
        <v>8681</v>
      </c>
      <c r="B291" s="1" t="s">
        <v>8680</v>
      </c>
      <c r="C291" s="1" t="s">
        <v>50</v>
      </c>
      <c r="D291" s="1" t="s">
        <v>125</v>
      </c>
      <c r="E291" s="1"/>
      <c r="F291" s="1"/>
      <c r="G291" s="1" t="s">
        <v>55</v>
      </c>
      <c r="H291" s="1" t="s">
        <v>50</v>
      </c>
      <c r="I291" s="1" t="s">
        <v>53</v>
      </c>
      <c r="J291" s="1" t="s">
        <v>54</v>
      </c>
      <c r="K291" s="1" t="s">
        <v>55</v>
      </c>
      <c r="L291" s="1" t="s">
        <v>116</v>
      </c>
      <c r="M291" s="1"/>
      <c r="N291" s="1"/>
      <c r="O291" s="1"/>
      <c r="P291" s="1"/>
      <c r="Q291" s="1" t="s">
        <v>273</v>
      </c>
      <c r="R291" s="1" t="s">
        <v>53</v>
      </c>
      <c r="S291" s="1" t="s">
        <v>219</v>
      </c>
      <c r="T291" s="1" t="s">
        <v>50</v>
      </c>
      <c r="U291" s="1" t="s">
        <v>50</v>
      </c>
      <c r="V291" s="1" t="s">
        <v>273</v>
      </c>
      <c r="W291" s="1" t="s">
        <v>108</v>
      </c>
      <c r="X291" s="1" t="s">
        <v>273</v>
      </c>
      <c r="Y291" s="1"/>
      <c r="Z291" s="1"/>
      <c r="AA291" s="1"/>
      <c r="AB291" s="1" t="s">
        <v>55</v>
      </c>
      <c r="AC291" s="1" t="s">
        <v>273</v>
      </c>
      <c r="AD291" s="1"/>
      <c r="AE291" s="1"/>
      <c r="AF291" s="1"/>
      <c r="AG291" s="1"/>
      <c r="AH291" s="1"/>
      <c r="AI291" s="1" t="s">
        <v>8681</v>
      </c>
      <c r="AJ291" s="1" t="s">
        <v>375</v>
      </c>
      <c r="AK291" s="1" t="s">
        <v>8665</v>
      </c>
      <c r="AL291" s="1" t="s">
        <v>8665</v>
      </c>
      <c r="AM291" s="1" t="s">
        <v>8182</v>
      </c>
      <c r="AN291" s="1" t="str">
        <f t="shared" si="8"/>
        <v>2010</v>
      </c>
      <c r="AO291" s="1">
        <f t="shared" si="9"/>
        <v>46</v>
      </c>
      <c r="AP291" s="1" t="s">
        <v>60</v>
      </c>
      <c r="AQ291" s="1" t="s">
        <v>61</v>
      </c>
      <c r="AR291" s="1" t="s">
        <v>179</v>
      </c>
      <c r="AS291" s="1" t="s">
        <v>219</v>
      </c>
      <c r="AT291" s="1" t="s">
        <v>5795</v>
      </c>
      <c r="AU291" s="1" t="s">
        <v>354</v>
      </c>
      <c r="AV291" s="1" t="s">
        <v>8683</v>
      </c>
      <c r="AW291" s="1"/>
      <c r="AX291" s="1"/>
    </row>
    <row r="292" spans="1:50">
      <c r="A292" s="1" t="s">
        <v>8689</v>
      </c>
      <c r="B292" s="1" t="s">
        <v>8688</v>
      </c>
      <c r="C292" s="1"/>
      <c r="D292" s="1"/>
      <c r="E292" s="1"/>
      <c r="F292" s="1"/>
      <c r="G292" s="1" t="s">
        <v>54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 t="s">
        <v>986</v>
      </c>
      <c r="U292" s="1" t="s">
        <v>472</v>
      </c>
      <c r="V292" s="1" t="s">
        <v>273</v>
      </c>
      <c r="W292" s="1" t="s">
        <v>715</v>
      </c>
      <c r="X292" s="1" t="s">
        <v>273</v>
      </c>
      <c r="Y292" s="1"/>
      <c r="Z292" s="1"/>
      <c r="AA292" s="1"/>
      <c r="AB292" s="1" t="s">
        <v>54</v>
      </c>
      <c r="AC292" s="1" t="s">
        <v>273</v>
      </c>
      <c r="AD292" s="1"/>
      <c r="AE292" s="1"/>
      <c r="AF292" s="1"/>
      <c r="AG292" s="1"/>
      <c r="AH292" s="1"/>
      <c r="AI292" s="1" t="s">
        <v>8689</v>
      </c>
      <c r="AJ292" s="1" t="s">
        <v>126</v>
      </c>
      <c r="AK292" s="1" t="s">
        <v>8690</v>
      </c>
      <c r="AL292" s="1" t="s">
        <v>8690</v>
      </c>
      <c r="AM292" s="1" t="s">
        <v>248</v>
      </c>
      <c r="AN292" s="1" t="str">
        <f t="shared" si="8"/>
        <v>2019</v>
      </c>
      <c r="AO292" s="1">
        <f t="shared" si="9"/>
        <v>13</v>
      </c>
      <c r="AP292" s="1" t="s">
        <v>60</v>
      </c>
      <c r="AQ292" s="1" t="s">
        <v>61</v>
      </c>
      <c r="AR292" s="1" t="s">
        <v>255</v>
      </c>
      <c r="AS292" s="1" t="s">
        <v>484</v>
      </c>
      <c r="AT292" s="1"/>
      <c r="AU292" s="1" t="s">
        <v>65</v>
      </c>
      <c r="AV292" s="1" t="s">
        <v>77</v>
      </c>
      <c r="AW292" s="1"/>
      <c r="AX292" s="1"/>
    </row>
    <row r="293" spans="1:50">
      <c r="A293" s="1" t="s">
        <v>8695</v>
      </c>
      <c r="B293" s="1" t="s">
        <v>8694</v>
      </c>
      <c r="C293" s="1"/>
      <c r="D293" s="1"/>
      <c r="E293" s="1"/>
      <c r="F293" s="1"/>
      <c r="G293" s="1" t="s">
        <v>55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 t="s">
        <v>715</v>
      </c>
      <c r="V293" s="1" t="s">
        <v>219</v>
      </c>
      <c r="W293" s="1"/>
      <c r="X293" s="1"/>
      <c r="Y293" s="1"/>
      <c r="Z293" s="1"/>
      <c r="AA293" s="1"/>
      <c r="AB293" s="1" t="s">
        <v>55</v>
      </c>
      <c r="AC293" s="1"/>
      <c r="AD293" s="1"/>
      <c r="AE293" s="1"/>
      <c r="AF293" s="1"/>
      <c r="AG293" s="1"/>
      <c r="AH293" s="1"/>
      <c r="AI293" s="1" t="s">
        <v>8695</v>
      </c>
      <c r="AJ293" s="1" t="s">
        <v>144</v>
      </c>
      <c r="AK293" s="1" t="s">
        <v>8690</v>
      </c>
      <c r="AL293" s="1" t="s">
        <v>8690</v>
      </c>
      <c r="AM293" s="1" t="s">
        <v>8697</v>
      </c>
      <c r="AN293" s="1" t="str">
        <f t="shared" si="8"/>
        <v>2020</v>
      </c>
      <c r="AO293" s="1">
        <f t="shared" si="9"/>
        <v>24</v>
      </c>
      <c r="AP293" s="1" t="s">
        <v>60</v>
      </c>
      <c r="AQ293" s="1" t="s">
        <v>102</v>
      </c>
      <c r="AR293" s="1" t="s">
        <v>449</v>
      </c>
      <c r="AS293" s="1" t="s">
        <v>136</v>
      </c>
      <c r="AT293" s="1" t="s">
        <v>1353</v>
      </c>
      <c r="AU293" s="1" t="s">
        <v>114</v>
      </c>
      <c r="AV293" s="1" t="s">
        <v>598</v>
      </c>
      <c r="AW293" s="1" t="s">
        <v>55</v>
      </c>
      <c r="AX293" s="1" t="s">
        <v>475</v>
      </c>
    </row>
    <row r="294" spans="1:50">
      <c r="A294" s="1" t="s">
        <v>8699</v>
      </c>
      <c r="B294" s="1" t="s">
        <v>8698</v>
      </c>
      <c r="C294" s="1" t="s">
        <v>50</v>
      </c>
      <c r="D294" s="1" t="s">
        <v>125</v>
      </c>
      <c r="E294" s="1"/>
      <c r="F294" s="1"/>
      <c r="G294" s="1" t="s">
        <v>54</v>
      </c>
      <c r="H294" s="1" t="s">
        <v>141</v>
      </c>
      <c r="I294" s="1"/>
      <c r="J294" s="1"/>
      <c r="K294" s="1"/>
      <c r="L294" s="1"/>
      <c r="M294" s="1"/>
      <c r="N294" s="1"/>
      <c r="O294" s="1"/>
      <c r="P294" s="1"/>
      <c r="Q294" s="1" t="s">
        <v>500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 t="s">
        <v>54</v>
      </c>
      <c r="AC294" s="1"/>
      <c r="AD294" s="1"/>
      <c r="AE294" s="1"/>
      <c r="AF294" s="1"/>
      <c r="AG294" s="1" t="s">
        <v>141</v>
      </c>
      <c r="AH294" s="1" t="s">
        <v>500</v>
      </c>
      <c r="AI294" s="1" t="s">
        <v>8699</v>
      </c>
      <c r="AJ294" s="1" t="s">
        <v>81</v>
      </c>
      <c r="AK294" s="1" t="s">
        <v>8690</v>
      </c>
      <c r="AL294" s="1" t="s">
        <v>8690</v>
      </c>
      <c r="AM294" s="1" t="s">
        <v>5441</v>
      </c>
      <c r="AN294" s="1" t="str">
        <f t="shared" si="8"/>
        <v>2020</v>
      </c>
      <c r="AO294" s="1">
        <f t="shared" si="9"/>
        <v>61</v>
      </c>
      <c r="AP294" s="1" t="s">
        <v>60</v>
      </c>
      <c r="AQ294" s="1" t="s">
        <v>61</v>
      </c>
      <c r="AR294" s="1" t="s">
        <v>388</v>
      </c>
      <c r="AS294" s="1" t="s">
        <v>389</v>
      </c>
      <c r="AT294" s="1" t="s">
        <v>390</v>
      </c>
      <c r="AU294" s="1" t="s">
        <v>311</v>
      </c>
      <c r="AV294" s="1" t="s">
        <v>666</v>
      </c>
      <c r="AW294" s="1" t="s">
        <v>55</v>
      </c>
      <c r="AX294" s="1" t="s">
        <v>475</v>
      </c>
    </row>
    <row r="295" spans="1:50">
      <c r="A295" s="1" t="s">
        <v>8702</v>
      </c>
      <c r="B295" s="1" t="s">
        <v>8701</v>
      </c>
      <c r="C295" s="1"/>
      <c r="D295" s="1"/>
      <c r="E295" s="1"/>
      <c r="F295" s="1"/>
      <c r="G295" s="1" t="s">
        <v>55</v>
      </c>
      <c r="H295" s="1"/>
      <c r="I295" s="1"/>
      <c r="J295" s="1" t="s">
        <v>54</v>
      </c>
      <c r="K295" s="1"/>
      <c r="L295" s="1"/>
      <c r="M295" s="1"/>
      <c r="N295" s="1"/>
      <c r="O295" s="1"/>
      <c r="P295" s="1"/>
      <c r="Q295" s="1"/>
      <c r="R295" s="1"/>
      <c r="S295" s="1"/>
      <c r="T295" s="1" t="s">
        <v>2095</v>
      </c>
      <c r="U295" s="1"/>
      <c r="V295" s="1"/>
      <c r="W295" s="1"/>
      <c r="X295" s="1"/>
      <c r="Y295" s="1"/>
      <c r="Z295" s="1"/>
      <c r="AA295" s="1"/>
      <c r="AB295" s="1" t="s">
        <v>55</v>
      </c>
      <c r="AC295" s="1" t="s">
        <v>273</v>
      </c>
      <c r="AD295" s="1"/>
      <c r="AE295" s="1"/>
      <c r="AF295" s="1"/>
      <c r="AG295" s="1" t="s">
        <v>2095</v>
      </c>
      <c r="AH295" s="1" t="s">
        <v>273</v>
      </c>
      <c r="AI295" s="1" t="s">
        <v>8702</v>
      </c>
      <c r="AJ295" s="1" t="s">
        <v>721</v>
      </c>
      <c r="AK295" s="1" t="s">
        <v>8690</v>
      </c>
      <c r="AL295" s="1" t="s">
        <v>8690</v>
      </c>
      <c r="AM295" s="1" t="s">
        <v>7768</v>
      </c>
      <c r="AN295" s="1" t="str">
        <f t="shared" si="8"/>
        <v>2020</v>
      </c>
      <c r="AO295" s="1">
        <f t="shared" si="9"/>
        <v>51</v>
      </c>
      <c r="AP295" s="1" t="s">
        <v>60</v>
      </c>
      <c r="AQ295" s="1" t="s">
        <v>61</v>
      </c>
      <c r="AR295" s="1" t="s">
        <v>135</v>
      </c>
      <c r="AS295" s="1" t="s">
        <v>219</v>
      </c>
      <c r="AT295" s="1" t="s">
        <v>1597</v>
      </c>
      <c r="AU295" s="1" t="s">
        <v>427</v>
      </c>
      <c r="AV295" s="1" t="s">
        <v>1239</v>
      </c>
      <c r="AW295" s="1" t="s">
        <v>55</v>
      </c>
      <c r="AX295" s="1" t="s">
        <v>475</v>
      </c>
    </row>
    <row r="296" spans="1:50">
      <c r="A296" s="1" t="s">
        <v>8705</v>
      </c>
      <c r="B296" s="1" t="s">
        <v>8704</v>
      </c>
      <c r="C296" s="1"/>
      <c r="D296" s="1"/>
      <c r="E296" s="1"/>
      <c r="F296" s="1"/>
      <c r="G296" s="1" t="s">
        <v>55</v>
      </c>
      <c r="H296" s="1"/>
      <c r="I296" s="1" t="s">
        <v>53</v>
      </c>
      <c r="J296" s="1"/>
      <c r="K296" s="1"/>
      <c r="L296" s="1"/>
      <c r="M296" s="1"/>
      <c r="N296" s="1"/>
      <c r="O296" s="1"/>
      <c r="P296" s="1"/>
      <c r="Q296" s="1"/>
      <c r="R296" s="1" t="s">
        <v>986</v>
      </c>
      <c r="S296" s="1" t="s">
        <v>500</v>
      </c>
      <c r="T296" s="1"/>
      <c r="U296" s="1"/>
      <c r="V296" s="1"/>
      <c r="W296" s="1"/>
      <c r="X296" s="1"/>
      <c r="Y296" s="1"/>
      <c r="Z296" s="1"/>
      <c r="AA296" s="1"/>
      <c r="AB296" s="1" t="s">
        <v>55</v>
      </c>
      <c r="AC296" s="1"/>
      <c r="AD296" s="1"/>
      <c r="AE296" s="1"/>
      <c r="AF296" s="1"/>
      <c r="AG296" s="1" t="s">
        <v>986</v>
      </c>
      <c r="AH296" s="1" t="s">
        <v>500</v>
      </c>
      <c r="AI296" s="1" t="s">
        <v>8705</v>
      </c>
      <c r="AJ296" s="1" t="s">
        <v>310</v>
      </c>
      <c r="AK296" s="1" t="s">
        <v>8690</v>
      </c>
      <c r="AL296" s="1" t="s">
        <v>8690</v>
      </c>
      <c r="AM296" s="1" t="s">
        <v>8709</v>
      </c>
      <c r="AN296" s="1" t="str">
        <f t="shared" si="8"/>
        <v>2016</v>
      </c>
      <c r="AO296" s="1">
        <f t="shared" si="9"/>
        <v>41</v>
      </c>
      <c r="AP296" s="1" t="s">
        <v>60</v>
      </c>
      <c r="AQ296" s="1" t="s">
        <v>61</v>
      </c>
      <c r="AR296" s="1" t="s">
        <v>232</v>
      </c>
      <c r="AS296" s="1" t="s">
        <v>8707</v>
      </c>
      <c r="AT296" s="1" t="s">
        <v>8708</v>
      </c>
      <c r="AU296" s="1" t="s">
        <v>4368</v>
      </c>
      <c r="AV296" s="1" t="s">
        <v>56</v>
      </c>
      <c r="AW296" s="1" t="s">
        <v>55</v>
      </c>
      <c r="AX296" s="1" t="s">
        <v>475</v>
      </c>
    </row>
    <row r="297" spans="1:50">
      <c r="A297" s="1" t="s">
        <v>8711</v>
      </c>
      <c r="B297" s="1" t="s">
        <v>8710</v>
      </c>
      <c r="C297" s="1"/>
      <c r="D297" s="1"/>
      <c r="E297" s="1"/>
      <c r="F297" s="1"/>
      <c r="G297" s="1" t="s">
        <v>115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 t="s">
        <v>50</v>
      </c>
      <c r="X297" s="1" t="s">
        <v>555</v>
      </c>
      <c r="Y297" s="1"/>
      <c r="Z297" s="1"/>
      <c r="AA297" s="1"/>
      <c r="AB297" s="1" t="s">
        <v>115</v>
      </c>
      <c r="AC297" s="1"/>
      <c r="AD297" s="1"/>
      <c r="AE297" s="1"/>
      <c r="AF297" s="1"/>
      <c r="AG297" s="1"/>
      <c r="AH297" s="1"/>
      <c r="AI297" s="1" t="s">
        <v>8711</v>
      </c>
      <c r="AJ297" s="1" t="s">
        <v>530</v>
      </c>
      <c r="AK297" s="1" t="s">
        <v>8690</v>
      </c>
      <c r="AL297" s="1" t="s">
        <v>8690</v>
      </c>
      <c r="AM297" s="1" t="s">
        <v>8713</v>
      </c>
      <c r="AN297" s="1" t="str">
        <f t="shared" si="8"/>
        <v>1994</v>
      </c>
      <c r="AO297" s="1">
        <f t="shared" si="9"/>
        <v>7</v>
      </c>
      <c r="AP297" s="1" t="s">
        <v>60</v>
      </c>
      <c r="AQ297" s="1" t="s">
        <v>61</v>
      </c>
      <c r="AR297" s="1" t="s">
        <v>232</v>
      </c>
      <c r="AS297" s="1" t="s">
        <v>136</v>
      </c>
      <c r="AT297" s="1" t="s">
        <v>491</v>
      </c>
      <c r="AU297" s="1"/>
      <c r="AV297" s="1" t="s">
        <v>1322</v>
      </c>
      <c r="AW297" s="1"/>
      <c r="AX297" s="1"/>
    </row>
    <row r="298" spans="1:50">
      <c r="A298" s="1" t="s">
        <v>8715</v>
      </c>
      <c r="B298" s="1" t="s">
        <v>8714</v>
      </c>
      <c r="C298" s="1" t="s">
        <v>50</v>
      </c>
      <c r="D298" s="1" t="s">
        <v>125</v>
      </c>
      <c r="E298" s="1"/>
      <c r="F298" s="1"/>
      <c r="G298" s="1" t="s">
        <v>54</v>
      </c>
      <c r="H298" s="1" t="s">
        <v>50</v>
      </c>
      <c r="I298" s="1"/>
      <c r="J298" s="1"/>
      <c r="K298" s="1" t="s">
        <v>55</v>
      </c>
      <c r="L298" s="1"/>
      <c r="M298" s="1"/>
      <c r="N298" s="1"/>
      <c r="O298" s="1"/>
      <c r="P298" s="1"/>
      <c r="Q298" s="1" t="s">
        <v>219</v>
      </c>
      <c r="R298" s="1"/>
      <c r="S298" s="1"/>
      <c r="T298" s="1"/>
      <c r="U298" s="1" t="s">
        <v>715</v>
      </c>
      <c r="V298" s="1" t="s">
        <v>63</v>
      </c>
      <c r="W298" s="1"/>
      <c r="X298" s="1"/>
      <c r="Y298" s="1"/>
      <c r="Z298" s="1"/>
      <c r="AA298" s="1"/>
      <c r="AB298" s="1" t="s">
        <v>54</v>
      </c>
      <c r="AC298" s="1"/>
      <c r="AD298" s="1"/>
      <c r="AE298" s="1"/>
      <c r="AF298" s="1"/>
      <c r="AG298" s="1"/>
      <c r="AH298" s="1"/>
      <c r="AI298" s="1" t="s">
        <v>8715</v>
      </c>
      <c r="AJ298" s="1" t="s">
        <v>484</v>
      </c>
      <c r="AK298" s="1" t="s">
        <v>8690</v>
      </c>
      <c r="AL298" s="1" t="s">
        <v>8690</v>
      </c>
      <c r="AM298" s="1" t="s">
        <v>8717</v>
      </c>
      <c r="AN298" s="1" t="str">
        <f t="shared" si="8"/>
        <v>2020</v>
      </c>
      <c r="AO298" s="1">
        <f t="shared" si="9"/>
        <v>48</v>
      </c>
      <c r="AP298" s="1" t="s">
        <v>79</v>
      </c>
      <c r="AQ298" s="1" t="s">
        <v>61</v>
      </c>
      <c r="AR298" s="1" t="s">
        <v>103</v>
      </c>
      <c r="AS298" s="1" t="s">
        <v>573</v>
      </c>
      <c r="AT298" s="1" t="s">
        <v>1205</v>
      </c>
      <c r="AU298" s="1" t="s">
        <v>105</v>
      </c>
      <c r="AV298" s="1" t="s">
        <v>666</v>
      </c>
      <c r="AW298" s="1" t="s">
        <v>54</v>
      </c>
      <c r="AX298" s="1" t="s">
        <v>2832</v>
      </c>
    </row>
    <row r="299" spans="1:50">
      <c r="A299" s="1" t="s">
        <v>8722</v>
      </c>
      <c r="B299" s="1" t="s">
        <v>8721</v>
      </c>
      <c r="C299" s="1"/>
      <c r="D299" s="1"/>
      <c r="E299" s="1"/>
      <c r="F299" s="1"/>
      <c r="G299" s="1" t="s">
        <v>55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 t="s">
        <v>141</v>
      </c>
      <c r="S299" s="1" t="s">
        <v>273</v>
      </c>
      <c r="T299" s="1" t="s">
        <v>715</v>
      </c>
      <c r="U299" s="1"/>
      <c r="V299" s="1"/>
      <c r="W299" s="1"/>
      <c r="X299" s="1"/>
      <c r="Y299" s="1"/>
      <c r="Z299" s="1"/>
      <c r="AA299" s="1"/>
      <c r="AB299" s="1" t="s">
        <v>55</v>
      </c>
      <c r="AC299" s="1" t="s">
        <v>273</v>
      </c>
      <c r="AD299" s="1"/>
      <c r="AE299" s="1"/>
      <c r="AF299" s="1"/>
      <c r="AG299" s="1"/>
      <c r="AH299" s="1"/>
      <c r="AI299" s="1" t="s">
        <v>8722</v>
      </c>
      <c r="AJ299" s="1" t="s">
        <v>484</v>
      </c>
      <c r="AK299" s="1" t="s">
        <v>8690</v>
      </c>
      <c r="AL299" s="1" t="s">
        <v>8690</v>
      </c>
      <c r="AM299" s="1" t="s">
        <v>517</v>
      </c>
      <c r="AN299" s="1" t="str">
        <f t="shared" si="8"/>
        <v>2019</v>
      </c>
      <c r="AO299" s="1">
        <f t="shared" si="9"/>
        <v>47</v>
      </c>
      <c r="AP299" s="1" t="s">
        <v>60</v>
      </c>
      <c r="AQ299" s="1" t="s">
        <v>61</v>
      </c>
      <c r="AR299" s="1" t="s">
        <v>119</v>
      </c>
      <c r="AS299" s="1" t="s">
        <v>310</v>
      </c>
      <c r="AT299" s="1" t="s">
        <v>169</v>
      </c>
      <c r="AU299" s="1" t="s">
        <v>105</v>
      </c>
      <c r="AV299" s="1" t="s">
        <v>56</v>
      </c>
      <c r="AW299" s="1"/>
      <c r="AX299" s="1"/>
    </row>
    <row r="300" spans="1:50">
      <c r="A300" s="1" t="s">
        <v>8725</v>
      </c>
      <c r="B300" s="1" t="s">
        <v>8724</v>
      </c>
      <c r="C300" s="1"/>
      <c r="D300" s="1"/>
      <c r="E300" s="1" t="s">
        <v>50</v>
      </c>
      <c r="F300" s="1" t="s">
        <v>414</v>
      </c>
      <c r="G300" s="1" t="s">
        <v>54</v>
      </c>
      <c r="H300" s="1"/>
      <c r="I300" s="1"/>
      <c r="J300" s="1"/>
      <c r="K300" s="1" t="s">
        <v>55</v>
      </c>
      <c r="L300" s="1" t="s">
        <v>116</v>
      </c>
      <c r="M300" s="1"/>
      <c r="N300" s="1"/>
      <c r="O300" s="1"/>
      <c r="P300" s="1"/>
      <c r="Q300" s="1"/>
      <c r="R300" s="1"/>
      <c r="S300" s="1"/>
      <c r="T300" s="1"/>
      <c r="U300" s="1" t="s">
        <v>50</v>
      </c>
      <c r="V300" s="1" t="s">
        <v>136</v>
      </c>
      <c r="W300" s="1" t="s">
        <v>50</v>
      </c>
      <c r="X300" s="1" t="s">
        <v>136</v>
      </c>
      <c r="Y300" s="1"/>
      <c r="Z300" s="1"/>
      <c r="AA300" s="1"/>
      <c r="AB300" s="1" t="s">
        <v>54</v>
      </c>
      <c r="AC300" s="1"/>
      <c r="AD300" s="1"/>
      <c r="AE300" s="1"/>
      <c r="AF300" s="1"/>
      <c r="AG300" s="1" t="s">
        <v>53</v>
      </c>
      <c r="AH300" s="1" t="s">
        <v>136</v>
      </c>
      <c r="AI300" s="1" t="s">
        <v>8725</v>
      </c>
      <c r="AJ300" s="1" t="s">
        <v>324</v>
      </c>
      <c r="AK300" s="1" t="s">
        <v>8690</v>
      </c>
      <c r="AL300" s="1" t="s">
        <v>8690</v>
      </c>
      <c r="AM300" s="1" t="s">
        <v>5622</v>
      </c>
      <c r="AN300" s="1" t="str">
        <f t="shared" si="8"/>
        <v>2020</v>
      </c>
      <c r="AO300" s="1">
        <f t="shared" si="9"/>
        <v>13</v>
      </c>
      <c r="AP300" s="1" t="s">
        <v>60</v>
      </c>
      <c r="AQ300" s="1" t="s">
        <v>61</v>
      </c>
      <c r="AR300" s="1" t="s">
        <v>232</v>
      </c>
      <c r="AS300" s="1" t="s">
        <v>555</v>
      </c>
      <c r="AT300" s="1"/>
      <c r="AU300" s="1" t="s">
        <v>65</v>
      </c>
      <c r="AV300" s="1" t="s">
        <v>1322</v>
      </c>
      <c r="AW300" s="1"/>
      <c r="AX300" s="1"/>
    </row>
    <row r="301" spans="1:50">
      <c r="A301" s="1" t="s">
        <v>8728</v>
      </c>
      <c r="B301" s="1" t="s">
        <v>8727</v>
      </c>
      <c r="C301" s="1"/>
      <c r="D301" s="1"/>
      <c r="E301" s="1"/>
      <c r="F301" s="1"/>
      <c r="G301" s="1" t="s">
        <v>54</v>
      </c>
      <c r="H301" s="1"/>
      <c r="I301" s="1"/>
      <c r="J301" s="1" t="s">
        <v>54</v>
      </c>
      <c r="K301" s="1"/>
      <c r="L301" s="1" t="s">
        <v>116</v>
      </c>
      <c r="M301" s="1"/>
      <c r="N301" s="1"/>
      <c r="O301" s="1"/>
      <c r="P301" s="1"/>
      <c r="Q301" s="1"/>
      <c r="R301" s="1"/>
      <c r="S301" s="1"/>
      <c r="T301" s="1" t="s">
        <v>141</v>
      </c>
      <c r="U301" s="1"/>
      <c r="V301" s="1"/>
      <c r="W301" s="1" t="s">
        <v>50</v>
      </c>
      <c r="X301" s="1" t="s">
        <v>273</v>
      </c>
      <c r="Y301" s="1"/>
      <c r="Z301" s="1"/>
      <c r="AA301" s="1"/>
      <c r="AB301" s="1" t="s">
        <v>54</v>
      </c>
      <c r="AC301" s="1" t="s">
        <v>273</v>
      </c>
      <c r="AD301" s="1"/>
      <c r="AE301" s="1"/>
      <c r="AF301" s="1"/>
      <c r="AG301" s="1"/>
      <c r="AH301" s="1"/>
      <c r="AI301" s="1" t="s">
        <v>8728</v>
      </c>
      <c r="AJ301" s="1" t="s">
        <v>308</v>
      </c>
      <c r="AK301" s="1" t="s">
        <v>8729</v>
      </c>
      <c r="AL301" s="1" t="s">
        <v>8729</v>
      </c>
      <c r="AM301" s="1" t="s">
        <v>8182</v>
      </c>
      <c r="AN301" s="1" t="str">
        <f t="shared" si="8"/>
        <v>2010</v>
      </c>
      <c r="AO301" s="1">
        <f t="shared" si="9"/>
        <v>47</v>
      </c>
      <c r="AP301" s="1" t="s">
        <v>60</v>
      </c>
      <c r="AQ301" s="1" t="s">
        <v>61</v>
      </c>
      <c r="AR301" s="1" t="s">
        <v>150</v>
      </c>
      <c r="AS301" s="1" t="s">
        <v>1576</v>
      </c>
      <c r="AT301" s="1" t="s">
        <v>1115</v>
      </c>
      <c r="AU301" s="1" t="s">
        <v>114</v>
      </c>
      <c r="AV301" s="1" t="s">
        <v>117</v>
      </c>
      <c r="AW301" s="1"/>
      <c r="AX301" s="1"/>
    </row>
    <row r="302" spans="1:50">
      <c r="A302" s="1" t="s">
        <v>8732</v>
      </c>
      <c r="B302" s="1" t="s">
        <v>8731</v>
      </c>
      <c r="C302" s="1"/>
      <c r="D302" s="1"/>
      <c r="E302" s="1"/>
      <c r="F302" s="1"/>
      <c r="G302" s="1" t="s">
        <v>49</v>
      </c>
      <c r="H302" s="1"/>
      <c r="I302" s="1" t="s">
        <v>53</v>
      </c>
      <c r="J302" s="1"/>
      <c r="K302" s="1"/>
      <c r="L302" s="1"/>
      <c r="M302" s="1"/>
      <c r="N302" s="1"/>
      <c r="O302" s="1"/>
      <c r="P302" s="1"/>
      <c r="Q302" s="1"/>
      <c r="R302" s="1" t="s">
        <v>472</v>
      </c>
      <c r="S302" s="1" t="s">
        <v>136</v>
      </c>
      <c r="T302" s="1"/>
      <c r="U302" s="1"/>
      <c r="V302" s="1"/>
      <c r="W302" s="1"/>
      <c r="X302" s="1"/>
      <c r="Y302" s="1"/>
      <c r="Z302" s="1"/>
      <c r="AA302" s="1"/>
      <c r="AB302" s="1" t="s">
        <v>49</v>
      </c>
      <c r="AC302" s="1"/>
      <c r="AD302" s="1"/>
      <c r="AE302" s="1"/>
      <c r="AF302" s="1"/>
      <c r="AG302" s="1" t="s">
        <v>472</v>
      </c>
      <c r="AH302" s="1" t="s">
        <v>136</v>
      </c>
      <c r="AI302" s="1" t="s">
        <v>8732</v>
      </c>
      <c r="AJ302" s="1" t="s">
        <v>187</v>
      </c>
      <c r="AK302" s="1" t="s">
        <v>8729</v>
      </c>
      <c r="AL302" s="1" t="s">
        <v>8729</v>
      </c>
      <c r="AM302" s="1" t="s">
        <v>5441</v>
      </c>
      <c r="AN302" s="1" t="str">
        <f t="shared" si="8"/>
        <v>2020</v>
      </c>
      <c r="AO302" s="1">
        <f t="shared" si="9"/>
        <v>9</v>
      </c>
      <c r="AP302" s="1" t="s">
        <v>79</v>
      </c>
      <c r="AQ302" s="1" t="s">
        <v>61</v>
      </c>
      <c r="AR302" s="1" t="s">
        <v>765</v>
      </c>
      <c r="AS302" s="1" t="s">
        <v>555</v>
      </c>
      <c r="AT302" s="1"/>
      <c r="AU302" s="1" t="s">
        <v>65</v>
      </c>
      <c r="AV302" s="1" t="s">
        <v>747</v>
      </c>
      <c r="AW302" s="1"/>
      <c r="AX302" s="1"/>
    </row>
    <row r="303" spans="1:50">
      <c r="A303" s="1" t="s">
        <v>8737</v>
      </c>
      <c r="B303" s="1" t="s">
        <v>8736</v>
      </c>
      <c r="C303" s="1" t="s">
        <v>50</v>
      </c>
      <c r="D303" s="1" t="s">
        <v>125</v>
      </c>
      <c r="E303" s="1"/>
      <c r="F303" s="1"/>
      <c r="G303" s="1" t="s">
        <v>53</v>
      </c>
      <c r="H303" s="1" t="s">
        <v>141</v>
      </c>
      <c r="I303" s="1" t="s">
        <v>53</v>
      </c>
      <c r="J303" s="1"/>
      <c r="K303" s="1" t="s">
        <v>55</v>
      </c>
      <c r="L303" s="1" t="s">
        <v>116</v>
      </c>
      <c r="M303" s="1"/>
      <c r="N303" s="1"/>
      <c r="O303" s="1"/>
      <c r="P303" s="1"/>
      <c r="Q303" s="1" t="s">
        <v>136</v>
      </c>
      <c r="R303" s="1" t="s">
        <v>50</v>
      </c>
      <c r="S303" s="1" t="s">
        <v>136</v>
      </c>
      <c r="T303" s="1"/>
      <c r="U303" s="1" t="s">
        <v>53</v>
      </c>
      <c r="V303" s="1" t="s">
        <v>136</v>
      </c>
      <c r="W303" s="1" t="s">
        <v>54</v>
      </c>
      <c r="X303" s="1" t="s">
        <v>136</v>
      </c>
      <c r="Y303" s="1"/>
      <c r="Z303" s="1"/>
      <c r="AA303" s="1"/>
      <c r="AB303" s="1" t="s">
        <v>53</v>
      </c>
      <c r="AC303" s="1"/>
      <c r="AD303" s="1"/>
      <c r="AE303" s="1"/>
      <c r="AF303" s="1"/>
      <c r="AG303" s="1" t="s">
        <v>8739</v>
      </c>
      <c r="AH303" s="1" t="s">
        <v>136</v>
      </c>
      <c r="AI303" s="1" t="s">
        <v>8737</v>
      </c>
      <c r="AJ303" s="1" t="s">
        <v>256</v>
      </c>
      <c r="AK303" s="1" t="s">
        <v>8729</v>
      </c>
      <c r="AL303" s="1" t="s">
        <v>8729</v>
      </c>
      <c r="AM303" s="1" t="s">
        <v>1286</v>
      </c>
      <c r="AN303" s="1" t="str">
        <f t="shared" si="8"/>
        <v>2017</v>
      </c>
      <c r="AO303" s="1">
        <f t="shared" si="9"/>
        <v>49</v>
      </c>
      <c r="AP303" s="1" t="s">
        <v>79</v>
      </c>
      <c r="AQ303" s="1" t="s">
        <v>61</v>
      </c>
      <c r="AR303" s="1" t="s">
        <v>514</v>
      </c>
      <c r="AS303" s="1" t="s">
        <v>1488</v>
      </c>
      <c r="AT303" s="1"/>
      <c r="AU303" s="1" t="s">
        <v>1051</v>
      </c>
      <c r="AV303" s="1" t="s">
        <v>576</v>
      </c>
      <c r="AW303" s="1"/>
      <c r="AX303" s="1"/>
    </row>
    <row r="304" spans="1:50">
      <c r="A304" s="1" t="s">
        <v>8744</v>
      </c>
      <c r="B304" s="1" t="s">
        <v>8743</v>
      </c>
      <c r="C304" s="1"/>
      <c r="D304" s="1"/>
      <c r="E304" s="1"/>
      <c r="F304" s="1"/>
      <c r="G304" s="1" t="s">
        <v>49</v>
      </c>
      <c r="H304" s="1"/>
      <c r="I304" s="1" t="s">
        <v>53</v>
      </c>
      <c r="J304" s="1"/>
      <c r="K304" s="1"/>
      <c r="L304" s="1"/>
      <c r="M304" s="1"/>
      <c r="N304" s="1"/>
      <c r="O304" s="1"/>
      <c r="P304" s="1"/>
      <c r="Q304" s="1"/>
      <c r="R304" s="1" t="s">
        <v>50</v>
      </c>
      <c r="S304" s="1" t="s">
        <v>136</v>
      </c>
      <c r="T304" s="1"/>
      <c r="U304" s="1"/>
      <c r="V304" s="1"/>
      <c r="W304" s="1"/>
      <c r="X304" s="1"/>
      <c r="Y304" s="1"/>
      <c r="Z304" s="1"/>
      <c r="AA304" s="1"/>
      <c r="AB304" s="1" t="s">
        <v>49</v>
      </c>
      <c r="AC304" s="1"/>
      <c r="AD304" s="1"/>
      <c r="AE304" s="1"/>
      <c r="AF304" s="1"/>
      <c r="AG304" s="1" t="s">
        <v>50</v>
      </c>
      <c r="AH304" s="1" t="s">
        <v>136</v>
      </c>
      <c r="AI304" s="1" t="s">
        <v>8744</v>
      </c>
      <c r="AJ304" s="1" t="s">
        <v>144</v>
      </c>
      <c r="AK304" s="1" t="s">
        <v>8729</v>
      </c>
      <c r="AL304" s="1" t="s">
        <v>8729</v>
      </c>
      <c r="AM304" s="1" t="s">
        <v>66</v>
      </c>
      <c r="AN304" s="1" t="str">
        <f t="shared" si="8"/>
        <v>2019</v>
      </c>
      <c r="AO304" s="1">
        <f t="shared" si="9"/>
        <v>23</v>
      </c>
      <c r="AP304" s="1" t="s">
        <v>79</v>
      </c>
      <c r="AQ304" s="1" t="s">
        <v>61</v>
      </c>
      <c r="AR304" s="1" t="s">
        <v>103</v>
      </c>
      <c r="AS304" s="1" t="s">
        <v>382</v>
      </c>
      <c r="AT304" s="1"/>
      <c r="AU304" s="1" t="s">
        <v>8746</v>
      </c>
      <c r="AV304" s="1" t="s">
        <v>56</v>
      </c>
      <c r="AW304" s="1"/>
      <c r="AX304" s="1"/>
    </row>
    <row r="305" spans="1:50">
      <c r="A305" s="1" t="s">
        <v>8748</v>
      </c>
      <c r="B305" s="1" t="s">
        <v>8747</v>
      </c>
      <c r="C305" s="1"/>
      <c r="D305" s="1"/>
      <c r="E305" s="1"/>
      <c r="F305" s="1"/>
      <c r="G305" s="1" t="s">
        <v>54</v>
      </c>
      <c r="H305" s="1"/>
      <c r="I305" s="1"/>
      <c r="J305" s="1" t="s">
        <v>54</v>
      </c>
      <c r="K305" s="1" t="s">
        <v>55</v>
      </c>
      <c r="L305" s="1" t="s">
        <v>116</v>
      </c>
      <c r="M305" s="1"/>
      <c r="N305" s="1"/>
      <c r="O305" s="1"/>
      <c r="P305" s="1"/>
      <c r="Q305" s="1"/>
      <c r="R305" s="1"/>
      <c r="S305" s="1"/>
      <c r="T305" s="1" t="s">
        <v>50</v>
      </c>
      <c r="U305" s="1" t="s">
        <v>50</v>
      </c>
      <c r="V305" s="1" t="s">
        <v>136</v>
      </c>
      <c r="W305" s="1" t="s">
        <v>53</v>
      </c>
      <c r="X305" s="1" t="s">
        <v>136</v>
      </c>
      <c r="Y305" s="1"/>
      <c r="Z305" s="1"/>
      <c r="AA305" s="1"/>
      <c r="AB305" s="1" t="s">
        <v>54</v>
      </c>
      <c r="AC305" s="1" t="s">
        <v>136</v>
      </c>
      <c r="AD305" s="1"/>
      <c r="AE305" s="1"/>
      <c r="AF305" s="1"/>
      <c r="AG305" s="1"/>
      <c r="AH305" s="1"/>
      <c r="AI305" s="1" t="s">
        <v>8748</v>
      </c>
      <c r="AJ305" s="1" t="s">
        <v>130</v>
      </c>
      <c r="AK305" s="1" t="s">
        <v>8729</v>
      </c>
      <c r="AL305" s="1" t="s">
        <v>8729</v>
      </c>
      <c r="AM305" s="1" t="s">
        <v>705</v>
      </c>
      <c r="AN305" s="1" t="str">
        <f t="shared" si="8"/>
        <v>2018</v>
      </c>
      <c r="AO305" s="1">
        <f t="shared" si="9"/>
        <v>10</v>
      </c>
      <c r="AP305" s="1" t="s">
        <v>79</v>
      </c>
      <c r="AQ305" s="1" t="s">
        <v>61</v>
      </c>
      <c r="AR305" s="1" t="s">
        <v>449</v>
      </c>
      <c r="AS305" s="1" t="s">
        <v>310</v>
      </c>
      <c r="AT305" s="1" t="s">
        <v>495</v>
      </c>
      <c r="AU305" s="1" t="s">
        <v>65</v>
      </c>
      <c r="AV305" s="1" t="s">
        <v>2218</v>
      </c>
      <c r="AW305" s="1"/>
      <c r="AX305" s="1"/>
    </row>
    <row r="306" spans="1:50">
      <c r="A306" s="1" t="s">
        <v>8752</v>
      </c>
      <c r="B306" s="1" t="s">
        <v>8751</v>
      </c>
      <c r="C306" s="1"/>
      <c r="D306" s="1"/>
      <c r="E306" s="1"/>
      <c r="F306" s="1"/>
      <c r="G306" s="1" t="s">
        <v>55</v>
      </c>
      <c r="H306" s="1"/>
      <c r="I306" s="1"/>
      <c r="J306" s="1" t="s">
        <v>54</v>
      </c>
      <c r="K306" s="1"/>
      <c r="L306" s="1" t="s">
        <v>116</v>
      </c>
      <c r="M306" s="1"/>
      <c r="N306" s="1"/>
      <c r="O306" s="1"/>
      <c r="P306" s="1"/>
      <c r="Q306" s="1"/>
      <c r="R306" s="1"/>
      <c r="S306" s="1"/>
      <c r="T306" s="1" t="s">
        <v>50</v>
      </c>
      <c r="U306" s="1"/>
      <c r="V306" s="1"/>
      <c r="W306" s="1" t="s">
        <v>472</v>
      </c>
      <c r="X306" s="1" t="s">
        <v>63</v>
      </c>
      <c r="Y306" s="1"/>
      <c r="Z306" s="1"/>
      <c r="AA306" s="1"/>
      <c r="AB306" s="1" t="s">
        <v>55</v>
      </c>
      <c r="AC306" s="1" t="s">
        <v>63</v>
      </c>
      <c r="AD306" s="1"/>
      <c r="AE306" s="1"/>
      <c r="AF306" s="1"/>
      <c r="AG306" s="1"/>
      <c r="AH306" s="1"/>
      <c r="AI306" s="1" t="s">
        <v>8752</v>
      </c>
      <c r="AJ306" s="1" t="s">
        <v>324</v>
      </c>
      <c r="AK306" s="1" t="s">
        <v>8729</v>
      </c>
      <c r="AL306" s="1" t="s">
        <v>8729</v>
      </c>
      <c r="AM306" s="1" t="s">
        <v>5622</v>
      </c>
      <c r="AN306" s="1" t="str">
        <f t="shared" si="8"/>
        <v>2020</v>
      </c>
      <c r="AO306" s="1">
        <f t="shared" si="9"/>
        <v>13</v>
      </c>
      <c r="AP306" s="1" t="s">
        <v>79</v>
      </c>
      <c r="AQ306" s="1" t="s">
        <v>61</v>
      </c>
      <c r="AR306" s="1" t="s">
        <v>103</v>
      </c>
      <c r="AS306" s="1" t="s">
        <v>219</v>
      </c>
      <c r="AT306" s="1"/>
      <c r="AU306" s="1" t="s">
        <v>65</v>
      </c>
      <c r="AV306" s="1" t="s">
        <v>77</v>
      </c>
      <c r="AW306" s="1" t="s">
        <v>54</v>
      </c>
      <c r="AX306" s="1" t="s">
        <v>2832</v>
      </c>
    </row>
    <row r="307" spans="1:50">
      <c r="A307" s="1" t="s">
        <v>8755</v>
      </c>
      <c r="B307" s="1" t="s">
        <v>8754</v>
      </c>
      <c r="C307" s="1"/>
      <c r="D307" s="1"/>
      <c r="E307" s="1"/>
      <c r="F307" s="1"/>
      <c r="G307" s="1" t="s">
        <v>55</v>
      </c>
      <c r="H307" s="1"/>
      <c r="I307" s="1"/>
      <c r="J307" s="1"/>
      <c r="K307" s="1" t="s">
        <v>55</v>
      </c>
      <c r="L307" s="1"/>
      <c r="M307" s="1"/>
      <c r="N307" s="1"/>
      <c r="O307" s="1"/>
      <c r="P307" s="1"/>
      <c r="Q307" s="1"/>
      <c r="R307" s="1"/>
      <c r="S307" s="1"/>
      <c r="T307" s="1"/>
      <c r="U307" s="1" t="s">
        <v>310</v>
      </c>
      <c r="V307" s="1" t="s">
        <v>5790</v>
      </c>
      <c r="W307" s="1"/>
      <c r="X307" s="1"/>
      <c r="Y307" s="1"/>
      <c r="Z307" s="1"/>
      <c r="AA307" s="1"/>
      <c r="AB307" s="1" t="s">
        <v>55</v>
      </c>
      <c r="AC307" s="1"/>
      <c r="AD307" s="1"/>
      <c r="AE307" s="1"/>
      <c r="AF307" s="1"/>
      <c r="AG307" s="1" t="s">
        <v>310</v>
      </c>
      <c r="AH307" s="1" t="s">
        <v>5790</v>
      </c>
      <c r="AI307" s="1" t="s">
        <v>8755</v>
      </c>
      <c r="AJ307" s="1" t="s">
        <v>479</v>
      </c>
      <c r="AK307" s="1" t="s">
        <v>8729</v>
      </c>
      <c r="AL307" s="1" t="s">
        <v>8729</v>
      </c>
      <c r="AM307" s="1" t="s">
        <v>6807</v>
      </c>
      <c r="AN307" s="1" t="str">
        <f t="shared" si="8"/>
        <v>2015</v>
      </c>
      <c r="AO307" s="1">
        <f t="shared" si="9"/>
        <v>14</v>
      </c>
      <c r="AP307" s="1" t="s">
        <v>79</v>
      </c>
      <c r="AQ307" s="1" t="s">
        <v>61</v>
      </c>
      <c r="AR307" s="1" t="s">
        <v>179</v>
      </c>
      <c r="AS307" s="1" t="s">
        <v>240</v>
      </c>
      <c r="AT307" s="1" t="s">
        <v>8756</v>
      </c>
      <c r="AU307" s="1" t="s">
        <v>65</v>
      </c>
      <c r="AV307" s="1" t="s">
        <v>2903</v>
      </c>
      <c r="AW307" s="1" t="s">
        <v>116</v>
      </c>
      <c r="AX307" s="1" t="s">
        <v>1674</v>
      </c>
    </row>
    <row r="308" spans="1:50">
      <c r="A308" s="1" t="s">
        <v>8762</v>
      </c>
      <c r="B308" s="1" t="s">
        <v>8761</v>
      </c>
      <c r="C308" s="1"/>
      <c r="D308" s="1"/>
      <c r="E308" s="1"/>
      <c r="F308" s="1"/>
      <c r="G308" s="1" t="s">
        <v>55</v>
      </c>
      <c r="H308" s="1"/>
      <c r="I308" s="1"/>
      <c r="J308" s="1"/>
      <c r="K308" s="1"/>
      <c r="L308" s="1" t="s">
        <v>116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 t="s">
        <v>50</v>
      </c>
      <c r="X308" s="1" t="s">
        <v>293</v>
      </c>
      <c r="Y308" s="1"/>
      <c r="Z308" s="1"/>
      <c r="AA308" s="1"/>
      <c r="AB308" s="1" t="s">
        <v>55</v>
      </c>
      <c r="AC308" s="1"/>
      <c r="AD308" s="1"/>
      <c r="AE308" s="1"/>
      <c r="AF308" s="1"/>
      <c r="AG308" s="1" t="s">
        <v>50</v>
      </c>
      <c r="AH308" s="1" t="s">
        <v>293</v>
      </c>
      <c r="AI308" s="1" t="s">
        <v>8762</v>
      </c>
      <c r="AJ308" s="1" t="s">
        <v>219</v>
      </c>
      <c r="AK308" s="1" t="s">
        <v>8729</v>
      </c>
      <c r="AL308" s="1" t="s">
        <v>8729</v>
      </c>
      <c r="AM308" s="1" t="s">
        <v>7725</v>
      </c>
      <c r="AN308" s="1" t="str">
        <f t="shared" si="8"/>
        <v>2020</v>
      </c>
      <c r="AO308" s="1">
        <f t="shared" si="9"/>
        <v>60</v>
      </c>
      <c r="AP308" s="1" t="s">
        <v>79</v>
      </c>
      <c r="AQ308" s="1" t="s">
        <v>61</v>
      </c>
      <c r="AR308" s="1" t="s">
        <v>179</v>
      </c>
      <c r="AS308" s="1" t="s">
        <v>1033</v>
      </c>
      <c r="AT308" s="1" t="s">
        <v>8764</v>
      </c>
      <c r="AU308" s="1" t="s">
        <v>2440</v>
      </c>
      <c r="AV308" s="1" t="s">
        <v>8765</v>
      </c>
      <c r="AW308" s="1" t="s">
        <v>116</v>
      </c>
      <c r="AX308" s="1" t="s">
        <v>1674</v>
      </c>
    </row>
    <row r="309" spans="1:50">
      <c r="A309" s="1" t="s">
        <v>8767</v>
      </c>
      <c r="B309" s="1" t="s">
        <v>8766</v>
      </c>
      <c r="C309" s="1" t="s">
        <v>50</v>
      </c>
      <c r="D309" s="1" t="s">
        <v>125</v>
      </c>
      <c r="E309" s="1"/>
      <c r="F309" s="1"/>
      <c r="G309" s="1" t="s">
        <v>55</v>
      </c>
      <c r="H309" s="1" t="s">
        <v>715</v>
      </c>
      <c r="I309" s="1"/>
      <c r="J309" s="1"/>
      <c r="K309" s="1" t="s">
        <v>55</v>
      </c>
      <c r="L309" s="1" t="s">
        <v>116</v>
      </c>
      <c r="M309" s="1"/>
      <c r="N309" s="1"/>
      <c r="O309" s="1"/>
      <c r="P309" s="1"/>
      <c r="Q309" s="1" t="s">
        <v>500</v>
      </c>
      <c r="R309" s="1"/>
      <c r="S309" s="1"/>
      <c r="T309" s="1"/>
      <c r="U309" s="1" t="s">
        <v>50</v>
      </c>
      <c r="V309" s="1" t="s">
        <v>382</v>
      </c>
      <c r="W309" s="1" t="s">
        <v>141</v>
      </c>
      <c r="X309" s="1" t="s">
        <v>382</v>
      </c>
      <c r="Y309" s="1"/>
      <c r="Z309" s="1"/>
      <c r="AA309" s="1"/>
      <c r="AB309" s="1" t="s">
        <v>55</v>
      </c>
      <c r="AC309" s="1"/>
      <c r="AD309" s="1"/>
      <c r="AE309" s="1"/>
      <c r="AF309" s="1"/>
      <c r="AG309" s="1" t="s">
        <v>4133</v>
      </c>
      <c r="AH309" s="1" t="s">
        <v>500</v>
      </c>
      <c r="AI309" s="1" t="s">
        <v>8767</v>
      </c>
      <c r="AJ309" s="1" t="s">
        <v>375</v>
      </c>
      <c r="AK309" s="1" t="s">
        <v>202</v>
      </c>
      <c r="AL309" s="1" t="s">
        <v>202</v>
      </c>
      <c r="AM309" s="1" t="s">
        <v>248</v>
      </c>
      <c r="AN309" s="1" t="str">
        <f t="shared" si="8"/>
        <v>2019</v>
      </c>
      <c r="AO309" s="1">
        <f t="shared" si="9"/>
        <v>55</v>
      </c>
      <c r="AP309" s="1" t="s">
        <v>60</v>
      </c>
      <c r="AQ309" s="1" t="s">
        <v>61</v>
      </c>
      <c r="AR309" s="1" t="s">
        <v>135</v>
      </c>
      <c r="AS309" s="1" t="s">
        <v>233</v>
      </c>
      <c r="AT309" s="1" t="s">
        <v>1417</v>
      </c>
      <c r="AU309" s="1" t="s">
        <v>311</v>
      </c>
      <c r="AV309" s="1" t="s">
        <v>304</v>
      </c>
      <c r="AW309" s="1" t="s">
        <v>55</v>
      </c>
      <c r="AX309" s="1" t="s">
        <v>475</v>
      </c>
    </row>
    <row r="310" spans="1:50">
      <c r="A310" s="1" t="s">
        <v>8770</v>
      </c>
      <c r="B310" s="1" t="s">
        <v>8769</v>
      </c>
      <c r="C310" s="1" t="s">
        <v>50</v>
      </c>
      <c r="D310" s="1" t="s">
        <v>125</v>
      </c>
      <c r="E310" s="1"/>
      <c r="F310" s="1"/>
      <c r="G310" s="1" t="s">
        <v>54</v>
      </c>
      <c r="H310" s="1" t="s">
        <v>715</v>
      </c>
      <c r="I310" s="1"/>
      <c r="J310" s="1"/>
      <c r="K310" s="1" t="s">
        <v>55</v>
      </c>
      <c r="L310" s="1"/>
      <c r="M310" s="1"/>
      <c r="N310" s="1"/>
      <c r="O310" s="1"/>
      <c r="P310" s="1"/>
      <c r="Q310" s="1" t="s">
        <v>500</v>
      </c>
      <c r="R310" s="1"/>
      <c r="S310" s="1"/>
      <c r="T310" s="1"/>
      <c r="U310" s="1" t="s">
        <v>472</v>
      </c>
      <c r="V310" s="1" t="s">
        <v>958</v>
      </c>
      <c r="W310" s="1"/>
      <c r="X310" s="1"/>
      <c r="Y310" s="1"/>
      <c r="Z310" s="1"/>
      <c r="AA310" s="1"/>
      <c r="AB310" s="1" t="s">
        <v>54</v>
      </c>
      <c r="AC310" s="1"/>
      <c r="AD310" s="1"/>
      <c r="AE310" s="1"/>
      <c r="AF310" s="1"/>
      <c r="AG310" s="1" t="s">
        <v>176</v>
      </c>
      <c r="AH310" s="1" t="s">
        <v>500</v>
      </c>
      <c r="AI310" s="1" t="s">
        <v>8770</v>
      </c>
      <c r="AJ310" s="1" t="s">
        <v>101</v>
      </c>
      <c r="AK310" s="1" t="s">
        <v>202</v>
      </c>
      <c r="AL310" s="1" t="s">
        <v>202</v>
      </c>
      <c r="AM310" s="1" t="s">
        <v>1334</v>
      </c>
      <c r="AN310" s="1" t="str">
        <f t="shared" si="8"/>
        <v>2018</v>
      </c>
      <c r="AO310" s="1">
        <f t="shared" si="9"/>
        <v>36</v>
      </c>
      <c r="AP310" s="1" t="s">
        <v>60</v>
      </c>
      <c r="AQ310" s="1" t="s">
        <v>61</v>
      </c>
      <c r="AR310" s="1" t="s">
        <v>127</v>
      </c>
      <c r="AS310" s="1" t="s">
        <v>399</v>
      </c>
      <c r="AT310" s="1" t="s">
        <v>8772</v>
      </c>
      <c r="AU310" s="1" t="s">
        <v>427</v>
      </c>
      <c r="AV310" s="1" t="s">
        <v>8773</v>
      </c>
      <c r="AW310" s="1" t="s">
        <v>55</v>
      </c>
      <c r="AX310" s="1" t="s">
        <v>475</v>
      </c>
    </row>
    <row r="311" spans="1:50">
      <c r="A311" s="1" t="s">
        <v>8775</v>
      </c>
      <c r="B311" s="1" t="s">
        <v>8774</v>
      </c>
      <c r="C311" s="1"/>
      <c r="D311" s="1"/>
      <c r="E311" s="1"/>
      <c r="F311" s="1"/>
      <c r="G311" s="1" t="s">
        <v>55</v>
      </c>
      <c r="H311" s="1"/>
      <c r="I311" s="1" t="s">
        <v>53</v>
      </c>
      <c r="J311" s="1" t="s">
        <v>54</v>
      </c>
      <c r="K311" s="1"/>
      <c r="L311" s="1"/>
      <c r="M311" s="1"/>
      <c r="N311" s="1"/>
      <c r="O311" s="1"/>
      <c r="P311" s="1"/>
      <c r="Q311" s="1"/>
      <c r="R311" s="1" t="s">
        <v>50</v>
      </c>
      <c r="S311" s="1" t="s">
        <v>219</v>
      </c>
      <c r="T311" s="1" t="s">
        <v>472</v>
      </c>
      <c r="U311" s="1"/>
      <c r="V311" s="1"/>
      <c r="W311" s="1"/>
      <c r="X311" s="1"/>
      <c r="Y311" s="1"/>
      <c r="Z311" s="1"/>
      <c r="AA311" s="1"/>
      <c r="AB311" s="1" t="s">
        <v>55</v>
      </c>
      <c r="AC311" s="1" t="s">
        <v>219</v>
      </c>
      <c r="AD311" s="1"/>
      <c r="AE311" s="1"/>
      <c r="AF311" s="1"/>
      <c r="AG311" s="1" t="s">
        <v>148</v>
      </c>
      <c r="AH311" s="1" t="s">
        <v>219</v>
      </c>
      <c r="AI311" s="1" t="s">
        <v>8775</v>
      </c>
      <c r="AJ311" s="1" t="s">
        <v>108</v>
      </c>
      <c r="AK311" s="1" t="s">
        <v>202</v>
      </c>
      <c r="AL311" s="1" t="s">
        <v>202</v>
      </c>
      <c r="AM311" s="1" t="s">
        <v>2418</v>
      </c>
      <c r="AN311" s="1" t="str">
        <f t="shared" si="8"/>
        <v>2018</v>
      </c>
      <c r="AO311" s="1">
        <f t="shared" si="9"/>
        <v>6</v>
      </c>
      <c r="AP311" s="1" t="s">
        <v>60</v>
      </c>
      <c r="AQ311" s="1" t="s">
        <v>61</v>
      </c>
      <c r="AR311" s="1" t="s">
        <v>62</v>
      </c>
      <c r="AS311" s="1" t="s">
        <v>118</v>
      </c>
      <c r="AT311" s="1" t="s">
        <v>317</v>
      </c>
      <c r="AU311" s="1" t="s">
        <v>65</v>
      </c>
      <c r="AV311" s="1" t="s">
        <v>8777</v>
      </c>
      <c r="AW311" s="1" t="s">
        <v>55</v>
      </c>
      <c r="AX311" s="1" t="s">
        <v>475</v>
      </c>
    </row>
    <row r="312" spans="1:50">
      <c r="A312" s="1" t="s">
        <v>8779</v>
      </c>
      <c r="B312" s="1" t="s">
        <v>8778</v>
      </c>
      <c r="C312" s="1"/>
      <c r="D312" s="1"/>
      <c r="E312" s="1"/>
      <c r="F312" s="1"/>
      <c r="G312" s="1" t="s">
        <v>54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 t="s">
        <v>54</v>
      </c>
      <c r="AC312" s="1"/>
      <c r="AD312" s="1"/>
      <c r="AE312" s="1"/>
      <c r="AF312" s="1"/>
      <c r="AG312" s="1"/>
      <c r="AH312" s="1"/>
      <c r="AI312" s="1" t="s">
        <v>8779</v>
      </c>
      <c r="AJ312" s="1" t="s">
        <v>721</v>
      </c>
      <c r="AK312" s="1" t="s">
        <v>202</v>
      </c>
      <c r="AL312" s="1" t="s">
        <v>202</v>
      </c>
      <c r="AM312" s="1" t="s">
        <v>445</v>
      </c>
      <c r="AN312" s="1" t="str">
        <f t="shared" si="8"/>
        <v>2017</v>
      </c>
      <c r="AO312" s="1">
        <f t="shared" si="9"/>
        <v>48</v>
      </c>
      <c r="AP312" s="1" t="s">
        <v>60</v>
      </c>
      <c r="AQ312" s="1" t="s">
        <v>61</v>
      </c>
      <c r="AR312" s="1"/>
      <c r="AS312" s="1"/>
      <c r="AT312" s="1"/>
      <c r="AU312" s="1" t="s">
        <v>4368</v>
      </c>
      <c r="AV312" s="1" t="s">
        <v>77</v>
      </c>
      <c r="AW312" s="1"/>
      <c r="AX312" s="1"/>
    </row>
    <row r="313" spans="1:50">
      <c r="A313" s="1" t="s">
        <v>8782</v>
      </c>
      <c r="B313" s="1" t="s">
        <v>8781</v>
      </c>
      <c r="C313" s="1" t="s">
        <v>50</v>
      </c>
      <c r="D313" s="1" t="s">
        <v>125</v>
      </c>
      <c r="E313" s="1"/>
      <c r="F313" s="1"/>
      <c r="G313" s="1" t="s">
        <v>55</v>
      </c>
      <c r="H313" s="1" t="s">
        <v>50</v>
      </c>
      <c r="I313" s="1"/>
      <c r="J313" s="1"/>
      <c r="K313" s="1"/>
      <c r="L313" s="1"/>
      <c r="M313" s="1"/>
      <c r="N313" s="1"/>
      <c r="O313" s="1"/>
      <c r="P313" s="1"/>
      <c r="Q313" s="1" t="s">
        <v>273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 t="s">
        <v>55</v>
      </c>
      <c r="AC313" s="1"/>
      <c r="AD313" s="1"/>
      <c r="AE313" s="1"/>
      <c r="AF313" s="1"/>
      <c r="AG313" s="1" t="s">
        <v>50</v>
      </c>
      <c r="AH313" s="1" t="s">
        <v>273</v>
      </c>
      <c r="AI313" s="1" t="s">
        <v>8782</v>
      </c>
      <c r="AJ313" s="1" t="s">
        <v>555</v>
      </c>
      <c r="AK313" s="1" t="s">
        <v>202</v>
      </c>
      <c r="AL313" s="1" t="s">
        <v>202</v>
      </c>
      <c r="AM313" s="1" t="s">
        <v>640</v>
      </c>
      <c r="AN313" s="1" t="str">
        <f t="shared" si="8"/>
        <v>2020</v>
      </c>
      <c r="AO313" s="1">
        <f t="shared" si="9"/>
        <v>40</v>
      </c>
      <c r="AP313" s="1" t="s">
        <v>79</v>
      </c>
      <c r="AQ313" s="1" t="s">
        <v>61</v>
      </c>
      <c r="AR313" s="1" t="s">
        <v>103</v>
      </c>
      <c r="AS313" s="1" t="s">
        <v>1033</v>
      </c>
      <c r="AT313" s="1" t="s">
        <v>7970</v>
      </c>
      <c r="AU313" s="1" t="s">
        <v>417</v>
      </c>
      <c r="AV313" s="1" t="s">
        <v>452</v>
      </c>
      <c r="AW313" s="1"/>
      <c r="AX313" s="1"/>
    </row>
    <row r="314" spans="1:50">
      <c r="A314" s="1" t="s">
        <v>713</v>
      </c>
      <c r="B314" s="1" t="s">
        <v>8784</v>
      </c>
      <c r="C314" s="1"/>
      <c r="D314" s="1"/>
      <c r="E314" s="1"/>
      <c r="F314" s="1"/>
      <c r="G314" s="1" t="s">
        <v>55</v>
      </c>
      <c r="H314" s="1"/>
      <c r="I314" s="1"/>
      <c r="J314" s="1"/>
      <c r="K314" s="1" t="s">
        <v>55</v>
      </c>
      <c r="L314" s="1"/>
      <c r="M314" s="1"/>
      <c r="N314" s="1"/>
      <c r="O314" s="1"/>
      <c r="P314" s="1"/>
      <c r="Q314" s="1"/>
      <c r="R314" s="1"/>
      <c r="S314" s="1"/>
      <c r="T314" s="1"/>
      <c r="U314" s="1" t="s">
        <v>141</v>
      </c>
      <c r="V314" s="1" t="s">
        <v>136</v>
      </c>
      <c r="W314" s="1"/>
      <c r="X314" s="1"/>
      <c r="Y314" s="1"/>
      <c r="Z314" s="1"/>
      <c r="AA314" s="1"/>
      <c r="AB314" s="1" t="s">
        <v>55</v>
      </c>
      <c r="AC314" s="1"/>
      <c r="AD314" s="1"/>
      <c r="AE314" s="1"/>
      <c r="AF314" s="1"/>
      <c r="AG314" s="1" t="s">
        <v>141</v>
      </c>
      <c r="AH314" s="1" t="s">
        <v>136</v>
      </c>
      <c r="AI314" s="1" t="s">
        <v>713</v>
      </c>
      <c r="AJ314" s="1" t="s">
        <v>678</v>
      </c>
      <c r="AK314" s="1" t="s">
        <v>202</v>
      </c>
      <c r="AL314" s="1" t="s">
        <v>202</v>
      </c>
      <c r="AM314" s="1" t="s">
        <v>8665</v>
      </c>
      <c r="AN314" s="1" t="str">
        <f t="shared" si="8"/>
        <v>2020</v>
      </c>
      <c r="AO314" s="1">
        <f t="shared" si="9"/>
        <v>34</v>
      </c>
      <c r="AP314" s="1" t="s">
        <v>79</v>
      </c>
      <c r="AQ314" s="1" t="s">
        <v>61</v>
      </c>
      <c r="AR314" s="1" t="s">
        <v>890</v>
      </c>
      <c r="AS314" s="1" t="s">
        <v>7851</v>
      </c>
      <c r="AT314" s="1"/>
      <c r="AU314" s="1" t="s">
        <v>92</v>
      </c>
      <c r="AV314" s="1" t="s">
        <v>4714</v>
      </c>
      <c r="AW314" s="1"/>
      <c r="AX314" s="1"/>
    </row>
    <row r="315" spans="1:50">
      <c r="A315" s="1" t="s">
        <v>8787</v>
      </c>
      <c r="B315" s="1" t="s">
        <v>8786</v>
      </c>
      <c r="C315" s="1"/>
      <c r="D315" s="1"/>
      <c r="E315" s="1"/>
      <c r="F315" s="1"/>
      <c r="G315" s="1" t="s">
        <v>55</v>
      </c>
      <c r="H315" s="1"/>
      <c r="I315" s="1" t="s">
        <v>53</v>
      </c>
      <c r="J315" s="1"/>
      <c r="K315" s="1"/>
      <c r="L315" s="1"/>
      <c r="M315" s="1"/>
      <c r="N315" s="1"/>
      <c r="O315" s="1"/>
      <c r="P315" s="1"/>
      <c r="Q315" s="1"/>
      <c r="R315" s="1" t="s">
        <v>141</v>
      </c>
      <c r="S315" s="1" t="s">
        <v>136</v>
      </c>
      <c r="T315" s="1"/>
      <c r="U315" s="1"/>
      <c r="V315" s="1"/>
      <c r="W315" s="1"/>
      <c r="X315" s="1"/>
      <c r="Y315" s="1"/>
      <c r="Z315" s="1"/>
      <c r="AA315" s="1"/>
      <c r="AB315" s="1" t="s">
        <v>55</v>
      </c>
      <c r="AC315" s="1"/>
      <c r="AD315" s="1"/>
      <c r="AE315" s="1"/>
      <c r="AF315" s="1"/>
      <c r="AG315" s="1" t="s">
        <v>141</v>
      </c>
      <c r="AH315" s="1" t="s">
        <v>136</v>
      </c>
      <c r="AI315" s="1" t="s">
        <v>8787</v>
      </c>
      <c r="AJ315" s="1" t="s">
        <v>99</v>
      </c>
      <c r="AK315" s="1" t="s">
        <v>202</v>
      </c>
      <c r="AL315" s="1" t="s">
        <v>202</v>
      </c>
      <c r="AM315" s="1" t="s">
        <v>7691</v>
      </c>
      <c r="AN315" s="1" t="str">
        <f t="shared" si="8"/>
        <v>2020</v>
      </c>
      <c r="AO315" s="1">
        <f t="shared" si="9"/>
        <v>6</v>
      </c>
      <c r="AP315" s="1" t="s">
        <v>60</v>
      </c>
      <c r="AQ315" s="1" t="s">
        <v>61</v>
      </c>
      <c r="AR315" s="1" t="s">
        <v>175</v>
      </c>
      <c r="AS315" s="1" t="s">
        <v>263</v>
      </c>
      <c r="AT315" s="1"/>
      <c r="AU315" s="1" t="s">
        <v>65</v>
      </c>
      <c r="AV315" s="1" t="s">
        <v>8789</v>
      </c>
      <c r="AW315" s="1"/>
      <c r="AX315" s="1"/>
    </row>
    <row r="316" spans="1:50">
      <c r="A316" s="1" t="s">
        <v>8791</v>
      </c>
      <c r="B316" s="1" t="s">
        <v>8790</v>
      </c>
      <c r="C316" s="1"/>
      <c r="D316" s="1"/>
      <c r="E316" s="1"/>
      <c r="F316" s="1"/>
      <c r="G316" s="1" t="s">
        <v>55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 t="s">
        <v>472</v>
      </c>
      <c r="S316" s="1" t="s">
        <v>500</v>
      </c>
      <c r="T316" s="1"/>
      <c r="U316" s="1"/>
      <c r="V316" s="1"/>
      <c r="W316" s="1"/>
      <c r="X316" s="1"/>
      <c r="Y316" s="1"/>
      <c r="Z316" s="1"/>
      <c r="AA316" s="1"/>
      <c r="AB316" s="1" t="s">
        <v>55</v>
      </c>
      <c r="AC316" s="1"/>
      <c r="AD316" s="1"/>
      <c r="AE316" s="1"/>
      <c r="AF316" s="1"/>
      <c r="AG316" s="1" t="s">
        <v>472</v>
      </c>
      <c r="AH316" s="1" t="s">
        <v>500</v>
      </c>
      <c r="AI316" s="1" t="s">
        <v>8791</v>
      </c>
      <c r="AJ316" s="1" t="s">
        <v>71</v>
      </c>
      <c r="AK316" s="1" t="s">
        <v>202</v>
      </c>
      <c r="AL316" s="1" t="s">
        <v>202</v>
      </c>
      <c r="AM316" s="1" t="s">
        <v>663</v>
      </c>
      <c r="AN316" s="1" t="str">
        <f t="shared" si="8"/>
        <v>2020</v>
      </c>
      <c r="AO316" s="1">
        <f t="shared" si="9"/>
        <v>7</v>
      </c>
      <c r="AP316" s="1" t="s">
        <v>60</v>
      </c>
      <c r="AQ316" s="1" t="s">
        <v>102</v>
      </c>
      <c r="AR316" s="1" t="s">
        <v>1302</v>
      </c>
      <c r="AS316" s="1" t="s">
        <v>169</v>
      </c>
      <c r="AT316" s="1" t="s">
        <v>409</v>
      </c>
      <c r="AU316" s="1" t="s">
        <v>65</v>
      </c>
      <c r="AV316" s="1" t="s">
        <v>455</v>
      </c>
      <c r="AW316" s="1"/>
      <c r="AX316" s="1"/>
    </row>
    <row r="317" spans="1:50">
      <c r="A317" s="1" t="s">
        <v>8797</v>
      </c>
      <c r="B317" s="1" t="s">
        <v>8796</v>
      </c>
      <c r="C317" s="1"/>
      <c r="D317" s="1"/>
      <c r="E317" s="1"/>
      <c r="F317" s="1"/>
      <c r="G317" s="1" t="s">
        <v>54</v>
      </c>
      <c r="H317" s="1"/>
      <c r="I317" s="1"/>
      <c r="J317" s="1"/>
      <c r="K317" s="1" t="s">
        <v>55</v>
      </c>
      <c r="L317" s="1"/>
      <c r="M317" s="1"/>
      <c r="N317" s="1"/>
      <c r="O317" s="1"/>
      <c r="P317" s="1"/>
      <c r="Q317" s="1"/>
      <c r="R317" s="1"/>
      <c r="S317" s="1"/>
      <c r="T317" s="1"/>
      <c r="U317" s="1" t="s">
        <v>53</v>
      </c>
      <c r="V317" s="1" t="s">
        <v>136</v>
      </c>
      <c r="W317" s="1"/>
      <c r="X317" s="1"/>
      <c r="Y317" s="1"/>
      <c r="Z317" s="1"/>
      <c r="AA317" s="1"/>
      <c r="AB317" s="1" t="s">
        <v>54</v>
      </c>
      <c r="AC317" s="1"/>
      <c r="AD317" s="1"/>
      <c r="AE317" s="1"/>
      <c r="AF317" s="1"/>
      <c r="AG317" s="1" t="s">
        <v>53</v>
      </c>
      <c r="AH317" s="1" t="s">
        <v>136</v>
      </c>
      <c r="AI317" s="1" t="s">
        <v>8797</v>
      </c>
      <c r="AJ317" s="1" t="s">
        <v>644</v>
      </c>
      <c r="AK317" s="1" t="s">
        <v>202</v>
      </c>
      <c r="AL317" s="1" t="s">
        <v>202</v>
      </c>
      <c r="AM317" s="1" t="s">
        <v>2178</v>
      </c>
      <c r="AN317" s="1" t="str">
        <f t="shared" si="8"/>
        <v>2018</v>
      </c>
      <c r="AO317" s="1">
        <f t="shared" si="9"/>
        <v>33</v>
      </c>
      <c r="AP317" s="1" t="s">
        <v>60</v>
      </c>
      <c r="AQ317" s="1" t="s">
        <v>102</v>
      </c>
      <c r="AR317" s="1" t="s">
        <v>449</v>
      </c>
      <c r="AS317" s="1" t="s">
        <v>219</v>
      </c>
      <c r="AT317" s="1"/>
      <c r="AU317" s="1" t="s">
        <v>114</v>
      </c>
      <c r="AV317" s="1" t="s">
        <v>304</v>
      </c>
      <c r="AW317" s="1"/>
      <c r="AX317" s="1"/>
    </row>
    <row r="318" spans="1:50">
      <c r="A318" s="1" t="s">
        <v>8804</v>
      </c>
      <c r="B318" s="1" t="s">
        <v>8803</v>
      </c>
      <c r="C318" s="1"/>
      <c r="D318" s="1"/>
      <c r="E318" s="1"/>
      <c r="F318" s="1"/>
      <c r="G318" s="1" t="s">
        <v>55</v>
      </c>
      <c r="H318" s="1"/>
      <c r="I318" s="1" t="s">
        <v>53</v>
      </c>
      <c r="J318" s="1"/>
      <c r="K318" s="1"/>
      <c r="L318" s="1"/>
      <c r="M318" s="1"/>
      <c r="N318" s="1"/>
      <c r="O318" s="1"/>
      <c r="P318" s="1"/>
      <c r="Q318" s="1"/>
      <c r="R318" s="1" t="s">
        <v>3072</v>
      </c>
      <c r="S318" s="1" t="s">
        <v>136</v>
      </c>
      <c r="T318" s="1"/>
      <c r="U318" s="1"/>
      <c r="V318" s="1"/>
      <c r="W318" s="1"/>
      <c r="X318" s="1"/>
      <c r="Y318" s="1"/>
      <c r="Z318" s="1"/>
      <c r="AA318" s="1"/>
      <c r="AB318" s="1" t="s">
        <v>55</v>
      </c>
      <c r="AC318" s="1"/>
      <c r="AD318" s="1"/>
      <c r="AE318" s="1"/>
      <c r="AF318" s="1"/>
      <c r="AG318" s="1" t="s">
        <v>3072</v>
      </c>
      <c r="AH318" s="1" t="s">
        <v>136</v>
      </c>
      <c r="AI318" s="1" t="s">
        <v>8804</v>
      </c>
      <c r="AJ318" s="1" t="s">
        <v>58</v>
      </c>
      <c r="AK318" s="1" t="s">
        <v>202</v>
      </c>
      <c r="AL318" s="1" t="s">
        <v>202</v>
      </c>
      <c r="AM318" s="1" t="s">
        <v>7691</v>
      </c>
      <c r="AN318" s="1" t="str">
        <f t="shared" si="8"/>
        <v>2020</v>
      </c>
      <c r="AO318" s="1">
        <f t="shared" si="9"/>
        <v>10</v>
      </c>
      <c r="AP318" s="1" t="s">
        <v>79</v>
      </c>
      <c r="AQ318" s="1" t="s">
        <v>4197</v>
      </c>
      <c r="AR318" s="1" t="s">
        <v>1271</v>
      </c>
      <c r="AS318" s="1" t="s">
        <v>644</v>
      </c>
      <c r="AT318" s="1"/>
      <c r="AU318" s="1" t="s">
        <v>65</v>
      </c>
      <c r="AV318" s="1" t="s">
        <v>1767</v>
      </c>
      <c r="AW318" s="1"/>
      <c r="AX318" s="1"/>
    </row>
    <row r="319" spans="1:50">
      <c r="A319" s="1" t="s">
        <v>8806</v>
      </c>
      <c r="B319" s="1" t="s">
        <v>8805</v>
      </c>
      <c r="C319" s="1"/>
      <c r="D319" s="1"/>
      <c r="E319" s="1"/>
      <c r="F319" s="1"/>
      <c r="G319" s="1" t="s">
        <v>55</v>
      </c>
      <c r="H319" s="1"/>
      <c r="I319" s="1" t="s">
        <v>53</v>
      </c>
      <c r="J319" s="1"/>
      <c r="K319" s="1"/>
      <c r="L319" s="1"/>
      <c r="M319" s="1"/>
      <c r="N319" s="1"/>
      <c r="O319" s="1"/>
      <c r="P319" s="1"/>
      <c r="Q319" s="1"/>
      <c r="R319" s="1" t="s">
        <v>141</v>
      </c>
      <c r="S319" s="1" t="s">
        <v>136</v>
      </c>
      <c r="T319" s="1"/>
      <c r="U319" s="1"/>
      <c r="V319" s="1"/>
      <c r="W319" s="1"/>
      <c r="X319" s="1"/>
      <c r="Y319" s="1"/>
      <c r="Z319" s="1"/>
      <c r="AA319" s="1"/>
      <c r="AB319" s="1" t="s">
        <v>55</v>
      </c>
      <c r="AC319" s="1"/>
      <c r="AD319" s="1"/>
      <c r="AE319" s="1"/>
      <c r="AF319" s="1"/>
      <c r="AG319" s="1"/>
      <c r="AH319" s="1"/>
      <c r="AI319" s="1" t="s">
        <v>8806</v>
      </c>
      <c r="AJ319" s="1" t="s">
        <v>324</v>
      </c>
      <c r="AK319" s="1" t="s">
        <v>202</v>
      </c>
      <c r="AL319" s="1" t="s">
        <v>202</v>
      </c>
      <c r="AM319" s="1" t="s">
        <v>486</v>
      </c>
      <c r="AN319" s="1" t="str">
        <f t="shared" si="8"/>
        <v>2018</v>
      </c>
      <c r="AO319" s="1">
        <f t="shared" si="9"/>
        <v>11</v>
      </c>
      <c r="AP319" s="1" t="s">
        <v>79</v>
      </c>
      <c r="AQ319" s="1" t="s">
        <v>102</v>
      </c>
      <c r="AR319" s="1" t="s">
        <v>388</v>
      </c>
      <c r="AS319" s="1" t="s">
        <v>436</v>
      </c>
      <c r="AT319" s="1" t="s">
        <v>547</v>
      </c>
      <c r="AU319" s="1" t="s">
        <v>65</v>
      </c>
      <c r="AV319" s="1" t="s">
        <v>955</v>
      </c>
      <c r="AW319" s="1"/>
      <c r="AX319" s="1"/>
    </row>
    <row r="320" spans="1:50">
      <c r="A320" s="1" t="s">
        <v>8810</v>
      </c>
      <c r="B320" s="1" t="s">
        <v>8809</v>
      </c>
      <c r="C320" s="1"/>
      <c r="D320" s="1"/>
      <c r="E320" s="1"/>
      <c r="F320" s="1"/>
      <c r="G320" s="1" t="s">
        <v>53</v>
      </c>
      <c r="H320" s="1"/>
      <c r="I320" s="1"/>
      <c r="J320" s="1" t="s">
        <v>54</v>
      </c>
      <c r="K320" s="1"/>
      <c r="L320" s="1" t="s">
        <v>116</v>
      </c>
      <c r="M320" s="1"/>
      <c r="N320" s="1"/>
      <c r="O320" s="1"/>
      <c r="P320" s="1"/>
      <c r="Q320" s="1"/>
      <c r="R320" s="1"/>
      <c r="S320" s="1"/>
      <c r="T320" s="1" t="s">
        <v>472</v>
      </c>
      <c r="U320" s="1"/>
      <c r="V320" s="1"/>
      <c r="W320" s="1" t="s">
        <v>53</v>
      </c>
      <c r="X320" s="1" t="s">
        <v>219</v>
      </c>
      <c r="Y320" s="1"/>
      <c r="Z320" s="1"/>
      <c r="AA320" s="1"/>
      <c r="AB320" s="1" t="s">
        <v>53</v>
      </c>
      <c r="AC320" s="1" t="s">
        <v>219</v>
      </c>
      <c r="AD320" s="1"/>
      <c r="AE320" s="1"/>
      <c r="AF320" s="1"/>
      <c r="AG320" s="1"/>
      <c r="AH320" s="1"/>
      <c r="AI320" s="1" t="s">
        <v>8810</v>
      </c>
      <c r="AJ320" s="1" t="s">
        <v>721</v>
      </c>
      <c r="AK320" s="1" t="s">
        <v>202</v>
      </c>
      <c r="AL320" s="1" t="s">
        <v>202</v>
      </c>
      <c r="AM320" s="1" t="s">
        <v>8624</v>
      </c>
      <c r="AN320" s="1" t="str">
        <f t="shared" si="8"/>
        <v>2011</v>
      </c>
      <c r="AO320" s="1">
        <f t="shared" si="9"/>
        <v>42</v>
      </c>
      <c r="AP320" s="1" t="s">
        <v>79</v>
      </c>
      <c r="AQ320" s="1" t="s">
        <v>61</v>
      </c>
      <c r="AR320" s="1" t="s">
        <v>80</v>
      </c>
      <c r="AS320" s="1" t="s">
        <v>500</v>
      </c>
      <c r="AT320" s="1" t="s">
        <v>869</v>
      </c>
      <c r="AU320" s="1" t="s">
        <v>83</v>
      </c>
      <c r="AV320" s="1" t="s">
        <v>1555</v>
      </c>
      <c r="AW320" s="1" t="s">
        <v>55</v>
      </c>
      <c r="AX320" s="1" t="s">
        <v>475</v>
      </c>
    </row>
    <row r="321" spans="1:50">
      <c r="A321" s="1" t="s">
        <v>8881</v>
      </c>
      <c r="B321" s="1" t="s">
        <v>8880</v>
      </c>
      <c r="C321" s="1"/>
      <c r="D321" s="1"/>
      <c r="E321" s="1"/>
      <c r="F321" s="1"/>
      <c r="G321" s="1" t="s">
        <v>55</v>
      </c>
      <c r="H321" s="1"/>
      <c r="I321" s="1"/>
      <c r="J321" s="1"/>
      <c r="K321" s="1"/>
      <c r="L321" s="1" t="s">
        <v>116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 t="s">
        <v>141</v>
      </c>
      <c r="X321" s="1" t="s">
        <v>958</v>
      </c>
      <c r="Y321" s="1"/>
      <c r="Z321" s="1"/>
      <c r="AA321" s="1"/>
      <c r="AB321" s="1" t="s">
        <v>55</v>
      </c>
      <c r="AC321" s="1"/>
      <c r="AD321" s="1"/>
      <c r="AE321" s="1"/>
      <c r="AF321" s="1"/>
      <c r="AG321" s="1" t="s">
        <v>141</v>
      </c>
      <c r="AH321" s="1" t="s">
        <v>958</v>
      </c>
      <c r="AI321" s="1" t="s">
        <v>8881</v>
      </c>
      <c r="AJ321" s="1" t="s">
        <v>479</v>
      </c>
      <c r="AK321" s="1" t="s">
        <v>8134</v>
      </c>
      <c r="AL321" s="1" t="s">
        <v>8134</v>
      </c>
      <c r="AM321" s="1" t="s">
        <v>8884</v>
      </c>
      <c r="AN321" s="1" t="str">
        <f t="shared" si="8"/>
        <v>2010</v>
      </c>
      <c r="AO321" s="1">
        <f t="shared" si="9"/>
        <v>9</v>
      </c>
      <c r="AP321" s="1" t="s">
        <v>60</v>
      </c>
      <c r="AQ321" s="1" t="s">
        <v>61</v>
      </c>
      <c r="AR321" s="1" t="s">
        <v>432</v>
      </c>
      <c r="AS321" s="1" t="s">
        <v>128</v>
      </c>
      <c r="AT321" s="1" t="s">
        <v>8883</v>
      </c>
      <c r="AU321" s="1" t="s">
        <v>65</v>
      </c>
      <c r="AV321" s="1" t="s">
        <v>228</v>
      </c>
      <c r="AW321" s="1" t="s">
        <v>55</v>
      </c>
      <c r="AX321" s="1" t="s">
        <v>475</v>
      </c>
    </row>
    <row r="322" spans="1:50">
      <c r="A322" s="1" t="s">
        <v>8886</v>
      </c>
      <c r="B322" s="1" t="s">
        <v>8885</v>
      </c>
      <c r="C322" s="1"/>
      <c r="D322" s="1"/>
      <c r="E322" s="1"/>
      <c r="F322" s="1"/>
      <c r="G322" s="1" t="s">
        <v>55</v>
      </c>
      <c r="H322" s="1"/>
      <c r="I322" s="1"/>
      <c r="J322" s="1"/>
      <c r="K322" s="1" t="s">
        <v>55</v>
      </c>
      <c r="L322" s="1" t="s">
        <v>116</v>
      </c>
      <c r="M322" s="1"/>
      <c r="N322" s="1"/>
      <c r="O322" s="1"/>
      <c r="P322" s="1"/>
      <c r="Q322" s="1"/>
      <c r="R322" s="1"/>
      <c r="S322" s="1"/>
      <c r="T322" s="1"/>
      <c r="U322" s="1" t="s">
        <v>472</v>
      </c>
      <c r="V322" s="1" t="s">
        <v>273</v>
      </c>
      <c r="W322" s="1" t="s">
        <v>715</v>
      </c>
      <c r="X322" s="1" t="s">
        <v>273</v>
      </c>
      <c r="Y322" s="1"/>
      <c r="Z322" s="1"/>
      <c r="AA322" s="1"/>
      <c r="AB322" s="1" t="s">
        <v>55</v>
      </c>
      <c r="AC322" s="1"/>
      <c r="AD322" s="1"/>
      <c r="AE322" s="1"/>
      <c r="AF322" s="1"/>
      <c r="AG322" s="1" t="s">
        <v>176</v>
      </c>
      <c r="AH322" s="1" t="s">
        <v>273</v>
      </c>
      <c r="AI322" s="1" t="s">
        <v>8886</v>
      </c>
      <c r="AJ322" s="1" t="s">
        <v>63</v>
      </c>
      <c r="AK322" s="1" t="s">
        <v>8134</v>
      </c>
      <c r="AL322" s="1" t="s">
        <v>8134</v>
      </c>
      <c r="AM322" s="1" t="s">
        <v>8890</v>
      </c>
      <c r="AN322" s="1" t="str">
        <f t="shared" ref="AN322:AN385" si="10">TEXT(AM322,"YYYY")</f>
        <v>2015</v>
      </c>
      <c r="AO322" s="1">
        <f t="shared" ref="AO322:AO385" si="11">AJ322-(TEXT(AL322,"YYYY")-TEXT(AM322,"YYYY"))</f>
        <v>25</v>
      </c>
      <c r="AP322" s="1" t="s">
        <v>79</v>
      </c>
      <c r="AQ322" s="1" t="s">
        <v>61</v>
      </c>
      <c r="AR322" s="1" t="s">
        <v>514</v>
      </c>
      <c r="AS322" s="1" t="s">
        <v>1488</v>
      </c>
      <c r="AT322" s="1" t="s">
        <v>8888</v>
      </c>
      <c r="AU322" s="1" t="s">
        <v>8889</v>
      </c>
      <c r="AV322" s="1" t="s">
        <v>1134</v>
      </c>
      <c r="AW322" s="1"/>
      <c r="AX322" s="1"/>
    </row>
    <row r="323" spans="1:50">
      <c r="A323" s="1" t="s">
        <v>8896</v>
      </c>
      <c r="B323" s="1" t="s">
        <v>8895</v>
      </c>
      <c r="C323" s="1"/>
      <c r="D323" s="1"/>
      <c r="E323" s="1"/>
      <c r="F323" s="1"/>
      <c r="G323" s="1" t="s">
        <v>55</v>
      </c>
      <c r="H323" s="1"/>
      <c r="I323" s="1"/>
      <c r="J323" s="1" t="s">
        <v>54</v>
      </c>
      <c r="K323" s="1" t="s">
        <v>55</v>
      </c>
      <c r="L323" s="1"/>
      <c r="M323" s="1"/>
      <c r="N323" s="1"/>
      <c r="O323" s="1"/>
      <c r="P323" s="1"/>
      <c r="Q323" s="1"/>
      <c r="R323" s="1"/>
      <c r="S323" s="1"/>
      <c r="T323" s="1" t="s">
        <v>141</v>
      </c>
      <c r="U323" s="1" t="s">
        <v>53</v>
      </c>
      <c r="V323" s="1" t="s">
        <v>273</v>
      </c>
      <c r="W323" s="1"/>
      <c r="X323" s="1"/>
      <c r="Y323" s="1"/>
      <c r="Z323" s="1"/>
      <c r="AA323" s="1"/>
      <c r="AB323" s="1" t="s">
        <v>55</v>
      </c>
      <c r="AC323" s="1" t="s">
        <v>273</v>
      </c>
      <c r="AD323" s="1"/>
      <c r="AE323" s="1"/>
      <c r="AF323" s="1"/>
      <c r="AG323" s="1" t="s">
        <v>6899</v>
      </c>
      <c r="AH323" s="1" t="s">
        <v>273</v>
      </c>
      <c r="AI323" s="1" t="s">
        <v>8896</v>
      </c>
      <c r="AJ323" s="1" t="s">
        <v>134</v>
      </c>
      <c r="AK323" s="1" t="s">
        <v>8134</v>
      </c>
      <c r="AL323" s="1" t="s">
        <v>8134</v>
      </c>
      <c r="AM323" s="1" t="s">
        <v>8899</v>
      </c>
      <c r="AN323" s="1" t="str">
        <f t="shared" si="10"/>
        <v>2006</v>
      </c>
      <c r="AO323" s="1">
        <f t="shared" si="11"/>
        <v>13</v>
      </c>
      <c r="AP323" s="1" t="s">
        <v>60</v>
      </c>
      <c r="AQ323" s="1" t="s">
        <v>61</v>
      </c>
      <c r="AR323" s="1" t="s">
        <v>449</v>
      </c>
      <c r="AS323" s="1" t="s">
        <v>256</v>
      </c>
      <c r="AT323" s="1" t="s">
        <v>2334</v>
      </c>
      <c r="AU323" s="1" t="s">
        <v>8898</v>
      </c>
      <c r="AV323" s="1" t="s">
        <v>598</v>
      </c>
      <c r="AW323" s="1"/>
      <c r="AX323" s="1"/>
    </row>
    <row r="324" spans="1:50">
      <c r="A324" s="1" t="s">
        <v>8901</v>
      </c>
      <c r="B324" s="1" t="s">
        <v>8900</v>
      </c>
      <c r="C324" s="1" t="s">
        <v>50</v>
      </c>
      <c r="D324" s="1" t="s">
        <v>125</v>
      </c>
      <c r="E324" s="1"/>
      <c r="F324" s="1"/>
      <c r="G324" s="1" t="s">
        <v>55</v>
      </c>
      <c r="H324" s="1" t="s">
        <v>472</v>
      </c>
      <c r="I324" s="1" t="s">
        <v>53</v>
      </c>
      <c r="J324" s="1"/>
      <c r="K324" s="1" t="s">
        <v>55</v>
      </c>
      <c r="L324" s="1" t="s">
        <v>116</v>
      </c>
      <c r="M324" s="1"/>
      <c r="N324" s="1"/>
      <c r="O324" s="1"/>
      <c r="P324" s="1"/>
      <c r="Q324" s="1" t="s">
        <v>273</v>
      </c>
      <c r="R324" s="1" t="s">
        <v>472</v>
      </c>
      <c r="S324" s="1" t="s">
        <v>273</v>
      </c>
      <c r="T324" s="1"/>
      <c r="U324" s="1" t="s">
        <v>53</v>
      </c>
      <c r="V324" s="1" t="s">
        <v>273</v>
      </c>
      <c r="W324" s="1" t="s">
        <v>53</v>
      </c>
      <c r="X324" s="1" t="s">
        <v>273</v>
      </c>
      <c r="Y324" s="1"/>
      <c r="Z324" s="1"/>
      <c r="AA324" s="1"/>
      <c r="AB324" s="1" t="s">
        <v>55</v>
      </c>
      <c r="AC324" s="1"/>
      <c r="AD324" s="1"/>
      <c r="AE324" s="1"/>
      <c r="AF324" s="1"/>
      <c r="AG324" s="1" t="s">
        <v>116</v>
      </c>
      <c r="AH324" s="1" t="s">
        <v>273</v>
      </c>
      <c r="AI324" s="1" t="s">
        <v>8901</v>
      </c>
      <c r="AJ324" s="1" t="s">
        <v>367</v>
      </c>
      <c r="AK324" s="1" t="s">
        <v>8134</v>
      </c>
      <c r="AL324" s="1" t="s">
        <v>8134</v>
      </c>
      <c r="AM324" s="1" t="s">
        <v>8904</v>
      </c>
      <c r="AN324" s="1" t="str">
        <f t="shared" si="10"/>
        <v>2010</v>
      </c>
      <c r="AO324" s="1">
        <f t="shared" si="11"/>
        <v>16</v>
      </c>
      <c r="AP324" s="1" t="s">
        <v>79</v>
      </c>
      <c r="AQ324" s="1" t="s">
        <v>61</v>
      </c>
      <c r="AR324" s="1" t="s">
        <v>89</v>
      </c>
      <c r="AS324" s="1" t="s">
        <v>1488</v>
      </c>
      <c r="AT324" s="1" t="s">
        <v>8903</v>
      </c>
      <c r="AU324" s="1" t="s">
        <v>417</v>
      </c>
      <c r="AV324" s="1" t="s">
        <v>8905</v>
      </c>
      <c r="AW324" s="1"/>
      <c r="AX324" s="1"/>
    </row>
    <row r="325" spans="1:50">
      <c r="A325" s="1" t="s">
        <v>8907</v>
      </c>
      <c r="B325" s="1" t="s">
        <v>8906</v>
      </c>
      <c r="C325" s="1"/>
      <c r="D325" s="1"/>
      <c r="E325" s="1"/>
      <c r="F325" s="1"/>
      <c r="G325" s="1" t="s">
        <v>49</v>
      </c>
      <c r="H325" s="1"/>
      <c r="I325" s="1" t="s">
        <v>53</v>
      </c>
      <c r="J325" s="1"/>
      <c r="K325" s="1"/>
      <c r="L325" s="1"/>
      <c r="M325" s="1"/>
      <c r="N325" s="1"/>
      <c r="O325" s="1"/>
      <c r="P325" s="1"/>
      <c r="Q325" s="1"/>
      <c r="R325" s="1" t="s">
        <v>986</v>
      </c>
      <c r="S325" s="1" t="s">
        <v>500</v>
      </c>
      <c r="T325" s="1"/>
      <c r="U325" s="1"/>
      <c r="V325" s="1"/>
      <c r="W325" s="1"/>
      <c r="X325" s="1"/>
      <c r="Y325" s="1"/>
      <c r="Z325" s="1"/>
      <c r="AA325" s="1"/>
      <c r="AB325" s="1" t="s">
        <v>49</v>
      </c>
      <c r="AC325" s="1"/>
      <c r="AD325" s="1"/>
      <c r="AE325" s="1"/>
      <c r="AF325" s="1"/>
      <c r="AG325" s="1" t="s">
        <v>986</v>
      </c>
      <c r="AH325" s="1" t="s">
        <v>500</v>
      </c>
      <c r="AI325" s="1" t="s">
        <v>8907</v>
      </c>
      <c r="AJ325" s="1" t="s">
        <v>78</v>
      </c>
      <c r="AK325" s="1" t="s">
        <v>8908</v>
      </c>
      <c r="AL325" s="1" t="s">
        <v>8908</v>
      </c>
      <c r="AM325" s="1" t="s">
        <v>8911</v>
      </c>
      <c r="AN325" s="1" t="str">
        <f t="shared" si="10"/>
        <v>2017</v>
      </c>
      <c r="AO325" s="1">
        <f t="shared" si="11"/>
        <v>26</v>
      </c>
      <c r="AP325" s="1" t="s">
        <v>60</v>
      </c>
      <c r="AQ325" s="1" t="s">
        <v>61</v>
      </c>
      <c r="AR325" s="1" t="s">
        <v>232</v>
      </c>
      <c r="AS325" s="1" t="s">
        <v>484</v>
      </c>
      <c r="AT325" s="1" t="s">
        <v>1050</v>
      </c>
      <c r="AU325" s="1" t="s">
        <v>8910</v>
      </c>
      <c r="AV325" s="1" t="s">
        <v>56</v>
      </c>
      <c r="AW325" s="1"/>
      <c r="AX325" s="1"/>
    </row>
    <row r="326" spans="1:50">
      <c r="A326" s="1" t="s">
        <v>8913</v>
      </c>
      <c r="B326" s="1" t="s">
        <v>8912</v>
      </c>
      <c r="C326" s="1"/>
      <c r="D326" s="1"/>
      <c r="E326" s="1"/>
      <c r="F326" s="1"/>
      <c r="G326" s="1" t="s">
        <v>55</v>
      </c>
      <c r="H326" s="1"/>
      <c r="I326" s="1" t="s">
        <v>53</v>
      </c>
      <c r="J326" s="1"/>
      <c r="K326" s="1"/>
      <c r="L326" s="1"/>
      <c r="M326" s="1"/>
      <c r="N326" s="1"/>
      <c r="O326" s="1"/>
      <c r="P326" s="1"/>
      <c r="Q326" s="1"/>
      <c r="R326" s="1" t="s">
        <v>986</v>
      </c>
      <c r="S326" s="1" t="s">
        <v>500</v>
      </c>
      <c r="T326" s="1"/>
      <c r="U326" s="1"/>
      <c r="V326" s="1"/>
      <c r="W326" s="1"/>
      <c r="X326" s="1"/>
      <c r="Y326" s="1"/>
      <c r="Z326" s="1"/>
      <c r="AA326" s="1"/>
      <c r="AB326" s="1" t="s">
        <v>55</v>
      </c>
      <c r="AC326" s="1"/>
      <c r="AD326" s="1"/>
      <c r="AE326" s="1"/>
      <c r="AF326" s="1"/>
      <c r="AG326" s="1" t="s">
        <v>986</v>
      </c>
      <c r="AH326" s="1" t="s">
        <v>500</v>
      </c>
      <c r="AI326" s="1" t="s">
        <v>8913</v>
      </c>
      <c r="AJ326" s="1" t="s">
        <v>678</v>
      </c>
      <c r="AK326" s="1" t="s">
        <v>8908</v>
      </c>
      <c r="AL326" s="1" t="s">
        <v>8908</v>
      </c>
      <c r="AM326" s="1" t="s">
        <v>5680</v>
      </c>
      <c r="AN326" s="1" t="str">
        <f t="shared" si="10"/>
        <v>2020</v>
      </c>
      <c r="AO326" s="1">
        <f t="shared" si="11"/>
        <v>34</v>
      </c>
      <c r="AP326" s="1" t="s">
        <v>60</v>
      </c>
      <c r="AQ326" s="1" t="s">
        <v>61</v>
      </c>
      <c r="AR326" s="1" t="s">
        <v>232</v>
      </c>
      <c r="AS326" s="1" t="s">
        <v>310</v>
      </c>
      <c r="AT326" s="1" t="s">
        <v>551</v>
      </c>
      <c r="AU326" s="1" t="s">
        <v>417</v>
      </c>
      <c r="AV326" s="1" t="s">
        <v>56</v>
      </c>
      <c r="AW326" s="1"/>
      <c r="AX326" s="1"/>
    </row>
    <row r="327" spans="1:50">
      <c r="A327" s="1" t="s">
        <v>8916</v>
      </c>
      <c r="B327" s="1" t="s">
        <v>8915</v>
      </c>
      <c r="C327" s="1"/>
      <c r="D327" s="1"/>
      <c r="E327" s="1"/>
      <c r="F327" s="1"/>
      <c r="G327" s="1" t="s">
        <v>53</v>
      </c>
      <c r="H327" s="1"/>
      <c r="I327" s="1"/>
      <c r="J327" s="1"/>
      <c r="K327" s="1" t="s">
        <v>55</v>
      </c>
      <c r="L327" s="1" t="s">
        <v>116</v>
      </c>
      <c r="M327" s="1"/>
      <c r="N327" s="1"/>
      <c r="O327" s="1"/>
      <c r="P327" s="1"/>
      <c r="Q327" s="1"/>
      <c r="R327" s="1"/>
      <c r="S327" s="1"/>
      <c r="T327" s="1"/>
      <c r="U327" s="1" t="s">
        <v>54</v>
      </c>
      <c r="V327" s="1" t="s">
        <v>500</v>
      </c>
      <c r="W327" s="1" t="s">
        <v>472</v>
      </c>
      <c r="X327" s="1" t="s">
        <v>500</v>
      </c>
      <c r="Y327" s="1"/>
      <c r="Z327" s="1"/>
      <c r="AA327" s="1"/>
      <c r="AB327" s="1" t="s">
        <v>53</v>
      </c>
      <c r="AC327" s="1"/>
      <c r="AD327" s="1"/>
      <c r="AE327" s="1"/>
      <c r="AF327" s="1"/>
      <c r="AG327" s="1" t="s">
        <v>3946</v>
      </c>
      <c r="AH327" s="1" t="s">
        <v>500</v>
      </c>
      <c r="AI327" s="1" t="s">
        <v>8916</v>
      </c>
      <c r="AJ327" s="1" t="s">
        <v>118</v>
      </c>
      <c r="AK327" s="1" t="s">
        <v>8908</v>
      </c>
      <c r="AL327" s="1" t="s">
        <v>8908</v>
      </c>
      <c r="AM327" s="1" t="s">
        <v>8918</v>
      </c>
      <c r="AN327" s="1" t="str">
        <f t="shared" si="10"/>
        <v>1999</v>
      </c>
      <c r="AO327" s="1">
        <f t="shared" si="11"/>
        <v>4</v>
      </c>
      <c r="AP327" s="1" t="s">
        <v>60</v>
      </c>
      <c r="AQ327" s="1" t="s">
        <v>61</v>
      </c>
      <c r="AR327" s="1" t="s">
        <v>466</v>
      </c>
      <c r="AS327" s="1" t="s">
        <v>351</v>
      </c>
      <c r="AT327" s="1" t="s">
        <v>1435</v>
      </c>
      <c r="AU327" s="1" t="s">
        <v>226</v>
      </c>
      <c r="AV327" s="1" t="s">
        <v>2336</v>
      </c>
      <c r="AW327" s="1" t="s">
        <v>55</v>
      </c>
      <c r="AX327" s="1" t="s">
        <v>475</v>
      </c>
    </row>
    <row r="328" spans="1:50">
      <c r="A328" s="1" t="s">
        <v>8920</v>
      </c>
      <c r="B328" s="1" t="s">
        <v>8919</v>
      </c>
      <c r="C328" s="1" t="s">
        <v>50</v>
      </c>
      <c r="D328" s="1" t="s">
        <v>125</v>
      </c>
      <c r="E328" s="1"/>
      <c r="F328" s="1"/>
      <c r="G328" s="1" t="s">
        <v>54</v>
      </c>
      <c r="H328" s="1" t="s">
        <v>986</v>
      </c>
      <c r="I328" s="1"/>
      <c r="J328" s="1"/>
      <c r="K328" s="1" t="s">
        <v>55</v>
      </c>
      <c r="L328" s="1"/>
      <c r="M328" s="1"/>
      <c r="N328" s="1"/>
      <c r="O328" s="1"/>
      <c r="P328" s="1"/>
      <c r="Q328" s="1" t="s">
        <v>500</v>
      </c>
      <c r="R328" s="1"/>
      <c r="S328" s="1"/>
      <c r="T328" s="1"/>
      <c r="U328" s="1" t="s">
        <v>50</v>
      </c>
      <c r="V328" s="1" t="s">
        <v>500</v>
      </c>
      <c r="W328" s="1"/>
      <c r="X328" s="1"/>
      <c r="Y328" s="1"/>
      <c r="Z328" s="1"/>
      <c r="AA328" s="1"/>
      <c r="AB328" s="1" t="s">
        <v>54</v>
      </c>
      <c r="AC328" s="1"/>
      <c r="AD328" s="1"/>
      <c r="AE328" s="1"/>
      <c r="AF328" s="1"/>
      <c r="AG328" s="1" t="s">
        <v>4133</v>
      </c>
      <c r="AH328" s="1" t="s">
        <v>500</v>
      </c>
      <c r="AI328" s="1" t="s">
        <v>8920</v>
      </c>
      <c r="AJ328" s="1" t="s">
        <v>555</v>
      </c>
      <c r="AK328" s="1" t="s">
        <v>8908</v>
      </c>
      <c r="AL328" s="1" t="s">
        <v>8908</v>
      </c>
      <c r="AM328" s="1" t="s">
        <v>8923</v>
      </c>
      <c r="AN328" s="1" t="str">
        <f t="shared" si="10"/>
        <v>2007</v>
      </c>
      <c r="AO328" s="1">
        <f t="shared" si="11"/>
        <v>27</v>
      </c>
      <c r="AP328" s="1" t="s">
        <v>60</v>
      </c>
      <c r="AQ328" s="1" t="s">
        <v>61</v>
      </c>
      <c r="AR328" s="1" t="s">
        <v>449</v>
      </c>
      <c r="AS328" s="1" t="s">
        <v>351</v>
      </c>
      <c r="AT328" s="1" t="s">
        <v>638</v>
      </c>
      <c r="AU328" s="1" t="s">
        <v>8922</v>
      </c>
      <c r="AV328" s="1" t="s">
        <v>5358</v>
      </c>
      <c r="AW328" s="1" t="s">
        <v>53</v>
      </c>
      <c r="AX328" s="1" t="s">
        <v>600</v>
      </c>
    </row>
    <row r="329" spans="1:50">
      <c r="A329" s="1" t="s">
        <v>8925</v>
      </c>
      <c r="B329" s="1" t="s">
        <v>8924</v>
      </c>
      <c r="C329" s="1" t="s">
        <v>50</v>
      </c>
      <c r="D329" s="1" t="s">
        <v>125</v>
      </c>
      <c r="E329" s="1"/>
      <c r="F329" s="1"/>
      <c r="G329" s="1" t="s">
        <v>55</v>
      </c>
      <c r="H329" s="1" t="s">
        <v>715</v>
      </c>
      <c r="I329" s="1"/>
      <c r="J329" s="1" t="s">
        <v>54</v>
      </c>
      <c r="K329" s="1" t="s">
        <v>55</v>
      </c>
      <c r="L329" s="1"/>
      <c r="M329" s="1"/>
      <c r="N329" s="1"/>
      <c r="O329" s="1"/>
      <c r="P329" s="1"/>
      <c r="Q329" s="1" t="s">
        <v>500</v>
      </c>
      <c r="R329" s="1"/>
      <c r="S329" s="1"/>
      <c r="T329" s="1" t="s">
        <v>986</v>
      </c>
      <c r="U329" s="1" t="s">
        <v>116</v>
      </c>
      <c r="V329" s="1" t="s">
        <v>500</v>
      </c>
      <c r="W329" s="1"/>
      <c r="X329" s="1"/>
      <c r="Y329" s="1"/>
      <c r="Z329" s="1"/>
      <c r="AA329" s="1"/>
      <c r="AB329" s="1" t="s">
        <v>55</v>
      </c>
      <c r="AC329" s="1" t="s">
        <v>273</v>
      </c>
      <c r="AD329" s="1"/>
      <c r="AE329" s="1"/>
      <c r="AF329" s="1"/>
      <c r="AG329" s="1" t="s">
        <v>4080</v>
      </c>
      <c r="AH329" s="1" t="s">
        <v>958</v>
      </c>
      <c r="AI329" s="1" t="s">
        <v>8925</v>
      </c>
      <c r="AJ329" s="1" t="s">
        <v>189</v>
      </c>
      <c r="AK329" s="1" t="s">
        <v>8908</v>
      </c>
      <c r="AL329" s="1" t="s">
        <v>8908</v>
      </c>
      <c r="AM329" s="1" t="s">
        <v>7841</v>
      </c>
      <c r="AN329" s="1" t="str">
        <f t="shared" si="10"/>
        <v>2020</v>
      </c>
      <c r="AO329" s="1">
        <f t="shared" si="11"/>
        <v>47</v>
      </c>
      <c r="AP329" s="1" t="s">
        <v>60</v>
      </c>
      <c r="AQ329" s="1" t="s">
        <v>61</v>
      </c>
      <c r="AR329" s="1" t="s">
        <v>119</v>
      </c>
      <c r="AS329" s="1" t="s">
        <v>120</v>
      </c>
      <c r="AT329" s="1" t="s">
        <v>1403</v>
      </c>
      <c r="AU329" s="1" t="s">
        <v>417</v>
      </c>
      <c r="AV329" s="1" t="s">
        <v>1560</v>
      </c>
      <c r="AW329" s="1"/>
      <c r="AX329" s="1"/>
    </row>
    <row r="330" spans="1:50">
      <c r="A330" s="1" t="s">
        <v>8929</v>
      </c>
      <c r="B330" s="1" t="s">
        <v>8928</v>
      </c>
      <c r="C330" s="1"/>
      <c r="D330" s="1"/>
      <c r="E330" s="1"/>
      <c r="F330" s="1"/>
      <c r="G330" s="1" t="s">
        <v>55</v>
      </c>
      <c r="H330" s="1"/>
      <c r="I330" s="1"/>
      <c r="J330" s="1"/>
      <c r="K330" s="1"/>
      <c r="L330" s="1" t="s">
        <v>116</v>
      </c>
      <c r="M330" s="1" t="s">
        <v>99</v>
      </c>
      <c r="N330" s="1"/>
      <c r="O330" s="1"/>
      <c r="P330" s="1"/>
      <c r="Q330" s="1"/>
      <c r="R330" s="1"/>
      <c r="S330" s="1"/>
      <c r="T330" s="1"/>
      <c r="U330" s="1"/>
      <c r="V330" s="1"/>
      <c r="W330" s="1" t="s">
        <v>1440</v>
      </c>
      <c r="X330" s="1" t="s">
        <v>382</v>
      </c>
      <c r="Y330" s="1" t="s">
        <v>141</v>
      </c>
      <c r="Z330" s="1"/>
      <c r="AA330" s="1"/>
      <c r="AB330" s="1" t="s">
        <v>55</v>
      </c>
      <c r="AC330" s="1"/>
      <c r="AD330" s="1" t="s">
        <v>500</v>
      </c>
      <c r="AE330" s="1"/>
      <c r="AF330" s="1"/>
      <c r="AG330" s="1" t="s">
        <v>792</v>
      </c>
      <c r="AH330" s="1" t="s">
        <v>500</v>
      </c>
      <c r="AI330" s="1" t="s">
        <v>8929</v>
      </c>
      <c r="AJ330" s="1" t="s">
        <v>584</v>
      </c>
      <c r="AK330" s="1" t="s">
        <v>8908</v>
      </c>
      <c r="AL330" s="1" t="s">
        <v>8908</v>
      </c>
      <c r="AM330" s="1" t="s">
        <v>267</v>
      </c>
      <c r="AN330" s="1" t="str">
        <f t="shared" si="10"/>
        <v>2019</v>
      </c>
      <c r="AO330" s="1">
        <f t="shared" si="11"/>
        <v>36</v>
      </c>
      <c r="AP330" s="1" t="s">
        <v>79</v>
      </c>
      <c r="AQ330" s="1" t="s">
        <v>61</v>
      </c>
      <c r="AR330" s="1" t="s">
        <v>840</v>
      </c>
      <c r="AS330" s="1" t="s">
        <v>515</v>
      </c>
      <c r="AT330" s="1" t="s">
        <v>1523</v>
      </c>
      <c r="AU330" s="1" t="s">
        <v>92</v>
      </c>
      <c r="AV330" s="1" t="s">
        <v>100</v>
      </c>
      <c r="AW330" s="1" t="s">
        <v>54</v>
      </c>
      <c r="AX330" s="1" t="s">
        <v>2832</v>
      </c>
    </row>
    <row r="331" spans="1:50">
      <c r="A331" s="1" t="s">
        <v>8935</v>
      </c>
      <c r="B331" s="1" t="s">
        <v>8934</v>
      </c>
      <c r="C331" s="1"/>
      <c r="D331" s="1"/>
      <c r="E331" s="1"/>
      <c r="F331" s="1"/>
      <c r="G331" s="1" t="s">
        <v>55</v>
      </c>
      <c r="H331" s="1"/>
      <c r="I331" s="1"/>
      <c r="J331" s="1" t="s">
        <v>54</v>
      </c>
      <c r="K331" s="1" t="s">
        <v>55</v>
      </c>
      <c r="L331" s="1" t="s">
        <v>116</v>
      </c>
      <c r="M331" s="1"/>
      <c r="N331" s="1"/>
      <c r="O331" s="1"/>
      <c r="P331" s="1"/>
      <c r="Q331" s="1"/>
      <c r="R331" s="1"/>
      <c r="S331" s="1"/>
      <c r="T331" s="1" t="s">
        <v>141</v>
      </c>
      <c r="U331" s="1" t="s">
        <v>53</v>
      </c>
      <c r="V331" s="1" t="s">
        <v>382</v>
      </c>
      <c r="W331" s="1" t="s">
        <v>715</v>
      </c>
      <c r="X331" s="1" t="s">
        <v>382</v>
      </c>
      <c r="Y331" s="1"/>
      <c r="Z331" s="1"/>
      <c r="AA331" s="1"/>
      <c r="AB331" s="1" t="s">
        <v>55</v>
      </c>
      <c r="AC331" s="1" t="s">
        <v>382</v>
      </c>
      <c r="AD331" s="1"/>
      <c r="AE331" s="1"/>
      <c r="AF331" s="1"/>
      <c r="AG331" s="1" t="s">
        <v>7300</v>
      </c>
      <c r="AH331" s="1" t="s">
        <v>382</v>
      </c>
      <c r="AI331" s="1" t="s">
        <v>8935</v>
      </c>
      <c r="AJ331" s="1" t="s">
        <v>464</v>
      </c>
      <c r="AK331" s="1" t="s">
        <v>8908</v>
      </c>
      <c r="AL331" s="1" t="s">
        <v>8908</v>
      </c>
      <c r="AM331" s="1" t="s">
        <v>6983</v>
      </c>
      <c r="AN331" s="1" t="str">
        <f t="shared" si="10"/>
        <v>2015</v>
      </c>
      <c r="AO331" s="1">
        <f t="shared" si="11"/>
        <v>26</v>
      </c>
      <c r="AP331" s="1" t="s">
        <v>60</v>
      </c>
      <c r="AQ331" s="1" t="s">
        <v>61</v>
      </c>
      <c r="AR331" s="1" t="s">
        <v>168</v>
      </c>
      <c r="AS331" s="1" t="s">
        <v>120</v>
      </c>
      <c r="AT331" s="1" t="s">
        <v>1066</v>
      </c>
      <c r="AU331" s="1" t="s">
        <v>226</v>
      </c>
      <c r="AV331" s="1" t="s">
        <v>121</v>
      </c>
      <c r="AW331" s="1" t="s">
        <v>55</v>
      </c>
      <c r="AX331" s="1" t="s">
        <v>475</v>
      </c>
    </row>
    <row r="332" spans="1:50">
      <c r="A332" s="1" t="s">
        <v>8938</v>
      </c>
      <c r="B332" s="1" t="s">
        <v>8937</v>
      </c>
      <c r="C332" s="1"/>
      <c r="D332" s="1"/>
      <c r="E332" s="1"/>
      <c r="F332" s="1"/>
      <c r="G332" s="1" t="s">
        <v>54</v>
      </c>
      <c r="H332" s="1"/>
      <c r="I332" s="1"/>
      <c r="J332" s="1" t="s">
        <v>54</v>
      </c>
      <c r="K332" s="1" t="s">
        <v>55</v>
      </c>
      <c r="L332" s="1" t="s">
        <v>116</v>
      </c>
      <c r="M332" s="1"/>
      <c r="N332" s="1"/>
      <c r="O332" s="1"/>
      <c r="P332" s="1"/>
      <c r="Q332" s="1"/>
      <c r="R332" s="1"/>
      <c r="S332" s="1"/>
      <c r="T332" s="1" t="s">
        <v>715</v>
      </c>
      <c r="U332" s="1" t="s">
        <v>986</v>
      </c>
      <c r="V332" s="1" t="s">
        <v>500</v>
      </c>
      <c r="W332" s="1" t="s">
        <v>50</v>
      </c>
      <c r="X332" s="1" t="s">
        <v>500</v>
      </c>
      <c r="Y332" s="1"/>
      <c r="Z332" s="1"/>
      <c r="AA332" s="1"/>
      <c r="AB332" s="1" t="s">
        <v>54</v>
      </c>
      <c r="AC332" s="1" t="s">
        <v>500</v>
      </c>
      <c r="AD332" s="1"/>
      <c r="AE332" s="1"/>
      <c r="AF332" s="1"/>
      <c r="AG332" s="1" t="s">
        <v>3535</v>
      </c>
      <c r="AH332" s="1" t="s">
        <v>500</v>
      </c>
      <c r="AI332" s="1" t="s">
        <v>8938</v>
      </c>
      <c r="AJ332" s="1" t="s">
        <v>530</v>
      </c>
      <c r="AK332" s="1" t="s">
        <v>8908</v>
      </c>
      <c r="AL332" s="1" t="s">
        <v>8908</v>
      </c>
      <c r="AM332" s="1" t="s">
        <v>8940</v>
      </c>
      <c r="AN332" s="1" t="str">
        <f t="shared" si="10"/>
        <v>1997</v>
      </c>
      <c r="AO332" s="1">
        <f t="shared" si="11"/>
        <v>10</v>
      </c>
      <c r="AP332" s="1" t="s">
        <v>79</v>
      </c>
      <c r="AQ332" s="1" t="s">
        <v>61</v>
      </c>
      <c r="AR332" s="1" t="s">
        <v>778</v>
      </c>
      <c r="AS332" s="1" t="s">
        <v>104</v>
      </c>
      <c r="AT332" s="1" t="s">
        <v>7513</v>
      </c>
      <c r="AU332" s="1" t="s">
        <v>4713</v>
      </c>
      <c r="AV332" s="1" t="s">
        <v>121</v>
      </c>
      <c r="AW332" s="1" t="s">
        <v>54</v>
      </c>
      <c r="AX332" s="1" t="s">
        <v>2832</v>
      </c>
    </row>
    <row r="333" spans="1:50">
      <c r="A333" s="1" t="s">
        <v>8942</v>
      </c>
      <c r="B333" s="1" t="s">
        <v>8941</v>
      </c>
      <c r="C333" s="1"/>
      <c r="D333" s="1"/>
      <c r="E333" s="1"/>
      <c r="F333" s="1"/>
      <c r="G333" s="1" t="s">
        <v>55</v>
      </c>
      <c r="H333" s="1"/>
      <c r="I333" s="1" t="s">
        <v>53</v>
      </c>
      <c r="J333" s="1" t="s">
        <v>54</v>
      </c>
      <c r="K333" s="1" t="s">
        <v>55</v>
      </c>
      <c r="L333" s="1"/>
      <c r="M333" s="1"/>
      <c r="N333" s="1"/>
      <c r="O333" s="1"/>
      <c r="P333" s="1"/>
      <c r="Q333" s="1"/>
      <c r="R333" s="1" t="s">
        <v>50</v>
      </c>
      <c r="S333" s="1" t="s">
        <v>382</v>
      </c>
      <c r="T333" s="1" t="s">
        <v>2810</v>
      </c>
      <c r="U333" s="1" t="s">
        <v>715</v>
      </c>
      <c r="V333" s="1" t="s">
        <v>958</v>
      </c>
      <c r="W333" s="1"/>
      <c r="X333" s="1"/>
      <c r="Y333" s="1"/>
      <c r="Z333" s="1"/>
      <c r="AA333" s="1"/>
      <c r="AB333" s="1" t="s">
        <v>55</v>
      </c>
      <c r="AC333" s="1" t="s">
        <v>273</v>
      </c>
      <c r="AD333" s="1"/>
      <c r="AE333" s="1"/>
      <c r="AF333" s="1"/>
      <c r="AG333" s="1" t="s">
        <v>148</v>
      </c>
      <c r="AH333" s="1" t="s">
        <v>500</v>
      </c>
      <c r="AI333" s="1" t="s">
        <v>8942</v>
      </c>
      <c r="AJ333" s="1" t="s">
        <v>144</v>
      </c>
      <c r="AK333" s="1" t="s">
        <v>8908</v>
      </c>
      <c r="AL333" s="1" t="s">
        <v>8908</v>
      </c>
      <c r="AM333" s="1" t="s">
        <v>8884</v>
      </c>
      <c r="AN333" s="1" t="str">
        <f t="shared" si="10"/>
        <v>2010</v>
      </c>
      <c r="AO333" s="1">
        <f t="shared" si="11"/>
        <v>14</v>
      </c>
      <c r="AP333" s="1" t="s">
        <v>60</v>
      </c>
      <c r="AQ333" s="1" t="s">
        <v>61</v>
      </c>
      <c r="AR333" s="1" t="s">
        <v>127</v>
      </c>
      <c r="AS333" s="1" t="s">
        <v>310</v>
      </c>
      <c r="AT333" s="1" t="s">
        <v>680</v>
      </c>
      <c r="AU333" s="1" t="s">
        <v>6885</v>
      </c>
      <c r="AV333" s="1" t="s">
        <v>77</v>
      </c>
      <c r="AW333" s="1" t="s">
        <v>55</v>
      </c>
      <c r="AX333" s="1" t="s">
        <v>475</v>
      </c>
    </row>
    <row r="334" spans="1:50">
      <c r="A334" s="1" t="s">
        <v>1796</v>
      </c>
      <c r="B334" s="1" t="s">
        <v>8944</v>
      </c>
      <c r="C334" s="1"/>
      <c r="D334" s="1"/>
      <c r="E334" s="1"/>
      <c r="F334" s="1"/>
      <c r="G334" s="1" t="s">
        <v>55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 t="s">
        <v>986</v>
      </c>
      <c r="X334" s="1" t="s">
        <v>273</v>
      </c>
      <c r="Y334" s="1"/>
      <c r="Z334" s="1"/>
      <c r="AA334" s="1"/>
      <c r="AB334" s="1" t="s">
        <v>55</v>
      </c>
      <c r="AC334" s="1"/>
      <c r="AD334" s="1"/>
      <c r="AE334" s="1"/>
      <c r="AF334" s="1"/>
      <c r="AG334" s="1"/>
      <c r="AH334" s="1"/>
      <c r="AI334" s="1" t="s">
        <v>1796</v>
      </c>
      <c r="AJ334" s="1" t="s">
        <v>197</v>
      </c>
      <c r="AK334" s="1" t="s">
        <v>8945</v>
      </c>
      <c r="AL334" s="1" t="s">
        <v>8945</v>
      </c>
      <c r="AM334" s="1" t="s">
        <v>8665</v>
      </c>
      <c r="AN334" s="1" t="str">
        <f t="shared" si="10"/>
        <v>2020</v>
      </c>
      <c r="AO334" s="1">
        <f t="shared" si="11"/>
        <v>17</v>
      </c>
      <c r="AP334" s="1" t="s">
        <v>60</v>
      </c>
      <c r="AQ334" s="1" t="s">
        <v>61</v>
      </c>
      <c r="AR334" s="1" t="s">
        <v>449</v>
      </c>
      <c r="AS334" s="1" t="s">
        <v>721</v>
      </c>
      <c r="AT334" s="1" t="s">
        <v>593</v>
      </c>
      <c r="AU334" s="1" t="s">
        <v>65</v>
      </c>
      <c r="AV334" s="1" t="s">
        <v>8947</v>
      </c>
      <c r="AW334" s="1"/>
      <c r="AX334" s="1"/>
    </row>
    <row r="335" spans="1:50">
      <c r="A335" s="1" t="s">
        <v>8949</v>
      </c>
      <c r="B335" s="1" t="s">
        <v>8948</v>
      </c>
      <c r="C335" s="1"/>
      <c r="D335" s="1"/>
      <c r="E335" s="1"/>
      <c r="F335" s="1"/>
      <c r="G335" s="1" t="s">
        <v>55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 t="s">
        <v>715</v>
      </c>
      <c r="S335" s="1" t="s">
        <v>219</v>
      </c>
      <c r="T335" s="1"/>
      <c r="U335" s="1"/>
      <c r="V335" s="1"/>
      <c r="W335" s="1" t="s">
        <v>715</v>
      </c>
      <c r="X335" s="1" t="s">
        <v>219</v>
      </c>
      <c r="Y335" s="1"/>
      <c r="Z335" s="1"/>
      <c r="AA335" s="1"/>
      <c r="AB335" s="1" t="s">
        <v>55</v>
      </c>
      <c r="AC335" s="1"/>
      <c r="AD335" s="1"/>
      <c r="AE335" s="1"/>
      <c r="AF335" s="1"/>
      <c r="AG335" s="1"/>
      <c r="AH335" s="1"/>
      <c r="AI335" s="1" t="s">
        <v>8949</v>
      </c>
      <c r="AJ335" s="1" t="s">
        <v>130</v>
      </c>
      <c r="AK335" s="1" t="s">
        <v>8945</v>
      </c>
      <c r="AL335" s="1" t="s">
        <v>8945</v>
      </c>
      <c r="AM335" s="1" t="s">
        <v>877</v>
      </c>
      <c r="AN335" s="1" t="str">
        <f t="shared" si="10"/>
        <v>2019</v>
      </c>
      <c r="AO335" s="1">
        <f t="shared" si="11"/>
        <v>11</v>
      </c>
      <c r="AP335" s="1" t="s">
        <v>79</v>
      </c>
      <c r="AQ335" s="1" t="s">
        <v>61</v>
      </c>
      <c r="AR335" s="1" t="s">
        <v>213</v>
      </c>
      <c r="AS335" s="1" t="s">
        <v>219</v>
      </c>
      <c r="AT335" s="1" t="s">
        <v>8951</v>
      </c>
      <c r="AU335" s="1"/>
      <c r="AV335" s="1" t="s">
        <v>183</v>
      </c>
      <c r="AW335" s="1"/>
      <c r="AX335" s="1"/>
    </row>
    <row r="336" spans="1:50">
      <c r="A336" s="1" t="s">
        <v>8953</v>
      </c>
      <c r="B336" s="1" t="s">
        <v>8952</v>
      </c>
      <c r="C336" s="1"/>
      <c r="D336" s="1"/>
      <c r="E336" s="1"/>
      <c r="F336" s="1"/>
      <c r="G336" s="1" t="s">
        <v>50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 t="s">
        <v>715</v>
      </c>
      <c r="S336" s="1" t="s">
        <v>555</v>
      </c>
      <c r="T336" s="1"/>
      <c r="U336" s="1"/>
      <c r="V336" s="1"/>
      <c r="W336" s="1"/>
      <c r="X336" s="1"/>
      <c r="Y336" s="1"/>
      <c r="Z336" s="1"/>
      <c r="AA336" s="1"/>
      <c r="AB336" s="1" t="s">
        <v>50</v>
      </c>
      <c r="AC336" s="1"/>
      <c r="AD336" s="1"/>
      <c r="AE336" s="1"/>
      <c r="AF336" s="1"/>
      <c r="AG336" s="1"/>
      <c r="AH336" s="1"/>
      <c r="AI336" s="1" t="s">
        <v>8953</v>
      </c>
      <c r="AJ336" s="1" t="s">
        <v>126</v>
      </c>
      <c r="AK336" s="1" t="s">
        <v>8945</v>
      </c>
      <c r="AL336" s="1" t="s">
        <v>8945</v>
      </c>
      <c r="AM336" s="1" t="s">
        <v>877</v>
      </c>
      <c r="AN336" s="1" t="str">
        <f t="shared" si="10"/>
        <v>2019</v>
      </c>
      <c r="AO336" s="1">
        <f t="shared" si="11"/>
        <v>13</v>
      </c>
      <c r="AP336" s="1" t="s">
        <v>60</v>
      </c>
      <c r="AQ336" s="1" t="s">
        <v>61</v>
      </c>
      <c r="AR336" s="1" t="s">
        <v>168</v>
      </c>
      <c r="AS336" s="1" t="s">
        <v>136</v>
      </c>
      <c r="AT336" s="1"/>
      <c r="AU336" s="1" t="s">
        <v>65</v>
      </c>
      <c r="AV336" s="1" t="s">
        <v>1274</v>
      </c>
      <c r="AW336" s="1"/>
      <c r="AX336" s="1"/>
    </row>
    <row r="337" spans="1:50">
      <c r="A337" s="1" t="s">
        <v>8956</v>
      </c>
      <c r="B337" s="1" t="s">
        <v>8955</v>
      </c>
      <c r="C337" s="1"/>
      <c r="D337" s="1"/>
      <c r="E337" s="1"/>
      <c r="F337" s="1"/>
      <c r="G337" s="1" t="s">
        <v>50</v>
      </c>
      <c r="H337" s="1"/>
      <c r="I337" s="1" t="s">
        <v>53</v>
      </c>
      <c r="J337" s="1"/>
      <c r="K337" s="1"/>
      <c r="L337" s="1"/>
      <c r="M337" s="1"/>
      <c r="N337" s="1"/>
      <c r="O337" s="1"/>
      <c r="P337" s="1"/>
      <c r="Q337" s="1"/>
      <c r="R337" s="1" t="s">
        <v>472</v>
      </c>
      <c r="S337" s="1" t="s">
        <v>63</v>
      </c>
      <c r="T337" s="1"/>
      <c r="U337" s="1"/>
      <c r="V337" s="1"/>
      <c r="W337" s="1"/>
      <c r="X337" s="1"/>
      <c r="Y337" s="1"/>
      <c r="Z337" s="1"/>
      <c r="AA337" s="1"/>
      <c r="AB337" s="1" t="s">
        <v>50</v>
      </c>
      <c r="AC337" s="1"/>
      <c r="AD337" s="1"/>
      <c r="AE337" s="1"/>
      <c r="AF337" s="1"/>
      <c r="AG337" s="1" t="s">
        <v>472</v>
      </c>
      <c r="AH337" s="1" t="s">
        <v>63</v>
      </c>
      <c r="AI337" s="1" t="s">
        <v>8956</v>
      </c>
      <c r="AJ337" s="1" t="s">
        <v>144</v>
      </c>
      <c r="AK337" s="1" t="s">
        <v>8945</v>
      </c>
      <c r="AL337" s="1" t="s">
        <v>8945</v>
      </c>
      <c r="AM337" s="1" t="s">
        <v>931</v>
      </c>
      <c r="AN337" s="1" t="str">
        <f t="shared" si="10"/>
        <v>2016</v>
      </c>
      <c r="AO337" s="1">
        <f t="shared" si="11"/>
        <v>20</v>
      </c>
      <c r="AP337" s="1" t="s">
        <v>60</v>
      </c>
      <c r="AQ337" s="1" t="s">
        <v>61</v>
      </c>
      <c r="AR337" s="1" t="s">
        <v>388</v>
      </c>
      <c r="AS337" s="1" t="s">
        <v>436</v>
      </c>
      <c r="AT337" s="1"/>
      <c r="AU337" s="1" t="s">
        <v>2410</v>
      </c>
      <c r="AV337" s="1" t="s">
        <v>56</v>
      </c>
      <c r="AW337" s="1"/>
      <c r="AX337" s="1"/>
    </row>
    <row r="338" spans="1:50">
      <c r="A338" s="1" t="s">
        <v>8962</v>
      </c>
      <c r="B338" s="1" t="s">
        <v>8961</v>
      </c>
      <c r="C338" s="1"/>
      <c r="D338" s="1"/>
      <c r="E338" s="1"/>
      <c r="F338" s="1"/>
      <c r="G338" s="1" t="s">
        <v>55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 t="s">
        <v>53</v>
      </c>
      <c r="V338" s="1" t="s">
        <v>273</v>
      </c>
      <c r="W338" s="1" t="s">
        <v>141</v>
      </c>
      <c r="X338" s="1" t="s">
        <v>273</v>
      </c>
      <c r="Y338" s="1"/>
      <c r="Z338" s="1"/>
      <c r="AA338" s="1"/>
      <c r="AB338" s="1" t="s">
        <v>55</v>
      </c>
      <c r="AC338" s="1"/>
      <c r="AD338" s="1"/>
      <c r="AE338" s="1"/>
      <c r="AF338" s="1"/>
      <c r="AG338" s="1"/>
      <c r="AH338" s="1"/>
      <c r="AI338" s="1" t="s">
        <v>8962</v>
      </c>
      <c r="AJ338" s="1" t="s">
        <v>130</v>
      </c>
      <c r="AK338" s="1" t="s">
        <v>8945</v>
      </c>
      <c r="AL338" s="1" t="s">
        <v>8945</v>
      </c>
      <c r="AM338" s="1" t="s">
        <v>474</v>
      </c>
      <c r="AN338" s="1" t="str">
        <f t="shared" si="10"/>
        <v>2018</v>
      </c>
      <c r="AO338" s="1">
        <f t="shared" si="11"/>
        <v>10</v>
      </c>
      <c r="AP338" s="1" t="s">
        <v>79</v>
      </c>
      <c r="AQ338" s="1" t="s">
        <v>61</v>
      </c>
      <c r="AR338" s="1" t="s">
        <v>449</v>
      </c>
      <c r="AS338" s="1" t="s">
        <v>219</v>
      </c>
      <c r="AT338" s="1" t="s">
        <v>895</v>
      </c>
      <c r="AU338" s="1"/>
      <c r="AV338" s="1" t="s">
        <v>2336</v>
      </c>
      <c r="AW338" s="1"/>
      <c r="AX338" s="1"/>
    </row>
    <row r="339" spans="1:50">
      <c r="A339" s="1" t="s">
        <v>8965</v>
      </c>
      <c r="B339" s="1" t="s">
        <v>8964</v>
      </c>
      <c r="C339" s="1"/>
      <c r="D339" s="1"/>
      <c r="E339" s="1"/>
      <c r="F339" s="1"/>
      <c r="G339" s="1" t="s">
        <v>54</v>
      </c>
      <c r="H339" s="1"/>
      <c r="I339" s="1" t="s">
        <v>53</v>
      </c>
      <c r="J339" s="1"/>
      <c r="K339" s="1"/>
      <c r="L339" s="1"/>
      <c r="M339" s="1"/>
      <c r="N339" s="1"/>
      <c r="O339" s="1"/>
      <c r="P339" s="1"/>
      <c r="Q339" s="1"/>
      <c r="R339" s="1" t="s">
        <v>2711</v>
      </c>
      <c r="S339" s="1" t="s">
        <v>136</v>
      </c>
      <c r="T339" s="1"/>
      <c r="U339" s="1"/>
      <c r="V339" s="1"/>
      <c r="W339" s="1"/>
      <c r="X339" s="1"/>
      <c r="Y339" s="1"/>
      <c r="Z339" s="1"/>
      <c r="AA339" s="1"/>
      <c r="AB339" s="1" t="s">
        <v>54</v>
      </c>
      <c r="AC339" s="1"/>
      <c r="AD339" s="1"/>
      <c r="AE339" s="1"/>
      <c r="AF339" s="1"/>
      <c r="AG339" s="1" t="s">
        <v>2711</v>
      </c>
      <c r="AH339" s="1" t="s">
        <v>136</v>
      </c>
      <c r="AI339" s="1" t="s">
        <v>8965</v>
      </c>
      <c r="AJ339" s="1" t="s">
        <v>484</v>
      </c>
      <c r="AK339" s="1" t="s">
        <v>8945</v>
      </c>
      <c r="AL339" s="1" t="s">
        <v>8945</v>
      </c>
      <c r="AM339" s="1" t="s">
        <v>7043</v>
      </c>
      <c r="AN339" s="1" t="str">
        <f t="shared" si="10"/>
        <v>2020</v>
      </c>
      <c r="AO339" s="1">
        <f t="shared" si="11"/>
        <v>48</v>
      </c>
      <c r="AP339" s="1" t="s">
        <v>60</v>
      </c>
      <c r="AQ339" s="1" t="s">
        <v>61</v>
      </c>
      <c r="AR339" s="1" t="s">
        <v>466</v>
      </c>
      <c r="AS339" s="1" t="s">
        <v>136</v>
      </c>
      <c r="AT339" s="1"/>
      <c r="AU339" s="1" t="s">
        <v>1051</v>
      </c>
      <c r="AV339" s="1" t="s">
        <v>1767</v>
      </c>
      <c r="AW339" s="1"/>
      <c r="AX339" s="1"/>
    </row>
    <row r="340" spans="1:50">
      <c r="A340" s="1" t="s">
        <v>8968</v>
      </c>
      <c r="B340" s="1" t="s">
        <v>8967</v>
      </c>
      <c r="C340" s="1"/>
      <c r="D340" s="1"/>
      <c r="E340" s="1"/>
      <c r="F340" s="1"/>
      <c r="G340" s="1" t="s">
        <v>49</v>
      </c>
      <c r="H340" s="1"/>
      <c r="I340" s="1"/>
      <c r="J340" s="1"/>
      <c r="K340" s="1" t="s">
        <v>55</v>
      </c>
      <c r="L340" s="1"/>
      <c r="M340" s="1"/>
      <c r="N340" s="1"/>
      <c r="O340" s="1"/>
      <c r="P340" s="1"/>
      <c r="Q340" s="1"/>
      <c r="R340" s="1"/>
      <c r="S340" s="1"/>
      <c r="T340" s="1"/>
      <c r="U340" s="1" t="s">
        <v>53</v>
      </c>
      <c r="V340" s="1" t="s">
        <v>136</v>
      </c>
      <c r="W340" s="1"/>
      <c r="X340" s="1"/>
      <c r="Y340" s="1"/>
      <c r="Z340" s="1"/>
      <c r="AA340" s="1"/>
      <c r="AB340" s="1" t="s">
        <v>49</v>
      </c>
      <c r="AC340" s="1"/>
      <c r="AD340" s="1"/>
      <c r="AE340" s="1"/>
      <c r="AF340" s="1"/>
      <c r="AG340" s="1" t="s">
        <v>53</v>
      </c>
      <c r="AH340" s="1" t="s">
        <v>136</v>
      </c>
      <c r="AI340" s="1" t="s">
        <v>8968</v>
      </c>
      <c r="AJ340" s="1" t="s">
        <v>189</v>
      </c>
      <c r="AK340" s="1" t="s">
        <v>8945</v>
      </c>
      <c r="AL340" s="1" t="s">
        <v>8945</v>
      </c>
      <c r="AM340" s="1" t="s">
        <v>1222</v>
      </c>
      <c r="AN340" s="1" t="str">
        <f t="shared" si="10"/>
        <v>2015</v>
      </c>
      <c r="AO340" s="1">
        <f t="shared" si="11"/>
        <v>42</v>
      </c>
      <c r="AP340" s="1" t="s">
        <v>60</v>
      </c>
      <c r="AQ340" s="1" t="s">
        <v>102</v>
      </c>
      <c r="AR340" s="1" t="s">
        <v>206</v>
      </c>
      <c r="AS340" s="1" t="s">
        <v>136</v>
      </c>
      <c r="AT340" s="1"/>
      <c r="AU340" s="1" t="s">
        <v>377</v>
      </c>
      <c r="AV340" s="1" t="s">
        <v>121</v>
      </c>
      <c r="AW340" s="1"/>
      <c r="AX340" s="1"/>
    </row>
    <row r="341" spans="1:50">
      <c r="A341" s="1" t="s">
        <v>8971</v>
      </c>
      <c r="B341" s="1" t="s">
        <v>8970</v>
      </c>
      <c r="C341" s="1"/>
      <c r="D341" s="1"/>
      <c r="E341" s="1" t="s">
        <v>53</v>
      </c>
      <c r="F341" s="1" t="s">
        <v>323</v>
      </c>
      <c r="G341" s="1" t="s">
        <v>54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 t="s">
        <v>472</v>
      </c>
      <c r="V341" s="1" t="s">
        <v>169</v>
      </c>
      <c r="W341" s="1"/>
      <c r="X341" s="1"/>
      <c r="Y341" s="1"/>
      <c r="Z341" s="1"/>
      <c r="AA341" s="1"/>
      <c r="AB341" s="1" t="s">
        <v>54</v>
      </c>
      <c r="AC341" s="1"/>
      <c r="AD341" s="1"/>
      <c r="AE341" s="1"/>
      <c r="AF341" s="1"/>
      <c r="AG341" s="1" t="s">
        <v>8973</v>
      </c>
      <c r="AH341" s="1" t="s">
        <v>8974</v>
      </c>
      <c r="AI341" s="1" t="s">
        <v>8971</v>
      </c>
      <c r="AJ341" s="1" t="s">
        <v>217</v>
      </c>
      <c r="AK341" s="1" t="s">
        <v>8945</v>
      </c>
      <c r="AL341" s="1" t="s">
        <v>8945</v>
      </c>
      <c r="AM341" s="1" t="s">
        <v>8945</v>
      </c>
      <c r="AN341" s="1" t="str">
        <f t="shared" si="10"/>
        <v>2020</v>
      </c>
      <c r="AO341" s="1">
        <f t="shared" si="11"/>
        <v>16</v>
      </c>
      <c r="AP341" s="1" t="s">
        <v>79</v>
      </c>
      <c r="AQ341" s="1" t="s">
        <v>61</v>
      </c>
      <c r="AR341" s="1" t="s">
        <v>103</v>
      </c>
      <c r="AS341" s="1" t="s">
        <v>1061</v>
      </c>
      <c r="AT341" s="1" t="s">
        <v>8105</v>
      </c>
      <c r="AU341" s="1" t="s">
        <v>65</v>
      </c>
      <c r="AV341" s="1" t="s">
        <v>304</v>
      </c>
      <c r="AW341" s="1"/>
      <c r="AX341" s="1"/>
    </row>
    <row r="342" spans="1:50">
      <c r="A342" s="1" t="s">
        <v>8976</v>
      </c>
      <c r="B342" s="1" t="s">
        <v>8975</v>
      </c>
      <c r="C342" s="1"/>
      <c r="D342" s="1"/>
      <c r="E342" s="1"/>
      <c r="F342" s="1"/>
      <c r="G342" s="1"/>
      <c r="H342" s="1"/>
      <c r="I342" s="1" t="s">
        <v>53</v>
      </c>
      <c r="J342" s="1"/>
      <c r="K342" s="1"/>
      <c r="L342" s="1"/>
      <c r="M342" s="1"/>
      <c r="N342" s="1"/>
      <c r="O342" s="1"/>
      <c r="P342" s="1"/>
      <c r="Q342" s="1"/>
      <c r="R342" s="1" t="s">
        <v>141</v>
      </c>
      <c r="S342" s="1" t="s">
        <v>273</v>
      </c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 t="s">
        <v>141</v>
      </c>
      <c r="AH342" s="1" t="s">
        <v>273</v>
      </c>
      <c r="AI342" s="1" t="s">
        <v>8976</v>
      </c>
      <c r="AJ342" s="1" t="s">
        <v>217</v>
      </c>
      <c r="AK342" s="1" t="s">
        <v>8945</v>
      </c>
      <c r="AL342" s="1" t="s">
        <v>8945</v>
      </c>
      <c r="AM342" s="1" t="s">
        <v>381</v>
      </c>
      <c r="AN342" s="1" t="str">
        <f t="shared" si="10"/>
        <v>2016</v>
      </c>
      <c r="AO342" s="1">
        <f t="shared" si="11"/>
        <v>12</v>
      </c>
      <c r="AP342" s="1" t="s">
        <v>60</v>
      </c>
      <c r="AQ342" s="1" t="s">
        <v>61</v>
      </c>
      <c r="AR342" s="1" t="s">
        <v>127</v>
      </c>
      <c r="AS342" s="1" t="s">
        <v>189</v>
      </c>
      <c r="AT342" s="1" t="s">
        <v>1025</v>
      </c>
      <c r="AU342" s="1" t="s">
        <v>65</v>
      </c>
      <c r="AV342" s="1" t="s">
        <v>5358</v>
      </c>
      <c r="AW342" s="1" t="s">
        <v>55</v>
      </c>
      <c r="AX342" s="1" t="s">
        <v>475</v>
      </c>
    </row>
    <row r="343" spans="1:50">
      <c r="A343" s="1" t="s">
        <v>8979</v>
      </c>
      <c r="B343" s="1" t="s">
        <v>8978</v>
      </c>
      <c r="C343" s="1"/>
      <c r="D343" s="1"/>
      <c r="E343" s="1"/>
      <c r="F343" s="1"/>
      <c r="G343" s="1" t="s">
        <v>55</v>
      </c>
      <c r="H343" s="1"/>
      <c r="I343" s="1"/>
      <c r="J343" s="1"/>
      <c r="K343" s="1" t="s">
        <v>55</v>
      </c>
      <c r="L343" s="1"/>
      <c r="M343" s="1"/>
      <c r="N343" s="1"/>
      <c r="O343" s="1"/>
      <c r="P343" s="1"/>
      <c r="Q343" s="1"/>
      <c r="R343" s="1"/>
      <c r="S343" s="1"/>
      <c r="T343" s="1"/>
      <c r="U343" s="1" t="s">
        <v>54</v>
      </c>
      <c r="V343" s="1" t="s">
        <v>136</v>
      </c>
      <c r="W343" s="1"/>
      <c r="X343" s="1"/>
      <c r="Y343" s="1"/>
      <c r="Z343" s="1"/>
      <c r="AA343" s="1"/>
      <c r="AB343" s="1" t="s">
        <v>55</v>
      </c>
      <c r="AC343" s="1"/>
      <c r="AD343" s="1"/>
      <c r="AE343" s="1"/>
      <c r="AF343" s="1"/>
      <c r="AG343" s="1" t="s">
        <v>54</v>
      </c>
      <c r="AH343" s="1" t="s">
        <v>136</v>
      </c>
      <c r="AI343" s="1" t="s">
        <v>8979</v>
      </c>
      <c r="AJ343" s="1" t="s">
        <v>158</v>
      </c>
      <c r="AK343" s="1" t="s">
        <v>8945</v>
      </c>
      <c r="AL343" s="1" t="s">
        <v>8945</v>
      </c>
      <c r="AM343" s="1" t="s">
        <v>7691</v>
      </c>
      <c r="AN343" s="1" t="str">
        <f t="shared" si="10"/>
        <v>2020</v>
      </c>
      <c r="AO343" s="1">
        <f t="shared" si="11"/>
        <v>11</v>
      </c>
      <c r="AP343" s="1" t="s">
        <v>79</v>
      </c>
      <c r="AQ343" s="1" t="s">
        <v>61</v>
      </c>
      <c r="AR343" s="1" t="s">
        <v>394</v>
      </c>
      <c r="AS343" s="1" t="s">
        <v>584</v>
      </c>
      <c r="AT343" s="1"/>
      <c r="AU343" s="1" t="s">
        <v>65</v>
      </c>
      <c r="AV343" s="1" t="s">
        <v>1322</v>
      </c>
      <c r="AW343" s="1"/>
      <c r="AX343" s="1"/>
    </row>
    <row r="344" spans="1:50">
      <c r="A344" s="1" t="s">
        <v>8982</v>
      </c>
      <c r="B344" s="1" t="s">
        <v>8981</v>
      </c>
      <c r="C344" s="1"/>
      <c r="D344" s="1"/>
      <c r="E344" s="1"/>
      <c r="F344" s="1"/>
      <c r="G344" s="1" t="s">
        <v>50</v>
      </c>
      <c r="H344" s="1"/>
      <c r="I344" s="1"/>
      <c r="J344" s="1"/>
      <c r="K344" s="1"/>
      <c r="L344" s="1" t="s">
        <v>116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 t="s">
        <v>116</v>
      </c>
      <c r="X344" s="1" t="s">
        <v>136</v>
      </c>
      <c r="Y344" s="1"/>
      <c r="Z344" s="1"/>
      <c r="AA344" s="1"/>
      <c r="AB344" s="1" t="s">
        <v>50</v>
      </c>
      <c r="AC344" s="1"/>
      <c r="AD344" s="1"/>
      <c r="AE344" s="1"/>
      <c r="AF344" s="1"/>
      <c r="AG344" s="1" t="s">
        <v>116</v>
      </c>
      <c r="AH344" s="1" t="s">
        <v>136</v>
      </c>
      <c r="AI344" s="1" t="s">
        <v>8982</v>
      </c>
      <c r="AJ344" s="1" t="s">
        <v>1343</v>
      </c>
      <c r="AK344" s="1" t="s">
        <v>8945</v>
      </c>
      <c r="AL344" s="1" t="s">
        <v>8945</v>
      </c>
      <c r="AM344" s="1" t="s">
        <v>2593</v>
      </c>
      <c r="AN344" s="1" t="str">
        <f t="shared" si="10"/>
        <v>2000</v>
      </c>
      <c r="AO344" s="1">
        <f t="shared" si="11"/>
        <v>21</v>
      </c>
      <c r="AP344" s="1" t="s">
        <v>79</v>
      </c>
      <c r="AQ344" s="1" t="s">
        <v>61</v>
      </c>
      <c r="AR344" s="1" t="s">
        <v>840</v>
      </c>
      <c r="AS344" s="1" t="s">
        <v>866</v>
      </c>
      <c r="AT344" s="1"/>
      <c r="AU344" s="1"/>
      <c r="AV344" s="1" t="s">
        <v>244</v>
      </c>
      <c r="AW344" s="1"/>
      <c r="AX344" s="1"/>
    </row>
    <row r="345" spans="1:50">
      <c r="A345" s="1" t="s">
        <v>8985</v>
      </c>
      <c r="B345" s="1" t="s">
        <v>8984</v>
      </c>
      <c r="C345" s="1"/>
      <c r="D345" s="1"/>
      <c r="E345" s="1"/>
      <c r="F345" s="1"/>
      <c r="G345" s="1" t="s">
        <v>54</v>
      </c>
      <c r="H345" s="1" t="s">
        <v>50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 t="s">
        <v>54</v>
      </c>
      <c r="AC345" s="1"/>
      <c r="AD345" s="1"/>
      <c r="AE345" s="1"/>
      <c r="AF345" s="1"/>
      <c r="AG345" s="1" t="s">
        <v>50</v>
      </c>
      <c r="AH345" s="1"/>
      <c r="AI345" s="1" t="s">
        <v>8985</v>
      </c>
      <c r="AJ345" s="1" t="s">
        <v>263</v>
      </c>
      <c r="AK345" s="1" t="s">
        <v>8945</v>
      </c>
      <c r="AL345" s="1" t="s">
        <v>8945</v>
      </c>
      <c r="AM345" s="1" t="s">
        <v>364</v>
      </c>
      <c r="AN345" s="1" t="str">
        <f t="shared" si="10"/>
        <v>2020</v>
      </c>
      <c r="AO345" s="1">
        <f t="shared" si="11"/>
        <v>18</v>
      </c>
      <c r="AP345" s="1" t="s">
        <v>79</v>
      </c>
      <c r="AQ345" s="1" t="s">
        <v>61</v>
      </c>
      <c r="AR345" s="1" t="s">
        <v>840</v>
      </c>
      <c r="AS345" s="1" t="s">
        <v>338</v>
      </c>
      <c r="AT345" s="1" t="s">
        <v>8987</v>
      </c>
      <c r="AU345" s="1" t="s">
        <v>65</v>
      </c>
      <c r="AV345" s="1" t="s">
        <v>5358</v>
      </c>
      <c r="AW345" s="1" t="s">
        <v>54</v>
      </c>
      <c r="AX345" s="1" t="s">
        <v>2832</v>
      </c>
    </row>
    <row r="346" spans="1:50">
      <c r="A346" s="1" t="s">
        <v>8991</v>
      </c>
      <c r="B346" s="1" t="s">
        <v>8990</v>
      </c>
      <c r="C346" s="1"/>
      <c r="D346" s="1"/>
      <c r="E346" s="1"/>
      <c r="F346" s="1"/>
      <c r="G346" s="1" t="s">
        <v>54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 t="s">
        <v>54</v>
      </c>
      <c r="AC346" s="1"/>
      <c r="AD346" s="1"/>
      <c r="AE346" s="1"/>
      <c r="AF346" s="1"/>
      <c r="AG346" s="1"/>
      <c r="AH346" s="1"/>
      <c r="AI346" s="1" t="s">
        <v>8991</v>
      </c>
      <c r="AJ346" s="1" t="s">
        <v>149</v>
      </c>
      <c r="AK346" s="1" t="s">
        <v>1360</v>
      </c>
      <c r="AL346" s="1" t="s">
        <v>7830</v>
      </c>
      <c r="AM346" s="1" t="s">
        <v>7830</v>
      </c>
      <c r="AN346" s="1" t="str">
        <f t="shared" si="10"/>
        <v>2020</v>
      </c>
      <c r="AO346" s="1">
        <f t="shared" si="11"/>
        <v>39</v>
      </c>
      <c r="AP346" s="1" t="s">
        <v>60</v>
      </c>
      <c r="AQ346" s="1" t="s">
        <v>61</v>
      </c>
      <c r="AR346" s="1" t="s">
        <v>135</v>
      </c>
      <c r="AS346" s="1" t="s">
        <v>233</v>
      </c>
      <c r="AT346" s="1" t="s">
        <v>1417</v>
      </c>
      <c r="AU346" s="1" t="s">
        <v>92</v>
      </c>
      <c r="AV346" s="1" t="s">
        <v>121</v>
      </c>
      <c r="AW346" s="1" t="s">
        <v>116</v>
      </c>
      <c r="AX346" s="1" t="s">
        <v>1674</v>
      </c>
    </row>
    <row r="347" spans="1:50">
      <c r="A347" s="1" t="s">
        <v>8994</v>
      </c>
      <c r="B347" s="1" t="s">
        <v>8993</v>
      </c>
      <c r="C347" s="1"/>
      <c r="D347" s="1"/>
      <c r="E347" s="1"/>
      <c r="F347" s="1"/>
      <c r="G347" s="1" t="s">
        <v>55</v>
      </c>
      <c r="H347" s="1"/>
      <c r="I347" s="1"/>
      <c r="J347" s="1"/>
      <c r="K347" s="1" t="s">
        <v>55</v>
      </c>
      <c r="L347" s="1"/>
      <c r="M347" s="1"/>
      <c r="N347" s="1"/>
      <c r="O347" s="1"/>
      <c r="P347" s="1"/>
      <c r="Q347" s="1"/>
      <c r="R347" s="1"/>
      <c r="S347" s="1"/>
      <c r="T347" s="1"/>
      <c r="U347" s="1" t="s">
        <v>472</v>
      </c>
      <c r="V347" s="1" t="s">
        <v>273</v>
      </c>
      <c r="W347" s="1"/>
      <c r="X347" s="1"/>
      <c r="Y347" s="1"/>
      <c r="Z347" s="1"/>
      <c r="AA347" s="1"/>
      <c r="AB347" s="1" t="s">
        <v>55</v>
      </c>
      <c r="AC347" s="1"/>
      <c r="AD347" s="1"/>
      <c r="AE347" s="1"/>
      <c r="AF347" s="1"/>
      <c r="AG347" s="1" t="s">
        <v>472</v>
      </c>
      <c r="AH347" s="1" t="s">
        <v>273</v>
      </c>
      <c r="AI347" s="1" t="s">
        <v>8994</v>
      </c>
      <c r="AJ347" s="1" t="s">
        <v>126</v>
      </c>
      <c r="AK347" s="1" t="s">
        <v>523</v>
      </c>
      <c r="AL347" s="1" t="s">
        <v>523</v>
      </c>
      <c r="AM347" s="1" t="s">
        <v>8996</v>
      </c>
      <c r="AN347" s="1" t="str">
        <f t="shared" si="10"/>
        <v>2008</v>
      </c>
      <c r="AO347" s="1">
        <f t="shared" si="11"/>
        <v>2</v>
      </c>
      <c r="AP347" s="1" t="s">
        <v>79</v>
      </c>
      <c r="AQ347" s="1" t="s">
        <v>61</v>
      </c>
      <c r="AR347" s="1" t="s">
        <v>840</v>
      </c>
      <c r="AS347" s="1" t="s">
        <v>515</v>
      </c>
      <c r="AT347" s="1" t="s">
        <v>1523</v>
      </c>
      <c r="AU347" s="1" t="s">
        <v>65</v>
      </c>
      <c r="AV347" s="1" t="s">
        <v>304</v>
      </c>
      <c r="AW347" s="1"/>
      <c r="AX347" s="1"/>
    </row>
    <row r="348" spans="1:50">
      <c r="A348" s="1" t="s">
        <v>8998</v>
      </c>
      <c r="B348" s="1" t="s">
        <v>8997</v>
      </c>
      <c r="C348" s="1"/>
      <c r="D348" s="1"/>
      <c r="E348" s="1"/>
      <c r="F348" s="1"/>
      <c r="G348" s="1" t="s">
        <v>54</v>
      </c>
      <c r="H348" s="1"/>
      <c r="I348" s="1"/>
      <c r="J348" s="1" t="s">
        <v>54</v>
      </c>
      <c r="K348" s="1" t="s">
        <v>55</v>
      </c>
      <c r="L348" s="1" t="s">
        <v>116</v>
      </c>
      <c r="M348" s="1"/>
      <c r="N348" s="1"/>
      <c r="O348" s="1"/>
      <c r="P348" s="1"/>
      <c r="Q348" s="1"/>
      <c r="R348" s="1"/>
      <c r="S348" s="1"/>
      <c r="T348" s="1" t="s">
        <v>176</v>
      </c>
      <c r="U348" s="1" t="s">
        <v>71</v>
      </c>
      <c r="V348" s="1" t="s">
        <v>273</v>
      </c>
      <c r="W348" s="1" t="s">
        <v>148</v>
      </c>
      <c r="X348" s="1" t="s">
        <v>273</v>
      </c>
      <c r="Y348" s="1"/>
      <c r="Z348" s="1"/>
      <c r="AA348" s="1"/>
      <c r="AB348" s="1" t="s">
        <v>54</v>
      </c>
      <c r="AC348" s="1" t="s">
        <v>500</v>
      </c>
      <c r="AD348" s="1"/>
      <c r="AE348" s="1"/>
      <c r="AF348" s="1"/>
      <c r="AG348" s="1" t="s">
        <v>4045</v>
      </c>
      <c r="AH348" s="1" t="s">
        <v>273</v>
      </c>
      <c r="AI348" s="1" t="s">
        <v>8998</v>
      </c>
      <c r="AJ348" s="1" t="s">
        <v>128</v>
      </c>
      <c r="AK348" s="1" t="s">
        <v>523</v>
      </c>
      <c r="AL348" s="1" t="s">
        <v>523</v>
      </c>
      <c r="AM348" s="1" t="s">
        <v>4086</v>
      </c>
      <c r="AN348" s="1" t="str">
        <f t="shared" si="10"/>
        <v>2006</v>
      </c>
      <c r="AO348" s="1">
        <f t="shared" si="11"/>
        <v>28</v>
      </c>
      <c r="AP348" s="1" t="s">
        <v>79</v>
      </c>
      <c r="AQ348" s="1" t="s">
        <v>61</v>
      </c>
      <c r="AR348" s="1" t="s">
        <v>388</v>
      </c>
      <c r="AS348" s="1" t="s">
        <v>693</v>
      </c>
      <c r="AT348" s="1" t="s">
        <v>9000</v>
      </c>
      <c r="AU348" s="1" t="s">
        <v>226</v>
      </c>
      <c r="AV348" s="1" t="s">
        <v>9001</v>
      </c>
      <c r="AW348" s="1" t="s">
        <v>54</v>
      </c>
      <c r="AX348" s="1" t="s">
        <v>2832</v>
      </c>
    </row>
    <row r="349" spans="1:50">
      <c r="A349" s="1" t="s">
        <v>9003</v>
      </c>
      <c r="B349" s="1" t="s">
        <v>9002</v>
      </c>
      <c r="C349" s="1" t="s">
        <v>50</v>
      </c>
      <c r="D349" s="1" t="s">
        <v>125</v>
      </c>
      <c r="E349" s="1"/>
      <c r="F349" s="1"/>
      <c r="G349" s="1" t="s">
        <v>55</v>
      </c>
      <c r="H349" s="1" t="s">
        <v>472</v>
      </c>
      <c r="I349" s="1"/>
      <c r="J349" s="1"/>
      <c r="K349" s="1" t="s">
        <v>55</v>
      </c>
      <c r="L349" s="1" t="s">
        <v>116</v>
      </c>
      <c r="M349" s="1"/>
      <c r="N349" s="1"/>
      <c r="O349" s="1"/>
      <c r="P349" s="1"/>
      <c r="Q349" s="1" t="s">
        <v>500</v>
      </c>
      <c r="R349" s="1"/>
      <c r="S349" s="1"/>
      <c r="T349" s="1"/>
      <c r="U349" s="1" t="s">
        <v>472</v>
      </c>
      <c r="V349" s="1" t="s">
        <v>273</v>
      </c>
      <c r="W349" s="1" t="s">
        <v>54</v>
      </c>
      <c r="X349" s="1" t="s">
        <v>273</v>
      </c>
      <c r="Y349" s="1"/>
      <c r="Z349" s="1"/>
      <c r="AA349" s="1"/>
      <c r="AB349" s="1" t="s">
        <v>55</v>
      </c>
      <c r="AC349" s="1"/>
      <c r="AD349" s="1"/>
      <c r="AE349" s="1"/>
      <c r="AF349" s="1"/>
      <c r="AG349" s="1" t="s">
        <v>55</v>
      </c>
      <c r="AH349" s="1" t="s">
        <v>273</v>
      </c>
      <c r="AI349" s="1" t="s">
        <v>9003</v>
      </c>
      <c r="AJ349" s="1" t="s">
        <v>375</v>
      </c>
      <c r="AK349" s="1" t="s">
        <v>523</v>
      </c>
      <c r="AL349" s="1" t="s">
        <v>523</v>
      </c>
      <c r="AM349" s="1" t="s">
        <v>9006</v>
      </c>
      <c r="AN349" s="1" t="str">
        <f t="shared" si="10"/>
        <v>2012</v>
      </c>
      <c r="AO349" s="1">
        <f t="shared" si="11"/>
        <v>48</v>
      </c>
      <c r="AP349" s="1" t="s">
        <v>79</v>
      </c>
      <c r="AQ349" s="1" t="s">
        <v>102</v>
      </c>
      <c r="AR349" s="1" t="s">
        <v>103</v>
      </c>
      <c r="AS349" s="1" t="s">
        <v>7781</v>
      </c>
      <c r="AT349" s="1" t="s">
        <v>9005</v>
      </c>
      <c r="AU349" s="1" t="s">
        <v>4368</v>
      </c>
      <c r="AV349" s="1" t="s">
        <v>356</v>
      </c>
      <c r="AW349" s="1" t="s">
        <v>116</v>
      </c>
      <c r="AX349" s="1" t="s">
        <v>1674</v>
      </c>
    </row>
    <row r="350" spans="1:50">
      <c r="A350" s="1" t="s">
        <v>9008</v>
      </c>
      <c r="B350" s="1" t="s">
        <v>9007</v>
      </c>
      <c r="C350" s="1" t="s">
        <v>50</v>
      </c>
      <c r="D350" s="1" t="s">
        <v>125</v>
      </c>
      <c r="E350" s="1"/>
      <c r="F350" s="1"/>
      <c r="G350" s="1" t="s">
        <v>55</v>
      </c>
      <c r="H350" s="1" t="s">
        <v>141</v>
      </c>
      <c r="I350" s="1" t="s">
        <v>53</v>
      </c>
      <c r="J350" s="1"/>
      <c r="K350" s="1"/>
      <c r="L350" s="1"/>
      <c r="M350" s="1"/>
      <c r="N350" s="1"/>
      <c r="O350" s="1"/>
      <c r="P350" s="1"/>
      <c r="Q350" s="1" t="s">
        <v>500</v>
      </c>
      <c r="R350" s="1" t="s">
        <v>715</v>
      </c>
      <c r="S350" s="1" t="s">
        <v>500</v>
      </c>
      <c r="T350" s="1"/>
      <c r="U350" s="1"/>
      <c r="V350" s="1"/>
      <c r="W350" s="1"/>
      <c r="X350" s="1"/>
      <c r="Y350" s="1"/>
      <c r="Z350" s="1"/>
      <c r="AA350" s="1"/>
      <c r="AB350" s="1" t="s">
        <v>55</v>
      </c>
      <c r="AC350" s="1"/>
      <c r="AD350" s="1"/>
      <c r="AE350" s="1"/>
      <c r="AF350" s="1"/>
      <c r="AG350" s="1" t="s">
        <v>986</v>
      </c>
      <c r="AH350" s="1" t="s">
        <v>500</v>
      </c>
      <c r="AI350" s="1" t="s">
        <v>9008</v>
      </c>
      <c r="AJ350" s="1" t="s">
        <v>120</v>
      </c>
      <c r="AK350" s="1" t="s">
        <v>523</v>
      </c>
      <c r="AL350" s="1" t="s">
        <v>523</v>
      </c>
      <c r="AM350" s="1" t="s">
        <v>1079</v>
      </c>
      <c r="AN350" s="1" t="str">
        <f t="shared" si="10"/>
        <v>2019</v>
      </c>
      <c r="AO350" s="1">
        <f t="shared" si="11"/>
        <v>45</v>
      </c>
      <c r="AP350" s="1" t="s">
        <v>60</v>
      </c>
      <c r="AQ350" s="1" t="s">
        <v>61</v>
      </c>
      <c r="AR350" s="1" t="s">
        <v>388</v>
      </c>
      <c r="AS350" s="1" t="s">
        <v>382</v>
      </c>
      <c r="AT350" s="1" t="s">
        <v>837</v>
      </c>
      <c r="AU350" s="1" t="s">
        <v>235</v>
      </c>
      <c r="AV350" s="1" t="s">
        <v>56</v>
      </c>
      <c r="AW350" s="1" t="s">
        <v>55</v>
      </c>
      <c r="AX350" s="1" t="s">
        <v>475</v>
      </c>
    </row>
    <row r="351" spans="1:50">
      <c r="A351" s="1" t="s">
        <v>9014</v>
      </c>
      <c r="B351" s="1" t="s">
        <v>9013</v>
      </c>
      <c r="C351" s="1"/>
      <c r="D351" s="1"/>
      <c r="E351" s="1"/>
      <c r="F351" s="1"/>
      <c r="G351" s="1" t="s">
        <v>53</v>
      </c>
      <c r="H351" s="1" t="s">
        <v>986</v>
      </c>
      <c r="I351" s="1"/>
      <c r="J351" s="1"/>
      <c r="K351" s="1"/>
      <c r="L351" s="1"/>
      <c r="M351" s="1"/>
      <c r="N351" s="1"/>
      <c r="O351" s="1"/>
      <c r="P351" s="1"/>
      <c r="Q351" s="1" t="s">
        <v>382</v>
      </c>
      <c r="R351" s="1"/>
      <c r="S351" s="1"/>
      <c r="T351" s="1"/>
      <c r="U351" s="1" t="s">
        <v>472</v>
      </c>
      <c r="V351" s="1" t="s">
        <v>958</v>
      </c>
      <c r="W351" s="1"/>
      <c r="X351" s="1"/>
      <c r="Y351" s="1"/>
      <c r="Z351" s="1"/>
      <c r="AA351" s="1"/>
      <c r="AB351" s="1" t="s">
        <v>53</v>
      </c>
      <c r="AC351" s="1"/>
      <c r="AD351" s="1"/>
      <c r="AE351" s="1"/>
      <c r="AF351" s="1"/>
      <c r="AG351" s="1" t="s">
        <v>3072</v>
      </c>
      <c r="AH351" s="1" t="s">
        <v>958</v>
      </c>
      <c r="AI351" s="1" t="s">
        <v>9014</v>
      </c>
      <c r="AJ351" s="1" t="s">
        <v>104</v>
      </c>
      <c r="AK351" s="1" t="s">
        <v>9011</v>
      </c>
      <c r="AL351" s="1" t="s">
        <v>9011</v>
      </c>
      <c r="AM351" s="1" t="s">
        <v>5844</v>
      </c>
      <c r="AN351" s="1" t="str">
        <f t="shared" si="10"/>
        <v>2019</v>
      </c>
      <c r="AO351" s="1">
        <f t="shared" si="11"/>
        <v>74</v>
      </c>
      <c r="AP351" s="1" t="s">
        <v>79</v>
      </c>
      <c r="AQ351" s="1" t="s">
        <v>61</v>
      </c>
      <c r="AR351" s="1" t="s">
        <v>646</v>
      </c>
      <c r="AS351" s="1" t="s">
        <v>81</v>
      </c>
      <c r="AT351" s="1" t="s">
        <v>214</v>
      </c>
      <c r="AU351" s="1" t="s">
        <v>311</v>
      </c>
      <c r="AV351" s="1" t="s">
        <v>57</v>
      </c>
      <c r="AW351" s="1" t="s">
        <v>99</v>
      </c>
      <c r="AX351" s="1" t="s">
        <v>4035</v>
      </c>
    </row>
    <row r="352" spans="1:50">
      <c r="A352" s="1" t="s">
        <v>9023</v>
      </c>
      <c r="B352" s="1" t="s">
        <v>9022</v>
      </c>
      <c r="C352" s="1"/>
      <c r="D352" s="1"/>
      <c r="E352" s="1"/>
      <c r="F352" s="1"/>
      <c r="G352" s="1" t="s">
        <v>49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 t="s">
        <v>986</v>
      </c>
      <c r="S352" s="1" t="s">
        <v>382</v>
      </c>
      <c r="T352" s="1"/>
      <c r="U352" s="1"/>
      <c r="V352" s="1"/>
      <c r="W352" s="1"/>
      <c r="X352" s="1"/>
      <c r="Y352" s="1"/>
      <c r="Z352" s="1"/>
      <c r="AA352" s="1"/>
      <c r="AB352" s="1" t="s">
        <v>49</v>
      </c>
      <c r="AC352" s="1"/>
      <c r="AD352" s="1"/>
      <c r="AE352" s="1"/>
      <c r="AF352" s="1"/>
      <c r="AG352" s="1" t="s">
        <v>986</v>
      </c>
      <c r="AH352" s="1" t="s">
        <v>382</v>
      </c>
      <c r="AI352" s="1" t="s">
        <v>9023</v>
      </c>
      <c r="AJ352" s="1" t="s">
        <v>158</v>
      </c>
      <c r="AK352" s="1" t="s">
        <v>9011</v>
      </c>
      <c r="AL352" s="1" t="s">
        <v>9011</v>
      </c>
      <c r="AM352" s="1" t="s">
        <v>877</v>
      </c>
      <c r="AN352" s="1" t="str">
        <f t="shared" si="10"/>
        <v>2019</v>
      </c>
      <c r="AO352" s="1">
        <f t="shared" si="11"/>
        <v>10</v>
      </c>
      <c r="AP352" s="1" t="s">
        <v>79</v>
      </c>
      <c r="AQ352" s="1" t="s">
        <v>61</v>
      </c>
      <c r="AR352" s="1" t="s">
        <v>1271</v>
      </c>
      <c r="AS352" s="1" t="s">
        <v>63</v>
      </c>
      <c r="AT352" s="1" t="s">
        <v>7766</v>
      </c>
      <c r="AU352" s="1" t="s">
        <v>65</v>
      </c>
      <c r="AV352" s="1" t="s">
        <v>56</v>
      </c>
      <c r="AW352" s="1" t="s">
        <v>116</v>
      </c>
      <c r="AX352" s="1" t="s">
        <v>1674</v>
      </c>
    </row>
    <row r="353" spans="1:50">
      <c r="A353" s="1" t="s">
        <v>9026</v>
      </c>
      <c r="B353" s="1" t="s">
        <v>9025</v>
      </c>
      <c r="C353" s="1"/>
      <c r="D353" s="1"/>
      <c r="E353" s="1"/>
      <c r="F353" s="1"/>
      <c r="G353" s="1" t="s">
        <v>55</v>
      </c>
      <c r="H353" s="1"/>
      <c r="I353" s="1"/>
      <c r="J353" s="1" t="s">
        <v>54</v>
      </c>
      <c r="K353" s="1" t="s">
        <v>55</v>
      </c>
      <c r="L353" s="1"/>
      <c r="M353" s="1"/>
      <c r="N353" s="1"/>
      <c r="O353" s="1"/>
      <c r="P353" s="1"/>
      <c r="Q353" s="1"/>
      <c r="R353" s="1"/>
      <c r="S353" s="1"/>
      <c r="T353" s="1" t="s">
        <v>50</v>
      </c>
      <c r="U353" s="1" t="s">
        <v>53</v>
      </c>
      <c r="V353" s="1" t="s">
        <v>169</v>
      </c>
      <c r="W353" s="1"/>
      <c r="X353" s="1"/>
      <c r="Y353" s="1"/>
      <c r="Z353" s="1"/>
      <c r="AA353" s="1"/>
      <c r="AB353" s="1" t="s">
        <v>55</v>
      </c>
      <c r="AC353" s="1" t="s">
        <v>169</v>
      </c>
      <c r="AD353" s="1"/>
      <c r="AE353" s="1"/>
      <c r="AF353" s="1"/>
      <c r="AG353" s="1"/>
      <c r="AH353" s="1"/>
      <c r="AI353" s="1" t="s">
        <v>9026</v>
      </c>
      <c r="AJ353" s="1" t="s">
        <v>367</v>
      </c>
      <c r="AK353" s="1" t="s">
        <v>9011</v>
      </c>
      <c r="AL353" s="1" t="s">
        <v>9011</v>
      </c>
      <c r="AM353" s="1" t="s">
        <v>8134</v>
      </c>
      <c r="AN353" s="1" t="str">
        <f t="shared" si="10"/>
        <v>2020</v>
      </c>
      <c r="AO353" s="1">
        <f t="shared" si="11"/>
        <v>26</v>
      </c>
      <c r="AP353" s="1" t="s">
        <v>79</v>
      </c>
      <c r="AQ353" s="1" t="s">
        <v>61</v>
      </c>
      <c r="AR353" s="1" t="s">
        <v>388</v>
      </c>
      <c r="AS353" s="1" t="s">
        <v>136</v>
      </c>
      <c r="AT353" s="1" t="s">
        <v>569</v>
      </c>
      <c r="AU353" s="1" t="s">
        <v>9028</v>
      </c>
      <c r="AV353" s="1" t="s">
        <v>9029</v>
      </c>
      <c r="AW353" s="1"/>
      <c r="AX353" s="1"/>
    </row>
    <row r="354" spans="1:50">
      <c r="A354" s="1" t="s">
        <v>8755</v>
      </c>
      <c r="B354" s="1" t="s">
        <v>9088</v>
      </c>
      <c r="C354" s="1"/>
      <c r="D354" s="1"/>
      <c r="E354" s="1"/>
      <c r="F354" s="1"/>
      <c r="G354" s="1" t="s">
        <v>49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 t="s">
        <v>472</v>
      </c>
      <c r="S354" s="1" t="s">
        <v>136</v>
      </c>
      <c r="T354" s="1"/>
      <c r="U354" s="1"/>
      <c r="V354" s="1"/>
      <c r="W354" s="1"/>
      <c r="X354" s="1"/>
      <c r="Y354" s="1"/>
      <c r="Z354" s="1"/>
      <c r="AA354" s="1"/>
      <c r="AB354" s="1" t="s">
        <v>49</v>
      </c>
      <c r="AC354" s="1"/>
      <c r="AD354" s="1"/>
      <c r="AE354" s="1"/>
      <c r="AF354" s="1"/>
      <c r="AG354" s="1"/>
      <c r="AH354" s="1"/>
      <c r="AI354" s="1" t="s">
        <v>8755</v>
      </c>
      <c r="AJ354" s="1" t="s">
        <v>217</v>
      </c>
      <c r="AK354" s="1" t="s">
        <v>9071</v>
      </c>
      <c r="AL354" s="1" t="s">
        <v>178</v>
      </c>
      <c r="AM354" s="1" t="s">
        <v>9089</v>
      </c>
      <c r="AN354" s="1" t="str">
        <f t="shared" si="10"/>
        <v>2008</v>
      </c>
      <c r="AO354" s="1">
        <f t="shared" si="11"/>
        <v>12</v>
      </c>
      <c r="AP354" s="1" t="s">
        <v>79</v>
      </c>
      <c r="AQ354" s="1" t="s">
        <v>102</v>
      </c>
      <c r="AR354" s="1"/>
      <c r="AS354" s="1"/>
      <c r="AT354" s="1"/>
      <c r="AU354" s="1"/>
      <c r="AV354" s="1" t="s">
        <v>56</v>
      </c>
      <c r="AW354" s="1"/>
      <c r="AX354" s="1"/>
    </row>
    <row r="355" spans="1:50">
      <c r="A355" s="1" t="s">
        <v>9123</v>
      </c>
      <c r="B355" s="1" t="s">
        <v>9122</v>
      </c>
      <c r="C355" s="1"/>
      <c r="D355" s="1"/>
      <c r="E355" s="1"/>
      <c r="F355" s="1"/>
      <c r="G355" s="1" t="s">
        <v>53</v>
      </c>
      <c r="H355" s="1"/>
      <c r="I355" s="1"/>
      <c r="J355" s="1" t="s">
        <v>54</v>
      </c>
      <c r="K355" s="1"/>
      <c r="L355" s="1"/>
      <c r="M355" s="1"/>
      <c r="N355" s="1"/>
      <c r="O355" s="1"/>
      <c r="P355" s="1"/>
      <c r="Q355" s="1"/>
      <c r="R355" s="1"/>
      <c r="S355" s="1"/>
      <c r="T355" s="1" t="s">
        <v>141</v>
      </c>
      <c r="U355" s="1"/>
      <c r="V355" s="1"/>
      <c r="W355" s="1"/>
      <c r="X355" s="1"/>
      <c r="Y355" s="1"/>
      <c r="Z355" s="1"/>
      <c r="AA355" s="1"/>
      <c r="AB355" s="1" t="s">
        <v>53</v>
      </c>
      <c r="AC355" s="1" t="s">
        <v>219</v>
      </c>
      <c r="AD355" s="1"/>
      <c r="AE355" s="1"/>
      <c r="AF355" s="1"/>
      <c r="AG355" s="1" t="s">
        <v>141</v>
      </c>
      <c r="AH355" s="1" t="s">
        <v>219</v>
      </c>
      <c r="AI355" s="1" t="s">
        <v>9123</v>
      </c>
      <c r="AJ355" s="1" t="s">
        <v>158</v>
      </c>
      <c r="AK355" s="1" t="s">
        <v>9071</v>
      </c>
      <c r="AL355" s="1" t="s">
        <v>9071</v>
      </c>
      <c r="AM355" s="1" t="s">
        <v>9126</v>
      </c>
      <c r="AN355" s="1" t="str">
        <f t="shared" si="10"/>
        <v>2016</v>
      </c>
      <c r="AO355" s="1">
        <f t="shared" si="11"/>
        <v>7</v>
      </c>
      <c r="AP355" s="1" t="s">
        <v>79</v>
      </c>
      <c r="AQ355" s="1" t="s">
        <v>102</v>
      </c>
      <c r="AR355" s="1" t="s">
        <v>346</v>
      </c>
      <c r="AS355" s="1" t="s">
        <v>240</v>
      </c>
      <c r="AT355" s="1" t="s">
        <v>844</v>
      </c>
      <c r="AU355" s="1" t="s">
        <v>65</v>
      </c>
      <c r="AV355" s="1" t="s">
        <v>1922</v>
      </c>
      <c r="AW355" s="1" t="s">
        <v>116</v>
      </c>
      <c r="AX355" s="1" t="s">
        <v>1674</v>
      </c>
    </row>
    <row r="356" spans="1:50">
      <c r="A356" s="1" t="s">
        <v>8755</v>
      </c>
      <c r="B356" s="1" t="s">
        <v>9141</v>
      </c>
      <c r="C356" s="1"/>
      <c r="D356" s="1"/>
      <c r="E356" s="1"/>
      <c r="F356" s="1"/>
      <c r="G356" s="1" t="s">
        <v>50</v>
      </c>
      <c r="H356" s="1"/>
      <c r="I356" s="1" t="s">
        <v>53</v>
      </c>
      <c r="J356" s="1"/>
      <c r="K356" s="1"/>
      <c r="L356" s="1"/>
      <c r="M356" s="1"/>
      <c r="N356" s="1"/>
      <c r="O356" s="1"/>
      <c r="P356" s="1"/>
      <c r="Q356" s="1"/>
      <c r="R356" s="1" t="s">
        <v>55</v>
      </c>
      <c r="S356" s="1" t="s">
        <v>219</v>
      </c>
      <c r="T356" s="1"/>
      <c r="U356" s="1"/>
      <c r="V356" s="1"/>
      <c r="W356" s="1"/>
      <c r="X356" s="1"/>
      <c r="Y356" s="1"/>
      <c r="Z356" s="1"/>
      <c r="AA356" s="1"/>
      <c r="AB356" s="1" t="s">
        <v>50</v>
      </c>
      <c r="AC356" s="1"/>
      <c r="AD356" s="1"/>
      <c r="AE356" s="1"/>
      <c r="AF356" s="1"/>
      <c r="AG356" s="1" t="s">
        <v>55</v>
      </c>
      <c r="AH356" s="1" t="s">
        <v>219</v>
      </c>
      <c r="AI356" s="1" t="s">
        <v>8755</v>
      </c>
      <c r="AJ356" s="1" t="s">
        <v>217</v>
      </c>
      <c r="AK356" s="1" t="s">
        <v>9071</v>
      </c>
      <c r="AL356" s="1" t="s">
        <v>9143</v>
      </c>
      <c r="AM356" s="1" t="s">
        <v>1072</v>
      </c>
      <c r="AN356" s="1" t="str">
        <f t="shared" si="10"/>
        <v>2009</v>
      </c>
      <c r="AO356" s="1">
        <f t="shared" si="11"/>
        <v>12</v>
      </c>
      <c r="AP356" s="1" t="s">
        <v>79</v>
      </c>
      <c r="AQ356" s="1" t="s">
        <v>61</v>
      </c>
      <c r="AR356" s="1"/>
      <c r="AS356" s="1"/>
      <c r="AT356" s="1"/>
      <c r="AU356" s="1" t="s">
        <v>65</v>
      </c>
      <c r="AV356" s="1" t="s">
        <v>56</v>
      </c>
      <c r="AW356" s="1"/>
      <c r="AX356" s="1"/>
    </row>
    <row r="357" spans="1:50">
      <c r="A357" s="1" t="s">
        <v>9292</v>
      </c>
      <c r="B357" s="1" t="s">
        <v>9291</v>
      </c>
      <c r="C357" s="1"/>
      <c r="D357" s="1"/>
      <c r="E357" s="1"/>
      <c r="F357" s="1"/>
      <c r="G357" s="1" t="s">
        <v>55</v>
      </c>
      <c r="H357" s="1"/>
      <c r="I357" s="1"/>
      <c r="J357" s="1"/>
      <c r="K357" s="1" t="s">
        <v>55</v>
      </c>
      <c r="L357" s="1" t="s">
        <v>116</v>
      </c>
      <c r="M357" s="1"/>
      <c r="N357" s="1"/>
      <c r="O357" s="1"/>
      <c r="P357" s="1"/>
      <c r="Q357" s="1"/>
      <c r="R357" s="1"/>
      <c r="S357" s="1"/>
      <c r="T357" s="1"/>
      <c r="U357" s="1" t="s">
        <v>141</v>
      </c>
      <c r="V357" s="1" t="s">
        <v>63</v>
      </c>
      <c r="W357" s="1" t="s">
        <v>50</v>
      </c>
      <c r="X357" s="1" t="s">
        <v>63</v>
      </c>
      <c r="Y357" s="1"/>
      <c r="Z357" s="1"/>
      <c r="AA357" s="1"/>
      <c r="AB357" s="1" t="s">
        <v>55</v>
      </c>
      <c r="AC357" s="1"/>
      <c r="AD357" s="1"/>
      <c r="AE357" s="1"/>
      <c r="AF357" s="1"/>
      <c r="AG357" s="1"/>
      <c r="AH357" s="1"/>
      <c r="AI357" s="1" t="s">
        <v>9292</v>
      </c>
      <c r="AJ357" s="1" t="s">
        <v>351</v>
      </c>
      <c r="AK357" s="1" t="s">
        <v>9293</v>
      </c>
      <c r="AL357" s="1" t="s">
        <v>9293</v>
      </c>
      <c r="AM357" s="1" t="s">
        <v>604</v>
      </c>
      <c r="AN357" s="1" t="str">
        <f t="shared" si="10"/>
        <v>2019</v>
      </c>
      <c r="AO357" s="1">
        <f t="shared" si="11"/>
        <v>54</v>
      </c>
      <c r="AP357" s="1" t="s">
        <v>79</v>
      </c>
      <c r="AQ357" s="1" t="s">
        <v>61</v>
      </c>
      <c r="AR357" s="1" t="s">
        <v>103</v>
      </c>
      <c r="AS357" s="1" t="s">
        <v>338</v>
      </c>
      <c r="AT357" s="1" t="s">
        <v>9295</v>
      </c>
      <c r="AU357" s="1" t="s">
        <v>105</v>
      </c>
      <c r="AV357" s="1" t="s">
        <v>1667</v>
      </c>
      <c r="AW357" s="1"/>
      <c r="AX357" s="1"/>
    </row>
    <row r="358" spans="1:50">
      <c r="A358" s="1" t="s">
        <v>9297</v>
      </c>
      <c r="B358" s="1" t="s">
        <v>9296</v>
      </c>
      <c r="C358" s="1"/>
      <c r="D358" s="1"/>
      <c r="E358" s="1"/>
      <c r="F358" s="1"/>
      <c r="G358" s="1" t="s">
        <v>50</v>
      </c>
      <c r="H358" s="1"/>
      <c r="I358" s="1" t="s">
        <v>53</v>
      </c>
      <c r="J358" s="1"/>
      <c r="K358" s="1" t="s">
        <v>55</v>
      </c>
      <c r="L358" s="1" t="s">
        <v>116</v>
      </c>
      <c r="M358" s="1"/>
      <c r="N358" s="1"/>
      <c r="O358" s="1"/>
      <c r="P358" s="1"/>
      <c r="Q358" s="1"/>
      <c r="R358" s="1" t="s">
        <v>472</v>
      </c>
      <c r="S358" s="1" t="s">
        <v>219</v>
      </c>
      <c r="T358" s="1"/>
      <c r="U358" s="1" t="s">
        <v>3946</v>
      </c>
      <c r="V358" s="1" t="s">
        <v>958</v>
      </c>
      <c r="W358" s="1" t="s">
        <v>141</v>
      </c>
      <c r="X358" s="1" t="s">
        <v>958</v>
      </c>
      <c r="Y358" s="1"/>
      <c r="Z358" s="1"/>
      <c r="AA358" s="1"/>
      <c r="AB358" s="1" t="s">
        <v>50</v>
      </c>
      <c r="AC358" s="1"/>
      <c r="AD358" s="1"/>
      <c r="AE358" s="1"/>
      <c r="AF358" s="1"/>
      <c r="AG358" s="1" t="s">
        <v>7098</v>
      </c>
      <c r="AH358" s="1" t="s">
        <v>958</v>
      </c>
      <c r="AI358" s="1" t="s">
        <v>9297</v>
      </c>
      <c r="AJ358" s="1" t="s">
        <v>584</v>
      </c>
      <c r="AK358" s="1" t="s">
        <v>9293</v>
      </c>
      <c r="AL358" s="1" t="s">
        <v>9293</v>
      </c>
      <c r="AM358" s="1" t="s">
        <v>9204</v>
      </c>
      <c r="AN358" s="1" t="str">
        <f t="shared" si="10"/>
        <v>2010</v>
      </c>
      <c r="AO358" s="1">
        <f t="shared" si="11"/>
        <v>27</v>
      </c>
      <c r="AP358" s="1" t="s">
        <v>79</v>
      </c>
      <c r="AQ358" s="1" t="s">
        <v>102</v>
      </c>
      <c r="AR358" s="1" t="s">
        <v>646</v>
      </c>
      <c r="AS358" s="1" t="s">
        <v>104</v>
      </c>
      <c r="AT358" s="1" t="s">
        <v>9299</v>
      </c>
      <c r="AU358" s="1" t="s">
        <v>114</v>
      </c>
      <c r="AV358" s="1" t="s">
        <v>588</v>
      </c>
      <c r="AW358" s="1" t="s">
        <v>116</v>
      </c>
      <c r="AX358" s="1" t="s">
        <v>1674</v>
      </c>
    </row>
    <row r="359" spans="1:50">
      <c r="A359" s="1" t="s">
        <v>9301</v>
      </c>
      <c r="B359" s="1" t="s">
        <v>9300</v>
      </c>
      <c r="C359" s="1"/>
      <c r="D359" s="1"/>
      <c r="E359" s="1"/>
      <c r="F359" s="1"/>
      <c r="G359" s="1" t="s">
        <v>55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 t="s">
        <v>55</v>
      </c>
      <c r="AC359" s="1"/>
      <c r="AD359" s="1"/>
      <c r="AE359" s="1"/>
      <c r="AF359" s="1"/>
      <c r="AG359" s="1"/>
      <c r="AH359" s="1"/>
      <c r="AI359" s="1" t="s">
        <v>9301</v>
      </c>
      <c r="AJ359" s="1" t="s">
        <v>375</v>
      </c>
      <c r="AK359" s="1" t="s">
        <v>9293</v>
      </c>
      <c r="AL359" s="1" t="s">
        <v>9293</v>
      </c>
      <c r="AM359" s="1" t="s">
        <v>527</v>
      </c>
      <c r="AN359" s="1" t="str">
        <f t="shared" si="10"/>
        <v>2018</v>
      </c>
      <c r="AO359" s="1">
        <f t="shared" si="11"/>
        <v>54</v>
      </c>
      <c r="AP359" s="1" t="s">
        <v>60</v>
      </c>
      <c r="AQ359" s="1" t="s">
        <v>61</v>
      </c>
      <c r="AR359" s="1" t="s">
        <v>449</v>
      </c>
      <c r="AS359" s="1" t="s">
        <v>1576</v>
      </c>
      <c r="AT359" s="1" t="s">
        <v>1529</v>
      </c>
      <c r="AU359" s="1" t="s">
        <v>311</v>
      </c>
      <c r="AV359" s="1" t="s">
        <v>275</v>
      </c>
      <c r="AW359" s="1"/>
      <c r="AX359" s="1"/>
    </row>
    <row r="360" spans="1:50">
      <c r="A360" s="1" t="s">
        <v>9304</v>
      </c>
      <c r="B360" s="1" t="s">
        <v>9303</v>
      </c>
      <c r="C360" s="1"/>
      <c r="D360" s="1"/>
      <c r="E360" s="1"/>
      <c r="F360" s="1"/>
      <c r="G360" s="1" t="s">
        <v>54</v>
      </c>
      <c r="H360" s="1"/>
      <c r="I360" s="1" t="s">
        <v>53</v>
      </c>
      <c r="J360" s="1"/>
      <c r="K360" s="1" t="s">
        <v>55</v>
      </c>
      <c r="L360" s="1" t="s">
        <v>116</v>
      </c>
      <c r="M360" s="1"/>
      <c r="N360" s="1"/>
      <c r="O360" s="1"/>
      <c r="P360" s="1"/>
      <c r="Q360" s="1"/>
      <c r="R360" s="1" t="s">
        <v>986</v>
      </c>
      <c r="S360" s="1" t="s">
        <v>219</v>
      </c>
      <c r="T360" s="1"/>
      <c r="U360" s="1" t="s">
        <v>116</v>
      </c>
      <c r="V360" s="1" t="s">
        <v>500</v>
      </c>
      <c r="W360" s="1" t="s">
        <v>2095</v>
      </c>
      <c r="X360" s="1" t="s">
        <v>500</v>
      </c>
      <c r="Y360" s="1"/>
      <c r="Z360" s="1"/>
      <c r="AA360" s="1"/>
      <c r="AB360" s="1" t="s">
        <v>54</v>
      </c>
      <c r="AC360" s="1"/>
      <c r="AD360" s="1"/>
      <c r="AE360" s="1"/>
      <c r="AF360" s="1"/>
      <c r="AG360" s="1" t="s">
        <v>99</v>
      </c>
      <c r="AH360" s="1" t="s">
        <v>500</v>
      </c>
      <c r="AI360" s="1" t="s">
        <v>9304</v>
      </c>
      <c r="AJ360" s="1" t="s">
        <v>217</v>
      </c>
      <c r="AK360" s="1" t="s">
        <v>9293</v>
      </c>
      <c r="AL360" s="1" t="s">
        <v>9293</v>
      </c>
      <c r="AM360" s="1" t="s">
        <v>5894</v>
      </c>
      <c r="AN360" s="1" t="str">
        <f t="shared" si="10"/>
        <v>2020</v>
      </c>
      <c r="AO360" s="1">
        <f t="shared" si="11"/>
        <v>16</v>
      </c>
      <c r="AP360" s="1" t="s">
        <v>79</v>
      </c>
      <c r="AQ360" s="1" t="s">
        <v>102</v>
      </c>
      <c r="AR360" s="1" t="s">
        <v>168</v>
      </c>
      <c r="AS360" s="1" t="s">
        <v>351</v>
      </c>
      <c r="AT360" s="1" t="s">
        <v>722</v>
      </c>
      <c r="AU360" s="1" t="s">
        <v>65</v>
      </c>
      <c r="AV360" s="1" t="s">
        <v>2482</v>
      </c>
      <c r="AW360" s="1" t="s">
        <v>116</v>
      </c>
      <c r="AX360" s="1" t="s">
        <v>1674</v>
      </c>
    </row>
    <row r="361" spans="1:50">
      <c r="A361" s="1" t="s">
        <v>9315</v>
      </c>
      <c r="B361" s="1" t="s">
        <v>9314</v>
      </c>
      <c r="C361" s="1"/>
      <c r="D361" s="1"/>
      <c r="E361" s="1"/>
      <c r="F361" s="1"/>
      <c r="G361" s="1" t="s">
        <v>55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 t="s">
        <v>55</v>
      </c>
      <c r="AC361" s="1"/>
      <c r="AD361" s="1"/>
      <c r="AE361" s="1"/>
      <c r="AF361" s="1"/>
      <c r="AG361" s="1"/>
      <c r="AH361" s="1"/>
      <c r="AI361" s="1" t="s">
        <v>9315</v>
      </c>
      <c r="AJ361" s="1" t="s">
        <v>101</v>
      </c>
      <c r="AK361" s="1" t="s">
        <v>9293</v>
      </c>
      <c r="AL361" s="1" t="s">
        <v>8573</v>
      </c>
      <c r="AM361" s="1" t="s">
        <v>1012</v>
      </c>
      <c r="AN361" s="1" t="str">
        <f t="shared" si="10"/>
        <v>2017</v>
      </c>
      <c r="AO361" s="1">
        <f t="shared" si="11"/>
        <v>35</v>
      </c>
      <c r="AP361" s="1" t="s">
        <v>60</v>
      </c>
      <c r="AQ361" s="1" t="s">
        <v>61</v>
      </c>
      <c r="AR361" s="1" t="s">
        <v>135</v>
      </c>
      <c r="AS361" s="1" t="s">
        <v>136</v>
      </c>
      <c r="AT361" s="1" t="s">
        <v>137</v>
      </c>
      <c r="AU361" s="1" t="s">
        <v>114</v>
      </c>
      <c r="AV361" s="1" t="s">
        <v>1667</v>
      </c>
      <c r="AW361" s="1"/>
      <c r="AX361" s="1"/>
    </row>
    <row r="362" spans="1:50">
      <c r="A362" s="1" t="s">
        <v>9318</v>
      </c>
      <c r="B362" s="1" t="s">
        <v>9317</v>
      </c>
      <c r="C362" s="1"/>
      <c r="D362" s="1"/>
      <c r="E362" s="1"/>
      <c r="F362" s="1"/>
      <c r="G362" s="1"/>
      <c r="H362" s="1"/>
      <c r="I362" s="1"/>
      <c r="J362" s="1"/>
      <c r="K362" s="1"/>
      <c r="L362" s="1" t="s">
        <v>116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 t="s">
        <v>53</v>
      </c>
      <c r="X362" s="1" t="s">
        <v>958</v>
      </c>
      <c r="Y362" s="1"/>
      <c r="Z362" s="1"/>
      <c r="AA362" s="1"/>
      <c r="AB362" s="1"/>
      <c r="AC362" s="1"/>
      <c r="AD362" s="1"/>
      <c r="AE362" s="1"/>
      <c r="AF362" s="1"/>
      <c r="AG362" s="1" t="s">
        <v>53</v>
      </c>
      <c r="AH362" s="1" t="s">
        <v>958</v>
      </c>
      <c r="AI362" s="1" t="s">
        <v>9318</v>
      </c>
      <c r="AJ362" s="1" t="s">
        <v>217</v>
      </c>
      <c r="AK362" s="1" t="s">
        <v>9293</v>
      </c>
      <c r="AL362" s="1" t="s">
        <v>9293</v>
      </c>
      <c r="AM362" s="1" t="s">
        <v>5087</v>
      </c>
      <c r="AN362" s="1" t="str">
        <f t="shared" si="10"/>
        <v>2017</v>
      </c>
      <c r="AO362" s="1">
        <f t="shared" si="11"/>
        <v>13</v>
      </c>
      <c r="AP362" s="1" t="s">
        <v>60</v>
      </c>
      <c r="AQ362" s="1" t="s">
        <v>61</v>
      </c>
      <c r="AR362" s="1" t="s">
        <v>255</v>
      </c>
      <c r="AS362" s="1" t="s">
        <v>136</v>
      </c>
      <c r="AT362" s="1" t="s">
        <v>9320</v>
      </c>
      <c r="AU362" s="1" t="s">
        <v>65</v>
      </c>
      <c r="AV362" s="1" t="s">
        <v>1322</v>
      </c>
      <c r="AW362" s="1"/>
      <c r="AX362" s="1"/>
    </row>
    <row r="363" spans="1:50">
      <c r="A363" s="1" t="s">
        <v>4054</v>
      </c>
      <c r="B363" s="1" t="s">
        <v>9335</v>
      </c>
      <c r="C363" s="1"/>
      <c r="D363" s="1"/>
      <c r="E363" s="1"/>
      <c r="F363" s="1"/>
      <c r="G363" s="1" t="s">
        <v>54</v>
      </c>
      <c r="H363" s="1"/>
      <c r="I363" s="1" t="s">
        <v>53</v>
      </c>
      <c r="J363" s="1"/>
      <c r="K363" s="1" t="s">
        <v>55</v>
      </c>
      <c r="L363" s="1"/>
      <c r="M363" s="1"/>
      <c r="N363" s="1"/>
      <c r="O363" s="1"/>
      <c r="P363" s="1"/>
      <c r="Q363" s="1"/>
      <c r="R363" s="1" t="s">
        <v>50</v>
      </c>
      <c r="S363" s="1" t="s">
        <v>136</v>
      </c>
      <c r="T363" s="1"/>
      <c r="U363" s="1" t="s">
        <v>53</v>
      </c>
      <c r="V363" s="1" t="s">
        <v>136</v>
      </c>
      <c r="W363" s="1"/>
      <c r="X363" s="1"/>
      <c r="Y363" s="1"/>
      <c r="Z363" s="1"/>
      <c r="AA363" s="1"/>
      <c r="AB363" s="1" t="s">
        <v>54</v>
      </c>
      <c r="AC363" s="1"/>
      <c r="AD363" s="1"/>
      <c r="AE363" s="1"/>
      <c r="AF363" s="1"/>
      <c r="AG363" s="1" t="s">
        <v>54</v>
      </c>
      <c r="AH363" s="1" t="s">
        <v>136</v>
      </c>
      <c r="AI363" s="1" t="s">
        <v>4054</v>
      </c>
      <c r="AJ363" s="1" t="s">
        <v>63</v>
      </c>
      <c r="AK363" s="1" t="s">
        <v>9293</v>
      </c>
      <c r="AL363" s="1" t="s">
        <v>9328</v>
      </c>
      <c r="AM363" s="1" t="s">
        <v>5528</v>
      </c>
      <c r="AN363" s="1" t="str">
        <f t="shared" si="10"/>
        <v>2009</v>
      </c>
      <c r="AO363" s="1">
        <f t="shared" si="11"/>
        <v>27</v>
      </c>
      <c r="AP363" s="1" t="s">
        <v>60</v>
      </c>
      <c r="AQ363" s="1" t="s">
        <v>61</v>
      </c>
      <c r="AR363" s="1"/>
      <c r="AS363" s="1"/>
      <c r="AT363" s="1"/>
      <c r="AU363" s="1" t="s">
        <v>4368</v>
      </c>
      <c r="AV363" s="1" t="s">
        <v>56</v>
      </c>
      <c r="AW363" s="1"/>
      <c r="AX363" s="1"/>
    </row>
    <row r="364" spans="1:50">
      <c r="A364" s="1" t="s">
        <v>9359</v>
      </c>
      <c r="B364" s="1" t="s">
        <v>9358</v>
      </c>
      <c r="C364" s="1"/>
      <c r="D364" s="1"/>
      <c r="E364" s="1"/>
      <c r="F364" s="1"/>
      <c r="G364" s="1" t="s">
        <v>53</v>
      </c>
      <c r="H364" s="1"/>
      <c r="I364" s="1" t="s">
        <v>53</v>
      </c>
      <c r="J364" s="1"/>
      <c r="K364" s="1"/>
      <c r="L364" s="1"/>
      <c r="M364" s="1"/>
      <c r="N364" s="1"/>
      <c r="O364" s="1"/>
      <c r="P364" s="1"/>
      <c r="Q364" s="1"/>
      <c r="R364" s="1" t="s">
        <v>472</v>
      </c>
      <c r="S364" s="1" t="s">
        <v>500</v>
      </c>
      <c r="T364" s="1"/>
      <c r="U364" s="1"/>
      <c r="V364" s="1"/>
      <c r="W364" s="1"/>
      <c r="X364" s="1"/>
      <c r="Y364" s="1"/>
      <c r="Z364" s="1"/>
      <c r="AA364" s="1"/>
      <c r="AB364" s="1" t="s">
        <v>53</v>
      </c>
      <c r="AC364" s="1"/>
      <c r="AD364" s="1"/>
      <c r="AE364" s="1"/>
      <c r="AF364" s="1"/>
      <c r="AG364" s="1" t="s">
        <v>472</v>
      </c>
      <c r="AH364" s="1" t="s">
        <v>500</v>
      </c>
      <c r="AI364" s="1" t="s">
        <v>9359</v>
      </c>
      <c r="AJ364" s="1" t="s">
        <v>99</v>
      </c>
      <c r="AK364" s="1" t="s">
        <v>7760</v>
      </c>
      <c r="AL364" s="1" t="s">
        <v>7760</v>
      </c>
      <c r="AM364" s="1" t="s">
        <v>2115</v>
      </c>
      <c r="AN364" s="1" t="str">
        <f t="shared" si="10"/>
        <v>2018</v>
      </c>
      <c r="AO364" s="1">
        <f t="shared" si="11"/>
        <v>4</v>
      </c>
      <c r="AP364" s="1" t="s">
        <v>60</v>
      </c>
      <c r="AQ364" s="1" t="s">
        <v>61</v>
      </c>
      <c r="AR364" s="1" t="s">
        <v>657</v>
      </c>
      <c r="AS364" s="1" t="s">
        <v>3272</v>
      </c>
      <c r="AT364" s="1" t="s">
        <v>1374</v>
      </c>
      <c r="AU364" s="1" t="s">
        <v>936</v>
      </c>
      <c r="AV364" s="1" t="s">
        <v>747</v>
      </c>
      <c r="AW364" s="1"/>
      <c r="AX364" s="1"/>
    </row>
    <row r="365" spans="1:50">
      <c r="A365" s="1" t="s">
        <v>9371</v>
      </c>
      <c r="B365" s="1" t="s">
        <v>9370</v>
      </c>
      <c r="C365" s="1" t="s">
        <v>50</v>
      </c>
      <c r="D365" s="1" t="s">
        <v>125</v>
      </c>
      <c r="E365" s="1"/>
      <c r="F365" s="1"/>
      <c r="G365" s="1" t="s">
        <v>54</v>
      </c>
      <c r="H365" s="1" t="s">
        <v>472</v>
      </c>
      <c r="I365" s="1"/>
      <c r="J365" s="1" t="s">
        <v>54</v>
      </c>
      <c r="K365" s="1" t="s">
        <v>55</v>
      </c>
      <c r="L365" s="1" t="s">
        <v>116</v>
      </c>
      <c r="M365" s="1" t="s">
        <v>99</v>
      </c>
      <c r="N365" s="1"/>
      <c r="O365" s="1"/>
      <c r="P365" s="1"/>
      <c r="Q365" s="1" t="s">
        <v>136</v>
      </c>
      <c r="R365" s="1"/>
      <c r="S365" s="1"/>
      <c r="T365" s="1" t="s">
        <v>53</v>
      </c>
      <c r="U365" s="1" t="s">
        <v>99</v>
      </c>
      <c r="V365" s="1" t="s">
        <v>136</v>
      </c>
      <c r="W365" s="1" t="s">
        <v>50</v>
      </c>
      <c r="X365" s="1" t="s">
        <v>169</v>
      </c>
      <c r="Y365" s="1" t="s">
        <v>472</v>
      </c>
      <c r="Z365" s="1"/>
      <c r="AA365" s="1"/>
      <c r="AB365" s="1" t="s">
        <v>54</v>
      </c>
      <c r="AC365" s="1" t="s">
        <v>555</v>
      </c>
      <c r="AD365" s="1" t="s">
        <v>169</v>
      </c>
      <c r="AE365" s="1"/>
      <c r="AF365" s="1"/>
      <c r="AG365" s="1" t="s">
        <v>58</v>
      </c>
      <c r="AH365" s="1" t="s">
        <v>136</v>
      </c>
      <c r="AI365" s="1" t="s">
        <v>9371</v>
      </c>
      <c r="AJ365" s="1" t="s">
        <v>301</v>
      </c>
      <c r="AK365" s="1" t="s">
        <v>9362</v>
      </c>
      <c r="AL365" s="1" t="s">
        <v>9362</v>
      </c>
      <c r="AM365" s="1" t="s">
        <v>312</v>
      </c>
      <c r="AN365" s="1" t="str">
        <f t="shared" si="10"/>
        <v>2018</v>
      </c>
      <c r="AO365" s="1">
        <f t="shared" si="11"/>
        <v>51</v>
      </c>
      <c r="AP365" s="1" t="s">
        <v>79</v>
      </c>
      <c r="AQ365" s="1" t="s">
        <v>102</v>
      </c>
      <c r="AR365" s="1" t="s">
        <v>388</v>
      </c>
      <c r="AS365" s="1" t="s">
        <v>219</v>
      </c>
      <c r="AT365" s="1" t="s">
        <v>1047</v>
      </c>
      <c r="AU365" s="1" t="s">
        <v>114</v>
      </c>
      <c r="AV365" s="1" t="s">
        <v>73</v>
      </c>
      <c r="AW365" s="1"/>
      <c r="AX365" s="1"/>
    </row>
    <row r="366" spans="1:50">
      <c r="A366" s="1" t="s">
        <v>9374</v>
      </c>
      <c r="B366" s="1" t="s">
        <v>9373</v>
      </c>
      <c r="C366" s="1"/>
      <c r="D366" s="1"/>
      <c r="E366" s="1"/>
      <c r="F366" s="1"/>
      <c r="G366" s="1" t="s">
        <v>55</v>
      </c>
      <c r="H366" s="1"/>
      <c r="I366" s="1"/>
      <c r="J366" s="1" t="s">
        <v>54</v>
      </c>
      <c r="K366" s="1"/>
      <c r="L366" s="1"/>
      <c r="M366" s="1"/>
      <c r="N366" s="1"/>
      <c r="O366" s="1"/>
      <c r="P366" s="1"/>
      <c r="Q366" s="1"/>
      <c r="R366" s="1"/>
      <c r="S366" s="1"/>
      <c r="T366" s="1" t="s">
        <v>715</v>
      </c>
      <c r="U366" s="1"/>
      <c r="V366" s="1"/>
      <c r="W366" s="1"/>
      <c r="X366" s="1"/>
      <c r="Y366" s="1"/>
      <c r="Z366" s="1"/>
      <c r="AA366" s="1"/>
      <c r="AB366" s="1" t="s">
        <v>55</v>
      </c>
      <c r="AC366" s="1" t="s">
        <v>169</v>
      </c>
      <c r="AD366" s="1"/>
      <c r="AE366" s="1"/>
      <c r="AF366" s="1"/>
      <c r="AG366" s="1"/>
      <c r="AH366" s="1"/>
      <c r="AI366" s="1" t="s">
        <v>9374</v>
      </c>
      <c r="AJ366" s="1" t="s">
        <v>256</v>
      </c>
      <c r="AK366" s="1" t="s">
        <v>9362</v>
      </c>
      <c r="AL366" s="1" t="s">
        <v>9362</v>
      </c>
      <c r="AM366" s="1" t="s">
        <v>7691</v>
      </c>
      <c r="AN366" s="1" t="str">
        <f t="shared" si="10"/>
        <v>2020</v>
      </c>
      <c r="AO366" s="1">
        <f t="shared" si="11"/>
        <v>52</v>
      </c>
      <c r="AP366" s="1" t="s">
        <v>60</v>
      </c>
      <c r="AQ366" s="1" t="s">
        <v>61</v>
      </c>
      <c r="AR366" s="1" t="s">
        <v>127</v>
      </c>
      <c r="AS366" s="1" t="s">
        <v>233</v>
      </c>
      <c r="AT366" s="1" t="s">
        <v>1456</v>
      </c>
      <c r="AU366" s="1" t="s">
        <v>105</v>
      </c>
      <c r="AV366" s="1" t="s">
        <v>77</v>
      </c>
      <c r="AW366" s="1"/>
      <c r="AX366" s="1"/>
    </row>
    <row r="367" spans="1:50">
      <c r="A367" s="1" t="s">
        <v>9381</v>
      </c>
      <c r="B367" s="1" t="s">
        <v>9380</v>
      </c>
      <c r="C367" s="1"/>
      <c r="D367" s="1"/>
      <c r="E367" s="1"/>
      <c r="F367" s="1"/>
      <c r="G367" s="1" t="s">
        <v>55</v>
      </c>
      <c r="H367" s="1"/>
      <c r="I367" s="1"/>
      <c r="J367" s="1"/>
      <c r="K367" s="1"/>
      <c r="L367" s="1" t="s">
        <v>116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 t="s">
        <v>472</v>
      </c>
      <c r="X367" s="1" t="s">
        <v>219</v>
      </c>
      <c r="Y367" s="1"/>
      <c r="Z367" s="1"/>
      <c r="AA367" s="1"/>
      <c r="AB367" s="1" t="s">
        <v>55</v>
      </c>
      <c r="AC367" s="1"/>
      <c r="AD367" s="1"/>
      <c r="AE367" s="1"/>
      <c r="AF367" s="1"/>
      <c r="AG367" s="1" t="s">
        <v>472</v>
      </c>
      <c r="AH367" s="1" t="s">
        <v>219</v>
      </c>
      <c r="AI367" s="1" t="s">
        <v>9381</v>
      </c>
      <c r="AJ367" s="1" t="s">
        <v>101</v>
      </c>
      <c r="AK367" s="1" t="s">
        <v>9362</v>
      </c>
      <c r="AL367" s="1" t="s">
        <v>9362</v>
      </c>
      <c r="AM367" s="1" t="s">
        <v>9383</v>
      </c>
      <c r="AN367" s="1" t="str">
        <f t="shared" si="10"/>
        <v>2020</v>
      </c>
      <c r="AO367" s="1">
        <f t="shared" si="11"/>
        <v>38</v>
      </c>
      <c r="AP367" s="1" t="s">
        <v>60</v>
      </c>
      <c r="AQ367" s="1" t="s">
        <v>61</v>
      </c>
      <c r="AR367" s="1" t="s">
        <v>135</v>
      </c>
      <c r="AS367" s="1" t="s">
        <v>310</v>
      </c>
      <c r="AT367" s="1"/>
      <c r="AU367" s="1" t="s">
        <v>105</v>
      </c>
      <c r="AV367" s="1" t="s">
        <v>1667</v>
      </c>
      <c r="AW367" s="1"/>
      <c r="AX367" s="1"/>
    </row>
    <row r="368" spans="1:50">
      <c r="A368" s="1" t="s">
        <v>9387</v>
      </c>
      <c r="B368" s="1" t="s">
        <v>9386</v>
      </c>
      <c r="C368" s="1"/>
      <c r="D368" s="1"/>
      <c r="E368" s="1"/>
      <c r="F368" s="1"/>
      <c r="G368" s="1" t="s">
        <v>53</v>
      </c>
      <c r="H368" s="1"/>
      <c r="I368" s="1" t="s">
        <v>53</v>
      </c>
      <c r="J368" s="1"/>
      <c r="K368" s="1" t="s">
        <v>55</v>
      </c>
      <c r="L368" s="1" t="s">
        <v>116</v>
      </c>
      <c r="M368" s="1"/>
      <c r="N368" s="1"/>
      <c r="O368" s="1"/>
      <c r="P368" s="1"/>
      <c r="Q368" s="1"/>
      <c r="R368" s="1" t="s">
        <v>472</v>
      </c>
      <c r="S368" s="1" t="s">
        <v>136</v>
      </c>
      <c r="T368" s="1"/>
      <c r="U368" s="1" t="s">
        <v>2620</v>
      </c>
      <c r="V368" s="1" t="s">
        <v>958</v>
      </c>
      <c r="W368" s="1" t="s">
        <v>53</v>
      </c>
      <c r="X368" s="1" t="s">
        <v>958</v>
      </c>
      <c r="Y368" s="1"/>
      <c r="Z368" s="1"/>
      <c r="AA368" s="1"/>
      <c r="AB368" s="1" t="s">
        <v>53</v>
      </c>
      <c r="AC368" s="1"/>
      <c r="AD368" s="1"/>
      <c r="AE368" s="1"/>
      <c r="AF368" s="1"/>
      <c r="AG368" s="1" t="s">
        <v>116</v>
      </c>
      <c r="AH368" s="1" t="s">
        <v>958</v>
      </c>
      <c r="AI368" s="1" t="s">
        <v>9387</v>
      </c>
      <c r="AJ368" s="1" t="s">
        <v>136</v>
      </c>
      <c r="AK368" s="1" t="s">
        <v>9362</v>
      </c>
      <c r="AL368" s="1" t="s">
        <v>9362</v>
      </c>
      <c r="AM368" s="1" t="s">
        <v>9389</v>
      </c>
      <c r="AN368" s="1" t="str">
        <f t="shared" si="10"/>
        <v>2004</v>
      </c>
      <c r="AO368" s="1">
        <f t="shared" si="11"/>
        <v>34</v>
      </c>
      <c r="AP368" s="1" t="s">
        <v>79</v>
      </c>
      <c r="AQ368" s="1" t="s">
        <v>61</v>
      </c>
      <c r="AR368" s="1" t="s">
        <v>346</v>
      </c>
      <c r="AS368" s="1" t="s">
        <v>1488</v>
      </c>
      <c r="AT368" s="1" t="s">
        <v>5293</v>
      </c>
      <c r="AU368" s="1"/>
      <c r="AV368" s="1" t="s">
        <v>5302</v>
      </c>
      <c r="AW368" s="1"/>
      <c r="AX368" s="1"/>
    </row>
    <row r="369" spans="1:50">
      <c r="A369" s="1" t="s">
        <v>9391</v>
      </c>
      <c r="B369" s="1" t="s">
        <v>9390</v>
      </c>
      <c r="C369" s="1"/>
      <c r="D369" s="1"/>
      <c r="E369" s="1"/>
      <c r="F369" s="1"/>
      <c r="G369" s="1" t="s">
        <v>55</v>
      </c>
      <c r="H369" s="1"/>
      <c r="I369" s="1" t="s">
        <v>53</v>
      </c>
      <c r="J369" s="1"/>
      <c r="K369" s="1"/>
      <c r="L369" s="1"/>
      <c r="M369" s="1"/>
      <c r="N369" s="1"/>
      <c r="O369" s="1"/>
      <c r="P369" s="1"/>
      <c r="Q369" s="1"/>
      <c r="R369" s="1" t="s">
        <v>50</v>
      </c>
      <c r="S369" s="1" t="s">
        <v>169</v>
      </c>
      <c r="T369" s="1"/>
      <c r="U369" s="1"/>
      <c r="V369" s="1"/>
      <c r="W369" s="1"/>
      <c r="X369" s="1"/>
      <c r="Y369" s="1"/>
      <c r="Z369" s="1"/>
      <c r="AA369" s="1"/>
      <c r="AB369" s="1" t="s">
        <v>55</v>
      </c>
      <c r="AC369" s="1"/>
      <c r="AD369" s="1"/>
      <c r="AE369" s="1"/>
      <c r="AF369" s="1"/>
      <c r="AG369" s="1"/>
      <c r="AH369" s="1"/>
      <c r="AI369" s="1" t="s">
        <v>9391</v>
      </c>
      <c r="AJ369" s="1" t="s">
        <v>134</v>
      </c>
      <c r="AK369" s="1" t="s">
        <v>9362</v>
      </c>
      <c r="AL369" s="1" t="s">
        <v>9362</v>
      </c>
      <c r="AM369" s="1" t="s">
        <v>5710</v>
      </c>
      <c r="AN369" s="1" t="str">
        <f t="shared" si="10"/>
        <v>2020</v>
      </c>
      <c r="AO369" s="1">
        <f t="shared" si="11"/>
        <v>27</v>
      </c>
      <c r="AP369" s="1" t="s">
        <v>79</v>
      </c>
      <c r="AQ369" s="1" t="s">
        <v>61</v>
      </c>
      <c r="AR369" s="1" t="s">
        <v>988</v>
      </c>
      <c r="AS369" s="1" t="s">
        <v>375</v>
      </c>
      <c r="AT369" s="1" t="s">
        <v>9393</v>
      </c>
      <c r="AU369" s="1" t="s">
        <v>9394</v>
      </c>
      <c r="AV369" s="1" t="s">
        <v>1040</v>
      </c>
      <c r="AW369" s="1"/>
      <c r="AX369" s="1"/>
    </row>
    <row r="370" spans="1:50">
      <c r="A370" s="1" t="s">
        <v>9396</v>
      </c>
      <c r="B370" s="1" t="s">
        <v>9395</v>
      </c>
      <c r="C370" s="1"/>
      <c r="D370" s="1"/>
      <c r="E370" s="1"/>
      <c r="F370" s="1"/>
      <c r="G370" s="1" t="s">
        <v>49</v>
      </c>
      <c r="H370" s="1"/>
      <c r="I370" s="1" t="s">
        <v>53</v>
      </c>
      <c r="J370" s="1"/>
      <c r="K370" s="1"/>
      <c r="L370" s="1"/>
      <c r="M370" s="1"/>
      <c r="N370" s="1"/>
      <c r="O370" s="1"/>
      <c r="P370" s="1"/>
      <c r="Q370" s="1"/>
      <c r="R370" s="1" t="s">
        <v>715</v>
      </c>
      <c r="S370" s="1" t="s">
        <v>58</v>
      </c>
      <c r="T370" s="1"/>
      <c r="U370" s="1"/>
      <c r="V370" s="1"/>
      <c r="W370" s="1"/>
      <c r="X370" s="1"/>
      <c r="Y370" s="1"/>
      <c r="Z370" s="1"/>
      <c r="AA370" s="1"/>
      <c r="AB370" s="1" t="s">
        <v>49</v>
      </c>
      <c r="AC370" s="1"/>
      <c r="AD370" s="1"/>
      <c r="AE370" s="1"/>
      <c r="AF370" s="1"/>
      <c r="AG370" s="1"/>
      <c r="AH370" s="1"/>
      <c r="AI370" s="1" t="s">
        <v>9396</v>
      </c>
      <c r="AJ370" s="1" t="s">
        <v>310</v>
      </c>
      <c r="AK370" s="1" t="s">
        <v>9362</v>
      </c>
      <c r="AL370" s="1" t="s">
        <v>9362</v>
      </c>
      <c r="AM370" s="1" t="s">
        <v>9290</v>
      </c>
      <c r="AN370" s="1" t="str">
        <f t="shared" si="10"/>
        <v>2010</v>
      </c>
      <c r="AO370" s="1">
        <f t="shared" si="11"/>
        <v>35</v>
      </c>
      <c r="AP370" s="1" t="s">
        <v>79</v>
      </c>
      <c r="AQ370" s="1" t="s">
        <v>61</v>
      </c>
      <c r="AR370" s="1" t="s">
        <v>449</v>
      </c>
      <c r="AS370" s="1" t="s">
        <v>351</v>
      </c>
      <c r="AT370" s="1" t="s">
        <v>638</v>
      </c>
      <c r="AU370" s="1" t="s">
        <v>114</v>
      </c>
      <c r="AV370" s="1" t="s">
        <v>9398</v>
      </c>
      <c r="AW370" s="1"/>
      <c r="AX370" s="1"/>
    </row>
    <row r="371" spans="1:50">
      <c r="A371" s="1" t="s">
        <v>9406</v>
      </c>
      <c r="B371" s="1" t="s">
        <v>9405</v>
      </c>
      <c r="C371" s="1"/>
      <c r="D371" s="1"/>
      <c r="E371" s="1"/>
      <c r="F371" s="1"/>
      <c r="G371" s="1" t="s">
        <v>50</v>
      </c>
      <c r="H371" s="1"/>
      <c r="I371" s="1"/>
      <c r="J371" s="1" t="s">
        <v>54</v>
      </c>
      <c r="K371" s="1"/>
      <c r="L371" s="1"/>
      <c r="M371" s="1"/>
      <c r="N371" s="1"/>
      <c r="O371" s="1"/>
      <c r="P371" s="1"/>
      <c r="Q371" s="1"/>
      <c r="R371" s="1"/>
      <c r="S371" s="1"/>
      <c r="T371" s="1" t="s">
        <v>176</v>
      </c>
      <c r="U371" s="1"/>
      <c r="V371" s="1"/>
      <c r="W371" s="1"/>
      <c r="X371" s="1"/>
      <c r="Y371" s="1"/>
      <c r="Z371" s="1"/>
      <c r="AA371" s="1"/>
      <c r="AB371" s="1" t="s">
        <v>50</v>
      </c>
      <c r="AC371" s="1" t="s">
        <v>219</v>
      </c>
      <c r="AD371" s="1"/>
      <c r="AE371" s="1"/>
      <c r="AF371" s="1"/>
      <c r="AG371" s="1" t="s">
        <v>176</v>
      </c>
      <c r="AH371" s="1" t="s">
        <v>219</v>
      </c>
      <c r="AI371" s="1" t="s">
        <v>9406</v>
      </c>
      <c r="AJ371" s="1" t="s">
        <v>344</v>
      </c>
      <c r="AK371" s="1" t="s">
        <v>9362</v>
      </c>
      <c r="AL371" s="1" t="s">
        <v>9362</v>
      </c>
      <c r="AM371" s="1" t="s">
        <v>9216</v>
      </c>
      <c r="AN371" s="1" t="str">
        <f t="shared" si="10"/>
        <v>2013</v>
      </c>
      <c r="AO371" s="1">
        <f t="shared" si="11"/>
        <v>14</v>
      </c>
      <c r="AP371" s="1" t="s">
        <v>79</v>
      </c>
      <c r="AQ371" s="1" t="s">
        <v>9408</v>
      </c>
      <c r="AR371" s="1" t="s">
        <v>957</v>
      </c>
      <c r="AS371" s="1" t="s">
        <v>382</v>
      </c>
      <c r="AT371" s="1" t="s">
        <v>9409</v>
      </c>
      <c r="AU371" s="1" t="s">
        <v>65</v>
      </c>
      <c r="AV371" s="1" t="s">
        <v>8742</v>
      </c>
      <c r="AW371" s="1" t="s">
        <v>99</v>
      </c>
      <c r="AX371" s="1" t="s">
        <v>4035</v>
      </c>
    </row>
    <row r="372" spans="1:50">
      <c r="A372" s="1" t="s">
        <v>9484</v>
      </c>
      <c r="B372" s="1" t="s">
        <v>9483</v>
      </c>
      <c r="C372" s="1" t="s">
        <v>50</v>
      </c>
      <c r="D372" s="1" t="s">
        <v>125</v>
      </c>
      <c r="E372" s="1"/>
      <c r="F372" s="1"/>
      <c r="G372" s="1" t="s">
        <v>55</v>
      </c>
      <c r="H372" s="1" t="s">
        <v>986</v>
      </c>
      <c r="I372" s="1" t="s">
        <v>53</v>
      </c>
      <c r="J372" s="1"/>
      <c r="K372" s="1"/>
      <c r="L372" s="1" t="s">
        <v>116</v>
      </c>
      <c r="M372" s="1"/>
      <c r="N372" s="1"/>
      <c r="O372" s="1"/>
      <c r="P372" s="1"/>
      <c r="Q372" s="1" t="s">
        <v>500</v>
      </c>
      <c r="R372" s="1" t="s">
        <v>50</v>
      </c>
      <c r="S372" s="1" t="s">
        <v>219</v>
      </c>
      <c r="T372" s="1"/>
      <c r="U372" s="1"/>
      <c r="V372" s="1"/>
      <c r="W372" s="1" t="s">
        <v>986</v>
      </c>
      <c r="X372" s="1" t="s">
        <v>219</v>
      </c>
      <c r="Y372" s="1"/>
      <c r="Z372" s="1"/>
      <c r="AA372" s="1"/>
      <c r="AB372" s="1" t="s">
        <v>55</v>
      </c>
      <c r="AC372" s="1"/>
      <c r="AD372" s="1"/>
      <c r="AE372" s="1"/>
      <c r="AF372" s="1"/>
      <c r="AG372" s="1" t="s">
        <v>5607</v>
      </c>
      <c r="AH372" s="1" t="s">
        <v>219</v>
      </c>
      <c r="AI372" s="1" t="s">
        <v>9484</v>
      </c>
      <c r="AJ372" s="1" t="s">
        <v>126</v>
      </c>
      <c r="AK372" s="1" t="s">
        <v>321</v>
      </c>
      <c r="AL372" s="1" t="s">
        <v>321</v>
      </c>
      <c r="AM372" s="1" t="s">
        <v>9071</v>
      </c>
      <c r="AN372" s="1" t="str">
        <f t="shared" si="10"/>
        <v>2020</v>
      </c>
      <c r="AO372" s="1">
        <f t="shared" si="11"/>
        <v>14</v>
      </c>
      <c r="AP372" s="1" t="s">
        <v>79</v>
      </c>
      <c r="AQ372" s="1" t="s">
        <v>61</v>
      </c>
      <c r="AR372" s="1" t="s">
        <v>840</v>
      </c>
      <c r="AS372" s="1" t="s">
        <v>375</v>
      </c>
      <c r="AT372" s="1" t="s">
        <v>1502</v>
      </c>
      <c r="AU372" s="1" t="s">
        <v>65</v>
      </c>
      <c r="AV372" s="1" t="s">
        <v>747</v>
      </c>
      <c r="AW372" s="1" t="s">
        <v>99</v>
      </c>
      <c r="AX372" s="1" t="s">
        <v>4035</v>
      </c>
    </row>
    <row r="373" spans="1:50">
      <c r="A373" s="1" t="s">
        <v>9487</v>
      </c>
      <c r="B373" s="1" t="s">
        <v>9486</v>
      </c>
      <c r="C373" s="1"/>
      <c r="D373" s="1"/>
      <c r="E373" s="1"/>
      <c r="F373" s="1"/>
      <c r="G373" s="1" t="s">
        <v>55</v>
      </c>
      <c r="H373" s="1"/>
      <c r="I373" s="1"/>
      <c r="J373" s="1" t="s">
        <v>54</v>
      </c>
      <c r="K373" s="1" t="s">
        <v>55</v>
      </c>
      <c r="L373" s="1" t="s">
        <v>116</v>
      </c>
      <c r="M373" s="1"/>
      <c r="N373" s="1"/>
      <c r="O373" s="1"/>
      <c r="P373" s="1"/>
      <c r="Q373" s="1"/>
      <c r="R373" s="1"/>
      <c r="S373" s="1"/>
      <c r="T373" s="1" t="s">
        <v>141</v>
      </c>
      <c r="U373" s="1" t="s">
        <v>986</v>
      </c>
      <c r="V373" s="1" t="s">
        <v>219</v>
      </c>
      <c r="W373" s="1" t="s">
        <v>141</v>
      </c>
      <c r="X373" s="1" t="s">
        <v>219</v>
      </c>
      <c r="Y373" s="1"/>
      <c r="Z373" s="1"/>
      <c r="AA373" s="1"/>
      <c r="AB373" s="1" t="s">
        <v>55</v>
      </c>
      <c r="AC373" s="1" t="s">
        <v>219</v>
      </c>
      <c r="AD373" s="1"/>
      <c r="AE373" s="1"/>
      <c r="AF373" s="1"/>
      <c r="AG373" s="1" t="s">
        <v>2095</v>
      </c>
      <c r="AH373" s="1" t="s">
        <v>219</v>
      </c>
      <c r="AI373" s="1" t="s">
        <v>9487</v>
      </c>
      <c r="AJ373" s="1" t="s">
        <v>130</v>
      </c>
      <c r="AK373" s="1" t="s">
        <v>321</v>
      </c>
      <c r="AL373" s="1" t="s">
        <v>321</v>
      </c>
      <c r="AM373" s="1" t="s">
        <v>606</v>
      </c>
      <c r="AN373" s="1" t="str">
        <f t="shared" si="10"/>
        <v>2020</v>
      </c>
      <c r="AO373" s="1">
        <f t="shared" si="11"/>
        <v>12</v>
      </c>
      <c r="AP373" s="1" t="s">
        <v>79</v>
      </c>
      <c r="AQ373" s="1" t="s">
        <v>61</v>
      </c>
      <c r="AR373" s="1" t="s">
        <v>119</v>
      </c>
      <c r="AS373" s="1" t="s">
        <v>1497</v>
      </c>
      <c r="AT373" s="1" t="s">
        <v>9489</v>
      </c>
      <c r="AU373" s="1" t="s">
        <v>65</v>
      </c>
      <c r="AV373" s="1" t="s">
        <v>77</v>
      </c>
      <c r="AW373" s="1"/>
      <c r="AX373" s="1"/>
    </row>
    <row r="374" spans="1:50">
      <c r="A374" s="1" t="s">
        <v>9491</v>
      </c>
      <c r="B374" s="1" t="s">
        <v>9490</v>
      </c>
      <c r="C374" s="1"/>
      <c r="D374" s="1"/>
      <c r="E374" s="1"/>
      <c r="F374" s="1"/>
      <c r="G374" s="1" t="s">
        <v>55</v>
      </c>
      <c r="H374" s="1"/>
      <c r="I374" s="1"/>
      <c r="J374" s="1"/>
      <c r="K374" s="1"/>
      <c r="L374" s="1" t="s">
        <v>116</v>
      </c>
      <c r="M374" s="1"/>
      <c r="N374" s="1"/>
      <c r="O374" s="1" t="s">
        <v>108</v>
      </c>
      <c r="P374" s="1" t="s">
        <v>114</v>
      </c>
      <c r="Q374" s="1"/>
      <c r="R374" s="1"/>
      <c r="S374" s="1"/>
      <c r="T374" s="1"/>
      <c r="U374" s="1"/>
      <c r="V374" s="1"/>
      <c r="W374" s="1" t="s">
        <v>4133</v>
      </c>
      <c r="X374" s="1" t="s">
        <v>136</v>
      </c>
      <c r="Y374" s="1"/>
      <c r="Z374" s="1"/>
      <c r="AA374" s="1" t="s">
        <v>986</v>
      </c>
      <c r="AB374" s="1" t="s">
        <v>55</v>
      </c>
      <c r="AC374" s="1"/>
      <c r="AD374" s="1"/>
      <c r="AE374" s="1"/>
      <c r="AF374" s="1" t="s">
        <v>382</v>
      </c>
      <c r="AG374" s="1" t="s">
        <v>5607</v>
      </c>
      <c r="AH374" s="1" t="s">
        <v>136</v>
      </c>
      <c r="AI374" s="1" t="s">
        <v>9491</v>
      </c>
      <c r="AJ374" s="1" t="s">
        <v>678</v>
      </c>
      <c r="AK374" s="1" t="s">
        <v>321</v>
      </c>
      <c r="AL374" s="1" t="s">
        <v>321</v>
      </c>
      <c r="AM374" s="1" t="s">
        <v>4988</v>
      </c>
      <c r="AN374" s="1" t="str">
        <f t="shared" si="10"/>
        <v>2020</v>
      </c>
      <c r="AO374" s="1">
        <f t="shared" si="11"/>
        <v>34</v>
      </c>
      <c r="AP374" s="1" t="s">
        <v>79</v>
      </c>
      <c r="AQ374" s="1" t="s">
        <v>61</v>
      </c>
      <c r="AR374" s="1" t="s">
        <v>840</v>
      </c>
      <c r="AS374" s="1" t="s">
        <v>866</v>
      </c>
      <c r="AT374" s="1" t="s">
        <v>9493</v>
      </c>
      <c r="AU374" s="1" t="s">
        <v>105</v>
      </c>
      <c r="AV374" s="1" t="s">
        <v>576</v>
      </c>
      <c r="AW374" s="1" t="s">
        <v>99</v>
      </c>
      <c r="AX374" s="1" t="s">
        <v>4035</v>
      </c>
    </row>
    <row r="375" spans="1:50">
      <c r="A375" s="1" t="s">
        <v>9495</v>
      </c>
      <c r="B375" s="1" t="s">
        <v>9494</v>
      </c>
      <c r="C375" s="1"/>
      <c r="D375" s="1"/>
      <c r="E375" s="1"/>
      <c r="F375" s="1"/>
      <c r="G375" s="1" t="s">
        <v>49</v>
      </c>
      <c r="H375" s="1"/>
      <c r="I375" s="1"/>
      <c r="J375" s="1"/>
      <c r="K375" s="1"/>
      <c r="L375" s="1" t="s">
        <v>116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 t="s">
        <v>986</v>
      </c>
      <c r="X375" s="1" t="s">
        <v>273</v>
      </c>
      <c r="Y375" s="1"/>
      <c r="Z375" s="1"/>
      <c r="AA375" s="1"/>
      <c r="AB375" s="1" t="s">
        <v>49</v>
      </c>
      <c r="AC375" s="1"/>
      <c r="AD375" s="1"/>
      <c r="AE375" s="1"/>
      <c r="AF375" s="1"/>
      <c r="AG375" s="1" t="s">
        <v>986</v>
      </c>
      <c r="AH375" s="1" t="s">
        <v>273</v>
      </c>
      <c r="AI375" s="1" t="s">
        <v>9495</v>
      </c>
      <c r="AJ375" s="1" t="s">
        <v>530</v>
      </c>
      <c r="AK375" s="1" t="s">
        <v>321</v>
      </c>
      <c r="AL375" s="1" t="s">
        <v>321</v>
      </c>
      <c r="AM375" s="1" t="s">
        <v>6150</v>
      </c>
      <c r="AN375" s="1" t="str">
        <f t="shared" si="10"/>
        <v>2017</v>
      </c>
      <c r="AO375" s="1">
        <f t="shared" si="11"/>
        <v>30</v>
      </c>
      <c r="AP375" s="1" t="s">
        <v>79</v>
      </c>
      <c r="AQ375" s="1" t="s">
        <v>61</v>
      </c>
      <c r="AR375" s="1" t="s">
        <v>265</v>
      </c>
      <c r="AS375" s="1" t="s">
        <v>1694</v>
      </c>
      <c r="AT375" s="1" t="s">
        <v>3987</v>
      </c>
      <c r="AU375" s="1" t="s">
        <v>226</v>
      </c>
      <c r="AV375" s="1" t="s">
        <v>1322</v>
      </c>
      <c r="AW375" s="1"/>
      <c r="AX375" s="1"/>
    </row>
    <row r="376" spans="1:50">
      <c r="A376" s="1" t="s">
        <v>9498</v>
      </c>
      <c r="B376" s="1" t="s">
        <v>9497</v>
      </c>
      <c r="C376" s="1"/>
      <c r="D376" s="1"/>
      <c r="E376" s="1"/>
      <c r="F376" s="1"/>
      <c r="G376" s="1" t="s">
        <v>55</v>
      </c>
      <c r="H376" s="1"/>
      <c r="I376" s="1" t="s">
        <v>53</v>
      </c>
      <c r="J376" s="1"/>
      <c r="K376" s="1" t="s">
        <v>55</v>
      </c>
      <c r="L376" s="1"/>
      <c r="M376" s="1"/>
      <c r="N376" s="1"/>
      <c r="O376" s="1"/>
      <c r="P376" s="1"/>
      <c r="Q376" s="1"/>
      <c r="R376" s="1" t="s">
        <v>986</v>
      </c>
      <c r="S376" s="1" t="s">
        <v>219</v>
      </c>
      <c r="T376" s="1"/>
      <c r="U376" s="1" t="s">
        <v>472</v>
      </c>
      <c r="V376" s="1" t="s">
        <v>500</v>
      </c>
      <c r="W376" s="1"/>
      <c r="X376" s="1"/>
      <c r="Y376" s="1"/>
      <c r="Z376" s="1"/>
      <c r="AA376" s="1"/>
      <c r="AB376" s="1" t="s">
        <v>55</v>
      </c>
      <c r="AC376" s="1"/>
      <c r="AD376" s="1"/>
      <c r="AE376" s="1"/>
      <c r="AF376" s="1"/>
      <c r="AG376" s="1" t="s">
        <v>3072</v>
      </c>
      <c r="AH376" s="1" t="s">
        <v>219</v>
      </c>
      <c r="AI376" s="1" t="s">
        <v>9498</v>
      </c>
      <c r="AJ376" s="1" t="s">
        <v>55</v>
      </c>
      <c r="AK376" s="1" t="s">
        <v>321</v>
      </c>
      <c r="AL376" s="1" t="s">
        <v>321</v>
      </c>
      <c r="AM376" s="1" t="s">
        <v>9501</v>
      </c>
      <c r="AN376" s="1" t="str">
        <f t="shared" si="10"/>
        <v>2020</v>
      </c>
      <c r="AO376" s="1">
        <f t="shared" si="11"/>
        <v>4</v>
      </c>
      <c r="AP376" s="1" t="s">
        <v>60</v>
      </c>
      <c r="AQ376" s="1" t="s">
        <v>61</v>
      </c>
      <c r="AR376" s="1" t="s">
        <v>90</v>
      </c>
      <c r="AS376" s="1" t="s">
        <v>247</v>
      </c>
      <c r="AT376" s="1" t="s">
        <v>9500</v>
      </c>
      <c r="AU376" s="1" t="s">
        <v>65</v>
      </c>
      <c r="AV376" s="1" t="s">
        <v>9502</v>
      </c>
      <c r="AW376" s="1" t="s">
        <v>99</v>
      </c>
      <c r="AX376" s="1" t="s">
        <v>4035</v>
      </c>
    </row>
    <row r="377" spans="1:50">
      <c r="A377" s="1" t="s">
        <v>9504</v>
      </c>
      <c r="B377" s="1" t="s">
        <v>9503</v>
      </c>
      <c r="C377" s="1" t="s">
        <v>50</v>
      </c>
      <c r="D377" s="1" t="s">
        <v>125</v>
      </c>
      <c r="E377" s="1"/>
      <c r="F377" s="1"/>
      <c r="G377" s="1" t="s">
        <v>50</v>
      </c>
      <c r="H377" s="1" t="s">
        <v>472</v>
      </c>
      <c r="I377" s="1" t="s">
        <v>53</v>
      </c>
      <c r="J377" s="1"/>
      <c r="K377" s="1" t="s">
        <v>55</v>
      </c>
      <c r="L377" s="1"/>
      <c r="M377" s="1" t="s">
        <v>99</v>
      </c>
      <c r="N377" s="1"/>
      <c r="O377" s="1"/>
      <c r="P377" s="1"/>
      <c r="Q377" s="1" t="s">
        <v>136</v>
      </c>
      <c r="R377" s="1" t="s">
        <v>141</v>
      </c>
      <c r="S377" s="1" t="s">
        <v>136</v>
      </c>
      <c r="T377" s="1"/>
      <c r="U377" s="1" t="s">
        <v>715</v>
      </c>
      <c r="V377" s="1" t="s">
        <v>219</v>
      </c>
      <c r="W377" s="1"/>
      <c r="X377" s="1"/>
      <c r="Y377" s="1" t="s">
        <v>3072</v>
      </c>
      <c r="Z377" s="1"/>
      <c r="AA377" s="1"/>
      <c r="AB377" s="1" t="s">
        <v>50</v>
      </c>
      <c r="AC377" s="1"/>
      <c r="AD377" s="1" t="s">
        <v>219</v>
      </c>
      <c r="AE377" s="1"/>
      <c r="AF377" s="1"/>
      <c r="AG377" s="1"/>
      <c r="AH377" s="1"/>
      <c r="AI377" s="1" t="s">
        <v>9504</v>
      </c>
      <c r="AJ377" s="1" t="s">
        <v>247</v>
      </c>
      <c r="AK377" s="1" t="s">
        <v>321</v>
      </c>
      <c r="AL377" s="1" t="s">
        <v>321</v>
      </c>
      <c r="AM377" s="1" t="s">
        <v>1121</v>
      </c>
      <c r="AN377" s="1" t="str">
        <f t="shared" si="10"/>
        <v>2019</v>
      </c>
      <c r="AO377" s="1">
        <f t="shared" si="11"/>
        <v>14</v>
      </c>
      <c r="AP377" s="1" t="s">
        <v>79</v>
      </c>
      <c r="AQ377" s="1" t="s">
        <v>633</v>
      </c>
      <c r="AR377" s="1" t="s">
        <v>388</v>
      </c>
      <c r="AS377" s="1" t="s">
        <v>219</v>
      </c>
      <c r="AT377" s="1" t="s">
        <v>1047</v>
      </c>
      <c r="AU377" s="1" t="s">
        <v>65</v>
      </c>
      <c r="AV377" s="1" t="s">
        <v>125</v>
      </c>
      <c r="AW377" s="1"/>
      <c r="AX377" s="1"/>
    </row>
    <row r="378" spans="1:50">
      <c r="A378" s="1" t="s">
        <v>9519</v>
      </c>
      <c r="B378" s="1" t="s">
        <v>9518</v>
      </c>
      <c r="C378" s="1"/>
      <c r="D378" s="1"/>
      <c r="E378" s="1"/>
      <c r="F378" s="1"/>
      <c r="G378" s="1" t="s">
        <v>53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 t="s">
        <v>53</v>
      </c>
      <c r="AC378" s="1"/>
      <c r="AD378" s="1"/>
      <c r="AE378" s="1"/>
      <c r="AF378" s="1"/>
      <c r="AG378" s="1"/>
      <c r="AH378" s="1"/>
      <c r="AI378" s="1" t="s">
        <v>9519</v>
      </c>
      <c r="AJ378" s="1" t="s">
        <v>169</v>
      </c>
      <c r="AK378" s="1" t="s">
        <v>321</v>
      </c>
      <c r="AL378" s="1" t="s">
        <v>321</v>
      </c>
      <c r="AM378" s="1" t="s">
        <v>2426</v>
      </c>
      <c r="AN378" s="1" t="str">
        <f t="shared" si="10"/>
        <v>2018</v>
      </c>
      <c r="AO378" s="1">
        <f t="shared" si="11"/>
        <v>18</v>
      </c>
      <c r="AP378" s="1" t="s">
        <v>79</v>
      </c>
      <c r="AQ378" s="1" t="s">
        <v>61</v>
      </c>
      <c r="AR378" s="1" t="s">
        <v>988</v>
      </c>
      <c r="AS378" s="1" t="s">
        <v>573</v>
      </c>
      <c r="AT378" s="1" t="s">
        <v>3508</v>
      </c>
      <c r="AU378" s="1" t="s">
        <v>65</v>
      </c>
      <c r="AV378" s="1" t="s">
        <v>9521</v>
      </c>
      <c r="AW378" s="1"/>
      <c r="AX378" s="1"/>
    </row>
    <row r="379" spans="1:50">
      <c r="A379" s="1" t="s">
        <v>9555</v>
      </c>
      <c r="B379" s="1" t="s">
        <v>9554</v>
      </c>
      <c r="C379" s="1"/>
      <c r="D379" s="1"/>
      <c r="E379" s="1"/>
      <c r="F379" s="1"/>
      <c r="G379" s="1" t="s">
        <v>55</v>
      </c>
      <c r="H379" s="1"/>
      <c r="I379" s="1"/>
      <c r="J379" s="1"/>
      <c r="K379" s="1" t="s">
        <v>55</v>
      </c>
      <c r="L379" s="1"/>
      <c r="M379" s="1"/>
      <c r="N379" s="1"/>
      <c r="O379" s="1"/>
      <c r="P379" s="1"/>
      <c r="Q379" s="1"/>
      <c r="R379" s="1"/>
      <c r="S379" s="1"/>
      <c r="T379" s="1"/>
      <c r="U379" s="1" t="s">
        <v>54</v>
      </c>
      <c r="V379" s="1" t="s">
        <v>273</v>
      </c>
      <c r="W379" s="1"/>
      <c r="X379" s="1"/>
      <c r="Y379" s="1"/>
      <c r="Z379" s="1"/>
      <c r="AA379" s="1"/>
      <c r="AB379" s="1" t="s">
        <v>55</v>
      </c>
      <c r="AC379" s="1"/>
      <c r="AD379" s="1"/>
      <c r="AE379" s="1"/>
      <c r="AF379" s="1"/>
      <c r="AG379" s="1" t="s">
        <v>54</v>
      </c>
      <c r="AH379" s="1" t="s">
        <v>273</v>
      </c>
      <c r="AI379" s="1" t="s">
        <v>9555</v>
      </c>
      <c r="AJ379" s="1" t="s">
        <v>116</v>
      </c>
      <c r="AK379" s="1" t="s">
        <v>321</v>
      </c>
      <c r="AL379" s="1" t="s">
        <v>321</v>
      </c>
      <c r="AM379" s="1" t="s">
        <v>9557</v>
      </c>
      <c r="AN379" s="1" t="str">
        <f t="shared" si="10"/>
        <v>2020</v>
      </c>
      <c r="AO379" s="1">
        <f t="shared" si="11"/>
        <v>5</v>
      </c>
      <c r="AP379" s="1" t="s">
        <v>79</v>
      </c>
      <c r="AQ379" s="1" t="s">
        <v>61</v>
      </c>
      <c r="AR379" s="1" t="s">
        <v>657</v>
      </c>
      <c r="AS379" s="1" t="s">
        <v>479</v>
      </c>
      <c r="AT379" s="1" t="s">
        <v>658</v>
      </c>
      <c r="AU379" s="1" t="s">
        <v>114</v>
      </c>
      <c r="AV379" s="1" t="s">
        <v>304</v>
      </c>
      <c r="AW379" s="1" t="s">
        <v>55</v>
      </c>
      <c r="AX379" s="1" t="s">
        <v>475</v>
      </c>
    </row>
    <row r="380" spans="1:50">
      <c r="A380" s="1" t="s">
        <v>9570</v>
      </c>
      <c r="B380" s="1" t="s">
        <v>9569</v>
      </c>
      <c r="C380" s="1"/>
      <c r="D380" s="1"/>
      <c r="E380" s="1"/>
      <c r="F380" s="1"/>
      <c r="G380" s="1" t="s">
        <v>55</v>
      </c>
      <c r="H380" s="1"/>
      <c r="I380" s="1"/>
      <c r="J380" s="1" t="s">
        <v>54</v>
      </c>
      <c r="K380" s="1"/>
      <c r="L380" s="1"/>
      <c r="M380" s="1"/>
      <c r="N380" s="1"/>
      <c r="O380" s="1"/>
      <c r="P380" s="1"/>
      <c r="Q380" s="1"/>
      <c r="R380" s="1"/>
      <c r="S380" s="1"/>
      <c r="T380" s="1" t="s">
        <v>50</v>
      </c>
      <c r="U380" s="1"/>
      <c r="V380" s="1"/>
      <c r="W380" s="1"/>
      <c r="X380" s="1"/>
      <c r="Y380" s="1"/>
      <c r="Z380" s="1"/>
      <c r="AA380" s="1"/>
      <c r="AB380" s="1" t="s">
        <v>55</v>
      </c>
      <c r="AC380" s="1" t="s">
        <v>273</v>
      </c>
      <c r="AD380" s="1"/>
      <c r="AE380" s="1"/>
      <c r="AF380" s="1"/>
      <c r="AG380" s="1" t="s">
        <v>50</v>
      </c>
      <c r="AH380" s="1" t="s">
        <v>273</v>
      </c>
      <c r="AI380" s="1" t="s">
        <v>9570</v>
      </c>
      <c r="AJ380" s="1" t="s">
        <v>126</v>
      </c>
      <c r="AK380" s="1" t="s">
        <v>321</v>
      </c>
      <c r="AL380" s="1" t="s">
        <v>321</v>
      </c>
      <c r="AM380" s="1" t="s">
        <v>903</v>
      </c>
      <c r="AN380" s="1" t="str">
        <f t="shared" si="10"/>
        <v>2019</v>
      </c>
      <c r="AO380" s="1">
        <f t="shared" si="11"/>
        <v>13</v>
      </c>
      <c r="AP380" s="1" t="s">
        <v>79</v>
      </c>
      <c r="AQ380" s="1" t="s">
        <v>61</v>
      </c>
      <c r="AR380" s="1" t="s">
        <v>265</v>
      </c>
      <c r="AS380" s="1" t="s">
        <v>219</v>
      </c>
      <c r="AT380" s="1" t="s">
        <v>9572</v>
      </c>
      <c r="AU380" s="1" t="s">
        <v>65</v>
      </c>
      <c r="AV380" s="1" t="s">
        <v>77</v>
      </c>
      <c r="AW380" s="1" t="s">
        <v>116</v>
      </c>
      <c r="AX380" s="1" t="s">
        <v>1674</v>
      </c>
    </row>
    <row r="381" spans="1:50">
      <c r="A381" s="1" t="s">
        <v>9578</v>
      </c>
      <c r="B381" s="1" t="s">
        <v>9577</v>
      </c>
      <c r="C381" s="1"/>
      <c r="D381" s="1"/>
      <c r="E381" s="1"/>
      <c r="F381" s="1"/>
      <c r="G381" s="1" t="s">
        <v>55</v>
      </c>
      <c r="H381" s="1"/>
      <c r="I381" s="1" t="s">
        <v>53</v>
      </c>
      <c r="J381" s="1"/>
      <c r="K381" s="1"/>
      <c r="L381" s="1"/>
      <c r="M381" s="1"/>
      <c r="N381" s="1"/>
      <c r="O381" s="1"/>
      <c r="P381" s="1"/>
      <c r="Q381" s="1"/>
      <c r="R381" s="1" t="s">
        <v>472</v>
      </c>
      <c r="S381" s="1" t="s">
        <v>219</v>
      </c>
      <c r="T381" s="1"/>
      <c r="U381" s="1"/>
      <c r="V381" s="1"/>
      <c r="W381" s="1"/>
      <c r="X381" s="1"/>
      <c r="Y381" s="1"/>
      <c r="Z381" s="1"/>
      <c r="AA381" s="1"/>
      <c r="AB381" s="1" t="s">
        <v>55</v>
      </c>
      <c r="AC381" s="1"/>
      <c r="AD381" s="1"/>
      <c r="AE381" s="1"/>
      <c r="AF381" s="1"/>
      <c r="AG381" s="1" t="s">
        <v>472</v>
      </c>
      <c r="AH381" s="1" t="s">
        <v>219</v>
      </c>
      <c r="AI381" s="1" t="s">
        <v>9578</v>
      </c>
      <c r="AJ381" s="1" t="s">
        <v>530</v>
      </c>
      <c r="AK381" s="1" t="s">
        <v>321</v>
      </c>
      <c r="AL381" s="1" t="s">
        <v>9563</v>
      </c>
      <c r="AM381" s="1" t="s">
        <v>9580</v>
      </c>
      <c r="AN381" s="1" t="str">
        <f t="shared" si="10"/>
        <v>2013</v>
      </c>
      <c r="AO381" s="1">
        <f t="shared" si="11"/>
        <v>33</v>
      </c>
      <c r="AP381" s="1" t="s">
        <v>60</v>
      </c>
      <c r="AQ381" s="1" t="s">
        <v>61</v>
      </c>
      <c r="AR381" s="1"/>
      <c r="AS381" s="1"/>
      <c r="AT381" s="1"/>
      <c r="AU381" s="1" t="s">
        <v>7301</v>
      </c>
      <c r="AV381" s="1" t="s">
        <v>6623</v>
      </c>
      <c r="AW381" s="1"/>
      <c r="AX381" s="1"/>
    </row>
    <row r="382" spans="1:50">
      <c r="A382" s="1" t="s">
        <v>9597</v>
      </c>
      <c r="B382" s="1" t="s">
        <v>9596</v>
      </c>
      <c r="C382" s="1"/>
      <c r="D382" s="1"/>
      <c r="E382" s="1"/>
      <c r="F382" s="1"/>
      <c r="G382" s="1" t="s">
        <v>55</v>
      </c>
      <c r="H382" s="1"/>
      <c r="I382" s="1"/>
      <c r="J382" s="1" t="s">
        <v>54</v>
      </c>
      <c r="K382" s="1" t="s">
        <v>55</v>
      </c>
      <c r="L382" s="1" t="s">
        <v>116</v>
      </c>
      <c r="M382" s="1"/>
      <c r="N382" s="1"/>
      <c r="O382" s="1"/>
      <c r="P382" s="1"/>
      <c r="Q382" s="1"/>
      <c r="R382" s="1"/>
      <c r="S382" s="1"/>
      <c r="T382" s="1" t="s">
        <v>715</v>
      </c>
      <c r="U382" s="1" t="s">
        <v>141</v>
      </c>
      <c r="V382" s="1" t="s">
        <v>136</v>
      </c>
      <c r="W382" s="1" t="s">
        <v>986</v>
      </c>
      <c r="X382" s="1" t="s">
        <v>136</v>
      </c>
      <c r="Y382" s="1"/>
      <c r="Z382" s="1"/>
      <c r="AA382" s="1"/>
      <c r="AB382" s="1" t="s">
        <v>55</v>
      </c>
      <c r="AC382" s="1" t="s">
        <v>136</v>
      </c>
      <c r="AD382" s="1"/>
      <c r="AE382" s="1"/>
      <c r="AF382" s="1"/>
      <c r="AG382" s="1" t="s">
        <v>176</v>
      </c>
      <c r="AH382" s="1" t="s">
        <v>136</v>
      </c>
      <c r="AI382" s="1" t="s">
        <v>9597</v>
      </c>
      <c r="AJ382" s="1" t="s">
        <v>144</v>
      </c>
      <c r="AK382" s="1" t="s">
        <v>9585</v>
      </c>
      <c r="AL382" s="1" t="s">
        <v>9585</v>
      </c>
      <c r="AM382" s="1" t="s">
        <v>9600</v>
      </c>
      <c r="AN382" s="1" t="str">
        <f t="shared" si="10"/>
        <v>2019</v>
      </c>
      <c r="AO382" s="1">
        <f t="shared" si="11"/>
        <v>23</v>
      </c>
      <c r="AP382" s="1" t="s">
        <v>79</v>
      </c>
      <c r="AQ382" s="1" t="s">
        <v>102</v>
      </c>
      <c r="AR382" s="1" t="s">
        <v>988</v>
      </c>
      <c r="AS382" s="1" t="s">
        <v>500</v>
      </c>
      <c r="AT382" s="1"/>
      <c r="AU382" s="1" t="s">
        <v>9599</v>
      </c>
      <c r="AV382" s="1" t="s">
        <v>9601</v>
      </c>
      <c r="AW382" s="1" t="s">
        <v>116</v>
      </c>
      <c r="AX382" s="1" t="s">
        <v>1674</v>
      </c>
    </row>
    <row r="383" spans="1:50">
      <c r="A383" s="1" t="s">
        <v>9613</v>
      </c>
      <c r="B383" s="1" t="s">
        <v>9612</v>
      </c>
      <c r="C383" s="1"/>
      <c r="D383" s="1"/>
      <c r="E383" s="1"/>
      <c r="F383" s="1"/>
      <c r="G383" s="1" t="s">
        <v>55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 t="s">
        <v>141</v>
      </c>
      <c r="X383" s="1" t="s">
        <v>136</v>
      </c>
      <c r="Y383" s="1"/>
      <c r="Z383" s="1"/>
      <c r="AA383" s="1"/>
      <c r="AB383" s="1" t="s">
        <v>55</v>
      </c>
      <c r="AC383" s="1"/>
      <c r="AD383" s="1"/>
      <c r="AE383" s="1"/>
      <c r="AF383" s="1"/>
      <c r="AG383" s="1" t="s">
        <v>141</v>
      </c>
      <c r="AH383" s="1" t="s">
        <v>136</v>
      </c>
      <c r="AI383" s="1" t="s">
        <v>9613</v>
      </c>
      <c r="AJ383" s="1" t="s">
        <v>120</v>
      </c>
      <c r="AK383" s="1" t="s">
        <v>9585</v>
      </c>
      <c r="AL383" s="1" t="s">
        <v>9585</v>
      </c>
      <c r="AM383" s="1" t="s">
        <v>8415</v>
      </c>
      <c r="AN383" s="1" t="str">
        <f t="shared" si="10"/>
        <v>2020</v>
      </c>
      <c r="AO383" s="1">
        <f t="shared" si="11"/>
        <v>46</v>
      </c>
      <c r="AP383" s="1" t="s">
        <v>60</v>
      </c>
      <c r="AQ383" s="1" t="s">
        <v>102</v>
      </c>
      <c r="AR383" s="1" t="s">
        <v>179</v>
      </c>
      <c r="AS383" s="1" t="s">
        <v>515</v>
      </c>
      <c r="AT383" s="1" t="s">
        <v>3913</v>
      </c>
      <c r="AU383" s="1" t="s">
        <v>6633</v>
      </c>
      <c r="AV383" s="1" t="s">
        <v>9614</v>
      </c>
      <c r="AW383" s="1"/>
      <c r="AX383" s="1"/>
    </row>
    <row r="384" spans="1:50">
      <c r="A384" s="1" t="s">
        <v>9632</v>
      </c>
      <c r="B384" s="1" t="s">
        <v>9631</v>
      </c>
      <c r="C384" s="1"/>
      <c r="D384" s="1"/>
      <c r="E384" s="1"/>
      <c r="F384" s="1"/>
      <c r="G384" s="1" t="s">
        <v>50</v>
      </c>
      <c r="H384" s="1" t="s">
        <v>50</v>
      </c>
      <c r="I384" s="1"/>
      <c r="J384" s="1"/>
      <c r="K384" s="1"/>
      <c r="L384" s="1"/>
      <c r="M384" s="1"/>
      <c r="N384" s="1"/>
      <c r="O384" s="1"/>
      <c r="P384" s="1"/>
      <c r="Q384" s="1" t="s">
        <v>273</v>
      </c>
      <c r="R384" s="1"/>
      <c r="S384" s="1"/>
      <c r="T384" s="1" t="s">
        <v>53</v>
      </c>
      <c r="U384" s="1"/>
      <c r="V384" s="1"/>
      <c r="W384" s="1" t="s">
        <v>53</v>
      </c>
      <c r="X384" s="1" t="s">
        <v>273</v>
      </c>
      <c r="Y384" s="1"/>
      <c r="Z384" s="1"/>
      <c r="AA384" s="1"/>
      <c r="AB384" s="1" t="s">
        <v>50</v>
      </c>
      <c r="AC384" s="1" t="s">
        <v>273</v>
      </c>
      <c r="AD384" s="1"/>
      <c r="AE384" s="1"/>
      <c r="AF384" s="1"/>
      <c r="AG384" s="1" t="s">
        <v>116</v>
      </c>
      <c r="AH384" s="1" t="s">
        <v>273</v>
      </c>
      <c r="AI384" s="1" t="s">
        <v>9632</v>
      </c>
      <c r="AJ384" s="1" t="s">
        <v>256</v>
      </c>
      <c r="AK384" s="1" t="s">
        <v>9585</v>
      </c>
      <c r="AL384" s="1" t="s">
        <v>9585</v>
      </c>
      <c r="AM384" s="1" t="s">
        <v>9634</v>
      </c>
      <c r="AN384" s="1" t="str">
        <f t="shared" si="10"/>
        <v>2000</v>
      </c>
      <c r="AO384" s="1">
        <f t="shared" si="11"/>
        <v>32</v>
      </c>
      <c r="AP384" s="1" t="s">
        <v>60</v>
      </c>
      <c r="AQ384" s="1" t="s">
        <v>205</v>
      </c>
      <c r="AR384" s="1" t="s">
        <v>135</v>
      </c>
      <c r="AS384" s="1" t="s">
        <v>240</v>
      </c>
      <c r="AT384" s="1" t="s">
        <v>1337</v>
      </c>
      <c r="AU384" s="1" t="s">
        <v>114</v>
      </c>
      <c r="AV384" s="1" t="s">
        <v>77</v>
      </c>
      <c r="AW384" s="1"/>
      <c r="AX384" s="1"/>
    </row>
    <row r="385" spans="1:50">
      <c r="A385" s="1" t="s">
        <v>9747</v>
      </c>
      <c r="B385" s="1" t="s">
        <v>9746</v>
      </c>
      <c r="C385" s="1"/>
      <c r="D385" s="1"/>
      <c r="E385" s="1" t="s">
        <v>54</v>
      </c>
      <c r="F385" s="1" t="s">
        <v>1258</v>
      </c>
      <c r="G385" s="1" t="s">
        <v>49</v>
      </c>
      <c r="H385" s="1"/>
      <c r="I385" s="1"/>
      <c r="J385" s="1" t="s">
        <v>54</v>
      </c>
      <c r="K385" s="1" t="s">
        <v>55</v>
      </c>
      <c r="L385" s="1"/>
      <c r="M385" s="1"/>
      <c r="N385" s="1"/>
      <c r="O385" s="1"/>
      <c r="P385" s="1"/>
      <c r="Q385" s="1"/>
      <c r="R385" s="1"/>
      <c r="S385" s="1"/>
      <c r="T385" s="1" t="s">
        <v>50</v>
      </c>
      <c r="U385" s="1" t="s">
        <v>5607</v>
      </c>
      <c r="V385" s="1" t="s">
        <v>219</v>
      </c>
      <c r="W385" s="1"/>
      <c r="X385" s="1"/>
      <c r="Y385" s="1"/>
      <c r="Z385" s="1"/>
      <c r="AA385" s="1"/>
      <c r="AB385" s="1" t="s">
        <v>49</v>
      </c>
      <c r="AC385" s="1" t="s">
        <v>219</v>
      </c>
      <c r="AD385" s="1"/>
      <c r="AE385" s="1"/>
      <c r="AF385" s="1"/>
      <c r="AG385" s="1" t="s">
        <v>6212</v>
      </c>
      <c r="AH385" s="1" t="s">
        <v>219</v>
      </c>
      <c r="AI385" s="1" t="s">
        <v>9747</v>
      </c>
      <c r="AJ385" s="1" t="s">
        <v>78</v>
      </c>
      <c r="AK385" s="1" t="s">
        <v>9748</v>
      </c>
      <c r="AL385" s="1" t="s">
        <v>9748</v>
      </c>
      <c r="AM385" s="1" t="s">
        <v>9751</v>
      </c>
      <c r="AN385" s="1" t="str">
        <f t="shared" si="10"/>
        <v>2010</v>
      </c>
      <c r="AO385" s="1">
        <f t="shared" si="11"/>
        <v>19</v>
      </c>
      <c r="AP385" s="1" t="s">
        <v>60</v>
      </c>
      <c r="AQ385" s="1" t="s">
        <v>4197</v>
      </c>
      <c r="AR385" s="1" t="s">
        <v>179</v>
      </c>
      <c r="AS385" s="1" t="s">
        <v>351</v>
      </c>
      <c r="AT385" s="1" t="s">
        <v>9750</v>
      </c>
      <c r="AU385" s="1" t="s">
        <v>377</v>
      </c>
      <c r="AV385" s="1" t="s">
        <v>9134</v>
      </c>
      <c r="AW385" s="1"/>
      <c r="AX385" s="1"/>
    </row>
    <row r="386" spans="1:50">
      <c r="A386" s="1" t="s">
        <v>9759</v>
      </c>
      <c r="B386" s="1" t="s">
        <v>9758</v>
      </c>
      <c r="C386" s="1"/>
      <c r="D386" s="1"/>
      <c r="E386" s="1" t="s">
        <v>54</v>
      </c>
      <c r="F386" s="1" t="s">
        <v>1258</v>
      </c>
      <c r="G386" s="1" t="s">
        <v>49</v>
      </c>
      <c r="H386" s="1"/>
      <c r="I386" s="1"/>
      <c r="J386" s="1"/>
      <c r="K386" s="1"/>
      <c r="L386" s="1"/>
      <c r="M386" s="1"/>
      <c r="N386" s="1"/>
      <c r="O386" s="1" t="s">
        <v>108</v>
      </c>
      <c r="P386" s="1" t="s">
        <v>114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 t="s">
        <v>9760</v>
      </c>
      <c r="AB386" s="1" t="s">
        <v>49</v>
      </c>
      <c r="AC386" s="1"/>
      <c r="AD386" s="1"/>
      <c r="AE386" s="1"/>
      <c r="AF386" s="1" t="s">
        <v>169</v>
      </c>
      <c r="AG386" s="1" t="s">
        <v>1440</v>
      </c>
      <c r="AH386" s="1" t="s">
        <v>169</v>
      </c>
      <c r="AI386" s="1" t="s">
        <v>9759</v>
      </c>
      <c r="AJ386" s="1" t="s">
        <v>126</v>
      </c>
      <c r="AK386" s="1" t="s">
        <v>9748</v>
      </c>
      <c r="AL386" s="1" t="s">
        <v>1370</v>
      </c>
      <c r="AM386" s="1" t="s">
        <v>3802</v>
      </c>
      <c r="AN386" s="1" t="str">
        <f t="shared" ref="AN386:AN449" si="12">TEXT(AM386,"YYYY")</f>
        <v>2019</v>
      </c>
      <c r="AO386" s="1">
        <f t="shared" ref="AO386:AO449" si="13">AJ386-(TEXT(AL386,"YYYY")-TEXT(AM386,"YYYY"))</f>
        <v>14</v>
      </c>
      <c r="AP386" s="1" t="s">
        <v>79</v>
      </c>
      <c r="AQ386" s="1" t="s">
        <v>61</v>
      </c>
      <c r="AR386" s="1" t="s">
        <v>840</v>
      </c>
      <c r="AS386" s="1" t="s">
        <v>515</v>
      </c>
      <c r="AT386" s="1" t="s">
        <v>1523</v>
      </c>
      <c r="AU386" s="1" t="s">
        <v>65</v>
      </c>
      <c r="AV386" s="1" t="s">
        <v>9760</v>
      </c>
      <c r="AW386" s="1"/>
      <c r="AX386" s="1"/>
    </row>
    <row r="387" spans="1:50">
      <c r="A387" s="1" t="s">
        <v>9763</v>
      </c>
      <c r="B387" s="1" t="s">
        <v>9762</v>
      </c>
      <c r="C387" s="1"/>
      <c r="D387" s="1"/>
      <c r="E387" s="1" t="s">
        <v>54</v>
      </c>
      <c r="F387" s="1" t="s">
        <v>1258</v>
      </c>
      <c r="G387" s="1" t="s">
        <v>49</v>
      </c>
      <c r="H387" s="1"/>
      <c r="I387" s="1"/>
      <c r="J387" s="1" t="s">
        <v>54</v>
      </c>
      <c r="K387" s="1"/>
      <c r="L387" s="1"/>
      <c r="M387" s="1"/>
      <c r="N387" s="1"/>
      <c r="O387" s="1"/>
      <c r="P387" s="1"/>
      <c r="Q387" s="1"/>
      <c r="R387" s="1"/>
      <c r="S387" s="1"/>
      <c r="T387" s="1" t="s">
        <v>3072</v>
      </c>
      <c r="U387" s="1"/>
      <c r="V387" s="1"/>
      <c r="W387" s="1"/>
      <c r="X387" s="1"/>
      <c r="Y387" s="1"/>
      <c r="Z387" s="1"/>
      <c r="AA387" s="1"/>
      <c r="AB387" s="1" t="s">
        <v>49</v>
      </c>
      <c r="AC387" s="1" t="s">
        <v>219</v>
      </c>
      <c r="AD387" s="1"/>
      <c r="AE387" s="1"/>
      <c r="AF387" s="1"/>
      <c r="AG387" s="1" t="s">
        <v>3072</v>
      </c>
      <c r="AH387" s="1" t="s">
        <v>219</v>
      </c>
      <c r="AI387" s="1" t="s">
        <v>9763</v>
      </c>
      <c r="AJ387" s="1" t="s">
        <v>187</v>
      </c>
      <c r="AK387" s="1" t="s">
        <v>9748</v>
      </c>
      <c r="AL387" s="1" t="s">
        <v>9748</v>
      </c>
      <c r="AM387" s="1" t="s">
        <v>5976</v>
      </c>
      <c r="AN387" s="1" t="str">
        <f t="shared" si="12"/>
        <v>2014</v>
      </c>
      <c r="AO387" s="1">
        <f t="shared" si="13"/>
        <v>3</v>
      </c>
      <c r="AP387" s="1" t="s">
        <v>79</v>
      </c>
      <c r="AQ387" s="1" t="s">
        <v>61</v>
      </c>
      <c r="AR387" s="1" t="s">
        <v>732</v>
      </c>
      <c r="AS387" s="1" t="s">
        <v>367</v>
      </c>
      <c r="AT387" s="1" t="s">
        <v>3865</v>
      </c>
      <c r="AU387" s="1" t="s">
        <v>65</v>
      </c>
      <c r="AV387" s="1" t="s">
        <v>9765</v>
      </c>
      <c r="AW387" s="1"/>
      <c r="AX387" s="1"/>
    </row>
    <row r="388" spans="1:50">
      <c r="A388" s="1" t="s">
        <v>4953</v>
      </c>
      <c r="B388" s="1" t="s">
        <v>9766</v>
      </c>
      <c r="C388" s="1"/>
      <c r="D388" s="1"/>
      <c r="E388" s="1" t="s">
        <v>50</v>
      </c>
      <c r="F388" s="1" t="s">
        <v>414</v>
      </c>
      <c r="G388" s="1" t="s">
        <v>50</v>
      </c>
      <c r="H388" s="1"/>
      <c r="I388" s="1"/>
      <c r="J388" s="1" t="s">
        <v>54</v>
      </c>
      <c r="K388" s="1"/>
      <c r="L388" s="1" t="s">
        <v>116</v>
      </c>
      <c r="M388" s="1"/>
      <c r="N388" s="1"/>
      <c r="O388" s="1"/>
      <c r="P388" s="1"/>
      <c r="Q388" s="1"/>
      <c r="R388" s="1"/>
      <c r="S388" s="1"/>
      <c r="T388" s="1" t="s">
        <v>176</v>
      </c>
      <c r="U388" s="1"/>
      <c r="V388" s="1"/>
      <c r="W388" s="1" t="s">
        <v>472</v>
      </c>
      <c r="X388" s="1" t="s">
        <v>63</v>
      </c>
      <c r="Y388" s="1"/>
      <c r="Z388" s="1"/>
      <c r="AA388" s="1"/>
      <c r="AB388" s="1" t="s">
        <v>50</v>
      </c>
      <c r="AC388" s="1" t="s">
        <v>63</v>
      </c>
      <c r="AD388" s="1"/>
      <c r="AE388" s="1"/>
      <c r="AF388" s="1"/>
      <c r="AG388" s="1" t="s">
        <v>4027</v>
      </c>
      <c r="AH388" s="1" t="s">
        <v>63</v>
      </c>
      <c r="AI388" s="1" t="s">
        <v>4953</v>
      </c>
      <c r="AJ388" s="1" t="s">
        <v>134</v>
      </c>
      <c r="AK388" s="1" t="s">
        <v>9748</v>
      </c>
      <c r="AL388" s="1" t="s">
        <v>913</v>
      </c>
      <c r="AM388" s="1" t="s">
        <v>474</v>
      </c>
      <c r="AN388" s="1" t="str">
        <f t="shared" si="12"/>
        <v>2018</v>
      </c>
      <c r="AO388" s="1">
        <f t="shared" si="13"/>
        <v>27</v>
      </c>
      <c r="AP388" s="1" t="s">
        <v>60</v>
      </c>
      <c r="AQ388" s="1" t="s">
        <v>102</v>
      </c>
      <c r="AR388" s="1" t="s">
        <v>135</v>
      </c>
      <c r="AS388" s="1" t="s">
        <v>436</v>
      </c>
      <c r="AT388" s="1" t="s">
        <v>8188</v>
      </c>
      <c r="AU388" s="1" t="s">
        <v>377</v>
      </c>
      <c r="AV388" s="1" t="s">
        <v>77</v>
      </c>
      <c r="AW388" s="1"/>
      <c r="AX388" s="1"/>
    </row>
    <row r="389" spans="1:50">
      <c r="A389" s="1" t="s">
        <v>9769</v>
      </c>
      <c r="B389" s="1" t="s">
        <v>9768</v>
      </c>
      <c r="C389" s="1"/>
      <c r="D389" s="1"/>
      <c r="E389" s="1"/>
      <c r="F389" s="1"/>
      <c r="G389" s="1" t="s">
        <v>50</v>
      </c>
      <c r="H389" s="1"/>
      <c r="I389" s="1" t="s">
        <v>53</v>
      </c>
      <c r="J389" s="1"/>
      <c r="K389" s="1"/>
      <c r="L389" s="1" t="s">
        <v>116</v>
      </c>
      <c r="M389" s="1"/>
      <c r="N389" s="1"/>
      <c r="O389" s="1"/>
      <c r="P389" s="1"/>
      <c r="Q389" s="1"/>
      <c r="R389" s="1" t="s">
        <v>715</v>
      </c>
      <c r="S389" s="1" t="s">
        <v>219</v>
      </c>
      <c r="T389" s="1"/>
      <c r="U389" s="1"/>
      <c r="V389" s="1"/>
      <c r="W389" s="1" t="s">
        <v>986</v>
      </c>
      <c r="X389" s="1" t="s">
        <v>382</v>
      </c>
      <c r="Y389" s="1"/>
      <c r="Z389" s="1"/>
      <c r="AA389" s="1"/>
      <c r="AB389" s="1" t="s">
        <v>50</v>
      </c>
      <c r="AC389" s="1"/>
      <c r="AD389" s="1"/>
      <c r="AE389" s="1"/>
      <c r="AF389" s="1"/>
      <c r="AG389" s="1" t="s">
        <v>2810</v>
      </c>
      <c r="AH389" s="1" t="s">
        <v>382</v>
      </c>
      <c r="AI389" s="1" t="s">
        <v>9769</v>
      </c>
      <c r="AJ389" s="1" t="s">
        <v>247</v>
      </c>
      <c r="AK389" s="1" t="s">
        <v>9770</v>
      </c>
      <c r="AL389" s="1" t="s">
        <v>9770</v>
      </c>
      <c r="AM389" s="1" t="s">
        <v>2422</v>
      </c>
      <c r="AN389" s="1" t="str">
        <f t="shared" si="12"/>
        <v>2018</v>
      </c>
      <c r="AO389" s="1">
        <f t="shared" si="13"/>
        <v>13</v>
      </c>
      <c r="AP389" s="1" t="s">
        <v>60</v>
      </c>
      <c r="AQ389" s="1" t="s">
        <v>61</v>
      </c>
      <c r="AR389" s="1" t="s">
        <v>388</v>
      </c>
      <c r="AS389" s="1" t="s">
        <v>219</v>
      </c>
      <c r="AT389" s="1" t="s">
        <v>1047</v>
      </c>
      <c r="AU389" s="1" t="s">
        <v>65</v>
      </c>
      <c r="AV389" s="1" t="s">
        <v>1667</v>
      </c>
      <c r="AW389" s="1" t="s">
        <v>99</v>
      </c>
      <c r="AX389" s="1" t="s">
        <v>4035</v>
      </c>
    </row>
    <row r="390" spans="1:50">
      <c r="A390" s="1" t="s">
        <v>9773</v>
      </c>
      <c r="B390" s="1" t="s">
        <v>9772</v>
      </c>
      <c r="C390" s="1"/>
      <c r="D390" s="1"/>
      <c r="E390" s="1"/>
      <c r="F390" s="1"/>
      <c r="G390" s="1" t="s">
        <v>50</v>
      </c>
      <c r="H390" s="1"/>
      <c r="I390" s="1" t="s">
        <v>53</v>
      </c>
      <c r="J390" s="1" t="s">
        <v>54</v>
      </c>
      <c r="K390" s="1" t="s">
        <v>55</v>
      </c>
      <c r="L390" s="1" t="s">
        <v>116</v>
      </c>
      <c r="M390" s="1"/>
      <c r="N390" s="1"/>
      <c r="O390" s="1"/>
      <c r="P390" s="1"/>
      <c r="Q390" s="1"/>
      <c r="R390" s="1" t="s">
        <v>986</v>
      </c>
      <c r="S390" s="1" t="s">
        <v>136</v>
      </c>
      <c r="T390" s="1" t="s">
        <v>148</v>
      </c>
      <c r="U390" s="1" t="s">
        <v>141</v>
      </c>
      <c r="V390" s="1" t="s">
        <v>500</v>
      </c>
      <c r="W390" s="1" t="s">
        <v>141</v>
      </c>
      <c r="X390" s="1" t="s">
        <v>500</v>
      </c>
      <c r="Y390" s="1"/>
      <c r="Z390" s="1"/>
      <c r="AA390" s="1"/>
      <c r="AB390" s="1" t="s">
        <v>50</v>
      </c>
      <c r="AC390" s="1" t="s">
        <v>958</v>
      </c>
      <c r="AD390" s="1"/>
      <c r="AE390" s="1"/>
      <c r="AF390" s="1"/>
      <c r="AG390" s="1" t="s">
        <v>6899</v>
      </c>
      <c r="AH390" s="1" t="s">
        <v>500</v>
      </c>
      <c r="AI390" s="1" t="s">
        <v>9773</v>
      </c>
      <c r="AJ390" s="1" t="s">
        <v>555</v>
      </c>
      <c r="AK390" s="1" t="s">
        <v>9770</v>
      </c>
      <c r="AL390" s="1" t="s">
        <v>9770</v>
      </c>
      <c r="AM390" s="1" t="s">
        <v>903</v>
      </c>
      <c r="AN390" s="1" t="str">
        <f t="shared" si="12"/>
        <v>2019</v>
      </c>
      <c r="AO390" s="1">
        <f t="shared" si="13"/>
        <v>39</v>
      </c>
      <c r="AP390" s="1" t="s">
        <v>60</v>
      </c>
      <c r="AQ390" s="1" t="s">
        <v>61</v>
      </c>
      <c r="AR390" s="1" t="s">
        <v>449</v>
      </c>
      <c r="AS390" s="1" t="s">
        <v>351</v>
      </c>
      <c r="AT390" s="1" t="s">
        <v>638</v>
      </c>
      <c r="AU390" s="1" t="s">
        <v>105</v>
      </c>
      <c r="AV390" s="1" t="s">
        <v>77</v>
      </c>
      <c r="AW390" s="1" t="s">
        <v>99</v>
      </c>
      <c r="AX390" s="1" t="s">
        <v>4035</v>
      </c>
    </row>
    <row r="391" spans="1:50">
      <c r="A391" s="1" t="s">
        <v>9790</v>
      </c>
      <c r="B391" s="1" t="s">
        <v>9789</v>
      </c>
      <c r="C391" s="1"/>
      <c r="D391" s="1"/>
      <c r="E391" s="1"/>
      <c r="F391" s="1"/>
      <c r="G391" s="1" t="s">
        <v>54</v>
      </c>
      <c r="H391" s="1"/>
      <c r="I391" s="1"/>
      <c r="J391" s="1"/>
      <c r="K391" s="1" t="s">
        <v>55</v>
      </c>
      <c r="L391" s="1" t="s">
        <v>116</v>
      </c>
      <c r="M391" s="1"/>
      <c r="N391" s="1"/>
      <c r="O391" s="1"/>
      <c r="P391" s="1"/>
      <c r="Q391" s="1"/>
      <c r="R391" s="1"/>
      <c r="S391" s="1"/>
      <c r="T391" s="1"/>
      <c r="U391" s="1" t="s">
        <v>472</v>
      </c>
      <c r="V391" s="1" t="s">
        <v>219</v>
      </c>
      <c r="W391" s="1" t="s">
        <v>141</v>
      </c>
      <c r="X391" s="1" t="s">
        <v>219</v>
      </c>
      <c r="Y391" s="1"/>
      <c r="Z391" s="1"/>
      <c r="AA391" s="1"/>
      <c r="AB391" s="1" t="s">
        <v>54</v>
      </c>
      <c r="AC391" s="1"/>
      <c r="AD391" s="1"/>
      <c r="AE391" s="1"/>
      <c r="AF391" s="1"/>
      <c r="AG391" s="1" t="s">
        <v>2095</v>
      </c>
      <c r="AH391" s="1" t="s">
        <v>219</v>
      </c>
      <c r="AI391" s="1" t="s">
        <v>9790</v>
      </c>
      <c r="AJ391" s="1" t="s">
        <v>177</v>
      </c>
      <c r="AK391" s="1" t="s">
        <v>9778</v>
      </c>
      <c r="AL391" s="1" t="s">
        <v>9778</v>
      </c>
      <c r="AM391" s="1" t="s">
        <v>5346</v>
      </c>
      <c r="AN391" s="1" t="str">
        <f t="shared" si="12"/>
        <v>2020</v>
      </c>
      <c r="AO391" s="1">
        <f t="shared" si="13"/>
        <v>23</v>
      </c>
      <c r="AP391" s="1" t="s">
        <v>60</v>
      </c>
      <c r="AQ391" s="1" t="s">
        <v>61</v>
      </c>
      <c r="AR391" s="1" t="s">
        <v>449</v>
      </c>
      <c r="AS391" s="1" t="s">
        <v>308</v>
      </c>
      <c r="AT391" s="1" t="s">
        <v>2806</v>
      </c>
      <c r="AU391" s="1" t="s">
        <v>4368</v>
      </c>
      <c r="AV391" s="1" t="s">
        <v>784</v>
      </c>
      <c r="AW391" s="1" t="s">
        <v>53</v>
      </c>
      <c r="AX391" s="1" t="s">
        <v>600</v>
      </c>
    </row>
    <row r="392" spans="1:50">
      <c r="A392" s="1" t="s">
        <v>10236</v>
      </c>
      <c r="B392" s="1" t="s">
        <v>10235</v>
      </c>
      <c r="C392" s="1"/>
      <c r="D392" s="1"/>
      <c r="E392" s="1"/>
      <c r="F392" s="1"/>
      <c r="G392" s="1" t="s">
        <v>54</v>
      </c>
      <c r="H392" s="1"/>
      <c r="I392" s="1" t="s">
        <v>53</v>
      </c>
      <c r="J392" s="1"/>
      <c r="K392" s="1"/>
      <c r="L392" s="1"/>
      <c r="M392" s="1"/>
      <c r="N392" s="1"/>
      <c r="O392" s="1"/>
      <c r="P392" s="1"/>
      <c r="Q392" s="1"/>
      <c r="R392" s="1" t="s">
        <v>50</v>
      </c>
      <c r="S392" s="1" t="s">
        <v>63</v>
      </c>
      <c r="T392" s="1"/>
      <c r="U392" s="1"/>
      <c r="V392" s="1"/>
      <c r="W392" s="1"/>
      <c r="X392" s="1"/>
      <c r="Y392" s="1"/>
      <c r="Z392" s="1"/>
      <c r="AA392" s="1"/>
      <c r="AB392" s="1" t="s">
        <v>54</v>
      </c>
      <c r="AC392" s="1"/>
      <c r="AD392" s="1"/>
      <c r="AE392" s="1"/>
      <c r="AF392" s="1"/>
      <c r="AG392" s="1"/>
      <c r="AH392" s="1"/>
      <c r="AI392" s="1" t="s">
        <v>10236</v>
      </c>
      <c r="AJ392" s="1" t="s">
        <v>187</v>
      </c>
      <c r="AK392" s="1" t="s">
        <v>3125</v>
      </c>
      <c r="AL392" s="1" t="s">
        <v>3125</v>
      </c>
      <c r="AM392" s="1" t="s">
        <v>604</v>
      </c>
      <c r="AN392" s="1" t="str">
        <f t="shared" si="12"/>
        <v>2019</v>
      </c>
      <c r="AO392" s="1">
        <f t="shared" si="13"/>
        <v>8</v>
      </c>
      <c r="AP392" s="1" t="s">
        <v>79</v>
      </c>
      <c r="AQ392" s="1" t="s">
        <v>61</v>
      </c>
      <c r="AR392" s="1" t="s">
        <v>1271</v>
      </c>
      <c r="AS392" s="1" t="s">
        <v>134</v>
      </c>
      <c r="AT392" s="1"/>
      <c r="AU392" s="1" t="s">
        <v>65</v>
      </c>
      <c r="AV392" s="1" t="s">
        <v>10238</v>
      </c>
      <c r="AW392" s="1"/>
      <c r="AX392" s="1"/>
    </row>
    <row r="393" spans="1:50">
      <c r="A393" s="1" t="s">
        <v>10242</v>
      </c>
      <c r="B393" s="1" t="s">
        <v>10241</v>
      </c>
      <c r="C393" s="1"/>
      <c r="D393" s="1"/>
      <c r="E393" s="1"/>
      <c r="F393" s="1"/>
      <c r="G393" s="1" t="s">
        <v>55</v>
      </c>
      <c r="H393" s="1"/>
      <c r="I393" s="1" t="s">
        <v>53</v>
      </c>
      <c r="J393" s="1"/>
      <c r="K393" s="1"/>
      <c r="L393" s="1" t="s">
        <v>116</v>
      </c>
      <c r="M393" s="1"/>
      <c r="N393" s="1"/>
      <c r="O393" s="1"/>
      <c r="P393" s="1"/>
      <c r="Q393" s="1"/>
      <c r="R393" s="1" t="s">
        <v>141</v>
      </c>
      <c r="S393" s="1" t="s">
        <v>958</v>
      </c>
      <c r="T393" s="1"/>
      <c r="U393" s="1"/>
      <c r="V393" s="1"/>
      <c r="W393" s="1" t="s">
        <v>986</v>
      </c>
      <c r="X393" s="1" t="s">
        <v>958</v>
      </c>
      <c r="Y393" s="1"/>
      <c r="Z393" s="1"/>
      <c r="AA393" s="1"/>
      <c r="AB393" s="1" t="s">
        <v>55</v>
      </c>
      <c r="AC393" s="1"/>
      <c r="AD393" s="1"/>
      <c r="AE393" s="1"/>
      <c r="AF393" s="1"/>
      <c r="AG393" s="1" t="s">
        <v>472</v>
      </c>
      <c r="AH393" s="1" t="s">
        <v>958</v>
      </c>
      <c r="AI393" s="1" t="s">
        <v>10242</v>
      </c>
      <c r="AJ393" s="1" t="s">
        <v>101</v>
      </c>
      <c r="AK393" s="1" t="s">
        <v>3125</v>
      </c>
      <c r="AL393" s="1" t="s">
        <v>9437</v>
      </c>
      <c r="AM393" s="1" t="s">
        <v>10246</v>
      </c>
      <c r="AN393" s="1" t="str">
        <f t="shared" si="12"/>
        <v>2013</v>
      </c>
      <c r="AO393" s="1">
        <f t="shared" si="13"/>
        <v>38</v>
      </c>
      <c r="AP393" s="1" t="s">
        <v>79</v>
      </c>
      <c r="AQ393" s="1" t="s">
        <v>61</v>
      </c>
      <c r="AR393" s="1" t="s">
        <v>103</v>
      </c>
      <c r="AS393" s="1" t="s">
        <v>500</v>
      </c>
      <c r="AT393" s="1" t="s">
        <v>5825</v>
      </c>
      <c r="AU393" s="1" t="s">
        <v>10245</v>
      </c>
      <c r="AV393" s="1" t="s">
        <v>798</v>
      </c>
      <c r="AW393" s="1"/>
      <c r="AX393" s="1"/>
    </row>
    <row r="394" spans="1:50">
      <c r="A394" s="1" t="s">
        <v>10251</v>
      </c>
      <c r="B394" s="1" t="s">
        <v>10250</v>
      </c>
      <c r="C394" s="1"/>
      <c r="D394" s="1"/>
      <c r="E394" s="1"/>
      <c r="F394" s="1"/>
      <c r="G394" s="1" t="s">
        <v>55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 t="s">
        <v>472</v>
      </c>
      <c r="S394" s="1" t="s">
        <v>136</v>
      </c>
      <c r="T394" s="1"/>
      <c r="U394" s="1"/>
      <c r="V394" s="1"/>
      <c r="W394" s="1"/>
      <c r="X394" s="1"/>
      <c r="Y394" s="1"/>
      <c r="Z394" s="1"/>
      <c r="AA394" s="1"/>
      <c r="AB394" s="1" t="s">
        <v>55</v>
      </c>
      <c r="AC394" s="1"/>
      <c r="AD394" s="1"/>
      <c r="AE394" s="1"/>
      <c r="AF394" s="1"/>
      <c r="AG394" s="1" t="s">
        <v>472</v>
      </c>
      <c r="AH394" s="1" t="s">
        <v>136</v>
      </c>
      <c r="AI394" s="1" t="s">
        <v>10251</v>
      </c>
      <c r="AJ394" s="1" t="s">
        <v>324</v>
      </c>
      <c r="AK394" s="1" t="s">
        <v>3125</v>
      </c>
      <c r="AL394" s="1" t="s">
        <v>3125</v>
      </c>
      <c r="AM394" s="1" t="s">
        <v>709</v>
      </c>
      <c r="AN394" s="1" t="str">
        <f t="shared" si="12"/>
        <v>2019</v>
      </c>
      <c r="AO394" s="1">
        <f t="shared" si="13"/>
        <v>12</v>
      </c>
      <c r="AP394" s="1" t="s">
        <v>79</v>
      </c>
      <c r="AQ394" s="1" t="s">
        <v>61</v>
      </c>
      <c r="AR394" s="1" t="s">
        <v>388</v>
      </c>
      <c r="AS394" s="1" t="s">
        <v>136</v>
      </c>
      <c r="AT394" s="1" t="s">
        <v>569</v>
      </c>
      <c r="AU394" s="1" t="s">
        <v>65</v>
      </c>
      <c r="AV394" s="1" t="s">
        <v>1446</v>
      </c>
      <c r="AW394" s="1"/>
      <c r="AX394" s="1"/>
    </row>
    <row r="395" spans="1:50">
      <c r="A395" s="1" t="s">
        <v>10265</v>
      </c>
      <c r="B395" s="1" t="s">
        <v>10264</v>
      </c>
      <c r="C395" s="1"/>
      <c r="D395" s="1"/>
      <c r="E395" s="1"/>
      <c r="F395" s="1"/>
      <c r="G395" s="1" t="s">
        <v>53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 t="s">
        <v>986</v>
      </c>
      <c r="S395" s="1" t="s">
        <v>136</v>
      </c>
      <c r="T395" s="1"/>
      <c r="U395" s="1"/>
      <c r="V395" s="1"/>
      <c r="W395" s="1" t="s">
        <v>2095</v>
      </c>
      <c r="X395" s="1" t="s">
        <v>136</v>
      </c>
      <c r="Y395" s="1"/>
      <c r="Z395" s="1"/>
      <c r="AA395" s="1"/>
      <c r="AB395" s="1" t="s">
        <v>53</v>
      </c>
      <c r="AC395" s="1"/>
      <c r="AD395" s="1"/>
      <c r="AE395" s="1"/>
      <c r="AF395" s="1"/>
      <c r="AG395" s="1" t="s">
        <v>50</v>
      </c>
      <c r="AH395" s="1" t="s">
        <v>136</v>
      </c>
      <c r="AI395" s="1" t="s">
        <v>10265</v>
      </c>
      <c r="AJ395" s="1" t="s">
        <v>678</v>
      </c>
      <c r="AK395" s="1" t="s">
        <v>3125</v>
      </c>
      <c r="AL395" s="1" t="s">
        <v>3125</v>
      </c>
      <c r="AM395" s="1" t="s">
        <v>10268</v>
      </c>
      <c r="AN395" s="1" t="str">
        <f t="shared" si="12"/>
        <v>2005</v>
      </c>
      <c r="AO395" s="1">
        <f t="shared" si="13"/>
        <v>19</v>
      </c>
      <c r="AP395" s="1" t="s">
        <v>60</v>
      </c>
      <c r="AQ395" s="1" t="s">
        <v>61</v>
      </c>
      <c r="AR395" s="1" t="s">
        <v>9458</v>
      </c>
      <c r="AS395" s="1" t="s">
        <v>104</v>
      </c>
      <c r="AT395" s="1" t="s">
        <v>10267</v>
      </c>
      <c r="AU395" s="1" t="s">
        <v>114</v>
      </c>
      <c r="AV395" s="1" t="s">
        <v>784</v>
      </c>
      <c r="AW395" s="1"/>
      <c r="AX395" s="1"/>
    </row>
    <row r="396" spans="1:50">
      <c r="A396" s="1" t="s">
        <v>10273</v>
      </c>
      <c r="B396" s="1" t="s">
        <v>10272</v>
      </c>
      <c r="C396" s="1"/>
      <c r="D396" s="1"/>
      <c r="E396" s="1"/>
      <c r="F396" s="1"/>
      <c r="G396" s="1" t="s">
        <v>54</v>
      </c>
      <c r="H396" s="1"/>
      <c r="I396" s="1" t="s">
        <v>53</v>
      </c>
      <c r="J396" s="1"/>
      <c r="K396" s="1"/>
      <c r="L396" s="1"/>
      <c r="M396" s="1"/>
      <c r="N396" s="1"/>
      <c r="O396" s="1"/>
      <c r="P396" s="1"/>
      <c r="Q396" s="1"/>
      <c r="R396" s="1" t="s">
        <v>715</v>
      </c>
      <c r="S396" s="1" t="s">
        <v>63</v>
      </c>
      <c r="T396" s="1"/>
      <c r="U396" s="1"/>
      <c r="V396" s="1"/>
      <c r="W396" s="1"/>
      <c r="X396" s="1"/>
      <c r="Y396" s="1"/>
      <c r="Z396" s="1"/>
      <c r="AA396" s="1"/>
      <c r="AB396" s="1" t="s">
        <v>54</v>
      </c>
      <c r="AC396" s="1"/>
      <c r="AD396" s="1"/>
      <c r="AE396" s="1"/>
      <c r="AF396" s="1"/>
      <c r="AG396" s="1"/>
      <c r="AH396" s="1"/>
      <c r="AI396" s="1" t="s">
        <v>10273</v>
      </c>
      <c r="AJ396" s="1" t="s">
        <v>197</v>
      </c>
      <c r="AK396" s="1" t="s">
        <v>3125</v>
      </c>
      <c r="AL396" s="1" t="s">
        <v>3125</v>
      </c>
      <c r="AM396" s="1" t="s">
        <v>7672</v>
      </c>
      <c r="AN396" s="1" t="str">
        <f t="shared" si="12"/>
        <v>2020</v>
      </c>
      <c r="AO396" s="1">
        <f t="shared" si="13"/>
        <v>17</v>
      </c>
      <c r="AP396" s="1" t="s">
        <v>79</v>
      </c>
      <c r="AQ396" s="1" t="s">
        <v>61</v>
      </c>
      <c r="AR396" s="1" t="s">
        <v>103</v>
      </c>
      <c r="AS396" s="1" t="s">
        <v>387</v>
      </c>
      <c r="AT396" s="1" t="s">
        <v>5698</v>
      </c>
      <c r="AU396" s="1" t="s">
        <v>65</v>
      </c>
      <c r="AV396" s="1" t="s">
        <v>886</v>
      </c>
      <c r="AW396" s="1"/>
      <c r="AX396" s="1"/>
    </row>
    <row r="397" spans="1:50">
      <c r="A397" s="1" t="s">
        <v>10277</v>
      </c>
      <c r="B397" s="1" t="s">
        <v>10276</v>
      </c>
      <c r="C397" s="1"/>
      <c r="D397" s="1"/>
      <c r="E397" s="1"/>
      <c r="F397" s="1"/>
      <c r="G397" s="1" t="s">
        <v>115</v>
      </c>
      <c r="H397" s="1"/>
      <c r="I397" s="1" t="s">
        <v>53</v>
      </c>
      <c r="J397" s="1"/>
      <c r="K397" s="1"/>
      <c r="L397" s="1"/>
      <c r="M397" s="1"/>
      <c r="N397" s="1"/>
      <c r="O397" s="1"/>
      <c r="P397" s="1"/>
      <c r="Q397" s="1"/>
      <c r="R397" s="1" t="s">
        <v>715</v>
      </c>
      <c r="S397" s="1" t="s">
        <v>169</v>
      </c>
      <c r="T397" s="1"/>
      <c r="U397" s="1"/>
      <c r="V397" s="1"/>
      <c r="W397" s="1"/>
      <c r="X397" s="1"/>
      <c r="Y397" s="1"/>
      <c r="Z397" s="1"/>
      <c r="AA397" s="1"/>
      <c r="AB397" s="1" t="s">
        <v>115</v>
      </c>
      <c r="AC397" s="1"/>
      <c r="AD397" s="1"/>
      <c r="AE397" s="1"/>
      <c r="AF397" s="1"/>
      <c r="AG397" s="1" t="s">
        <v>715</v>
      </c>
      <c r="AH397" s="1" t="s">
        <v>169</v>
      </c>
      <c r="AI397" s="1" t="s">
        <v>10277</v>
      </c>
      <c r="AJ397" s="1" t="s">
        <v>144</v>
      </c>
      <c r="AK397" s="1" t="s">
        <v>3125</v>
      </c>
      <c r="AL397" s="1" t="s">
        <v>3125</v>
      </c>
      <c r="AM397" s="1" t="s">
        <v>1286</v>
      </c>
      <c r="AN397" s="1" t="str">
        <f t="shared" si="12"/>
        <v>2017</v>
      </c>
      <c r="AO397" s="1">
        <f t="shared" si="13"/>
        <v>21</v>
      </c>
      <c r="AP397" s="1" t="s">
        <v>79</v>
      </c>
      <c r="AQ397" s="1" t="s">
        <v>205</v>
      </c>
      <c r="AR397" s="1" t="s">
        <v>103</v>
      </c>
      <c r="AS397" s="1" t="s">
        <v>515</v>
      </c>
      <c r="AT397" s="1"/>
      <c r="AU397" s="1" t="s">
        <v>65</v>
      </c>
      <c r="AV397" s="1" t="s">
        <v>10278</v>
      </c>
      <c r="AW397" s="1"/>
      <c r="AX397" s="1"/>
    </row>
    <row r="398" spans="1:50">
      <c r="A398" s="1" t="s">
        <v>10319</v>
      </c>
      <c r="B398" s="1" t="s">
        <v>10318</v>
      </c>
      <c r="C398" s="1"/>
      <c r="D398" s="1"/>
      <c r="E398" s="1"/>
      <c r="F398" s="1"/>
      <c r="G398" s="1" t="s">
        <v>54</v>
      </c>
      <c r="H398" s="1" t="s">
        <v>141</v>
      </c>
      <c r="I398" s="1"/>
      <c r="J398" s="1"/>
      <c r="K398" s="1"/>
      <c r="L398" s="1"/>
      <c r="M398" s="1"/>
      <c r="N398" s="1"/>
      <c r="O398" s="1"/>
      <c r="P398" s="1"/>
      <c r="Q398" s="1" t="s">
        <v>500</v>
      </c>
      <c r="R398" s="1"/>
      <c r="S398" s="1"/>
      <c r="T398" s="1"/>
      <c r="U398" s="1"/>
      <c r="V398" s="1"/>
      <c r="W398" s="1" t="s">
        <v>3072</v>
      </c>
      <c r="X398" s="1" t="s">
        <v>500</v>
      </c>
      <c r="Y398" s="1"/>
      <c r="Z398" s="1"/>
      <c r="AA398" s="1"/>
      <c r="AB398" s="1" t="s">
        <v>54</v>
      </c>
      <c r="AC398" s="1"/>
      <c r="AD398" s="1"/>
      <c r="AE398" s="1"/>
      <c r="AF398" s="1"/>
      <c r="AG398" s="1" t="s">
        <v>50</v>
      </c>
      <c r="AH398" s="1" t="s">
        <v>500</v>
      </c>
      <c r="AI398" s="1" t="s">
        <v>10319</v>
      </c>
      <c r="AJ398" s="1" t="s">
        <v>344</v>
      </c>
      <c r="AK398" s="1" t="s">
        <v>10281</v>
      </c>
      <c r="AL398" s="1" t="s">
        <v>10281</v>
      </c>
      <c r="AM398" s="1" t="s">
        <v>7218</v>
      </c>
      <c r="AN398" s="1" t="str">
        <f t="shared" si="12"/>
        <v>2012</v>
      </c>
      <c r="AO398" s="1">
        <f t="shared" si="13"/>
        <v>13</v>
      </c>
      <c r="AP398" s="1" t="s">
        <v>79</v>
      </c>
      <c r="AQ398" s="1" t="s">
        <v>61</v>
      </c>
      <c r="AR398" s="1" t="s">
        <v>1385</v>
      </c>
      <c r="AS398" s="1" t="s">
        <v>240</v>
      </c>
      <c r="AT398" s="1" t="s">
        <v>1652</v>
      </c>
      <c r="AU398" s="1" t="s">
        <v>65</v>
      </c>
      <c r="AV398" s="1" t="s">
        <v>10320</v>
      </c>
      <c r="AW398" s="1"/>
      <c r="AX398" s="1"/>
    </row>
    <row r="399" spans="1:50">
      <c r="A399" s="1" t="s">
        <v>10323</v>
      </c>
      <c r="B399" s="1" t="s">
        <v>10322</v>
      </c>
      <c r="C399" s="1"/>
      <c r="D399" s="1"/>
      <c r="E399" s="1"/>
      <c r="F399" s="1"/>
      <c r="G399" s="1" t="s">
        <v>55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 t="s">
        <v>55</v>
      </c>
      <c r="AC399" s="1"/>
      <c r="AD399" s="1"/>
      <c r="AE399" s="1"/>
      <c r="AF399" s="1"/>
      <c r="AG399" s="1"/>
      <c r="AH399" s="1"/>
      <c r="AI399" s="1" t="s">
        <v>10323</v>
      </c>
      <c r="AJ399" s="1" t="s">
        <v>247</v>
      </c>
      <c r="AK399" s="1" t="s">
        <v>10281</v>
      </c>
      <c r="AL399" s="1" t="s">
        <v>10281</v>
      </c>
      <c r="AM399" s="1" t="s">
        <v>962</v>
      </c>
      <c r="AN399" s="1" t="str">
        <f t="shared" si="12"/>
        <v>2020</v>
      </c>
      <c r="AO399" s="1">
        <f t="shared" si="13"/>
        <v>15</v>
      </c>
      <c r="AP399" s="1" t="s">
        <v>79</v>
      </c>
      <c r="AQ399" s="1" t="s">
        <v>61</v>
      </c>
      <c r="AR399" s="1" t="s">
        <v>778</v>
      </c>
      <c r="AS399" s="1" t="s">
        <v>1070</v>
      </c>
      <c r="AT399" s="1" t="s">
        <v>10324</v>
      </c>
      <c r="AU399" s="1" t="s">
        <v>65</v>
      </c>
      <c r="AV399" s="1" t="s">
        <v>400</v>
      </c>
      <c r="AW399" s="1"/>
      <c r="AX399" s="1"/>
    </row>
    <row r="400" spans="1:50">
      <c r="A400" s="1" t="s">
        <v>10330</v>
      </c>
      <c r="B400" s="1" t="s">
        <v>10329</v>
      </c>
      <c r="C400" s="1"/>
      <c r="D400" s="1"/>
      <c r="E400" s="1"/>
      <c r="F400" s="1"/>
      <c r="G400" s="1" t="s">
        <v>55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 t="s">
        <v>55</v>
      </c>
      <c r="AC400" s="1"/>
      <c r="AD400" s="1"/>
      <c r="AE400" s="1"/>
      <c r="AF400" s="1"/>
      <c r="AG400" s="1"/>
      <c r="AH400" s="1"/>
      <c r="AI400" s="1" t="s">
        <v>10330</v>
      </c>
      <c r="AJ400" s="1" t="s">
        <v>324</v>
      </c>
      <c r="AK400" s="1" t="s">
        <v>10281</v>
      </c>
      <c r="AL400" s="1" t="s">
        <v>10281</v>
      </c>
      <c r="AM400" s="1" t="s">
        <v>877</v>
      </c>
      <c r="AN400" s="1" t="str">
        <f t="shared" si="12"/>
        <v>2019</v>
      </c>
      <c r="AO400" s="1">
        <f t="shared" si="13"/>
        <v>12</v>
      </c>
      <c r="AP400" s="1" t="s">
        <v>60</v>
      </c>
      <c r="AQ400" s="1" t="s">
        <v>61</v>
      </c>
      <c r="AR400" s="1" t="s">
        <v>213</v>
      </c>
      <c r="AS400" s="1" t="s">
        <v>101</v>
      </c>
      <c r="AT400" s="1" t="s">
        <v>10331</v>
      </c>
      <c r="AU400" s="1" t="s">
        <v>65</v>
      </c>
      <c r="AV400" s="1" t="s">
        <v>747</v>
      </c>
      <c r="AW400" s="1"/>
      <c r="AX400" s="1"/>
    </row>
    <row r="401" spans="1:50">
      <c r="A401" s="1" t="s">
        <v>10403</v>
      </c>
      <c r="B401" s="1" t="s">
        <v>10402</v>
      </c>
      <c r="C401" s="1"/>
      <c r="D401" s="1"/>
      <c r="E401" s="1"/>
      <c r="F401" s="1"/>
      <c r="G401" s="1" t="s">
        <v>54</v>
      </c>
      <c r="H401" s="1"/>
      <c r="I401" s="1"/>
      <c r="J401" s="1" t="s">
        <v>54</v>
      </c>
      <c r="K401" s="1" t="s">
        <v>55</v>
      </c>
      <c r="L401" s="1"/>
      <c r="M401" s="1"/>
      <c r="N401" s="1"/>
      <c r="O401" s="1"/>
      <c r="P401" s="1"/>
      <c r="Q401" s="1"/>
      <c r="R401" s="1"/>
      <c r="S401" s="1"/>
      <c r="T401" s="1" t="s">
        <v>472</v>
      </c>
      <c r="U401" s="1" t="s">
        <v>2095</v>
      </c>
      <c r="V401" s="1" t="s">
        <v>273</v>
      </c>
      <c r="W401" s="1"/>
      <c r="X401" s="1"/>
      <c r="Y401" s="1"/>
      <c r="Z401" s="1"/>
      <c r="AA401" s="1"/>
      <c r="AB401" s="1" t="s">
        <v>54</v>
      </c>
      <c r="AC401" s="1" t="s">
        <v>273</v>
      </c>
      <c r="AD401" s="1"/>
      <c r="AE401" s="1"/>
      <c r="AF401" s="1"/>
      <c r="AG401" s="1" t="s">
        <v>2711</v>
      </c>
      <c r="AH401" s="1" t="s">
        <v>273</v>
      </c>
      <c r="AI401" s="1" t="s">
        <v>10403</v>
      </c>
      <c r="AJ401" s="1" t="s">
        <v>448</v>
      </c>
      <c r="AK401" s="1" t="s">
        <v>1139</v>
      </c>
      <c r="AL401" s="1" t="s">
        <v>9722</v>
      </c>
      <c r="AM401" s="1" t="s">
        <v>941</v>
      </c>
      <c r="AN401" s="1" t="str">
        <f t="shared" si="12"/>
        <v>2011</v>
      </c>
      <c r="AO401" s="1">
        <f t="shared" si="13"/>
        <v>30</v>
      </c>
      <c r="AP401" s="1" t="s">
        <v>60</v>
      </c>
      <c r="AQ401" s="1" t="s">
        <v>61</v>
      </c>
      <c r="AR401" s="1"/>
      <c r="AS401" s="1"/>
      <c r="AT401" s="1"/>
      <c r="AU401" s="1" t="s">
        <v>226</v>
      </c>
      <c r="AV401" s="1" t="s">
        <v>497</v>
      </c>
      <c r="AW401" s="1"/>
      <c r="AX401" s="1"/>
    </row>
    <row r="402" spans="1:50">
      <c r="A402" s="1" t="s">
        <v>10410</v>
      </c>
      <c r="B402" s="1" t="s">
        <v>10409</v>
      </c>
      <c r="C402" s="1"/>
      <c r="D402" s="1"/>
      <c r="E402" s="1"/>
      <c r="F402" s="1"/>
      <c r="G402" s="1" t="s">
        <v>49</v>
      </c>
      <c r="H402" s="1"/>
      <c r="I402" s="1" t="s">
        <v>53</v>
      </c>
      <c r="J402" s="1"/>
      <c r="K402" s="1" t="s">
        <v>55</v>
      </c>
      <c r="L402" s="1" t="s">
        <v>116</v>
      </c>
      <c r="M402" s="1"/>
      <c r="N402" s="1"/>
      <c r="O402" s="1"/>
      <c r="P402" s="1"/>
      <c r="Q402" s="1"/>
      <c r="R402" s="1" t="s">
        <v>715</v>
      </c>
      <c r="S402" s="1" t="s">
        <v>382</v>
      </c>
      <c r="T402" s="1"/>
      <c r="U402" s="1" t="s">
        <v>715</v>
      </c>
      <c r="V402" s="1" t="s">
        <v>382</v>
      </c>
      <c r="W402" s="1" t="s">
        <v>2620</v>
      </c>
      <c r="X402" s="1" t="s">
        <v>382</v>
      </c>
      <c r="Y402" s="1"/>
      <c r="Z402" s="1"/>
      <c r="AA402" s="1"/>
      <c r="AB402" s="1" t="s">
        <v>49</v>
      </c>
      <c r="AC402" s="1"/>
      <c r="AD402" s="1"/>
      <c r="AE402" s="1"/>
      <c r="AF402" s="1"/>
      <c r="AG402" s="1" t="s">
        <v>7280</v>
      </c>
      <c r="AH402" s="1" t="s">
        <v>382</v>
      </c>
      <c r="AI402" s="1" t="s">
        <v>10410</v>
      </c>
      <c r="AJ402" s="1" t="s">
        <v>169</v>
      </c>
      <c r="AK402" s="1" t="s">
        <v>1139</v>
      </c>
      <c r="AL402" s="1" t="s">
        <v>1139</v>
      </c>
      <c r="AM402" s="1" t="s">
        <v>1741</v>
      </c>
      <c r="AN402" s="1" t="str">
        <f t="shared" si="12"/>
        <v>2017</v>
      </c>
      <c r="AO402" s="1">
        <f t="shared" si="13"/>
        <v>17</v>
      </c>
      <c r="AP402" s="1" t="s">
        <v>79</v>
      </c>
      <c r="AQ402" s="1" t="s">
        <v>61</v>
      </c>
      <c r="AR402" s="1"/>
      <c r="AS402" s="1"/>
      <c r="AT402" s="1"/>
      <c r="AU402" s="1" t="s">
        <v>65</v>
      </c>
      <c r="AV402" s="1" t="s">
        <v>6473</v>
      </c>
      <c r="AW402" s="1"/>
      <c r="AX402" s="1"/>
    </row>
    <row r="403" spans="1:50">
      <c r="A403" s="1" t="s">
        <v>10428</v>
      </c>
      <c r="B403" s="1" t="s">
        <v>10427</v>
      </c>
      <c r="C403" s="1"/>
      <c r="D403" s="1"/>
      <c r="E403" s="1"/>
      <c r="F403" s="1"/>
      <c r="G403" s="1" t="s">
        <v>55</v>
      </c>
      <c r="H403" s="1"/>
      <c r="I403" s="1" t="s">
        <v>53</v>
      </c>
      <c r="J403" s="1" t="s">
        <v>54</v>
      </c>
      <c r="K403" s="1"/>
      <c r="L403" s="1"/>
      <c r="M403" s="1"/>
      <c r="N403" s="1"/>
      <c r="O403" s="1"/>
      <c r="P403" s="1"/>
      <c r="Q403" s="1"/>
      <c r="R403" s="1" t="s">
        <v>472</v>
      </c>
      <c r="S403" s="1" t="s">
        <v>500</v>
      </c>
      <c r="T403" s="1" t="s">
        <v>715</v>
      </c>
      <c r="U403" s="1"/>
      <c r="V403" s="1"/>
      <c r="W403" s="1"/>
      <c r="X403" s="1"/>
      <c r="Y403" s="1"/>
      <c r="Z403" s="1"/>
      <c r="AA403" s="1"/>
      <c r="AB403" s="1" t="s">
        <v>55</v>
      </c>
      <c r="AC403" s="1" t="s">
        <v>500</v>
      </c>
      <c r="AD403" s="1"/>
      <c r="AE403" s="1"/>
      <c r="AF403" s="1"/>
      <c r="AG403" s="1" t="s">
        <v>176</v>
      </c>
      <c r="AH403" s="1" t="s">
        <v>500</v>
      </c>
      <c r="AI403" s="1" t="s">
        <v>10428</v>
      </c>
      <c r="AJ403" s="1" t="s">
        <v>530</v>
      </c>
      <c r="AK403" s="1" t="s">
        <v>1139</v>
      </c>
      <c r="AL403" s="1" t="s">
        <v>1139</v>
      </c>
      <c r="AM403" s="1" t="s">
        <v>8261</v>
      </c>
      <c r="AN403" s="1" t="str">
        <f t="shared" si="12"/>
        <v>2020</v>
      </c>
      <c r="AO403" s="1">
        <f t="shared" si="13"/>
        <v>33</v>
      </c>
      <c r="AP403" s="1" t="s">
        <v>60</v>
      </c>
      <c r="AQ403" s="1" t="s">
        <v>61</v>
      </c>
      <c r="AR403" s="1" t="s">
        <v>150</v>
      </c>
      <c r="AS403" s="1" t="s">
        <v>160</v>
      </c>
      <c r="AT403" s="1" t="s">
        <v>416</v>
      </c>
      <c r="AU403" s="1" t="s">
        <v>3261</v>
      </c>
      <c r="AV403" s="1" t="s">
        <v>1239</v>
      </c>
      <c r="AW403" s="1"/>
      <c r="AX403" s="1"/>
    </row>
    <row r="404" spans="1:50">
      <c r="A404" s="1" t="s">
        <v>10431</v>
      </c>
      <c r="B404" s="1" t="s">
        <v>10430</v>
      </c>
      <c r="C404" s="1"/>
      <c r="D404" s="1"/>
      <c r="E404" s="1"/>
      <c r="F404" s="1"/>
      <c r="G404" s="1" t="s">
        <v>54</v>
      </c>
      <c r="H404" s="1"/>
      <c r="I404" s="1" t="s">
        <v>53</v>
      </c>
      <c r="J404" s="1"/>
      <c r="K404" s="1"/>
      <c r="L404" s="1"/>
      <c r="M404" s="1"/>
      <c r="N404" s="1"/>
      <c r="O404" s="1"/>
      <c r="P404" s="1"/>
      <c r="Q404" s="1"/>
      <c r="R404" s="1" t="s">
        <v>472</v>
      </c>
      <c r="S404" s="1" t="s">
        <v>382</v>
      </c>
      <c r="T404" s="1"/>
      <c r="U404" s="1"/>
      <c r="V404" s="1"/>
      <c r="W404" s="1"/>
      <c r="X404" s="1"/>
      <c r="Y404" s="1"/>
      <c r="Z404" s="1"/>
      <c r="AA404" s="1"/>
      <c r="AB404" s="1" t="s">
        <v>54</v>
      </c>
      <c r="AC404" s="1"/>
      <c r="AD404" s="1"/>
      <c r="AE404" s="1"/>
      <c r="AF404" s="1"/>
      <c r="AG404" s="1" t="s">
        <v>472</v>
      </c>
      <c r="AH404" s="1" t="s">
        <v>382</v>
      </c>
      <c r="AI404" s="1" t="s">
        <v>10431</v>
      </c>
      <c r="AJ404" s="1" t="s">
        <v>324</v>
      </c>
      <c r="AK404" s="1" t="s">
        <v>1139</v>
      </c>
      <c r="AL404" s="1" t="s">
        <v>1139</v>
      </c>
      <c r="AM404" s="1" t="s">
        <v>7768</v>
      </c>
      <c r="AN404" s="1" t="str">
        <f t="shared" si="12"/>
        <v>2020</v>
      </c>
      <c r="AO404" s="1">
        <f t="shared" si="13"/>
        <v>13</v>
      </c>
      <c r="AP404" s="1" t="s">
        <v>60</v>
      </c>
      <c r="AQ404" s="1" t="s">
        <v>61</v>
      </c>
      <c r="AR404" s="1" t="s">
        <v>135</v>
      </c>
      <c r="AS404" s="1" t="s">
        <v>484</v>
      </c>
      <c r="AT404" s="1" t="s">
        <v>10433</v>
      </c>
      <c r="AU404" s="1" t="s">
        <v>65</v>
      </c>
      <c r="AV404" s="1" t="s">
        <v>5014</v>
      </c>
      <c r="AW404" s="1" t="s">
        <v>55</v>
      </c>
      <c r="AX404" s="1" t="s">
        <v>475</v>
      </c>
    </row>
    <row r="405" spans="1:50">
      <c r="A405" s="1" t="s">
        <v>10502</v>
      </c>
      <c r="B405" s="1" t="s">
        <v>10501</v>
      </c>
      <c r="C405" s="1"/>
      <c r="D405" s="1"/>
      <c r="E405" s="1"/>
      <c r="F405" s="1"/>
      <c r="G405" s="1" t="s">
        <v>54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 t="s">
        <v>1440</v>
      </c>
      <c r="S405" s="1" t="s">
        <v>555</v>
      </c>
      <c r="T405" s="1"/>
      <c r="U405" s="1" t="s">
        <v>54</v>
      </c>
      <c r="V405" s="1" t="s">
        <v>555</v>
      </c>
      <c r="W405" s="1"/>
      <c r="X405" s="1"/>
      <c r="Y405" s="1"/>
      <c r="Z405" s="1"/>
      <c r="AA405" s="1"/>
      <c r="AB405" s="1" t="s">
        <v>54</v>
      </c>
      <c r="AC405" s="1"/>
      <c r="AD405" s="1"/>
      <c r="AE405" s="1"/>
      <c r="AF405" s="1"/>
      <c r="AG405" s="1" t="s">
        <v>10503</v>
      </c>
      <c r="AH405" s="1" t="s">
        <v>555</v>
      </c>
      <c r="AI405" s="1" t="s">
        <v>10502</v>
      </c>
      <c r="AJ405" s="1" t="s">
        <v>217</v>
      </c>
      <c r="AK405" s="1" t="s">
        <v>156</v>
      </c>
      <c r="AL405" s="1" t="s">
        <v>156</v>
      </c>
      <c r="AM405" s="1" t="s">
        <v>10504</v>
      </c>
      <c r="AN405" s="1" t="str">
        <f t="shared" si="12"/>
        <v>2014</v>
      </c>
      <c r="AO405" s="1">
        <f t="shared" si="13"/>
        <v>10</v>
      </c>
      <c r="AP405" s="1" t="s">
        <v>60</v>
      </c>
      <c r="AQ405" s="1" t="s">
        <v>61</v>
      </c>
      <c r="AR405" s="1" t="s">
        <v>89</v>
      </c>
      <c r="AS405" s="1" t="s">
        <v>721</v>
      </c>
      <c r="AT405" s="1" t="s">
        <v>1494</v>
      </c>
      <c r="AU405" s="1" t="s">
        <v>65</v>
      </c>
      <c r="AV405" s="1" t="s">
        <v>183</v>
      </c>
      <c r="AW405" s="1"/>
      <c r="AX405" s="1"/>
    </row>
    <row r="406" spans="1:50">
      <c r="A406" s="1" t="s">
        <v>10506</v>
      </c>
      <c r="B406" s="1" t="s">
        <v>10505</v>
      </c>
      <c r="C406" s="1"/>
      <c r="D406" s="1"/>
      <c r="E406" s="1"/>
      <c r="F406" s="1"/>
      <c r="G406" s="1" t="s">
        <v>49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 t="s">
        <v>986</v>
      </c>
      <c r="S406" s="1" t="s">
        <v>219</v>
      </c>
      <c r="T406" s="1"/>
      <c r="U406" s="1"/>
      <c r="V406" s="1"/>
      <c r="W406" s="1"/>
      <c r="X406" s="1"/>
      <c r="Y406" s="1"/>
      <c r="Z406" s="1"/>
      <c r="AA406" s="1"/>
      <c r="AB406" s="1" t="s">
        <v>49</v>
      </c>
      <c r="AC406" s="1"/>
      <c r="AD406" s="1"/>
      <c r="AE406" s="1"/>
      <c r="AF406" s="1"/>
      <c r="AG406" s="1" t="s">
        <v>986</v>
      </c>
      <c r="AH406" s="1" t="s">
        <v>219</v>
      </c>
      <c r="AI406" s="1" t="s">
        <v>10506</v>
      </c>
      <c r="AJ406" s="1" t="s">
        <v>136</v>
      </c>
      <c r="AK406" s="1" t="s">
        <v>156</v>
      </c>
      <c r="AL406" s="1" t="s">
        <v>156</v>
      </c>
      <c r="AM406" s="1" t="s">
        <v>998</v>
      </c>
      <c r="AN406" s="1" t="str">
        <f t="shared" si="12"/>
        <v>2010</v>
      </c>
      <c r="AO406" s="1">
        <f t="shared" si="13"/>
        <v>40</v>
      </c>
      <c r="AP406" s="1" t="s">
        <v>60</v>
      </c>
      <c r="AQ406" s="1" t="s">
        <v>102</v>
      </c>
      <c r="AR406" s="1" t="s">
        <v>127</v>
      </c>
      <c r="AS406" s="1" t="s">
        <v>351</v>
      </c>
      <c r="AT406" s="1" t="s">
        <v>628</v>
      </c>
      <c r="AU406" s="1" t="s">
        <v>114</v>
      </c>
      <c r="AV406" s="1" t="s">
        <v>5442</v>
      </c>
      <c r="AW406" s="1"/>
      <c r="AX406" s="1"/>
    </row>
    <row r="407" spans="1:50">
      <c r="A407" s="1" t="s">
        <v>10521</v>
      </c>
      <c r="B407" s="1" t="s">
        <v>9959</v>
      </c>
      <c r="C407" s="1"/>
      <c r="D407" s="1"/>
      <c r="E407" s="1"/>
      <c r="F407" s="1"/>
      <c r="G407" s="1" t="s">
        <v>55</v>
      </c>
      <c r="H407" s="1"/>
      <c r="I407" s="1"/>
      <c r="J407" s="1"/>
      <c r="K407" s="1" t="s">
        <v>55</v>
      </c>
      <c r="L407" s="1" t="s">
        <v>116</v>
      </c>
      <c r="M407" s="1"/>
      <c r="N407" s="1"/>
      <c r="O407" s="1"/>
      <c r="P407" s="1"/>
      <c r="Q407" s="1"/>
      <c r="R407" s="1"/>
      <c r="S407" s="1"/>
      <c r="T407" s="1"/>
      <c r="U407" s="1" t="s">
        <v>141</v>
      </c>
      <c r="V407" s="1" t="s">
        <v>219</v>
      </c>
      <c r="W407" s="1" t="s">
        <v>3072</v>
      </c>
      <c r="X407" s="1" t="s">
        <v>500</v>
      </c>
      <c r="Y407" s="1"/>
      <c r="Z407" s="1"/>
      <c r="AA407" s="1"/>
      <c r="AB407" s="1" t="s">
        <v>55</v>
      </c>
      <c r="AC407" s="1"/>
      <c r="AD407" s="1"/>
      <c r="AE407" s="1"/>
      <c r="AF407" s="1"/>
      <c r="AG407" s="1" t="s">
        <v>50</v>
      </c>
      <c r="AH407" s="1" t="s">
        <v>500</v>
      </c>
      <c r="AI407" s="1" t="s">
        <v>10521</v>
      </c>
      <c r="AJ407" s="1" t="s">
        <v>144</v>
      </c>
      <c r="AK407" s="1" t="s">
        <v>10522</v>
      </c>
      <c r="AL407" s="1" t="s">
        <v>10522</v>
      </c>
      <c r="AM407" s="1" t="s">
        <v>5002</v>
      </c>
      <c r="AN407" s="1" t="str">
        <f t="shared" si="12"/>
        <v>2020</v>
      </c>
      <c r="AO407" s="1">
        <f t="shared" si="13"/>
        <v>24</v>
      </c>
      <c r="AP407" s="1" t="s">
        <v>60</v>
      </c>
      <c r="AQ407" s="1" t="s">
        <v>102</v>
      </c>
      <c r="AR407" s="1" t="s">
        <v>449</v>
      </c>
      <c r="AS407" s="1" t="s">
        <v>351</v>
      </c>
      <c r="AT407" s="1" t="s">
        <v>638</v>
      </c>
      <c r="AU407" s="1" t="s">
        <v>10523</v>
      </c>
      <c r="AV407" s="1" t="s">
        <v>1667</v>
      </c>
      <c r="AW407" s="1" t="s">
        <v>99</v>
      </c>
      <c r="AX407" s="1" t="s">
        <v>4035</v>
      </c>
    </row>
    <row r="408" spans="1:50">
      <c r="A408" s="1" t="s">
        <v>10526</v>
      </c>
      <c r="B408" s="1" t="s">
        <v>10525</v>
      </c>
      <c r="C408" s="1"/>
      <c r="D408" s="1"/>
      <c r="E408" s="1"/>
      <c r="F408" s="1"/>
      <c r="G408" s="1" t="s">
        <v>53</v>
      </c>
      <c r="H408" s="1"/>
      <c r="I408" s="1" t="s">
        <v>53</v>
      </c>
      <c r="J408" s="1"/>
      <c r="K408" s="1"/>
      <c r="L408" s="1" t="s">
        <v>116</v>
      </c>
      <c r="M408" s="1"/>
      <c r="N408" s="1"/>
      <c r="O408" s="1"/>
      <c r="P408" s="1"/>
      <c r="Q408" s="1"/>
      <c r="R408" s="1" t="s">
        <v>715</v>
      </c>
      <c r="S408" s="1" t="s">
        <v>58</v>
      </c>
      <c r="T408" s="1"/>
      <c r="U408" s="1"/>
      <c r="V408" s="1"/>
      <c r="W408" s="1" t="s">
        <v>141</v>
      </c>
      <c r="X408" s="1" t="s">
        <v>63</v>
      </c>
      <c r="Y408" s="1"/>
      <c r="Z408" s="1"/>
      <c r="AA408" s="1"/>
      <c r="AB408" s="1" t="s">
        <v>53</v>
      </c>
      <c r="AC408" s="1"/>
      <c r="AD408" s="1"/>
      <c r="AE408" s="1"/>
      <c r="AF408" s="1"/>
      <c r="AG408" s="1"/>
      <c r="AH408" s="1"/>
      <c r="AI408" s="1" t="s">
        <v>10526</v>
      </c>
      <c r="AJ408" s="1" t="s">
        <v>479</v>
      </c>
      <c r="AK408" s="1" t="s">
        <v>10522</v>
      </c>
      <c r="AL408" s="1" t="s">
        <v>10522</v>
      </c>
      <c r="AM408" s="1" t="s">
        <v>5441</v>
      </c>
      <c r="AN408" s="1" t="str">
        <f t="shared" si="12"/>
        <v>2020</v>
      </c>
      <c r="AO408" s="1">
        <f t="shared" si="13"/>
        <v>19</v>
      </c>
      <c r="AP408" s="1" t="s">
        <v>60</v>
      </c>
      <c r="AQ408" s="1" t="s">
        <v>61</v>
      </c>
      <c r="AR408" s="1" t="s">
        <v>449</v>
      </c>
      <c r="AS408" s="1" t="s">
        <v>484</v>
      </c>
      <c r="AT408" s="1" t="s">
        <v>485</v>
      </c>
      <c r="AU408" s="1" t="s">
        <v>65</v>
      </c>
      <c r="AV408" s="1" t="s">
        <v>784</v>
      </c>
      <c r="AW408" s="1"/>
      <c r="AX408" s="1"/>
    </row>
    <row r="409" spans="1:50">
      <c r="A409" s="1" t="s">
        <v>10528</v>
      </c>
      <c r="B409" s="1" t="s">
        <v>10527</v>
      </c>
      <c r="C409" s="1"/>
      <c r="D409" s="1"/>
      <c r="E409" s="1"/>
      <c r="F409" s="1"/>
      <c r="G409" s="1" t="s">
        <v>55</v>
      </c>
      <c r="H409" s="1"/>
      <c r="I409" s="1"/>
      <c r="J409" s="1"/>
      <c r="K409" s="1"/>
      <c r="L409" s="1" t="s">
        <v>116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 t="s">
        <v>148</v>
      </c>
      <c r="X409" s="1" t="s">
        <v>273</v>
      </c>
      <c r="Y409" s="1"/>
      <c r="Z409" s="1"/>
      <c r="AA409" s="1"/>
      <c r="AB409" s="1" t="s">
        <v>55</v>
      </c>
      <c r="AC409" s="1"/>
      <c r="AD409" s="1"/>
      <c r="AE409" s="1"/>
      <c r="AF409" s="1"/>
      <c r="AG409" s="1" t="s">
        <v>148</v>
      </c>
      <c r="AH409" s="1" t="s">
        <v>273</v>
      </c>
      <c r="AI409" s="1" t="s">
        <v>10528</v>
      </c>
      <c r="AJ409" s="1" t="s">
        <v>55</v>
      </c>
      <c r="AK409" s="1" t="s">
        <v>10522</v>
      </c>
      <c r="AL409" s="1" t="s">
        <v>10522</v>
      </c>
      <c r="AM409" s="1" t="s">
        <v>9748</v>
      </c>
      <c r="AN409" s="1" t="str">
        <f t="shared" si="12"/>
        <v>2020</v>
      </c>
      <c r="AO409" s="1">
        <f t="shared" si="13"/>
        <v>4</v>
      </c>
      <c r="AP409" s="1" t="s">
        <v>60</v>
      </c>
      <c r="AQ409" s="1" t="s">
        <v>61</v>
      </c>
      <c r="AR409" s="1" t="s">
        <v>273</v>
      </c>
      <c r="AS409" s="1" t="s">
        <v>197</v>
      </c>
      <c r="AT409" s="1" t="s">
        <v>197</v>
      </c>
      <c r="AU409" s="1" t="s">
        <v>65</v>
      </c>
      <c r="AV409" s="1" t="s">
        <v>228</v>
      </c>
      <c r="AW409" s="1"/>
      <c r="AX409" s="1"/>
    </row>
    <row r="410" spans="1:50">
      <c r="A410" s="1" t="s">
        <v>10530</v>
      </c>
      <c r="B410" s="1" t="s">
        <v>10529</v>
      </c>
      <c r="C410" s="1"/>
      <c r="D410" s="1"/>
      <c r="E410" s="1"/>
      <c r="F410" s="1"/>
      <c r="G410" s="1" t="s">
        <v>55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 t="s">
        <v>55</v>
      </c>
      <c r="AC410" s="1"/>
      <c r="AD410" s="1"/>
      <c r="AE410" s="1"/>
      <c r="AF410" s="1"/>
      <c r="AG410" s="1"/>
      <c r="AH410" s="1"/>
      <c r="AI410" s="1" t="s">
        <v>10530</v>
      </c>
      <c r="AJ410" s="1" t="s">
        <v>128</v>
      </c>
      <c r="AK410" s="1" t="s">
        <v>10522</v>
      </c>
      <c r="AL410" s="1" t="s">
        <v>10522</v>
      </c>
      <c r="AM410" s="1" t="s">
        <v>8045</v>
      </c>
      <c r="AN410" s="1" t="str">
        <f t="shared" si="12"/>
        <v>2014</v>
      </c>
      <c r="AO410" s="1">
        <f t="shared" si="13"/>
        <v>36</v>
      </c>
      <c r="AP410" s="1" t="s">
        <v>60</v>
      </c>
      <c r="AQ410" s="1" t="s">
        <v>102</v>
      </c>
      <c r="AR410" s="1" t="s">
        <v>135</v>
      </c>
      <c r="AS410" s="1" t="s">
        <v>484</v>
      </c>
      <c r="AT410" s="1" t="s">
        <v>10433</v>
      </c>
      <c r="AU410" s="1" t="s">
        <v>92</v>
      </c>
      <c r="AV410" s="1" t="s">
        <v>275</v>
      </c>
      <c r="AW410" s="1" t="s">
        <v>116</v>
      </c>
      <c r="AX410" s="1" t="s">
        <v>1674</v>
      </c>
    </row>
    <row r="411" spans="1:50">
      <c r="A411" s="1" t="s">
        <v>10532</v>
      </c>
      <c r="B411" s="1" t="s">
        <v>10531</v>
      </c>
      <c r="C411" s="1"/>
      <c r="D411" s="1"/>
      <c r="E411" s="1"/>
      <c r="F411" s="1"/>
      <c r="G411" s="1" t="s">
        <v>49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 t="s">
        <v>53</v>
      </c>
      <c r="U411" s="1"/>
      <c r="V411" s="1"/>
      <c r="W411" s="1"/>
      <c r="X411" s="1"/>
      <c r="Y411" s="1"/>
      <c r="Z411" s="1"/>
      <c r="AA411" s="1"/>
      <c r="AB411" s="1" t="s">
        <v>49</v>
      </c>
      <c r="AC411" s="1" t="s">
        <v>273</v>
      </c>
      <c r="AD411" s="1"/>
      <c r="AE411" s="1"/>
      <c r="AF411" s="1"/>
      <c r="AG411" s="1" t="s">
        <v>53</v>
      </c>
      <c r="AH411" s="1" t="s">
        <v>273</v>
      </c>
      <c r="AI411" s="1" t="s">
        <v>10532</v>
      </c>
      <c r="AJ411" s="1" t="s">
        <v>120</v>
      </c>
      <c r="AK411" s="1" t="s">
        <v>10522</v>
      </c>
      <c r="AL411" s="1" t="s">
        <v>10522</v>
      </c>
      <c r="AM411" s="1" t="s">
        <v>10533</v>
      </c>
      <c r="AN411" s="1" t="str">
        <f t="shared" si="12"/>
        <v>2020</v>
      </c>
      <c r="AO411" s="1">
        <f t="shared" si="13"/>
        <v>46</v>
      </c>
      <c r="AP411" s="1" t="s">
        <v>60</v>
      </c>
      <c r="AQ411" s="1"/>
      <c r="AR411" s="1" t="s">
        <v>449</v>
      </c>
      <c r="AS411" s="1" t="s">
        <v>389</v>
      </c>
      <c r="AT411" s="1" t="s">
        <v>326</v>
      </c>
      <c r="AU411" s="1" t="s">
        <v>114</v>
      </c>
      <c r="AV411" s="1" t="s">
        <v>77</v>
      </c>
      <c r="AW411" s="1"/>
      <c r="AX411" s="1"/>
    </row>
    <row r="412" spans="1:50">
      <c r="A412" s="1" t="s">
        <v>10539</v>
      </c>
      <c r="B412" s="1" t="s">
        <v>10538</v>
      </c>
      <c r="C412" s="1" t="s">
        <v>50</v>
      </c>
      <c r="D412" s="1" t="s">
        <v>125</v>
      </c>
      <c r="E412" s="1"/>
      <c r="F412" s="1"/>
      <c r="G412" s="1" t="s">
        <v>55</v>
      </c>
      <c r="H412" s="1" t="s">
        <v>472</v>
      </c>
      <c r="I412" s="1"/>
      <c r="J412" s="1"/>
      <c r="K412" s="1"/>
      <c r="L412" s="1"/>
      <c r="M412" s="1"/>
      <c r="N412" s="1"/>
      <c r="O412" s="1"/>
      <c r="P412" s="1"/>
      <c r="Q412" s="1" t="s">
        <v>500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 t="s">
        <v>55</v>
      </c>
      <c r="AC412" s="1"/>
      <c r="AD412" s="1"/>
      <c r="AE412" s="1"/>
      <c r="AF412" s="1"/>
      <c r="AG412" s="1" t="s">
        <v>472</v>
      </c>
      <c r="AH412" s="1" t="s">
        <v>500</v>
      </c>
      <c r="AI412" s="1" t="s">
        <v>10539</v>
      </c>
      <c r="AJ412" s="1" t="s">
        <v>282</v>
      </c>
      <c r="AK412" s="1" t="s">
        <v>10522</v>
      </c>
      <c r="AL412" s="1" t="s">
        <v>10522</v>
      </c>
      <c r="AM412" s="1" t="s">
        <v>10541</v>
      </c>
      <c r="AN412" s="1" t="str">
        <f t="shared" si="12"/>
        <v>2017</v>
      </c>
      <c r="AO412" s="1">
        <f t="shared" si="13"/>
        <v>40</v>
      </c>
      <c r="AP412" s="1" t="s">
        <v>60</v>
      </c>
      <c r="AQ412" s="1" t="s">
        <v>61</v>
      </c>
      <c r="AR412" s="1" t="s">
        <v>466</v>
      </c>
      <c r="AS412" s="1" t="s">
        <v>515</v>
      </c>
      <c r="AT412" s="1" t="s">
        <v>10540</v>
      </c>
      <c r="AU412" s="1" t="s">
        <v>105</v>
      </c>
      <c r="AV412" s="1" t="s">
        <v>666</v>
      </c>
      <c r="AW412" s="1"/>
      <c r="AX412" s="1"/>
    </row>
    <row r="413" spans="1:50">
      <c r="A413" s="1" t="s">
        <v>3286</v>
      </c>
      <c r="B413" s="1" t="s">
        <v>10542</v>
      </c>
      <c r="C413" s="1"/>
      <c r="D413" s="1"/>
      <c r="E413" s="1"/>
      <c r="F413" s="1"/>
      <c r="G413" s="1" t="s">
        <v>55</v>
      </c>
      <c r="H413" s="1"/>
      <c r="I413" s="1" t="s">
        <v>53</v>
      </c>
      <c r="J413" s="1"/>
      <c r="K413" s="1" t="s">
        <v>55</v>
      </c>
      <c r="L413" s="1"/>
      <c r="M413" s="1"/>
      <c r="N413" s="1"/>
      <c r="O413" s="1"/>
      <c r="P413" s="1"/>
      <c r="Q413" s="1"/>
      <c r="R413" s="1" t="s">
        <v>472</v>
      </c>
      <c r="S413" s="1" t="s">
        <v>382</v>
      </c>
      <c r="T413" s="1"/>
      <c r="U413" s="1" t="s">
        <v>715</v>
      </c>
      <c r="V413" s="1" t="s">
        <v>382</v>
      </c>
      <c r="W413" s="1"/>
      <c r="X413" s="1"/>
      <c r="Y413" s="1"/>
      <c r="Z413" s="1"/>
      <c r="AA413" s="1"/>
      <c r="AB413" s="1" t="s">
        <v>55</v>
      </c>
      <c r="AC413" s="1"/>
      <c r="AD413" s="1"/>
      <c r="AE413" s="1"/>
      <c r="AF413" s="1"/>
      <c r="AG413" s="1"/>
      <c r="AH413" s="1" t="s">
        <v>382</v>
      </c>
      <c r="AI413" s="1" t="s">
        <v>3286</v>
      </c>
      <c r="AJ413" s="1" t="s">
        <v>128</v>
      </c>
      <c r="AK413" s="1" t="s">
        <v>10543</v>
      </c>
      <c r="AL413" s="1" t="s">
        <v>10543</v>
      </c>
      <c r="AM413" s="1" t="s">
        <v>1288</v>
      </c>
      <c r="AN413" s="1" t="str">
        <f t="shared" si="12"/>
        <v>2019</v>
      </c>
      <c r="AO413" s="1">
        <f t="shared" si="13"/>
        <v>41</v>
      </c>
      <c r="AP413" s="1" t="s">
        <v>60</v>
      </c>
      <c r="AQ413" s="1" t="s">
        <v>61</v>
      </c>
      <c r="AR413" s="1" t="s">
        <v>346</v>
      </c>
      <c r="AS413" s="1" t="s">
        <v>436</v>
      </c>
      <c r="AT413" s="1" t="s">
        <v>6270</v>
      </c>
      <c r="AU413" s="1" t="s">
        <v>105</v>
      </c>
      <c r="AV413" s="1" t="s">
        <v>945</v>
      </c>
      <c r="AW413" s="1" t="s">
        <v>99</v>
      </c>
      <c r="AX413" s="1" t="s">
        <v>4035</v>
      </c>
    </row>
    <row r="414" spans="1:50">
      <c r="A414" s="1" t="s">
        <v>10545</v>
      </c>
      <c r="B414" s="1" t="s">
        <v>10544</v>
      </c>
      <c r="C414" s="1"/>
      <c r="D414" s="1"/>
      <c r="E414" s="1"/>
      <c r="F414" s="1"/>
      <c r="G414" s="1" t="s">
        <v>53</v>
      </c>
      <c r="H414" s="1"/>
      <c r="I414" s="1" t="s">
        <v>53</v>
      </c>
      <c r="J414" s="1" t="s">
        <v>54</v>
      </c>
      <c r="K414" s="1"/>
      <c r="L414" s="1" t="s">
        <v>116</v>
      </c>
      <c r="M414" s="1"/>
      <c r="N414" s="1"/>
      <c r="O414" s="1"/>
      <c r="P414" s="1"/>
      <c r="Q414" s="1"/>
      <c r="R414" s="1" t="s">
        <v>715</v>
      </c>
      <c r="S414" s="1" t="s">
        <v>219</v>
      </c>
      <c r="T414" s="1" t="s">
        <v>715</v>
      </c>
      <c r="U414" s="1"/>
      <c r="V414" s="1"/>
      <c r="W414" s="1" t="s">
        <v>715</v>
      </c>
      <c r="X414" s="1" t="s">
        <v>219</v>
      </c>
      <c r="Y414" s="1"/>
      <c r="Z414" s="1"/>
      <c r="AA414" s="1"/>
      <c r="AB414" s="1" t="s">
        <v>53</v>
      </c>
      <c r="AC414" s="1" t="s">
        <v>219</v>
      </c>
      <c r="AD414" s="1"/>
      <c r="AE414" s="1"/>
      <c r="AF414" s="1"/>
      <c r="AG414" s="1" t="s">
        <v>986</v>
      </c>
      <c r="AH414" s="1" t="s">
        <v>219</v>
      </c>
      <c r="AI414" s="1" t="s">
        <v>10545</v>
      </c>
      <c r="AJ414" s="1" t="s">
        <v>678</v>
      </c>
      <c r="AK414" s="1" t="s">
        <v>10543</v>
      </c>
      <c r="AL414" s="1" t="s">
        <v>10543</v>
      </c>
      <c r="AM414" s="1" t="s">
        <v>10546</v>
      </c>
      <c r="AN414" s="1" t="str">
        <f t="shared" si="12"/>
        <v>2018</v>
      </c>
      <c r="AO414" s="1">
        <f t="shared" si="13"/>
        <v>32</v>
      </c>
      <c r="AP414" s="1" t="s">
        <v>79</v>
      </c>
      <c r="AQ414" s="1" t="s">
        <v>61</v>
      </c>
      <c r="AR414" s="1" t="s">
        <v>840</v>
      </c>
      <c r="AS414" s="1" t="s">
        <v>515</v>
      </c>
      <c r="AT414" s="1" t="s">
        <v>1523</v>
      </c>
      <c r="AU414" s="1" t="s">
        <v>92</v>
      </c>
      <c r="AV414" s="1" t="s">
        <v>1329</v>
      </c>
      <c r="AW414" s="1" t="s">
        <v>99</v>
      </c>
      <c r="AX414" s="1" t="s">
        <v>4035</v>
      </c>
    </row>
    <row r="415" spans="1:50">
      <c r="A415" s="1" t="s">
        <v>10548</v>
      </c>
      <c r="B415" s="1" t="s">
        <v>10547</v>
      </c>
      <c r="C415" s="1"/>
      <c r="D415" s="1"/>
      <c r="E415" s="1"/>
      <c r="F415" s="1"/>
      <c r="G415" s="1" t="s">
        <v>54</v>
      </c>
      <c r="H415" s="1"/>
      <c r="I415" s="1" t="s">
        <v>53</v>
      </c>
      <c r="J415" s="1" t="s">
        <v>54</v>
      </c>
      <c r="K415" s="1" t="s">
        <v>55</v>
      </c>
      <c r="L415" s="1" t="s">
        <v>116</v>
      </c>
      <c r="M415" s="1"/>
      <c r="N415" s="1"/>
      <c r="O415" s="1"/>
      <c r="P415" s="1"/>
      <c r="Q415" s="1"/>
      <c r="R415" s="1" t="s">
        <v>715</v>
      </c>
      <c r="S415" s="1" t="s">
        <v>219</v>
      </c>
      <c r="T415" s="1" t="s">
        <v>141</v>
      </c>
      <c r="U415" s="1" t="s">
        <v>986</v>
      </c>
      <c r="V415" s="1" t="s">
        <v>500</v>
      </c>
      <c r="W415" s="1" t="s">
        <v>472</v>
      </c>
      <c r="X415" s="1" t="s">
        <v>382</v>
      </c>
      <c r="Y415" s="1"/>
      <c r="Z415" s="1"/>
      <c r="AA415" s="1"/>
      <c r="AB415" s="1" t="s">
        <v>54</v>
      </c>
      <c r="AC415" s="1" t="s">
        <v>382</v>
      </c>
      <c r="AD415" s="1"/>
      <c r="AE415" s="1"/>
      <c r="AF415" s="1"/>
      <c r="AG415" s="1" t="s">
        <v>4027</v>
      </c>
      <c r="AH415" s="1" t="s">
        <v>382</v>
      </c>
      <c r="AI415" s="1" t="s">
        <v>10548</v>
      </c>
      <c r="AJ415" s="1" t="s">
        <v>88</v>
      </c>
      <c r="AK415" s="1" t="s">
        <v>10543</v>
      </c>
      <c r="AL415" s="1" t="s">
        <v>10543</v>
      </c>
      <c r="AM415" s="1" t="s">
        <v>10551</v>
      </c>
      <c r="AN415" s="1" t="str">
        <f t="shared" si="12"/>
        <v>2019</v>
      </c>
      <c r="AO415" s="1">
        <f t="shared" si="13"/>
        <v>27</v>
      </c>
      <c r="AP415" s="1" t="s">
        <v>60</v>
      </c>
      <c r="AQ415" s="1" t="s">
        <v>61</v>
      </c>
      <c r="AR415" s="1" t="s">
        <v>206</v>
      </c>
      <c r="AS415" s="1" t="s">
        <v>207</v>
      </c>
      <c r="AT415" s="1" t="s">
        <v>10550</v>
      </c>
      <c r="AU415" s="1" t="s">
        <v>226</v>
      </c>
      <c r="AV415" s="1" t="s">
        <v>576</v>
      </c>
      <c r="AW415" s="1" t="s">
        <v>54</v>
      </c>
      <c r="AX415" s="1" t="s">
        <v>2832</v>
      </c>
    </row>
    <row r="416" spans="1:50">
      <c r="A416" s="1" t="s">
        <v>10555</v>
      </c>
      <c r="B416" s="1" t="s">
        <v>10554</v>
      </c>
      <c r="C416" s="1"/>
      <c r="D416" s="1"/>
      <c r="E416" s="1"/>
      <c r="F416" s="1"/>
      <c r="G416" s="1" t="s">
        <v>55</v>
      </c>
      <c r="H416" s="1"/>
      <c r="I416" s="1" t="s">
        <v>53</v>
      </c>
      <c r="J416" s="1" t="s">
        <v>54</v>
      </c>
      <c r="K416" s="1"/>
      <c r="L416" s="1"/>
      <c r="M416" s="1"/>
      <c r="N416" s="1"/>
      <c r="O416" s="1"/>
      <c r="P416" s="1"/>
      <c r="Q416" s="1"/>
      <c r="R416" s="1" t="s">
        <v>176</v>
      </c>
      <c r="S416" s="1" t="s">
        <v>382</v>
      </c>
      <c r="T416" s="1" t="s">
        <v>141</v>
      </c>
      <c r="U416" s="1"/>
      <c r="V416" s="1"/>
      <c r="W416" s="1"/>
      <c r="X416" s="1"/>
      <c r="Y416" s="1"/>
      <c r="Z416" s="1"/>
      <c r="AA416" s="1"/>
      <c r="AB416" s="1" t="s">
        <v>55</v>
      </c>
      <c r="AC416" s="1" t="s">
        <v>273</v>
      </c>
      <c r="AD416" s="1"/>
      <c r="AE416" s="1"/>
      <c r="AF416" s="1"/>
      <c r="AG416" s="1"/>
      <c r="AH416" s="1" t="s">
        <v>382</v>
      </c>
      <c r="AI416" s="1" t="s">
        <v>10555</v>
      </c>
      <c r="AJ416" s="1" t="s">
        <v>149</v>
      </c>
      <c r="AK416" s="1" t="s">
        <v>10543</v>
      </c>
      <c r="AL416" s="1" t="s">
        <v>10543</v>
      </c>
      <c r="AM416" s="1" t="s">
        <v>10556</v>
      </c>
      <c r="AN416" s="1" t="str">
        <f t="shared" si="12"/>
        <v>2007</v>
      </c>
      <c r="AO416" s="1">
        <f t="shared" si="13"/>
        <v>26</v>
      </c>
      <c r="AP416" s="1" t="s">
        <v>60</v>
      </c>
      <c r="AQ416" s="1" t="s">
        <v>61</v>
      </c>
      <c r="AR416" s="1" t="s">
        <v>150</v>
      </c>
      <c r="AS416" s="1" t="s">
        <v>160</v>
      </c>
      <c r="AT416" s="1" t="s">
        <v>161</v>
      </c>
      <c r="AU416" s="1" t="s">
        <v>92</v>
      </c>
      <c r="AV416" s="1" t="s">
        <v>77</v>
      </c>
      <c r="AW416" s="1" t="s">
        <v>99</v>
      </c>
      <c r="AX416" s="1" t="s">
        <v>4035</v>
      </c>
    </row>
    <row r="417" spans="1:50">
      <c r="A417" s="1" t="s">
        <v>10559</v>
      </c>
      <c r="B417" s="1" t="s">
        <v>10558</v>
      </c>
      <c r="C417" s="1" t="s">
        <v>50</v>
      </c>
      <c r="D417" s="1" t="s">
        <v>125</v>
      </c>
      <c r="E417" s="1"/>
      <c r="F417" s="1"/>
      <c r="G417" s="1" t="s">
        <v>50</v>
      </c>
      <c r="H417" s="1" t="s">
        <v>472</v>
      </c>
      <c r="I417" s="1"/>
      <c r="J417" s="1"/>
      <c r="K417" s="1" t="s">
        <v>55</v>
      </c>
      <c r="L417" s="1" t="s">
        <v>116</v>
      </c>
      <c r="M417" s="1"/>
      <c r="N417" s="1"/>
      <c r="O417" s="1"/>
      <c r="P417" s="1"/>
      <c r="Q417" s="1" t="s">
        <v>500</v>
      </c>
      <c r="R417" s="1"/>
      <c r="S417" s="1"/>
      <c r="T417" s="1"/>
      <c r="U417" s="1" t="s">
        <v>3946</v>
      </c>
      <c r="V417" s="1" t="s">
        <v>273</v>
      </c>
      <c r="W417" s="1" t="s">
        <v>53</v>
      </c>
      <c r="X417" s="1" t="s">
        <v>273</v>
      </c>
      <c r="Y417" s="1"/>
      <c r="Z417" s="1"/>
      <c r="AA417" s="1"/>
      <c r="AB417" s="1" t="s">
        <v>50</v>
      </c>
      <c r="AC417" s="1"/>
      <c r="AD417" s="1"/>
      <c r="AE417" s="1"/>
      <c r="AF417" s="1"/>
      <c r="AG417" s="1" t="s">
        <v>99</v>
      </c>
      <c r="AH417" s="1" t="s">
        <v>273</v>
      </c>
      <c r="AI417" s="1" t="s">
        <v>10559</v>
      </c>
      <c r="AJ417" s="1" t="s">
        <v>120</v>
      </c>
      <c r="AK417" s="1" t="s">
        <v>10543</v>
      </c>
      <c r="AL417" s="1" t="s">
        <v>10543</v>
      </c>
      <c r="AM417" s="1" t="s">
        <v>10560</v>
      </c>
      <c r="AN417" s="1" t="str">
        <f t="shared" si="12"/>
        <v>2005</v>
      </c>
      <c r="AO417" s="1">
        <f t="shared" si="13"/>
        <v>31</v>
      </c>
      <c r="AP417" s="1" t="s">
        <v>79</v>
      </c>
      <c r="AQ417" s="1" t="s">
        <v>61</v>
      </c>
      <c r="AR417" s="1" t="s">
        <v>840</v>
      </c>
      <c r="AS417" s="1" t="s">
        <v>515</v>
      </c>
      <c r="AT417" s="1" t="s">
        <v>1523</v>
      </c>
      <c r="AU417" s="1" t="s">
        <v>5352</v>
      </c>
      <c r="AV417" s="1" t="s">
        <v>655</v>
      </c>
      <c r="AW417" s="1" t="s">
        <v>99</v>
      </c>
      <c r="AX417" s="1" t="s">
        <v>4035</v>
      </c>
    </row>
    <row r="418" spans="1:50">
      <c r="A418" s="1" t="s">
        <v>10562</v>
      </c>
      <c r="B418" s="1" t="s">
        <v>10561</v>
      </c>
      <c r="C418" s="1"/>
      <c r="D418" s="1"/>
      <c r="E418" s="1" t="s">
        <v>50</v>
      </c>
      <c r="F418" s="1" t="s">
        <v>414</v>
      </c>
      <c r="G418" s="1" t="s">
        <v>50</v>
      </c>
      <c r="H418" s="1"/>
      <c r="I418" s="1"/>
      <c r="J418" s="1"/>
      <c r="K418" s="1" t="s">
        <v>55</v>
      </c>
      <c r="L418" s="1" t="s">
        <v>116</v>
      </c>
      <c r="M418" s="1"/>
      <c r="N418" s="1"/>
      <c r="O418" s="1"/>
      <c r="P418" s="1"/>
      <c r="Q418" s="1"/>
      <c r="R418" s="1"/>
      <c r="S418" s="1"/>
      <c r="T418" s="1"/>
      <c r="U418" s="1" t="s">
        <v>50</v>
      </c>
      <c r="V418" s="1" t="s">
        <v>219</v>
      </c>
      <c r="W418" s="1" t="s">
        <v>50</v>
      </c>
      <c r="X418" s="1" t="s">
        <v>219</v>
      </c>
      <c r="Y418" s="1"/>
      <c r="Z418" s="1"/>
      <c r="AA418" s="1"/>
      <c r="AB418" s="1" t="s">
        <v>50</v>
      </c>
      <c r="AC418" s="1"/>
      <c r="AD418" s="1"/>
      <c r="AE418" s="1"/>
      <c r="AF418" s="1"/>
      <c r="AG418" s="1" t="s">
        <v>53</v>
      </c>
      <c r="AH418" s="1" t="s">
        <v>219</v>
      </c>
      <c r="AI418" s="1" t="s">
        <v>10562</v>
      </c>
      <c r="AJ418" s="1" t="s">
        <v>128</v>
      </c>
      <c r="AK418" s="1" t="s">
        <v>10543</v>
      </c>
      <c r="AL418" s="1" t="s">
        <v>10563</v>
      </c>
      <c r="AM418" s="1" t="s">
        <v>10563</v>
      </c>
      <c r="AN418" s="1" t="str">
        <f t="shared" si="12"/>
        <v>2013</v>
      </c>
      <c r="AO418" s="1">
        <f t="shared" si="13"/>
        <v>42</v>
      </c>
      <c r="AP418" s="1" t="s">
        <v>60</v>
      </c>
      <c r="AQ418" s="1" t="s">
        <v>61</v>
      </c>
      <c r="AR418" s="1" t="s">
        <v>127</v>
      </c>
      <c r="AS418" s="1" t="s">
        <v>351</v>
      </c>
      <c r="AT418" s="1" t="s">
        <v>628</v>
      </c>
      <c r="AU418" s="1" t="s">
        <v>105</v>
      </c>
      <c r="AV418" s="1" t="s">
        <v>598</v>
      </c>
      <c r="AW418" s="1"/>
      <c r="AX418" s="1"/>
    </row>
    <row r="419" spans="1:50">
      <c r="A419" s="1" t="s">
        <v>10565</v>
      </c>
      <c r="B419" s="1" t="s">
        <v>10564</v>
      </c>
      <c r="C419" s="1" t="s">
        <v>50</v>
      </c>
      <c r="D419" s="1" t="s">
        <v>125</v>
      </c>
      <c r="E419" s="1"/>
      <c r="F419" s="1"/>
      <c r="G419" s="1" t="s">
        <v>55</v>
      </c>
      <c r="H419" s="1" t="s">
        <v>2810</v>
      </c>
      <c r="I419" s="1"/>
      <c r="J419" s="1"/>
      <c r="K419" s="1"/>
      <c r="L419" s="1" t="s">
        <v>116</v>
      </c>
      <c r="M419" s="1"/>
      <c r="N419" s="1"/>
      <c r="O419" s="1"/>
      <c r="P419" s="1"/>
      <c r="Q419" s="1" t="s">
        <v>500</v>
      </c>
      <c r="R419" s="1"/>
      <c r="S419" s="1"/>
      <c r="T419" s="1"/>
      <c r="U419" s="1"/>
      <c r="V419" s="1"/>
      <c r="W419" s="1" t="s">
        <v>715</v>
      </c>
      <c r="X419" s="1" t="s">
        <v>500</v>
      </c>
      <c r="Y419" s="1"/>
      <c r="Z419" s="1"/>
      <c r="AA419" s="1"/>
      <c r="AB419" s="1" t="s">
        <v>55</v>
      </c>
      <c r="AC419" s="1"/>
      <c r="AD419" s="1"/>
      <c r="AE419" s="1"/>
      <c r="AF419" s="1"/>
      <c r="AG419" s="1" t="s">
        <v>472</v>
      </c>
      <c r="AH419" s="1" t="s">
        <v>500</v>
      </c>
      <c r="AI419" s="1" t="s">
        <v>10565</v>
      </c>
      <c r="AJ419" s="1" t="s">
        <v>308</v>
      </c>
      <c r="AK419" s="1" t="s">
        <v>10543</v>
      </c>
      <c r="AL419" s="1" t="s">
        <v>10543</v>
      </c>
      <c r="AM419" s="1" t="s">
        <v>561</v>
      </c>
      <c r="AN419" s="1" t="str">
        <f t="shared" si="12"/>
        <v>2020</v>
      </c>
      <c r="AO419" s="1">
        <f t="shared" si="13"/>
        <v>57</v>
      </c>
      <c r="AP419" s="1" t="s">
        <v>79</v>
      </c>
      <c r="AQ419" s="1" t="s">
        <v>61</v>
      </c>
      <c r="AR419" s="1" t="s">
        <v>103</v>
      </c>
      <c r="AS419" s="1" t="s">
        <v>1694</v>
      </c>
      <c r="AT419" s="1" t="s">
        <v>5293</v>
      </c>
      <c r="AU419" s="1" t="s">
        <v>354</v>
      </c>
      <c r="AV419" s="1" t="s">
        <v>452</v>
      </c>
      <c r="AW419" s="1" t="s">
        <v>99</v>
      </c>
      <c r="AX419" s="1" t="s">
        <v>4035</v>
      </c>
    </row>
    <row r="420" spans="1:50">
      <c r="A420" s="1" t="s">
        <v>10567</v>
      </c>
      <c r="B420" s="1" t="s">
        <v>10566</v>
      </c>
      <c r="C420" s="1"/>
      <c r="D420" s="1"/>
      <c r="E420" s="1"/>
      <c r="F420" s="1"/>
      <c r="G420" s="1" t="s">
        <v>55</v>
      </c>
      <c r="H420" s="1"/>
      <c r="I420" s="1"/>
      <c r="J420" s="1"/>
      <c r="K420" s="1" t="s">
        <v>55</v>
      </c>
      <c r="L420" s="1"/>
      <c r="M420" s="1"/>
      <c r="N420" s="1"/>
      <c r="O420" s="1"/>
      <c r="P420" s="1"/>
      <c r="Q420" s="1"/>
      <c r="R420" s="1"/>
      <c r="S420" s="1"/>
      <c r="T420" s="1"/>
      <c r="U420" s="1" t="s">
        <v>3072</v>
      </c>
      <c r="V420" s="1" t="s">
        <v>382</v>
      </c>
      <c r="W420" s="1"/>
      <c r="X420" s="1"/>
      <c r="Y420" s="1"/>
      <c r="Z420" s="1"/>
      <c r="AA420" s="1"/>
      <c r="AB420" s="1" t="s">
        <v>55</v>
      </c>
      <c r="AC420" s="1"/>
      <c r="AD420" s="1"/>
      <c r="AE420" s="1"/>
      <c r="AF420" s="1"/>
      <c r="AG420" s="1" t="s">
        <v>3072</v>
      </c>
      <c r="AH420" s="1" t="s">
        <v>382</v>
      </c>
      <c r="AI420" s="1" t="s">
        <v>10567</v>
      </c>
      <c r="AJ420" s="1" t="s">
        <v>54</v>
      </c>
      <c r="AK420" s="1" t="s">
        <v>10543</v>
      </c>
      <c r="AL420" s="1" t="s">
        <v>10543</v>
      </c>
      <c r="AM420" s="1" t="s">
        <v>5680</v>
      </c>
      <c r="AN420" s="1" t="str">
        <f t="shared" si="12"/>
        <v>2020</v>
      </c>
      <c r="AO420" s="1">
        <f t="shared" si="13"/>
        <v>3</v>
      </c>
      <c r="AP420" s="1" t="s">
        <v>60</v>
      </c>
      <c r="AQ420" s="1" t="s">
        <v>61</v>
      </c>
      <c r="AR420" s="1" t="s">
        <v>10568</v>
      </c>
      <c r="AS420" s="1" t="s">
        <v>324</v>
      </c>
      <c r="AT420" s="1" t="s">
        <v>10569</v>
      </c>
      <c r="AU420" s="1" t="s">
        <v>65</v>
      </c>
      <c r="AV420" s="1" t="s">
        <v>2336</v>
      </c>
      <c r="AW420" s="1" t="s">
        <v>116</v>
      </c>
      <c r="AX420" s="1" t="s">
        <v>1674</v>
      </c>
    </row>
    <row r="421" spans="1:50">
      <c r="A421" s="1" t="s">
        <v>10571</v>
      </c>
      <c r="B421" s="1" t="s">
        <v>10570</v>
      </c>
      <c r="C421" s="1"/>
      <c r="D421" s="1"/>
      <c r="E421" s="1"/>
      <c r="F421" s="1"/>
      <c r="G421" s="1" t="s">
        <v>50</v>
      </c>
      <c r="H421" s="1"/>
      <c r="I421" s="1"/>
      <c r="J421" s="1" t="s">
        <v>54</v>
      </c>
      <c r="K421" s="1" t="s">
        <v>55</v>
      </c>
      <c r="L421" s="1" t="s">
        <v>116</v>
      </c>
      <c r="M421" s="1"/>
      <c r="N421" s="1"/>
      <c r="O421" s="1"/>
      <c r="P421" s="1"/>
      <c r="Q421" s="1"/>
      <c r="R421" s="1"/>
      <c r="S421" s="1"/>
      <c r="T421" s="1" t="s">
        <v>53</v>
      </c>
      <c r="U421" s="1" t="s">
        <v>448</v>
      </c>
      <c r="V421" s="1" t="s">
        <v>273</v>
      </c>
      <c r="W421" s="1" t="s">
        <v>809</v>
      </c>
      <c r="X421" s="1" t="s">
        <v>273</v>
      </c>
      <c r="Y421" s="1"/>
      <c r="Z421" s="1"/>
      <c r="AA421" s="1"/>
      <c r="AB421" s="1" t="s">
        <v>50</v>
      </c>
      <c r="AC421" s="1" t="s">
        <v>273</v>
      </c>
      <c r="AD421" s="1"/>
      <c r="AE421" s="1"/>
      <c r="AF421" s="1"/>
      <c r="AG421" s="1" t="s">
        <v>382</v>
      </c>
      <c r="AH421" s="1" t="s">
        <v>273</v>
      </c>
      <c r="AI421" s="1" t="s">
        <v>10571</v>
      </c>
      <c r="AJ421" s="1" t="s">
        <v>149</v>
      </c>
      <c r="AK421" s="1" t="s">
        <v>10543</v>
      </c>
      <c r="AL421" s="1" t="s">
        <v>10543</v>
      </c>
      <c r="AM421" s="1" t="s">
        <v>3430</v>
      </c>
      <c r="AN421" s="1" t="str">
        <f t="shared" si="12"/>
        <v>2016</v>
      </c>
      <c r="AO421" s="1">
        <f t="shared" si="13"/>
        <v>35</v>
      </c>
      <c r="AP421" s="1" t="s">
        <v>60</v>
      </c>
      <c r="AQ421" s="1" t="s">
        <v>61</v>
      </c>
      <c r="AR421" s="1" t="s">
        <v>103</v>
      </c>
      <c r="AS421" s="1" t="s">
        <v>301</v>
      </c>
      <c r="AT421" s="1" t="s">
        <v>331</v>
      </c>
      <c r="AU421" s="1" t="s">
        <v>1051</v>
      </c>
      <c r="AV421" s="1" t="s">
        <v>1560</v>
      </c>
      <c r="AW421" s="1" t="s">
        <v>116</v>
      </c>
      <c r="AX421" s="1" t="s">
        <v>1674</v>
      </c>
    </row>
    <row r="422" spans="1:50">
      <c r="A422" s="1" t="s">
        <v>10573</v>
      </c>
      <c r="B422" s="1" t="s">
        <v>10572</v>
      </c>
      <c r="C422" s="1"/>
      <c r="D422" s="1"/>
      <c r="E422" s="1"/>
      <c r="F422" s="1"/>
      <c r="G422" s="1" t="s">
        <v>55</v>
      </c>
      <c r="H422" s="1"/>
      <c r="I422" s="1" t="s">
        <v>53</v>
      </c>
      <c r="J422" s="1" t="s">
        <v>54</v>
      </c>
      <c r="K422" s="1" t="s">
        <v>55</v>
      </c>
      <c r="L422" s="1" t="s">
        <v>116</v>
      </c>
      <c r="M422" s="1"/>
      <c r="N422" s="1"/>
      <c r="O422" s="1"/>
      <c r="P422" s="1"/>
      <c r="Q422" s="1"/>
      <c r="R422" s="1" t="s">
        <v>472</v>
      </c>
      <c r="S422" s="1" t="s">
        <v>273</v>
      </c>
      <c r="T422" s="1" t="s">
        <v>472</v>
      </c>
      <c r="U422" s="1" t="s">
        <v>2620</v>
      </c>
      <c r="V422" s="1" t="s">
        <v>273</v>
      </c>
      <c r="W422" s="1" t="s">
        <v>54</v>
      </c>
      <c r="X422" s="1" t="s">
        <v>273</v>
      </c>
      <c r="Y422" s="1"/>
      <c r="Z422" s="1"/>
      <c r="AA422" s="1"/>
      <c r="AB422" s="1" t="s">
        <v>55</v>
      </c>
      <c r="AC422" s="1" t="s">
        <v>273</v>
      </c>
      <c r="AD422" s="1"/>
      <c r="AE422" s="1"/>
      <c r="AF422" s="1"/>
      <c r="AG422" s="1" t="s">
        <v>2099</v>
      </c>
      <c r="AH422" s="1" t="s">
        <v>273</v>
      </c>
      <c r="AI422" s="1" t="s">
        <v>10573</v>
      </c>
      <c r="AJ422" s="1" t="s">
        <v>144</v>
      </c>
      <c r="AK422" s="1" t="s">
        <v>10543</v>
      </c>
      <c r="AL422" s="1" t="s">
        <v>10543</v>
      </c>
      <c r="AM422" s="1" t="s">
        <v>10574</v>
      </c>
      <c r="AN422" s="1" t="str">
        <f t="shared" si="12"/>
        <v>2005</v>
      </c>
      <c r="AO422" s="1">
        <f t="shared" si="13"/>
        <v>9</v>
      </c>
      <c r="AP422" s="1" t="s">
        <v>79</v>
      </c>
      <c r="AQ422" s="1" t="s">
        <v>61</v>
      </c>
      <c r="AR422" s="1" t="s">
        <v>103</v>
      </c>
      <c r="AS422" s="1" t="s">
        <v>382</v>
      </c>
      <c r="AT422" s="1" t="s">
        <v>997</v>
      </c>
      <c r="AU422" s="1" t="s">
        <v>10523</v>
      </c>
      <c r="AV422" s="1" t="s">
        <v>5302</v>
      </c>
      <c r="AW422" s="1" t="s">
        <v>116</v>
      </c>
      <c r="AX422" s="1" t="s">
        <v>1674</v>
      </c>
    </row>
    <row r="423" spans="1:50">
      <c r="A423" s="1" t="s">
        <v>10576</v>
      </c>
      <c r="B423" s="1" t="s">
        <v>10575</v>
      </c>
      <c r="C423" s="1"/>
      <c r="D423" s="1"/>
      <c r="E423" s="1"/>
      <c r="F423" s="1"/>
      <c r="G423" s="1" t="s">
        <v>55</v>
      </c>
      <c r="H423" s="1"/>
      <c r="I423" s="1"/>
      <c r="J423" s="1"/>
      <c r="K423" s="1" t="s">
        <v>55</v>
      </c>
      <c r="L423" s="1"/>
      <c r="M423" s="1"/>
      <c r="N423" s="1"/>
      <c r="O423" s="1"/>
      <c r="P423" s="1"/>
      <c r="Q423" s="1"/>
      <c r="R423" s="1"/>
      <c r="S423" s="1"/>
      <c r="T423" s="1"/>
      <c r="U423" s="1" t="s">
        <v>53</v>
      </c>
      <c r="V423" s="1" t="s">
        <v>958</v>
      </c>
      <c r="W423" s="1"/>
      <c r="X423" s="1"/>
      <c r="Y423" s="1"/>
      <c r="Z423" s="1"/>
      <c r="AA423" s="1"/>
      <c r="AB423" s="1" t="s">
        <v>55</v>
      </c>
      <c r="AC423" s="1"/>
      <c r="AD423" s="1"/>
      <c r="AE423" s="1"/>
      <c r="AF423" s="1"/>
      <c r="AG423" s="1" t="s">
        <v>53</v>
      </c>
      <c r="AH423" s="1" t="s">
        <v>958</v>
      </c>
      <c r="AI423" s="1" t="s">
        <v>10576</v>
      </c>
      <c r="AJ423" s="1" t="s">
        <v>101</v>
      </c>
      <c r="AK423" s="1" t="s">
        <v>10543</v>
      </c>
      <c r="AL423" s="1" t="s">
        <v>10543</v>
      </c>
      <c r="AM423" s="1" t="s">
        <v>1370</v>
      </c>
      <c r="AN423" s="1" t="str">
        <f t="shared" si="12"/>
        <v>2019</v>
      </c>
      <c r="AO423" s="1">
        <f t="shared" si="13"/>
        <v>37</v>
      </c>
      <c r="AP423" s="1" t="s">
        <v>79</v>
      </c>
      <c r="AQ423" s="1" t="s">
        <v>10576</v>
      </c>
      <c r="AR423" s="1" t="s">
        <v>514</v>
      </c>
      <c r="AS423" s="1" t="s">
        <v>1694</v>
      </c>
      <c r="AT423" s="1" t="s">
        <v>10578</v>
      </c>
      <c r="AU423" s="1" t="s">
        <v>417</v>
      </c>
      <c r="AV423" s="1" t="s">
        <v>121</v>
      </c>
      <c r="AW423" s="1" t="s">
        <v>116</v>
      </c>
      <c r="AX423" s="1" t="s">
        <v>1674</v>
      </c>
    </row>
    <row r="424" spans="1:50">
      <c r="A424" s="1" t="s">
        <v>10580</v>
      </c>
      <c r="B424" s="1" t="s">
        <v>10579</v>
      </c>
      <c r="C424" s="1"/>
      <c r="D424" s="1"/>
      <c r="E424" s="1"/>
      <c r="F424" s="1"/>
      <c r="G424" s="1" t="s">
        <v>55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 t="s">
        <v>50</v>
      </c>
      <c r="V424" s="1" t="s">
        <v>500</v>
      </c>
      <c r="W424" s="1"/>
      <c r="X424" s="1"/>
      <c r="Y424" s="1"/>
      <c r="Z424" s="1"/>
      <c r="AA424" s="1"/>
      <c r="AB424" s="1" t="s">
        <v>55</v>
      </c>
      <c r="AC424" s="1"/>
      <c r="AD424" s="1"/>
      <c r="AE424" s="1"/>
      <c r="AF424" s="1"/>
      <c r="AG424" s="1" t="s">
        <v>50</v>
      </c>
      <c r="AH424" s="1" t="s">
        <v>500</v>
      </c>
      <c r="AI424" s="1" t="s">
        <v>10580</v>
      </c>
      <c r="AJ424" s="1" t="s">
        <v>134</v>
      </c>
      <c r="AK424" s="1" t="s">
        <v>8201</v>
      </c>
      <c r="AL424" s="1" t="s">
        <v>8201</v>
      </c>
      <c r="AM424" s="1" t="s">
        <v>2572</v>
      </c>
      <c r="AN424" s="1" t="str">
        <f t="shared" si="12"/>
        <v>2019</v>
      </c>
      <c r="AO424" s="1">
        <f t="shared" si="13"/>
        <v>26</v>
      </c>
      <c r="AP424" s="1" t="s">
        <v>60</v>
      </c>
      <c r="AQ424" s="1"/>
      <c r="AR424" s="1" t="s">
        <v>10581</v>
      </c>
      <c r="AS424" s="1" t="s">
        <v>256</v>
      </c>
      <c r="AT424" s="1" t="s">
        <v>1403</v>
      </c>
      <c r="AU424" s="1" t="s">
        <v>105</v>
      </c>
      <c r="AV424" s="1" t="s">
        <v>10582</v>
      </c>
      <c r="AW424" s="1"/>
      <c r="AX424" s="1"/>
    </row>
    <row r="425" spans="1:50">
      <c r="A425" s="1" t="s">
        <v>10584</v>
      </c>
      <c r="B425" s="1" t="s">
        <v>10583</v>
      </c>
      <c r="C425" s="1"/>
      <c r="D425" s="1"/>
      <c r="E425" s="1"/>
      <c r="F425" s="1"/>
      <c r="G425" s="1" t="s">
        <v>55</v>
      </c>
      <c r="H425" s="1"/>
      <c r="I425" s="1" t="s">
        <v>53</v>
      </c>
      <c r="J425" s="1"/>
      <c r="K425" s="1"/>
      <c r="L425" s="1"/>
      <c r="M425" s="1"/>
      <c r="N425" s="1"/>
      <c r="O425" s="1"/>
      <c r="P425" s="1"/>
      <c r="Q425" s="1"/>
      <c r="R425" s="1" t="s">
        <v>2095</v>
      </c>
      <c r="S425" s="1" t="s">
        <v>500</v>
      </c>
      <c r="T425" s="1"/>
      <c r="U425" s="1"/>
      <c r="V425" s="1"/>
      <c r="W425" s="1"/>
      <c r="X425" s="1"/>
      <c r="Y425" s="1"/>
      <c r="Z425" s="1"/>
      <c r="AA425" s="1"/>
      <c r="AB425" s="1" t="s">
        <v>55</v>
      </c>
      <c r="AC425" s="1"/>
      <c r="AD425" s="1"/>
      <c r="AE425" s="1"/>
      <c r="AF425" s="1"/>
      <c r="AG425" s="1" t="s">
        <v>2095</v>
      </c>
      <c r="AH425" s="1" t="s">
        <v>500</v>
      </c>
      <c r="AI425" s="1" t="s">
        <v>10584</v>
      </c>
      <c r="AJ425" s="1" t="s">
        <v>118</v>
      </c>
      <c r="AK425" s="1" t="s">
        <v>8201</v>
      </c>
      <c r="AL425" s="1" t="s">
        <v>8201</v>
      </c>
      <c r="AM425" s="1" t="s">
        <v>10585</v>
      </c>
      <c r="AN425" s="1" t="str">
        <f t="shared" si="12"/>
        <v>2019</v>
      </c>
      <c r="AO425" s="1">
        <f t="shared" si="13"/>
        <v>24</v>
      </c>
      <c r="AP425" s="1" t="s">
        <v>60</v>
      </c>
      <c r="AQ425" s="1" t="s">
        <v>61</v>
      </c>
      <c r="AR425" s="1" t="s">
        <v>432</v>
      </c>
      <c r="AS425" s="1" t="s">
        <v>282</v>
      </c>
      <c r="AT425" s="1" t="s">
        <v>569</v>
      </c>
      <c r="AU425" s="1" t="s">
        <v>526</v>
      </c>
      <c r="AV425" s="1" t="s">
        <v>1329</v>
      </c>
      <c r="AW425" s="1" t="s">
        <v>116</v>
      </c>
      <c r="AX425" s="1" t="s">
        <v>1674</v>
      </c>
    </row>
    <row r="426" spans="1:50">
      <c r="A426" s="1" t="s">
        <v>10587</v>
      </c>
      <c r="B426" s="1" t="s">
        <v>10586</v>
      </c>
      <c r="C426" s="1"/>
      <c r="D426" s="1"/>
      <c r="E426" s="1"/>
      <c r="F426" s="1"/>
      <c r="G426" s="1" t="s">
        <v>53</v>
      </c>
      <c r="H426" s="1"/>
      <c r="I426" s="1" t="s">
        <v>53</v>
      </c>
      <c r="J426" s="1" t="s">
        <v>54</v>
      </c>
      <c r="K426" s="1" t="s">
        <v>55</v>
      </c>
      <c r="L426" s="1" t="s">
        <v>116</v>
      </c>
      <c r="M426" s="1"/>
      <c r="N426" s="1"/>
      <c r="O426" s="1"/>
      <c r="P426" s="1"/>
      <c r="Q426" s="1"/>
      <c r="R426" s="1" t="s">
        <v>472</v>
      </c>
      <c r="S426" s="1" t="s">
        <v>63</v>
      </c>
      <c r="T426" s="1" t="s">
        <v>50</v>
      </c>
      <c r="U426" s="1" t="s">
        <v>55</v>
      </c>
      <c r="V426" s="1" t="s">
        <v>136</v>
      </c>
      <c r="W426" s="1" t="s">
        <v>50</v>
      </c>
      <c r="X426" s="1" t="s">
        <v>63</v>
      </c>
      <c r="Y426" s="1"/>
      <c r="Z426" s="1"/>
      <c r="AA426" s="1"/>
      <c r="AB426" s="1" t="s">
        <v>53</v>
      </c>
      <c r="AC426" s="1" t="s">
        <v>63</v>
      </c>
      <c r="AD426" s="1"/>
      <c r="AE426" s="1"/>
      <c r="AF426" s="1"/>
      <c r="AG426" s="1"/>
      <c r="AH426" s="1"/>
      <c r="AI426" s="1" t="s">
        <v>10587</v>
      </c>
      <c r="AJ426" s="1" t="s">
        <v>219</v>
      </c>
      <c r="AK426" s="1" t="s">
        <v>8201</v>
      </c>
      <c r="AL426" s="1" t="s">
        <v>8201</v>
      </c>
      <c r="AM426" s="1" t="s">
        <v>2212</v>
      </c>
      <c r="AN426" s="1" t="str">
        <f t="shared" si="12"/>
        <v>2010</v>
      </c>
      <c r="AO426" s="1">
        <f t="shared" si="13"/>
        <v>50</v>
      </c>
      <c r="AP426" s="1" t="s">
        <v>60</v>
      </c>
      <c r="AQ426" s="1" t="s">
        <v>61</v>
      </c>
      <c r="AR426" s="1" t="s">
        <v>168</v>
      </c>
      <c r="AS426" s="1" t="s">
        <v>1576</v>
      </c>
      <c r="AT426" s="1" t="s">
        <v>6611</v>
      </c>
      <c r="AU426" s="1" t="s">
        <v>311</v>
      </c>
      <c r="AV426" s="1" t="s">
        <v>304</v>
      </c>
      <c r="AW426" s="1"/>
      <c r="AX426" s="1"/>
    </row>
    <row r="427" spans="1:50">
      <c r="A427" s="1" t="s">
        <v>10589</v>
      </c>
      <c r="B427" s="1" t="s">
        <v>10588</v>
      </c>
      <c r="C427" s="1"/>
      <c r="D427" s="1"/>
      <c r="E427" s="1"/>
      <c r="F427" s="1"/>
      <c r="G427" s="1" t="s">
        <v>55</v>
      </c>
      <c r="H427" s="1"/>
      <c r="I427" s="1" t="s">
        <v>53</v>
      </c>
      <c r="J427" s="1"/>
      <c r="K427" s="1"/>
      <c r="L427" s="1"/>
      <c r="M427" s="1"/>
      <c r="N427" s="1"/>
      <c r="O427" s="1"/>
      <c r="P427" s="1"/>
      <c r="Q427" s="1"/>
      <c r="R427" s="1" t="s">
        <v>986</v>
      </c>
      <c r="S427" s="1" t="s">
        <v>382</v>
      </c>
      <c r="T427" s="1"/>
      <c r="U427" s="1"/>
      <c r="V427" s="1"/>
      <c r="W427" s="1"/>
      <c r="X427" s="1"/>
      <c r="Y427" s="1"/>
      <c r="Z427" s="1"/>
      <c r="AA427" s="1"/>
      <c r="AB427" s="1" t="s">
        <v>55</v>
      </c>
      <c r="AC427" s="1"/>
      <c r="AD427" s="1"/>
      <c r="AE427" s="1"/>
      <c r="AF427" s="1"/>
      <c r="AG427" s="1" t="s">
        <v>986</v>
      </c>
      <c r="AH427" s="1" t="s">
        <v>382</v>
      </c>
      <c r="AI427" s="1" t="s">
        <v>10589</v>
      </c>
      <c r="AJ427" s="1" t="s">
        <v>678</v>
      </c>
      <c r="AK427" s="1" t="s">
        <v>8201</v>
      </c>
      <c r="AL427" s="1" t="s">
        <v>8201</v>
      </c>
      <c r="AM427" s="1" t="s">
        <v>3125</v>
      </c>
      <c r="AN427" s="1" t="str">
        <f t="shared" si="12"/>
        <v>2020</v>
      </c>
      <c r="AO427" s="1">
        <f t="shared" si="13"/>
        <v>34</v>
      </c>
      <c r="AP427" s="1" t="s">
        <v>60</v>
      </c>
      <c r="AQ427" s="1" t="s">
        <v>61</v>
      </c>
      <c r="AR427" s="1" t="s">
        <v>255</v>
      </c>
      <c r="AS427" s="1" t="s">
        <v>233</v>
      </c>
      <c r="AT427" s="1" t="s">
        <v>10591</v>
      </c>
      <c r="AU427" s="1" t="s">
        <v>4742</v>
      </c>
      <c r="AV427" s="1" t="s">
        <v>1329</v>
      </c>
      <c r="AW427" s="1" t="s">
        <v>116</v>
      </c>
      <c r="AX427" s="1" t="s">
        <v>1674</v>
      </c>
    </row>
    <row r="428" spans="1:50">
      <c r="A428" s="1" t="s">
        <v>10593</v>
      </c>
      <c r="B428" s="1" t="s">
        <v>10592</v>
      </c>
      <c r="C428" s="1"/>
      <c r="D428" s="1"/>
      <c r="E428" s="1"/>
      <c r="F428" s="1"/>
      <c r="G428" s="1" t="s">
        <v>55</v>
      </c>
      <c r="H428" s="1"/>
      <c r="I428" s="1"/>
      <c r="J428" s="1"/>
      <c r="K428" s="1" t="s">
        <v>55</v>
      </c>
      <c r="L428" s="1"/>
      <c r="M428" s="1"/>
      <c r="N428" s="1"/>
      <c r="O428" s="1"/>
      <c r="P428" s="1"/>
      <c r="Q428" s="1"/>
      <c r="R428" s="1"/>
      <c r="S428" s="1"/>
      <c r="T428" s="1"/>
      <c r="U428" s="1" t="s">
        <v>148</v>
      </c>
      <c r="V428" s="1" t="s">
        <v>500</v>
      </c>
      <c r="W428" s="1"/>
      <c r="X428" s="1"/>
      <c r="Y428" s="1"/>
      <c r="Z428" s="1"/>
      <c r="AA428" s="1"/>
      <c r="AB428" s="1" t="s">
        <v>55</v>
      </c>
      <c r="AC428" s="1"/>
      <c r="AD428" s="1"/>
      <c r="AE428" s="1"/>
      <c r="AF428" s="1"/>
      <c r="AG428" s="1" t="s">
        <v>148</v>
      </c>
      <c r="AH428" s="1" t="s">
        <v>500</v>
      </c>
      <c r="AI428" s="1" t="s">
        <v>10593</v>
      </c>
      <c r="AJ428" s="1" t="s">
        <v>448</v>
      </c>
      <c r="AK428" s="1" t="s">
        <v>8201</v>
      </c>
      <c r="AL428" s="1" t="s">
        <v>8201</v>
      </c>
      <c r="AM428" s="1" t="s">
        <v>10546</v>
      </c>
      <c r="AN428" s="1" t="str">
        <f t="shared" si="12"/>
        <v>2018</v>
      </c>
      <c r="AO428" s="1">
        <f t="shared" si="13"/>
        <v>30</v>
      </c>
      <c r="AP428" s="1" t="s">
        <v>79</v>
      </c>
      <c r="AQ428" s="1" t="s">
        <v>61</v>
      </c>
      <c r="AR428" s="1" t="s">
        <v>179</v>
      </c>
      <c r="AS428" s="1" t="s">
        <v>515</v>
      </c>
      <c r="AT428" s="1" t="s">
        <v>3913</v>
      </c>
      <c r="AU428" s="1" t="s">
        <v>377</v>
      </c>
      <c r="AV428" s="1" t="s">
        <v>121</v>
      </c>
      <c r="AW428" s="1" t="s">
        <v>116</v>
      </c>
      <c r="AX428" s="1" t="s">
        <v>1674</v>
      </c>
    </row>
    <row r="429" spans="1:50">
      <c r="A429" s="1" t="s">
        <v>10595</v>
      </c>
      <c r="B429" s="1" t="s">
        <v>10594</v>
      </c>
      <c r="C429" s="1"/>
      <c r="D429" s="1"/>
      <c r="E429" s="1"/>
      <c r="F429" s="1"/>
      <c r="G429" s="1" t="s">
        <v>49</v>
      </c>
      <c r="H429" s="1"/>
      <c r="I429" s="1"/>
      <c r="J429" s="1" t="s">
        <v>54</v>
      </c>
      <c r="K429" s="1"/>
      <c r="L429" s="1"/>
      <c r="M429" s="1"/>
      <c r="N429" s="1"/>
      <c r="O429" s="1"/>
      <c r="P429" s="1"/>
      <c r="Q429" s="1"/>
      <c r="R429" s="1"/>
      <c r="S429" s="1"/>
      <c r="T429" s="1" t="s">
        <v>715</v>
      </c>
      <c r="U429" s="1"/>
      <c r="V429" s="1"/>
      <c r="W429" s="1"/>
      <c r="X429" s="1"/>
      <c r="Y429" s="1"/>
      <c r="Z429" s="1"/>
      <c r="AA429" s="1"/>
      <c r="AB429" s="1" t="s">
        <v>49</v>
      </c>
      <c r="AC429" s="1" t="s">
        <v>382</v>
      </c>
      <c r="AD429" s="1"/>
      <c r="AE429" s="1"/>
      <c r="AF429" s="1"/>
      <c r="AG429" s="1" t="s">
        <v>715</v>
      </c>
      <c r="AH429" s="1" t="s">
        <v>382</v>
      </c>
      <c r="AI429" s="1" t="s">
        <v>10595</v>
      </c>
      <c r="AJ429" s="1" t="s">
        <v>55</v>
      </c>
      <c r="AK429" s="1" t="s">
        <v>8201</v>
      </c>
      <c r="AL429" s="1" t="s">
        <v>8201</v>
      </c>
      <c r="AM429" s="1" t="s">
        <v>368</v>
      </c>
      <c r="AN429" s="1" t="str">
        <f t="shared" si="12"/>
        <v>2018</v>
      </c>
      <c r="AO429" s="1">
        <f t="shared" si="13"/>
        <v>2</v>
      </c>
      <c r="AP429" s="1" t="s">
        <v>79</v>
      </c>
      <c r="AQ429" s="1" t="s">
        <v>61</v>
      </c>
      <c r="AR429" s="1" t="s">
        <v>1302</v>
      </c>
      <c r="AS429" s="1" t="s">
        <v>118</v>
      </c>
      <c r="AT429" s="1" t="s">
        <v>3938</v>
      </c>
      <c r="AU429" s="1" t="s">
        <v>65</v>
      </c>
      <c r="AV429" s="1" t="s">
        <v>77</v>
      </c>
      <c r="AW429" s="1" t="s">
        <v>116</v>
      </c>
      <c r="AX429" s="1" t="s">
        <v>1674</v>
      </c>
    </row>
    <row r="430" spans="1:50">
      <c r="A430" s="1" t="s">
        <v>10597</v>
      </c>
      <c r="B430" s="1" t="s">
        <v>10596</v>
      </c>
      <c r="C430" s="1"/>
      <c r="D430" s="1"/>
      <c r="E430" s="1"/>
      <c r="F430" s="1"/>
      <c r="G430" s="1" t="s">
        <v>50</v>
      </c>
      <c r="H430" s="1"/>
      <c r="I430" s="1" t="s">
        <v>53</v>
      </c>
      <c r="J430" s="1" t="s">
        <v>54</v>
      </c>
      <c r="K430" s="1"/>
      <c r="L430" s="1"/>
      <c r="M430" s="1"/>
      <c r="N430" s="1"/>
      <c r="O430" s="1"/>
      <c r="P430" s="1"/>
      <c r="Q430" s="1"/>
      <c r="R430" s="1" t="s">
        <v>472</v>
      </c>
      <c r="S430" s="1" t="s">
        <v>382</v>
      </c>
      <c r="T430" s="1" t="s">
        <v>715</v>
      </c>
      <c r="U430" s="1"/>
      <c r="V430" s="1"/>
      <c r="W430" s="1"/>
      <c r="X430" s="1"/>
      <c r="Y430" s="1"/>
      <c r="Z430" s="1"/>
      <c r="AA430" s="1"/>
      <c r="AB430" s="1" t="s">
        <v>50</v>
      </c>
      <c r="AC430" s="1" t="s">
        <v>382</v>
      </c>
      <c r="AD430" s="1"/>
      <c r="AE430" s="1"/>
      <c r="AF430" s="1"/>
      <c r="AG430" s="1" t="s">
        <v>176</v>
      </c>
      <c r="AH430" s="1" t="s">
        <v>382</v>
      </c>
      <c r="AI430" s="1" t="s">
        <v>10597</v>
      </c>
      <c r="AJ430" s="1" t="s">
        <v>484</v>
      </c>
      <c r="AK430" s="1" t="s">
        <v>261</v>
      </c>
      <c r="AL430" s="1" t="s">
        <v>261</v>
      </c>
      <c r="AM430" s="1" t="s">
        <v>10275</v>
      </c>
      <c r="AN430" s="1" t="str">
        <f t="shared" si="12"/>
        <v>2019</v>
      </c>
      <c r="AO430" s="1">
        <f t="shared" si="13"/>
        <v>47</v>
      </c>
      <c r="AP430" s="1" t="s">
        <v>79</v>
      </c>
      <c r="AQ430" s="1" t="s">
        <v>61</v>
      </c>
      <c r="AR430" s="1" t="s">
        <v>168</v>
      </c>
      <c r="AS430" s="1" t="s">
        <v>301</v>
      </c>
      <c r="AT430" s="1" t="s">
        <v>1572</v>
      </c>
      <c r="AU430" s="1" t="s">
        <v>405</v>
      </c>
      <c r="AV430" s="1" t="s">
        <v>3133</v>
      </c>
      <c r="AW430" s="1" t="s">
        <v>116</v>
      </c>
      <c r="AX430" s="1" t="s">
        <v>1674</v>
      </c>
    </row>
    <row r="431" spans="1:50">
      <c r="A431" s="1" t="s">
        <v>10600</v>
      </c>
      <c r="B431" s="1" t="s">
        <v>10599</v>
      </c>
      <c r="C431" s="1"/>
      <c r="D431" s="1"/>
      <c r="E431" s="1"/>
      <c r="F431" s="1"/>
      <c r="G431" s="1" t="s">
        <v>54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 t="s">
        <v>54</v>
      </c>
      <c r="X431" s="1" t="s">
        <v>500</v>
      </c>
      <c r="Y431" s="1"/>
      <c r="Z431" s="1"/>
      <c r="AA431" s="1"/>
      <c r="AB431" s="1" t="s">
        <v>54</v>
      </c>
      <c r="AC431" s="1"/>
      <c r="AD431" s="1"/>
      <c r="AE431" s="1"/>
      <c r="AF431" s="1"/>
      <c r="AG431" s="1" t="s">
        <v>54</v>
      </c>
      <c r="AH431" s="1"/>
      <c r="AI431" s="1" t="s">
        <v>10600</v>
      </c>
      <c r="AJ431" s="1" t="s">
        <v>308</v>
      </c>
      <c r="AK431" s="1" t="s">
        <v>261</v>
      </c>
      <c r="AL431" s="1" t="s">
        <v>261</v>
      </c>
      <c r="AM431" s="1" t="s">
        <v>10602</v>
      </c>
      <c r="AN431" s="1" t="str">
        <f t="shared" si="12"/>
        <v>2020</v>
      </c>
      <c r="AO431" s="1">
        <f t="shared" si="13"/>
        <v>57</v>
      </c>
      <c r="AP431" s="1" t="s">
        <v>79</v>
      </c>
      <c r="AQ431" s="1" t="s">
        <v>61</v>
      </c>
      <c r="AR431" s="1" t="s">
        <v>646</v>
      </c>
      <c r="AS431" s="1" t="s">
        <v>382</v>
      </c>
      <c r="AT431" s="1" t="s">
        <v>10601</v>
      </c>
      <c r="AU431" s="1" t="s">
        <v>1765</v>
      </c>
      <c r="AV431" s="1" t="s">
        <v>697</v>
      </c>
      <c r="AW431" s="1"/>
      <c r="AX431" s="1"/>
    </row>
    <row r="432" spans="1:50">
      <c r="A432" s="1" t="s">
        <v>10604</v>
      </c>
      <c r="B432" s="1" t="s">
        <v>10603</v>
      </c>
      <c r="C432" s="1"/>
      <c r="D432" s="1"/>
      <c r="E432" s="1"/>
      <c r="F432" s="1"/>
      <c r="G432" s="1" t="s">
        <v>50</v>
      </c>
      <c r="H432" s="1"/>
      <c r="I432" s="1"/>
      <c r="J432" s="1" t="s">
        <v>54</v>
      </c>
      <c r="K432" s="1" t="s">
        <v>55</v>
      </c>
      <c r="L432" s="1"/>
      <c r="M432" s="1"/>
      <c r="N432" s="1"/>
      <c r="O432" s="1"/>
      <c r="P432" s="1"/>
      <c r="Q432" s="1"/>
      <c r="R432" s="1"/>
      <c r="S432" s="1"/>
      <c r="T432" s="1" t="s">
        <v>141</v>
      </c>
      <c r="U432" s="1" t="s">
        <v>53</v>
      </c>
      <c r="V432" s="1" t="s">
        <v>136</v>
      </c>
      <c r="W432" s="1"/>
      <c r="X432" s="1"/>
      <c r="Y432" s="1"/>
      <c r="Z432" s="1"/>
      <c r="AA432" s="1"/>
      <c r="AB432" s="1" t="s">
        <v>50</v>
      </c>
      <c r="AC432" s="1" t="s">
        <v>136</v>
      </c>
      <c r="AD432" s="1"/>
      <c r="AE432" s="1"/>
      <c r="AF432" s="1"/>
      <c r="AG432" s="1" t="s">
        <v>6899</v>
      </c>
      <c r="AH432" s="1" t="s">
        <v>136</v>
      </c>
      <c r="AI432" s="1" t="s">
        <v>10604</v>
      </c>
      <c r="AJ432" s="1" t="s">
        <v>344</v>
      </c>
      <c r="AK432" s="1" t="s">
        <v>261</v>
      </c>
      <c r="AL432" s="1" t="s">
        <v>261</v>
      </c>
      <c r="AM432" s="1" t="s">
        <v>1265</v>
      </c>
      <c r="AN432" s="1" t="str">
        <f t="shared" si="12"/>
        <v>2019</v>
      </c>
      <c r="AO432" s="1">
        <f t="shared" si="13"/>
        <v>20</v>
      </c>
      <c r="AP432" s="1" t="s">
        <v>60</v>
      </c>
      <c r="AQ432" s="1" t="s">
        <v>61</v>
      </c>
      <c r="AR432" s="1" t="s">
        <v>4029</v>
      </c>
      <c r="AS432" s="1" t="s">
        <v>299</v>
      </c>
      <c r="AT432" s="1" t="s">
        <v>10605</v>
      </c>
      <c r="AU432" s="1" t="s">
        <v>1559</v>
      </c>
      <c r="AV432" s="1" t="s">
        <v>2912</v>
      </c>
      <c r="AW432" s="1" t="s">
        <v>116</v>
      </c>
      <c r="AX432" s="1" t="s">
        <v>1674</v>
      </c>
    </row>
    <row r="433" spans="1:50">
      <c r="A433" s="1" t="s">
        <v>10607</v>
      </c>
      <c r="B433" s="1" t="s">
        <v>10606</v>
      </c>
      <c r="C433" s="1"/>
      <c r="D433" s="1"/>
      <c r="E433" s="1"/>
      <c r="F433" s="1"/>
      <c r="G433" s="1" t="s">
        <v>55</v>
      </c>
      <c r="H433" s="1"/>
      <c r="I433" s="1" t="s">
        <v>53</v>
      </c>
      <c r="J433" s="1" t="s">
        <v>54</v>
      </c>
      <c r="K433" s="1"/>
      <c r="L433" s="1"/>
      <c r="M433" s="1"/>
      <c r="N433" s="1"/>
      <c r="O433" s="1"/>
      <c r="P433" s="1"/>
      <c r="Q433" s="1"/>
      <c r="R433" s="1" t="s">
        <v>50</v>
      </c>
      <c r="S433" s="1" t="s">
        <v>273</v>
      </c>
      <c r="T433" s="1" t="s">
        <v>986</v>
      </c>
      <c r="U433" s="1"/>
      <c r="V433" s="1"/>
      <c r="W433" s="1"/>
      <c r="X433" s="1"/>
      <c r="Y433" s="1"/>
      <c r="Z433" s="1"/>
      <c r="AA433" s="1"/>
      <c r="AB433" s="1" t="s">
        <v>55</v>
      </c>
      <c r="AC433" s="1" t="s">
        <v>273</v>
      </c>
      <c r="AD433" s="1"/>
      <c r="AE433" s="1"/>
      <c r="AF433" s="1"/>
      <c r="AG433" s="1" t="s">
        <v>4133</v>
      </c>
      <c r="AH433" s="1" t="s">
        <v>273</v>
      </c>
      <c r="AI433" s="1" t="s">
        <v>10607</v>
      </c>
      <c r="AJ433" s="1" t="s">
        <v>149</v>
      </c>
      <c r="AK433" s="1" t="s">
        <v>261</v>
      </c>
      <c r="AL433" s="1" t="s">
        <v>261</v>
      </c>
      <c r="AM433" s="1" t="s">
        <v>640</v>
      </c>
      <c r="AN433" s="1" t="str">
        <f t="shared" si="12"/>
        <v>2020</v>
      </c>
      <c r="AO433" s="1">
        <f t="shared" si="13"/>
        <v>39</v>
      </c>
      <c r="AP433" s="1" t="s">
        <v>60</v>
      </c>
      <c r="AQ433" s="1" t="s">
        <v>61</v>
      </c>
      <c r="AR433" s="1" t="s">
        <v>135</v>
      </c>
      <c r="AS433" s="1" t="s">
        <v>382</v>
      </c>
      <c r="AT433" s="1" t="s">
        <v>947</v>
      </c>
      <c r="AU433" s="1" t="s">
        <v>4368</v>
      </c>
      <c r="AV433" s="1" t="s">
        <v>2694</v>
      </c>
      <c r="AW433" s="1" t="s">
        <v>116</v>
      </c>
      <c r="AX433" s="1" t="s">
        <v>1674</v>
      </c>
    </row>
    <row r="434" spans="1:50">
      <c r="A434" s="1" t="s">
        <v>10610</v>
      </c>
      <c r="B434" s="1" t="s">
        <v>10609</v>
      </c>
      <c r="C434" s="1"/>
      <c r="D434" s="1"/>
      <c r="E434" s="1"/>
      <c r="F434" s="1"/>
      <c r="G434" s="1" t="s">
        <v>55</v>
      </c>
      <c r="H434" s="1"/>
      <c r="I434" s="1"/>
      <c r="J434" s="1"/>
      <c r="K434" s="1"/>
      <c r="L434" s="1" t="s">
        <v>116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 t="s">
        <v>986</v>
      </c>
      <c r="X434" s="1" t="s">
        <v>382</v>
      </c>
      <c r="Y434" s="1"/>
      <c r="Z434" s="1"/>
      <c r="AA434" s="1"/>
      <c r="AB434" s="1" t="s">
        <v>55</v>
      </c>
      <c r="AC434" s="1"/>
      <c r="AD434" s="1"/>
      <c r="AE434" s="1"/>
      <c r="AF434" s="1"/>
      <c r="AG434" s="1" t="s">
        <v>986</v>
      </c>
      <c r="AH434" s="1" t="s">
        <v>382</v>
      </c>
      <c r="AI434" s="1" t="s">
        <v>10610</v>
      </c>
      <c r="AJ434" s="1" t="s">
        <v>308</v>
      </c>
      <c r="AK434" s="1" t="s">
        <v>261</v>
      </c>
      <c r="AL434" s="1" t="s">
        <v>261</v>
      </c>
      <c r="AM434" s="1" t="s">
        <v>3304</v>
      </c>
      <c r="AN434" s="1" t="str">
        <f t="shared" si="12"/>
        <v>2020</v>
      </c>
      <c r="AO434" s="1">
        <f t="shared" si="13"/>
        <v>57</v>
      </c>
      <c r="AP434" s="1" t="s">
        <v>60</v>
      </c>
      <c r="AQ434" s="1" t="s">
        <v>61</v>
      </c>
      <c r="AR434" s="1" t="s">
        <v>119</v>
      </c>
      <c r="AS434" s="1" t="s">
        <v>351</v>
      </c>
      <c r="AT434" s="1" t="s">
        <v>353</v>
      </c>
      <c r="AU434" s="1" t="s">
        <v>235</v>
      </c>
      <c r="AV434" s="1" t="s">
        <v>1667</v>
      </c>
      <c r="AW434" s="1" t="s">
        <v>116</v>
      </c>
      <c r="AX434" s="1" t="s">
        <v>1674</v>
      </c>
    </row>
    <row r="435" spans="1:50">
      <c r="A435" s="1" t="s">
        <v>10615</v>
      </c>
      <c r="B435" s="1" t="s">
        <v>10614</v>
      </c>
      <c r="C435" s="1"/>
      <c r="D435" s="1"/>
      <c r="E435" s="1"/>
      <c r="F435" s="1"/>
      <c r="G435" s="1" t="s">
        <v>49</v>
      </c>
      <c r="H435" s="1" t="s">
        <v>50</v>
      </c>
      <c r="I435" s="1"/>
      <c r="J435" s="1"/>
      <c r="K435" s="1"/>
      <c r="L435" s="1"/>
      <c r="M435" s="1"/>
      <c r="N435" s="1"/>
      <c r="O435" s="1"/>
      <c r="P435" s="1"/>
      <c r="Q435" s="1" t="s">
        <v>273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 t="s">
        <v>49</v>
      </c>
      <c r="AC435" s="1"/>
      <c r="AD435" s="1"/>
      <c r="AE435" s="1"/>
      <c r="AF435" s="1"/>
      <c r="AG435" s="1" t="s">
        <v>50</v>
      </c>
      <c r="AH435" s="1" t="s">
        <v>273</v>
      </c>
      <c r="AI435" s="1" t="s">
        <v>10615</v>
      </c>
      <c r="AJ435" s="1" t="s">
        <v>263</v>
      </c>
      <c r="AK435" s="1" t="s">
        <v>261</v>
      </c>
      <c r="AL435" s="1" t="s">
        <v>261</v>
      </c>
      <c r="AM435" s="1" t="s">
        <v>1415</v>
      </c>
      <c r="AN435" s="1" t="str">
        <f t="shared" si="12"/>
        <v>2019</v>
      </c>
      <c r="AO435" s="1">
        <f t="shared" si="13"/>
        <v>17</v>
      </c>
      <c r="AP435" s="1" t="s">
        <v>79</v>
      </c>
      <c r="AQ435" s="1" t="s">
        <v>61</v>
      </c>
      <c r="AR435" s="1" t="s">
        <v>179</v>
      </c>
      <c r="AS435" s="1" t="s">
        <v>484</v>
      </c>
      <c r="AT435" s="1" t="s">
        <v>197</v>
      </c>
      <c r="AU435" s="1" t="s">
        <v>65</v>
      </c>
      <c r="AV435" s="1" t="s">
        <v>125</v>
      </c>
      <c r="AW435" s="1"/>
      <c r="AX435" s="1"/>
    </row>
    <row r="436" spans="1:50">
      <c r="A436" s="1" t="s">
        <v>10618</v>
      </c>
      <c r="B436" s="1" t="s">
        <v>10617</v>
      </c>
      <c r="C436" s="1"/>
      <c r="D436" s="1"/>
      <c r="E436" s="1"/>
      <c r="F436" s="1"/>
      <c r="G436" s="1" t="s">
        <v>49</v>
      </c>
      <c r="H436" s="1"/>
      <c r="I436" s="1"/>
      <c r="J436" s="1"/>
      <c r="K436" s="1" t="s">
        <v>55</v>
      </c>
      <c r="L436" s="1"/>
      <c r="M436" s="1"/>
      <c r="N436" s="1"/>
      <c r="O436" s="1"/>
      <c r="P436" s="1"/>
      <c r="Q436" s="1"/>
      <c r="R436" s="1"/>
      <c r="S436" s="1"/>
      <c r="T436" s="1"/>
      <c r="U436" s="1" t="s">
        <v>53</v>
      </c>
      <c r="V436" s="1" t="s">
        <v>273</v>
      </c>
      <c r="W436" s="1"/>
      <c r="X436" s="1"/>
      <c r="Y436" s="1"/>
      <c r="Z436" s="1"/>
      <c r="AA436" s="1"/>
      <c r="AB436" s="1" t="s">
        <v>49</v>
      </c>
      <c r="AC436" s="1"/>
      <c r="AD436" s="1"/>
      <c r="AE436" s="1"/>
      <c r="AF436" s="1"/>
      <c r="AG436" s="1"/>
      <c r="AH436" s="1"/>
      <c r="AI436" s="1" t="s">
        <v>10618</v>
      </c>
      <c r="AJ436" s="1" t="s">
        <v>120</v>
      </c>
      <c r="AK436" s="1" t="s">
        <v>261</v>
      </c>
      <c r="AL436" s="1" t="s">
        <v>261</v>
      </c>
      <c r="AM436" s="1" t="s">
        <v>877</v>
      </c>
      <c r="AN436" s="1" t="str">
        <f t="shared" si="12"/>
        <v>2019</v>
      </c>
      <c r="AO436" s="1">
        <f t="shared" si="13"/>
        <v>45</v>
      </c>
      <c r="AP436" s="1" t="s">
        <v>60</v>
      </c>
      <c r="AQ436" s="1" t="s">
        <v>61</v>
      </c>
      <c r="AR436" s="1" t="s">
        <v>432</v>
      </c>
      <c r="AS436" s="1" t="s">
        <v>484</v>
      </c>
      <c r="AT436" s="1" t="s">
        <v>1252</v>
      </c>
      <c r="AU436" s="1" t="s">
        <v>114</v>
      </c>
      <c r="AV436" s="1" t="s">
        <v>4350</v>
      </c>
      <c r="AW436" s="1" t="s">
        <v>55</v>
      </c>
      <c r="AX436" s="1" t="s">
        <v>475</v>
      </c>
    </row>
    <row r="437" spans="1:50">
      <c r="A437" s="1" t="s">
        <v>10621</v>
      </c>
      <c r="B437" s="1" t="s">
        <v>10620</v>
      </c>
      <c r="C437" s="1"/>
      <c r="D437" s="1"/>
      <c r="E437" s="1"/>
      <c r="F437" s="1"/>
      <c r="G437" s="1" t="s">
        <v>53</v>
      </c>
      <c r="H437" s="1"/>
      <c r="I437" s="1"/>
      <c r="J437" s="1"/>
      <c r="K437" s="1"/>
      <c r="L437" s="1" t="s">
        <v>116</v>
      </c>
      <c r="M437" s="1" t="s">
        <v>99</v>
      </c>
      <c r="N437" s="1"/>
      <c r="O437" s="1"/>
      <c r="P437" s="1"/>
      <c r="Q437" s="1"/>
      <c r="R437" s="1"/>
      <c r="S437" s="1"/>
      <c r="T437" s="1"/>
      <c r="U437" s="1"/>
      <c r="V437" s="1"/>
      <c r="W437" s="1" t="s">
        <v>472</v>
      </c>
      <c r="X437" s="1" t="s">
        <v>273</v>
      </c>
      <c r="Y437" s="1" t="s">
        <v>472</v>
      </c>
      <c r="Z437" s="1"/>
      <c r="AA437" s="1"/>
      <c r="AB437" s="1" t="s">
        <v>53</v>
      </c>
      <c r="AC437" s="1"/>
      <c r="AD437" s="1" t="s">
        <v>273</v>
      </c>
      <c r="AE437" s="1"/>
      <c r="AF437" s="1"/>
      <c r="AG437" s="1" t="s">
        <v>50</v>
      </c>
      <c r="AH437" s="1" t="s">
        <v>273</v>
      </c>
      <c r="AI437" s="1" t="s">
        <v>10621</v>
      </c>
      <c r="AJ437" s="1" t="s">
        <v>63</v>
      </c>
      <c r="AK437" s="1" t="s">
        <v>261</v>
      </c>
      <c r="AL437" s="1" t="s">
        <v>261</v>
      </c>
      <c r="AM437" s="1" t="s">
        <v>7868</v>
      </c>
      <c r="AN437" s="1" t="str">
        <f t="shared" si="12"/>
        <v>2010</v>
      </c>
      <c r="AO437" s="1">
        <f t="shared" si="13"/>
        <v>20</v>
      </c>
      <c r="AP437" s="1" t="s">
        <v>79</v>
      </c>
      <c r="AQ437" s="1" t="s">
        <v>102</v>
      </c>
      <c r="AR437" s="1" t="s">
        <v>80</v>
      </c>
      <c r="AS437" s="1" t="s">
        <v>196</v>
      </c>
      <c r="AT437" s="1" t="s">
        <v>10622</v>
      </c>
      <c r="AU437" s="1" t="s">
        <v>10623</v>
      </c>
      <c r="AV437" s="1" t="s">
        <v>400</v>
      </c>
      <c r="AW437" s="1" t="s">
        <v>55</v>
      </c>
      <c r="AX437" s="1" t="s">
        <v>475</v>
      </c>
    </row>
    <row r="438" spans="1:50">
      <c r="A438" s="1" t="s">
        <v>10625</v>
      </c>
      <c r="B438" s="1" t="s">
        <v>10624</v>
      </c>
      <c r="C438" s="1"/>
      <c r="D438" s="1"/>
      <c r="E438" s="1"/>
      <c r="F438" s="1"/>
      <c r="G438" s="1" t="s">
        <v>55</v>
      </c>
      <c r="H438" s="1"/>
      <c r="I438" s="1" t="s">
        <v>53</v>
      </c>
      <c r="J438" s="1"/>
      <c r="K438" s="1"/>
      <c r="L438" s="1"/>
      <c r="M438" s="1"/>
      <c r="N438" s="1"/>
      <c r="O438" s="1"/>
      <c r="P438" s="1"/>
      <c r="Q438" s="1"/>
      <c r="R438" s="1" t="s">
        <v>472</v>
      </c>
      <c r="S438" s="1" t="s">
        <v>382</v>
      </c>
      <c r="T438" s="1"/>
      <c r="U438" s="1"/>
      <c r="V438" s="1"/>
      <c r="W438" s="1"/>
      <c r="X438" s="1"/>
      <c r="Y438" s="1"/>
      <c r="Z438" s="1"/>
      <c r="AA438" s="1"/>
      <c r="AB438" s="1" t="s">
        <v>55</v>
      </c>
      <c r="AC438" s="1"/>
      <c r="AD438" s="1"/>
      <c r="AE438" s="1"/>
      <c r="AF438" s="1"/>
      <c r="AG438" s="1" t="s">
        <v>472</v>
      </c>
      <c r="AH438" s="1" t="s">
        <v>382</v>
      </c>
      <c r="AI438" s="1" t="s">
        <v>10625</v>
      </c>
      <c r="AJ438" s="1" t="s">
        <v>144</v>
      </c>
      <c r="AK438" s="1" t="s">
        <v>10626</v>
      </c>
      <c r="AL438" s="1" t="s">
        <v>10626</v>
      </c>
      <c r="AM438" s="1" t="s">
        <v>10629</v>
      </c>
      <c r="AN438" s="1" t="str">
        <f t="shared" si="12"/>
        <v>2020</v>
      </c>
      <c r="AO438" s="1">
        <f t="shared" si="13"/>
        <v>24</v>
      </c>
      <c r="AP438" s="1" t="s">
        <v>60</v>
      </c>
      <c r="AQ438" s="1" t="s">
        <v>61</v>
      </c>
      <c r="AR438" s="1" t="s">
        <v>255</v>
      </c>
      <c r="AS438" s="1" t="s">
        <v>375</v>
      </c>
      <c r="AT438" s="1" t="s">
        <v>10628</v>
      </c>
      <c r="AU438" s="1"/>
      <c r="AV438" s="1" t="s">
        <v>739</v>
      </c>
      <c r="AW438" s="1" t="s">
        <v>116</v>
      </c>
      <c r="AX438" s="1" t="s">
        <v>1674</v>
      </c>
    </row>
    <row r="439" spans="1:50">
      <c r="A439" s="1" t="s">
        <v>10645</v>
      </c>
      <c r="B439" s="1" t="s">
        <v>10644</v>
      </c>
      <c r="C439" s="1" t="s">
        <v>50</v>
      </c>
      <c r="D439" s="1" t="s">
        <v>125</v>
      </c>
      <c r="E439" s="1"/>
      <c r="F439" s="1"/>
      <c r="G439" s="1" t="s">
        <v>50</v>
      </c>
      <c r="H439" s="1" t="s">
        <v>2810</v>
      </c>
      <c r="I439" s="1"/>
      <c r="J439" s="1" t="s">
        <v>54</v>
      </c>
      <c r="K439" s="1" t="s">
        <v>55</v>
      </c>
      <c r="L439" s="1" t="s">
        <v>116</v>
      </c>
      <c r="M439" s="1"/>
      <c r="N439" s="1"/>
      <c r="O439" s="1"/>
      <c r="P439" s="1"/>
      <c r="Q439" s="1" t="s">
        <v>500</v>
      </c>
      <c r="R439" s="1"/>
      <c r="S439" s="1"/>
      <c r="T439" s="1" t="s">
        <v>2095</v>
      </c>
      <c r="U439" s="1" t="s">
        <v>116</v>
      </c>
      <c r="V439" s="1" t="s">
        <v>500</v>
      </c>
      <c r="W439" s="1" t="s">
        <v>2711</v>
      </c>
      <c r="X439" s="1" t="s">
        <v>500</v>
      </c>
      <c r="Y439" s="1"/>
      <c r="Z439" s="1"/>
      <c r="AA439" s="1"/>
      <c r="AB439" s="1" t="s">
        <v>50</v>
      </c>
      <c r="AC439" s="1" t="s">
        <v>500</v>
      </c>
      <c r="AD439" s="1"/>
      <c r="AE439" s="1"/>
      <c r="AF439" s="1"/>
      <c r="AG439" s="1" t="s">
        <v>2760</v>
      </c>
      <c r="AH439" s="1" t="s">
        <v>500</v>
      </c>
      <c r="AI439" s="1" t="s">
        <v>10645</v>
      </c>
      <c r="AJ439" s="1" t="s">
        <v>130</v>
      </c>
      <c r="AK439" s="1" t="s">
        <v>10646</v>
      </c>
      <c r="AL439" s="1" t="s">
        <v>431</v>
      </c>
      <c r="AM439" s="1" t="s">
        <v>384</v>
      </c>
      <c r="AN439" s="1" t="str">
        <f t="shared" si="12"/>
        <v>2015</v>
      </c>
      <c r="AO439" s="1">
        <f t="shared" si="13"/>
        <v>9</v>
      </c>
      <c r="AP439" s="1" t="s">
        <v>60</v>
      </c>
      <c r="AQ439" s="1" t="s">
        <v>61</v>
      </c>
      <c r="AR439" s="1" t="s">
        <v>388</v>
      </c>
      <c r="AS439" s="1" t="s">
        <v>207</v>
      </c>
      <c r="AT439" s="1" t="s">
        <v>294</v>
      </c>
      <c r="AU439" s="1" t="s">
        <v>65</v>
      </c>
      <c r="AV439" s="1" t="s">
        <v>332</v>
      </c>
      <c r="AW439" s="1" t="s">
        <v>116</v>
      </c>
      <c r="AX439" s="1" t="s">
        <v>1674</v>
      </c>
    </row>
    <row r="440" spans="1:50">
      <c r="A440" s="1" t="s">
        <v>10651</v>
      </c>
      <c r="B440" s="1" t="s">
        <v>10650</v>
      </c>
      <c r="C440" s="1"/>
      <c r="D440" s="1"/>
      <c r="E440" s="1"/>
      <c r="F440" s="1"/>
      <c r="G440" s="1" t="s">
        <v>49</v>
      </c>
      <c r="H440" s="1"/>
      <c r="I440" s="1" t="s">
        <v>53</v>
      </c>
      <c r="J440" s="1"/>
      <c r="K440" s="1"/>
      <c r="L440" s="1"/>
      <c r="M440" s="1"/>
      <c r="N440" s="1"/>
      <c r="O440" s="1"/>
      <c r="P440" s="1"/>
      <c r="Q440" s="1"/>
      <c r="R440" s="1" t="s">
        <v>715</v>
      </c>
      <c r="S440" s="1" t="s">
        <v>136</v>
      </c>
      <c r="T440" s="1"/>
      <c r="U440" s="1"/>
      <c r="V440" s="1"/>
      <c r="W440" s="1"/>
      <c r="X440" s="1"/>
      <c r="Y440" s="1"/>
      <c r="Z440" s="1"/>
      <c r="AA440" s="1"/>
      <c r="AB440" s="1" t="s">
        <v>49</v>
      </c>
      <c r="AC440" s="1"/>
      <c r="AD440" s="1"/>
      <c r="AE440" s="1"/>
      <c r="AF440" s="1"/>
      <c r="AG440" s="1" t="s">
        <v>715</v>
      </c>
      <c r="AH440" s="1" t="s">
        <v>136</v>
      </c>
      <c r="AI440" s="1" t="s">
        <v>10651</v>
      </c>
      <c r="AJ440" s="1" t="s">
        <v>134</v>
      </c>
      <c r="AK440" s="1" t="s">
        <v>10646</v>
      </c>
      <c r="AL440" s="1" t="s">
        <v>8690</v>
      </c>
      <c r="AM440" s="1" t="s">
        <v>5710</v>
      </c>
      <c r="AN440" s="1" t="str">
        <f t="shared" si="12"/>
        <v>2020</v>
      </c>
      <c r="AO440" s="1">
        <f t="shared" si="13"/>
        <v>27</v>
      </c>
      <c r="AP440" s="1" t="s">
        <v>79</v>
      </c>
      <c r="AQ440" s="1" t="s">
        <v>61</v>
      </c>
      <c r="AR440" s="1" t="s">
        <v>1002</v>
      </c>
      <c r="AS440" s="1" t="s">
        <v>81</v>
      </c>
      <c r="AT440" s="1" t="s">
        <v>10652</v>
      </c>
      <c r="AU440" s="1" t="s">
        <v>10653</v>
      </c>
      <c r="AV440" s="1" t="s">
        <v>56</v>
      </c>
      <c r="AW440" s="1" t="s">
        <v>116</v>
      </c>
      <c r="AX440" s="1" t="s">
        <v>1674</v>
      </c>
    </row>
    <row r="441" spans="1:50">
      <c r="A441" s="1" t="s">
        <v>10655</v>
      </c>
      <c r="B441" s="1" t="s">
        <v>10654</v>
      </c>
      <c r="C441" s="1"/>
      <c r="D441" s="1"/>
      <c r="E441" s="1"/>
      <c r="F441" s="1"/>
      <c r="G441" s="1" t="s">
        <v>54</v>
      </c>
      <c r="H441" s="1"/>
      <c r="I441" s="1"/>
      <c r="J441" s="1"/>
      <c r="K441" s="1" t="s">
        <v>55</v>
      </c>
      <c r="L441" s="1"/>
      <c r="M441" s="1"/>
      <c r="N441" s="1"/>
      <c r="O441" s="1"/>
      <c r="P441" s="1"/>
      <c r="Q441" s="1"/>
      <c r="R441" s="1"/>
      <c r="S441" s="1"/>
      <c r="T441" s="1"/>
      <c r="U441" s="1" t="s">
        <v>472</v>
      </c>
      <c r="V441" s="1" t="s">
        <v>382</v>
      </c>
      <c r="W441" s="1"/>
      <c r="X441" s="1"/>
      <c r="Y441" s="1"/>
      <c r="Z441" s="1"/>
      <c r="AA441" s="1"/>
      <c r="AB441" s="1" t="s">
        <v>54</v>
      </c>
      <c r="AC441" s="1"/>
      <c r="AD441" s="1"/>
      <c r="AE441" s="1"/>
      <c r="AF441" s="1"/>
      <c r="AG441" s="1"/>
      <c r="AH441" s="1" t="s">
        <v>382</v>
      </c>
      <c r="AI441" s="1" t="s">
        <v>10655</v>
      </c>
      <c r="AJ441" s="1" t="s">
        <v>116</v>
      </c>
      <c r="AK441" s="1" t="s">
        <v>10646</v>
      </c>
      <c r="AL441" s="1" t="s">
        <v>1179</v>
      </c>
      <c r="AM441" s="1" t="s">
        <v>1179</v>
      </c>
      <c r="AN441" s="1" t="str">
        <f t="shared" si="12"/>
        <v>2019</v>
      </c>
      <c r="AO441" s="1">
        <f t="shared" si="13"/>
        <v>5</v>
      </c>
      <c r="AP441" s="1" t="s">
        <v>79</v>
      </c>
      <c r="AQ441" s="1" t="s">
        <v>61</v>
      </c>
      <c r="AR441" s="1" t="s">
        <v>422</v>
      </c>
      <c r="AS441" s="1" t="s">
        <v>263</v>
      </c>
      <c r="AT441" s="1" t="s">
        <v>10656</v>
      </c>
      <c r="AU441" s="1" t="s">
        <v>65</v>
      </c>
      <c r="AV441" s="1" t="s">
        <v>10657</v>
      </c>
      <c r="AW441" s="1" t="s">
        <v>116</v>
      </c>
      <c r="AX441" s="1" t="s">
        <v>1674</v>
      </c>
    </row>
    <row r="442" spans="1:50">
      <c r="A442" s="1" t="s">
        <v>10659</v>
      </c>
      <c r="B442" s="1" t="s">
        <v>10658</v>
      </c>
      <c r="C442" s="1"/>
      <c r="D442" s="1"/>
      <c r="E442" s="1"/>
      <c r="F442" s="1"/>
      <c r="G442" s="1" t="s">
        <v>55</v>
      </c>
      <c r="H442" s="1"/>
      <c r="I442" s="1" t="s">
        <v>53</v>
      </c>
      <c r="J442" s="1" t="s">
        <v>54</v>
      </c>
      <c r="K442" s="1"/>
      <c r="L442" s="1" t="s">
        <v>116</v>
      </c>
      <c r="M442" s="1"/>
      <c r="N442" s="1"/>
      <c r="O442" s="1"/>
      <c r="P442" s="1"/>
      <c r="Q442" s="1"/>
      <c r="R442" s="1" t="s">
        <v>141</v>
      </c>
      <c r="S442" s="1" t="s">
        <v>219</v>
      </c>
      <c r="T442" s="1" t="s">
        <v>715</v>
      </c>
      <c r="U442" s="1"/>
      <c r="V442" s="1"/>
      <c r="W442" s="1" t="s">
        <v>141</v>
      </c>
      <c r="X442" s="1" t="s">
        <v>219</v>
      </c>
      <c r="Y442" s="1"/>
      <c r="Z442" s="1"/>
      <c r="AA442" s="1"/>
      <c r="AB442" s="1" t="s">
        <v>55</v>
      </c>
      <c r="AC442" s="1" t="s">
        <v>382</v>
      </c>
      <c r="AD442" s="1"/>
      <c r="AE442" s="1"/>
      <c r="AF442" s="1"/>
      <c r="AG442" s="1" t="s">
        <v>472</v>
      </c>
      <c r="AH442" s="1" t="s">
        <v>382</v>
      </c>
      <c r="AI442" s="1" t="s">
        <v>10659</v>
      </c>
      <c r="AJ442" s="1" t="s">
        <v>116</v>
      </c>
      <c r="AK442" s="1" t="s">
        <v>10646</v>
      </c>
      <c r="AL442" s="1" t="s">
        <v>10646</v>
      </c>
      <c r="AM442" s="1" t="s">
        <v>8945</v>
      </c>
      <c r="AN442" s="1" t="str">
        <f t="shared" si="12"/>
        <v>2020</v>
      </c>
      <c r="AO442" s="1">
        <f t="shared" si="13"/>
        <v>5</v>
      </c>
      <c r="AP442" s="1" t="s">
        <v>79</v>
      </c>
      <c r="AQ442" s="1" t="s">
        <v>633</v>
      </c>
      <c r="AR442" s="1" t="s">
        <v>1302</v>
      </c>
      <c r="AS442" s="1" t="s">
        <v>169</v>
      </c>
      <c r="AT442" s="1" t="s">
        <v>409</v>
      </c>
      <c r="AU442" s="1" t="s">
        <v>65</v>
      </c>
      <c r="AV442" s="1" t="s">
        <v>56</v>
      </c>
      <c r="AW442" s="1" t="s">
        <v>116</v>
      </c>
      <c r="AX442" s="1" t="s">
        <v>1674</v>
      </c>
    </row>
    <row r="443" spans="1:50">
      <c r="A443" s="1" t="s">
        <v>10661</v>
      </c>
      <c r="B443" s="1" t="s">
        <v>10660</v>
      </c>
      <c r="C443" s="1"/>
      <c r="D443" s="1"/>
      <c r="E443" s="1"/>
      <c r="F443" s="1"/>
      <c r="G443" s="1" t="s">
        <v>54</v>
      </c>
      <c r="H443" s="1"/>
      <c r="I443" s="1" t="s">
        <v>53</v>
      </c>
      <c r="J443" s="1"/>
      <c r="K443" s="1"/>
      <c r="L443" s="1"/>
      <c r="M443" s="1"/>
      <c r="N443" s="1"/>
      <c r="O443" s="1"/>
      <c r="P443" s="1"/>
      <c r="Q443" s="1"/>
      <c r="R443" s="1" t="s">
        <v>715</v>
      </c>
      <c r="S443" s="1" t="s">
        <v>500</v>
      </c>
      <c r="T443" s="1"/>
      <c r="U443" s="1"/>
      <c r="V443" s="1"/>
      <c r="W443" s="1"/>
      <c r="X443" s="1"/>
      <c r="Y443" s="1"/>
      <c r="Z443" s="1"/>
      <c r="AA443" s="1"/>
      <c r="AB443" s="1" t="s">
        <v>54</v>
      </c>
      <c r="AC443" s="1"/>
      <c r="AD443" s="1"/>
      <c r="AE443" s="1"/>
      <c r="AF443" s="1"/>
      <c r="AG443" s="1" t="s">
        <v>715</v>
      </c>
      <c r="AH443" s="1" t="s">
        <v>500</v>
      </c>
      <c r="AI443" s="1" t="s">
        <v>10661</v>
      </c>
      <c r="AJ443" s="1" t="s">
        <v>187</v>
      </c>
      <c r="AK443" s="1" t="s">
        <v>10646</v>
      </c>
      <c r="AL443" s="1" t="s">
        <v>7841</v>
      </c>
      <c r="AM443" s="1" t="s">
        <v>7043</v>
      </c>
      <c r="AN443" s="1" t="str">
        <f t="shared" si="12"/>
        <v>2020</v>
      </c>
      <c r="AO443" s="1">
        <f t="shared" si="13"/>
        <v>9</v>
      </c>
      <c r="AP443" s="1" t="s">
        <v>60</v>
      </c>
      <c r="AQ443" s="1" t="s">
        <v>61</v>
      </c>
      <c r="AR443" s="1" t="s">
        <v>281</v>
      </c>
      <c r="AS443" s="1" t="s">
        <v>448</v>
      </c>
      <c r="AT443" s="1" t="s">
        <v>746</v>
      </c>
      <c r="AU443" s="1" t="s">
        <v>65</v>
      </c>
      <c r="AV443" s="1" t="s">
        <v>7457</v>
      </c>
      <c r="AW443" s="1" t="s">
        <v>55</v>
      </c>
      <c r="AX443" s="1" t="s">
        <v>475</v>
      </c>
    </row>
    <row r="444" spans="1:50">
      <c r="A444" s="1" t="s">
        <v>10663</v>
      </c>
      <c r="B444" s="1" t="s">
        <v>10662</v>
      </c>
      <c r="C444" s="1"/>
      <c r="D444" s="1"/>
      <c r="E444" s="1"/>
      <c r="F444" s="1"/>
      <c r="G444" s="1" t="s">
        <v>53</v>
      </c>
      <c r="H444" s="1"/>
      <c r="I444" s="1"/>
      <c r="J444" s="1"/>
      <c r="K444" s="1"/>
      <c r="L444" s="1" t="s">
        <v>116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 t="s">
        <v>715</v>
      </c>
      <c r="X444" s="1" t="s">
        <v>382</v>
      </c>
      <c r="Y444" s="1"/>
      <c r="Z444" s="1"/>
      <c r="AA444" s="1"/>
      <c r="AB444" s="1" t="s">
        <v>53</v>
      </c>
      <c r="AC444" s="1"/>
      <c r="AD444" s="1"/>
      <c r="AE444" s="1"/>
      <c r="AF444" s="1"/>
      <c r="AG444" s="1" t="s">
        <v>715</v>
      </c>
      <c r="AH444" s="1" t="s">
        <v>382</v>
      </c>
      <c r="AI444" s="1" t="s">
        <v>10663</v>
      </c>
      <c r="AJ444" s="1" t="s">
        <v>584</v>
      </c>
      <c r="AK444" s="1" t="s">
        <v>10646</v>
      </c>
      <c r="AL444" s="1" t="s">
        <v>10646</v>
      </c>
      <c r="AM444" s="1" t="s">
        <v>4680</v>
      </c>
      <c r="AN444" s="1" t="str">
        <f t="shared" si="12"/>
        <v>2020</v>
      </c>
      <c r="AO444" s="1">
        <f t="shared" si="13"/>
        <v>37</v>
      </c>
      <c r="AP444" s="1" t="s">
        <v>79</v>
      </c>
      <c r="AQ444" s="1" t="s">
        <v>61</v>
      </c>
      <c r="AR444" s="1" t="s">
        <v>224</v>
      </c>
      <c r="AS444" s="1" t="s">
        <v>832</v>
      </c>
      <c r="AT444" s="1" t="s">
        <v>10664</v>
      </c>
      <c r="AU444" s="1" t="s">
        <v>1051</v>
      </c>
      <c r="AV444" s="1" t="s">
        <v>2578</v>
      </c>
      <c r="AW444" s="1" t="s">
        <v>116</v>
      </c>
      <c r="AX444" s="1" t="s">
        <v>1674</v>
      </c>
    </row>
    <row r="445" spans="1:50">
      <c r="A445" s="1" t="s">
        <v>10666</v>
      </c>
      <c r="B445" s="1" t="s">
        <v>10665</v>
      </c>
      <c r="C445" s="1"/>
      <c r="D445" s="1"/>
      <c r="E445" s="1"/>
      <c r="F445" s="1"/>
      <c r="G445" s="1" t="s">
        <v>50</v>
      </c>
      <c r="H445" s="1"/>
      <c r="I445" s="1"/>
      <c r="J445" s="1"/>
      <c r="K445" s="1"/>
      <c r="L445" s="1" t="s">
        <v>116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 t="s">
        <v>986</v>
      </c>
      <c r="X445" s="1" t="s">
        <v>136</v>
      </c>
      <c r="Y445" s="1"/>
      <c r="Z445" s="1"/>
      <c r="AA445" s="1"/>
      <c r="AB445" s="1" t="s">
        <v>50</v>
      </c>
      <c r="AC445" s="1"/>
      <c r="AD445" s="1"/>
      <c r="AE445" s="1"/>
      <c r="AF445" s="1"/>
      <c r="AG445" s="1" t="s">
        <v>986</v>
      </c>
      <c r="AH445" s="1" t="s">
        <v>136</v>
      </c>
      <c r="AI445" s="1" t="s">
        <v>10666</v>
      </c>
      <c r="AJ445" s="1" t="s">
        <v>644</v>
      </c>
      <c r="AK445" s="1" t="s">
        <v>5619</v>
      </c>
      <c r="AL445" s="1" t="s">
        <v>5619</v>
      </c>
      <c r="AM445" s="1" t="s">
        <v>1334</v>
      </c>
      <c r="AN445" s="1" t="str">
        <f t="shared" si="12"/>
        <v>2018</v>
      </c>
      <c r="AO445" s="1">
        <f t="shared" si="13"/>
        <v>33</v>
      </c>
      <c r="AP445" s="1" t="s">
        <v>60</v>
      </c>
      <c r="AQ445" s="1" t="s">
        <v>102</v>
      </c>
      <c r="AR445" s="1" t="s">
        <v>5248</v>
      </c>
      <c r="AS445" s="1" t="s">
        <v>308</v>
      </c>
      <c r="AT445" s="1" t="s">
        <v>10668</v>
      </c>
      <c r="AU445" s="1" t="s">
        <v>10669</v>
      </c>
      <c r="AV445" s="1" t="s">
        <v>1268</v>
      </c>
      <c r="AW445" s="1"/>
      <c r="AX445" s="1"/>
    </row>
    <row r="446" spans="1:50">
      <c r="A446" s="1" t="s">
        <v>10671</v>
      </c>
      <c r="B446" s="1" t="s">
        <v>10670</v>
      </c>
      <c r="C446" s="1" t="s">
        <v>50</v>
      </c>
      <c r="D446" s="1" t="s">
        <v>125</v>
      </c>
      <c r="E446" s="1"/>
      <c r="F446" s="1"/>
      <c r="G446" s="1" t="s">
        <v>54</v>
      </c>
      <c r="H446" s="1" t="s">
        <v>141</v>
      </c>
      <c r="I446" s="1"/>
      <c r="J446" s="1" t="s">
        <v>54</v>
      </c>
      <c r="K446" s="1" t="s">
        <v>55</v>
      </c>
      <c r="L446" s="1"/>
      <c r="M446" s="1"/>
      <c r="N446" s="1"/>
      <c r="O446" s="1"/>
      <c r="P446" s="1"/>
      <c r="Q446" s="1" t="s">
        <v>136</v>
      </c>
      <c r="R446" s="1"/>
      <c r="S446" s="1"/>
      <c r="T446" s="1" t="s">
        <v>141</v>
      </c>
      <c r="U446" s="1" t="s">
        <v>141</v>
      </c>
      <c r="V446" s="1" t="s">
        <v>136</v>
      </c>
      <c r="W446" s="1"/>
      <c r="X446" s="1"/>
      <c r="Y446" s="1"/>
      <c r="Z446" s="1"/>
      <c r="AA446" s="1"/>
      <c r="AB446" s="1" t="s">
        <v>54</v>
      </c>
      <c r="AC446" s="1" t="s">
        <v>136</v>
      </c>
      <c r="AD446" s="1"/>
      <c r="AE446" s="1"/>
      <c r="AF446" s="1"/>
      <c r="AG446" s="1" t="s">
        <v>176</v>
      </c>
      <c r="AH446" s="1" t="s">
        <v>136</v>
      </c>
      <c r="AI446" s="1" t="s">
        <v>10671</v>
      </c>
      <c r="AJ446" s="1" t="s">
        <v>116</v>
      </c>
      <c r="AK446" s="1" t="s">
        <v>5619</v>
      </c>
      <c r="AL446" s="1" t="s">
        <v>5619</v>
      </c>
      <c r="AM446" s="1" t="s">
        <v>5206</v>
      </c>
      <c r="AN446" s="1" t="str">
        <f t="shared" si="12"/>
        <v>2020</v>
      </c>
      <c r="AO446" s="1">
        <f t="shared" si="13"/>
        <v>5</v>
      </c>
      <c r="AP446" s="1" t="s">
        <v>60</v>
      </c>
      <c r="AQ446" s="1" t="s">
        <v>102</v>
      </c>
      <c r="AR446" s="1"/>
      <c r="AS446" s="1"/>
      <c r="AT446" s="1"/>
      <c r="AU446" s="1" t="s">
        <v>65</v>
      </c>
      <c r="AV446" s="1" t="s">
        <v>77</v>
      </c>
      <c r="AW446" s="1"/>
      <c r="AX446" s="1"/>
    </row>
    <row r="447" spans="1:50">
      <c r="A447" s="1" t="s">
        <v>10674</v>
      </c>
      <c r="B447" s="1" t="s">
        <v>10673</v>
      </c>
      <c r="C447" s="1"/>
      <c r="D447" s="1"/>
      <c r="E447" s="1"/>
      <c r="F447" s="1"/>
      <c r="G447" s="1" t="s">
        <v>55</v>
      </c>
      <c r="H447" s="1"/>
      <c r="I447" s="1"/>
      <c r="J447" s="1" t="s">
        <v>54</v>
      </c>
      <c r="K447" s="1"/>
      <c r="L447" s="1"/>
      <c r="M447" s="1"/>
      <c r="N447" s="1"/>
      <c r="O447" s="1"/>
      <c r="P447" s="1"/>
      <c r="Q447" s="1"/>
      <c r="R447" s="1"/>
      <c r="S447" s="1"/>
      <c r="T447" s="1" t="s">
        <v>472</v>
      </c>
      <c r="U447" s="1"/>
      <c r="V447" s="1"/>
      <c r="W447" s="1"/>
      <c r="X447" s="1"/>
      <c r="Y447" s="1"/>
      <c r="Z447" s="1"/>
      <c r="AA447" s="1"/>
      <c r="AB447" s="1" t="s">
        <v>55</v>
      </c>
      <c r="AC447" s="1" t="s">
        <v>273</v>
      </c>
      <c r="AD447" s="1"/>
      <c r="AE447" s="1"/>
      <c r="AF447" s="1"/>
      <c r="AG447" s="1" t="s">
        <v>472</v>
      </c>
      <c r="AH447" s="1" t="s">
        <v>273</v>
      </c>
      <c r="AI447" s="1" t="s">
        <v>10674</v>
      </c>
      <c r="AJ447" s="1" t="s">
        <v>344</v>
      </c>
      <c r="AK447" s="1" t="s">
        <v>10675</v>
      </c>
      <c r="AL447" s="1" t="s">
        <v>10675</v>
      </c>
      <c r="AM447" s="1" t="s">
        <v>532</v>
      </c>
      <c r="AN447" s="1" t="str">
        <f t="shared" si="12"/>
        <v>2019</v>
      </c>
      <c r="AO447" s="1">
        <f t="shared" si="13"/>
        <v>20</v>
      </c>
      <c r="AP447" s="1" t="s">
        <v>60</v>
      </c>
      <c r="AQ447" s="1" t="s">
        <v>61</v>
      </c>
      <c r="AR447" s="1" t="s">
        <v>168</v>
      </c>
      <c r="AS447" s="1" t="s">
        <v>375</v>
      </c>
      <c r="AT447" s="1" t="s">
        <v>1157</v>
      </c>
      <c r="AU447" s="1" t="s">
        <v>65</v>
      </c>
      <c r="AV447" s="1" t="s">
        <v>1560</v>
      </c>
      <c r="AW447" s="1" t="s">
        <v>55</v>
      </c>
      <c r="AX447" s="1" t="s">
        <v>475</v>
      </c>
    </row>
    <row r="448" spans="1:50">
      <c r="A448" s="1" t="s">
        <v>10678</v>
      </c>
      <c r="B448" s="1" t="s">
        <v>10677</v>
      </c>
      <c r="C448" s="1"/>
      <c r="D448" s="1"/>
      <c r="E448" s="1"/>
      <c r="F448" s="1"/>
      <c r="G448" s="1" t="s">
        <v>54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 t="s">
        <v>50</v>
      </c>
      <c r="S448" s="1" t="s">
        <v>382</v>
      </c>
      <c r="T448" s="1"/>
      <c r="U448" s="1"/>
      <c r="V448" s="1"/>
      <c r="W448" s="1"/>
      <c r="X448" s="1"/>
      <c r="Y448" s="1"/>
      <c r="Z448" s="1"/>
      <c r="AA448" s="1"/>
      <c r="AB448" s="1" t="s">
        <v>54</v>
      </c>
      <c r="AC448" s="1"/>
      <c r="AD448" s="1"/>
      <c r="AE448" s="1"/>
      <c r="AF448" s="1"/>
      <c r="AG448" s="1" t="s">
        <v>50</v>
      </c>
      <c r="AH448" s="1" t="s">
        <v>382</v>
      </c>
      <c r="AI448" s="1" t="s">
        <v>10678</v>
      </c>
      <c r="AJ448" s="1" t="s">
        <v>256</v>
      </c>
      <c r="AK448" s="1" t="s">
        <v>10675</v>
      </c>
      <c r="AL448" s="1" t="s">
        <v>10675</v>
      </c>
      <c r="AM448" s="1" t="s">
        <v>10675</v>
      </c>
      <c r="AN448" s="1" t="str">
        <f t="shared" si="12"/>
        <v>2020</v>
      </c>
      <c r="AO448" s="1">
        <f t="shared" si="13"/>
        <v>52</v>
      </c>
      <c r="AP448" s="1" t="s">
        <v>60</v>
      </c>
      <c r="AQ448" s="1" t="s">
        <v>61</v>
      </c>
      <c r="AR448" s="1" t="s">
        <v>127</v>
      </c>
      <c r="AS448" s="1" t="s">
        <v>160</v>
      </c>
      <c r="AT448" s="1" t="s">
        <v>10679</v>
      </c>
      <c r="AU448" s="1" t="s">
        <v>105</v>
      </c>
      <c r="AV448" s="1" t="s">
        <v>1239</v>
      </c>
      <c r="AW448" s="1"/>
      <c r="AX448" s="1"/>
    </row>
    <row r="449" spans="1:50">
      <c r="A449" s="1" t="s">
        <v>10681</v>
      </c>
      <c r="B449" s="1" t="s">
        <v>10680</v>
      </c>
      <c r="C449" s="1"/>
      <c r="D449" s="1"/>
      <c r="E449" s="1"/>
      <c r="F449" s="1"/>
      <c r="G449" s="1" t="s">
        <v>55</v>
      </c>
      <c r="H449" s="1"/>
      <c r="I449" s="1"/>
      <c r="J449" s="1"/>
      <c r="K449" s="1" t="s">
        <v>55</v>
      </c>
      <c r="L449" s="1" t="s">
        <v>116</v>
      </c>
      <c r="M449" s="1"/>
      <c r="N449" s="1"/>
      <c r="O449" s="1"/>
      <c r="P449" s="1"/>
      <c r="Q449" s="1"/>
      <c r="R449" s="1"/>
      <c r="S449" s="1"/>
      <c r="T449" s="1"/>
      <c r="U449" s="1" t="s">
        <v>472</v>
      </c>
      <c r="V449" s="1" t="s">
        <v>273</v>
      </c>
      <c r="W449" s="1" t="s">
        <v>50</v>
      </c>
      <c r="X449" s="1" t="s">
        <v>273</v>
      </c>
      <c r="Y449" s="1"/>
      <c r="Z449" s="1"/>
      <c r="AA449" s="1"/>
      <c r="AB449" s="1" t="s">
        <v>55</v>
      </c>
      <c r="AC449" s="1"/>
      <c r="AD449" s="1"/>
      <c r="AE449" s="1"/>
      <c r="AF449" s="1"/>
      <c r="AG449" s="1" t="s">
        <v>148</v>
      </c>
      <c r="AH449" s="1" t="s">
        <v>273</v>
      </c>
      <c r="AI449" s="1" t="s">
        <v>10681</v>
      </c>
      <c r="AJ449" s="1" t="s">
        <v>144</v>
      </c>
      <c r="AK449" s="1" t="s">
        <v>10675</v>
      </c>
      <c r="AL449" s="1" t="s">
        <v>10675</v>
      </c>
      <c r="AM449" s="1" t="s">
        <v>3420</v>
      </c>
      <c r="AN449" s="1" t="str">
        <f t="shared" si="12"/>
        <v>2019</v>
      </c>
      <c r="AO449" s="1">
        <f t="shared" si="13"/>
        <v>23</v>
      </c>
      <c r="AP449" s="1" t="s">
        <v>60</v>
      </c>
      <c r="AQ449" s="1" t="s">
        <v>61</v>
      </c>
      <c r="AR449" s="1" t="s">
        <v>232</v>
      </c>
      <c r="AS449" s="1" t="s">
        <v>128</v>
      </c>
      <c r="AT449" s="1" t="s">
        <v>1189</v>
      </c>
      <c r="AU449" s="1" t="s">
        <v>65</v>
      </c>
      <c r="AV449" s="1" t="s">
        <v>332</v>
      </c>
      <c r="AW449" s="1" t="s">
        <v>55</v>
      </c>
      <c r="AX449" s="1" t="s">
        <v>475</v>
      </c>
    </row>
    <row r="450" spans="1:50">
      <c r="A450" s="1" t="s">
        <v>10691</v>
      </c>
      <c r="B450" s="1" t="s">
        <v>10690</v>
      </c>
      <c r="C450" s="1"/>
      <c r="D450" s="1"/>
      <c r="E450" s="1"/>
      <c r="F450" s="1"/>
      <c r="G450" s="1" t="s">
        <v>54</v>
      </c>
      <c r="H450" s="1"/>
      <c r="I450" s="1" t="s">
        <v>53</v>
      </c>
      <c r="J450" s="1" t="s">
        <v>54</v>
      </c>
      <c r="K450" s="1" t="s">
        <v>55</v>
      </c>
      <c r="L450" s="1" t="s">
        <v>116</v>
      </c>
      <c r="M450" s="1"/>
      <c r="N450" s="1"/>
      <c r="O450" s="1"/>
      <c r="P450" s="1"/>
      <c r="Q450" s="1"/>
      <c r="R450" s="1" t="s">
        <v>50</v>
      </c>
      <c r="S450" s="1" t="s">
        <v>273</v>
      </c>
      <c r="T450" s="1" t="s">
        <v>53</v>
      </c>
      <c r="U450" s="1" t="s">
        <v>116</v>
      </c>
      <c r="V450" s="1" t="s">
        <v>273</v>
      </c>
      <c r="W450" s="1" t="s">
        <v>53</v>
      </c>
      <c r="X450" s="1" t="s">
        <v>273</v>
      </c>
      <c r="Y450" s="1"/>
      <c r="Z450" s="1"/>
      <c r="AA450" s="1"/>
      <c r="AB450" s="1" t="s">
        <v>54</v>
      </c>
      <c r="AC450" s="1" t="s">
        <v>273</v>
      </c>
      <c r="AD450" s="1"/>
      <c r="AE450" s="1"/>
      <c r="AF450" s="1"/>
      <c r="AG450" s="1" t="s">
        <v>58</v>
      </c>
      <c r="AH450" s="1" t="s">
        <v>273</v>
      </c>
      <c r="AI450" s="1" t="s">
        <v>10691</v>
      </c>
      <c r="AJ450" s="1" t="s">
        <v>448</v>
      </c>
      <c r="AK450" s="1" t="s">
        <v>10675</v>
      </c>
      <c r="AL450" s="1" t="s">
        <v>10675</v>
      </c>
      <c r="AM450" s="1" t="s">
        <v>10694</v>
      </c>
      <c r="AN450" s="1" t="str">
        <f t="shared" ref="AN450:AN513" si="14">TEXT(AM450,"YYYY")</f>
        <v>2000</v>
      </c>
      <c r="AO450" s="1">
        <f t="shared" ref="AO450:AO513" si="15">AJ450-(TEXT(AL450,"YYYY")-TEXT(AM450,"YYYY"))</f>
        <v>12</v>
      </c>
      <c r="AP450" s="1" t="s">
        <v>79</v>
      </c>
      <c r="AQ450" s="1" t="s">
        <v>61</v>
      </c>
      <c r="AR450" s="1" t="s">
        <v>103</v>
      </c>
      <c r="AS450" s="1" t="s">
        <v>449</v>
      </c>
      <c r="AT450" s="1" t="s">
        <v>10693</v>
      </c>
      <c r="AU450" s="1" t="s">
        <v>1051</v>
      </c>
      <c r="AV450" s="1" t="s">
        <v>77</v>
      </c>
      <c r="AW450" s="1" t="s">
        <v>54</v>
      </c>
      <c r="AX450" s="1" t="s">
        <v>2832</v>
      </c>
    </row>
    <row r="451" spans="1:50">
      <c r="A451" s="1" t="s">
        <v>10696</v>
      </c>
      <c r="B451" s="1" t="s">
        <v>10695</v>
      </c>
      <c r="C451" s="1" t="s">
        <v>50</v>
      </c>
      <c r="D451" s="1" t="s">
        <v>125</v>
      </c>
      <c r="E451" s="1"/>
      <c r="F451" s="1"/>
      <c r="G451" s="1" t="s">
        <v>55</v>
      </c>
      <c r="H451" s="1" t="s">
        <v>148</v>
      </c>
      <c r="I451" s="1"/>
      <c r="J451" s="1"/>
      <c r="K451" s="1"/>
      <c r="L451" s="1"/>
      <c r="M451" s="1"/>
      <c r="N451" s="1"/>
      <c r="O451" s="1"/>
      <c r="P451" s="1"/>
      <c r="Q451" s="1" t="s">
        <v>273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 t="s">
        <v>55</v>
      </c>
      <c r="AC451" s="1"/>
      <c r="AD451" s="1"/>
      <c r="AE451" s="1"/>
      <c r="AF451" s="1"/>
      <c r="AG451" s="1" t="s">
        <v>148</v>
      </c>
      <c r="AH451" s="1" t="s">
        <v>273</v>
      </c>
      <c r="AI451" s="1" t="s">
        <v>10696</v>
      </c>
      <c r="AJ451" s="1" t="s">
        <v>382</v>
      </c>
      <c r="AK451" s="1" t="s">
        <v>10697</v>
      </c>
      <c r="AL451" s="1" t="s">
        <v>10697</v>
      </c>
      <c r="AM451" s="1" t="s">
        <v>8294</v>
      </c>
      <c r="AN451" s="1" t="str">
        <f t="shared" si="14"/>
        <v>2020</v>
      </c>
      <c r="AO451" s="1">
        <f t="shared" si="15"/>
        <v>70</v>
      </c>
      <c r="AP451" s="1" t="s">
        <v>79</v>
      </c>
      <c r="AQ451" s="1" t="s">
        <v>61</v>
      </c>
      <c r="AR451" s="1" t="s">
        <v>179</v>
      </c>
      <c r="AS451" s="1" t="s">
        <v>351</v>
      </c>
      <c r="AT451" s="1" t="s">
        <v>9750</v>
      </c>
      <c r="AU451" s="1" t="s">
        <v>311</v>
      </c>
      <c r="AV451" s="1" t="s">
        <v>452</v>
      </c>
      <c r="AW451" s="1" t="s">
        <v>116</v>
      </c>
      <c r="AX451" s="1" t="s">
        <v>1674</v>
      </c>
    </row>
    <row r="452" spans="1:50">
      <c r="A452" s="1" t="s">
        <v>4423</v>
      </c>
      <c r="B452" s="1" t="s">
        <v>10698</v>
      </c>
      <c r="C452" s="1"/>
      <c r="D452" s="1"/>
      <c r="E452" s="1"/>
      <c r="F452" s="1"/>
      <c r="G452" s="1" t="s">
        <v>50</v>
      </c>
      <c r="H452" s="1"/>
      <c r="I452" s="1"/>
      <c r="J452" s="1"/>
      <c r="K452" s="1"/>
      <c r="L452" s="1"/>
      <c r="M452" s="1" t="s">
        <v>99</v>
      </c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 t="s">
        <v>141</v>
      </c>
      <c r="Z452" s="1"/>
      <c r="AA452" s="1"/>
      <c r="AB452" s="1" t="s">
        <v>50</v>
      </c>
      <c r="AC452" s="1"/>
      <c r="AD452" s="1" t="s">
        <v>958</v>
      </c>
      <c r="AE452" s="1"/>
      <c r="AF452" s="1"/>
      <c r="AG452" s="1"/>
      <c r="AH452" s="1"/>
      <c r="AI452" s="1" t="s">
        <v>4423</v>
      </c>
      <c r="AJ452" s="1" t="s">
        <v>118</v>
      </c>
      <c r="AK452" s="1" t="s">
        <v>10697</v>
      </c>
      <c r="AL452" s="1" t="s">
        <v>10697</v>
      </c>
      <c r="AM452" s="1" t="s">
        <v>10699</v>
      </c>
      <c r="AN452" s="1" t="str">
        <f t="shared" si="14"/>
        <v>2019</v>
      </c>
      <c r="AO452" s="1">
        <f t="shared" si="15"/>
        <v>24</v>
      </c>
      <c r="AP452" s="1" t="s">
        <v>60</v>
      </c>
      <c r="AQ452" s="1" t="s">
        <v>61</v>
      </c>
      <c r="AR452" s="1" t="s">
        <v>232</v>
      </c>
      <c r="AS452" s="1" t="s">
        <v>721</v>
      </c>
      <c r="AT452" s="1" t="s">
        <v>1523</v>
      </c>
      <c r="AU452" s="1" t="s">
        <v>235</v>
      </c>
      <c r="AV452" s="1" t="s">
        <v>10700</v>
      </c>
      <c r="AW452" s="1" t="s">
        <v>116</v>
      </c>
      <c r="AX452" s="1" t="s">
        <v>1674</v>
      </c>
    </row>
    <row r="453" spans="1:50">
      <c r="A453" s="1" t="s">
        <v>10702</v>
      </c>
      <c r="B453" s="1" t="s">
        <v>10701</v>
      </c>
      <c r="C453" s="1"/>
      <c r="D453" s="1"/>
      <c r="E453" s="1"/>
      <c r="F453" s="1"/>
      <c r="G453" s="1" t="s">
        <v>55</v>
      </c>
      <c r="H453" s="1"/>
      <c r="I453" s="1" t="s">
        <v>53</v>
      </c>
      <c r="J453" s="1"/>
      <c r="K453" s="1" t="s">
        <v>55</v>
      </c>
      <c r="L453" s="1" t="s">
        <v>116</v>
      </c>
      <c r="M453" s="1" t="s">
        <v>99</v>
      </c>
      <c r="N453" s="1"/>
      <c r="O453" s="1" t="s">
        <v>108</v>
      </c>
      <c r="P453" s="1" t="s">
        <v>114</v>
      </c>
      <c r="Q453" s="1"/>
      <c r="R453" s="1" t="s">
        <v>715</v>
      </c>
      <c r="S453" s="1" t="s">
        <v>58</v>
      </c>
      <c r="T453" s="1"/>
      <c r="U453" s="1" t="s">
        <v>472</v>
      </c>
      <c r="V453" s="1" t="s">
        <v>136</v>
      </c>
      <c r="W453" s="1" t="s">
        <v>472</v>
      </c>
      <c r="X453" s="1" t="s">
        <v>136</v>
      </c>
      <c r="Y453" s="1" t="s">
        <v>50</v>
      </c>
      <c r="Z453" s="1"/>
      <c r="AA453" s="1" t="s">
        <v>53</v>
      </c>
      <c r="AB453" s="1" t="s">
        <v>55</v>
      </c>
      <c r="AC453" s="1"/>
      <c r="AD453" s="1" t="s">
        <v>500</v>
      </c>
      <c r="AE453" s="1"/>
      <c r="AF453" s="1" t="s">
        <v>136</v>
      </c>
      <c r="AG453" s="1"/>
      <c r="AH453" s="1"/>
      <c r="AI453" s="1" t="s">
        <v>10702</v>
      </c>
      <c r="AJ453" s="1" t="s">
        <v>678</v>
      </c>
      <c r="AK453" s="1" t="s">
        <v>10697</v>
      </c>
      <c r="AL453" s="1" t="s">
        <v>10697</v>
      </c>
      <c r="AM453" s="1" t="s">
        <v>604</v>
      </c>
      <c r="AN453" s="1" t="str">
        <f t="shared" si="14"/>
        <v>2019</v>
      </c>
      <c r="AO453" s="1">
        <f t="shared" si="15"/>
        <v>33</v>
      </c>
      <c r="AP453" s="1" t="s">
        <v>60</v>
      </c>
      <c r="AQ453" s="1" t="s">
        <v>61</v>
      </c>
      <c r="AR453" s="1" t="s">
        <v>135</v>
      </c>
      <c r="AS453" s="1" t="s">
        <v>189</v>
      </c>
      <c r="AT453" s="1" t="s">
        <v>1018</v>
      </c>
      <c r="AU453" s="1" t="s">
        <v>114</v>
      </c>
      <c r="AV453" s="1" t="s">
        <v>100</v>
      </c>
      <c r="AW453" s="1"/>
      <c r="AX453" s="1"/>
    </row>
    <row r="454" spans="1:50">
      <c r="A454" s="1" t="s">
        <v>10704</v>
      </c>
      <c r="B454" s="1" t="s">
        <v>10703</v>
      </c>
      <c r="C454" s="1"/>
      <c r="D454" s="1"/>
      <c r="E454" s="1"/>
      <c r="F454" s="1"/>
      <c r="G454" s="1" t="s">
        <v>55</v>
      </c>
      <c r="H454" s="1"/>
      <c r="I454" s="1"/>
      <c r="J454" s="1"/>
      <c r="K454" s="1"/>
      <c r="L454" s="1" t="s">
        <v>116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 t="s">
        <v>50</v>
      </c>
      <c r="X454" s="1" t="s">
        <v>273</v>
      </c>
      <c r="Y454" s="1"/>
      <c r="Z454" s="1"/>
      <c r="AA454" s="1"/>
      <c r="AB454" s="1" t="s">
        <v>55</v>
      </c>
      <c r="AC454" s="1"/>
      <c r="AD454" s="1"/>
      <c r="AE454" s="1"/>
      <c r="AF454" s="1"/>
      <c r="AG454" s="1" t="s">
        <v>50</v>
      </c>
      <c r="AH454" s="1" t="s">
        <v>273</v>
      </c>
      <c r="AI454" s="1" t="s">
        <v>10704</v>
      </c>
      <c r="AJ454" s="1" t="s">
        <v>464</v>
      </c>
      <c r="AK454" s="1" t="s">
        <v>10697</v>
      </c>
      <c r="AL454" s="1" t="s">
        <v>10697</v>
      </c>
      <c r="AM454" s="1" t="s">
        <v>236</v>
      </c>
      <c r="AN454" s="1" t="str">
        <f t="shared" si="14"/>
        <v>2017</v>
      </c>
      <c r="AO454" s="1">
        <f t="shared" si="15"/>
        <v>28</v>
      </c>
      <c r="AP454" s="1" t="s">
        <v>79</v>
      </c>
      <c r="AQ454" s="1" t="s">
        <v>61</v>
      </c>
      <c r="AR454" s="1" t="s">
        <v>103</v>
      </c>
      <c r="AS454" s="1" t="s">
        <v>515</v>
      </c>
      <c r="AT454" s="1" t="s">
        <v>770</v>
      </c>
      <c r="AU454" s="1" t="s">
        <v>1765</v>
      </c>
      <c r="AV454" s="1" t="s">
        <v>576</v>
      </c>
      <c r="AW454" s="1" t="s">
        <v>55</v>
      </c>
      <c r="AX454" s="1" t="s">
        <v>475</v>
      </c>
    </row>
    <row r="455" spans="1:50">
      <c r="A455" s="1" t="s">
        <v>10707</v>
      </c>
      <c r="B455" s="1" t="s">
        <v>10706</v>
      </c>
      <c r="C455" s="1"/>
      <c r="D455" s="1"/>
      <c r="E455" s="1"/>
      <c r="F455" s="1"/>
      <c r="G455" s="1" t="s">
        <v>54</v>
      </c>
      <c r="H455" s="1"/>
      <c r="I455" s="1" t="s">
        <v>53</v>
      </c>
      <c r="J455" s="1"/>
      <c r="K455" s="1" t="s">
        <v>55</v>
      </c>
      <c r="L455" s="1" t="s">
        <v>116</v>
      </c>
      <c r="M455" s="1"/>
      <c r="N455" s="1"/>
      <c r="O455" s="1"/>
      <c r="P455" s="1"/>
      <c r="Q455" s="1"/>
      <c r="R455" s="1" t="s">
        <v>715</v>
      </c>
      <c r="S455" s="1" t="s">
        <v>58</v>
      </c>
      <c r="T455" s="1"/>
      <c r="U455" s="1" t="s">
        <v>50</v>
      </c>
      <c r="V455" s="1" t="s">
        <v>136</v>
      </c>
      <c r="W455" s="1" t="s">
        <v>54</v>
      </c>
      <c r="X455" s="1" t="s">
        <v>136</v>
      </c>
      <c r="Y455" s="1"/>
      <c r="Z455" s="1"/>
      <c r="AA455" s="1"/>
      <c r="AB455" s="1" t="s">
        <v>54</v>
      </c>
      <c r="AC455" s="1"/>
      <c r="AD455" s="1"/>
      <c r="AE455" s="1"/>
      <c r="AF455" s="1"/>
      <c r="AG455" s="1"/>
      <c r="AH455" s="1"/>
      <c r="AI455" s="1" t="s">
        <v>10707</v>
      </c>
      <c r="AJ455" s="1" t="s">
        <v>177</v>
      </c>
      <c r="AK455" s="1" t="s">
        <v>10697</v>
      </c>
      <c r="AL455" s="1" t="s">
        <v>10697</v>
      </c>
      <c r="AM455" s="1" t="s">
        <v>9329</v>
      </c>
      <c r="AN455" s="1" t="str">
        <f t="shared" si="14"/>
        <v>2010</v>
      </c>
      <c r="AO455" s="1">
        <f t="shared" si="15"/>
        <v>13</v>
      </c>
      <c r="AP455" s="1" t="s">
        <v>60</v>
      </c>
      <c r="AQ455" s="1" t="s">
        <v>61</v>
      </c>
      <c r="AR455" s="1" t="s">
        <v>388</v>
      </c>
      <c r="AS455" s="1" t="s">
        <v>351</v>
      </c>
      <c r="AT455" s="1" t="s">
        <v>10708</v>
      </c>
      <c r="AU455" s="1" t="s">
        <v>417</v>
      </c>
      <c r="AV455" s="1" t="s">
        <v>6625</v>
      </c>
      <c r="AW455" s="1" t="s">
        <v>55</v>
      </c>
      <c r="AX455" s="1" t="s">
        <v>475</v>
      </c>
    </row>
    <row r="456" spans="1:50">
      <c r="A456" s="1" t="s">
        <v>10710</v>
      </c>
      <c r="B456" s="1" t="s">
        <v>10709</v>
      </c>
      <c r="C456" s="1"/>
      <c r="D456" s="1"/>
      <c r="E456" s="1"/>
      <c r="F456" s="1"/>
      <c r="G456" s="1" t="s">
        <v>55</v>
      </c>
      <c r="H456" s="1"/>
      <c r="I456" s="1"/>
      <c r="J456" s="1" t="s">
        <v>54</v>
      </c>
      <c r="K456" s="1"/>
      <c r="L456" s="1"/>
      <c r="M456" s="1"/>
      <c r="N456" s="1"/>
      <c r="O456" s="1"/>
      <c r="P456" s="1"/>
      <c r="Q456" s="1"/>
      <c r="R456" s="1"/>
      <c r="S456" s="1"/>
      <c r="T456" s="1" t="s">
        <v>141</v>
      </c>
      <c r="U456" s="1"/>
      <c r="V456" s="1"/>
      <c r="W456" s="1"/>
      <c r="X456" s="1"/>
      <c r="Y456" s="1"/>
      <c r="Z456" s="1"/>
      <c r="AA456" s="1"/>
      <c r="AB456" s="1" t="s">
        <v>55</v>
      </c>
      <c r="AC456" s="1" t="s">
        <v>136</v>
      </c>
      <c r="AD456" s="1"/>
      <c r="AE456" s="1"/>
      <c r="AF456" s="1"/>
      <c r="AG456" s="1" t="s">
        <v>141</v>
      </c>
      <c r="AH456" s="1" t="s">
        <v>136</v>
      </c>
      <c r="AI456" s="1" t="s">
        <v>10710</v>
      </c>
      <c r="AJ456" s="1" t="s">
        <v>78</v>
      </c>
      <c r="AK456" s="1" t="s">
        <v>10697</v>
      </c>
      <c r="AL456" s="1" t="s">
        <v>5619</v>
      </c>
      <c r="AM456" s="1" t="s">
        <v>3977</v>
      </c>
      <c r="AN456" s="1" t="str">
        <f t="shared" si="14"/>
        <v>2020</v>
      </c>
      <c r="AO456" s="1">
        <f t="shared" si="15"/>
        <v>29</v>
      </c>
      <c r="AP456" s="1" t="s">
        <v>60</v>
      </c>
      <c r="AQ456" s="1" t="s">
        <v>102</v>
      </c>
      <c r="AR456" s="1" t="s">
        <v>135</v>
      </c>
      <c r="AS456" s="1" t="s">
        <v>599</v>
      </c>
      <c r="AT456" s="1" t="s">
        <v>1690</v>
      </c>
      <c r="AU456" s="1"/>
      <c r="AV456" s="1" t="s">
        <v>77</v>
      </c>
      <c r="AW456" s="1"/>
      <c r="AX456" s="1"/>
    </row>
    <row r="457" spans="1:50">
      <c r="A457" s="1" t="s">
        <v>10713</v>
      </c>
      <c r="B457" s="1" t="s">
        <v>10712</v>
      </c>
      <c r="C457" s="1"/>
      <c r="D457" s="1"/>
      <c r="E457" s="1"/>
      <c r="F457" s="1"/>
      <c r="G457" s="1"/>
      <c r="H457" s="1"/>
      <c r="I457" s="1" t="s">
        <v>53</v>
      </c>
      <c r="J457" s="1"/>
      <c r="K457" s="1" t="s">
        <v>55</v>
      </c>
      <c r="L457" s="1" t="s">
        <v>116</v>
      </c>
      <c r="M457" s="1"/>
      <c r="N457" s="1"/>
      <c r="O457" s="1"/>
      <c r="P457" s="1"/>
      <c r="Q457" s="1"/>
      <c r="R457" s="1" t="s">
        <v>141</v>
      </c>
      <c r="S457" s="1" t="s">
        <v>958</v>
      </c>
      <c r="T457" s="1"/>
      <c r="U457" s="1" t="s">
        <v>50</v>
      </c>
      <c r="V457" s="1" t="s">
        <v>958</v>
      </c>
      <c r="W457" s="1" t="s">
        <v>4098</v>
      </c>
      <c r="X457" s="1" t="s">
        <v>958</v>
      </c>
      <c r="Y457" s="1"/>
      <c r="Z457" s="1"/>
      <c r="AA457" s="1"/>
      <c r="AB457" s="1" t="s">
        <v>50</v>
      </c>
      <c r="AC457" s="1"/>
      <c r="AD457" s="1"/>
      <c r="AE457" s="1"/>
      <c r="AF457" s="1"/>
      <c r="AG457" s="1" t="s">
        <v>10715</v>
      </c>
      <c r="AH457" s="1" t="s">
        <v>958</v>
      </c>
      <c r="AI457" s="1" t="s">
        <v>10713</v>
      </c>
      <c r="AJ457" s="1" t="s">
        <v>367</v>
      </c>
      <c r="AK457" s="1" t="s">
        <v>10697</v>
      </c>
      <c r="AL457" s="1" t="s">
        <v>5619</v>
      </c>
      <c r="AM457" s="1" t="s">
        <v>10716</v>
      </c>
      <c r="AN457" s="1" t="str">
        <f t="shared" si="14"/>
        <v>2004</v>
      </c>
      <c r="AO457" s="1">
        <f t="shared" si="15"/>
        <v>10</v>
      </c>
      <c r="AP457" s="1" t="s">
        <v>79</v>
      </c>
      <c r="AQ457" s="1" t="s">
        <v>102</v>
      </c>
      <c r="AR457" s="1" t="s">
        <v>103</v>
      </c>
      <c r="AS457" s="1" t="s">
        <v>180</v>
      </c>
      <c r="AT457" s="1" t="s">
        <v>525</v>
      </c>
      <c r="AU457" s="1" t="s">
        <v>105</v>
      </c>
      <c r="AV457" s="1" t="s">
        <v>121</v>
      </c>
      <c r="AW457" s="1"/>
      <c r="AX457" s="1"/>
    </row>
    <row r="458" spans="1:50">
      <c r="A458" s="1" t="s">
        <v>10718</v>
      </c>
      <c r="B458" s="1" t="s">
        <v>10717</v>
      </c>
      <c r="C458" s="1"/>
      <c r="D458" s="1"/>
      <c r="E458" s="1"/>
      <c r="F458" s="1"/>
      <c r="G458" s="1" t="s">
        <v>54</v>
      </c>
      <c r="H458" s="1"/>
      <c r="I458" s="1"/>
      <c r="J458" s="1"/>
      <c r="K458" s="1"/>
      <c r="L458" s="1" t="s">
        <v>116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 t="s">
        <v>141</v>
      </c>
      <c r="X458" s="1" t="s">
        <v>136</v>
      </c>
      <c r="Y458" s="1"/>
      <c r="Z458" s="1"/>
      <c r="AA458" s="1"/>
      <c r="AB458" s="1" t="s">
        <v>54</v>
      </c>
      <c r="AC458" s="1"/>
      <c r="AD458" s="1"/>
      <c r="AE458" s="1"/>
      <c r="AF458" s="1"/>
      <c r="AG458" s="1" t="s">
        <v>141</v>
      </c>
      <c r="AH458" s="1" t="s">
        <v>136</v>
      </c>
      <c r="AI458" s="1" t="s">
        <v>10718</v>
      </c>
      <c r="AJ458" s="1" t="s">
        <v>367</v>
      </c>
      <c r="AK458" s="1" t="s">
        <v>10697</v>
      </c>
      <c r="AL458" s="1" t="s">
        <v>5619</v>
      </c>
      <c r="AM458" s="1" t="s">
        <v>10275</v>
      </c>
      <c r="AN458" s="1" t="str">
        <f t="shared" si="14"/>
        <v>2019</v>
      </c>
      <c r="AO458" s="1">
        <f t="shared" si="15"/>
        <v>25</v>
      </c>
      <c r="AP458" s="1" t="s">
        <v>79</v>
      </c>
      <c r="AQ458" s="1" t="s">
        <v>102</v>
      </c>
      <c r="AR458" s="1" t="s">
        <v>103</v>
      </c>
      <c r="AS458" s="1" t="s">
        <v>387</v>
      </c>
      <c r="AT458" s="1" t="s">
        <v>5698</v>
      </c>
      <c r="AU458" s="1" t="s">
        <v>114</v>
      </c>
      <c r="AV458" s="1" t="s">
        <v>10720</v>
      </c>
      <c r="AW458" s="1"/>
      <c r="AX458" s="1"/>
    </row>
    <row r="459" spans="1:50">
      <c r="A459" s="1" t="s">
        <v>10722</v>
      </c>
      <c r="B459" s="1" t="s">
        <v>10721</v>
      </c>
      <c r="C459" s="1" t="s">
        <v>50</v>
      </c>
      <c r="D459" s="1" t="s">
        <v>125</v>
      </c>
      <c r="E459" s="1"/>
      <c r="F459" s="1"/>
      <c r="G459" s="1" t="s">
        <v>50</v>
      </c>
      <c r="H459" s="1" t="s">
        <v>50</v>
      </c>
      <c r="I459" s="1" t="s">
        <v>53</v>
      </c>
      <c r="J459" s="1" t="s">
        <v>54</v>
      </c>
      <c r="K459" s="1" t="s">
        <v>55</v>
      </c>
      <c r="L459" s="1" t="s">
        <v>116</v>
      </c>
      <c r="M459" s="1"/>
      <c r="N459" s="1"/>
      <c r="O459" s="1"/>
      <c r="P459" s="1"/>
      <c r="Q459" s="1" t="s">
        <v>136</v>
      </c>
      <c r="R459" s="1" t="s">
        <v>141</v>
      </c>
      <c r="S459" s="1" t="s">
        <v>136</v>
      </c>
      <c r="T459" s="1" t="s">
        <v>715</v>
      </c>
      <c r="U459" s="1" t="s">
        <v>472</v>
      </c>
      <c r="V459" s="1" t="s">
        <v>136</v>
      </c>
      <c r="W459" s="1" t="s">
        <v>715</v>
      </c>
      <c r="X459" s="1" t="s">
        <v>136</v>
      </c>
      <c r="Y459" s="1"/>
      <c r="Z459" s="1"/>
      <c r="AA459" s="1"/>
      <c r="AB459" s="1" t="s">
        <v>50</v>
      </c>
      <c r="AC459" s="1" t="s">
        <v>136</v>
      </c>
      <c r="AD459" s="1"/>
      <c r="AE459" s="1"/>
      <c r="AF459" s="1"/>
      <c r="AG459" s="1" t="s">
        <v>3991</v>
      </c>
      <c r="AH459" s="1" t="s">
        <v>136</v>
      </c>
      <c r="AI459" s="1" t="s">
        <v>10722</v>
      </c>
      <c r="AJ459" s="1" t="s">
        <v>832</v>
      </c>
      <c r="AK459" s="1" t="s">
        <v>10697</v>
      </c>
      <c r="AL459" s="1" t="s">
        <v>5619</v>
      </c>
      <c r="AM459" s="1" t="s">
        <v>1334</v>
      </c>
      <c r="AN459" s="1" t="str">
        <f t="shared" si="14"/>
        <v>2018</v>
      </c>
      <c r="AO459" s="1">
        <f t="shared" si="15"/>
        <v>74</v>
      </c>
      <c r="AP459" s="1" t="s">
        <v>79</v>
      </c>
      <c r="AQ459" s="1" t="s">
        <v>205</v>
      </c>
      <c r="AR459" s="1" t="s">
        <v>449</v>
      </c>
      <c r="AS459" s="1" t="s">
        <v>351</v>
      </c>
      <c r="AT459" s="1" t="s">
        <v>638</v>
      </c>
      <c r="AU459" s="1" t="s">
        <v>311</v>
      </c>
      <c r="AV459" s="1" t="s">
        <v>125</v>
      </c>
      <c r="AW459" s="1"/>
      <c r="AX459" s="1"/>
    </row>
    <row r="460" spans="1:50">
      <c r="A460" s="1" t="s">
        <v>10725</v>
      </c>
      <c r="B460" s="1" t="s">
        <v>10724</v>
      </c>
      <c r="C460" s="1"/>
      <c r="D460" s="1"/>
      <c r="E460" s="1"/>
      <c r="F460" s="1"/>
      <c r="G460" s="1" t="s">
        <v>55</v>
      </c>
      <c r="H460" s="1"/>
      <c r="I460" s="1" t="s">
        <v>53</v>
      </c>
      <c r="J460" s="1"/>
      <c r="K460" s="1"/>
      <c r="L460" s="1" t="s">
        <v>116</v>
      </c>
      <c r="M460" s="1"/>
      <c r="N460" s="1"/>
      <c r="O460" s="1"/>
      <c r="P460" s="1"/>
      <c r="Q460" s="1"/>
      <c r="R460" s="1" t="s">
        <v>141</v>
      </c>
      <c r="S460" s="1" t="s">
        <v>382</v>
      </c>
      <c r="T460" s="1"/>
      <c r="U460" s="1"/>
      <c r="V460" s="1"/>
      <c r="W460" s="1" t="s">
        <v>176</v>
      </c>
      <c r="X460" s="1" t="s">
        <v>958</v>
      </c>
      <c r="Y460" s="1"/>
      <c r="Z460" s="1"/>
      <c r="AA460" s="1"/>
      <c r="AB460" s="1" t="s">
        <v>55</v>
      </c>
      <c r="AC460" s="1"/>
      <c r="AD460" s="1"/>
      <c r="AE460" s="1"/>
      <c r="AF460" s="1"/>
      <c r="AG460" s="1" t="s">
        <v>3072</v>
      </c>
      <c r="AH460" s="1" t="s">
        <v>382</v>
      </c>
      <c r="AI460" s="1" t="s">
        <v>10725</v>
      </c>
      <c r="AJ460" s="1" t="s">
        <v>301</v>
      </c>
      <c r="AK460" s="1" t="s">
        <v>2332</v>
      </c>
      <c r="AL460" s="1" t="s">
        <v>2332</v>
      </c>
      <c r="AM460" s="1" t="s">
        <v>8261</v>
      </c>
      <c r="AN460" s="1" t="str">
        <f t="shared" si="14"/>
        <v>2020</v>
      </c>
      <c r="AO460" s="1">
        <f t="shared" si="15"/>
        <v>53</v>
      </c>
      <c r="AP460" s="1" t="s">
        <v>60</v>
      </c>
      <c r="AQ460" s="1" t="s">
        <v>61</v>
      </c>
      <c r="AR460" s="1" t="s">
        <v>150</v>
      </c>
      <c r="AS460" s="1" t="s">
        <v>219</v>
      </c>
      <c r="AT460" s="1" t="s">
        <v>2667</v>
      </c>
      <c r="AU460" s="1"/>
      <c r="AV460" s="1" t="s">
        <v>697</v>
      </c>
      <c r="AW460" s="1" t="s">
        <v>116</v>
      </c>
      <c r="AX460" s="1" t="s">
        <v>1674</v>
      </c>
    </row>
    <row r="461" spans="1:50">
      <c r="A461" s="1" t="s">
        <v>10728</v>
      </c>
      <c r="B461" s="1" t="s">
        <v>10727</v>
      </c>
      <c r="C461" s="1"/>
      <c r="D461" s="1"/>
      <c r="E461" s="1"/>
      <c r="F461" s="1"/>
      <c r="G461" s="1" t="s">
        <v>55</v>
      </c>
      <c r="H461" s="1"/>
      <c r="I461" s="1" t="s">
        <v>53</v>
      </c>
      <c r="J461" s="1"/>
      <c r="K461" s="1"/>
      <c r="L461" s="1" t="s">
        <v>116</v>
      </c>
      <c r="M461" s="1"/>
      <c r="N461" s="1"/>
      <c r="O461" s="1"/>
      <c r="P461" s="1"/>
      <c r="Q461" s="1"/>
      <c r="R461" s="1" t="s">
        <v>53</v>
      </c>
      <c r="S461" s="1" t="s">
        <v>958</v>
      </c>
      <c r="T461" s="1"/>
      <c r="U461" s="1"/>
      <c r="V461" s="1"/>
      <c r="W461" s="1" t="s">
        <v>986</v>
      </c>
      <c r="X461" s="1" t="s">
        <v>958</v>
      </c>
      <c r="Y461" s="1"/>
      <c r="Z461" s="1"/>
      <c r="AA461" s="1"/>
      <c r="AB461" s="1" t="s">
        <v>55</v>
      </c>
      <c r="AC461" s="1"/>
      <c r="AD461" s="1"/>
      <c r="AE461" s="1"/>
      <c r="AF461" s="1"/>
      <c r="AG461" s="1" t="s">
        <v>7300</v>
      </c>
      <c r="AH461" s="1" t="s">
        <v>958</v>
      </c>
      <c r="AI461" s="1" t="s">
        <v>10728</v>
      </c>
      <c r="AJ461" s="1" t="s">
        <v>505</v>
      </c>
      <c r="AK461" s="1" t="s">
        <v>2332</v>
      </c>
      <c r="AL461" s="1" t="s">
        <v>2332</v>
      </c>
      <c r="AM461" s="1" t="s">
        <v>364</v>
      </c>
      <c r="AN461" s="1" t="str">
        <f t="shared" si="14"/>
        <v>2020</v>
      </c>
      <c r="AO461" s="1">
        <f t="shared" si="15"/>
        <v>82</v>
      </c>
      <c r="AP461" s="1" t="s">
        <v>79</v>
      </c>
      <c r="AQ461" s="1" t="s">
        <v>61</v>
      </c>
      <c r="AR461" s="1" t="s">
        <v>514</v>
      </c>
      <c r="AS461" s="1" t="s">
        <v>515</v>
      </c>
      <c r="AT461" s="1" t="s">
        <v>516</v>
      </c>
      <c r="AU461" s="1" t="s">
        <v>311</v>
      </c>
      <c r="AV461" s="1" t="s">
        <v>455</v>
      </c>
      <c r="AW461" s="1" t="s">
        <v>1824</v>
      </c>
      <c r="AX461" s="1" t="s">
        <v>10730</v>
      </c>
    </row>
    <row r="462" spans="1:50">
      <c r="A462" s="1" t="s">
        <v>10733</v>
      </c>
      <c r="B462" s="1" t="s">
        <v>10732</v>
      </c>
      <c r="C462" s="1"/>
      <c r="D462" s="1"/>
      <c r="E462" s="1"/>
      <c r="F462" s="1"/>
      <c r="G462" s="1" t="s">
        <v>55</v>
      </c>
      <c r="H462" s="1"/>
      <c r="I462" s="1" t="s">
        <v>53</v>
      </c>
      <c r="J462" s="1"/>
      <c r="K462" s="1"/>
      <c r="L462" s="1" t="s">
        <v>116</v>
      </c>
      <c r="M462" s="1"/>
      <c r="N462" s="1"/>
      <c r="O462" s="1"/>
      <c r="P462" s="1"/>
      <c r="Q462" s="1"/>
      <c r="R462" s="1" t="s">
        <v>141</v>
      </c>
      <c r="S462" s="1" t="s">
        <v>500</v>
      </c>
      <c r="T462" s="1"/>
      <c r="U462" s="1"/>
      <c r="V462" s="1"/>
      <c r="W462" s="1" t="s">
        <v>986</v>
      </c>
      <c r="X462" s="1" t="s">
        <v>500</v>
      </c>
      <c r="Y462" s="1"/>
      <c r="Z462" s="1"/>
      <c r="AA462" s="1"/>
      <c r="AB462" s="1" t="s">
        <v>55</v>
      </c>
      <c r="AC462" s="1"/>
      <c r="AD462" s="1"/>
      <c r="AE462" s="1"/>
      <c r="AF462" s="1"/>
      <c r="AG462" s="1" t="s">
        <v>472</v>
      </c>
      <c r="AH462" s="1" t="s">
        <v>500</v>
      </c>
      <c r="AI462" s="1" t="s">
        <v>10733</v>
      </c>
      <c r="AJ462" s="1" t="s">
        <v>116</v>
      </c>
      <c r="AK462" s="1" t="s">
        <v>2332</v>
      </c>
      <c r="AL462" s="1" t="s">
        <v>2332</v>
      </c>
      <c r="AM462" s="1" t="s">
        <v>9383</v>
      </c>
      <c r="AN462" s="1" t="str">
        <f t="shared" si="14"/>
        <v>2020</v>
      </c>
      <c r="AO462" s="1">
        <f t="shared" si="15"/>
        <v>5</v>
      </c>
      <c r="AP462" s="1" t="s">
        <v>79</v>
      </c>
      <c r="AQ462" s="1" t="s">
        <v>61</v>
      </c>
      <c r="AR462" s="1" t="s">
        <v>422</v>
      </c>
      <c r="AS462" s="1" t="s">
        <v>144</v>
      </c>
      <c r="AT462" s="1" t="s">
        <v>4034</v>
      </c>
      <c r="AU462" s="1" t="s">
        <v>65</v>
      </c>
      <c r="AV462" s="1" t="s">
        <v>1134</v>
      </c>
      <c r="AW462" s="1" t="s">
        <v>116</v>
      </c>
      <c r="AX462" s="1" t="s">
        <v>1674</v>
      </c>
    </row>
    <row r="463" spans="1:50">
      <c r="A463" s="1" t="s">
        <v>10736</v>
      </c>
      <c r="B463" s="1" t="s">
        <v>10735</v>
      </c>
      <c r="C463" s="1" t="s">
        <v>50</v>
      </c>
      <c r="D463" s="1" t="s">
        <v>125</v>
      </c>
      <c r="E463" s="1"/>
      <c r="F463" s="1"/>
      <c r="G463" s="1" t="s">
        <v>50</v>
      </c>
      <c r="H463" s="1" t="s">
        <v>50</v>
      </c>
      <c r="I463" s="1"/>
      <c r="J463" s="1"/>
      <c r="K463" s="1" t="s">
        <v>55</v>
      </c>
      <c r="L463" s="1" t="s">
        <v>116</v>
      </c>
      <c r="M463" s="1"/>
      <c r="N463" s="1"/>
      <c r="O463" s="1"/>
      <c r="P463" s="1"/>
      <c r="Q463" s="1" t="s">
        <v>500</v>
      </c>
      <c r="R463" s="1"/>
      <c r="S463" s="1"/>
      <c r="T463" s="1"/>
      <c r="U463" s="1" t="s">
        <v>53</v>
      </c>
      <c r="V463" s="1" t="s">
        <v>500</v>
      </c>
      <c r="W463" s="1" t="s">
        <v>50</v>
      </c>
      <c r="X463" s="1" t="s">
        <v>500</v>
      </c>
      <c r="Y463" s="1"/>
      <c r="Z463" s="1"/>
      <c r="AA463" s="1"/>
      <c r="AB463" s="1" t="s">
        <v>50</v>
      </c>
      <c r="AC463" s="1"/>
      <c r="AD463" s="1"/>
      <c r="AE463" s="1"/>
      <c r="AF463" s="1"/>
      <c r="AG463" s="1" t="s">
        <v>55</v>
      </c>
      <c r="AH463" s="1" t="s">
        <v>500</v>
      </c>
      <c r="AI463" s="1" t="s">
        <v>10736</v>
      </c>
      <c r="AJ463" s="1" t="s">
        <v>721</v>
      </c>
      <c r="AK463" s="1" t="s">
        <v>2332</v>
      </c>
      <c r="AL463" s="1" t="s">
        <v>2332</v>
      </c>
      <c r="AM463" s="1" t="s">
        <v>1265</v>
      </c>
      <c r="AN463" s="1" t="str">
        <f t="shared" si="14"/>
        <v>2019</v>
      </c>
      <c r="AO463" s="1">
        <f t="shared" si="15"/>
        <v>50</v>
      </c>
      <c r="AP463" s="1" t="s">
        <v>60</v>
      </c>
      <c r="AQ463" s="1" t="s">
        <v>61</v>
      </c>
      <c r="AR463" s="1" t="s">
        <v>466</v>
      </c>
      <c r="AS463" s="1" t="s">
        <v>375</v>
      </c>
      <c r="AT463" s="1" t="s">
        <v>8074</v>
      </c>
      <c r="AU463" s="1" t="s">
        <v>4368</v>
      </c>
      <c r="AV463" s="1" t="s">
        <v>2482</v>
      </c>
      <c r="AW463" s="1" t="s">
        <v>116</v>
      </c>
      <c r="AX463" s="1" t="s">
        <v>1674</v>
      </c>
    </row>
    <row r="464" spans="1:50">
      <c r="A464" s="1" t="s">
        <v>10741</v>
      </c>
      <c r="B464" s="1" t="s">
        <v>10740</v>
      </c>
      <c r="C464" s="1"/>
      <c r="D464" s="1"/>
      <c r="E464" s="1"/>
      <c r="F464" s="1"/>
      <c r="G464" s="1" t="s">
        <v>55</v>
      </c>
      <c r="H464" s="1"/>
      <c r="I464" s="1"/>
      <c r="J464" s="1" t="s">
        <v>54</v>
      </c>
      <c r="K464" s="1"/>
      <c r="L464" s="1"/>
      <c r="M464" s="1"/>
      <c r="N464" s="1"/>
      <c r="O464" s="1"/>
      <c r="P464" s="1"/>
      <c r="Q464" s="1"/>
      <c r="R464" s="1"/>
      <c r="S464" s="1"/>
      <c r="T464" s="1" t="s">
        <v>141</v>
      </c>
      <c r="U464" s="1"/>
      <c r="V464" s="1"/>
      <c r="W464" s="1"/>
      <c r="X464" s="1"/>
      <c r="Y464" s="1"/>
      <c r="Z464" s="1"/>
      <c r="AA464" s="1"/>
      <c r="AB464" s="1" t="s">
        <v>55</v>
      </c>
      <c r="AC464" s="1" t="s">
        <v>273</v>
      </c>
      <c r="AD464" s="1"/>
      <c r="AE464" s="1"/>
      <c r="AF464" s="1"/>
      <c r="AG464" s="1" t="s">
        <v>141</v>
      </c>
      <c r="AH464" s="1" t="s">
        <v>273</v>
      </c>
      <c r="AI464" s="1" t="s">
        <v>10741</v>
      </c>
      <c r="AJ464" s="1" t="s">
        <v>144</v>
      </c>
      <c r="AK464" s="1" t="s">
        <v>2332</v>
      </c>
      <c r="AL464" s="1" t="s">
        <v>2332</v>
      </c>
      <c r="AM464" s="1" t="s">
        <v>10744</v>
      </c>
      <c r="AN464" s="1" t="str">
        <f t="shared" si="14"/>
        <v>2015</v>
      </c>
      <c r="AO464" s="1">
        <f t="shared" si="15"/>
        <v>19</v>
      </c>
      <c r="AP464" s="1" t="s">
        <v>60</v>
      </c>
      <c r="AQ464" s="1" t="s">
        <v>61</v>
      </c>
      <c r="AR464" s="1" t="s">
        <v>449</v>
      </c>
      <c r="AS464" s="1" t="s">
        <v>282</v>
      </c>
      <c r="AT464" s="1" t="s">
        <v>2968</v>
      </c>
      <c r="AU464" s="1" t="s">
        <v>10743</v>
      </c>
      <c r="AV464" s="1" t="s">
        <v>77</v>
      </c>
      <c r="AW464" s="1"/>
      <c r="AX464" s="1"/>
    </row>
    <row r="465" spans="1:50">
      <c r="A465" s="1" t="s">
        <v>10746</v>
      </c>
      <c r="B465" s="1" t="s">
        <v>10745</v>
      </c>
      <c r="C465" s="1"/>
      <c r="D465" s="1"/>
      <c r="E465" s="1"/>
      <c r="F465" s="1"/>
      <c r="G465" s="1" t="s">
        <v>55</v>
      </c>
      <c r="H465" s="1"/>
      <c r="I465" s="1" t="s">
        <v>53</v>
      </c>
      <c r="J465" s="1" t="s">
        <v>54</v>
      </c>
      <c r="K465" s="1"/>
      <c r="L465" s="1" t="s">
        <v>116</v>
      </c>
      <c r="M465" s="1"/>
      <c r="N465" s="1"/>
      <c r="O465" s="1"/>
      <c r="P465" s="1"/>
      <c r="Q465" s="1"/>
      <c r="R465" s="1" t="s">
        <v>141</v>
      </c>
      <c r="S465" s="1" t="s">
        <v>219</v>
      </c>
      <c r="T465" s="1" t="s">
        <v>715</v>
      </c>
      <c r="U465" s="1"/>
      <c r="V465" s="1"/>
      <c r="W465" s="1" t="s">
        <v>986</v>
      </c>
      <c r="X465" s="1" t="s">
        <v>382</v>
      </c>
      <c r="Y465" s="1"/>
      <c r="Z465" s="1"/>
      <c r="AA465" s="1"/>
      <c r="AB465" s="1" t="s">
        <v>55</v>
      </c>
      <c r="AC465" s="1" t="s">
        <v>219</v>
      </c>
      <c r="AD465" s="1"/>
      <c r="AE465" s="1"/>
      <c r="AF465" s="1"/>
      <c r="AG465" s="1" t="s">
        <v>176</v>
      </c>
      <c r="AH465" s="1" t="s">
        <v>382</v>
      </c>
      <c r="AI465" s="1" t="s">
        <v>10746</v>
      </c>
      <c r="AJ465" s="1" t="s">
        <v>189</v>
      </c>
      <c r="AK465" s="1" t="s">
        <v>2332</v>
      </c>
      <c r="AL465" s="1" t="s">
        <v>2332</v>
      </c>
      <c r="AM465" s="1" t="s">
        <v>752</v>
      </c>
      <c r="AN465" s="1" t="str">
        <f t="shared" si="14"/>
        <v>2018</v>
      </c>
      <c r="AO465" s="1">
        <f t="shared" si="15"/>
        <v>45</v>
      </c>
      <c r="AP465" s="1" t="s">
        <v>79</v>
      </c>
      <c r="AQ465" s="1" t="s">
        <v>61</v>
      </c>
      <c r="AR465" s="1" t="s">
        <v>840</v>
      </c>
      <c r="AS465" s="1" t="s">
        <v>618</v>
      </c>
      <c r="AT465" s="1" t="s">
        <v>10748</v>
      </c>
      <c r="AU465" s="1" t="s">
        <v>405</v>
      </c>
      <c r="AV465" s="1" t="s">
        <v>1667</v>
      </c>
      <c r="AW465" s="1" t="s">
        <v>116</v>
      </c>
      <c r="AX465" s="1" t="s">
        <v>1674</v>
      </c>
    </row>
    <row r="466" spans="1:50">
      <c r="A466" s="1" t="s">
        <v>10750</v>
      </c>
      <c r="B466" s="1" t="s">
        <v>10749</v>
      </c>
      <c r="C466" s="1"/>
      <c r="D466" s="1"/>
      <c r="E466" s="1"/>
      <c r="F466" s="1"/>
      <c r="G466" s="1" t="s">
        <v>55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 t="s">
        <v>55</v>
      </c>
      <c r="AC466" s="1"/>
      <c r="AD466" s="1"/>
      <c r="AE466" s="1"/>
      <c r="AF466" s="1"/>
      <c r="AG466" s="1"/>
      <c r="AH466" s="1"/>
      <c r="AI466" s="1" t="s">
        <v>10750</v>
      </c>
      <c r="AJ466" s="1" t="s">
        <v>120</v>
      </c>
      <c r="AK466" s="1" t="s">
        <v>2332</v>
      </c>
      <c r="AL466" s="1" t="s">
        <v>2332</v>
      </c>
      <c r="AM466" s="1" t="s">
        <v>7785</v>
      </c>
      <c r="AN466" s="1" t="str">
        <f t="shared" si="14"/>
        <v>2015</v>
      </c>
      <c r="AO466" s="1">
        <f t="shared" si="15"/>
        <v>41</v>
      </c>
      <c r="AP466" s="1" t="s">
        <v>60</v>
      </c>
      <c r="AQ466" s="1" t="s">
        <v>61</v>
      </c>
      <c r="AR466" s="1" t="s">
        <v>232</v>
      </c>
      <c r="AS466" s="1" t="s">
        <v>458</v>
      </c>
      <c r="AT466" s="1" t="s">
        <v>10751</v>
      </c>
      <c r="AU466" s="1" t="s">
        <v>10523</v>
      </c>
      <c r="AV466" s="1" t="s">
        <v>955</v>
      </c>
      <c r="AW466" s="1" t="s">
        <v>55</v>
      </c>
      <c r="AX466" s="1" t="s">
        <v>475</v>
      </c>
    </row>
    <row r="467" spans="1:50">
      <c r="A467" s="1" t="s">
        <v>10753</v>
      </c>
      <c r="B467" s="1" t="s">
        <v>10752</v>
      </c>
      <c r="C467" s="1"/>
      <c r="D467" s="1"/>
      <c r="E467" s="1"/>
      <c r="F467" s="1"/>
      <c r="G467" s="1" t="s">
        <v>55</v>
      </c>
      <c r="H467" s="1"/>
      <c r="I467" s="1" t="s">
        <v>53</v>
      </c>
      <c r="J467" s="1"/>
      <c r="K467" s="1" t="s">
        <v>55</v>
      </c>
      <c r="L467" s="1" t="s">
        <v>116</v>
      </c>
      <c r="M467" s="1"/>
      <c r="N467" s="1"/>
      <c r="O467" s="1"/>
      <c r="P467" s="1"/>
      <c r="Q467" s="1"/>
      <c r="R467" s="1" t="s">
        <v>715</v>
      </c>
      <c r="S467" s="1" t="s">
        <v>219</v>
      </c>
      <c r="T467" s="1"/>
      <c r="U467" s="1" t="s">
        <v>148</v>
      </c>
      <c r="V467" s="1" t="s">
        <v>273</v>
      </c>
      <c r="W467" s="1" t="s">
        <v>148</v>
      </c>
      <c r="X467" s="1" t="s">
        <v>273</v>
      </c>
      <c r="Y467" s="1"/>
      <c r="Z467" s="1"/>
      <c r="AA467" s="1"/>
      <c r="AB467" s="1" t="s">
        <v>55</v>
      </c>
      <c r="AC467" s="1"/>
      <c r="AD467" s="1"/>
      <c r="AE467" s="1"/>
      <c r="AF467" s="1"/>
      <c r="AG467" s="1" t="s">
        <v>4039</v>
      </c>
      <c r="AH467" s="1" t="s">
        <v>273</v>
      </c>
      <c r="AI467" s="1" t="s">
        <v>10753</v>
      </c>
      <c r="AJ467" s="1" t="s">
        <v>721</v>
      </c>
      <c r="AK467" s="1" t="s">
        <v>2332</v>
      </c>
      <c r="AL467" s="1" t="s">
        <v>8192</v>
      </c>
      <c r="AM467" s="1" t="s">
        <v>2397</v>
      </c>
      <c r="AN467" s="1" t="str">
        <f t="shared" si="14"/>
        <v>2008</v>
      </c>
      <c r="AO467" s="1">
        <f t="shared" si="15"/>
        <v>39</v>
      </c>
      <c r="AP467" s="1" t="s">
        <v>60</v>
      </c>
      <c r="AQ467" s="1" t="s">
        <v>61</v>
      </c>
      <c r="AR467" s="1" t="s">
        <v>5248</v>
      </c>
      <c r="AS467" s="1" t="s">
        <v>160</v>
      </c>
      <c r="AT467" s="1" t="s">
        <v>7674</v>
      </c>
      <c r="AU467" s="1" t="s">
        <v>4368</v>
      </c>
      <c r="AV467" s="1" t="s">
        <v>1667</v>
      </c>
      <c r="AW467" s="1" t="s">
        <v>116</v>
      </c>
      <c r="AX467" s="1" t="s">
        <v>1674</v>
      </c>
    </row>
    <row r="468" spans="1:50">
      <c r="A468" s="1" t="s">
        <v>10756</v>
      </c>
      <c r="B468" s="1" t="s">
        <v>10755</v>
      </c>
      <c r="C468" s="1"/>
      <c r="D468" s="1"/>
      <c r="E468" s="1"/>
      <c r="F468" s="1"/>
      <c r="G468" s="1" t="s">
        <v>54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 t="s">
        <v>54</v>
      </c>
      <c r="AC468" s="1"/>
      <c r="AD468" s="1"/>
      <c r="AE468" s="1"/>
      <c r="AF468" s="1"/>
      <c r="AG468" s="1"/>
      <c r="AH468" s="1"/>
      <c r="AI468" s="1" t="s">
        <v>10756</v>
      </c>
      <c r="AJ468" s="1" t="s">
        <v>448</v>
      </c>
      <c r="AK468" s="1" t="s">
        <v>2332</v>
      </c>
      <c r="AL468" s="1" t="s">
        <v>2332</v>
      </c>
      <c r="AM468" s="1" t="s">
        <v>1044</v>
      </c>
      <c r="AN468" s="1" t="str">
        <f t="shared" si="14"/>
        <v>2018</v>
      </c>
      <c r="AO468" s="1">
        <f t="shared" si="15"/>
        <v>30</v>
      </c>
      <c r="AP468" s="1" t="s">
        <v>60</v>
      </c>
      <c r="AQ468" s="1" t="s">
        <v>102</v>
      </c>
      <c r="AR468" s="1" t="s">
        <v>449</v>
      </c>
      <c r="AS468" s="1" t="s">
        <v>721</v>
      </c>
      <c r="AT468" s="1" t="s">
        <v>593</v>
      </c>
      <c r="AU468" s="1" t="s">
        <v>226</v>
      </c>
      <c r="AV468" s="1" t="s">
        <v>10757</v>
      </c>
      <c r="AW468" s="1" t="s">
        <v>55</v>
      </c>
      <c r="AX468" s="1" t="s">
        <v>475</v>
      </c>
    </row>
    <row r="469" spans="1:50">
      <c r="A469" s="1" t="s">
        <v>10774</v>
      </c>
      <c r="B469" s="1" t="s">
        <v>10773</v>
      </c>
      <c r="C469" s="1"/>
      <c r="D469" s="1"/>
      <c r="E469" s="1"/>
      <c r="F469" s="1"/>
      <c r="G469" s="1" t="s">
        <v>55</v>
      </c>
      <c r="H469" s="1"/>
      <c r="I469" s="1" t="s">
        <v>53</v>
      </c>
      <c r="J469" s="1"/>
      <c r="K469" s="1" t="s">
        <v>55</v>
      </c>
      <c r="L469" s="1" t="s">
        <v>116</v>
      </c>
      <c r="M469" s="1"/>
      <c r="N469" s="1"/>
      <c r="O469" s="1"/>
      <c r="P469" s="1"/>
      <c r="Q469" s="1"/>
      <c r="R469" s="1" t="s">
        <v>50</v>
      </c>
      <c r="S469" s="1" t="s">
        <v>500</v>
      </c>
      <c r="T469" s="1"/>
      <c r="U469" s="1" t="s">
        <v>53</v>
      </c>
      <c r="V469" s="1" t="s">
        <v>273</v>
      </c>
      <c r="W469" s="1" t="s">
        <v>50</v>
      </c>
      <c r="X469" s="1" t="s">
        <v>500</v>
      </c>
      <c r="Y469" s="1"/>
      <c r="Z469" s="1"/>
      <c r="AA469" s="1"/>
      <c r="AB469" s="1" t="s">
        <v>55</v>
      </c>
      <c r="AC469" s="1"/>
      <c r="AD469" s="1"/>
      <c r="AE469" s="1"/>
      <c r="AF469" s="1"/>
      <c r="AG469" s="1" t="s">
        <v>55</v>
      </c>
      <c r="AH469" s="1" t="s">
        <v>500</v>
      </c>
      <c r="AI469" s="1" t="s">
        <v>10774</v>
      </c>
      <c r="AJ469" s="1" t="s">
        <v>144</v>
      </c>
      <c r="AK469" s="1" t="s">
        <v>193</v>
      </c>
      <c r="AL469" s="1" t="s">
        <v>193</v>
      </c>
      <c r="AM469" s="1" t="s">
        <v>10776</v>
      </c>
      <c r="AN469" s="1" t="str">
        <f t="shared" si="14"/>
        <v>2014</v>
      </c>
      <c r="AO469" s="1">
        <f t="shared" si="15"/>
        <v>18</v>
      </c>
      <c r="AP469" s="1" t="s">
        <v>60</v>
      </c>
      <c r="AQ469" s="1" t="s">
        <v>61</v>
      </c>
      <c r="AR469" s="1" t="s">
        <v>232</v>
      </c>
      <c r="AS469" s="1" t="s">
        <v>1343</v>
      </c>
      <c r="AT469" s="1" t="s">
        <v>1481</v>
      </c>
      <c r="AU469" s="1" t="s">
        <v>526</v>
      </c>
      <c r="AV469" s="1" t="s">
        <v>1563</v>
      </c>
      <c r="AW469" s="1" t="s">
        <v>116</v>
      </c>
      <c r="AX469" s="1" t="s">
        <v>1674</v>
      </c>
    </row>
    <row r="470" spans="1:50">
      <c r="A470" s="1" t="s">
        <v>10778</v>
      </c>
      <c r="B470" s="1" t="s">
        <v>10777</v>
      </c>
      <c r="C470" s="1"/>
      <c r="D470" s="1"/>
      <c r="E470" s="1"/>
      <c r="F470" s="1"/>
      <c r="G470" s="1" t="s">
        <v>55</v>
      </c>
      <c r="H470" s="1"/>
      <c r="I470" s="1"/>
      <c r="J470" s="1"/>
      <c r="K470" s="1"/>
      <c r="L470" s="1" t="s">
        <v>116</v>
      </c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 t="s">
        <v>3072</v>
      </c>
      <c r="X470" s="1" t="s">
        <v>500</v>
      </c>
      <c r="Y470" s="1"/>
      <c r="Z470" s="1"/>
      <c r="AA470" s="1"/>
      <c r="AB470" s="1" t="s">
        <v>55</v>
      </c>
      <c r="AC470" s="1"/>
      <c r="AD470" s="1"/>
      <c r="AE470" s="1"/>
      <c r="AF470" s="1"/>
      <c r="AG470" s="1" t="s">
        <v>3072</v>
      </c>
      <c r="AH470" s="1" t="s">
        <v>500</v>
      </c>
      <c r="AI470" s="1" t="s">
        <v>10778</v>
      </c>
      <c r="AJ470" s="1" t="s">
        <v>233</v>
      </c>
      <c r="AK470" s="1" t="s">
        <v>193</v>
      </c>
      <c r="AL470" s="1" t="s">
        <v>193</v>
      </c>
      <c r="AM470" s="1" t="s">
        <v>663</v>
      </c>
      <c r="AN470" s="1" t="str">
        <f t="shared" si="14"/>
        <v>2020</v>
      </c>
      <c r="AO470" s="1">
        <f t="shared" si="15"/>
        <v>49</v>
      </c>
      <c r="AP470" s="1" t="s">
        <v>60</v>
      </c>
      <c r="AQ470" s="1" t="s">
        <v>61</v>
      </c>
      <c r="AR470" s="1" t="s">
        <v>232</v>
      </c>
      <c r="AS470" s="1" t="s">
        <v>301</v>
      </c>
      <c r="AT470" s="1"/>
      <c r="AU470" s="1" t="s">
        <v>114</v>
      </c>
      <c r="AV470" s="1" t="s">
        <v>1322</v>
      </c>
      <c r="AW470" s="1" t="s">
        <v>116</v>
      </c>
      <c r="AX470" s="1" t="s">
        <v>1674</v>
      </c>
    </row>
    <row r="471" spans="1:50">
      <c r="A471" s="1" t="s">
        <v>10781</v>
      </c>
      <c r="B471" s="1" t="s">
        <v>10780</v>
      </c>
      <c r="C471" s="1"/>
      <c r="D471" s="1"/>
      <c r="E471" s="1"/>
      <c r="F471" s="1"/>
      <c r="G471" s="1" t="s">
        <v>55</v>
      </c>
      <c r="H471" s="1"/>
      <c r="I471" s="1"/>
      <c r="J471" s="1"/>
      <c r="K471" s="1" t="s">
        <v>55</v>
      </c>
      <c r="L471" s="1" t="s">
        <v>116</v>
      </c>
      <c r="M471" s="1"/>
      <c r="N471" s="1"/>
      <c r="O471" s="1"/>
      <c r="P471" s="1"/>
      <c r="Q471" s="1"/>
      <c r="R471" s="1"/>
      <c r="S471" s="1"/>
      <c r="T471" s="1"/>
      <c r="U471" s="1" t="s">
        <v>50</v>
      </c>
      <c r="V471" s="1" t="s">
        <v>273</v>
      </c>
      <c r="W471" s="1" t="s">
        <v>2620</v>
      </c>
      <c r="X471" s="1" t="s">
        <v>273</v>
      </c>
      <c r="Y471" s="1"/>
      <c r="Z471" s="1"/>
      <c r="AA471" s="1"/>
      <c r="AB471" s="1" t="s">
        <v>55</v>
      </c>
      <c r="AC471" s="1"/>
      <c r="AD471" s="1"/>
      <c r="AE471" s="1"/>
      <c r="AF471" s="1"/>
      <c r="AG471" s="1" t="s">
        <v>3946</v>
      </c>
      <c r="AH471" s="1" t="s">
        <v>273</v>
      </c>
      <c r="AI471" s="1" t="s">
        <v>10781</v>
      </c>
      <c r="AJ471" s="1" t="s">
        <v>120</v>
      </c>
      <c r="AK471" s="1" t="s">
        <v>193</v>
      </c>
      <c r="AL471" s="1" t="s">
        <v>193</v>
      </c>
      <c r="AM471" s="1" t="s">
        <v>1334</v>
      </c>
      <c r="AN471" s="1" t="str">
        <f t="shared" si="14"/>
        <v>2018</v>
      </c>
      <c r="AO471" s="1">
        <f t="shared" si="15"/>
        <v>44</v>
      </c>
      <c r="AP471" s="1" t="s">
        <v>79</v>
      </c>
      <c r="AQ471" s="1" t="s">
        <v>102</v>
      </c>
      <c r="AR471" s="1" t="s">
        <v>103</v>
      </c>
      <c r="AS471" s="1" t="s">
        <v>1630</v>
      </c>
      <c r="AT471" s="1" t="s">
        <v>10783</v>
      </c>
      <c r="AU471" s="1" t="s">
        <v>10784</v>
      </c>
      <c r="AV471" s="1" t="s">
        <v>10785</v>
      </c>
      <c r="AW471" s="1" t="s">
        <v>116</v>
      </c>
      <c r="AX471" s="1" t="s">
        <v>1674</v>
      </c>
    </row>
    <row r="472" spans="1:50">
      <c r="A472" s="1" t="s">
        <v>10787</v>
      </c>
      <c r="B472" s="1" t="s">
        <v>10786</v>
      </c>
      <c r="C472" s="1"/>
      <c r="D472" s="1"/>
      <c r="E472" s="1"/>
      <c r="F472" s="1"/>
      <c r="G472" s="1" t="s">
        <v>55</v>
      </c>
      <c r="H472" s="1"/>
      <c r="I472" s="1" t="s">
        <v>53</v>
      </c>
      <c r="J472" s="1"/>
      <c r="K472" s="1"/>
      <c r="L472" s="1"/>
      <c r="M472" s="1"/>
      <c r="N472" s="1"/>
      <c r="O472" s="1"/>
      <c r="P472" s="1"/>
      <c r="Q472" s="1"/>
      <c r="R472" s="1" t="s">
        <v>472</v>
      </c>
      <c r="S472" s="1" t="s">
        <v>382</v>
      </c>
      <c r="T472" s="1"/>
      <c r="U472" s="1"/>
      <c r="V472" s="1"/>
      <c r="W472" s="1"/>
      <c r="X472" s="1"/>
      <c r="Y472" s="1"/>
      <c r="Z472" s="1"/>
      <c r="AA472" s="1"/>
      <c r="AB472" s="1" t="s">
        <v>55</v>
      </c>
      <c r="AC472" s="1"/>
      <c r="AD472" s="1"/>
      <c r="AE472" s="1"/>
      <c r="AF472" s="1"/>
      <c r="AG472" s="1" t="s">
        <v>472</v>
      </c>
      <c r="AH472" s="1" t="s">
        <v>382</v>
      </c>
      <c r="AI472" s="1" t="s">
        <v>10787</v>
      </c>
      <c r="AJ472" s="1" t="s">
        <v>310</v>
      </c>
      <c r="AK472" s="1" t="s">
        <v>193</v>
      </c>
      <c r="AL472" s="1" t="s">
        <v>193</v>
      </c>
      <c r="AM472" s="1" t="s">
        <v>10789</v>
      </c>
      <c r="AN472" s="1" t="str">
        <f t="shared" si="14"/>
        <v>2003</v>
      </c>
      <c r="AO472" s="1">
        <f t="shared" si="15"/>
        <v>28</v>
      </c>
      <c r="AP472" s="1" t="s">
        <v>60</v>
      </c>
      <c r="AQ472" s="1" t="s">
        <v>61</v>
      </c>
      <c r="AR472" s="1" t="s">
        <v>449</v>
      </c>
      <c r="AS472" s="1" t="s">
        <v>721</v>
      </c>
      <c r="AT472" s="1" t="s">
        <v>593</v>
      </c>
      <c r="AU472" s="1" t="s">
        <v>1559</v>
      </c>
      <c r="AV472" s="1" t="s">
        <v>1329</v>
      </c>
      <c r="AW472" s="1" t="s">
        <v>116</v>
      </c>
      <c r="AX472" s="1" t="s">
        <v>1674</v>
      </c>
    </row>
    <row r="473" spans="1:50">
      <c r="A473" s="1" t="s">
        <v>10791</v>
      </c>
      <c r="B473" s="1" t="s">
        <v>10790</v>
      </c>
      <c r="C473" s="1"/>
      <c r="D473" s="1"/>
      <c r="E473" s="1"/>
      <c r="F473" s="1"/>
      <c r="G473" s="1" t="s">
        <v>55</v>
      </c>
      <c r="H473" s="1"/>
      <c r="I473" s="1"/>
      <c r="J473" s="1" t="s">
        <v>54</v>
      </c>
      <c r="K473" s="1"/>
      <c r="L473" s="1"/>
      <c r="M473" s="1"/>
      <c r="N473" s="1"/>
      <c r="O473" s="1"/>
      <c r="P473" s="1"/>
      <c r="Q473" s="1"/>
      <c r="R473" s="1"/>
      <c r="S473" s="1"/>
      <c r="T473" s="1" t="s">
        <v>50</v>
      </c>
      <c r="U473" s="1"/>
      <c r="V473" s="1"/>
      <c r="W473" s="1"/>
      <c r="X473" s="1"/>
      <c r="Y473" s="1"/>
      <c r="Z473" s="1"/>
      <c r="AA473" s="1"/>
      <c r="AB473" s="1" t="s">
        <v>55</v>
      </c>
      <c r="AC473" s="1" t="s">
        <v>500</v>
      </c>
      <c r="AD473" s="1"/>
      <c r="AE473" s="1"/>
      <c r="AF473" s="1"/>
      <c r="AG473" s="1" t="s">
        <v>50</v>
      </c>
      <c r="AH473" s="1" t="s">
        <v>500</v>
      </c>
      <c r="AI473" s="1" t="s">
        <v>10791</v>
      </c>
      <c r="AJ473" s="1" t="s">
        <v>189</v>
      </c>
      <c r="AK473" s="1" t="s">
        <v>193</v>
      </c>
      <c r="AL473" s="1" t="s">
        <v>193</v>
      </c>
      <c r="AM473" s="1" t="s">
        <v>2630</v>
      </c>
      <c r="AN473" s="1" t="str">
        <f t="shared" si="14"/>
        <v>2015</v>
      </c>
      <c r="AO473" s="1">
        <f t="shared" si="15"/>
        <v>42</v>
      </c>
      <c r="AP473" s="1" t="s">
        <v>60</v>
      </c>
      <c r="AQ473" s="1" t="s">
        <v>61</v>
      </c>
      <c r="AR473" s="1" t="s">
        <v>127</v>
      </c>
      <c r="AS473" s="1" t="s">
        <v>189</v>
      </c>
      <c r="AT473" s="1" t="s">
        <v>1025</v>
      </c>
      <c r="AU473" s="1" t="s">
        <v>92</v>
      </c>
      <c r="AV473" s="1" t="s">
        <v>77</v>
      </c>
      <c r="AW473" s="1" t="s">
        <v>116</v>
      </c>
      <c r="AX473" s="1" t="s">
        <v>1674</v>
      </c>
    </row>
    <row r="474" spans="1:50">
      <c r="A474" s="1" t="s">
        <v>10794</v>
      </c>
      <c r="B474" s="1" t="s">
        <v>10793</v>
      </c>
      <c r="C474" s="1"/>
      <c r="D474" s="1"/>
      <c r="E474" s="1"/>
      <c r="F474" s="1"/>
      <c r="G474" s="1" t="s">
        <v>53</v>
      </c>
      <c r="H474" s="1"/>
      <c r="I474" s="1" t="s">
        <v>53</v>
      </c>
      <c r="J474" s="1"/>
      <c r="K474" s="1" t="s">
        <v>55</v>
      </c>
      <c r="L474" s="1" t="s">
        <v>116</v>
      </c>
      <c r="M474" s="1"/>
      <c r="N474" s="1"/>
      <c r="O474" s="1"/>
      <c r="P474" s="1"/>
      <c r="Q474" s="1"/>
      <c r="R474" s="1" t="s">
        <v>141</v>
      </c>
      <c r="S474" s="1" t="s">
        <v>958</v>
      </c>
      <c r="T474" s="1"/>
      <c r="U474" s="1" t="s">
        <v>50</v>
      </c>
      <c r="V474" s="1" t="s">
        <v>273</v>
      </c>
      <c r="W474" s="1" t="s">
        <v>148</v>
      </c>
      <c r="X474" s="1" t="s">
        <v>273</v>
      </c>
      <c r="Y474" s="1"/>
      <c r="Z474" s="1"/>
      <c r="AA474" s="1"/>
      <c r="AB474" s="1" t="s">
        <v>53</v>
      </c>
      <c r="AC474" s="1"/>
      <c r="AD474" s="1"/>
      <c r="AE474" s="1"/>
      <c r="AF474" s="1"/>
      <c r="AG474" s="1" t="s">
        <v>7280</v>
      </c>
      <c r="AH474" s="1" t="s">
        <v>273</v>
      </c>
      <c r="AI474" s="1" t="s">
        <v>10794</v>
      </c>
      <c r="AJ474" s="1" t="s">
        <v>88</v>
      </c>
      <c r="AK474" s="1" t="s">
        <v>193</v>
      </c>
      <c r="AL474" s="1" t="s">
        <v>193</v>
      </c>
      <c r="AM474" s="1" t="s">
        <v>10796</v>
      </c>
      <c r="AN474" s="1" t="str">
        <f t="shared" si="14"/>
        <v>2011</v>
      </c>
      <c r="AO474" s="1">
        <f t="shared" si="15"/>
        <v>19</v>
      </c>
      <c r="AP474" s="1" t="s">
        <v>79</v>
      </c>
      <c r="AQ474" s="1" t="s">
        <v>61</v>
      </c>
      <c r="AR474" s="1" t="s">
        <v>1002</v>
      </c>
      <c r="AS474" s="1" t="s">
        <v>104</v>
      </c>
      <c r="AT474" s="1" t="s">
        <v>603</v>
      </c>
      <c r="AU474" s="1" t="s">
        <v>377</v>
      </c>
      <c r="AV474" s="1" t="s">
        <v>576</v>
      </c>
      <c r="AW474" s="1"/>
      <c r="AX474" s="1"/>
    </row>
    <row r="475" spans="1:50">
      <c r="A475" s="1" t="s">
        <v>10798</v>
      </c>
      <c r="B475" s="1" t="s">
        <v>10797</v>
      </c>
      <c r="C475" s="1"/>
      <c r="D475" s="1"/>
      <c r="E475" s="1"/>
      <c r="F475" s="1"/>
      <c r="G475" s="1" t="s">
        <v>50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 t="s">
        <v>141</v>
      </c>
      <c r="S475" s="1" t="s">
        <v>273</v>
      </c>
      <c r="T475" s="1"/>
      <c r="U475" s="1"/>
      <c r="V475" s="1"/>
      <c r="W475" s="1"/>
      <c r="X475" s="1"/>
      <c r="Y475" s="1"/>
      <c r="Z475" s="1"/>
      <c r="AA475" s="1"/>
      <c r="AB475" s="1" t="s">
        <v>50</v>
      </c>
      <c r="AC475" s="1"/>
      <c r="AD475" s="1"/>
      <c r="AE475" s="1"/>
      <c r="AF475" s="1"/>
      <c r="AG475" s="1" t="s">
        <v>141</v>
      </c>
      <c r="AH475" s="1" t="s">
        <v>273</v>
      </c>
      <c r="AI475" s="1" t="s">
        <v>10798</v>
      </c>
      <c r="AJ475" s="1" t="s">
        <v>144</v>
      </c>
      <c r="AK475" s="1" t="s">
        <v>193</v>
      </c>
      <c r="AL475" s="1" t="s">
        <v>193</v>
      </c>
      <c r="AM475" s="1" t="s">
        <v>752</v>
      </c>
      <c r="AN475" s="1" t="str">
        <f t="shared" si="14"/>
        <v>2018</v>
      </c>
      <c r="AO475" s="1">
        <f t="shared" si="15"/>
        <v>22</v>
      </c>
      <c r="AP475" s="1" t="s">
        <v>79</v>
      </c>
      <c r="AQ475" s="1" t="s">
        <v>61</v>
      </c>
      <c r="AR475" s="1" t="s">
        <v>103</v>
      </c>
      <c r="AS475" s="1" t="s">
        <v>389</v>
      </c>
      <c r="AT475" s="1" t="s">
        <v>783</v>
      </c>
      <c r="AU475" s="1" t="s">
        <v>65</v>
      </c>
      <c r="AV475" s="1" t="s">
        <v>1329</v>
      </c>
      <c r="AW475" s="1" t="s">
        <v>116</v>
      </c>
      <c r="AX475" s="1" t="s">
        <v>1674</v>
      </c>
    </row>
    <row r="476" spans="1:50">
      <c r="A476" s="1" t="s">
        <v>10807</v>
      </c>
      <c r="B476" s="1" t="s">
        <v>10806</v>
      </c>
      <c r="C476" s="1"/>
      <c r="D476" s="1"/>
      <c r="E476" s="1"/>
      <c r="F476" s="1"/>
      <c r="G476" s="1" t="s">
        <v>49</v>
      </c>
      <c r="H476" s="1"/>
      <c r="I476" s="1" t="s">
        <v>53</v>
      </c>
      <c r="J476" s="1"/>
      <c r="K476" s="1"/>
      <c r="L476" s="1"/>
      <c r="M476" s="1"/>
      <c r="N476" s="1"/>
      <c r="O476" s="1"/>
      <c r="P476" s="1"/>
      <c r="Q476" s="1"/>
      <c r="R476" s="1" t="s">
        <v>715</v>
      </c>
      <c r="S476" s="1" t="s">
        <v>63</v>
      </c>
      <c r="T476" s="1"/>
      <c r="U476" s="1"/>
      <c r="V476" s="1"/>
      <c r="W476" s="1"/>
      <c r="X476" s="1"/>
      <c r="Y476" s="1"/>
      <c r="Z476" s="1"/>
      <c r="AA476" s="1"/>
      <c r="AB476" s="1" t="s">
        <v>49</v>
      </c>
      <c r="AC476" s="1"/>
      <c r="AD476" s="1"/>
      <c r="AE476" s="1"/>
      <c r="AF476" s="1"/>
      <c r="AG476" s="1" t="s">
        <v>715</v>
      </c>
      <c r="AH476" s="1" t="s">
        <v>63</v>
      </c>
      <c r="AI476" s="1" t="s">
        <v>10807</v>
      </c>
      <c r="AJ476" s="1" t="s">
        <v>484</v>
      </c>
      <c r="AK476" s="1" t="s">
        <v>10803</v>
      </c>
      <c r="AL476" s="1" t="s">
        <v>10803</v>
      </c>
      <c r="AM476" s="1" t="s">
        <v>1288</v>
      </c>
      <c r="AN476" s="1" t="str">
        <f t="shared" si="14"/>
        <v>2019</v>
      </c>
      <c r="AO476" s="1">
        <f t="shared" si="15"/>
        <v>47</v>
      </c>
      <c r="AP476" s="1" t="s">
        <v>60</v>
      </c>
      <c r="AQ476" s="1" t="s">
        <v>61</v>
      </c>
      <c r="AR476" s="1" t="s">
        <v>135</v>
      </c>
      <c r="AS476" s="1" t="s">
        <v>301</v>
      </c>
      <c r="AT476" s="1" t="s">
        <v>302</v>
      </c>
      <c r="AU476" s="1" t="s">
        <v>226</v>
      </c>
      <c r="AV476" s="1" t="s">
        <v>1329</v>
      </c>
      <c r="AW476" s="1" t="s">
        <v>116</v>
      </c>
      <c r="AX476" s="1" t="s">
        <v>1674</v>
      </c>
    </row>
    <row r="477" spans="1:50">
      <c r="A477" s="1" t="s">
        <v>10819</v>
      </c>
      <c r="B477" s="1" t="s">
        <v>10818</v>
      </c>
      <c r="C477" s="1"/>
      <c r="D477" s="1"/>
      <c r="E477" s="1"/>
      <c r="F477" s="1"/>
      <c r="G477" s="1" t="s">
        <v>55</v>
      </c>
      <c r="H477" s="1"/>
      <c r="I477" s="1"/>
      <c r="J477" s="1"/>
      <c r="K477" s="1" t="s">
        <v>55</v>
      </c>
      <c r="L477" s="1" t="s">
        <v>116</v>
      </c>
      <c r="M477" s="1"/>
      <c r="N477" s="1"/>
      <c r="O477" s="1"/>
      <c r="P477" s="1"/>
      <c r="Q477" s="1"/>
      <c r="R477" s="1"/>
      <c r="S477" s="1"/>
      <c r="T477" s="1"/>
      <c r="U477" s="1" t="s">
        <v>141</v>
      </c>
      <c r="V477" s="1" t="s">
        <v>500</v>
      </c>
      <c r="W477" s="1" t="s">
        <v>2810</v>
      </c>
      <c r="X477" s="1" t="s">
        <v>500</v>
      </c>
      <c r="Y477" s="1"/>
      <c r="Z477" s="1"/>
      <c r="AA477" s="1"/>
      <c r="AB477" s="1" t="s">
        <v>55</v>
      </c>
      <c r="AC477" s="1"/>
      <c r="AD477" s="1"/>
      <c r="AE477" s="1"/>
      <c r="AF477" s="1"/>
      <c r="AG477" s="1" t="s">
        <v>176</v>
      </c>
      <c r="AH477" s="1" t="s">
        <v>500</v>
      </c>
      <c r="AI477" s="1" t="s">
        <v>10819</v>
      </c>
      <c r="AJ477" s="1" t="s">
        <v>809</v>
      </c>
      <c r="AK477" s="1" t="s">
        <v>10803</v>
      </c>
      <c r="AL477" s="1" t="s">
        <v>10803</v>
      </c>
      <c r="AM477" s="1" t="s">
        <v>10546</v>
      </c>
      <c r="AN477" s="1" t="str">
        <f t="shared" si="14"/>
        <v>2018</v>
      </c>
      <c r="AO477" s="1">
        <f t="shared" si="15"/>
        <v>34</v>
      </c>
      <c r="AP477" s="1" t="s">
        <v>60</v>
      </c>
      <c r="AQ477" s="1" t="s">
        <v>102</v>
      </c>
      <c r="AR477" s="1" t="s">
        <v>432</v>
      </c>
      <c r="AS477" s="1" t="s">
        <v>233</v>
      </c>
      <c r="AT477" s="1" t="s">
        <v>3503</v>
      </c>
      <c r="AU477" s="1" t="s">
        <v>4368</v>
      </c>
      <c r="AV477" s="1" t="s">
        <v>576</v>
      </c>
      <c r="AW477" s="1" t="s">
        <v>116</v>
      </c>
      <c r="AX477" s="1" t="s">
        <v>1674</v>
      </c>
    </row>
    <row r="478" spans="1:50">
      <c r="A478" s="1" t="s">
        <v>10826</v>
      </c>
      <c r="B478" s="1" t="s">
        <v>10825</v>
      </c>
      <c r="C478" s="1"/>
      <c r="D478" s="1"/>
      <c r="E478" s="1"/>
      <c r="F478" s="1"/>
      <c r="G478" s="1" t="s">
        <v>55</v>
      </c>
      <c r="H478" s="1"/>
      <c r="I478" s="1" t="s">
        <v>53</v>
      </c>
      <c r="J478" s="1"/>
      <c r="K478" s="1"/>
      <c r="L478" s="1"/>
      <c r="M478" s="1"/>
      <c r="N478" s="1"/>
      <c r="O478" s="1"/>
      <c r="P478" s="1"/>
      <c r="Q478" s="1"/>
      <c r="R478" s="1" t="s">
        <v>986</v>
      </c>
      <c r="S478" s="1" t="s">
        <v>500</v>
      </c>
      <c r="T478" s="1"/>
      <c r="U478" s="1"/>
      <c r="V478" s="1"/>
      <c r="W478" s="1"/>
      <c r="X478" s="1"/>
      <c r="Y478" s="1"/>
      <c r="Z478" s="1"/>
      <c r="AA478" s="1"/>
      <c r="AB478" s="1" t="s">
        <v>55</v>
      </c>
      <c r="AC478" s="1"/>
      <c r="AD478" s="1"/>
      <c r="AE478" s="1"/>
      <c r="AF478" s="1"/>
      <c r="AG478" s="1" t="s">
        <v>986</v>
      </c>
      <c r="AH478" s="1" t="s">
        <v>500</v>
      </c>
      <c r="AI478" s="1" t="s">
        <v>10826</v>
      </c>
      <c r="AJ478" s="1" t="s">
        <v>375</v>
      </c>
      <c r="AK478" s="1" t="s">
        <v>10803</v>
      </c>
      <c r="AL478" s="1" t="s">
        <v>10803</v>
      </c>
      <c r="AM478" s="1" t="s">
        <v>9906</v>
      </c>
      <c r="AN478" s="1" t="str">
        <f t="shared" si="14"/>
        <v>2020</v>
      </c>
      <c r="AO478" s="1">
        <f t="shared" si="15"/>
        <v>56</v>
      </c>
      <c r="AP478" s="1" t="s">
        <v>79</v>
      </c>
      <c r="AQ478" s="1" t="s">
        <v>61</v>
      </c>
      <c r="AR478" s="1" t="s">
        <v>346</v>
      </c>
      <c r="AS478" s="1" t="s">
        <v>219</v>
      </c>
      <c r="AT478" s="1" t="s">
        <v>922</v>
      </c>
      <c r="AU478" s="1" t="s">
        <v>226</v>
      </c>
      <c r="AV478" s="1" t="s">
        <v>6718</v>
      </c>
      <c r="AW478" s="1" t="s">
        <v>99</v>
      </c>
      <c r="AX478" s="1" t="s">
        <v>4035</v>
      </c>
    </row>
    <row r="479" spans="1:50">
      <c r="A479" s="1" t="s">
        <v>10829</v>
      </c>
      <c r="B479" s="1" t="s">
        <v>10828</v>
      </c>
      <c r="C479" s="1"/>
      <c r="D479" s="1"/>
      <c r="E479" s="1" t="s">
        <v>50</v>
      </c>
      <c r="F479" s="1" t="s">
        <v>414</v>
      </c>
      <c r="G479" s="1" t="s">
        <v>50</v>
      </c>
      <c r="H479" s="1"/>
      <c r="I479" s="1"/>
      <c r="J479" s="1"/>
      <c r="K479" s="1" t="s">
        <v>55</v>
      </c>
      <c r="L479" s="1"/>
      <c r="M479" s="1"/>
      <c r="N479" s="1"/>
      <c r="O479" s="1"/>
      <c r="P479" s="1"/>
      <c r="Q479" s="1"/>
      <c r="R479" s="1"/>
      <c r="S479" s="1"/>
      <c r="T479" s="1"/>
      <c r="U479" s="1" t="s">
        <v>472</v>
      </c>
      <c r="V479" s="1" t="s">
        <v>63</v>
      </c>
      <c r="W479" s="1"/>
      <c r="X479" s="1"/>
      <c r="Y479" s="1"/>
      <c r="Z479" s="1"/>
      <c r="AA479" s="1"/>
      <c r="AB479" s="1" t="s">
        <v>50</v>
      </c>
      <c r="AC479" s="1"/>
      <c r="AD479" s="1"/>
      <c r="AE479" s="1"/>
      <c r="AF479" s="1"/>
      <c r="AG479" s="1" t="s">
        <v>472</v>
      </c>
      <c r="AH479" s="1" t="s">
        <v>63</v>
      </c>
      <c r="AI479" s="1" t="s">
        <v>10829</v>
      </c>
      <c r="AJ479" s="1" t="s">
        <v>1343</v>
      </c>
      <c r="AK479" s="1" t="s">
        <v>10830</v>
      </c>
      <c r="AL479" s="1" t="s">
        <v>10830</v>
      </c>
      <c r="AM479" s="1" t="s">
        <v>72</v>
      </c>
      <c r="AN479" s="1" t="str">
        <f t="shared" si="14"/>
        <v>2019</v>
      </c>
      <c r="AO479" s="1">
        <f t="shared" si="15"/>
        <v>40</v>
      </c>
      <c r="AP479" s="1" t="s">
        <v>60</v>
      </c>
      <c r="AQ479" s="1" t="s">
        <v>61</v>
      </c>
      <c r="AR479" s="1" t="s">
        <v>449</v>
      </c>
      <c r="AS479" s="1" t="s">
        <v>301</v>
      </c>
      <c r="AT479" s="1" t="s">
        <v>1364</v>
      </c>
      <c r="AU479" s="1" t="s">
        <v>226</v>
      </c>
      <c r="AV479" s="1" t="s">
        <v>10832</v>
      </c>
      <c r="AW479" s="1"/>
      <c r="AX479" s="1"/>
    </row>
    <row r="480" spans="1:50">
      <c r="A480" s="1" t="s">
        <v>10834</v>
      </c>
      <c r="B480" s="1" t="s">
        <v>10833</v>
      </c>
      <c r="C480" s="1"/>
      <c r="D480" s="1"/>
      <c r="E480" s="1" t="s">
        <v>50</v>
      </c>
      <c r="F480" s="1" t="s">
        <v>414</v>
      </c>
      <c r="G480" s="1" t="s">
        <v>50</v>
      </c>
      <c r="H480" s="1"/>
      <c r="I480" s="1" t="s">
        <v>53</v>
      </c>
      <c r="J480" s="1"/>
      <c r="K480" s="1"/>
      <c r="L480" s="1" t="s">
        <v>116</v>
      </c>
      <c r="M480" s="1"/>
      <c r="N480" s="1"/>
      <c r="O480" s="1"/>
      <c r="P480" s="1"/>
      <c r="Q480" s="1"/>
      <c r="R480" s="1" t="s">
        <v>6037</v>
      </c>
      <c r="S480" s="1" t="s">
        <v>58</v>
      </c>
      <c r="T480" s="1"/>
      <c r="U480" s="1"/>
      <c r="V480" s="1"/>
      <c r="W480" s="1" t="s">
        <v>10835</v>
      </c>
      <c r="X480" s="1" t="s">
        <v>58</v>
      </c>
      <c r="Y480" s="1"/>
      <c r="Z480" s="1"/>
      <c r="AA480" s="1"/>
      <c r="AB480" s="1" t="s">
        <v>50</v>
      </c>
      <c r="AC480" s="1"/>
      <c r="AD480" s="1"/>
      <c r="AE480" s="1"/>
      <c r="AF480" s="1"/>
      <c r="AG480" s="1" t="s">
        <v>715</v>
      </c>
      <c r="AH480" s="1" t="s">
        <v>58</v>
      </c>
      <c r="AI480" s="1" t="s">
        <v>10834</v>
      </c>
      <c r="AJ480" s="1" t="s">
        <v>71</v>
      </c>
      <c r="AK480" s="1" t="s">
        <v>10830</v>
      </c>
      <c r="AL480" s="1" t="s">
        <v>10830</v>
      </c>
      <c r="AM480" s="1" t="s">
        <v>10646</v>
      </c>
      <c r="AN480" s="1" t="str">
        <f t="shared" si="14"/>
        <v>2020</v>
      </c>
      <c r="AO480" s="1">
        <f t="shared" si="15"/>
        <v>7</v>
      </c>
      <c r="AP480" s="1" t="s">
        <v>60</v>
      </c>
      <c r="AQ480" s="1" t="s">
        <v>61</v>
      </c>
      <c r="AR480" s="1" t="s">
        <v>8497</v>
      </c>
      <c r="AS480" s="1" t="s">
        <v>344</v>
      </c>
      <c r="AT480" s="1" t="s">
        <v>10837</v>
      </c>
      <c r="AU480" s="1" t="s">
        <v>65</v>
      </c>
      <c r="AV480" s="1" t="s">
        <v>1329</v>
      </c>
      <c r="AW480" s="1"/>
      <c r="AX480" s="1"/>
    </row>
    <row r="481" spans="1:50">
      <c r="A481" s="1" t="s">
        <v>2311</v>
      </c>
      <c r="B481" s="1" t="s">
        <v>10838</v>
      </c>
      <c r="C481" s="1" t="s">
        <v>50</v>
      </c>
      <c r="D481" s="1" t="s">
        <v>125</v>
      </c>
      <c r="E481" s="1" t="s">
        <v>50</v>
      </c>
      <c r="F481" s="1" t="s">
        <v>414</v>
      </c>
      <c r="G481" s="1" t="s">
        <v>50</v>
      </c>
      <c r="H481" s="1" t="s">
        <v>986</v>
      </c>
      <c r="I481" s="1" t="s">
        <v>53</v>
      </c>
      <c r="J481" s="1"/>
      <c r="K481" s="1"/>
      <c r="L481" s="1"/>
      <c r="M481" s="1"/>
      <c r="N481" s="1"/>
      <c r="O481" s="1"/>
      <c r="P481" s="1"/>
      <c r="Q481" s="1" t="s">
        <v>169</v>
      </c>
      <c r="R481" s="1" t="s">
        <v>715</v>
      </c>
      <c r="S481" s="1" t="s">
        <v>247</v>
      </c>
      <c r="T481" s="1"/>
      <c r="U481" s="1"/>
      <c r="V481" s="1"/>
      <c r="W481" s="1"/>
      <c r="X481" s="1"/>
      <c r="Y481" s="1"/>
      <c r="Z481" s="1"/>
      <c r="AA481" s="1"/>
      <c r="AB481" s="1" t="s">
        <v>50</v>
      </c>
      <c r="AC481" s="1"/>
      <c r="AD481" s="1"/>
      <c r="AE481" s="1"/>
      <c r="AF481" s="1"/>
      <c r="AG481" s="1" t="s">
        <v>2810</v>
      </c>
      <c r="AH481" s="1" t="s">
        <v>169</v>
      </c>
      <c r="AI481" s="1" t="s">
        <v>2311</v>
      </c>
      <c r="AJ481" s="1" t="s">
        <v>479</v>
      </c>
      <c r="AK481" s="1" t="s">
        <v>10830</v>
      </c>
      <c r="AL481" s="1" t="s">
        <v>9362</v>
      </c>
      <c r="AM481" s="1" t="s">
        <v>9362</v>
      </c>
      <c r="AN481" s="1" t="str">
        <f t="shared" si="14"/>
        <v>2020</v>
      </c>
      <c r="AO481" s="1">
        <f t="shared" si="15"/>
        <v>19</v>
      </c>
      <c r="AP481" s="1" t="s">
        <v>79</v>
      </c>
      <c r="AQ481" s="1" t="s">
        <v>61</v>
      </c>
      <c r="AR481" s="1" t="s">
        <v>224</v>
      </c>
      <c r="AS481" s="1" t="s">
        <v>382</v>
      </c>
      <c r="AT481" s="1" t="s">
        <v>3211</v>
      </c>
      <c r="AU481" s="1" t="s">
        <v>65</v>
      </c>
      <c r="AV481" s="1" t="s">
        <v>1883</v>
      </c>
      <c r="AW481" s="1"/>
      <c r="AX481" s="1"/>
    </row>
    <row r="482" spans="1:50">
      <c r="A482" s="1" t="s">
        <v>10841</v>
      </c>
      <c r="B482" s="1" t="s">
        <v>10840</v>
      </c>
      <c r="C482" s="1" t="s">
        <v>50</v>
      </c>
      <c r="D482" s="1" t="s">
        <v>125</v>
      </c>
      <c r="E482" s="1" t="s">
        <v>50</v>
      </c>
      <c r="F482" s="1" t="s">
        <v>414</v>
      </c>
      <c r="G482" s="1" t="s">
        <v>50</v>
      </c>
      <c r="H482" s="1" t="s">
        <v>472</v>
      </c>
      <c r="I482" s="1" t="s">
        <v>53</v>
      </c>
      <c r="J482" s="1" t="s">
        <v>54</v>
      </c>
      <c r="K482" s="1"/>
      <c r="L482" s="1"/>
      <c r="M482" s="1"/>
      <c r="N482" s="1"/>
      <c r="O482" s="1"/>
      <c r="P482" s="1"/>
      <c r="Q482" s="1" t="s">
        <v>136</v>
      </c>
      <c r="R482" s="1" t="s">
        <v>141</v>
      </c>
      <c r="S482" s="1" t="s">
        <v>63</v>
      </c>
      <c r="T482" s="1" t="s">
        <v>472</v>
      </c>
      <c r="U482" s="1"/>
      <c r="V482" s="1"/>
      <c r="W482" s="1"/>
      <c r="X482" s="1"/>
      <c r="Y482" s="1"/>
      <c r="Z482" s="1"/>
      <c r="AA482" s="1"/>
      <c r="AB482" s="1" t="s">
        <v>50</v>
      </c>
      <c r="AC482" s="1" t="s">
        <v>136</v>
      </c>
      <c r="AD482" s="1"/>
      <c r="AE482" s="1"/>
      <c r="AF482" s="1"/>
      <c r="AG482" s="1" t="s">
        <v>2711</v>
      </c>
      <c r="AH482" s="1" t="s">
        <v>136</v>
      </c>
      <c r="AI482" s="1" t="s">
        <v>10841</v>
      </c>
      <c r="AJ482" s="1" t="s">
        <v>479</v>
      </c>
      <c r="AK482" s="1" t="s">
        <v>10830</v>
      </c>
      <c r="AL482" s="1" t="s">
        <v>10830</v>
      </c>
      <c r="AM482" s="1" t="s">
        <v>1245</v>
      </c>
      <c r="AN482" s="1" t="str">
        <f t="shared" si="14"/>
        <v>2019</v>
      </c>
      <c r="AO482" s="1">
        <f t="shared" si="15"/>
        <v>18</v>
      </c>
      <c r="AP482" s="1" t="s">
        <v>60</v>
      </c>
      <c r="AQ482" s="1" t="s">
        <v>61</v>
      </c>
      <c r="AR482" s="1" t="s">
        <v>449</v>
      </c>
      <c r="AS482" s="1" t="s">
        <v>484</v>
      </c>
      <c r="AT482" s="1" t="s">
        <v>485</v>
      </c>
      <c r="AU482" s="1" t="s">
        <v>65</v>
      </c>
      <c r="AV482" s="1" t="s">
        <v>4575</v>
      </c>
      <c r="AW482" s="1"/>
      <c r="AX482" s="1"/>
    </row>
    <row r="483" spans="1:50">
      <c r="A483" s="1" t="s">
        <v>10844</v>
      </c>
      <c r="B483" s="1" t="s">
        <v>10843</v>
      </c>
      <c r="C483" s="1"/>
      <c r="D483" s="1"/>
      <c r="E483" s="1" t="s">
        <v>50</v>
      </c>
      <c r="F483" s="1" t="s">
        <v>414</v>
      </c>
      <c r="G483" s="1" t="s">
        <v>50</v>
      </c>
      <c r="H483" s="1"/>
      <c r="I483" s="1"/>
      <c r="J483" s="1" t="s">
        <v>54</v>
      </c>
      <c r="K483" s="1"/>
      <c r="L483" s="1"/>
      <c r="M483" s="1"/>
      <c r="N483" s="1"/>
      <c r="O483" s="1"/>
      <c r="P483" s="1"/>
      <c r="Q483" s="1"/>
      <c r="R483" s="1"/>
      <c r="S483" s="1"/>
      <c r="T483" s="1" t="s">
        <v>50</v>
      </c>
      <c r="U483" s="1"/>
      <c r="V483" s="1"/>
      <c r="W483" s="1"/>
      <c r="X483" s="1"/>
      <c r="Y483" s="1"/>
      <c r="Z483" s="1"/>
      <c r="AA483" s="1"/>
      <c r="AB483" s="1" t="s">
        <v>50</v>
      </c>
      <c r="AC483" s="1" t="s">
        <v>555</v>
      </c>
      <c r="AD483" s="1"/>
      <c r="AE483" s="1"/>
      <c r="AF483" s="1"/>
      <c r="AG483" s="1" t="s">
        <v>50</v>
      </c>
      <c r="AH483" s="1" t="s">
        <v>555</v>
      </c>
      <c r="AI483" s="1" t="s">
        <v>10844</v>
      </c>
      <c r="AJ483" s="1" t="s">
        <v>1101</v>
      </c>
      <c r="AK483" s="1" t="s">
        <v>10830</v>
      </c>
      <c r="AL483" s="1" t="s">
        <v>10830</v>
      </c>
      <c r="AM483" s="1" t="s">
        <v>10847</v>
      </c>
      <c r="AN483" s="1" t="str">
        <f t="shared" si="14"/>
        <v>2020</v>
      </c>
      <c r="AO483" s="1">
        <f t="shared" si="15"/>
        <v>71</v>
      </c>
      <c r="AP483" s="1" t="s">
        <v>60</v>
      </c>
      <c r="AQ483" s="1" t="s">
        <v>61</v>
      </c>
      <c r="AR483" s="1" t="s">
        <v>206</v>
      </c>
      <c r="AS483" s="1" t="s">
        <v>120</v>
      </c>
      <c r="AT483" s="1" t="s">
        <v>10846</v>
      </c>
      <c r="AU483" s="1" t="s">
        <v>354</v>
      </c>
      <c r="AV483" s="1" t="s">
        <v>1560</v>
      </c>
      <c r="AW483" s="1"/>
      <c r="AX483" s="1"/>
    </row>
    <row r="484" spans="1:50">
      <c r="A484" s="1" t="s">
        <v>6470</v>
      </c>
      <c r="B484" s="1" t="s">
        <v>10848</v>
      </c>
      <c r="C484" s="1"/>
      <c r="D484" s="1"/>
      <c r="E484" s="1" t="s">
        <v>50</v>
      </c>
      <c r="F484" s="1" t="s">
        <v>414</v>
      </c>
      <c r="G484" s="1" t="s">
        <v>50</v>
      </c>
      <c r="H484" s="1"/>
      <c r="I484" s="1"/>
      <c r="J484" s="1" t="s">
        <v>54</v>
      </c>
      <c r="K484" s="1" t="s">
        <v>55</v>
      </c>
      <c r="L484" s="1"/>
      <c r="M484" s="1"/>
      <c r="N484" s="1"/>
      <c r="O484" s="1"/>
      <c r="P484" s="1"/>
      <c r="Q484" s="1"/>
      <c r="R484" s="1"/>
      <c r="S484" s="1"/>
      <c r="T484" s="1" t="s">
        <v>3151</v>
      </c>
      <c r="U484" s="1" t="s">
        <v>472</v>
      </c>
      <c r="V484" s="1" t="s">
        <v>136</v>
      </c>
      <c r="W484" s="1"/>
      <c r="X484" s="1"/>
      <c r="Y484" s="1"/>
      <c r="Z484" s="1"/>
      <c r="AA484" s="1"/>
      <c r="AB484" s="1" t="s">
        <v>50</v>
      </c>
      <c r="AC484" s="1" t="s">
        <v>58</v>
      </c>
      <c r="AD484" s="1"/>
      <c r="AE484" s="1"/>
      <c r="AF484" s="1"/>
      <c r="AG484" s="1" t="s">
        <v>10849</v>
      </c>
      <c r="AH484" s="1" t="s">
        <v>136</v>
      </c>
      <c r="AI484" s="1" t="s">
        <v>6470</v>
      </c>
      <c r="AJ484" s="1" t="s">
        <v>63</v>
      </c>
      <c r="AK484" s="1" t="s">
        <v>10830</v>
      </c>
      <c r="AL484" s="1" t="s">
        <v>10830</v>
      </c>
      <c r="AM484" s="1" t="s">
        <v>617</v>
      </c>
      <c r="AN484" s="1" t="str">
        <f t="shared" si="14"/>
        <v>2019</v>
      </c>
      <c r="AO484" s="1">
        <f t="shared" si="15"/>
        <v>29</v>
      </c>
      <c r="AP484" s="1" t="s">
        <v>79</v>
      </c>
      <c r="AQ484" s="1" t="s">
        <v>61</v>
      </c>
      <c r="AR484" s="1" t="s">
        <v>1216</v>
      </c>
      <c r="AS484" s="1" t="s">
        <v>387</v>
      </c>
      <c r="AT484" s="1" t="s">
        <v>1569</v>
      </c>
      <c r="AU484" s="1" t="s">
        <v>105</v>
      </c>
      <c r="AV484" s="1" t="s">
        <v>1560</v>
      </c>
      <c r="AW484" s="1"/>
      <c r="AX484" s="1"/>
    </row>
    <row r="485" spans="1:50">
      <c r="A485" s="1" t="s">
        <v>10852</v>
      </c>
      <c r="B485" s="1" t="s">
        <v>10851</v>
      </c>
      <c r="C485" s="1"/>
      <c r="D485" s="1"/>
      <c r="E485" s="1" t="s">
        <v>50</v>
      </c>
      <c r="F485" s="1" t="s">
        <v>414</v>
      </c>
      <c r="G485" s="1" t="s">
        <v>50</v>
      </c>
      <c r="H485" s="1"/>
      <c r="I485" s="1" t="s">
        <v>53</v>
      </c>
      <c r="J485" s="1"/>
      <c r="K485" s="1"/>
      <c r="L485" s="1"/>
      <c r="M485" s="1"/>
      <c r="N485" s="1"/>
      <c r="O485" s="1"/>
      <c r="P485" s="1"/>
      <c r="Q485" s="1"/>
      <c r="R485" s="1" t="s">
        <v>1440</v>
      </c>
      <c r="S485" s="1" t="s">
        <v>169</v>
      </c>
      <c r="T485" s="1"/>
      <c r="U485" s="1"/>
      <c r="V485" s="1"/>
      <c r="W485" s="1"/>
      <c r="X485" s="1"/>
      <c r="Y485" s="1"/>
      <c r="Z485" s="1"/>
      <c r="AA485" s="1"/>
      <c r="AB485" s="1" t="s">
        <v>50</v>
      </c>
      <c r="AC485" s="1"/>
      <c r="AD485" s="1"/>
      <c r="AE485" s="1"/>
      <c r="AF485" s="1"/>
      <c r="AG485" s="1" t="s">
        <v>1440</v>
      </c>
      <c r="AH485" s="1" t="s">
        <v>169</v>
      </c>
      <c r="AI485" s="1" t="s">
        <v>10852</v>
      </c>
      <c r="AJ485" s="1" t="s">
        <v>101</v>
      </c>
      <c r="AK485" s="1" t="s">
        <v>10830</v>
      </c>
      <c r="AL485" s="1" t="s">
        <v>10830</v>
      </c>
      <c r="AM485" s="1" t="s">
        <v>9293</v>
      </c>
      <c r="AN485" s="1" t="str">
        <f t="shared" si="14"/>
        <v>2020</v>
      </c>
      <c r="AO485" s="1">
        <f t="shared" si="15"/>
        <v>38</v>
      </c>
      <c r="AP485" s="1" t="s">
        <v>60</v>
      </c>
      <c r="AQ485" s="1" t="s">
        <v>61</v>
      </c>
      <c r="AR485" s="1" t="s">
        <v>255</v>
      </c>
      <c r="AS485" s="1" t="s">
        <v>256</v>
      </c>
      <c r="AT485" s="1" t="s">
        <v>257</v>
      </c>
      <c r="AU485" s="1" t="s">
        <v>859</v>
      </c>
      <c r="AV485" s="1" t="s">
        <v>1329</v>
      </c>
      <c r="AW485" s="1"/>
      <c r="AX485" s="1"/>
    </row>
    <row r="486" spans="1:50">
      <c r="A486" s="1" t="s">
        <v>10855</v>
      </c>
      <c r="B486" s="1" t="s">
        <v>10854</v>
      </c>
      <c r="C486" s="1"/>
      <c r="D486" s="1"/>
      <c r="E486" s="1" t="s">
        <v>50</v>
      </c>
      <c r="F486" s="1" t="s">
        <v>414</v>
      </c>
      <c r="G486" s="1" t="s">
        <v>50</v>
      </c>
      <c r="H486" s="1"/>
      <c r="I486" s="1"/>
      <c r="J486" s="1"/>
      <c r="K486" s="1"/>
      <c r="L486" s="1" t="s">
        <v>116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 t="s">
        <v>3072</v>
      </c>
      <c r="X486" s="1" t="s">
        <v>219</v>
      </c>
      <c r="Y486" s="1"/>
      <c r="Z486" s="1"/>
      <c r="AA486" s="1"/>
      <c r="AB486" s="1" t="s">
        <v>50</v>
      </c>
      <c r="AC486" s="1"/>
      <c r="AD486" s="1"/>
      <c r="AE486" s="1"/>
      <c r="AF486" s="1"/>
      <c r="AG486" s="1" t="s">
        <v>3072</v>
      </c>
      <c r="AH486" s="1" t="s">
        <v>219</v>
      </c>
      <c r="AI486" s="1" t="s">
        <v>10855</v>
      </c>
      <c r="AJ486" s="1" t="s">
        <v>78</v>
      </c>
      <c r="AK486" s="1" t="s">
        <v>10830</v>
      </c>
      <c r="AL486" s="1" t="s">
        <v>10830</v>
      </c>
      <c r="AM486" s="1" t="s">
        <v>10857</v>
      </c>
      <c r="AN486" s="1" t="str">
        <f t="shared" si="14"/>
        <v>2018</v>
      </c>
      <c r="AO486" s="1">
        <f t="shared" si="15"/>
        <v>27</v>
      </c>
      <c r="AP486" s="1" t="s">
        <v>79</v>
      </c>
      <c r="AQ486" s="1" t="s">
        <v>61</v>
      </c>
      <c r="AR486" s="1" t="s">
        <v>103</v>
      </c>
      <c r="AS486" s="1" t="s">
        <v>219</v>
      </c>
      <c r="AT486" s="1" t="s">
        <v>249</v>
      </c>
      <c r="AU486" s="1" t="s">
        <v>105</v>
      </c>
      <c r="AV486" s="1" t="s">
        <v>576</v>
      </c>
      <c r="AW486" s="1"/>
      <c r="AX486" s="1"/>
    </row>
    <row r="487" spans="1:50">
      <c r="A487" s="1" t="s">
        <v>10859</v>
      </c>
      <c r="B487" s="1" t="s">
        <v>10858</v>
      </c>
      <c r="C487" s="1"/>
      <c r="D487" s="1"/>
      <c r="E487" s="1" t="s">
        <v>50</v>
      </c>
      <c r="F487" s="1" t="s">
        <v>414</v>
      </c>
      <c r="G487" s="1" t="s">
        <v>50</v>
      </c>
      <c r="H487" s="1"/>
      <c r="I487" s="1" t="s">
        <v>53</v>
      </c>
      <c r="J487" s="1"/>
      <c r="K487" s="1"/>
      <c r="L487" s="1"/>
      <c r="M487" s="1"/>
      <c r="N487" s="1"/>
      <c r="O487" s="1"/>
      <c r="P487" s="1"/>
      <c r="Q487" s="1"/>
      <c r="R487" s="1" t="s">
        <v>472</v>
      </c>
      <c r="S487" s="1" t="s">
        <v>136</v>
      </c>
      <c r="T487" s="1"/>
      <c r="U487" s="1"/>
      <c r="V487" s="1"/>
      <c r="W487" s="1"/>
      <c r="X487" s="1"/>
      <c r="Y487" s="1"/>
      <c r="Z487" s="1"/>
      <c r="AA487" s="1"/>
      <c r="AB487" s="1" t="s">
        <v>50</v>
      </c>
      <c r="AC487" s="1"/>
      <c r="AD487" s="1"/>
      <c r="AE487" s="1"/>
      <c r="AF487" s="1"/>
      <c r="AG487" s="1" t="s">
        <v>472</v>
      </c>
      <c r="AH487" s="1" t="s">
        <v>136</v>
      </c>
      <c r="AI487" s="1" t="s">
        <v>10859</v>
      </c>
      <c r="AJ487" s="1" t="s">
        <v>367</v>
      </c>
      <c r="AK487" s="1" t="s">
        <v>10830</v>
      </c>
      <c r="AL487" s="1" t="s">
        <v>10830</v>
      </c>
      <c r="AM487" s="1" t="s">
        <v>7841</v>
      </c>
      <c r="AN487" s="1" t="str">
        <f t="shared" si="14"/>
        <v>2020</v>
      </c>
      <c r="AO487" s="1">
        <f t="shared" si="15"/>
        <v>26</v>
      </c>
      <c r="AP487" s="1" t="s">
        <v>60</v>
      </c>
      <c r="AQ487" s="1" t="s">
        <v>61</v>
      </c>
      <c r="AR487" s="1" t="s">
        <v>449</v>
      </c>
      <c r="AS487" s="1" t="s">
        <v>128</v>
      </c>
      <c r="AT487" s="1" t="s">
        <v>450</v>
      </c>
      <c r="AU487" s="1" t="s">
        <v>1051</v>
      </c>
      <c r="AV487" s="1" t="s">
        <v>1329</v>
      </c>
      <c r="AW487" s="1"/>
      <c r="AX487" s="1"/>
    </row>
    <row r="488" spans="1:50">
      <c r="A488" s="1" t="s">
        <v>10862</v>
      </c>
      <c r="B488" s="1" t="s">
        <v>10861</v>
      </c>
      <c r="C488" s="1"/>
      <c r="D488" s="1"/>
      <c r="E488" s="1" t="s">
        <v>50</v>
      </c>
      <c r="F488" s="1" t="s">
        <v>414</v>
      </c>
      <c r="G488" s="1" t="s">
        <v>50</v>
      </c>
      <c r="H488" s="1"/>
      <c r="I488" s="1" t="s">
        <v>53</v>
      </c>
      <c r="J488" s="1"/>
      <c r="K488" s="1" t="s">
        <v>55</v>
      </c>
      <c r="L488" s="1" t="s">
        <v>116</v>
      </c>
      <c r="M488" s="1"/>
      <c r="N488" s="1"/>
      <c r="O488" s="1"/>
      <c r="P488" s="1"/>
      <c r="Q488" s="1"/>
      <c r="R488" s="1" t="s">
        <v>3151</v>
      </c>
      <c r="S488" s="1" t="s">
        <v>58</v>
      </c>
      <c r="T488" s="1"/>
      <c r="U488" s="1" t="s">
        <v>50</v>
      </c>
      <c r="V488" s="1" t="s">
        <v>63</v>
      </c>
      <c r="W488" s="1" t="s">
        <v>3151</v>
      </c>
      <c r="X488" s="1" t="s">
        <v>169</v>
      </c>
      <c r="Y488" s="1"/>
      <c r="Z488" s="1"/>
      <c r="AA488" s="1"/>
      <c r="AB488" s="1" t="s">
        <v>50</v>
      </c>
      <c r="AC488" s="1"/>
      <c r="AD488" s="1"/>
      <c r="AE488" s="1"/>
      <c r="AF488" s="1"/>
      <c r="AG488" s="1" t="s">
        <v>10863</v>
      </c>
      <c r="AH488" s="1" t="s">
        <v>63</v>
      </c>
      <c r="AI488" s="1" t="s">
        <v>10862</v>
      </c>
      <c r="AJ488" s="1" t="s">
        <v>464</v>
      </c>
      <c r="AK488" s="1" t="s">
        <v>10830</v>
      </c>
      <c r="AL488" s="1" t="s">
        <v>10830</v>
      </c>
      <c r="AM488" s="1" t="s">
        <v>360</v>
      </c>
      <c r="AN488" s="1" t="str">
        <f t="shared" si="14"/>
        <v>2019</v>
      </c>
      <c r="AO488" s="1">
        <f t="shared" si="15"/>
        <v>30</v>
      </c>
      <c r="AP488" s="1" t="s">
        <v>60</v>
      </c>
      <c r="AQ488" s="1" t="s">
        <v>61</v>
      </c>
      <c r="AR488" s="1" t="s">
        <v>255</v>
      </c>
      <c r="AS488" s="1" t="s">
        <v>375</v>
      </c>
      <c r="AT488" s="1" t="s">
        <v>10628</v>
      </c>
      <c r="AU488" s="1" t="s">
        <v>427</v>
      </c>
      <c r="AV488" s="1" t="s">
        <v>1329</v>
      </c>
      <c r="AW488" s="1"/>
      <c r="AX488" s="1"/>
    </row>
    <row r="489" spans="1:50">
      <c r="A489" s="1" t="s">
        <v>10868</v>
      </c>
      <c r="B489" s="1" t="s">
        <v>10867</v>
      </c>
      <c r="C489" s="1"/>
      <c r="D489" s="1"/>
      <c r="E489" s="1"/>
      <c r="F489" s="1"/>
      <c r="G489" s="1" t="s">
        <v>55</v>
      </c>
      <c r="H489" s="1"/>
      <c r="I489" s="1" t="s">
        <v>53</v>
      </c>
      <c r="J489" s="1" t="s">
        <v>54</v>
      </c>
      <c r="K489" s="1"/>
      <c r="L489" s="1"/>
      <c r="M489" s="1"/>
      <c r="N489" s="1"/>
      <c r="O489" s="1"/>
      <c r="P489" s="1"/>
      <c r="Q489" s="1"/>
      <c r="R489" s="1" t="s">
        <v>3072</v>
      </c>
      <c r="S489" s="1" t="s">
        <v>958</v>
      </c>
      <c r="T489" s="1" t="s">
        <v>141</v>
      </c>
      <c r="U489" s="1"/>
      <c r="V489" s="1"/>
      <c r="W489" s="1"/>
      <c r="X489" s="1"/>
      <c r="Y489" s="1"/>
      <c r="Z489" s="1"/>
      <c r="AA489" s="1"/>
      <c r="AB489" s="1" t="s">
        <v>55</v>
      </c>
      <c r="AC489" s="1" t="s">
        <v>958</v>
      </c>
      <c r="AD489" s="1"/>
      <c r="AE489" s="1"/>
      <c r="AF489" s="1"/>
      <c r="AG489" s="1" t="s">
        <v>50</v>
      </c>
      <c r="AH489" s="1" t="s">
        <v>958</v>
      </c>
      <c r="AI489" s="1" t="s">
        <v>10868</v>
      </c>
      <c r="AJ489" s="1" t="s">
        <v>324</v>
      </c>
      <c r="AK489" s="1" t="s">
        <v>10869</v>
      </c>
      <c r="AL489" s="1" t="s">
        <v>10869</v>
      </c>
      <c r="AM489" s="1" t="s">
        <v>8450</v>
      </c>
      <c r="AN489" s="1" t="str">
        <f t="shared" si="14"/>
        <v>2020</v>
      </c>
      <c r="AO489" s="1">
        <f t="shared" si="15"/>
        <v>13</v>
      </c>
      <c r="AP489" s="1" t="s">
        <v>60</v>
      </c>
      <c r="AQ489" s="1" t="s">
        <v>61</v>
      </c>
      <c r="AR489" s="1" t="s">
        <v>135</v>
      </c>
      <c r="AS489" s="1" t="s">
        <v>555</v>
      </c>
      <c r="AT489" s="1" t="s">
        <v>10871</v>
      </c>
      <c r="AU489" s="1" t="s">
        <v>65</v>
      </c>
      <c r="AV489" s="1" t="s">
        <v>1329</v>
      </c>
      <c r="AW489" s="1" t="s">
        <v>116</v>
      </c>
      <c r="AX489" s="1" t="s">
        <v>1674</v>
      </c>
    </row>
    <row r="490" spans="1:50">
      <c r="A490" s="1" t="s">
        <v>10873</v>
      </c>
      <c r="B490" s="1" t="s">
        <v>10872</v>
      </c>
      <c r="C490" s="1"/>
      <c r="D490" s="1"/>
      <c r="E490" s="1"/>
      <c r="F490" s="1"/>
      <c r="G490" s="1" t="s">
        <v>55</v>
      </c>
      <c r="H490" s="1"/>
      <c r="I490" s="1" t="s">
        <v>53</v>
      </c>
      <c r="J490" s="1"/>
      <c r="K490" s="1"/>
      <c r="L490" s="1" t="s">
        <v>116</v>
      </c>
      <c r="M490" s="1"/>
      <c r="N490" s="1"/>
      <c r="O490" s="1"/>
      <c r="P490" s="1"/>
      <c r="Q490" s="1"/>
      <c r="R490" s="1" t="s">
        <v>986</v>
      </c>
      <c r="S490" s="1" t="s">
        <v>500</v>
      </c>
      <c r="T490" s="1"/>
      <c r="U490" s="1"/>
      <c r="V490" s="1"/>
      <c r="W490" s="1" t="s">
        <v>148</v>
      </c>
      <c r="X490" s="1" t="s">
        <v>500</v>
      </c>
      <c r="Y490" s="1"/>
      <c r="Z490" s="1"/>
      <c r="AA490" s="1"/>
      <c r="AB490" s="1" t="s">
        <v>55</v>
      </c>
      <c r="AC490" s="1"/>
      <c r="AD490" s="1"/>
      <c r="AE490" s="1"/>
      <c r="AF490" s="1"/>
      <c r="AG490" s="1" t="s">
        <v>8630</v>
      </c>
      <c r="AH490" s="1" t="s">
        <v>500</v>
      </c>
      <c r="AI490" s="1" t="s">
        <v>10873</v>
      </c>
      <c r="AJ490" s="1" t="s">
        <v>187</v>
      </c>
      <c r="AK490" s="1" t="s">
        <v>10869</v>
      </c>
      <c r="AL490" s="1" t="s">
        <v>10869</v>
      </c>
      <c r="AM490" s="1" t="s">
        <v>10522</v>
      </c>
      <c r="AN490" s="1" t="str">
        <f t="shared" si="14"/>
        <v>2020</v>
      </c>
      <c r="AO490" s="1">
        <f t="shared" si="15"/>
        <v>9</v>
      </c>
      <c r="AP490" s="1" t="s">
        <v>79</v>
      </c>
      <c r="AQ490" s="1" t="s">
        <v>61</v>
      </c>
      <c r="AR490" s="1" t="s">
        <v>1271</v>
      </c>
      <c r="AS490" s="1" t="s">
        <v>299</v>
      </c>
      <c r="AT490" s="1" t="s">
        <v>10875</v>
      </c>
      <c r="AU490" s="1" t="s">
        <v>65</v>
      </c>
      <c r="AV490" s="1" t="s">
        <v>5302</v>
      </c>
      <c r="AW490" s="1"/>
      <c r="AX490" s="1"/>
    </row>
    <row r="491" spans="1:50">
      <c r="A491" s="1" t="s">
        <v>10877</v>
      </c>
      <c r="B491" s="1" t="s">
        <v>10876</v>
      </c>
      <c r="C491" s="1"/>
      <c r="D491" s="1"/>
      <c r="E491" s="1"/>
      <c r="F491" s="1"/>
      <c r="G491" s="1" t="s">
        <v>55</v>
      </c>
      <c r="H491" s="1"/>
      <c r="I491" s="1" t="s">
        <v>53</v>
      </c>
      <c r="J491" s="1"/>
      <c r="K491" s="1"/>
      <c r="L491" s="1" t="s">
        <v>116</v>
      </c>
      <c r="M491" s="1"/>
      <c r="N491" s="1"/>
      <c r="O491" s="1"/>
      <c r="P491" s="1"/>
      <c r="Q491" s="1"/>
      <c r="R491" s="1" t="s">
        <v>3072</v>
      </c>
      <c r="S491" s="1" t="s">
        <v>273</v>
      </c>
      <c r="T491" s="1"/>
      <c r="U491" s="1"/>
      <c r="V491" s="1"/>
      <c r="W491" s="1" t="s">
        <v>986</v>
      </c>
      <c r="X491" s="1" t="s">
        <v>500</v>
      </c>
      <c r="Y491" s="1"/>
      <c r="Z491" s="1"/>
      <c r="AA491" s="1"/>
      <c r="AB491" s="1" t="s">
        <v>55</v>
      </c>
      <c r="AC491" s="1"/>
      <c r="AD491" s="1"/>
      <c r="AE491" s="1"/>
      <c r="AF491" s="1"/>
      <c r="AG491" s="1" t="s">
        <v>4027</v>
      </c>
      <c r="AH491" s="1" t="s">
        <v>273</v>
      </c>
      <c r="AI491" s="1" t="s">
        <v>10877</v>
      </c>
      <c r="AJ491" s="1" t="s">
        <v>247</v>
      </c>
      <c r="AK491" s="1" t="s">
        <v>10869</v>
      </c>
      <c r="AL491" s="1" t="s">
        <v>10869</v>
      </c>
      <c r="AM491" s="1" t="s">
        <v>606</v>
      </c>
      <c r="AN491" s="1" t="str">
        <f t="shared" si="14"/>
        <v>2020</v>
      </c>
      <c r="AO491" s="1">
        <f t="shared" si="15"/>
        <v>15</v>
      </c>
      <c r="AP491" s="1" t="s">
        <v>79</v>
      </c>
      <c r="AQ491" s="1" t="s">
        <v>102</v>
      </c>
      <c r="AR491" s="1" t="s">
        <v>103</v>
      </c>
      <c r="AS491" s="1" t="s">
        <v>382</v>
      </c>
      <c r="AT491" s="1" t="s">
        <v>997</v>
      </c>
      <c r="AU491" s="1" t="s">
        <v>65</v>
      </c>
      <c r="AV491" s="1" t="s">
        <v>576</v>
      </c>
      <c r="AW491" s="1" t="s">
        <v>116</v>
      </c>
      <c r="AX491" s="1" t="s">
        <v>1674</v>
      </c>
    </row>
    <row r="492" spans="1:50">
      <c r="A492" s="1" t="s">
        <v>10880</v>
      </c>
      <c r="B492" s="1" t="s">
        <v>10879</v>
      </c>
      <c r="C492" s="1" t="s">
        <v>50</v>
      </c>
      <c r="D492" s="1" t="s">
        <v>125</v>
      </c>
      <c r="E492" s="1"/>
      <c r="F492" s="1"/>
      <c r="G492" s="1" t="s">
        <v>55</v>
      </c>
      <c r="H492" s="1" t="s">
        <v>472</v>
      </c>
      <c r="I492" s="1"/>
      <c r="J492" s="1"/>
      <c r="K492" s="1"/>
      <c r="L492" s="1"/>
      <c r="M492" s="1"/>
      <c r="N492" s="1"/>
      <c r="O492" s="1"/>
      <c r="P492" s="1"/>
      <c r="Q492" s="1" t="s">
        <v>382</v>
      </c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 t="s">
        <v>55</v>
      </c>
      <c r="AC492" s="1"/>
      <c r="AD492" s="1"/>
      <c r="AE492" s="1"/>
      <c r="AF492" s="1"/>
      <c r="AG492" s="1" t="s">
        <v>472</v>
      </c>
      <c r="AH492" s="1" t="s">
        <v>382</v>
      </c>
      <c r="AI492" s="1" t="s">
        <v>10880</v>
      </c>
      <c r="AJ492" s="1" t="s">
        <v>809</v>
      </c>
      <c r="AK492" s="1" t="s">
        <v>10869</v>
      </c>
      <c r="AL492" s="1" t="s">
        <v>10869</v>
      </c>
      <c r="AM492" s="1" t="s">
        <v>10847</v>
      </c>
      <c r="AN492" s="1" t="str">
        <f t="shared" si="14"/>
        <v>2020</v>
      </c>
      <c r="AO492" s="1">
        <f t="shared" si="15"/>
        <v>36</v>
      </c>
      <c r="AP492" s="1" t="s">
        <v>79</v>
      </c>
      <c r="AQ492" s="1" t="s">
        <v>61</v>
      </c>
      <c r="AR492" s="1" t="s">
        <v>103</v>
      </c>
      <c r="AS492" s="1" t="s">
        <v>180</v>
      </c>
      <c r="AT492" s="1" t="s">
        <v>525</v>
      </c>
      <c r="AU492" s="1" t="s">
        <v>4093</v>
      </c>
      <c r="AV492" s="1" t="s">
        <v>452</v>
      </c>
      <c r="AW492" s="1" t="s">
        <v>116</v>
      </c>
      <c r="AX492" s="1" t="s">
        <v>1674</v>
      </c>
    </row>
    <row r="493" spans="1:50">
      <c r="A493" s="1" t="s">
        <v>10886</v>
      </c>
      <c r="B493" s="1" t="s">
        <v>10885</v>
      </c>
      <c r="C493" s="1"/>
      <c r="D493" s="1"/>
      <c r="E493" s="1"/>
      <c r="F493" s="1"/>
      <c r="G493" s="1" t="s">
        <v>55</v>
      </c>
      <c r="H493" s="1"/>
      <c r="I493" s="1" t="s">
        <v>53</v>
      </c>
      <c r="J493" s="1"/>
      <c r="K493" s="1"/>
      <c r="L493" s="1"/>
      <c r="M493" s="1"/>
      <c r="N493" s="1"/>
      <c r="O493" s="1"/>
      <c r="P493" s="1"/>
      <c r="Q493" s="1"/>
      <c r="R493" s="1" t="s">
        <v>472</v>
      </c>
      <c r="S493" s="1" t="s">
        <v>219</v>
      </c>
      <c r="T493" s="1"/>
      <c r="U493" s="1"/>
      <c r="V493" s="1"/>
      <c r="W493" s="1"/>
      <c r="X493" s="1"/>
      <c r="Y493" s="1"/>
      <c r="Z493" s="1"/>
      <c r="AA493" s="1"/>
      <c r="AB493" s="1" t="s">
        <v>55</v>
      </c>
      <c r="AC493" s="1"/>
      <c r="AD493" s="1"/>
      <c r="AE493" s="1"/>
      <c r="AF493" s="1"/>
      <c r="AG493" s="1" t="s">
        <v>472</v>
      </c>
      <c r="AH493" s="1" t="s">
        <v>219</v>
      </c>
      <c r="AI493" s="1" t="s">
        <v>10886</v>
      </c>
      <c r="AJ493" s="1" t="s">
        <v>530</v>
      </c>
      <c r="AK493" s="1" t="s">
        <v>10869</v>
      </c>
      <c r="AL493" s="1" t="s">
        <v>10869</v>
      </c>
      <c r="AM493" s="1" t="s">
        <v>9574</v>
      </c>
      <c r="AN493" s="1" t="str">
        <f t="shared" si="14"/>
        <v>2018</v>
      </c>
      <c r="AO493" s="1">
        <f t="shared" si="15"/>
        <v>31</v>
      </c>
      <c r="AP493" s="1" t="s">
        <v>60</v>
      </c>
      <c r="AQ493" s="1" t="s">
        <v>61</v>
      </c>
      <c r="AR493" s="1" t="s">
        <v>466</v>
      </c>
      <c r="AS493" s="1" t="s">
        <v>180</v>
      </c>
      <c r="AT493" s="1" t="s">
        <v>10888</v>
      </c>
      <c r="AU493" s="1" t="s">
        <v>4368</v>
      </c>
      <c r="AV493" s="1" t="s">
        <v>1329</v>
      </c>
      <c r="AW493" s="1" t="s">
        <v>116</v>
      </c>
      <c r="AX493" s="1" t="s">
        <v>1674</v>
      </c>
    </row>
    <row r="494" spans="1:50">
      <c r="A494" s="1" t="s">
        <v>10893</v>
      </c>
      <c r="B494" s="1" t="s">
        <v>10892</v>
      </c>
      <c r="C494" s="1"/>
      <c r="D494" s="1"/>
      <c r="E494" s="1"/>
      <c r="F494" s="1"/>
      <c r="G494" s="1" t="s">
        <v>55</v>
      </c>
      <c r="H494" s="1"/>
      <c r="I494" s="1" t="s">
        <v>53</v>
      </c>
      <c r="J494" s="1"/>
      <c r="K494" s="1"/>
      <c r="L494" s="1" t="s">
        <v>116</v>
      </c>
      <c r="M494" s="1"/>
      <c r="N494" s="1"/>
      <c r="O494" s="1"/>
      <c r="P494" s="1"/>
      <c r="Q494" s="1"/>
      <c r="R494" s="1" t="s">
        <v>715</v>
      </c>
      <c r="S494" s="1" t="s">
        <v>382</v>
      </c>
      <c r="T494" s="1"/>
      <c r="U494" s="1"/>
      <c r="V494" s="1"/>
      <c r="W494" s="1" t="s">
        <v>50</v>
      </c>
      <c r="X494" s="1" t="s">
        <v>500</v>
      </c>
      <c r="Y494" s="1"/>
      <c r="Z494" s="1"/>
      <c r="AA494" s="1"/>
      <c r="AB494" s="1" t="s">
        <v>55</v>
      </c>
      <c r="AC494" s="1"/>
      <c r="AD494" s="1"/>
      <c r="AE494" s="1"/>
      <c r="AF494" s="1"/>
      <c r="AG494" s="1" t="s">
        <v>4027</v>
      </c>
      <c r="AH494" s="1" t="s">
        <v>500</v>
      </c>
      <c r="AI494" s="1" t="s">
        <v>10893</v>
      </c>
      <c r="AJ494" s="1" t="s">
        <v>375</v>
      </c>
      <c r="AK494" s="1" t="s">
        <v>10869</v>
      </c>
      <c r="AL494" s="1" t="s">
        <v>10869</v>
      </c>
      <c r="AM494" s="1" t="s">
        <v>10895</v>
      </c>
      <c r="AN494" s="1" t="str">
        <f t="shared" si="14"/>
        <v>2015</v>
      </c>
      <c r="AO494" s="1">
        <f t="shared" si="15"/>
        <v>51</v>
      </c>
      <c r="AP494" s="1" t="s">
        <v>60</v>
      </c>
      <c r="AQ494" s="1" t="s">
        <v>61</v>
      </c>
      <c r="AR494" s="1" t="s">
        <v>135</v>
      </c>
      <c r="AS494" s="1" t="s">
        <v>389</v>
      </c>
      <c r="AT494" s="1" t="s">
        <v>1120</v>
      </c>
      <c r="AU494" s="1" t="s">
        <v>377</v>
      </c>
      <c r="AV494" s="1" t="s">
        <v>5302</v>
      </c>
      <c r="AW494" s="1" t="s">
        <v>116</v>
      </c>
      <c r="AX494" s="1" t="s">
        <v>1674</v>
      </c>
    </row>
    <row r="495" spans="1:50">
      <c r="A495" s="1" t="s">
        <v>10897</v>
      </c>
      <c r="B495" s="1" t="s">
        <v>10896</v>
      </c>
      <c r="C495" s="1"/>
      <c r="D495" s="1"/>
      <c r="E495" s="1"/>
      <c r="F495" s="1"/>
      <c r="G495" s="1" t="s">
        <v>55</v>
      </c>
      <c r="H495" s="1"/>
      <c r="I495" s="1" t="s">
        <v>53</v>
      </c>
      <c r="J495" s="1" t="s">
        <v>54</v>
      </c>
      <c r="K495" s="1"/>
      <c r="L495" s="1"/>
      <c r="M495" s="1"/>
      <c r="N495" s="1"/>
      <c r="O495" s="1"/>
      <c r="P495" s="1"/>
      <c r="Q495" s="1"/>
      <c r="R495" s="1" t="s">
        <v>472</v>
      </c>
      <c r="S495" s="1" t="s">
        <v>958</v>
      </c>
      <c r="T495" s="1" t="s">
        <v>50</v>
      </c>
      <c r="U495" s="1"/>
      <c r="V495" s="1"/>
      <c r="W495" s="1"/>
      <c r="X495" s="1"/>
      <c r="Y495" s="1"/>
      <c r="Z495" s="1"/>
      <c r="AA495" s="1"/>
      <c r="AB495" s="1" t="s">
        <v>55</v>
      </c>
      <c r="AC495" s="1" t="s">
        <v>958</v>
      </c>
      <c r="AD495" s="1"/>
      <c r="AE495" s="1"/>
      <c r="AF495" s="1"/>
      <c r="AG495" s="1" t="s">
        <v>148</v>
      </c>
      <c r="AH495" s="1" t="s">
        <v>958</v>
      </c>
      <c r="AI495" s="1" t="s">
        <v>10897</v>
      </c>
      <c r="AJ495" s="1" t="s">
        <v>160</v>
      </c>
      <c r="AK495" s="1" t="s">
        <v>10869</v>
      </c>
      <c r="AL495" s="1" t="s">
        <v>10869</v>
      </c>
      <c r="AM495" s="1" t="s">
        <v>9011</v>
      </c>
      <c r="AN495" s="1" t="str">
        <f t="shared" si="14"/>
        <v>2020</v>
      </c>
      <c r="AO495" s="1">
        <f t="shared" si="15"/>
        <v>58</v>
      </c>
      <c r="AP495" s="1" t="s">
        <v>60</v>
      </c>
      <c r="AQ495" s="1" t="s">
        <v>61</v>
      </c>
      <c r="AR495" s="1" t="s">
        <v>127</v>
      </c>
      <c r="AS495" s="1" t="s">
        <v>256</v>
      </c>
      <c r="AT495" s="1" t="s">
        <v>9313</v>
      </c>
      <c r="AU495" s="1" t="s">
        <v>354</v>
      </c>
      <c r="AV495" s="1" t="s">
        <v>1560</v>
      </c>
      <c r="AW495" s="1" t="s">
        <v>116</v>
      </c>
      <c r="AX495" s="1" t="s">
        <v>1674</v>
      </c>
    </row>
    <row r="496" spans="1:50">
      <c r="A496" s="1" t="s">
        <v>10902</v>
      </c>
      <c r="B496" s="1" t="s">
        <v>10901</v>
      </c>
      <c r="C496" s="1"/>
      <c r="D496" s="1"/>
      <c r="E496" s="1"/>
      <c r="F496" s="1"/>
      <c r="G496" s="1" t="s">
        <v>55</v>
      </c>
      <c r="H496" s="1"/>
      <c r="I496" s="1" t="s">
        <v>53</v>
      </c>
      <c r="J496" s="1"/>
      <c r="K496" s="1"/>
      <c r="L496" s="1"/>
      <c r="M496" s="1"/>
      <c r="N496" s="1"/>
      <c r="O496" s="1"/>
      <c r="P496" s="1"/>
      <c r="Q496" s="1"/>
      <c r="R496" s="1" t="s">
        <v>176</v>
      </c>
      <c r="S496" s="1" t="s">
        <v>500</v>
      </c>
      <c r="T496" s="1"/>
      <c r="U496" s="1"/>
      <c r="V496" s="1"/>
      <c r="W496" s="1"/>
      <c r="X496" s="1"/>
      <c r="Y496" s="1"/>
      <c r="Z496" s="1"/>
      <c r="AA496" s="1"/>
      <c r="AB496" s="1" t="s">
        <v>55</v>
      </c>
      <c r="AC496" s="1"/>
      <c r="AD496" s="1"/>
      <c r="AE496" s="1"/>
      <c r="AF496" s="1"/>
      <c r="AG496" s="1" t="s">
        <v>176</v>
      </c>
      <c r="AH496" s="1" t="s">
        <v>500</v>
      </c>
      <c r="AI496" s="1" t="s">
        <v>10902</v>
      </c>
      <c r="AJ496" s="1" t="s">
        <v>149</v>
      </c>
      <c r="AK496" s="1" t="s">
        <v>10869</v>
      </c>
      <c r="AL496" s="1" t="s">
        <v>10869</v>
      </c>
      <c r="AM496" s="1" t="s">
        <v>1265</v>
      </c>
      <c r="AN496" s="1" t="str">
        <f t="shared" si="14"/>
        <v>2019</v>
      </c>
      <c r="AO496" s="1">
        <f t="shared" si="15"/>
        <v>38</v>
      </c>
      <c r="AP496" s="1" t="s">
        <v>60</v>
      </c>
      <c r="AQ496" s="1" t="s">
        <v>61</v>
      </c>
      <c r="AR496" s="1" t="s">
        <v>3928</v>
      </c>
      <c r="AS496" s="1" t="s">
        <v>515</v>
      </c>
      <c r="AT496" s="1" t="s">
        <v>10904</v>
      </c>
      <c r="AU496" s="1" t="s">
        <v>105</v>
      </c>
      <c r="AV496" s="1" t="s">
        <v>1329</v>
      </c>
      <c r="AW496" s="1" t="s">
        <v>116</v>
      </c>
      <c r="AX496" s="1" t="s">
        <v>1674</v>
      </c>
    </row>
    <row r="497" spans="1:50">
      <c r="A497" s="1" t="s">
        <v>10906</v>
      </c>
      <c r="B497" s="1" t="s">
        <v>10905</v>
      </c>
      <c r="C497" s="1"/>
      <c r="D497" s="1"/>
      <c r="E497" s="1"/>
      <c r="F497" s="1"/>
      <c r="G497" s="1" t="s">
        <v>53</v>
      </c>
      <c r="H497" s="1"/>
      <c r="I497" s="1"/>
      <c r="J497" s="1"/>
      <c r="K497" s="1" t="s">
        <v>55</v>
      </c>
      <c r="L497" s="1" t="s">
        <v>116</v>
      </c>
      <c r="M497" s="1"/>
      <c r="N497" s="1"/>
      <c r="O497" s="1"/>
      <c r="P497" s="1"/>
      <c r="Q497" s="1"/>
      <c r="R497" s="1"/>
      <c r="S497" s="1"/>
      <c r="T497" s="1"/>
      <c r="U497" s="1" t="s">
        <v>50</v>
      </c>
      <c r="V497" s="1" t="s">
        <v>500</v>
      </c>
      <c r="W497" s="1" t="s">
        <v>986</v>
      </c>
      <c r="X497" s="1" t="s">
        <v>500</v>
      </c>
      <c r="Y497" s="1"/>
      <c r="Z497" s="1"/>
      <c r="AA497" s="1"/>
      <c r="AB497" s="1" t="s">
        <v>53</v>
      </c>
      <c r="AC497" s="1"/>
      <c r="AD497" s="1"/>
      <c r="AE497" s="1"/>
      <c r="AF497" s="1"/>
      <c r="AG497" s="1" t="s">
        <v>4133</v>
      </c>
      <c r="AH497" s="1" t="s">
        <v>500</v>
      </c>
      <c r="AI497" s="1" t="s">
        <v>10906</v>
      </c>
      <c r="AJ497" s="1" t="s">
        <v>101</v>
      </c>
      <c r="AK497" s="1" t="s">
        <v>10869</v>
      </c>
      <c r="AL497" s="1" t="s">
        <v>10869</v>
      </c>
      <c r="AM497" s="1" t="s">
        <v>1265</v>
      </c>
      <c r="AN497" s="1" t="str">
        <f t="shared" si="14"/>
        <v>2019</v>
      </c>
      <c r="AO497" s="1">
        <f t="shared" si="15"/>
        <v>37</v>
      </c>
      <c r="AP497" s="1" t="s">
        <v>60</v>
      </c>
      <c r="AQ497" s="1" t="s">
        <v>61</v>
      </c>
      <c r="AR497" s="1" t="s">
        <v>135</v>
      </c>
      <c r="AS497" s="1" t="s">
        <v>310</v>
      </c>
      <c r="AT497" s="1" t="s">
        <v>5905</v>
      </c>
      <c r="AU497" s="1" t="s">
        <v>4093</v>
      </c>
      <c r="AV497" s="1" t="s">
        <v>2336</v>
      </c>
      <c r="AW497" s="1" t="s">
        <v>116</v>
      </c>
      <c r="AX497" s="1" t="s">
        <v>1674</v>
      </c>
    </row>
    <row r="498" spans="1:50">
      <c r="A498" s="1" t="s">
        <v>10909</v>
      </c>
      <c r="B498" s="1" t="s">
        <v>10908</v>
      </c>
      <c r="C498" s="1" t="s">
        <v>50</v>
      </c>
      <c r="D498" s="1" t="s">
        <v>125</v>
      </c>
      <c r="E498" s="1"/>
      <c r="F498" s="1"/>
      <c r="G498" s="1" t="s">
        <v>53</v>
      </c>
      <c r="H498" s="1" t="s">
        <v>50</v>
      </c>
      <c r="I498" s="1"/>
      <c r="J498" s="1"/>
      <c r="K498" s="1" t="s">
        <v>55</v>
      </c>
      <c r="L498" s="1" t="s">
        <v>116</v>
      </c>
      <c r="M498" s="1"/>
      <c r="N498" s="1"/>
      <c r="O498" s="1"/>
      <c r="P498" s="1"/>
      <c r="Q498" s="1" t="s">
        <v>958</v>
      </c>
      <c r="R498" s="1"/>
      <c r="S498" s="1"/>
      <c r="T498" s="1"/>
      <c r="U498" s="1" t="s">
        <v>50</v>
      </c>
      <c r="V498" s="1" t="s">
        <v>273</v>
      </c>
      <c r="W498" s="1" t="s">
        <v>53</v>
      </c>
      <c r="X498" s="1" t="s">
        <v>273</v>
      </c>
      <c r="Y498" s="1"/>
      <c r="Z498" s="1"/>
      <c r="AA498" s="1"/>
      <c r="AB498" s="1" t="s">
        <v>53</v>
      </c>
      <c r="AC498" s="1"/>
      <c r="AD498" s="1"/>
      <c r="AE498" s="1"/>
      <c r="AF498" s="1"/>
      <c r="AG498" s="1" t="s">
        <v>55</v>
      </c>
      <c r="AH498" s="1" t="s">
        <v>273</v>
      </c>
      <c r="AI498" s="1" t="s">
        <v>10909</v>
      </c>
      <c r="AJ498" s="1" t="s">
        <v>1033</v>
      </c>
      <c r="AK498" s="1" t="s">
        <v>10910</v>
      </c>
      <c r="AL498" s="1" t="s">
        <v>10910</v>
      </c>
      <c r="AM498" s="1" t="s">
        <v>1334</v>
      </c>
      <c r="AN498" s="1" t="str">
        <f t="shared" si="14"/>
        <v>2018</v>
      </c>
      <c r="AO498" s="1">
        <f t="shared" si="15"/>
        <v>71</v>
      </c>
      <c r="AP498" s="1" t="s">
        <v>79</v>
      </c>
      <c r="AQ498" s="1" t="s">
        <v>61</v>
      </c>
      <c r="AR498" s="1" t="s">
        <v>449</v>
      </c>
      <c r="AS498" s="1" t="s">
        <v>310</v>
      </c>
      <c r="AT498" s="1" t="s">
        <v>495</v>
      </c>
      <c r="AU498" s="1" t="s">
        <v>311</v>
      </c>
      <c r="AV498" s="1" t="s">
        <v>452</v>
      </c>
      <c r="AW498" s="1" t="s">
        <v>116</v>
      </c>
      <c r="AX498" s="1" t="s">
        <v>1674</v>
      </c>
    </row>
    <row r="499" spans="1:50">
      <c r="A499" s="1" t="s">
        <v>10913</v>
      </c>
      <c r="B499" s="1" t="s">
        <v>10912</v>
      </c>
      <c r="C499" s="1"/>
      <c r="D499" s="1"/>
      <c r="E499" s="1"/>
      <c r="F499" s="1"/>
      <c r="G499" s="1" t="s">
        <v>55</v>
      </c>
      <c r="H499" s="1"/>
      <c r="I499" s="1" t="s">
        <v>53</v>
      </c>
      <c r="J499" s="1" t="s">
        <v>54</v>
      </c>
      <c r="K499" s="1"/>
      <c r="L499" s="1"/>
      <c r="M499" s="1"/>
      <c r="N499" s="1"/>
      <c r="O499" s="1"/>
      <c r="P499" s="1"/>
      <c r="Q499" s="1"/>
      <c r="R499" s="1" t="s">
        <v>715</v>
      </c>
      <c r="S499" s="1" t="s">
        <v>136</v>
      </c>
      <c r="T499" s="1" t="s">
        <v>986</v>
      </c>
      <c r="U499" s="1"/>
      <c r="V499" s="1"/>
      <c r="W499" s="1"/>
      <c r="X499" s="1"/>
      <c r="Y499" s="1"/>
      <c r="Z499" s="1"/>
      <c r="AA499" s="1"/>
      <c r="AB499" s="1" t="s">
        <v>55</v>
      </c>
      <c r="AC499" s="1" t="s">
        <v>273</v>
      </c>
      <c r="AD499" s="1"/>
      <c r="AE499" s="1"/>
      <c r="AF499" s="1"/>
      <c r="AG499" s="1" t="s">
        <v>2810</v>
      </c>
      <c r="AH499" s="1" t="s">
        <v>273</v>
      </c>
      <c r="AI499" s="1" t="s">
        <v>10913</v>
      </c>
      <c r="AJ499" s="1" t="s">
        <v>301</v>
      </c>
      <c r="AK499" s="1" t="s">
        <v>10910</v>
      </c>
      <c r="AL499" s="1" t="s">
        <v>10910</v>
      </c>
      <c r="AM499" s="1" t="s">
        <v>10915</v>
      </c>
      <c r="AN499" s="1" t="str">
        <f t="shared" si="14"/>
        <v>1982</v>
      </c>
      <c r="AO499" s="1">
        <f t="shared" si="15"/>
        <v>15</v>
      </c>
      <c r="AP499" s="1" t="s">
        <v>60</v>
      </c>
      <c r="AQ499" s="1" t="s">
        <v>102</v>
      </c>
      <c r="AR499" s="1" t="s">
        <v>135</v>
      </c>
      <c r="AS499" s="1" t="s">
        <v>219</v>
      </c>
      <c r="AT499" s="1" t="s">
        <v>1597</v>
      </c>
      <c r="AU499" s="1" t="s">
        <v>354</v>
      </c>
      <c r="AV499" s="1" t="s">
        <v>955</v>
      </c>
      <c r="AW499" s="1" t="s">
        <v>116</v>
      </c>
      <c r="AX499" s="1" t="s">
        <v>1674</v>
      </c>
    </row>
    <row r="500" spans="1:50">
      <c r="A500" s="1" t="s">
        <v>10917</v>
      </c>
      <c r="B500" s="1" t="s">
        <v>10916</v>
      </c>
      <c r="C500" s="1"/>
      <c r="D500" s="1"/>
      <c r="E500" s="1"/>
      <c r="F500" s="1"/>
      <c r="G500" s="1" t="s">
        <v>49</v>
      </c>
      <c r="H500" s="1"/>
      <c r="I500" s="1" t="s">
        <v>53</v>
      </c>
      <c r="J500" s="1"/>
      <c r="K500" s="1"/>
      <c r="L500" s="1"/>
      <c r="M500" s="1"/>
      <c r="N500" s="1"/>
      <c r="O500" s="1"/>
      <c r="P500" s="1"/>
      <c r="Q500" s="1"/>
      <c r="R500" s="1" t="s">
        <v>715</v>
      </c>
      <c r="S500" s="1" t="s">
        <v>136</v>
      </c>
      <c r="T500" s="1"/>
      <c r="U500" s="1"/>
      <c r="V500" s="1"/>
      <c r="W500" s="1"/>
      <c r="X500" s="1"/>
      <c r="Y500" s="1"/>
      <c r="Z500" s="1"/>
      <c r="AA500" s="1"/>
      <c r="AB500" s="1" t="s">
        <v>49</v>
      </c>
      <c r="AC500" s="1"/>
      <c r="AD500" s="1"/>
      <c r="AE500" s="1"/>
      <c r="AF500" s="1"/>
      <c r="AG500" s="1" t="s">
        <v>715</v>
      </c>
      <c r="AH500" s="1" t="s">
        <v>136</v>
      </c>
      <c r="AI500" s="1" t="s">
        <v>10917</v>
      </c>
      <c r="AJ500" s="1" t="s">
        <v>197</v>
      </c>
      <c r="AK500" s="1" t="s">
        <v>10910</v>
      </c>
      <c r="AL500" s="1" t="s">
        <v>10910</v>
      </c>
      <c r="AM500" s="1" t="s">
        <v>10919</v>
      </c>
      <c r="AN500" s="1" t="str">
        <f t="shared" si="14"/>
        <v>2014</v>
      </c>
      <c r="AO500" s="1">
        <f t="shared" si="15"/>
        <v>11</v>
      </c>
      <c r="AP500" s="1" t="s">
        <v>60</v>
      </c>
      <c r="AQ500" s="1" t="s">
        <v>61</v>
      </c>
      <c r="AR500" s="1" t="s">
        <v>449</v>
      </c>
      <c r="AS500" s="1" t="s">
        <v>240</v>
      </c>
      <c r="AT500" s="1" t="s">
        <v>8185</v>
      </c>
      <c r="AU500" s="1" t="s">
        <v>65</v>
      </c>
      <c r="AV500" s="1" t="s">
        <v>183</v>
      </c>
      <c r="AW500" s="1" t="s">
        <v>116</v>
      </c>
      <c r="AX500" s="1" t="s">
        <v>1674</v>
      </c>
    </row>
    <row r="501" spans="1:50">
      <c r="A501" s="1" t="s">
        <v>10921</v>
      </c>
      <c r="B501" s="1" t="s">
        <v>10920</v>
      </c>
      <c r="C501" s="1" t="s">
        <v>50</v>
      </c>
      <c r="D501" s="1" t="s">
        <v>125</v>
      </c>
      <c r="E501" s="1"/>
      <c r="F501" s="1"/>
      <c r="G501" s="1" t="s">
        <v>55</v>
      </c>
      <c r="H501" s="1" t="s">
        <v>986</v>
      </c>
      <c r="I501" s="1"/>
      <c r="J501" s="1"/>
      <c r="K501" s="1"/>
      <c r="L501" s="1" t="s">
        <v>116</v>
      </c>
      <c r="M501" s="1"/>
      <c r="N501" s="1"/>
      <c r="O501" s="1"/>
      <c r="P501" s="1"/>
      <c r="Q501" s="1" t="s">
        <v>958</v>
      </c>
      <c r="R501" s="1"/>
      <c r="S501" s="1"/>
      <c r="T501" s="1"/>
      <c r="U501" s="1"/>
      <c r="V501" s="1"/>
      <c r="W501" s="1" t="s">
        <v>4133</v>
      </c>
      <c r="X501" s="1" t="s">
        <v>273</v>
      </c>
      <c r="Y501" s="1"/>
      <c r="Z501" s="1"/>
      <c r="AA501" s="1"/>
      <c r="AB501" s="1" t="s">
        <v>55</v>
      </c>
      <c r="AC501" s="1"/>
      <c r="AD501" s="1"/>
      <c r="AE501" s="1"/>
      <c r="AF501" s="1"/>
      <c r="AG501" s="1" t="s">
        <v>5607</v>
      </c>
      <c r="AH501" s="1" t="s">
        <v>273</v>
      </c>
      <c r="AI501" s="1" t="s">
        <v>10921</v>
      </c>
      <c r="AJ501" s="1" t="s">
        <v>101</v>
      </c>
      <c r="AK501" s="1" t="s">
        <v>10910</v>
      </c>
      <c r="AL501" s="1" t="s">
        <v>10910</v>
      </c>
      <c r="AM501" s="1" t="s">
        <v>231</v>
      </c>
      <c r="AN501" s="1" t="str">
        <f t="shared" si="14"/>
        <v>2017</v>
      </c>
      <c r="AO501" s="1">
        <f t="shared" si="15"/>
        <v>35</v>
      </c>
      <c r="AP501" s="1" t="s">
        <v>60</v>
      </c>
      <c r="AQ501" s="1" t="s">
        <v>633</v>
      </c>
      <c r="AR501" s="1" t="s">
        <v>232</v>
      </c>
      <c r="AS501" s="1" t="s">
        <v>308</v>
      </c>
      <c r="AT501" s="1" t="s">
        <v>10923</v>
      </c>
      <c r="AU501" s="1" t="s">
        <v>4368</v>
      </c>
      <c r="AV501" s="1" t="s">
        <v>5302</v>
      </c>
      <c r="AW501" s="1" t="s">
        <v>116</v>
      </c>
      <c r="AX501" s="1" t="s">
        <v>1674</v>
      </c>
    </row>
    <row r="502" spans="1:50">
      <c r="A502" s="1" t="s">
        <v>10925</v>
      </c>
      <c r="B502" s="1" t="s">
        <v>10924</v>
      </c>
      <c r="C502" s="1"/>
      <c r="D502" s="1"/>
      <c r="E502" s="1"/>
      <c r="F502" s="1"/>
      <c r="G502" s="1" t="s">
        <v>54</v>
      </c>
      <c r="H502" s="1"/>
      <c r="I502" s="1" t="s">
        <v>53</v>
      </c>
      <c r="J502" s="1"/>
      <c r="K502" s="1" t="s">
        <v>55</v>
      </c>
      <c r="L502" s="1" t="s">
        <v>116</v>
      </c>
      <c r="M502" s="1"/>
      <c r="N502" s="1"/>
      <c r="O502" s="1"/>
      <c r="P502" s="1"/>
      <c r="Q502" s="1"/>
      <c r="R502" s="1" t="s">
        <v>141</v>
      </c>
      <c r="S502" s="1" t="s">
        <v>273</v>
      </c>
      <c r="T502" s="1"/>
      <c r="U502" s="1" t="s">
        <v>54</v>
      </c>
      <c r="V502" s="1" t="s">
        <v>273</v>
      </c>
      <c r="W502" s="1"/>
      <c r="X502" s="1"/>
      <c r="Y502" s="1"/>
      <c r="Z502" s="1"/>
      <c r="AA502" s="1"/>
      <c r="AB502" s="1" t="s">
        <v>54</v>
      </c>
      <c r="AC502" s="1"/>
      <c r="AD502" s="1"/>
      <c r="AE502" s="1"/>
      <c r="AF502" s="1"/>
      <c r="AG502" s="1" t="s">
        <v>4636</v>
      </c>
      <c r="AH502" s="1" t="s">
        <v>273</v>
      </c>
      <c r="AI502" s="1" t="s">
        <v>10925</v>
      </c>
      <c r="AJ502" s="1" t="s">
        <v>644</v>
      </c>
      <c r="AK502" s="1" t="s">
        <v>10910</v>
      </c>
      <c r="AL502" s="1" t="s">
        <v>10910</v>
      </c>
      <c r="AM502" s="1" t="s">
        <v>309</v>
      </c>
      <c r="AN502" s="1" t="str">
        <f t="shared" si="14"/>
        <v>2019</v>
      </c>
      <c r="AO502" s="1">
        <f t="shared" si="15"/>
        <v>34</v>
      </c>
      <c r="AP502" s="1" t="s">
        <v>60</v>
      </c>
      <c r="AQ502" s="1" t="s">
        <v>61</v>
      </c>
      <c r="AR502" s="1" t="s">
        <v>232</v>
      </c>
      <c r="AS502" s="1" t="s">
        <v>351</v>
      </c>
      <c r="AT502" s="1" t="s">
        <v>603</v>
      </c>
      <c r="AU502" s="1" t="s">
        <v>5916</v>
      </c>
      <c r="AV502" s="1" t="s">
        <v>1329</v>
      </c>
      <c r="AW502" s="1" t="s">
        <v>55</v>
      </c>
      <c r="AX502" s="1" t="s">
        <v>475</v>
      </c>
    </row>
    <row r="503" spans="1:50">
      <c r="A503" s="1" t="s">
        <v>10928</v>
      </c>
      <c r="B503" s="1" t="s">
        <v>10927</v>
      </c>
      <c r="C503" s="1"/>
      <c r="D503" s="1"/>
      <c r="E503" s="1"/>
      <c r="F503" s="1"/>
      <c r="G503" s="1" t="s">
        <v>53</v>
      </c>
      <c r="H503" s="1"/>
      <c r="I503" s="1" t="s">
        <v>53</v>
      </c>
      <c r="J503" s="1" t="s">
        <v>54</v>
      </c>
      <c r="K503" s="1"/>
      <c r="L503" s="1"/>
      <c r="M503" s="1"/>
      <c r="N503" s="1"/>
      <c r="O503" s="1"/>
      <c r="P503" s="1"/>
      <c r="Q503" s="1"/>
      <c r="R503" s="1" t="s">
        <v>715</v>
      </c>
      <c r="S503" s="1" t="s">
        <v>273</v>
      </c>
      <c r="T503" s="1" t="s">
        <v>141</v>
      </c>
      <c r="U503" s="1"/>
      <c r="V503" s="1"/>
      <c r="W503" s="1"/>
      <c r="X503" s="1"/>
      <c r="Y503" s="1"/>
      <c r="Z503" s="1"/>
      <c r="AA503" s="1"/>
      <c r="AB503" s="1" t="s">
        <v>53</v>
      </c>
      <c r="AC503" s="1" t="s">
        <v>273</v>
      </c>
      <c r="AD503" s="1"/>
      <c r="AE503" s="1"/>
      <c r="AF503" s="1"/>
      <c r="AG503" s="1" t="s">
        <v>986</v>
      </c>
      <c r="AH503" s="1" t="s">
        <v>273</v>
      </c>
      <c r="AI503" s="1" t="s">
        <v>10928</v>
      </c>
      <c r="AJ503" s="1" t="s">
        <v>389</v>
      </c>
      <c r="AK503" s="1" t="s">
        <v>10910</v>
      </c>
      <c r="AL503" s="1" t="s">
        <v>10910</v>
      </c>
      <c r="AM503" s="1" t="s">
        <v>10930</v>
      </c>
      <c r="AN503" s="1" t="str">
        <f t="shared" si="14"/>
        <v>2010</v>
      </c>
      <c r="AO503" s="1">
        <f t="shared" si="15"/>
        <v>52</v>
      </c>
      <c r="AP503" s="1" t="s">
        <v>60</v>
      </c>
      <c r="AQ503" s="1" t="s">
        <v>61</v>
      </c>
      <c r="AR503" s="1" t="s">
        <v>232</v>
      </c>
      <c r="AS503" s="1" t="s">
        <v>389</v>
      </c>
      <c r="AT503" s="1" t="s">
        <v>10929</v>
      </c>
      <c r="AU503" s="1" t="s">
        <v>311</v>
      </c>
      <c r="AV503" s="1" t="s">
        <v>77</v>
      </c>
      <c r="AW503" s="1"/>
      <c r="AX503" s="1"/>
    </row>
    <row r="504" spans="1:50">
      <c r="A504" s="1" t="s">
        <v>10932</v>
      </c>
      <c r="B504" s="1" t="s">
        <v>10931</v>
      </c>
      <c r="C504" s="1"/>
      <c r="D504" s="1"/>
      <c r="E504" s="1"/>
      <c r="F504" s="1"/>
      <c r="G504" s="1" t="s">
        <v>54</v>
      </c>
      <c r="H504" s="1" t="s">
        <v>50</v>
      </c>
      <c r="I504" s="1"/>
      <c r="J504" s="1"/>
      <c r="K504" s="1"/>
      <c r="L504" s="1"/>
      <c r="M504" s="1"/>
      <c r="N504" s="1"/>
      <c r="O504" s="1"/>
      <c r="P504" s="1"/>
      <c r="Q504" s="1" t="s">
        <v>500</v>
      </c>
      <c r="R504" s="1" t="s">
        <v>50</v>
      </c>
      <c r="S504" s="1" t="s">
        <v>555</v>
      </c>
      <c r="T504" s="1" t="s">
        <v>50</v>
      </c>
      <c r="U504" s="1" t="s">
        <v>118</v>
      </c>
      <c r="V504" s="1" t="s">
        <v>958</v>
      </c>
      <c r="W504" s="1" t="s">
        <v>50</v>
      </c>
      <c r="X504" s="1" t="s">
        <v>136</v>
      </c>
      <c r="Y504" s="1"/>
      <c r="Z504" s="1"/>
      <c r="AA504" s="1"/>
      <c r="AB504" s="1" t="s">
        <v>54</v>
      </c>
      <c r="AC504" s="1" t="s">
        <v>500</v>
      </c>
      <c r="AD504" s="1"/>
      <c r="AE504" s="1"/>
      <c r="AF504" s="1"/>
      <c r="AG504" s="1"/>
      <c r="AH504" s="1"/>
      <c r="AI504" s="1" t="s">
        <v>10932</v>
      </c>
      <c r="AJ504" s="1" t="s">
        <v>104</v>
      </c>
      <c r="AK504" s="1" t="s">
        <v>10910</v>
      </c>
      <c r="AL504" s="1" t="s">
        <v>10910</v>
      </c>
      <c r="AM504" s="1" t="s">
        <v>5224</v>
      </c>
      <c r="AN504" s="1" t="str">
        <f t="shared" si="14"/>
        <v>2020</v>
      </c>
      <c r="AO504" s="1">
        <f t="shared" si="15"/>
        <v>75</v>
      </c>
      <c r="AP504" s="1" t="s">
        <v>79</v>
      </c>
      <c r="AQ504" s="1" t="s">
        <v>61</v>
      </c>
      <c r="AR504" s="1" t="s">
        <v>346</v>
      </c>
      <c r="AS504" s="1" t="s">
        <v>389</v>
      </c>
      <c r="AT504" s="1" t="s">
        <v>10934</v>
      </c>
      <c r="AU504" s="1" t="s">
        <v>354</v>
      </c>
      <c r="AV504" s="1" t="s">
        <v>125</v>
      </c>
      <c r="AW504" s="1"/>
      <c r="AX504" s="1"/>
    </row>
    <row r="505" spans="1:50">
      <c r="A505" s="1" t="s">
        <v>10936</v>
      </c>
      <c r="B505" s="1" t="s">
        <v>10935</v>
      </c>
      <c r="C505" s="1"/>
      <c r="D505" s="1"/>
      <c r="E505" s="1"/>
      <c r="F505" s="1"/>
      <c r="G505" s="1" t="s">
        <v>54</v>
      </c>
      <c r="H505" s="1"/>
      <c r="I505" s="1" t="s">
        <v>53</v>
      </c>
      <c r="J505" s="1" t="s">
        <v>54</v>
      </c>
      <c r="K505" s="1" t="s">
        <v>55</v>
      </c>
      <c r="L505" s="1" t="s">
        <v>116</v>
      </c>
      <c r="M505" s="1"/>
      <c r="N505" s="1"/>
      <c r="O505" s="1"/>
      <c r="P505" s="1"/>
      <c r="Q505" s="1"/>
      <c r="R505" s="1" t="s">
        <v>50</v>
      </c>
      <c r="S505" s="1" t="s">
        <v>219</v>
      </c>
      <c r="T505" s="1" t="s">
        <v>50</v>
      </c>
      <c r="U505" s="1" t="s">
        <v>53</v>
      </c>
      <c r="V505" s="1" t="s">
        <v>500</v>
      </c>
      <c r="W505" s="1" t="s">
        <v>55</v>
      </c>
      <c r="X505" s="1" t="s">
        <v>219</v>
      </c>
      <c r="Y505" s="1"/>
      <c r="Z505" s="1"/>
      <c r="AA505" s="1"/>
      <c r="AB505" s="1" t="s">
        <v>54</v>
      </c>
      <c r="AC505" s="1" t="s">
        <v>219</v>
      </c>
      <c r="AD505" s="1"/>
      <c r="AE505" s="1"/>
      <c r="AF505" s="1"/>
      <c r="AG505" s="1"/>
      <c r="AH505" s="1"/>
      <c r="AI505" s="1" t="s">
        <v>10936</v>
      </c>
      <c r="AJ505" s="1" t="s">
        <v>1343</v>
      </c>
      <c r="AK505" s="1" t="s">
        <v>10910</v>
      </c>
      <c r="AL505" s="1" t="s">
        <v>10910</v>
      </c>
      <c r="AM505" s="1" t="s">
        <v>517</v>
      </c>
      <c r="AN505" s="1" t="str">
        <f t="shared" si="14"/>
        <v>2019</v>
      </c>
      <c r="AO505" s="1">
        <f t="shared" si="15"/>
        <v>40</v>
      </c>
      <c r="AP505" s="1" t="s">
        <v>60</v>
      </c>
      <c r="AQ505" s="1" t="s">
        <v>61</v>
      </c>
      <c r="AR505" s="1" t="s">
        <v>466</v>
      </c>
      <c r="AS505" s="1" t="s">
        <v>180</v>
      </c>
      <c r="AT505" s="1" t="s">
        <v>10888</v>
      </c>
      <c r="AU505" s="1" t="s">
        <v>92</v>
      </c>
      <c r="AV505" s="1" t="s">
        <v>1305</v>
      </c>
      <c r="AW505" s="1"/>
      <c r="AX505" s="1"/>
    </row>
    <row r="506" spans="1:50">
      <c r="A506" s="1" t="s">
        <v>10938</v>
      </c>
      <c r="B506" s="1" t="s">
        <v>10937</v>
      </c>
      <c r="C506" s="1" t="s">
        <v>50</v>
      </c>
      <c r="D506" s="1" t="s">
        <v>125</v>
      </c>
      <c r="E506" s="1"/>
      <c r="F506" s="1"/>
      <c r="G506" s="1" t="s">
        <v>55</v>
      </c>
      <c r="H506" s="1" t="s">
        <v>472</v>
      </c>
      <c r="I506" s="1"/>
      <c r="J506" s="1"/>
      <c r="K506" s="1" t="s">
        <v>55</v>
      </c>
      <c r="L506" s="1"/>
      <c r="M506" s="1"/>
      <c r="N506" s="1"/>
      <c r="O506" s="1"/>
      <c r="P506" s="1"/>
      <c r="Q506" s="1" t="s">
        <v>136</v>
      </c>
      <c r="R506" s="1"/>
      <c r="S506" s="1"/>
      <c r="T506" s="1"/>
      <c r="U506" s="1" t="s">
        <v>116</v>
      </c>
      <c r="V506" s="1" t="s">
        <v>219</v>
      </c>
      <c r="W506" s="1" t="s">
        <v>50</v>
      </c>
      <c r="X506" s="1" t="s">
        <v>136</v>
      </c>
      <c r="Y506" s="1"/>
      <c r="Z506" s="1"/>
      <c r="AA506" s="1"/>
      <c r="AB506" s="1" t="s">
        <v>55</v>
      </c>
      <c r="AC506" s="1"/>
      <c r="AD506" s="1"/>
      <c r="AE506" s="1"/>
      <c r="AF506" s="1"/>
      <c r="AG506" s="1" t="s">
        <v>2099</v>
      </c>
      <c r="AH506" s="1" t="s">
        <v>136</v>
      </c>
      <c r="AI506" s="1" t="s">
        <v>10938</v>
      </c>
      <c r="AJ506" s="1" t="s">
        <v>573</v>
      </c>
      <c r="AK506" s="1" t="s">
        <v>10939</v>
      </c>
      <c r="AL506" s="1" t="s">
        <v>10939</v>
      </c>
      <c r="AM506" s="1" t="s">
        <v>8134</v>
      </c>
      <c r="AN506" s="1" t="str">
        <f t="shared" si="14"/>
        <v>2020</v>
      </c>
      <c r="AO506" s="1">
        <f t="shared" si="15"/>
        <v>66</v>
      </c>
      <c r="AP506" s="1" t="s">
        <v>60</v>
      </c>
      <c r="AQ506" s="1" t="s">
        <v>61</v>
      </c>
      <c r="AR506" s="1" t="s">
        <v>135</v>
      </c>
      <c r="AS506" s="1" t="s">
        <v>136</v>
      </c>
      <c r="AT506" s="1" t="s">
        <v>137</v>
      </c>
      <c r="AU506" s="1" t="s">
        <v>311</v>
      </c>
      <c r="AV506" s="1" t="s">
        <v>863</v>
      </c>
      <c r="AW506" s="1"/>
      <c r="AX506" s="1"/>
    </row>
    <row r="507" spans="1:50">
      <c r="A507" s="1" t="s">
        <v>10942</v>
      </c>
      <c r="B507" s="1" t="s">
        <v>10941</v>
      </c>
      <c r="C507" s="1"/>
      <c r="D507" s="1"/>
      <c r="E507" s="1"/>
      <c r="F507" s="1"/>
      <c r="G507" s="1" t="s">
        <v>53</v>
      </c>
      <c r="H507" s="1"/>
      <c r="I507" s="1"/>
      <c r="J507" s="1"/>
      <c r="K507" s="1" t="s">
        <v>55</v>
      </c>
      <c r="L507" s="1"/>
      <c r="M507" s="1"/>
      <c r="N507" s="1"/>
      <c r="O507" s="1"/>
      <c r="P507" s="1"/>
      <c r="Q507" s="1"/>
      <c r="R507" s="1"/>
      <c r="S507" s="1"/>
      <c r="T507" s="1"/>
      <c r="U507" s="1" t="s">
        <v>472</v>
      </c>
      <c r="V507" s="1" t="s">
        <v>500</v>
      </c>
      <c r="W507" s="1"/>
      <c r="X507" s="1"/>
      <c r="Y507" s="1"/>
      <c r="Z507" s="1"/>
      <c r="AA507" s="1"/>
      <c r="AB507" s="1" t="s">
        <v>53</v>
      </c>
      <c r="AC507" s="1"/>
      <c r="AD507" s="1"/>
      <c r="AE507" s="1"/>
      <c r="AF507" s="1"/>
      <c r="AG507" s="1" t="s">
        <v>472</v>
      </c>
      <c r="AH507" s="1" t="s">
        <v>500</v>
      </c>
      <c r="AI507" s="1" t="s">
        <v>10942</v>
      </c>
      <c r="AJ507" s="1" t="s">
        <v>530</v>
      </c>
      <c r="AK507" s="1" t="s">
        <v>10939</v>
      </c>
      <c r="AL507" s="1" t="s">
        <v>10939</v>
      </c>
      <c r="AM507" s="1" t="s">
        <v>828</v>
      </c>
      <c r="AN507" s="1" t="str">
        <f t="shared" si="14"/>
        <v>2018</v>
      </c>
      <c r="AO507" s="1">
        <f t="shared" si="15"/>
        <v>31</v>
      </c>
      <c r="AP507" s="1" t="s">
        <v>60</v>
      </c>
      <c r="AQ507" s="1" t="s">
        <v>61</v>
      </c>
      <c r="AR507" s="1" t="s">
        <v>168</v>
      </c>
      <c r="AS507" s="1" t="s">
        <v>136</v>
      </c>
      <c r="AT507" s="1" t="s">
        <v>8433</v>
      </c>
      <c r="AU507" s="1" t="s">
        <v>2061</v>
      </c>
      <c r="AV507" s="1" t="s">
        <v>1563</v>
      </c>
      <c r="AW507" s="1"/>
      <c r="AX507" s="1"/>
    </row>
    <row r="508" spans="1:50">
      <c r="A508" s="1" t="s">
        <v>10945</v>
      </c>
      <c r="B508" s="1" t="s">
        <v>10944</v>
      </c>
      <c r="C508" s="1"/>
      <c r="D508" s="1"/>
      <c r="E508" s="1"/>
      <c r="F508" s="1"/>
      <c r="G508" s="1" t="s">
        <v>53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 t="s">
        <v>792</v>
      </c>
      <c r="S508" s="1" t="s">
        <v>136</v>
      </c>
      <c r="T508" s="1"/>
      <c r="U508" s="1"/>
      <c r="V508" s="1"/>
      <c r="W508" s="1" t="s">
        <v>50</v>
      </c>
      <c r="X508" s="1" t="s">
        <v>500</v>
      </c>
      <c r="Y508" s="1"/>
      <c r="Z508" s="1"/>
      <c r="AA508" s="1"/>
      <c r="AB508" s="1" t="s">
        <v>53</v>
      </c>
      <c r="AC508" s="1"/>
      <c r="AD508" s="1"/>
      <c r="AE508" s="1"/>
      <c r="AF508" s="1"/>
      <c r="AG508" s="1"/>
      <c r="AH508" s="1"/>
      <c r="AI508" s="1" t="s">
        <v>10945</v>
      </c>
      <c r="AJ508" s="1" t="s">
        <v>530</v>
      </c>
      <c r="AK508" s="1" t="s">
        <v>10939</v>
      </c>
      <c r="AL508" s="1" t="s">
        <v>10939</v>
      </c>
      <c r="AM508" s="1" t="s">
        <v>617</v>
      </c>
      <c r="AN508" s="1" t="str">
        <f t="shared" si="14"/>
        <v>2019</v>
      </c>
      <c r="AO508" s="1">
        <f t="shared" si="15"/>
        <v>32</v>
      </c>
      <c r="AP508" s="1" t="s">
        <v>79</v>
      </c>
      <c r="AQ508" s="1" t="s">
        <v>61</v>
      </c>
      <c r="AR508" s="1" t="s">
        <v>179</v>
      </c>
      <c r="AS508" s="1" t="s">
        <v>10947</v>
      </c>
      <c r="AT508" s="1" t="s">
        <v>10948</v>
      </c>
      <c r="AU508" s="1" t="s">
        <v>105</v>
      </c>
      <c r="AV508" s="1" t="s">
        <v>10949</v>
      </c>
      <c r="AW508" s="1"/>
      <c r="AX508" s="1"/>
    </row>
    <row r="509" spans="1:50">
      <c r="A509" s="1" t="s">
        <v>10955</v>
      </c>
      <c r="B509" s="1" t="s">
        <v>10954</v>
      </c>
      <c r="C509" s="1"/>
      <c r="D509" s="1"/>
      <c r="E509" s="1"/>
      <c r="F509" s="1"/>
      <c r="G509" s="1" t="s">
        <v>49</v>
      </c>
      <c r="H509" s="1"/>
      <c r="I509" s="1" t="s">
        <v>53</v>
      </c>
      <c r="J509" s="1"/>
      <c r="K509" s="1"/>
      <c r="L509" s="1"/>
      <c r="M509" s="1"/>
      <c r="N509" s="1"/>
      <c r="O509" s="1"/>
      <c r="P509" s="1"/>
      <c r="Q509" s="1"/>
      <c r="R509" s="1" t="s">
        <v>176</v>
      </c>
      <c r="S509" s="1" t="s">
        <v>273</v>
      </c>
      <c r="T509" s="1"/>
      <c r="U509" s="1"/>
      <c r="V509" s="1"/>
      <c r="W509" s="1"/>
      <c r="X509" s="1"/>
      <c r="Y509" s="1"/>
      <c r="Z509" s="1"/>
      <c r="AA509" s="1"/>
      <c r="AB509" s="1" t="s">
        <v>49</v>
      </c>
      <c r="AC509" s="1"/>
      <c r="AD509" s="1"/>
      <c r="AE509" s="1"/>
      <c r="AF509" s="1"/>
      <c r="AG509" s="1" t="s">
        <v>176</v>
      </c>
      <c r="AH509" s="1" t="s">
        <v>273</v>
      </c>
      <c r="AI509" s="1" t="s">
        <v>10955</v>
      </c>
      <c r="AJ509" s="1" t="s">
        <v>118</v>
      </c>
      <c r="AK509" s="1" t="s">
        <v>6666</v>
      </c>
      <c r="AL509" s="1" t="s">
        <v>6666</v>
      </c>
      <c r="AM509" s="1" t="s">
        <v>489</v>
      </c>
      <c r="AN509" s="1" t="str">
        <f t="shared" si="14"/>
        <v>2020</v>
      </c>
      <c r="AO509" s="1">
        <f t="shared" si="15"/>
        <v>25</v>
      </c>
      <c r="AP509" s="1" t="s">
        <v>79</v>
      </c>
      <c r="AQ509" s="1" t="s">
        <v>61</v>
      </c>
      <c r="AR509" s="1" t="s">
        <v>346</v>
      </c>
      <c r="AS509" s="1" t="s">
        <v>387</v>
      </c>
      <c r="AT509" s="1" t="s">
        <v>10957</v>
      </c>
      <c r="AU509" s="1" t="s">
        <v>105</v>
      </c>
      <c r="AV509" s="1" t="s">
        <v>1329</v>
      </c>
      <c r="AW509" s="1" t="s">
        <v>116</v>
      </c>
      <c r="AX509" s="1" t="s">
        <v>1674</v>
      </c>
    </row>
    <row r="510" spans="1:50">
      <c r="A510" s="1" t="s">
        <v>10959</v>
      </c>
      <c r="B510" s="1" t="s">
        <v>10958</v>
      </c>
      <c r="C510" s="1"/>
      <c r="D510" s="1"/>
      <c r="E510" s="1"/>
      <c r="F510" s="1"/>
      <c r="G510" s="1" t="s">
        <v>49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 t="s">
        <v>792</v>
      </c>
      <c r="S510" s="1" t="s">
        <v>500</v>
      </c>
      <c r="T510" s="1"/>
      <c r="U510" s="1"/>
      <c r="V510" s="1"/>
      <c r="W510" s="1"/>
      <c r="X510" s="1"/>
      <c r="Y510" s="1"/>
      <c r="Z510" s="1"/>
      <c r="AA510" s="1"/>
      <c r="AB510" s="1" t="s">
        <v>49</v>
      </c>
      <c r="AC510" s="1"/>
      <c r="AD510" s="1"/>
      <c r="AE510" s="1"/>
      <c r="AF510" s="1"/>
      <c r="AG510" s="1"/>
      <c r="AH510" s="1"/>
      <c r="AI510" s="1" t="s">
        <v>10959</v>
      </c>
      <c r="AJ510" s="1" t="s">
        <v>263</v>
      </c>
      <c r="AK510" s="1" t="s">
        <v>6666</v>
      </c>
      <c r="AL510" s="1" t="s">
        <v>6666</v>
      </c>
      <c r="AM510" s="1" t="s">
        <v>4960</v>
      </c>
      <c r="AN510" s="1" t="str">
        <f t="shared" si="14"/>
        <v>2017</v>
      </c>
      <c r="AO510" s="1">
        <f t="shared" si="15"/>
        <v>15</v>
      </c>
      <c r="AP510" s="1" t="s">
        <v>79</v>
      </c>
      <c r="AQ510" s="1" t="s">
        <v>61</v>
      </c>
      <c r="AR510" s="1" t="s">
        <v>80</v>
      </c>
      <c r="AS510" s="1" t="s">
        <v>458</v>
      </c>
      <c r="AT510" s="1" t="s">
        <v>10961</v>
      </c>
      <c r="AU510" s="1" t="s">
        <v>65</v>
      </c>
      <c r="AV510" s="1" t="s">
        <v>56</v>
      </c>
      <c r="AW510" s="1"/>
      <c r="AX510" s="1"/>
    </row>
    <row r="511" spans="1:50">
      <c r="A511" s="1" t="s">
        <v>10963</v>
      </c>
      <c r="B511" s="1" t="s">
        <v>10962</v>
      </c>
      <c r="C511" s="1"/>
      <c r="D511" s="1"/>
      <c r="E511" s="1"/>
      <c r="F511" s="1"/>
      <c r="G511" s="1" t="s">
        <v>55</v>
      </c>
      <c r="H511" s="1"/>
      <c r="I511" s="1"/>
      <c r="J511" s="1"/>
      <c r="K511" s="1"/>
      <c r="L511" s="1" t="s">
        <v>116</v>
      </c>
      <c r="M511" s="1"/>
      <c r="N511" s="1"/>
      <c r="O511" s="1" t="s">
        <v>108</v>
      </c>
      <c r="P511" s="1" t="s">
        <v>114</v>
      </c>
      <c r="Q511" s="1"/>
      <c r="R511" s="1"/>
      <c r="S511" s="1"/>
      <c r="T511" s="1"/>
      <c r="U511" s="1"/>
      <c r="V511" s="1"/>
      <c r="W511" s="1" t="s">
        <v>715</v>
      </c>
      <c r="X511" s="1" t="s">
        <v>500</v>
      </c>
      <c r="Y511" s="1"/>
      <c r="Z511" s="1"/>
      <c r="AA511" s="1" t="s">
        <v>10964</v>
      </c>
      <c r="AB511" s="1" t="s">
        <v>55</v>
      </c>
      <c r="AC511" s="1"/>
      <c r="AD511" s="1"/>
      <c r="AE511" s="1"/>
      <c r="AF511" s="1" t="s">
        <v>273</v>
      </c>
      <c r="AG511" s="1" t="s">
        <v>986</v>
      </c>
      <c r="AH511" s="1"/>
      <c r="AI511" s="1" t="s">
        <v>10963</v>
      </c>
      <c r="AJ511" s="1" t="s">
        <v>324</v>
      </c>
      <c r="AK511" s="1" t="s">
        <v>6666</v>
      </c>
      <c r="AL511" s="1" t="s">
        <v>2332</v>
      </c>
      <c r="AM511" s="1" t="s">
        <v>6586</v>
      </c>
      <c r="AN511" s="1" t="str">
        <f t="shared" si="14"/>
        <v>2020</v>
      </c>
      <c r="AO511" s="1">
        <f t="shared" si="15"/>
        <v>13</v>
      </c>
      <c r="AP511" s="1" t="s">
        <v>60</v>
      </c>
      <c r="AQ511" s="1" t="s">
        <v>61</v>
      </c>
      <c r="AR511" s="1" t="s">
        <v>119</v>
      </c>
      <c r="AS511" s="1" t="s">
        <v>555</v>
      </c>
      <c r="AT511" s="1" t="s">
        <v>556</v>
      </c>
      <c r="AU511" s="1" t="s">
        <v>65</v>
      </c>
      <c r="AV511" s="1" t="s">
        <v>9731</v>
      </c>
      <c r="AW511" s="1" t="s">
        <v>116</v>
      </c>
      <c r="AX511" s="1" t="s">
        <v>1674</v>
      </c>
    </row>
    <row r="512" spans="1:50">
      <c r="A512" s="1" t="s">
        <v>10967</v>
      </c>
      <c r="B512" s="1" t="s">
        <v>10966</v>
      </c>
      <c r="C512" s="1"/>
      <c r="D512" s="1"/>
      <c r="E512" s="1"/>
      <c r="F512" s="1"/>
      <c r="G512" s="1" t="s">
        <v>55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 t="s">
        <v>54</v>
      </c>
      <c r="V512" s="1" t="s">
        <v>273</v>
      </c>
      <c r="W512" s="1"/>
      <c r="X512" s="1"/>
      <c r="Y512" s="1"/>
      <c r="Z512" s="1"/>
      <c r="AA512" s="1"/>
      <c r="AB512" s="1" t="s">
        <v>55</v>
      </c>
      <c r="AC512" s="1"/>
      <c r="AD512" s="1"/>
      <c r="AE512" s="1"/>
      <c r="AF512" s="1"/>
      <c r="AG512" s="1"/>
      <c r="AH512" s="1"/>
      <c r="AI512" s="1" t="s">
        <v>10967</v>
      </c>
      <c r="AJ512" s="1" t="s">
        <v>583</v>
      </c>
      <c r="AK512" s="1" t="s">
        <v>6666</v>
      </c>
      <c r="AL512" s="1" t="s">
        <v>6666</v>
      </c>
      <c r="AM512" s="1" t="s">
        <v>193</v>
      </c>
      <c r="AN512" s="1" t="str">
        <f t="shared" si="14"/>
        <v>2020</v>
      </c>
      <c r="AO512" s="1">
        <f t="shared" si="15"/>
        <v>22</v>
      </c>
      <c r="AP512" s="1" t="s">
        <v>79</v>
      </c>
      <c r="AQ512" s="1" t="s">
        <v>61</v>
      </c>
      <c r="AR512" s="1" t="s">
        <v>388</v>
      </c>
      <c r="AS512" s="1" t="s">
        <v>721</v>
      </c>
      <c r="AT512" s="1" t="s">
        <v>551</v>
      </c>
      <c r="AU512" s="1" t="s">
        <v>10969</v>
      </c>
      <c r="AV512" s="1" t="s">
        <v>275</v>
      </c>
      <c r="AW512" s="1"/>
      <c r="AX512" s="1"/>
    </row>
    <row r="513" spans="1:50">
      <c r="A513" s="1" t="s">
        <v>10971</v>
      </c>
      <c r="B513" s="1" t="s">
        <v>10970</v>
      </c>
      <c r="C513" s="1"/>
      <c r="D513" s="1"/>
      <c r="E513" s="1"/>
      <c r="F513" s="1"/>
      <c r="G513" s="1" t="s">
        <v>49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 t="s">
        <v>49</v>
      </c>
      <c r="AC513" s="1"/>
      <c r="AD513" s="1"/>
      <c r="AE513" s="1"/>
      <c r="AF513" s="1"/>
      <c r="AG513" s="1"/>
      <c r="AH513" s="1"/>
      <c r="AI513" s="1" t="s">
        <v>10971</v>
      </c>
      <c r="AJ513" s="1" t="s">
        <v>101</v>
      </c>
      <c r="AK513" s="1" t="s">
        <v>6666</v>
      </c>
      <c r="AL513" s="1" t="s">
        <v>6666</v>
      </c>
      <c r="AM513" s="1" t="s">
        <v>10973</v>
      </c>
      <c r="AN513" s="1" t="str">
        <f t="shared" si="14"/>
        <v>2000</v>
      </c>
      <c r="AO513" s="1">
        <f t="shared" si="15"/>
        <v>18</v>
      </c>
      <c r="AP513" s="1" t="s">
        <v>79</v>
      </c>
      <c r="AQ513" s="1" t="s">
        <v>61</v>
      </c>
      <c r="AR513" s="1" t="s">
        <v>1216</v>
      </c>
      <c r="AS513" s="1" t="s">
        <v>5766</v>
      </c>
      <c r="AT513" s="1" t="s">
        <v>10972</v>
      </c>
      <c r="AU513" s="1" t="s">
        <v>405</v>
      </c>
      <c r="AV513" s="1" t="s">
        <v>57</v>
      </c>
      <c r="AW513" s="1"/>
      <c r="AX513" s="1"/>
    </row>
    <row r="514" spans="1:50">
      <c r="A514" s="1" t="s">
        <v>10975</v>
      </c>
      <c r="B514" s="1" t="s">
        <v>10974</v>
      </c>
      <c r="C514" s="1"/>
      <c r="D514" s="1"/>
      <c r="E514" s="1"/>
      <c r="F514" s="1"/>
      <c r="G514" s="1" t="s">
        <v>53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 t="s">
        <v>50</v>
      </c>
      <c r="S514" s="1" t="s">
        <v>273</v>
      </c>
      <c r="T514" s="1"/>
      <c r="U514" s="1"/>
      <c r="V514" s="1"/>
      <c r="W514" s="1"/>
      <c r="X514" s="1"/>
      <c r="Y514" s="1"/>
      <c r="Z514" s="1"/>
      <c r="AA514" s="1"/>
      <c r="AB514" s="1" t="s">
        <v>53</v>
      </c>
      <c r="AC514" s="1"/>
      <c r="AD514" s="1"/>
      <c r="AE514" s="1"/>
      <c r="AF514" s="1"/>
      <c r="AG514" s="1"/>
      <c r="AH514" s="1"/>
      <c r="AI514" s="1" t="s">
        <v>10975</v>
      </c>
      <c r="AJ514" s="1" t="s">
        <v>134</v>
      </c>
      <c r="AK514" s="1" t="s">
        <v>6666</v>
      </c>
      <c r="AL514" s="1" t="s">
        <v>6666</v>
      </c>
      <c r="AM514" s="1" t="s">
        <v>4828</v>
      </c>
      <c r="AN514" s="1" t="str">
        <f t="shared" ref="AN514:AN577" si="16">TEXT(AM514,"YYYY")</f>
        <v>2017</v>
      </c>
      <c r="AO514" s="1">
        <f t="shared" ref="AO514:AO577" si="17">AJ514-(TEXT(AL514,"YYYY")-TEXT(AM514,"YYYY"))</f>
        <v>24</v>
      </c>
      <c r="AP514" s="1" t="s">
        <v>60</v>
      </c>
      <c r="AQ514" s="1" t="s">
        <v>205</v>
      </c>
      <c r="AR514" s="1" t="s">
        <v>432</v>
      </c>
      <c r="AS514" s="1" t="s">
        <v>484</v>
      </c>
      <c r="AT514" s="1" t="s">
        <v>1252</v>
      </c>
      <c r="AU514" s="1" t="s">
        <v>427</v>
      </c>
      <c r="AV514" s="1" t="s">
        <v>1767</v>
      </c>
      <c r="AW514" s="1"/>
      <c r="AX514" s="1"/>
    </row>
    <row r="515" spans="1:50">
      <c r="A515" s="1" t="s">
        <v>10978</v>
      </c>
      <c r="B515" s="1" t="s">
        <v>10977</v>
      </c>
      <c r="C515" s="1"/>
      <c r="D515" s="1"/>
      <c r="E515" s="1"/>
      <c r="F515" s="1"/>
      <c r="G515" s="1" t="s">
        <v>55</v>
      </c>
      <c r="H515" s="1"/>
      <c r="I515" s="1" t="s">
        <v>53</v>
      </c>
      <c r="J515" s="1" t="s">
        <v>54</v>
      </c>
      <c r="K515" s="1"/>
      <c r="L515" s="1"/>
      <c r="M515" s="1"/>
      <c r="N515" s="1"/>
      <c r="O515" s="1"/>
      <c r="P515" s="1"/>
      <c r="Q515" s="1"/>
      <c r="R515" s="1" t="s">
        <v>50</v>
      </c>
      <c r="S515" s="1" t="s">
        <v>500</v>
      </c>
      <c r="T515" s="1" t="s">
        <v>141</v>
      </c>
      <c r="U515" s="1"/>
      <c r="V515" s="1"/>
      <c r="W515" s="1"/>
      <c r="X515" s="1"/>
      <c r="Y515" s="1"/>
      <c r="Z515" s="1"/>
      <c r="AA515" s="1"/>
      <c r="AB515" s="1" t="s">
        <v>55</v>
      </c>
      <c r="AC515" s="1" t="s">
        <v>500</v>
      </c>
      <c r="AD515" s="1"/>
      <c r="AE515" s="1"/>
      <c r="AF515" s="1"/>
      <c r="AG515" s="1" t="s">
        <v>2711</v>
      </c>
      <c r="AH515" s="1" t="s">
        <v>500</v>
      </c>
      <c r="AI515" s="1" t="s">
        <v>10978</v>
      </c>
      <c r="AJ515" s="1" t="s">
        <v>458</v>
      </c>
      <c r="AK515" s="1" t="s">
        <v>6666</v>
      </c>
      <c r="AL515" s="1" t="s">
        <v>6666</v>
      </c>
      <c r="AM515" s="1" t="s">
        <v>690</v>
      </c>
      <c r="AN515" s="1" t="str">
        <f t="shared" si="16"/>
        <v>2020</v>
      </c>
      <c r="AO515" s="1">
        <f t="shared" si="17"/>
        <v>64</v>
      </c>
      <c r="AP515" s="1" t="s">
        <v>60</v>
      </c>
      <c r="AQ515" s="1" t="s">
        <v>61</v>
      </c>
      <c r="AR515" s="1" t="s">
        <v>432</v>
      </c>
      <c r="AS515" s="1" t="s">
        <v>189</v>
      </c>
      <c r="AT515" s="1" t="s">
        <v>844</v>
      </c>
      <c r="AU515" s="1" t="s">
        <v>311</v>
      </c>
      <c r="AV515" s="1" t="s">
        <v>1560</v>
      </c>
      <c r="AW515" s="1" t="s">
        <v>116</v>
      </c>
      <c r="AX515" s="1" t="s">
        <v>1674</v>
      </c>
    </row>
    <row r="516" spans="1:50">
      <c r="A516" s="1" t="s">
        <v>10981</v>
      </c>
      <c r="B516" s="1" t="s">
        <v>10980</v>
      </c>
      <c r="C516" s="1"/>
      <c r="D516" s="1"/>
      <c r="E516" s="1"/>
      <c r="F516" s="1"/>
      <c r="G516" s="1" t="s">
        <v>50</v>
      </c>
      <c r="H516" s="1"/>
      <c r="I516" s="1"/>
      <c r="J516" s="1"/>
      <c r="K516" s="1" t="s">
        <v>55</v>
      </c>
      <c r="L516" s="1" t="s">
        <v>116</v>
      </c>
      <c r="M516" s="1"/>
      <c r="N516" s="1"/>
      <c r="O516" s="1"/>
      <c r="P516" s="1"/>
      <c r="Q516" s="1"/>
      <c r="R516" s="1"/>
      <c r="S516" s="1"/>
      <c r="T516" s="1"/>
      <c r="U516" s="1" t="s">
        <v>55</v>
      </c>
      <c r="V516" s="1" t="s">
        <v>273</v>
      </c>
      <c r="W516" s="1" t="s">
        <v>472</v>
      </c>
      <c r="X516" s="1" t="s">
        <v>273</v>
      </c>
      <c r="Y516" s="1"/>
      <c r="Z516" s="1"/>
      <c r="AA516" s="1"/>
      <c r="AB516" s="1" t="s">
        <v>50</v>
      </c>
      <c r="AC516" s="1"/>
      <c r="AD516" s="1"/>
      <c r="AE516" s="1"/>
      <c r="AF516" s="1"/>
      <c r="AG516" s="1" t="s">
        <v>4098</v>
      </c>
      <c r="AH516" s="1" t="s">
        <v>273</v>
      </c>
      <c r="AI516" s="1" t="s">
        <v>10981</v>
      </c>
      <c r="AJ516" s="1" t="s">
        <v>101</v>
      </c>
      <c r="AK516" s="1" t="s">
        <v>6666</v>
      </c>
      <c r="AL516" s="1" t="s">
        <v>6666</v>
      </c>
      <c r="AM516" s="1" t="s">
        <v>10983</v>
      </c>
      <c r="AN516" s="1" t="str">
        <f t="shared" si="16"/>
        <v>2016</v>
      </c>
      <c r="AO516" s="1">
        <f t="shared" si="17"/>
        <v>34</v>
      </c>
      <c r="AP516" s="1" t="s">
        <v>79</v>
      </c>
      <c r="AQ516" s="1" t="s">
        <v>61</v>
      </c>
      <c r="AR516" s="1" t="s">
        <v>840</v>
      </c>
      <c r="AS516" s="1" t="s">
        <v>500</v>
      </c>
      <c r="AT516" s="1" t="s">
        <v>7674</v>
      </c>
      <c r="AU516" s="1"/>
      <c r="AV516" s="1" t="s">
        <v>1560</v>
      </c>
      <c r="AW516" s="1" t="s">
        <v>116</v>
      </c>
      <c r="AX516" s="1" t="s">
        <v>1674</v>
      </c>
    </row>
    <row r="517" spans="1:50">
      <c r="A517" s="1" t="s">
        <v>10985</v>
      </c>
      <c r="B517" s="1" t="s">
        <v>10984</v>
      </c>
      <c r="C517" s="1"/>
      <c r="D517" s="1"/>
      <c r="E517" s="1"/>
      <c r="F517" s="1"/>
      <c r="G517" s="1" t="s">
        <v>54</v>
      </c>
      <c r="H517" s="1"/>
      <c r="I517" s="1"/>
      <c r="J517" s="1" t="s">
        <v>54</v>
      </c>
      <c r="K517" s="1"/>
      <c r="L517" s="1" t="s">
        <v>116</v>
      </c>
      <c r="M517" s="1"/>
      <c r="N517" s="1"/>
      <c r="O517" s="1"/>
      <c r="P517" s="1"/>
      <c r="Q517" s="1"/>
      <c r="R517" s="1"/>
      <c r="S517" s="1"/>
      <c r="T517" s="1" t="s">
        <v>986</v>
      </c>
      <c r="U517" s="1"/>
      <c r="V517" s="1"/>
      <c r="W517" s="1" t="s">
        <v>2810</v>
      </c>
      <c r="X517" s="1" t="s">
        <v>958</v>
      </c>
      <c r="Y517" s="1"/>
      <c r="Z517" s="1"/>
      <c r="AA517" s="1"/>
      <c r="AB517" s="1" t="s">
        <v>54</v>
      </c>
      <c r="AC517" s="1" t="s">
        <v>958</v>
      </c>
      <c r="AD517" s="1"/>
      <c r="AE517" s="1"/>
      <c r="AF517" s="1"/>
      <c r="AG517" s="1" t="s">
        <v>2095</v>
      </c>
      <c r="AH517" s="1" t="s">
        <v>958</v>
      </c>
      <c r="AI517" s="1" t="s">
        <v>10985</v>
      </c>
      <c r="AJ517" s="1" t="s">
        <v>116</v>
      </c>
      <c r="AK517" s="1" t="s">
        <v>6666</v>
      </c>
      <c r="AL517" s="1" t="s">
        <v>6666</v>
      </c>
      <c r="AM517" s="1" t="s">
        <v>8294</v>
      </c>
      <c r="AN517" s="1" t="str">
        <f t="shared" si="16"/>
        <v>2020</v>
      </c>
      <c r="AO517" s="1">
        <f t="shared" si="17"/>
        <v>5</v>
      </c>
      <c r="AP517" s="1" t="s">
        <v>60</v>
      </c>
      <c r="AQ517" s="1" t="s">
        <v>61</v>
      </c>
      <c r="AR517" s="1" t="s">
        <v>9586</v>
      </c>
      <c r="AS517" s="1" t="s">
        <v>217</v>
      </c>
      <c r="AT517" s="1" t="s">
        <v>10987</v>
      </c>
      <c r="AU517" s="1" t="s">
        <v>65</v>
      </c>
      <c r="AV517" s="1" t="s">
        <v>1560</v>
      </c>
      <c r="AW517" s="1"/>
      <c r="AX517" s="1"/>
    </row>
    <row r="518" spans="1:50">
      <c r="A518" s="1" t="s">
        <v>10989</v>
      </c>
      <c r="B518" s="1" t="s">
        <v>10988</v>
      </c>
      <c r="C518" s="1"/>
      <c r="D518" s="1"/>
      <c r="E518" s="1"/>
      <c r="F518" s="1"/>
      <c r="G518" s="1" t="s">
        <v>50</v>
      </c>
      <c r="H518" s="1"/>
      <c r="I518" s="1"/>
      <c r="J518" s="1" t="s">
        <v>54</v>
      </c>
      <c r="K518" s="1"/>
      <c r="L518" s="1" t="s">
        <v>116</v>
      </c>
      <c r="M518" s="1"/>
      <c r="N518" s="1"/>
      <c r="O518" s="1"/>
      <c r="P518" s="1"/>
      <c r="Q518" s="1"/>
      <c r="R518" s="1"/>
      <c r="S518" s="1"/>
      <c r="T518" s="1" t="s">
        <v>141</v>
      </c>
      <c r="U518" s="1"/>
      <c r="V518" s="1"/>
      <c r="W518" s="1" t="s">
        <v>2711</v>
      </c>
      <c r="X518" s="1" t="s">
        <v>958</v>
      </c>
      <c r="Y518" s="1"/>
      <c r="Z518" s="1"/>
      <c r="AA518" s="1"/>
      <c r="AB518" s="1" t="s">
        <v>50</v>
      </c>
      <c r="AC518" s="1" t="s">
        <v>958</v>
      </c>
      <c r="AD518" s="1"/>
      <c r="AE518" s="1"/>
      <c r="AF518" s="1"/>
      <c r="AG518" s="1" t="s">
        <v>3535</v>
      </c>
      <c r="AH518" s="1" t="s">
        <v>958</v>
      </c>
      <c r="AI518" s="1" t="s">
        <v>10989</v>
      </c>
      <c r="AJ518" s="1" t="s">
        <v>448</v>
      </c>
      <c r="AK518" s="1" t="s">
        <v>6666</v>
      </c>
      <c r="AL518" s="1" t="s">
        <v>6666</v>
      </c>
      <c r="AM518" s="1" t="s">
        <v>709</v>
      </c>
      <c r="AN518" s="1" t="str">
        <f t="shared" si="16"/>
        <v>2019</v>
      </c>
      <c r="AO518" s="1">
        <f t="shared" si="17"/>
        <v>31</v>
      </c>
      <c r="AP518" s="1" t="s">
        <v>79</v>
      </c>
      <c r="AQ518" s="1" t="s">
        <v>102</v>
      </c>
      <c r="AR518" s="1" t="s">
        <v>449</v>
      </c>
      <c r="AS518" s="1" t="s">
        <v>958</v>
      </c>
      <c r="AT518" s="1" t="s">
        <v>10991</v>
      </c>
      <c r="AU518" s="1" t="s">
        <v>377</v>
      </c>
      <c r="AV518" s="1" t="s">
        <v>576</v>
      </c>
      <c r="AW518" s="1" t="s">
        <v>116</v>
      </c>
      <c r="AX518" s="1" t="s">
        <v>1674</v>
      </c>
    </row>
    <row r="519" spans="1:50">
      <c r="A519" s="1" t="s">
        <v>10993</v>
      </c>
      <c r="B519" s="1" t="s">
        <v>10992</v>
      </c>
      <c r="C519" s="1"/>
      <c r="D519" s="1"/>
      <c r="E519" s="1"/>
      <c r="F519" s="1"/>
      <c r="G519" s="1" t="s">
        <v>50</v>
      </c>
      <c r="H519" s="1"/>
      <c r="I519" s="1" t="s">
        <v>53</v>
      </c>
      <c r="J519" s="1" t="s">
        <v>54</v>
      </c>
      <c r="K519" s="1"/>
      <c r="L519" s="1"/>
      <c r="M519" s="1"/>
      <c r="N519" s="1"/>
      <c r="O519" s="1"/>
      <c r="P519" s="1"/>
      <c r="Q519" s="1"/>
      <c r="R519" s="1" t="s">
        <v>141</v>
      </c>
      <c r="S519" s="1" t="s">
        <v>136</v>
      </c>
      <c r="T519" s="1" t="s">
        <v>986</v>
      </c>
      <c r="U519" s="1"/>
      <c r="V519" s="1"/>
      <c r="W519" s="1"/>
      <c r="X519" s="1"/>
      <c r="Y519" s="1"/>
      <c r="Z519" s="1"/>
      <c r="AA519" s="1"/>
      <c r="AB519" s="1" t="s">
        <v>50</v>
      </c>
      <c r="AC519" s="1" t="s">
        <v>219</v>
      </c>
      <c r="AD519" s="1"/>
      <c r="AE519" s="1"/>
      <c r="AF519" s="1"/>
      <c r="AG519" s="1" t="s">
        <v>141</v>
      </c>
      <c r="AH519" s="1" t="s">
        <v>136</v>
      </c>
      <c r="AI519" s="1" t="s">
        <v>10993</v>
      </c>
      <c r="AJ519" s="1" t="s">
        <v>308</v>
      </c>
      <c r="AK519" s="1" t="s">
        <v>6666</v>
      </c>
      <c r="AL519" s="1" t="s">
        <v>6666</v>
      </c>
      <c r="AM519" s="1" t="s">
        <v>412</v>
      </c>
      <c r="AN519" s="1" t="str">
        <f t="shared" si="16"/>
        <v>2016</v>
      </c>
      <c r="AO519" s="1">
        <f t="shared" si="17"/>
        <v>53</v>
      </c>
      <c r="AP519" s="1" t="s">
        <v>60</v>
      </c>
      <c r="AQ519" s="1" t="s">
        <v>61</v>
      </c>
      <c r="AR519" s="1" t="s">
        <v>119</v>
      </c>
      <c r="AS519" s="1" t="s">
        <v>256</v>
      </c>
      <c r="AT519" s="1" t="s">
        <v>10952</v>
      </c>
      <c r="AU519" s="1" t="s">
        <v>354</v>
      </c>
      <c r="AV519" s="1" t="s">
        <v>1329</v>
      </c>
      <c r="AW519" s="1"/>
      <c r="AX519" s="1"/>
    </row>
    <row r="520" spans="1:50">
      <c r="A520" s="1" t="s">
        <v>10996</v>
      </c>
      <c r="B520" s="1" t="s">
        <v>10995</v>
      </c>
      <c r="C520" s="1"/>
      <c r="D520" s="1"/>
      <c r="E520" s="1"/>
      <c r="F520" s="1"/>
      <c r="G520" s="1" t="s">
        <v>54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 t="s">
        <v>50</v>
      </c>
      <c r="S520" s="1" t="s">
        <v>500</v>
      </c>
      <c r="T520" s="1"/>
      <c r="U520" s="1"/>
      <c r="V520" s="1"/>
      <c r="W520" s="1"/>
      <c r="X520" s="1"/>
      <c r="Y520" s="1"/>
      <c r="Z520" s="1"/>
      <c r="AA520" s="1"/>
      <c r="AB520" s="1" t="s">
        <v>54</v>
      </c>
      <c r="AC520" s="1"/>
      <c r="AD520" s="1"/>
      <c r="AE520" s="1"/>
      <c r="AF520" s="1"/>
      <c r="AG520" s="1"/>
      <c r="AH520" s="1"/>
      <c r="AI520" s="1" t="s">
        <v>10996</v>
      </c>
      <c r="AJ520" s="1" t="s">
        <v>180</v>
      </c>
      <c r="AK520" s="1" t="s">
        <v>830</v>
      </c>
      <c r="AL520" s="1" t="s">
        <v>830</v>
      </c>
      <c r="AM520" s="1" t="s">
        <v>7768</v>
      </c>
      <c r="AN520" s="1" t="str">
        <f t="shared" si="16"/>
        <v>2020</v>
      </c>
      <c r="AO520" s="1">
        <f t="shared" si="17"/>
        <v>63</v>
      </c>
      <c r="AP520" s="1" t="s">
        <v>60</v>
      </c>
      <c r="AQ520" s="1" t="s">
        <v>61</v>
      </c>
      <c r="AR520" s="1" t="s">
        <v>168</v>
      </c>
      <c r="AS520" s="1" t="s">
        <v>389</v>
      </c>
      <c r="AT520" s="1" t="s">
        <v>10997</v>
      </c>
      <c r="AU520" s="1" t="s">
        <v>8075</v>
      </c>
      <c r="AV520" s="1" t="s">
        <v>56</v>
      </c>
      <c r="AW520" s="1"/>
      <c r="AX520" s="1"/>
    </row>
    <row r="521" spans="1:50">
      <c r="A521" s="1" t="s">
        <v>10999</v>
      </c>
      <c r="B521" s="1" t="s">
        <v>10998</v>
      </c>
      <c r="C521" s="1"/>
      <c r="D521" s="1"/>
      <c r="E521" s="1"/>
      <c r="F521" s="1"/>
      <c r="G521" s="1" t="s">
        <v>55</v>
      </c>
      <c r="H521" s="1"/>
      <c r="I521" s="1" t="s">
        <v>53</v>
      </c>
      <c r="J521" s="1"/>
      <c r="K521" s="1"/>
      <c r="L521" s="1"/>
      <c r="M521" s="1"/>
      <c r="N521" s="1"/>
      <c r="O521" s="1"/>
      <c r="P521" s="1"/>
      <c r="Q521" s="1"/>
      <c r="R521" s="1" t="s">
        <v>50</v>
      </c>
      <c r="S521" s="1" t="s">
        <v>219</v>
      </c>
      <c r="T521" s="1"/>
      <c r="U521" s="1"/>
      <c r="V521" s="1"/>
      <c r="W521" s="1"/>
      <c r="X521" s="1"/>
      <c r="Y521" s="1"/>
      <c r="Z521" s="1"/>
      <c r="AA521" s="1"/>
      <c r="AB521" s="1" t="s">
        <v>55</v>
      </c>
      <c r="AC521" s="1"/>
      <c r="AD521" s="1"/>
      <c r="AE521" s="1"/>
      <c r="AF521" s="1"/>
      <c r="AG521" s="1"/>
      <c r="AH521" s="1"/>
      <c r="AI521" s="1" t="s">
        <v>10999</v>
      </c>
      <c r="AJ521" s="1" t="s">
        <v>128</v>
      </c>
      <c r="AK521" s="1" t="s">
        <v>830</v>
      </c>
      <c r="AL521" s="1" t="s">
        <v>830</v>
      </c>
      <c r="AM521" s="1" t="s">
        <v>8134</v>
      </c>
      <c r="AN521" s="1" t="str">
        <f t="shared" si="16"/>
        <v>2020</v>
      </c>
      <c r="AO521" s="1">
        <f t="shared" si="17"/>
        <v>42</v>
      </c>
      <c r="AP521" s="1" t="s">
        <v>79</v>
      </c>
      <c r="AQ521" s="1" t="s">
        <v>61</v>
      </c>
      <c r="AR521" s="1" t="s">
        <v>103</v>
      </c>
      <c r="AS521" s="1" t="s">
        <v>1576</v>
      </c>
      <c r="AT521" s="1" t="s">
        <v>11001</v>
      </c>
      <c r="AU521" s="1" t="s">
        <v>417</v>
      </c>
      <c r="AV521" s="1" t="s">
        <v>56</v>
      </c>
      <c r="AW521" s="1" t="s">
        <v>55</v>
      </c>
      <c r="AX521" s="1" t="s">
        <v>475</v>
      </c>
    </row>
    <row r="522" spans="1:50">
      <c r="A522" s="1" t="s">
        <v>11005</v>
      </c>
      <c r="B522" s="1" t="s">
        <v>11004</v>
      </c>
      <c r="C522" s="1"/>
      <c r="D522" s="1"/>
      <c r="E522" s="1"/>
      <c r="F522" s="1"/>
      <c r="G522" s="1" t="s">
        <v>54</v>
      </c>
      <c r="H522" s="1"/>
      <c r="I522" s="1" t="s">
        <v>53</v>
      </c>
      <c r="J522" s="1"/>
      <c r="K522" s="1"/>
      <c r="L522" s="1" t="s">
        <v>116</v>
      </c>
      <c r="M522" s="1"/>
      <c r="N522" s="1"/>
      <c r="O522" s="1"/>
      <c r="P522" s="1"/>
      <c r="Q522" s="1"/>
      <c r="R522" s="1" t="s">
        <v>715</v>
      </c>
      <c r="S522" s="1" t="s">
        <v>382</v>
      </c>
      <c r="T522" s="1"/>
      <c r="U522" s="1"/>
      <c r="V522" s="1"/>
      <c r="W522" s="1" t="s">
        <v>50</v>
      </c>
      <c r="X522" s="1" t="s">
        <v>500</v>
      </c>
      <c r="Y522" s="1"/>
      <c r="Z522" s="1"/>
      <c r="AA522" s="1"/>
      <c r="AB522" s="1" t="s">
        <v>54</v>
      </c>
      <c r="AC522" s="1"/>
      <c r="AD522" s="1"/>
      <c r="AE522" s="1"/>
      <c r="AF522" s="1"/>
      <c r="AG522" s="1" t="s">
        <v>4027</v>
      </c>
      <c r="AH522" s="1" t="s">
        <v>500</v>
      </c>
      <c r="AI522" s="1" t="s">
        <v>11005</v>
      </c>
      <c r="AJ522" s="1" t="s">
        <v>101</v>
      </c>
      <c r="AK522" s="1" t="s">
        <v>830</v>
      </c>
      <c r="AL522" s="1" t="s">
        <v>830</v>
      </c>
      <c r="AM522" s="1" t="s">
        <v>7360</v>
      </c>
      <c r="AN522" s="1" t="str">
        <f t="shared" si="16"/>
        <v>2014</v>
      </c>
      <c r="AO522" s="1">
        <f t="shared" si="17"/>
        <v>32</v>
      </c>
      <c r="AP522" s="1" t="s">
        <v>79</v>
      </c>
      <c r="AQ522" s="1" t="s">
        <v>61</v>
      </c>
      <c r="AR522" s="1" t="s">
        <v>840</v>
      </c>
      <c r="AS522" s="1" t="s">
        <v>1070</v>
      </c>
      <c r="AT522" s="1" t="s">
        <v>1071</v>
      </c>
      <c r="AU522" s="1" t="s">
        <v>417</v>
      </c>
      <c r="AV522" s="1" t="s">
        <v>576</v>
      </c>
      <c r="AW522" s="1" t="s">
        <v>116</v>
      </c>
      <c r="AX522" s="1" t="s">
        <v>1674</v>
      </c>
    </row>
    <row r="523" spans="1:50">
      <c r="A523" s="1" t="s">
        <v>11008</v>
      </c>
      <c r="B523" s="1" t="s">
        <v>11007</v>
      </c>
      <c r="C523" s="1"/>
      <c r="D523" s="1"/>
      <c r="E523" s="1"/>
      <c r="F523" s="1"/>
      <c r="G523" s="1" t="s">
        <v>54</v>
      </c>
      <c r="H523" s="1"/>
      <c r="I523" s="1"/>
      <c r="J523" s="1"/>
      <c r="K523" s="1" t="s">
        <v>55</v>
      </c>
      <c r="L523" s="1" t="s">
        <v>116</v>
      </c>
      <c r="M523" s="1"/>
      <c r="N523" s="1"/>
      <c r="O523" s="1"/>
      <c r="P523" s="1"/>
      <c r="Q523" s="1"/>
      <c r="R523" s="1"/>
      <c r="S523" s="1"/>
      <c r="T523" s="1"/>
      <c r="U523" s="1" t="s">
        <v>2095</v>
      </c>
      <c r="V523" s="1" t="s">
        <v>382</v>
      </c>
      <c r="W523" s="1" t="s">
        <v>986</v>
      </c>
      <c r="X523" s="1" t="s">
        <v>382</v>
      </c>
      <c r="Y523" s="1"/>
      <c r="Z523" s="1"/>
      <c r="AA523" s="1"/>
      <c r="AB523" s="1" t="s">
        <v>54</v>
      </c>
      <c r="AC523" s="1"/>
      <c r="AD523" s="1"/>
      <c r="AE523" s="1"/>
      <c r="AF523" s="1"/>
      <c r="AG523" s="1" t="s">
        <v>50</v>
      </c>
      <c r="AH523" s="1" t="s">
        <v>382</v>
      </c>
      <c r="AI523" s="1" t="s">
        <v>11008</v>
      </c>
      <c r="AJ523" s="1" t="s">
        <v>583</v>
      </c>
      <c r="AK523" s="1" t="s">
        <v>830</v>
      </c>
      <c r="AL523" s="1" t="s">
        <v>830</v>
      </c>
      <c r="AM523" s="1" t="s">
        <v>10183</v>
      </c>
      <c r="AN523" s="1" t="str">
        <f t="shared" si="16"/>
        <v>2013</v>
      </c>
      <c r="AO523" s="1">
        <f t="shared" si="17"/>
        <v>15</v>
      </c>
      <c r="AP523" s="1" t="s">
        <v>60</v>
      </c>
      <c r="AQ523" s="1" t="s">
        <v>61</v>
      </c>
      <c r="AR523" s="1" t="s">
        <v>232</v>
      </c>
      <c r="AS523" s="1" t="s">
        <v>375</v>
      </c>
      <c r="AT523" s="1" t="s">
        <v>516</v>
      </c>
      <c r="AU523" s="1" t="s">
        <v>65</v>
      </c>
      <c r="AV523" s="1" t="s">
        <v>228</v>
      </c>
      <c r="AW523" s="1" t="s">
        <v>116</v>
      </c>
      <c r="AX523" s="1" t="s">
        <v>1674</v>
      </c>
    </row>
    <row r="524" spans="1:50">
      <c r="A524" s="1" t="s">
        <v>11011</v>
      </c>
      <c r="B524" s="1" t="s">
        <v>11010</v>
      </c>
      <c r="C524" s="1"/>
      <c r="D524" s="1"/>
      <c r="E524" s="1"/>
      <c r="F524" s="1"/>
      <c r="G524" s="1"/>
      <c r="H524" s="1"/>
      <c r="I524" s="1"/>
      <c r="J524" s="1"/>
      <c r="K524" s="1" t="s">
        <v>55</v>
      </c>
      <c r="L524" s="1" t="s">
        <v>116</v>
      </c>
      <c r="M524" s="1"/>
      <c r="N524" s="1"/>
      <c r="O524" s="1"/>
      <c r="P524" s="1"/>
      <c r="Q524" s="1"/>
      <c r="R524" s="1"/>
      <c r="S524" s="1"/>
      <c r="T524" s="1"/>
      <c r="U524" s="1" t="s">
        <v>53</v>
      </c>
      <c r="V524" s="1" t="s">
        <v>273</v>
      </c>
      <c r="W524" s="1" t="s">
        <v>472</v>
      </c>
      <c r="X524" s="1" t="s">
        <v>958</v>
      </c>
      <c r="Y524" s="1"/>
      <c r="Z524" s="1"/>
      <c r="AA524" s="1"/>
      <c r="AB524" s="1"/>
      <c r="AC524" s="1"/>
      <c r="AD524" s="1"/>
      <c r="AE524" s="1"/>
      <c r="AF524" s="1"/>
      <c r="AG524" s="1" t="s">
        <v>2620</v>
      </c>
      <c r="AH524" s="1" t="s">
        <v>273</v>
      </c>
      <c r="AI524" s="1" t="s">
        <v>11011</v>
      </c>
      <c r="AJ524" s="1" t="s">
        <v>351</v>
      </c>
      <c r="AK524" s="1" t="s">
        <v>830</v>
      </c>
      <c r="AL524" s="1" t="s">
        <v>830</v>
      </c>
      <c r="AM524" s="1" t="s">
        <v>7360</v>
      </c>
      <c r="AN524" s="1" t="str">
        <f t="shared" si="16"/>
        <v>2014</v>
      </c>
      <c r="AO524" s="1">
        <f t="shared" si="17"/>
        <v>49</v>
      </c>
      <c r="AP524" s="1" t="s">
        <v>60</v>
      </c>
      <c r="AQ524" s="1" t="s">
        <v>61</v>
      </c>
      <c r="AR524" s="1" t="s">
        <v>135</v>
      </c>
      <c r="AS524" s="1" t="s">
        <v>515</v>
      </c>
      <c r="AT524" s="1" t="s">
        <v>3280</v>
      </c>
      <c r="AU524" s="1"/>
      <c r="AV524" s="1" t="s">
        <v>1134</v>
      </c>
      <c r="AW524" s="1" t="s">
        <v>116</v>
      </c>
      <c r="AX524" s="1" t="s">
        <v>1674</v>
      </c>
    </row>
    <row r="525" spans="1:50">
      <c r="A525" s="1" t="s">
        <v>11014</v>
      </c>
      <c r="B525" s="1" t="s">
        <v>11013</v>
      </c>
      <c r="C525" s="1"/>
      <c r="D525" s="1"/>
      <c r="E525" s="1"/>
      <c r="F525" s="1"/>
      <c r="G525" s="1" t="s">
        <v>50</v>
      </c>
      <c r="H525" s="1"/>
      <c r="I525" s="1" t="s">
        <v>53</v>
      </c>
      <c r="J525" s="1"/>
      <c r="K525" s="1" t="s">
        <v>55</v>
      </c>
      <c r="L525" s="1" t="s">
        <v>116</v>
      </c>
      <c r="M525" s="1"/>
      <c r="N525" s="1"/>
      <c r="O525" s="1"/>
      <c r="P525" s="1"/>
      <c r="Q525" s="1"/>
      <c r="R525" s="1" t="s">
        <v>715</v>
      </c>
      <c r="S525" s="1" t="s">
        <v>500</v>
      </c>
      <c r="T525" s="1"/>
      <c r="U525" s="1" t="s">
        <v>53</v>
      </c>
      <c r="V525" s="1" t="s">
        <v>958</v>
      </c>
      <c r="W525" s="1" t="s">
        <v>472</v>
      </c>
      <c r="X525" s="1" t="s">
        <v>500</v>
      </c>
      <c r="Y525" s="1"/>
      <c r="Z525" s="1"/>
      <c r="AA525" s="1"/>
      <c r="AB525" s="1" t="s">
        <v>50</v>
      </c>
      <c r="AC525" s="1"/>
      <c r="AD525" s="1"/>
      <c r="AE525" s="1"/>
      <c r="AF525" s="1"/>
      <c r="AG525" s="1" t="s">
        <v>6212</v>
      </c>
      <c r="AH525" s="1" t="s">
        <v>958</v>
      </c>
      <c r="AI525" s="1" t="s">
        <v>11014</v>
      </c>
      <c r="AJ525" s="1" t="s">
        <v>136</v>
      </c>
      <c r="AK525" s="1" t="s">
        <v>830</v>
      </c>
      <c r="AL525" s="1" t="s">
        <v>830</v>
      </c>
      <c r="AM525" s="1" t="s">
        <v>11016</v>
      </c>
      <c r="AN525" s="1" t="str">
        <f t="shared" si="16"/>
        <v>2017</v>
      </c>
      <c r="AO525" s="1">
        <f t="shared" si="17"/>
        <v>47</v>
      </c>
      <c r="AP525" s="1" t="s">
        <v>60</v>
      </c>
      <c r="AQ525" s="1" t="s">
        <v>61</v>
      </c>
      <c r="AR525" s="1" t="s">
        <v>119</v>
      </c>
      <c r="AS525" s="1" t="s">
        <v>351</v>
      </c>
      <c r="AT525" s="1" t="s">
        <v>353</v>
      </c>
      <c r="AU525" s="1" t="s">
        <v>377</v>
      </c>
      <c r="AV525" s="1" t="s">
        <v>598</v>
      </c>
      <c r="AW525" s="1" t="s">
        <v>99</v>
      </c>
      <c r="AX525" s="1" t="s">
        <v>4035</v>
      </c>
    </row>
    <row r="526" spans="1:50">
      <c r="A526" s="1" t="s">
        <v>11023</v>
      </c>
      <c r="B526" s="1" t="s">
        <v>11022</v>
      </c>
      <c r="C526" s="1"/>
      <c r="D526" s="1"/>
      <c r="E526" s="1"/>
      <c r="F526" s="1"/>
      <c r="G526" s="1" t="s">
        <v>55</v>
      </c>
      <c r="H526" s="1"/>
      <c r="I526" s="1"/>
      <c r="J526" s="1"/>
      <c r="K526" s="1" t="s">
        <v>55</v>
      </c>
      <c r="L526" s="1" t="s">
        <v>116</v>
      </c>
      <c r="M526" s="1" t="s">
        <v>99</v>
      </c>
      <c r="N526" s="1"/>
      <c r="O526" s="1" t="s">
        <v>108</v>
      </c>
      <c r="P526" s="1" t="s">
        <v>114</v>
      </c>
      <c r="Q526" s="1"/>
      <c r="R526" s="1"/>
      <c r="S526" s="1"/>
      <c r="T526" s="1"/>
      <c r="U526" s="1" t="s">
        <v>472</v>
      </c>
      <c r="V526" s="1" t="s">
        <v>382</v>
      </c>
      <c r="W526" s="1" t="s">
        <v>3072</v>
      </c>
      <c r="X526" s="1" t="s">
        <v>382</v>
      </c>
      <c r="Y526" s="1" t="s">
        <v>141</v>
      </c>
      <c r="Z526" s="1"/>
      <c r="AA526" s="1" t="s">
        <v>715</v>
      </c>
      <c r="AB526" s="1" t="s">
        <v>55</v>
      </c>
      <c r="AC526" s="1"/>
      <c r="AD526" s="1" t="s">
        <v>958</v>
      </c>
      <c r="AE526" s="1"/>
      <c r="AF526" s="1" t="s">
        <v>958</v>
      </c>
      <c r="AG526" s="1" t="s">
        <v>148</v>
      </c>
      <c r="AH526" s="1" t="s">
        <v>382</v>
      </c>
      <c r="AI526" s="1" t="s">
        <v>11023</v>
      </c>
      <c r="AJ526" s="1" t="s">
        <v>169</v>
      </c>
      <c r="AK526" s="1" t="s">
        <v>830</v>
      </c>
      <c r="AL526" s="1" t="s">
        <v>830</v>
      </c>
      <c r="AM526" s="1" t="s">
        <v>1725</v>
      </c>
      <c r="AN526" s="1" t="str">
        <f t="shared" si="16"/>
        <v>2019</v>
      </c>
      <c r="AO526" s="1">
        <f t="shared" si="17"/>
        <v>19</v>
      </c>
      <c r="AP526" s="1" t="s">
        <v>79</v>
      </c>
      <c r="AQ526" s="1" t="s">
        <v>11025</v>
      </c>
      <c r="AR526" s="1" t="s">
        <v>265</v>
      </c>
      <c r="AS526" s="1" t="s">
        <v>382</v>
      </c>
      <c r="AT526" s="1" t="s">
        <v>11026</v>
      </c>
      <c r="AU526" s="1" t="s">
        <v>65</v>
      </c>
      <c r="AV526" s="1" t="s">
        <v>1218</v>
      </c>
      <c r="AW526" s="1"/>
      <c r="AX526" s="1"/>
    </row>
    <row r="527" spans="1:50">
      <c r="A527" s="1" t="s">
        <v>11028</v>
      </c>
      <c r="B527" s="1" t="s">
        <v>11027</v>
      </c>
      <c r="C527" s="1" t="s">
        <v>50</v>
      </c>
      <c r="D527" s="1" t="s">
        <v>125</v>
      </c>
      <c r="E527" s="1"/>
      <c r="F527" s="1"/>
      <c r="G527" s="1" t="s">
        <v>55</v>
      </c>
      <c r="H527" s="1" t="s">
        <v>715</v>
      </c>
      <c r="I527" s="1"/>
      <c r="J527" s="1"/>
      <c r="K527" s="1" t="s">
        <v>55</v>
      </c>
      <c r="L527" s="1" t="s">
        <v>116</v>
      </c>
      <c r="M527" s="1"/>
      <c r="N527" s="1"/>
      <c r="O527" s="1"/>
      <c r="P527" s="1"/>
      <c r="Q527" s="1" t="s">
        <v>136</v>
      </c>
      <c r="R527" s="1"/>
      <c r="S527" s="1"/>
      <c r="T527" s="1"/>
      <c r="U527" s="1" t="s">
        <v>99</v>
      </c>
      <c r="V527" s="1" t="s">
        <v>219</v>
      </c>
      <c r="W527" s="1" t="s">
        <v>50</v>
      </c>
      <c r="X527" s="1" t="s">
        <v>219</v>
      </c>
      <c r="Y527" s="1"/>
      <c r="Z527" s="1"/>
      <c r="AA527" s="1"/>
      <c r="AB527" s="1" t="s">
        <v>55</v>
      </c>
      <c r="AC527" s="1"/>
      <c r="AD527" s="1"/>
      <c r="AE527" s="1"/>
      <c r="AF527" s="1"/>
      <c r="AG527" s="1" t="s">
        <v>11031</v>
      </c>
      <c r="AH527" s="1" t="s">
        <v>219</v>
      </c>
      <c r="AI527" s="1" t="s">
        <v>11028</v>
      </c>
      <c r="AJ527" s="1" t="s">
        <v>809</v>
      </c>
      <c r="AK527" s="1" t="s">
        <v>11029</v>
      </c>
      <c r="AL527" s="1" t="s">
        <v>11029</v>
      </c>
      <c r="AM527" s="1" t="s">
        <v>690</v>
      </c>
      <c r="AN527" s="1" t="str">
        <f t="shared" si="16"/>
        <v>2020</v>
      </c>
      <c r="AO527" s="1">
        <f t="shared" si="17"/>
        <v>36</v>
      </c>
      <c r="AP527" s="1" t="s">
        <v>79</v>
      </c>
      <c r="AQ527" s="1" t="s">
        <v>61</v>
      </c>
      <c r="AR527" s="1" t="s">
        <v>449</v>
      </c>
      <c r="AS527" s="1" t="s">
        <v>219</v>
      </c>
      <c r="AT527" s="1" t="s">
        <v>895</v>
      </c>
      <c r="AU527" s="1" t="s">
        <v>4368</v>
      </c>
      <c r="AV527" s="1" t="s">
        <v>11032</v>
      </c>
      <c r="AW527" s="1" t="s">
        <v>99</v>
      </c>
      <c r="AX527" s="1" t="s">
        <v>4035</v>
      </c>
    </row>
    <row r="528" spans="1:50">
      <c r="A528" s="1" t="s">
        <v>8650</v>
      </c>
      <c r="B528" s="1" t="s">
        <v>11033</v>
      </c>
      <c r="C528" s="1"/>
      <c r="D528" s="1"/>
      <c r="E528" s="1"/>
      <c r="F528" s="1"/>
      <c r="G528" s="1" t="s">
        <v>55</v>
      </c>
      <c r="H528" s="1"/>
      <c r="I528" s="1" t="s">
        <v>53</v>
      </c>
      <c r="J528" s="1" t="s">
        <v>54</v>
      </c>
      <c r="K528" s="1" t="s">
        <v>55</v>
      </c>
      <c r="L528" s="1"/>
      <c r="M528" s="1"/>
      <c r="N528" s="1"/>
      <c r="O528" s="1"/>
      <c r="P528" s="1"/>
      <c r="Q528" s="1"/>
      <c r="R528" s="1" t="s">
        <v>141</v>
      </c>
      <c r="S528" s="1" t="s">
        <v>382</v>
      </c>
      <c r="T528" s="1" t="s">
        <v>141</v>
      </c>
      <c r="U528" s="1" t="s">
        <v>141</v>
      </c>
      <c r="V528" s="1" t="s">
        <v>382</v>
      </c>
      <c r="W528" s="1"/>
      <c r="X528" s="1"/>
      <c r="Y528" s="1"/>
      <c r="Z528" s="1"/>
      <c r="AA528" s="1"/>
      <c r="AB528" s="1" t="s">
        <v>55</v>
      </c>
      <c r="AC528" s="1" t="s">
        <v>500</v>
      </c>
      <c r="AD528" s="1"/>
      <c r="AE528" s="1"/>
      <c r="AF528" s="1"/>
      <c r="AG528" s="1" t="s">
        <v>176</v>
      </c>
      <c r="AH528" s="1" t="s">
        <v>382</v>
      </c>
      <c r="AI528" s="1" t="s">
        <v>8650</v>
      </c>
      <c r="AJ528" s="1" t="s">
        <v>530</v>
      </c>
      <c r="AK528" s="1" t="s">
        <v>11029</v>
      </c>
      <c r="AL528" s="1" t="s">
        <v>11029</v>
      </c>
      <c r="AM528" s="1" t="s">
        <v>11035</v>
      </c>
      <c r="AN528" s="1" t="str">
        <f t="shared" si="16"/>
        <v>2018</v>
      </c>
      <c r="AO528" s="1">
        <f t="shared" si="17"/>
        <v>31</v>
      </c>
      <c r="AP528" s="1" t="s">
        <v>60</v>
      </c>
      <c r="AQ528" s="1" t="s">
        <v>61</v>
      </c>
      <c r="AR528" s="1" t="s">
        <v>449</v>
      </c>
      <c r="AS528" s="1" t="s">
        <v>301</v>
      </c>
      <c r="AT528" s="1" t="s">
        <v>1364</v>
      </c>
      <c r="AU528" s="1" t="s">
        <v>377</v>
      </c>
      <c r="AV528" s="1" t="s">
        <v>598</v>
      </c>
      <c r="AW528" s="1" t="s">
        <v>99</v>
      </c>
      <c r="AX528" s="1" t="s">
        <v>4035</v>
      </c>
    </row>
    <row r="529" spans="1:50">
      <c r="A529" s="1" t="s">
        <v>11037</v>
      </c>
      <c r="B529" s="1" t="s">
        <v>11036</v>
      </c>
      <c r="C529" s="1"/>
      <c r="D529" s="1"/>
      <c r="E529" s="1" t="s">
        <v>54</v>
      </c>
      <c r="F529" s="1" t="s">
        <v>1258</v>
      </c>
      <c r="G529" s="1" t="s">
        <v>49</v>
      </c>
      <c r="H529" s="1"/>
      <c r="I529" s="1"/>
      <c r="J529" s="1"/>
      <c r="K529" s="1"/>
      <c r="L529" s="1" t="s">
        <v>116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 t="s">
        <v>2095</v>
      </c>
      <c r="X529" s="1" t="s">
        <v>555</v>
      </c>
      <c r="Y529" s="1"/>
      <c r="Z529" s="1"/>
      <c r="AA529" s="1"/>
      <c r="AB529" s="1" t="s">
        <v>49</v>
      </c>
      <c r="AC529" s="1"/>
      <c r="AD529" s="1"/>
      <c r="AE529" s="1"/>
      <c r="AF529" s="1"/>
      <c r="AG529" s="1" t="s">
        <v>2095</v>
      </c>
      <c r="AH529" s="1" t="s">
        <v>555</v>
      </c>
      <c r="AI529" s="1" t="s">
        <v>11037</v>
      </c>
      <c r="AJ529" s="1" t="s">
        <v>448</v>
      </c>
      <c r="AK529" s="1" t="s">
        <v>11029</v>
      </c>
      <c r="AL529" s="1" t="s">
        <v>11029</v>
      </c>
      <c r="AM529" s="1" t="s">
        <v>7020</v>
      </c>
      <c r="AN529" s="1" t="str">
        <f t="shared" si="16"/>
        <v>2020</v>
      </c>
      <c r="AO529" s="1">
        <f t="shared" si="17"/>
        <v>32</v>
      </c>
      <c r="AP529" s="1" t="s">
        <v>79</v>
      </c>
      <c r="AQ529" s="1" t="s">
        <v>61</v>
      </c>
      <c r="AR529" s="1" t="s">
        <v>272</v>
      </c>
      <c r="AS529" s="1" t="s">
        <v>196</v>
      </c>
      <c r="AT529" s="1" t="s">
        <v>11039</v>
      </c>
      <c r="AU529" s="1" t="s">
        <v>105</v>
      </c>
      <c r="AV529" s="1" t="s">
        <v>576</v>
      </c>
      <c r="AW529" s="1"/>
      <c r="AX529" s="1"/>
    </row>
    <row r="530" spans="1:50">
      <c r="A530" s="1" t="s">
        <v>11041</v>
      </c>
      <c r="B530" s="1" t="s">
        <v>11040</v>
      </c>
      <c r="C530" s="1"/>
      <c r="D530" s="1"/>
      <c r="E530" s="1"/>
      <c r="F530" s="1"/>
      <c r="G530" s="1" t="s">
        <v>55</v>
      </c>
      <c r="H530" s="1"/>
      <c r="I530" s="1"/>
      <c r="J530" s="1" t="s">
        <v>54</v>
      </c>
      <c r="K530" s="1"/>
      <c r="L530" s="1"/>
      <c r="M530" s="1"/>
      <c r="N530" s="1"/>
      <c r="O530" s="1"/>
      <c r="P530" s="1"/>
      <c r="Q530" s="1"/>
      <c r="R530" s="1"/>
      <c r="S530" s="1"/>
      <c r="T530" s="1" t="s">
        <v>986</v>
      </c>
      <c r="U530" s="1"/>
      <c r="V530" s="1"/>
      <c r="W530" s="1"/>
      <c r="X530" s="1"/>
      <c r="Y530" s="1"/>
      <c r="Z530" s="1"/>
      <c r="AA530" s="1"/>
      <c r="AB530" s="1" t="s">
        <v>55</v>
      </c>
      <c r="AC530" s="1" t="s">
        <v>958</v>
      </c>
      <c r="AD530" s="1"/>
      <c r="AE530" s="1"/>
      <c r="AF530" s="1"/>
      <c r="AG530" s="1" t="s">
        <v>986</v>
      </c>
      <c r="AH530" s="1" t="s">
        <v>958</v>
      </c>
      <c r="AI530" s="1" t="s">
        <v>11041</v>
      </c>
      <c r="AJ530" s="1" t="s">
        <v>169</v>
      </c>
      <c r="AK530" s="1" t="s">
        <v>11029</v>
      </c>
      <c r="AL530" s="1" t="s">
        <v>11029</v>
      </c>
      <c r="AM530" s="1" t="s">
        <v>10699</v>
      </c>
      <c r="AN530" s="1" t="str">
        <f t="shared" si="16"/>
        <v>2019</v>
      </c>
      <c r="AO530" s="1">
        <f t="shared" si="17"/>
        <v>19</v>
      </c>
      <c r="AP530" s="1" t="s">
        <v>60</v>
      </c>
      <c r="AQ530" s="1"/>
      <c r="AR530" s="1" t="s">
        <v>135</v>
      </c>
      <c r="AS530" s="1" t="s">
        <v>515</v>
      </c>
      <c r="AT530" s="1" t="s">
        <v>3280</v>
      </c>
      <c r="AU530" s="1" t="s">
        <v>65</v>
      </c>
      <c r="AV530" s="1" t="s">
        <v>3576</v>
      </c>
      <c r="AW530" s="1" t="s">
        <v>99</v>
      </c>
      <c r="AX530" s="1" t="s">
        <v>4035</v>
      </c>
    </row>
    <row r="531" spans="1:50">
      <c r="A531" s="1" t="s">
        <v>11044</v>
      </c>
      <c r="B531" s="1" t="s">
        <v>11043</v>
      </c>
      <c r="C531" s="1"/>
      <c r="D531" s="1"/>
      <c r="E531" s="1"/>
      <c r="F531" s="1"/>
      <c r="G531" s="1" t="s">
        <v>54</v>
      </c>
      <c r="H531" s="1"/>
      <c r="I531" s="1" t="s">
        <v>53</v>
      </c>
      <c r="J531" s="1"/>
      <c r="K531" s="1"/>
      <c r="L531" s="1"/>
      <c r="M531" s="1"/>
      <c r="N531" s="1"/>
      <c r="O531" s="1"/>
      <c r="P531" s="1"/>
      <c r="Q531" s="1"/>
      <c r="R531" s="1" t="s">
        <v>141</v>
      </c>
      <c r="S531" s="1" t="s">
        <v>219</v>
      </c>
      <c r="T531" s="1"/>
      <c r="U531" s="1"/>
      <c r="V531" s="1"/>
      <c r="W531" s="1"/>
      <c r="X531" s="1"/>
      <c r="Y531" s="1"/>
      <c r="Z531" s="1"/>
      <c r="AA531" s="1"/>
      <c r="AB531" s="1" t="s">
        <v>54</v>
      </c>
      <c r="AC531" s="1"/>
      <c r="AD531" s="1"/>
      <c r="AE531" s="1"/>
      <c r="AF531" s="1"/>
      <c r="AG531" s="1" t="s">
        <v>141</v>
      </c>
      <c r="AH531" s="1" t="s">
        <v>219</v>
      </c>
      <c r="AI531" s="1" t="s">
        <v>11044</v>
      </c>
      <c r="AJ531" s="1" t="s">
        <v>678</v>
      </c>
      <c r="AK531" s="1" t="s">
        <v>11029</v>
      </c>
      <c r="AL531" s="1" t="s">
        <v>11029</v>
      </c>
      <c r="AM531" s="1" t="s">
        <v>1265</v>
      </c>
      <c r="AN531" s="1" t="str">
        <f t="shared" si="16"/>
        <v>2019</v>
      </c>
      <c r="AO531" s="1">
        <f t="shared" si="17"/>
        <v>33</v>
      </c>
      <c r="AP531" s="1" t="s">
        <v>60</v>
      </c>
      <c r="AQ531" s="1" t="s">
        <v>61</v>
      </c>
      <c r="AR531" s="1" t="s">
        <v>135</v>
      </c>
      <c r="AS531" s="1" t="s">
        <v>351</v>
      </c>
      <c r="AT531" s="1" t="s">
        <v>1047</v>
      </c>
      <c r="AU531" s="1" t="s">
        <v>377</v>
      </c>
      <c r="AV531" s="1" t="s">
        <v>6718</v>
      </c>
      <c r="AW531" s="1" t="s">
        <v>53</v>
      </c>
      <c r="AX531" s="1" t="s">
        <v>600</v>
      </c>
    </row>
    <row r="532" spans="1:50">
      <c r="A532" s="1" t="s">
        <v>11048</v>
      </c>
      <c r="B532" s="1" t="s">
        <v>11047</v>
      </c>
      <c r="C532" s="1"/>
      <c r="D532" s="1"/>
      <c r="E532" s="1"/>
      <c r="F532" s="1"/>
      <c r="G532" s="1" t="s">
        <v>53</v>
      </c>
      <c r="H532" s="1"/>
      <c r="I532" s="1"/>
      <c r="J532" s="1"/>
      <c r="K532" s="1"/>
      <c r="L532" s="1" t="s">
        <v>116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 t="s">
        <v>472</v>
      </c>
      <c r="X532" s="1" t="s">
        <v>500</v>
      </c>
      <c r="Y532" s="1"/>
      <c r="Z532" s="1"/>
      <c r="AA532" s="1"/>
      <c r="AB532" s="1" t="s">
        <v>53</v>
      </c>
      <c r="AC532" s="1"/>
      <c r="AD532" s="1"/>
      <c r="AE532" s="1"/>
      <c r="AF532" s="1"/>
      <c r="AG532" s="1" t="s">
        <v>472</v>
      </c>
      <c r="AH532" s="1" t="s">
        <v>500</v>
      </c>
      <c r="AI532" s="1" t="s">
        <v>11048</v>
      </c>
      <c r="AJ532" s="1" t="s">
        <v>644</v>
      </c>
      <c r="AK532" s="1" t="s">
        <v>11029</v>
      </c>
      <c r="AL532" s="1" t="s">
        <v>11029</v>
      </c>
      <c r="AM532" s="1" t="s">
        <v>1341</v>
      </c>
      <c r="AN532" s="1" t="str">
        <f t="shared" si="16"/>
        <v>2019</v>
      </c>
      <c r="AO532" s="1">
        <f t="shared" si="17"/>
        <v>34</v>
      </c>
      <c r="AP532" s="1" t="s">
        <v>79</v>
      </c>
      <c r="AQ532" s="1" t="s">
        <v>61</v>
      </c>
      <c r="AR532" s="1" t="s">
        <v>646</v>
      </c>
      <c r="AS532" s="1" t="s">
        <v>338</v>
      </c>
      <c r="AT532" s="1" t="s">
        <v>11050</v>
      </c>
      <c r="AU532" s="1" t="s">
        <v>11051</v>
      </c>
      <c r="AV532" s="1" t="s">
        <v>1667</v>
      </c>
      <c r="AW532" s="1" t="s">
        <v>99</v>
      </c>
      <c r="AX532" s="1" t="s">
        <v>4035</v>
      </c>
    </row>
    <row r="533" spans="1:50">
      <c r="A533" s="1" t="s">
        <v>11053</v>
      </c>
      <c r="B533" s="1" t="s">
        <v>11052</v>
      </c>
      <c r="C533" s="1"/>
      <c r="D533" s="1"/>
      <c r="E533" s="1"/>
      <c r="F533" s="1"/>
      <c r="G533" s="1" t="s">
        <v>55</v>
      </c>
      <c r="H533" s="1"/>
      <c r="I533" s="1" t="s">
        <v>53</v>
      </c>
      <c r="J533" s="1" t="s">
        <v>54</v>
      </c>
      <c r="K533" s="1" t="s">
        <v>55</v>
      </c>
      <c r="L533" s="1"/>
      <c r="M533" s="1"/>
      <c r="N533" s="1"/>
      <c r="O533" s="1"/>
      <c r="P533" s="1"/>
      <c r="Q533" s="1"/>
      <c r="R533" s="1" t="s">
        <v>148</v>
      </c>
      <c r="S533" s="1" t="s">
        <v>500</v>
      </c>
      <c r="T533" s="1" t="s">
        <v>986</v>
      </c>
      <c r="U533" s="1" t="s">
        <v>472</v>
      </c>
      <c r="V533" s="1" t="s">
        <v>382</v>
      </c>
      <c r="W533" s="1"/>
      <c r="X533" s="1"/>
      <c r="Y533" s="1"/>
      <c r="Z533" s="1"/>
      <c r="AA533" s="1"/>
      <c r="AB533" s="1" t="s">
        <v>55</v>
      </c>
      <c r="AC533" s="1" t="s">
        <v>382</v>
      </c>
      <c r="AD533" s="1"/>
      <c r="AE533" s="1"/>
      <c r="AF533" s="1"/>
      <c r="AG533" s="1" t="s">
        <v>7300</v>
      </c>
      <c r="AH533" s="1" t="s">
        <v>500</v>
      </c>
      <c r="AI533" s="1" t="s">
        <v>11053</v>
      </c>
      <c r="AJ533" s="1" t="s">
        <v>71</v>
      </c>
      <c r="AK533" s="1" t="s">
        <v>11029</v>
      </c>
      <c r="AL533" s="1" t="s">
        <v>11029</v>
      </c>
      <c r="AM533" s="1" t="s">
        <v>9362</v>
      </c>
      <c r="AN533" s="1" t="str">
        <f t="shared" si="16"/>
        <v>2020</v>
      </c>
      <c r="AO533" s="1">
        <f t="shared" si="17"/>
        <v>7</v>
      </c>
      <c r="AP533" s="1" t="s">
        <v>79</v>
      </c>
      <c r="AQ533" s="1" t="s">
        <v>61</v>
      </c>
      <c r="AR533" s="1" t="s">
        <v>62</v>
      </c>
      <c r="AS533" s="1" t="s">
        <v>118</v>
      </c>
      <c r="AT533" s="1" t="s">
        <v>317</v>
      </c>
      <c r="AU533" s="1" t="s">
        <v>65</v>
      </c>
      <c r="AV533" s="1" t="s">
        <v>1560</v>
      </c>
      <c r="AW533" s="1" t="s">
        <v>99</v>
      </c>
      <c r="AX533" s="1" t="s">
        <v>4035</v>
      </c>
    </row>
    <row r="534" spans="1:50">
      <c r="A534" s="1" t="s">
        <v>11057</v>
      </c>
      <c r="B534" s="1" t="s">
        <v>11056</v>
      </c>
      <c r="C534" s="1"/>
      <c r="D534" s="1"/>
      <c r="E534" s="1"/>
      <c r="F534" s="1"/>
      <c r="G534" s="1" t="s">
        <v>50</v>
      </c>
      <c r="H534" s="1"/>
      <c r="I534" s="1" t="s">
        <v>53</v>
      </c>
      <c r="J534" s="1"/>
      <c r="K534" s="1" t="s">
        <v>55</v>
      </c>
      <c r="L534" s="1" t="s">
        <v>116</v>
      </c>
      <c r="M534" s="1"/>
      <c r="N534" s="1"/>
      <c r="O534" s="1"/>
      <c r="P534" s="1"/>
      <c r="Q534" s="1"/>
      <c r="R534" s="1" t="s">
        <v>715</v>
      </c>
      <c r="S534" s="1" t="s">
        <v>136</v>
      </c>
      <c r="T534" s="1"/>
      <c r="U534" s="1" t="s">
        <v>2095</v>
      </c>
      <c r="V534" s="1" t="s">
        <v>136</v>
      </c>
      <c r="W534" s="1" t="s">
        <v>141</v>
      </c>
      <c r="X534" s="1" t="s">
        <v>136</v>
      </c>
      <c r="Y534" s="1"/>
      <c r="Z534" s="1"/>
      <c r="AA534" s="1"/>
      <c r="AB534" s="1" t="s">
        <v>50</v>
      </c>
      <c r="AC534" s="1"/>
      <c r="AD534" s="1"/>
      <c r="AE534" s="1"/>
      <c r="AF534" s="1"/>
      <c r="AG534" s="1" t="s">
        <v>50</v>
      </c>
      <c r="AH534" s="1" t="s">
        <v>50</v>
      </c>
      <c r="AI534" s="1" t="s">
        <v>11057</v>
      </c>
      <c r="AJ534" s="1" t="s">
        <v>573</v>
      </c>
      <c r="AK534" s="1" t="s">
        <v>11058</v>
      </c>
      <c r="AL534" s="1" t="s">
        <v>11058</v>
      </c>
      <c r="AM534" s="1" t="s">
        <v>11060</v>
      </c>
      <c r="AN534" s="1" t="str">
        <f t="shared" si="16"/>
        <v>2006</v>
      </c>
      <c r="AO534" s="1">
        <f t="shared" si="17"/>
        <v>52</v>
      </c>
      <c r="AP534" s="1" t="s">
        <v>79</v>
      </c>
      <c r="AQ534" s="1" t="s">
        <v>102</v>
      </c>
      <c r="AR534" s="1" t="s">
        <v>388</v>
      </c>
      <c r="AS534" s="1" t="s">
        <v>436</v>
      </c>
      <c r="AT534" s="1" t="s">
        <v>547</v>
      </c>
      <c r="AU534" s="1" t="s">
        <v>354</v>
      </c>
      <c r="AV534" s="1" t="s">
        <v>1134</v>
      </c>
      <c r="AW534" s="1"/>
      <c r="AX534" s="1"/>
    </row>
    <row r="535" spans="1:50">
      <c r="A535" s="1" t="s">
        <v>11063</v>
      </c>
      <c r="B535" s="1" t="s">
        <v>11062</v>
      </c>
      <c r="C535" s="1"/>
      <c r="D535" s="1"/>
      <c r="E535" s="1"/>
      <c r="F535" s="1"/>
      <c r="G535" s="1" t="s">
        <v>55</v>
      </c>
      <c r="H535" s="1"/>
      <c r="I535" s="1" t="s">
        <v>53</v>
      </c>
      <c r="J535" s="1"/>
      <c r="K535" s="1" t="s">
        <v>55</v>
      </c>
      <c r="L535" s="1" t="s">
        <v>116</v>
      </c>
      <c r="M535" s="1"/>
      <c r="N535" s="1"/>
      <c r="O535" s="1"/>
      <c r="P535" s="1"/>
      <c r="Q535" s="1"/>
      <c r="R535" s="1" t="s">
        <v>715</v>
      </c>
      <c r="S535" s="1" t="s">
        <v>136</v>
      </c>
      <c r="T535" s="1"/>
      <c r="U535" s="1" t="s">
        <v>148</v>
      </c>
      <c r="V535" s="1" t="s">
        <v>136</v>
      </c>
      <c r="W535" s="1" t="s">
        <v>715</v>
      </c>
      <c r="X535" s="1" t="s">
        <v>136</v>
      </c>
      <c r="Y535" s="1"/>
      <c r="Z535" s="1"/>
      <c r="AA535" s="1"/>
      <c r="AB535" s="1" t="s">
        <v>55</v>
      </c>
      <c r="AC535" s="1"/>
      <c r="AD535" s="1"/>
      <c r="AE535" s="1"/>
      <c r="AF535" s="1"/>
      <c r="AG535" s="1" t="s">
        <v>7743</v>
      </c>
      <c r="AH535" s="1" t="s">
        <v>136</v>
      </c>
      <c r="AI535" s="1" t="s">
        <v>11063</v>
      </c>
      <c r="AJ535" s="1" t="s">
        <v>299</v>
      </c>
      <c r="AK535" s="1" t="s">
        <v>11058</v>
      </c>
      <c r="AL535" s="1" t="s">
        <v>11058</v>
      </c>
      <c r="AM535" s="1" t="s">
        <v>11066</v>
      </c>
      <c r="AN535" s="1" t="str">
        <f t="shared" si="16"/>
        <v>1994</v>
      </c>
      <c r="AO535" s="1">
        <f t="shared" si="17"/>
        <v>18</v>
      </c>
      <c r="AP535" s="1" t="s">
        <v>79</v>
      </c>
      <c r="AQ535" s="1" t="s">
        <v>102</v>
      </c>
      <c r="AR535" s="1" t="s">
        <v>168</v>
      </c>
      <c r="AS535" s="1" t="s">
        <v>1070</v>
      </c>
      <c r="AT535" s="1" t="s">
        <v>11065</v>
      </c>
      <c r="AU535" s="1" t="s">
        <v>417</v>
      </c>
      <c r="AV535" s="1" t="s">
        <v>121</v>
      </c>
      <c r="AW535" s="1"/>
      <c r="AX535" s="1"/>
    </row>
    <row r="536" spans="1:50">
      <c r="A536" s="1" t="s">
        <v>11071</v>
      </c>
      <c r="B536" s="1" t="s">
        <v>11070</v>
      </c>
      <c r="C536" s="1"/>
      <c r="D536" s="1"/>
      <c r="E536" s="1"/>
      <c r="F536" s="1"/>
      <c r="G536" s="1" t="s">
        <v>55</v>
      </c>
      <c r="H536" s="1"/>
      <c r="I536" s="1"/>
      <c r="J536" s="1"/>
      <c r="K536" s="1" t="s">
        <v>55</v>
      </c>
      <c r="L536" s="1" t="s">
        <v>116</v>
      </c>
      <c r="M536" s="1"/>
      <c r="N536" s="1"/>
      <c r="O536" s="1"/>
      <c r="P536" s="1"/>
      <c r="Q536" s="1"/>
      <c r="R536" s="1"/>
      <c r="S536" s="1"/>
      <c r="T536" s="1"/>
      <c r="U536" s="1" t="s">
        <v>4027</v>
      </c>
      <c r="V536" s="1" t="s">
        <v>500</v>
      </c>
      <c r="W536" s="1" t="s">
        <v>715</v>
      </c>
      <c r="X536" s="1" t="s">
        <v>500</v>
      </c>
      <c r="Y536" s="1"/>
      <c r="Z536" s="1"/>
      <c r="AA536" s="1"/>
      <c r="AB536" s="1" t="s">
        <v>55</v>
      </c>
      <c r="AC536" s="1"/>
      <c r="AD536" s="1"/>
      <c r="AE536" s="1"/>
      <c r="AF536" s="1"/>
      <c r="AG536" s="1" t="s">
        <v>2711</v>
      </c>
      <c r="AH536" s="1" t="s">
        <v>500</v>
      </c>
      <c r="AI536" s="1" t="s">
        <v>11071</v>
      </c>
      <c r="AJ536" s="1" t="s">
        <v>583</v>
      </c>
      <c r="AK536" s="1" t="s">
        <v>857</v>
      </c>
      <c r="AL536" s="1" t="s">
        <v>1039</v>
      </c>
      <c r="AM536" s="1" t="s">
        <v>9574</v>
      </c>
      <c r="AN536" s="1" t="str">
        <f t="shared" si="16"/>
        <v>2018</v>
      </c>
      <c r="AO536" s="1">
        <f t="shared" si="17"/>
        <v>22</v>
      </c>
      <c r="AP536" s="1" t="s">
        <v>60</v>
      </c>
      <c r="AQ536" s="1" t="s">
        <v>102</v>
      </c>
      <c r="AR536" s="1" t="s">
        <v>232</v>
      </c>
      <c r="AS536" s="1" t="s">
        <v>484</v>
      </c>
      <c r="AT536" s="1" t="s">
        <v>1050</v>
      </c>
      <c r="AU536" s="1" t="s">
        <v>3441</v>
      </c>
      <c r="AV536" s="1" t="s">
        <v>2912</v>
      </c>
      <c r="AW536" s="1" t="s">
        <v>116</v>
      </c>
      <c r="AX536" s="1" t="s">
        <v>1674</v>
      </c>
    </row>
    <row r="537" spans="1:50">
      <c r="A537" s="1" t="s">
        <v>11074</v>
      </c>
      <c r="B537" s="1" t="s">
        <v>11073</v>
      </c>
      <c r="C537" s="1"/>
      <c r="D537" s="1"/>
      <c r="E537" s="1"/>
      <c r="F537" s="1"/>
      <c r="G537" s="1" t="s">
        <v>55</v>
      </c>
      <c r="H537" s="1"/>
      <c r="I537" s="1"/>
      <c r="J537" s="1" t="s">
        <v>54</v>
      </c>
      <c r="K537" s="1"/>
      <c r="L537" s="1"/>
      <c r="M537" s="1"/>
      <c r="N537" s="1"/>
      <c r="O537" s="1"/>
      <c r="P537" s="1"/>
      <c r="Q537" s="1"/>
      <c r="R537" s="1"/>
      <c r="S537" s="1"/>
      <c r="T537" s="1" t="s">
        <v>2810</v>
      </c>
      <c r="U537" s="1"/>
      <c r="V537" s="1"/>
      <c r="W537" s="1"/>
      <c r="X537" s="1"/>
      <c r="Y537" s="1"/>
      <c r="Z537" s="1"/>
      <c r="AA537" s="1"/>
      <c r="AB537" s="1" t="s">
        <v>55</v>
      </c>
      <c r="AC537" s="1" t="s">
        <v>500</v>
      </c>
      <c r="AD537" s="1"/>
      <c r="AE537" s="1"/>
      <c r="AF537" s="1"/>
      <c r="AG537" s="1" t="s">
        <v>2810</v>
      </c>
      <c r="AH537" s="1" t="s">
        <v>500</v>
      </c>
      <c r="AI537" s="1" t="s">
        <v>11074</v>
      </c>
      <c r="AJ537" s="1" t="s">
        <v>189</v>
      </c>
      <c r="AK537" s="1" t="s">
        <v>857</v>
      </c>
      <c r="AL537" s="1" t="s">
        <v>857</v>
      </c>
      <c r="AM537" s="1" t="s">
        <v>1265</v>
      </c>
      <c r="AN537" s="1" t="str">
        <f t="shared" si="16"/>
        <v>2019</v>
      </c>
      <c r="AO537" s="1">
        <f t="shared" si="17"/>
        <v>46</v>
      </c>
      <c r="AP537" s="1" t="s">
        <v>60</v>
      </c>
      <c r="AQ537" s="1" t="s">
        <v>61</v>
      </c>
      <c r="AR537" s="1" t="s">
        <v>135</v>
      </c>
      <c r="AS537" s="1" t="s">
        <v>375</v>
      </c>
      <c r="AT537" s="1" t="s">
        <v>11076</v>
      </c>
      <c r="AU537" s="1"/>
      <c r="AV537" s="1" t="s">
        <v>1560</v>
      </c>
      <c r="AW537" s="1" t="s">
        <v>99</v>
      </c>
      <c r="AX537" s="1" t="s">
        <v>4035</v>
      </c>
    </row>
    <row r="538" spans="1:50">
      <c r="A538" s="1" t="s">
        <v>2395</v>
      </c>
      <c r="B538" s="1" t="s">
        <v>11078</v>
      </c>
      <c r="C538" s="1"/>
      <c r="D538" s="1"/>
      <c r="E538" s="1"/>
      <c r="F538" s="1"/>
      <c r="G538" s="1" t="s">
        <v>53</v>
      </c>
      <c r="H538" s="1"/>
      <c r="I538" s="1"/>
      <c r="J538" s="1" t="s">
        <v>54</v>
      </c>
      <c r="K538" s="1"/>
      <c r="L538" s="1"/>
      <c r="M538" s="1"/>
      <c r="N538" s="1"/>
      <c r="O538" s="1"/>
      <c r="P538" s="1"/>
      <c r="Q538" s="1"/>
      <c r="R538" s="1"/>
      <c r="S538" s="1"/>
      <c r="T538" s="1" t="s">
        <v>2810</v>
      </c>
      <c r="U538" s="1"/>
      <c r="V538" s="1"/>
      <c r="W538" s="1"/>
      <c r="X538" s="1"/>
      <c r="Y538" s="1"/>
      <c r="Z538" s="1"/>
      <c r="AA538" s="1"/>
      <c r="AB538" s="1" t="s">
        <v>53</v>
      </c>
      <c r="AC538" s="1" t="s">
        <v>500</v>
      </c>
      <c r="AD538" s="1"/>
      <c r="AE538" s="1"/>
      <c r="AF538" s="1"/>
      <c r="AG538" s="1" t="s">
        <v>2810</v>
      </c>
      <c r="AH538" s="1" t="s">
        <v>500</v>
      </c>
      <c r="AI538" s="1" t="s">
        <v>2395</v>
      </c>
      <c r="AJ538" s="1" t="s">
        <v>530</v>
      </c>
      <c r="AK538" s="1" t="s">
        <v>857</v>
      </c>
      <c r="AL538" s="1" t="s">
        <v>857</v>
      </c>
      <c r="AM538" s="1" t="s">
        <v>10533</v>
      </c>
      <c r="AN538" s="1" t="str">
        <f t="shared" si="16"/>
        <v>2020</v>
      </c>
      <c r="AO538" s="1">
        <f t="shared" si="17"/>
        <v>33</v>
      </c>
      <c r="AP538" s="1" t="s">
        <v>79</v>
      </c>
      <c r="AQ538" s="1" t="s">
        <v>61</v>
      </c>
      <c r="AR538" s="1" t="s">
        <v>4852</v>
      </c>
      <c r="AS538" s="1" t="s">
        <v>573</v>
      </c>
      <c r="AT538" s="1" t="s">
        <v>11080</v>
      </c>
      <c r="AU538" s="1" t="s">
        <v>1051</v>
      </c>
      <c r="AV538" s="1" t="s">
        <v>77</v>
      </c>
      <c r="AW538" s="1" t="s">
        <v>54</v>
      </c>
      <c r="AX538" s="1" t="s">
        <v>2832</v>
      </c>
    </row>
    <row r="539" spans="1:50">
      <c r="A539" s="1" t="s">
        <v>11082</v>
      </c>
      <c r="B539" s="1" t="s">
        <v>11081</v>
      </c>
      <c r="C539" s="1"/>
      <c r="D539" s="1"/>
      <c r="E539" s="1"/>
      <c r="F539" s="1"/>
      <c r="G539" s="1" t="s">
        <v>55</v>
      </c>
      <c r="H539" s="1"/>
      <c r="I539" s="1" t="s">
        <v>53</v>
      </c>
      <c r="J539" s="1"/>
      <c r="K539" s="1" t="s">
        <v>55</v>
      </c>
      <c r="L539" s="1" t="s">
        <v>116</v>
      </c>
      <c r="M539" s="1"/>
      <c r="N539" s="1"/>
      <c r="O539" s="1"/>
      <c r="P539" s="1"/>
      <c r="Q539" s="1"/>
      <c r="R539" s="1" t="s">
        <v>986</v>
      </c>
      <c r="S539" s="1" t="s">
        <v>382</v>
      </c>
      <c r="T539" s="1"/>
      <c r="U539" s="1" t="s">
        <v>176</v>
      </c>
      <c r="V539" s="1" t="s">
        <v>382</v>
      </c>
      <c r="W539" s="1" t="s">
        <v>141</v>
      </c>
      <c r="X539" s="1" t="s">
        <v>219</v>
      </c>
      <c r="Y539" s="1"/>
      <c r="Z539" s="1"/>
      <c r="AA539" s="1"/>
      <c r="AB539" s="1" t="s">
        <v>55</v>
      </c>
      <c r="AC539" s="1"/>
      <c r="AD539" s="1"/>
      <c r="AE539" s="1"/>
      <c r="AF539" s="1"/>
      <c r="AG539" s="1" t="s">
        <v>4027</v>
      </c>
      <c r="AH539" s="1" t="s">
        <v>382</v>
      </c>
      <c r="AI539" s="1" t="s">
        <v>11082</v>
      </c>
      <c r="AJ539" s="1" t="s">
        <v>310</v>
      </c>
      <c r="AK539" s="1" t="s">
        <v>857</v>
      </c>
      <c r="AL539" s="1" t="s">
        <v>857</v>
      </c>
      <c r="AM539" s="1" t="s">
        <v>758</v>
      </c>
      <c r="AN539" s="1" t="str">
        <f t="shared" si="16"/>
        <v>2019</v>
      </c>
      <c r="AO539" s="1">
        <f t="shared" si="17"/>
        <v>44</v>
      </c>
      <c r="AP539" s="1" t="s">
        <v>79</v>
      </c>
      <c r="AQ539" s="1" t="s">
        <v>61</v>
      </c>
      <c r="AR539" s="1" t="s">
        <v>103</v>
      </c>
      <c r="AS539" s="1" t="s">
        <v>515</v>
      </c>
      <c r="AT539" s="1" t="s">
        <v>770</v>
      </c>
      <c r="AU539" s="1" t="s">
        <v>11084</v>
      </c>
      <c r="AV539" s="1" t="s">
        <v>3133</v>
      </c>
      <c r="AW539" s="1" t="s">
        <v>116</v>
      </c>
      <c r="AX539" s="1" t="s">
        <v>1674</v>
      </c>
    </row>
    <row r="540" spans="1:50">
      <c r="A540" s="1" t="s">
        <v>11087</v>
      </c>
      <c r="B540" s="1" t="s">
        <v>11086</v>
      </c>
      <c r="C540" s="1"/>
      <c r="D540" s="1"/>
      <c r="E540" s="1"/>
      <c r="F540" s="1"/>
      <c r="G540" s="1" t="s">
        <v>55</v>
      </c>
      <c r="H540" s="1"/>
      <c r="I540" s="1"/>
      <c r="J540" s="1" t="s">
        <v>54</v>
      </c>
      <c r="K540" s="1"/>
      <c r="L540" s="1"/>
      <c r="M540" s="1"/>
      <c r="N540" s="1"/>
      <c r="O540" s="1"/>
      <c r="P540" s="1"/>
      <c r="Q540" s="1"/>
      <c r="R540" s="1"/>
      <c r="S540" s="1"/>
      <c r="T540" s="1" t="s">
        <v>50</v>
      </c>
      <c r="U540" s="1"/>
      <c r="V540" s="1"/>
      <c r="W540" s="1"/>
      <c r="X540" s="1"/>
      <c r="Y540" s="1"/>
      <c r="Z540" s="1"/>
      <c r="AA540" s="1"/>
      <c r="AB540" s="1" t="s">
        <v>55</v>
      </c>
      <c r="AC540" s="1" t="s">
        <v>382</v>
      </c>
      <c r="AD540" s="1"/>
      <c r="AE540" s="1"/>
      <c r="AF540" s="1"/>
      <c r="AG540" s="1" t="s">
        <v>50</v>
      </c>
      <c r="AH540" s="1" t="s">
        <v>382</v>
      </c>
      <c r="AI540" s="1" t="s">
        <v>11087</v>
      </c>
      <c r="AJ540" s="1" t="s">
        <v>88</v>
      </c>
      <c r="AK540" s="1" t="s">
        <v>857</v>
      </c>
      <c r="AL540" s="1" t="s">
        <v>857</v>
      </c>
      <c r="AM540" s="1" t="s">
        <v>11090</v>
      </c>
      <c r="AN540" s="1" t="str">
        <f t="shared" si="16"/>
        <v>2006</v>
      </c>
      <c r="AO540" s="1">
        <f t="shared" si="17"/>
        <v>14</v>
      </c>
      <c r="AP540" s="1" t="s">
        <v>60</v>
      </c>
      <c r="AQ540" s="1" t="s">
        <v>61</v>
      </c>
      <c r="AR540" s="1" t="s">
        <v>466</v>
      </c>
      <c r="AS540" s="1" t="s">
        <v>219</v>
      </c>
      <c r="AT540" s="1" t="s">
        <v>1716</v>
      </c>
      <c r="AU540" s="1" t="s">
        <v>92</v>
      </c>
      <c r="AV540" s="1" t="s">
        <v>1239</v>
      </c>
      <c r="AW540" s="1" t="s">
        <v>116</v>
      </c>
      <c r="AX540" s="1" t="s">
        <v>1674</v>
      </c>
    </row>
    <row r="541" spans="1:50">
      <c r="A541" s="1" t="s">
        <v>11096</v>
      </c>
      <c r="B541" s="1" t="s">
        <v>11095</v>
      </c>
      <c r="C541" s="1"/>
      <c r="D541" s="1"/>
      <c r="E541" s="1"/>
      <c r="F541" s="1"/>
      <c r="G541" s="1" t="s">
        <v>55</v>
      </c>
      <c r="H541" s="1"/>
      <c r="I541" s="1"/>
      <c r="J541" s="1" t="s">
        <v>54</v>
      </c>
      <c r="K541" s="1" t="s">
        <v>55</v>
      </c>
      <c r="L541" s="1"/>
      <c r="M541" s="1"/>
      <c r="N541" s="1"/>
      <c r="O541" s="1"/>
      <c r="P541" s="1"/>
      <c r="Q541" s="1"/>
      <c r="R541" s="1"/>
      <c r="S541" s="1"/>
      <c r="T541" s="1" t="s">
        <v>715</v>
      </c>
      <c r="U541" s="1" t="s">
        <v>715</v>
      </c>
      <c r="V541" s="1" t="s">
        <v>273</v>
      </c>
      <c r="W541" s="1"/>
      <c r="X541" s="1"/>
      <c r="Y541" s="1"/>
      <c r="Z541" s="1"/>
      <c r="AA541" s="1"/>
      <c r="AB541" s="1" t="s">
        <v>55</v>
      </c>
      <c r="AC541" s="1" t="s">
        <v>58</v>
      </c>
      <c r="AD541" s="1"/>
      <c r="AE541" s="1"/>
      <c r="AF541" s="1"/>
      <c r="AG541" s="1"/>
      <c r="AH541" s="1"/>
      <c r="AI541" s="1" t="s">
        <v>11096</v>
      </c>
      <c r="AJ541" s="1" t="s">
        <v>324</v>
      </c>
      <c r="AK541" s="1" t="s">
        <v>857</v>
      </c>
      <c r="AL541" s="1" t="s">
        <v>857</v>
      </c>
      <c r="AM541" s="1" t="s">
        <v>5441</v>
      </c>
      <c r="AN541" s="1" t="str">
        <f t="shared" si="16"/>
        <v>2020</v>
      </c>
      <c r="AO541" s="1">
        <f t="shared" si="17"/>
        <v>13</v>
      </c>
      <c r="AP541" s="1" t="s">
        <v>79</v>
      </c>
      <c r="AQ541" s="1" t="s">
        <v>61</v>
      </c>
      <c r="AR541" s="1" t="s">
        <v>119</v>
      </c>
      <c r="AS541" s="1" t="s">
        <v>63</v>
      </c>
      <c r="AT541" s="1" t="s">
        <v>9489</v>
      </c>
      <c r="AU541" s="1" t="s">
        <v>65</v>
      </c>
      <c r="AV541" s="1" t="s">
        <v>77</v>
      </c>
      <c r="AW541" s="1"/>
      <c r="AX541" s="1"/>
    </row>
    <row r="542" spans="1:50">
      <c r="A542" s="1" t="s">
        <v>11099</v>
      </c>
      <c r="B542" s="1" t="s">
        <v>11098</v>
      </c>
      <c r="C542" s="1"/>
      <c r="D542" s="1"/>
      <c r="E542" s="1"/>
      <c r="F542" s="1"/>
      <c r="G542" s="1" t="s">
        <v>55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 t="s">
        <v>55</v>
      </c>
      <c r="AC542" s="1"/>
      <c r="AD542" s="1"/>
      <c r="AE542" s="1"/>
      <c r="AF542" s="1"/>
      <c r="AG542" s="1"/>
      <c r="AH542" s="1"/>
      <c r="AI542" s="1" t="s">
        <v>11099</v>
      </c>
      <c r="AJ542" s="1" t="s">
        <v>344</v>
      </c>
      <c r="AK542" s="1" t="s">
        <v>857</v>
      </c>
      <c r="AL542" s="1" t="s">
        <v>857</v>
      </c>
      <c r="AM542" s="1" t="s">
        <v>4734</v>
      </c>
      <c r="AN542" s="1" t="str">
        <f t="shared" si="16"/>
        <v>2016</v>
      </c>
      <c r="AO542" s="1">
        <f t="shared" si="17"/>
        <v>17</v>
      </c>
      <c r="AP542" s="1" t="s">
        <v>60</v>
      </c>
      <c r="AQ542" s="1" t="s">
        <v>61</v>
      </c>
      <c r="AR542" s="1" t="s">
        <v>127</v>
      </c>
      <c r="AS542" s="1" t="s">
        <v>240</v>
      </c>
      <c r="AT542" s="1" t="s">
        <v>1406</v>
      </c>
      <c r="AU542" s="1" t="s">
        <v>940</v>
      </c>
      <c r="AV542" s="1" t="s">
        <v>6659</v>
      </c>
      <c r="AW542" s="1" t="s">
        <v>55</v>
      </c>
      <c r="AX542" s="1" t="s">
        <v>475</v>
      </c>
    </row>
    <row r="543" spans="1:50">
      <c r="A543" s="1" t="s">
        <v>11102</v>
      </c>
      <c r="B543" s="1" t="s">
        <v>11101</v>
      </c>
      <c r="C543" s="1"/>
      <c r="D543" s="1"/>
      <c r="E543" s="1"/>
      <c r="F543" s="1"/>
      <c r="G543" s="1" t="s">
        <v>55</v>
      </c>
      <c r="H543" s="1"/>
      <c r="I543" s="1" t="s">
        <v>53</v>
      </c>
      <c r="J543" s="1" t="s">
        <v>54</v>
      </c>
      <c r="K543" s="1"/>
      <c r="L543" s="1"/>
      <c r="M543" s="1"/>
      <c r="N543" s="1"/>
      <c r="O543" s="1"/>
      <c r="P543" s="1"/>
      <c r="Q543" s="1"/>
      <c r="R543" s="1" t="s">
        <v>54</v>
      </c>
      <c r="S543" s="1" t="s">
        <v>273</v>
      </c>
      <c r="T543" s="1" t="s">
        <v>715</v>
      </c>
      <c r="U543" s="1"/>
      <c r="V543" s="1"/>
      <c r="W543" s="1"/>
      <c r="X543" s="1"/>
      <c r="Y543" s="1"/>
      <c r="Z543" s="1"/>
      <c r="AA543" s="1"/>
      <c r="AB543" s="1" t="s">
        <v>55</v>
      </c>
      <c r="AC543" s="1" t="s">
        <v>500</v>
      </c>
      <c r="AD543" s="1"/>
      <c r="AE543" s="1"/>
      <c r="AF543" s="1"/>
      <c r="AG543" s="1" t="s">
        <v>4039</v>
      </c>
      <c r="AH543" s="1" t="s">
        <v>273</v>
      </c>
      <c r="AI543" s="1" t="s">
        <v>11102</v>
      </c>
      <c r="AJ543" s="1" t="s">
        <v>583</v>
      </c>
      <c r="AK543" s="1" t="s">
        <v>857</v>
      </c>
      <c r="AL543" s="1" t="s">
        <v>9362</v>
      </c>
      <c r="AM543" s="1" t="s">
        <v>8590</v>
      </c>
      <c r="AN543" s="1" t="str">
        <f t="shared" si="16"/>
        <v>2020</v>
      </c>
      <c r="AO543" s="1">
        <f t="shared" si="17"/>
        <v>22</v>
      </c>
      <c r="AP543" s="1" t="s">
        <v>60</v>
      </c>
      <c r="AQ543" s="1" t="s">
        <v>61</v>
      </c>
      <c r="AR543" s="1" t="s">
        <v>1385</v>
      </c>
      <c r="AS543" s="1" t="s">
        <v>136</v>
      </c>
      <c r="AT543" s="1" t="s">
        <v>4034</v>
      </c>
      <c r="AU543" s="1" t="s">
        <v>1559</v>
      </c>
      <c r="AV543" s="1" t="s">
        <v>11103</v>
      </c>
      <c r="AW543" s="1" t="s">
        <v>116</v>
      </c>
      <c r="AX543" s="1" t="s">
        <v>1674</v>
      </c>
    </row>
    <row r="544" spans="1:50">
      <c r="A544" s="1" t="s">
        <v>11107</v>
      </c>
      <c r="B544" s="1" t="s">
        <v>11106</v>
      </c>
      <c r="C544" s="1"/>
      <c r="D544" s="1"/>
      <c r="E544" s="1"/>
      <c r="F544" s="1"/>
      <c r="G544" s="1" t="s">
        <v>55</v>
      </c>
      <c r="H544" s="1"/>
      <c r="I544" s="1" t="s">
        <v>53</v>
      </c>
      <c r="J544" s="1"/>
      <c r="K544" s="1"/>
      <c r="L544" s="1"/>
      <c r="M544" s="1"/>
      <c r="N544" s="1"/>
      <c r="O544" s="1"/>
      <c r="P544" s="1"/>
      <c r="Q544" s="1"/>
      <c r="R544" s="1" t="s">
        <v>141</v>
      </c>
      <c r="S544" s="1" t="s">
        <v>555</v>
      </c>
      <c r="T544" s="1"/>
      <c r="U544" s="1"/>
      <c r="V544" s="1"/>
      <c r="W544" s="1"/>
      <c r="X544" s="1"/>
      <c r="Y544" s="1"/>
      <c r="Z544" s="1"/>
      <c r="AA544" s="1"/>
      <c r="AB544" s="1" t="s">
        <v>55</v>
      </c>
      <c r="AC544" s="1"/>
      <c r="AD544" s="1"/>
      <c r="AE544" s="1"/>
      <c r="AF544" s="1"/>
      <c r="AG544" s="1" t="s">
        <v>141</v>
      </c>
      <c r="AH544" s="1" t="s">
        <v>555</v>
      </c>
      <c r="AI544" s="1" t="s">
        <v>11107</v>
      </c>
      <c r="AJ544" s="1" t="s">
        <v>256</v>
      </c>
      <c r="AK544" s="1" t="s">
        <v>857</v>
      </c>
      <c r="AL544" s="1" t="s">
        <v>857</v>
      </c>
      <c r="AM544" s="1" t="s">
        <v>8294</v>
      </c>
      <c r="AN544" s="1" t="str">
        <f t="shared" si="16"/>
        <v>2020</v>
      </c>
      <c r="AO544" s="1">
        <f t="shared" si="17"/>
        <v>52</v>
      </c>
      <c r="AP544" s="1" t="s">
        <v>60</v>
      </c>
      <c r="AQ544" s="1" t="s">
        <v>61</v>
      </c>
      <c r="AR544" s="1" t="s">
        <v>232</v>
      </c>
      <c r="AS544" s="1" t="s">
        <v>240</v>
      </c>
      <c r="AT544" s="1" t="s">
        <v>242</v>
      </c>
      <c r="AU544" s="1"/>
      <c r="AV544" s="1" t="s">
        <v>455</v>
      </c>
      <c r="AW544" s="1"/>
      <c r="AX544" s="1"/>
    </row>
    <row r="545" spans="1:50">
      <c r="A545" s="1" t="s">
        <v>11110</v>
      </c>
      <c r="B545" s="1" t="s">
        <v>11109</v>
      </c>
      <c r="C545" s="1"/>
      <c r="D545" s="1"/>
      <c r="E545" s="1"/>
      <c r="F545" s="1"/>
      <c r="G545" s="1" t="s">
        <v>55</v>
      </c>
      <c r="H545" s="1"/>
      <c r="I545" s="1" t="s">
        <v>53</v>
      </c>
      <c r="J545" s="1"/>
      <c r="K545" s="1"/>
      <c r="L545" s="1" t="s">
        <v>116</v>
      </c>
      <c r="M545" s="1"/>
      <c r="N545" s="1"/>
      <c r="O545" s="1"/>
      <c r="P545" s="1"/>
      <c r="Q545" s="1"/>
      <c r="R545" s="1" t="s">
        <v>141</v>
      </c>
      <c r="S545" s="1" t="s">
        <v>219</v>
      </c>
      <c r="T545" s="1"/>
      <c r="U545" s="1"/>
      <c r="V545" s="1"/>
      <c r="W545" s="1" t="s">
        <v>715</v>
      </c>
      <c r="X545" s="1" t="s">
        <v>500</v>
      </c>
      <c r="Y545" s="1"/>
      <c r="Z545" s="1"/>
      <c r="AA545" s="1"/>
      <c r="AB545" s="1" t="s">
        <v>55</v>
      </c>
      <c r="AC545" s="1"/>
      <c r="AD545" s="1"/>
      <c r="AE545" s="1"/>
      <c r="AF545" s="1"/>
      <c r="AG545" s="1" t="s">
        <v>986</v>
      </c>
      <c r="AH545" s="1" t="s">
        <v>219</v>
      </c>
      <c r="AI545" s="1" t="s">
        <v>11110</v>
      </c>
      <c r="AJ545" s="1" t="s">
        <v>375</v>
      </c>
      <c r="AK545" s="1" t="s">
        <v>857</v>
      </c>
      <c r="AL545" s="1" t="s">
        <v>857</v>
      </c>
      <c r="AM545" s="1" t="s">
        <v>690</v>
      </c>
      <c r="AN545" s="1" t="str">
        <f t="shared" si="16"/>
        <v>2020</v>
      </c>
      <c r="AO545" s="1">
        <f t="shared" si="17"/>
        <v>56</v>
      </c>
      <c r="AP545" s="1" t="s">
        <v>60</v>
      </c>
      <c r="AQ545" s="1" t="s">
        <v>61</v>
      </c>
      <c r="AR545" s="1" t="s">
        <v>449</v>
      </c>
      <c r="AS545" s="1" t="s">
        <v>555</v>
      </c>
      <c r="AT545" s="1" t="s">
        <v>716</v>
      </c>
      <c r="AU545" s="1" t="s">
        <v>105</v>
      </c>
      <c r="AV545" s="1" t="s">
        <v>1329</v>
      </c>
      <c r="AW545" s="1"/>
      <c r="AX545" s="1"/>
    </row>
    <row r="546" spans="1:50">
      <c r="A546" s="1" t="s">
        <v>11113</v>
      </c>
      <c r="B546" s="1" t="s">
        <v>11112</v>
      </c>
      <c r="C546" s="1"/>
      <c r="D546" s="1"/>
      <c r="E546" s="1"/>
      <c r="F546" s="1"/>
      <c r="G546" s="1" t="s">
        <v>55</v>
      </c>
      <c r="H546" s="1"/>
      <c r="I546" s="1"/>
      <c r="J546" s="1"/>
      <c r="K546" s="1"/>
      <c r="L546" s="1" t="s">
        <v>116</v>
      </c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 t="s">
        <v>986</v>
      </c>
      <c r="X546" s="1" t="s">
        <v>382</v>
      </c>
      <c r="Y546" s="1"/>
      <c r="Z546" s="1"/>
      <c r="AA546" s="1"/>
      <c r="AB546" s="1" t="s">
        <v>55</v>
      </c>
      <c r="AC546" s="1"/>
      <c r="AD546" s="1"/>
      <c r="AE546" s="1"/>
      <c r="AF546" s="1"/>
      <c r="AG546" s="1" t="s">
        <v>986</v>
      </c>
      <c r="AH546" s="1" t="s">
        <v>382</v>
      </c>
      <c r="AI546" s="1" t="s">
        <v>11113</v>
      </c>
      <c r="AJ546" s="1" t="s">
        <v>583</v>
      </c>
      <c r="AK546" s="1" t="s">
        <v>857</v>
      </c>
      <c r="AL546" s="1" t="s">
        <v>857</v>
      </c>
      <c r="AM546" s="1" t="s">
        <v>10675</v>
      </c>
      <c r="AN546" s="1" t="str">
        <f t="shared" si="16"/>
        <v>2020</v>
      </c>
      <c r="AO546" s="1">
        <f t="shared" si="17"/>
        <v>22</v>
      </c>
      <c r="AP546" s="1" t="s">
        <v>60</v>
      </c>
      <c r="AQ546" s="1" t="s">
        <v>61</v>
      </c>
      <c r="AR546" s="1" t="s">
        <v>232</v>
      </c>
      <c r="AS546" s="1" t="s">
        <v>160</v>
      </c>
      <c r="AT546" s="1"/>
      <c r="AU546" s="1" t="s">
        <v>1559</v>
      </c>
      <c r="AV546" s="1" t="s">
        <v>576</v>
      </c>
      <c r="AW546" s="1"/>
      <c r="AX546" s="1"/>
    </row>
    <row r="547" spans="1:50">
      <c r="A547" s="1" t="s">
        <v>11134</v>
      </c>
      <c r="B547" s="1" t="s">
        <v>11133</v>
      </c>
      <c r="C547" s="1"/>
      <c r="D547" s="1"/>
      <c r="E547" s="1"/>
      <c r="F547" s="1"/>
      <c r="G547" s="1" t="s">
        <v>53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 t="s">
        <v>50</v>
      </c>
      <c r="X547" s="1" t="s">
        <v>219</v>
      </c>
      <c r="Y547" s="1" t="s">
        <v>53</v>
      </c>
      <c r="Z547" s="1"/>
      <c r="AA547" s="1"/>
      <c r="AB547" s="1" t="s">
        <v>53</v>
      </c>
      <c r="AC547" s="1"/>
      <c r="AD547" s="1" t="s">
        <v>500</v>
      </c>
      <c r="AE547" s="1"/>
      <c r="AF547" s="1"/>
      <c r="AG547" s="1" t="s">
        <v>54</v>
      </c>
      <c r="AH547" s="1"/>
      <c r="AI547" s="1" t="s">
        <v>11134</v>
      </c>
      <c r="AJ547" s="1" t="s">
        <v>134</v>
      </c>
      <c r="AK547" s="1" t="s">
        <v>11135</v>
      </c>
      <c r="AL547" s="1" t="s">
        <v>11135</v>
      </c>
      <c r="AM547" s="1" t="s">
        <v>11138</v>
      </c>
      <c r="AN547" s="1" t="str">
        <f t="shared" si="16"/>
        <v>2014</v>
      </c>
      <c r="AO547" s="1">
        <f t="shared" si="17"/>
        <v>21</v>
      </c>
      <c r="AP547" s="1" t="s">
        <v>79</v>
      </c>
      <c r="AQ547" s="1" t="s">
        <v>61</v>
      </c>
      <c r="AR547" s="1" t="s">
        <v>449</v>
      </c>
      <c r="AS547" s="1" t="s">
        <v>160</v>
      </c>
      <c r="AT547" s="1" t="s">
        <v>977</v>
      </c>
      <c r="AU547" s="1" t="s">
        <v>11137</v>
      </c>
      <c r="AV547" s="1" t="s">
        <v>100</v>
      </c>
      <c r="AW547" s="1"/>
      <c r="AX547" s="1"/>
    </row>
    <row r="548" spans="1:50">
      <c r="A548" s="1" t="s">
        <v>11142</v>
      </c>
      <c r="B548" s="1" t="s">
        <v>11141</v>
      </c>
      <c r="C548" s="1"/>
      <c r="D548" s="1"/>
      <c r="E548" s="1"/>
      <c r="F548" s="1"/>
      <c r="G548" s="1" t="s">
        <v>54</v>
      </c>
      <c r="H548" s="1"/>
      <c r="I548" s="1"/>
      <c r="J548" s="1"/>
      <c r="K548" s="1" t="s">
        <v>55</v>
      </c>
      <c r="L548" s="1" t="s">
        <v>116</v>
      </c>
      <c r="M548" s="1"/>
      <c r="N548" s="1"/>
      <c r="O548" s="1"/>
      <c r="P548" s="1"/>
      <c r="Q548" s="1"/>
      <c r="R548" s="1"/>
      <c r="S548" s="1"/>
      <c r="T548" s="1"/>
      <c r="U548" s="1" t="s">
        <v>141</v>
      </c>
      <c r="V548" s="1" t="s">
        <v>382</v>
      </c>
      <c r="W548" s="1" t="s">
        <v>50</v>
      </c>
      <c r="X548" s="1" t="s">
        <v>273</v>
      </c>
      <c r="Y548" s="1"/>
      <c r="Z548" s="1"/>
      <c r="AA548" s="1"/>
      <c r="AB548" s="1" t="s">
        <v>54</v>
      </c>
      <c r="AC548" s="1"/>
      <c r="AD548" s="1"/>
      <c r="AE548" s="1"/>
      <c r="AF548" s="1"/>
      <c r="AG548" s="1" t="s">
        <v>2711</v>
      </c>
      <c r="AH548" s="1" t="s">
        <v>58</v>
      </c>
      <c r="AI548" s="1" t="s">
        <v>11142</v>
      </c>
      <c r="AJ548" s="1" t="s">
        <v>464</v>
      </c>
      <c r="AK548" s="1" t="s">
        <v>8481</v>
      </c>
      <c r="AL548" s="1" t="s">
        <v>8481</v>
      </c>
      <c r="AM548" s="1" t="s">
        <v>496</v>
      </c>
      <c r="AN548" s="1" t="str">
        <f t="shared" si="16"/>
        <v>2017</v>
      </c>
      <c r="AO548" s="1">
        <f t="shared" si="17"/>
        <v>28</v>
      </c>
      <c r="AP548" s="1" t="s">
        <v>79</v>
      </c>
      <c r="AQ548" s="1" t="s">
        <v>61</v>
      </c>
      <c r="AR548" s="1" t="s">
        <v>514</v>
      </c>
      <c r="AS548" s="1" t="s">
        <v>160</v>
      </c>
      <c r="AT548" s="1" t="s">
        <v>11144</v>
      </c>
      <c r="AU548" s="1" t="s">
        <v>11145</v>
      </c>
      <c r="AV548" s="1" t="s">
        <v>5302</v>
      </c>
      <c r="AW548" s="1" t="s">
        <v>55</v>
      </c>
      <c r="AX548" s="1" t="s">
        <v>475</v>
      </c>
    </row>
    <row r="549" spans="1:50">
      <c r="A549" s="1" t="s">
        <v>11147</v>
      </c>
      <c r="B549" s="1" t="s">
        <v>11146</v>
      </c>
      <c r="C549" s="1"/>
      <c r="D549" s="1"/>
      <c r="E549" s="1"/>
      <c r="F549" s="1"/>
      <c r="G549" s="1" t="s">
        <v>50</v>
      </c>
      <c r="H549" s="1"/>
      <c r="I549" s="1" t="s">
        <v>53</v>
      </c>
      <c r="J549" s="1"/>
      <c r="K549" s="1" t="s">
        <v>55</v>
      </c>
      <c r="L549" s="1" t="s">
        <v>116</v>
      </c>
      <c r="M549" s="1"/>
      <c r="N549" s="1"/>
      <c r="O549" s="1"/>
      <c r="P549" s="1"/>
      <c r="Q549" s="1"/>
      <c r="R549" s="1" t="s">
        <v>715</v>
      </c>
      <c r="S549" s="1" t="s">
        <v>136</v>
      </c>
      <c r="T549" s="1"/>
      <c r="U549" s="1" t="s">
        <v>50</v>
      </c>
      <c r="V549" s="1" t="s">
        <v>382</v>
      </c>
      <c r="W549" s="1" t="s">
        <v>50</v>
      </c>
      <c r="X549" s="1" t="s">
        <v>382</v>
      </c>
      <c r="Y549" s="1"/>
      <c r="Z549" s="1"/>
      <c r="AA549" s="1"/>
      <c r="AB549" s="1" t="s">
        <v>50</v>
      </c>
      <c r="AC549" s="1"/>
      <c r="AD549" s="1"/>
      <c r="AE549" s="1"/>
      <c r="AF549" s="1"/>
      <c r="AG549" s="1" t="s">
        <v>2554</v>
      </c>
      <c r="AH549" s="1" t="s">
        <v>382</v>
      </c>
      <c r="AI549" s="1" t="s">
        <v>11147</v>
      </c>
      <c r="AJ549" s="1" t="s">
        <v>678</v>
      </c>
      <c r="AK549" s="1" t="s">
        <v>8481</v>
      </c>
      <c r="AL549" s="1" t="s">
        <v>8481</v>
      </c>
      <c r="AM549" s="1" t="s">
        <v>2368</v>
      </c>
      <c r="AN549" s="1" t="str">
        <f t="shared" si="16"/>
        <v>2017</v>
      </c>
      <c r="AO549" s="1">
        <f t="shared" si="17"/>
        <v>31</v>
      </c>
      <c r="AP549" s="1" t="s">
        <v>60</v>
      </c>
      <c r="AQ549" s="1" t="s">
        <v>61</v>
      </c>
      <c r="AR549" s="1" t="s">
        <v>449</v>
      </c>
      <c r="AS549" s="1" t="s">
        <v>308</v>
      </c>
      <c r="AT549" s="1" t="s">
        <v>2806</v>
      </c>
      <c r="AU549" s="1" t="s">
        <v>377</v>
      </c>
      <c r="AV549" s="1" t="s">
        <v>576</v>
      </c>
      <c r="AW549" s="1" t="s">
        <v>116</v>
      </c>
      <c r="AX549" s="1" t="s">
        <v>1674</v>
      </c>
    </row>
    <row r="550" spans="1:50">
      <c r="A550" s="1" t="s">
        <v>11150</v>
      </c>
      <c r="B550" s="1" t="s">
        <v>11149</v>
      </c>
      <c r="C550" s="1"/>
      <c r="D550" s="1"/>
      <c r="E550" s="1"/>
      <c r="F550" s="1"/>
      <c r="G550" s="1" t="s">
        <v>49</v>
      </c>
      <c r="H550" s="1"/>
      <c r="I550" s="1" t="s">
        <v>53</v>
      </c>
      <c r="J550" s="1"/>
      <c r="K550" s="1" t="s">
        <v>55</v>
      </c>
      <c r="L550" s="1"/>
      <c r="M550" s="1"/>
      <c r="N550" s="1"/>
      <c r="O550" s="1"/>
      <c r="P550" s="1"/>
      <c r="Q550" s="1"/>
      <c r="R550" s="1" t="s">
        <v>715</v>
      </c>
      <c r="S550" s="1" t="s">
        <v>136</v>
      </c>
      <c r="T550" s="1"/>
      <c r="U550" s="1" t="s">
        <v>3946</v>
      </c>
      <c r="V550" s="1" t="s">
        <v>500</v>
      </c>
      <c r="W550" s="1"/>
      <c r="X550" s="1"/>
      <c r="Y550" s="1"/>
      <c r="Z550" s="1"/>
      <c r="AA550" s="1"/>
      <c r="AB550" s="1" t="s">
        <v>49</v>
      </c>
      <c r="AC550" s="1"/>
      <c r="AD550" s="1"/>
      <c r="AE550" s="1"/>
      <c r="AF550" s="1"/>
      <c r="AG550" s="1" t="s">
        <v>6213</v>
      </c>
      <c r="AH550" s="1" t="s">
        <v>500</v>
      </c>
      <c r="AI550" s="1" t="s">
        <v>11150</v>
      </c>
      <c r="AJ550" s="1" t="s">
        <v>644</v>
      </c>
      <c r="AK550" s="1" t="s">
        <v>8481</v>
      </c>
      <c r="AL550" s="1" t="s">
        <v>8481</v>
      </c>
      <c r="AM550" s="1" t="s">
        <v>11152</v>
      </c>
      <c r="AN550" s="1" t="str">
        <f t="shared" si="16"/>
        <v>1997</v>
      </c>
      <c r="AO550" s="1">
        <f t="shared" si="17"/>
        <v>12</v>
      </c>
      <c r="AP550" s="1" t="s">
        <v>60</v>
      </c>
      <c r="AQ550" s="1" t="s">
        <v>102</v>
      </c>
      <c r="AR550" s="1" t="s">
        <v>346</v>
      </c>
      <c r="AS550" s="1" t="s">
        <v>136</v>
      </c>
      <c r="AT550" s="1" t="s">
        <v>347</v>
      </c>
      <c r="AU550" s="1" t="s">
        <v>114</v>
      </c>
      <c r="AV550" s="1" t="s">
        <v>121</v>
      </c>
      <c r="AW550" s="1"/>
      <c r="AX550" s="1"/>
    </row>
    <row r="551" spans="1:50">
      <c r="A551" s="1" t="s">
        <v>11154</v>
      </c>
      <c r="B551" s="1" t="s">
        <v>11153</v>
      </c>
      <c r="C551" s="1"/>
      <c r="D551" s="1"/>
      <c r="E551" s="1"/>
      <c r="F551" s="1"/>
      <c r="G551" s="1" t="s">
        <v>53</v>
      </c>
      <c r="H551" s="1"/>
      <c r="I551" s="1"/>
      <c r="J551" s="1"/>
      <c r="K551" s="1"/>
      <c r="L551" s="1" t="s">
        <v>116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 t="s">
        <v>2810</v>
      </c>
      <c r="X551" s="1" t="s">
        <v>958</v>
      </c>
      <c r="Y551" s="1"/>
      <c r="Z551" s="1"/>
      <c r="AA551" s="1"/>
      <c r="AB551" s="1" t="s">
        <v>53</v>
      </c>
      <c r="AC551" s="1"/>
      <c r="AD551" s="1"/>
      <c r="AE551" s="1"/>
      <c r="AF551" s="1"/>
      <c r="AG551" s="1" t="s">
        <v>2810</v>
      </c>
      <c r="AH551" s="1" t="s">
        <v>958</v>
      </c>
      <c r="AI551" s="1" t="s">
        <v>11154</v>
      </c>
      <c r="AJ551" s="1" t="s">
        <v>583</v>
      </c>
      <c r="AK551" s="1" t="s">
        <v>8481</v>
      </c>
      <c r="AL551" s="1" t="s">
        <v>8481</v>
      </c>
      <c r="AM551" s="1" t="s">
        <v>11156</v>
      </c>
      <c r="AN551" s="1" t="str">
        <f t="shared" si="16"/>
        <v>2020</v>
      </c>
      <c r="AO551" s="1">
        <f t="shared" si="17"/>
        <v>22</v>
      </c>
      <c r="AP551" s="1" t="s">
        <v>60</v>
      </c>
      <c r="AQ551" s="1" t="s">
        <v>61</v>
      </c>
      <c r="AR551" s="1" t="s">
        <v>255</v>
      </c>
      <c r="AS551" s="1" t="s">
        <v>375</v>
      </c>
      <c r="AT551" s="1" t="s">
        <v>10628</v>
      </c>
      <c r="AU551" s="1"/>
      <c r="AV551" s="1" t="s">
        <v>576</v>
      </c>
      <c r="AW551" s="1" t="s">
        <v>116</v>
      </c>
      <c r="AX551" s="1" t="s">
        <v>1674</v>
      </c>
    </row>
    <row r="552" spans="1:50">
      <c r="A552" s="1" t="s">
        <v>11158</v>
      </c>
      <c r="B552" s="1" t="s">
        <v>11157</v>
      </c>
      <c r="C552" s="1"/>
      <c r="D552" s="1"/>
      <c r="E552" s="1"/>
      <c r="F552" s="1"/>
      <c r="G552" s="1" t="s">
        <v>50</v>
      </c>
      <c r="H552" s="1"/>
      <c r="I552" s="1"/>
      <c r="J552" s="1" t="s">
        <v>54</v>
      </c>
      <c r="K552" s="1"/>
      <c r="L552" s="1"/>
      <c r="M552" s="1"/>
      <c r="N552" s="1"/>
      <c r="O552" s="1"/>
      <c r="P552" s="1"/>
      <c r="Q552" s="1"/>
      <c r="R552" s="1"/>
      <c r="S552" s="1"/>
      <c r="T552" s="1" t="s">
        <v>50</v>
      </c>
      <c r="U552" s="1"/>
      <c r="V552" s="1"/>
      <c r="W552" s="1"/>
      <c r="X552" s="1"/>
      <c r="Y552" s="1"/>
      <c r="Z552" s="1"/>
      <c r="AA552" s="1"/>
      <c r="AB552" s="1" t="s">
        <v>50</v>
      </c>
      <c r="AC552" s="1" t="s">
        <v>500</v>
      </c>
      <c r="AD552" s="1"/>
      <c r="AE552" s="1"/>
      <c r="AF552" s="1"/>
      <c r="AG552" s="1" t="s">
        <v>50</v>
      </c>
      <c r="AH552" s="1" t="s">
        <v>500</v>
      </c>
      <c r="AI552" s="1" t="s">
        <v>11158</v>
      </c>
      <c r="AJ552" s="1" t="s">
        <v>128</v>
      </c>
      <c r="AK552" s="1" t="s">
        <v>8481</v>
      </c>
      <c r="AL552" s="1" t="s">
        <v>8481</v>
      </c>
      <c r="AM552" s="1" t="s">
        <v>358</v>
      </c>
      <c r="AN552" s="1" t="str">
        <f t="shared" si="16"/>
        <v>2020</v>
      </c>
      <c r="AO552" s="1">
        <f t="shared" si="17"/>
        <v>42</v>
      </c>
      <c r="AP552" s="1" t="s">
        <v>60</v>
      </c>
      <c r="AQ552" s="1" t="s">
        <v>102</v>
      </c>
      <c r="AR552" s="1" t="s">
        <v>168</v>
      </c>
      <c r="AS552" s="1" t="s">
        <v>219</v>
      </c>
      <c r="AT552" s="1" t="s">
        <v>1011</v>
      </c>
      <c r="AU552" s="1" t="s">
        <v>526</v>
      </c>
      <c r="AV552" s="1" t="s">
        <v>1560</v>
      </c>
      <c r="AW552" s="1" t="s">
        <v>99</v>
      </c>
      <c r="AX552" s="1" t="s">
        <v>4035</v>
      </c>
    </row>
    <row r="553" spans="1:50">
      <c r="A553" s="1" t="s">
        <v>11161</v>
      </c>
      <c r="B553" s="1" t="s">
        <v>11160</v>
      </c>
      <c r="C553" s="1"/>
      <c r="D553" s="1"/>
      <c r="E553" s="1"/>
      <c r="F553" s="1"/>
      <c r="G553" s="1" t="s">
        <v>53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 t="s">
        <v>472</v>
      </c>
      <c r="S553" s="1" t="s">
        <v>500</v>
      </c>
      <c r="T553" s="1"/>
      <c r="U553" s="1"/>
      <c r="V553" s="1"/>
      <c r="W553" s="1" t="s">
        <v>54</v>
      </c>
      <c r="X553" s="1" t="s">
        <v>958</v>
      </c>
      <c r="Y553" s="1"/>
      <c r="Z553" s="1"/>
      <c r="AA553" s="1"/>
      <c r="AB553" s="1" t="s">
        <v>53</v>
      </c>
      <c r="AC553" s="1"/>
      <c r="AD553" s="1"/>
      <c r="AE553" s="1"/>
      <c r="AF553" s="1"/>
      <c r="AG553" s="1"/>
      <c r="AH553" s="1"/>
      <c r="AI553" s="1" t="s">
        <v>11161</v>
      </c>
      <c r="AJ553" s="1" t="s">
        <v>134</v>
      </c>
      <c r="AK553" s="1" t="s">
        <v>297</v>
      </c>
      <c r="AL553" s="1" t="s">
        <v>297</v>
      </c>
      <c r="AM553" s="1" t="s">
        <v>3536</v>
      </c>
      <c r="AN553" s="1" t="str">
        <f t="shared" si="16"/>
        <v>2018</v>
      </c>
      <c r="AO553" s="1">
        <f t="shared" si="17"/>
        <v>25</v>
      </c>
      <c r="AP553" s="1" t="s">
        <v>79</v>
      </c>
      <c r="AQ553" s="1" t="s">
        <v>61</v>
      </c>
      <c r="AR553" s="1" t="s">
        <v>1216</v>
      </c>
      <c r="AS553" s="1" t="s">
        <v>458</v>
      </c>
      <c r="AT553" s="1" t="s">
        <v>9409</v>
      </c>
      <c r="AU553" s="1" t="s">
        <v>405</v>
      </c>
      <c r="AV553" s="1" t="s">
        <v>356</v>
      </c>
      <c r="AW553" s="1"/>
      <c r="AX553" s="1"/>
    </row>
    <row r="554" spans="1:50">
      <c r="A554" s="1" t="s">
        <v>11165</v>
      </c>
      <c r="B554" s="1" t="s">
        <v>11164</v>
      </c>
      <c r="C554" s="1"/>
      <c r="D554" s="1"/>
      <c r="E554" s="1"/>
      <c r="F554" s="1"/>
      <c r="G554" s="1" t="s">
        <v>53</v>
      </c>
      <c r="H554" s="1"/>
      <c r="I554" s="1" t="s">
        <v>53</v>
      </c>
      <c r="J554" s="1"/>
      <c r="K554" s="1"/>
      <c r="L554" s="1"/>
      <c r="M554" s="1"/>
      <c r="N554" s="1"/>
      <c r="O554" s="1"/>
      <c r="P554" s="1"/>
      <c r="Q554" s="1"/>
      <c r="R554" s="1" t="s">
        <v>472</v>
      </c>
      <c r="S554" s="1" t="s">
        <v>136</v>
      </c>
      <c r="T554" s="1"/>
      <c r="U554" s="1"/>
      <c r="V554" s="1"/>
      <c r="W554" s="1"/>
      <c r="X554" s="1"/>
      <c r="Y554" s="1"/>
      <c r="Z554" s="1"/>
      <c r="AA554" s="1"/>
      <c r="AB554" s="1" t="s">
        <v>53</v>
      </c>
      <c r="AC554" s="1"/>
      <c r="AD554" s="1"/>
      <c r="AE554" s="1"/>
      <c r="AF554" s="1"/>
      <c r="AG554" s="1" t="s">
        <v>472</v>
      </c>
      <c r="AH554" s="1" t="s">
        <v>136</v>
      </c>
      <c r="AI554" s="1" t="s">
        <v>11165</v>
      </c>
      <c r="AJ554" s="1" t="s">
        <v>299</v>
      </c>
      <c r="AK554" s="1" t="s">
        <v>297</v>
      </c>
      <c r="AL554" s="1" t="s">
        <v>297</v>
      </c>
      <c r="AM554" s="1" t="s">
        <v>1415</v>
      </c>
      <c r="AN554" s="1" t="str">
        <f t="shared" si="16"/>
        <v>2019</v>
      </c>
      <c r="AO554" s="1">
        <f t="shared" si="17"/>
        <v>43</v>
      </c>
      <c r="AP554" s="1" t="s">
        <v>60</v>
      </c>
      <c r="AQ554" s="1" t="s">
        <v>61</v>
      </c>
      <c r="AR554" s="1" t="s">
        <v>232</v>
      </c>
      <c r="AS554" s="1" t="s">
        <v>351</v>
      </c>
      <c r="AT554" s="1" t="s">
        <v>603</v>
      </c>
      <c r="AU554" s="1" t="s">
        <v>235</v>
      </c>
      <c r="AV554" s="1" t="s">
        <v>56</v>
      </c>
      <c r="AW554" s="1" t="s">
        <v>54</v>
      </c>
      <c r="AX554" s="1" t="s">
        <v>2832</v>
      </c>
    </row>
    <row r="555" spans="1:50">
      <c r="A555" s="1" t="s">
        <v>11168</v>
      </c>
      <c r="B555" s="1" t="s">
        <v>11167</v>
      </c>
      <c r="C555" s="1"/>
      <c r="D555" s="1"/>
      <c r="E555" s="1"/>
      <c r="F555" s="1"/>
      <c r="G555" s="1" t="s">
        <v>54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 t="s">
        <v>50</v>
      </c>
      <c r="S555" s="1" t="s">
        <v>382</v>
      </c>
      <c r="T555" s="1"/>
      <c r="U555" s="1"/>
      <c r="V555" s="1"/>
      <c r="W555" s="1"/>
      <c r="X555" s="1"/>
      <c r="Y555" s="1"/>
      <c r="Z555" s="1"/>
      <c r="AA555" s="1"/>
      <c r="AB555" s="1" t="s">
        <v>54</v>
      </c>
      <c r="AC555" s="1"/>
      <c r="AD555" s="1"/>
      <c r="AE555" s="1"/>
      <c r="AF555" s="1"/>
      <c r="AG555" s="1" t="s">
        <v>50</v>
      </c>
      <c r="AH555" s="1" t="s">
        <v>382</v>
      </c>
      <c r="AI555" s="1" t="s">
        <v>11168</v>
      </c>
      <c r="AJ555" s="1" t="s">
        <v>464</v>
      </c>
      <c r="AK555" s="1" t="s">
        <v>297</v>
      </c>
      <c r="AL555" s="1" t="s">
        <v>297</v>
      </c>
      <c r="AM555" s="1" t="s">
        <v>9293</v>
      </c>
      <c r="AN555" s="1" t="str">
        <f t="shared" si="16"/>
        <v>2020</v>
      </c>
      <c r="AO555" s="1">
        <f t="shared" si="17"/>
        <v>31</v>
      </c>
      <c r="AP555" s="1" t="s">
        <v>79</v>
      </c>
      <c r="AQ555" s="1" t="s">
        <v>61</v>
      </c>
      <c r="AR555" s="1" t="s">
        <v>103</v>
      </c>
      <c r="AS555" s="1" t="s">
        <v>458</v>
      </c>
      <c r="AT555" s="1" t="s">
        <v>3543</v>
      </c>
      <c r="AU555" s="1" t="s">
        <v>105</v>
      </c>
      <c r="AV555" s="1" t="s">
        <v>56</v>
      </c>
      <c r="AW555" s="1"/>
      <c r="AX555" s="1"/>
    </row>
    <row r="556" spans="1:50">
      <c r="A556" s="1" t="s">
        <v>11171</v>
      </c>
      <c r="B556" s="1" t="s">
        <v>11170</v>
      </c>
      <c r="C556" s="1"/>
      <c r="D556" s="1"/>
      <c r="E556" s="1"/>
      <c r="F556" s="1"/>
      <c r="G556" s="1" t="s">
        <v>50</v>
      </c>
      <c r="H556" s="1"/>
      <c r="I556" s="1"/>
      <c r="J556" s="1"/>
      <c r="K556" s="1"/>
      <c r="L556" s="1" t="s">
        <v>116</v>
      </c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 t="s">
        <v>986</v>
      </c>
      <c r="X556" s="1" t="s">
        <v>63</v>
      </c>
      <c r="Y556" s="1"/>
      <c r="Z556" s="1"/>
      <c r="AA556" s="1"/>
      <c r="AB556" s="1" t="s">
        <v>50</v>
      </c>
      <c r="AC556" s="1"/>
      <c r="AD556" s="1"/>
      <c r="AE556" s="1"/>
      <c r="AF556" s="1"/>
      <c r="AG556" s="1" t="s">
        <v>986</v>
      </c>
      <c r="AH556" s="1" t="s">
        <v>63</v>
      </c>
      <c r="AI556" s="1" t="s">
        <v>11171</v>
      </c>
      <c r="AJ556" s="1" t="s">
        <v>464</v>
      </c>
      <c r="AK556" s="1" t="s">
        <v>11172</v>
      </c>
      <c r="AL556" s="1" t="s">
        <v>11172</v>
      </c>
      <c r="AM556" s="1" t="s">
        <v>11174</v>
      </c>
      <c r="AN556" s="1" t="str">
        <f t="shared" si="16"/>
        <v>2013</v>
      </c>
      <c r="AO556" s="1">
        <f t="shared" si="17"/>
        <v>24</v>
      </c>
      <c r="AP556" s="1" t="s">
        <v>79</v>
      </c>
      <c r="AQ556" s="1" t="s">
        <v>61</v>
      </c>
      <c r="AR556" s="1" t="s">
        <v>255</v>
      </c>
      <c r="AS556" s="1" t="s">
        <v>256</v>
      </c>
      <c r="AT556" s="1" t="s">
        <v>257</v>
      </c>
      <c r="AU556" s="1" t="s">
        <v>105</v>
      </c>
      <c r="AV556" s="1"/>
      <c r="AW556" s="1"/>
      <c r="AX556" s="1"/>
    </row>
    <row r="557" spans="1:50">
      <c r="A557" s="1" t="s">
        <v>10559</v>
      </c>
      <c r="B557" s="1" t="s">
        <v>11177</v>
      </c>
      <c r="C557" s="1"/>
      <c r="D557" s="1"/>
      <c r="E557" s="1"/>
      <c r="F557" s="1"/>
      <c r="G557" s="1" t="s">
        <v>53</v>
      </c>
      <c r="H557" s="1" t="s">
        <v>53</v>
      </c>
      <c r="I557" s="1"/>
      <c r="J557" s="1"/>
      <c r="K557" s="1"/>
      <c r="L557" s="1"/>
      <c r="M557" s="1"/>
      <c r="N557" s="1"/>
      <c r="O557" s="1"/>
      <c r="P557" s="1"/>
      <c r="Q557" s="1" t="s">
        <v>273</v>
      </c>
      <c r="R557" s="1" t="s">
        <v>54</v>
      </c>
      <c r="S557" s="1" t="s">
        <v>273</v>
      </c>
      <c r="T557" s="1"/>
      <c r="U557" s="1" t="s">
        <v>169</v>
      </c>
      <c r="V557" s="1" t="s">
        <v>273</v>
      </c>
      <c r="W557" s="1" t="s">
        <v>169</v>
      </c>
      <c r="X557" s="1" t="s">
        <v>273</v>
      </c>
      <c r="Y557" s="1" t="s">
        <v>116</v>
      </c>
      <c r="Z557" s="1"/>
      <c r="AA557" s="1"/>
      <c r="AB557" s="1" t="s">
        <v>53</v>
      </c>
      <c r="AC557" s="1"/>
      <c r="AD557" s="1" t="s">
        <v>273</v>
      </c>
      <c r="AE557" s="1"/>
      <c r="AF557" s="1"/>
      <c r="AG557" s="1" t="s">
        <v>136</v>
      </c>
      <c r="AH557" s="1" t="s">
        <v>273</v>
      </c>
      <c r="AI557" s="1" t="s">
        <v>10559</v>
      </c>
      <c r="AJ557" s="1" t="s">
        <v>1343</v>
      </c>
      <c r="AK557" s="1" t="s">
        <v>11176</v>
      </c>
      <c r="AL557" s="1" t="s">
        <v>9192</v>
      </c>
      <c r="AM557" s="1" t="s">
        <v>11178</v>
      </c>
      <c r="AN557" s="1" t="str">
        <f t="shared" si="16"/>
        <v>2008</v>
      </c>
      <c r="AO557" s="1">
        <f t="shared" si="17"/>
        <v>35</v>
      </c>
      <c r="AP557" s="1" t="s">
        <v>79</v>
      </c>
      <c r="AQ557" s="1" t="s">
        <v>61</v>
      </c>
      <c r="AR557" s="1"/>
      <c r="AS557" s="1"/>
      <c r="AT557" s="1"/>
      <c r="AU557" s="1" t="s">
        <v>3598</v>
      </c>
      <c r="AV557" s="1" t="s">
        <v>655</v>
      </c>
      <c r="AW557" s="1"/>
      <c r="AX557" s="1"/>
    </row>
    <row r="558" spans="1:50">
      <c r="A558" s="1" t="s">
        <v>6962</v>
      </c>
      <c r="B558" s="1" t="s">
        <v>11185</v>
      </c>
      <c r="C558" s="1"/>
      <c r="D558" s="1"/>
      <c r="E558" s="1"/>
      <c r="F558" s="1"/>
      <c r="G558" s="1" t="s">
        <v>55</v>
      </c>
      <c r="H558" s="1" t="s">
        <v>50</v>
      </c>
      <c r="I558" s="1"/>
      <c r="J558" s="1"/>
      <c r="K558" s="1"/>
      <c r="L558" s="1"/>
      <c r="M558" s="1"/>
      <c r="N558" s="1"/>
      <c r="O558" s="1"/>
      <c r="P558" s="1"/>
      <c r="Q558" s="1" t="s">
        <v>500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 t="s">
        <v>55</v>
      </c>
      <c r="AC558" s="1"/>
      <c r="AD558" s="1"/>
      <c r="AE558" s="1"/>
      <c r="AF558" s="1"/>
      <c r="AG558" s="1"/>
      <c r="AH558" s="1" t="s">
        <v>500</v>
      </c>
      <c r="AI558" s="1" t="s">
        <v>6962</v>
      </c>
      <c r="AJ558" s="1" t="s">
        <v>344</v>
      </c>
      <c r="AK558" s="1" t="s">
        <v>11176</v>
      </c>
      <c r="AL558" s="1" t="s">
        <v>9377</v>
      </c>
      <c r="AM558" s="1" t="s">
        <v>10193</v>
      </c>
      <c r="AN558" s="1" t="str">
        <f t="shared" si="16"/>
        <v>2012</v>
      </c>
      <c r="AO558" s="1">
        <f t="shared" si="17"/>
        <v>19</v>
      </c>
      <c r="AP558" s="1" t="s">
        <v>60</v>
      </c>
      <c r="AQ558" s="1" t="s">
        <v>61</v>
      </c>
      <c r="AR558" s="1"/>
      <c r="AS558" s="1"/>
      <c r="AT558" s="1"/>
      <c r="AU558" s="1" t="s">
        <v>405</v>
      </c>
      <c r="AV558" s="1" t="s">
        <v>747</v>
      </c>
      <c r="AW558" s="1"/>
      <c r="AX558" s="1"/>
    </row>
    <row r="559" spans="1:50">
      <c r="A559" s="1" t="s">
        <v>11193</v>
      </c>
      <c r="B559" s="1" t="s">
        <v>11192</v>
      </c>
      <c r="C559" s="1"/>
      <c r="D559" s="1"/>
      <c r="E559" s="1"/>
      <c r="F559" s="1"/>
      <c r="G559" s="1" t="s">
        <v>55</v>
      </c>
      <c r="H559" s="1"/>
      <c r="I559" s="1"/>
      <c r="J559" s="1" t="s">
        <v>54</v>
      </c>
      <c r="K559" s="1" t="s">
        <v>55</v>
      </c>
      <c r="L559" s="1" t="s">
        <v>116</v>
      </c>
      <c r="M559" s="1"/>
      <c r="N559" s="1"/>
      <c r="O559" s="1"/>
      <c r="P559" s="1"/>
      <c r="Q559" s="1"/>
      <c r="R559" s="1"/>
      <c r="S559" s="1"/>
      <c r="T559" s="1" t="s">
        <v>715</v>
      </c>
      <c r="U559" s="1" t="s">
        <v>472</v>
      </c>
      <c r="V559" s="1" t="s">
        <v>136</v>
      </c>
      <c r="W559" s="1" t="s">
        <v>715</v>
      </c>
      <c r="X559" s="1" t="s">
        <v>136</v>
      </c>
      <c r="Y559" s="1"/>
      <c r="Z559" s="1"/>
      <c r="AA559" s="1"/>
      <c r="AB559" s="1" t="s">
        <v>55</v>
      </c>
      <c r="AC559" s="1" t="s">
        <v>136</v>
      </c>
      <c r="AD559" s="1"/>
      <c r="AE559" s="1"/>
      <c r="AF559" s="1"/>
      <c r="AG559" s="1" t="s">
        <v>2095</v>
      </c>
      <c r="AH559" s="1" t="s">
        <v>136</v>
      </c>
      <c r="AI559" s="1" t="s">
        <v>11193</v>
      </c>
      <c r="AJ559" s="1" t="s">
        <v>367</v>
      </c>
      <c r="AK559" s="1" t="s">
        <v>11176</v>
      </c>
      <c r="AL559" s="1" t="s">
        <v>11176</v>
      </c>
      <c r="AM559" s="1" t="s">
        <v>5246</v>
      </c>
      <c r="AN559" s="1" t="str">
        <f t="shared" si="16"/>
        <v>2020</v>
      </c>
      <c r="AO559" s="1">
        <f t="shared" si="17"/>
        <v>26</v>
      </c>
      <c r="AP559" s="1" t="s">
        <v>79</v>
      </c>
      <c r="AQ559" s="1" t="s">
        <v>102</v>
      </c>
      <c r="AR559" s="1" t="s">
        <v>224</v>
      </c>
      <c r="AS559" s="1" t="s">
        <v>104</v>
      </c>
      <c r="AT559" s="1" t="s">
        <v>993</v>
      </c>
      <c r="AU559" s="1" t="s">
        <v>4040</v>
      </c>
      <c r="AV559" s="1" t="s">
        <v>77</v>
      </c>
      <c r="AW559" s="1"/>
      <c r="AX559" s="1"/>
    </row>
    <row r="560" spans="1:50">
      <c r="A560" s="1" t="s">
        <v>5900</v>
      </c>
      <c r="B560" s="1" t="s">
        <v>11195</v>
      </c>
      <c r="C560" s="1"/>
      <c r="D560" s="1"/>
      <c r="E560" s="1"/>
      <c r="F560" s="1"/>
      <c r="G560" s="1" t="s">
        <v>50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 t="s">
        <v>116</v>
      </c>
      <c r="V560" s="1" t="s">
        <v>273</v>
      </c>
      <c r="W560" s="1"/>
      <c r="X560" s="1"/>
      <c r="Y560" s="1"/>
      <c r="Z560" s="1"/>
      <c r="AA560" s="1"/>
      <c r="AB560" s="1" t="s">
        <v>50</v>
      </c>
      <c r="AC560" s="1"/>
      <c r="AD560" s="1"/>
      <c r="AE560" s="1"/>
      <c r="AF560" s="1"/>
      <c r="AG560" s="1" t="s">
        <v>116</v>
      </c>
      <c r="AH560" s="1" t="s">
        <v>273</v>
      </c>
      <c r="AI560" s="1" t="s">
        <v>5900</v>
      </c>
      <c r="AJ560" s="1" t="s">
        <v>126</v>
      </c>
      <c r="AK560" s="1" t="s">
        <v>11176</v>
      </c>
      <c r="AL560" s="1" t="s">
        <v>9625</v>
      </c>
      <c r="AM560" s="1" t="s">
        <v>1815</v>
      </c>
      <c r="AN560" s="1" t="str">
        <f t="shared" si="16"/>
        <v>2008</v>
      </c>
      <c r="AO560" s="1">
        <f t="shared" si="17"/>
        <v>8</v>
      </c>
      <c r="AP560" s="1" t="s">
        <v>60</v>
      </c>
      <c r="AQ560" s="1" t="s">
        <v>61</v>
      </c>
      <c r="AR560" s="1"/>
      <c r="AS560" s="1"/>
      <c r="AT560" s="1"/>
      <c r="AU560" s="1" t="s">
        <v>65</v>
      </c>
      <c r="AV560" s="1" t="s">
        <v>1767</v>
      </c>
      <c r="AW560" s="1"/>
      <c r="AX560" s="1"/>
    </row>
    <row r="561" spans="1:50">
      <c r="A561" s="1" t="s">
        <v>11212</v>
      </c>
      <c r="B561" s="1" t="s">
        <v>11211</v>
      </c>
      <c r="C561" s="1"/>
      <c r="D561" s="1"/>
      <c r="E561" s="1"/>
      <c r="F561" s="1"/>
      <c r="G561" s="1" t="s">
        <v>55</v>
      </c>
      <c r="H561" s="1"/>
      <c r="I561" s="1" t="s">
        <v>53</v>
      </c>
      <c r="J561" s="1"/>
      <c r="K561" s="1"/>
      <c r="L561" s="1" t="s">
        <v>116</v>
      </c>
      <c r="M561" s="1"/>
      <c r="N561" s="1"/>
      <c r="O561" s="1"/>
      <c r="P561" s="1"/>
      <c r="Q561" s="1"/>
      <c r="R561" s="1" t="s">
        <v>141</v>
      </c>
      <c r="S561" s="1" t="s">
        <v>136</v>
      </c>
      <c r="T561" s="1"/>
      <c r="U561" s="1"/>
      <c r="V561" s="1"/>
      <c r="W561" s="1" t="s">
        <v>986</v>
      </c>
      <c r="X561" s="1" t="s">
        <v>136</v>
      </c>
      <c r="Y561" s="1"/>
      <c r="Z561" s="1"/>
      <c r="AA561" s="1"/>
      <c r="AB561" s="1" t="s">
        <v>55</v>
      </c>
      <c r="AC561" s="1"/>
      <c r="AD561" s="1"/>
      <c r="AE561" s="1"/>
      <c r="AF561" s="1"/>
      <c r="AG561" s="1" t="s">
        <v>472</v>
      </c>
      <c r="AH561" s="1" t="s">
        <v>136</v>
      </c>
      <c r="AI561" s="1" t="s">
        <v>11212</v>
      </c>
      <c r="AJ561" s="1" t="s">
        <v>310</v>
      </c>
      <c r="AK561" s="1" t="s">
        <v>11176</v>
      </c>
      <c r="AL561" s="1" t="s">
        <v>11176</v>
      </c>
      <c r="AM561" s="1" t="s">
        <v>7043</v>
      </c>
      <c r="AN561" s="1" t="str">
        <f t="shared" si="16"/>
        <v>2020</v>
      </c>
      <c r="AO561" s="1">
        <f t="shared" si="17"/>
        <v>45</v>
      </c>
      <c r="AP561" s="1" t="s">
        <v>60</v>
      </c>
      <c r="AQ561" s="1" t="s">
        <v>102</v>
      </c>
      <c r="AR561" s="1" t="s">
        <v>206</v>
      </c>
      <c r="AS561" s="1" t="s">
        <v>721</v>
      </c>
      <c r="AT561" s="1" t="s">
        <v>11214</v>
      </c>
      <c r="AU561" s="1" t="s">
        <v>105</v>
      </c>
      <c r="AV561" s="1" t="s">
        <v>1134</v>
      </c>
      <c r="AW561" s="1"/>
      <c r="AX561" s="1"/>
    </row>
    <row r="562" spans="1:50">
      <c r="A562" s="1" t="s">
        <v>6159</v>
      </c>
      <c r="B562" s="1" t="s">
        <v>11241</v>
      </c>
      <c r="C562" s="1"/>
      <c r="D562" s="1"/>
      <c r="E562" s="1"/>
      <c r="F562" s="1"/>
      <c r="G562" s="1" t="s">
        <v>55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 t="s">
        <v>169</v>
      </c>
      <c r="V562" s="1" t="s">
        <v>273</v>
      </c>
      <c r="W562" s="1" t="s">
        <v>58</v>
      </c>
      <c r="X562" s="1" t="s">
        <v>273</v>
      </c>
      <c r="Y562" s="1"/>
      <c r="Z562" s="1"/>
      <c r="AA562" s="1"/>
      <c r="AB562" s="1" t="s">
        <v>55</v>
      </c>
      <c r="AC562" s="1"/>
      <c r="AD562" s="1"/>
      <c r="AE562" s="1"/>
      <c r="AF562" s="1"/>
      <c r="AG562" s="1" t="s">
        <v>63</v>
      </c>
      <c r="AH562" s="1" t="s">
        <v>273</v>
      </c>
      <c r="AI562" s="1" t="s">
        <v>6159</v>
      </c>
      <c r="AJ562" s="1" t="s">
        <v>101</v>
      </c>
      <c r="AK562" s="1" t="s">
        <v>11176</v>
      </c>
      <c r="AL562" s="1" t="s">
        <v>4094</v>
      </c>
      <c r="AM562" s="1" t="s">
        <v>11242</v>
      </c>
      <c r="AN562" s="1" t="str">
        <f t="shared" si="16"/>
        <v>1994</v>
      </c>
      <c r="AO562" s="1">
        <f t="shared" si="17"/>
        <v>18</v>
      </c>
      <c r="AP562" s="1" t="s">
        <v>60</v>
      </c>
      <c r="AQ562" s="1" t="s">
        <v>61</v>
      </c>
      <c r="AR562" s="1"/>
      <c r="AS562" s="1"/>
      <c r="AT562" s="1"/>
      <c r="AU562" s="1" t="s">
        <v>3261</v>
      </c>
      <c r="AV562" s="1" t="s">
        <v>275</v>
      </c>
      <c r="AW562" s="1"/>
      <c r="AX562" s="1"/>
    </row>
    <row r="563" spans="1:50">
      <c r="A563" s="1" t="s">
        <v>11262</v>
      </c>
      <c r="B563" s="1" t="s">
        <v>11261</v>
      </c>
      <c r="C563" s="1"/>
      <c r="D563" s="1"/>
      <c r="E563" s="1"/>
      <c r="F563" s="1"/>
      <c r="G563" s="1" t="s">
        <v>55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 t="s">
        <v>55</v>
      </c>
      <c r="AC563" s="1"/>
      <c r="AD563" s="1"/>
      <c r="AE563" s="1"/>
      <c r="AF563" s="1"/>
      <c r="AG563" s="1"/>
      <c r="AH563" s="1"/>
      <c r="AI563" s="1" t="s">
        <v>11262</v>
      </c>
      <c r="AJ563" s="1" t="s">
        <v>158</v>
      </c>
      <c r="AK563" s="1" t="s">
        <v>11257</v>
      </c>
      <c r="AL563" s="1" t="s">
        <v>11257</v>
      </c>
      <c r="AM563" s="1" t="s">
        <v>10543</v>
      </c>
      <c r="AN563" s="1" t="str">
        <f t="shared" si="16"/>
        <v>2020</v>
      </c>
      <c r="AO563" s="1">
        <f t="shared" si="17"/>
        <v>11</v>
      </c>
      <c r="AP563" s="1" t="s">
        <v>79</v>
      </c>
      <c r="AQ563" s="1" t="s">
        <v>61</v>
      </c>
      <c r="AR563" s="1" t="s">
        <v>449</v>
      </c>
      <c r="AS563" s="1" t="s">
        <v>555</v>
      </c>
      <c r="AT563" s="1" t="s">
        <v>716</v>
      </c>
      <c r="AU563" s="1" t="s">
        <v>65</v>
      </c>
      <c r="AV563" s="1" t="s">
        <v>1584</v>
      </c>
      <c r="AW563" s="1"/>
      <c r="AX563" s="1"/>
    </row>
    <row r="564" spans="1:50">
      <c r="A564" s="1" t="s">
        <v>11265</v>
      </c>
      <c r="B564" s="1" t="s">
        <v>11264</v>
      </c>
      <c r="C564" s="1"/>
      <c r="D564" s="1"/>
      <c r="E564" s="1"/>
      <c r="F564" s="1"/>
      <c r="G564" s="1" t="s">
        <v>55</v>
      </c>
      <c r="H564" s="1"/>
      <c r="I564" s="1" t="s">
        <v>53</v>
      </c>
      <c r="J564" s="1"/>
      <c r="K564" s="1"/>
      <c r="L564" s="1" t="s">
        <v>116</v>
      </c>
      <c r="M564" s="1" t="s">
        <v>99</v>
      </c>
      <c r="N564" s="1"/>
      <c r="O564" s="1"/>
      <c r="P564" s="1"/>
      <c r="Q564" s="1"/>
      <c r="R564" s="1" t="s">
        <v>141</v>
      </c>
      <c r="S564" s="1" t="s">
        <v>136</v>
      </c>
      <c r="T564" s="1"/>
      <c r="U564" s="1"/>
      <c r="V564" s="1"/>
      <c r="W564" s="1" t="s">
        <v>3072</v>
      </c>
      <c r="X564" s="1" t="s">
        <v>136</v>
      </c>
      <c r="Y564" s="1" t="s">
        <v>986</v>
      </c>
      <c r="Z564" s="1"/>
      <c r="AA564" s="1"/>
      <c r="AB564" s="1" t="s">
        <v>55</v>
      </c>
      <c r="AC564" s="1"/>
      <c r="AD564" s="1" t="s">
        <v>136</v>
      </c>
      <c r="AE564" s="1"/>
      <c r="AF564" s="1"/>
      <c r="AG564" s="1" t="s">
        <v>4133</v>
      </c>
      <c r="AH564" s="1" t="s">
        <v>136</v>
      </c>
      <c r="AI564" s="1" t="s">
        <v>11265</v>
      </c>
      <c r="AJ564" s="1" t="s">
        <v>308</v>
      </c>
      <c r="AK564" s="1" t="s">
        <v>11257</v>
      </c>
      <c r="AL564" s="1" t="s">
        <v>11257</v>
      </c>
      <c r="AM564" s="1" t="s">
        <v>11267</v>
      </c>
      <c r="AN564" s="1" t="str">
        <f t="shared" si="16"/>
        <v>2010</v>
      </c>
      <c r="AO564" s="1">
        <f t="shared" si="17"/>
        <v>47</v>
      </c>
      <c r="AP564" s="1" t="s">
        <v>79</v>
      </c>
      <c r="AQ564" s="1" t="s">
        <v>102</v>
      </c>
      <c r="AR564" s="1" t="s">
        <v>840</v>
      </c>
      <c r="AS564" s="1" t="s">
        <v>500</v>
      </c>
      <c r="AT564" s="1" t="s">
        <v>7674</v>
      </c>
      <c r="AU564" s="1" t="s">
        <v>1051</v>
      </c>
      <c r="AV564" s="1" t="s">
        <v>3394</v>
      </c>
      <c r="AW564" s="1"/>
      <c r="AX564" s="1"/>
    </row>
    <row r="565" spans="1:50">
      <c r="A565" s="1" t="s">
        <v>11269</v>
      </c>
      <c r="B565" s="1" t="s">
        <v>11268</v>
      </c>
      <c r="C565" s="1"/>
      <c r="D565" s="1"/>
      <c r="E565" s="1"/>
      <c r="F565" s="1"/>
      <c r="G565" s="1" t="s">
        <v>49</v>
      </c>
      <c r="H565" s="1"/>
      <c r="I565" s="1"/>
      <c r="J565" s="1"/>
      <c r="K565" s="1" t="s">
        <v>55</v>
      </c>
      <c r="L565" s="1" t="s">
        <v>116</v>
      </c>
      <c r="M565" s="1"/>
      <c r="N565" s="1"/>
      <c r="O565" s="1"/>
      <c r="P565" s="1"/>
      <c r="Q565" s="1"/>
      <c r="R565" s="1"/>
      <c r="S565" s="1"/>
      <c r="T565" s="1"/>
      <c r="U565" s="1" t="s">
        <v>715</v>
      </c>
      <c r="V565" s="1" t="s">
        <v>169</v>
      </c>
      <c r="W565" s="1" t="s">
        <v>2711</v>
      </c>
      <c r="X565" s="1" t="s">
        <v>136</v>
      </c>
      <c r="Y565" s="1"/>
      <c r="Z565" s="1"/>
      <c r="AA565" s="1"/>
      <c r="AB565" s="1" t="s">
        <v>49</v>
      </c>
      <c r="AC565" s="1"/>
      <c r="AD565" s="1"/>
      <c r="AE565" s="1"/>
      <c r="AF565" s="1"/>
      <c r="AG565" s="1" t="s">
        <v>4133</v>
      </c>
      <c r="AH565" s="1" t="s">
        <v>136</v>
      </c>
      <c r="AI565" s="1" t="s">
        <v>11269</v>
      </c>
      <c r="AJ565" s="1" t="s">
        <v>134</v>
      </c>
      <c r="AK565" s="1" t="s">
        <v>11257</v>
      </c>
      <c r="AL565" s="1" t="s">
        <v>11257</v>
      </c>
      <c r="AM565" s="1" t="s">
        <v>11272</v>
      </c>
      <c r="AN565" s="1" t="str">
        <f t="shared" si="16"/>
        <v>2017</v>
      </c>
      <c r="AO565" s="1">
        <f t="shared" si="17"/>
        <v>24</v>
      </c>
      <c r="AP565" s="1" t="s">
        <v>79</v>
      </c>
      <c r="AQ565" s="1" t="s">
        <v>102</v>
      </c>
      <c r="AR565" s="1" t="s">
        <v>103</v>
      </c>
      <c r="AS565" s="1" t="s">
        <v>308</v>
      </c>
      <c r="AT565" s="1" t="s">
        <v>580</v>
      </c>
      <c r="AU565" s="1" t="s">
        <v>11271</v>
      </c>
      <c r="AV565" s="1" t="s">
        <v>784</v>
      </c>
      <c r="AW565" s="1"/>
      <c r="AX565" s="1"/>
    </row>
    <row r="566" spans="1:50">
      <c r="A566" s="1" t="s">
        <v>11276</v>
      </c>
      <c r="B566" s="1" t="s">
        <v>11275</v>
      </c>
      <c r="C566" s="1"/>
      <c r="D566" s="1"/>
      <c r="E566" s="1"/>
      <c r="F566" s="1"/>
      <c r="G566" s="1" t="s">
        <v>54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 t="s">
        <v>53</v>
      </c>
      <c r="S566" s="1" t="s">
        <v>273</v>
      </c>
      <c r="T566" s="1"/>
      <c r="U566" s="1"/>
      <c r="V566" s="1"/>
      <c r="W566" s="1" t="s">
        <v>108</v>
      </c>
      <c r="X566" s="1" t="s">
        <v>273</v>
      </c>
      <c r="Y566" s="1"/>
      <c r="Z566" s="1"/>
      <c r="AA566" s="1"/>
      <c r="AB566" s="1" t="s">
        <v>54</v>
      </c>
      <c r="AC566" s="1"/>
      <c r="AD566" s="1"/>
      <c r="AE566" s="1"/>
      <c r="AF566" s="1"/>
      <c r="AG566" s="1" t="s">
        <v>58</v>
      </c>
      <c r="AH566" s="1" t="s">
        <v>273</v>
      </c>
      <c r="AI566" s="1" t="s">
        <v>11276</v>
      </c>
      <c r="AJ566" s="1" t="s">
        <v>479</v>
      </c>
      <c r="AK566" s="1" t="s">
        <v>11257</v>
      </c>
      <c r="AL566" s="1" t="s">
        <v>11257</v>
      </c>
      <c r="AM566" s="1" t="s">
        <v>11280</v>
      </c>
      <c r="AN566" s="1" t="str">
        <f t="shared" si="16"/>
        <v>2007</v>
      </c>
      <c r="AO566" s="1">
        <f t="shared" si="17"/>
        <v>6</v>
      </c>
      <c r="AP566" s="1" t="s">
        <v>60</v>
      </c>
      <c r="AQ566" s="1" t="s">
        <v>61</v>
      </c>
      <c r="AR566" s="1" t="s">
        <v>11278</v>
      </c>
      <c r="AS566" s="1" t="s">
        <v>458</v>
      </c>
      <c r="AT566" s="1" t="s">
        <v>11279</v>
      </c>
      <c r="AU566" s="1" t="s">
        <v>65</v>
      </c>
      <c r="AV566" s="1" t="s">
        <v>356</v>
      </c>
      <c r="AW566" s="1"/>
      <c r="AX566" s="1"/>
    </row>
    <row r="567" spans="1:50">
      <c r="A567" s="1" t="s">
        <v>11282</v>
      </c>
      <c r="B567" s="1" t="s">
        <v>11281</v>
      </c>
      <c r="C567" s="1"/>
      <c r="D567" s="1"/>
      <c r="E567" s="1"/>
      <c r="F567" s="1"/>
      <c r="G567" s="1" t="s">
        <v>55</v>
      </c>
      <c r="H567" s="1"/>
      <c r="I567" s="1" t="s">
        <v>53</v>
      </c>
      <c r="J567" s="1"/>
      <c r="K567" s="1" t="s">
        <v>55</v>
      </c>
      <c r="L567" s="1"/>
      <c r="M567" s="1"/>
      <c r="N567" s="1"/>
      <c r="O567" s="1"/>
      <c r="P567" s="1"/>
      <c r="Q567" s="1"/>
      <c r="R567" s="1" t="s">
        <v>715</v>
      </c>
      <c r="S567" s="1" t="s">
        <v>63</v>
      </c>
      <c r="T567" s="1"/>
      <c r="U567" s="1" t="s">
        <v>11284</v>
      </c>
      <c r="V567" s="1"/>
      <c r="W567" s="1"/>
      <c r="X567" s="1"/>
      <c r="Y567" s="1"/>
      <c r="Z567" s="1"/>
      <c r="AA567" s="1"/>
      <c r="AB567" s="1" t="s">
        <v>55</v>
      </c>
      <c r="AC567" s="1"/>
      <c r="AD567" s="1"/>
      <c r="AE567" s="1"/>
      <c r="AF567" s="1"/>
      <c r="AG567" s="1"/>
      <c r="AH567" s="1"/>
      <c r="AI567" s="1" t="s">
        <v>11282</v>
      </c>
      <c r="AJ567" s="1" t="s">
        <v>177</v>
      </c>
      <c r="AK567" s="1" t="s">
        <v>11257</v>
      </c>
      <c r="AL567" s="1" t="s">
        <v>11257</v>
      </c>
      <c r="AM567" s="1" t="s">
        <v>11267</v>
      </c>
      <c r="AN567" s="1" t="str">
        <f t="shared" si="16"/>
        <v>2010</v>
      </c>
      <c r="AO567" s="1">
        <f t="shared" si="17"/>
        <v>13</v>
      </c>
      <c r="AP567" s="1" t="s">
        <v>60</v>
      </c>
      <c r="AQ567" s="1" t="s">
        <v>102</v>
      </c>
      <c r="AR567" s="1" t="s">
        <v>388</v>
      </c>
      <c r="AS567" s="1" t="s">
        <v>189</v>
      </c>
      <c r="AT567" s="1"/>
      <c r="AU567" s="1"/>
      <c r="AV567" s="1" t="s">
        <v>56</v>
      </c>
      <c r="AW567" s="1"/>
      <c r="AX567" s="1"/>
    </row>
    <row r="568" spans="1:50">
      <c r="A568" s="1" t="s">
        <v>11286</v>
      </c>
      <c r="B568" s="1" t="s">
        <v>11285</v>
      </c>
      <c r="C568" s="1"/>
      <c r="D568" s="1"/>
      <c r="E568" s="1"/>
      <c r="F568" s="1"/>
      <c r="G568" s="1" t="s">
        <v>55</v>
      </c>
      <c r="H568" s="1"/>
      <c r="I568" s="1" t="s">
        <v>53</v>
      </c>
      <c r="J568" s="1"/>
      <c r="K568" s="1"/>
      <c r="L568" s="1"/>
      <c r="M568" s="1"/>
      <c r="N568" s="1"/>
      <c r="O568" s="1"/>
      <c r="P568" s="1"/>
      <c r="Q568" s="1"/>
      <c r="R568" s="1" t="s">
        <v>141</v>
      </c>
      <c r="S568" s="1" t="s">
        <v>63</v>
      </c>
      <c r="T568" s="1"/>
      <c r="U568" s="1"/>
      <c r="V568" s="1"/>
      <c r="W568" s="1"/>
      <c r="X568" s="1"/>
      <c r="Y568" s="1"/>
      <c r="Z568" s="1"/>
      <c r="AA568" s="1"/>
      <c r="AB568" s="1" t="s">
        <v>55</v>
      </c>
      <c r="AC568" s="1"/>
      <c r="AD568" s="1"/>
      <c r="AE568" s="1"/>
      <c r="AF568" s="1"/>
      <c r="AG568" s="1" t="s">
        <v>141</v>
      </c>
      <c r="AH568" s="1" t="s">
        <v>63</v>
      </c>
      <c r="AI568" s="1" t="s">
        <v>11286</v>
      </c>
      <c r="AJ568" s="1" t="s">
        <v>458</v>
      </c>
      <c r="AK568" s="1" t="s">
        <v>11257</v>
      </c>
      <c r="AL568" s="1" t="s">
        <v>11257</v>
      </c>
      <c r="AM568" s="1" t="s">
        <v>707</v>
      </c>
      <c r="AN568" s="1" t="str">
        <f t="shared" si="16"/>
        <v>2020</v>
      </c>
      <c r="AO568" s="1">
        <f t="shared" si="17"/>
        <v>64</v>
      </c>
      <c r="AP568" s="1" t="s">
        <v>79</v>
      </c>
      <c r="AQ568" s="1" t="s">
        <v>102</v>
      </c>
      <c r="AR568" s="1" t="s">
        <v>255</v>
      </c>
      <c r="AS568" s="1" t="s">
        <v>382</v>
      </c>
      <c r="AT568" s="1" t="s">
        <v>10553</v>
      </c>
      <c r="AU568" s="1" t="s">
        <v>311</v>
      </c>
      <c r="AV568" s="1" t="s">
        <v>567</v>
      </c>
      <c r="AW568" s="1"/>
      <c r="AX568" s="1"/>
    </row>
    <row r="569" spans="1:50">
      <c r="A569" s="1" t="s">
        <v>11289</v>
      </c>
      <c r="B569" s="1" t="s">
        <v>11288</v>
      </c>
      <c r="C569" s="1"/>
      <c r="D569" s="1"/>
      <c r="E569" s="1"/>
      <c r="F569" s="1"/>
      <c r="G569" s="1" t="s">
        <v>55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 t="s">
        <v>472</v>
      </c>
      <c r="S569" s="1" t="s">
        <v>500</v>
      </c>
      <c r="T569" s="1"/>
      <c r="U569" s="1" t="s">
        <v>50</v>
      </c>
      <c r="V569" s="1" t="s">
        <v>273</v>
      </c>
      <c r="W569" s="1" t="s">
        <v>50</v>
      </c>
      <c r="X569" s="1" t="s">
        <v>500</v>
      </c>
      <c r="Y569" s="1"/>
      <c r="Z569" s="1"/>
      <c r="AA569" s="1"/>
      <c r="AB569" s="1" t="s">
        <v>55</v>
      </c>
      <c r="AC569" s="1"/>
      <c r="AD569" s="1"/>
      <c r="AE569" s="1"/>
      <c r="AF569" s="1"/>
      <c r="AG569" s="1"/>
      <c r="AH569" s="1"/>
      <c r="AI569" s="1" t="s">
        <v>11289</v>
      </c>
      <c r="AJ569" s="1" t="s">
        <v>584</v>
      </c>
      <c r="AK569" s="1" t="s">
        <v>11290</v>
      </c>
      <c r="AL569" s="1" t="s">
        <v>11290</v>
      </c>
      <c r="AM569" s="1" t="s">
        <v>7043</v>
      </c>
      <c r="AN569" s="1" t="str">
        <f t="shared" si="16"/>
        <v>2020</v>
      </c>
      <c r="AO569" s="1">
        <f t="shared" si="17"/>
        <v>37</v>
      </c>
      <c r="AP569" s="1" t="s">
        <v>60</v>
      </c>
      <c r="AQ569" s="1" t="s">
        <v>61</v>
      </c>
      <c r="AR569" s="1" t="s">
        <v>168</v>
      </c>
      <c r="AS569" s="1" t="s">
        <v>308</v>
      </c>
      <c r="AT569" s="1" t="s">
        <v>989</v>
      </c>
      <c r="AU569" s="1" t="s">
        <v>1559</v>
      </c>
      <c r="AV569" s="1" t="s">
        <v>356</v>
      </c>
      <c r="AW569" s="1"/>
      <c r="AX569" s="1"/>
    </row>
    <row r="570" spans="1:50">
      <c r="A570" s="1" t="s">
        <v>11293</v>
      </c>
      <c r="B570" s="1" t="s">
        <v>11292</v>
      </c>
      <c r="C570" s="1"/>
      <c r="D570" s="1"/>
      <c r="E570" s="1"/>
      <c r="F570" s="1"/>
      <c r="G570" s="1" t="s">
        <v>49</v>
      </c>
      <c r="H570" s="1"/>
      <c r="I570" s="1" t="s">
        <v>53</v>
      </c>
      <c r="J570" s="1"/>
      <c r="K570" s="1"/>
      <c r="L570" s="1"/>
      <c r="M570" s="1"/>
      <c r="N570" s="1"/>
      <c r="O570" s="1"/>
      <c r="P570" s="1"/>
      <c r="Q570" s="1"/>
      <c r="R570" s="1" t="s">
        <v>986</v>
      </c>
      <c r="S570" s="1" t="s">
        <v>273</v>
      </c>
      <c r="T570" s="1"/>
      <c r="U570" s="1"/>
      <c r="V570" s="1"/>
      <c r="W570" s="1"/>
      <c r="X570" s="1"/>
      <c r="Y570" s="1"/>
      <c r="Z570" s="1"/>
      <c r="AA570" s="1"/>
      <c r="AB570" s="1" t="s">
        <v>49</v>
      </c>
      <c r="AC570" s="1"/>
      <c r="AD570" s="1"/>
      <c r="AE570" s="1"/>
      <c r="AF570" s="1"/>
      <c r="AG570" s="1" t="s">
        <v>986</v>
      </c>
      <c r="AH570" s="1" t="s">
        <v>273</v>
      </c>
      <c r="AI570" s="1" t="s">
        <v>11293</v>
      </c>
      <c r="AJ570" s="1" t="s">
        <v>71</v>
      </c>
      <c r="AK570" s="1" t="s">
        <v>11290</v>
      </c>
      <c r="AL570" s="1" t="s">
        <v>11290</v>
      </c>
      <c r="AM570" s="1" t="s">
        <v>459</v>
      </c>
      <c r="AN570" s="1" t="str">
        <f t="shared" si="16"/>
        <v>2019</v>
      </c>
      <c r="AO570" s="1">
        <f t="shared" si="17"/>
        <v>6</v>
      </c>
      <c r="AP570" s="1" t="s">
        <v>60</v>
      </c>
      <c r="AQ570" s="1" t="s">
        <v>61</v>
      </c>
      <c r="AR570" s="1" t="s">
        <v>9638</v>
      </c>
      <c r="AS570" s="1" t="s">
        <v>118</v>
      </c>
      <c r="AT570" s="1" t="s">
        <v>1474</v>
      </c>
      <c r="AU570" s="1" t="s">
        <v>65</v>
      </c>
      <c r="AV570" s="1" t="s">
        <v>798</v>
      </c>
      <c r="AW570" s="1"/>
      <c r="AX570" s="1"/>
    </row>
    <row r="571" spans="1:50">
      <c r="A571" s="1" t="s">
        <v>11293</v>
      </c>
      <c r="B571" s="1" t="s">
        <v>11292</v>
      </c>
      <c r="C571" s="1"/>
      <c r="D571" s="1"/>
      <c r="E571" s="1"/>
      <c r="F571" s="1"/>
      <c r="G571" s="1" t="s">
        <v>49</v>
      </c>
      <c r="H571" s="1"/>
      <c r="I571" s="1" t="s">
        <v>53</v>
      </c>
      <c r="J571" s="1"/>
      <c r="K571" s="1"/>
      <c r="L571" s="1"/>
      <c r="M571" s="1"/>
      <c r="N571" s="1"/>
      <c r="O571" s="1"/>
      <c r="P571" s="1"/>
      <c r="Q571" s="1"/>
      <c r="R571" s="1" t="s">
        <v>986</v>
      </c>
      <c r="S571" s="1" t="s">
        <v>273</v>
      </c>
      <c r="T571" s="1"/>
      <c r="U571" s="1"/>
      <c r="V571" s="1"/>
      <c r="W571" s="1"/>
      <c r="X571" s="1"/>
      <c r="Y571" s="1"/>
      <c r="Z571" s="1"/>
      <c r="AA571" s="1"/>
      <c r="AB571" s="1" t="s">
        <v>49</v>
      </c>
      <c r="AC571" s="1"/>
      <c r="AD571" s="1"/>
      <c r="AE571" s="1"/>
      <c r="AF571" s="1"/>
      <c r="AG571" s="1" t="s">
        <v>986</v>
      </c>
      <c r="AH571" s="1" t="s">
        <v>273</v>
      </c>
      <c r="AI571" s="1" t="s">
        <v>11293</v>
      </c>
      <c r="AJ571" s="1" t="s">
        <v>71</v>
      </c>
      <c r="AK571" s="1" t="s">
        <v>11290</v>
      </c>
      <c r="AL571" s="1" t="s">
        <v>11290</v>
      </c>
      <c r="AM571" s="1" t="s">
        <v>459</v>
      </c>
      <c r="AN571" s="1" t="str">
        <f t="shared" si="16"/>
        <v>2019</v>
      </c>
      <c r="AO571" s="1">
        <f t="shared" si="17"/>
        <v>6</v>
      </c>
      <c r="AP571" s="1" t="s">
        <v>60</v>
      </c>
      <c r="AQ571" s="1" t="s">
        <v>61</v>
      </c>
      <c r="AR571" s="1" t="s">
        <v>9638</v>
      </c>
      <c r="AS571" s="1" t="s">
        <v>118</v>
      </c>
      <c r="AT571" s="1" t="s">
        <v>1474</v>
      </c>
      <c r="AU571" s="1" t="s">
        <v>65</v>
      </c>
      <c r="AV571" s="1" t="s">
        <v>798</v>
      </c>
      <c r="AW571" s="1"/>
      <c r="AX571" s="1"/>
    </row>
    <row r="572" spans="1:50">
      <c r="A572" s="1" t="s">
        <v>11299</v>
      </c>
      <c r="B572" s="1" t="s">
        <v>11298</v>
      </c>
      <c r="C572" s="1"/>
      <c r="D572" s="1"/>
      <c r="E572" s="1"/>
      <c r="F572" s="1"/>
      <c r="G572" s="1" t="s">
        <v>55</v>
      </c>
      <c r="H572" s="1"/>
      <c r="I572" s="1" t="s">
        <v>53</v>
      </c>
      <c r="J572" s="1"/>
      <c r="K572" s="1" t="s">
        <v>55</v>
      </c>
      <c r="L572" s="1" t="s">
        <v>116</v>
      </c>
      <c r="M572" s="1"/>
      <c r="N572" s="1"/>
      <c r="O572" s="1"/>
      <c r="P572" s="1"/>
      <c r="Q572" s="1"/>
      <c r="R572" s="1" t="s">
        <v>141</v>
      </c>
      <c r="S572" s="1" t="s">
        <v>500</v>
      </c>
      <c r="T572" s="1"/>
      <c r="U572" s="1" t="s">
        <v>108</v>
      </c>
      <c r="V572" s="1" t="s">
        <v>273</v>
      </c>
      <c r="W572" s="1" t="s">
        <v>58</v>
      </c>
      <c r="X572" s="1" t="s">
        <v>273</v>
      </c>
      <c r="Y572" s="1"/>
      <c r="Z572" s="1"/>
      <c r="AA572" s="1"/>
      <c r="AB572" s="1" t="s">
        <v>55</v>
      </c>
      <c r="AC572" s="1"/>
      <c r="AD572" s="1"/>
      <c r="AE572" s="1"/>
      <c r="AF572" s="1"/>
      <c r="AG572" s="1" t="s">
        <v>11300</v>
      </c>
      <c r="AH572" s="1" t="s">
        <v>273</v>
      </c>
      <c r="AI572" s="1" t="s">
        <v>11299</v>
      </c>
      <c r="AJ572" s="1" t="s">
        <v>458</v>
      </c>
      <c r="AK572" s="1" t="s">
        <v>9308</v>
      </c>
      <c r="AL572" s="1" t="s">
        <v>11302</v>
      </c>
      <c r="AM572" s="1" t="s">
        <v>11303</v>
      </c>
      <c r="AN572" s="1" t="str">
        <f t="shared" si="16"/>
        <v>2005</v>
      </c>
      <c r="AO572" s="1">
        <f t="shared" si="17"/>
        <v>64</v>
      </c>
      <c r="AP572" s="1" t="s">
        <v>60</v>
      </c>
      <c r="AQ572" s="1" t="s">
        <v>61</v>
      </c>
      <c r="AR572" s="1" t="s">
        <v>150</v>
      </c>
      <c r="AS572" s="1" t="s">
        <v>256</v>
      </c>
      <c r="AT572" s="1" t="s">
        <v>1021</v>
      </c>
      <c r="AU572" s="1" t="s">
        <v>311</v>
      </c>
      <c r="AV572" s="1" t="s">
        <v>1035</v>
      </c>
      <c r="AW572" s="1" t="s">
        <v>116</v>
      </c>
      <c r="AX572" s="1" t="s">
        <v>1674</v>
      </c>
    </row>
    <row r="573" spans="1:50">
      <c r="A573" s="1" t="s">
        <v>11305</v>
      </c>
      <c r="B573" s="1" t="s">
        <v>11304</v>
      </c>
      <c r="C573" s="1"/>
      <c r="D573" s="1"/>
      <c r="E573" s="1"/>
      <c r="F573" s="1"/>
      <c r="G573" s="1" t="s">
        <v>55</v>
      </c>
      <c r="H573" s="1"/>
      <c r="I573" s="1" t="s">
        <v>53</v>
      </c>
      <c r="J573" s="1"/>
      <c r="K573" s="1" t="s">
        <v>55</v>
      </c>
      <c r="L573" s="1" t="s">
        <v>116</v>
      </c>
      <c r="M573" s="1"/>
      <c r="N573" s="1"/>
      <c r="O573" s="1"/>
      <c r="P573" s="1"/>
      <c r="Q573" s="1"/>
      <c r="R573" s="1" t="s">
        <v>472</v>
      </c>
      <c r="S573" s="1" t="s">
        <v>500</v>
      </c>
      <c r="T573" s="1"/>
      <c r="U573" s="1" t="s">
        <v>715</v>
      </c>
      <c r="V573" s="1" t="s">
        <v>500</v>
      </c>
      <c r="W573" s="1" t="s">
        <v>986</v>
      </c>
      <c r="X573" s="1" t="s">
        <v>500</v>
      </c>
      <c r="Y573" s="1"/>
      <c r="Z573" s="1"/>
      <c r="AA573" s="1"/>
      <c r="AB573" s="1" t="s">
        <v>55</v>
      </c>
      <c r="AC573" s="1"/>
      <c r="AD573" s="1"/>
      <c r="AE573" s="1"/>
      <c r="AF573" s="1"/>
      <c r="AG573" s="1" t="s">
        <v>3534</v>
      </c>
      <c r="AH573" s="1" t="s">
        <v>500</v>
      </c>
      <c r="AI573" s="1" t="s">
        <v>11305</v>
      </c>
      <c r="AJ573" s="1" t="s">
        <v>1488</v>
      </c>
      <c r="AK573" s="1" t="s">
        <v>9308</v>
      </c>
      <c r="AL573" s="1" t="s">
        <v>9308</v>
      </c>
      <c r="AM573" s="1" t="s">
        <v>6586</v>
      </c>
      <c r="AN573" s="1" t="str">
        <f t="shared" si="16"/>
        <v>2020</v>
      </c>
      <c r="AO573" s="1">
        <f t="shared" si="17"/>
        <v>67</v>
      </c>
      <c r="AP573" s="1" t="s">
        <v>60</v>
      </c>
      <c r="AQ573" s="1" t="s">
        <v>61</v>
      </c>
      <c r="AR573" s="1" t="s">
        <v>3928</v>
      </c>
      <c r="AS573" s="1" t="s">
        <v>219</v>
      </c>
      <c r="AT573" s="1" t="s">
        <v>11307</v>
      </c>
      <c r="AU573" s="1" t="s">
        <v>311</v>
      </c>
      <c r="AV573" s="1" t="s">
        <v>11308</v>
      </c>
      <c r="AW573" s="1" t="s">
        <v>116</v>
      </c>
      <c r="AX573" s="1" t="s">
        <v>1674</v>
      </c>
    </row>
    <row r="574" spans="1:50">
      <c r="A574" s="1" t="s">
        <v>11310</v>
      </c>
      <c r="B574" s="1" t="s">
        <v>11309</v>
      </c>
      <c r="C574" s="1"/>
      <c r="D574" s="1"/>
      <c r="E574" s="1"/>
      <c r="F574" s="1"/>
      <c r="G574" s="1" t="s">
        <v>54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 t="s">
        <v>50</v>
      </c>
      <c r="V574" s="1" t="s">
        <v>273</v>
      </c>
      <c r="W574" s="1"/>
      <c r="X574" s="1"/>
      <c r="Y574" s="1"/>
      <c r="Z574" s="1"/>
      <c r="AA574" s="1"/>
      <c r="AB574" s="1" t="s">
        <v>54</v>
      </c>
      <c r="AC574" s="1"/>
      <c r="AD574" s="1"/>
      <c r="AE574" s="1"/>
      <c r="AF574" s="1"/>
      <c r="AG574" s="1" t="s">
        <v>50</v>
      </c>
      <c r="AH574" s="1" t="s">
        <v>273</v>
      </c>
      <c r="AI574" s="1" t="s">
        <v>11310</v>
      </c>
      <c r="AJ574" s="1" t="s">
        <v>101</v>
      </c>
      <c r="AK574" s="1" t="s">
        <v>9308</v>
      </c>
      <c r="AL574" s="1" t="s">
        <v>9308</v>
      </c>
      <c r="AM574" s="1" t="s">
        <v>7725</v>
      </c>
      <c r="AN574" s="1" t="str">
        <f t="shared" si="16"/>
        <v>2020</v>
      </c>
      <c r="AO574" s="1">
        <f t="shared" si="17"/>
        <v>38</v>
      </c>
      <c r="AP574" s="1" t="s">
        <v>79</v>
      </c>
      <c r="AQ574" s="1" t="s">
        <v>61</v>
      </c>
      <c r="AR574" s="1" t="s">
        <v>778</v>
      </c>
      <c r="AS574" s="1" t="s">
        <v>219</v>
      </c>
      <c r="AT574" s="1" t="s">
        <v>7421</v>
      </c>
      <c r="AU574" s="1" t="s">
        <v>1051</v>
      </c>
      <c r="AV574" s="1" t="s">
        <v>3162</v>
      </c>
      <c r="AW574" s="1"/>
      <c r="AX574" s="1"/>
    </row>
    <row r="575" spans="1:50">
      <c r="A575" s="1" t="s">
        <v>11313</v>
      </c>
      <c r="B575" s="1" t="s">
        <v>11312</v>
      </c>
      <c r="C575" s="1" t="s">
        <v>50</v>
      </c>
      <c r="D575" s="1" t="s">
        <v>125</v>
      </c>
      <c r="E575" s="1"/>
      <c r="F575" s="1"/>
      <c r="G575" s="1" t="s">
        <v>55</v>
      </c>
      <c r="H575" s="1" t="s">
        <v>986</v>
      </c>
      <c r="I575" s="1"/>
      <c r="J575" s="1"/>
      <c r="K575" s="1"/>
      <c r="L575" s="1"/>
      <c r="M575" s="1"/>
      <c r="N575" s="1"/>
      <c r="O575" s="1"/>
      <c r="P575" s="1"/>
      <c r="Q575" s="1" t="s">
        <v>273</v>
      </c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 t="s">
        <v>55</v>
      </c>
      <c r="AC575" s="1"/>
      <c r="AD575" s="1"/>
      <c r="AE575" s="1"/>
      <c r="AF575" s="1"/>
      <c r="AG575" s="1" t="s">
        <v>986</v>
      </c>
      <c r="AH575" s="1" t="s">
        <v>273</v>
      </c>
      <c r="AI575" s="1" t="s">
        <v>11313</v>
      </c>
      <c r="AJ575" s="1" t="s">
        <v>530</v>
      </c>
      <c r="AK575" s="1" t="s">
        <v>9308</v>
      </c>
      <c r="AL575" s="1" t="s">
        <v>9308</v>
      </c>
      <c r="AM575" s="1" t="s">
        <v>4044</v>
      </c>
      <c r="AN575" s="1" t="str">
        <f t="shared" si="16"/>
        <v>2020</v>
      </c>
      <c r="AO575" s="1">
        <f t="shared" si="17"/>
        <v>33</v>
      </c>
      <c r="AP575" s="1" t="s">
        <v>79</v>
      </c>
      <c r="AQ575" s="1" t="s">
        <v>61</v>
      </c>
      <c r="AR575" s="1" t="s">
        <v>840</v>
      </c>
      <c r="AS575" s="1" t="s">
        <v>958</v>
      </c>
      <c r="AT575" s="1" t="s">
        <v>1399</v>
      </c>
      <c r="AU575" s="1" t="s">
        <v>526</v>
      </c>
      <c r="AV575" s="1" t="s">
        <v>11315</v>
      </c>
      <c r="AW575" s="1" t="s">
        <v>55</v>
      </c>
      <c r="AX575" s="1" t="s">
        <v>475</v>
      </c>
    </row>
    <row r="576" spans="1:50">
      <c r="A576" s="1" t="s">
        <v>11317</v>
      </c>
      <c r="B576" s="1" t="s">
        <v>11316</v>
      </c>
      <c r="C576" s="1"/>
      <c r="D576" s="1"/>
      <c r="E576" s="1"/>
      <c r="F576" s="1"/>
      <c r="G576" s="1" t="s">
        <v>55</v>
      </c>
      <c r="H576" s="1"/>
      <c r="I576" s="1" t="s">
        <v>53</v>
      </c>
      <c r="J576" s="1"/>
      <c r="K576" s="1"/>
      <c r="L576" s="1"/>
      <c r="M576" s="1"/>
      <c r="N576" s="1"/>
      <c r="O576" s="1"/>
      <c r="P576" s="1"/>
      <c r="Q576" s="1"/>
      <c r="R576" s="1" t="s">
        <v>986</v>
      </c>
      <c r="S576" s="1" t="s">
        <v>382</v>
      </c>
      <c r="T576" s="1"/>
      <c r="U576" s="1"/>
      <c r="V576" s="1"/>
      <c r="W576" s="1"/>
      <c r="X576" s="1"/>
      <c r="Y576" s="1"/>
      <c r="Z576" s="1"/>
      <c r="AA576" s="1"/>
      <c r="AB576" s="1" t="s">
        <v>55</v>
      </c>
      <c r="AC576" s="1"/>
      <c r="AD576" s="1"/>
      <c r="AE576" s="1"/>
      <c r="AF576" s="1"/>
      <c r="AG576" s="1" t="s">
        <v>986</v>
      </c>
      <c r="AH576" s="1" t="s">
        <v>382</v>
      </c>
      <c r="AI576" s="1" t="s">
        <v>11317</v>
      </c>
      <c r="AJ576" s="1" t="s">
        <v>101</v>
      </c>
      <c r="AK576" s="1" t="s">
        <v>9308</v>
      </c>
      <c r="AL576" s="1" t="s">
        <v>9293</v>
      </c>
      <c r="AM576" s="1" t="s">
        <v>5294</v>
      </c>
      <c r="AN576" s="1" t="str">
        <f t="shared" si="16"/>
        <v>2020</v>
      </c>
      <c r="AO576" s="1">
        <f t="shared" si="17"/>
        <v>38</v>
      </c>
      <c r="AP576" s="1" t="s">
        <v>79</v>
      </c>
      <c r="AQ576" s="1" t="s">
        <v>102</v>
      </c>
      <c r="AR576" s="1" t="s">
        <v>179</v>
      </c>
      <c r="AS576" s="1" t="s">
        <v>104</v>
      </c>
      <c r="AT576" s="1" t="s">
        <v>1007</v>
      </c>
      <c r="AU576" s="1" t="s">
        <v>9904</v>
      </c>
      <c r="AV576" s="1" t="s">
        <v>1733</v>
      </c>
      <c r="AW576" s="1" t="s">
        <v>55</v>
      </c>
      <c r="AX576" s="1" t="s">
        <v>475</v>
      </c>
    </row>
    <row r="577" spans="1:50">
      <c r="A577" s="1" t="s">
        <v>11320</v>
      </c>
      <c r="B577" s="1" t="s">
        <v>11319</v>
      </c>
      <c r="C577" s="1"/>
      <c r="D577" s="1"/>
      <c r="E577" s="1"/>
      <c r="F577" s="1"/>
      <c r="G577" s="1" t="s">
        <v>53</v>
      </c>
      <c r="H577" s="1"/>
      <c r="I577" s="1"/>
      <c r="J577" s="1"/>
      <c r="K577" s="1"/>
      <c r="L577" s="1" t="s">
        <v>116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 t="s">
        <v>53</v>
      </c>
      <c r="X577" s="1" t="s">
        <v>500</v>
      </c>
      <c r="Y577" s="1"/>
      <c r="Z577" s="1"/>
      <c r="AA577" s="1"/>
      <c r="AB577" s="1" t="s">
        <v>53</v>
      </c>
      <c r="AC577" s="1"/>
      <c r="AD577" s="1"/>
      <c r="AE577" s="1"/>
      <c r="AF577" s="1"/>
      <c r="AG577" s="1"/>
      <c r="AH577" s="1"/>
      <c r="AI577" s="1" t="s">
        <v>11320</v>
      </c>
      <c r="AJ577" s="1" t="s">
        <v>128</v>
      </c>
      <c r="AK577" s="1" t="s">
        <v>9308</v>
      </c>
      <c r="AL577" s="1" t="s">
        <v>9308</v>
      </c>
      <c r="AM577" s="1" t="s">
        <v>5710</v>
      </c>
      <c r="AN577" s="1" t="str">
        <f t="shared" si="16"/>
        <v>2020</v>
      </c>
      <c r="AO577" s="1">
        <f t="shared" si="17"/>
        <v>42</v>
      </c>
      <c r="AP577" s="1" t="s">
        <v>60</v>
      </c>
      <c r="AQ577" s="1" t="s">
        <v>61</v>
      </c>
      <c r="AR577" s="1" t="s">
        <v>127</v>
      </c>
      <c r="AS577" s="1" t="s">
        <v>573</v>
      </c>
      <c r="AT577" s="1" t="s">
        <v>11321</v>
      </c>
      <c r="AU577" s="1" t="s">
        <v>114</v>
      </c>
      <c r="AV577" s="1" t="s">
        <v>7643</v>
      </c>
      <c r="AW577" s="1" t="s">
        <v>54</v>
      </c>
      <c r="AX577" s="1" t="s">
        <v>2832</v>
      </c>
    </row>
    <row r="578" spans="1:50">
      <c r="A578" s="1" t="s">
        <v>11325</v>
      </c>
      <c r="B578" s="1" t="s">
        <v>11324</v>
      </c>
      <c r="C578" s="1"/>
      <c r="D578" s="1"/>
      <c r="E578" s="1"/>
      <c r="F578" s="1"/>
      <c r="G578" s="1" t="s">
        <v>55</v>
      </c>
      <c r="H578" s="1"/>
      <c r="I578" s="1" t="s">
        <v>53</v>
      </c>
      <c r="J578" s="1"/>
      <c r="K578" s="1"/>
      <c r="L578" s="1" t="s">
        <v>116</v>
      </c>
      <c r="M578" s="1"/>
      <c r="N578" s="1"/>
      <c r="O578" s="1"/>
      <c r="P578" s="1"/>
      <c r="Q578" s="1"/>
      <c r="R578" s="1" t="s">
        <v>472</v>
      </c>
      <c r="S578" s="1" t="s">
        <v>273</v>
      </c>
      <c r="T578" s="1"/>
      <c r="U578" s="1"/>
      <c r="V578" s="1"/>
      <c r="W578" s="1" t="s">
        <v>715</v>
      </c>
      <c r="X578" s="1" t="s">
        <v>500</v>
      </c>
      <c r="Y578" s="1"/>
      <c r="Z578" s="1"/>
      <c r="AA578" s="1"/>
      <c r="AB578" s="1" t="s">
        <v>55</v>
      </c>
      <c r="AC578" s="1"/>
      <c r="AD578" s="1"/>
      <c r="AE578" s="1"/>
      <c r="AF578" s="1"/>
      <c r="AG578" s="1" t="s">
        <v>176</v>
      </c>
      <c r="AH578" s="1" t="s">
        <v>273</v>
      </c>
      <c r="AI578" s="1" t="s">
        <v>11325</v>
      </c>
      <c r="AJ578" s="1" t="s">
        <v>382</v>
      </c>
      <c r="AK578" s="1" t="s">
        <v>9308</v>
      </c>
      <c r="AL578" s="1" t="s">
        <v>9308</v>
      </c>
      <c r="AM578" s="1" t="s">
        <v>5441</v>
      </c>
      <c r="AN578" s="1" t="str">
        <f t="shared" ref="AN578:AN641" si="18">TEXT(AM578,"YYYY")</f>
        <v>2020</v>
      </c>
      <c r="AO578" s="1">
        <f t="shared" ref="AO578:AO641" si="19">AJ578-(TEXT(AL578,"YYYY")-TEXT(AM578,"YYYY"))</f>
        <v>70</v>
      </c>
      <c r="AP578" s="1" t="s">
        <v>60</v>
      </c>
      <c r="AQ578" s="1" t="s">
        <v>61</v>
      </c>
      <c r="AR578" s="1" t="s">
        <v>213</v>
      </c>
      <c r="AS578" s="1" t="s">
        <v>160</v>
      </c>
      <c r="AT578" s="1" t="s">
        <v>11326</v>
      </c>
      <c r="AU578" s="1" t="s">
        <v>311</v>
      </c>
      <c r="AV578" s="1" t="s">
        <v>1589</v>
      </c>
      <c r="AW578" s="1" t="s">
        <v>55</v>
      </c>
      <c r="AX578" s="1" t="s">
        <v>475</v>
      </c>
    </row>
    <row r="579" spans="1:50">
      <c r="A579" s="1" t="s">
        <v>11328</v>
      </c>
      <c r="B579" s="1" t="s">
        <v>11327</v>
      </c>
      <c r="C579" s="1"/>
      <c r="D579" s="1"/>
      <c r="E579" s="1"/>
      <c r="F579" s="1"/>
      <c r="G579" s="1" t="s">
        <v>55</v>
      </c>
      <c r="H579" s="1"/>
      <c r="I579" s="1"/>
      <c r="J579" s="1"/>
      <c r="K579" s="1" t="s">
        <v>55</v>
      </c>
      <c r="L579" s="1"/>
      <c r="M579" s="1"/>
      <c r="N579" s="1"/>
      <c r="O579" s="1"/>
      <c r="P579" s="1"/>
      <c r="Q579" s="1"/>
      <c r="R579" s="1"/>
      <c r="S579" s="1"/>
      <c r="T579" s="1"/>
      <c r="U579" s="1" t="s">
        <v>141</v>
      </c>
      <c r="V579" s="1" t="s">
        <v>169</v>
      </c>
      <c r="W579" s="1"/>
      <c r="X579" s="1"/>
      <c r="Y579" s="1"/>
      <c r="Z579" s="1"/>
      <c r="AA579" s="1"/>
      <c r="AB579" s="1" t="s">
        <v>55</v>
      </c>
      <c r="AC579" s="1"/>
      <c r="AD579" s="1"/>
      <c r="AE579" s="1"/>
      <c r="AF579" s="1"/>
      <c r="AG579" s="1" t="s">
        <v>141</v>
      </c>
      <c r="AH579" s="1" t="s">
        <v>169</v>
      </c>
      <c r="AI579" s="1" t="s">
        <v>11328</v>
      </c>
      <c r="AJ579" s="1" t="s">
        <v>126</v>
      </c>
      <c r="AK579" s="1" t="s">
        <v>2102</v>
      </c>
      <c r="AL579" s="1" t="s">
        <v>2102</v>
      </c>
      <c r="AM579" s="1" t="s">
        <v>10939</v>
      </c>
      <c r="AN579" s="1" t="str">
        <f t="shared" si="18"/>
        <v>2020</v>
      </c>
      <c r="AO579" s="1">
        <f t="shared" si="19"/>
        <v>14</v>
      </c>
      <c r="AP579" s="1" t="s">
        <v>79</v>
      </c>
      <c r="AQ579" s="1" t="s">
        <v>102</v>
      </c>
      <c r="AR579" s="1" t="s">
        <v>388</v>
      </c>
      <c r="AS579" s="1" t="s">
        <v>721</v>
      </c>
      <c r="AT579" s="1" t="s">
        <v>551</v>
      </c>
      <c r="AU579" s="1" t="s">
        <v>65</v>
      </c>
      <c r="AV579" s="1" t="s">
        <v>73</v>
      </c>
      <c r="AW579" s="1"/>
      <c r="AX579" s="1"/>
    </row>
    <row r="580" spans="1:50">
      <c r="A580" s="1" t="s">
        <v>11331</v>
      </c>
      <c r="B580" s="1" t="s">
        <v>11330</v>
      </c>
      <c r="C580" s="1"/>
      <c r="D580" s="1"/>
      <c r="E580" s="1"/>
      <c r="F580" s="1"/>
      <c r="G580" s="1" t="s">
        <v>55</v>
      </c>
      <c r="H580" s="1"/>
      <c r="I580" s="1" t="s">
        <v>53</v>
      </c>
      <c r="J580" s="1"/>
      <c r="K580" s="1"/>
      <c r="L580" s="1" t="s">
        <v>116</v>
      </c>
      <c r="M580" s="1"/>
      <c r="N580" s="1"/>
      <c r="O580" s="1"/>
      <c r="P580" s="1"/>
      <c r="Q580" s="1"/>
      <c r="R580" s="1" t="s">
        <v>715</v>
      </c>
      <c r="S580" s="1" t="s">
        <v>50</v>
      </c>
      <c r="T580" s="1"/>
      <c r="U580" s="1"/>
      <c r="V580" s="1"/>
      <c r="W580" s="1" t="s">
        <v>715</v>
      </c>
      <c r="X580" s="1" t="s">
        <v>136</v>
      </c>
      <c r="Y580" s="1"/>
      <c r="Z580" s="1"/>
      <c r="AA580" s="1"/>
      <c r="AB580" s="1" t="s">
        <v>55</v>
      </c>
      <c r="AC580" s="1"/>
      <c r="AD580" s="1"/>
      <c r="AE580" s="1"/>
      <c r="AF580" s="1"/>
      <c r="AG580" s="1" t="s">
        <v>141</v>
      </c>
      <c r="AH580" s="1" t="s">
        <v>136</v>
      </c>
      <c r="AI580" s="1" t="s">
        <v>11331</v>
      </c>
      <c r="AJ580" s="1" t="s">
        <v>54</v>
      </c>
      <c r="AK580" s="1" t="s">
        <v>2102</v>
      </c>
      <c r="AL580" s="1" t="s">
        <v>2102</v>
      </c>
      <c r="AM580" s="1" t="s">
        <v>1427</v>
      </c>
      <c r="AN580" s="1" t="str">
        <f t="shared" si="18"/>
        <v>2019</v>
      </c>
      <c r="AO580" s="1">
        <f t="shared" si="19"/>
        <v>2</v>
      </c>
      <c r="AP580" s="1" t="s">
        <v>79</v>
      </c>
      <c r="AQ580" s="1" t="s">
        <v>102</v>
      </c>
      <c r="AR580" s="1" t="s">
        <v>5790</v>
      </c>
      <c r="AS580" s="1" t="s">
        <v>126</v>
      </c>
      <c r="AT580" s="1" t="s">
        <v>11333</v>
      </c>
      <c r="AU580" s="1" t="s">
        <v>65</v>
      </c>
      <c r="AV580" s="1" t="s">
        <v>1137</v>
      </c>
      <c r="AW580" s="1"/>
      <c r="AX580" s="1"/>
    </row>
    <row r="581" spans="1:50">
      <c r="A581" s="1" t="s">
        <v>11335</v>
      </c>
      <c r="B581" s="1" t="s">
        <v>11334</v>
      </c>
      <c r="C581" s="1"/>
      <c r="D581" s="1"/>
      <c r="E581" s="1"/>
      <c r="F581" s="1"/>
      <c r="G581" s="1" t="s">
        <v>53</v>
      </c>
      <c r="H581" s="1"/>
      <c r="I581" s="1" t="s">
        <v>53</v>
      </c>
      <c r="J581" s="1"/>
      <c r="K581" s="1"/>
      <c r="L581" s="1"/>
      <c r="M581" s="1"/>
      <c r="N581" s="1"/>
      <c r="O581" s="1"/>
      <c r="P581" s="1"/>
      <c r="Q581" s="1"/>
      <c r="R581" s="1" t="s">
        <v>715</v>
      </c>
      <c r="S581" s="1" t="s">
        <v>500</v>
      </c>
      <c r="T581" s="1"/>
      <c r="U581" s="1"/>
      <c r="V581" s="1"/>
      <c r="W581" s="1"/>
      <c r="X581" s="1"/>
      <c r="Y581" s="1"/>
      <c r="Z581" s="1"/>
      <c r="AA581" s="1"/>
      <c r="AB581" s="1" t="s">
        <v>53</v>
      </c>
      <c r="AC581" s="1"/>
      <c r="AD581" s="1"/>
      <c r="AE581" s="1"/>
      <c r="AF581" s="1"/>
      <c r="AG581" s="1"/>
      <c r="AH581" s="1"/>
      <c r="AI581" s="1" t="s">
        <v>11335</v>
      </c>
      <c r="AJ581" s="1" t="s">
        <v>217</v>
      </c>
      <c r="AK581" s="1" t="s">
        <v>2102</v>
      </c>
      <c r="AL581" s="1" t="s">
        <v>2102</v>
      </c>
      <c r="AM581" s="1" t="s">
        <v>5680</v>
      </c>
      <c r="AN581" s="1" t="str">
        <f t="shared" si="18"/>
        <v>2020</v>
      </c>
      <c r="AO581" s="1">
        <f t="shared" si="19"/>
        <v>16</v>
      </c>
      <c r="AP581" s="1" t="s">
        <v>60</v>
      </c>
      <c r="AQ581" s="1" t="s">
        <v>61</v>
      </c>
      <c r="AR581" s="1" t="s">
        <v>514</v>
      </c>
      <c r="AS581" s="1" t="s">
        <v>219</v>
      </c>
      <c r="AT581" s="1" t="s">
        <v>1096</v>
      </c>
      <c r="AU581" s="1" t="s">
        <v>65</v>
      </c>
      <c r="AV581" s="1" t="s">
        <v>2888</v>
      </c>
      <c r="AW581" s="1" t="s">
        <v>116</v>
      </c>
      <c r="AX581" s="1" t="s">
        <v>1674</v>
      </c>
    </row>
    <row r="582" spans="1:50">
      <c r="A582" s="1" t="s">
        <v>11353</v>
      </c>
      <c r="B582" s="1" t="s">
        <v>11352</v>
      </c>
      <c r="C582" s="1"/>
      <c r="D582" s="1"/>
      <c r="E582" s="1"/>
      <c r="F582" s="1"/>
      <c r="G582" s="1" t="s">
        <v>55</v>
      </c>
      <c r="H582" s="1"/>
      <c r="I582" s="1" t="s">
        <v>53</v>
      </c>
      <c r="J582" s="1"/>
      <c r="K582" s="1"/>
      <c r="L582" s="1"/>
      <c r="M582" s="1"/>
      <c r="N582" s="1"/>
      <c r="O582" s="1"/>
      <c r="P582" s="1"/>
      <c r="Q582" s="1"/>
      <c r="R582" s="1" t="s">
        <v>141</v>
      </c>
      <c r="S582" s="1" t="s">
        <v>382</v>
      </c>
      <c r="T582" s="1"/>
      <c r="U582" s="1"/>
      <c r="V582" s="1"/>
      <c r="W582" s="1"/>
      <c r="X582" s="1"/>
      <c r="Y582" s="1"/>
      <c r="Z582" s="1"/>
      <c r="AA582" s="1"/>
      <c r="AB582" s="1" t="s">
        <v>55</v>
      </c>
      <c r="AC582" s="1"/>
      <c r="AD582" s="1"/>
      <c r="AE582" s="1"/>
      <c r="AF582" s="1"/>
      <c r="AG582" s="1" t="s">
        <v>141</v>
      </c>
      <c r="AH582" s="1" t="s">
        <v>382</v>
      </c>
      <c r="AI582" s="1" t="s">
        <v>11353</v>
      </c>
      <c r="AJ582" s="1" t="s">
        <v>555</v>
      </c>
      <c r="AK582" s="1" t="s">
        <v>5681</v>
      </c>
      <c r="AL582" s="1" t="s">
        <v>5681</v>
      </c>
      <c r="AM582" s="1" t="s">
        <v>690</v>
      </c>
      <c r="AN582" s="1" t="str">
        <f t="shared" si="18"/>
        <v>2020</v>
      </c>
      <c r="AO582" s="1">
        <f t="shared" si="19"/>
        <v>40</v>
      </c>
      <c r="AP582" s="1" t="s">
        <v>60</v>
      </c>
      <c r="AQ582" s="1" t="s">
        <v>61</v>
      </c>
      <c r="AR582" s="1" t="s">
        <v>449</v>
      </c>
      <c r="AS582" s="1" t="s">
        <v>160</v>
      </c>
      <c r="AT582" s="1" t="s">
        <v>977</v>
      </c>
      <c r="AU582" s="1"/>
      <c r="AV582" s="1"/>
      <c r="AW582" s="1"/>
      <c r="AX582" s="1"/>
    </row>
    <row r="583" spans="1:50">
      <c r="A583" s="1" t="s">
        <v>11357</v>
      </c>
      <c r="B583" s="1" t="s">
        <v>11356</v>
      </c>
      <c r="C583" s="1"/>
      <c r="D583" s="1"/>
      <c r="E583" s="1"/>
      <c r="F583" s="1"/>
      <c r="G583" s="1" t="s">
        <v>54</v>
      </c>
      <c r="H583" s="1"/>
      <c r="I583" s="1"/>
      <c r="J583" s="1" t="s">
        <v>54</v>
      </c>
      <c r="K583" s="1"/>
      <c r="L583" s="1" t="s">
        <v>116</v>
      </c>
      <c r="M583" s="1"/>
      <c r="N583" s="1"/>
      <c r="O583" s="1"/>
      <c r="P583" s="1"/>
      <c r="Q583" s="1"/>
      <c r="R583" s="1"/>
      <c r="S583" s="1"/>
      <c r="T583" s="1" t="s">
        <v>141</v>
      </c>
      <c r="U583" s="1"/>
      <c r="V583" s="1"/>
      <c r="W583" s="1" t="s">
        <v>141</v>
      </c>
      <c r="X583" s="1" t="s">
        <v>219</v>
      </c>
      <c r="Y583" s="1"/>
      <c r="Z583" s="1"/>
      <c r="AA583" s="1"/>
      <c r="AB583" s="1" t="s">
        <v>54</v>
      </c>
      <c r="AC583" s="1" t="s">
        <v>382</v>
      </c>
      <c r="AD583" s="1"/>
      <c r="AE583" s="1"/>
      <c r="AF583" s="1"/>
      <c r="AG583" s="1" t="s">
        <v>2810</v>
      </c>
      <c r="AH583" s="1" t="s">
        <v>382</v>
      </c>
      <c r="AI583" s="1" t="s">
        <v>11357</v>
      </c>
      <c r="AJ583" s="1" t="s">
        <v>530</v>
      </c>
      <c r="AK583" s="1" t="s">
        <v>5681</v>
      </c>
      <c r="AL583" s="1" t="s">
        <v>5681</v>
      </c>
      <c r="AM583" s="1" t="s">
        <v>913</v>
      </c>
      <c r="AN583" s="1" t="str">
        <f t="shared" si="18"/>
        <v>2018</v>
      </c>
      <c r="AO583" s="1">
        <f t="shared" si="19"/>
        <v>31</v>
      </c>
      <c r="AP583" s="1" t="s">
        <v>60</v>
      </c>
      <c r="AQ583" s="1" t="s">
        <v>61</v>
      </c>
      <c r="AR583" s="1" t="s">
        <v>119</v>
      </c>
      <c r="AS583" s="1" t="s">
        <v>809</v>
      </c>
      <c r="AT583" s="1" t="s">
        <v>217</v>
      </c>
      <c r="AU583" s="1" t="s">
        <v>105</v>
      </c>
      <c r="AV583" s="1" t="s">
        <v>77</v>
      </c>
      <c r="AW583" s="1" t="s">
        <v>116</v>
      </c>
      <c r="AX583" s="1" t="s">
        <v>1674</v>
      </c>
    </row>
    <row r="584" spans="1:50">
      <c r="A584" s="1" t="s">
        <v>11362</v>
      </c>
      <c r="B584" s="1" t="s">
        <v>11361</v>
      </c>
      <c r="C584" s="1"/>
      <c r="D584" s="1"/>
      <c r="E584" s="1"/>
      <c r="F584" s="1"/>
      <c r="G584" s="1" t="s">
        <v>55</v>
      </c>
      <c r="H584" s="1"/>
      <c r="I584" s="1"/>
      <c r="J584" s="1"/>
      <c r="K584" s="1" t="s">
        <v>55</v>
      </c>
      <c r="L584" s="1"/>
      <c r="M584" s="1"/>
      <c r="N584" s="1"/>
      <c r="O584" s="1"/>
      <c r="P584" s="1"/>
      <c r="Q584" s="1"/>
      <c r="R584" s="1"/>
      <c r="S584" s="1"/>
      <c r="T584" s="1"/>
      <c r="U584" s="1" t="s">
        <v>986</v>
      </c>
      <c r="V584" s="1" t="s">
        <v>219</v>
      </c>
      <c r="W584" s="1"/>
      <c r="X584" s="1"/>
      <c r="Y584" s="1"/>
      <c r="Z584" s="1"/>
      <c r="AA584" s="1"/>
      <c r="AB584" s="1" t="s">
        <v>55</v>
      </c>
      <c r="AC584" s="1"/>
      <c r="AD584" s="1"/>
      <c r="AE584" s="1"/>
      <c r="AF584" s="1"/>
      <c r="AG584" s="1" t="s">
        <v>986</v>
      </c>
      <c r="AH584" s="1" t="s">
        <v>219</v>
      </c>
      <c r="AI584" s="1" t="s">
        <v>11362</v>
      </c>
      <c r="AJ584" s="1" t="s">
        <v>809</v>
      </c>
      <c r="AK584" s="1" t="s">
        <v>5681</v>
      </c>
      <c r="AL584" s="1" t="s">
        <v>5681</v>
      </c>
      <c r="AM584" s="1" t="s">
        <v>9250</v>
      </c>
      <c r="AN584" s="1" t="str">
        <f t="shared" si="18"/>
        <v>2020</v>
      </c>
      <c r="AO584" s="1">
        <f t="shared" si="19"/>
        <v>36</v>
      </c>
      <c r="AP584" s="1" t="s">
        <v>60</v>
      </c>
      <c r="AQ584" s="1" t="s">
        <v>61</v>
      </c>
      <c r="AR584" s="1" t="s">
        <v>255</v>
      </c>
      <c r="AS584" s="1" t="s">
        <v>301</v>
      </c>
      <c r="AT584" s="1"/>
      <c r="AU584" s="1" t="s">
        <v>105</v>
      </c>
      <c r="AV584" s="1" t="s">
        <v>2482</v>
      </c>
      <c r="AW584" s="1"/>
      <c r="AX584" s="1"/>
    </row>
    <row r="585" spans="1:50">
      <c r="A585" s="1" t="s">
        <v>11366</v>
      </c>
      <c r="B585" s="1" t="s">
        <v>11365</v>
      </c>
      <c r="C585" s="1" t="s">
        <v>50</v>
      </c>
      <c r="D585" s="1" t="s">
        <v>125</v>
      </c>
      <c r="E585" s="1"/>
      <c r="F585" s="1"/>
      <c r="G585" s="1" t="s">
        <v>50</v>
      </c>
      <c r="H585" s="1" t="s">
        <v>986</v>
      </c>
      <c r="I585" s="1" t="s">
        <v>53</v>
      </c>
      <c r="J585" s="1"/>
      <c r="K585" s="1"/>
      <c r="L585" s="1"/>
      <c r="M585" s="1"/>
      <c r="N585" s="1"/>
      <c r="O585" s="1"/>
      <c r="P585" s="1"/>
      <c r="Q585" s="1" t="s">
        <v>273</v>
      </c>
      <c r="R585" s="1" t="s">
        <v>986</v>
      </c>
      <c r="S585" s="1" t="s">
        <v>273</v>
      </c>
      <c r="T585" s="1"/>
      <c r="U585" s="1"/>
      <c r="V585" s="1"/>
      <c r="W585" s="1"/>
      <c r="X585" s="1"/>
      <c r="Y585" s="1"/>
      <c r="Z585" s="1"/>
      <c r="AA585" s="1"/>
      <c r="AB585" s="1" t="s">
        <v>50</v>
      </c>
      <c r="AC585" s="1"/>
      <c r="AD585" s="1"/>
      <c r="AE585" s="1"/>
      <c r="AF585" s="1"/>
      <c r="AG585" s="1" t="s">
        <v>176</v>
      </c>
      <c r="AH585" s="1" t="s">
        <v>273</v>
      </c>
      <c r="AI585" s="1" t="s">
        <v>11366</v>
      </c>
      <c r="AJ585" s="1" t="s">
        <v>310</v>
      </c>
      <c r="AK585" s="1" t="s">
        <v>5681</v>
      </c>
      <c r="AL585" s="1" t="s">
        <v>5681</v>
      </c>
      <c r="AM585" s="1" t="s">
        <v>11368</v>
      </c>
      <c r="AN585" s="1" t="str">
        <f t="shared" si="18"/>
        <v>2019</v>
      </c>
      <c r="AO585" s="1">
        <f t="shared" si="19"/>
        <v>44</v>
      </c>
      <c r="AP585" s="1" t="s">
        <v>79</v>
      </c>
      <c r="AQ585" s="1" t="s">
        <v>61</v>
      </c>
      <c r="AR585" s="1" t="s">
        <v>890</v>
      </c>
      <c r="AS585" s="1" t="s">
        <v>1070</v>
      </c>
      <c r="AT585" s="1" t="s">
        <v>10997</v>
      </c>
      <c r="AU585" s="1"/>
      <c r="AV585" s="1" t="s">
        <v>455</v>
      </c>
      <c r="AW585" s="1" t="s">
        <v>116</v>
      </c>
      <c r="AX585" s="1" t="s">
        <v>1674</v>
      </c>
    </row>
    <row r="586" spans="1:50">
      <c r="A586" s="1" t="s">
        <v>11370</v>
      </c>
      <c r="B586" s="1" t="s">
        <v>11369</v>
      </c>
      <c r="C586" s="1"/>
      <c r="D586" s="1"/>
      <c r="E586" s="1"/>
      <c r="F586" s="1"/>
      <c r="G586" s="1" t="s">
        <v>49</v>
      </c>
      <c r="H586" s="1"/>
      <c r="I586" s="1"/>
      <c r="J586" s="1"/>
      <c r="K586" s="1" t="s">
        <v>55</v>
      </c>
      <c r="L586" s="1" t="s">
        <v>116</v>
      </c>
      <c r="M586" s="1"/>
      <c r="N586" s="1"/>
      <c r="O586" s="1"/>
      <c r="P586" s="1"/>
      <c r="Q586" s="1"/>
      <c r="R586" s="1"/>
      <c r="S586" s="1"/>
      <c r="T586" s="1"/>
      <c r="U586" s="1" t="s">
        <v>50</v>
      </c>
      <c r="V586" s="1" t="s">
        <v>382</v>
      </c>
      <c r="W586" s="1" t="s">
        <v>715</v>
      </c>
      <c r="X586" s="1" t="s">
        <v>382</v>
      </c>
      <c r="Y586" s="1"/>
      <c r="Z586" s="1"/>
      <c r="AA586" s="1"/>
      <c r="AB586" s="1" t="s">
        <v>49</v>
      </c>
      <c r="AC586" s="1"/>
      <c r="AD586" s="1"/>
      <c r="AE586" s="1"/>
      <c r="AF586" s="1"/>
      <c r="AG586" s="1" t="s">
        <v>4027</v>
      </c>
      <c r="AH586" s="1" t="s">
        <v>382</v>
      </c>
      <c r="AI586" s="1" t="s">
        <v>11370</v>
      </c>
      <c r="AJ586" s="1" t="s">
        <v>1343</v>
      </c>
      <c r="AK586" s="1" t="s">
        <v>5681</v>
      </c>
      <c r="AL586" s="1" t="s">
        <v>5681</v>
      </c>
      <c r="AM586" s="1" t="s">
        <v>11372</v>
      </c>
      <c r="AN586" s="1" t="str">
        <f t="shared" si="18"/>
        <v>2019</v>
      </c>
      <c r="AO586" s="1">
        <f t="shared" si="19"/>
        <v>40</v>
      </c>
      <c r="AP586" s="1" t="s">
        <v>79</v>
      </c>
      <c r="AQ586" s="1" t="s">
        <v>61</v>
      </c>
      <c r="AR586" s="1" t="s">
        <v>265</v>
      </c>
      <c r="AS586" s="1" t="s">
        <v>219</v>
      </c>
      <c r="AT586" s="1" t="s">
        <v>9572</v>
      </c>
      <c r="AU586" s="1"/>
      <c r="AV586" s="1" t="s">
        <v>228</v>
      </c>
      <c r="AW586" s="1" t="s">
        <v>116</v>
      </c>
      <c r="AX586" s="1" t="s">
        <v>1674</v>
      </c>
    </row>
    <row r="587" spans="1:50">
      <c r="A587" s="1" t="s">
        <v>11386</v>
      </c>
      <c r="B587" s="1" t="s">
        <v>11385</v>
      </c>
      <c r="C587" s="1"/>
      <c r="D587" s="1"/>
      <c r="E587" s="1"/>
      <c r="F587" s="1"/>
      <c r="G587" s="1" t="s">
        <v>55</v>
      </c>
      <c r="H587" s="1"/>
      <c r="I587" s="1" t="s">
        <v>53</v>
      </c>
      <c r="J587" s="1"/>
      <c r="K587" s="1"/>
      <c r="L587" s="1"/>
      <c r="M587" s="1"/>
      <c r="N587" s="1"/>
      <c r="O587" s="1"/>
      <c r="P587" s="1"/>
      <c r="Q587" s="1"/>
      <c r="R587" s="1" t="s">
        <v>141</v>
      </c>
      <c r="S587" s="1" t="s">
        <v>382</v>
      </c>
      <c r="T587" s="1"/>
      <c r="U587" s="1"/>
      <c r="V587" s="1"/>
      <c r="W587" s="1"/>
      <c r="X587" s="1"/>
      <c r="Y587" s="1"/>
      <c r="Z587" s="1"/>
      <c r="AA587" s="1"/>
      <c r="AB587" s="1" t="s">
        <v>55</v>
      </c>
      <c r="AC587" s="1"/>
      <c r="AD587" s="1"/>
      <c r="AE587" s="1"/>
      <c r="AF587" s="1"/>
      <c r="AG587" s="1" t="s">
        <v>141</v>
      </c>
      <c r="AH587" s="1" t="s">
        <v>382</v>
      </c>
      <c r="AI587" s="1" t="s">
        <v>11386</v>
      </c>
      <c r="AJ587" s="1" t="s">
        <v>144</v>
      </c>
      <c r="AK587" s="1" t="s">
        <v>11387</v>
      </c>
      <c r="AL587" s="1" t="s">
        <v>11387</v>
      </c>
      <c r="AM587" s="1" t="s">
        <v>6586</v>
      </c>
      <c r="AN587" s="1" t="str">
        <f t="shared" si="18"/>
        <v>2020</v>
      </c>
      <c r="AO587" s="1">
        <f t="shared" si="19"/>
        <v>24</v>
      </c>
      <c r="AP587" s="1" t="s">
        <v>79</v>
      </c>
      <c r="AQ587" s="1" t="s">
        <v>61</v>
      </c>
      <c r="AR587" s="1" t="s">
        <v>514</v>
      </c>
      <c r="AS587" s="1" t="s">
        <v>387</v>
      </c>
      <c r="AT587" s="1" t="s">
        <v>7843</v>
      </c>
      <c r="AU587" s="1"/>
      <c r="AV587" s="1" t="s">
        <v>56</v>
      </c>
      <c r="AW587" s="1"/>
      <c r="AX587" s="1"/>
    </row>
    <row r="588" spans="1:50">
      <c r="A588" s="1" t="s">
        <v>11390</v>
      </c>
      <c r="B588" s="1" t="s">
        <v>11389</v>
      </c>
      <c r="C588" s="1"/>
      <c r="D588" s="1"/>
      <c r="E588" s="1"/>
      <c r="F588" s="1"/>
      <c r="G588" s="1" t="s">
        <v>54</v>
      </c>
      <c r="H588" s="1"/>
      <c r="I588" s="1" t="s">
        <v>53</v>
      </c>
      <c r="J588" s="1"/>
      <c r="K588" s="1" t="s">
        <v>55</v>
      </c>
      <c r="L588" s="1" t="s">
        <v>116</v>
      </c>
      <c r="M588" s="1"/>
      <c r="N588" s="1"/>
      <c r="O588" s="1"/>
      <c r="P588" s="1"/>
      <c r="Q588" s="1"/>
      <c r="R588" s="1" t="s">
        <v>141</v>
      </c>
      <c r="S588" s="1" t="s">
        <v>273</v>
      </c>
      <c r="T588" s="1"/>
      <c r="U588" s="1" t="s">
        <v>472</v>
      </c>
      <c r="V588" s="1" t="s">
        <v>273</v>
      </c>
      <c r="W588" s="1" t="s">
        <v>53</v>
      </c>
      <c r="X588" s="1" t="s">
        <v>273</v>
      </c>
      <c r="Y588" s="1"/>
      <c r="Z588" s="1"/>
      <c r="AA588" s="1"/>
      <c r="AB588" s="1" t="s">
        <v>54</v>
      </c>
      <c r="AC588" s="1"/>
      <c r="AD588" s="1"/>
      <c r="AE588" s="1"/>
      <c r="AF588" s="1"/>
      <c r="AG588" s="1" t="s">
        <v>7280</v>
      </c>
      <c r="AH588" s="1"/>
      <c r="AI588" s="1" t="s">
        <v>11390</v>
      </c>
      <c r="AJ588" s="1" t="s">
        <v>367</v>
      </c>
      <c r="AK588" s="1" t="s">
        <v>8486</v>
      </c>
      <c r="AL588" s="1" t="s">
        <v>8486</v>
      </c>
      <c r="AM588" s="1" t="s">
        <v>575</v>
      </c>
      <c r="AN588" s="1" t="str">
        <f t="shared" si="18"/>
        <v>2008</v>
      </c>
      <c r="AO588" s="1">
        <f t="shared" si="19"/>
        <v>14</v>
      </c>
      <c r="AP588" s="1" t="s">
        <v>60</v>
      </c>
      <c r="AQ588" s="1" t="s">
        <v>61</v>
      </c>
      <c r="AR588" s="1" t="s">
        <v>466</v>
      </c>
      <c r="AS588" s="1" t="s">
        <v>2666</v>
      </c>
      <c r="AT588" s="1" t="s">
        <v>2667</v>
      </c>
      <c r="AU588" s="1" t="s">
        <v>83</v>
      </c>
      <c r="AV588" s="1" t="s">
        <v>576</v>
      </c>
      <c r="AW588" s="1"/>
      <c r="AX588" s="1"/>
    </row>
    <row r="589" spans="1:50">
      <c r="A589" s="1" t="s">
        <v>11393</v>
      </c>
      <c r="B589" s="1" t="s">
        <v>11392</v>
      </c>
      <c r="C589" s="1"/>
      <c r="D589" s="1"/>
      <c r="E589" s="1"/>
      <c r="F589" s="1"/>
      <c r="G589" s="1" t="s">
        <v>54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 t="s">
        <v>53</v>
      </c>
      <c r="V589" s="1" t="s">
        <v>958</v>
      </c>
      <c r="W589" s="1" t="s">
        <v>53</v>
      </c>
      <c r="X589" s="1" t="s">
        <v>958</v>
      </c>
      <c r="Y589" s="1"/>
      <c r="Z589" s="1"/>
      <c r="AA589" s="1"/>
      <c r="AB589" s="1" t="s">
        <v>54</v>
      </c>
      <c r="AC589" s="1"/>
      <c r="AD589" s="1"/>
      <c r="AE589" s="1"/>
      <c r="AF589" s="1"/>
      <c r="AG589" s="1" t="s">
        <v>55</v>
      </c>
      <c r="AH589" s="1" t="s">
        <v>958</v>
      </c>
      <c r="AI589" s="1" t="s">
        <v>11393</v>
      </c>
      <c r="AJ589" s="1" t="s">
        <v>177</v>
      </c>
      <c r="AK589" s="1" t="s">
        <v>8486</v>
      </c>
      <c r="AL589" s="1" t="s">
        <v>8486</v>
      </c>
      <c r="AM589" s="1" t="s">
        <v>2023</v>
      </c>
      <c r="AN589" s="1" t="str">
        <f t="shared" si="18"/>
        <v>2013</v>
      </c>
      <c r="AO589" s="1">
        <f t="shared" si="19"/>
        <v>16</v>
      </c>
      <c r="AP589" s="1" t="s">
        <v>79</v>
      </c>
      <c r="AQ589" s="1" t="s">
        <v>61</v>
      </c>
      <c r="AR589" s="1" t="s">
        <v>480</v>
      </c>
      <c r="AS589" s="1" t="s">
        <v>104</v>
      </c>
      <c r="AT589" s="1" t="s">
        <v>11396</v>
      </c>
      <c r="AU589" s="1" t="s">
        <v>11397</v>
      </c>
      <c r="AV589" s="1" t="s">
        <v>11398</v>
      </c>
      <c r="AW589" s="1"/>
      <c r="AX589" s="1"/>
    </row>
    <row r="590" spans="1:50">
      <c r="A590" s="1" t="s">
        <v>11401</v>
      </c>
      <c r="B590" s="1" t="s">
        <v>11400</v>
      </c>
      <c r="C590" s="1"/>
      <c r="D590" s="1"/>
      <c r="E590" s="1"/>
      <c r="F590" s="1"/>
      <c r="G590" s="1" t="s">
        <v>49</v>
      </c>
      <c r="H590" s="1" t="s">
        <v>50</v>
      </c>
      <c r="I590" s="1"/>
      <c r="J590" s="1"/>
      <c r="K590" s="1"/>
      <c r="L590" s="1"/>
      <c r="M590" s="1"/>
      <c r="N590" s="1"/>
      <c r="O590" s="1"/>
      <c r="P590" s="1"/>
      <c r="Q590" s="1" t="s">
        <v>500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 t="s">
        <v>49</v>
      </c>
      <c r="AC590" s="1"/>
      <c r="AD590" s="1"/>
      <c r="AE590" s="1"/>
      <c r="AF590" s="1"/>
      <c r="AG590" s="1" t="s">
        <v>50</v>
      </c>
      <c r="AH590" s="1" t="s">
        <v>500</v>
      </c>
      <c r="AI590" s="1" t="s">
        <v>11401</v>
      </c>
      <c r="AJ590" s="1" t="s">
        <v>324</v>
      </c>
      <c r="AK590" s="1" t="s">
        <v>8486</v>
      </c>
      <c r="AL590" s="1" t="s">
        <v>8486</v>
      </c>
      <c r="AM590" s="1" t="s">
        <v>11404</v>
      </c>
      <c r="AN590" s="1" t="str">
        <f t="shared" si="18"/>
        <v>2019</v>
      </c>
      <c r="AO590" s="1">
        <f t="shared" si="19"/>
        <v>12</v>
      </c>
      <c r="AP590" s="1" t="s">
        <v>79</v>
      </c>
      <c r="AQ590" s="1" t="s">
        <v>61</v>
      </c>
      <c r="AR590" s="1" t="s">
        <v>449</v>
      </c>
      <c r="AS590" s="1" t="s">
        <v>644</v>
      </c>
      <c r="AT590" s="1" t="s">
        <v>11403</v>
      </c>
      <c r="AU590" s="1" t="s">
        <v>65</v>
      </c>
      <c r="AV590" s="1" t="s">
        <v>125</v>
      </c>
      <c r="AW590" s="1"/>
      <c r="AX590" s="1"/>
    </row>
    <row r="591" spans="1:50">
      <c r="A591" s="1" t="s">
        <v>11407</v>
      </c>
      <c r="B591" s="1" t="s">
        <v>11406</v>
      </c>
      <c r="C591" s="1"/>
      <c r="D591" s="1"/>
      <c r="E591" s="1"/>
      <c r="F591" s="1"/>
      <c r="G591" s="1" t="s">
        <v>53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 t="s">
        <v>472</v>
      </c>
      <c r="V591" s="1" t="s">
        <v>500</v>
      </c>
      <c r="W591" s="1" t="s">
        <v>50</v>
      </c>
      <c r="X591" s="1" t="s">
        <v>500</v>
      </c>
      <c r="Y591" s="1"/>
      <c r="Z591" s="1"/>
      <c r="AA591" s="1"/>
      <c r="AB591" s="1" t="s">
        <v>53</v>
      </c>
      <c r="AC591" s="1"/>
      <c r="AD591" s="1"/>
      <c r="AE591" s="1"/>
      <c r="AF591" s="1"/>
      <c r="AG591" s="1" t="s">
        <v>148</v>
      </c>
      <c r="AH591" s="1" t="s">
        <v>500</v>
      </c>
      <c r="AI591" s="1" t="s">
        <v>11407</v>
      </c>
      <c r="AJ591" s="1" t="s">
        <v>118</v>
      </c>
      <c r="AK591" s="1" t="s">
        <v>8486</v>
      </c>
      <c r="AL591" s="1" t="s">
        <v>8486</v>
      </c>
      <c r="AM591" s="1" t="s">
        <v>1903</v>
      </c>
      <c r="AN591" s="1" t="str">
        <f t="shared" si="18"/>
        <v>2019</v>
      </c>
      <c r="AO591" s="1">
        <f t="shared" si="19"/>
        <v>24</v>
      </c>
      <c r="AP591" s="1" t="s">
        <v>60</v>
      </c>
      <c r="AQ591" s="1" t="s">
        <v>7850</v>
      </c>
      <c r="AR591" s="1" t="s">
        <v>232</v>
      </c>
      <c r="AS591" s="1" t="s">
        <v>484</v>
      </c>
      <c r="AT591" s="1" t="s">
        <v>1050</v>
      </c>
      <c r="AU591" s="1" t="s">
        <v>7787</v>
      </c>
      <c r="AV591" s="1" t="s">
        <v>275</v>
      </c>
      <c r="AW591" s="1"/>
      <c r="AX591" s="1"/>
    </row>
    <row r="592" spans="1:50">
      <c r="A592" s="1" t="s">
        <v>11410</v>
      </c>
      <c r="B592" s="1" t="s">
        <v>11409</v>
      </c>
      <c r="C592" s="1"/>
      <c r="D592" s="1"/>
      <c r="E592" s="1"/>
      <c r="F592" s="1"/>
      <c r="G592" s="1" t="s">
        <v>53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 t="s">
        <v>50</v>
      </c>
      <c r="U592" s="1" t="s">
        <v>50</v>
      </c>
      <c r="V592" s="1" t="s">
        <v>273</v>
      </c>
      <c r="W592" s="1" t="s">
        <v>50</v>
      </c>
      <c r="X592" s="1" t="s">
        <v>500</v>
      </c>
      <c r="Y592" s="1"/>
      <c r="Z592" s="1"/>
      <c r="AA592" s="1"/>
      <c r="AB592" s="1" t="s">
        <v>53</v>
      </c>
      <c r="AC592" s="1" t="s">
        <v>273</v>
      </c>
      <c r="AD592" s="1"/>
      <c r="AE592" s="1"/>
      <c r="AF592" s="1"/>
      <c r="AG592" s="1" t="s">
        <v>54</v>
      </c>
      <c r="AH592" s="1" t="s">
        <v>273</v>
      </c>
      <c r="AI592" s="1" t="s">
        <v>11410</v>
      </c>
      <c r="AJ592" s="1" t="s">
        <v>134</v>
      </c>
      <c r="AK592" s="1" t="s">
        <v>8486</v>
      </c>
      <c r="AL592" s="1" t="s">
        <v>8486</v>
      </c>
      <c r="AM592" s="1" t="s">
        <v>8822</v>
      </c>
      <c r="AN592" s="1" t="str">
        <f t="shared" si="18"/>
        <v>2013</v>
      </c>
      <c r="AO592" s="1">
        <f t="shared" si="19"/>
        <v>20</v>
      </c>
      <c r="AP592" s="1" t="s">
        <v>79</v>
      </c>
      <c r="AQ592" s="1" t="s">
        <v>61</v>
      </c>
      <c r="AR592" s="1" t="s">
        <v>179</v>
      </c>
      <c r="AS592" s="1" t="s">
        <v>301</v>
      </c>
      <c r="AT592" s="1" t="s">
        <v>11412</v>
      </c>
      <c r="AU592" s="1" t="s">
        <v>1051</v>
      </c>
      <c r="AV592" s="1" t="s">
        <v>77</v>
      </c>
      <c r="AW592" s="1"/>
      <c r="AX592" s="1"/>
    </row>
    <row r="593" spans="1:50">
      <c r="A593" s="1" t="s">
        <v>11414</v>
      </c>
      <c r="B593" s="1" t="s">
        <v>11413</v>
      </c>
      <c r="C593" s="1"/>
      <c r="D593" s="1"/>
      <c r="E593" s="1"/>
      <c r="F593" s="1"/>
      <c r="G593" s="1" t="s">
        <v>54</v>
      </c>
      <c r="H593" s="1"/>
      <c r="I593" s="1"/>
      <c r="J593" s="1" t="s">
        <v>54</v>
      </c>
      <c r="K593" s="1"/>
      <c r="L593" s="1"/>
      <c r="M593" s="1"/>
      <c r="N593" s="1"/>
      <c r="O593" s="1"/>
      <c r="P593" s="1"/>
      <c r="Q593" s="1"/>
      <c r="R593" s="1"/>
      <c r="S593" s="1"/>
      <c r="T593" s="1" t="s">
        <v>2810</v>
      </c>
      <c r="U593" s="1"/>
      <c r="V593" s="1"/>
      <c r="W593" s="1"/>
      <c r="X593" s="1"/>
      <c r="Y593" s="1"/>
      <c r="Z593" s="1"/>
      <c r="AA593" s="1"/>
      <c r="AB593" s="1" t="s">
        <v>54</v>
      </c>
      <c r="AC593" s="1" t="s">
        <v>500</v>
      </c>
      <c r="AD593" s="1"/>
      <c r="AE593" s="1"/>
      <c r="AF593" s="1"/>
      <c r="AG593" s="1"/>
      <c r="AH593" s="1" t="s">
        <v>500</v>
      </c>
      <c r="AI593" s="1" t="s">
        <v>11414</v>
      </c>
      <c r="AJ593" s="1" t="s">
        <v>484</v>
      </c>
      <c r="AK593" s="1" t="s">
        <v>8089</v>
      </c>
      <c r="AL593" s="1" t="s">
        <v>8089</v>
      </c>
      <c r="AM593" s="1" t="s">
        <v>10602</v>
      </c>
      <c r="AN593" s="1" t="str">
        <f t="shared" si="18"/>
        <v>2020</v>
      </c>
      <c r="AO593" s="1">
        <f t="shared" si="19"/>
        <v>48</v>
      </c>
      <c r="AP593" s="1" t="s">
        <v>60</v>
      </c>
      <c r="AQ593" s="1" t="s">
        <v>61</v>
      </c>
      <c r="AR593" s="1" t="s">
        <v>346</v>
      </c>
      <c r="AS593" s="1" t="s">
        <v>219</v>
      </c>
      <c r="AT593" s="1" t="s">
        <v>922</v>
      </c>
      <c r="AU593" s="1" t="s">
        <v>557</v>
      </c>
      <c r="AV593" s="1" t="s">
        <v>77</v>
      </c>
      <c r="AW593" s="1" t="s">
        <v>55</v>
      </c>
      <c r="AX593" s="1" t="s">
        <v>475</v>
      </c>
    </row>
    <row r="594" spans="1:50">
      <c r="A594" s="1" t="s">
        <v>11420</v>
      </c>
      <c r="B594" s="1" t="s">
        <v>11419</v>
      </c>
      <c r="C594" s="1"/>
      <c r="D594" s="1"/>
      <c r="E594" s="1"/>
      <c r="F594" s="1"/>
      <c r="G594" s="1" t="s">
        <v>55</v>
      </c>
      <c r="H594" s="1"/>
      <c r="I594" s="1" t="s">
        <v>53</v>
      </c>
      <c r="J594" s="1"/>
      <c r="K594" s="1"/>
      <c r="L594" s="1"/>
      <c r="M594" s="1"/>
      <c r="N594" s="1"/>
      <c r="O594" s="1"/>
      <c r="P594" s="1"/>
      <c r="Q594" s="1"/>
      <c r="R594" s="1" t="s">
        <v>53</v>
      </c>
      <c r="S594" s="1" t="s">
        <v>273</v>
      </c>
      <c r="T594" s="1"/>
      <c r="U594" s="1"/>
      <c r="V594" s="1"/>
      <c r="W594" s="1"/>
      <c r="X594" s="1"/>
      <c r="Y594" s="1"/>
      <c r="Z594" s="1"/>
      <c r="AA594" s="1"/>
      <c r="AB594" s="1" t="s">
        <v>55</v>
      </c>
      <c r="AC594" s="1"/>
      <c r="AD594" s="1"/>
      <c r="AE594" s="1"/>
      <c r="AF594" s="1"/>
      <c r="AG594" s="1" t="s">
        <v>53</v>
      </c>
      <c r="AH594" s="1" t="s">
        <v>273</v>
      </c>
      <c r="AI594" s="1" t="s">
        <v>11420</v>
      </c>
      <c r="AJ594" s="1" t="s">
        <v>555</v>
      </c>
      <c r="AK594" s="1" t="s">
        <v>11421</v>
      </c>
      <c r="AL594" s="1" t="s">
        <v>11421</v>
      </c>
      <c r="AM594" s="1" t="s">
        <v>8717</v>
      </c>
      <c r="AN594" s="1" t="str">
        <f t="shared" si="18"/>
        <v>2020</v>
      </c>
      <c r="AO594" s="1">
        <f t="shared" si="19"/>
        <v>40</v>
      </c>
      <c r="AP594" s="1" t="s">
        <v>60</v>
      </c>
      <c r="AQ594" s="1" t="s">
        <v>61</v>
      </c>
      <c r="AR594" s="1" t="s">
        <v>232</v>
      </c>
      <c r="AS594" s="1" t="s">
        <v>351</v>
      </c>
      <c r="AT594" s="1" t="s">
        <v>603</v>
      </c>
      <c r="AU594" s="1" t="s">
        <v>4368</v>
      </c>
      <c r="AV594" s="1" t="s">
        <v>56</v>
      </c>
      <c r="AW594" s="1" t="s">
        <v>116</v>
      </c>
      <c r="AX594" s="1" t="s">
        <v>1674</v>
      </c>
    </row>
    <row r="595" spans="1:50">
      <c r="A595" s="1" t="s">
        <v>11424</v>
      </c>
      <c r="B595" s="1" t="s">
        <v>11423</v>
      </c>
      <c r="C595" s="1"/>
      <c r="D595" s="1"/>
      <c r="E595" s="1"/>
      <c r="F595" s="1"/>
      <c r="G595" s="1" t="s">
        <v>49</v>
      </c>
      <c r="H595" s="1"/>
      <c r="I595" s="1" t="s">
        <v>53</v>
      </c>
      <c r="J595" s="1"/>
      <c r="K595" s="1"/>
      <c r="L595" s="1" t="s">
        <v>116</v>
      </c>
      <c r="M595" s="1" t="s">
        <v>99</v>
      </c>
      <c r="N595" s="1"/>
      <c r="O595" s="1"/>
      <c r="P595" s="1"/>
      <c r="Q595" s="1"/>
      <c r="R595" s="1" t="s">
        <v>715</v>
      </c>
      <c r="S595" s="1" t="s">
        <v>555</v>
      </c>
      <c r="T595" s="1"/>
      <c r="U595" s="1"/>
      <c r="V595" s="1"/>
      <c r="W595" s="1" t="s">
        <v>141</v>
      </c>
      <c r="X595" s="1" t="s">
        <v>136</v>
      </c>
      <c r="Y595" s="1" t="s">
        <v>53</v>
      </c>
      <c r="Z595" s="1"/>
      <c r="AA595" s="1"/>
      <c r="AB595" s="1" t="s">
        <v>49</v>
      </c>
      <c r="AC595" s="1"/>
      <c r="AD595" s="1" t="s">
        <v>273</v>
      </c>
      <c r="AE595" s="1"/>
      <c r="AF595" s="1"/>
      <c r="AG595" s="1" t="s">
        <v>7300</v>
      </c>
      <c r="AH595" s="1" t="s">
        <v>500</v>
      </c>
      <c r="AI595" s="1" t="s">
        <v>11424</v>
      </c>
      <c r="AJ595" s="1" t="s">
        <v>63</v>
      </c>
      <c r="AK595" s="1" t="s">
        <v>11421</v>
      </c>
      <c r="AL595" s="1" t="s">
        <v>11421</v>
      </c>
      <c r="AM595" s="1" t="s">
        <v>7895</v>
      </c>
      <c r="AN595" s="1" t="str">
        <f t="shared" si="18"/>
        <v>2010</v>
      </c>
      <c r="AO595" s="1">
        <f t="shared" si="19"/>
        <v>20</v>
      </c>
      <c r="AP595" s="1" t="s">
        <v>79</v>
      </c>
      <c r="AQ595" s="1" t="s">
        <v>61</v>
      </c>
      <c r="AR595" s="1" t="s">
        <v>840</v>
      </c>
      <c r="AS595" s="1" t="s">
        <v>382</v>
      </c>
      <c r="AT595" s="1" t="s">
        <v>841</v>
      </c>
      <c r="AU595" s="1" t="s">
        <v>1986</v>
      </c>
      <c r="AV595" s="1" t="s">
        <v>56</v>
      </c>
      <c r="AW595" s="1" t="s">
        <v>116</v>
      </c>
      <c r="AX595" s="1" t="s">
        <v>1674</v>
      </c>
    </row>
    <row r="596" spans="1:50">
      <c r="A596" s="1" t="s">
        <v>11428</v>
      </c>
      <c r="B596" s="1" t="s">
        <v>11427</v>
      </c>
      <c r="C596" s="1"/>
      <c r="D596" s="1"/>
      <c r="E596" s="1"/>
      <c r="F596" s="1"/>
      <c r="G596" s="1" t="s">
        <v>55</v>
      </c>
      <c r="H596" s="1"/>
      <c r="I596" s="1" t="s">
        <v>53</v>
      </c>
      <c r="J596" s="1"/>
      <c r="K596" s="1"/>
      <c r="L596" s="1"/>
      <c r="M596" s="1"/>
      <c r="N596" s="1"/>
      <c r="O596" s="1"/>
      <c r="P596" s="1"/>
      <c r="Q596" s="1"/>
      <c r="R596" s="1" t="s">
        <v>472</v>
      </c>
      <c r="S596" s="1" t="s">
        <v>273</v>
      </c>
      <c r="T596" s="1"/>
      <c r="U596" s="1"/>
      <c r="V596" s="1"/>
      <c r="W596" s="1"/>
      <c r="X596" s="1"/>
      <c r="Y596" s="1"/>
      <c r="Z596" s="1"/>
      <c r="AA596" s="1"/>
      <c r="AB596" s="1" t="s">
        <v>55</v>
      </c>
      <c r="AC596" s="1"/>
      <c r="AD596" s="1"/>
      <c r="AE596" s="1"/>
      <c r="AF596" s="1"/>
      <c r="AG596" s="1" t="s">
        <v>472</v>
      </c>
      <c r="AH596" s="1" t="s">
        <v>273</v>
      </c>
      <c r="AI596" s="1" t="s">
        <v>11428</v>
      </c>
      <c r="AJ596" s="1" t="s">
        <v>88</v>
      </c>
      <c r="AK596" s="1" t="s">
        <v>11421</v>
      </c>
      <c r="AL596" s="1" t="s">
        <v>10939</v>
      </c>
      <c r="AM596" s="1" t="s">
        <v>8431</v>
      </c>
      <c r="AN596" s="1" t="str">
        <f t="shared" si="18"/>
        <v>2020</v>
      </c>
      <c r="AO596" s="1">
        <f t="shared" si="19"/>
        <v>28</v>
      </c>
      <c r="AP596" s="1" t="s">
        <v>60</v>
      </c>
      <c r="AQ596" s="1" t="s">
        <v>61</v>
      </c>
      <c r="AR596" s="1" t="s">
        <v>449</v>
      </c>
      <c r="AS596" s="1" t="s">
        <v>721</v>
      </c>
      <c r="AT596" s="1" t="s">
        <v>593</v>
      </c>
      <c r="AU596" s="1" t="s">
        <v>11430</v>
      </c>
      <c r="AV596" s="1" t="s">
        <v>56</v>
      </c>
      <c r="AW596" s="1"/>
      <c r="AX596" s="1"/>
    </row>
    <row r="597" spans="1:50">
      <c r="A597" s="1" t="s">
        <v>11435</v>
      </c>
      <c r="B597" s="1" t="s">
        <v>11434</v>
      </c>
      <c r="C597" s="1"/>
      <c r="D597" s="1"/>
      <c r="E597" s="1"/>
      <c r="F597" s="1"/>
      <c r="G597" s="1" t="s">
        <v>54</v>
      </c>
      <c r="H597" s="1"/>
      <c r="I597" s="1" t="s">
        <v>53</v>
      </c>
      <c r="J597" s="1"/>
      <c r="K597" s="1"/>
      <c r="L597" s="1"/>
      <c r="M597" s="1"/>
      <c r="N597" s="1"/>
      <c r="O597" s="1"/>
      <c r="P597" s="1"/>
      <c r="Q597" s="1"/>
      <c r="R597" s="1" t="s">
        <v>472</v>
      </c>
      <c r="S597" s="1" t="s">
        <v>273</v>
      </c>
      <c r="T597" s="1"/>
      <c r="U597" s="1"/>
      <c r="V597" s="1"/>
      <c r="W597" s="1"/>
      <c r="X597" s="1"/>
      <c r="Y597" s="1"/>
      <c r="Z597" s="1"/>
      <c r="AA597" s="1"/>
      <c r="AB597" s="1" t="s">
        <v>54</v>
      </c>
      <c r="AC597" s="1"/>
      <c r="AD597" s="1"/>
      <c r="AE597" s="1"/>
      <c r="AF597" s="1"/>
      <c r="AG597" s="1" t="s">
        <v>472</v>
      </c>
      <c r="AH597" s="1" t="s">
        <v>273</v>
      </c>
      <c r="AI597" s="1" t="s">
        <v>11435</v>
      </c>
      <c r="AJ597" s="1" t="s">
        <v>367</v>
      </c>
      <c r="AK597" s="1" t="s">
        <v>539</v>
      </c>
      <c r="AL597" s="1" t="s">
        <v>539</v>
      </c>
      <c r="AM597" s="1" t="s">
        <v>7691</v>
      </c>
      <c r="AN597" s="1" t="str">
        <f t="shared" si="18"/>
        <v>2020</v>
      </c>
      <c r="AO597" s="1">
        <f t="shared" si="19"/>
        <v>26</v>
      </c>
      <c r="AP597" s="1" t="s">
        <v>79</v>
      </c>
      <c r="AQ597" s="1" t="s">
        <v>61</v>
      </c>
      <c r="AR597" s="1" t="s">
        <v>840</v>
      </c>
      <c r="AS597" s="1" t="s">
        <v>338</v>
      </c>
      <c r="AT597" s="1" t="s">
        <v>8987</v>
      </c>
      <c r="AU597" s="1" t="s">
        <v>6849</v>
      </c>
      <c r="AV597" s="1" t="s">
        <v>1329</v>
      </c>
      <c r="AW597" s="1" t="s">
        <v>116</v>
      </c>
      <c r="AX597" s="1" t="s">
        <v>1674</v>
      </c>
    </row>
    <row r="598" spans="1:50">
      <c r="A598" s="1" t="s">
        <v>11438</v>
      </c>
      <c r="B598" s="1" t="s">
        <v>11437</v>
      </c>
      <c r="C598" s="1"/>
      <c r="D598" s="1"/>
      <c r="E598" s="1"/>
      <c r="F598" s="1"/>
      <c r="G598" s="1" t="s">
        <v>54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 t="s">
        <v>141</v>
      </c>
      <c r="S598" s="1" t="s">
        <v>500</v>
      </c>
      <c r="T598" s="1" t="s">
        <v>472</v>
      </c>
      <c r="U598" s="1" t="s">
        <v>50</v>
      </c>
      <c r="V598" s="1" t="s">
        <v>500</v>
      </c>
      <c r="W598" s="1" t="s">
        <v>141</v>
      </c>
      <c r="X598" s="1" t="s">
        <v>136</v>
      </c>
      <c r="Y598" s="1"/>
      <c r="Z598" s="1"/>
      <c r="AA598" s="1"/>
      <c r="AB598" s="1" t="s">
        <v>54</v>
      </c>
      <c r="AC598" s="1" t="s">
        <v>500</v>
      </c>
      <c r="AD598" s="1"/>
      <c r="AE598" s="1"/>
      <c r="AF598" s="1"/>
      <c r="AG598" s="1" t="s">
        <v>3991</v>
      </c>
      <c r="AH598" s="1" t="s">
        <v>500</v>
      </c>
      <c r="AI598" s="1" t="s">
        <v>11438</v>
      </c>
      <c r="AJ598" s="1" t="s">
        <v>351</v>
      </c>
      <c r="AK598" s="1" t="s">
        <v>539</v>
      </c>
      <c r="AL598" s="1" t="s">
        <v>539</v>
      </c>
      <c r="AM598" s="1" t="s">
        <v>8247</v>
      </c>
      <c r="AN598" s="1" t="str">
        <f t="shared" si="18"/>
        <v>2020</v>
      </c>
      <c r="AO598" s="1">
        <f t="shared" si="19"/>
        <v>55</v>
      </c>
      <c r="AP598" s="1" t="s">
        <v>79</v>
      </c>
      <c r="AQ598" s="1" t="s">
        <v>61</v>
      </c>
      <c r="AR598" s="1" t="s">
        <v>988</v>
      </c>
      <c r="AS598" s="1" t="s">
        <v>515</v>
      </c>
      <c r="AT598" s="1" t="s">
        <v>989</v>
      </c>
      <c r="AU598" s="1" t="s">
        <v>5352</v>
      </c>
      <c r="AV598" s="1" t="s">
        <v>77</v>
      </c>
      <c r="AW598" s="1"/>
      <c r="AX598" s="1"/>
    </row>
    <row r="599" spans="1:50">
      <c r="A599" s="1" t="s">
        <v>11441</v>
      </c>
      <c r="B599" s="1" t="s">
        <v>11440</v>
      </c>
      <c r="C599" s="1" t="s">
        <v>50</v>
      </c>
      <c r="D599" s="1" t="s">
        <v>125</v>
      </c>
      <c r="E599" s="1"/>
      <c r="F599" s="1"/>
      <c r="G599" s="1" t="s">
        <v>55</v>
      </c>
      <c r="H599" s="1"/>
      <c r="I599" s="1" t="s">
        <v>53</v>
      </c>
      <c r="J599" s="1"/>
      <c r="K599" s="1" t="s">
        <v>55</v>
      </c>
      <c r="L599" s="1" t="s">
        <v>116</v>
      </c>
      <c r="M599" s="1"/>
      <c r="N599" s="1"/>
      <c r="O599" s="1"/>
      <c r="P599" s="1"/>
      <c r="Q599" s="1"/>
      <c r="R599" s="1" t="s">
        <v>141</v>
      </c>
      <c r="S599" s="1" t="s">
        <v>500</v>
      </c>
      <c r="T599" s="1"/>
      <c r="U599" s="1" t="s">
        <v>4098</v>
      </c>
      <c r="V599" s="1" t="s">
        <v>273</v>
      </c>
      <c r="W599" s="1" t="s">
        <v>58</v>
      </c>
      <c r="X599" s="1" t="s">
        <v>273</v>
      </c>
      <c r="Y599" s="1"/>
      <c r="Z599" s="1"/>
      <c r="AA599" s="1"/>
      <c r="AB599" s="1" t="s">
        <v>55</v>
      </c>
      <c r="AC599" s="1"/>
      <c r="AD599" s="1"/>
      <c r="AE599" s="1"/>
      <c r="AF599" s="1"/>
      <c r="AG599" s="1" t="s">
        <v>11443</v>
      </c>
      <c r="AH599" s="1" t="s">
        <v>273</v>
      </c>
      <c r="AI599" s="1" t="s">
        <v>11441</v>
      </c>
      <c r="AJ599" s="1" t="s">
        <v>101</v>
      </c>
      <c r="AK599" s="1" t="s">
        <v>539</v>
      </c>
      <c r="AL599" s="1" t="s">
        <v>539</v>
      </c>
      <c r="AM599" s="1" t="s">
        <v>11445</v>
      </c>
      <c r="AN599" s="1" t="str">
        <f t="shared" si="18"/>
        <v>2013</v>
      </c>
      <c r="AO599" s="1">
        <f t="shared" si="19"/>
        <v>31</v>
      </c>
      <c r="AP599" s="1" t="s">
        <v>60</v>
      </c>
      <c r="AQ599" s="1" t="s">
        <v>102</v>
      </c>
      <c r="AR599" s="1" t="s">
        <v>3928</v>
      </c>
      <c r="AS599" s="1" t="s">
        <v>484</v>
      </c>
      <c r="AT599" s="1" t="s">
        <v>11444</v>
      </c>
      <c r="AU599" s="1" t="s">
        <v>405</v>
      </c>
      <c r="AV599" s="1" t="s">
        <v>244</v>
      </c>
      <c r="AW599" s="1" t="s">
        <v>116</v>
      </c>
      <c r="AX599" s="1" t="s">
        <v>1674</v>
      </c>
    </row>
    <row r="600" spans="1:50">
      <c r="A600" s="1" t="s">
        <v>11447</v>
      </c>
      <c r="B600" s="1" t="s">
        <v>11446</v>
      </c>
      <c r="C600" s="1"/>
      <c r="D600" s="1"/>
      <c r="E600" s="1"/>
      <c r="F600" s="1"/>
      <c r="G600" s="1" t="s">
        <v>49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 t="s">
        <v>49</v>
      </c>
      <c r="AC600" s="1"/>
      <c r="AD600" s="1"/>
      <c r="AE600" s="1"/>
      <c r="AF600" s="1"/>
      <c r="AG600" s="1"/>
      <c r="AH600" s="1"/>
      <c r="AI600" s="1" t="s">
        <v>11447</v>
      </c>
      <c r="AJ600" s="1" t="s">
        <v>158</v>
      </c>
      <c r="AK600" s="1" t="s">
        <v>539</v>
      </c>
      <c r="AL600" s="1" t="s">
        <v>539</v>
      </c>
      <c r="AM600" s="1" t="s">
        <v>11449</v>
      </c>
      <c r="AN600" s="1" t="str">
        <f t="shared" si="18"/>
        <v>2019</v>
      </c>
      <c r="AO600" s="1">
        <f t="shared" si="19"/>
        <v>10</v>
      </c>
      <c r="AP600" s="1" t="s">
        <v>79</v>
      </c>
      <c r="AQ600" s="1" t="s">
        <v>61</v>
      </c>
      <c r="AR600" s="1" t="s">
        <v>119</v>
      </c>
      <c r="AS600" s="1" t="s">
        <v>136</v>
      </c>
      <c r="AT600" s="1" t="s">
        <v>6629</v>
      </c>
      <c r="AU600" s="1" t="s">
        <v>65</v>
      </c>
      <c r="AV600" s="1" t="s">
        <v>6288</v>
      </c>
      <c r="AW600" s="1"/>
      <c r="AX600" s="1"/>
    </row>
    <row r="601" spans="1:50">
      <c r="A601" s="1" t="s">
        <v>11451</v>
      </c>
      <c r="B601" s="1" t="s">
        <v>11450</v>
      </c>
      <c r="C601" s="1"/>
      <c r="D601" s="1"/>
      <c r="E601" s="1"/>
      <c r="F601" s="1"/>
      <c r="G601" s="1" t="s">
        <v>54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 t="s">
        <v>50</v>
      </c>
      <c r="S601" s="1" t="s">
        <v>273</v>
      </c>
      <c r="T601" s="1"/>
      <c r="U601" s="1" t="s">
        <v>116</v>
      </c>
      <c r="V601" s="1" t="s">
        <v>273</v>
      </c>
      <c r="W601" s="1" t="s">
        <v>54</v>
      </c>
      <c r="X601" s="1" t="s">
        <v>273</v>
      </c>
      <c r="Y601" s="1"/>
      <c r="Z601" s="1"/>
      <c r="AA601" s="1"/>
      <c r="AB601" s="1" t="s">
        <v>54</v>
      </c>
      <c r="AC601" s="1"/>
      <c r="AD601" s="1"/>
      <c r="AE601" s="1"/>
      <c r="AF601" s="1"/>
      <c r="AG601" s="1"/>
      <c r="AH601" s="1"/>
      <c r="AI601" s="1" t="s">
        <v>11451</v>
      </c>
      <c r="AJ601" s="1" t="s">
        <v>375</v>
      </c>
      <c r="AK601" s="1" t="s">
        <v>539</v>
      </c>
      <c r="AL601" s="1" t="s">
        <v>539</v>
      </c>
      <c r="AM601" s="1" t="s">
        <v>11453</v>
      </c>
      <c r="AN601" s="1" t="str">
        <f t="shared" si="18"/>
        <v>2002</v>
      </c>
      <c r="AO601" s="1">
        <f t="shared" si="19"/>
        <v>38</v>
      </c>
      <c r="AP601" s="1" t="s">
        <v>60</v>
      </c>
      <c r="AQ601" s="1" t="s">
        <v>61</v>
      </c>
      <c r="AR601" s="1" t="s">
        <v>127</v>
      </c>
      <c r="AS601" s="1" t="s">
        <v>308</v>
      </c>
      <c r="AT601" s="1" t="s">
        <v>11452</v>
      </c>
      <c r="AU601" s="1" t="s">
        <v>311</v>
      </c>
      <c r="AV601" s="1" t="s">
        <v>73</v>
      </c>
      <c r="AW601" s="1"/>
      <c r="AX601" s="1"/>
    </row>
    <row r="602" spans="1:50">
      <c r="A602" s="1" t="s">
        <v>11455</v>
      </c>
      <c r="B602" s="1" t="s">
        <v>11454</v>
      </c>
      <c r="C602" s="1"/>
      <c r="D602" s="1"/>
      <c r="E602" s="1"/>
      <c r="F602" s="1"/>
      <c r="G602" s="1" t="s">
        <v>49</v>
      </c>
      <c r="H602" s="1"/>
      <c r="I602" s="1"/>
      <c r="J602" s="1"/>
      <c r="K602" s="1" t="s">
        <v>55</v>
      </c>
      <c r="L602" s="1"/>
      <c r="M602" s="1"/>
      <c r="N602" s="1"/>
      <c r="O602" s="1"/>
      <c r="P602" s="1"/>
      <c r="Q602" s="1"/>
      <c r="R602" s="1"/>
      <c r="S602" s="1"/>
      <c r="T602" s="1"/>
      <c r="U602" s="1" t="s">
        <v>53</v>
      </c>
      <c r="V602" s="1" t="s">
        <v>273</v>
      </c>
      <c r="W602" s="1"/>
      <c r="X602" s="1"/>
      <c r="Y602" s="1"/>
      <c r="Z602" s="1"/>
      <c r="AA602" s="1"/>
      <c r="AB602" s="1" t="s">
        <v>49</v>
      </c>
      <c r="AC602" s="1"/>
      <c r="AD602" s="1"/>
      <c r="AE602" s="1"/>
      <c r="AF602" s="1"/>
      <c r="AG602" s="1"/>
      <c r="AH602" s="1"/>
      <c r="AI602" s="1" t="s">
        <v>11455</v>
      </c>
      <c r="AJ602" s="1" t="s">
        <v>282</v>
      </c>
      <c r="AK602" s="1" t="s">
        <v>539</v>
      </c>
      <c r="AL602" s="1" t="s">
        <v>539</v>
      </c>
      <c r="AM602" s="1" t="s">
        <v>11456</v>
      </c>
      <c r="AN602" s="1" t="str">
        <f t="shared" si="18"/>
        <v>2008</v>
      </c>
      <c r="AO602" s="1">
        <f t="shared" si="19"/>
        <v>31</v>
      </c>
      <c r="AP602" s="1" t="s">
        <v>60</v>
      </c>
      <c r="AQ602" s="1" t="s">
        <v>61</v>
      </c>
      <c r="AR602" s="1" t="s">
        <v>119</v>
      </c>
      <c r="AS602" s="1" t="s">
        <v>399</v>
      </c>
      <c r="AT602" s="1" t="s">
        <v>583</v>
      </c>
      <c r="AU602" s="1" t="s">
        <v>105</v>
      </c>
      <c r="AV602" s="1" t="s">
        <v>275</v>
      </c>
      <c r="AW602" s="1"/>
      <c r="AX602" s="1"/>
    </row>
    <row r="603" spans="1:50">
      <c r="A603" s="1" t="s">
        <v>11466</v>
      </c>
      <c r="B603" s="1" t="s">
        <v>11465</v>
      </c>
      <c r="C603" s="1"/>
      <c r="D603" s="1"/>
      <c r="E603" s="1"/>
      <c r="F603" s="1"/>
      <c r="G603" s="1" t="s">
        <v>49</v>
      </c>
      <c r="H603" s="1"/>
      <c r="I603" s="1" t="s">
        <v>53</v>
      </c>
      <c r="J603" s="1"/>
      <c r="K603" s="1"/>
      <c r="L603" s="1"/>
      <c r="M603" s="1"/>
      <c r="N603" s="1"/>
      <c r="O603" s="1"/>
      <c r="P603" s="1"/>
      <c r="Q603" s="1"/>
      <c r="R603" s="1" t="s">
        <v>715</v>
      </c>
      <c r="S603" s="1" t="s">
        <v>382</v>
      </c>
      <c r="T603" s="1"/>
      <c r="U603" s="1"/>
      <c r="V603" s="1"/>
      <c r="W603" s="1"/>
      <c r="X603" s="1"/>
      <c r="Y603" s="1"/>
      <c r="Z603" s="1"/>
      <c r="AA603" s="1"/>
      <c r="AB603" s="1" t="s">
        <v>49</v>
      </c>
      <c r="AC603" s="1"/>
      <c r="AD603" s="1"/>
      <c r="AE603" s="1"/>
      <c r="AF603" s="1"/>
      <c r="AG603" s="1" t="s">
        <v>715</v>
      </c>
      <c r="AH603" s="1" t="s">
        <v>382</v>
      </c>
      <c r="AI603" s="1" t="s">
        <v>11466</v>
      </c>
      <c r="AJ603" s="1" t="s">
        <v>144</v>
      </c>
      <c r="AK603" s="1" t="s">
        <v>7574</v>
      </c>
      <c r="AL603" s="1" t="s">
        <v>7574</v>
      </c>
      <c r="AM603" s="1" t="s">
        <v>11368</v>
      </c>
      <c r="AN603" s="1" t="str">
        <f t="shared" si="18"/>
        <v>2019</v>
      </c>
      <c r="AO603" s="1">
        <f t="shared" si="19"/>
        <v>23</v>
      </c>
      <c r="AP603" s="1" t="s">
        <v>60</v>
      </c>
      <c r="AQ603" s="1" t="s">
        <v>61</v>
      </c>
      <c r="AR603" s="1" t="s">
        <v>135</v>
      </c>
      <c r="AS603" s="1" t="s">
        <v>149</v>
      </c>
      <c r="AT603" s="1" t="s">
        <v>716</v>
      </c>
      <c r="AU603" s="1" t="s">
        <v>377</v>
      </c>
      <c r="AV603" s="1" t="s">
        <v>183</v>
      </c>
      <c r="AW603" s="1" t="s">
        <v>116</v>
      </c>
      <c r="AX603" s="1" t="s">
        <v>1674</v>
      </c>
    </row>
    <row r="604" spans="1:50">
      <c r="A604" s="1" t="s">
        <v>11469</v>
      </c>
      <c r="B604" s="1" t="s">
        <v>11468</v>
      </c>
      <c r="C604" s="1" t="s">
        <v>50</v>
      </c>
      <c r="D604" s="1" t="s">
        <v>125</v>
      </c>
      <c r="E604" s="1" t="s">
        <v>50</v>
      </c>
      <c r="F604" s="1" t="s">
        <v>414</v>
      </c>
      <c r="G604" s="1" t="s">
        <v>50</v>
      </c>
      <c r="H604" s="1" t="s">
        <v>472</v>
      </c>
      <c r="I604" s="1"/>
      <c r="J604" s="1" t="s">
        <v>54</v>
      </c>
      <c r="K604" s="1"/>
      <c r="L604" s="1"/>
      <c r="M604" s="1"/>
      <c r="N604" s="1"/>
      <c r="O604" s="1"/>
      <c r="P604" s="1"/>
      <c r="Q604" s="1" t="s">
        <v>58</v>
      </c>
      <c r="R604" s="1"/>
      <c r="S604" s="1"/>
      <c r="T604" s="1" t="s">
        <v>472</v>
      </c>
      <c r="U604" s="1"/>
      <c r="V604" s="1"/>
      <c r="W604" s="1"/>
      <c r="X604" s="1"/>
      <c r="Y604" s="1"/>
      <c r="Z604" s="1"/>
      <c r="AA604" s="1"/>
      <c r="AB604" s="1" t="s">
        <v>50</v>
      </c>
      <c r="AC604" s="1" t="s">
        <v>58</v>
      </c>
      <c r="AD604" s="1"/>
      <c r="AE604" s="1"/>
      <c r="AF604" s="1"/>
      <c r="AG604" s="1" t="s">
        <v>50</v>
      </c>
      <c r="AH604" s="1" t="s">
        <v>58</v>
      </c>
      <c r="AI604" s="1" t="s">
        <v>11469</v>
      </c>
      <c r="AJ604" s="1" t="s">
        <v>644</v>
      </c>
      <c r="AK604" s="1" t="s">
        <v>7574</v>
      </c>
      <c r="AL604" s="1" t="s">
        <v>7574</v>
      </c>
      <c r="AM604" s="1" t="s">
        <v>1154</v>
      </c>
      <c r="AN604" s="1" t="str">
        <f t="shared" si="18"/>
        <v>2017</v>
      </c>
      <c r="AO604" s="1">
        <f t="shared" si="19"/>
        <v>32</v>
      </c>
      <c r="AP604" s="1" t="s">
        <v>60</v>
      </c>
      <c r="AQ604" s="1" t="s">
        <v>61</v>
      </c>
      <c r="AR604" s="1" t="s">
        <v>232</v>
      </c>
      <c r="AS604" s="1" t="s">
        <v>233</v>
      </c>
      <c r="AT604" s="1" t="s">
        <v>234</v>
      </c>
      <c r="AU604" s="1" t="s">
        <v>226</v>
      </c>
      <c r="AV604" s="1" t="s">
        <v>1560</v>
      </c>
      <c r="AW604" s="1" t="s">
        <v>99</v>
      </c>
      <c r="AX604" s="1" t="s">
        <v>4035</v>
      </c>
    </row>
    <row r="605" spans="1:50">
      <c r="A605" s="1" t="s">
        <v>11472</v>
      </c>
      <c r="B605" s="1" t="s">
        <v>11471</v>
      </c>
      <c r="C605" s="1"/>
      <c r="D605" s="1"/>
      <c r="E605" s="1" t="s">
        <v>50</v>
      </c>
      <c r="F605" s="1" t="s">
        <v>414</v>
      </c>
      <c r="G605" s="1" t="s">
        <v>50</v>
      </c>
      <c r="H605" s="1"/>
      <c r="I605" s="1" t="s">
        <v>53</v>
      </c>
      <c r="J605" s="1"/>
      <c r="K605" s="1"/>
      <c r="L605" s="1"/>
      <c r="M605" s="1"/>
      <c r="N605" s="1"/>
      <c r="O605" s="1"/>
      <c r="P605" s="1"/>
      <c r="Q605" s="1"/>
      <c r="R605" s="1" t="s">
        <v>986</v>
      </c>
      <c r="S605" s="1" t="s">
        <v>169</v>
      </c>
      <c r="T605" s="1"/>
      <c r="U605" s="1"/>
      <c r="V605" s="1"/>
      <c r="W605" s="1"/>
      <c r="X605" s="1"/>
      <c r="Y605" s="1"/>
      <c r="Z605" s="1"/>
      <c r="AA605" s="1"/>
      <c r="AB605" s="1" t="s">
        <v>50</v>
      </c>
      <c r="AC605" s="1"/>
      <c r="AD605" s="1"/>
      <c r="AE605" s="1"/>
      <c r="AF605" s="1"/>
      <c r="AG605" s="1" t="s">
        <v>986</v>
      </c>
      <c r="AH605" s="1" t="s">
        <v>169</v>
      </c>
      <c r="AI605" s="1" t="s">
        <v>11472</v>
      </c>
      <c r="AJ605" s="1" t="s">
        <v>134</v>
      </c>
      <c r="AK605" s="1" t="s">
        <v>9124</v>
      </c>
      <c r="AL605" s="1" t="s">
        <v>9124</v>
      </c>
      <c r="AM605" s="1" t="s">
        <v>10543</v>
      </c>
      <c r="AN605" s="1" t="str">
        <f t="shared" si="18"/>
        <v>2020</v>
      </c>
      <c r="AO605" s="1">
        <f t="shared" si="19"/>
        <v>27</v>
      </c>
      <c r="AP605" s="1" t="s">
        <v>79</v>
      </c>
      <c r="AQ605" s="1" t="s">
        <v>61</v>
      </c>
      <c r="AR605" s="1" t="s">
        <v>179</v>
      </c>
      <c r="AS605" s="1" t="s">
        <v>1033</v>
      </c>
      <c r="AT605" s="1" t="s">
        <v>8764</v>
      </c>
      <c r="AU605" s="1" t="s">
        <v>92</v>
      </c>
      <c r="AV605" s="1" t="s">
        <v>1329</v>
      </c>
      <c r="AW605" s="1"/>
      <c r="AX605" s="1"/>
    </row>
    <row r="606" spans="1:50">
      <c r="A606" s="1" t="s">
        <v>11475</v>
      </c>
      <c r="B606" s="1" t="s">
        <v>11474</v>
      </c>
      <c r="C606" s="1" t="s">
        <v>50</v>
      </c>
      <c r="D606" s="1" t="s">
        <v>125</v>
      </c>
      <c r="E606" s="1" t="s">
        <v>54</v>
      </c>
      <c r="F606" s="1" t="s">
        <v>1258</v>
      </c>
      <c r="G606" s="1" t="s">
        <v>49</v>
      </c>
      <c r="H606" s="1" t="s">
        <v>472</v>
      </c>
      <c r="I606" s="1"/>
      <c r="J606" s="1"/>
      <c r="K606" s="1"/>
      <c r="L606" s="1"/>
      <c r="M606" s="1"/>
      <c r="N606" s="1"/>
      <c r="O606" s="1"/>
      <c r="P606" s="1"/>
      <c r="Q606" s="1" t="s">
        <v>382</v>
      </c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 t="s">
        <v>49</v>
      </c>
      <c r="AC606" s="1"/>
      <c r="AD606" s="1"/>
      <c r="AE606" s="1"/>
      <c r="AF606" s="1"/>
      <c r="AG606" s="1" t="s">
        <v>472</v>
      </c>
      <c r="AH606" s="1" t="s">
        <v>382</v>
      </c>
      <c r="AI606" s="1" t="s">
        <v>11475</v>
      </c>
      <c r="AJ606" s="1" t="s">
        <v>367</v>
      </c>
      <c r="AK606" s="1" t="s">
        <v>9124</v>
      </c>
      <c r="AL606" s="1" t="s">
        <v>9124</v>
      </c>
      <c r="AM606" s="1" t="s">
        <v>1442</v>
      </c>
      <c r="AN606" s="1" t="str">
        <f t="shared" si="18"/>
        <v>2019</v>
      </c>
      <c r="AO606" s="1">
        <f t="shared" si="19"/>
        <v>25</v>
      </c>
      <c r="AP606" s="1" t="s">
        <v>79</v>
      </c>
      <c r="AQ606" s="1" t="s">
        <v>102</v>
      </c>
      <c r="AR606" s="1" t="s">
        <v>388</v>
      </c>
      <c r="AS606" s="1" t="s">
        <v>573</v>
      </c>
      <c r="AT606" s="1" t="s">
        <v>1297</v>
      </c>
      <c r="AU606" s="1" t="s">
        <v>114</v>
      </c>
      <c r="AV606" s="1" t="s">
        <v>452</v>
      </c>
      <c r="AW606" s="1"/>
      <c r="AX606" s="1"/>
    </row>
    <row r="607" spans="1:50">
      <c r="A607" s="1" t="s">
        <v>11478</v>
      </c>
      <c r="B607" s="1" t="s">
        <v>11477</v>
      </c>
      <c r="C607" s="1" t="s">
        <v>50</v>
      </c>
      <c r="D607" s="1" t="s">
        <v>125</v>
      </c>
      <c r="E607" s="1" t="s">
        <v>50</v>
      </c>
      <c r="F607" s="1" t="s">
        <v>414</v>
      </c>
      <c r="G607" s="1" t="s">
        <v>50</v>
      </c>
      <c r="H607" s="1" t="s">
        <v>715</v>
      </c>
      <c r="I607" s="1" t="s">
        <v>53</v>
      </c>
      <c r="J607" s="1"/>
      <c r="K607" s="1"/>
      <c r="L607" s="1"/>
      <c r="M607" s="1"/>
      <c r="N607" s="1"/>
      <c r="O607" s="1"/>
      <c r="P607" s="1"/>
      <c r="Q607" s="1" t="s">
        <v>555</v>
      </c>
      <c r="R607" s="1" t="s">
        <v>3151</v>
      </c>
      <c r="S607" s="1" t="s">
        <v>169</v>
      </c>
      <c r="T607" s="1"/>
      <c r="U607" s="1"/>
      <c r="V607" s="1"/>
      <c r="W607" s="1"/>
      <c r="X607" s="1"/>
      <c r="Y607" s="1"/>
      <c r="Z607" s="1"/>
      <c r="AA607" s="1"/>
      <c r="AB607" s="1" t="s">
        <v>50</v>
      </c>
      <c r="AC607" s="1"/>
      <c r="AD607" s="1"/>
      <c r="AE607" s="1"/>
      <c r="AF607" s="1"/>
      <c r="AG607" s="1" t="s">
        <v>7586</v>
      </c>
      <c r="AH607" s="1" t="s">
        <v>555</v>
      </c>
      <c r="AI607" s="1" t="s">
        <v>11478</v>
      </c>
      <c r="AJ607" s="1" t="s">
        <v>126</v>
      </c>
      <c r="AK607" s="1" t="s">
        <v>9124</v>
      </c>
      <c r="AL607" s="1" t="s">
        <v>9124</v>
      </c>
      <c r="AM607" s="1" t="s">
        <v>1422</v>
      </c>
      <c r="AN607" s="1" t="str">
        <f t="shared" si="18"/>
        <v>2015</v>
      </c>
      <c r="AO607" s="1">
        <f t="shared" si="19"/>
        <v>9</v>
      </c>
      <c r="AP607" s="1" t="s">
        <v>60</v>
      </c>
      <c r="AQ607" s="1" t="s">
        <v>4197</v>
      </c>
      <c r="AR607" s="1" t="s">
        <v>514</v>
      </c>
      <c r="AS607" s="1" t="s">
        <v>721</v>
      </c>
      <c r="AT607" s="1" t="s">
        <v>1502</v>
      </c>
      <c r="AU607" s="1" t="s">
        <v>65</v>
      </c>
      <c r="AV607" s="1" t="s">
        <v>567</v>
      </c>
      <c r="AW607" s="1" t="s">
        <v>99</v>
      </c>
      <c r="AX607" s="1" t="s">
        <v>4035</v>
      </c>
    </row>
    <row r="608" spans="1:50">
      <c r="A608" s="1" t="s">
        <v>11481</v>
      </c>
      <c r="B608" s="1" t="s">
        <v>11480</v>
      </c>
      <c r="C608" s="1"/>
      <c r="D608" s="1"/>
      <c r="E608" s="1" t="s">
        <v>50</v>
      </c>
      <c r="F608" s="1" t="s">
        <v>414</v>
      </c>
      <c r="G608" s="1" t="s">
        <v>50</v>
      </c>
      <c r="H608" s="1"/>
      <c r="I608" s="1" t="s">
        <v>53</v>
      </c>
      <c r="J608" s="1"/>
      <c r="K608" s="1"/>
      <c r="L608" s="1"/>
      <c r="M608" s="1"/>
      <c r="N608" s="1"/>
      <c r="O608" s="1"/>
      <c r="P608" s="1"/>
      <c r="Q608" s="1"/>
      <c r="R608" s="1" t="s">
        <v>472</v>
      </c>
      <c r="S608" s="1" t="s">
        <v>310</v>
      </c>
      <c r="T608" s="1"/>
      <c r="U608" s="1"/>
      <c r="V608" s="1"/>
      <c r="W608" s="1"/>
      <c r="X608" s="1"/>
      <c r="Y608" s="1"/>
      <c r="Z608" s="1"/>
      <c r="AA608" s="1"/>
      <c r="AB608" s="1" t="s">
        <v>50</v>
      </c>
      <c r="AC608" s="1"/>
      <c r="AD608" s="1"/>
      <c r="AE608" s="1"/>
      <c r="AF608" s="1"/>
      <c r="AG608" s="1" t="s">
        <v>472</v>
      </c>
      <c r="AH608" s="1" t="s">
        <v>310</v>
      </c>
      <c r="AI608" s="1" t="s">
        <v>11481</v>
      </c>
      <c r="AJ608" s="1" t="s">
        <v>464</v>
      </c>
      <c r="AK608" s="1" t="s">
        <v>9124</v>
      </c>
      <c r="AL608" s="1" t="s">
        <v>9124</v>
      </c>
      <c r="AM608" s="1" t="s">
        <v>610</v>
      </c>
      <c r="AN608" s="1" t="str">
        <f t="shared" si="18"/>
        <v>2017</v>
      </c>
      <c r="AO608" s="1">
        <f t="shared" si="19"/>
        <v>28</v>
      </c>
      <c r="AP608" s="1" t="s">
        <v>60</v>
      </c>
      <c r="AQ608" s="1" t="s">
        <v>61</v>
      </c>
      <c r="AR608" s="1" t="s">
        <v>135</v>
      </c>
      <c r="AS608" s="1" t="s">
        <v>484</v>
      </c>
      <c r="AT608" s="1" t="s">
        <v>10433</v>
      </c>
      <c r="AU608" s="1" t="s">
        <v>114</v>
      </c>
      <c r="AV608" s="1" t="s">
        <v>1329</v>
      </c>
      <c r="AW608" s="1"/>
      <c r="AX608" s="1"/>
    </row>
    <row r="609" spans="1:50">
      <c r="A609" s="1" t="s">
        <v>11484</v>
      </c>
      <c r="B609" s="1" t="s">
        <v>11483</v>
      </c>
      <c r="C609" s="1"/>
      <c r="D609" s="1"/>
      <c r="E609" s="1" t="s">
        <v>54</v>
      </c>
      <c r="F609" s="1" t="s">
        <v>1258</v>
      </c>
      <c r="G609" s="1" t="s">
        <v>49</v>
      </c>
      <c r="H609" s="1"/>
      <c r="I609" s="1"/>
      <c r="J609" s="1"/>
      <c r="K609" s="1"/>
      <c r="L609" s="1" t="s">
        <v>116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 t="s">
        <v>141</v>
      </c>
      <c r="X609" s="1" t="s">
        <v>169</v>
      </c>
      <c r="Y609" s="1"/>
      <c r="Z609" s="1"/>
      <c r="AA609" s="1"/>
      <c r="AB609" s="1" t="s">
        <v>49</v>
      </c>
      <c r="AC609" s="1"/>
      <c r="AD609" s="1"/>
      <c r="AE609" s="1"/>
      <c r="AF609" s="1"/>
      <c r="AG609" s="1" t="s">
        <v>141</v>
      </c>
      <c r="AH609" s="1" t="s">
        <v>169</v>
      </c>
      <c r="AI609" s="1" t="s">
        <v>11484</v>
      </c>
      <c r="AJ609" s="1" t="s">
        <v>187</v>
      </c>
      <c r="AK609" s="1" t="s">
        <v>9124</v>
      </c>
      <c r="AL609" s="1" t="s">
        <v>9124</v>
      </c>
      <c r="AM609" s="1" t="s">
        <v>348</v>
      </c>
      <c r="AN609" s="1" t="str">
        <f t="shared" si="18"/>
        <v>2014</v>
      </c>
      <c r="AO609" s="1">
        <f t="shared" si="19"/>
        <v>3</v>
      </c>
      <c r="AP609" s="1" t="s">
        <v>60</v>
      </c>
      <c r="AQ609" s="1" t="s">
        <v>61</v>
      </c>
      <c r="AR609" s="1" t="s">
        <v>1271</v>
      </c>
      <c r="AS609" s="1" t="s">
        <v>217</v>
      </c>
      <c r="AT609" s="1" t="s">
        <v>11486</v>
      </c>
      <c r="AU609" s="1" t="s">
        <v>65</v>
      </c>
      <c r="AV609" s="1" t="s">
        <v>2218</v>
      </c>
      <c r="AW609" s="1"/>
      <c r="AX609" s="1"/>
    </row>
    <row r="610" spans="1:50">
      <c r="A610" s="1" t="s">
        <v>11488</v>
      </c>
      <c r="B610" s="1" t="s">
        <v>11487</v>
      </c>
      <c r="C610" s="1"/>
      <c r="D610" s="1"/>
      <c r="E610" s="1" t="s">
        <v>54</v>
      </c>
      <c r="F610" s="1" t="s">
        <v>1258</v>
      </c>
      <c r="G610" s="1" t="s">
        <v>49</v>
      </c>
      <c r="H610" s="1"/>
      <c r="I610" s="1" t="s">
        <v>53</v>
      </c>
      <c r="J610" s="1"/>
      <c r="K610" s="1"/>
      <c r="L610" s="1"/>
      <c r="M610" s="1"/>
      <c r="N610" s="1"/>
      <c r="O610" s="1"/>
      <c r="P610" s="1"/>
      <c r="Q610" s="1"/>
      <c r="R610" s="1" t="s">
        <v>715</v>
      </c>
      <c r="S610" s="1" t="s">
        <v>169</v>
      </c>
      <c r="T610" s="1"/>
      <c r="U610" s="1"/>
      <c r="V610" s="1"/>
      <c r="W610" s="1"/>
      <c r="X610" s="1"/>
      <c r="Y610" s="1"/>
      <c r="Z610" s="1"/>
      <c r="AA610" s="1"/>
      <c r="AB610" s="1" t="s">
        <v>49</v>
      </c>
      <c r="AC610" s="1"/>
      <c r="AD610" s="1"/>
      <c r="AE610" s="1"/>
      <c r="AF610" s="1"/>
      <c r="AG610" s="1" t="s">
        <v>715</v>
      </c>
      <c r="AH610" s="1" t="s">
        <v>169</v>
      </c>
      <c r="AI610" s="1" t="s">
        <v>11488</v>
      </c>
      <c r="AJ610" s="1" t="s">
        <v>126</v>
      </c>
      <c r="AK610" s="1" t="s">
        <v>9124</v>
      </c>
      <c r="AL610" s="1" t="s">
        <v>9124</v>
      </c>
      <c r="AM610" s="1" t="s">
        <v>5441</v>
      </c>
      <c r="AN610" s="1" t="str">
        <f t="shared" si="18"/>
        <v>2020</v>
      </c>
      <c r="AO610" s="1">
        <f t="shared" si="19"/>
        <v>14</v>
      </c>
      <c r="AP610" s="1" t="s">
        <v>60</v>
      </c>
      <c r="AQ610" s="1" t="s">
        <v>61</v>
      </c>
      <c r="AR610" s="1" t="s">
        <v>232</v>
      </c>
      <c r="AS610" s="1" t="s">
        <v>310</v>
      </c>
      <c r="AT610" s="1" t="s">
        <v>551</v>
      </c>
      <c r="AU610" s="1" t="s">
        <v>65</v>
      </c>
      <c r="AV610" s="1" t="s">
        <v>1767</v>
      </c>
      <c r="AW610" s="1"/>
      <c r="AX610" s="1"/>
    </row>
    <row r="611" spans="1:50">
      <c r="A611" s="1" t="s">
        <v>11491</v>
      </c>
      <c r="B611" s="1" t="s">
        <v>11490</v>
      </c>
      <c r="C611" s="1"/>
      <c r="D611" s="1"/>
      <c r="E611" s="1" t="s">
        <v>50</v>
      </c>
      <c r="F611" s="1" t="s">
        <v>414</v>
      </c>
      <c r="G611" s="1" t="s">
        <v>50</v>
      </c>
      <c r="H611" s="1"/>
      <c r="I611" s="1" t="s">
        <v>53</v>
      </c>
      <c r="J611" s="1" t="s">
        <v>54</v>
      </c>
      <c r="K611" s="1" t="s">
        <v>55</v>
      </c>
      <c r="L611" s="1"/>
      <c r="M611" s="1"/>
      <c r="N611" s="1"/>
      <c r="O611" s="1"/>
      <c r="P611" s="1"/>
      <c r="Q611" s="1"/>
      <c r="R611" s="1" t="s">
        <v>986</v>
      </c>
      <c r="S611" s="1" t="s">
        <v>555</v>
      </c>
      <c r="T611" s="1" t="s">
        <v>715</v>
      </c>
      <c r="U611" s="1" t="s">
        <v>472</v>
      </c>
      <c r="V611" s="1" t="s">
        <v>555</v>
      </c>
      <c r="W611" s="1"/>
      <c r="X611" s="1"/>
      <c r="Y611" s="1"/>
      <c r="Z611" s="1"/>
      <c r="AA611" s="1"/>
      <c r="AB611" s="1" t="s">
        <v>50</v>
      </c>
      <c r="AC611" s="1" t="s">
        <v>644</v>
      </c>
      <c r="AD611" s="1"/>
      <c r="AE611" s="1"/>
      <c r="AF611" s="1"/>
      <c r="AG611" s="1" t="s">
        <v>3534</v>
      </c>
      <c r="AH611" s="1" t="s">
        <v>555</v>
      </c>
      <c r="AI611" s="1" t="s">
        <v>11491</v>
      </c>
      <c r="AJ611" s="1" t="s">
        <v>324</v>
      </c>
      <c r="AK611" s="1" t="s">
        <v>12508</v>
      </c>
      <c r="AL611" s="1" t="s">
        <v>9124</v>
      </c>
      <c r="AM611" s="1" t="s">
        <v>5844</v>
      </c>
      <c r="AN611" s="1" t="str">
        <f t="shared" si="18"/>
        <v>2019</v>
      </c>
      <c r="AO611" s="1">
        <f t="shared" si="19"/>
        <v>12</v>
      </c>
      <c r="AP611" s="1" t="s">
        <v>79</v>
      </c>
      <c r="AQ611" s="1" t="s">
        <v>102</v>
      </c>
      <c r="AR611" s="1" t="s">
        <v>179</v>
      </c>
      <c r="AS611" s="1" t="s">
        <v>484</v>
      </c>
      <c r="AT611" s="1" t="s">
        <v>197</v>
      </c>
      <c r="AU611" s="1" t="s">
        <v>65</v>
      </c>
      <c r="AV611" s="1" t="s">
        <v>1922</v>
      </c>
      <c r="AW611" s="1"/>
      <c r="AX611" s="1"/>
    </row>
    <row r="612" spans="1:50">
      <c r="A612" s="1" t="s">
        <v>11494</v>
      </c>
      <c r="B612" s="1" t="s">
        <v>11493</v>
      </c>
      <c r="C612" s="1"/>
      <c r="D612" s="1"/>
      <c r="E612" s="1"/>
      <c r="F612" s="1"/>
      <c r="G612" s="1" t="s">
        <v>53</v>
      </c>
      <c r="H612" s="1"/>
      <c r="I612" s="1"/>
      <c r="J612" s="1" t="s">
        <v>54</v>
      </c>
      <c r="K612" s="1" t="s">
        <v>55</v>
      </c>
      <c r="L612" s="1" t="s">
        <v>116</v>
      </c>
      <c r="M612" s="1"/>
      <c r="N612" s="1"/>
      <c r="O612" s="1"/>
      <c r="P612" s="1"/>
      <c r="Q612" s="1"/>
      <c r="R612" s="1"/>
      <c r="S612" s="1"/>
      <c r="T612" s="1" t="s">
        <v>715</v>
      </c>
      <c r="U612" s="1" t="s">
        <v>53</v>
      </c>
      <c r="V612" s="1" t="s">
        <v>136</v>
      </c>
      <c r="W612" s="1" t="s">
        <v>50</v>
      </c>
      <c r="X612" s="1" t="s">
        <v>136</v>
      </c>
      <c r="Y612" s="1"/>
      <c r="Z612" s="1"/>
      <c r="AA612" s="1"/>
      <c r="AB612" s="1" t="s">
        <v>53</v>
      </c>
      <c r="AC612" s="1" t="s">
        <v>136</v>
      </c>
      <c r="AD612" s="1"/>
      <c r="AE612" s="1"/>
      <c r="AF612" s="1"/>
      <c r="AG612" s="1" t="s">
        <v>4039</v>
      </c>
      <c r="AH612" s="1" t="s">
        <v>136</v>
      </c>
      <c r="AI612" s="1" t="s">
        <v>11494</v>
      </c>
      <c r="AJ612" s="1" t="s">
        <v>584</v>
      </c>
      <c r="AK612" s="1" t="s">
        <v>6688</v>
      </c>
      <c r="AL612" s="1" t="s">
        <v>6688</v>
      </c>
      <c r="AM612" s="1" t="s">
        <v>11497</v>
      </c>
      <c r="AN612" s="1" t="str">
        <f t="shared" si="18"/>
        <v>2020</v>
      </c>
      <c r="AO612" s="1">
        <f t="shared" si="19"/>
        <v>37</v>
      </c>
      <c r="AP612" s="1" t="s">
        <v>60</v>
      </c>
      <c r="AQ612" s="1" t="s">
        <v>61</v>
      </c>
      <c r="AR612" s="1" t="s">
        <v>213</v>
      </c>
      <c r="AS612" s="1" t="s">
        <v>310</v>
      </c>
      <c r="AT612" s="1" t="s">
        <v>11496</v>
      </c>
      <c r="AU612" s="1" t="s">
        <v>417</v>
      </c>
      <c r="AV612" s="1" t="s">
        <v>1322</v>
      </c>
      <c r="AW612" s="1" t="s">
        <v>116</v>
      </c>
      <c r="AX612" s="1" t="s">
        <v>1674</v>
      </c>
    </row>
    <row r="613" spans="1:50">
      <c r="A613" s="1" t="s">
        <v>11499</v>
      </c>
      <c r="B613" s="1" t="s">
        <v>11498</v>
      </c>
      <c r="C613" s="1"/>
      <c r="D613" s="1"/>
      <c r="E613" s="1"/>
      <c r="F613" s="1"/>
      <c r="G613" s="1" t="s">
        <v>55</v>
      </c>
      <c r="H613" s="1"/>
      <c r="I613" s="1"/>
      <c r="J613" s="1" t="s">
        <v>54</v>
      </c>
      <c r="K613" s="1"/>
      <c r="L613" s="1"/>
      <c r="M613" s="1"/>
      <c r="N613" s="1"/>
      <c r="O613" s="1"/>
      <c r="P613" s="1"/>
      <c r="Q613" s="1"/>
      <c r="R613" s="1"/>
      <c r="S613" s="1"/>
      <c r="T613" s="1" t="s">
        <v>472</v>
      </c>
      <c r="U613" s="1"/>
      <c r="V613" s="1"/>
      <c r="W613" s="1"/>
      <c r="X613" s="1"/>
      <c r="Y613" s="1"/>
      <c r="Z613" s="1"/>
      <c r="AA613" s="1"/>
      <c r="AB613" s="1" t="s">
        <v>55</v>
      </c>
      <c r="AC613" s="1" t="s">
        <v>500</v>
      </c>
      <c r="AD613" s="1"/>
      <c r="AE613" s="1"/>
      <c r="AF613" s="1"/>
      <c r="AG613" s="1"/>
      <c r="AH613" s="1"/>
      <c r="AI613" s="1" t="s">
        <v>11499</v>
      </c>
      <c r="AJ613" s="1" t="s">
        <v>233</v>
      </c>
      <c r="AK613" s="1" t="s">
        <v>6688</v>
      </c>
      <c r="AL613" s="1" t="s">
        <v>6688</v>
      </c>
      <c r="AM613" s="1" t="s">
        <v>8134</v>
      </c>
      <c r="AN613" s="1" t="str">
        <f t="shared" si="18"/>
        <v>2020</v>
      </c>
      <c r="AO613" s="1">
        <f t="shared" si="19"/>
        <v>49</v>
      </c>
      <c r="AP613" s="1" t="s">
        <v>60</v>
      </c>
      <c r="AQ613" s="1" t="s">
        <v>61</v>
      </c>
      <c r="AR613" s="1" t="s">
        <v>388</v>
      </c>
      <c r="AS613" s="1" t="s">
        <v>219</v>
      </c>
      <c r="AT613" s="1" t="s">
        <v>1047</v>
      </c>
      <c r="AU613" s="1" t="s">
        <v>105</v>
      </c>
      <c r="AV613" s="1" t="s">
        <v>77</v>
      </c>
      <c r="AW613" s="1"/>
      <c r="AX613" s="1"/>
    </row>
    <row r="614" spans="1:50">
      <c r="A614" s="1" t="s">
        <v>11501</v>
      </c>
      <c r="B614" s="1" t="s">
        <v>11500</v>
      </c>
      <c r="C614" s="1"/>
      <c r="D614" s="1"/>
      <c r="E614" s="1"/>
      <c r="F614" s="1"/>
      <c r="G614" s="1" t="s">
        <v>55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 t="s">
        <v>55</v>
      </c>
      <c r="AC614" s="1"/>
      <c r="AD614" s="1"/>
      <c r="AE614" s="1"/>
      <c r="AF614" s="1"/>
      <c r="AG614" s="1"/>
      <c r="AH614" s="1"/>
      <c r="AI614" s="1" t="s">
        <v>11501</v>
      </c>
      <c r="AJ614" s="1" t="s">
        <v>136</v>
      </c>
      <c r="AK614" s="1" t="s">
        <v>6688</v>
      </c>
      <c r="AL614" s="1" t="s">
        <v>6688</v>
      </c>
      <c r="AM614" s="1" t="s">
        <v>5710</v>
      </c>
      <c r="AN614" s="1" t="str">
        <f t="shared" si="18"/>
        <v>2020</v>
      </c>
      <c r="AO614" s="1">
        <f t="shared" si="19"/>
        <v>50</v>
      </c>
      <c r="AP614" s="1" t="s">
        <v>60</v>
      </c>
      <c r="AQ614" s="1" t="s">
        <v>61</v>
      </c>
      <c r="AR614" s="1" t="s">
        <v>449</v>
      </c>
      <c r="AS614" s="1" t="s">
        <v>436</v>
      </c>
      <c r="AT614" s="1" t="s">
        <v>5428</v>
      </c>
      <c r="AU614" s="1" t="s">
        <v>105</v>
      </c>
      <c r="AV614" s="1" t="s">
        <v>77</v>
      </c>
      <c r="AW614" s="1"/>
      <c r="AX614" s="1"/>
    </row>
    <row r="615" spans="1:50">
      <c r="A615" s="1" t="s">
        <v>11508</v>
      </c>
      <c r="B615" s="1" t="s">
        <v>11507</v>
      </c>
      <c r="C615" s="1"/>
      <c r="D615" s="1"/>
      <c r="E615" s="1"/>
      <c r="F615" s="1"/>
      <c r="G615" s="1" t="s">
        <v>55</v>
      </c>
      <c r="H615" s="1"/>
      <c r="I615" s="1" t="s">
        <v>53</v>
      </c>
      <c r="J615" s="1"/>
      <c r="K615" s="1"/>
      <c r="L615" s="1"/>
      <c r="M615" s="1"/>
      <c r="N615" s="1"/>
      <c r="O615" s="1"/>
      <c r="P615" s="1"/>
      <c r="Q615" s="1"/>
      <c r="R615" s="1" t="s">
        <v>715</v>
      </c>
      <c r="S615" s="1" t="s">
        <v>219</v>
      </c>
      <c r="T615" s="1"/>
      <c r="U615" s="1"/>
      <c r="V615" s="1"/>
      <c r="W615" s="1"/>
      <c r="X615" s="1"/>
      <c r="Y615" s="1"/>
      <c r="Z615" s="1"/>
      <c r="AA615" s="1"/>
      <c r="AB615" s="1" t="s">
        <v>55</v>
      </c>
      <c r="AC615" s="1"/>
      <c r="AD615" s="1"/>
      <c r="AE615" s="1"/>
      <c r="AF615" s="1"/>
      <c r="AG615" s="1" t="s">
        <v>715</v>
      </c>
      <c r="AH615" s="1" t="s">
        <v>219</v>
      </c>
      <c r="AI615" s="1" t="s">
        <v>11508</v>
      </c>
      <c r="AJ615" s="1" t="s">
        <v>134</v>
      </c>
      <c r="AK615" s="1" t="s">
        <v>3721</v>
      </c>
      <c r="AL615" s="1" t="s">
        <v>3721</v>
      </c>
      <c r="AM615" s="1" t="s">
        <v>10646</v>
      </c>
      <c r="AN615" s="1" t="str">
        <f t="shared" si="18"/>
        <v>2020</v>
      </c>
      <c r="AO615" s="1">
        <f t="shared" si="19"/>
        <v>27</v>
      </c>
      <c r="AP615" s="1" t="s">
        <v>60</v>
      </c>
      <c r="AQ615" s="1" t="s">
        <v>61</v>
      </c>
      <c r="AR615" s="1" t="s">
        <v>255</v>
      </c>
      <c r="AS615" s="1" t="s">
        <v>136</v>
      </c>
      <c r="AT615" s="1" t="s">
        <v>9320</v>
      </c>
      <c r="AU615" s="1" t="s">
        <v>11137</v>
      </c>
      <c r="AV615" s="1" t="s">
        <v>1329</v>
      </c>
      <c r="AW615" s="1" t="s">
        <v>116</v>
      </c>
      <c r="AX615" s="1" t="s">
        <v>1674</v>
      </c>
    </row>
    <row r="616" spans="1:50">
      <c r="A616" s="1" t="s">
        <v>11511</v>
      </c>
      <c r="B616" s="1" t="s">
        <v>11510</v>
      </c>
      <c r="C616" s="1"/>
      <c r="D616" s="1"/>
      <c r="E616" s="1"/>
      <c r="F616" s="1"/>
      <c r="G616" s="1" t="s">
        <v>55</v>
      </c>
      <c r="H616" s="1"/>
      <c r="I616" s="1" t="s">
        <v>53</v>
      </c>
      <c r="J616" s="1" t="s">
        <v>54</v>
      </c>
      <c r="K616" s="1"/>
      <c r="L616" s="1"/>
      <c r="M616" s="1"/>
      <c r="N616" s="1"/>
      <c r="O616" s="1"/>
      <c r="P616" s="1"/>
      <c r="Q616" s="1"/>
      <c r="R616" s="1" t="s">
        <v>141</v>
      </c>
      <c r="S616" s="1" t="s">
        <v>382</v>
      </c>
      <c r="T616" s="1" t="s">
        <v>472</v>
      </c>
      <c r="U616" s="1"/>
      <c r="V616" s="1"/>
      <c r="W616" s="1"/>
      <c r="X616" s="1"/>
      <c r="Y616" s="1"/>
      <c r="Z616" s="1"/>
      <c r="AA616" s="1"/>
      <c r="AB616" s="1" t="s">
        <v>55</v>
      </c>
      <c r="AC616" s="1" t="s">
        <v>382</v>
      </c>
      <c r="AD616" s="1"/>
      <c r="AE616" s="1"/>
      <c r="AF616" s="1"/>
      <c r="AG616" s="1" t="s">
        <v>2095</v>
      </c>
      <c r="AH616" s="1" t="s">
        <v>382</v>
      </c>
      <c r="AI616" s="1" t="s">
        <v>11511</v>
      </c>
      <c r="AJ616" s="1" t="s">
        <v>189</v>
      </c>
      <c r="AK616" s="1" t="s">
        <v>3721</v>
      </c>
      <c r="AL616" s="1" t="s">
        <v>3721</v>
      </c>
      <c r="AM616" s="1" t="s">
        <v>11513</v>
      </c>
      <c r="AN616" s="1" t="str">
        <f t="shared" si="18"/>
        <v>2007</v>
      </c>
      <c r="AO616" s="1">
        <f t="shared" si="19"/>
        <v>34</v>
      </c>
      <c r="AP616" s="1" t="s">
        <v>60</v>
      </c>
      <c r="AQ616" s="1" t="s">
        <v>61</v>
      </c>
      <c r="AR616" s="1" t="s">
        <v>135</v>
      </c>
      <c r="AS616" s="1" t="s">
        <v>219</v>
      </c>
      <c r="AT616" s="1" t="s">
        <v>1597</v>
      </c>
      <c r="AU616" s="1"/>
      <c r="AV616" s="1" t="s">
        <v>1560</v>
      </c>
      <c r="AW616" s="1" t="s">
        <v>116</v>
      </c>
      <c r="AX616" s="1" t="s">
        <v>1674</v>
      </c>
    </row>
    <row r="617" spans="1:50">
      <c r="A617" s="1" t="s">
        <v>11517</v>
      </c>
      <c r="B617" s="1" t="s">
        <v>11516</v>
      </c>
      <c r="C617" s="1" t="s">
        <v>50</v>
      </c>
      <c r="D617" s="1" t="s">
        <v>125</v>
      </c>
      <c r="E617" s="1" t="s">
        <v>50</v>
      </c>
      <c r="F617" s="1" t="s">
        <v>414</v>
      </c>
      <c r="G617" s="1" t="s">
        <v>50</v>
      </c>
      <c r="H617" s="1" t="s">
        <v>141</v>
      </c>
      <c r="I617" s="1"/>
      <c r="J617" s="1" t="s">
        <v>54</v>
      </c>
      <c r="K617" s="1"/>
      <c r="L617" s="1"/>
      <c r="M617" s="1"/>
      <c r="N617" s="1"/>
      <c r="O617" s="1"/>
      <c r="P617" s="1"/>
      <c r="Q617" s="1" t="s">
        <v>63</v>
      </c>
      <c r="R617" s="1"/>
      <c r="S617" s="1"/>
      <c r="T617" s="1" t="s">
        <v>141</v>
      </c>
      <c r="U617" s="1"/>
      <c r="V617" s="1"/>
      <c r="W617" s="1"/>
      <c r="X617" s="1"/>
      <c r="Y617" s="1"/>
      <c r="Z617" s="1"/>
      <c r="AA617" s="1"/>
      <c r="AB617" s="1" t="s">
        <v>50</v>
      </c>
      <c r="AC617" s="1" t="s">
        <v>63</v>
      </c>
      <c r="AD617" s="1"/>
      <c r="AE617" s="1"/>
      <c r="AF617" s="1"/>
      <c r="AG617" s="1" t="s">
        <v>2810</v>
      </c>
      <c r="AH617" s="1" t="s">
        <v>63</v>
      </c>
      <c r="AI617" s="1" t="s">
        <v>11517</v>
      </c>
      <c r="AJ617" s="1" t="s">
        <v>136</v>
      </c>
      <c r="AK617" s="1" t="s">
        <v>3721</v>
      </c>
      <c r="AL617" s="1" t="s">
        <v>3721</v>
      </c>
      <c r="AM617" s="1"/>
      <c r="AN617" s="1" t="str">
        <f t="shared" si="18"/>
        <v>1900</v>
      </c>
      <c r="AO617" s="1">
        <f t="shared" si="19"/>
        <v>-70</v>
      </c>
      <c r="AP617" s="1" t="s">
        <v>60</v>
      </c>
      <c r="AQ617" s="1" t="s">
        <v>102</v>
      </c>
      <c r="AR617" s="1" t="s">
        <v>466</v>
      </c>
      <c r="AS617" s="1" t="s">
        <v>136</v>
      </c>
      <c r="AT617" s="1" t="s">
        <v>11519</v>
      </c>
      <c r="AU617" s="1" t="s">
        <v>114</v>
      </c>
      <c r="AV617" s="1"/>
      <c r="AW617" s="1"/>
      <c r="AX617" s="1"/>
    </row>
    <row r="618" spans="1:50">
      <c r="A618" s="1" t="s">
        <v>11521</v>
      </c>
      <c r="B618" s="1" t="s">
        <v>11520</v>
      </c>
      <c r="C618" s="1"/>
      <c r="D618" s="1"/>
      <c r="E618" s="1"/>
      <c r="F618" s="1"/>
      <c r="G618" s="1" t="s">
        <v>55</v>
      </c>
      <c r="H618" s="1"/>
      <c r="I618" s="1" t="s">
        <v>53</v>
      </c>
      <c r="J618" s="1" t="s">
        <v>54</v>
      </c>
      <c r="K618" s="1" t="s">
        <v>55</v>
      </c>
      <c r="L618" s="1" t="s">
        <v>116</v>
      </c>
      <c r="M618" s="1"/>
      <c r="N618" s="1"/>
      <c r="O618" s="1"/>
      <c r="P618" s="1"/>
      <c r="Q618" s="1"/>
      <c r="R618" s="1" t="s">
        <v>50</v>
      </c>
      <c r="S618" s="1" t="s">
        <v>273</v>
      </c>
      <c r="T618" s="1" t="s">
        <v>53</v>
      </c>
      <c r="U618" s="1" t="s">
        <v>247</v>
      </c>
      <c r="V618" s="1" t="s">
        <v>273</v>
      </c>
      <c r="W618" s="1" t="s">
        <v>99</v>
      </c>
      <c r="X618" s="1" t="s">
        <v>273</v>
      </c>
      <c r="Y618" s="1"/>
      <c r="Z618" s="1"/>
      <c r="AA618" s="1"/>
      <c r="AB618" s="1" t="s">
        <v>55</v>
      </c>
      <c r="AC618" s="1" t="s">
        <v>273</v>
      </c>
      <c r="AD618" s="1"/>
      <c r="AE618" s="1"/>
      <c r="AF618" s="1"/>
      <c r="AG618" s="1" t="s">
        <v>144</v>
      </c>
      <c r="AH618" s="1" t="s">
        <v>273</v>
      </c>
      <c r="AI618" s="1" t="s">
        <v>11521</v>
      </c>
      <c r="AJ618" s="1" t="s">
        <v>104</v>
      </c>
      <c r="AK618" s="1" t="s">
        <v>3721</v>
      </c>
      <c r="AL618" s="1" t="s">
        <v>3721</v>
      </c>
      <c r="AM618" s="1" t="s">
        <v>11523</v>
      </c>
      <c r="AN618" s="1" t="str">
        <f t="shared" si="18"/>
        <v>2010</v>
      </c>
      <c r="AO618" s="1">
        <f t="shared" si="19"/>
        <v>65</v>
      </c>
      <c r="AP618" s="1" t="s">
        <v>60</v>
      </c>
      <c r="AQ618" s="1" t="s">
        <v>61</v>
      </c>
      <c r="AR618" s="1" t="s">
        <v>150</v>
      </c>
      <c r="AS618" s="1" t="s">
        <v>81</v>
      </c>
      <c r="AT618" s="1" t="s">
        <v>1202</v>
      </c>
      <c r="AU618" s="1"/>
      <c r="AV618" s="1" t="s">
        <v>1329</v>
      </c>
      <c r="AW618" s="1"/>
      <c r="AX618" s="1"/>
    </row>
    <row r="619" spans="1:50">
      <c r="A619" s="1" t="s">
        <v>11528</v>
      </c>
      <c r="B619" s="1" t="s">
        <v>11527</v>
      </c>
      <c r="C619" s="1" t="s">
        <v>50</v>
      </c>
      <c r="D619" s="1" t="s">
        <v>125</v>
      </c>
      <c r="E619" s="1"/>
      <c r="F619" s="1"/>
      <c r="G619" s="1" t="s">
        <v>49</v>
      </c>
      <c r="H619" s="1" t="s">
        <v>986</v>
      </c>
      <c r="I619" s="1"/>
      <c r="J619" s="1"/>
      <c r="K619" s="1"/>
      <c r="L619" s="1"/>
      <c r="M619" s="1"/>
      <c r="N619" s="1"/>
      <c r="O619" s="1"/>
      <c r="P619" s="1"/>
      <c r="Q619" s="1" t="s">
        <v>273</v>
      </c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 t="s">
        <v>49</v>
      </c>
      <c r="AC619" s="1"/>
      <c r="AD619" s="1"/>
      <c r="AE619" s="1"/>
      <c r="AF619" s="1"/>
      <c r="AG619" s="1" t="s">
        <v>986</v>
      </c>
      <c r="AH619" s="1" t="s">
        <v>273</v>
      </c>
      <c r="AI619" s="1" t="s">
        <v>11528</v>
      </c>
      <c r="AJ619" s="1" t="s">
        <v>584</v>
      </c>
      <c r="AK619" s="1" t="s">
        <v>3721</v>
      </c>
      <c r="AL619" s="1" t="s">
        <v>3721</v>
      </c>
      <c r="AM619" s="1" t="s">
        <v>11530</v>
      </c>
      <c r="AN619" s="1" t="str">
        <f t="shared" si="18"/>
        <v>2010</v>
      </c>
      <c r="AO619" s="1">
        <f t="shared" si="19"/>
        <v>27</v>
      </c>
      <c r="AP619" s="1" t="s">
        <v>79</v>
      </c>
      <c r="AQ619" s="1" t="s">
        <v>61</v>
      </c>
      <c r="AR619" s="1" t="s">
        <v>646</v>
      </c>
      <c r="AS619" s="1" t="s">
        <v>219</v>
      </c>
      <c r="AT619" s="1" t="s">
        <v>11519</v>
      </c>
      <c r="AU619" s="1"/>
      <c r="AV619" s="1" t="s">
        <v>666</v>
      </c>
      <c r="AW619" s="1" t="s">
        <v>116</v>
      </c>
      <c r="AX619" s="1" t="s">
        <v>1674</v>
      </c>
    </row>
    <row r="620" spans="1:50">
      <c r="A620" s="1" t="s">
        <v>9578</v>
      </c>
      <c r="B620" s="1" t="s">
        <v>11582</v>
      </c>
      <c r="C620" s="1"/>
      <c r="D620" s="1"/>
      <c r="E620" s="1"/>
      <c r="F620" s="1"/>
      <c r="G620" s="1" t="s">
        <v>50</v>
      </c>
      <c r="H620" s="1"/>
      <c r="I620" s="1" t="s">
        <v>53</v>
      </c>
      <c r="J620" s="1" t="s">
        <v>54</v>
      </c>
      <c r="K620" s="1"/>
      <c r="L620" s="1"/>
      <c r="M620" s="1"/>
      <c r="N620" s="1"/>
      <c r="O620" s="1"/>
      <c r="P620" s="1"/>
      <c r="Q620" s="1"/>
      <c r="R620" s="1" t="s">
        <v>986</v>
      </c>
      <c r="S620" s="1" t="s">
        <v>382</v>
      </c>
      <c r="T620" s="1" t="s">
        <v>176</v>
      </c>
      <c r="U620" s="1"/>
      <c r="V620" s="1"/>
      <c r="W620" s="1"/>
      <c r="X620" s="1"/>
      <c r="Y620" s="1"/>
      <c r="Z620" s="1"/>
      <c r="AA620" s="1"/>
      <c r="AB620" s="1" t="s">
        <v>50</v>
      </c>
      <c r="AC620" s="1" t="s">
        <v>382</v>
      </c>
      <c r="AD620" s="1"/>
      <c r="AE620" s="1"/>
      <c r="AF620" s="1"/>
      <c r="AG620" s="1" t="s">
        <v>3534</v>
      </c>
      <c r="AH620" s="1" t="s">
        <v>382</v>
      </c>
      <c r="AI620" s="1" t="s">
        <v>9578</v>
      </c>
      <c r="AJ620" s="1" t="s">
        <v>584</v>
      </c>
      <c r="AK620" s="1" t="s">
        <v>10590</v>
      </c>
      <c r="AL620" s="1" t="s">
        <v>10590</v>
      </c>
      <c r="AM620" s="1" t="s">
        <v>11584</v>
      </c>
      <c r="AN620" s="1" t="str">
        <f t="shared" si="18"/>
        <v>2014</v>
      </c>
      <c r="AO620" s="1">
        <f t="shared" si="19"/>
        <v>31</v>
      </c>
      <c r="AP620" s="1" t="s">
        <v>60</v>
      </c>
      <c r="AQ620" s="1" t="s">
        <v>61</v>
      </c>
      <c r="AR620" s="1" t="s">
        <v>119</v>
      </c>
      <c r="AS620" s="1" t="s">
        <v>189</v>
      </c>
      <c r="AT620" s="1" t="s">
        <v>811</v>
      </c>
      <c r="AU620" s="1" t="s">
        <v>105</v>
      </c>
      <c r="AV620" s="1" t="s">
        <v>1329</v>
      </c>
      <c r="AW620" s="1" t="s">
        <v>116</v>
      </c>
      <c r="AX620" s="1" t="s">
        <v>1674</v>
      </c>
    </row>
    <row r="621" spans="1:50">
      <c r="A621" s="1" t="s">
        <v>11586</v>
      </c>
      <c r="B621" s="1" t="s">
        <v>11585</v>
      </c>
      <c r="C621" s="1" t="s">
        <v>50</v>
      </c>
      <c r="D621" s="1" t="s">
        <v>125</v>
      </c>
      <c r="E621" s="1"/>
      <c r="F621" s="1"/>
      <c r="G621" s="1" t="s">
        <v>54</v>
      </c>
      <c r="H621" s="1" t="s">
        <v>2810</v>
      </c>
      <c r="I621" s="1"/>
      <c r="J621" s="1"/>
      <c r="K621" s="1"/>
      <c r="L621" s="1"/>
      <c r="M621" s="1"/>
      <c r="N621" s="1"/>
      <c r="O621" s="1"/>
      <c r="P621" s="1"/>
      <c r="Q621" s="1" t="s">
        <v>273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 t="s">
        <v>54</v>
      </c>
      <c r="AC621" s="1"/>
      <c r="AD621" s="1"/>
      <c r="AE621" s="1"/>
      <c r="AF621" s="1"/>
      <c r="AG621" s="1" t="s">
        <v>2810</v>
      </c>
      <c r="AH621" s="1" t="s">
        <v>273</v>
      </c>
      <c r="AI621" s="1" t="s">
        <v>11586</v>
      </c>
      <c r="AJ621" s="1" t="s">
        <v>247</v>
      </c>
      <c r="AK621" s="1" t="s">
        <v>10590</v>
      </c>
      <c r="AL621" s="1" t="s">
        <v>10590</v>
      </c>
      <c r="AM621" s="1" t="s">
        <v>7856</v>
      </c>
      <c r="AN621" s="1" t="str">
        <f t="shared" si="18"/>
        <v>2020</v>
      </c>
      <c r="AO621" s="1">
        <f t="shared" si="19"/>
        <v>15</v>
      </c>
      <c r="AP621" s="1" t="s">
        <v>79</v>
      </c>
      <c r="AQ621" s="1" t="s">
        <v>61</v>
      </c>
      <c r="AR621" s="1" t="s">
        <v>988</v>
      </c>
      <c r="AS621" s="1" t="s">
        <v>382</v>
      </c>
      <c r="AT621" s="1" t="s">
        <v>10823</v>
      </c>
      <c r="AU621" s="1" t="s">
        <v>65</v>
      </c>
      <c r="AV621" s="1" t="s">
        <v>666</v>
      </c>
      <c r="AW621" s="1" t="s">
        <v>116</v>
      </c>
      <c r="AX621" s="1" t="s">
        <v>1674</v>
      </c>
    </row>
    <row r="622" spans="1:50">
      <c r="A622" s="1" t="s">
        <v>11609</v>
      </c>
      <c r="B622" s="1" t="s">
        <v>11608</v>
      </c>
      <c r="C622" s="1"/>
      <c r="D622" s="1"/>
      <c r="E622" s="1"/>
      <c r="F622" s="1"/>
      <c r="G622" s="1" t="s">
        <v>54</v>
      </c>
      <c r="H622" s="1"/>
      <c r="I622" s="1" t="s">
        <v>53</v>
      </c>
      <c r="J622" s="1"/>
      <c r="K622" s="1"/>
      <c r="L622" s="1"/>
      <c r="M622" s="1"/>
      <c r="N622" s="1"/>
      <c r="O622" s="1"/>
      <c r="P622" s="1"/>
      <c r="Q622" s="1"/>
      <c r="R622" s="1" t="s">
        <v>715</v>
      </c>
      <c r="S622" s="1" t="s">
        <v>219</v>
      </c>
      <c r="T622" s="1"/>
      <c r="U622" s="1"/>
      <c r="V622" s="1"/>
      <c r="W622" s="1"/>
      <c r="X622" s="1"/>
      <c r="Y622" s="1"/>
      <c r="Z622" s="1"/>
      <c r="AA622" s="1"/>
      <c r="AB622" s="1" t="s">
        <v>54</v>
      </c>
      <c r="AC622" s="1"/>
      <c r="AD622" s="1"/>
      <c r="AE622" s="1"/>
      <c r="AF622" s="1"/>
      <c r="AG622" s="1"/>
      <c r="AH622" s="1"/>
      <c r="AI622" s="1" t="s">
        <v>11609</v>
      </c>
      <c r="AJ622" s="1" t="s">
        <v>479</v>
      </c>
      <c r="AK622" s="1" t="s">
        <v>10590</v>
      </c>
      <c r="AL622" s="1" t="s">
        <v>10590</v>
      </c>
      <c r="AM622" s="1" t="s">
        <v>7043</v>
      </c>
      <c r="AN622" s="1" t="str">
        <f t="shared" si="18"/>
        <v>2020</v>
      </c>
      <c r="AO622" s="1">
        <f t="shared" si="19"/>
        <v>19</v>
      </c>
      <c r="AP622" s="1" t="s">
        <v>60</v>
      </c>
      <c r="AQ622" s="1" t="s">
        <v>61</v>
      </c>
      <c r="AR622" s="1" t="s">
        <v>89</v>
      </c>
      <c r="AS622" s="1" t="s">
        <v>256</v>
      </c>
      <c r="AT622" s="1" t="s">
        <v>969</v>
      </c>
      <c r="AU622" s="1" t="s">
        <v>65</v>
      </c>
      <c r="AV622" s="1" t="s">
        <v>948</v>
      </c>
      <c r="AW622" s="1" t="s">
        <v>55</v>
      </c>
      <c r="AX622" s="1" t="s">
        <v>475</v>
      </c>
    </row>
    <row r="623" spans="1:50">
      <c r="A623" s="1" t="s">
        <v>11612</v>
      </c>
      <c r="B623" s="1" t="s">
        <v>11611</v>
      </c>
      <c r="C623" s="1"/>
      <c r="D623" s="1"/>
      <c r="E623" s="1"/>
      <c r="F623" s="1"/>
      <c r="G623" s="1" t="s">
        <v>55</v>
      </c>
      <c r="H623" s="1"/>
      <c r="I623" s="1" t="s">
        <v>53</v>
      </c>
      <c r="J623" s="1"/>
      <c r="K623" s="1"/>
      <c r="L623" s="1"/>
      <c r="M623" s="1"/>
      <c r="N623" s="1"/>
      <c r="O623" s="1"/>
      <c r="P623" s="1"/>
      <c r="Q623" s="1"/>
      <c r="R623" s="1" t="s">
        <v>715</v>
      </c>
      <c r="S623" s="1" t="s">
        <v>382</v>
      </c>
      <c r="T623" s="1"/>
      <c r="U623" s="1"/>
      <c r="V623" s="1"/>
      <c r="W623" s="1"/>
      <c r="X623" s="1"/>
      <c r="Y623" s="1"/>
      <c r="Z623" s="1"/>
      <c r="AA623" s="1"/>
      <c r="AB623" s="1" t="s">
        <v>55</v>
      </c>
      <c r="AC623" s="1"/>
      <c r="AD623" s="1"/>
      <c r="AE623" s="1"/>
      <c r="AF623" s="1"/>
      <c r="AG623" s="1" t="s">
        <v>715</v>
      </c>
      <c r="AH623" s="1" t="s">
        <v>382</v>
      </c>
      <c r="AI623" s="1" t="s">
        <v>11612</v>
      </c>
      <c r="AJ623" s="1" t="s">
        <v>134</v>
      </c>
      <c r="AK623" s="1" t="s">
        <v>10590</v>
      </c>
      <c r="AL623" s="1" t="s">
        <v>10590</v>
      </c>
      <c r="AM623" s="1" t="s">
        <v>9585</v>
      </c>
      <c r="AN623" s="1" t="str">
        <f t="shared" si="18"/>
        <v>2020</v>
      </c>
      <c r="AO623" s="1">
        <f t="shared" si="19"/>
        <v>27</v>
      </c>
      <c r="AP623" s="1" t="s">
        <v>60</v>
      </c>
      <c r="AQ623" s="1" t="s">
        <v>61</v>
      </c>
      <c r="AR623" s="1" t="s">
        <v>255</v>
      </c>
      <c r="AS623" s="1" t="s">
        <v>256</v>
      </c>
      <c r="AT623" s="1" t="s">
        <v>257</v>
      </c>
      <c r="AU623" s="1"/>
      <c r="AV623" s="1" t="s">
        <v>1329</v>
      </c>
      <c r="AW623" s="1" t="s">
        <v>116</v>
      </c>
      <c r="AX623" s="1" t="s">
        <v>1674</v>
      </c>
    </row>
    <row r="624" spans="1:50">
      <c r="A624" s="1" t="s">
        <v>11615</v>
      </c>
      <c r="B624" s="1" t="s">
        <v>11614</v>
      </c>
      <c r="C624" s="1"/>
      <c r="D624" s="1"/>
      <c r="E624" s="1"/>
      <c r="F624" s="1"/>
      <c r="G624" s="1" t="s">
        <v>50</v>
      </c>
      <c r="H624" s="1"/>
      <c r="I624" s="1"/>
      <c r="J624" s="1" t="s">
        <v>54</v>
      </c>
      <c r="K624" s="1" t="s">
        <v>55</v>
      </c>
      <c r="L624" s="1" t="s">
        <v>116</v>
      </c>
      <c r="M624" s="1"/>
      <c r="N624" s="1"/>
      <c r="O624" s="1" t="s">
        <v>108</v>
      </c>
      <c r="P624" s="1" t="s">
        <v>114</v>
      </c>
      <c r="Q624" s="1"/>
      <c r="R624" s="1"/>
      <c r="S624" s="1"/>
      <c r="T624" s="1" t="s">
        <v>141</v>
      </c>
      <c r="U624" s="1" t="s">
        <v>472</v>
      </c>
      <c r="V624" s="1" t="s">
        <v>273</v>
      </c>
      <c r="W624" s="1" t="s">
        <v>148</v>
      </c>
      <c r="X624" s="1" t="s">
        <v>273</v>
      </c>
      <c r="Y624" s="1"/>
      <c r="Z624" s="1"/>
      <c r="AA624" s="1" t="s">
        <v>141</v>
      </c>
      <c r="AB624" s="1" t="s">
        <v>50</v>
      </c>
      <c r="AC624" s="1" t="s">
        <v>273</v>
      </c>
      <c r="AD624" s="1"/>
      <c r="AE624" s="1"/>
      <c r="AF624" s="1" t="s">
        <v>136</v>
      </c>
      <c r="AG624" s="1" t="s">
        <v>8173</v>
      </c>
      <c r="AH624" s="1" t="s">
        <v>273</v>
      </c>
      <c r="AI624" s="1" t="s">
        <v>11615</v>
      </c>
      <c r="AJ624" s="1" t="s">
        <v>530</v>
      </c>
      <c r="AK624" s="1" t="s">
        <v>10590</v>
      </c>
      <c r="AL624" s="1" t="s">
        <v>10590</v>
      </c>
      <c r="AM624" s="1" t="s">
        <v>11617</v>
      </c>
      <c r="AN624" s="1" t="str">
        <f t="shared" si="18"/>
        <v>2016</v>
      </c>
      <c r="AO624" s="1">
        <f t="shared" si="19"/>
        <v>29</v>
      </c>
      <c r="AP624" s="1" t="s">
        <v>79</v>
      </c>
      <c r="AQ624" s="1" t="s">
        <v>61</v>
      </c>
      <c r="AR624" s="1" t="s">
        <v>103</v>
      </c>
      <c r="AS624" s="1" t="s">
        <v>1394</v>
      </c>
      <c r="AT624" s="1" t="s">
        <v>369</v>
      </c>
      <c r="AU624" s="1" t="s">
        <v>417</v>
      </c>
      <c r="AV624" s="1" t="s">
        <v>288</v>
      </c>
      <c r="AW624" s="1" t="s">
        <v>116</v>
      </c>
      <c r="AX624" s="1" t="s">
        <v>1674</v>
      </c>
    </row>
    <row r="625" spans="1:50">
      <c r="A625" s="1" t="s">
        <v>3286</v>
      </c>
      <c r="B625" s="1" t="s">
        <v>11620</v>
      </c>
      <c r="C625" s="1"/>
      <c r="D625" s="1"/>
      <c r="E625" s="1"/>
      <c r="F625" s="1"/>
      <c r="G625" s="1" t="s">
        <v>55</v>
      </c>
      <c r="H625" s="1" t="s">
        <v>644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 t="s">
        <v>8037</v>
      </c>
      <c r="X625" s="1"/>
      <c r="Y625" s="1"/>
      <c r="Z625" s="1"/>
      <c r="AA625" s="1"/>
      <c r="AB625" s="1" t="s">
        <v>55</v>
      </c>
      <c r="AC625" s="1"/>
      <c r="AD625" s="1"/>
      <c r="AE625" s="1"/>
      <c r="AF625" s="1"/>
      <c r="AG625" s="1" t="s">
        <v>555</v>
      </c>
      <c r="AH625" s="1"/>
      <c r="AI625" s="1" t="s">
        <v>3286</v>
      </c>
      <c r="AJ625" s="1" t="s">
        <v>149</v>
      </c>
      <c r="AK625" s="1" t="s">
        <v>10590</v>
      </c>
      <c r="AL625" s="1" t="s">
        <v>11621</v>
      </c>
      <c r="AM625" s="1" t="s">
        <v>7911</v>
      </c>
      <c r="AN625" s="1" t="str">
        <f t="shared" si="18"/>
        <v>2011</v>
      </c>
      <c r="AO625" s="1">
        <f t="shared" si="19"/>
        <v>35</v>
      </c>
      <c r="AP625" s="1" t="s">
        <v>60</v>
      </c>
      <c r="AQ625" s="1" t="s">
        <v>61</v>
      </c>
      <c r="AR625" s="1"/>
      <c r="AS625" s="1"/>
      <c r="AT625" s="1"/>
      <c r="AU625" s="1" t="s">
        <v>1814</v>
      </c>
      <c r="AV625" s="1" t="s">
        <v>747</v>
      </c>
      <c r="AW625" s="1"/>
      <c r="AX625" s="1"/>
    </row>
    <row r="626" spans="1:50">
      <c r="A626" s="1" t="s">
        <v>11625</v>
      </c>
      <c r="B626" s="1" t="s">
        <v>11624</v>
      </c>
      <c r="C626" s="1"/>
      <c r="D626" s="1"/>
      <c r="E626" s="1"/>
      <c r="F626" s="1"/>
      <c r="G626" s="1" t="s">
        <v>55</v>
      </c>
      <c r="H626" s="1"/>
      <c r="I626" s="1" t="s">
        <v>53</v>
      </c>
      <c r="J626" s="1"/>
      <c r="K626" s="1"/>
      <c r="L626" s="1"/>
      <c r="M626" s="1"/>
      <c r="N626" s="1"/>
      <c r="O626" s="1"/>
      <c r="P626" s="1"/>
      <c r="Q626" s="1"/>
      <c r="R626" s="1" t="s">
        <v>141</v>
      </c>
      <c r="S626" s="1" t="s">
        <v>136</v>
      </c>
      <c r="T626" s="1"/>
      <c r="U626" s="1"/>
      <c r="V626" s="1"/>
      <c r="W626" s="1"/>
      <c r="X626" s="1"/>
      <c r="Y626" s="1"/>
      <c r="Z626" s="1"/>
      <c r="AA626" s="1"/>
      <c r="AB626" s="1" t="s">
        <v>55</v>
      </c>
      <c r="AC626" s="1"/>
      <c r="AD626" s="1"/>
      <c r="AE626" s="1"/>
      <c r="AF626" s="1"/>
      <c r="AG626" s="1" t="s">
        <v>141</v>
      </c>
      <c r="AH626" s="1" t="s">
        <v>136</v>
      </c>
      <c r="AI626" s="1" t="s">
        <v>11625</v>
      </c>
      <c r="AJ626" s="1" t="s">
        <v>78</v>
      </c>
      <c r="AK626" s="1" t="s">
        <v>335</v>
      </c>
      <c r="AL626" s="1" t="s">
        <v>335</v>
      </c>
      <c r="AM626" s="1" t="s">
        <v>11627</v>
      </c>
      <c r="AN626" s="1" t="str">
        <f t="shared" si="18"/>
        <v>2020</v>
      </c>
      <c r="AO626" s="1">
        <f t="shared" si="19"/>
        <v>29</v>
      </c>
      <c r="AP626" s="1" t="s">
        <v>60</v>
      </c>
      <c r="AQ626" s="1" t="s">
        <v>205</v>
      </c>
      <c r="AR626" s="1" t="s">
        <v>432</v>
      </c>
      <c r="AS626" s="1" t="s">
        <v>219</v>
      </c>
      <c r="AT626" s="1" t="s">
        <v>5893</v>
      </c>
      <c r="AU626" s="1" t="s">
        <v>5916</v>
      </c>
      <c r="AV626" s="1" t="s">
        <v>56</v>
      </c>
      <c r="AW626" s="1"/>
      <c r="AX626" s="1"/>
    </row>
    <row r="627" spans="1:50">
      <c r="A627" s="1" t="s">
        <v>11629</v>
      </c>
      <c r="B627" s="1" t="s">
        <v>11628</v>
      </c>
      <c r="C627" s="1"/>
      <c r="D627" s="1"/>
      <c r="E627" s="1"/>
      <c r="F627" s="1"/>
      <c r="G627" s="1" t="s">
        <v>53</v>
      </c>
      <c r="H627" s="1"/>
      <c r="I627" s="1" t="s">
        <v>53</v>
      </c>
      <c r="J627" s="1"/>
      <c r="K627" s="1"/>
      <c r="L627" s="1" t="s">
        <v>116</v>
      </c>
      <c r="M627" s="1"/>
      <c r="N627" s="1"/>
      <c r="O627" s="1"/>
      <c r="P627" s="1"/>
      <c r="Q627" s="1"/>
      <c r="R627" s="1" t="s">
        <v>2810</v>
      </c>
      <c r="S627" s="1" t="s">
        <v>382</v>
      </c>
      <c r="T627" s="1"/>
      <c r="U627" s="1"/>
      <c r="V627" s="1"/>
      <c r="W627" s="1" t="s">
        <v>2810</v>
      </c>
      <c r="X627" s="1" t="s">
        <v>382</v>
      </c>
      <c r="Y627" s="1"/>
      <c r="Z627" s="1"/>
      <c r="AA627" s="1"/>
      <c r="AB627" s="1" t="s">
        <v>53</v>
      </c>
      <c r="AC627" s="1"/>
      <c r="AD627" s="1"/>
      <c r="AE627" s="1"/>
      <c r="AF627" s="1"/>
      <c r="AG627" s="1" t="s">
        <v>3072</v>
      </c>
      <c r="AH627" s="1" t="s">
        <v>382</v>
      </c>
      <c r="AI627" s="1" t="s">
        <v>11629</v>
      </c>
      <c r="AJ627" s="1" t="s">
        <v>1152</v>
      </c>
      <c r="AK627" s="1" t="s">
        <v>335</v>
      </c>
      <c r="AL627" s="1" t="s">
        <v>335</v>
      </c>
      <c r="AM627" s="1" t="s">
        <v>11631</v>
      </c>
      <c r="AN627" s="1" t="str">
        <f t="shared" si="18"/>
        <v>2019</v>
      </c>
      <c r="AO627" s="1">
        <f t="shared" si="19"/>
        <v>76</v>
      </c>
      <c r="AP627" s="1" t="s">
        <v>60</v>
      </c>
      <c r="AQ627" s="1" t="s">
        <v>61</v>
      </c>
      <c r="AR627" s="1" t="s">
        <v>150</v>
      </c>
      <c r="AS627" s="1" t="s">
        <v>375</v>
      </c>
      <c r="AT627" s="1" t="s">
        <v>1645</v>
      </c>
      <c r="AU627" s="1" t="s">
        <v>311</v>
      </c>
      <c r="AV627" s="1" t="s">
        <v>11632</v>
      </c>
      <c r="AW627" s="1" t="s">
        <v>116</v>
      </c>
      <c r="AX627" s="1" t="s">
        <v>1674</v>
      </c>
    </row>
    <row r="628" spans="1:50">
      <c r="A628" s="1" t="s">
        <v>11646</v>
      </c>
      <c r="B628" s="1" t="s">
        <v>11645</v>
      </c>
      <c r="C628" s="1"/>
      <c r="D628" s="1"/>
      <c r="E628" s="1"/>
      <c r="F628" s="1"/>
      <c r="G628" s="1" t="s">
        <v>55</v>
      </c>
      <c r="H628" s="1"/>
      <c r="I628" s="1"/>
      <c r="J628" s="1"/>
      <c r="K628" s="1" t="s">
        <v>55</v>
      </c>
      <c r="L628" s="1" t="s">
        <v>116</v>
      </c>
      <c r="M628" s="1"/>
      <c r="N628" s="1"/>
      <c r="O628" s="1"/>
      <c r="P628" s="1"/>
      <c r="Q628" s="1"/>
      <c r="R628" s="1"/>
      <c r="S628" s="1"/>
      <c r="T628" s="1"/>
      <c r="U628" s="1" t="s">
        <v>3946</v>
      </c>
      <c r="V628" s="1" t="s">
        <v>273</v>
      </c>
      <c r="W628" s="1" t="s">
        <v>53</v>
      </c>
      <c r="X628" s="1" t="s">
        <v>273</v>
      </c>
      <c r="Y628" s="1"/>
      <c r="Z628" s="1"/>
      <c r="AA628" s="1"/>
      <c r="AB628" s="1" t="s">
        <v>55</v>
      </c>
      <c r="AC628" s="1"/>
      <c r="AD628" s="1"/>
      <c r="AE628" s="1"/>
      <c r="AF628" s="1"/>
      <c r="AG628" s="1" t="s">
        <v>5958</v>
      </c>
      <c r="AH628" s="1" t="s">
        <v>273</v>
      </c>
      <c r="AI628" s="1" t="s">
        <v>11646</v>
      </c>
      <c r="AJ628" s="1" t="s">
        <v>464</v>
      </c>
      <c r="AK628" s="1" t="s">
        <v>335</v>
      </c>
      <c r="AL628" s="1" t="s">
        <v>335</v>
      </c>
      <c r="AM628" s="1" t="s">
        <v>3458</v>
      </c>
      <c r="AN628" s="1" t="str">
        <f t="shared" si="18"/>
        <v>2018</v>
      </c>
      <c r="AO628" s="1">
        <f t="shared" si="19"/>
        <v>29</v>
      </c>
      <c r="AP628" s="1" t="s">
        <v>79</v>
      </c>
      <c r="AQ628" s="1" t="s">
        <v>61</v>
      </c>
      <c r="AR628" s="1" t="s">
        <v>103</v>
      </c>
      <c r="AS628" s="1" t="s">
        <v>351</v>
      </c>
      <c r="AT628" s="1" t="s">
        <v>5621</v>
      </c>
      <c r="AU628" s="1" t="s">
        <v>105</v>
      </c>
      <c r="AV628" s="1" t="s">
        <v>8742</v>
      </c>
      <c r="AW628" s="1"/>
      <c r="AX628" s="1"/>
    </row>
    <row r="629" spans="1:50">
      <c r="A629" s="1" t="s">
        <v>11649</v>
      </c>
      <c r="B629" s="1" t="s">
        <v>11648</v>
      </c>
      <c r="C629" s="1"/>
      <c r="D629" s="1"/>
      <c r="E629" s="1"/>
      <c r="F629" s="1"/>
      <c r="G629" s="1" t="s">
        <v>55</v>
      </c>
      <c r="H629" s="1"/>
      <c r="I629" s="1" t="s">
        <v>53</v>
      </c>
      <c r="J629" s="1" t="s">
        <v>54</v>
      </c>
      <c r="K629" s="1" t="s">
        <v>55</v>
      </c>
      <c r="L629" s="1"/>
      <c r="M629" s="1"/>
      <c r="N629" s="1"/>
      <c r="O629" s="1"/>
      <c r="P629" s="1"/>
      <c r="Q629" s="1"/>
      <c r="R629" s="1" t="s">
        <v>715</v>
      </c>
      <c r="S629" s="1" t="s">
        <v>136</v>
      </c>
      <c r="T629" s="1" t="s">
        <v>986</v>
      </c>
      <c r="U629" s="1" t="s">
        <v>50</v>
      </c>
      <c r="V629" s="1" t="s">
        <v>136</v>
      </c>
      <c r="W629" s="1"/>
      <c r="X629" s="1"/>
      <c r="Y629" s="1"/>
      <c r="Z629" s="1"/>
      <c r="AA629" s="1"/>
      <c r="AB629" s="1" t="s">
        <v>55</v>
      </c>
      <c r="AC629" s="1" t="s">
        <v>136</v>
      </c>
      <c r="AD629" s="1"/>
      <c r="AE629" s="1"/>
      <c r="AF629" s="1"/>
      <c r="AG629" s="1" t="s">
        <v>3535</v>
      </c>
      <c r="AH629" s="1" t="s">
        <v>136</v>
      </c>
      <c r="AI629" s="1" t="s">
        <v>11649</v>
      </c>
      <c r="AJ629" s="1" t="s">
        <v>108</v>
      </c>
      <c r="AK629" s="1" t="s">
        <v>335</v>
      </c>
      <c r="AL629" s="1" t="s">
        <v>335</v>
      </c>
      <c r="AM629" s="1" t="s">
        <v>4291</v>
      </c>
      <c r="AN629" s="1" t="str">
        <f t="shared" si="18"/>
        <v>2017</v>
      </c>
      <c r="AO629" s="1">
        <f t="shared" si="19"/>
        <v>5</v>
      </c>
      <c r="AP629" s="1" t="s">
        <v>79</v>
      </c>
      <c r="AQ629" s="1" t="s">
        <v>61</v>
      </c>
      <c r="AR629" s="1" t="s">
        <v>1271</v>
      </c>
      <c r="AS629" s="1" t="s">
        <v>63</v>
      </c>
      <c r="AT629" s="1" t="s">
        <v>7766</v>
      </c>
      <c r="AU629" s="1" t="s">
        <v>65</v>
      </c>
      <c r="AV629" s="1" t="s">
        <v>1560</v>
      </c>
      <c r="AW629" s="1"/>
      <c r="AX629" s="1"/>
    </row>
    <row r="630" spans="1:50">
      <c r="A630" s="1" t="s">
        <v>11747</v>
      </c>
      <c r="B630" s="1" t="s">
        <v>11746</v>
      </c>
      <c r="C630" s="1"/>
      <c r="D630" s="1"/>
      <c r="E630" s="1"/>
      <c r="F630" s="1"/>
      <c r="G630" s="1" t="s">
        <v>54</v>
      </c>
      <c r="H630" s="1"/>
      <c r="I630" s="1" t="s">
        <v>53</v>
      </c>
      <c r="J630" s="1" t="s">
        <v>54</v>
      </c>
      <c r="K630" s="1" t="s">
        <v>55</v>
      </c>
      <c r="L630" s="1" t="s">
        <v>116</v>
      </c>
      <c r="M630" s="1"/>
      <c r="N630" s="1"/>
      <c r="O630" s="1"/>
      <c r="P630" s="1"/>
      <c r="Q630" s="1"/>
      <c r="R630" s="1" t="s">
        <v>715</v>
      </c>
      <c r="S630" s="1" t="s">
        <v>63</v>
      </c>
      <c r="T630" s="1" t="s">
        <v>715</v>
      </c>
      <c r="U630" s="1" t="s">
        <v>986</v>
      </c>
      <c r="V630" s="1" t="s">
        <v>136</v>
      </c>
      <c r="W630" s="1" t="s">
        <v>986</v>
      </c>
      <c r="X630" s="1" t="s">
        <v>136</v>
      </c>
      <c r="Y630" s="1"/>
      <c r="Z630" s="1"/>
      <c r="AA630" s="1"/>
      <c r="AB630" s="1" t="s">
        <v>54</v>
      </c>
      <c r="AC630" s="1" t="s">
        <v>136</v>
      </c>
      <c r="AD630" s="1"/>
      <c r="AE630" s="1"/>
      <c r="AF630" s="1"/>
      <c r="AG630" s="1" t="s">
        <v>3072</v>
      </c>
      <c r="AH630" s="1" t="s">
        <v>136</v>
      </c>
      <c r="AI630" s="1" t="s">
        <v>11747</v>
      </c>
      <c r="AJ630" s="1" t="s">
        <v>1343</v>
      </c>
      <c r="AK630" s="1" t="s">
        <v>9305</v>
      </c>
      <c r="AL630" s="1" t="s">
        <v>9305</v>
      </c>
      <c r="AM630" s="1" t="s">
        <v>3668</v>
      </c>
      <c r="AN630" s="1" t="str">
        <f t="shared" si="18"/>
        <v>2018</v>
      </c>
      <c r="AO630" s="1">
        <f t="shared" si="19"/>
        <v>39</v>
      </c>
      <c r="AP630" s="1" t="s">
        <v>79</v>
      </c>
      <c r="AQ630" s="1" t="s">
        <v>102</v>
      </c>
      <c r="AR630" s="1" t="s">
        <v>103</v>
      </c>
      <c r="AS630" s="1" t="s">
        <v>4433</v>
      </c>
      <c r="AT630" s="1" t="s">
        <v>11749</v>
      </c>
      <c r="AU630" s="1" t="s">
        <v>105</v>
      </c>
      <c r="AV630" s="1" t="s">
        <v>304</v>
      </c>
      <c r="AW630" s="1"/>
      <c r="AX630" s="1"/>
    </row>
    <row r="631" spans="1:50">
      <c r="A631" s="1" t="s">
        <v>11751</v>
      </c>
      <c r="B631" s="1" t="s">
        <v>11750</v>
      </c>
      <c r="C631" s="1"/>
      <c r="D631" s="1"/>
      <c r="E631" s="1"/>
      <c r="F631" s="1"/>
      <c r="G631" s="1" t="s">
        <v>55</v>
      </c>
      <c r="H631" s="1"/>
      <c r="I631" s="1" t="s">
        <v>53</v>
      </c>
      <c r="J631" s="1" t="s">
        <v>54</v>
      </c>
      <c r="K631" s="1" t="s">
        <v>55</v>
      </c>
      <c r="L631" s="1"/>
      <c r="M631" s="1"/>
      <c r="N631" s="1"/>
      <c r="O631" s="1"/>
      <c r="P631" s="1"/>
      <c r="Q631" s="1"/>
      <c r="R631" s="1" t="s">
        <v>715</v>
      </c>
      <c r="S631" s="1" t="s">
        <v>63</v>
      </c>
      <c r="T631" s="1" t="s">
        <v>715</v>
      </c>
      <c r="U631" s="1" t="s">
        <v>141</v>
      </c>
      <c r="V631" s="1" t="s">
        <v>63</v>
      </c>
      <c r="W631" s="1"/>
      <c r="X631" s="1"/>
      <c r="Y631" s="1"/>
      <c r="Z631" s="1"/>
      <c r="AA631" s="1"/>
      <c r="AB631" s="1" t="s">
        <v>55</v>
      </c>
      <c r="AC631" s="1" t="s">
        <v>63</v>
      </c>
      <c r="AD631" s="1"/>
      <c r="AE631" s="1"/>
      <c r="AF631" s="1"/>
      <c r="AG631" s="1" t="s">
        <v>2810</v>
      </c>
      <c r="AH631" s="1" t="s">
        <v>63</v>
      </c>
      <c r="AI631" s="1" t="s">
        <v>11751</v>
      </c>
      <c r="AJ631" s="1" t="s">
        <v>247</v>
      </c>
      <c r="AK631" s="1" t="s">
        <v>9305</v>
      </c>
      <c r="AL631" s="1" t="s">
        <v>9305</v>
      </c>
      <c r="AM631" s="1" t="s">
        <v>1699</v>
      </c>
      <c r="AN631" s="1" t="str">
        <f t="shared" si="18"/>
        <v>2019</v>
      </c>
      <c r="AO631" s="1">
        <f t="shared" si="19"/>
        <v>14</v>
      </c>
      <c r="AP631" s="1" t="s">
        <v>79</v>
      </c>
      <c r="AQ631" s="1" t="s">
        <v>102</v>
      </c>
      <c r="AR631" s="1" t="s">
        <v>840</v>
      </c>
      <c r="AS631" s="1" t="s">
        <v>599</v>
      </c>
      <c r="AT631" s="1" t="s">
        <v>10510</v>
      </c>
      <c r="AU631" s="1" t="s">
        <v>65</v>
      </c>
      <c r="AV631" s="1" t="s">
        <v>455</v>
      </c>
      <c r="AW631" s="1"/>
      <c r="AX631" s="1"/>
    </row>
    <row r="632" spans="1:50">
      <c r="A632" s="1" t="s">
        <v>11760</v>
      </c>
      <c r="B632" s="1" t="s">
        <v>11759</v>
      </c>
      <c r="C632" s="1"/>
      <c r="D632" s="1"/>
      <c r="E632" s="1"/>
      <c r="F632" s="1"/>
      <c r="G632" s="1" t="s">
        <v>49</v>
      </c>
      <c r="H632" s="1"/>
      <c r="I632" s="1" t="s">
        <v>53</v>
      </c>
      <c r="J632" s="1"/>
      <c r="K632" s="1"/>
      <c r="L632" s="1" t="s">
        <v>116</v>
      </c>
      <c r="M632" s="1"/>
      <c r="N632" s="1"/>
      <c r="O632" s="1"/>
      <c r="P632" s="1"/>
      <c r="Q632" s="1"/>
      <c r="R632" s="1" t="s">
        <v>715</v>
      </c>
      <c r="S632" s="1" t="s">
        <v>169</v>
      </c>
      <c r="T632" s="1"/>
      <c r="U632" s="1"/>
      <c r="V632" s="1"/>
      <c r="W632" s="1" t="s">
        <v>2810</v>
      </c>
      <c r="X632" s="1" t="s">
        <v>136</v>
      </c>
      <c r="Y632" s="1"/>
      <c r="Z632" s="1"/>
      <c r="AA632" s="1"/>
      <c r="AB632" s="1" t="s">
        <v>49</v>
      </c>
      <c r="AC632" s="1"/>
      <c r="AD632" s="1"/>
      <c r="AE632" s="1"/>
      <c r="AF632" s="1"/>
      <c r="AG632" s="1" t="s">
        <v>472</v>
      </c>
      <c r="AH632" s="1" t="s">
        <v>136</v>
      </c>
      <c r="AI632" s="1" t="s">
        <v>11760</v>
      </c>
      <c r="AJ632" s="1" t="s">
        <v>130</v>
      </c>
      <c r="AK632" s="1" t="s">
        <v>9305</v>
      </c>
      <c r="AL632" s="1" t="s">
        <v>9305</v>
      </c>
      <c r="AM632" s="1" t="s">
        <v>11762</v>
      </c>
      <c r="AN632" s="1" t="str">
        <f t="shared" si="18"/>
        <v>2016</v>
      </c>
      <c r="AO632" s="1">
        <f t="shared" si="19"/>
        <v>8</v>
      </c>
      <c r="AP632" s="1" t="s">
        <v>79</v>
      </c>
      <c r="AQ632" s="1" t="s">
        <v>102</v>
      </c>
      <c r="AR632" s="1" t="s">
        <v>449</v>
      </c>
      <c r="AS632" s="1" t="s">
        <v>721</v>
      </c>
      <c r="AT632" s="1" t="s">
        <v>593</v>
      </c>
      <c r="AU632" s="1" t="s">
        <v>65</v>
      </c>
      <c r="AV632" s="1" t="s">
        <v>1218</v>
      </c>
      <c r="AW632" s="1"/>
      <c r="AX632" s="1"/>
    </row>
    <row r="633" spans="1:50">
      <c r="A633" s="1" t="s">
        <v>11764</v>
      </c>
      <c r="B633" s="1" t="s">
        <v>11763</v>
      </c>
      <c r="C633" s="1"/>
      <c r="D633" s="1"/>
      <c r="E633" s="1"/>
      <c r="F633" s="1"/>
      <c r="G633" s="1" t="s">
        <v>55</v>
      </c>
      <c r="H633" s="1"/>
      <c r="I633" s="1"/>
      <c r="J633" s="1"/>
      <c r="K633" s="1"/>
      <c r="L633" s="1" t="s">
        <v>116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 t="s">
        <v>53</v>
      </c>
      <c r="X633" s="1" t="s">
        <v>958</v>
      </c>
      <c r="Y633" s="1"/>
      <c r="Z633" s="1"/>
      <c r="AA633" s="1"/>
      <c r="AB633" s="1" t="s">
        <v>55</v>
      </c>
      <c r="AC633" s="1"/>
      <c r="AD633" s="1"/>
      <c r="AE633" s="1"/>
      <c r="AF633" s="1"/>
      <c r="AG633" s="1" t="s">
        <v>53</v>
      </c>
      <c r="AH633" s="1" t="s">
        <v>958</v>
      </c>
      <c r="AI633" s="1" t="s">
        <v>11764</v>
      </c>
      <c r="AJ633" s="1" t="s">
        <v>448</v>
      </c>
      <c r="AK633" s="1" t="s">
        <v>9305</v>
      </c>
      <c r="AL633" s="1" t="s">
        <v>9305</v>
      </c>
      <c r="AM633" s="1" t="s">
        <v>11767</v>
      </c>
      <c r="AN633" s="1" t="str">
        <f t="shared" si="18"/>
        <v>1999</v>
      </c>
      <c r="AO633" s="1">
        <f t="shared" si="19"/>
        <v>11</v>
      </c>
      <c r="AP633" s="1" t="s">
        <v>60</v>
      </c>
      <c r="AQ633" s="1" t="s">
        <v>102</v>
      </c>
      <c r="AR633" s="1" t="s">
        <v>449</v>
      </c>
      <c r="AS633" s="1" t="s">
        <v>1694</v>
      </c>
      <c r="AT633" s="1" t="s">
        <v>11766</v>
      </c>
      <c r="AU633" s="1" t="s">
        <v>92</v>
      </c>
      <c r="AV633" s="1" t="s">
        <v>56</v>
      </c>
      <c r="AW633" s="1"/>
      <c r="AX633" s="1"/>
    </row>
    <row r="634" spans="1:50">
      <c r="A634" s="1" t="s">
        <v>11769</v>
      </c>
      <c r="B634" s="1" t="s">
        <v>11768</v>
      </c>
      <c r="C634" s="1"/>
      <c r="D634" s="1"/>
      <c r="E634" s="1"/>
      <c r="F634" s="1"/>
      <c r="G634" s="1" t="s">
        <v>54</v>
      </c>
      <c r="H634" s="1"/>
      <c r="I634" s="1" t="s">
        <v>53</v>
      </c>
      <c r="J634" s="1"/>
      <c r="K634" s="1"/>
      <c r="L634" s="1"/>
      <c r="M634" s="1"/>
      <c r="N634" s="1"/>
      <c r="O634" s="1"/>
      <c r="P634" s="1"/>
      <c r="Q634" s="1"/>
      <c r="R634" s="1" t="s">
        <v>141</v>
      </c>
      <c r="S634" s="1" t="s">
        <v>63</v>
      </c>
      <c r="T634" s="1"/>
      <c r="U634" s="1"/>
      <c r="V634" s="1"/>
      <c r="W634" s="1"/>
      <c r="X634" s="1"/>
      <c r="Y634" s="1"/>
      <c r="Z634" s="1"/>
      <c r="AA634" s="1"/>
      <c r="AB634" s="1" t="s">
        <v>54</v>
      </c>
      <c r="AC634" s="1"/>
      <c r="AD634" s="1"/>
      <c r="AE634" s="1"/>
      <c r="AF634" s="1"/>
      <c r="AG634" s="1" t="s">
        <v>141</v>
      </c>
      <c r="AH634" s="1" t="s">
        <v>63</v>
      </c>
      <c r="AI634" s="1" t="s">
        <v>11769</v>
      </c>
      <c r="AJ634" s="1" t="s">
        <v>144</v>
      </c>
      <c r="AK634" s="1" t="s">
        <v>9305</v>
      </c>
      <c r="AL634" s="1" t="s">
        <v>9305</v>
      </c>
      <c r="AM634" s="1" t="s">
        <v>3668</v>
      </c>
      <c r="AN634" s="1" t="str">
        <f t="shared" si="18"/>
        <v>2018</v>
      </c>
      <c r="AO634" s="1">
        <f t="shared" si="19"/>
        <v>22</v>
      </c>
      <c r="AP634" s="1" t="s">
        <v>60</v>
      </c>
      <c r="AQ634" s="1" t="s">
        <v>102</v>
      </c>
      <c r="AR634" s="1" t="s">
        <v>135</v>
      </c>
      <c r="AS634" s="1" t="s">
        <v>1343</v>
      </c>
      <c r="AT634" s="1" t="s">
        <v>11771</v>
      </c>
      <c r="AU634" s="1" t="s">
        <v>114</v>
      </c>
      <c r="AV634" s="1" t="s">
        <v>56</v>
      </c>
      <c r="AW634" s="1"/>
      <c r="AX634" s="1"/>
    </row>
    <row r="635" spans="1:50">
      <c r="A635" s="1" t="s">
        <v>11789</v>
      </c>
      <c r="B635" s="1" t="s">
        <v>11788</v>
      </c>
      <c r="C635" s="1"/>
      <c r="D635" s="1"/>
      <c r="E635" s="1"/>
      <c r="F635" s="1"/>
      <c r="G635" s="1" t="s">
        <v>55</v>
      </c>
      <c r="H635" s="1"/>
      <c r="I635" s="1"/>
      <c r="J635" s="1"/>
      <c r="K635" s="1"/>
      <c r="L635" s="1" t="s">
        <v>116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 t="s">
        <v>50</v>
      </c>
      <c r="X635" s="1" t="s">
        <v>958</v>
      </c>
      <c r="Y635" s="1"/>
      <c r="Z635" s="1"/>
      <c r="AA635" s="1"/>
      <c r="AB635" s="1" t="s">
        <v>55</v>
      </c>
      <c r="AC635" s="1"/>
      <c r="AD635" s="1"/>
      <c r="AE635" s="1"/>
      <c r="AF635" s="1"/>
      <c r="AG635" s="1"/>
      <c r="AH635" s="1"/>
      <c r="AI635" s="1" t="s">
        <v>11789</v>
      </c>
      <c r="AJ635" s="1" t="s">
        <v>144</v>
      </c>
      <c r="AK635" s="1" t="s">
        <v>8180</v>
      </c>
      <c r="AL635" s="1" t="s">
        <v>8180</v>
      </c>
      <c r="AM635" s="1" t="s">
        <v>6826</v>
      </c>
      <c r="AN635" s="1" t="str">
        <f t="shared" si="18"/>
        <v>2014</v>
      </c>
      <c r="AO635" s="1">
        <f t="shared" si="19"/>
        <v>18</v>
      </c>
      <c r="AP635" s="1" t="s">
        <v>79</v>
      </c>
      <c r="AQ635" s="1" t="s">
        <v>61</v>
      </c>
      <c r="AR635" s="1" t="s">
        <v>988</v>
      </c>
      <c r="AS635" s="1" t="s">
        <v>382</v>
      </c>
      <c r="AT635" s="1" t="s">
        <v>10823</v>
      </c>
      <c r="AU635" s="1" t="s">
        <v>114</v>
      </c>
      <c r="AV635" s="1" t="s">
        <v>1667</v>
      </c>
      <c r="AW635" s="1" t="s">
        <v>55</v>
      </c>
      <c r="AX635" s="1" t="s">
        <v>475</v>
      </c>
    </row>
    <row r="636" spans="1:50">
      <c r="A636" s="1" t="s">
        <v>5900</v>
      </c>
      <c r="B636" s="1" t="s">
        <v>11791</v>
      </c>
      <c r="C636" s="1" t="s">
        <v>50</v>
      </c>
      <c r="D636" s="1" t="s">
        <v>125</v>
      </c>
      <c r="E636" s="1"/>
      <c r="F636" s="1"/>
      <c r="G636" s="1" t="s">
        <v>55</v>
      </c>
      <c r="H636" s="1" t="s">
        <v>472</v>
      </c>
      <c r="I636" s="1"/>
      <c r="J636" s="1"/>
      <c r="K636" s="1" t="s">
        <v>55</v>
      </c>
      <c r="L636" s="1"/>
      <c r="M636" s="1"/>
      <c r="N636" s="1"/>
      <c r="O636" s="1"/>
      <c r="P636" s="1"/>
      <c r="Q636" s="1" t="s">
        <v>273</v>
      </c>
      <c r="R636" s="1"/>
      <c r="S636" s="1"/>
      <c r="T636" s="1"/>
      <c r="U636" s="1" t="s">
        <v>53</v>
      </c>
      <c r="V636" s="1" t="s">
        <v>273</v>
      </c>
      <c r="W636" s="1"/>
      <c r="X636" s="1"/>
      <c r="Y636" s="1"/>
      <c r="Z636" s="1"/>
      <c r="AA636" s="1"/>
      <c r="AB636" s="1" t="s">
        <v>55</v>
      </c>
      <c r="AC636" s="1"/>
      <c r="AD636" s="1"/>
      <c r="AE636" s="1"/>
      <c r="AF636" s="1"/>
      <c r="AG636" s="1" t="s">
        <v>2620</v>
      </c>
      <c r="AH636" s="1" t="s">
        <v>273</v>
      </c>
      <c r="AI636" s="1" t="s">
        <v>5900</v>
      </c>
      <c r="AJ636" s="1" t="s">
        <v>158</v>
      </c>
      <c r="AK636" s="1" t="s">
        <v>8180</v>
      </c>
      <c r="AL636" s="1" t="s">
        <v>11792</v>
      </c>
      <c r="AM636" s="1" t="s">
        <v>11793</v>
      </c>
      <c r="AN636" s="1" t="str">
        <f t="shared" si="18"/>
        <v>2013</v>
      </c>
      <c r="AO636" s="1">
        <f t="shared" si="19"/>
        <v>9</v>
      </c>
      <c r="AP636" s="1" t="s">
        <v>60</v>
      </c>
      <c r="AQ636" s="1" t="s">
        <v>61</v>
      </c>
      <c r="AR636" s="1"/>
      <c r="AS636" s="1"/>
      <c r="AT636" s="1"/>
      <c r="AU636" s="1" t="s">
        <v>65</v>
      </c>
      <c r="AV636" s="1" t="s">
        <v>11794</v>
      </c>
      <c r="AW636" s="1"/>
      <c r="AX636" s="1"/>
    </row>
    <row r="637" spans="1:50">
      <c r="A637" s="1" t="s">
        <v>11807</v>
      </c>
      <c r="B637" s="1" t="s">
        <v>11806</v>
      </c>
      <c r="C637" s="1"/>
      <c r="D637" s="1"/>
      <c r="E637" s="1"/>
      <c r="F637" s="1"/>
      <c r="G637" s="1" t="s">
        <v>55</v>
      </c>
      <c r="H637" s="1"/>
      <c r="I637" s="1" t="s">
        <v>53</v>
      </c>
      <c r="J637" s="1"/>
      <c r="K637" s="1"/>
      <c r="L637" s="1"/>
      <c r="M637" s="1"/>
      <c r="N637" s="1"/>
      <c r="O637" s="1"/>
      <c r="P637" s="1"/>
      <c r="Q637" s="1"/>
      <c r="R637" s="1" t="s">
        <v>141</v>
      </c>
      <c r="S637" s="1" t="s">
        <v>382</v>
      </c>
      <c r="T637" s="1"/>
      <c r="U637" s="1"/>
      <c r="V637" s="1"/>
      <c r="W637" s="1"/>
      <c r="X637" s="1"/>
      <c r="Y637" s="1"/>
      <c r="Z637" s="1"/>
      <c r="AA637" s="1"/>
      <c r="AB637" s="1" t="s">
        <v>55</v>
      </c>
      <c r="AC637" s="1"/>
      <c r="AD637" s="1"/>
      <c r="AE637" s="1"/>
      <c r="AF637" s="1"/>
      <c r="AG637" s="1"/>
      <c r="AH637" s="1"/>
      <c r="AI637" s="1" t="s">
        <v>11807</v>
      </c>
      <c r="AJ637" s="1" t="s">
        <v>55</v>
      </c>
      <c r="AK637" s="1" t="s">
        <v>8180</v>
      </c>
      <c r="AL637" s="1" t="s">
        <v>8180</v>
      </c>
      <c r="AM637" s="1" t="s">
        <v>8134</v>
      </c>
      <c r="AN637" s="1" t="str">
        <f t="shared" si="18"/>
        <v>2020</v>
      </c>
      <c r="AO637" s="1">
        <f t="shared" si="19"/>
        <v>4</v>
      </c>
      <c r="AP637" s="1" t="s">
        <v>79</v>
      </c>
      <c r="AQ637" s="1" t="s">
        <v>61</v>
      </c>
      <c r="AR637" s="1" t="s">
        <v>273</v>
      </c>
      <c r="AS637" s="1" t="s">
        <v>247</v>
      </c>
      <c r="AT637" s="1" t="s">
        <v>247</v>
      </c>
      <c r="AU637" s="1" t="s">
        <v>65</v>
      </c>
      <c r="AV637" s="1" t="s">
        <v>56</v>
      </c>
      <c r="AW637" s="1" t="s">
        <v>55</v>
      </c>
      <c r="AX637" s="1" t="s">
        <v>475</v>
      </c>
    </row>
    <row r="638" spans="1:50">
      <c r="A638" s="1" t="s">
        <v>11809</v>
      </c>
      <c r="B638" s="1" t="s">
        <v>11808</v>
      </c>
      <c r="C638" s="1"/>
      <c r="D638" s="1"/>
      <c r="E638" s="1"/>
      <c r="F638" s="1"/>
      <c r="G638" s="1" t="s">
        <v>55</v>
      </c>
      <c r="H638" s="1"/>
      <c r="I638" s="1" t="s">
        <v>53</v>
      </c>
      <c r="J638" s="1"/>
      <c r="K638" s="1"/>
      <c r="L638" s="1"/>
      <c r="M638" s="1"/>
      <c r="N638" s="1"/>
      <c r="O638" s="1"/>
      <c r="P638" s="1"/>
      <c r="Q638" s="1"/>
      <c r="R638" s="1" t="s">
        <v>2810</v>
      </c>
      <c r="S638" s="1" t="s">
        <v>500</v>
      </c>
      <c r="T638" s="1"/>
      <c r="U638" s="1"/>
      <c r="V638" s="1"/>
      <c r="W638" s="1"/>
      <c r="X638" s="1"/>
      <c r="Y638" s="1"/>
      <c r="Z638" s="1"/>
      <c r="AA638" s="1"/>
      <c r="AB638" s="1" t="s">
        <v>55</v>
      </c>
      <c r="AC638" s="1"/>
      <c r="AD638" s="1"/>
      <c r="AE638" s="1"/>
      <c r="AF638" s="1"/>
      <c r="AG638" s="1" t="s">
        <v>2810</v>
      </c>
      <c r="AH638" s="1" t="s">
        <v>500</v>
      </c>
      <c r="AI638" s="1" t="s">
        <v>11809</v>
      </c>
      <c r="AJ638" s="1" t="s">
        <v>555</v>
      </c>
      <c r="AK638" s="1" t="s">
        <v>8180</v>
      </c>
      <c r="AL638" s="1" t="s">
        <v>8180</v>
      </c>
      <c r="AM638" s="1" t="s">
        <v>1725</v>
      </c>
      <c r="AN638" s="1" t="str">
        <f t="shared" si="18"/>
        <v>2019</v>
      </c>
      <c r="AO638" s="1">
        <f t="shared" si="19"/>
        <v>39</v>
      </c>
      <c r="AP638" s="1" t="s">
        <v>60</v>
      </c>
      <c r="AQ638" s="1" t="s">
        <v>61</v>
      </c>
      <c r="AR638" s="1" t="s">
        <v>179</v>
      </c>
      <c r="AS638" s="1" t="s">
        <v>1488</v>
      </c>
      <c r="AT638" s="1" t="s">
        <v>2667</v>
      </c>
      <c r="AU638" s="1" t="s">
        <v>1051</v>
      </c>
      <c r="AV638" s="1" t="s">
        <v>56</v>
      </c>
      <c r="AW638" s="1"/>
      <c r="AX638" s="1"/>
    </row>
    <row r="639" spans="1:50">
      <c r="A639" s="1" t="s">
        <v>11812</v>
      </c>
      <c r="B639" s="1" t="s">
        <v>11811</v>
      </c>
      <c r="C639" s="1"/>
      <c r="D639" s="1"/>
      <c r="E639" s="1"/>
      <c r="F639" s="1"/>
      <c r="G639" s="1" t="s">
        <v>55</v>
      </c>
      <c r="H639" s="1"/>
      <c r="I639" s="1"/>
      <c r="J639" s="1"/>
      <c r="K639" s="1" t="s">
        <v>55</v>
      </c>
      <c r="L639" s="1" t="s">
        <v>116</v>
      </c>
      <c r="M639" s="1"/>
      <c r="N639" s="1"/>
      <c r="O639" s="1"/>
      <c r="P639" s="1"/>
      <c r="Q639" s="1"/>
      <c r="R639" s="1"/>
      <c r="S639" s="1"/>
      <c r="T639" s="1"/>
      <c r="U639" s="1" t="s">
        <v>715</v>
      </c>
      <c r="V639" s="1" t="s">
        <v>555</v>
      </c>
      <c r="W639" s="1" t="s">
        <v>141</v>
      </c>
      <c r="X639" s="1" t="s">
        <v>555</v>
      </c>
      <c r="Y639" s="1"/>
      <c r="Z639" s="1"/>
      <c r="AA639" s="1"/>
      <c r="AB639" s="1" t="s">
        <v>55</v>
      </c>
      <c r="AC639" s="1"/>
      <c r="AD639" s="1"/>
      <c r="AE639" s="1"/>
      <c r="AF639" s="1"/>
      <c r="AG639" s="1" t="s">
        <v>986</v>
      </c>
      <c r="AH639" s="1" t="s">
        <v>555</v>
      </c>
      <c r="AI639" s="1" t="s">
        <v>11812</v>
      </c>
      <c r="AJ639" s="1" t="s">
        <v>134</v>
      </c>
      <c r="AK639" s="1" t="s">
        <v>8180</v>
      </c>
      <c r="AL639" s="1" t="s">
        <v>8180</v>
      </c>
      <c r="AM639" s="1" t="s">
        <v>830</v>
      </c>
      <c r="AN639" s="1" t="str">
        <f t="shared" si="18"/>
        <v>2020</v>
      </c>
      <c r="AO639" s="1">
        <f t="shared" si="19"/>
        <v>27</v>
      </c>
      <c r="AP639" s="1" t="s">
        <v>79</v>
      </c>
      <c r="AQ639" s="1" t="s">
        <v>61</v>
      </c>
      <c r="AR639" s="1" t="s">
        <v>778</v>
      </c>
      <c r="AS639" s="1" t="s">
        <v>160</v>
      </c>
      <c r="AT639" s="1" t="s">
        <v>4690</v>
      </c>
      <c r="AU639" s="1" t="s">
        <v>105</v>
      </c>
      <c r="AV639" s="1" t="s">
        <v>332</v>
      </c>
      <c r="AW639" s="1" t="s">
        <v>116</v>
      </c>
      <c r="AX639" s="1" t="s">
        <v>1674</v>
      </c>
    </row>
    <row r="640" spans="1:50">
      <c r="A640" s="1" t="s">
        <v>6159</v>
      </c>
      <c r="B640" s="1" t="s">
        <v>11829</v>
      </c>
      <c r="C640" s="1"/>
      <c r="D640" s="1"/>
      <c r="E640" s="1"/>
      <c r="F640" s="1"/>
      <c r="G640" s="1" t="s">
        <v>55</v>
      </c>
      <c r="H640" s="1"/>
      <c r="I640" s="1"/>
      <c r="J640" s="1" t="s">
        <v>54</v>
      </c>
      <c r="K640" s="1" t="s">
        <v>55</v>
      </c>
      <c r="L640" s="1" t="s">
        <v>116</v>
      </c>
      <c r="M640" s="1"/>
      <c r="N640" s="1"/>
      <c r="O640" s="1"/>
      <c r="P640" s="1"/>
      <c r="Q640" s="1"/>
      <c r="R640" s="1"/>
      <c r="S640" s="1"/>
      <c r="T640" s="1" t="s">
        <v>50</v>
      </c>
      <c r="U640" s="1" t="s">
        <v>53</v>
      </c>
      <c r="V640" s="1" t="s">
        <v>500</v>
      </c>
      <c r="W640" s="1" t="s">
        <v>50</v>
      </c>
      <c r="X640" s="1" t="s">
        <v>958</v>
      </c>
      <c r="Y640" s="1"/>
      <c r="Z640" s="1"/>
      <c r="AA640" s="1"/>
      <c r="AB640" s="1" t="s">
        <v>55</v>
      </c>
      <c r="AC640" s="1" t="s">
        <v>500</v>
      </c>
      <c r="AD640" s="1"/>
      <c r="AE640" s="1"/>
      <c r="AF640" s="1"/>
      <c r="AG640" s="1"/>
      <c r="AH640" s="1"/>
      <c r="AI640" s="1" t="s">
        <v>6159</v>
      </c>
      <c r="AJ640" s="1" t="s">
        <v>78</v>
      </c>
      <c r="AK640" s="1" t="s">
        <v>8180</v>
      </c>
      <c r="AL640" s="1" t="s">
        <v>6169</v>
      </c>
      <c r="AM640" s="1" t="s">
        <v>2019</v>
      </c>
      <c r="AN640" s="1" t="str">
        <f t="shared" si="18"/>
        <v>2012</v>
      </c>
      <c r="AO640" s="1">
        <f t="shared" si="19"/>
        <v>26</v>
      </c>
      <c r="AP640" s="1" t="s">
        <v>60</v>
      </c>
      <c r="AQ640" s="1" t="s">
        <v>61</v>
      </c>
      <c r="AR640" s="1"/>
      <c r="AS640" s="1"/>
      <c r="AT640" s="1"/>
      <c r="AU640" s="1" t="s">
        <v>92</v>
      </c>
      <c r="AV640" s="1" t="s">
        <v>56</v>
      </c>
      <c r="AW640" s="1"/>
      <c r="AX640" s="1"/>
    </row>
    <row r="641" spans="1:50">
      <c r="A641" s="1" t="s">
        <v>11838</v>
      </c>
      <c r="B641" s="1" t="s">
        <v>11837</v>
      </c>
      <c r="C641" s="1"/>
      <c r="D641" s="1"/>
      <c r="E641" s="1"/>
      <c r="F641" s="1"/>
      <c r="G641" s="1" t="s">
        <v>53</v>
      </c>
      <c r="H641" s="1"/>
      <c r="I641" s="1"/>
      <c r="J641" s="1"/>
      <c r="K641" s="1" t="s">
        <v>55</v>
      </c>
      <c r="L641" s="1" t="s">
        <v>116</v>
      </c>
      <c r="M641" s="1" t="s">
        <v>99</v>
      </c>
      <c r="N641" s="1"/>
      <c r="O641" s="1"/>
      <c r="P641" s="1"/>
      <c r="Q641" s="1"/>
      <c r="R641" s="1"/>
      <c r="S641" s="1"/>
      <c r="T641" s="1"/>
      <c r="U641" s="1" t="s">
        <v>99</v>
      </c>
      <c r="V641" s="1" t="s">
        <v>382</v>
      </c>
      <c r="W641" s="1" t="s">
        <v>50</v>
      </c>
      <c r="X641" s="1" t="s">
        <v>382</v>
      </c>
      <c r="Y641" s="1" t="s">
        <v>986</v>
      </c>
      <c r="Z641" s="1"/>
      <c r="AA641" s="1"/>
      <c r="AB641" s="1" t="s">
        <v>53</v>
      </c>
      <c r="AC641" s="1"/>
      <c r="AD641" s="1" t="s">
        <v>382</v>
      </c>
      <c r="AE641" s="1"/>
      <c r="AF641" s="1"/>
      <c r="AG641" s="1" t="s">
        <v>6144</v>
      </c>
      <c r="AH641" s="1" t="s">
        <v>382</v>
      </c>
      <c r="AI641" s="1" t="s">
        <v>11838</v>
      </c>
      <c r="AJ641" s="1" t="s">
        <v>116</v>
      </c>
      <c r="AK641" s="1" t="s">
        <v>8180</v>
      </c>
      <c r="AL641" s="1" t="s">
        <v>8180</v>
      </c>
      <c r="AM641" s="1" t="s">
        <v>6638</v>
      </c>
      <c r="AN641" s="1" t="str">
        <f t="shared" si="18"/>
        <v>2020</v>
      </c>
      <c r="AO641" s="1">
        <f t="shared" si="19"/>
        <v>5</v>
      </c>
      <c r="AP641" s="1" t="s">
        <v>60</v>
      </c>
      <c r="AQ641" s="1" t="s">
        <v>61</v>
      </c>
      <c r="AR641" s="1" t="s">
        <v>422</v>
      </c>
      <c r="AS641" s="1" t="s">
        <v>344</v>
      </c>
      <c r="AT641" s="1" t="s">
        <v>11840</v>
      </c>
      <c r="AU641" s="1" t="s">
        <v>65</v>
      </c>
      <c r="AV641" s="1" t="s">
        <v>4009</v>
      </c>
      <c r="AW641" s="1"/>
      <c r="AX641" s="1"/>
    </row>
    <row r="642" spans="1:50">
      <c r="A642" s="1" t="s">
        <v>11878</v>
      </c>
      <c r="B642" s="1" t="s">
        <v>11877</v>
      </c>
      <c r="C642" s="1"/>
      <c r="D642" s="1"/>
      <c r="E642" s="1"/>
      <c r="F642" s="1"/>
      <c r="G642" s="1" t="s">
        <v>54</v>
      </c>
      <c r="H642" s="1"/>
      <c r="I642" s="1"/>
      <c r="J642" s="1"/>
      <c r="K642" s="1" t="s">
        <v>55</v>
      </c>
      <c r="L642" s="1" t="s">
        <v>116</v>
      </c>
      <c r="M642" s="1"/>
      <c r="N642" s="1"/>
      <c r="O642" s="1"/>
      <c r="P642" s="1"/>
      <c r="Q642" s="1"/>
      <c r="R642" s="1"/>
      <c r="S642" s="1"/>
      <c r="T642" s="1"/>
      <c r="U642" s="1" t="s">
        <v>116</v>
      </c>
      <c r="V642" s="1" t="s">
        <v>958</v>
      </c>
      <c r="W642" s="1" t="s">
        <v>54</v>
      </c>
      <c r="X642" s="1" t="s">
        <v>273</v>
      </c>
      <c r="Y642" s="1"/>
      <c r="Z642" s="1"/>
      <c r="AA642" s="1"/>
      <c r="AB642" s="1" t="s">
        <v>54</v>
      </c>
      <c r="AC642" s="1"/>
      <c r="AD642" s="1"/>
      <c r="AE642" s="1"/>
      <c r="AF642" s="1"/>
      <c r="AG642" s="1" t="s">
        <v>108</v>
      </c>
      <c r="AH642" s="1" t="s">
        <v>958</v>
      </c>
      <c r="AI642" s="1" t="s">
        <v>11878</v>
      </c>
      <c r="AJ642" s="1" t="s">
        <v>128</v>
      </c>
      <c r="AK642" s="1" t="s">
        <v>5069</v>
      </c>
      <c r="AL642" s="1" t="s">
        <v>5069</v>
      </c>
      <c r="AM642" s="1" t="s">
        <v>1075</v>
      </c>
      <c r="AN642" s="1" t="str">
        <f t="shared" ref="AN642:AN705" si="20">TEXT(AM642,"YYYY")</f>
        <v>2015</v>
      </c>
      <c r="AO642" s="1">
        <f t="shared" ref="AO642:AO705" si="21">AJ642-(TEXT(AL642,"YYYY")-TEXT(AM642,"YYYY"))</f>
        <v>37</v>
      </c>
      <c r="AP642" s="1" t="s">
        <v>60</v>
      </c>
      <c r="AQ642" s="1" t="s">
        <v>61</v>
      </c>
      <c r="AR642" s="1" t="s">
        <v>3928</v>
      </c>
      <c r="AS642" s="1" t="s">
        <v>301</v>
      </c>
      <c r="AT642" s="1" t="s">
        <v>11880</v>
      </c>
      <c r="AU642" s="1" t="s">
        <v>427</v>
      </c>
      <c r="AV642" s="1" t="s">
        <v>576</v>
      </c>
      <c r="AW642" s="1" t="s">
        <v>55</v>
      </c>
      <c r="AX642" s="1" t="s">
        <v>475</v>
      </c>
    </row>
    <row r="643" spans="1:50">
      <c r="A643" s="1" t="s">
        <v>11903</v>
      </c>
      <c r="B643" s="1" t="s">
        <v>11902</v>
      </c>
      <c r="C643" s="1"/>
      <c r="D643" s="1"/>
      <c r="E643" s="1"/>
      <c r="F643" s="1"/>
      <c r="G643" s="1" t="s">
        <v>50</v>
      </c>
      <c r="H643" s="1"/>
      <c r="I643" s="1"/>
      <c r="J643" s="1"/>
      <c r="K643" s="1" t="s">
        <v>55</v>
      </c>
      <c r="L643" s="1" t="s">
        <v>116</v>
      </c>
      <c r="M643" s="1"/>
      <c r="N643" s="1"/>
      <c r="O643" s="1"/>
      <c r="P643" s="1"/>
      <c r="Q643" s="1"/>
      <c r="R643" s="1"/>
      <c r="S643" s="1"/>
      <c r="T643" s="1"/>
      <c r="U643" s="1" t="s">
        <v>176</v>
      </c>
      <c r="V643" s="1" t="s">
        <v>500</v>
      </c>
      <c r="W643" s="1" t="s">
        <v>50</v>
      </c>
      <c r="X643" s="1" t="s">
        <v>500</v>
      </c>
      <c r="Y643" s="1"/>
      <c r="Z643" s="1"/>
      <c r="AA643" s="1"/>
      <c r="AB643" s="1" t="s">
        <v>50</v>
      </c>
      <c r="AC643" s="1"/>
      <c r="AD643" s="1"/>
      <c r="AE643" s="1"/>
      <c r="AF643" s="1"/>
      <c r="AG643" s="1" t="s">
        <v>5607</v>
      </c>
      <c r="AH643" s="1" t="s">
        <v>500</v>
      </c>
      <c r="AI643" s="1" t="s">
        <v>11903</v>
      </c>
      <c r="AJ643" s="1" t="s">
        <v>484</v>
      </c>
      <c r="AK643" s="1" t="s">
        <v>5707</v>
      </c>
      <c r="AL643" s="1" t="s">
        <v>5707</v>
      </c>
      <c r="AM643" s="1" t="s">
        <v>11905</v>
      </c>
      <c r="AN643" s="1" t="str">
        <f t="shared" si="20"/>
        <v>2014</v>
      </c>
      <c r="AO643" s="1">
        <f t="shared" si="21"/>
        <v>42</v>
      </c>
      <c r="AP643" s="1" t="s">
        <v>60</v>
      </c>
      <c r="AQ643" s="1" t="s">
        <v>61</v>
      </c>
      <c r="AR643" s="1" t="s">
        <v>206</v>
      </c>
      <c r="AS643" s="1" t="s">
        <v>120</v>
      </c>
      <c r="AT643" s="1"/>
      <c r="AU643" s="1"/>
      <c r="AV643" s="1" t="s">
        <v>576</v>
      </c>
      <c r="AW643" s="1" t="s">
        <v>116</v>
      </c>
      <c r="AX643" s="1" t="s">
        <v>1674</v>
      </c>
    </row>
    <row r="644" spans="1:50">
      <c r="A644" s="1" t="s">
        <v>11910</v>
      </c>
      <c r="B644" s="1" t="s">
        <v>11909</v>
      </c>
      <c r="C644" s="1"/>
      <c r="D644" s="1"/>
      <c r="E644" s="1"/>
      <c r="F644" s="1"/>
      <c r="G644" s="1" t="s">
        <v>54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 t="s">
        <v>50</v>
      </c>
      <c r="S644" s="1" t="s">
        <v>382</v>
      </c>
      <c r="T644" s="1"/>
      <c r="U644" s="1"/>
      <c r="V644" s="1"/>
      <c r="W644" s="1"/>
      <c r="X644" s="1"/>
      <c r="Y644" s="1"/>
      <c r="Z644" s="1"/>
      <c r="AA644" s="1"/>
      <c r="AB644" s="1" t="s">
        <v>54</v>
      </c>
      <c r="AC644" s="1"/>
      <c r="AD644" s="1"/>
      <c r="AE644" s="1"/>
      <c r="AF644" s="1"/>
      <c r="AG644" s="1" t="s">
        <v>50</v>
      </c>
      <c r="AH644" s="1" t="s">
        <v>382</v>
      </c>
      <c r="AI644" s="1" t="s">
        <v>11910</v>
      </c>
      <c r="AJ644" s="1" t="s">
        <v>88</v>
      </c>
      <c r="AK644" s="1" t="s">
        <v>5707</v>
      </c>
      <c r="AL644" s="1" t="s">
        <v>5707</v>
      </c>
      <c r="AM644" s="1" t="s">
        <v>8247</v>
      </c>
      <c r="AN644" s="1" t="str">
        <f t="shared" si="20"/>
        <v>2020</v>
      </c>
      <c r="AO644" s="1">
        <f t="shared" si="21"/>
        <v>28</v>
      </c>
      <c r="AP644" s="1" t="s">
        <v>60</v>
      </c>
      <c r="AQ644" s="1" t="s">
        <v>61</v>
      </c>
      <c r="AR644" s="1" t="s">
        <v>346</v>
      </c>
      <c r="AS644" s="1" t="s">
        <v>721</v>
      </c>
      <c r="AT644" s="1" t="s">
        <v>11912</v>
      </c>
      <c r="AU644" s="1" t="s">
        <v>1559</v>
      </c>
      <c r="AV644" s="1" t="s">
        <v>56</v>
      </c>
      <c r="AW644" s="1"/>
      <c r="AX644" s="1"/>
    </row>
    <row r="645" spans="1:50">
      <c r="A645" s="1" t="s">
        <v>11932</v>
      </c>
      <c r="B645" s="1" t="s">
        <v>11931</v>
      </c>
      <c r="C645" s="1"/>
      <c r="D645" s="1"/>
      <c r="E645" s="1"/>
      <c r="F645" s="1"/>
      <c r="G645" s="1" t="s">
        <v>55</v>
      </c>
      <c r="H645" s="1"/>
      <c r="I645" s="1" t="s">
        <v>53</v>
      </c>
      <c r="J645" s="1"/>
      <c r="K645" s="1"/>
      <c r="L645" s="1"/>
      <c r="M645" s="1"/>
      <c r="N645" s="1"/>
      <c r="O645" s="1"/>
      <c r="P645" s="1"/>
      <c r="Q645" s="1"/>
      <c r="R645" s="1" t="s">
        <v>986</v>
      </c>
      <c r="S645" s="1" t="s">
        <v>219</v>
      </c>
      <c r="T645" s="1"/>
      <c r="U645" s="1"/>
      <c r="V645" s="1"/>
      <c r="W645" s="1"/>
      <c r="X645" s="1"/>
      <c r="Y645" s="1"/>
      <c r="Z645" s="1"/>
      <c r="AA645" s="1"/>
      <c r="AB645" s="1" t="s">
        <v>55</v>
      </c>
      <c r="AC645" s="1"/>
      <c r="AD645" s="1"/>
      <c r="AE645" s="1"/>
      <c r="AF645" s="1"/>
      <c r="AG645" s="1" t="s">
        <v>986</v>
      </c>
      <c r="AH645" s="1" t="s">
        <v>219</v>
      </c>
      <c r="AI645" s="1" t="s">
        <v>11932</v>
      </c>
      <c r="AJ645" s="1" t="s">
        <v>367</v>
      </c>
      <c r="AK645" s="1" t="s">
        <v>429</v>
      </c>
      <c r="AL645" s="1" t="s">
        <v>429</v>
      </c>
      <c r="AM645" s="1" t="s">
        <v>8197</v>
      </c>
      <c r="AN645" s="1" t="str">
        <f t="shared" si="20"/>
        <v>2020</v>
      </c>
      <c r="AO645" s="1">
        <f t="shared" si="21"/>
        <v>26</v>
      </c>
      <c r="AP645" s="1" t="s">
        <v>79</v>
      </c>
      <c r="AQ645" s="1" t="s">
        <v>61</v>
      </c>
      <c r="AR645" s="1" t="s">
        <v>480</v>
      </c>
      <c r="AS645" s="1" t="s">
        <v>832</v>
      </c>
      <c r="AT645" s="1" t="s">
        <v>11934</v>
      </c>
      <c r="AU645" s="1" t="s">
        <v>2558</v>
      </c>
      <c r="AV645" s="1" t="s">
        <v>739</v>
      </c>
      <c r="AW645" s="1"/>
      <c r="AX645" s="1"/>
    </row>
    <row r="646" spans="1:50">
      <c r="A646" s="1" t="s">
        <v>11946</v>
      </c>
      <c r="B646" s="1" t="s">
        <v>11945</v>
      </c>
      <c r="C646" s="1"/>
      <c r="D646" s="1"/>
      <c r="E646" s="1"/>
      <c r="F646" s="1"/>
      <c r="G646" s="1" t="s">
        <v>53</v>
      </c>
      <c r="H646" s="1"/>
      <c r="I646" s="1" t="s">
        <v>53</v>
      </c>
      <c r="J646" s="1"/>
      <c r="K646" s="1"/>
      <c r="L646" s="1"/>
      <c r="M646" s="1"/>
      <c r="N646" s="1"/>
      <c r="O646" s="1"/>
      <c r="P646" s="1"/>
      <c r="Q646" s="1"/>
      <c r="R646" s="1" t="s">
        <v>8630</v>
      </c>
      <c r="S646" s="1" t="s">
        <v>500</v>
      </c>
      <c r="T646" s="1"/>
      <c r="U646" s="1"/>
      <c r="V646" s="1"/>
      <c r="W646" s="1"/>
      <c r="X646" s="1"/>
      <c r="Y646" s="1"/>
      <c r="Z646" s="1"/>
      <c r="AA646" s="1"/>
      <c r="AB646" s="1" t="s">
        <v>53</v>
      </c>
      <c r="AC646" s="1"/>
      <c r="AD646" s="1"/>
      <c r="AE646" s="1"/>
      <c r="AF646" s="1"/>
      <c r="AG646" s="1" t="s">
        <v>8630</v>
      </c>
      <c r="AH646" s="1" t="s">
        <v>500</v>
      </c>
      <c r="AI646" s="1" t="s">
        <v>11946</v>
      </c>
      <c r="AJ646" s="1" t="s">
        <v>101</v>
      </c>
      <c r="AK646" s="1" t="s">
        <v>429</v>
      </c>
      <c r="AL646" s="1" t="s">
        <v>429</v>
      </c>
      <c r="AM646" s="1" t="s">
        <v>11505</v>
      </c>
      <c r="AN646" s="1" t="str">
        <f t="shared" si="20"/>
        <v>2017</v>
      </c>
      <c r="AO646" s="1">
        <f t="shared" si="21"/>
        <v>35</v>
      </c>
      <c r="AP646" s="1" t="s">
        <v>79</v>
      </c>
      <c r="AQ646" s="1" t="s">
        <v>61</v>
      </c>
      <c r="AR646" s="1" t="s">
        <v>988</v>
      </c>
      <c r="AS646" s="1" t="s">
        <v>338</v>
      </c>
      <c r="AT646" s="1"/>
      <c r="AU646" s="1" t="s">
        <v>11948</v>
      </c>
      <c r="AV646" s="1" t="s">
        <v>1329</v>
      </c>
      <c r="AW646" s="1" t="s">
        <v>116</v>
      </c>
      <c r="AX646" s="1" t="s">
        <v>1674</v>
      </c>
    </row>
    <row r="647" spans="1:50">
      <c r="A647" s="1" t="s">
        <v>11950</v>
      </c>
      <c r="B647" s="1" t="s">
        <v>11949</v>
      </c>
      <c r="C647" s="1"/>
      <c r="D647" s="1"/>
      <c r="E647" s="1"/>
      <c r="F647" s="1"/>
      <c r="G647" s="1" t="s">
        <v>55</v>
      </c>
      <c r="H647" s="1"/>
      <c r="I647" s="1" t="s">
        <v>53</v>
      </c>
      <c r="J647" s="1"/>
      <c r="K647" s="1"/>
      <c r="L647" s="1"/>
      <c r="M647" s="1"/>
      <c r="N647" s="1"/>
      <c r="O647" s="1"/>
      <c r="P647" s="1"/>
      <c r="Q647" s="1"/>
      <c r="R647" s="1" t="s">
        <v>715</v>
      </c>
      <c r="S647" s="1" t="s">
        <v>136</v>
      </c>
      <c r="T647" s="1"/>
      <c r="U647" s="1"/>
      <c r="V647" s="1"/>
      <c r="W647" s="1"/>
      <c r="X647" s="1"/>
      <c r="Y647" s="1"/>
      <c r="Z647" s="1"/>
      <c r="AA647" s="1"/>
      <c r="AB647" s="1" t="s">
        <v>55</v>
      </c>
      <c r="AC647" s="1"/>
      <c r="AD647" s="1"/>
      <c r="AE647" s="1"/>
      <c r="AF647" s="1"/>
      <c r="AG647" s="1" t="s">
        <v>715</v>
      </c>
      <c r="AH647" s="1" t="s">
        <v>136</v>
      </c>
      <c r="AI647" s="1" t="s">
        <v>11950</v>
      </c>
      <c r="AJ647" s="1" t="s">
        <v>99</v>
      </c>
      <c r="AK647" s="1" t="s">
        <v>429</v>
      </c>
      <c r="AL647" s="1" t="s">
        <v>429</v>
      </c>
      <c r="AM647" s="1" t="s">
        <v>11952</v>
      </c>
      <c r="AN647" s="1" t="str">
        <f t="shared" si="20"/>
        <v>2020</v>
      </c>
      <c r="AO647" s="1">
        <f t="shared" si="21"/>
        <v>6</v>
      </c>
      <c r="AP647" s="1" t="s">
        <v>60</v>
      </c>
      <c r="AQ647" s="1" t="s">
        <v>61</v>
      </c>
      <c r="AR647" s="1" t="s">
        <v>9617</v>
      </c>
      <c r="AS647" s="1" t="s">
        <v>144</v>
      </c>
      <c r="AT647" s="1" t="s">
        <v>11951</v>
      </c>
      <c r="AU647" s="1" t="s">
        <v>65</v>
      </c>
      <c r="AV647" s="1" t="s">
        <v>2750</v>
      </c>
      <c r="AW647" s="1"/>
      <c r="AX647" s="1"/>
    </row>
    <row r="648" spans="1:50">
      <c r="A648" s="1" t="s">
        <v>11954</v>
      </c>
      <c r="B648" s="1" t="s">
        <v>11953</v>
      </c>
      <c r="C648" s="1"/>
      <c r="D648" s="1"/>
      <c r="E648" s="1"/>
      <c r="F648" s="1"/>
      <c r="G648" s="1" t="s">
        <v>50</v>
      </c>
      <c r="H648" s="1"/>
      <c r="I648" s="1"/>
      <c r="J648" s="1"/>
      <c r="K648" s="1" t="s">
        <v>55</v>
      </c>
      <c r="L648" s="1" t="s">
        <v>116</v>
      </c>
      <c r="M648" s="1"/>
      <c r="N648" s="1"/>
      <c r="O648" s="1"/>
      <c r="P648" s="1"/>
      <c r="Q648" s="1"/>
      <c r="R648" s="1"/>
      <c r="S648" s="1"/>
      <c r="T648" s="1"/>
      <c r="U648" s="1" t="s">
        <v>8630</v>
      </c>
      <c r="V648" s="1" t="s">
        <v>958</v>
      </c>
      <c r="W648" s="1" t="s">
        <v>986</v>
      </c>
      <c r="X648" s="1" t="s">
        <v>500</v>
      </c>
      <c r="Y648" s="1"/>
      <c r="Z648" s="1"/>
      <c r="AA648" s="1"/>
      <c r="AB648" s="1" t="s">
        <v>50</v>
      </c>
      <c r="AC648" s="1"/>
      <c r="AD648" s="1"/>
      <c r="AE648" s="1"/>
      <c r="AF648" s="1"/>
      <c r="AG648" s="1" t="s">
        <v>2554</v>
      </c>
      <c r="AH648" s="1" t="s">
        <v>958</v>
      </c>
      <c r="AI648" s="1" t="s">
        <v>11954</v>
      </c>
      <c r="AJ648" s="1" t="s">
        <v>644</v>
      </c>
      <c r="AK648" s="1" t="s">
        <v>11088</v>
      </c>
      <c r="AL648" s="1" t="s">
        <v>11088</v>
      </c>
      <c r="AM648" s="1" t="s">
        <v>9926</v>
      </c>
      <c r="AN648" s="1" t="str">
        <f t="shared" si="20"/>
        <v>2014</v>
      </c>
      <c r="AO648" s="1">
        <f t="shared" si="21"/>
        <v>29</v>
      </c>
      <c r="AP648" s="1" t="s">
        <v>60</v>
      </c>
      <c r="AQ648" s="1"/>
      <c r="AR648" s="1" t="s">
        <v>466</v>
      </c>
      <c r="AS648" s="1" t="s">
        <v>382</v>
      </c>
      <c r="AT648" s="1" t="s">
        <v>3202</v>
      </c>
      <c r="AU648" s="1" t="s">
        <v>105</v>
      </c>
      <c r="AV648" s="1" t="s">
        <v>57</v>
      </c>
      <c r="AW648" s="1" t="s">
        <v>99</v>
      </c>
      <c r="AX648" s="1" t="s">
        <v>4035</v>
      </c>
    </row>
    <row r="649" spans="1:50">
      <c r="A649" s="1" t="s">
        <v>11957</v>
      </c>
      <c r="B649" s="1" t="s">
        <v>11956</v>
      </c>
      <c r="C649" s="1" t="s">
        <v>50</v>
      </c>
      <c r="D649" s="1" t="s">
        <v>125</v>
      </c>
      <c r="E649" s="1"/>
      <c r="F649" s="1"/>
      <c r="G649" s="1" t="s">
        <v>54</v>
      </c>
      <c r="H649" s="1" t="s">
        <v>176</v>
      </c>
      <c r="I649" s="1"/>
      <c r="J649" s="1"/>
      <c r="K649" s="1"/>
      <c r="L649" s="1"/>
      <c r="M649" s="1"/>
      <c r="N649" s="1"/>
      <c r="O649" s="1"/>
      <c r="P649" s="1"/>
      <c r="Q649" s="1" t="s">
        <v>273</v>
      </c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 t="s">
        <v>54</v>
      </c>
      <c r="AC649" s="1"/>
      <c r="AD649" s="1"/>
      <c r="AE649" s="1"/>
      <c r="AF649" s="1"/>
      <c r="AG649" s="1" t="s">
        <v>176</v>
      </c>
      <c r="AH649" s="1" t="s">
        <v>273</v>
      </c>
      <c r="AI649" s="1" t="s">
        <v>11957</v>
      </c>
      <c r="AJ649" s="1" t="s">
        <v>189</v>
      </c>
      <c r="AK649" s="1" t="s">
        <v>11088</v>
      </c>
      <c r="AL649" s="1" t="s">
        <v>11088</v>
      </c>
      <c r="AM649" s="1" t="s">
        <v>606</v>
      </c>
      <c r="AN649" s="1" t="str">
        <f t="shared" si="20"/>
        <v>2020</v>
      </c>
      <c r="AO649" s="1">
        <f t="shared" si="21"/>
        <v>47</v>
      </c>
      <c r="AP649" s="1" t="s">
        <v>79</v>
      </c>
      <c r="AQ649" s="1" t="s">
        <v>61</v>
      </c>
      <c r="AR649" s="1" t="s">
        <v>388</v>
      </c>
      <c r="AS649" s="1" t="s">
        <v>219</v>
      </c>
      <c r="AT649" s="1" t="s">
        <v>1047</v>
      </c>
      <c r="AU649" s="1"/>
      <c r="AV649" s="1" t="s">
        <v>1883</v>
      </c>
      <c r="AW649" s="1" t="s">
        <v>116</v>
      </c>
      <c r="AX649" s="1" t="s">
        <v>1674</v>
      </c>
    </row>
    <row r="650" spans="1:50">
      <c r="A650" s="1" t="s">
        <v>11960</v>
      </c>
      <c r="B650" s="1" t="s">
        <v>11959</v>
      </c>
      <c r="C650" s="1"/>
      <c r="D650" s="1"/>
      <c r="E650" s="1"/>
      <c r="F650" s="1"/>
      <c r="G650" s="1" t="s">
        <v>55</v>
      </c>
      <c r="H650" s="1"/>
      <c r="I650" s="1" t="s">
        <v>53</v>
      </c>
      <c r="J650" s="1"/>
      <c r="K650" s="1"/>
      <c r="L650" s="1"/>
      <c r="M650" s="1"/>
      <c r="N650" s="1"/>
      <c r="O650" s="1"/>
      <c r="P650" s="1"/>
      <c r="Q650" s="1"/>
      <c r="R650" s="1" t="s">
        <v>141</v>
      </c>
      <c r="S650" s="1" t="s">
        <v>219</v>
      </c>
      <c r="T650" s="1"/>
      <c r="U650" s="1"/>
      <c r="V650" s="1"/>
      <c r="W650" s="1"/>
      <c r="X650" s="1"/>
      <c r="Y650" s="1"/>
      <c r="Z650" s="1"/>
      <c r="AA650" s="1"/>
      <c r="AB650" s="1" t="s">
        <v>55</v>
      </c>
      <c r="AC650" s="1"/>
      <c r="AD650" s="1"/>
      <c r="AE650" s="1"/>
      <c r="AF650" s="1"/>
      <c r="AG650" s="1" t="s">
        <v>141</v>
      </c>
      <c r="AH650" s="1" t="s">
        <v>219</v>
      </c>
      <c r="AI650" s="1" t="s">
        <v>11960</v>
      </c>
      <c r="AJ650" s="1" t="s">
        <v>144</v>
      </c>
      <c r="AK650" s="1" t="s">
        <v>11088</v>
      </c>
      <c r="AL650" s="1" t="s">
        <v>11088</v>
      </c>
      <c r="AM650" s="1" t="s">
        <v>3522</v>
      </c>
      <c r="AN650" s="1" t="str">
        <f t="shared" si="20"/>
        <v>2016</v>
      </c>
      <c r="AO650" s="1">
        <f t="shared" si="21"/>
        <v>20</v>
      </c>
      <c r="AP650" s="1" t="s">
        <v>60</v>
      </c>
      <c r="AQ650" s="1" t="s">
        <v>61</v>
      </c>
      <c r="AR650" s="1" t="s">
        <v>346</v>
      </c>
      <c r="AS650" s="1" t="s">
        <v>515</v>
      </c>
      <c r="AT650" s="1" t="s">
        <v>1071</v>
      </c>
      <c r="AU650" s="1" t="s">
        <v>1559</v>
      </c>
      <c r="AV650" s="1" t="s">
        <v>1329</v>
      </c>
      <c r="AW650" s="1"/>
      <c r="AX650" s="1"/>
    </row>
    <row r="651" spans="1:50">
      <c r="A651" s="1" t="s">
        <v>11963</v>
      </c>
      <c r="B651" s="1" t="s">
        <v>11962</v>
      </c>
      <c r="C651" s="1"/>
      <c r="D651" s="1"/>
      <c r="E651" s="1"/>
      <c r="F651" s="1"/>
      <c r="G651" s="1" t="s">
        <v>54</v>
      </c>
      <c r="H651" s="1"/>
      <c r="I651" s="1"/>
      <c r="J651" s="1"/>
      <c r="K651" s="1"/>
      <c r="L651" s="1" t="s">
        <v>116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 t="s">
        <v>54</v>
      </c>
      <c r="AC651" s="1"/>
      <c r="AD651" s="1"/>
      <c r="AE651" s="1"/>
      <c r="AF651" s="1"/>
      <c r="AG651" s="1"/>
      <c r="AH651" s="1"/>
      <c r="AI651" s="1" t="s">
        <v>11963</v>
      </c>
      <c r="AJ651" s="1" t="s">
        <v>149</v>
      </c>
      <c r="AK651" s="1" t="s">
        <v>11088</v>
      </c>
      <c r="AL651" s="1" t="s">
        <v>11088</v>
      </c>
      <c r="AM651" s="1" t="s">
        <v>8134</v>
      </c>
      <c r="AN651" s="1" t="str">
        <f t="shared" si="20"/>
        <v>2020</v>
      </c>
      <c r="AO651" s="1">
        <f t="shared" si="21"/>
        <v>39</v>
      </c>
      <c r="AP651" s="1" t="s">
        <v>60</v>
      </c>
      <c r="AQ651" s="1" t="s">
        <v>61</v>
      </c>
      <c r="AR651" s="1" t="s">
        <v>255</v>
      </c>
      <c r="AS651" s="1" t="s">
        <v>120</v>
      </c>
      <c r="AT651" s="1" t="s">
        <v>908</v>
      </c>
      <c r="AU651" s="1" t="s">
        <v>105</v>
      </c>
      <c r="AV651" s="1" t="s">
        <v>5576</v>
      </c>
      <c r="AW651" s="1" t="s">
        <v>116</v>
      </c>
      <c r="AX651" s="1" t="s">
        <v>1674</v>
      </c>
    </row>
    <row r="652" spans="1:50">
      <c r="A652" s="1" t="s">
        <v>11968</v>
      </c>
      <c r="B652" s="1" t="s">
        <v>11967</v>
      </c>
      <c r="C652" s="1"/>
      <c r="D652" s="1"/>
      <c r="E652" s="1"/>
      <c r="F652" s="1"/>
      <c r="G652" s="1" t="s">
        <v>50</v>
      </c>
      <c r="H652" s="1"/>
      <c r="I652" s="1"/>
      <c r="J652" s="1"/>
      <c r="K652" s="1" t="s">
        <v>55</v>
      </c>
      <c r="L652" s="1"/>
      <c r="M652" s="1"/>
      <c r="N652" s="1"/>
      <c r="O652" s="1"/>
      <c r="P652" s="1"/>
      <c r="Q652" s="1"/>
      <c r="R652" s="1"/>
      <c r="S652" s="1"/>
      <c r="T652" s="1"/>
      <c r="U652" s="1" t="s">
        <v>141</v>
      </c>
      <c r="V652" s="1" t="s">
        <v>382</v>
      </c>
      <c r="W652" s="1"/>
      <c r="X652" s="1"/>
      <c r="Y652" s="1"/>
      <c r="Z652" s="1"/>
      <c r="AA652" s="1"/>
      <c r="AB652" s="1" t="s">
        <v>50</v>
      </c>
      <c r="AC652" s="1"/>
      <c r="AD652" s="1"/>
      <c r="AE652" s="1"/>
      <c r="AF652" s="1"/>
      <c r="AG652" s="1" t="s">
        <v>141</v>
      </c>
      <c r="AH652" s="1" t="s">
        <v>382</v>
      </c>
      <c r="AI652" s="1" t="s">
        <v>11968</v>
      </c>
      <c r="AJ652" s="1" t="s">
        <v>99</v>
      </c>
      <c r="AK652" s="1" t="s">
        <v>11088</v>
      </c>
      <c r="AL652" s="1" t="s">
        <v>11088</v>
      </c>
      <c r="AM652" s="1" t="s">
        <v>11368</v>
      </c>
      <c r="AN652" s="1" t="str">
        <f t="shared" si="20"/>
        <v>2019</v>
      </c>
      <c r="AO652" s="1">
        <f t="shared" si="21"/>
        <v>5</v>
      </c>
      <c r="AP652" s="1" t="s">
        <v>60</v>
      </c>
      <c r="AQ652" s="1" t="s">
        <v>61</v>
      </c>
      <c r="AR652" s="1"/>
      <c r="AS652" s="1"/>
      <c r="AT652" s="1"/>
      <c r="AU652" s="1" t="s">
        <v>65</v>
      </c>
      <c r="AV652" s="1" t="s">
        <v>11581</v>
      </c>
      <c r="AW652" s="1"/>
      <c r="AX652" s="1"/>
    </row>
    <row r="653" spans="1:50">
      <c r="A653" s="1" t="s">
        <v>11984</v>
      </c>
      <c r="B653" s="1" t="s">
        <v>11983</v>
      </c>
      <c r="C653" s="1"/>
      <c r="D653" s="1"/>
      <c r="E653" s="1"/>
      <c r="F653" s="1"/>
      <c r="G653" s="1" t="s">
        <v>49</v>
      </c>
      <c r="H653" s="1"/>
      <c r="I653" s="1" t="s">
        <v>53</v>
      </c>
      <c r="J653" s="1"/>
      <c r="K653" s="1"/>
      <c r="L653" s="1"/>
      <c r="M653" s="1"/>
      <c r="N653" s="1"/>
      <c r="O653" s="1"/>
      <c r="P653" s="1"/>
      <c r="Q653" s="1"/>
      <c r="R653" s="1" t="s">
        <v>141</v>
      </c>
      <c r="S653" s="1" t="s">
        <v>219</v>
      </c>
      <c r="T653" s="1"/>
      <c r="U653" s="1"/>
      <c r="V653" s="1"/>
      <c r="W653" s="1"/>
      <c r="X653" s="1"/>
      <c r="Y653" s="1"/>
      <c r="Z653" s="1"/>
      <c r="AA653" s="1"/>
      <c r="AB653" s="1" t="s">
        <v>49</v>
      </c>
      <c r="AC653" s="1"/>
      <c r="AD653" s="1"/>
      <c r="AE653" s="1"/>
      <c r="AF653" s="1"/>
      <c r="AG653" s="1" t="s">
        <v>141</v>
      </c>
      <c r="AH653" s="1" t="s">
        <v>219</v>
      </c>
      <c r="AI653" s="1" t="s">
        <v>11984</v>
      </c>
      <c r="AJ653" s="1" t="s">
        <v>58</v>
      </c>
      <c r="AK653" s="1" t="s">
        <v>11088</v>
      </c>
      <c r="AL653" s="1" t="s">
        <v>11088</v>
      </c>
      <c r="AM653" s="1" t="s">
        <v>9383</v>
      </c>
      <c r="AN653" s="1" t="str">
        <f t="shared" si="20"/>
        <v>2020</v>
      </c>
      <c r="AO653" s="1">
        <f t="shared" si="21"/>
        <v>10</v>
      </c>
      <c r="AP653" s="1" t="s">
        <v>79</v>
      </c>
      <c r="AQ653" s="1" t="s">
        <v>61</v>
      </c>
      <c r="AR653" s="1" t="s">
        <v>119</v>
      </c>
      <c r="AS653" s="1" t="s">
        <v>644</v>
      </c>
      <c r="AT653" s="1" t="s">
        <v>8555</v>
      </c>
      <c r="AU653" s="1" t="s">
        <v>65</v>
      </c>
      <c r="AV653" s="1" t="s">
        <v>1329</v>
      </c>
      <c r="AW653" s="1" t="s">
        <v>116</v>
      </c>
      <c r="AX653" s="1" t="s">
        <v>1674</v>
      </c>
    </row>
    <row r="654" spans="1:50">
      <c r="A654" s="1" t="s">
        <v>11989</v>
      </c>
      <c r="B654" s="1" t="s">
        <v>11988</v>
      </c>
      <c r="C654" s="1"/>
      <c r="D654" s="1"/>
      <c r="E654" s="1"/>
      <c r="F654" s="1"/>
      <c r="G654" s="1" t="s">
        <v>50</v>
      </c>
      <c r="H654" s="1"/>
      <c r="I654" s="1" t="s">
        <v>53</v>
      </c>
      <c r="J654" s="1"/>
      <c r="K654" s="1"/>
      <c r="L654" s="1" t="s">
        <v>116</v>
      </c>
      <c r="M654" s="1" t="s">
        <v>99</v>
      </c>
      <c r="N654" s="1"/>
      <c r="O654" s="1"/>
      <c r="P654" s="1"/>
      <c r="Q654" s="1"/>
      <c r="R654" s="1" t="s">
        <v>715</v>
      </c>
      <c r="S654" s="1" t="s">
        <v>219</v>
      </c>
      <c r="T654" s="1"/>
      <c r="U654" s="1"/>
      <c r="V654" s="1"/>
      <c r="W654" s="1" t="s">
        <v>176</v>
      </c>
      <c r="X654" s="1" t="s">
        <v>500</v>
      </c>
      <c r="Y654" s="1" t="s">
        <v>141</v>
      </c>
      <c r="Z654" s="1"/>
      <c r="AA654" s="1"/>
      <c r="AB654" s="1" t="s">
        <v>50</v>
      </c>
      <c r="AC654" s="1"/>
      <c r="AD654" s="1" t="s">
        <v>500</v>
      </c>
      <c r="AE654" s="1"/>
      <c r="AF654" s="1"/>
      <c r="AG654" s="1" t="s">
        <v>3534</v>
      </c>
      <c r="AH654" s="1" t="s">
        <v>500</v>
      </c>
      <c r="AI654" s="1" t="s">
        <v>11989</v>
      </c>
      <c r="AJ654" s="1" t="s">
        <v>58</v>
      </c>
      <c r="AK654" s="1" t="s">
        <v>11990</v>
      </c>
      <c r="AL654" s="1" t="s">
        <v>11990</v>
      </c>
      <c r="AM654" s="1" t="s">
        <v>3522</v>
      </c>
      <c r="AN654" s="1" t="str">
        <f t="shared" si="20"/>
        <v>2016</v>
      </c>
      <c r="AO654" s="1">
        <f t="shared" si="21"/>
        <v>6</v>
      </c>
      <c r="AP654" s="1" t="s">
        <v>60</v>
      </c>
      <c r="AQ654" s="1" t="s">
        <v>61</v>
      </c>
      <c r="AR654" s="1" t="s">
        <v>281</v>
      </c>
      <c r="AS654" s="1" t="s">
        <v>464</v>
      </c>
      <c r="AT654" s="1" t="s">
        <v>11992</v>
      </c>
      <c r="AU654" s="1" t="s">
        <v>65</v>
      </c>
      <c r="AV654" s="1" t="s">
        <v>1883</v>
      </c>
      <c r="AW654" s="1" t="s">
        <v>116</v>
      </c>
      <c r="AX654" s="1" t="s">
        <v>1674</v>
      </c>
    </row>
    <row r="655" spans="1:50">
      <c r="A655" s="1" t="s">
        <v>11994</v>
      </c>
      <c r="B655" s="1" t="s">
        <v>11993</v>
      </c>
      <c r="C655" s="1"/>
      <c r="D655" s="1"/>
      <c r="E655" s="1"/>
      <c r="F655" s="1"/>
      <c r="G655" s="1" t="s">
        <v>53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 t="s">
        <v>53</v>
      </c>
      <c r="AC655" s="1"/>
      <c r="AD655" s="1"/>
      <c r="AE655" s="1"/>
      <c r="AF655" s="1"/>
      <c r="AG655" s="1"/>
      <c r="AH655" s="1"/>
      <c r="AI655" s="1" t="s">
        <v>11994</v>
      </c>
      <c r="AJ655" s="1" t="s">
        <v>233</v>
      </c>
      <c r="AK655" s="1" t="s">
        <v>11990</v>
      </c>
      <c r="AL655" s="1" t="s">
        <v>11990</v>
      </c>
      <c r="AM655" s="1" t="s">
        <v>5821</v>
      </c>
      <c r="AN655" s="1" t="str">
        <f t="shared" si="20"/>
        <v>2020</v>
      </c>
      <c r="AO655" s="1">
        <f t="shared" si="21"/>
        <v>49</v>
      </c>
      <c r="AP655" s="1" t="s">
        <v>60</v>
      </c>
      <c r="AQ655" s="1" t="s">
        <v>61</v>
      </c>
      <c r="AR655" s="1" t="s">
        <v>449</v>
      </c>
      <c r="AS655" s="1" t="s">
        <v>219</v>
      </c>
      <c r="AT655" s="1" t="s">
        <v>895</v>
      </c>
      <c r="AU655" s="1"/>
      <c r="AV655" s="1" t="s">
        <v>1883</v>
      </c>
      <c r="AW655" s="1" t="s">
        <v>116</v>
      </c>
      <c r="AX655" s="1" t="s">
        <v>1674</v>
      </c>
    </row>
    <row r="656" spans="1:50">
      <c r="A656" s="1" t="s">
        <v>11997</v>
      </c>
      <c r="B656" s="1" t="s">
        <v>11996</v>
      </c>
      <c r="C656" s="1"/>
      <c r="D656" s="1"/>
      <c r="E656" s="1"/>
      <c r="F656" s="1"/>
      <c r="G656" s="1" t="s">
        <v>55</v>
      </c>
      <c r="H656" s="1"/>
      <c r="I656" s="1"/>
      <c r="J656" s="1" t="s">
        <v>54</v>
      </c>
      <c r="K656" s="1"/>
      <c r="L656" s="1"/>
      <c r="M656" s="1"/>
      <c r="N656" s="1"/>
      <c r="O656" s="1"/>
      <c r="P656" s="1"/>
      <c r="Q656" s="1"/>
      <c r="R656" s="1"/>
      <c r="S656" s="1"/>
      <c r="T656" s="1" t="s">
        <v>986</v>
      </c>
      <c r="U656" s="1"/>
      <c r="V656" s="1"/>
      <c r="W656" s="1"/>
      <c r="X656" s="1"/>
      <c r="Y656" s="1"/>
      <c r="Z656" s="1"/>
      <c r="AA656" s="1"/>
      <c r="AB656" s="1" t="s">
        <v>55</v>
      </c>
      <c r="AC656" s="1" t="s">
        <v>219</v>
      </c>
      <c r="AD656" s="1"/>
      <c r="AE656" s="1"/>
      <c r="AF656" s="1"/>
      <c r="AG656" s="1" t="s">
        <v>986</v>
      </c>
      <c r="AH656" s="1" t="s">
        <v>219</v>
      </c>
      <c r="AI656" s="1" t="s">
        <v>11997</v>
      </c>
      <c r="AJ656" s="1" t="s">
        <v>584</v>
      </c>
      <c r="AK656" s="1" t="s">
        <v>11990</v>
      </c>
      <c r="AL656" s="1" t="s">
        <v>11990</v>
      </c>
      <c r="AM656" s="1" t="s">
        <v>1479</v>
      </c>
      <c r="AN656" s="1" t="str">
        <f t="shared" si="20"/>
        <v>2019</v>
      </c>
      <c r="AO656" s="1">
        <f t="shared" si="21"/>
        <v>36</v>
      </c>
      <c r="AP656" s="1" t="s">
        <v>60</v>
      </c>
      <c r="AQ656" s="1" t="s">
        <v>61</v>
      </c>
      <c r="AR656" s="1" t="s">
        <v>168</v>
      </c>
      <c r="AS656" s="1" t="s">
        <v>136</v>
      </c>
      <c r="AT656" s="1"/>
      <c r="AU656" s="1" t="s">
        <v>105</v>
      </c>
      <c r="AV656" s="1" t="s">
        <v>1560</v>
      </c>
      <c r="AW656" s="1" t="s">
        <v>116</v>
      </c>
      <c r="AX656" s="1" t="s">
        <v>1674</v>
      </c>
    </row>
    <row r="657" spans="1:50">
      <c r="A657" s="1" t="s">
        <v>12000</v>
      </c>
      <c r="B657" s="1" t="s">
        <v>11999</v>
      </c>
      <c r="C657" s="1"/>
      <c r="D657" s="1"/>
      <c r="E657" s="1"/>
      <c r="F657" s="1"/>
      <c r="G657" s="1" t="s">
        <v>54</v>
      </c>
      <c r="H657" s="1"/>
      <c r="I657" s="1" t="s">
        <v>53</v>
      </c>
      <c r="J657" s="1"/>
      <c r="K657" s="1" t="s">
        <v>55</v>
      </c>
      <c r="L657" s="1"/>
      <c r="M657" s="1"/>
      <c r="N657" s="1"/>
      <c r="O657" s="1"/>
      <c r="P657" s="1"/>
      <c r="Q657" s="1"/>
      <c r="R657" s="1" t="s">
        <v>50</v>
      </c>
      <c r="S657" s="1" t="s">
        <v>273</v>
      </c>
      <c r="T657" s="1"/>
      <c r="U657" s="1" t="s">
        <v>2620</v>
      </c>
      <c r="V657" s="1" t="s">
        <v>273</v>
      </c>
      <c r="W657" s="1"/>
      <c r="X657" s="1"/>
      <c r="Y657" s="1"/>
      <c r="Z657" s="1"/>
      <c r="AA657" s="1"/>
      <c r="AB657" s="1" t="s">
        <v>54</v>
      </c>
      <c r="AC657" s="1"/>
      <c r="AD657" s="1"/>
      <c r="AE657" s="1"/>
      <c r="AF657" s="1"/>
      <c r="AG657" s="1" t="s">
        <v>3946</v>
      </c>
      <c r="AH657" s="1" t="s">
        <v>273</v>
      </c>
      <c r="AI657" s="1" t="s">
        <v>12000</v>
      </c>
      <c r="AJ657" s="1" t="s">
        <v>584</v>
      </c>
      <c r="AK657" s="1" t="s">
        <v>11990</v>
      </c>
      <c r="AL657" s="1" t="s">
        <v>11990</v>
      </c>
      <c r="AM657" s="1" t="s">
        <v>12002</v>
      </c>
      <c r="AN657" s="1" t="str">
        <f t="shared" si="20"/>
        <v>2000</v>
      </c>
      <c r="AO657" s="1">
        <f t="shared" si="21"/>
        <v>17</v>
      </c>
      <c r="AP657" s="1" t="s">
        <v>79</v>
      </c>
      <c r="AQ657" s="1" t="s">
        <v>61</v>
      </c>
      <c r="AR657" s="1" t="s">
        <v>103</v>
      </c>
      <c r="AS657" s="1" t="s">
        <v>515</v>
      </c>
      <c r="AT657" s="1" t="s">
        <v>770</v>
      </c>
      <c r="AU657" s="1" t="s">
        <v>114</v>
      </c>
      <c r="AV657" s="1" t="s">
        <v>57</v>
      </c>
      <c r="AW657" s="1"/>
      <c r="AX657" s="1"/>
    </row>
    <row r="658" spans="1:50">
      <c r="A658" s="1" t="s">
        <v>12004</v>
      </c>
      <c r="B658" s="1" t="s">
        <v>12003</v>
      </c>
      <c r="C658" s="1"/>
      <c r="D658" s="1"/>
      <c r="E658" s="1"/>
      <c r="F658" s="1"/>
      <c r="G658" s="1" t="s">
        <v>54</v>
      </c>
      <c r="H658" s="1"/>
      <c r="I658" s="1" t="s">
        <v>53</v>
      </c>
      <c r="J658" s="1"/>
      <c r="K658" s="1"/>
      <c r="L658" s="1" t="s">
        <v>116</v>
      </c>
      <c r="M658" s="1"/>
      <c r="N658" s="1"/>
      <c r="O658" s="1"/>
      <c r="P658" s="1"/>
      <c r="Q658" s="1"/>
      <c r="R658" s="1" t="s">
        <v>2810</v>
      </c>
      <c r="S658" s="1" t="s">
        <v>382</v>
      </c>
      <c r="T658" s="1"/>
      <c r="U658" s="1"/>
      <c r="V658" s="1"/>
      <c r="W658" s="1" t="s">
        <v>715</v>
      </c>
      <c r="X658" s="1" t="s">
        <v>63</v>
      </c>
      <c r="Y658" s="1"/>
      <c r="Z658" s="1"/>
      <c r="AA658" s="1"/>
      <c r="AB658" s="1" t="s">
        <v>54</v>
      </c>
      <c r="AC658" s="1"/>
      <c r="AD658" s="1"/>
      <c r="AE658" s="1"/>
      <c r="AF658" s="1"/>
      <c r="AG658" s="1" t="s">
        <v>472</v>
      </c>
      <c r="AH658" s="1" t="s">
        <v>382</v>
      </c>
      <c r="AI658" s="1" t="s">
        <v>12004</v>
      </c>
      <c r="AJ658" s="1" t="s">
        <v>108</v>
      </c>
      <c r="AK658" s="1" t="s">
        <v>11990</v>
      </c>
      <c r="AL658" s="1" t="s">
        <v>11990</v>
      </c>
      <c r="AM658" s="1" t="s">
        <v>690</v>
      </c>
      <c r="AN658" s="1" t="str">
        <f t="shared" si="20"/>
        <v>2020</v>
      </c>
      <c r="AO658" s="1">
        <f t="shared" si="21"/>
        <v>8</v>
      </c>
      <c r="AP658" s="1" t="s">
        <v>79</v>
      </c>
      <c r="AQ658" s="1" t="s">
        <v>61</v>
      </c>
      <c r="AR658" s="1" t="s">
        <v>8497</v>
      </c>
      <c r="AS658" s="1" t="s">
        <v>344</v>
      </c>
      <c r="AT658" s="1" t="s">
        <v>10837</v>
      </c>
      <c r="AU658" s="1" t="s">
        <v>65</v>
      </c>
      <c r="AV658" s="1" t="s">
        <v>1329</v>
      </c>
      <c r="AW658" s="1"/>
      <c r="AX658" s="1"/>
    </row>
    <row r="659" spans="1:50">
      <c r="A659" s="1" t="s">
        <v>12007</v>
      </c>
      <c r="B659" s="1" t="s">
        <v>12006</v>
      </c>
      <c r="C659" s="1"/>
      <c r="D659" s="1"/>
      <c r="E659" s="1"/>
      <c r="F659" s="1"/>
      <c r="G659" s="1" t="s">
        <v>50</v>
      </c>
      <c r="H659" s="1"/>
      <c r="I659" s="1"/>
      <c r="J659" s="1" t="s">
        <v>54</v>
      </c>
      <c r="K659" s="1" t="s">
        <v>55</v>
      </c>
      <c r="L659" s="1" t="s">
        <v>116</v>
      </c>
      <c r="M659" s="1" t="s">
        <v>99</v>
      </c>
      <c r="N659" s="1"/>
      <c r="O659" s="1"/>
      <c r="P659" s="1"/>
      <c r="Q659" s="1"/>
      <c r="R659" s="1"/>
      <c r="S659" s="1"/>
      <c r="T659" s="1" t="s">
        <v>986</v>
      </c>
      <c r="U659" s="1" t="s">
        <v>986</v>
      </c>
      <c r="V659" s="1" t="s">
        <v>382</v>
      </c>
      <c r="W659" s="1" t="s">
        <v>715</v>
      </c>
      <c r="X659" s="1" t="s">
        <v>382</v>
      </c>
      <c r="Y659" s="1" t="s">
        <v>4133</v>
      </c>
      <c r="Z659" s="1"/>
      <c r="AA659" s="1"/>
      <c r="AB659" s="1" t="s">
        <v>50</v>
      </c>
      <c r="AC659" s="1" t="s">
        <v>382</v>
      </c>
      <c r="AD659" s="1" t="s">
        <v>273</v>
      </c>
      <c r="AE659" s="1"/>
      <c r="AF659" s="1"/>
      <c r="AG659" s="1" t="s">
        <v>53</v>
      </c>
      <c r="AH659" s="1" t="s">
        <v>273</v>
      </c>
      <c r="AI659" s="1" t="s">
        <v>12007</v>
      </c>
      <c r="AJ659" s="1" t="s">
        <v>644</v>
      </c>
      <c r="AK659" s="1" t="s">
        <v>11990</v>
      </c>
      <c r="AL659" s="1" t="s">
        <v>11990</v>
      </c>
      <c r="AM659" s="1" t="s">
        <v>12009</v>
      </c>
      <c r="AN659" s="1" t="str">
        <f t="shared" si="20"/>
        <v>1997</v>
      </c>
      <c r="AO659" s="1">
        <f t="shared" si="21"/>
        <v>12</v>
      </c>
      <c r="AP659" s="1" t="s">
        <v>79</v>
      </c>
      <c r="AQ659" s="1" t="s">
        <v>61</v>
      </c>
      <c r="AR659" s="1" t="s">
        <v>179</v>
      </c>
      <c r="AS659" s="1" t="s">
        <v>382</v>
      </c>
      <c r="AT659" s="1" t="s">
        <v>383</v>
      </c>
      <c r="AU659" s="1"/>
      <c r="AV659" s="1" t="s">
        <v>2336</v>
      </c>
      <c r="AW659" s="1"/>
      <c r="AX659" s="1"/>
    </row>
    <row r="660" spans="1:50">
      <c r="A660" s="1" t="s">
        <v>12014</v>
      </c>
      <c r="B660" s="1" t="s">
        <v>12013</v>
      </c>
      <c r="C660" s="1"/>
      <c r="D660" s="1"/>
      <c r="E660" s="1"/>
      <c r="F660" s="1"/>
      <c r="G660" s="1" t="s">
        <v>50</v>
      </c>
      <c r="H660" s="1" t="s">
        <v>50</v>
      </c>
      <c r="I660" s="1"/>
      <c r="J660" s="1"/>
      <c r="K660" s="1"/>
      <c r="L660" s="1"/>
      <c r="M660" s="1"/>
      <c r="N660" s="1"/>
      <c r="O660" s="1"/>
      <c r="P660" s="1"/>
      <c r="Q660" s="1" t="s">
        <v>958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 t="s">
        <v>50</v>
      </c>
      <c r="AC660" s="1"/>
      <c r="AD660" s="1"/>
      <c r="AE660" s="1"/>
      <c r="AF660" s="1"/>
      <c r="AG660" s="1" t="s">
        <v>50</v>
      </c>
      <c r="AH660" s="1" t="s">
        <v>958</v>
      </c>
      <c r="AI660" s="1" t="s">
        <v>12014</v>
      </c>
      <c r="AJ660" s="1" t="s">
        <v>367</v>
      </c>
      <c r="AK660" s="1" t="s">
        <v>6283</v>
      </c>
      <c r="AL660" s="1" t="s">
        <v>6283</v>
      </c>
      <c r="AM660" s="1" t="s">
        <v>360</v>
      </c>
      <c r="AN660" s="1" t="str">
        <f t="shared" si="20"/>
        <v>2019</v>
      </c>
      <c r="AO660" s="1">
        <f t="shared" si="21"/>
        <v>25</v>
      </c>
      <c r="AP660" s="1" t="s">
        <v>79</v>
      </c>
      <c r="AQ660" s="1" t="s">
        <v>61</v>
      </c>
      <c r="AR660" s="1" t="s">
        <v>224</v>
      </c>
      <c r="AS660" s="1" t="s">
        <v>832</v>
      </c>
      <c r="AT660" s="1" t="s">
        <v>10664</v>
      </c>
      <c r="AU660" s="1" t="s">
        <v>65</v>
      </c>
      <c r="AV660" s="1" t="s">
        <v>125</v>
      </c>
      <c r="AW660" s="1"/>
      <c r="AX660" s="1"/>
    </row>
    <row r="661" spans="1:50">
      <c r="A661" s="1" t="s">
        <v>12018</v>
      </c>
      <c r="B661" s="1" t="s">
        <v>12017</v>
      </c>
      <c r="C661" s="1" t="s">
        <v>50</v>
      </c>
      <c r="D661" s="1" t="s">
        <v>125</v>
      </c>
      <c r="E661" s="1"/>
      <c r="F661" s="1"/>
      <c r="G661" s="1" t="s">
        <v>55</v>
      </c>
      <c r="H661" s="1" t="s">
        <v>2810</v>
      </c>
      <c r="I661" s="1" t="s">
        <v>53</v>
      </c>
      <c r="J661" s="1" t="s">
        <v>54</v>
      </c>
      <c r="K661" s="1" t="s">
        <v>55</v>
      </c>
      <c r="L661" s="1" t="s">
        <v>116</v>
      </c>
      <c r="M661" s="1"/>
      <c r="N661" s="1"/>
      <c r="O661" s="1"/>
      <c r="P661" s="1"/>
      <c r="Q661" s="1" t="s">
        <v>136</v>
      </c>
      <c r="R661" s="1" t="s">
        <v>715</v>
      </c>
      <c r="S661" s="1" t="s">
        <v>63</v>
      </c>
      <c r="T661" s="1" t="s">
        <v>986</v>
      </c>
      <c r="U661" s="1" t="s">
        <v>472</v>
      </c>
      <c r="V661" s="1" t="s">
        <v>63</v>
      </c>
      <c r="W661" s="1" t="s">
        <v>54</v>
      </c>
      <c r="X661" s="1" t="s">
        <v>136</v>
      </c>
      <c r="Y661" s="1"/>
      <c r="Z661" s="1"/>
      <c r="AA661" s="1"/>
      <c r="AB661" s="1" t="s">
        <v>55</v>
      </c>
      <c r="AC661" s="1" t="s">
        <v>136</v>
      </c>
      <c r="AD661" s="1"/>
      <c r="AE661" s="1"/>
      <c r="AF661" s="1"/>
      <c r="AG661" s="1" t="s">
        <v>2513</v>
      </c>
      <c r="AH661" s="1" t="s">
        <v>136</v>
      </c>
      <c r="AI661" s="1" t="s">
        <v>12018</v>
      </c>
      <c r="AJ661" s="1" t="s">
        <v>1343</v>
      </c>
      <c r="AK661" s="1" t="s">
        <v>6283</v>
      </c>
      <c r="AL661" s="1" t="s">
        <v>6283</v>
      </c>
      <c r="AM661" s="1" t="s">
        <v>12020</v>
      </c>
      <c r="AN661" s="1" t="str">
        <f t="shared" si="20"/>
        <v>2004</v>
      </c>
      <c r="AO661" s="1">
        <f t="shared" si="21"/>
        <v>25</v>
      </c>
      <c r="AP661" s="1" t="s">
        <v>79</v>
      </c>
      <c r="AQ661" s="1" t="s">
        <v>102</v>
      </c>
      <c r="AR661" s="1" t="s">
        <v>224</v>
      </c>
      <c r="AS661" s="1" t="s">
        <v>515</v>
      </c>
      <c r="AT661" s="1" t="s">
        <v>969</v>
      </c>
      <c r="AU661" s="1" t="s">
        <v>105</v>
      </c>
      <c r="AV661" s="1" t="s">
        <v>2578</v>
      </c>
      <c r="AW661" s="1"/>
      <c r="AX661" s="1"/>
    </row>
    <row r="662" spans="1:50">
      <c r="A662" s="1" t="s">
        <v>12032</v>
      </c>
      <c r="B662" s="1" t="s">
        <v>12031</v>
      </c>
      <c r="C662" s="1"/>
      <c r="D662" s="1"/>
      <c r="E662" s="1"/>
      <c r="F662" s="1"/>
      <c r="G662" s="1" t="s">
        <v>55</v>
      </c>
      <c r="H662" s="1"/>
      <c r="I662" s="1" t="s">
        <v>53</v>
      </c>
      <c r="J662" s="1"/>
      <c r="K662" s="1"/>
      <c r="L662" s="1"/>
      <c r="M662" s="1"/>
      <c r="N662" s="1"/>
      <c r="O662" s="1"/>
      <c r="P662" s="1"/>
      <c r="Q662" s="1"/>
      <c r="R662" s="1" t="s">
        <v>50</v>
      </c>
      <c r="S662" s="1" t="s">
        <v>500</v>
      </c>
      <c r="T662" s="1"/>
      <c r="U662" s="1"/>
      <c r="V662" s="1"/>
      <c r="W662" s="1"/>
      <c r="X662" s="1"/>
      <c r="Y662" s="1"/>
      <c r="Z662" s="1"/>
      <c r="AA662" s="1"/>
      <c r="AB662" s="1" t="s">
        <v>55</v>
      </c>
      <c r="AC662" s="1"/>
      <c r="AD662" s="1"/>
      <c r="AE662" s="1"/>
      <c r="AF662" s="1"/>
      <c r="AG662" s="1"/>
      <c r="AH662" s="1"/>
      <c r="AI662" s="1" t="s">
        <v>12032</v>
      </c>
      <c r="AJ662" s="1" t="s">
        <v>247</v>
      </c>
      <c r="AK662" s="1" t="s">
        <v>6283</v>
      </c>
      <c r="AL662" s="1" t="s">
        <v>6283</v>
      </c>
      <c r="AM662" s="1" t="s">
        <v>8717</v>
      </c>
      <c r="AN662" s="1" t="str">
        <f t="shared" si="20"/>
        <v>2020</v>
      </c>
      <c r="AO662" s="1">
        <f t="shared" si="21"/>
        <v>15</v>
      </c>
      <c r="AP662" s="1" t="s">
        <v>79</v>
      </c>
      <c r="AQ662" s="1" t="s">
        <v>102</v>
      </c>
      <c r="AR662" s="1" t="s">
        <v>480</v>
      </c>
      <c r="AS662" s="1" t="s">
        <v>436</v>
      </c>
      <c r="AT662" s="1" t="s">
        <v>12033</v>
      </c>
      <c r="AU662" s="1" t="s">
        <v>65</v>
      </c>
      <c r="AV662" s="1" t="s">
        <v>739</v>
      </c>
      <c r="AW662" s="1"/>
      <c r="AX662" s="1"/>
    </row>
    <row r="663" spans="1:50">
      <c r="A663" s="1" t="s">
        <v>12051</v>
      </c>
      <c r="B663" s="1" t="s">
        <v>12050</v>
      </c>
      <c r="C663" s="1"/>
      <c r="D663" s="1"/>
      <c r="E663" s="1"/>
      <c r="F663" s="1"/>
      <c r="G663" s="1" t="s">
        <v>54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 t="s">
        <v>53</v>
      </c>
      <c r="U663" s="1"/>
      <c r="V663" s="1"/>
      <c r="W663" s="1"/>
      <c r="X663" s="1"/>
      <c r="Y663" s="1"/>
      <c r="Z663" s="1"/>
      <c r="AA663" s="1"/>
      <c r="AB663" s="1" t="s">
        <v>54</v>
      </c>
      <c r="AC663" s="1" t="s">
        <v>273</v>
      </c>
      <c r="AD663" s="1"/>
      <c r="AE663" s="1"/>
      <c r="AF663" s="1"/>
      <c r="AG663" s="1" t="s">
        <v>53</v>
      </c>
      <c r="AH663" s="1" t="s">
        <v>273</v>
      </c>
      <c r="AI663" s="1" t="s">
        <v>12051</v>
      </c>
      <c r="AJ663" s="1" t="s">
        <v>58</v>
      </c>
      <c r="AK663" s="1" t="s">
        <v>11425</v>
      </c>
      <c r="AL663" s="1" t="s">
        <v>11425</v>
      </c>
      <c r="AM663" s="1" t="s">
        <v>9864</v>
      </c>
      <c r="AN663" s="1" t="str">
        <f t="shared" si="20"/>
        <v>2020</v>
      </c>
      <c r="AO663" s="1">
        <f t="shared" si="21"/>
        <v>10</v>
      </c>
      <c r="AP663" s="1" t="s">
        <v>79</v>
      </c>
      <c r="AQ663" s="1" t="s">
        <v>61</v>
      </c>
      <c r="AR663" s="1" t="s">
        <v>119</v>
      </c>
      <c r="AS663" s="1" t="s">
        <v>8707</v>
      </c>
      <c r="AT663" s="1" t="s">
        <v>151</v>
      </c>
      <c r="AU663" s="1" t="s">
        <v>65</v>
      </c>
      <c r="AV663" s="1" t="s">
        <v>77</v>
      </c>
      <c r="AW663" s="1"/>
      <c r="AX663" s="1"/>
    </row>
    <row r="664" spans="1:50">
      <c r="A664" s="1" t="s">
        <v>12054</v>
      </c>
      <c r="B664" s="1" t="s">
        <v>12053</v>
      </c>
      <c r="C664" s="1"/>
      <c r="D664" s="1"/>
      <c r="E664" s="1"/>
      <c r="F664" s="1"/>
      <c r="G664" s="1" t="s">
        <v>50</v>
      </c>
      <c r="H664" s="1"/>
      <c r="I664" s="1"/>
      <c r="J664" s="1"/>
      <c r="K664" s="1"/>
      <c r="L664" s="1" t="s">
        <v>116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 t="s">
        <v>2810</v>
      </c>
      <c r="X664" s="1" t="s">
        <v>273</v>
      </c>
      <c r="Y664" s="1"/>
      <c r="Z664" s="1"/>
      <c r="AA664" s="1"/>
      <c r="AB664" s="1" t="s">
        <v>50</v>
      </c>
      <c r="AC664" s="1"/>
      <c r="AD664" s="1"/>
      <c r="AE664" s="1"/>
      <c r="AF664" s="1"/>
      <c r="AG664" s="1" t="s">
        <v>2810</v>
      </c>
      <c r="AH664" s="1" t="s">
        <v>273</v>
      </c>
      <c r="AI664" s="1" t="s">
        <v>12054</v>
      </c>
      <c r="AJ664" s="1" t="s">
        <v>78</v>
      </c>
      <c r="AK664" s="1" t="s">
        <v>11425</v>
      </c>
      <c r="AL664" s="1" t="s">
        <v>11425</v>
      </c>
      <c r="AM664" s="1" t="s">
        <v>12057</v>
      </c>
      <c r="AN664" s="1" t="str">
        <f t="shared" si="20"/>
        <v>2018</v>
      </c>
      <c r="AO664" s="1">
        <f t="shared" si="21"/>
        <v>27</v>
      </c>
      <c r="AP664" s="1" t="s">
        <v>60</v>
      </c>
      <c r="AQ664" s="1" t="s">
        <v>61</v>
      </c>
      <c r="AR664" s="1" t="s">
        <v>232</v>
      </c>
      <c r="AS664" s="1" t="s">
        <v>515</v>
      </c>
      <c r="AT664" s="1" t="s">
        <v>12056</v>
      </c>
      <c r="AU664" s="1" t="s">
        <v>10245</v>
      </c>
      <c r="AV664" s="1" t="s">
        <v>4225</v>
      </c>
      <c r="AW664" s="1"/>
      <c r="AX664" s="1"/>
    </row>
    <row r="665" spans="1:50">
      <c r="A665" s="1" t="s">
        <v>12059</v>
      </c>
      <c r="B665" s="1" t="s">
        <v>12058</v>
      </c>
      <c r="C665" s="1" t="s">
        <v>50</v>
      </c>
      <c r="D665" s="1" t="s">
        <v>125</v>
      </c>
      <c r="E665" s="1"/>
      <c r="F665" s="1"/>
      <c r="G665" s="1" t="s">
        <v>55</v>
      </c>
      <c r="H665" s="1" t="s">
        <v>4133</v>
      </c>
      <c r="I665" s="1"/>
      <c r="J665" s="1"/>
      <c r="K665" s="1"/>
      <c r="L665" s="1"/>
      <c r="M665" s="1"/>
      <c r="N665" s="1"/>
      <c r="O665" s="1"/>
      <c r="P665" s="1"/>
      <c r="Q665" s="1" t="s">
        <v>273</v>
      </c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 t="s">
        <v>55</v>
      </c>
      <c r="AC665" s="1"/>
      <c r="AD665" s="1"/>
      <c r="AE665" s="1"/>
      <c r="AF665" s="1"/>
      <c r="AG665" s="1" t="s">
        <v>4133</v>
      </c>
      <c r="AH665" s="1" t="s">
        <v>273</v>
      </c>
      <c r="AI665" s="1" t="s">
        <v>12059</v>
      </c>
      <c r="AJ665" s="1" t="s">
        <v>99</v>
      </c>
      <c r="AK665" s="1" t="s">
        <v>11425</v>
      </c>
      <c r="AL665" s="1" t="s">
        <v>11425</v>
      </c>
      <c r="AM665" s="1" t="s">
        <v>12061</v>
      </c>
      <c r="AN665" s="1" t="str">
        <f t="shared" si="20"/>
        <v>2020</v>
      </c>
      <c r="AO665" s="1">
        <f t="shared" si="21"/>
        <v>6</v>
      </c>
      <c r="AP665" s="1" t="s">
        <v>79</v>
      </c>
      <c r="AQ665" s="1" t="s">
        <v>61</v>
      </c>
      <c r="AR665" s="1" t="s">
        <v>1302</v>
      </c>
      <c r="AS665" s="1" t="s">
        <v>555</v>
      </c>
      <c r="AT665" s="1" t="s">
        <v>10686</v>
      </c>
      <c r="AU665" s="1" t="s">
        <v>65</v>
      </c>
      <c r="AV665" s="1" t="s">
        <v>452</v>
      </c>
      <c r="AW665" s="1"/>
      <c r="AX665" s="1"/>
    </row>
    <row r="666" spans="1:50">
      <c r="A666" s="1" t="s">
        <v>12063</v>
      </c>
      <c r="B666" s="1" t="s">
        <v>12062</v>
      </c>
      <c r="C666" s="1"/>
      <c r="D666" s="1"/>
      <c r="E666" s="1"/>
      <c r="F666" s="1"/>
      <c r="G666" s="1" t="s">
        <v>54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 t="s">
        <v>54</v>
      </c>
      <c r="AC666" s="1"/>
      <c r="AD666" s="1"/>
      <c r="AE666" s="1"/>
      <c r="AF666" s="1"/>
      <c r="AG666" s="1"/>
      <c r="AH666" s="1"/>
      <c r="AI666" s="1" t="s">
        <v>12063</v>
      </c>
      <c r="AJ666" s="1" t="s">
        <v>197</v>
      </c>
      <c r="AK666" s="1" t="s">
        <v>11425</v>
      </c>
      <c r="AL666" s="1" t="s">
        <v>11425</v>
      </c>
      <c r="AM666" s="1" t="s">
        <v>8294</v>
      </c>
      <c r="AN666" s="1" t="str">
        <f t="shared" si="20"/>
        <v>2020</v>
      </c>
      <c r="AO666" s="1">
        <f t="shared" si="21"/>
        <v>17</v>
      </c>
      <c r="AP666" s="1" t="s">
        <v>79</v>
      </c>
      <c r="AQ666" s="1" t="s">
        <v>61</v>
      </c>
      <c r="AR666" s="1" t="s">
        <v>265</v>
      </c>
      <c r="AS666" s="1" t="s">
        <v>382</v>
      </c>
      <c r="AT666" s="1" t="s">
        <v>11026</v>
      </c>
      <c r="AU666" s="1" t="s">
        <v>65</v>
      </c>
      <c r="AV666" s="1" t="s">
        <v>121</v>
      </c>
      <c r="AW666" s="1" t="s">
        <v>116</v>
      </c>
      <c r="AX666" s="1" t="s">
        <v>1674</v>
      </c>
    </row>
    <row r="667" spans="1:50">
      <c r="A667" s="1" t="s">
        <v>12066</v>
      </c>
      <c r="B667" s="1" t="s">
        <v>12065</v>
      </c>
      <c r="C667" s="1"/>
      <c r="D667" s="1"/>
      <c r="E667" s="1"/>
      <c r="F667" s="1"/>
      <c r="G667" s="1" t="s">
        <v>54</v>
      </c>
      <c r="H667" s="1" t="s">
        <v>50</v>
      </c>
      <c r="I667" s="1"/>
      <c r="J667" s="1"/>
      <c r="K667" s="1"/>
      <c r="L667" s="1"/>
      <c r="M667" s="1"/>
      <c r="N667" s="1"/>
      <c r="O667" s="1"/>
      <c r="P667" s="1"/>
      <c r="Q667" s="1" t="s">
        <v>273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 t="s">
        <v>54</v>
      </c>
      <c r="AC667" s="1"/>
      <c r="AD667" s="1"/>
      <c r="AE667" s="1"/>
      <c r="AF667" s="1"/>
      <c r="AG667" s="1" t="s">
        <v>50</v>
      </c>
      <c r="AH667" s="1" t="s">
        <v>273</v>
      </c>
      <c r="AI667" s="1" t="s">
        <v>12066</v>
      </c>
      <c r="AJ667" s="1" t="s">
        <v>247</v>
      </c>
      <c r="AK667" s="1" t="s">
        <v>6570</v>
      </c>
      <c r="AL667" s="1" t="s">
        <v>6570</v>
      </c>
      <c r="AM667" s="1" t="s">
        <v>1609</v>
      </c>
      <c r="AN667" s="1" t="str">
        <f t="shared" si="20"/>
        <v>2019</v>
      </c>
      <c r="AO667" s="1">
        <f t="shared" si="21"/>
        <v>14</v>
      </c>
      <c r="AP667" s="1" t="s">
        <v>79</v>
      </c>
      <c r="AQ667" s="1" t="s">
        <v>102</v>
      </c>
      <c r="AR667" s="1" t="s">
        <v>988</v>
      </c>
      <c r="AS667" s="1" t="s">
        <v>500</v>
      </c>
      <c r="AT667" s="1" t="s">
        <v>8296</v>
      </c>
      <c r="AU667" s="1" t="s">
        <v>65</v>
      </c>
      <c r="AV667" s="1" t="s">
        <v>125</v>
      </c>
      <c r="AW667" s="1"/>
      <c r="AX667" s="1"/>
    </row>
    <row r="668" spans="1:50">
      <c r="A668" s="1" t="s">
        <v>12069</v>
      </c>
      <c r="B668" s="1" t="s">
        <v>12068</v>
      </c>
      <c r="C668" s="1"/>
      <c r="D668" s="1"/>
      <c r="E668" s="1"/>
      <c r="F668" s="1"/>
      <c r="G668" s="1" t="s">
        <v>53</v>
      </c>
      <c r="H668" s="1"/>
      <c r="I668" s="1" t="s">
        <v>53</v>
      </c>
      <c r="J668" s="1" t="s">
        <v>54</v>
      </c>
      <c r="K668" s="1"/>
      <c r="L668" s="1"/>
      <c r="M668" s="1"/>
      <c r="N668" s="1"/>
      <c r="O668" s="1"/>
      <c r="P668" s="1"/>
      <c r="Q668" s="1"/>
      <c r="R668" s="1" t="s">
        <v>715</v>
      </c>
      <c r="S668" s="1" t="s">
        <v>219</v>
      </c>
      <c r="T668" s="1" t="s">
        <v>715</v>
      </c>
      <c r="U668" s="1"/>
      <c r="V668" s="1"/>
      <c r="W668" s="1"/>
      <c r="X668" s="1"/>
      <c r="Y668" s="1"/>
      <c r="Z668" s="1"/>
      <c r="AA668" s="1"/>
      <c r="AB668" s="1" t="s">
        <v>53</v>
      </c>
      <c r="AC668" s="1" t="s">
        <v>219</v>
      </c>
      <c r="AD668" s="1"/>
      <c r="AE668" s="1"/>
      <c r="AF668" s="1"/>
      <c r="AG668" s="1" t="s">
        <v>141</v>
      </c>
      <c r="AH668" s="1" t="s">
        <v>219</v>
      </c>
      <c r="AI668" s="1" t="s">
        <v>12069</v>
      </c>
      <c r="AJ668" s="1" t="s">
        <v>118</v>
      </c>
      <c r="AK668" s="1" t="s">
        <v>6570</v>
      </c>
      <c r="AL668" s="1" t="s">
        <v>6570</v>
      </c>
      <c r="AM668" s="1" t="s">
        <v>7020</v>
      </c>
      <c r="AN668" s="1" t="str">
        <f t="shared" si="20"/>
        <v>2020</v>
      </c>
      <c r="AO668" s="1">
        <f t="shared" si="21"/>
        <v>25</v>
      </c>
      <c r="AP668" s="1" t="s">
        <v>60</v>
      </c>
      <c r="AQ668" s="1" t="s">
        <v>61</v>
      </c>
      <c r="AR668" s="1" t="s">
        <v>179</v>
      </c>
      <c r="AS668" s="1" t="s">
        <v>515</v>
      </c>
      <c r="AT668" s="1" t="s">
        <v>3913</v>
      </c>
      <c r="AU668" s="1" t="s">
        <v>105</v>
      </c>
      <c r="AV668" s="1" t="s">
        <v>183</v>
      </c>
      <c r="AW668" s="1"/>
      <c r="AX668" s="1"/>
    </row>
    <row r="669" spans="1:50">
      <c r="A669" s="1" t="s">
        <v>12072</v>
      </c>
      <c r="B669" s="1" t="s">
        <v>12071</v>
      </c>
      <c r="C669" s="1"/>
      <c r="D669" s="1"/>
      <c r="E669" s="1"/>
      <c r="F669" s="1"/>
      <c r="G669" s="1" t="s">
        <v>54</v>
      </c>
      <c r="H669" s="1"/>
      <c r="I669" s="1" t="s">
        <v>53</v>
      </c>
      <c r="J669" s="1" t="s">
        <v>54</v>
      </c>
      <c r="K669" s="1"/>
      <c r="L669" s="1"/>
      <c r="M669" s="1"/>
      <c r="N669" s="1"/>
      <c r="O669" s="1"/>
      <c r="P669" s="1"/>
      <c r="Q669" s="1"/>
      <c r="R669" s="1" t="s">
        <v>986</v>
      </c>
      <c r="S669" s="1" t="s">
        <v>136</v>
      </c>
      <c r="T669" s="1" t="s">
        <v>176</v>
      </c>
      <c r="U669" s="1"/>
      <c r="V669" s="1"/>
      <c r="W669" s="1"/>
      <c r="X669" s="1"/>
      <c r="Y669" s="1"/>
      <c r="Z669" s="1"/>
      <c r="AA669" s="1"/>
      <c r="AB669" s="1" t="s">
        <v>54</v>
      </c>
      <c r="AC669" s="1" t="s">
        <v>136</v>
      </c>
      <c r="AD669" s="1"/>
      <c r="AE669" s="1"/>
      <c r="AF669" s="1"/>
      <c r="AG669" s="1" t="s">
        <v>3534</v>
      </c>
      <c r="AH669" s="1" t="s">
        <v>136</v>
      </c>
      <c r="AI669" s="1" t="s">
        <v>12072</v>
      </c>
      <c r="AJ669" s="1" t="s">
        <v>130</v>
      </c>
      <c r="AK669" s="1" t="s">
        <v>6570</v>
      </c>
      <c r="AL669" s="1" t="s">
        <v>6570</v>
      </c>
      <c r="AM669" s="1" t="s">
        <v>261</v>
      </c>
      <c r="AN669" s="1" t="str">
        <f t="shared" si="20"/>
        <v>2020</v>
      </c>
      <c r="AO669" s="1">
        <f t="shared" si="21"/>
        <v>12</v>
      </c>
      <c r="AP669" s="1" t="s">
        <v>79</v>
      </c>
      <c r="AQ669" s="1" t="s">
        <v>61</v>
      </c>
      <c r="AR669" s="1" t="s">
        <v>150</v>
      </c>
      <c r="AS669" s="1" t="s">
        <v>721</v>
      </c>
      <c r="AT669" s="1" t="s">
        <v>12074</v>
      </c>
      <c r="AU669" s="1" t="s">
        <v>65</v>
      </c>
      <c r="AV669" s="1" t="s">
        <v>955</v>
      </c>
      <c r="AW669" s="1"/>
      <c r="AX669" s="1"/>
    </row>
    <row r="670" spans="1:50">
      <c r="A670" s="1" t="s">
        <v>12076</v>
      </c>
      <c r="B670" s="1" t="s">
        <v>12075</v>
      </c>
      <c r="C670" s="1"/>
      <c r="D670" s="1"/>
      <c r="E670" s="1"/>
      <c r="F670" s="1"/>
      <c r="G670" s="1" t="s">
        <v>50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 t="s">
        <v>50</v>
      </c>
      <c r="AC670" s="1"/>
      <c r="AD670" s="1"/>
      <c r="AE670" s="1"/>
      <c r="AF670" s="1"/>
      <c r="AG670" s="1"/>
      <c r="AH670" s="1"/>
      <c r="AI670" s="1" t="s">
        <v>12076</v>
      </c>
      <c r="AJ670" s="1" t="s">
        <v>375</v>
      </c>
      <c r="AK670" s="1" t="s">
        <v>6570</v>
      </c>
      <c r="AL670" s="1" t="s">
        <v>6570</v>
      </c>
      <c r="AM670" s="1" t="s">
        <v>3781</v>
      </c>
      <c r="AN670" s="1" t="str">
        <f t="shared" si="20"/>
        <v>2019</v>
      </c>
      <c r="AO670" s="1">
        <f t="shared" si="21"/>
        <v>55</v>
      </c>
      <c r="AP670" s="1" t="s">
        <v>79</v>
      </c>
      <c r="AQ670" s="1" t="s">
        <v>61</v>
      </c>
      <c r="AR670" s="1" t="s">
        <v>388</v>
      </c>
      <c r="AS670" s="1" t="s">
        <v>219</v>
      </c>
      <c r="AT670" s="1" t="s">
        <v>1047</v>
      </c>
      <c r="AU670" s="1" t="s">
        <v>105</v>
      </c>
      <c r="AV670" s="1" t="s">
        <v>452</v>
      </c>
      <c r="AW670" s="1" t="s">
        <v>116</v>
      </c>
      <c r="AX670" s="1" t="s">
        <v>1674</v>
      </c>
    </row>
    <row r="671" spans="1:50">
      <c r="A671" s="1" t="s">
        <v>12083</v>
      </c>
      <c r="B671" s="1" t="s">
        <v>12082</v>
      </c>
      <c r="C671" s="1"/>
      <c r="D671" s="1"/>
      <c r="E671" s="1"/>
      <c r="F671" s="1"/>
      <c r="G671" s="1" t="s">
        <v>50</v>
      </c>
      <c r="H671" s="1"/>
      <c r="I671" s="1" t="s">
        <v>53</v>
      </c>
      <c r="J671" s="1"/>
      <c r="K671" s="1"/>
      <c r="L671" s="1"/>
      <c r="M671" s="1"/>
      <c r="N671" s="1"/>
      <c r="O671" s="1"/>
      <c r="P671" s="1"/>
      <c r="Q671" s="1"/>
      <c r="R671" s="1" t="s">
        <v>986</v>
      </c>
      <c r="S671" s="1" t="s">
        <v>219</v>
      </c>
      <c r="T671" s="1"/>
      <c r="U671" s="1"/>
      <c r="V671" s="1"/>
      <c r="W671" s="1"/>
      <c r="X671" s="1"/>
      <c r="Y671" s="1"/>
      <c r="Z671" s="1"/>
      <c r="AA671" s="1"/>
      <c r="AB671" s="1" t="s">
        <v>50</v>
      </c>
      <c r="AC671" s="1"/>
      <c r="AD671" s="1"/>
      <c r="AE671" s="1"/>
      <c r="AF671" s="1"/>
      <c r="AG671" s="1" t="s">
        <v>986</v>
      </c>
      <c r="AH671" s="1" t="s">
        <v>219</v>
      </c>
      <c r="AI671" s="1" t="s">
        <v>12083</v>
      </c>
      <c r="AJ671" s="1" t="s">
        <v>351</v>
      </c>
      <c r="AK671" s="1" t="s">
        <v>238</v>
      </c>
      <c r="AL671" s="1" t="s">
        <v>238</v>
      </c>
      <c r="AM671" s="1" t="s">
        <v>12085</v>
      </c>
      <c r="AN671" s="1" t="str">
        <f t="shared" si="20"/>
        <v>2019</v>
      </c>
      <c r="AO671" s="1">
        <f t="shared" si="21"/>
        <v>54</v>
      </c>
      <c r="AP671" s="1" t="s">
        <v>79</v>
      </c>
      <c r="AQ671" s="1" t="s">
        <v>61</v>
      </c>
      <c r="AR671" s="1" t="s">
        <v>388</v>
      </c>
      <c r="AS671" s="1" t="s">
        <v>515</v>
      </c>
      <c r="AT671" s="1" t="s">
        <v>4047</v>
      </c>
      <c r="AU671" s="1"/>
      <c r="AV671" s="1" t="s">
        <v>1883</v>
      </c>
      <c r="AW671" s="1" t="s">
        <v>99</v>
      </c>
      <c r="AX671" s="1" t="s">
        <v>4035</v>
      </c>
    </row>
    <row r="672" spans="1:50">
      <c r="A672" s="1" t="s">
        <v>12087</v>
      </c>
      <c r="B672" s="1" t="s">
        <v>12086</v>
      </c>
      <c r="C672" s="1"/>
      <c r="D672" s="1"/>
      <c r="E672" s="1"/>
      <c r="F672" s="1"/>
      <c r="G672" s="1" t="s">
        <v>54</v>
      </c>
      <c r="H672" s="1"/>
      <c r="I672" s="1" t="s">
        <v>53</v>
      </c>
      <c r="J672" s="1" t="s">
        <v>54</v>
      </c>
      <c r="K672" s="1"/>
      <c r="L672" s="1"/>
      <c r="M672" s="1"/>
      <c r="N672" s="1"/>
      <c r="O672" s="1"/>
      <c r="P672" s="1"/>
      <c r="Q672" s="1"/>
      <c r="R672" s="1" t="s">
        <v>141</v>
      </c>
      <c r="S672" s="1" t="s">
        <v>273</v>
      </c>
      <c r="T672" s="1" t="s">
        <v>141</v>
      </c>
      <c r="U672" s="1"/>
      <c r="V672" s="1"/>
      <c r="W672" s="1"/>
      <c r="X672" s="1"/>
      <c r="Y672" s="1"/>
      <c r="Z672" s="1"/>
      <c r="AA672" s="1"/>
      <c r="AB672" s="1" t="s">
        <v>54</v>
      </c>
      <c r="AC672" s="1" t="s">
        <v>500</v>
      </c>
      <c r="AD672" s="1"/>
      <c r="AE672" s="1"/>
      <c r="AF672" s="1"/>
      <c r="AG672" s="1" t="s">
        <v>2810</v>
      </c>
      <c r="AH672" s="1" t="s">
        <v>500</v>
      </c>
      <c r="AI672" s="1" t="s">
        <v>12087</v>
      </c>
      <c r="AJ672" s="1" t="s">
        <v>116</v>
      </c>
      <c r="AK672" s="1" t="s">
        <v>238</v>
      </c>
      <c r="AL672" s="1" t="s">
        <v>238</v>
      </c>
      <c r="AM672" s="1" t="s">
        <v>5441</v>
      </c>
      <c r="AN672" s="1" t="str">
        <f t="shared" si="20"/>
        <v>2020</v>
      </c>
      <c r="AO672" s="1">
        <f t="shared" si="21"/>
        <v>5</v>
      </c>
      <c r="AP672" s="1" t="s">
        <v>79</v>
      </c>
      <c r="AQ672" s="1" t="s">
        <v>61</v>
      </c>
      <c r="AR672" s="1" t="s">
        <v>751</v>
      </c>
      <c r="AS672" s="1" t="s">
        <v>344</v>
      </c>
      <c r="AT672" s="1" t="s">
        <v>12089</v>
      </c>
      <c r="AU672" s="1" t="s">
        <v>114</v>
      </c>
      <c r="AV672" s="1" t="s">
        <v>567</v>
      </c>
      <c r="AW672" s="1" t="s">
        <v>55</v>
      </c>
      <c r="AX672" s="1" t="s">
        <v>475</v>
      </c>
    </row>
    <row r="673" spans="1:50">
      <c r="A673" s="1" t="s">
        <v>12091</v>
      </c>
      <c r="B673" s="1" t="s">
        <v>12090</v>
      </c>
      <c r="C673" s="1"/>
      <c r="D673" s="1"/>
      <c r="E673" s="1"/>
      <c r="F673" s="1"/>
      <c r="G673" s="1" t="s">
        <v>55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 t="s">
        <v>986</v>
      </c>
      <c r="X673" s="1" t="s">
        <v>63</v>
      </c>
      <c r="Y673" s="1"/>
      <c r="Z673" s="1"/>
      <c r="AA673" s="1"/>
      <c r="AB673" s="1" t="s">
        <v>55</v>
      </c>
      <c r="AC673" s="1"/>
      <c r="AD673" s="1"/>
      <c r="AE673" s="1"/>
      <c r="AF673" s="1"/>
      <c r="AG673" s="1" t="s">
        <v>986</v>
      </c>
      <c r="AH673" s="1" t="s">
        <v>63</v>
      </c>
      <c r="AI673" s="1" t="s">
        <v>12091</v>
      </c>
      <c r="AJ673" s="1" t="s">
        <v>158</v>
      </c>
      <c r="AK673" s="1" t="s">
        <v>8416</v>
      </c>
      <c r="AL673" s="1" t="s">
        <v>8416</v>
      </c>
      <c r="AM673" s="1" t="s">
        <v>12093</v>
      </c>
      <c r="AN673" s="1" t="str">
        <f t="shared" si="20"/>
        <v>2019</v>
      </c>
      <c r="AO673" s="1">
        <f t="shared" si="21"/>
        <v>10</v>
      </c>
      <c r="AP673" s="1" t="s">
        <v>79</v>
      </c>
      <c r="AQ673" s="1" t="s">
        <v>102</v>
      </c>
      <c r="AR673" s="1" t="s">
        <v>119</v>
      </c>
      <c r="AS673" s="1" t="s">
        <v>301</v>
      </c>
      <c r="AT673" s="1" t="s">
        <v>1460</v>
      </c>
      <c r="AU673" s="1" t="s">
        <v>65</v>
      </c>
      <c r="AV673" s="1" t="s">
        <v>1268</v>
      </c>
      <c r="AW673" s="1"/>
      <c r="AX673" s="1"/>
    </row>
    <row r="674" spans="1:50">
      <c r="A674" s="1" t="s">
        <v>12095</v>
      </c>
      <c r="B674" s="1" t="s">
        <v>12094</v>
      </c>
      <c r="C674" s="1"/>
      <c r="D674" s="1"/>
      <c r="E674" s="1"/>
      <c r="F674" s="1"/>
      <c r="G674" s="1" t="s">
        <v>55</v>
      </c>
      <c r="H674" s="1"/>
      <c r="I674" s="1"/>
      <c r="J674" s="1" t="s">
        <v>54</v>
      </c>
      <c r="K674" s="1" t="s">
        <v>55</v>
      </c>
      <c r="L674" s="1" t="s">
        <v>116</v>
      </c>
      <c r="M674" s="1"/>
      <c r="N674" s="1"/>
      <c r="O674" s="1"/>
      <c r="P674" s="1"/>
      <c r="Q674" s="1"/>
      <c r="R674" s="1"/>
      <c r="S674" s="1"/>
      <c r="T674" s="1" t="s">
        <v>141</v>
      </c>
      <c r="U674" s="1" t="s">
        <v>141</v>
      </c>
      <c r="V674" s="1" t="s">
        <v>63</v>
      </c>
      <c r="W674" s="1" t="s">
        <v>715</v>
      </c>
      <c r="X674" s="1" t="s">
        <v>63</v>
      </c>
      <c r="Y674" s="1"/>
      <c r="Z674" s="1"/>
      <c r="AA674" s="1"/>
      <c r="AB674" s="1" t="s">
        <v>55</v>
      </c>
      <c r="AC674" s="1" t="s">
        <v>63</v>
      </c>
      <c r="AD674" s="1"/>
      <c r="AE674" s="1"/>
      <c r="AF674" s="1"/>
      <c r="AG674" s="1" t="s">
        <v>472</v>
      </c>
      <c r="AH674" s="1" t="s">
        <v>63</v>
      </c>
      <c r="AI674" s="1" t="s">
        <v>12095</v>
      </c>
      <c r="AJ674" s="1" t="s">
        <v>158</v>
      </c>
      <c r="AK674" s="1" t="s">
        <v>8416</v>
      </c>
      <c r="AL674" s="1" t="s">
        <v>8416</v>
      </c>
      <c r="AM674" s="1" t="s">
        <v>12097</v>
      </c>
      <c r="AN674" s="1" t="str">
        <f t="shared" si="20"/>
        <v>2020</v>
      </c>
      <c r="AO674" s="1">
        <f t="shared" si="21"/>
        <v>11</v>
      </c>
      <c r="AP674" s="1" t="s">
        <v>60</v>
      </c>
      <c r="AQ674" s="1" t="s">
        <v>102</v>
      </c>
      <c r="AR674" s="1" t="s">
        <v>119</v>
      </c>
      <c r="AS674" s="1" t="s">
        <v>189</v>
      </c>
      <c r="AT674" s="1" t="s">
        <v>811</v>
      </c>
      <c r="AU674" s="1" t="s">
        <v>65</v>
      </c>
      <c r="AV674" s="1" t="s">
        <v>2920</v>
      </c>
      <c r="AW674" s="1"/>
      <c r="AX674" s="1"/>
    </row>
    <row r="675" spans="1:50">
      <c r="A675" s="1" t="s">
        <v>12099</v>
      </c>
      <c r="B675" s="1" t="s">
        <v>12098</v>
      </c>
      <c r="C675" s="1" t="s">
        <v>50</v>
      </c>
      <c r="D675" s="1" t="s">
        <v>125</v>
      </c>
      <c r="E675" s="1"/>
      <c r="F675" s="1"/>
      <c r="G675" s="1" t="s">
        <v>50</v>
      </c>
      <c r="H675" s="1" t="s">
        <v>141</v>
      </c>
      <c r="I675" s="1"/>
      <c r="J675" s="1" t="s">
        <v>54</v>
      </c>
      <c r="K675" s="1"/>
      <c r="L675" s="1" t="s">
        <v>116</v>
      </c>
      <c r="M675" s="1"/>
      <c r="N675" s="1"/>
      <c r="O675" s="1"/>
      <c r="P675" s="1"/>
      <c r="Q675" s="1" t="s">
        <v>555</v>
      </c>
      <c r="R675" s="1"/>
      <c r="S675" s="1"/>
      <c r="T675" s="1" t="s">
        <v>141</v>
      </c>
      <c r="U675" s="1"/>
      <c r="V675" s="1"/>
      <c r="W675" s="1" t="s">
        <v>472</v>
      </c>
      <c r="X675" s="1" t="s">
        <v>555</v>
      </c>
      <c r="Y675" s="1"/>
      <c r="Z675" s="1"/>
      <c r="AA675" s="1"/>
      <c r="AB675" s="1" t="s">
        <v>50</v>
      </c>
      <c r="AC675" s="1" t="s">
        <v>555</v>
      </c>
      <c r="AD675" s="1"/>
      <c r="AE675" s="1"/>
      <c r="AF675" s="1"/>
      <c r="AG675" s="1" t="s">
        <v>3534</v>
      </c>
      <c r="AH675" s="1" t="s">
        <v>555</v>
      </c>
      <c r="AI675" s="1" t="s">
        <v>12099</v>
      </c>
      <c r="AJ675" s="1" t="s">
        <v>809</v>
      </c>
      <c r="AK675" s="1" t="s">
        <v>8416</v>
      </c>
      <c r="AL675" s="1" t="s">
        <v>8416</v>
      </c>
      <c r="AM675" s="1" t="s">
        <v>12101</v>
      </c>
      <c r="AN675" s="1" t="str">
        <f t="shared" si="20"/>
        <v>2018</v>
      </c>
      <c r="AO675" s="1">
        <f t="shared" si="21"/>
        <v>34</v>
      </c>
      <c r="AP675" s="1" t="s">
        <v>60</v>
      </c>
      <c r="AQ675" s="1" t="s">
        <v>102</v>
      </c>
      <c r="AR675" s="1" t="s">
        <v>449</v>
      </c>
      <c r="AS675" s="1" t="s">
        <v>351</v>
      </c>
      <c r="AT675" s="1" t="s">
        <v>638</v>
      </c>
      <c r="AU675" s="1" t="s">
        <v>105</v>
      </c>
      <c r="AV675" s="1" t="s">
        <v>1137</v>
      </c>
      <c r="AW675" s="1"/>
      <c r="AX675" s="1"/>
    </row>
    <row r="676" spans="1:50">
      <c r="A676" s="1" t="s">
        <v>12103</v>
      </c>
      <c r="B676" s="1" t="s">
        <v>12102</v>
      </c>
      <c r="C676" s="1"/>
      <c r="D676" s="1"/>
      <c r="E676" s="1"/>
      <c r="F676" s="1"/>
      <c r="G676" s="1" t="s">
        <v>53</v>
      </c>
      <c r="H676" s="1"/>
      <c r="I676" s="1"/>
      <c r="J676" s="1"/>
      <c r="K676" s="1" t="s">
        <v>55</v>
      </c>
      <c r="L676" s="1"/>
      <c r="M676" s="1"/>
      <c r="N676" s="1"/>
      <c r="O676" s="1"/>
      <c r="P676" s="1"/>
      <c r="Q676" s="1"/>
      <c r="R676" s="1"/>
      <c r="S676" s="1"/>
      <c r="T676" s="1"/>
      <c r="U676" s="1" t="s">
        <v>2711</v>
      </c>
      <c r="V676" s="1" t="s">
        <v>136</v>
      </c>
      <c r="W676" s="1"/>
      <c r="X676" s="1"/>
      <c r="Y676" s="1"/>
      <c r="Z676" s="1"/>
      <c r="AA676" s="1"/>
      <c r="AB676" s="1" t="s">
        <v>53</v>
      </c>
      <c r="AC676" s="1"/>
      <c r="AD676" s="1"/>
      <c r="AE676" s="1"/>
      <c r="AF676" s="1"/>
      <c r="AG676" s="1" t="s">
        <v>2711</v>
      </c>
      <c r="AH676" s="1" t="s">
        <v>136</v>
      </c>
      <c r="AI676" s="1" t="s">
        <v>12103</v>
      </c>
      <c r="AJ676" s="1" t="s">
        <v>158</v>
      </c>
      <c r="AK676" s="1" t="s">
        <v>8416</v>
      </c>
      <c r="AL676" s="1" t="s">
        <v>8416</v>
      </c>
      <c r="AM676" s="1" t="s">
        <v>12101</v>
      </c>
      <c r="AN676" s="1" t="str">
        <f t="shared" si="20"/>
        <v>2018</v>
      </c>
      <c r="AO676" s="1">
        <f t="shared" si="21"/>
        <v>9</v>
      </c>
      <c r="AP676" s="1" t="s">
        <v>60</v>
      </c>
      <c r="AQ676" s="1" t="s">
        <v>102</v>
      </c>
      <c r="AR676" s="1" t="s">
        <v>1271</v>
      </c>
      <c r="AS676" s="1" t="s">
        <v>1497</v>
      </c>
      <c r="AT676" s="1" t="s">
        <v>1498</v>
      </c>
      <c r="AU676" s="1" t="s">
        <v>65</v>
      </c>
      <c r="AV676" s="1" t="s">
        <v>121</v>
      </c>
      <c r="AW676" s="1"/>
      <c r="AX676" s="1"/>
    </row>
    <row r="677" spans="1:50">
      <c r="A677" s="1" t="s">
        <v>12106</v>
      </c>
      <c r="B677" s="1" t="s">
        <v>12105</v>
      </c>
      <c r="C677" s="1" t="s">
        <v>50</v>
      </c>
      <c r="D677" s="1" t="s">
        <v>125</v>
      </c>
      <c r="E677" s="1"/>
      <c r="F677" s="1"/>
      <c r="G677" s="1" t="s">
        <v>53</v>
      </c>
      <c r="H677" s="1" t="s">
        <v>472</v>
      </c>
      <c r="I677" s="1"/>
      <c r="J677" s="1"/>
      <c r="K677" s="1" t="s">
        <v>55</v>
      </c>
      <c r="L677" s="1" t="s">
        <v>116</v>
      </c>
      <c r="M677" s="1"/>
      <c r="N677" s="1"/>
      <c r="O677" s="1"/>
      <c r="P677" s="1"/>
      <c r="Q677" s="1" t="s">
        <v>136</v>
      </c>
      <c r="R677" s="1"/>
      <c r="S677" s="1"/>
      <c r="T677" s="1"/>
      <c r="U677" s="1" t="s">
        <v>116</v>
      </c>
      <c r="V677" s="1" t="s">
        <v>136</v>
      </c>
      <c r="W677" s="1" t="s">
        <v>50</v>
      </c>
      <c r="X677" s="1" t="s">
        <v>136</v>
      </c>
      <c r="Y677" s="1"/>
      <c r="Z677" s="1"/>
      <c r="AA677" s="1"/>
      <c r="AB677" s="1" t="s">
        <v>53</v>
      </c>
      <c r="AC677" s="1"/>
      <c r="AD677" s="1"/>
      <c r="AE677" s="1"/>
      <c r="AF677" s="1"/>
      <c r="AG677" s="1" t="s">
        <v>2099</v>
      </c>
      <c r="AH677" s="1" t="s">
        <v>136</v>
      </c>
      <c r="AI677" s="1" t="s">
        <v>12106</v>
      </c>
      <c r="AJ677" s="1" t="s">
        <v>809</v>
      </c>
      <c r="AK677" s="1" t="s">
        <v>8416</v>
      </c>
      <c r="AL677" s="1" t="s">
        <v>8416</v>
      </c>
      <c r="AM677" s="1" t="s">
        <v>2534</v>
      </c>
      <c r="AN677" s="1" t="str">
        <f t="shared" si="20"/>
        <v>2018</v>
      </c>
      <c r="AO677" s="1">
        <f t="shared" si="21"/>
        <v>34</v>
      </c>
      <c r="AP677" s="1" t="s">
        <v>79</v>
      </c>
      <c r="AQ677" s="1" t="s">
        <v>102</v>
      </c>
      <c r="AR677" s="1" t="s">
        <v>265</v>
      </c>
      <c r="AS677" s="1" t="s">
        <v>104</v>
      </c>
      <c r="AT677" s="1" t="s">
        <v>12108</v>
      </c>
      <c r="AU677" s="1" t="s">
        <v>92</v>
      </c>
      <c r="AV677" s="1" t="s">
        <v>8600</v>
      </c>
      <c r="AW677" s="1"/>
      <c r="AX677" s="1"/>
    </row>
    <row r="678" spans="1:50">
      <c r="A678" s="1" t="s">
        <v>12110</v>
      </c>
      <c r="B678" s="1" t="s">
        <v>12109</v>
      </c>
      <c r="C678" s="1"/>
      <c r="D678" s="1"/>
      <c r="E678" s="1"/>
      <c r="F678" s="1"/>
      <c r="G678" s="1" t="s">
        <v>49</v>
      </c>
      <c r="H678" s="1"/>
      <c r="I678" s="1"/>
      <c r="J678" s="1"/>
      <c r="K678" s="1" t="s">
        <v>55</v>
      </c>
      <c r="L678" s="1"/>
      <c r="M678" s="1"/>
      <c r="N678" s="1"/>
      <c r="O678" s="1"/>
      <c r="P678" s="1"/>
      <c r="Q678" s="1"/>
      <c r="R678" s="1"/>
      <c r="S678" s="1"/>
      <c r="T678" s="1"/>
      <c r="U678" s="1" t="s">
        <v>2810</v>
      </c>
      <c r="V678" s="1" t="s">
        <v>136</v>
      </c>
      <c r="W678" s="1" t="s">
        <v>715</v>
      </c>
      <c r="X678" s="1" t="s">
        <v>555</v>
      </c>
      <c r="Y678" s="1"/>
      <c r="Z678" s="1"/>
      <c r="AA678" s="1"/>
      <c r="AB678" s="1" t="s">
        <v>49</v>
      </c>
      <c r="AC678" s="1"/>
      <c r="AD678" s="1"/>
      <c r="AE678" s="1"/>
      <c r="AF678" s="1"/>
      <c r="AG678" s="1" t="s">
        <v>472</v>
      </c>
      <c r="AH678" s="1" t="s">
        <v>136</v>
      </c>
      <c r="AI678" s="1" t="s">
        <v>12110</v>
      </c>
      <c r="AJ678" s="1" t="s">
        <v>678</v>
      </c>
      <c r="AK678" s="1" t="s">
        <v>8416</v>
      </c>
      <c r="AL678" s="1" t="s">
        <v>8416</v>
      </c>
      <c r="AM678" s="1" t="s">
        <v>12112</v>
      </c>
      <c r="AN678" s="1" t="str">
        <f t="shared" si="20"/>
        <v>1992</v>
      </c>
      <c r="AO678" s="1">
        <f t="shared" si="21"/>
        <v>6</v>
      </c>
      <c r="AP678" s="1" t="s">
        <v>60</v>
      </c>
      <c r="AQ678" s="1" t="s">
        <v>102</v>
      </c>
      <c r="AR678" s="1" t="s">
        <v>449</v>
      </c>
      <c r="AS678" s="1" t="s">
        <v>721</v>
      </c>
      <c r="AT678" s="1" t="s">
        <v>593</v>
      </c>
      <c r="AU678" s="1" t="s">
        <v>417</v>
      </c>
      <c r="AV678" s="1" t="s">
        <v>228</v>
      </c>
      <c r="AW678" s="1"/>
      <c r="AX678" s="1"/>
    </row>
    <row r="679" spans="1:50">
      <c r="A679" s="1" t="s">
        <v>12114</v>
      </c>
      <c r="B679" s="1" t="s">
        <v>12113</v>
      </c>
      <c r="C679" s="1"/>
      <c r="D679" s="1"/>
      <c r="E679" s="1"/>
      <c r="F679" s="1"/>
      <c r="G679" s="1" t="s">
        <v>55</v>
      </c>
      <c r="H679" s="1"/>
      <c r="I679" s="1" t="s">
        <v>53</v>
      </c>
      <c r="J679" s="1"/>
      <c r="K679" s="1"/>
      <c r="L679" s="1"/>
      <c r="M679" s="1"/>
      <c r="N679" s="1"/>
      <c r="O679" s="1"/>
      <c r="P679" s="1"/>
      <c r="Q679" s="1"/>
      <c r="R679" s="1" t="s">
        <v>715</v>
      </c>
      <c r="S679" s="1" t="s">
        <v>136</v>
      </c>
      <c r="T679" s="1"/>
      <c r="U679" s="1"/>
      <c r="V679" s="1"/>
      <c r="W679" s="1"/>
      <c r="X679" s="1"/>
      <c r="Y679" s="1"/>
      <c r="Z679" s="1"/>
      <c r="AA679" s="1"/>
      <c r="AB679" s="1" t="s">
        <v>55</v>
      </c>
      <c r="AC679" s="1"/>
      <c r="AD679" s="1"/>
      <c r="AE679" s="1"/>
      <c r="AF679" s="1"/>
      <c r="AG679" s="1" t="s">
        <v>715</v>
      </c>
      <c r="AH679" s="1" t="s">
        <v>136</v>
      </c>
      <c r="AI679" s="1" t="s">
        <v>12114</v>
      </c>
      <c r="AJ679" s="1" t="s">
        <v>55</v>
      </c>
      <c r="AK679" s="1" t="s">
        <v>8416</v>
      </c>
      <c r="AL679" s="1" t="s">
        <v>8416</v>
      </c>
      <c r="AM679" s="1" t="s">
        <v>10675</v>
      </c>
      <c r="AN679" s="1" t="str">
        <f t="shared" si="20"/>
        <v>2020</v>
      </c>
      <c r="AO679" s="1">
        <f t="shared" si="21"/>
        <v>4</v>
      </c>
      <c r="AP679" s="1" t="s">
        <v>60</v>
      </c>
      <c r="AQ679" s="1" t="s">
        <v>102</v>
      </c>
      <c r="AR679" s="1" t="s">
        <v>293</v>
      </c>
      <c r="AS679" s="1" t="s">
        <v>464</v>
      </c>
      <c r="AT679" s="1" t="s">
        <v>12116</v>
      </c>
      <c r="AU679" s="1" t="s">
        <v>65</v>
      </c>
      <c r="AV679" s="1" t="s">
        <v>56</v>
      </c>
      <c r="AW679" s="1"/>
      <c r="AX679" s="1"/>
    </row>
    <row r="680" spans="1:50">
      <c r="A680" s="1" t="s">
        <v>12118</v>
      </c>
      <c r="B680" s="1" t="s">
        <v>12117</v>
      </c>
      <c r="C680" s="1" t="s">
        <v>50</v>
      </c>
      <c r="D680" s="1" t="s">
        <v>125</v>
      </c>
      <c r="E680" s="1"/>
      <c r="F680" s="1"/>
      <c r="G680" s="1" t="s">
        <v>50</v>
      </c>
      <c r="H680" s="1" t="s">
        <v>986</v>
      </c>
      <c r="I680" s="1"/>
      <c r="J680" s="1"/>
      <c r="K680" s="1"/>
      <c r="L680" s="1"/>
      <c r="M680" s="1"/>
      <c r="N680" s="1"/>
      <c r="O680" s="1"/>
      <c r="P680" s="1"/>
      <c r="Q680" s="1" t="s">
        <v>500</v>
      </c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 t="s">
        <v>50</v>
      </c>
      <c r="AC680" s="1"/>
      <c r="AD680" s="1"/>
      <c r="AE680" s="1"/>
      <c r="AF680" s="1"/>
      <c r="AG680" s="1" t="s">
        <v>986</v>
      </c>
      <c r="AH680" s="1" t="s">
        <v>500</v>
      </c>
      <c r="AI680" s="1" t="s">
        <v>12118</v>
      </c>
      <c r="AJ680" s="1" t="s">
        <v>256</v>
      </c>
      <c r="AK680" s="1" t="s">
        <v>4032</v>
      </c>
      <c r="AL680" s="1" t="s">
        <v>4032</v>
      </c>
      <c r="AM680" s="1" t="s">
        <v>5441</v>
      </c>
      <c r="AN680" s="1" t="str">
        <f t="shared" si="20"/>
        <v>2020</v>
      </c>
      <c r="AO680" s="1">
        <f t="shared" si="21"/>
        <v>52</v>
      </c>
      <c r="AP680" s="1" t="s">
        <v>79</v>
      </c>
      <c r="AQ680" s="1" t="s">
        <v>61</v>
      </c>
      <c r="AR680" s="1" t="s">
        <v>608</v>
      </c>
      <c r="AS680" s="1" t="s">
        <v>500</v>
      </c>
      <c r="AT680" s="1" t="s">
        <v>12120</v>
      </c>
      <c r="AU680" s="1" t="s">
        <v>105</v>
      </c>
      <c r="AV680" s="1" t="s">
        <v>666</v>
      </c>
      <c r="AW680" s="1"/>
      <c r="AX680" s="1"/>
    </row>
    <row r="681" spans="1:50">
      <c r="A681" s="1" t="s">
        <v>4662</v>
      </c>
      <c r="B681" s="1" t="s">
        <v>12121</v>
      </c>
      <c r="C681" s="1"/>
      <c r="D681" s="1"/>
      <c r="E681" s="1"/>
      <c r="F681" s="1"/>
      <c r="G681" s="1" t="s">
        <v>53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 t="s">
        <v>50</v>
      </c>
      <c r="S681" s="1" t="s">
        <v>382</v>
      </c>
      <c r="T681" s="1" t="s">
        <v>50</v>
      </c>
      <c r="U681" s="1" t="s">
        <v>472</v>
      </c>
      <c r="V681" s="1" t="s">
        <v>382</v>
      </c>
      <c r="W681" s="1"/>
      <c r="X681" s="1"/>
      <c r="Y681" s="1"/>
      <c r="Z681" s="1"/>
      <c r="AA681" s="1"/>
      <c r="AB681" s="1" t="s">
        <v>53</v>
      </c>
      <c r="AC681" s="1" t="s">
        <v>382</v>
      </c>
      <c r="AD681" s="1"/>
      <c r="AE681" s="1"/>
      <c r="AF681" s="1"/>
      <c r="AG681" s="1" t="s">
        <v>2620</v>
      </c>
      <c r="AH681" s="1" t="s">
        <v>382</v>
      </c>
      <c r="AI681" s="1" t="s">
        <v>4662</v>
      </c>
      <c r="AJ681" s="1" t="s">
        <v>351</v>
      </c>
      <c r="AK681" s="1" t="s">
        <v>4032</v>
      </c>
      <c r="AL681" s="1" t="s">
        <v>4032</v>
      </c>
      <c r="AM681" s="1" t="s">
        <v>6607</v>
      </c>
      <c r="AN681" s="1" t="str">
        <f t="shared" si="20"/>
        <v>2020</v>
      </c>
      <c r="AO681" s="1">
        <f t="shared" si="21"/>
        <v>55</v>
      </c>
      <c r="AP681" s="1" t="s">
        <v>60</v>
      </c>
      <c r="AQ681" s="1" t="s">
        <v>61</v>
      </c>
      <c r="AR681" s="1" t="s">
        <v>150</v>
      </c>
      <c r="AS681" s="1" t="s">
        <v>721</v>
      </c>
      <c r="AT681" s="1" t="s">
        <v>12074</v>
      </c>
      <c r="AU681" s="1" t="s">
        <v>354</v>
      </c>
      <c r="AV681" s="1" t="s">
        <v>77</v>
      </c>
      <c r="AW681" s="1"/>
      <c r="AX681" s="1"/>
    </row>
    <row r="682" spans="1:50">
      <c r="A682" s="1" t="s">
        <v>12124</v>
      </c>
      <c r="B682" s="1" t="s">
        <v>12123</v>
      </c>
      <c r="C682" s="1"/>
      <c r="D682" s="1"/>
      <c r="E682" s="1"/>
      <c r="F682" s="1"/>
      <c r="G682" s="1" t="s">
        <v>55</v>
      </c>
      <c r="H682" s="1"/>
      <c r="I682" s="1" t="s">
        <v>53</v>
      </c>
      <c r="J682" s="1"/>
      <c r="K682" s="1"/>
      <c r="L682" s="1"/>
      <c r="M682" s="1"/>
      <c r="N682" s="1"/>
      <c r="O682" s="1"/>
      <c r="P682" s="1"/>
      <c r="Q682" s="1"/>
      <c r="R682" s="1" t="s">
        <v>141</v>
      </c>
      <c r="S682" s="1" t="s">
        <v>555</v>
      </c>
      <c r="T682" s="1"/>
      <c r="U682" s="1"/>
      <c r="V682" s="1"/>
      <c r="W682" s="1"/>
      <c r="X682" s="1"/>
      <c r="Y682" s="1"/>
      <c r="Z682" s="1"/>
      <c r="AA682" s="1"/>
      <c r="AB682" s="1" t="s">
        <v>55</v>
      </c>
      <c r="AC682" s="1"/>
      <c r="AD682" s="1"/>
      <c r="AE682" s="1"/>
      <c r="AF682" s="1"/>
      <c r="AG682" s="1" t="s">
        <v>141</v>
      </c>
      <c r="AH682" s="1" t="s">
        <v>555</v>
      </c>
      <c r="AI682" s="1" t="s">
        <v>12124</v>
      </c>
      <c r="AJ682" s="1" t="s">
        <v>71</v>
      </c>
      <c r="AK682" s="1" t="s">
        <v>4032</v>
      </c>
      <c r="AL682" s="1" t="s">
        <v>4032</v>
      </c>
      <c r="AM682" s="1" t="s">
        <v>6811</v>
      </c>
      <c r="AN682" s="1" t="str">
        <f t="shared" si="20"/>
        <v>2020</v>
      </c>
      <c r="AO682" s="1">
        <f t="shared" si="21"/>
        <v>7</v>
      </c>
      <c r="AP682" s="1" t="s">
        <v>60</v>
      </c>
      <c r="AQ682" s="1" t="s">
        <v>102</v>
      </c>
      <c r="AR682" s="1" t="s">
        <v>1302</v>
      </c>
      <c r="AS682" s="1" t="s">
        <v>367</v>
      </c>
      <c r="AT682" s="1" t="s">
        <v>12126</v>
      </c>
      <c r="AU682" s="1" t="s">
        <v>65</v>
      </c>
      <c r="AV682" s="1" t="s">
        <v>455</v>
      </c>
      <c r="AW682" s="1"/>
      <c r="AX682" s="1"/>
    </row>
    <row r="683" spans="1:50">
      <c r="A683" s="1" t="s">
        <v>12128</v>
      </c>
      <c r="B683" s="1" t="s">
        <v>12127</v>
      </c>
      <c r="C683" s="1"/>
      <c r="D683" s="1"/>
      <c r="E683" s="1"/>
      <c r="F683" s="1"/>
      <c r="G683" s="1" t="s">
        <v>55</v>
      </c>
      <c r="H683" s="1"/>
      <c r="I683" s="1"/>
      <c r="J683" s="1"/>
      <c r="K683" s="1" t="s">
        <v>55</v>
      </c>
      <c r="L683" s="1"/>
      <c r="M683" s="1"/>
      <c r="N683" s="1"/>
      <c r="O683" s="1"/>
      <c r="P683" s="1"/>
      <c r="Q683" s="1"/>
      <c r="R683" s="1"/>
      <c r="S683" s="1"/>
      <c r="T683" s="1"/>
      <c r="U683" s="1" t="s">
        <v>50</v>
      </c>
      <c r="V683" s="1" t="s">
        <v>958</v>
      </c>
      <c r="W683" s="1"/>
      <c r="X683" s="1"/>
      <c r="Y683" s="1"/>
      <c r="Z683" s="1"/>
      <c r="AA683" s="1"/>
      <c r="AB683" s="1" t="s">
        <v>55</v>
      </c>
      <c r="AC683" s="1"/>
      <c r="AD683" s="1"/>
      <c r="AE683" s="1"/>
      <c r="AF683" s="1"/>
      <c r="AG683" s="1"/>
      <c r="AH683" s="1"/>
      <c r="AI683" s="1" t="s">
        <v>12128</v>
      </c>
      <c r="AJ683" s="1" t="s">
        <v>583</v>
      </c>
      <c r="AK683" s="1" t="s">
        <v>4032</v>
      </c>
      <c r="AL683" s="1" t="s">
        <v>4032</v>
      </c>
      <c r="AM683" s="1" t="s">
        <v>162</v>
      </c>
      <c r="AN683" s="1" t="str">
        <f t="shared" si="20"/>
        <v>2016</v>
      </c>
      <c r="AO683" s="1">
        <f t="shared" si="21"/>
        <v>18</v>
      </c>
      <c r="AP683" s="1" t="s">
        <v>60</v>
      </c>
      <c r="AQ683" s="1" t="s">
        <v>61</v>
      </c>
      <c r="AR683" s="1" t="s">
        <v>255</v>
      </c>
      <c r="AS683" s="1" t="s">
        <v>351</v>
      </c>
      <c r="AT683" s="1" t="s">
        <v>1364</v>
      </c>
      <c r="AU683" s="1" t="s">
        <v>105</v>
      </c>
      <c r="AV683" s="1" t="s">
        <v>9029</v>
      </c>
      <c r="AW683" s="1" t="s">
        <v>55</v>
      </c>
      <c r="AX683" s="1" t="s">
        <v>475</v>
      </c>
    </row>
    <row r="684" spans="1:50">
      <c r="A684" s="1" t="s">
        <v>12130</v>
      </c>
      <c r="B684" s="1" t="s">
        <v>12129</v>
      </c>
      <c r="C684" s="1"/>
      <c r="D684" s="1"/>
      <c r="E684" s="1"/>
      <c r="F684" s="1"/>
      <c r="G684" s="1" t="s">
        <v>50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 t="s">
        <v>50</v>
      </c>
      <c r="AC684" s="1"/>
      <c r="AD684" s="1"/>
      <c r="AE684" s="1"/>
      <c r="AF684" s="1"/>
      <c r="AG684" s="1"/>
      <c r="AH684" s="1"/>
      <c r="AI684" s="1" t="s">
        <v>12130</v>
      </c>
      <c r="AJ684" s="1" t="s">
        <v>644</v>
      </c>
      <c r="AK684" s="1" t="s">
        <v>4032</v>
      </c>
      <c r="AL684" s="1" t="s">
        <v>4032</v>
      </c>
      <c r="AM684" s="1" t="s">
        <v>12132</v>
      </c>
      <c r="AN684" s="1" t="str">
        <f t="shared" si="20"/>
        <v>2017</v>
      </c>
      <c r="AO684" s="1">
        <f t="shared" si="21"/>
        <v>32</v>
      </c>
      <c r="AP684" s="1" t="s">
        <v>60</v>
      </c>
      <c r="AQ684" s="1" t="s">
        <v>61</v>
      </c>
      <c r="AR684" s="1" t="s">
        <v>449</v>
      </c>
      <c r="AS684" s="1" t="s">
        <v>375</v>
      </c>
      <c r="AT684" s="1" t="s">
        <v>12131</v>
      </c>
      <c r="AU684" s="1" t="s">
        <v>226</v>
      </c>
      <c r="AV684" s="1" t="s">
        <v>12133</v>
      </c>
      <c r="AW684" s="1" t="s">
        <v>55</v>
      </c>
      <c r="AX684" s="1" t="s">
        <v>475</v>
      </c>
    </row>
    <row r="685" spans="1:50">
      <c r="A685" s="1" t="s">
        <v>12140</v>
      </c>
      <c r="B685" s="1" t="s">
        <v>12139</v>
      </c>
      <c r="C685" s="1"/>
      <c r="D685" s="1"/>
      <c r="E685" s="1"/>
      <c r="F685" s="1"/>
      <c r="G685" s="1" t="s">
        <v>50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 t="s">
        <v>50</v>
      </c>
      <c r="S685" s="1" t="s">
        <v>273</v>
      </c>
      <c r="T685" s="1" t="s">
        <v>50</v>
      </c>
      <c r="U685" s="1"/>
      <c r="V685" s="1"/>
      <c r="W685" s="1"/>
      <c r="X685" s="1"/>
      <c r="Y685" s="1"/>
      <c r="Z685" s="1"/>
      <c r="AA685" s="1"/>
      <c r="AB685" s="1" t="s">
        <v>50</v>
      </c>
      <c r="AC685" s="1" t="s">
        <v>273</v>
      </c>
      <c r="AD685" s="1"/>
      <c r="AE685" s="1"/>
      <c r="AF685" s="1"/>
      <c r="AG685" s="1" t="s">
        <v>53</v>
      </c>
      <c r="AH685" s="1" t="s">
        <v>273</v>
      </c>
      <c r="AI685" s="1" t="s">
        <v>12140</v>
      </c>
      <c r="AJ685" s="1" t="s">
        <v>101</v>
      </c>
      <c r="AK685" s="1" t="s">
        <v>4032</v>
      </c>
      <c r="AL685" s="1" t="s">
        <v>4032</v>
      </c>
      <c r="AM685" s="1" t="s">
        <v>8110</v>
      </c>
      <c r="AN685" s="1" t="str">
        <f t="shared" si="20"/>
        <v>2015</v>
      </c>
      <c r="AO685" s="1">
        <f t="shared" si="21"/>
        <v>33</v>
      </c>
      <c r="AP685" s="1" t="s">
        <v>79</v>
      </c>
      <c r="AQ685" s="1" t="s">
        <v>61</v>
      </c>
      <c r="AR685" s="1" t="s">
        <v>840</v>
      </c>
      <c r="AS685" s="1" t="s">
        <v>505</v>
      </c>
      <c r="AT685" s="1" t="s">
        <v>12142</v>
      </c>
      <c r="AU685" s="1" t="s">
        <v>3261</v>
      </c>
      <c r="AV685" s="1" t="s">
        <v>463</v>
      </c>
      <c r="AW685" s="1"/>
      <c r="AX685" s="1"/>
    </row>
    <row r="686" spans="1:50">
      <c r="A686" s="1" t="s">
        <v>12151</v>
      </c>
      <c r="B686" s="1" t="s">
        <v>12150</v>
      </c>
      <c r="C686" s="1"/>
      <c r="D686" s="1"/>
      <c r="E686" s="1"/>
      <c r="F686" s="1"/>
      <c r="G686" s="1" t="s">
        <v>54</v>
      </c>
      <c r="H686" s="1"/>
      <c r="I686" s="1" t="s">
        <v>53</v>
      </c>
      <c r="J686" s="1"/>
      <c r="K686" s="1"/>
      <c r="L686" s="1"/>
      <c r="M686" s="1"/>
      <c r="N686" s="1"/>
      <c r="O686" s="1"/>
      <c r="P686" s="1"/>
      <c r="Q686" s="1"/>
      <c r="R686" s="1" t="s">
        <v>50</v>
      </c>
      <c r="S686" s="1" t="s">
        <v>500</v>
      </c>
      <c r="T686" s="1"/>
      <c r="U686" s="1"/>
      <c r="V686" s="1"/>
      <c r="W686" s="1"/>
      <c r="X686" s="1"/>
      <c r="Y686" s="1"/>
      <c r="Z686" s="1"/>
      <c r="AA686" s="1"/>
      <c r="AB686" s="1" t="s">
        <v>54</v>
      </c>
      <c r="AC686" s="1"/>
      <c r="AD686" s="1"/>
      <c r="AE686" s="1"/>
      <c r="AF686" s="1"/>
      <c r="AG686" s="1" t="s">
        <v>50</v>
      </c>
      <c r="AH686" s="1" t="s">
        <v>500</v>
      </c>
      <c r="AI686" s="1" t="s">
        <v>12151</v>
      </c>
      <c r="AJ686" s="1" t="s">
        <v>187</v>
      </c>
      <c r="AK686" s="1" t="s">
        <v>11263</v>
      </c>
      <c r="AL686" s="1" t="s">
        <v>11263</v>
      </c>
      <c r="AM686" s="1" t="s">
        <v>6586</v>
      </c>
      <c r="AN686" s="1" t="str">
        <f t="shared" si="20"/>
        <v>2020</v>
      </c>
      <c r="AO686" s="1">
        <f t="shared" si="21"/>
        <v>9</v>
      </c>
      <c r="AP686" s="1" t="s">
        <v>79</v>
      </c>
      <c r="AQ686" s="1" t="s">
        <v>61</v>
      </c>
      <c r="AR686" s="1" t="s">
        <v>1271</v>
      </c>
      <c r="AS686" s="1" t="s">
        <v>63</v>
      </c>
      <c r="AT686" s="1" t="s">
        <v>7766</v>
      </c>
      <c r="AU686" s="1" t="s">
        <v>65</v>
      </c>
      <c r="AV686" s="1" t="s">
        <v>56</v>
      </c>
      <c r="AW686" s="1"/>
      <c r="AX686" s="1"/>
    </row>
    <row r="687" spans="1:50">
      <c r="A687" s="1" t="s">
        <v>12154</v>
      </c>
      <c r="B687" s="1" t="s">
        <v>12153</v>
      </c>
      <c r="C687" s="1"/>
      <c r="D687" s="1"/>
      <c r="E687" s="1"/>
      <c r="F687" s="1"/>
      <c r="G687" s="1" t="s">
        <v>55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 t="s">
        <v>472</v>
      </c>
      <c r="S687" s="1" t="s">
        <v>219</v>
      </c>
      <c r="T687" s="1" t="s">
        <v>50</v>
      </c>
      <c r="U687" s="1"/>
      <c r="V687" s="1"/>
      <c r="W687" s="1"/>
      <c r="X687" s="1"/>
      <c r="Y687" s="1"/>
      <c r="Z687" s="1"/>
      <c r="AA687" s="1"/>
      <c r="AB687" s="1" t="s">
        <v>55</v>
      </c>
      <c r="AC687" s="1" t="s">
        <v>219</v>
      </c>
      <c r="AD687" s="1"/>
      <c r="AE687" s="1"/>
      <c r="AF687" s="1"/>
      <c r="AG687" s="1" t="s">
        <v>148</v>
      </c>
      <c r="AH687" s="1" t="s">
        <v>219</v>
      </c>
      <c r="AI687" s="1" t="s">
        <v>12154</v>
      </c>
      <c r="AJ687" s="1" t="s">
        <v>479</v>
      </c>
      <c r="AK687" s="1" t="s">
        <v>1781</v>
      </c>
      <c r="AL687" s="1" t="s">
        <v>1781</v>
      </c>
      <c r="AM687" s="1" t="s">
        <v>474</v>
      </c>
      <c r="AN687" s="1" t="str">
        <f t="shared" si="20"/>
        <v>2018</v>
      </c>
      <c r="AO687" s="1">
        <f t="shared" si="21"/>
        <v>17</v>
      </c>
      <c r="AP687" s="1" t="s">
        <v>60</v>
      </c>
      <c r="AQ687" s="1" t="s">
        <v>4197</v>
      </c>
      <c r="AR687" s="1" t="s">
        <v>150</v>
      </c>
      <c r="AS687" s="1" t="s">
        <v>375</v>
      </c>
      <c r="AT687" s="1" t="s">
        <v>1645</v>
      </c>
      <c r="AU687" s="1" t="s">
        <v>65</v>
      </c>
      <c r="AV687" s="1" t="s">
        <v>77</v>
      </c>
      <c r="AW687" s="1"/>
      <c r="AX687" s="1"/>
    </row>
    <row r="688" spans="1:50">
      <c r="A688" s="1" t="s">
        <v>1294</v>
      </c>
      <c r="B688" s="1" t="s">
        <v>12156</v>
      </c>
      <c r="C688" s="1"/>
      <c r="D688" s="1"/>
      <c r="E688" s="1"/>
      <c r="F688" s="1"/>
      <c r="G688" s="1" t="s">
        <v>50</v>
      </c>
      <c r="H688" s="1"/>
      <c r="I688" s="1" t="s">
        <v>53</v>
      </c>
      <c r="J688" s="1"/>
      <c r="K688" s="1"/>
      <c r="L688" s="1" t="s">
        <v>116</v>
      </c>
      <c r="M688" s="1"/>
      <c r="N688" s="1"/>
      <c r="O688" s="1"/>
      <c r="P688" s="1"/>
      <c r="Q688" s="1"/>
      <c r="R688" s="1" t="s">
        <v>176</v>
      </c>
      <c r="S688" s="1" t="s">
        <v>382</v>
      </c>
      <c r="T688" s="1"/>
      <c r="U688" s="1"/>
      <c r="V688" s="1"/>
      <c r="W688" s="1" t="s">
        <v>986</v>
      </c>
      <c r="X688" s="1" t="s">
        <v>555</v>
      </c>
      <c r="Y688" s="1"/>
      <c r="Z688" s="1"/>
      <c r="AA688" s="1"/>
      <c r="AB688" s="1" t="s">
        <v>50</v>
      </c>
      <c r="AC688" s="1"/>
      <c r="AD688" s="1"/>
      <c r="AE688" s="1"/>
      <c r="AF688" s="1"/>
      <c r="AG688" s="1" t="s">
        <v>2095</v>
      </c>
      <c r="AH688" s="1" t="s">
        <v>382</v>
      </c>
      <c r="AI688" s="1" t="s">
        <v>1294</v>
      </c>
      <c r="AJ688" s="1" t="s">
        <v>530</v>
      </c>
      <c r="AK688" s="1" t="s">
        <v>1781</v>
      </c>
      <c r="AL688" s="1" t="s">
        <v>1781</v>
      </c>
      <c r="AM688" s="1" t="s">
        <v>12159</v>
      </c>
      <c r="AN688" s="1" t="str">
        <f t="shared" si="20"/>
        <v>2018</v>
      </c>
      <c r="AO688" s="1">
        <f t="shared" si="21"/>
        <v>31</v>
      </c>
      <c r="AP688" s="1" t="s">
        <v>60</v>
      </c>
      <c r="AQ688" s="1" t="s">
        <v>61</v>
      </c>
      <c r="AR688" s="1" t="s">
        <v>388</v>
      </c>
      <c r="AS688" s="1" t="s">
        <v>301</v>
      </c>
      <c r="AT688" s="1" t="s">
        <v>12158</v>
      </c>
      <c r="AU688" s="1"/>
      <c r="AV688" s="1" t="s">
        <v>739</v>
      </c>
      <c r="AW688" s="1" t="s">
        <v>99</v>
      </c>
      <c r="AX688" s="1" t="s">
        <v>4035</v>
      </c>
    </row>
    <row r="689" spans="1:50">
      <c r="A689" s="1" t="s">
        <v>12161</v>
      </c>
      <c r="B689" s="1" t="s">
        <v>12160</v>
      </c>
      <c r="C689" s="1"/>
      <c r="D689" s="1"/>
      <c r="E689" s="1"/>
      <c r="F689" s="1"/>
      <c r="G689" s="1" t="s">
        <v>49</v>
      </c>
      <c r="H689" s="1"/>
      <c r="I689" s="1"/>
      <c r="J689" s="1" t="s">
        <v>54</v>
      </c>
      <c r="K689" s="1" t="s">
        <v>55</v>
      </c>
      <c r="L689" s="1"/>
      <c r="M689" s="1"/>
      <c r="N689" s="1"/>
      <c r="O689" s="1"/>
      <c r="P689" s="1"/>
      <c r="Q689" s="1"/>
      <c r="R689" s="1"/>
      <c r="S689" s="1"/>
      <c r="T689" s="1" t="s">
        <v>50</v>
      </c>
      <c r="U689" s="1" t="s">
        <v>53</v>
      </c>
      <c r="V689" s="1" t="s">
        <v>273</v>
      </c>
      <c r="W689" s="1"/>
      <c r="X689" s="1"/>
      <c r="Y689" s="1"/>
      <c r="Z689" s="1"/>
      <c r="AA689" s="1"/>
      <c r="AB689" s="1" t="s">
        <v>49</v>
      </c>
      <c r="AC689" s="1" t="s">
        <v>273</v>
      </c>
      <c r="AD689" s="1"/>
      <c r="AE689" s="1"/>
      <c r="AF689" s="1"/>
      <c r="AG689" s="1" t="s">
        <v>54</v>
      </c>
      <c r="AH689" s="1" t="s">
        <v>273</v>
      </c>
      <c r="AI689" s="1" t="s">
        <v>12161</v>
      </c>
      <c r="AJ689" s="1" t="s">
        <v>240</v>
      </c>
      <c r="AK689" s="1" t="s">
        <v>1781</v>
      </c>
      <c r="AL689" s="1" t="s">
        <v>1781</v>
      </c>
      <c r="AM689" s="1" t="s">
        <v>2241</v>
      </c>
      <c r="AN689" s="1" t="str">
        <f t="shared" si="20"/>
        <v>2010</v>
      </c>
      <c r="AO689" s="1">
        <f t="shared" si="21"/>
        <v>44</v>
      </c>
      <c r="AP689" s="1" t="s">
        <v>60</v>
      </c>
      <c r="AQ689" s="1" t="s">
        <v>61</v>
      </c>
      <c r="AR689" s="1" t="s">
        <v>119</v>
      </c>
      <c r="AS689" s="1" t="s">
        <v>120</v>
      </c>
      <c r="AT689" s="1" t="s">
        <v>1403</v>
      </c>
      <c r="AU689" s="1" t="s">
        <v>377</v>
      </c>
      <c r="AV689" s="1" t="s">
        <v>7632</v>
      </c>
      <c r="AW689" s="1"/>
      <c r="AX689" s="1"/>
    </row>
    <row r="690" spans="1:50">
      <c r="A690" s="1" t="s">
        <v>12167</v>
      </c>
      <c r="B690" s="1" t="s">
        <v>12166</v>
      </c>
      <c r="C690" s="1"/>
      <c r="D690" s="1"/>
      <c r="E690" s="1"/>
      <c r="F690" s="1"/>
      <c r="G690" s="1" t="s">
        <v>50</v>
      </c>
      <c r="H690" s="1"/>
      <c r="I690" s="1"/>
      <c r="J690" s="1"/>
      <c r="K690" s="1"/>
      <c r="L690" s="1" t="s">
        <v>116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 t="s">
        <v>53</v>
      </c>
      <c r="X690" s="1" t="s">
        <v>500</v>
      </c>
      <c r="Y690" s="1"/>
      <c r="Z690" s="1"/>
      <c r="AA690" s="1"/>
      <c r="AB690" s="1" t="s">
        <v>50</v>
      </c>
      <c r="AC690" s="1"/>
      <c r="AD690" s="1"/>
      <c r="AE690" s="1"/>
      <c r="AF690" s="1"/>
      <c r="AG690" s="1" t="s">
        <v>53</v>
      </c>
      <c r="AH690" s="1" t="s">
        <v>500</v>
      </c>
      <c r="AI690" s="1" t="s">
        <v>12167</v>
      </c>
      <c r="AJ690" s="1" t="s">
        <v>301</v>
      </c>
      <c r="AK690" s="1" t="s">
        <v>461</v>
      </c>
      <c r="AL690" s="1" t="s">
        <v>461</v>
      </c>
      <c r="AM690" s="1" t="s">
        <v>7345</v>
      </c>
      <c r="AN690" s="1" t="str">
        <f t="shared" si="20"/>
        <v>2014</v>
      </c>
      <c r="AO690" s="1">
        <f t="shared" si="21"/>
        <v>47</v>
      </c>
      <c r="AP690" s="1" t="s">
        <v>79</v>
      </c>
      <c r="AQ690" s="1" t="s">
        <v>61</v>
      </c>
      <c r="AR690" s="1"/>
      <c r="AS690" s="1"/>
      <c r="AT690" s="1"/>
      <c r="AU690" s="1"/>
      <c r="AV690" s="1" t="s">
        <v>5201</v>
      </c>
      <c r="AW690" s="1"/>
      <c r="AX690" s="1"/>
    </row>
    <row r="691" spans="1:50">
      <c r="A691" s="1" t="s">
        <v>12172</v>
      </c>
      <c r="B691" s="1" t="s">
        <v>12171</v>
      </c>
      <c r="C691" s="1"/>
      <c r="D691" s="1"/>
      <c r="E691" s="1"/>
      <c r="F691" s="1"/>
      <c r="G691" s="1" t="s">
        <v>50</v>
      </c>
      <c r="H691" s="1"/>
      <c r="I691" s="1"/>
      <c r="J691" s="1"/>
      <c r="K691" s="1"/>
      <c r="L691" s="1" t="s">
        <v>116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 t="s">
        <v>50</v>
      </c>
      <c r="AC691" s="1"/>
      <c r="AD691" s="1"/>
      <c r="AE691" s="1"/>
      <c r="AF691" s="1"/>
      <c r="AG691" s="1"/>
      <c r="AH691" s="1"/>
      <c r="AI691" s="1" t="s">
        <v>12172</v>
      </c>
      <c r="AJ691" s="1" t="s">
        <v>344</v>
      </c>
      <c r="AK691" s="1" t="s">
        <v>461</v>
      </c>
      <c r="AL691" s="1" t="s">
        <v>461</v>
      </c>
      <c r="AM691" s="1" t="s">
        <v>9222</v>
      </c>
      <c r="AN691" s="1" t="str">
        <f t="shared" si="20"/>
        <v>2012</v>
      </c>
      <c r="AO691" s="1">
        <f t="shared" si="21"/>
        <v>13</v>
      </c>
      <c r="AP691" s="1" t="s">
        <v>60</v>
      </c>
      <c r="AQ691" s="1"/>
      <c r="AR691" s="1" t="s">
        <v>179</v>
      </c>
      <c r="AS691" s="1" t="s">
        <v>136</v>
      </c>
      <c r="AT691" s="1" t="s">
        <v>1813</v>
      </c>
      <c r="AU691" s="1" t="s">
        <v>65</v>
      </c>
      <c r="AV691" s="1" t="s">
        <v>5302</v>
      </c>
      <c r="AW691" s="1"/>
      <c r="AX691" s="1"/>
    </row>
    <row r="692" spans="1:50">
      <c r="A692" s="1" t="s">
        <v>12175</v>
      </c>
      <c r="B692" s="1" t="s">
        <v>12174</v>
      </c>
      <c r="C692" s="1"/>
      <c r="D692" s="1"/>
      <c r="E692" s="1"/>
      <c r="F692" s="1"/>
      <c r="G692" s="1" t="s">
        <v>55</v>
      </c>
      <c r="H692" s="1"/>
      <c r="I692" s="1" t="s">
        <v>53</v>
      </c>
      <c r="J692" s="1"/>
      <c r="K692" s="1" t="s">
        <v>55</v>
      </c>
      <c r="L692" s="1" t="s">
        <v>116</v>
      </c>
      <c r="M692" s="1"/>
      <c r="N692" s="1"/>
      <c r="O692" s="1"/>
      <c r="P692" s="1"/>
      <c r="Q692" s="1"/>
      <c r="R692" s="1" t="s">
        <v>141</v>
      </c>
      <c r="S692" s="1" t="s">
        <v>219</v>
      </c>
      <c r="T692" s="1"/>
      <c r="U692" s="1" t="s">
        <v>3072</v>
      </c>
      <c r="V692" s="1" t="s">
        <v>219</v>
      </c>
      <c r="W692" s="1" t="s">
        <v>715</v>
      </c>
      <c r="X692" s="1" t="s">
        <v>219</v>
      </c>
      <c r="Y692" s="1"/>
      <c r="Z692" s="1"/>
      <c r="AA692" s="1"/>
      <c r="AB692" s="1" t="s">
        <v>55</v>
      </c>
      <c r="AC692" s="1"/>
      <c r="AD692" s="1"/>
      <c r="AE692" s="1"/>
      <c r="AF692" s="1"/>
      <c r="AG692" s="1" t="s">
        <v>4027</v>
      </c>
      <c r="AH692" s="1" t="s">
        <v>219</v>
      </c>
      <c r="AI692" s="1" t="s">
        <v>12175</v>
      </c>
      <c r="AJ692" s="1" t="s">
        <v>78</v>
      </c>
      <c r="AK692" s="1" t="s">
        <v>461</v>
      </c>
      <c r="AL692" s="1" t="s">
        <v>461</v>
      </c>
      <c r="AM692" s="1" t="s">
        <v>830</v>
      </c>
      <c r="AN692" s="1" t="str">
        <f t="shared" si="20"/>
        <v>2020</v>
      </c>
      <c r="AO692" s="1">
        <f t="shared" si="21"/>
        <v>29</v>
      </c>
      <c r="AP692" s="1" t="s">
        <v>60</v>
      </c>
      <c r="AQ692" s="1" t="s">
        <v>61</v>
      </c>
      <c r="AR692" s="1" t="s">
        <v>103</v>
      </c>
      <c r="AS692" s="1" t="s">
        <v>500</v>
      </c>
      <c r="AT692" s="1" t="s">
        <v>5825</v>
      </c>
      <c r="AU692" s="1" t="s">
        <v>377</v>
      </c>
      <c r="AV692" s="1" t="s">
        <v>576</v>
      </c>
      <c r="AW692" s="1" t="s">
        <v>53</v>
      </c>
      <c r="AX692" s="1" t="s">
        <v>600</v>
      </c>
    </row>
    <row r="693" spans="1:50">
      <c r="A693" s="1" t="s">
        <v>12178</v>
      </c>
      <c r="B693" s="1" t="s">
        <v>12177</v>
      </c>
      <c r="C693" s="1"/>
      <c r="D693" s="1"/>
      <c r="E693" s="1"/>
      <c r="F693" s="1"/>
      <c r="G693" s="1" t="s">
        <v>50</v>
      </c>
      <c r="H693" s="1"/>
      <c r="I693" s="1" t="s">
        <v>53</v>
      </c>
      <c r="J693" s="1"/>
      <c r="K693" s="1"/>
      <c r="L693" s="1"/>
      <c r="M693" s="1"/>
      <c r="N693" s="1"/>
      <c r="O693" s="1"/>
      <c r="P693" s="1"/>
      <c r="Q693" s="1"/>
      <c r="R693" s="1" t="s">
        <v>2810</v>
      </c>
      <c r="S693" s="1" t="s">
        <v>136</v>
      </c>
      <c r="T693" s="1"/>
      <c r="U693" s="1"/>
      <c r="V693" s="1"/>
      <c r="W693" s="1"/>
      <c r="X693" s="1"/>
      <c r="Y693" s="1"/>
      <c r="Z693" s="1"/>
      <c r="AA693" s="1"/>
      <c r="AB693" s="1" t="s">
        <v>50</v>
      </c>
      <c r="AC693" s="1"/>
      <c r="AD693" s="1"/>
      <c r="AE693" s="1"/>
      <c r="AF693" s="1"/>
      <c r="AG693" s="1" t="s">
        <v>2810</v>
      </c>
      <c r="AH693" s="1" t="s">
        <v>136</v>
      </c>
      <c r="AI693" s="1" t="s">
        <v>12178</v>
      </c>
      <c r="AJ693" s="1" t="s">
        <v>116</v>
      </c>
      <c r="AK693" s="1" t="s">
        <v>461</v>
      </c>
      <c r="AL693" s="1" t="s">
        <v>461</v>
      </c>
      <c r="AM693" s="1" t="s">
        <v>12180</v>
      </c>
      <c r="AN693" s="1" t="str">
        <f t="shared" si="20"/>
        <v>2019</v>
      </c>
      <c r="AO693" s="1">
        <f t="shared" si="21"/>
        <v>4</v>
      </c>
      <c r="AP693" s="1" t="s">
        <v>79</v>
      </c>
      <c r="AQ693" s="1" t="s">
        <v>61</v>
      </c>
      <c r="AR693" s="1" t="s">
        <v>175</v>
      </c>
      <c r="AS693" s="1" t="s">
        <v>169</v>
      </c>
      <c r="AT693" s="1" t="s">
        <v>2876</v>
      </c>
      <c r="AU693" s="1" t="s">
        <v>65</v>
      </c>
      <c r="AV693" s="1" t="s">
        <v>1329</v>
      </c>
      <c r="AW693" s="1"/>
      <c r="AX693" s="1"/>
    </row>
    <row r="694" spans="1:50">
      <c r="A694" s="1" t="s">
        <v>12182</v>
      </c>
      <c r="B694" s="1" t="s">
        <v>12181</v>
      </c>
      <c r="C694" s="1"/>
      <c r="D694" s="1"/>
      <c r="E694" s="1"/>
      <c r="F694" s="1"/>
      <c r="G694" s="1" t="s">
        <v>53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 t="s">
        <v>50</v>
      </c>
      <c r="S694" s="1" t="s">
        <v>273</v>
      </c>
      <c r="T694" s="1"/>
      <c r="U694" s="1" t="s">
        <v>324</v>
      </c>
      <c r="V694" s="1" t="s">
        <v>273</v>
      </c>
      <c r="W694" s="1" t="s">
        <v>187</v>
      </c>
      <c r="X694" s="1" t="s">
        <v>273</v>
      </c>
      <c r="Y694" s="1"/>
      <c r="Z694" s="1"/>
      <c r="AA694" s="1"/>
      <c r="AB694" s="1" t="s">
        <v>53</v>
      </c>
      <c r="AC694" s="1"/>
      <c r="AD694" s="1"/>
      <c r="AE694" s="1"/>
      <c r="AF694" s="1"/>
      <c r="AG694" s="1" t="s">
        <v>177</v>
      </c>
      <c r="AH694" s="1" t="s">
        <v>273</v>
      </c>
      <c r="AI694" s="1" t="s">
        <v>12182</v>
      </c>
      <c r="AJ694" s="1" t="s">
        <v>128</v>
      </c>
      <c r="AK694" s="1" t="s">
        <v>461</v>
      </c>
      <c r="AL694" s="1" t="s">
        <v>461</v>
      </c>
      <c r="AM694" s="1" t="s">
        <v>12184</v>
      </c>
      <c r="AN694" s="1" t="str">
        <f t="shared" si="20"/>
        <v>1990</v>
      </c>
      <c r="AO694" s="1">
        <f t="shared" si="21"/>
        <v>12</v>
      </c>
      <c r="AP694" s="1" t="s">
        <v>79</v>
      </c>
      <c r="AQ694" s="1" t="s">
        <v>61</v>
      </c>
      <c r="AR694" s="1" t="s">
        <v>646</v>
      </c>
      <c r="AS694" s="1" t="s">
        <v>104</v>
      </c>
      <c r="AT694" s="1" t="s">
        <v>9299</v>
      </c>
      <c r="AU694" s="1" t="s">
        <v>105</v>
      </c>
      <c r="AV694" s="1" t="s">
        <v>1563</v>
      </c>
      <c r="AW694" s="1" t="s">
        <v>99</v>
      </c>
      <c r="AX694" s="1" t="s">
        <v>4035</v>
      </c>
    </row>
    <row r="695" spans="1:50">
      <c r="A695" s="1" t="s">
        <v>12186</v>
      </c>
      <c r="B695" s="1" t="s">
        <v>12185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 t="s">
        <v>12186</v>
      </c>
      <c r="AJ695" s="1" t="s">
        <v>120</v>
      </c>
      <c r="AK695" s="1" t="s">
        <v>461</v>
      </c>
      <c r="AL695" s="1" t="s">
        <v>461</v>
      </c>
      <c r="AM695" s="1" t="s">
        <v>9308</v>
      </c>
      <c r="AN695" s="1" t="str">
        <f t="shared" si="20"/>
        <v>2020</v>
      </c>
      <c r="AO695" s="1">
        <f t="shared" si="21"/>
        <v>46</v>
      </c>
      <c r="AP695" s="1" t="s">
        <v>60</v>
      </c>
      <c r="AQ695" s="1" t="s">
        <v>102</v>
      </c>
      <c r="AR695" s="1" t="s">
        <v>135</v>
      </c>
      <c r="AS695" s="1" t="s">
        <v>219</v>
      </c>
      <c r="AT695" s="1" t="s">
        <v>1597</v>
      </c>
      <c r="AU695" s="1" t="s">
        <v>105</v>
      </c>
      <c r="AV695" s="1" t="s">
        <v>56</v>
      </c>
      <c r="AW695" s="1"/>
      <c r="AX695" s="1"/>
    </row>
    <row r="696" spans="1:50">
      <c r="A696" s="1" t="s">
        <v>4885</v>
      </c>
      <c r="B696" s="1" t="s">
        <v>12193</v>
      </c>
      <c r="C696" s="1"/>
      <c r="D696" s="1"/>
      <c r="E696" s="1"/>
      <c r="F696" s="1"/>
      <c r="G696" s="1" t="s">
        <v>49</v>
      </c>
      <c r="H696" s="1"/>
      <c r="I696" s="1"/>
      <c r="J696" s="1"/>
      <c r="K696" s="1"/>
      <c r="L696" s="1"/>
      <c r="M696" s="1" t="s">
        <v>99</v>
      </c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 t="s">
        <v>715</v>
      </c>
      <c r="Z696" s="1"/>
      <c r="AA696" s="1"/>
      <c r="AB696" s="1" t="s">
        <v>49</v>
      </c>
      <c r="AC696" s="1"/>
      <c r="AD696" s="1" t="s">
        <v>273</v>
      </c>
      <c r="AE696" s="1"/>
      <c r="AF696" s="1"/>
      <c r="AG696" s="1" t="s">
        <v>715</v>
      </c>
      <c r="AH696" s="1" t="s">
        <v>273</v>
      </c>
      <c r="AI696" s="1" t="s">
        <v>4885</v>
      </c>
      <c r="AJ696" s="1" t="s">
        <v>644</v>
      </c>
      <c r="AK696" s="1" t="s">
        <v>12191</v>
      </c>
      <c r="AL696" s="1" t="s">
        <v>12191</v>
      </c>
      <c r="AM696" s="1" t="s">
        <v>707</v>
      </c>
      <c r="AN696" s="1" t="str">
        <f t="shared" si="20"/>
        <v>2020</v>
      </c>
      <c r="AO696" s="1">
        <f t="shared" si="21"/>
        <v>35</v>
      </c>
      <c r="AP696" s="1" t="s">
        <v>79</v>
      </c>
      <c r="AQ696" s="1" t="s">
        <v>61</v>
      </c>
      <c r="AR696" s="1" t="s">
        <v>168</v>
      </c>
      <c r="AS696" s="1" t="s">
        <v>832</v>
      </c>
      <c r="AT696" s="1" t="s">
        <v>12195</v>
      </c>
      <c r="AU696" s="1"/>
      <c r="AV696" s="1" t="s">
        <v>100</v>
      </c>
      <c r="AW696" s="1"/>
      <c r="AX696" s="1"/>
    </row>
    <row r="697" spans="1:50">
      <c r="A697" s="1" t="s">
        <v>12200</v>
      </c>
      <c r="B697" s="1" t="s">
        <v>12199</v>
      </c>
      <c r="C697" s="1"/>
      <c r="D697" s="1"/>
      <c r="E697" s="1"/>
      <c r="F697" s="1"/>
      <c r="G697" s="1" t="s">
        <v>50</v>
      </c>
      <c r="H697" s="1"/>
      <c r="I697" s="1"/>
      <c r="J697" s="1"/>
      <c r="K697" s="1" t="s">
        <v>55</v>
      </c>
      <c r="L697" s="1" t="s">
        <v>116</v>
      </c>
      <c r="M697" s="1"/>
      <c r="N697" s="1"/>
      <c r="O697" s="1"/>
      <c r="P697" s="1"/>
      <c r="Q697" s="1"/>
      <c r="R697" s="1"/>
      <c r="S697" s="1"/>
      <c r="T697" s="1"/>
      <c r="U697" s="1" t="s">
        <v>715</v>
      </c>
      <c r="V697" s="1" t="s">
        <v>500</v>
      </c>
      <c r="W697" s="1" t="s">
        <v>715</v>
      </c>
      <c r="X697" s="1" t="s">
        <v>555</v>
      </c>
      <c r="Y697" s="1"/>
      <c r="Z697" s="1"/>
      <c r="AA697" s="1"/>
      <c r="AB697" s="1" t="s">
        <v>50</v>
      </c>
      <c r="AC697" s="1"/>
      <c r="AD697" s="1"/>
      <c r="AE697" s="1"/>
      <c r="AF697" s="1"/>
      <c r="AG697" s="1"/>
      <c r="AH697" s="1"/>
      <c r="AI697" s="1" t="s">
        <v>12200</v>
      </c>
      <c r="AJ697" s="1" t="s">
        <v>530</v>
      </c>
      <c r="AK697" s="1" t="s">
        <v>3805</v>
      </c>
      <c r="AL697" s="1" t="s">
        <v>3805</v>
      </c>
      <c r="AM697" s="1" t="s">
        <v>72</v>
      </c>
      <c r="AN697" s="1" t="str">
        <f t="shared" si="20"/>
        <v>2019</v>
      </c>
      <c r="AO697" s="1">
        <f t="shared" si="21"/>
        <v>32</v>
      </c>
      <c r="AP697" s="1" t="s">
        <v>60</v>
      </c>
      <c r="AQ697" s="1" t="s">
        <v>61</v>
      </c>
      <c r="AR697" s="1" t="s">
        <v>608</v>
      </c>
      <c r="AS697" s="1" t="s">
        <v>351</v>
      </c>
      <c r="AT697" s="1" t="s">
        <v>266</v>
      </c>
      <c r="AU697" s="1" t="s">
        <v>526</v>
      </c>
      <c r="AV697" s="1" t="s">
        <v>121</v>
      </c>
      <c r="AW697" s="1"/>
      <c r="AX697" s="1"/>
    </row>
    <row r="698" spans="1:50">
      <c r="A698" s="1" t="s">
        <v>12203</v>
      </c>
      <c r="B698" s="1" t="s">
        <v>12202</v>
      </c>
      <c r="C698" s="1"/>
      <c r="D698" s="1"/>
      <c r="E698" s="1"/>
      <c r="F698" s="1"/>
      <c r="G698" s="1" t="s">
        <v>54</v>
      </c>
      <c r="H698" s="1"/>
      <c r="I698" s="1" t="s">
        <v>53</v>
      </c>
      <c r="J698" s="1"/>
      <c r="K698" s="1"/>
      <c r="L698" s="1"/>
      <c r="M698" s="1"/>
      <c r="N698" s="1"/>
      <c r="O698" s="1"/>
      <c r="P698" s="1"/>
      <c r="Q698" s="1"/>
      <c r="R698" s="1" t="s">
        <v>472</v>
      </c>
      <c r="S698" s="1" t="s">
        <v>382</v>
      </c>
      <c r="T698" s="1"/>
      <c r="U698" s="1"/>
      <c r="V698" s="1"/>
      <c r="W698" s="1"/>
      <c r="X698" s="1"/>
      <c r="Y698" s="1"/>
      <c r="Z698" s="1"/>
      <c r="AA698" s="1"/>
      <c r="AB698" s="1" t="s">
        <v>54</v>
      </c>
      <c r="AC698" s="1"/>
      <c r="AD698" s="1"/>
      <c r="AE698" s="1"/>
      <c r="AF698" s="1"/>
      <c r="AG698" s="1" t="s">
        <v>472</v>
      </c>
      <c r="AH698" s="1" t="s">
        <v>382</v>
      </c>
      <c r="AI698" s="1" t="s">
        <v>12203</v>
      </c>
      <c r="AJ698" s="1" t="s">
        <v>479</v>
      </c>
      <c r="AK698" s="1" t="s">
        <v>3805</v>
      </c>
      <c r="AL698" s="1" t="s">
        <v>3805</v>
      </c>
      <c r="AM698" s="1" t="s">
        <v>7574</v>
      </c>
      <c r="AN698" s="1" t="str">
        <f t="shared" si="20"/>
        <v>2020</v>
      </c>
      <c r="AO698" s="1">
        <f t="shared" si="21"/>
        <v>19</v>
      </c>
      <c r="AP698" s="1" t="s">
        <v>79</v>
      </c>
      <c r="AQ698" s="1" t="s">
        <v>61</v>
      </c>
      <c r="AR698" s="1" t="s">
        <v>988</v>
      </c>
      <c r="AS698" s="1" t="s">
        <v>301</v>
      </c>
      <c r="AT698" s="1" t="s">
        <v>12205</v>
      </c>
      <c r="AU698" s="1" t="s">
        <v>65</v>
      </c>
      <c r="AV698" s="1" t="s">
        <v>1589</v>
      </c>
      <c r="AW698" s="1" t="s">
        <v>99</v>
      </c>
      <c r="AX698" s="1" t="s">
        <v>4035</v>
      </c>
    </row>
    <row r="699" spans="1:50">
      <c r="A699" s="1" t="s">
        <v>12207</v>
      </c>
      <c r="B699" s="1" t="s">
        <v>12206</v>
      </c>
      <c r="C699" s="1"/>
      <c r="D699" s="1"/>
      <c r="E699" s="1"/>
      <c r="F699" s="1"/>
      <c r="G699" s="1" t="s">
        <v>55</v>
      </c>
      <c r="H699" s="1"/>
      <c r="I699" s="1" t="s">
        <v>53</v>
      </c>
      <c r="J699" s="1"/>
      <c r="K699" s="1"/>
      <c r="L699" s="1"/>
      <c r="M699" s="1"/>
      <c r="N699" s="1"/>
      <c r="O699" s="1"/>
      <c r="P699" s="1"/>
      <c r="Q699" s="1"/>
      <c r="R699" s="1" t="s">
        <v>715</v>
      </c>
      <c r="S699" s="1" t="s">
        <v>219</v>
      </c>
      <c r="T699" s="1"/>
      <c r="U699" s="1"/>
      <c r="V699" s="1"/>
      <c r="W699" s="1"/>
      <c r="X699" s="1"/>
      <c r="Y699" s="1"/>
      <c r="Z699" s="1"/>
      <c r="AA699" s="1"/>
      <c r="AB699" s="1" t="s">
        <v>55</v>
      </c>
      <c r="AC699" s="1"/>
      <c r="AD699" s="1"/>
      <c r="AE699" s="1"/>
      <c r="AF699" s="1"/>
      <c r="AG699" s="1"/>
      <c r="AH699" s="1"/>
      <c r="AI699" s="1" t="s">
        <v>12207</v>
      </c>
      <c r="AJ699" s="1" t="s">
        <v>149</v>
      </c>
      <c r="AK699" s="1" t="s">
        <v>3805</v>
      </c>
      <c r="AL699" s="1" t="s">
        <v>3805</v>
      </c>
      <c r="AM699" s="1" t="s">
        <v>8717</v>
      </c>
      <c r="AN699" s="1" t="str">
        <f t="shared" si="20"/>
        <v>2020</v>
      </c>
      <c r="AO699" s="1">
        <f t="shared" si="21"/>
        <v>39</v>
      </c>
      <c r="AP699" s="1" t="s">
        <v>79</v>
      </c>
      <c r="AQ699" s="1" t="s">
        <v>61</v>
      </c>
      <c r="AR699" s="1" t="s">
        <v>778</v>
      </c>
      <c r="AS699" s="1" t="s">
        <v>232</v>
      </c>
      <c r="AT699" s="1" t="s">
        <v>301</v>
      </c>
      <c r="AU699" s="1" t="s">
        <v>105</v>
      </c>
      <c r="AV699" s="1" t="s">
        <v>5100</v>
      </c>
      <c r="AW699" s="1" t="s">
        <v>55</v>
      </c>
      <c r="AX699" s="1" t="s">
        <v>475</v>
      </c>
    </row>
    <row r="700" spans="1:50">
      <c r="A700" s="1" t="s">
        <v>12218</v>
      </c>
      <c r="B700" s="1" t="s">
        <v>12217</v>
      </c>
      <c r="C700" s="1" t="s">
        <v>50</v>
      </c>
      <c r="D700" s="1" t="s">
        <v>125</v>
      </c>
      <c r="E700" s="1"/>
      <c r="F700" s="1"/>
      <c r="G700" s="1" t="s">
        <v>53</v>
      </c>
      <c r="H700" s="1" t="s">
        <v>715</v>
      </c>
      <c r="I700" s="1" t="s">
        <v>53</v>
      </c>
      <c r="J700" s="1"/>
      <c r="K700" s="1" t="s">
        <v>55</v>
      </c>
      <c r="L700" s="1" t="s">
        <v>116</v>
      </c>
      <c r="M700" s="1" t="s">
        <v>99</v>
      </c>
      <c r="N700" s="1"/>
      <c r="O700" s="1"/>
      <c r="P700" s="1"/>
      <c r="Q700" s="1" t="s">
        <v>219</v>
      </c>
      <c r="R700" s="1" t="s">
        <v>715</v>
      </c>
      <c r="S700" s="1" t="s">
        <v>136</v>
      </c>
      <c r="T700" s="1"/>
      <c r="U700" s="1" t="s">
        <v>472</v>
      </c>
      <c r="V700" s="1" t="s">
        <v>219</v>
      </c>
      <c r="W700" s="1" t="s">
        <v>53</v>
      </c>
      <c r="X700" s="1" t="s">
        <v>500</v>
      </c>
      <c r="Y700" s="1" t="s">
        <v>50</v>
      </c>
      <c r="Z700" s="1"/>
      <c r="AA700" s="1"/>
      <c r="AB700" s="1" t="s">
        <v>53</v>
      </c>
      <c r="AC700" s="1"/>
      <c r="AD700" s="1" t="s">
        <v>500</v>
      </c>
      <c r="AE700" s="1"/>
      <c r="AF700" s="1"/>
      <c r="AG700" s="1"/>
      <c r="AH700" s="1"/>
      <c r="AI700" s="1" t="s">
        <v>12218</v>
      </c>
      <c r="AJ700" s="1" t="s">
        <v>299</v>
      </c>
      <c r="AK700" s="1" t="s">
        <v>3805</v>
      </c>
      <c r="AL700" s="1" t="s">
        <v>3805</v>
      </c>
      <c r="AM700" s="1" t="s">
        <v>892</v>
      </c>
      <c r="AN700" s="1" t="str">
        <f t="shared" si="20"/>
        <v>2015</v>
      </c>
      <c r="AO700" s="1">
        <f t="shared" si="21"/>
        <v>39</v>
      </c>
      <c r="AP700" s="1" t="s">
        <v>79</v>
      </c>
      <c r="AQ700" s="1" t="s">
        <v>61</v>
      </c>
      <c r="AR700" s="1" t="s">
        <v>255</v>
      </c>
      <c r="AS700" s="1" t="s">
        <v>389</v>
      </c>
      <c r="AT700" s="1" t="s">
        <v>11279</v>
      </c>
      <c r="AU700" s="1" t="s">
        <v>105</v>
      </c>
      <c r="AV700" s="1" t="s">
        <v>12220</v>
      </c>
      <c r="AW700" s="1"/>
      <c r="AX700" s="1"/>
    </row>
    <row r="701" spans="1:50">
      <c r="A701" s="1" t="s">
        <v>12222</v>
      </c>
      <c r="B701" s="1" t="s">
        <v>12221</v>
      </c>
      <c r="C701" s="1"/>
      <c r="D701" s="1"/>
      <c r="E701" s="1"/>
      <c r="F701" s="1"/>
      <c r="G701" s="1" t="s">
        <v>50</v>
      </c>
      <c r="H701" s="1"/>
      <c r="I701" s="1" t="s">
        <v>53</v>
      </c>
      <c r="J701" s="1"/>
      <c r="K701" s="1" t="s">
        <v>55</v>
      </c>
      <c r="L701" s="1" t="s">
        <v>116</v>
      </c>
      <c r="M701" s="1"/>
      <c r="N701" s="1"/>
      <c r="O701" s="1"/>
      <c r="P701" s="1"/>
      <c r="Q701" s="1"/>
      <c r="R701" s="1" t="s">
        <v>715</v>
      </c>
      <c r="S701" s="1" t="s">
        <v>136</v>
      </c>
      <c r="T701" s="1"/>
      <c r="U701" s="1" t="s">
        <v>472</v>
      </c>
      <c r="V701" s="1" t="s">
        <v>273</v>
      </c>
      <c r="W701" s="1" t="s">
        <v>141</v>
      </c>
      <c r="X701" s="1" t="s">
        <v>273</v>
      </c>
      <c r="Y701" s="1"/>
      <c r="Z701" s="1"/>
      <c r="AA701" s="1"/>
      <c r="AB701" s="1" t="s">
        <v>50</v>
      </c>
      <c r="AC701" s="1"/>
      <c r="AD701" s="1"/>
      <c r="AE701" s="1"/>
      <c r="AF701" s="1"/>
      <c r="AG701" s="1" t="s">
        <v>3072</v>
      </c>
      <c r="AH701" s="1" t="s">
        <v>273</v>
      </c>
      <c r="AI701" s="1" t="s">
        <v>12222</v>
      </c>
      <c r="AJ701" s="1" t="s">
        <v>344</v>
      </c>
      <c r="AK701" s="1" t="s">
        <v>3805</v>
      </c>
      <c r="AL701" s="1" t="s">
        <v>3805</v>
      </c>
      <c r="AM701" s="1" t="s">
        <v>1012</v>
      </c>
      <c r="AN701" s="1" t="str">
        <f t="shared" si="20"/>
        <v>2017</v>
      </c>
      <c r="AO701" s="1">
        <f t="shared" si="21"/>
        <v>18</v>
      </c>
      <c r="AP701" s="1" t="s">
        <v>79</v>
      </c>
      <c r="AQ701" s="1" t="s">
        <v>633</v>
      </c>
      <c r="AR701" s="1" t="s">
        <v>103</v>
      </c>
      <c r="AS701" s="1" t="s">
        <v>219</v>
      </c>
      <c r="AT701" s="1" t="s">
        <v>249</v>
      </c>
      <c r="AU701" s="1" t="s">
        <v>65</v>
      </c>
      <c r="AV701" s="1" t="s">
        <v>12224</v>
      </c>
      <c r="AW701" s="1" t="s">
        <v>54</v>
      </c>
      <c r="AX701" s="1" t="s">
        <v>2832</v>
      </c>
    </row>
    <row r="702" spans="1:50">
      <c r="A702" s="1" t="s">
        <v>12226</v>
      </c>
      <c r="B702" s="1" t="s">
        <v>12225</v>
      </c>
      <c r="C702" s="1"/>
      <c r="D702" s="1"/>
      <c r="E702" s="1"/>
      <c r="F702" s="1"/>
      <c r="G702" s="1" t="s">
        <v>54</v>
      </c>
      <c r="H702" s="1"/>
      <c r="I702" s="1" t="s">
        <v>53</v>
      </c>
      <c r="J702" s="1"/>
      <c r="K702" s="1"/>
      <c r="L702" s="1"/>
      <c r="M702" s="1"/>
      <c r="N702" s="1"/>
      <c r="O702" s="1"/>
      <c r="P702" s="1"/>
      <c r="Q702" s="1"/>
      <c r="R702" s="1" t="s">
        <v>472</v>
      </c>
      <c r="S702" s="1" t="s">
        <v>273</v>
      </c>
      <c r="T702" s="1"/>
      <c r="U702" s="1"/>
      <c r="V702" s="1"/>
      <c r="W702" s="1"/>
      <c r="X702" s="1"/>
      <c r="Y702" s="1"/>
      <c r="Z702" s="1"/>
      <c r="AA702" s="1"/>
      <c r="AB702" s="1" t="s">
        <v>54</v>
      </c>
      <c r="AC702" s="1"/>
      <c r="AD702" s="1"/>
      <c r="AE702" s="1"/>
      <c r="AF702" s="1"/>
      <c r="AG702" s="1" t="s">
        <v>472</v>
      </c>
      <c r="AH702" s="1" t="s">
        <v>273</v>
      </c>
      <c r="AI702" s="1" t="s">
        <v>12226</v>
      </c>
      <c r="AJ702" s="1" t="s">
        <v>78</v>
      </c>
      <c r="AK702" s="1" t="s">
        <v>3805</v>
      </c>
      <c r="AL702" s="1" t="s">
        <v>3805</v>
      </c>
      <c r="AM702" s="1" t="s">
        <v>12228</v>
      </c>
      <c r="AN702" s="1" t="str">
        <f t="shared" si="20"/>
        <v>2020</v>
      </c>
      <c r="AO702" s="1">
        <f t="shared" si="21"/>
        <v>29</v>
      </c>
      <c r="AP702" s="1" t="s">
        <v>79</v>
      </c>
      <c r="AQ702" s="1" t="s">
        <v>102</v>
      </c>
      <c r="AR702" s="1" t="s">
        <v>449</v>
      </c>
      <c r="AS702" s="1" t="s">
        <v>382</v>
      </c>
      <c r="AT702" s="1" t="s">
        <v>1606</v>
      </c>
      <c r="AU702" s="1" t="s">
        <v>114</v>
      </c>
      <c r="AV702" s="1" t="s">
        <v>1040</v>
      </c>
      <c r="AW702" s="1" t="s">
        <v>99</v>
      </c>
      <c r="AX702" s="1" t="s">
        <v>4035</v>
      </c>
    </row>
    <row r="703" spans="1:50">
      <c r="A703" s="1" t="s">
        <v>12230</v>
      </c>
      <c r="B703" s="1" t="s">
        <v>12229</v>
      </c>
      <c r="C703" s="1"/>
      <c r="D703" s="1"/>
      <c r="E703" s="1"/>
      <c r="F703" s="1"/>
      <c r="G703" s="1" t="s">
        <v>54</v>
      </c>
      <c r="H703" s="1"/>
      <c r="I703" s="1" t="s">
        <v>53</v>
      </c>
      <c r="J703" s="1"/>
      <c r="K703" s="1"/>
      <c r="L703" s="1"/>
      <c r="M703" s="1"/>
      <c r="N703" s="1"/>
      <c r="O703" s="1"/>
      <c r="P703" s="1"/>
      <c r="Q703" s="1"/>
      <c r="R703" s="1" t="s">
        <v>715</v>
      </c>
      <c r="S703" s="1" t="s">
        <v>273</v>
      </c>
      <c r="T703" s="1"/>
      <c r="U703" s="1"/>
      <c r="V703" s="1"/>
      <c r="W703" s="1"/>
      <c r="X703" s="1"/>
      <c r="Y703" s="1"/>
      <c r="Z703" s="1"/>
      <c r="AA703" s="1"/>
      <c r="AB703" s="1" t="s">
        <v>54</v>
      </c>
      <c r="AC703" s="1"/>
      <c r="AD703" s="1"/>
      <c r="AE703" s="1"/>
      <c r="AF703" s="1"/>
      <c r="AG703" s="1" t="s">
        <v>715</v>
      </c>
      <c r="AH703" s="1" t="s">
        <v>273</v>
      </c>
      <c r="AI703" s="1" t="s">
        <v>12230</v>
      </c>
      <c r="AJ703" s="1" t="s">
        <v>644</v>
      </c>
      <c r="AK703" s="1" t="s">
        <v>3805</v>
      </c>
      <c r="AL703" s="1" t="s">
        <v>3805</v>
      </c>
      <c r="AM703" s="1" t="s">
        <v>9071</v>
      </c>
      <c r="AN703" s="1" t="str">
        <f t="shared" si="20"/>
        <v>2020</v>
      </c>
      <c r="AO703" s="1">
        <f t="shared" si="21"/>
        <v>35</v>
      </c>
      <c r="AP703" s="1" t="s">
        <v>60</v>
      </c>
      <c r="AQ703" s="1" t="s">
        <v>61</v>
      </c>
      <c r="AR703" s="1" t="s">
        <v>388</v>
      </c>
      <c r="AS703" s="1" t="s">
        <v>1576</v>
      </c>
      <c r="AT703" s="1"/>
      <c r="AU703" s="1"/>
      <c r="AV703" s="1" t="s">
        <v>12232</v>
      </c>
      <c r="AW703" s="1" t="s">
        <v>116</v>
      </c>
      <c r="AX703" s="1" t="s">
        <v>1674</v>
      </c>
    </row>
    <row r="704" spans="1:50">
      <c r="A704" s="1" t="s">
        <v>12234</v>
      </c>
      <c r="B704" s="1" t="s">
        <v>12233</v>
      </c>
      <c r="C704" s="1"/>
      <c r="D704" s="1"/>
      <c r="E704" s="1"/>
      <c r="F704" s="1"/>
      <c r="G704" s="1" t="s">
        <v>55</v>
      </c>
      <c r="H704" s="1"/>
      <c r="I704" s="1"/>
      <c r="J704" s="1"/>
      <c r="K704" s="1" t="s">
        <v>55</v>
      </c>
      <c r="L704" s="1" t="s">
        <v>116</v>
      </c>
      <c r="M704" s="1"/>
      <c r="N704" s="1"/>
      <c r="O704" s="1"/>
      <c r="P704" s="1"/>
      <c r="Q704" s="1"/>
      <c r="R704" s="1"/>
      <c r="S704" s="1"/>
      <c r="T704" s="1"/>
      <c r="U704" s="1" t="s">
        <v>986</v>
      </c>
      <c r="V704" s="1" t="s">
        <v>382</v>
      </c>
      <c r="W704" s="1" t="s">
        <v>55</v>
      </c>
      <c r="X704" s="1" t="s">
        <v>273</v>
      </c>
      <c r="Y704" s="1"/>
      <c r="Z704" s="1"/>
      <c r="AA704" s="1"/>
      <c r="AB704" s="1" t="s">
        <v>55</v>
      </c>
      <c r="AC704" s="1"/>
      <c r="AD704" s="1"/>
      <c r="AE704" s="1"/>
      <c r="AF704" s="1"/>
      <c r="AG704" s="1" t="s">
        <v>2513</v>
      </c>
      <c r="AH704" s="1" t="s">
        <v>273</v>
      </c>
      <c r="AI704" s="1" t="s">
        <v>12234</v>
      </c>
      <c r="AJ704" s="1" t="s">
        <v>484</v>
      </c>
      <c r="AK704" s="1" t="s">
        <v>3805</v>
      </c>
      <c r="AL704" s="1" t="s">
        <v>3805</v>
      </c>
      <c r="AM704" s="1" t="s">
        <v>6570</v>
      </c>
      <c r="AN704" s="1" t="str">
        <f t="shared" si="20"/>
        <v>2020</v>
      </c>
      <c r="AO704" s="1">
        <f t="shared" si="21"/>
        <v>48</v>
      </c>
      <c r="AP704" s="1" t="s">
        <v>60</v>
      </c>
      <c r="AQ704" s="1" t="s">
        <v>61</v>
      </c>
      <c r="AR704" s="1" t="s">
        <v>213</v>
      </c>
      <c r="AS704" s="1" t="s">
        <v>240</v>
      </c>
      <c r="AT704" s="1" t="s">
        <v>12235</v>
      </c>
      <c r="AU704" s="1"/>
      <c r="AV704" s="1" t="s">
        <v>56</v>
      </c>
      <c r="AW704" s="1" t="s">
        <v>55</v>
      </c>
      <c r="AX704" s="1" t="s">
        <v>475</v>
      </c>
    </row>
    <row r="705" spans="1:50">
      <c r="A705" s="1" t="s">
        <v>12242</v>
      </c>
      <c r="B705" s="1" t="s">
        <v>12241</v>
      </c>
      <c r="C705" s="1"/>
      <c r="D705" s="1"/>
      <c r="E705" s="1"/>
      <c r="F705" s="1"/>
      <c r="G705" s="1" t="s">
        <v>53</v>
      </c>
      <c r="H705" s="1"/>
      <c r="I705" s="1"/>
      <c r="J705" s="1"/>
      <c r="K705" s="1" t="s">
        <v>55</v>
      </c>
      <c r="L705" s="1" t="s">
        <v>116</v>
      </c>
      <c r="M705" s="1"/>
      <c r="N705" s="1"/>
      <c r="O705" s="1"/>
      <c r="P705" s="1"/>
      <c r="Q705" s="1"/>
      <c r="R705" s="1"/>
      <c r="S705" s="1"/>
      <c r="T705" s="1"/>
      <c r="U705" s="1" t="s">
        <v>116</v>
      </c>
      <c r="V705" s="1" t="s">
        <v>382</v>
      </c>
      <c r="W705" s="1" t="s">
        <v>176</v>
      </c>
      <c r="X705" s="1" t="s">
        <v>382</v>
      </c>
      <c r="Y705" s="1"/>
      <c r="Z705" s="1"/>
      <c r="AA705" s="1"/>
      <c r="AB705" s="1" t="s">
        <v>53</v>
      </c>
      <c r="AC705" s="1"/>
      <c r="AD705" s="1"/>
      <c r="AE705" s="1"/>
      <c r="AF705" s="1"/>
      <c r="AG705" s="1" t="s">
        <v>12244</v>
      </c>
      <c r="AH705" s="1" t="s">
        <v>382</v>
      </c>
      <c r="AI705" s="1" t="s">
        <v>12242</v>
      </c>
      <c r="AJ705" s="1" t="s">
        <v>301</v>
      </c>
      <c r="AK705" s="1" t="s">
        <v>12237</v>
      </c>
      <c r="AL705" s="1" t="s">
        <v>12237</v>
      </c>
      <c r="AM705" s="1" t="s">
        <v>6989</v>
      </c>
      <c r="AN705" s="1" t="str">
        <f t="shared" si="20"/>
        <v>2020</v>
      </c>
      <c r="AO705" s="1">
        <f t="shared" si="21"/>
        <v>53</v>
      </c>
      <c r="AP705" s="1" t="s">
        <v>79</v>
      </c>
      <c r="AQ705" s="1" t="s">
        <v>61</v>
      </c>
      <c r="AR705" s="1" t="s">
        <v>179</v>
      </c>
      <c r="AS705" s="1" t="s">
        <v>1302</v>
      </c>
      <c r="AT705" s="1"/>
      <c r="AU705" s="1"/>
      <c r="AV705" s="1" t="s">
        <v>1563</v>
      </c>
      <c r="AW705" s="1"/>
      <c r="AX705" s="1"/>
    </row>
    <row r="706" spans="1:50">
      <c r="A706" s="1" t="s">
        <v>12246</v>
      </c>
      <c r="B706" s="1" t="s">
        <v>12245</v>
      </c>
      <c r="C706" s="1"/>
      <c r="D706" s="1"/>
      <c r="E706" s="1"/>
      <c r="F706" s="1"/>
      <c r="G706" s="1" t="s">
        <v>53</v>
      </c>
      <c r="H706" s="1"/>
      <c r="I706" s="1"/>
      <c r="J706" s="1"/>
      <c r="K706" s="1"/>
      <c r="L706" s="1" t="s">
        <v>116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 t="s">
        <v>141</v>
      </c>
      <c r="X706" s="1" t="s">
        <v>169</v>
      </c>
      <c r="Y706" s="1"/>
      <c r="Z706" s="1"/>
      <c r="AA706" s="1"/>
      <c r="AB706" s="1" t="s">
        <v>53</v>
      </c>
      <c r="AC706" s="1"/>
      <c r="AD706" s="1"/>
      <c r="AE706" s="1"/>
      <c r="AF706" s="1"/>
      <c r="AG706" s="1" t="s">
        <v>141</v>
      </c>
      <c r="AH706" s="1" t="s">
        <v>169</v>
      </c>
      <c r="AI706" s="1" t="s">
        <v>12246</v>
      </c>
      <c r="AJ706" s="1" t="s">
        <v>351</v>
      </c>
      <c r="AK706" s="1" t="s">
        <v>12237</v>
      </c>
      <c r="AL706" s="1" t="s">
        <v>12237</v>
      </c>
      <c r="AM706" s="1" t="s">
        <v>12248</v>
      </c>
      <c r="AN706" s="1" t="str">
        <f t="shared" ref="AN706:AN769" si="22">TEXT(AM706,"YYYY")</f>
        <v>1970</v>
      </c>
      <c r="AO706" s="1">
        <f t="shared" ref="AO706:AO762" si="23">AJ706-(TEXT(AL706,"YYYY")-TEXT(AM706,"YYYY"))</f>
        <v>5</v>
      </c>
      <c r="AP706" s="1" t="s">
        <v>60</v>
      </c>
      <c r="AQ706" s="1" t="s">
        <v>102</v>
      </c>
      <c r="AR706" s="1" t="s">
        <v>449</v>
      </c>
      <c r="AS706" s="1" t="s">
        <v>256</v>
      </c>
      <c r="AT706" s="1" t="s">
        <v>2334</v>
      </c>
      <c r="AU706" s="1" t="s">
        <v>114</v>
      </c>
      <c r="AV706" s="1" t="s">
        <v>56</v>
      </c>
      <c r="AW706" s="1"/>
      <c r="AX706" s="1"/>
    </row>
    <row r="707" spans="1:50">
      <c r="A707" s="1" t="s">
        <v>12250</v>
      </c>
      <c r="B707" s="1" t="s">
        <v>12249</v>
      </c>
      <c r="C707" s="1"/>
      <c r="D707" s="1"/>
      <c r="E707" s="1"/>
      <c r="F707" s="1"/>
      <c r="G707" s="1" t="s">
        <v>50</v>
      </c>
      <c r="H707" s="1"/>
      <c r="I707" s="1"/>
      <c r="J707" s="1"/>
      <c r="K707" s="1" t="s">
        <v>55</v>
      </c>
      <c r="L707" s="1"/>
      <c r="M707" s="1"/>
      <c r="N707" s="1"/>
      <c r="O707" s="1"/>
      <c r="P707" s="1"/>
      <c r="Q707" s="1"/>
      <c r="R707" s="1"/>
      <c r="S707" s="1"/>
      <c r="T707" s="1"/>
      <c r="U707" s="1" t="s">
        <v>54</v>
      </c>
      <c r="V707" s="1" t="s">
        <v>382</v>
      </c>
      <c r="W707" s="1"/>
      <c r="X707" s="1"/>
      <c r="Y707" s="1"/>
      <c r="Z707" s="1"/>
      <c r="AA707" s="1"/>
      <c r="AB707" s="1" t="s">
        <v>50</v>
      </c>
      <c r="AC707" s="1"/>
      <c r="AD707" s="1"/>
      <c r="AE707" s="1"/>
      <c r="AF707" s="1"/>
      <c r="AG707" s="1" t="s">
        <v>54</v>
      </c>
      <c r="AH707" s="1" t="s">
        <v>382</v>
      </c>
      <c r="AI707" s="1" t="s">
        <v>12250</v>
      </c>
      <c r="AJ707" s="1" t="s">
        <v>256</v>
      </c>
      <c r="AK707" s="1" t="s">
        <v>12237</v>
      </c>
      <c r="AL707" s="1" t="s">
        <v>12237</v>
      </c>
      <c r="AM707" s="1" t="s">
        <v>12252</v>
      </c>
      <c r="AN707" s="1" t="str">
        <f t="shared" si="22"/>
        <v>2000</v>
      </c>
      <c r="AO707" s="1">
        <f t="shared" si="23"/>
        <v>32</v>
      </c>
      <c r="AP707" s="1" t="s">
        <v>60</v>
      </c>
      <c r="AQ707" s="1" t="s">
        <v>61</v>
      </c>
      <c r="AR707" s="1" t="s">
        <v>449</v>
      </c>
      <c r="AS707" s="1" t="s">
        <v>1061</v>
      </c>
      <c r="AT707" s="1" t="s">
        <v>1569</v>
      </c>
      <c r="AU707" s="1"/>
      <c r="AV707" s="1" t="s">
        <v>77</v>
      </c>
      <c r="AW707" s="1"/>
      <c r="AX707" s="1"/>
    </row>
    <row r="708" spans="1:50">
      <c r="A708" s="1" t="s">
        <v>12254</v>
      </c>
      <c r="B708" s="1" t="s">
        <v>12253</v>
      </c>
      <c r="C708" s="1"/>
      <c r="D708" s="1"/>
      <c r="E708" s="1"/>
      <c r="F708" s="1"/>
      <c r="G708" s="1" t="s">
        <v>54</v>
      </c>
      <c r="H708" s="1"/>
      <c r="I708" s="1" t="s">
        <v>53</v>
      </c>
      <c r="J708" s="1" t="s">
        <v>54</v>
      </c>
      <c r="K708" s="1"/>
      <c r="L708" s="1"/>
      <c r="M708" s="1"/>
      <c r="N708" s="1"/>
      <c r="O708" s="1"/>
      <c r="P708" s="1"/>
      <c r="Q708" s="1"/>
      <c r="R708" s="1" t="s">
        <v>715</v>
      </c>
      <c r="S708" s="1" t="s">
        <v>219</v>
      </c>
      <c r="T708" s="1" t="s">
        <v>2810</v>
      </c>
      <c r="U708" s="1"/>
      <c r="V708" s="1"/>
      <c r="W708" s="1"/>
      <c r="X708" s="1"/>
      <c r="Y708" s="1"/>
      <c r="Z708" s="1"/>
      <c r="AA708" s="1"/>
      <c r="AB708" s="1" t="s">
        <v>54</v>
      </c>
      <c r="AC708" s="1" t="s">
        <v>382</v>
      </c>
      <c r="AD708" s="1"/>
      <c r="AE708" s="1"/>
      <c r="AF708" s="1"/>
      <c r="AG708" s="1" t="s">
        <v>472</v>
      </c>
      <c r="AH708" s="1" t="s">
        <v>382</v>
      </c>
      <c r="AI708" s="1" t="s">
        <v>12254</v>
      </c>
      <c r="AJ708" s="1" t="s">
        <v>644</v>
      </c>
      <c r="AK708" s="1" t="s">
        <v>12237</v>
      </c>
      <c r="AL708" s="1" t="s">
        <v>12237</v>
      </c>
      <c r="AM708" s="1" t="s">
        <v>321</v>
      </c>
      <c r="AN708" s="1" t="str">
        <f t="shared" si="22"/>
        <v>2020</v>
      </c>
      <c r="AO708" s="1">
        <f t="shared" si="23"/>
        <v>35</v>
      </c>
      <c r="AP708" s="1" t="s">
        <v>60</v>
      </c>
      <c r="AQ708" s="1" t="s">
        <v>61</v>
      </c>
      <c r="AR708" s="1" t="s">
        <v>135</v>
      </c>
      <c r="AS708" s="1" t="s">
        <v>436</v>
      </c>
      <c r="AT708" s="1" t="s">
        <v>8188</v>
      </c>
      <c r="AU708" s="1"/>
      <c r="AV708" s="1" t="s">
        <v>3133</v>
      </c>
      <c r="AW708" s="1"/>
      <c r="AX708" s="1"/>
    </row>
    <row r="709" spans="1:50">
      <c r="A709" s="1" t="s">
        <v>12257</v>
      </c>
      <c r="B709" s="1" t="s">
        <v>12256</v>
      </c>
      <c r="C709" s="1"/>
      <c r="D709" s="1"/>
      <c r="E709" s="1"/>
      <c r="F709" s="1"/>
      <c r="G709" s="1" t="s">
        <v>54</v>
      </c>
      <c r="H709" s="1"/>
      <c r="I709" s="1" t="s">
        <v>53</v>
      </c>
      <c r="J709" s="1" t="s">
        <v>54</v>
      </c>
      <c r="K709" s="1"/>
      <c r="L709" s="1"/>
      <c r="M709" s="1"/>
      <c r="N709" s="1"/>
      <c r="O709" s="1"/>
      <c r="P709" s="1"/>
      <c r="Q709" s="1"/>
      <c r="R709" s="1" t="s">
        <v>715</v>
      </c>
      <c r="S709" s="1" t="s">
        <v>136</v>
      </c>
      <c r="T709" s="1" t="s">
        <v>472</v>
      </c>
      <c r="U709" s="1"/>
      <c r="V709" s="1"/>
      <c r="W709" s="1"/>
      <c r="X709" s="1"/>
      <c r="Y709" s="1"/>
      <c r="Z709" s="1"/>
      <c r="AA709" s="1"/>
      <c r="AB709" s="1" t="s">
        <v>54</v>
      </c>
      <c r="AC709" s="1" t="s">
        <v>136</v>
      </c>
      <c r="AD709" s="1"/>
      <c r="AE709" s="1"/>
      <c r="AF709" s="1"/>
      <c r="AG709" s="1"/>
      <c r="AH709" s="1"/>
      <c r="AI709" s="1" t="s">
        <v>12257</v>
      </c>
      <c r="AJ709" s="1" t="s">
        <v>256</v>
      </c>
      <c r="AK709" s="1" t="s">
        <v>278</v>
      </c>
      <c r="AL709" s="1" t="s">
        <v>278</v>
      </c>
      <c r="AM709" s="1" t="s">
        <v>1174</v>
      </c>
      <c r="AN709" s="1" t="str">
        <f t="shared" si="22"/>
        <v>2019</v>
      </c>
      <c r="AO709" s="1">
        <f t="shared" si="23"/>
        <v>51</v>
      </c>
      <c r="AP709" s="1" t="s">
        <v>60</v>
      </c>
      <c r="AQ709" s="1" t="s">
        <v>61</v>
      </c>
      <c r="AR709" s="1" t="s">
        <v>449</v>
      </c>
      <c r="AS709" s="1" t="s">
        <v>256</v>
      </c>
      <c r="AT709" s="1" t="s">
        <v>2334</v>
      </c>
      <c r="AU709" s="1" t="s">
        <v>105</v>
      </c>
      <c r="AV709" s="1" t="s">
        <v>77</v>
      </c>
      <c r="AW709" s="1" t="s">
        <v>54</v>
      </c>
      <c r="AX709" s="1" t="s">
        <v>2832</v>
      </c>
    </row>
    <row r="710" spans="1:50">
      <c r="A710" s="1" t="s">
        <v>12260</v>
      </c>
      <c r="B710" s="1" t="s">
        <v>12259</v>
      </c>
      <c r="C710" s="1"/>
      <c r="D710" s="1"/>
      <c r="E710" s="1"/>
      <c r="F710" s="1"/>
      <c r="G710" s="1" t="s">
        <v>55</v>
      </c>
      <c r="H710" s="1"/>
      <c r="I710" s="1"/>
      <c r="J710" s="1" t="s">
        <v>54</v>
      </c>
      <c r="K710" s="1" t="s">
        <v>55</v>
      </c>
      <c r="L710" s="1" t="s">
        <v>116</v>
      </c>
      <c r="M710" s="1"/>
      <c r="N710" s="1"/>
      <c r="O710" s="1"/>
      <c r="P710" s="1"/>
      <c r="Q710" s="1"/>
      <c r="R710" s="1"/>
      <c r="S710" s="1"/>
      <c r="T710" s="1" t="s">
        <v>715</v>
      </c>
      <c r="U710" s="1" t="s">
        <v>472</v>
      </c>
      <c r="V710" s="1" t="s">
        <v>500</v>
      </c>
      <c r="W710" s="1" t="s">
        <v>141</v>
      </c>
      <c r="X710" s="1" t="s">
        <v>136</v>
      </c>
      <c r="Y710" s="1"/>
      <c r="Z710" s="1"/>
      <c r="AA710" s="1"/>
      <c r="AB710" s="1" t="s">
        <v>55</v>
      </c>
      <c r="AC710" s="1" t="s">
        <v>273</v>
      </c>
      <c r="AD710" s="1"/>
      <c r="AE710" s="1"/>
      <c r="AF710" s="1"/>
      <c r="AG710" s="1" t="s">
        <v>3072</v>
      </c>
      <c r="AH710" s="1" t="s">
        <v>958</v>
      </c>
      <c r="AI710" s="1" t="s">
        <v>12260</v>
      </c>
      <c r="AJ710" s="1" t="s">
        <v>530</v>
      </c>
      <c r="AK710" s="1" t="s">
        <v>278</v>
      </c>
      <c r="AL710" s="1" t="s">
        <v>278</v>
      </c>
      <c r="AM710" s="1" t="s">
        <v>496</v>
      </c>
      <c r="AN710" s="1" t="str">
        <f t="shared" si="22"/>
        <v>2017</v>
      </c>
      <c r="AO710" s="1">
        <f t="shared" si="23"/>
        <v>30</v>
      </c>
      <c r="AP710" s="1" t="s">
        <v>60</v>
      </c>
      <c r="AQ710" s="1" t="s">
        <v>61</v>
      </c>
      <c r="AR710" s="1" t="s">
        <v>168</v>
      </c>
      <c r="AS710" s="1" t="s">
        <v>308</v>
      </c>
      <c r="AT710" s="1" t="s">
        <v>989</v>
      </c>
      <c r="AU710" s="1" t="s">
        <v>1814</v>
      </c>
      <c r="AV710" s="1" t="s">
        <v>77</v>
      </c>
      <c r="AW710" s="1"/>
      <c r="AX710" s="1"/>
    </row>
    <row r="711" spans="1:50">
      <c r="A711" s="1" t="s">
        <v>12268</v>
      </c>
      <c r="B711" s="1" t="s">
        <v>12267</v>
      </c>
      <c r="C711" s="1"/>
      <c r="D711" s="1"/>
      <c r="E711" s="1"/>
      <c r="F711" s="1"/>
      <c r="G711" s="1" t="s">
        <v>53</v>
      </c>
      <c r="H711" s="1"/>
      <c r="I711" s="1"/>
      <c r="J711" s="1"/>
      <c r="K711" s="1"/>
      <c r="L711" s="1" t="s">
        <v>116</v>
      </c>
      <c r="M711" s="1" t="s">
        <v>99</v>
      </c>
      <c r="N711" s="1"/>
      <c r="O711" s="1"/>
      <c r="P711" s="1"/>
      <c r="Q711" s="1"/>
      <c r="R711" s="1"/>
      <c r="S711" s="1"/>
      <c r="T711" s="1"/>
      <c r="U711" s="1"/>
      <c r="V711" s="1"/>
      <c r="W711" s="1" t="s">
        <v>715</v>
      </c>
      <c r="X711" s="1" t="s">
        <v>382</v>
      </c>
      <c r="Y711" s="1" t="s">
        <v>986</v>
      </c>
      <c r="Z711" s="1"/>
      <c r="AA711" s="1"/>
      <c r="AB711" s="1" t="s">
        <v>53</v>
      </c>
      <c r="AC711" s="1"/>
      <c r="AD711" s="1" t="s">
        <v>382</v>
      </c>
      <c r="AE711" s="1"/>
      <c r="AF711" s="1"/>
      <c r="AG711" s="1" t="s">
        <v>2810</v>
      </c>
      <c r="AH711" s="1" t="s">
        <v>382</v>
      </c>
      <c r="AI711" s="1" t="s">
        <v>12268</v>
      </c>
      <c r="AJ711" s="1" t="s">
        <v>256</v>
      </c>
      <c r="AK711" s="1" t="s">
        <v>278</v>
      </c>
      <c r="AL711" s="1" t="s">
        <v>278</v>
      </c>
      <c r="AM711" s="1" t="s">
        <v>12270</v>
      </c>
      <c r="AN711" s="1" t="str">
        <f t="shared" si="22"/>
        <v>2014</v>
      </c>
      <c r="AO711" s="1">
        <f t="shared" si="23"/>
        <v>46</v>
      </c>
      <c r="AP711" s="1" t="s">
        <v>60</v>
      </c>
      <c r="AQ711" s="1"/>
      <c r="AR711" s="1" t="s">
        <v>206</v>
      </c>
      <c r="AS711" s="1" t="s">
        <v>136</v>
      </c>
      <c r="AT711" s="1" t="s">
        <v>623</v>
      </c>
      <c r="AU711" s="1" t="s">
        <v>105</v>
      </c>
      <c r="AV711" s="1" t="s">
        <v>100</v>
      </c>
      <c r="AW711" s="1"/>
      <c r="AX711" s="1"/>
    </row>
    <row r="712" spans="1:50">
      <c r="A712" s="1" t="s">
        <v>12276</v>
      </c>
      <c r="B712" s="1" t="s">
        <v>12275</v>
      </c>
      <c r="C712" s="1"/>
      <c r="D712" s="1"/>
      <c r="E712" s="1"/>
      <c r="F712" s="1"/>
      <c r="G712" s="1" t="s">
        <v>54</v>
      </c>
      <c r="H712" s="1"/>
      <c r="I712" s="1"/>
      <c r="J712" s="1"/>
      <c r="K712" s="1"/>
      <c r="L712" s="1"/>
      <c r="M712" s="1" t="s">
        <v>99</v>
      </c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 t="s">
        <v>472</v>
      </c>
      <c r="Z712" s="1"/>
      <c r="AA712" s="1"/>
      <c r="AB712" s="1" t="s">
        <v>54</v>
      </c>
      <c r="AC712" s="1"/>
      <c r="AD712" s="1" t="s">
        <v>958</v>
      </c>
      <c r="AE712" s="1"/>
      <c r="AF712" s="1"/>
      <c r="AG712" s="1" t="s">
        <v>472</v>
      </c>
      <c r="AH712" s="1" t="s">
        <v>958</v>
      </c>
      <c r="AI712" s="1" t="s">
        <v>12276</v>
      </c>
      <c r="AJ712" s="1" t="s">
        <v>1343</v>
      </c>
      <c r="AK712" s="1" t="s">
        <v>278</v>
      </c>
      <c r="AL712" s="1" t="s">
        <v>278</v>
      </c>
      <c r="AM712" s="1" t="s">
        <v>2299</v>
      </c>
      <c r="AN712" s="1" t="str">
        <f t="shared" si="22"/>
        <v>2019</v>
      </c>
      <c r="AO712" s="1">
        <f t="shared" si="23"/>
        <v>40</v>
      </c>
      <c r="AP712" s="1" t="s">
        <v>60</v>
      </c>
      <c r="AQ712" s="1" t="s">
        <v>61</v>
      </c>
      <c r="AR712" s="1" t="s">
        <v>135</v>
      </c>
      <c r="AS712" s="1" t="s">
        <v>351</v>
      </c>
      <c r="AT712" s="1" t="s">
        <v>1047</v>
      </c>
      <c r="AU712" s="1" t="s">
        <v>105</v>
      </c>
      <c r="AV712" s="1" t="s">
        <v>100</v>
      </c>
      <c r="AW712" s="1" t="s">
        <v>55</v>
      </c>
      <c r="AX712" s="1" t="s">
        <v>475</v>
      </c>
    </row>
    <row r="713" spans="1:50">
      <c r="A713" s="1" t="s">
        <v>12279</v>
      </c>
      <c r="B713" s="1" t="s">
        <v>12278</v>
      </c>
      <c r="C713" s="1"/>
      <c r="D713" s="1"/>
      <c r="E713" s="1"/>
      <c r="F713" s="1"/>
      <c r="G713" s="1" t="s">
        <v>55</v>
      </c>
      <c r="H713" s="1"/>
      <c r="I713" s="1"/>
      <c r="J713" s="1" t="s">
        <v>54</v>
      </c>
      <c r="K713" s="1" t="s">
        <v>55</v>
      </c>
      <c r="L713" s="1" t="s">
        <v>116</v>
      </c>
      <c r="M713" s="1"/>
      <c r="N713" s="1"/>
      <c r="O713" s="1"/>
      <c r="P713" s="1"/>
      <c r="Q713" s="1"/>
      <c r="R713" s="1"/>
      <c r="S713" s="1"/>
      <c r="T713" s="1" t="s">
        <v>50</v>
      </c>
      <c r="U713" s="1" t="s">
        <v>50</v>
      </c>
      <c r="V713" s="1" t="s">
        <v>500</v>
      </c>
      <c r="W713" s="1" t="s">
        <v>50</v>
      </c>
      <c r="X713" s="1" t="s">
        <v>500</v>
      </c>
      <c r="Y713" s="1"/>
      <c r="Z713" s="1"/>
      <c r="AA713" s="1"/>
      <c r="AB713" s="1" t="s">
        <v>55</v>
      </c>
      <c r="AC713" s="1" t="s">
        <v>958</v>
      </c>
      <c r="AD713" s="1"/>
      <c r="AE713" s="1"/>
      <c r="AF713" s="1"/>
      <c r="AG713" s="1" t="s">
        <v>54</v>
      </c>
      <c r="AH713" s="1" t="s">
        <v>958</v>
      </c>
      <c r="AI713" s="1" t="s">
        <v>12279</v>
      </c>
      <c r="AJ713" s="1" t="s">
        <v>126</v>
      </c>
      <c r="AK713" s="1" t="s">
        <v>278</v>
      </c>
      <c r="AL713" s="1" t="s">
        <v>278</v>
      </c>
      <c r="AM713" s="1" t="s">
        <v>312</v>
      </c>
      <c r="AN713" s="1" t="str">
        <f t="shared" si="22"/>
        <v>2018</v>
      </c>
      <c r="AO713" s="1">
        <f t="shared" si="23"/>
        <v>12</v>
      </c>
      <c r="AP713" s="1" t="s">
        <v>79</v>
      </c>
      <c r="AQ713" s="1" t="s">
        <v>61</v>
      </c>
      <c r="AR713" s="1" t="s">
        <v>388</v>
      </c>
      <c r="AS713" s="1" t="s">
        <v>399</v>
      </c>
      <c r="AT713" s="1" t="s">
        <v>12281</v>
      </c>
      <c r="AU713" s="1" t="s">
        <v>65</v>
      </c>
      <c r="AV713" s="1" t="s">
        <v>77</v>
      </c>
      <c r="AW713" s="1" t="s">
        <v>55</v>
      </c>
      <c r="AX713" s="1" t="s">
        <v>475</v>
      </c>
    </row>
    <row r="714" spans="1:50">
      <c r="A714" s="1" t="s">
        <v>12283</v>
      </c>
      <c r="B714" s="1" t="s">
        <v>12282</v>
      </c>
      <c r="C714" s="1"/>
      <c r="D714" s="1"/>
      <c r="E714" s="1"/>
      <c r="F714" s="1"/>
      <c r="G714" s="1" t="s">
        <v>54</v>
      </c>
      <c r="H714" s="1"/>
      <c r="I714" s="1"/>
      <c r="J714" s="1"/>
      <c r="K714" s="1"/>
      <c r="L714" s="1" t="s">
        <v>116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 t="s">
        <v>472</v>
      </c>
      <c r="X714" s="1" t="s">
        <v>500</v>
      </c>
      <c r="Y714" s="1"/>
      <c r="Z714" s="1"/>
      <c r="AA714" s="1"/>
      <c r="AB714" s="1" t="s">
        <v>54</v>
      </c>
      <c r="AC714" s="1"/>
      <c r="AD714" s="1"/>
      <c r="AE714" s="1"/>
      <c r="AF714" s="1"/>
      <c r="AG714" s="1" t="s">
        <v>472</v>
      </c>
      <c r="AH714" s="1" t="s">
        <v>500</v>
      </c>
      <c r="AI714" s="1" t="s">
        <v>12283</v>
      </c>
      <c r="AJ714" s="1" t="s">
        <v>584</v>
      </c>
      <c r="AK714" s="1" t="s">
        <v>278</v>
      </c>
      <c r="AL714" s="1" t="s">
        <v>278</v>
      </c>
      <c r="AM714" s="1" t="s">
        <v>12285</v>
      </c>
      <c r="AN714" s="1" t="str">
        <f t="shared" si="22"/>
        <v>2019</v>
      </c>
      <c r="AO714" s="1">
        <f t="shared" si="23"/>
        <v>36</v>
      </c>
      <c r="AP714" s="1" t="s">
        <v>60</v>
      </c>
      <c r="AQ714" s="1" t="s">
        <v>61</v>
      </c>
      <c r="AR714" s="1" t="s">
        <v>449</v>
      </c>
      <c r="AS714" s="1" t="s">
        <v>484</v>
      </c>
      <c r="AT714" s="1" t="s">
        <v>485</v>
      </c>
      <c r="AU714" s="1"/>
      <c r="AV714" s="1" t="s">
        <v>1134</v>
      </c>
      <c r="AW714" s="1"/>
      <c r="AX714" s="1"/>
    </row>
    <row r="715" spans="1:50">
      <c r="A715" s="1" t="s">
        <v>12287</v>
      </c>
      <c r="B715" s="1" t="s">
        <v>12286</v>
      </c>
      <c r="C715" s="1"/>
      <c r="D715" s="1"/>
      <c r="E715" s="1"/>
      <c r="F715" s="1"/>
      <c r="G715" s="1" t="s">
        <v>54</v>
      </c>
      <c r="H715" s="1"/>
      <c r="I715" s="1" t="s">
        <v>53</v>
      </c>
      <c r="J715" s="1"/>
      <c r="K715" s="1"/>
      <c r="L715" s="1"/>
      <c r="M715" s="1" t="s">
        <v>99</v>
      </c>
      <c r="N715" s="1"/>
      <c r="O715" s="1"/>
      <c r="P715" s="1"/>
      <c r="Q715" s="1"/>
      <c r="R715" s="1" t="s">
        <v>986</v>
      </c>
      <c r="S715" s="1" t="s">
        <v>136</v>
      </c>
      <c r="T715" s="1"/>
      <c r="U715" s="1"/>
      <c r="V715" s="1"/>
      <c r="W715" s="1"/>
      <c r="X715" s="1"/>
      <c r="Y715" s="1"/>
      <c r="Z715" s="1"/>
      <c r="AA715" s="1"/>
      <c r="AB715" s="1" t="s">
        <v>54</v>
      </c>
      <c r="AC715" s="1"/>
      <c r="AD715" s="1"/>
      <c r="AE715" s="1"/>
      <c r="AF715" s="1"/>
      <c r="AG715" s="1" t="s">
        <v>986</v>
      </c>
      <c r="AH715" s="1" t="s">
        <v>136</v>
      </c>
      <c r="AI715" s="1" t="s">
        <v>12287</v>
      </c>
      <c r="AJ715" s="1" t="s">
        <v>299</v>
      </c>
      <c r="AK715" s="1" t="s">
        <v>820</v>
      </c>
      <c r="AL715" s="1" t="s">
        <v>820</v>
      </c>
      <c r="AM715" s="1" t="s">
        <v>12290</v>
      </c>
      <c r="AN715" s="1" t="str">
        <f t="shared" si="22"/>
        <v>1997</v>
      </c>
      <c r="AO715" s="1">
        <f t="shared" si="23"/>
        <v>21</v>
      </c>
      <c r="AP715" s="1" t="s">
        <v>60</v>
      </c>
      <c r="AQ715" s="1" t="s">
        <v>61</v>
      </c>
      <c r="AR715" s="1" t="s">
        <v>4029</v>
      </c>
      <c r="AS715" s="1" t="s">
        <v>436</v>
      </c>
      <c r="AT715" s="1" t="s">
        <v>12289</v>
      </c>
      <c r="AU715" s="1" t="s">
        <v>105</v>
      </c>
      <c r="AV715" s="1" t="s">
        <v>100</v>
      </c>
      <c r="AW715" s="1"/>
      <c r="AX715" s="1"/>
    </row>
    <row r="716" spans="1:50">
      <c r="A716" s="1" t="s">
        <v>12292</v>
      </c>
      <c r="B716" s="1" t="s">
        <v>12291</v>
      </c>
      <c r="C716" s="1"/>
      <c r="D716" s="1"/>
      <c r="E716" s="1"/>
      <c r="F716" s="1"/>
      <c r="G716" s="1" t="s">
        <v>50</v>
      </c>
      <c r="H716" s="1"/>
      <c r="I716" s="1" t="s">
        <v>53</v>
      </c>
      <c r="J716" s="1"/>
      <c r="K716" s="1"/>
      <c r="L716" s="1" t="s">
        <v>116</v>
      </c>
      <c r="M716" s="1"/>
      <c r="N716" s="1"/>
      <c r="O716" s="1"/>
      <c r="P716" s="1"/>
      <c r="Q716" s="1"/>
      <c r="R716" s="1" t="s">
        <v>715</v>
      </c>
      <c r="S716" s="1" t="s">
        <v>169</v>
      </c>
      <c r="T716" s="1"/>
      <c r="U716" s="1"/>
      <c r="V716" s="1"/>
      <c r="W716" s="1" t="s">
        <v>715</v>
      </c>
      <c r="X716" s="1" t="s">
        <v>136</v>
      </c>
      <c r="Y716" s="1"/>
      <c r="Z716" s="1"/>
      <c r="AA716" s="1"/>
      <c r="AB716" s="1" t="s">
        <v>50</v>
      </c>
      <c r="AC716" s="1"/>
      <c r="AD716" s="1"/>
      <c r="AE716" s="1"/>
      <c r="AF716" s="1"/>
      <c r="AG716" s="1" t="s">
        <v>141</v>
      </c>
      <c r="AH716" s="1" t="s">
        <v>136</v>
      </c>
      <c r="AI716" s="1" t="s">
        <v>12292</v>
      </c>
      <c r="AJ716" s="1" t="s">
        <v>530</v>
      </c>
      <c r="AK716" s="1" t="s">
        <v>12293</v>
      </c>
      <c r="AL716" s="1" t="s">
        <v>12293</v>
      </c>
      <c r="AM716" s="1" t="s">
        <v>12295</v>
      </c>
      <c r="AN716" s="1" t="str">
        <f t="shared" si="22"/>
        <v>2013</v>
      </c>
      <c r="AO716" s="1">
        <f t="shared" si="23"/>
        <v>26</v>
      </c>
      <c r="AP716" s="1" t="s">
        <v>79</v>
      </c>
      <c r="AQ716" s="1" t="s">
        <v>61</v>
      </c>
      <c r="AR716" s="1" t="s">
        <v>449</v>
      </c>
      <c r="AS716" s="1" t="s">
        <v>219</v>
      </c>
      <c r="AT716" s="1" t="s">
        <v>895</v>
      </c>
      <c r="AU716" s="1" t="s">
        <v>105</v>
      </c>
      <c r="AV716" s="1" t="s">
        <v>1733</v>
      </c>
      <c r="AW716" s="1" t="s">
        <v>54</v>
      </c>
      <c r="AX716" s="1" t="s">
        <v>2832</v>
      </c>
    </row>
    <row r="717" spans="1:50">
      <c r="A717" s="1" t="s">
        <v>12297</v>
      </c>
      <c r="B717" s="1" t="s">
        <v>12296</v>
      </c>
      <c r="C717" s="1"/>
      <c r="D717" s="1"/>
      <c r="E717" s="1" t="s">
        <v>50</v>
      </c>
      <c r="F717" s="1" t="s">
        <v>414</v>
      </c>
      <c r="G717" s="1" t="s">
        <v>50</v>
      </c>
      <c r="H717" s="1"/>
      <c r="I717" s="1" t="s">
        <v>53</v>
      </c>
      <c r="J717" s="1"/>
      <c r="K717" s="1"/>
      <c r="L717" s="1"/>
      <c r="M717" s="1"/>
      <c r="N717" s="1"/>
      <c r="O717" s="1"/>
      <c r="P717" s="1"/>
      <c r="Q717" s="1"/>
      <c r="R717" s="1" t="s">
        <v>715</v>
      </c>
      <c r="S717" s="1" t="s">
        <v>63</v>
      </c>
      <c r="T717" s="1"/>
      <c r="U717" s="1"/>
      <c r="V717" s="1"/>
      <c r="W717" s="1"/>
      <c r="X717" s="1"/>
      <c r="Y717" s="1"/>
      <c r="Z717" s="1"/>
      <c r="AA717" s="1"/>
      <c r="AB717" s="1" t="s">
        <v>50</v>
      </c>
      <c r="AC717" s="1"/>
      <c r="AD717" s="1"/>
      <c r="AE717" s="1"/>
      <c r="AF717" s="1"/>
      <c r="AG717" s="1" t="s">
        <v>715</v>
      </c>
      <c r="AH717" s="1" t="s">
        <v>63</v>
      </c>
      <c r="AI717" s="1" t="s">
        <v>12297</v>
      </c>
      <c r="AJ717" s="1" t="s">
        <v>197</v>
      </c>
      <c r="AK717" s="1" t="s">
        <v>10243</v>
      </c>
      <c r="AL717" s="1" t="s">
        <v>10243</v>
      </c>
      <c r="AM717" s="1" t="s">
        <v>12300</v>
      </c>
      <c r="AN717" s="1" t="str">
        <f t="shared" si="22"/>
        <v>2020</v>
      </c>
      <c r="AO717" s="1">
        <f t="shared" si="23"/>
        <v>17</v>
      </c>
      <c r="AP717" s="1" t="s">
        <v>79</v>
      </c>
      <c r="AQ717" s="1" t="s">
        <v>61</v>
      </c>
      <c r="AR717" s="1" t="s">
        <v>988</v>
      </c>
      <c r="AS717" s="1" t="s">
        <v>3201</v>
      </c>
      <c r="AT717" s="1" t="s">
        <v>12299</v>
      </c>
      <c r="AU717" s="1" t="s">
        <v>65</v>
      </c>
      <c r="AV717" s="1" t="s">
        <v>798</v>
      </c>
      <c r="AW717" s="1"/>
      <c r="AX717" s="1"/>
    </row>
    <row r="718" spans="1:50">
      <c r="A718" s="1" t="s">
        <v>12302</v>
      </c>
      <c r="B718" s="1" t="s">
        <v>12301</v>
      </c>
      <c r="C718" s="1"/>
      <c r="D718" s="1"/>
      <c r="E718" s="1" t="s">
        <v>54</v>
      </c>
      <c r="F718" s="1" t="s">
        <v>1258</v>
      </c>
      <c r="G718" s="1" t="s">
        <v>49</v>
      </c>
      <c r="H718" s="1"/>
      <c r="I718" s="1" t="s">
        <v>53</v>
      </c>
      <c r="J718" s="1"/>
      <c r="K718" s="1"/>
      <c r="L718" s="1"/>
      <c r="M718" s="1"/>
      <c r="N718" s="1"/>
      <c r="O718" s="1"/>
      <c r="P718" s="1"/>
      <c r="Q718" s="1"/>
      <c r="R718" s="1" t="s">
        <v>715</v>
      </c>
      <c r="S718" s="1" t="s">
        <v>58</v>
      </c>
      <c r="T718" s="1"/>
      <c r="U718" s="1"/>
      <c r="V718" s="1"/>
      <c r="W718" s="1"/>
      <c r="X718" s="1"/>
      <c r="Y718" s="1"/>
      <c r="Z718" s="1"/>
      <c r="AA718" s="1"/>
      <c r="AB718" s="1" t="s">
        <v>49</v>
      </c>
      <c r="AC718" s="1"/>
      <c r="AD718" s="1"/>
      <c r="AE718" s="1"/>
      <c r="AF718" s="1"/>
      <c r="AG718" s="1" t="s">
        <v>715</v>
      </c>
      <c r="AH718" s="1" t="s">
        <v>58</v>
      </c>
      <c r="AI718" s="1" t="s">
        <v>12302</v>
      </c>
      <c r="AJ718" s="1" t="s">
        <v>101</v>
      </c>
      <c r="AK718" s="1" t="s">
        <v>10243</v>
      </c>
      <c r="AL718" s="1" t="s">
        <v>10243</v>
      </c>
      <c r="AM718" s="1" t="s">
        <v>9011</v>
      </c>
      <c r="AN718" s="1" t="str">
        <f t="shared" si="22"/>
        <v>2020</v>
      </c>
      <c r="AO718" s="1">
        <f t="shared" si="23"/>
        <v>38</v>
      </c>
      <c r="AP718" s="1" t="s">
        <v>60</v>
      </c>
      <c r="AQ718" s="1" t="s">
        <v>61</v>
      </c>
      <c r="AR718" s="1" t="s">
        <v>449</v>
      </c>
      <c r="AS718" s="1" t="s">
        <v>351</v>
      </c>
      <c r="AT718" s="1" t="s">
        <v>638</v>
      </c>
      <c r="AU718" s="1" t="s">
        <v>12304</v>
      </c>
      <c r="AV718" s="1" t="s">
        <v>1329</v>
      </c>
      <c r="AW718" s="1"/>
      <c r="AX718" s="1"/>
    </row>
    <row r="719" spans="1:50">
      <c r="A719" s="1" t="s">
        <v>12311</v>
      </c>
      <c r="B719" s="1" t="s">
        <v>12310</v>
      </c>
      <c r="C719" s="1" t="s">
        <v>50</v>
      </c>
      <c r="D719" s="1" t="s">
        <v>125</v>
      </c>
      <c r="E719" s="1"/>
      <c r="F719" s="1"/>
      <c r="G719" s="1" t="s">
        <v>55</v>
      </c>
      <c r="H719" s="1" t="s">
        <v>141</v>
      </c>
      <c r="I719" s="1"/>
      <c r="J719" s="1" t="s">
        <v>54</v>
      </c>
      <c r="K719" s="1" t="s">
        <v>55</v>
      </c>
      <c r="L719" s="1" t="s">
        <v>116</v>
      </c>
      <c r="M719" s="1"/>
      <c r="N719" s="1"/>
      <c r="O719" s="1"/>
      <c r="P719" s="1"/>
      <c r="Q719" s="1" t="s">
        <v>555</v>
      </c>
      <c r="R719" s="1"/>
      <c r="S719" s="1"/>
      <c r="T719" s="1" t="s">
        <v>141</v>
      </c>
      <c r="U719" s="1" t="s">
        <v>715</v>
      </c>
      <c r="V719" s="1"/>
      <c r="W719" s="1" t="s">
        <v>715</v>
      </c>
      <c r="X719" s="1" t="s">
        <v>169</v>
      </c>
      <c r="Y719" s="1"/>
      <c r="Z719" s="1"/>
      <c r="AA719" s="1"/>
      <c r="AB719" s="1" t="s">
        <v>55</v>
      </c>
      <c r="AC719" s="1" t="s">
        <v>63</v>
      </c>
      <c r="AD719" s="1"/>
      <c r="AE719" s="1"/>
      <c r="AF719" s="1"/>
      <c r="AG719" s="1" t="s">
        <v>176</v>
      </c>
      <c r="AH719" s="1" t="s">
        <v>555</v>
      </c>
      <c r="AI719" s="1" t="s">
        <v>12311</v>
      </c>
      <c r="AJ719" s="1" t="s">
        <v>101</v>
      </c>
      <c r="AK719" s="1" t="s">
        <v>11394</v>
      </c>
      <c r="AL719" s="1" t="s">
        <v>11394</v>
      </c>
      <c r="AM719" s="1" t="s">
        <v>12313</v>
      </c>
      <c r="AN719" s="1" t="str">
        <f t="shared" si="22"/>
        <v>2019</v>
      </c>
      <c r="AO719" s="1">
        <f t="shared" si="23"/>
        <v>37</v>
      </c>
      <c r="AP719" s="1" t="s">
        <v>79</v>
      </c>
      <c r="AQ719" s="1" t="s">
        <v>102</v>
      </c>
      <c r="AR719" s="1" t="s">
        <v>103</v>
      </c>
      <c r="AS719" s="1" t="s">
        <v>351</v>
      </c>
      <c r="AT719" s="1" t="s">
        <v>5621</v>
      </c>
      <c r="AU719" s="1" t="s">
        <v>105</v>
      </c>
      <c r="AV719" s="1" t="s">
        <v>6577</v>
      </c>
      <c r="AW719" s="1"/>
      <c r="AX719" s="1"/>
    </row>
    <row r="720" spans="1:50">
      <c r="A720" s="1" t="s">
        <v>12316</v>
      </c>
      <c r="B720" s="1" t="s">
        <v>12315</v>
      </c>
      <c r="C720" s="1"/>
      <c r="D720" s="1"/>
      <c r="E720" s="1"/>
      <c r="F720" s="1"/>
      <c r="G720" s="1" t="s">
        <v>55</v>
      </c>
      <c r="H720" s="1"/>
      <c r="I720" s="1" t="s">
        <v>53</v>
      </c>
      <c r="J720" s="1"/>
      <c r="K720" s="1"/>
      <c r="L720" s="1"/>
      <c r="M720" s="1"/>
      <c r="N720" s="1"/>
      <c r="O720" s="1"/>
      <c r="P720" s="1"/>
      <c r="Q720" s="1"/>
      <c r="R720" s="1" t="s">
        <v>50</v>
      </c>
      <c r="S720" s="1" t="s">
        <v>219</v>
      </c>
      <c r="T720" s="1"/>
      <c r="U720" s="1"/>
      <c r="V720" s="1"/>
      <c r="W720" s="1"/>
      <c r="X720" s="1"/>
      <c r="Y720" s="1"/>
      <c r="Z720" s="1"/>
      <c r="AA720" s="1"/>
      <c r="AB720" s="1" t="s">
        <v>55</v>
      </c>
      <c r="AC720" s="1"/>
      <c r="AD720" s="1"/>
      <c r="AE720" s="1"/>
      <c r="AF720" s="1"/>
      <c r="AG720" s="1" t="s">
        <v>50</v>
      </c>
      <c r="AH720" s="1" t="s">
        <v>219</v>
      </c>
      <c r="AI720" s="1" t="s">
        <v>12316</v>
      </c>
      <c r="AJ720" s="1" t="s">
        <v>144</v>
      </c>
      <c r="AK720" s="1" t="s">
        <v>11394</v>
      </c>
      <c r="AL720" s="1" t="s">
        <v>11394</v>
      </c>
      <c r="AM720" s="1" t="s">
        <v>1360</v>
      </c>
      <c r="AN720" s="1" t="str">
        <f t="shared" si="22"/>
        <v>2020</v>
      </c>
      <c r="AO720" s="1">
        <f t="shared" si="23"/>
        <v>24</v>
      </c>
      <c r="AP720" s="1" t="s">
        <v>60</v>
      </c>
      <c r="AQ720" s="1" t="s">
        <v>61</v>
      </c>
      <c r="AR720" s="1" t="s">
        <v>388</v>
      </c>
      <c r="AS720" s="1" t="s">
        <v>136</v>
      </c>
      <c r="AT720" s="1" t="s">
        <v>569</v>
      </c>
      <c r="AU720" s="1" t="s">
        <v>7837</v>
      </c>
      <c r="AV720" s="1" t="s">
        <v>567</v>
      </c>
      <c r="AW720" s="1" t="s">
        <v>55</v>
      </c>
      <c r="AX720" s="1" t="s">
        <v>475</v>
      </c>
    </row>
    <row r="721" spans="1:50">
      <c r="A721" s="1" t="s">
        <v>12321</v>
      </c>
      <c r="B721" s="1" t="s">
        <v>12320</v>
      </c>
      <c r="C721" s="1"/>
      <c r="D721" s="1"/>
      <c r="E721" s="1"/>
      <c r="F721" s="1"/>
      <c r="G721" s="1" t="s">
        <v>50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 t="s">
        <v>50</v>
      </c>
      <c r="AC721" s="1"/>
      <c r="AD721" s="1"/>
      <c r="AE721" s="1"/>
      <c r="AF721" s="1"/>
      <c r="AG721" s="1"/>
      <c r="AH721" s="1"/>
      <c r="AI721" s="1" t="s">
        <v>12321</v>
      </c>
      <c r="AJ721" s="1" t="s">
        <v>126</v>
      </c>
      <c r="AK721" s="1" t="s">
        <v>11394</v>
      </c>
      <c r="AL721" s="1" t="s">
        <v>11394</v>
      </c>
      <c r="AM721" s="1" t="s">
        <v>8717</v>
      </c>
      <c r="AN721" s="1" t="str">
        <f t="shared" si="22"/>
        <v>2020</v>
      </c>
      <c r="AO721" s="1">
        <f t="shared" si="23"/>
        <v>14</v>
      </c>
      <c r="AP721" s="1" t="s">
        <v>79</v>
      </c>
      <c r="AQ721" s="1" t="s">
        <v>61</v>
      </c>
      <c r="AR721" s="1" t="s">
        <v>449</v>
      </c>
      <c r="AS721" s="1" t="s">
        <v>555</v>
      </c>
      <c r="AT721" s="1" t="s">
        <v>716</v>
      </c>
      <c r="AU721" s="1" t="s">
        <v>65</v>
      </c>
      <c r="AV721" s="1" t="s">
        <v>12322</v>
      </c>
      <c r="AW721" s="1" t="s">
        <v>55</v>
      </c>
      <c r="AX721" s="1" t="s">
        <v>475</v>
      </c>
    </row>
    <row r="722" spans="1:50">
      <c r="A722" s="1" t="s">
        <v>12324</v>
      </c>
      <c r="B722" s="1" t="s">
        <v>12323</v>
      </c>
      <c r="C722" s="1"/>
      <c r="D722" s="1"/>
      <c r="E722" s="1"/>
      <c r="F722" s="1"/>
      <c r="G722" s="1" t="s">
        <v>54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 t="s">
        <v>54</v>
      </c>
      <c r="AC722" s="1"/>
      <c r="AD722" s="1"/>
      <c r="AE722" s="1"/>
      <c r="AF722" s="1"/>
      <c r="AG722" s="1"/>
      <c r="AH722" s="1"/>
      <c r="AI722" s="1" t="s">
        <v>12324</v>
      </c>
      <c r="AJ722" s="1" t="s">
        <v>644</v>
      </c>
      <c r="AK722" s="1" t="s">
        <v>11394</v>
      </c>
      <c r="AL722" s="1" t="s">
        <v>11394</v>
      </c>
      <c r="AM722" s="1" t="s">
        <v>12326</v>
      </c>
      <c r="AN722" s="1" t="str">
        <f t="shared" si="22"/>
        <v>2000</v>
      </c>
      <c r="AO722" s="1">
        <f t="shared" si="23"/>
        <v>15</v>
      </c>
      <c r="AP722" s="1" t="s">
        <v>60</v>
      </c>
      <c r="AQ722" s="1" t="s">
        <v>61</v>
      </c>
      <c r="AR722" s="1" t="s">
        <v>135</v>
      </c>
      <c r="AS722" s="1" t="s">
        <v>240</v>
      </c>
      <c r="AT722" s="1" t="s">
        <v>1337</v>
      </c>
      <c r="AU722" s="1" t="s">
        <v>105</v>
      </c>
      <c r="AV722" s="1" t="s">
        <v>1239</v>
      </c>
      <c r="AW722" s="1"/>
      <c r="AX722" s="1"/>
    </row>
    <row r="723" spans="1:50">
      <c r="A723" s="1" t="s">
        <v>12328</v>
      </c>
      <c r="B723" s="1" t="s">
        <v>12327</v>
      </c>
      <c r="C723" s="1"/>
      <c r="D723" s="1"/>
      <c r="E723" s="1"/>
      <c r="F723" s="1"/>
      <c r="G723" s="1" t="s">
        <v>50</v>
      </c>
      <c r="H723" s="1"/>
      <c r="I723" s="1"/>
      <c r="J723" s="1" t="s">
        <v>54</v>
      </c>
      <c r="K723" s="1" t="s">
        <v>55</v>
      </c>
      <c r="L723" s="1"/>
      <c r="M723" s="1"/>
      <c r="N723" s="1"/>
      <c r="O723" s="1"/>
      <c r="P723" s="1"/>
      <c r="Q723" s="1"/>
      <c r="R723" s="1"/>
      <c r="S723" s="1"/>
      <c r="T723" s="1" t="s">
        <v>715</v>
      </c>
      <c r="U723" s="1" t="s">
        <v>715</v>
      </c>
      <c r="V723" s="1" t="s">
        <v>169</v>
      </c>
      <c r="W723" s="1"/>
      <c r="X723" s="1"/>
      <c r="Y723" s="1"/>
      <c r="Z723" s="1"/>
      <c r="AA723" s="1"/>
      <c r="AB723" s="1" t="s">
        <v>50</v>
      </c>
      <c r="AC723" s="1" t="s">
        <v>58</v>
      </c>
      <c r="AD723" s="1"/>
      <c r="AE723" s="1"/>
      <c r="AF723" s="1"/>
      <c r="AG723" s="1" t="s">
        <v>141</v>
      </c>
      <c r="AH723" s="1" t="s">
        <v>169</v>
      </c>
      <c r="AI723" s="1" t="s">
        <v>12328</v>
      </c>
      <c r="AJ723" s="1" t="s">
        <v>367</v>
      </c>
      <c r="AK723" s="1" t="s">
        <v>11394</v>
      </c>
      <c r="AL723" s="1" t="s">
        <v>11394</v>
      </c>
      <c r="AM723" s="1" t="s">
        <v>1518</v>
      </c>
      <c r="AN723" s="1" t="str">
        <f t="shared" si="22"/>
        <v>2019</v>
      </c>
      <c r="AO723" s="1">
        <f t="shared" si="23"/>
        <v>25</v>
      </c>
      <c r="AP723" s="1" t="s">
        <v>60</v>
      </c>
      <c r="AQ723" s="1" t="s">
        <v>102</v>
      </c>
      <c r="AR723" s="1" t="s">
        <v>449</v>
      </c>
      <c r="AS723" s="1" t="s">
        <v>484</v>
      </c>
      <c r="AT723" s="1" t="s">
        <v>485</v>
      </c>
      <c r="AU723" s="1" t="s">
        <v>105</v>
      </c>
      <c r="AV723" s="1" t="s">
        <v>121</v>
      </c>
      <c r="AW723" s="1"/>
      <c r="AX723" s="1"/>
    </row>
    <row r="724" spans="1:50">
      <c r="A724" s="1" t="s">
        <v>12349</v>
      </c>
      <c r="B724" s="1" t="s">
        <v>12348</v>
      </c>
      <c r="C724" s="1"/>
      <c r="D724" s="1"/>
      <c r="E724" s="1"/>
      <c r="F724" s="1"/>
      <c r="G724" s="1" t="s">
        <v>55</v>
      </c>
      <c r="H724" s="1"/>
      <c r="I724" s="1"/>
      <c r="J724" s="1"/>
      <c r="K724" s="1" t="s">
        <v>55</v>
      </c>
      <c r="L724" s="1" t="s">
        <v>116</v>
      </c>
      <c r="M724" s="1"/>
      <c r="N724" s="1"/>
      <c r="O724" s="1"/>
      <c r="P724" s="1"/>
      <c r="Q724" s="1"/>
      <c r="R724" s="1"/>
      <c r="S724" s="1"/>
      <c r="T724" s="1"/>
      <c r="U724" s="1" t="s">
        <v>2810</v>
      </c>
      <c r="V724" s="1" t="s">
        <v>136</v>
      </c>
      <c r="W724" s="1" t="s">
        <v>715</v>
      </c>
      <c r="X724" s="1" t="s">
        <v>63</v>
      </c>
      <c r="Y724" s="1"/>
      <c r="Z724" s="1"/>
      <c r="AA724" s="1"/>
      <c r="AB724" s="1" t="s">
        <v>55</v>
      </c>
      <c r="AC724" s="1"/>
      <c r="AD724" s="1"/>
      <c r="AE724" s="1"/>
      <c r="AF724" s="1"/>
      <c r="AG724" s="1" t="s">
        <v>472</v>
      </c>
      <c r="AH724" s="1" t="s">
        <v>136</v>
      </c>
      <c r="AI724" s="1" t="s">
        <v>12349</v>
      </c>
      <c r="AJ724" s="1" t="s">
        <v>721</v>
      </c>
      <c r="AK724" s="1" t="s">
        <v>12334</v>
      </c>
      <c r="AL724" s="1" t="s">
        <v>12334</v>
      </c>
      <c r="AM724" s="1" t="s">
        <v>12351</v>
      </c>
      <c r="AN724" s="1" t="str">
        <f t="shared" si="22"/>
        <v>2019</v>
      </c>
      <c r="AO724" s="1">
        <f t="shared" si="23"/>
        <v>50</v>
      </c>
      <c r="AP724" s="1" t="s">
        <v>60</v>
      </c>
      <c r="AQ724" s="1" t="s">
        <v>102</v>
      </c>
      <c r="AR724" s="1" t="s">
        <v>449</v>
      </c>
      <c r="AS724" s="1" t="s">
        <v>484</v>
      </c>
      <c r="AT724" s="1" t="s">
        <v>485</v>
      </c>
      <c r="AU724" s="1" t="s">
        <v>114</v>
      </c>
      <c r="AV724" s="1" t="s">
        <v>73</v>
      </c>
      <c r="AW724" s="1"/>
      <c r="AX724" s="1"/>
    </row>
    <row r="725" spans="1:50">
      <c r="A725" s="1" t="s">
        <v>12353</v>
      </c>
      <c r="B725" s="1" t="s">
        <v>12352</v>
      </c>
      <c r="C725" s="1"/>
      <c r="D725" s="1"/>
      <c r="E725" s="1" t="s">
        <v>54</v>
      </c>
      <c r="F725" s="1" t="s">
        <v>1258</v>
      </c>
      <c r="G725" s="1"/>
      <c r="H725" s="1"/>
      <c r="I725" s="1" t="s">
        <v>53</v>
      </c>
      <c r="J725" s="1"/>
      <c r="K725" s="1"/>
      <c r="L725" s="1"/>
      <c r="M725" s="1"/>
      <c r="N725" s="1"/>
      <c r="O725" s="1"/>
      <c r="P725" s="1"/>
      <c r="Q725" s="1"/>
      <c r="R725" s="1" t="s">
        <v>141</v>
      </c>
      <c r="S725" s="1" t="s">
        <v>169</v>
      </c>
      <c r="T725" s="1"/>
      <c r="U725" s="1"/>
      <c r="V725" s="1"/>
      <c r="W725" s="1"/>
      <c r="X725" s="1"/>
      <c r="Y725" s="1"/>
      <c r="Z725" s="1"/>
      <c r="AA725" s="1"/>
      <c r="AB725" s="1" t="s">
        <v>49</v>
      </c>
      <c r="AC725" s="1"/>
      <c r="AD725" s="1"/>
      <c r="AE725" s="1"/>
      <c r="AF725" s="1"/>
      <c r="AG725" s="1" t="s">
        <v>141</v>
      </c>
      <c r="AH725" s="1" t="s">
        <v>169</v>
      </c>
      <c r="AI725" s="1" t="s">
        <v>12353</v>
      </c>
      <c r="AJ725" s="1" t="s">
        <v>101</v>
      </c>
      <c r="AK725" s="1" t="s">
        <v>12334</v>
      </c>
      <c r="AL725" s="1" t="s">
        <v>12334</v>
      </c>
      <c r="AM725" s="1"/>
      <c r="AN725" s="1" t="str">
        <f t="shared" si="22"/>
        <v>1900</v>
      </c>
      <c r="AO725" s="1">
        <f t="shared" si="23"/>
        <v>-82</v>
      </c>
      <c r="AP725" s="1" t="s">
        <v>79</v>
      </c>
      <c r="AQ725" s="1" t="s">
        <v>102</v>
      </c>
      <c r="AR725" s="1" t="s">
        <v>103</v>
      </c>
      <c r="AS725" s="1" t="s">
        <v>1576</v>
      </c>
      <c r="AT725" s="1" t="s">
        <v>11001</v>
      </c>
      <c r="AU725" s="1" t="s">
        <v>105</v>
      </c>
      <c r="AV725" s="1" t="s">
        <v>739</v>
      </c>
      <c r="AW725" s="1"/>
      <c r="AX725" s="1"/>
    </row>
    <row r="726" spans="1:50">
      <c r="A726" s="1" t="s">
        <v>12356</v>
      </c>
      <c r="B726" s="1" t="s">
        <v>12355</v>
      </c>
      <c r="C726" s="1"/>
      <c r="D726" s="1"/>
      <c r="E726" s="1"/>
      <c r="F726" s="1"/>
      <c r="G726" s="1" t="s">
        <v>55</v>
      </c>
      <c r="H726" s="1"/>
      <c r="I726" s="1"/>
      <c r="J726" s="1" t="s">
        <v>54</v>
      </c>
      <c r="K726" s="1"/>
      <c r="L726" s="1"/>
      <c r="M726" s="1"/>
      <c r="N726" s="1"/>
      <c r="O726" s="1"/>
      <c r="P726" s="1"/>
      <c r="Q726" s="1"/>
      <c r="R726" s="1"/>
      <c r="S726" s="1"/>
      <c r="T726" s="1" t="s">
        <v>141</v>
      </c>
      <c r="U726" s="1"/>
      <c r="V726" s="1"/>
      <c r="W726" s="1"/>
      <c r="X726" s="1"/>
      <c r="Y726" s="1"/>
      <c r="Z726" s="1"/>
      <c r="AA726" s="1"/>
      <c r="AB726" s="1" t="s">
        <v>55</v>
      </c>
      <c r="AC726" s="1" t="s">
        <v>169</v>
      </c>
      <c r="AD726" s="1"/>
      <c r="AE726" s="1"/>
      <c r="AF726" s="1"/>
      <c r="AG726" s="1" t="s">
        <v>141</v>
      </c>
      <c r="AH726" s="1" t="s">
        <v>169</v>
      </c>
      <c r="AI726" s="1" t="s">
        <v>12356</v>
      </c>
      <c r="AJ726" s="1" t="s">
        <v>134</v>
      </c>
      <c r="AK726" s="1" t="s">
        <v>12334</v>
      </c>
      <c r="AL726" s="1" t="s">
        <v>12334</v>
      </c>
      <c r="AM726" s="1" t="s">
        <v>12293</v>
      </c>
      <c r="AN726" s="1" t="str">
        <f t="shared" si="22"/>
        <v>2020</v>
      </c>
      <c r="AO726" s="1">
        <f t="shared" si="23"/>
        <v>27</v>
      </c>
      <c r="AP726" s="1" t="s">
        <v>60</v>
      </c>
      <c r="AQ726" s="1" t="s">
        <v>102</v>
      </c>
      <c r="AR726" s="1" t="s">
        <v>135</v>
      </c>
      <c r="AS726" s="1" t="s">
        <v>484</v>
      </c>
      <c r="AT726" s="1" t="s">
        <v>10433</v>
      </c>
      <c r="AU726" s="1" t="s">
        <v>427</v>
      </c>
      <c r="AV726" s="1" t="s">
        <v>77</v>
      </c>
      <c r="AW726" s="1"/>
      <c r="AX726" s="1"/>
    </row>
    <row r="727" spans="1:50">
      <c r="A727" s="1" t="s">
        <v>12359</v>
      </c>
      <c r="B727" s="1" t="s">
        <v>12358</v>
      </c>
      <c r="C727" s="1"/>
      <c r="D727" s="1"/>
      <c r="E727" s="1"/>
      <c r="F727" s="1"/>
      <c r="G727" s="1" t="s">
        <v>53</v>
      </c>
      <c r="H727" s="1"/>
      <c r="I727" s="1" t="s">
        <v>53</v>
      </c>
      <c r="J727" s="1"/>
      <c r="K727" s="1"/>
      <c r="L727" s="1" t="s">
        <v>116</v>
      </c>
      <c r="M727" s="1"/>
      <c r="N727" s="1"/>
      <c r="O727" s="1"/>
      <c r="P727" s="1"/>
      <c r="Q727" s="1"/>
      <c r="R727" s="1" t="s">
        <v>141</v>
      </c>
      <c r="S727" s="1" t="s">
        <v>58</v>
      </c>
      <c r="T727" s="1"/>
      <c r="U727" s="1"/>
      <c r="V727" s="1"/>
      <c r="W727" s="1" t="s">
        <v>2810</v>
      </c>
      <c r="X727" s="1" t="s">
        <v>136</v>
      </c>
      <c r="Y727" s="1"/>
      <c r="Z727" s="1"/>
      <c r="AA727" s="1"/>
      <c r="AB727" s="1" t="s">
        <v>53</v>
      </c>
      <c r="AC727" s="1"/>
      <c r="AD727" s="1"/>
      <c r="AE727" s="1"/>
      <c r="AF727" s="1"/>
      <c r="AG727" s="1"/>
      <c r="AH727" s="1"/>
      <c r="AI727" s="1" t="s">
        <v>12359</v>
      </c>
      <c r="AJ727" s="1" t="s">
        <v>530</v>
      </c>
      <c r="AK727" s="1" t="s">
        <v>12360</v>
      </c>
      <c r="AL727" s="1" t="s">
        <v>12360</v>
      </c>
      <c r="AM727" s="1" t="s">
        <v>12338</v>
      </c>
      <c r="AN727" s="1" t="str">
        <f t="shared" si="22"/>
        <v>2015</v>
      </c>
      <c r="AO727" s="1">
        <f t="shared" si="23"/>
        <v>28</v>
      </c>
      <c r="AP727" s="1" t="s">
        <v>79</v>
      </c>
      <c r="AQ727" s="1" t="s">
        <v>61</v>
      </c>
      <c r="AR727" s="1" t="s">
        <v>179</v>
      </c>
      <c r="AS727" s="1" t="s">
        <v>382</v>
      </c>
      <c r="AT727" s="1" t="s">
        <v>383</v>
      </c>
      <c r="AU727" s="1" t="s">
        <v>92</v>
      </c>
      <c r="AV727" s="1" t="s">
        <v>4488</v>
      </c>
      <c r="AW727" s="1" t="s">
        <v>54</v>
      </c>
      <c r="AX727" s="1" t="s">
        <v>2832</v>
      </c>
    </row>
    <row r="728" spans="1:50">
      <c r="A728" s="1" t="s">
        <v>12363</v>
      </c>
      <c r="B728" s="1" t="s">
        <v>12362</v>
      </c>
      <c r="C728" s="1"/>
      <c r="D728" s="1"/>
      <c r="E728" s="1"/>
      <c r="F728" s="1"/>
      <c r="G728" s="1" t="s">
        <v>55</v>
      </c>
      <c r="H728" s="1"/>
      <c r="I728" s="1"/>
      <c r="J728" s="1" t="s">
        <v>54</v>
      </c>
      <c r="K728" s="1"/>
      <c r="L728" s="1" t="s">
        <v>116</v>
      </c>
      <c r="M728" s="1"/>
      <c r="N728" s="1"/>
      <c r="O728" s="1"/>
      <c r="P728" s="1"/>
      <c r="Q728" s="1"/>
      <c r="R728" s="1"/>
      <c r="S728" s="1"/>
      <c r="T728" s="1" t="s">
        <v>986</v>
      </c>
      <c r="U728" s="1"/>
      <c r="V728" s="1"/>
      <c r="W728" s="1" t="s">
        <v>472</v>
      </c>
      <c r="X728" s="1" t="s">
        <v>136</v>
      </c>
      <c r="Y728" s="1"/>
      <c r="Z728" s="1"/>
      <c r="AA728" s="1"/>
      <c r="AB728" s="1" t="s">
        <v>55</v>
      </c>
      <c r="AC728" s="1" t="s">
        <v>136</v>
      </c>
      <c r="AD728" s="1"/>
      <c r="AE728" s="1"/>
      <c r="AF728" s="1"/>
      <c r="AG728" s="1" t="s">
        <v>3072</v>
      </c>
      <c r="AH728" s="1" t="s">
        <v>136</v>
      </c>
      <c r="AI728" s="1" t="s">
        <v>12363</v>
      </c>
      <c r="AJ728" s="1" t="s">
        <v>78</v>
      </c>
      <c r="AK728" s="1" t="s">
        <v>943</v>
      </c>
      <c r="AL728" s="1" t="s">
        <v>943</v>
      </c>
      <c r="AM728" s="1" t="s">
        <v>12365</v>
      </c>
      <c r="AN728" s="1" t="str">
        <f t="shared" si="22"/>
        <v>2009</v>
      </c>
      <c r="AO728" s="1">
        <f t="shared" si="23"/>
        <v>18</v>
      </c>
      <c r="AP728" s="1" t="s">
        <v>79</v>
      </c>
      <c r="AQ728" s="1" t="s">
        <v>102</v>
      </c>
      <c r="AR728" s="1" t="s">
        <v>840</v>
      </c>
      <c r="AS728" s="1" t="s">
        <v>382</v>
      </c>
      <c r="AT728" s="1" t="s">
        <v>841</v>
      </c>
      <c r="AU728" s="1" t="s">
        <v>92</v>
      </c>
      <c r="AV728" s="1" t="s">
        <v>77</v>
      </c>
      <c r="AW728" s="1"/>
      <c r="AX728" s="1"/>
    </row>
    <row r="729" spans="1:50">
      <c r="A729" s="1" t="s">
        <v>12367</v>
      </c>
      <c r="B729" s="1" t="s">
        <v>12366</v>
      </c>
      <c r="C729" s="1"/>
      <c r="D729" s="1"/>
      <c r="E729" s="1"/>
      <c r="F729" s="1"/>
      <c r="G729" s="1" t="s">
        <v>53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 t="s">
        <v>50</v>
      </c>
      <c r="U729" s="1"/>
      <c r="V729" s="1"/>
      <c r="W729" s="1"/>
      <c r="X729" s="1"/>
      <c r="Y729" s="1"/>
      <c r="Z729" s="1"/>
      <c r="AA729" s="1"/>
      <c r="AB729" s="1" t="s">
        <v>53</v>
      </c>
      <c r="AC729" s="1" t="s">
        <v>382</v>
      </c>
      <c r="AD729" s="1"/>
      <c r="AE729" s="1"/>
      <c r="AF729" s="1"/>
      <c r="AG729" s="1" t="s">
        <v>50</v>
      </c>
      <c r="AH729" s="1" t="s">
        <v>382</v>
      </c>
      <c r="AI729" s="1" t="s">
        <v>12367</v>
      </c>
      <c r="AJ729" s="1" t="s">
        <v>1343</v>
      </c>
      <c r="AK729" s="1" t="s">
        <v>943</v>
      </c>
      <c r="AL729" s="1" t="s">
        <v>943</v>
      </c>
      <c r="AM729" s="1" t="s">
        <v>191</v>
      </c>
      <c r="AN729" s="1" t="str">
        <f t="shared" si="22"/>
        <v>2018</v>
      </c>
      <c r="AO729" s="1">
        <f t="shared" si="23"/>
        <v>39</v>
      </c>
      <c r="AP729" s="1" t="s">
        <v>60</v>
      </c>
      <c r="AQ729" s="1" t="s">
        <v>633</v>
      </c>
      <c r="AR729" s="1" t="s">
        <v>127</v>
      </c>
      <c r="AS729" s="1" t="s">
        <v>721</v>
      </c>
      <c r="AT729" s="1" t="s">
        <v>722</v>
      </c>
      <c r="AU729" s="1" t="s">
        <v>105</v>
      </c>
      <c r="AV729" s="1" t="s">
        <v>77</v>
      </c>
      <c r="AW729" s="1"/>
      <c r="AX729" s="1"/>
    </row>
    <row r="730" spans="1:50">
      <c r="A730" s="1" t="s">
        <v>12370</v>
      </c>
      <c r="B730" s="1" t="s">
        <v>12369</v>
      </c>
      <c r="C730" s="1"/>
      <c r="D730" s="1"/>
      <c r="E730" s="1"/>
      <c r="F730" s="1"/>
      <c r="G730" s="1" t="s">
        <v>55</v>
      </c>
      <c r="H730" s="1"/>
      <c r="I730" s="1"/>
      <c r="J730" s="1" t="s">
        <v>54</v>
      </c>
      <c r="K730" s="1" t="s">
        <v>55</v>
      </c>
      <c r="L730" s="1"/>
      <c r="M730" s="1"/>
      <c r="N730" s="1"/>
      <c r="O730" s="1"/>
      <c r="P730" s="1"/>
      <c r="Q730" s="1"/>
      <c r="R730" s="1"/>
      <c r="S730" s="1"/>
      <c r="T730" s="1" t="s">
        <v>141</v>
      </c>
      <c r="U730" s="1" t="s">
        <v>472</v>
      </c>
      <c r="V730" s="1" t="s">
        <v>136</v>
      </c>
      <c r="W730" s="1"/>
      <c r="X730" s="1"/>
      <c r="Y730" s="1"/>
      <c r="Z730" s="1"/>
      <c r="AA730" s="1"/>
      <c r="AB730" s="1" t="s">
        <v>55</v>
      </c>
      <c r="AC730" s="1" t="s">
        <v>169</v>
      </c>
      <c r="AD730" s="1"/>
      <c r="AE730" s="1"/>
      <c r="AF730" s="1"/>
      <c r="AG730" s="1" t="s">
        <v>2095</v>
      </c>
      <c r="AH730" s="1" t="s">
        <v>136</v>
      </c>
      <c r="AI730" s="1" t="s">
        <v>12370</v>
      </c>
      <c r="AJ730" s="1" t="s">
        <v>367</v>
      </c>
      <c r="AK730" s="1" t="s">
        <v>3887</v>
      </c>
      <c r="AL730" s="1" t="s">
        <v>3887</v>
      </c>
      <c r="AM730" s="1" t="s">
        <v>9618</v>
      </c>
      <c r="AN730" s="1" t="str">
        <f t="shared" si="22"/>
        <v>2012</v>
      </c>
      <c r="AO730" s="1">
        <f t="shared" si="23"/>
        <v>18</v>
      </c>
      <c r="AP730" s="1" t="s">
        <v>60</v>
      </c>
      <c r="AQ730" s="1" t="s">
        <v>102</v>
      </c>
      <c r="AR730" s="1" t="s">
        <v>232</v>
      </c>
      <c r="AS730" s="1" t="s">
        <v>484</v>
      </c>
      <c r="AT730" s="1" t="s">
        <v>1050</v>
      </c>
      <c r="AU730" s="1" t="s">
        <v>105</v>
      </c>
      <c r="AV730" s="1" t="s">
        <v>3116</v>
      </c>
      <c r="AW730" s="1"/>
      <c r="AX730" s="1"/>
    </row>
    <row r="731" spans="1:50">
      <c r="A731" s="1" t="s">
        <v>6159</v>
      </c>
      <c r="B731" s="1" t="s">
        <v>12372</v>
      </c>
      <c r="C731" s="1"/>
      <c r="D731" s="1"/>
      <c r="E731" s="1" t="s">
        <v>50</v>
      </c>
      <c r="F731" s="1" t="s">
        <v>414</v>
      </c>
      <c r="G731" s="1" t="s">
        <v>50</v>
      </c>
      <c r="H731" s="1"/>
      <c r="I731" s="1" t="s">
        <v>53</v>
      </c>
      <c r="J731" s="1"/>
      <c r="K731" s="1"/>
      <c r="L731" s="1"/>
      <c r="M731" s="1"/>
      <c r="N731" s="1"/>
      <c r="O731" s="1"/>
      <c r="P731" s="1"/>
      <c r="Q731" s="1"/>
      <c r="R731" s="1" t="s">
        <v>141</v>
      </c>
      <c r="S731" s="1" t="s">
        <v>63</v>
      </c>
      <c r="T731" s="1"/>
      <c r="U731" s="1"/>
      <c r="V731" s="1"/>
      <c r="W731" s="1"/>
      <c r="X731" s="1"/>
      <c r="Y731" s="1"/>
      <c r="Z731" s="1"/>
      <c r="AA731" s="1"/>
      <c r="AB731" s="1" t="s">
        <v>50</v>
      </c>
      <c r="AC731" s="1"/>
      <c r="AD731" s="1"/>
      <c r="AE731" s="1"/>
      <c r="AF731" s="1"/>
      <c r="AG731" s="1" t="s">
        <v>141</v>
      </c>
      <c r="AH731" s="1" t="s">
        <v>63</v>
      </c>
      <c r="AI731" s="1" t="s">
        <v>6159</v>
      </c>
      <c r="AJ731" s="1" t="s">
        <v>299</v>
      </c>
      <c r="AK731" s="1" t="s">
        <v>3887</v>
      </c>
      <c r="AL731" s="1" t="s">
        <v>3887</v>
      </c>
      <c r="AM731" s="1" t="s">
        <v>2496</v>
      </c>
      <c r="AN731" s="1" t="str">
        <f t="shared" si="22"/>
        <v>2018</v>
      </c>
      <c r="AO731" s="1">
        <f t="shared" si="23"/>
        <v>42</v>
      </c>
      <c r="AP731" s="1" t="s">
        <v>60</v>
      </c>
      <c r="AQ731" s="1" t="s">
        <v>61</v>
      </c>
      <c r="AR731" s="1" t="s">
        <v>232</v>
      </c>
      <c r="AS731" s="1" t="s">
        <v>120</v>
      </c>
      <c r="AT731" s="1" t="s">
        <v>3759</v>
      </c>
      <c r="AU731" s="1" t="s">
        <v>114</v>
      </c>
      <c r="AV731" s="1" t="s">
        <v>1501</v>
      </c>
      <c r="AW731" s="1"/>
      <c r="AX731" s="1"/>
    </row>
    <row r="732" spans="1:50">
      <c r="A732" s="1" t="s">
        <v>12375</v>
      </c>
      <c r="B732" s="1" t="s">
        <v>12374</v>
      </c>
      <c r="C732" s="1" t="s">
        <v>50</v>
      </c>
      <c r="D732" s="1" t="s">
        <v>125</v>
      </c>
      <c r="E732" s="1" t="s">
        <v>50</v>
      </c>
      <c r="F732" s="1" t="s">
        <v>414</v>
      </c>
      <c r="G732" s="1" t="s">
        <v>54</v>
      </c>
      <c r="H732" s="1" t="s">
        <v>141</v>
      </c>
      <c r="I732" s="1"/>
      <c r="J732" s="1"/>
      <c r="K732" s="1" t="s">
        <v>55</v>
      </c>
      <c r="L732" s="1"/>
      <c r="M732" s="1"/>
      <c r="N732" s="1"/>
      <c r="O732" s="1"/>
      <c r="P732" s="1"/>
      <c r="Q732" s="1" t="s">
        <v>63</v>
      </c>
      <c r="R732" s="1"/>
      <c r="S732" s="1"/>
      <c r="T732" s="1"/>
      <c r="U732" s="1" t="s">
        <v>2620</v>
      </c>
      <c r="V732" s="1" t="s">
        <v>136</v>
      </c>
      <c r="W732" s="1"/>
      <c r="X732" s="1"/>
      <c r="Y732" s="1"/>
      <c r="Z732" s="1"/>
      <c r="AA732" s="1"/>
      <c r="AB732" s="1" t="s">
        <v>54</v>
      </c>
      <c r="AC732" s="1"/>
      <c r="AD732" s="1"/>
      <c r="AE732" s="1"/>
      <c r="AF732" s="1"/>
      <c r="AG732" s="1" t="s">
        <v>7280</v>
      </c>
      <c r="AH732" s="1" t="s">
        <v>136</v>
      </c>
      <c r="AI732" s="1" t="s">
        <v>12375</v>
      </c>
      <c r="AJ732" s="1" t="s">
        <v>436</v>
      </c>
      <c r="AK732" s="1" t="s">
        <v>12376</v>
      </c>
      <c r="AL732" s="1" t="s">
        <v>12376</v>
      </c>
      <c r="AM732" s="1" t="s">
        <v>8201</v>
      </c>
      <c r="AN732" s="1" t="str">
        <f t="shared" si="22"/>
        <v>2020</v>
      </c>
      <c r="AO732" s="1">
        <f t="shared" si="23"/>
        <v>59</v>
      </c>
      <c r="AP732" s="1" t="s">
        <v>60</v>
      </c>
      <c r="AQ732" s="1" t="s">
        <v>61</v>
      </c>
      <c r="AR732" s="1" t="s">
        <v>388</v>
      </c>
      <c r="AS732" s="1" t="s">
        <v>219</v>
      </c>
      <c r="AT732" s="1" t="s">
        <v>1047</v>
      </c>
      <c r="AU732" s="1" t="s">
        <v>311</v>
      </c>
      <c r="AV732" s="1" t="s">
        <v>121</v>
      </c>
      <c r="AW732" s="1" t="s">
        <v>55</v>
      </c>
      <c r="AX732" s="1" t="s">
        <v>475</v>
      </c>
    </row>
    <row r="733" spans="1:50">
      <c r="A733" s="1" t="s">
        <v>12379</v>
      </c>
      <c r="B733" s="1" t="s">
        <v>12378</v>
      </c>
      <c r="C733" s="1" t="s">
        <v>50</v>
      </c>
      <c r="D733" s="1" t="s">
        <v>125</v>
      </c>
      <c r="E733" s="1" t="s">
        <v>50</v>
      </c>
      <c r="F733" s="1" t="s">
        <v>414</v>
      </c>
      <c r="G733" s="1" t="s">
        <v>54</v>
      </c>
      <c r="H733" s="1" t="s">
        <v>141</v>
      </c>
      <c r="I733" s="1" t="s">
        <v>53</v>
      </c>
      <c r="J733" s="1"/>
      <c r="K733" s="1"/>
      <c r="L733" s="1"/>
      <c r="M733" s="1"/>
      <c r="N733" s="1"/>
      <c r="O733" s="1"/>
      <c r="P733" s="1"/>
      <c r="Q733" s="1" t="s">
        <v>136</v>
      </c>
      <c r="R733" s="1" t="s">
        <v>141</v>
      </c>
      <c r="S733" s="1" t="s">
        <v>136</v>
      </c>
      <c r="T733" s="1"/>
      <c r="U733" s="1"/>
      <c r="V733" s="1"/>
      <c r="W733" s="1"/>
      <c r="X733" s="1"/>
      <c r="Y733" s="1"/>
      <c r="Z733" s="1"/>
      <c r="AA733" s="1"/>
      <c r="AB733" s="1" t="s">
        <v>54</v>
      </c>
      <c r="AC733" s="1"/>
      <c r="AD733" s="1"/>
      <c r="AE733" s="1"/>
      <c r="AF733" s="1"/>
      <c r="AG733" s="1" t="s">
        <v>2810</v>
      </c>
      <c r="AH733" s="1" t="s">
        <v>136</v>
      </c>
      <c r="AI733" s="1" t="s">
        <v>12379</v>
      </c>
      <c r="AJ733" s="1" t="s">
        <v>678</v>
      </c>
      <c r="AK733" s="1" t="s">
        <v>12376</v>
      </c>
      <c r="AL733" s="1" t="s">
        <v>12376</v>
      </c>
      <c r="AM733" s="1" t="s">
        <v>8134</v>
      </c>
      <c r="AN733" s="1" t="str">
        <f t="shared" si="22"/>
        <v>2020</v>
      </c>
      <c r="AO733" s="1">
        <f t="shared" si="23"/>
        <v>34</v>
      </c>
      <c r="AP733" s="1" t="s">
        <v>79</v>
      </c>
      <c r="AQ733" s="1" t="s">
        <v>61</v>
      </c>
      <c r="AR733" s="1" t="s">
        <v>255</v>
      </c>
      <c r="AS733" s="1" t="s">
        <v>866</v>
      </c>
      <c r="AT733" s="1" t="s">
        <v>12381</v>
      </c>
      <c r="AU733" s="1" t="s">
        <v>417</v>
      </c>
      <c r="AV733" s="1" t="s">
        <v>4575</v>
      </c>
      <c r="AW733" s="1" t="s">
        <v>54</v>
      </c>
      <c r="AX733" s="1" t="s">
        <v>2832</v>
      </c>
    </row>
    <row r="734" spans="1:50">
      <c r="A734" s="1" t="s">
        <v>12386</v>
      </c>
      <c r="B734" s="1" t="s">
        <v>12385</v>
      </c>
      <c r="C734" s="1"/>
      <c r="D734" s="1"/>
      <c r="E734" s="1"/>
      <c r="F734" s="1"/>
      <c r="G734" s="1" t="s">
        <v>53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 t="s">
        <v>50</v>
      </c>
      <c r="S734" s="1" t="s">
        <v>500</v>
      </c>
      <c r="T734" s="1"/>
      <c r="U734" s="1"/>
      <c r="V734" s="1"/>
      <c r="W734" s="1"/>
      <c r="X734" s="1"/>
      <c r="Y734" s="1"/>
      <c r="Z734" s="1"/>
      <c r="AA734" s="1"/>
      <c r="AB734" s="1" t="s">
        <v>53</v>
      </c>
      <c r="AC734" s="1"/>
      <c r="AD734" s="1"/>
      <c r="AE734" s="1"/>
      <c r="AF734" s="1"/>
      <c r="AG734" s="1" t="s">
        <v>50</v>
      </c>
      <c r="AH734" s="1" t="s">
        <v>500</v>
      </c>
      <c r="AI734" s="1" t="s">
        <v>12386</v>
      </c>
      <c r="AJ734" s="1" t="s">
        <v>81</v>
      </c>
      <c r="AK734" s="1" t="s">
        <v>12387</v>
      </c>
      <c r="AL734" s="1" t="s">
        <v>12387</v>
      </c>
      <c r="AM734" s="1" t="s">
        <v>934</v>
      </c>
      <c r="AN734" s="1" t="str">
        <f t="shared" si="22"/>
        <v>2019</v>
      </c>
      <c r="AO734" s="1">
        <f t="shared" si="23"/>
        <v>60</v>
      </c>
      <c r="AP734" s="1" t="s">
        <v>79</v>
      </c>
      <c r="AQ734" s="1" t="s">
        <v>61</v>
      </c>
      <c r="AR734" s="1" t="s">
        <v>388</v>
      </c>
      <c r="AS734" s="1" t="s">
        <v>219</v>
      </c>
      <c r="AT734" s="1" t="s">
        <v>1047</v>
      </c>
      <c r="AU734" s="1" t="s">
        <v>311</v>
      </c>
      <c r="AV734" s="1" t="s">
        <v>183</v>
      </c>
      <c r="AW734" s="1"/>
      <c r="AX734" s="1"/>
    </row>
    <row r="735" spans="1:50">
      <c r="A735" s="1" t="s">
        <v>12390</v>
      </c>
      <c r="B735" s="1" t="s">
        <v>12389</v>
      </c>
      <c r="C735" s="1"/>
      <c r="D735" s="1"/>
      <c r="E735" s="1"/>
      <c r="F735" s="1"/>
      <c r="G735" s="1" t="s">
        <v>55</v>
      </c>
      <c r="H735" s="1"/>
      <c r="I735" s="1" t="s">
        <v>53</v>
      </c>
      <c r="J735" s="1"/>
      <c r="K735" s="1"/>
      <c r="L735" s="1"/>
      <c r="M735" s="1"/>
      <c r="N735" s="1"/>
      <c r="O735" s="1"/>
      <c r="P735" s="1"/>
      <c r="Q735" s="1"/>
      <c r="R735" s="1" t="s">
        <v>50</v>
      </c>
      <c r="S735" s="1" t="s">
        <v>273</v>
      </c>
      <c r="T735" s="1"/>
      <c r="U735" s="1"/>
      <c r="V735" s="1"/>
      <c r="W735" s="1"/>
      <c r="X735" s="1"/>
      <c r="Y735" s="1"/>
      <c r="Z735" s="1"/>
      <c r="AA735" s="1"/>
      <c r="AB735" s="1" t="s">
        <v>55</v>
      </c>
      <c r="AC735" s="1"/>
      <c r="AD735" s="1"/>
      <c r="AE735" s="1"/>
      <c r="AF735" s="1"/>
      <c r="AG735" s="1" t="s">
        <v>50</v>
      </c>
      <c r="AH735" s="1" t="s">
        <v>273</v>
      </c>
      <c r="AI735" s="1" t="s">
        <v>12390</v>
      </c>
      <c r="AJ735" s="1" t="s">
        <v>134</v>
      </c>
      <c r="AK735" s="1" t="s">
        <v>12387</v>
      </c>
      <c r="AL735" s="1" t="s">
        <v>12387</v>
      </c>
      <c r="AM735" s="1" t="s">
        <v>12393</v>
      </c>
      <c r="AN735" s="1" t="str">
        <f t="shared" si="22"/>
        <v>2006</v>
      </c>
      <c r="AO735" s="1">
        <f t="shared" si="23"/>
        <v>13</v>
      </c>
      <c r="AP735" s="1" t="s">
        <v>60</v>
      </c>
      <c r="AQ735" s="1" t="s">
        <v>61</v>
      </c>
      <c r="AR735" s="1" t="s">
        <v>119</v>
      </c>
      <c r="AS735" s="1" t="s">
        <v>1343</v>
      </c>
      <c r="AT735" s="1" t="s">
        <v>12392</v>
      </c>
      <c r="AU735" s="1" t="s">
        <v>2410</v>
      </c>
      <c r="AV735" s="1" t="s">
        <v>1849</v>
      </c>
      <c r="AW735" s="1" t="s">
        <v>55</v>
      </c>
      <c r="AX735" s="1" t="s">
        <v>475</v>
      </c>
    </row>
    <row r="736" spans="1:50">
      <c r="A736" s="1" t="s">
        <v>8267</v>
      </c>
      <c r="B736" s="1" t="s">
        <v>12394</v>
      </c>
      <c r="C736" s="1" t="s">
        <v>50</v>
      </c>
      <c r="D736" s="1" t="s">
        <v>125</v>
      </c>
      <c r="E736" s="1"/>
      <c r="F736" s="1"/>
      <c r="G736" s="1" t="s">
        <v>49</v>
      </c>
      <c r="H736" s="1" t="s">
        <v>472</v>
      </c>
      <c r="I736" s="1"/>
      <c r="J736" s="1"/>
      <c r="K736" s="1" t="s">
        <v>55</v>
      </c>
      <c r="L736" s="1"/>
      <c r="M736" s="1"/>
      <c r="N736" s="1"/>
      <c r="O736" s="1"/>
      <c r="P736" s="1"/>
      <c r="Q736" s="1" t="s">
        <v>500</v>
      </c>
      <c r="R736" s="1"/>
      <c r="S736" s="1"/>
      <c r="T736" s="1"/>
      <c r="U736" s="1" t="s">
        <v>715</v>
      </c>
      <c r="V736" s="1" t="s">
        <v>273</v>
      </c>
      <c r="W736" s="1"/>
      <c r="X736" s="1"/>
      <c r="Y736" s="1"/>
      <c r="Z736" s="1"/>
      <c r="AA736" s="1"/>
      <c r="AB736" s="1" t="s">
        <v>49</v>
      </c>
      <c r="AC736" s="1"/>
      <c r="AD736" s="1"/>
      <c r="AE736" s="1"/>
      <c r="AF736" s="1"/>
      <c r="AG736" s="1" t="s">
        <v>176</v>
      </c>
      <c r="AH736" s="1" t="s">
        <v>500</v>
      </c>
      <c r="AI736" s="1" t="s">
        <v>8267</v>
      </c>
      <c r="AJ736" s="1" t="s">
        <v>134</v>
      </c>
      <c r="AK736" s="1" t="s">
        <v>12387</v>
      </c>
      <c r="AL736" s="1" t="s">
        <v>12387</v>
      </c>
      <c r="AM736" s="1" t="s">
        <v>1079</v>
      </c>
      <c r="AN736" s="1" t="str">
        <f t="shared" si="22"/>
        <v>2019</v>
      </c>
      <c r="AO736" s="1">
        <f t="shared" si="23"/>
        <v>26</v>
      </c>
      <c r="AP736" s="1" t="s">
        <v>60</v>
      </c>
      <c r="AQ736" s="1" t="s">
        <v>61</v>
      </c>
      <c r="AR736" s="1" t="s">
        <v>449</v>
      </c>
      <c r="AS736" s="1" t="s">
        <v>310</v>
      </c>
      <c r="AT736" s="1" t="s">
        <v>495</v>
      </c>
      <c r="AU736" s="1" t="s">
        <v>6885</v>
      </c>
      <c r="AV736" s="1" t="s">
        <v>455</v>
      </c>
      <c r="AW736" s="1"/>
      <c r="AX736" s="1"/>
    </row>
    <row r="737" spans="1:50">
      <c r="A737" s="1" t="s">
        <v>12396</v>
      </c>
      <c r="B737" s="1" t="s">
        <v>12395</v>
      </c>
      <c r="C737" s="1"/>
      <c r="D737" s="1"/>
      <c r="E737" s="1"/>
      <c r="F737" s="1"/>
      <c r="G737" s="1" t="s">
        <v>54</v>
      </c>
      <c r="H737" s="1"/>
      <c r="I737" s="1" t="s">
        <v>53</v>
      </c>
      <c r="J737" s="1" t="s">
        <v>54</v>
      </c>
      <c r="K737" s="1"/>
      <c r="L737" s="1" t="s">
        <v>116</v>
      </c>
      <c r="M737" s="1"/>
      <c r="N737" s="1"/>
      <c r="O737" s="1"/>
      <c r="P737" s="1"/>
      <c r="Q737" s="1"/>
      <c r="R737" s="1" t="s">
        <v>141</v>
      </c>
      <c r="S737" s="1" t="s">
        <v>273</v>
      </c>
      <c r="T737" s="1" t="s">
        <v>50</v>
      </c>
      <c r="U737" s="1"/>
      <c r="V737" s="1"/>
      <c r="W737" s="1" t="s">
        <v>50</v>
      </c>
      <c r="X737" s="1" t="s">
        <v>273</v>
      </c>
      <c r="Y737" s="1"/>
      <c r="Z737" s="1"/>
      <c r="AA737" s="1"/>
      <c r="AB737" s="1" t="s">
        <v>54</v>
      </c>
      <c r="AC737" s="1" t="s">
        <v>273</v>
      </c>
      <c r="AD737" s="1"/>
      <c r="AE737" s="1"/>
      <c r="AF737" s="1"/>
      <c r="AG737" s="1" t="s">
        <v>6899</v>
      </c>
      <c r="AH737" s="1" t="s">
        <v>273</v>
      </c>
      <c r="AI737" s="1" t="s">
        <v>12396</v>
      </c>
      <c r="AJ737" s="1" t="s">
        <v>308</v>
      </c>
      <c r="AK737" s="1" t="s">
        <v>12397</v>
      </c>
      <c r="AL737" s="1" t="s">
        <v>12397</v>
      </c>
      <c r="AM737" s="1" t="s">
        <v>12399</v>
      </c>
      <c r="AN737" s="1" t="str">
        <f t="shared" si="22"/>
        <v>2003</v>
      </c>
      <c r="AO737" s="1">
        <f t="shared" si="23"/>
        <v>40</v>
      </c>
      <c r="AP737" s="1" t="s">
        <v>79</v>
      </c>
      <c r="AQ737" s="1" t="s">
        <v>61</v>
      </c>
      <c r="AR737" s="1" t="s">
        <v>388</v>
      </c>
      <c r="AS737" s="1" t="s">
        <v>515</v>
      </c>
      <c r="AT737" s="1" t="s">
        <v>4047</v>
      </c>
      <c r="AU737" s="1" t="s">
        <v>105</v>
      </c>
      <c r="AV737" s="1" t="s">
        <v>5358</v>
      </c>
      <c r="AW737" s="1"/>
      <c r="AX737" s="1"/>
    </row>
    <row r="738" spans="1:50">
      <c r="A738" s="1" t="s">
        <v>12407</v>
      </c>
      <c r="B738" s="1" t="s">
        <v>12406</v>
      </c>
      <c r="C738" s="1"/>
      <c r="D738" s="1"/>
      <c r="E738" s="1"/>
      <c r="F738" s="1"/>
      <c r="G738" s="1" t="s">
        <v>53</v>
      </c>
      <c r="H738" s="1"/>
      <c r="I738" s="1" t="s">
        <v>53</v>
      </c>
      <c r="J738" s="1"/>
      <c r="K738" s="1"/>
      <c r="L738" s="1" t="s">
        <v>116</v>
      </c>
      <c r="M738" s="1"/>
      <c r="N738" s="1"/>
      <c r="O738" s="1"/>
      <c r="P738" s="1"/>
      <c r="Q738" s="1"/>
      <c r="R738" s="1" t="s">
        <v>141</v>
      </c>
      <c r="S738" s="1" t="s">
        <v>169</v>
      </c>
      <c r="T738" s="1"/>
      <c r="U738" s="1"/>
      <c r="V738" s="1"/>
      <c r="W738" s="1" t="s">
        <v>472</v>
      </c>
      <c r="X738" s="1" t="s">
        <v>58</v>
      </c>
      <c r="Y738" s="1"/>
      <c r="Z738" s="1"/>
      <c r="AA738" s="1"/>
      <c r="AB738" s="1" t="s">
        <v>53</v>
      </c>
      <c r="AC738" s="1"/>
      <c r="AD738" s="1"/>
      <c r="AE738" s="1"/>
      <c r="AF738" s="1"/>
      <c r="AG738" s="1" t="s">
        <v>2095</v>
      </c>
      <c r="AH738" s="1" t="s">
        <v>169</v>
      </c>
      <c r="AI738" s="1" t="s">
        <v>12407</v>
      </c>
      <c r="AJ738" s="1" t="s">
        <v>108</v>
      </c>
      <c r="AK738" s="1" t="s">
        <v>12403</v>
      </c>
      <c r="AL738" s="1" t="s">
        <v>12403</v>
      </c>
      <c r="AM738" s="1" t="s">
        <v>12408</v>
      </c>
      <c r="AN738" s="1" t="str">
        <f t="shared" si="22"/>
        <v>2020</v>
      </c>
      <c r="AO738" s="1">
        <f t="shared" si="23"/>
        <v>8</v>
      </c>
      <c r="AP738" s="1" t="s">
        <v>79</v>
      </c>
      <c r="AQ738" s="1" t="s">
        <v>61</v>
      </c>
      <c r="AR738" s="1" t="s">
        <v>1302</v>
      </c>
      <c r="AS738" s="1" t="s">
        <v>134</v>
      </c>
      <c r="AT738" s="1"/>
      <c r="AU738" s="1" t="s">
        <v>65</v>
      </c>
      <c r="AV738" s="1" t="s">
        <v>200</v>
      </c>
      <c r="AW738" s="1" t="s">
        <v>55</v>
      </c>
      <c r="AX738" s="1" t="s">
        <v>475</v>
      </c>
    </row>
    <row r="739" spans="1:50">
      <c r="A739" s="1" t="s">
        <v>12410</v>
      </c>
      <c r="B739" s="1" t="s">
        <v>12409</v>
      </c>
      <c r="C739" s="1"/>
      <c r="D739" s="1"/>
      <c r="E739" s="1"/>
      <c r="F739" s="1"/>
      <c r="G739" s="1" t="s">
        <v>115</v>
      </c>
      <c r="H739" s="1"/>
      <c r="I739" s="1"/>
      <c r="J739" s="1" t="s">
        <v>54</v>
      </c>
      <c r="K739" s="1"/>
      <c r="L739" s="1"/>
      <c r="M739" s="1"/>
      <c r="N739" s="1"/>
      <c r="O739" s="1"/>
      <c r="P739" s="1"/>
      <c r="Q739" s="1"/>
      <c r="R739" s="1"/>
      <c r="S739" s="1"/>
      <c r="T739" s="1" t="s">
        <v>141</v>
      </c>
      <c r="U739" s="1"/>
      <c r="V739" s="1"/>
      <c r="W739" s="1"/>
      <c r="X739" s="1"/>
      <c r="Y739" s="1"/>
      <c r="Z739" s="1"/>
      <c r="AA739" s="1"/>
      <c r="AB739" s="1" t="s">
        <v>115</v>
      </c>
      <c r="AC739" s="1" t="s">
        <v>58</v>
      </c>
      <c r="AD739" s="1"/>
      <c r="AE739" s="1"/>
      <c r="AF739" s="1"/>
      <c r="AG739" s="1" t="s">
        <v>141</v>
      </c>
      <c r="AH739" s="1" t="s">
        <v>58</v>
      </c>
      <c r="AI739" s="1" t="s">
        <v>12410</v>
      </c>
      <c r="AJ739" s="1" t="s">
        <v>583</v>
      </c>
      <c r="AK739" s="1" t="s">
        <v>12403</v>
      </c>
      <c r="AL739" s="1" t="s">
        <v>12403</v>
      </c>
      <c r="AM739" s="1" t="s">
        <v>7628</v>
      </c>
      <c r="AN739" s="1" t="str">
        <f t="shared" si="22"/>
        <v>2018</v>
      </c>
      <c r="AO739" s="1">
        <f t="shared" si="23"/>
        <v>20</v>
      </c>
      <c r="AP739" s="1" t="s">
        <v>79</v>
      </c>
      <c r="AQ739" s="1" t="s">
        <v>61</v>
      </c>
      <c r="AR739" s="1" t="s">
        <v>179</v>
      </c>
      <c r="AS739" s="1" t="s">
        <v>351</v>
      </c>
      <c r="AT739" s="1" t="s">
        <v>9750</v>
      </c>
      <c r="AU739" s="1" t="s">
        <v>65</v>
      </c>
      <c r="AV739" s="1" t="s">
        <v>1263</v>
      </c>
      <c r="AW739" s="1" t="s">
        <v>54</v>
      </c>
      <c r="AX739" s="1" t="s">
        <v>2832</v>
      </c>
    </row>
    <row r="740" spans="1:50">
      <c r="A740" s="1" t="s">
        <v>12421</v>
      </c>
      <c r="B740" s="1" t="s">
        <v>12420</v>
      </c>
      <c r="C740" s="1"/>
      <c r="D740" s="1"/>
      <c r="E740" s="1"/>
      <c r="F740" s="1"/>
      <c r="G740" s="1" t="s">
        <v>53</v>
      </c>
      <c r="H740" s="1"/>
      <c r="I740" s="1" t="s">
        <v>53</v>
      </c>
      <c r="J740" s="1"/>
      <c r="K740" s="1"/>
      <c r="L740" s="1" t="s">
        <v>116</v>
      </c>
      <c r="M740" s="1"/>
      <c r="N740" s="1"/>
      <c r="O740" s="1"/>
      <c r="P740" s="1"/>
      <c r="Q740" s="1"/>
      <c r="R740" s="1" t="s">
        <v>715</v>
      </c>
      <c r="S740" s="1" t="s">
        <v>169</v>
      </c>
      <c r="T740" s="1"/>
      <c r="U740" s="1"/>
      <c r="V740" s="1"/>
      <c r="W740" s="1" t="s">
        <v>715</v>
      </c>
      <c r="X740" s="1" t="s">
        <v>63</v>
      </c>
      <c r="Y740" s="1"/>
      <c r="Z740" s="1"/>
      <c r="AA740" s="1"/>
      <c r="AB740" s="1" t="s">
        <v>53</v>
      </c>
      <c r="AC740" s="1"/>
      <c r="AD740" s="1"/>
      <c r="AE740" s="1"/>
      <c r="AF740" s="1"/>
      <c r="AG740" s="1" t="s">
        <v>141</v>
      </c>
      <c r="AH740" s="1" t="s">
        <v>118</v>
      </c>
      <c r="AI740" s="1" t="s">
        <v>12421</v>
      </c>
      <c r="AJ740" s="1" t="s">
        <v>118</v>
      </c>
      <c r="AK740" s="1" t="s">
        <v>12422</v>
      </c>
      <c r="AL740" s="1" t="s">
        <v>12422</v>
      </c>
      <c r="AM740" s="1" t="s">
        <v>10602</v>
      </c>
      <c r="AN740" s="1" t="str">
        <f t="shared" si="22"/>
        <v>2020</v>
      </c>
      <c r="AO740" s="1">
        <f t="shared" si="23"/>
        <v>25</v>
      </c>
      <c r="AP740" s="1" t="s">
        <v>79</v>
      </c>
      <c r="AQ740" s="1" t="s">
        <v>102</v>
      </c>
      <c r="AR740" s="1" t="s">
        <v>265</v>
      </c>
      <c r="AS740" s="1" t="s">
        <v>104</v>
      </c>
      <c r="AT740" s="1" t="s">
        <v>12108</v>
      </c>
      <c r="AU740" s="1" t="s">
        <v>105</v>
      </c>
      <c r="AV740" s="1" t="s">
        <v>2578</v>
      </c>
      <c r="AW740" s="1" t="s">
        <v>54</v>
      </c>
      <c r="AX740" s="1" t="s">
        <v>2832</v>
      </c>
    </row>
    <row r="741" spans="1:50">
      <c r="A741" s="1" t="s">
        <v>12425</v>
      </c>
      <c r="B741" s="1" t="s">
        <v>12424</v>
      </c>
      <c r="C741" s="1"/>
      <c r="D741" s="1"/>
      <c r="E741" s="1"/>
      <c r="F741" s="1"/>
      <c r="G741" s="1" t="s">
        <v>55</v>
      </c>
      <c r="H741" s="1"/>
      <c r="I741" s="1" t="s">
        <v>53</v>
      </c>
      <c r="J741" s="1" t="s">
        <v>54</v>
      </c>
      <c r="K741" s="1"/>
      <c r="L741" s="1" t="s">
        <v>116</v>
      </c>
      <c r="M741" s="1"/>
      <c r="N741" s="1"/>
      <c r="O741" s="1"/>
      <c r="P741" s="1"/>
      <c r="Q741" s="1"/>
      <c r="R741" s="1" t="s">
        <v>141</v>
      </c>
      <c r="S741" s="1" t="s">
        <v>273</v>
      </c>
      <c r="T741" s="1" t="s">
        <v>472</v>
      </c>
      <c r="U741" s="1"/>
      <c r="V741" s="1"/>
      <c r="W741" s="1" t="s">
        <v>472</v>
      </c>
      <c r="X741" s="1" t="s">
        <v>958</v>
      </c>
      <c r="Y741" s="1"/>
      <c r="Z741" s="1"/>
      <c r="AA741" s="1"/>
      <c r="AB741" s="1" t="s">
        <v>55</v>
      </c>
      <c r="AC741" s="1" t="s">
        <v>219</v>
      </c>
      <c r="AD741" s="1"/>
      <c r="AE741" s="1"/>
      <c r="AF741" s="1"/>
      <c r="AG741" s="1" t="s">
        <v>2711</v>
      </c>
      <c r="AH741" s="1" t="s">
        <v>500</v>
      </c>
      <c r="AI741" s="1" t="s">
        <v>12425</v>
      </c>
      <c r="AJ741" s="1" t="s">
        <v>120</v>
      </c>
      <c r="AK741" s="1" t="s">
        <v>12422</v>
      </c>
      <c r="AL741" s="1" t="s">
        <v>12422</v>
      </c>
      <c r="AM741" s="1" t="s">
        <v>7760</v>
      </c>
      <c r="AN741" s="1" t="str">
        <f t="shared" si="22"/>
        <v>2020</v>
      </c>
      <c r="AO741" s="1">
        <f t="shared" si="23"/>
        <v>46</v>
      </c>
      <c r="AP741" s="1" t="s">
        <v>79</v>
      </c>
      <c r="AQ741" s="1" t="s">
        <v>61</v>
      </c>
      <c r="AR741" s="1" t="s">
        <v>265</v>
      </c>
      <c r="AS741" s="1" t="s">
        <v>500</v>
      </c>
      <c r="AT741" s="1" t="s">
        <v>501</v>
      </c>
      <c r="AU741" s="1" t="s">
        <v>2440</v>
      </c>
      <c r="AV741" s="1" t="s">
        <v>4199</v>
      </c>
      <c r="AW741" s="1" t="s">
        <v>54</v>
      </c>
      <c r="AX741" s="1" t="s">
        <v>2832</v>
      </c>
    </row>
    <row r="742" spans="1:50">
      <c r="A742" s="1" t="s">
        <v>12427</v>
      </c>
      <c r="B742" s="1" t="s">
        <v>12426</v>
      </c>
      <c r="C742" s="1"/>
      <c r="D742" s="1"/>
      <c r="E742" s="1"/>
      <c r="F742" s="1"/>
      <c r="G742" s="1" t="s">
        <v>55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 t="s">
        <v>55</v>
      </c>
      <c r="AC742" s="1"/>
      <c r="AD742" s="1"/>
      <c r="AE742" s="1"/>
      <c r="AF742" s="1"/>
      <c r="AG742" s="1"/>
      <c r="AH742" s="1"/>
      <c r="AI742" s="1" t="s">
        <v>12427</v>
      </c>
      <c r="AJ742" s="1" t="s">
        <v>247</v>
      </c>
      <c r="AK742" s="1" t="s">
        <v>12422</v>
      </c>
      <c r="AL742" s="1" t="s">
        <v>12422</v>
      </c>
      <c r="AM742" s="1" t="s">
        <v>2523</v>
      </c>
      <c r="AN742" s="1" t="str">
        <f t="shared" si="22"/>
        <v>2018</v>
      </c>
      <c r="AO742" s="1">
        <f t="shared" si="23"/>
        <v>13</v>
      </c>
      <c r="AP742" s="1" t="s">
        <v>60</v>
      </c>
      <c r="AQ742" s="1" t="s">
        <v>61</v>
      </c>
      <c r="AR742" s="1" t="s">
        <v>232</v>
      </c>
      <c r="AS742" s="1" t="s">
        <v>351</v>
      </c>
      <c r="AT742" s="1" t="s">
        <v>603</v>
      </c>
      <c r="AU742" s="1" t="s">
        <v>65</v>
      </c>
      <c r="AV742" s="1" t="s">
        <v>275</v>
      </c>
      <c r="AW742" s="1"/>
      <c r="AX742" s="1"/>
    </row>
    <row r="743" spans="1:50">
      <c r="A743" s="1" t="s">
        <v>12430</v>
      </c>
      <c r="B743" s="1" t="s">
        <v>12429</v>
      </c>
      <c r="C743" s="1"/>
      <c r="D743" s="1"/>
      <c r="E743" s="1"/>
      <c r="F743" s="1"/>
      <c r="G743" s="1" t="s">
        <v>49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 t="s">
        <v>50</v>
      </c>
      <c r="S743" s="1" t="s">
        <v>500</v>
      </c>
      <c r="T743" s="1"/>
      <c r="U743" s="1"/>
      <c r="V743" s="1"/>
      <c r="W743" s="1" t="s">
        <v>50</v>
      </c>
      <c r="X743" s="1" t="s">
        <v>500</v>
      </c>
      <c r="Y743" s="1"/>
      <c r="Z743" s="1"/>
      <c r="AA743" s="1"/>
      <c r="AB743" s="1" t="s">
        <v>49</v>
      </c>
      <c r="AC743" s="1"/>
      <c r="AD743" s="1"/>
      <c r="AE743" s="1"/>
      <c r="AF743" s="1"/>
      <c r="AG743" s="1"/>
      <c r="AH743" s="1"/>
      <c r="AI743" s="1" t="s">
        <v>12430</v>
      </c>
      <c r="AJ743" s="1" t="s">
        <v>375</v>
      </c>
      <c r="AK743" s="1" t="s">
        <v>12422</v>
      </c>
      <c r="AL743" s="1" t="s">
        <v>12422</v>
      </c>
      <c r="AM743" s="1" t="s">
        <v>12097</v>
      </c>
      <c r="AN743" s="1" t="str">
        <f t="shared" si="22"/>
        <v>2020</v>
      </c>
      <c r="AO743" s="1">
        <f t="shared" si="23"/>
        <v>56</v>
      </c>
      <c r="AP743" s="1" t="s">
        <v>79</v>
      </c>
      <c r="AQ743" s="1" t="s">
        <v>61</v>
      </c>
      <c r="AR743" s="1" t="s">
        <v>265</v>
      </c>
      <c r="AS743" s="1" t="s">
        <v>500</v>
      </c>
      <c r="AT743" s="1" t="s">
        <v>501</v>
      </c>
      <c r="AU743" s="1" t="s">
        <v>1051</v>
      </c>
      <c r="AV743" s="1" t="s">
        <v>747</v>
      </c>
      <c r="AW743" s="1"/>
      <c r="AX743" s="1"/>
    </row>
    <row r="744" spans="1:50">
      <c r="A744" s="1" t="s">
        <v>12433</v>
      </c>
      <c r="B744" s="1" t="s">
        <v>12432</v>
      </c>
      <c r="C744" s="1" t="s">
        <v>50</v>
      </c>
      <c r="D744" s="1" t="s">
        <v>125</v>
      </c>
      <c r="E744" s="1"/>
      <c r="F744" s="1"/>
      <c r="G744" s="1" t="s">
        <v>53</v>
      </c>
      <c r="H744" s="1" t="s">
        <v>472</v>
      </c>
      <c r="I744" s="1"/>
      <c r="J744" s="1"/>
      <c r="K744" s="1" t="s">
        <v>55</v>
      </c>
      <c r="L744" s="1" t="s">
        <v>116</v>
      </c>
      <c r="M744" s="1"/>
      <c r="N744" s="1"/>
      <c r="O744" s="1"/>
      <c r="P744" s="1"/>
      <c r="Q744" s="1" t="s">
        <v>136</v>
      </c>
      <c r="R744" s="1"/>
      <c r="S744" s="1"/>
      <c r="T744" s="1"/>
      <c r="U744" s="1" t="s">
        <v>715</v>
      </c>
      <c r="V744" s="1" t="s">
        <v>382</v>
      </c>
      <c r="W744" s="1" t="s">
        <v>141</v>
      </c>
      <c r="X744" s="1" t="s">
        <v>382</v>
      </c>
      <c r="Y744" s="1"/>
      <c r="Z744" s="1"/>
      <c r="AA744" s="1"/>
      <c r="AB744" s="1" t="s">
        <v>53</v>
      </c>
      <c r="AC744" s="1"/>
      <c r="AD744" s="1"/>
      <c r="AE744" s="1"/>
      <c r="AF744" s="1"/>
      <c r="AG744" s="1" t="s">
        <v>3072</v>
      </c>
      <c r="AH744" s="1" t="s">
        <v>219</v>
      </c>
      <c r="AI744" s="1" t="s">
        <v>12433</v>
      </c>
      <c r="AJ744" s="1" t="s">
        <v>128</v>
      </c>
      <c r="AK744" s="1" t="s">
        <v>12422</v>
      </c>
      <c r="AL744" s="1" t="s">
        <v>12422</v>
      </c>
      <c r="AM744" s="1" t="s">
        <v>3304</v>
      </c>
      <c r="AN744" s="1" t="str">
        <f t="shared" si="22"/>
        <v>2020</v>
      </c>
      <c r="AO744" s="1">
        <f t="shared" si="23"/>
        <v>42</v>
      </c>
      <c r="AP744" s="1" t="s">
        <v>79</v>
      </c>
      <c r="AQ744" s="1" t="s">
        <v>61</v>
      </c>
      <c r="AR744" s="1" t="s">
        <v>103</v>
      </c>
      <c r="AS744" s="1" t="s">
        <v>515</v>
      </c>
      <c r="AT744" s="1"/>
      <c r="AU744" s="1" t="s">
        <v>7739</v>
      </c>
      <c r="AV744" s="1" t="s">
        <v>1268</v>
      </c>
      <c r="AW744" s="1" t="s">
        <v>53</v>
      </c>
      <c r="AX744" s="1" t="s">
        <v>600</v>
      </c>
    </row>
    <row r="745" spans="1:50">
      <c r="A745" s="1" t="s">
        <v>12436</v>
      </c>
      <c r="B745" s="1" t="s">
        <v>12435</v>
      </c>
      <c r="C745" s="1"/>
      <c r="D745" s="1"/>
      <c r="E745" s="1"/>
      <c r="F745" s="1"/>
      <c r="G745" s="1" t="s">
        <v>49</v>
      </c>
      <c r="H745" s="1"/>
      <c r="I745" s="1" t="s">
        <v>53</v>
      </c>
      <c r="J745" s="1"/>
      <c r="K745" s="1"/>
      <c r="L745" s="1"/>
      <c r="M745" s="1"/>
      <c r="N745" s="1"/>
      <c r="O745" s="1"/>
      <c r="P745" s="1"/>
      <c r="Q745" s="1"/>
      <c r="R745" s="1" t="s">
        <v>472</v>
      </c>
      <c r="S745" s="1" t="s">
        <v>136</v>
      </c>
      <c r="T745" s="1"/>
      <c r="U745" s="1"/>
      <c r="V745" s="1"/>
      <c r="W745" s="1"/>
      <c r="X745" s="1"/>
      <c r="Y745" s="1"/>
      <c r="Z745" s="1"/>
      <c r="AA745" s="1"/>
      <c r="AB745" s="1" t="s">
        <v>49</v>
      </c>
      <c r="AC745" s="1"/>
      <c r="AD745" s="1"/>
      <c r="AE745" s="1"/>
      <c r="AF745" s="1"/>
      <c r="AG745" s="1" t="s">
        <v>472</v>
      </c>
      <c r="AH745" s="1" t="s">
        <v>136</v>
      </c>
      <c r="AI745" s="1" t="s">
        <v>12436</v>
      </c>
      <c r="AJ745" s="1" t="s">
        <v>573</v>
      </c>
      <c r="AK745" s="1" t="s">
        <v>8926</v>
      </c>
      <c r="AL745" s="1" t="s">
        <v>8926</v>
      </c>
      <c r="AM745" s="1" t="s">
        <v>12438</v>
      </c>
      <c r="AN745" s="1" t="str">
        <f t="shared" si="22"/>
        <v>1997</v>
      </c>
      <c r="AO745" s="1">
        <f t="shared" si="23"/>
        <v>43</v>
      </c>
      <c r="AP745" s="1" t="s">
        <v>60</v>
      </c>
      <c r="AQ745" s="1" t="s">
        <v>102</v>
      </c>
      <c r="AR745" s="1" t="s">
        <v>127</v>
      </c>
      <c r="AS745" s="1" t="s">
        <v>351</v>
      </c>
      <c r="AT745" s="1" t="s">
        <v>628</v>
      </c>
      <c r="AU745" s="1" t="s">
        <v>311</v>
      </c>
      <c r="AV745" s="1" t="s">
        <v>56</v>
      </c>
      <c r="AW745" s="1"/>
      <c r="AX745" s="1"/>
    </row>
    <row r="746" spans="1:50">
      <c r="A746" s="1" t="s">
        <v>12440</v>
      </c>
      <c r="B746" s="1" t="s">
        <v>12439</v>
      </c>
      <c r="C746" s="1"/>
      <c r="D746" s="1"/>
      <c r="E746" s="1" t="s">
        <v>50</v>
      </c>
      <c r="F746" s="1" t="s">
        <v>414</v>
      </c>
      <c r="G746" s="1" t="s">
        <v>50</v>
      </c>
      <c r="H746" s="1"/>
      <c r="I746" s="1" t="s">
        <v>53</v>
      </c>
      <c r="J746" s="1"/>
      <c r="K746" s="1"/>
      <c r="L746" s="1"/>
      <c r="M746" s="1"/>
      <c r="N746" s="1"/>
      <c r="O746" s="1"/>
      <c r="P746" s="1"/>
      <c r="Q746" s="1"/>
      <c r="R746" s="1" t="s">
        <v>141</v>
      </c>
      <c r="S746" s="1" t="s">
        <v>63</v>
      </c>
      <c r="T746" s="1"/>
      <c r="U746" s="1"/>
      <c r="V746" s="1"/>
      <c r="W746" s="1"/>
      <c r="X746" s="1"/>
      <c r="Y746" s="1"/>
      <c r="Z746" s="1"/>
      <c r="AA746" s="1"/>
      <c r="AB746" s="1" t="s">
        <v>50</v>
      </c>
      <c r="AC746" s="1"/>
      <c r="AD746" s="1"/>
      <c r="AE746" s="1"/>
      <c r="AF746" s="1"/>
      <c r="AG746" s="1" t="s">
        <v>141</v>
      </c>
      <c r="AH746" s="1" t="s">
        <v>63</v>
      </c>
      <c r="AI746" s="1" t="s">
        <v>12440</v>
      </c>
      <c r="AJ746" s="1" t="s">
        <v>584</v>
      </c>
      <c r="AK746" s="1" t="s">
        <v>8926</v>
      </c>
      <c r="AL746" s="1" t="s">
        <v>8926</v>
      </c>
      <c r="AM746" s="1" t="s">
        <v>10602</v>
      </c>
      <c r="AN746" s="1" t="str">
        <f t="shared" si="22"/>
        <v>2020</v>
      </c>
      <c r="AO746" s="1">
        <f t="shared" si="23"/>
        <v>37</v>
      </c>
      <c r="AP746" s="1" t="s">
        <v>60</v>
      </c>
      <c r="AQ746" s="1" t="s">
        <v>102</v>
      </c>
      <c r="AR746" s="1" t="s">
        <v>135</v>
      </c>
      <c r="AS746" s="1" t="s">
        <v>515</v>
      </c>
      <c r="AT746" s="1" t="s">
        <v>3280</v>
      </c>
      <c r="AU746" s="1" t="s">
        <v>105</v>
      </c>
      <c r="AV746" s="1" t="s">
        <v>56</v>
      </c>
      <c r="AW746" s="1"/>
      <c r="AX746" s="1"/>
    </row>
    <row r="747" spans="1:50">
      <c r="A747" s="1" t="s">
        <v>12443</v>
      </c>
      <c r="B747" s="1" t="s">
        <v>12442</v>
      </c>
      <c r="C747" s="1"/>
      <c r="D747" s="1"/>
      <c r="E747" s="1"/>
      <c r="F747" s="1"/>
      <c r="G747" s="1" t="s">
        <v>55</v>
      </c>
      <c r="H747" s="1"/>
      <c r="I747" s="1"/>
      <c r="J747" s="1" t="s">
        <v>54</v>
      </c>
      <c r="K747" s="1" t="s">
        <v>55</v>
      </c>
      <c r="L747" s="1"/>
      <c r="M747" s="1" t="s">
        <v>99</v>
      </c>
      <c r="N747" s="1"/>
      <c r="O747" s="1"/>
      <c r="P747" s="1"/>
      <c r="Q747" s="1"/>
      <c r="R747" s="1"/>
      <c r="S747" s="1"/>
      <c r="T747" s="1" t="s">
        <v>715</v>
      </c>
      <c r="U747" s="1" t="s">
        <v>986</v>
      </c>
      <c r="V747" s="1" t="s">
        <v>136</v>
      </c>
      <c r="W747" s="1"/>
      <c r="X747" s="1"/>
      <c r="Y747" s="1" t="s">
        <v>986</v>
      </c>
      <c r="Z747" s="1"/>
      <c r="AA747" s="1"/>
      <c r="AB747" s="1" t="s">
        <v>55</v>
      </c>
      <c r="AC747" s="1" t="s">
        <v>136</v>
      </c>
      <c r="AD747" s="1" t="s">
        <v>382</v>
      </c>
      <c r="AE747" s="1"/>
      <c r="AF747" s="1"/>
      <c r="AG747" s="1"/>
      <c r="AH747" s="1"/>
      <c r="AI747" s="1" t="s">
        <v>12443</v>
      </c>
      <c r="AJ747" s="1" t="s">
        <v>233</v>
      </c>
      <c r="AK747" s="1" t="s">
        <v>8926</v>
      </c>
      <c r="AL747" s="1" t="s">
        <v>3916</v>
      </c>
      <c r="AM747" s="1" t="s">
        <v>6638</v>
      </c>
      <c r="AN747" s="1" t="str">
        <f t="shared" si="22"/>
        <v>2020</v>
      </c>
      <c r="AO747" s="1">
        <f t="shared" si="23"/>
        <v>49</v>
      </c>
      <c r="AP747" s="1" t="s">
        <v>60</v>
      </c>
      <c r="AQ747" s="1" t="s">
        <v>61</v>
      </c>
      <c r="AR747" s="1" t="s">
        <v>3928</v>
      </c>
      <c r="AS747" s="1" t="s">
        <v>233</v>
      </c>
      <c r="AT747" s="1" t="s">
        <v>10961</v>
      </c>
      <c r="AU747" s="1" t="s">
        <v>354</v>
      </c>
      <c r="AV747" s="1" t="s">
        <v>77</v>
      </c>
      <c r="AW747" s="1" t="s">
        <v>54</v>
      </c>
      <c r="AX747" s="1" t="s">
        <v>2832</v>
      </c>
    </row>
    <row r="748" spans="1:50">
      <c r="A748" s="1" t="s">
        <v>12446</v>
      </c>
      <c r="B748" s="1" t="s">
        <v>12445</v>
      </c>
      <c r="C748" s="1"/>
      <c r="D748" s="1"/>
      <c r="E748" s="1"/>
      <c r="F748" s="1"/>
      <c r="G748" s="1" t="s">
        <v>54</v>
      </c>
      <c r="H748" s="1"/>
      <c r="I748" s="1" t="s">
        <v>53</v>
      </c>
      <c r="J748" s="1"/>
      <c r="K748" s="1" t="s">
        <v>55</v>
      </c>
      <c r="L748" s="1" t="s">
        <v>116</v>
      </c>
      <c r="M748" s="1"/>
      <c r="N748" s="1"/>
      <c r="O748" s="1"/>
      <c r="P748" s="1"/>
      <c r="Q748" s="1"/>
      <c r="R748" s="1" t="s">
        <v>715</v>
      </c>
      <c r="S748" s="1" t="s">
        <v>273</v>
      </c>
      <c r="T748" s="1"/>
      <c r="U748" s="1" t="s">
        <v>715</v>
      </c>
      <c r="V748" s="1" t="s">
        <v>273</v>
      </c>
      <c r="W748" s="1" t="s">
        <v>715</v>
      </c>
      <c r="X748" s="1" t="s">
        <v>273</v>
      </c>
      <c r="Y748" s="1"/>
      <c r="Z748" s="1"/>
      <c r="AA748" s="1"/>
      <c r="AB748" s="1" t="s">
        <v>54</v>
      </c>
      <c r="AC748" s="1"/>
      <c r="AD748" s="1"/>
      <c r="AE748" s="1"/>
      <c r="AF748" s="1"/>
      <c r="AG748" s="1"/>
      <c r="AH748" s="1"/>
      <c r="AI748" s="1" t="s">
        <v>12446</v>
      </c>
      <c r="AJ748" s="1" t="s">
        <v>583</v>
      </c>
      <c r="AK748" s="1" t="s">
        <v>8926</v>
      </c>
      <c r="AL748" s="1" t="s">
        <v>9748</v>
      </c>
      <c r="AM748" s="1" t="s">
        <v>9250</v>
      </c>
      <c r="AN748" s="1" t="str">
        <f t="shared" si="22"/>
        <v>2020</v>
      </c>
      <c r="AO748" s="1">
        <f t="shared" si="23"/>
        <v>22</v>
      </c>
      <c r="AP748" s="1" t="s">
        <v>79</v>
      </c>
      <c r="AQ748" s="1" t="s">
        <v>61</v>
      </c>
      <c r="AR748" s="1" t="s">
        <v>103</v>
      </c>
      <c r="AS748" s="1" t="s">
        <v>375</v>
      </c>
      <c r="AT748" s="1" t="s">
        <v>3513</v>
      </c>
      <c r="AU748" s="1" t="s">
        <v>1814</v>
      </c>
      <c r="AV748" s="1" t="s">
        <v>455</v>
      </c>
      <c r="AW748" s="1" t="s">
        <v>116</v>
      </c>
      <c r="AX748" s="1" t="s">
        <v>1674</v>
      </c>
    </row>
    <row r="749" spans="1:50">
      <c r="A749" s="1" t="s">
        <v>12450</v>
      </c>
      <c r="B749" s="1" t="s">
        <v>12449</v>
      </c>
      <c r="C749" s="1"/>
      <c r="D749" s="1"/>
      <c r="E749" s="1"/>
      <c r="F749" s="1"/>
      <c r="G749" s="1" t="s">
        <v>49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 t="s">
        <v>472</v>
      </c>
      <c r="V749" s="1" t="s">
        <v>219</v>
      </c>
      <c r="W749" s="1"/>
      <c r="X749" s="1"/>
      <c r="Y749" s="1"/>
      <c r="Z749" s="1"/>
      <c r="AA749" s="1"/>
      <c r="AB749" s="1" t="s">
        <v>49</v>
      </c>
      <c r="AC749" s="1"/>
      <c r="AD749" s="1"/>
      <c r="AE749" s="1"/>
      <c r="AF749" s="1"/>
      <c r="AG749" s="1" t="s">
        <v>472</v>
      </c>
      <c r="AH749" s="1" t="s">
        <v>219</v>
      </c>
      <c r="AI749" s="1" t="s">
        <v>12450</v>
      </c>
      <c r="AJ749" s="1" t="s">
        <v>530</v>
      </c>
      <c r="AK749" s="1" t="s">
        <v>2804</v>
      </c>
      <c r="AL749" s="1" t="s">
        <v>2804</v>
      </c>
      <c r="AM749" s="1" t="s">
        <v>12452</v>
      </c>
      <c r="AN749" s="1" t="str">
        <f t="shared" si="22"/>
        <v>2018</v>
      </c>
      <c r="AO749" s="1">
        <f t="shared" si="23"/>
        <v>31</v>
      </c>
      <c r="AP749" s="1" t="s">
        <v>60</v>
      </c>
      <c r="AQ749" s="1" t="s">
        <v>102</v>
      </c>
      <c r="AR749" s="1" t="s">
        <v>119</v>
      </c>
      <c r="AS749" s="1" t="s">
        <v>233</v>
      </c>
      <c r="AT749" s="1"/>
      <c r="AU749" s="1" t="s">
        <v>405</v>
      </c>
      <c r="AV749" s="1" t="s">
        <v>4350</v>
      </c>
      <c r="AW749" s="1"/>
      <c r="AX749" s="1"/>
    </row>
    <row r="750" spans="1:50">
      <c r="A750" s="1" t="s">
        <v>12454</v>
      </c>
      <c r="B750" s="1" t="s">
        <v>12453</v>
      </c>
      <c r="C750" s="1"/>
      <c r="D750" s="1"/>
      <c r="E750" s="1" t="s">
        <v>54</v>
      </c>
      <c r="F750" s="1" t="s">
        <v>1258</v>
      </c>
      <c r="G750" s="1" t="s">
        <v>49</v>
      </c>
      <c r="H750" s="1"/>
      <c r="I750" s="1"/>
      <c r="J750" s="1"/>
      <c r="K750" s="1" t="s">
        <v>55</v>
      </c>
      <c r="L750" s="1"/>
      <c r="M750" s="1"/>
      <c r="N750" s="1"/>
      <c r="O750" s="1"/>
      <c r="P750" s="1"/>
      <c r="Q750" s="1"/>
      <c r="R750" s="1"/>
      <c r="S750" s="1"/>
      <c r="T750" s="1"/>
      <c r="U750" s="1" t="s">
        <v>3072</v>
      </c>
      <c r="V750" s="1" t="s">
        <v>382</v>
      </c>
      <c r="W750" s="1"/>
      <c r="X750" s="1"/>
      <c r="Y750" s="1"/>
      <c r="Z750" s="1"/>
      <c r="AA750" s="1"/>
      <c r="AB750" s="1" t="s">
        <v>49</v>
      </c>
      <c r="AC750" s="1"/>
      <c r="AD750" s="1"/>
      <c r="AE750" s="1"/>
      <c r="AF750" s="1"/>
      <c r="AG750" s="1" t="s">
        <v>3072</v>
      </c>
      <c r="AH750" s="1" t="s">
        <v>382</v>
      </c>
      <c r="AI750" s="1" t="s">
        <v>12454</v>
      </c>
      <c r="AJ750" s="1" t="s">
        <v>1343</v>
      </c>
      <c r="AK750" s="1" t="s">
        <v>2804</v>
      </c>
      <c r="AL750" s="1" t="s">
        <v>2804</v>
      </c>
      <c r="AM750" s="1" t="s">
        <v>663</v>
      </c>
      <c r="AN750" s="1" t="str">
        <f t="shared" si="22"/>
        <v>2020</v>
      </c>
      <c r="AO750" s="1">
        <f t="shared" si="23"/>
        <v>41</v>
      </c>
      <c r="AP750" s="1" t="s">
        <v>79</v>
      </c>
      <c r="AQ750" s="1"/>
      <c r="AR750" s="1" t="s">
        <v>103</v>
      </c>
      <c r="AS750" s="1" t="s">
        <v>219</v>
      </c>
      <c r="AT750" s="1" t="s">
        <v>249</v>
      </c>
      <c r="AU750" s="1" t="s">
        <v>105</v>
      </c>
      <c r="AV750" s="1" t="s">
        <v>275</v>
      </c>
      <c r="AW750" s="1" t="s">
        <v>54</v>
      </c>
      <c r="AX750" s="1" t="s">
        <v>2832</v>
      </c>
    </row>
    <row r="751" spans="1:50">
      <c r="A751" s="1" t="s">
        <v>12457</v>
      </c>
      <c r="B751" s="1" t="s">
        <v>12456</v>
      </c>
      <c r="C751" s="1"/>
      <c r="D751" s="1"/>
      <c r="E751" s="1"/>
      <c r="F751" s="1"/>
      <c r="G751" s="1" t="s">
        <v>55</v>
      </c>
      <c r="H751" s="1"/>
      <c r="I751" s="1" t="s">
        <v>53</v>
      </c>
      <c r="J751" s="1"/>
      <c r="K751" s="1"/>
      <c r="L751" s="1"/>
      <c r="M751" s="1"/>
      <c r="N751" s="1"/>
      <c r="O751" s="1"/>
      <c r="P751" s="1"/>
      <c r="Q751" s="1"/>
      <c r="R751" s="1" t="s">
        <v>715</v>
      </c>
      <c r="S751" s="1" t="s">
        <v>500</v>
      </c>
      <c r="T751" s="1"/>
      <c r="U751" s="1"/>
      <c r="V751" s="1"/>
      <c r="W751" s="1"/>
      <c r="X751" s="1"/>
      <c r="Y751" s="1"/>
      <c r="Z751" s="1"/>
      <c r="AA751" s="1"/>
      <c r="AB751" s="1" t="s">
        <v>55</v>
      </c>
      <c r="AC751" s="1"/>
      <c r="AD751" s="1"/>
      <c r="AE751" s="1"/>
      <c r="AF751" s="1"/>
      <c r="AG751" s="1"/>
      <c r="AH751" s="1"/>
      <c r="AI751" s="1"/>
      <c r="AJ751" s="1"/>
      <c r="AK751" s="1" t="s">
        <v>2804</v>
      </c>
      <c r="AL751" s="1"/>
      <c r="AM751" s="1"/>
      <c r="AN751" s="1" t="str">
        <f t="shared" si="22"/>
        <v>1900</v>
      </c>
      <c r="AO751" s="1">
        <f t="shared" si="23"/>
        <v>0</v>
      </c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>
      <c r="A752" s="1" t="s">
        <v>4054</v>
      </c>
      <c r="B752" s="1" t="s">
        <v>12458</v>
      </c>
      <c r="C752" s="1"/>
      <c r="D752" s="1"/>
      <c r="E752" s="1"/>
      <c r="F752" s="1"/>
      <c r="G752" s="1" t="s">
        <v>55</v>
      </c>
      <c r="H752" s="1"/>
      <c r="I752" s="1" t="s">
        <v>53</v>
      </c>
      <c r="J752" s="1"/>
      <c r="K752" s="1"/>
      <c r="L752" s="1"/>
      <c r="M752" s="1"/>
      <c r="N752" s="1"/>
      <c r="O752" s="1"/>
      <c r="P752" s="1"/>
      <c r="Q752" s="1"/>
      <c r="R752" s="1" t="s">
        <v>986</v>
      </c>
      <c r="S752" s="1" t="s">
        <v>63</v>
      </c>
      <c r="T752" s="1"/>
      <c r="U752" s="1"/>
      <c r="V752" s="1"/>
      <c r="W752" s="1"/>
      <c r="X752" s="1"/>
      <c r="Y752" s="1"/>
      <c r="Z752" s="1"/>
      <c r="AA752" s="1"/>
      <c r="AB752" s="1" t="s">
        <v>55</v>
      </c>
      <c r="AC752" s="1"/>
      <c r="AD752" s="1"/>
      <c r="AE752" s="1"/>
      <c r="AF752" s="1"/>
      <c r="AG752" s="1" t="s">
        <v>986</v>
      </c>
      <c r="AH752" s="1" t="s">
        <v>63</v>
      </c>
      <c r="AI752" s="1" t="s">
        <v>4054</v>
      </c>
      <c r="AJ752" s="1" t="s">
        <v>63</v>
      </c>
      <c r="AK752" s="1" t="s">
        <v>12459</v>
      </c>
      <c r="AL752" s="1" t="s">
        <v>12459</v>
      </c>
      <c r="AM752" s="1" t="s">
        <v>12300</v>
      </c>
      <c r="AN752" s="1" t="str">
        <f t="shared" si="22"/>
        <v>2020</v>
      </c>
      <c r="AO752" s="1">
        <f t="shared" si="23"/>
        <v>30</v>
      </c>
      <c r="AP752" s="1" t="s">
        <v>60</v>
      </c>
      <c r="AQ752" s="1" t="s">
        <v>102</v>
      </c>
      <c r="AR752" s="1" t="s">
        <v>449</v>
      </c>
      <c r="AS752" s="1" t="s">
        <v>233</v>
      </c>
      <c r="AT752" s="1" t="s">
        <v>3759</v>
      </c>
      <c r="AU752" s="1"/>
      <c r="AV752" s="1" t="s">
        <v>12461</v>
      </c>
      <c r="AW752" s="1"/>
      <c r="AX752" s="1"/>
    </row>
    <row r="753" spans="1:50">
      <c r="A753" s="1" t="s">
        <v>12463</v>
      </c>
      <c r="B753" s="1" t="s">
        <v>12462</v>
      </c>
      <c r="C753" s="1"/>
      <c r="D753" s="1"/>
      <c r="E753" s="1"/>
      <c r="F753" s="1"/>
      <c r="G753" s="1" t="s">
        <v>54</v>
      </c>
      <c r="H753" s="1"/>
      <c r="I753" s="1" t="s">
        <v>53</v>
      </c>
      <c r="J753" s="1"/>
      <c r="K753" s="1"/>
      <c r="L753" s="1"/>
      <c r="M753" s="1"/>
      <c r="N753" s="1"/>
      <c r="O753" s="1"/>
      <c r="P753" s="1"/>
      <c r="Q753" s="1"/>
      <c r="R753" s="1" t="s">
        <v>472</v>
      </c>
      <c r="S753" s="1" t="s">
        <v>63</v>
      </c>
      <c r="T753" s="1"/>
      <c r="U753" s="1"/>
      <c r="V753" s="1"/>
      <c r="W753" s="1"/>
      <c r="X753" s="1"/>
      <c r="Y753" s="1"/>
      <c r="Z753" s="1"/>
      <c r="AA753" s="1"/>
      <c r="AB753" s="1" t="s">
        <v>54</v>
      </c>
      <c r="AC753" s="1"/>
      <c r="AD753" s="1"/>
      <c r="AE753" s="1"/>
      <c r="AF753" s="1"/>
      <c r="AG753" s="1" t="s">
        <v>472</v>
      </c>
      <c r="AH753" s="1" t="s">
        <v>63</v>
      </c>
      <c r="AI753" s="1" t="s">
        <v>12463</v>
      </c>
      <c r="AJ753" s="1" t="s">
        <v>134</v>
      </c>
      <c r="AK753" s="1" t="s">
        <v>12459</v>
      </c>
      <c r="AL753" s="1" t="s">
        <v>12459</v>
      </c>
      <c r="AM753" s="1" t="s">
        <v>12465</v>
      </c>
      <c r="AN753" s="1" t="str">
        <f t="shared" si="22"/>
        <v>2016</v>
      </c>
      <c r="AO753" s="1">
        <f t="shared" si="23"/>
        <v>23</v>
      </c>
      <c r="AP753" s="1" t="s">
        <v>60</v>
      </c>
      <c r="AQ753" s="1" t="s">
        <v>102</v>
      </c>
      <c r="AR753" s="1" t="s">
        <v>449</v>
      </c>
      <c r="AS753" s="1" t="s">
        <v>136</v>
      </c>
      <c r="AT753" s="1" t="s">
        <v>1353</v>
      </c>
      <c r="AU753" s="1" t="s">
        <v>1559</v>
      </c>
      <c r="AV753" s="1" t="s">
        <v>5442</v>
      </c>
      <c r="AW753" s="1"/>
      <c r="AX753" s="1"/>
    </row>
    <row r="754" spans="1:50">
      <c r="A754" s="1" t="s">
        <v>12467</v>
      </c>
      <c r="B754" s="1" t="s">
        <v>12466</v>
      </c>
      <c r="C754" s="1"/>
      <c r="D754" s="1"/>
      <c r="E754" s="1" t="s">
        <v>54</v>
      </c>
      <c r="F754" s="1" t="s">
        <v>1258</v>
      </c>
      <c r="G754" s="1"/>
      <c r="H754" s="1"/>
      <c r="I754" s="1" t="s">
        <v>53</v>
      </c>
      <c r="J754" s="1"/>
      <c r="K754" s="1" t="s">
        <v>55</v>
      </c>
      <c r="L754" s="1"/>
      <c r="M754" s="1"/>
      <c r="N754" s="1"/>
      <c r="O754" s="1"/>
      <c r="P754" s="1"/>
      <c r="Q754" s="1"/>
      <c r="R754" s="1" t="s">
        <v>715</v>
      </c>
      <c r="S754" s="1" t="s">
        <v>58</v>
      </c>
      <c r="T754" s="1"/>
      <c r="U754" s="1" t="s">
        <v>472</v>
      </c>
      <c r="V754" s="1" t="s">
        <v>63</v>
      </c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 t="s">
        <v>176</v>
      </c>
      <c r="AH754" s="1" t="s">
        <v>63</v>
      </c>
      <c r="AI754" s="1" t="s">
        <v>12467</v>
      </c>
      <c r="AJ754" s="1" t="s">
        <v>282</v>
      </c>
      <c r="AK754" s="1" t="s">
        <v>12459</v>
      </c>
      <c r="AL754" s="1" t="s">
        <v>12459</v>
      </c>
      <c r="AM754" s="1" t="s">
        <v>10602</v>
      </c>
      <c r="AN754" s="1" t="str">
        <f t="shared" si="22"/>
        <v>2020</v>
      </c>
      <c r="AO754" s="1">
        <f t="shared" si="23"/>
        <v>43</v>
      </c>
      <c r="AP754" s="1" t="s">
        <v>79</v>
      </c>
      <c r="AQ754" s="1" t="s">
        <v>102</v>
      </c>
      <c r="AR754" s="1" t="s">
        <v>646</v>
      </c>
      <c r="AS754" s="1" t="s">
        <v>256</v>
      </c>
      <c r="AT754" s="1" t="s">
        <v>495</v>
      </c>
      <c r="AU754" s="1" t="s">
        <v>105</v>
      </c>
      <c r="AV754" s="1" t="s">
        <v>275</v>
      </c>
      <c r="AW754" s="1"/>
      <c r="AX754" s="1"/>
    </row>
    <row r="755" spans="1:50">
      <c r="A755" s="1" t="s">
        <v>12470</v>
      </c>
      <c r="B755" s="1" t="s">
        <v>12469</v>
      </c>
      <c r="C755" s="1"/>
      <c r="D755" s="1"/>
      <c r="E755" s="1"/>
      <c r="F755" s="1"/>
      <c r="G755" s="1" t="s">
        <v>54</v>
      </c>
      <c r="H755" s="1"/>
      <c r="I755" s="1" t="s">
        <v>53</v>
      </c>
      <c r="J755" s="1"/>
      <c r="K755" s="1"/>
      <c r="L755" s="1"/>
      <c r="M755" s="1"/>
      <c r="N755" s="1"/>
      <c r="O755" s="1"/>
      <c r="P755" s="1"/>
      <c r="Q755" s="1"/>
      <c r="R755" s="1" t="s">
        <v>986</v>
      </c>
      <c r="S755" s="1" t="s">
        <v>63</v>
      </c>
      <c r="T755" s="1"/>
      <c r="U755" s="1"/>
      <c r="V755" s="1"/>
      <c r="W755" s="1"/>
      <c r="X755" s="1"/>
      <c r="Y755" s="1"/>
      <c r="Z755" s="1"/>
      <c r="AA755" s="1"/>
      <c r="AB755" s="1" t="s">
        <v>54</v>
      </c>
      <c r="AC755" s="1"/>
      <c r="AD755" s="1"/>
      <c r="AE755" s="1"/>
      <c r="AF755" s="1"/>
      <c r="AG755" s="1" t="s">
        <v>986</v>
      </c>
      <c r="AH755" s="1" t="s">
        <v>63</v>
      </c>
      <c r="AI755" s="1" t="s">
        <v>12470</v>
      </c>
      <c r="AJ755" s="1" t="s">
        <v>484</v>
      </c>
      <c r="AK755" s="1" t="s">
        <v>12459</v>
      </c>
      <c r="AL755" s="1" t="s">
        <v>12459</v>
      </c>
      <c r="AM755" s="1" t="s">
        <v>10803</v>
      </c>
      <c r="AN755" s="1" t="str">
        <f t="shared" si="22"/>
        <v>2020</v>
      </c>
      <c r="AO755" s="1">
        <f t="shared" si="23"/>
        <v>48</v>
      </c>
      <c r="AP755" s="1" t="s">
        <v>60</v>
      </c>
      <c r="AQ755" s="1" t="s">
        <v>102</v>
      </c>
      <c r="AR755" s="1" t="s">
        <v>119</v>
      </c>
      <c r="AS755" s="1" t="s">
        <v>310</v>
      </c>
      <c r="AT755" s="1" t="s">
        <v>169</v>
      </c>
      <c r="AU755" s="1" t="s">
        <v>114</v>
      </c>
      <c r="AV755" s="1" t="s">
        <v>455</v>
      </c>
      <c r="AW755" s="1"/>
      <c r="AX755" s="1"/>
    </row>
    <row r="756" spans="1:50">
      <c r="A756" s="1" t="s">
        <v>12478</v>
      </c>
      <c r="B756" s="1" t="s">
        <v>12477</v>
      </c>
      <c r="C756" s="1"/>
      <c r="D756" s="1"/>
      <c r="E756" s="1"/>
      <c r="F756" s="1"/>
      <c r="G756" s="1" t="s">
        <v>54</v>
      </c>
      <c r="H756" s="1"/>
      <c r="I756" s="1" t="s">
        <v>53</v>
      </c>
      <c r="J756" s="1"/>
      <c r="K756" s="1"/>
      <c r="L756" s="1"/>
      <c r="M756" s="1"/>
      <c r="N756" s="1"/>
      <c r="O756" s="1"/>
      <c r="P756" s="1"/>
      <c r="Q756" s="1"/>
      <c r="R756" s="1" t="s">
        <v>141</v>
      </c>
      <c r="S756" s="1" t="s">
        <v>500</v>
      </c>
      <c r="T756" s="1"/>
      <c r="U756" s="1"/>
      <c r="V756" s="1"/>
      <c r="W756" s="1"/>
      <c r="X756" s="1"/>
      <c r="Y756" s="1"/>
      <c r="Z756" s="1"/>
      <c r="AA756" s="1"/>
      <c r="AB756" s="1" t="s">
        <v>54</v>
      </c>
      <c r="AC756" s="1"/>
      <c r="AD756" s="1"/>
      <c r="AE756" s="1"/>
      <c r="AF756" s="1"/>
      <c r="AG756" s="1" t="s">
        <v>986</v>
      </c>
      <c r="AH756" s="1" t="s">
        <v>500</v>
      </c>
      <c r="AI756" s="1" t="s">
        <v>12478</v>
      </c>
      <c r="AJ756" s="1" t="s">
        <v>118</v>
      </c>
      <c r="AK756" s="1" t="s">
        <v>10455</v>
      </c>
      <c r="AL756" s="1" t="s">
        <v>10455</v>
      </c>
      <c r="AM756" s="1" t="s">
        <v>12479</v>
      </c>
      <c r="AN756" s="1" t="str">
        <f t="shared" si="22"/>
        <v>2017</v>
      </c>
      <c r="AO756" s="1">
        <f t="shared" si="23"/>
        <v>22</v>
      </c>
      <c r="AP756" s="1" t="s">
        <v>79</v>
      </c>
      <c r="AQ756" s="1" t="s">
        <v>61</v>
      </c>
      <c r="AR756" s="1" t="s">
        <v>179</v>
      </c>
      <c r="AS756" s="1" t="s">
        <v>308</v>
      </c>
      <c r="AT756" s="1" t="s">
        <v>1572</v>
      </c>
      <c r="AU756" s="1" t="s">
        <v>65</v>
      </c>
      <c r="AV756" s="1" t="s">
        <v>12480</v>
      </c>
      <c r="AW756" s="1" t="s">
        <v>55</v>
      </c>
      <c r="AX756" s="1" t="s">
        <v>475</v>
      </c>
    </row>
    <row r="757" spans="1:50">
      <c r="A757" s="1" t="s">
        <v>12482</v>
      </c>
      <c r="B757" s="1" t="s">
        <v>12481</v>
      </c>
      <c r="C757" s="1"/>
      <c r="D757" s="1"/>
      <c r="E757" s="1"/>
      <c r="F757" s="1"/>
      <c r="G757" s="1" t="s">
        <v>50</v>
      </c>
      <c r="H757" s="1"/>
      <c r="I757" s="1"/>
      <c r="J757" s="1" t="s">
        <v>54</v>
      </c>
      <c r="K757" s="1"/>
      <c r="L757" s="1"/>
      <c r="M757" s="1"/>
      <c r="N757" s="1"/>
      <c r="O757" s="1"/>
      <c r="P757" s="1"/>
      <c r="Q757" s="1"/>
      <c r="R757" s="1"/>
      <c r="S757" s="1"/>
      <c r="T757" s="1" t="s">
        <v>141</v>
      </c>
      <c r="U757" s="1"/>
      <c r="V757" s="1"/>
      <c r="W757" s="1"/>
      <c r="X757" s="1"/>
      <c r="Y757" s="1"/>
      <c r="Z757" s="1"/>
      <c r="AA757" s="1"/>
      <c r="AB757" s="1" t="s">
        <v>50</v>
      </c>
      <c r="AC757" s="1" t="s">
        <v>958</v>
      </c>
      <c r="AD757" s="1"/>
      <c r="AE757" s="1"/>
      <c r="AF757" s="1"/>
      <c r="AG757" s="1" t="s">
        <v>141</v>
      </c>
      <c r="AH757" s="1" t="s">
        <v>958</v>
      </c>
      <c r="AI757" s="1" t="s">
        <v>12482</v>
      </c>
      <c r="AJ757" s="1" t="s">
        <v>58</v>
      </c>
      <c r="AK757" s="1" t="s">
        <v>10455</v>
      </c>
      <c r="AL757" s="1" t="s">
        <v>10455</v>
      </c>
      <c r="AM757" s="1" t="s">
        <v>12485</v>
      </c>
      <c r="AN757" s="1" t="str">
        <f t="shared" si="22"/>
        <v>2018</v>
      </c>
      <c r="AO757" s="1">
        <f t="shared" si="23"/>
        <v>8</v>
      </c>
      <c r="AP757" s="1" t="s">
        <v>60</v>
      </c>
      <c r="AQ757" s="1" t="s">
        <v>61</v>
      </c>
      <c r="AR757" s="1" t="s">
        <v>4029</v>
      </c>
      <c r="AS757" s="1" t="s">
        <v>12483</v>
      </c>
      <c r="AT757" s="1" t="s">
        <v>12484</v>
      </c>
      <c r="AU757" s="1" t="s">
        <v>65</v>
      </c>
      <c r="AV757" s="1" t="s">
        <v>5735</v>
      </c>
      <c r="AW757" s="1" t="s">
        <v>55</v>
      </c>
      <c r="AX757" s="1" t="s">
        <v>475</v>
      </c>
    </row>
    <row r="758" spans="1:50">
      <c r="A758" s="1" t="s">
        <v>12487</v>
      </c>
      <c r="B758" s="1" t="s">
        <v>12486</v>
      </c>
      <c r="C758" s="1" t="s">
        <v>50</v>
      </c>
      <c r="D758" s="1" t="s">
        <v>125</v>
      </c>
      <c r="E758" s="1"/>
      <c r="F758" s="1"/>
      <c r="G758" s="1" t="s">
        <v>53</v>
      </c>
      <c r="H758" s="1" t="s">
        <v>148</v>
      </c>
      <c r="I758" s="1" t="s">
        <v>53</v>
      </c>
      <c r="J758" s="1"/>
      <c r="K758" s="1"/>
      <c r="L758" s="1"/>
      <c r="M758" s="1"/>
      <c r="N758" s="1"/>
      <c r="O758" s="1"/>
      <c r="P758" s="1"/>
      <c r="Q758" s="1" t="s">
        <v>273</v>
      </c>
      <c r="R758" s="1" t="s">
        <v>472</v>
      </c>
      <c r="S758" s="1" t="s">
        <v>136</v>
      </c>
      <c r="T758" s="1"/>
      <c r="U758" s="1"/>
      <c r="V758" s="1"/>
      <c r="W758" s="1"/>
      <c r="X758" s="1"/>
      <c r="Y758" s="1"/>
      <c r="Z758" s="1"/>
      <c r="AA758" s="1"/>
      <c r="AB758" s="1" t="s">
        <v>53</v>
      </c>
      <c r="AC758" s="1"/>
      <c r="AD758" s="1"/>
      <c r="AE758" s="1"/>
      <c r="AF758" s="1"/>
      <c r="AG758" s="1" t="s">
        <v>53</v>
      </c>
      <c r="AH758" s="1" t="s">
        <v>104</v>
      </c>
      <c r="AI758" s="1" t="s">
        <v>12487</v>
      </c>
      <c r="AJ758" s="1" t="s">
        <v>144</v>
      </c>
      <c r="AK758" s="1" t="s">
        <v>12488</v>
      </c>
      <c r="AL758" s="1" t="s">
        <v>12488</v>
      </c>
      <c r="AM758" s="1" t="s">
        <v>7768</v>
      </c>
      <c r="AN758" s="1" t="str">
        <f t="shared" si="22"/>
        <v>2020</v>
      </c>
      <c r="AO758" s="1">
        <f t="shared" si="23"/>
        <v>24</v>
      </c>
      <c r="AP758" s="1" t="s">
        <v>79</v>
      </c>
      <c r="AQ758" s="1" t="s">
        <v>61</v>
      </c>
      <c r="AR758" s="1" t="s">
        <v>840</v>
      </c>
      <c r="AS758" s="1" t="s">
        <v>389</v>
      </c>
      <c r="AT758" s="1" t="s">
        <v>12142</v>
      </c>
      <c r="AU758" s="1" t="s">
        <v>3598</v>
      </c>
      <c r="AV758" s="1" t="s">
        <v>455</v>
      </c>
      <c r="AW758" s="1" t="s">
        <v>54</v>
      </c>
      <c r="AX758" s="1" t="s">
        <v>2832</v>
      </c>
    </row>
    <row r="759" spans="1:50">
      <c r="A759" s="1" t="s">
        <v>12490</v>
      </c>
      <c r="B759" s="1" t="s">
        <v>12489</v>
      </c>
      <c r="C759" s="1"/>
      <c r="D759" s="1"/>
      <c r="E759" s="1"/>
      <c r="F759" s="1"/>
      <c r="G759" s="1" t="s">
        <v>115</v>
      </c>
      <c r="H759" s="1"/>
      <c r="I759" s="1"/>
      <c r="J759" s="1" t="s">
        <v>54</v>
      </c>
      <c r="K759" s="1"/>
      <c r="L759" s="1"/>
      <c r="M759" s="1"/>
      <c r="N759" s="1"/>
      <c r="O759" s="1"/>
      <c r="P759" s="1"/>
      <c r="Q759" s="1"/>
      <c r="R759" s="1"/>
      <c r="S759" s="1"/>
      <c r="T759" s="1" t="s">
        <v>986</v>
      </c>
      <c r="U759" s="1"/>
      <c r="V759" s="1"/>
      <c r="W759" s="1"/>
      <c r="X759" s="1"/>
      <c r="Y759" s="1"/>
      <c r="Z759" s="1"/>
      <c r="AA759" s="1"/>
      <c r="AB759" s="1" t="s">
        <v>115</v>
      </c>
      <c r="AC759" s="1" t="s">
        <v>58</v>
      </c>
      <c r="AD759" s="1"/>
      <c r="AE759" s="1"/>
      <c r="AF759" s="1"/>
      <c r="AG759" s="1" t="s">
        <v>986</v>
      </c>
      <c r="AH759" s="1" t="s">
        <v>58</v>
      </c>
      <c r="AI759" s="1" t="s">
        <v>12490</v>
      </c>
      <c r="AJ759" s="1" t="s">
        <v>367</v>
      </c>
      <c r="AK759" s="1" t="s">
        <v>12488</v>
      </c>
      <c r="AL759" s="1" t="s">
        <v>12488</v>
      </c>
      <c r="AM759" s="1" t="s">
        <v>7725</v>
      </c>
      <c r="AN759" s="1" t="str">
        <f t="shared" si="22"/>
        <v>2020</v>
      </c>
      <c r="AO759" s="1">
        <f t="shared" si="23"/>
        <v>26</v>
      </c>
      <c r="AP759" s="1" t="s">
        <v>60</v>
      </c>
      <c r="AQ759" s="1" t="s">
        <v>61</v>
      </c>
      <c r="AR759" s="1" t="s">
        <v>255</v>
      </c>
      <c r="AS759" s="1" t="s">
        <v>189</v>
      </c>
      <c r="AT759" s="1" t="s">
        <v>12491</v>
      </c>
      <c r="AU759" s="1" t="s">
        <v>92</v>
      </c>
      <c r="AV759" s="1" t="s">
        <v>77</v>
      </c>
      <c r="AW759" s="1" t="s">
        <v>54</v>
      </c>
      <c r="AX759" s="1" t="s">
        <v>2832</v>
      </c>
    </row>
    <row r="760" spans="1:50">
      <c r="A760" s="1" t="s">
        <v>12494</v>
      </c>
      <c r="B760" s="1" t="s">
        <v>12493</v>
      </c>
      <c r="C760" s="1"/>
      <c r="D760" s="1"/>
      <c r="E760" s="1"/>
      <c r="F760" s="1"/>
      <c r="G760" s="1" t="s">
        <v>54</v>
      </c>
      <c r="H760" s="1"/>
      <c r="I760" s="1"/>
      <c r="J760" s="1"/>
      <c r="K760" s="1"/>
      <c r="L760" s="1" t="s">
        <v>116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 t="s">
        <v>472</v>
      </c>
      <c r="X760" s="1" t="s">
        <v>136</v>
      </c>
      <c r="Y760" s="1"/>
      <c r="Z760" s="1"/>
      <c r="AA760" s="1"/>
      <c r="AB760" s="1" t="s">
        <v>54</v>
      </c>
      <c r="AC760" s="1"/>
      <c r="AD760" s="1"/>
      <c r="AE760" s="1"/>
      <c r="AF760" s="1"/>
      <c r="AG760" s="1" t="s">
        <v>472</v>
      </c>
      <c r="AH760" s="1" t="s">
        <v>136</v>
      </c>
      <c r="AI760" s="1" t="s">
        <v>12494</v>
      </c>
      <c r="AJ760" s="1" t="s">
        <v>118</v>
      </c>
      <c r="AK760" s="1" t="s">
        <v>12488</v>
      </c>
      <c r="AL760" s="1" t="s">
        <v>12488</v>
      </c>
      <c r="AM760" s="1" t="s">
        <v>9250</v>
      </c>
      <c r="AN760" s="1" t="str">
        <f t="shared" si="22"/>
        <v>2020</v>
      </c>
      <c r="AO760" s="1">
        <f t="shared" si="23"/>
        <v>25</v>
      </c>
      <c r="AP760" s="1" t="s">
        <v>79</v>
      </c>
      <c r="AQ760" s="1" t="s">
        <v>61</v>
      </c>
      <c r="AR760" s="1" t="s">
        <v>988</v>
      </c>
      <c r="AS760" s="1" t="s">
        <v>515</v>
      </c>
      <c r="AT760" s="1" t="s">
        <v>989</v>
      </c>
      <c r="AU760" s="1" t="s">
        <v>4742</v>
      </c>
      <c r="AV760" s="1" t="s">
        <v>356</v>
      </c>
      <c r="AW760" s="1" t="s">
        <v>50</v>
      </c>
      <c r="AX760" s="1" t="s">
        <v>1585</v>
      </c>
    </row>
    <row r="761" spans="1:50">
      <c r="A761" s="1" t="s">
        <v>12499</v>
      </c>
      <c r="B761" s="1" t="s">
        <v>12498</v>
      </c>
      <c r="C761" s="1" t="s">
        <v>50</v>
      </c>
      <c r="D761" s="1" t="s">
        <v>125</v>
      </c>
      <c r="E761" s="1"/>
      <c r="F761" s="1"/>
      <c r="G761" s="1" t="s">
        <v>53</v>
      </c>
      <c r="H761" s="1" t="s">
        <v>715</v>
      </c>
      <c r="I761" s="1"/>
      <c r="J761" s="1"/>
      <c r="K761" s="1" t="s">
        <v>55</v>
      </c>
      <c r="L761" s="1"/>
      <c r="M761" s="1"/>
      <c r="N761" s="1"/>
      <c r="O761" s="1"/>
      <c r="P761" s="1"/>
      <c r="Q761" s="1" t="s">
        <v>219</v>
      </c>
      <c r="R761" s="1"/>
      <c r="S761" s="1"/>
      <c r="T761" s="1"/>
      <c r="U761" s="1" t="s">
        <v>2810</v>
      </c>
      <c r="V761" s="1" t="s">
        <v>219</v>
      </c>
      <c r="W761" s="1"/>
      <c r="X761" s="1"/>
      <c r="Y761" s="1"/>
      <c r="Z761" s="1"/>
      <c r="AA761" s="1"/>
      <c r="AB761" s="1" t="s">
        <v>53</v>
      </c>
      <c r="AC761" s="1"/>
      <c r="AD761" s="1"/>
      <c r="AE761" s="1"/>
      <c r="AF761" s="1"/>
      <c r="AG761" s="1" t="s">
        <v>472</v>
      </c>
      <c r="AH761" s="1" t="s">
        <v>219</v>
      </c>
      <c r="AI761" s="1" t="s">
        <v>12499</v>
      </c>
      <c r="AJ761" s="1" t="s">
        <v>344</v>
      </c>
      <c r="AK761" s="1" t="s">
        <v>12488</v>
      </c>
      <c r="AL761" s="1" t="s">
        <v>12488</v>
      </c>
      <c r="AM761" s="1" t="s">
        <v>156</v>
      </c>
      <c r="AN761" s="1" t="str">
        <f t="shared" si="22"/>
        <v>2020</v>
      </c>
      <c r="AO761" s="1">
        <f t="shared" si="23"/>
        <v>21</v>
      </c>
      <c r="AP761" s="1" t="s">
        <v>79</v>
      </c>
      <c r="AQ761" s="1" t="s">
        <v>61</v>
      </c>
      <c r="AR761" s="1" t="s">
        <v>80</v>
      </c>
      <c r="AS761" s="1" t="s">
        <v>693</v>
      </c>
      <c r="AT761" s="1" t="s">
        <v>12500</v>
      </c>
      <c r="AU761" s="1" t="s">
        <v>65</v>
      </c>
      <c r="AV761" s="1" t="s">
        <v>12501</v>
      </c>
      <c r="AW761" s="1" t="s">
        <v>50</v>
      </c>
      <c r="AX761" s="1" t="s">
        <v>1585</v>
      </c>
    </row>
    <row r="762" spans="1:50">
      <c r="A762" s="1" t="s">
        <v>12506</v>
      </c>
      <c r="B762" s="1" t="s">
        <v>12505</v>
      </c>
      <c r="C762" s="1"/>
      <c r="D762" s="1"/>
      <c r="E762" s="1"/>
      <c r="F762" s="1"/>
      <c r="G762" s="1" t="s">
        <v>54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 t="s">
        <v>50</v>
      </c>
      <c r="S762" s="1" t="s">
        <v>500</v>
      </c>
      <c r="T762" s="1" t="s">
        <v>53</v>
      </c>
      <c r="U762" s="1"/>
      <c r="V762" s="1"/>
      <c r="W762" s="1" t="s">
        <v>472</v>
      </c>
      <c r="X762" s="1" t="s">
        <v>500</v>
      </c>
      <c r="Y762" s="1"/>
      <c r="Z762" s="1"/>
      <c r="AA762" s="1"/>
      <c r="AB762" s="1" t="s">
        <v>54</v>
      </c>
      <c r="AC762" s="1" t="s">
        <v>500</v>
      </c>
      <c r="AD762" s="1"/>
      <c r="AE762" s="1"/>
      <c r="AF762" s="1"/>
      <c r="AG762" s="1"/>
      <c r="AH762" s="1"/>
      <c r="AI762" s="1" t="s">
        <v>12506</v>
      </c>
      <c r="AJ762" s="1" t="s">
        <v>247</v>
      </c>
      <c r="AK762" s="1" t="s">
        <v>12503</v>
      </c>
      <c r="AL762" s="1" t="s">
        <v>12503</v>
      </c>
      <c r="AM762" s="1" t="s">
        <v>606</v>
      </c>
      <c r="AN762" s="1" t="str">
        <f t="shared" si="22"/>
        <v>2020</v>
      </c>
      <c r="AO762" s="1">
        <f t="shared" si="23"/>
        <v>15</v>
      </c>
      <c r="AP762" s="1" t="s">
        <v>60</v>
      </c>
      <c r="AQ762" s="1" t="s">
        <v>61</v>
      </c>
      <c r="AR762" s="1" t="s">
        <v>168</v>
      </c>
      <c r="AS762" s="1" t="s">
        <v>256</v>
      </c>
      <c r="AT762" s="1" t="s">
        <v>8170</v>
      </c>
      <c r="AU762" s="1" t="s">
        <v>65</v>
      </c>
      <c r="AV762" s="1" t="s">
        <v>1767</v>
      </c>
      <c r="AW762" s="1"/>
      <c r="AX762" s="1"/>
    </row>
  </sheetData>
  <autoFilter ref="AN1:AN762"/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6"/>
  <sheetViews>
    <sheetView workbookViewId="0">
      <selection activeCell="G23" sqref="G23"/>
    </sheetView>
  </sheetViews>
  <sheetFormatPr baseColWidth="10" defaultColWidth="9" defaultRowHeight="14" x14ac:dyDescent="0"/>
  <sheetData>
    <row r="1" spans="1:3">
      <c r="A1" s="1" t="s">
        <v>35</v>
      </c>
      <c r="B1" t="s">
        <v>12518</v>
      </c>
      <c r="C1" t="s">
        <v>12516</v>
      </c>
    </row>
    <row r="2" spans="1:3">
      <c r="A2" s="1" t="s">
        <v>12246</v>
      </c>
      <c r="B2" t="s">
        <v>5091</v>
      </c>
      <c r="C2">
        <v>5</v>
      </c>
    </row>
    <row r="3" spans="1:3">
      <c r="A3" s="1" t="s">
        <v>8250</v>
      </c>
      <c r="B3" t="s">
        <v>5112</v>
      </c>
      <c r="C3">
        <v>11</v>
      </c>
    </row>
    <row r="4" spans="1:3">
      <c r="A4" s="1" t="s">
        <v>10913</v>
      </c>
      <c r="B4" t="s">
        <v>5118</v>
      </c>
      <c r="C4">
        <v>15</v>
      </c>
    </row>
    <row r="5" spans="1:3">
      <c r="A5" s="1" t="s">
        <v>5679</v>
      </c>
      <c r="B5" t="s">
        <v>5132</v>
      </c>
      <c r="C5">
        <v>9</v>
      </c>
    </row>
    <row r="6" spans="1:3">
      <c r="A6" s="1" t="s">
        <v>6173</v>
      </c>
      <c r="B6" t="s">
        <v>5135</v>
      </c>
      <c r="C6">
        <v>0</v>
      </c>
    </row>
    <row r="7" spans="1:3">
      <c r="A7" s="1" t="s">
        <v>12182</v>
      </c>
      <c r="B7" t="s">
        <v>5135</v>
      </c>
      <c r="C7">
        <v>12</v>
      </c>
    </row>
    <row r="8" spans="1:3">
      <c r="A8" s="1" t="s">
        <v>12110</v>
      </c>
      <c r="B8" t="s">
        <v>1707</v>
      </c>
      <c r="C8">
        <v>6</v>
      </c>
    </row>
    <row r="9" spans="1:3">
      <c r="A9" s="1" t="s">
        <v>4054</v>
      </c>
      <c r="B9" t="s">
        <v>12521</v>
      </c>
      <c r="C9">
        <v>28</v>
      </c>
    </row>
    <row r="10" spans="1:3">
      <c r="A10" s="1" t="s">
        <v>8449</v>
      </c>
      <c r="B10" t="s">
        <v>12521</v>
      </c>
      <c r="C10">
        <v>8</v>
      </c>
    </row>
    <row r="11" spans="1:3">
      <c r="A11" s="1" t="s">
        <v>8711</v>
      </c>
      <c r="B11" t="s">
        <v>12522</v>
      </c>
      <c r="C11">
        <v>7</v>
      </c>
    </row>
    <row r="12" spans="1:3">
      <c r="A12" s="1" t="s">
        <v>11063</v>
      </c>
      <c r="B12" t="s">
        <v>12522</v>
      </c>
      <c r="C12">
        <v>18</v>
      </c>
    </row>
    <row r="13" spans="1:3">
      <c r="A13" s="1" t="s">
        <v>6159</v>
      </c>
      <c r="B13" t="s">
        <v>12522</v>
      </c>
      <c r="C13">
        <v>18</v>
      </c>
    </row>
    <row r="14" spans="1:3">
      <c r="A14" s="1" t="s">
        <v>8938</v>
      </c>
      <c r="B14" t="s">
        <v>5141</v>
      </c>
      <c r="C14">
        <v>10</v>
      </c>
    </row>
    <row r="15" spans="1:3">
      <c r="A15" s="1" t="s">
        <v>11150</v>
      </c>
      <c r="B15" t="s">
        <v>5141</v>
      </c>
      <c r="C15">
        <v>12</v>
      </c>
    </row>
    <row r="16" spans="1:3">
      <c r="A16" s="1" t="s">
        <v>12007</v>
      </c>
      <c r="B16" t="s">
        <v>5141</v>
      </c>
      <c r="C16">
        <v>12</v>
      </c>
    </row>
    <row r="17" spans="1:3">
      <c r="A17" s="1" t="s">
        <v>12287</v>
      </c>
      <c r="B17" t="s">
        <v>5141</v>
      </c>
      <c r="C17">
        <v>21</v>
      </c>
    </row>
    <row r="18" spans="1:3">
      <c r="A18" s="1" t="s">
        <v>12436</v>
      </c>
      <c r="B18" t="s">
        <v>5141</v>
      </c>
      <c r="C18">
        <v>43</v>
      </c>
    </row>
    <row r="19" spans="1:3">
      <c r="A19" s="1" t="s">
        <v>2608</v>
      </c>
      <c r="B19" t="s">
        <v>12520</v>
      </c>
      <c r="C19">
        <v>4</v>
      </c>
    </row>
    <row r="20" spans="1:3">
      <c r="A20" s="1" t="s">
        <v>8916</v>
      </c>
      <c r="B20" t="s">
        <v>5146</v>
      </c>
      <c r="C20">
        <v>4</v>
      </c>
    </row>
    <row r="21" spans="1:3">
      <c r="A21" s="1" t="s">
        <v>11764</v>
      </c>
      <c r="B21" t="s">
        <v>5146</v>
      </c>
      <c r="C21">
        <v>11</v>
      </c>
    </row>
    <row r="22" spans="1:3">
      <c r="A22" s="1" t="s">
        <v>4043</v>
      </c>
      <c r="B22" t="s">
        <v>4063</v>
      </c>
      <c r="C22">
        <v>51</v>
      </c>
    </row>
    <row r="23" spans="1:3">
      <c r="A23" s="1" t="s">
        <v>6462</v>
      </c>
      <c r="B23" t="s">
        <v>4063</v>
      </c>
      <c r="C23">
        <v>6</v>
      </c>
    </row>
    <row r="24" spans="1:3">
      <c r="A24" s="1" t="s">
        <v>6499</v>
      </c>
      <c r="B24" t="s">
        <v>4063</v>
      </c>
      <c r="C24">
        <v>9</v>
      </c>
    </row>
    <row r="25" spans="1:3">
      <c r="A25" s="1" t="s">
        <v>595</v>
      </c>
      <c r="B25" t="s">
        <v>4063</v>
      </c>
      <c r="C25">
        <v>11</v>
      </c>
    </row>
    <row r="26" spans="1:3">
      <c r="A26" s="1" t="s">
        <v>7560</v>
      </c>
      <c r="B26" t="s">
        <v>4063</v>
      </c>
      <c r="C26">
        <v>17</v>
      </c>
    </row>
    <row r="27" spans="1:3">
      <c r="A27" s="1" t="s">
        <v>8566</v>
      </c>
      <c r="B27" t="s">
        <v>4063</v>
      </c>
      <c r="C27">
        <v>30</v>
      </c>
    </row>
    <row r="28" spans="1:3">
      <c r="A28" s="1" t="s">
        <v>8264</v>
      </c>
      <c r="B28" t="s">
        <v>4063</v>
      </c>
      <c r="C28">
        <v>26</v>
      </c>
    </row>
    <row r="29" spans="1:3">
      <c r="A29" s="1" t="s">
        <v>8982</v>
      </c>
      <c r="B29" t="s">
        <v>4063</v>
      </c>
      <c r="C29">
        <v>21</v>
      </c>
    </row>
    <row r="30" spans="1:3">
      <c r="A30" s="1" t="s">
        <v>9632</v>
      </c>
      <c r="B30" t="s">
        <v>4063</v>
      </c>
      <c r="C30">
        <v>32</v>
      </c>
    </row>
    <row r="31" spans="1:3">
      <c r="A31" s="1" t="s">
        <v>10691</v>
      </c>
      <c r="B31" t="s">
        <v>4063</v>
      </c>
      <c r="C31">
        <v>12</v>
      </c>
    </row>
    <row r="32" spans="1:3">
      <c r="A32" s="1" t="s">
        <v>10971</v>
      </c>
      <c r="B32" t="s">
        <v>4063</v>
      </c>
      <c r="C32">
        <v>18</v>
      </c>
    </row>
    <row r="33" spans="1:3">
      <c r="A33" s="1" t="s">
        <v>12000</v>
      </c>
      <c r="B33" t="s">
        <v>4063</v>
      </c>
      <c r="C33">
        <v>17</v>
      </c>
    </row>
    <row r="34" spans="1:3">
      <c r="A34" s="1" t="s">
        <v>12250</v>
      </c>
      <c r="B34" t="s">
        <v>4063</v>
      </c>
      <c r="C34">
        <v>32</v>
      </c>
    </row>
    <row r="35" spans="1:3">
      <c r="A35" s="1" t="s">
        <v>12324</v>
      </c>
      <c r="B35" t="s">
        <v>4063</v>
      </c>
      <c r="C35">
        <v>15</v>
      </c>
    </row>
    <row r="36" spans="1:3">
      <c r="A36" s="1" t="s">
        <v>11451</v>
      </c>
      <c r="B36" t="s">
        <v>4070</v>
      </c>
      <c r="C36">
        <v>38</v>
      </c>
    </row>
    <row r="37" spans="1:3">
      <c r="A37" s="1" t="s">
        <v>8237</v>
      </c>
      <c r="B37" t="s">
        <v>4074</v>
      </c>
      <c r="C37">
        <v>19</v>
      </c>
    </row>
    <row r="38" spans="1:3">
      <c r="A38" s="1" t="s">
        <v>10787</v>
      </c>
      <c r="B38" t="s">
        <v>4074</v>
      </c>
      <c r="C38">
        <v>28</v>
      </c>
    </row>
    <row r="39" spans="1:3">
      <c r="A39" s="1" t="s">
        <v>12396</v>
      </c>
      <c r="B39" t="s">
        <v>4074</v>
      </c>
      <c r="C39">
        <v>40</v>
      </c>
    </row>
    <row r="40" spans="1:3">
      <c r="A40" s="1" t="s">
        <v>7054</v>
      </c>
      <c r="B40" t="s">
        <v>4076</v>
      </c>
      <c r="C40">
        <v>39</v>
      </c>
    </row>
    <row r="41" spans="1:3">
      <c r="A41" s="1" t="s">
        <v>7964</v>
      </c>
      <c r="B41" t="s">
        <v>4076</v>
      </c>
      <c r="C41">
        <v>12</v>
      </c>
    </row>
    <row r="42" spans="1:3">
      <c r="A42" s="1" t="s">
        <v>9387</v>
      </c>
      <c r="B42" t="s">
        <v>4076</v>
      </c>
      <c r="C42">
        <v>34</v>
      </c>
    </row>
    <row r="43" spans="1:3">
      <c r="A43" s="1" t="s">
        <v>10713</v>
      </c>
      <c r="B43" t="s">
        <v>4076</v>
      </c>
      <c r="C43">
        <v>10</v>
      </c>
    </row>
    <row r="44" spans="1:3">
      <c r="A44" s="1" t="s">
        <v>12018</v>
      </c>
      <c r="B44" t="s">
        <v>4076</v>
      </c>
      <c r="C44">
        <v>25</v>
      </c>
    </row>
    <row r="45" spans="1:3">
      <c r="A45" s="1" t="s">
        <v>7353</v>
      </c>
      <c r="B45" t="s">
        <v>4079</v>
      </c>
      <c r="C45">
        <v>36</v>
      </c>
    </row>
    <row r="46" spans="1:3">
      <c r="A46" s="1" t="s">
        <v>8077</v>
      </c>
      <c r="B46" t="s">
        <v>4079</v>
      </c>
      <c r="C46">
        <v>25</v>
      </c>
    </row>
    <row r="47" spans="1:3">
      <c r="A47" s="1" t="s">
        <v>8671</v>
      </c>
      <c r="B47" t="s">
        <v>4079</v>
      </c>
      <c r="C47">
        <v>19</v>
      </c>
    </row>
    <row r="48" spans="1:3">
      <c r="A48" s="1" t="s">
        <v>10265</v>
      </c>
      <c r="B48" t="s">
        <v>4079</v>
      </c>
      <c r="C48">
        <v>19</v>
      </c>
    </row>
    <row r="49" spans="1:3">
      <c r="A49" s="1" t="s">
        <v>10559</v>
      </c>
      <c r="B49" t="s">
        <v>4079</v>
      </c>
      <c r="C49">
        <v>31</v>
      </c>
    </row>
    <row r="50" spans="1:3">
      <c r="A50" s="1" t="s">
        <v>10573</v>
      </c>
      <c r="B50" t="s">
        <v>4079</v>
      </c>
      <c r="C50">
        <v>9</v>
      </c>
    </row>
    <row r="51" spans="1:3">
      <c r="A51" s="1" t="s">
        <v>11299</v>
      </c>
      <c r="B51" t="s">
        <v>4079</v>
      </c>
      <c r="C51">
        <v>64</v>
      </c>
    </row>
    <row r="52" spans="1:3">
      <c r="A52" s="1" t="s">
        <v>7516</v>
      </c>
      <c r="B52" t="s">
        <v>4082</v>
      </c>
      <c r="C52">
        <v>39</v>
      </c>
    </row>
    <row r="53" spans="1:3">
      <c r="A53" s="1" t="s">
        <v>8896</v>
      </c>
      <c r="B53" t="s">
        <v>4082</v>
      </c>
      <c r="C53">
        <v>13</v>
      </c>
    </row>
    <row r="54" spans="1:3">
      <c r="A54" s="1" t="s">
        <v>8998</v>
      </c>
      <c r="B54" t="s">
        <v>4082</v>
      </c>
      <c r="C54">
        <v>28</v>
      </c>
    </row>
    <row r="55" spans="1:3">
      <c r="A55" s="1" t="s">
        <v>11057</v>
      </c>
      <c r="B55" t="s">
        <v>4082</v>
      </c>
      <c r="C55">
        <v>52</v>
      </c>
    </row>
    <row r="56" spans="1:3">
      <c r="A56" s="1" t="s">
        <v>11087</v>
      </c>
      <c r="B56" t="s">
        <v>4082</v>
      </c>
      <c r="C56">
        <v>14</v>
      </c>
    </row>
    <row r="57" spans="1:3">
      <c r="A57" s="1" t="s">
        <v>12390</v>
      </c>
      <c r="B57" t="s">
        <v>4082</v>
      </c>
      <c r="C57">
        <v>13</v>
      </c>
    </row>
    <row r="58" spans="1:3">
      <c r="A58" s="1" t="s">
        <v>3671</v>
      </c>
      <c r="B58" t="s">
        <v>4084</v>
      </c>
      <c r="C58">
        <v>44</v>
      </c>
    </row>
    <row r="59" spans="1:3">
      <c r="A59" s="1" t="s">
        <v>5764</v>
      </c>
      <c r="B59" t="s">
        <v>4084</v>
      </c>
      <c r="C59">
        <v>17</v>
      </c>
    </row>
    <row r="60" spans="1:3">
      <c r="A60" s="1" t="s">
        <v>7968</v>
      </c>
      <c r="B60" t="s">
        <v>4084</v>
      </c>
      <c r="C60">
        <v>44</v>
      </c>
    </row>
    <row r="61" spans="1:3">
      <c r="A61" s="1" t="s">
        <v>8306</v>
      </c>
      <c r="B61" t="s">
        <v>4084</v>
      </c>
      <c r="C61">
        <v>10</v>
      </c>
    </row>
    <row r="62" spans="1:3">
      <c r="A62" s="1" t="s">
        <v>8920</v>
      </c>
      <c r="B62" t="s">
        <v>4084</v>
      </c>
      <c r="C62">
        <v>27</v>
      </c>
    </row>
    <row r="63" spans="1:3">
      <c r="A63" s="1" t="s">
        <v>10555</v>
      </c>
      <c r="B63" t="s">
        <v>4084</v>
      </c>
      <c r="C63">
        <v>26</v>
      </c>
    </row>
    <row r="64" spans="1:3">
      <c r="A64" s="1" t="s">
        <v>11276</v>
      </c>
      <c r="B64" t="s">
        <v>4084</v>
      </c>
      <c r="C64">
        <v>6</v>
      </c>
    </row>
    <row r="65" spans="1:3">
      <c r="A65" s="1" t="s">
        <v>11511</v>
      </c>
      <c r="B65" t="s">
        <v>4084</v>
      </c>
      <c r="C65">
        <v>34</v>
      </c>
    </row>
    <row r="66" spans="1:3">
      <c r="A66" s="1" t="s">
        <v>2395</v>
      </c>
      <c r="B66" t="s">
        <v>4088</v>
      </c>
      <c r="C66">
        <v>17</v>
      </c>
    </row>
    <row r="67" spans="1:3">
      <c r="A67" s="1" t="s">
        <v>6613</v>
      </c>
      <c r="B67" t="s">
        <v>4088</v>
      </c>
      <c r="C67">
        <v>27</v>
      </c>
    </row>
    <row r="68" spans="1:3">
      <c r="A68" s="1" t="s">
        <v>8213</v>
      </c>
      <c r="B68" t="s">
        <v>4088</v>
      </c>
      <c r="C68">
        <v>12</v>
      </c>
    </row>
    <row r="69" spans="1:3">
      <c r="A69" s="1" t="s">
        <v>8994</v>
      </c>
      <c r="B69" t="s">
        <v>4088</v>
      </c>
      <c r="C69">
        <v>2</v>
      </c>
    </row>
    <row r="70" spans="1:3">
      <c r="A70" s="1" t="s">
        <v>8755</v>
      </c>
      <c r="B70" t="s">
        <v>4088</v>
      </c>
      <c r="C70">
        <v>12</v>
      </c>
    </row>
    <row r="71" spans="1:3">
      <c r="A71" s="1" t="s">
        <v>10753</v>
      </c>
      <c r="B71" t="s">
        <v>4088</v>
      </c>
      <c r="C71">
        <v>39</v>
      </c>
    </row>
    <row r="72" spans="1:3">
      <c r="A72" s="1" t="s">
        <v>10559</v>
      </c>
      <c r="B72" t="s">
        <v>4088</v>
      </c>
      <c r="C72">
        <v>35</v>
      </c>
    </row>
    <row r="73" spans="1:3">
      <c r="A73" s="1" t="s">
        <v>5900</v>
      </c>
      <c r="B73" t="s">
        <v>4088</v>
      </c>
      <c r="C73">
        <v>8</v>
      </c>
    </row>
    <row r="74" spans="1:3">
      <c r="A74" s="1" t="s">
        <v>11390</v>
      </c>
      <c r="B74" t="s">
        <v>4088</v>
      </c>
      <c r="C74">
        <v>14</v>
      </c>
    </row>
    <row r="75" spans="1:3">
      <c r="A75" s="1" t="s">
        <v>11455</v>
      </c>
      <c r="B75" t="s">
        <v>4088</v>
      </c>
      <c r="C75">
        <v>31</v>
      </c>
    </row>
    <row r="76" spans="1:3">
      <c r="A76" s="1" t="s">
        <v>560</v>
      </c>
      <c r="B76" t="s">
        <v>4092</v>
      </c>
      <c r="C76">
        <v>39</v>
      </c>
    </row>
    <row r="77" spans="1:3">
      <c r="A77" s="1" t="s">
        <v>4423</v>
      </c>
      <c r="B77" t="s">
        <v>4092</v>
      </c>
      <c r="C77">
        <v>20</v>
      </c>
    </row>
    <row r="78" spans="1:3">
      <c r="A78" s="1" t="s">
        <v>5605</v>
      </c>
      <c r="B78" t="s">
        <v>4092</v>
      </c>
      <c r="C78">
        <v>25</v>
      </c>
    </row>
    <row r="79" spans="1:3">
      <c r="A79" s="1" t="s">
        <v>8755</v>
      </c>
      <c r="B79" t="s">
        <v>4092</v>
      </c>
      <c r="C79">
        <v>12</v>
      </c>
    </row>
    <row r="80" spans="1:3">
      <c r="A80" s="1" t="s">
        <v>4054</v>
      </c>
      <c r="B80" t="s">
        <v>4092</v>
      </c>
      <c r="C80">
        <v>27</v>
      </c>
    </row>
    <row r="81" spans="1:3">
      <c r="A81" s="1" t="s">
        <v>12363</v>
      </c>
      <c r="B81" t="s">
        <v>4092</v>
      </c>
      <c r="C81">
        <v>18</v>
      </c>
    </row>
    <row r="82" spans="1:3">
      <c r="A82" s="1" t="s">
        <v>5753</v>
      </c>
      <c r="B82" t="s">
        <v>4097</v>
      </c>
      <c r="C82">
        <v>16</v>
      </c>
    </row>
    <row r="83" spans="1:3">
      <c r="A83" s="1" t="s">
        <v>6200</v>
      </c>
      <c r="B83" t="s">
        <v>4097</v>
      </c>
      <c r="C83">
        <v>30</v>
      </c>
    </row>
    <row r="84" spans="1:3">
      <c r="A84" s="1" t="s">
        <v>6665</v>
      </c>
      <c r="B84" t="s">
        <v>4097</v>
      </c>
      <c r="C84">
        <v>14</v>
      </c>
    </row>
    <row r="85" spans="1:3">
      <c r="A85" s="1" t="s">
        <v>7607</v>
      </c>
      <c r="B85" t="s">
        <v>4097</v>
      </c>
      <c r="C85">
        <v>32</v>
      </c>
    </row>
    <row r="86" spans="1:3">
      <c r="A86" s="1" t="s">
        <v>7820</v>
      </c>
      <c r="B86" t="s">
        <v>4097</v>
      </c>
      <c r="C86">
        <v>16</v>
      </c>
    </row>
    <row r="87" spans="1:3">
      <c r="A87" s="1" t="s">
        <v>8008</v>
      </c>
      <c r="B87" t="s">
        <v>4097</v>
      </c>
      <c r="C87">
        <v>12</v>
      </c>
    </row>
    <row r="88" spans="1:3">
      <c r="A88" s="1" t="s">
        <v>8072</v>
      </c>
      <c r="B88" t="s">
        <v>4097</v>
      </c>
      <c r="C88">
        <v>45</v>
      </c>
    </row>
    <row r="89" spans="1:3">
      <c r="A89" s="1" t="s">
        <v>8283</v>
      </c>
      <c r="B89" t="s">
        <v>4097</v>
      </c>
      <c r="C89">
        <v>12</v>
      </c>
    </row>
    <row r="90" spans="1:3">
      <c r="A90" s="1" t="s">
        <v>8442</v>
      </c>
      <c r="B90" t="s">
        <v>4097</v>
      </c>
      <c r="C90">
        <v>19</v>
      </c>
    </row>
    <row r="91" spans="1:3">
      <c r="A91" s="1" t="s">
        <v>8461</v>
      </c>
      <c r="B91" t="s">
        <v>4097</v>
      </c>
      <c r="C91">
        <v>14</v>
      </c>
    </row>
    <row r="92" spans="1:3">
      <c r="A92" s="1" t="s">
        <v>8560</v>
      </c>
      <c r="B92" t="s">
        <v>4097</v>
      </c>
      <c r="C92">
        <v>47</v>
      </c>
    </row>
    <row r="93" spans="1:3">
      <c r="A93" s="1" t="s">
        <v>8681</v>
      </c>
      <c r="B93" t="s">
        <v>4097</v>
      </c>
      <c r="C93">
        <v>46</v>
      </c>
    </row>
    <row r="94" spans="1:3">
      <c r="A94" s="1" t="s">
        <v>8728</v>
      </c>
      <c r="B94" t="s">
        <v>4097</v>
      </c>
      <c r="C94">
        <v>47</v>
      </c>
    </row>
    <row r="95" spans="1:3">
      <c r="A95" s="1" t="s">
        <v>8881</v>
      </c>
      <c r="B95" t="s">
        <v>4097</v>
      </c>
      <c r="C95">
        <v>9</v>
      </c>
    </row>
    <row r="96" spans="1:3">
      <c r="A96" s="1" t="s">
        <v>8901</v>
      </c>
      <c r="B96" t="s">
        <v>4097</v>
      </c>
      <c r="C96">
        <v>16</v>
      </c>
    </row>
    <row r="97" spans="1:3">
      <c r="A97" s="1" t="s">
        <v>8942</v>
      </c>
      <c r="B97" t="s">
        <v>4097</v>
      </c>
      <c r="C97">
        <v>14</v>
      </c>
    </row>
    <row r="98" spans="1:3">
      <c r="A98" s="1" t="s">
        <v>9297</v>
      </c>
      <c r="B98" t="s">
        <v>4097</v>
      </c>
      <c r="C98">
        <v>27</v>
      </c>
    </row>
    <row r="99" spans="1:3">
      <c r="A99" s="1" t="s">
        <v>9396</v>
      </c>
      <c r="B99" t="s">
        <v>4097</v>
      </c>
      <c r="C99">
        <v>35</v>
      </c>
    </row>
    <row r="100" spans="1:3">
      <c r="A100" s="1" t="s">
        <v>9747</v>
      </c>
      <c r="B100" t="s">
        <v>4097</v>
      </c>
      <c r="C100">
        <v>19</v>
      </c>
    </row>
    <row r="101" spans="1:3">
      <c r="A101" s="1" t="s">
        <v>10506</v>
      </c>
      <c r="B101" t="s">
        <v>4097</v>
      </c>
      <c r="C101">
        <v>40</v>
      </c>
    </row>
    <row r="102" spans="1:3">
      <c r="A102" s="1" t="s">
        <v>10587</v>
      </c>
      <c r="B102" t="s">
        <v>4097</v>
      </c>
      <c r="C102">
        <v>50</v>
      </c>
    </row>
    <row r="103" spans="1:3">
      <c r="A103" s="1" t="s">
        <v>10621</v>
      </c>
      <c r="B103" t="s">
        <v>4097</v>
      </c>
      <c r="C103">
        <v>20</v>
      </c>
    </row>
    <row r="104" spans="1:3">
      <c r="A104" s="1" t="s">
        <v>10707</v>
      </c>
      <c r="B104" t="s">
        <v>4097</v>
      </c>
      <c r="C104">
        <v>13</v>
      </c>
    </row>
    <row r="105" spans="1:3">
      <c r="A105" s="1" t="s">
        <v>10928</v>
      </c>
      <c r="B105" t="s">
        <v>4097</v>
      </c>
      <c r="C105">
        <v>52</v>
      </c>
    </row>
    <row r="106" spans="1:3">
      <c r="A106" s="1" t="s">
        <v>11265</v>
      </c>
      <c r="B106" t="s">
        <v>4097</v>
      </c>
      <c r="C106">
        <v>47</v>
      </c>
    </row>
    <row r="107" spans="1:3">
      <c r="A107" s="1" t="s">
        <v>11282</v>
      </c>
      <c r="B107" t="s">
        <v>4097</v>
      </c>
      <c r="C107">
        <v>13</v>
      </c>
    </row>
    <row r="108" spans="1:3">
      <c r="A108" s="1" t="s">
        <v>11424</v>
      </c>
      <c r="B108" t="s">
        <v>4097</v>
      </c>
      <c r="C108">
        <v>20</v>
      </c>
    </row>
    <row r="109" spans="1:3">
      <c r="A109" s="1" t="s">
        <v>11521</v>
      </c>
      <c r="B109" t="s">
        <v>4097</v>
      </c>
      <c r="C109">
        <v>65</v>
      </c>
    </row>
    <row r="110" spans="1:3">
      <c r="A110" s="1" t="s">
        <v>11528</v>
      </c>
      <c r="B110" t="s">
        <v>4097</v>
      </c>
      <c r="C110">
        <v>27</v>
      </c>
    </row>
    <row r="111" spans="1:3">
      <c r="A111" s="1" t="s">
        <v>12161</v>
      </c>
      <c r="B111" t="s">
        <v>4097</v>
      </c>
      <c r="C111">
        <v>44</v>
      </c>
    </row>
    <row r="112" spans="1:3">
      <c r="A112" s="1" t="s">
        <v>5172</v>
      </c>
      <c r="B112" t="s">
        <v>4101</v>
      </c>
      <c r="C112">
        <v>29</v>
      </c>
    </row>
    <row r="113" spans="1:3">
      <c r="A113" s="1" t="s">
        <v>8012</v>
      </c>
      <c r="B113" t="s">
        <v>4101</v>
      </c>
      <c r="C113">
        <v>22</v>
      </c>
    </row>
    <row r="114" spans="1:3">
      <c r="A114" s="1" t="s">
        <v>8810</v>
      </c>
      <c r="B114" t="s">
        <v>4101</v>
      </c>
      <c r="C114">
        <v>42</v>
      </c>
    </row>
    <row r="115" spans="1:3">
      <c r="A115" s="1" t="s">
        <v>10403</v>
      </c>
      <c r="B115" t="s">
        <v>4101</v>
      </c>
      <c r="C115">
        <v>30</v>
      </c>
    </row>
    <row r="116" spans="1:3">
      <c r="A116" s="1" t="s">
        <v>10794</v>
      </c>
      <c r="B116" t="s">
        <v>4101</v>
      </c>
      <c r="C116">
        <v>19</v>
      </c>
    </row>
    <row r="117" spans="1:3">
      <c r="A117" s="1" t="s">
        <v>3286</v>
      </c>
      <c r="B117" t="s">
        <v>4101</v>
      </c>
      <c r="C117">
        <v>35</v>
      </c>
    </row>
    <row r="118" spans="1:3">
      <c r="A118" s="1" t="s">
        <v>4206</v>
      </c>
      <c r="B118" t="s">
        <v>4105</v>
      </c>
      <c r="C118">
        <v>14</v>
      </c>
    </row>
    <row r="119" spans="1:3">
      <c r="A119" s="1" t="s">
        <v>6470</v>
      </c>
      <c r="B119" t="s">
        <v>4105</v>
      </c>
      <c r="C119">
        <v>20</v>
      </c>
    </row>
    <row r="120" spans="1:3">
      <c r="A120" s="1" t="s">
        <v>3671</v>
      </c>
      <c r="B120" t="s">
        <v>4105</v>
      </c>
      <c r="C120">
        <v>19</v>
      </c>
    </row>
    <row r="121" spans="1:3">
      <c r="A121" s="1" t="s">
        <v>6499</v>
      </c>
      <c r="B121" t="s">
        <v>4105</v>
      </c>
      <c r="C121">
        <v>31</v>
      </c>
    </row>
    <row r="122" spans="1:3">
      <c r="A122" s="1" t="s">
        <v>7312</v>
      </c>
      <c r="B122" t="s">
        <v>4105</v>
      </c>
      <c r="C122">
        <v>26</v>
      </c>
    </row>
    <row r="123" spans="1:3">
      <c r="A123" s="1" t="s">
        <v>7840</v>
      </c>
      <c r="B123" t="s">
        <v>4105</v>
      </c>
      <c r="C123">
        <v>10</v>
      </c>
    </row>
    <row r="124" spans="1:3">
      <c r="A124" s="1" t="s">
        <v>8099</v>
      </c>
      <c r="B124" t="s">
        <v>4105</v>
      </c>
      <c r="C124">
        <v>21</v>
      </c>
    </row>
    <row r="125" spans="1:3">
      <c r="A125" s="1" t="s">
        <v>5341</v>
      </c>
      <c r="B125" t="s">
        <v>4105</v>
      </c>
      <c r="C125">
        <v>22</v>
      </c>
    </row>
    <row r="126" spans="1:3">
      <c r="A126" s="1" t="s">
        <v>8229</v>
      </c>
      <c r="B126" t="s">
        <v>4105</v>
      </c>
      <c r="C126">
        <v>45</v>
      </c>
    </row>
    <row r="127" spans="1:3">
      <c r="A127" s="1" t="s">
        <v>9003</v>
      </c>
      <c r="B127" t="s">
        <v>4105</v>
      </c>
      <c r="C127">
        <v>48</v>
      </c>
    </row>
    <row r="128" spans="1:3">
      <c r="A128" s="1" t="s">
        <v>10319</v>
      </c>
      <c r="B128" t="s">
        <v>4105</v>
      </c>
      <c r="C128">
        <v>13</v>
      </c>
    </row>
    <row r="129" spans="1:3">
      <c r="A129" s="1" t="s">
        <v>6962</v>
      </c>
      <c r="B129" t="s">
        <v>4105</v>
      </c>
      <c r="C129">
        <v>19</v>
      </c>
    </row>
    <row r="130" spans="1:3">
      <c r="A130" s="1" t="s">
        <v>6159</v>
      </c>
      <c r="B130" t="s">
        <v>4105</v>
      </c>
      <c r="C130">
        <v>26</v>
      </c>
    </row>
    <row r="131" spans="1:3">
      <c r="A131" s="1" t="s">
        <v>12172</v>
      </c>
      <c r="B131" t="s">
        <v>4105</v>
      </c>
      <c r="C131">
        <v>13</v>
      </c>
    </row>
    <row r="132" spans="1:3">
      <c r="A132" s="1" t="s">
        <v>12370</v>
      </c>
      <c r="B132" t="s">
        <v>4105</v>
      </c>
      <c r="C132">
        <v>18</v>
      </c>
    </row>
    <row r="133" spans="1:3">
      <c r="A133" s="1" t="s">
        <v>5803</v>
      </c>
      <c r="B133" t="s">
        <v>4109</v>
      </c>
      <c r="C133">
        <v>16</v>
      </c>
    </row>
    <row r="134" spans="1:3">
      <c r="A134" s="1" t="s">
        <v>7511</v>
      </c>
      <c r="B134" t="s">
        <v>4109</v>
      </c>
      <c r="C134">
        <v>24</v>
      </c>
    </row>
    <row r="135" spans="1:3">
      <c r="A135" s="1" t="s">
        <v>8052</v>
      </c>
      <c r="B135" t="s">
        <v>4109</v>
      </c>
      <c r="C135">
        <v>47</v>
      </c>
    </row>
    <row r="136" spans="1:3">
      <c r="A136" s="1" t="s">
        <v>8302</v>
      </c>
      <c r="B136" t="s">
        <v>4109</v>
      </c>
      <c r="C136">
        <v>50</v>
      </c>
    </row>
    <row r="137" spans="1:3">
      <c r="A137" s="1" t="s">
        <v>9406</v>
      </c>
      <c r="B137" t="s">
        <v>4109</v>
      </c>
      <c r="C137">
        <v>14</v>
      </c>
    </row>
    <row r="138" spans="1:3">
      <c r="A138" s="1" t="s">
        <v>9578</v>
      </c>
      <c r="B138" t="s">
        <v>4109</v>
      </c>
      <c r="C138">
        <v>33</v>
      </c>
    </row>
    <row r="139" spans="1:3">
      <c r="A139" s="1" t="s">
        <v>10242</v>
      </c>
      <c r="B139" t="s">
        <v>4109</v>
      </c>
      <c r="C139">
        <v>38</v>
      </c>
    </row>
    <row r="140" spans="1:3">
      <c r="A140" s="1" t="s">
        <v>10562</v>
      </c>
      <c r="B140" t="s">
        <v>4109</v>
      </c>
      <c r="C140">
        <v>42</v>
      </c>
    </row>
    <row r="141" spans="1:3">
      <c r="A141" s="1" t="s">
        <v>11008</v>
      </c>
      <c r="B141" t="s">
        <v>4109</v>
      </c>
      <c r="C141">
        <v>15</v>
      </c>
    </row>
    <row r="142" spans="1:3">
      <c r="A142" s="1" t="s">
        <v>11171</v>
      </c>
      <c r="B142" t="s">
        <v>4109</v>
      </c>
      <c r="C142">
        <v>24</v>
      </c>
    </row>
    <row r="143" spans="1:3">
      <c r="A143" s="1" t="s">
        <v>11393</v>
      </c>
      <c r="B143" t="s">
        <v>4109</v>
      </c>
      <c r="C143">
        <v>16</v>
      </c>
    </row>
    <row r="144" spans="1:3">
      <c r="A144" s="1" t="s">
        <v>11410</v>
      </c>
      <c r="B144" t="s">
        <v>4109</v>
      </c>
      <c r="C144">
        <v>20</v>
      </c>
    </row>
    <row r="145" spans="1:3">
      <c r="A145" s="1" t="s">
        <v>11441</v>
      </c>
      <c r="B145" t="s">
        <v>4109</v>
      </c>
      <c r="C145">
        <v>31</v>
      </c>
    </row>
    <row r="146" spans="1:3">
      <c r="A146" s="1" t="s">
        <v>5900</v>
      </c>
      <c r="B146" t="s">
        <v>4109</v>
      </c>
      <c r="C146">
        <v>9</v>
      </c>
    </row>
    <row r="147" spans="1:3">
      <c r="A147" s="1" t="s">
        <v>12292</v>
      </c>
      <c r="B147" t="s">
        <v>4109</v>
      </c>
      <c r="C147">
        <v>26</v>
      </c>
    </row>
    <row r="148" spans="1:3">
      <c r="A148" s="1" t="s">
        <v>2949</v>
      </c>
      <c r="B148" t="s">
        <v>4113</v>
      </c>
      <c r="C148">
        <v>18</v>
      </c>
    </row>
    <row r="149" spans="1:3">
      <c r="A149" s="1" t="s">
        <v>3286</v>
      </c>
      <c r="B149" t="s">
        <v>4113</v>
      </c>
      <c r="C149">
        <v>43</v>
      </c>
    </row>
    <row r="150" spans="1:3">
      <c r="A150" s="1" t="s">
        <v>8423</v>
      </c>
      <c r="B150" t="s">
        <v>4113</v>
      </c>
      <c r="C150">
        <v>11</v>
      </c>
    </row>
    <row r="151" spans="1:3">
      <c r="A151" s="1" t="s">
        <v>8636</v>
      </c>
      <c r="B151" t="s">
        <v>4113</v>
      </c>
      <c r="C151">
        <v>28</v>
      </c>
    </row>
    <row r="152" spans="1:3">
      <c r="A152" s="1" t="s">
        <v>9763</v>
      </c>
      <c r="B152" t="s">
        <v>4113</v>
      </c>
      <c r="C152">
        <v>3</v>
      </c>
    </row>
    <row r="153" spans="1:3">
      <c r="A153" s="1" t="s">
        <v>10502</v>
      </c>
      <c r="B153" t="s">
        <v>4113</v>
      </c>
      <c r="C153">
        <v>10</v>
      </c>
    </row>
    <row r="154" spans="1:3">
      <c r="A154" s="1" t="s">
        <v>10530</v>
      </c>
      <c r="B154" t="s">
        <v>4113</v>
      </c>
      <c r="C154">
        <v>36</v>
      </c>
    </row>
    <row r="155" spans="1:3">
      <c r="A155" s="1" t="s">
        <v>10774</v>
      </c>
      <c r="B155" t="s">
        <v>4113</v>
      </c>
      <c r="C155">
        <v>18</v>
      </c>
    </row>
    <row r="156" spans="1:3">
      <c r="A156" s="1" t="s">
        <v>10917</v>
      </c>
      <c r="B156" t="s">
        <v>4113</v>
      </c>
      <c r="C156">
        <v>11</v>
      </c>
    </row>
    <row r="157" spans="1:3">
      <c r="A157" s="1" t="s">
        <v>11005</v>
      </c>
      <c r="B157" t="s">
        <v>4113</v>
      </c>
      <c r="C157">
        <v>32</v>
      </c>
    </row>
    <row r="158" spans="1:3">
      <c r="A158" s="1" t="s">
        <v>11011</v>
      </c>
      <c r="B158" t="s">
        <v>4113</v>
      </c>
      <c r="C158">
        <v>49</v>
      </c>
    </row>
    <row r="159" spans="1:3">
      <c r="A159" s="1" t="s">
        <v>11134</v>
      </c>
      <c r="B159" t="s">
        <v>4113</v>
      </c>
      <c r="C159">
        <v>21</v>
      </c>
    </row>
    <row r="160" spans="1:3">
      <c r="A160" s="1" t="s">
        <v>11484</v>
      </c>
      <c r="B160" t="s">
        <v>4113</v>
      </c>
      <c r="C160">
        <v>3</v>
      </c>
    </row>
    <row r="161" spans="1:3">
      <c r="A161" s="1" t="s">
        <v>9578</v>
      </c>
      <c r="B161" t="s">
        <v>4113</v>
      </c>
      <c r="C161">
        <v>31</v>
      </c>
    </row>
    <row r="162" spans="1:3">
      <c r="A162" s="1" t="s">
        <v>11789</v>
      </c>
      <c r="B162" t="s">
        <v>4113</v>
      </c>
      <c r="C162">
        <v>18</v>
      </c>
    </row>
    <row r="163" spans="1:3">
      <c r="A163" s="1" t="s">
        <v>11903</v>
      </c>
      <c r="B163" t="s">
        <v>4113</v>
      </c>
      <c r="C163">
        <v>42</v>
      </c>
    </row>
    <row r="164" spans="1:3">
      <c r="A164" s="1" t="s">
        <v>11954</v>
      </c>
      <c r="B164" t="s">
        <v>4113</v>
      </c>
      <c r="C164">
        <v>29</v>
      </c>
    </row>
    <row r="165" spans="1:3">
      <c r="A165" s="1" t="s">
        <v>12167</v>
      </c>
      <c r="B165" t="s">
        <v>4113</v>
      </c>
      <c r="C165">
        <v>47</v>
      </c>
    </row>
    <row r="166" spans="1:3">
      <c r="A166" s="1" t="s">
        <v>12268</v>
      </c>
      <c r="B166" t="s">
        <v>4113</v>
      </c>
      <c r="C166">
        <v>46</v>
      </c>
    </row>
    <row r="167" spans="1:3">
      <c r="A167" s="1" t="s">
        <v>595</v>
      </c>
      <c r="B167" t="s">
        <v>4116</v>
      </c>
      <c r="C167">
        <v>44</v>
      </c>
    </row>
    <row r="168" spans="1:3">
      <c r="A168" s="1" t="s">
        <v>5744</v>
      </c>
      <c r="B168" t="s">
        <v>4116</v>
      </c>
      <c r="C168">
        <v>8</v>
      </c>
    </row>
    <row r="169" spans="1:3">
      <c r="A169" s="1" t="s">
        <v>6159</v>
      </c>
      <c r="B169" t="s">
        <v>4116</v>
      </c>
      <c r="C169">
        <v>28</v>
      </c>
    </row>
    <row r="170" spans="1:3">
      <c r="A170" s="1" t="s">
        <v>6649</v>
      </c>
      <c r="B170" t="s">
        <v>4116</v>
      </c>
      <c r="C170">
        <v>26</v>
      </c>
    </row>
    <row r="171" spans="1:3">
      <c r="A171" s="1" t="s">
        <v>6833</v>
      </c>
      <c r="B171" t="s">
        <v>4116</v>
      </c>
      <c r="C171">
        <v>22</v>
      </c>
    </row>
    <row r="172" spans="1:3">
      <c r="A172" s="1" t="s">
        <v>6864</v>
      </c>
      <c r="B172" t="s">
        <v>4116</v>
      </c>
      <c r="C172">
        <v>27</v>
      </c>
    </row>
    <row r="173" spans="1:3">
      <c r="A173" s="1" t="s">
        <v>6985</v>
      </c>
      <c r="B173" t="s">
        <v>4116</v>
      </c>
      <c r="C173">
        <v>41</v>
      </c>
    </row>
    <row r="174" spans="1:3">
      <c r="A174" s="1" t="s">
        <v>5341</v>
      </c>
      <c r="B174" t="s">
        <v>4116</v>
      </c>
      <c r="C174">
        <v>40</v>
      </c>
    </row>
    <row r="175" spans="1:3">
      <c r="A175" s="1" t="s">
        <v>2311</v>
      </c>
      <c r="B175" t="s">
        <v>4116</v>
      </c>
      <c r="C175">
        <v>37</v>
      </c>
    </row>
    <row r="176" spans="1:3">
      <c r="A176" s="1" t="s">
        <v>7169</v>
      </c>
      <c r="B176" t="s">
        <v>4116</v>
      </c>
      <c r="C176">
        <v>34</v>
      </c>
    </row>
    <row r="177" spans="1:3">
      <c r="A177" s="1" t="s">
        <v>6462</v>
      </c>
      <c r="B177" t="s">
        <v>4116</v>
      </c>
      <c r="C177">
        <v>44</v>
      </c>
    </row>
    <row r="178" spans="1:3">
      <c r="A178" s="1" t="s">
        <v>7532</v>
      </c>
      <c r="B178" t="s">
        <v>4116</v>
      </c>
      <c r="C178">
        <v>41</v>
      </c>
    </row>
    <row r="179" spans="1:3">
      <c r="A179" s="1" t="s">
        <v>8107</v>
      </c>
      <c r="B179" t="s">
        <v>4116</v>
      </c>
      <c r="C179">
        <v>39</v>
      </c>
    </row>
    <row r="180" spans="1:3">
      <c r="A180" s="1" t="s">
        <v>8112</v>
      </c>
      <c r="B180" t="s">
        <v>4116</v>
      </c>
      <c r="C180">
        <v>49</v>
      </c>
    </row>
    <row r="181" spans="1:3">
      <c r="A181" s="1" t="s">
        <v>8326</v>
      </c>
      <c r="B181" t="s">
        <v>4116</v>
      </c>
      <c r="C181">
        <v>7</v>
      </c>
    </row>
    <row r="182" spans="1:3">
      <c r="A182" s="1" t="s">
        <v>8755</v>
      </c>
      <c r="B182" t="s">
        <v>4116</v>
      </c>
      <c r="C182">
        <v>14</v>
      </c>
    </row>
    <row r="183" spans="1:3">
      <c r="A183" s="1" t="s">
        <v>8886</v>
      </c>
      <c r="B183" t="s">
        <v>4116</v>
      </c>
      <c r="C183">
        <v>25</v>
      </c>
    </row>
    <row r="184" spans="1:3">
      <c r="A184" s="1" t="s">
        <v>8935</v>
      </c>
      <c r="B184" t="s">
        <v>4116</v>
      </c>
      <c r="C184">
        <v>26</v>
      </c>
    </row>
    <row r="185" spans="1:3">
      <c r="A185" s="1" t="s">
        <v>8968</v>
      </c>
      <c r="B185" t="s">
        <v>4116</v>
      </c>
      <c r="C185">
        <v>42</v>
      </c>
    </row>
    <row r="186" spans="1:3">
      <c r="A186" s="1" t="s">
        <v>10645</v>
      </c>
      <c r="B186" t="s">
        <v>4116</v>
      </c>
      <c r="C186">
        <v>9</v>
      </c>
    </row>
    <row r="187" spans="1:3">
      <c r="A187" s="1" t="s">
        <v>10741</v>
      </c>
      <c r="B187" t="s">
        <v>4116</v>
      </c>
      <c r="C187">
        <v>19</v>
      </c>
    </row>
    <row r="188" spans="1:3">
      <c r="A188" s="1" t="s">
        <v>10750</v>
      </c>
      <c r="B188" t="s">
        <v>4116</v>
      </c>
      <c r="C188">
        <v>41</v>
      </c>
    </row>
    <row r="189" spans="1:3">
      <c r="A189" s="1" t="s">
        <v>10791</v>
      </c>
      <c r="B189" t="s">
        <v>4116</v>
      </c>
      <c r="C189">
        <v>42</v>
      </c>
    </row>
    <row r="190" spans="1:3">
      <c r="A190" s="1" t="s">
        <v>10893</v>
      </c>
      <c r="B190" t="s">
        <v>4116</v>
      </c>
      <c r="C190">
        <v>51</v>
      </c>
    </row>
    <row r="191" spans="1:3">
      <c r="A191" s="1" t="s">
        <v>11478</v>
      </c>
      <c r="B191" t="s">
        <v>4116</v>
      </c>
      <c r="C191">
        <v>9</v>
      </c>
    </row>
    <row r="192" spans="1:3">
      <c r="A192" s="1" t="s">
        <v>11878</v>
      </c>
      <c r="B192" t="s">
        <v>4116</v>
      </c>
      <c r="C192">
        <v>37</v>
      </c>
    </row>
    <row r="193" spans="1:3">
      <c r="A193" s="1" t="s">
        <v>12140</v>
      </c>
      <c r="B193" t="s">
        <v>4116</v>
      </c>
      <c r="C193">
        <v>33</v>
      </c>
    </row>
    <row r="194" spans="1:3">
      <c r="A194" s="1" t="s">
        <v>12218</v>
      </c>
      <c r="B194" t="s">
        <v>4116</v>
      </c>
      <c r="C194">
        <v>39</v>
      </c>
    </row>
    <row r="195" spans="1:3">
      <c r="A195" s="1" t="s">
        <v>12359</v>
      </c>
      <c r="B195" t="s">
        <v>4116</v>
      </c>
      <c r="C195">
        <v>28</v>
      </c>
    </row>
    <row r="196" spans="1:3">
      <c r="A196" s="1" t="s">
        <v>1294</v>
      </c>
      <c r="B196" t="s">
        <v>1831</v>
      </c>
      <c r="C196">
        <v>41</v>
      </c>
    </row>
    <row r="197" spans="1:3">
      <c r="A197" s="1" t="s">
        <v>1796</v>
      </c>
      <c r="B197" t="s">
        <v>1831</v>
      </c>
      <c r="C197">
        <v>28</v>
      </c>
    </row>
    <row r="198" spans="1:3">
      <c r="A198" s="1" t="s">
        <v>4662</v>
      </c>
      <c r="B198" t="s">
        <v>1831</v>
      </c>
      <c r="C198">
        <v>25</v>
      </c>
    </row>
    <row r="199" spans="1:3">
      <c r="A199" s="1" t="s">
        <v>4885</v>
      </c>
      <c r="B199" t="s">
        <v>1831</v>
      </c>
      <c r="C199">
        <v>2</v>
      </c>
    </row>
    <row r="200" spans="1:3">
      <c r="A200" s="1" t="s">
        <v>4953</v>
      </c>
      <c r="B200" t="s">
        <v>1831</v>
      </c>
      <c r="C200">
        <v>0</v>
      </c>
    </row>
    <row r="201" spans="1:3">
      <c r="A201" s="1" t="s">
        <v>5341</v>
      </c>
      <c r="B201" t="s">
        <v>1831</v>
      </c>
      <c r="C201">
        <v>55</v>
      </c>
    </row>
    <row r="202" spans="1:3">
      <c r="A202" s="1" t="s">
        <v>5886</v>
      </c>
      <c r="B202" t="s">
        <v>1831</v>
      </c>
      <c r="C202">
        <v>31</v>
      </c>
    </row>
    <row r="203" spans="1:3">
      <c r="A203" s="1" t="s">
        <v>7956</v>
      </c>
      <c r="B203" t="s">
        <v>1831</v>
      </c>
      <c r="C203">
        <v>23</v>
      </c>
    </row>
    <row r="204" spans="1:3">
      <c r="A204" s="1" t="s">
        <v>8276</v>
      </c>
      <c r="B204" t="s">
        <v>1831</v>
      </c>
      <c r="C204">
        <v>6</v>
      </c>
    </row>
    <row r="205" spans="1:3">
      <c r="A205" s="1" t="s">
        <v>8563</v>
      </c>
      <c r="B205" t="s">
        <v>1831</v>
      </c>
      <c r="C205">
        <v>5</v>
      </c>
    </row>
    <row r="206" spans="1:3">
      <c r="A206" s="1" t="s">
        <v>8639</v>
      </c>
      <c r="B206" t="s">
        <v>1831</v>
      </c>
      <c r="C206">
        <v>60</v>
      </c>
    </row>
    <row r="207" spans="1:3">
      <c r="A207" s="1" t="s">
        <v>8668</v>
      </c>
      <c r="B207" t="s">
        <v>1831</v>
      </c>
      <c r="C207">
        <v>52</v>
      </c>
    </row>
    <row r="208" spans="1:3">
      <c r="A208" s="1" t="s">
        <v>8705</v>
      </c>
      <c r="B208" t="s">
        <v>1831</v>
      </c>
      <c r="C208">
        <v>41</v>
      </c>
    </row>
    <row r="209" spans="1:3">
      <c r="A209" s="1" t="s">
        <v>8956</v>
      </c>
      <c r="B209" t="s">
        <v>1831</v>
      </c>
      <c r="C209">
        <v>20</v>
      </c>
    </row>
    <row r="210" spans="1:3">
      <c r="A210" s="1" t="s">
        <v>8976</v>
      </c>
      <c r="B210" t="s">
        <v>1831</v>
      </c>
      <c r="C210">
        <v>12</v>
      </c>
    </row>
    <row r="211" spans="1:3">
      <c r="A211" s="1" t="s">
        <v>9123</v>
      </c>
      <c r="B211" t="s">
        <v>1831</v>
      </c>
      <c r="C211">
        <v>7</v>
      </c>
    </row>
    <row r="212" spans="1:3">
      <c r="A212" s="1" t="s">
        <v>10571</v>
      </c>
      <c r="B212" t="s">
        <v>1831</v>
      </c>
      <c r="C212">
        <v>35</v>
      </c>
    </row>
    <row r="213" spans="1:3">
      <c r="A213" s="1" t="s">
        <v>10981</v>
      </c>
      <c r="B213" t="s">
        <v>1831</v>
      </c>
      <c r="C213">
        <v>34</v>
      </c>
    </row>
    <row r="214" spans="1:3">
      <c r="A214" s="1" t="s">
        <v>10993</v>
      </c>
      <c r="B214" t="s">
        <v>1831</v>
      </c>
      <c r="C214">
        <v>53</v>
      </c>
    </row>
    <row r="215" spans="1:3">
      <c r="A215" s="1" t="s">
        <v>11099</v>
      </c>
      <c r="B215" t="s">
        <v>1831</v>
      </c>
      <c r="C215">
        <v>17</v>
      </c>
    </row>
    <row r="216" spans="1:3">
      <c r="A216" s="1" t="s">
        <v>11615</v>
      </c>
      <c r="B216" t="s">
        <v>1831</v>
      </c>
      <c r="C216">
        <v>29</v>
      </c>
    </row>
    <row r="217" spans="1:3">
      <c r="A217" s="1" t="s">
        <v>11760</v>
      </c>
      <c r="B217" t="s">
        <v>1831</v>
      </c>
      <c r="C217">
        <v>8</v>
      </c>
    </row>
    <row r="218" spans="1:3">
      <c r="A218" s="1" t="s">
        <v>11960</v>
      </c>
      <c r="B218" t="s">
        <v>1831</v>
      </c>
      <c r="C218">
        <v>20</v>
      </c>
    </row>
    <row r="219" spans="1:3">
      <c r="A219" s="1" t="s">
        <v>11989</v>
      </c>
      <c r="B219" t="s">
        <v>1831</v>
      </c>
      <c r="C219">
        <v>6</v>
      </c>
    </row>
    <row r="220" spans="1:3">
      <c r="A220" s="1" t="s">
        <v>12128</v>
      </c>
      <c r="B220" t="s">
        <v>1831</v>
      </c>
      <c r="C220">
        <v>18</v>
      </c>
    </row>
    <row r="221" spans="1:3">
      <c r="A221" s="1" t="s">
        <v>12463</v>
      </c>
      <c r="B221" t="s">
        <v>1831</v>
      </c>
      <c r="C221">
        <v>23</v>
      </c>
    </row>
    <row r="222" spans="1:3">
      <c r="A222" s="1" t="s">
        <v>1780</v>
      </c>
      <c r="B222" t="s">
        <v>4122</v>
      </c>
      <c r="C222">
        <v>26</v>
      </c>
    </row>
    <row r="223" spans="1:3">
      <c r="A223" s="1" t="s">
        <v>1796</v>
      </c>
      <c r="B223" t="s">
        <v>4122</v>
      </c>
      <c r="C223">
        <v>54</v>
      </c>
    </row>
    <row r="224" spans="1:3">
      <c r="A224" s="1" t="s">
        <v>2311</v>
      </c>
      <c r="B224" t="s">
        <v>4122</v>
      </c>
      <c r="C224">
        <v>24</v>
      </c>
    </row>
    <row r="225" spans="1:3">
      <c r="A225" s="1" t="s">
        <v>2733</v>
      </c>
      <c r="B225" t="s">
        <v>4122</v>
      </c>
      <c r="C225">
        <v>13</v>
      </c>
    </row>
    <row r="226" spans="1:3">
      <c r="A226" s="1" t="s">
        <v>3286</v>
      </c>
      <c r="B226" t="s">
        <v>4122</v>
      </c>
      <c r="C226">
        <v>32</v>
      </c>
    </row>
    <row r="227" spans="1:3">
      <c r="A227" s="1" t="s">
        <v>3671</v>
      </c>
      <c r="B227" t="s">
        <v>4122</v>
      </c>
      <c r="C227">
        <v>45</v>
      </c>
    </row>
    <row r="228" spans="1:3">
      <c r="A228" s="1" t="s">
        <v>560</v>
      </c>
      <c r="B228" t="s">
        <v>4122</v>
      </c>
      <c r="C228">
        <v>30</v>
      </c>
    </row>
    <row r="229" spans="1:3">
      <c r="A229" s="1" t="s">
        <v>5888</v>
      </c>
      <c r="B229" t="s">
        <v>4122</v>
      </c>
      <c r="C229">
        <v>36</v>
      </c>
    </row>
    <row r="230" spans="1:3">
      <c r="A230" s="1" t="s">
        <v>6050</v>
      </c>
      <c r="B230" t="s">
        <v>4122</v>
      </c>
      <c r="C230">
        <v>30</v>
      </c>
    </row>
    <row r="231" spans="1:3">
      <c r="A231" s="1" t="s">
        <v>6207</v>
      </c>
      <c r="B231" t="s">
        <v>4122</v>
      </c>
      <c r="C231">
        <v>25</v>
      </c>
    </row>
    <row r="232" spans="1:3">
      <c r="A232" s="1" t="s">
        <v>6978</v>
      </c>
      <c r="B232" t="s">
        <v>4122</v>
      </c>
      <c r="C232">
        <v>27</v>
      </c>
    </row>
    <row r="233" spans="1:3">
      <c r="A233" s="1" t="s">
        <v>7630</v>
      </c>
      <c r="B233" t="s">
        <v>4122</v>
      </c>
      <c r="C233">
        <v>50</v>
      </c>
    </row>
    <row r="234" spans="1:3">
      <c r="A234" s="1" t="s">
        <v>8059</v>
      </c>
      <c r="B234" t="s">
        <v>4122</v>
      </c>
      <c r="C234">
        <v>0</v>
      </c>
    </row>
    <row r="235" spans="1:3">
      <c r="A235" s="1" t="s">
        <v>8146</v>
      </c>
      <c r="B235" t="s">
        <v>4122</v>
      </c>
      <c r="C235">
        <v>28</v>
      </c>
    </row>
    <row r="236" spans="1:3">
      <c r="A236" s="1" t="s">
        <v>8243</v>
      </c>
      <c r="B236" t="s">
        <v>4122</v>
      </c>
      <c r="C236">
        <v>7</v>
      </c>
    </row>
    <row r="237" spans="1:3">
      <c r="A237" s="1" t="s">
        <v>5900</v>
      </c>
      <c r="B237" t="s">
        <v>4122</v>
      </c>
      <c r="C237">
        <v>10</v>
      </c>
    </row>
    <row r="238" spans="1:3">
      <c r="A238" s="1" t="s">
        <v>8269</v>
      </c>
      <c r="B238" t="s">
        <v>4122</v>
      </c>
      <c r="C238">
        <v>21</v>
      </c>
    </row>
    <row r="239" spans="1:3">
      <c r="A239" s="1" t="s">
        <v>8279</v>
      </c>
      <c r="B239" t="s">
        <v>4122</v>
      </c>
      <c r="C239">
        <v>60</v>
      </c>
    </row>
    <row r="240" spans="1:3">
      <c r="A240" s="1" t="s">
        <v>8323</v>
      </c>
      <c r="B240" t="s">
        <v>4122</v>
      </c>
      <c r="C240">
        <v>62</v>
      </c>
    </row>
    <row r="241" spans="1:3">
      <c r="A241" s="1" t="s">
        <v>8553</v>
      </c>
      <c r="B241" t="s">
        <v>4122</v>
      </c>
      <c r="C241">
        <v>11</v>
      </c>
    </row>
    <row r="242" spans="1:3">
      <c r="A242" s="1" t="s">
        <v>8557</v>
      </c>
      <c r="B242" t="s">
        <v>4122</v>
      </c>
      <c r="C242">
        <v>11</v>
      </c>
    </row>
    <row r="243" spans="1:3">
      <c r="A243" s="1" t="s">
        <v>8737</v>
      </c>
      <c r="B243" t="s">
        <v>4122</v>
      </c>
      <c r="C243">
        <v>49</v>
      </c>
    </row>
    <row r="244" spans="1:3">
      <c r="A244" s="1" t="s">
        <v>8779</v>
      </c>
      <c r="B244" t="s">
        <v>4122</v>
      </c>
      <c r="C244">
        <v>48</v>
      </c>
    </row>
    <row r="245" spans="1:3">
      <c r="A245" s="1" t="s">
        <v>8907</v>
      </c>
      <c r="B245" t="s">
        <v>4122</v>
      </c>
      <c r="C245">
        <v>26</v>
      </c>
    </row>
    <row r="246" spans="1:3">
      <c r="A246" s="1" t="s">
        <v>9315</v>
      </c>
      <c r="B246" t="s">
        <v>4122</v>
      </c>
      <c r="C246">
        <v>35</v>
      </c>
    </row>
    <row r="247" spans="1:3">
      <c r="A247" s="1" t="s">
        <v>9318</v>
      </c>
      <c r="B247" t="s">
        <v>4122</v>
      </c>
      <c r="C247">
        <v>13</v>
      </c>
    </row>
    <row r="248" spans="1:3">
      <c r="A248" s="1" t="s">
        <v>9495</v>
      </c>
      <c r="B248" t="s">
        <v>4122</v>
      </c>
      <c r="C248">
        <v>30</v>
      </c>
    </row>
    <row r="249" spans="1:3">
      <c r="A249" s="1" t="s">
        <v>10277</v>
      </c>
      <c r="B249" t="s">
        <v>4122</v>
      </c>
      <c r="C249">
        <v>21</v>
      </c>
    </row>
    <row r="250" spans="1:3">
      <c r="A250" s="1" t="s">
        <v>10410</v>
      </c>
      <c r="B250" t="s">
        <v>4122</v>
      </c>
      <c r="C250">
        <v>17</v>
      </c>
    </row>
    <row r="251" spans="1:3">
      <c r="A251" s="1" t="s">
        <v>10539</v>
      </c>
      <c r="B251" t="s">
        <v>4122</v>
      </c>
      <c r="C251">
        <v>40</v>
      </c>
    </row>
    <row r="252" spans="1:3">
      <c r="A252" s="1" t="s">
        <v>10704</v>
      </c>
      <c r="B252" t="s">
        <v>4122</v>
      </c>
      <c r="C252">
        <v>28</v>
      </c>
    </row>
    <row r="253" spans="1:3">
      <c r="A253" s="1" t="s">
        <v>10921</v>
      </c>
      <c r="B253" t="s">
        <v>4122</v>
      </c>
      <c r="C253">
        <v>35</v>
      </c>
    </row>
    <row r="254" spans="1:3">
      <c r="A254" s="1" t="s">
        <v>10959</v>
      </c>
      <c r="B254" t="s">
        <v>4122</v>
      </c>
      <c r="C254">
        <v>15</v>
      </c>
    </row>
    <row r="255" spans="1:3">
      <c r="A255" s="1" t="s">
        <v>10975</v>
      </c>
      <c r="B255" t="s">
        <v>4122</v>
      </c>
      <c r="C255">
        <v>24</v>
      </c>
    </row>
    <row r="256" spans="1:3">
      <c r="A256" s="1" t="s">
        <v>11014</v>
      </c>
      <c r="B256" t="s">
        <v>4122</v>
      </c>
      <c r="C256">
        <v>47</v>
      </c>
    </row>
    <row r="257" spans="1:3">
      <c r="A257" s="1" t="s">
        <v>11142</v>
      </c>
      <c r="B257" t="s">
        <v>4122</v>
      </c>
      <c r="C257">
        <v>28</v>
      </c>
    </row>
    <row r="258" spans="1:3">
      <c r="A258" s="1" t="s">
        <v>11147</v>
      </c>
      <c r="B258" t="s">
        <v>4122</v>
      </c>
      <c r="C258">
        <v>31</v>
      </c>
    </row>
    <row r="259" spans="1:3">
      <c r="A259" s="1" t="s">
        <v>11269</v>
      </c>
      <c r="B259" t="s">
        <v>4122</v>
      </c>
      <c r="C259">
        <v>24</v>
      </c>
    </row>
    <row r="260" spans="1:3">
      <c r="A260" s="1" t="s">
        <v>11469</v>
      </c>
      <c r="B260" t="s">
        <v>4122</v>
      </c>
      <c r="C260">
        <v>32</v>
      </c>
    </row>
    <row r="261" spans="1:3">
      <c r="A261" s="1" t="s">
        <v>11481</v>
      </c>
      <c r="B261" t="s">
        <v>4122</v>
      </c>
      <c r="C261">
        <v>28</v>
      </c>
    </row>
    <row r="262" spans="1:3">
      <c r="A262" s="1" t="s">
        <v>11649</v>
      </c>
      <c r="B262" t="s">
        <v>4122</v>
      </c>
      <c r="C262">
        <v>5</v>
      </c>
    </row>
    <row r="263" spans="1:3">
      <c r="A263" s="1" t="s">
        <v>11946</v>
      </c>
      <c r="B263" t="s">
        <v>4122</v>
      </c>
      <c r="C263">
        <v>35</v>
      </c>
    </row>
    <row r="264" spans="1:3">
      <c r="A264" s="1" t="s">
        <v>12130</v>
      </c>
      <c r="B264" t="s">
        <v>4122</v>
      </c>
      <c r="C264">
        <v>32</v>
      </c>
    </row>
    <row r="265" spans="1:3">
      <c r="A265" s="1" t="s">
        <v>12222</v>
      </c>
      <c r="B265" t="s">
        <v>4122</v>
      </c>
      <c r="C265">
        <v>18</v>
      </c>
    </row>
    <row r="266" spans="1:3">
      <c r="A266" s="1" t="s">
        <v>12260</v>
      </c>
      <c r="B266" t="s">
        <v>4122</v>
      </c>
      <c r="C266">
        <v>30</v>
      </c>
    </row>
    <row r="267" spans="1:3">
      <c r="A267" s="1" t="s">
        <v>12478</v>
      </c>
      <c r="B267" t="s">
        <v>4122</v>
      </c>
      <c r="C267">
        <v>22</v>
      </c>
    </row>
    <row r="268" spans="1:3">
      <c r="A268" s="1" t="s">
        <v>713</v>
      </c>
      <c r="B268" t="s">
        <v>4126</v>
      </c>
      <c r="C268">
        <v>9</v>
      </c>
    </row>
    <row r="269" spans="1:3">
      <c r="A269" s="1" t="s">
        <v>3527</v>
      </c>
      <c r="B269" t="s">
        <v>4126</v>
      </c>
      <c r="C269">
        <v>34</v>
      </c>
    </row>
    <row r="270" spans="1:3">
      <c r="A270" s="1" t="s">
        <v>3886</v>
      </c>
      <c r="B270" t="s">
        <v>4126</v>
      </c>
      <c r="C270">
        <v>56</v>
      </c>
    </row>
    <row r="271" spans="1:3">
      <c r="A271" s="1" t="s">
        <v>3894</v>
      </c>
      <c r="B271" t="s">
        <v>4126</v>
      </c>
      <c r="C271">
        <v>5</v>
      </c>
    </row>
    <row r="272" spans="1:3">
      <c r="A272" s="1" t="s">
        <v>5666</v>
      </c>
      <c r="B272" t="s">
        <v>4126</v>
      </c>
      <c r="C272">
        <v>32</v>
      </c>
    </row>
    <row r="273" spans="1:3">
      <c r="A273" s="1" t="s">
        <v>1780</v>
      </c>
      <c r="B273" t="s">
        <v>4126</v>
      </c>
      <c r="C273">
        <v>38</v>
      </c>
    </row>
    <row r="274" spans="1:3">
      <c r="A274" s="1" t="s">
        <v>5793</v>
      </c>
      <c r="B274" t="s">
        <v>4126</v>
      </c>
      <c r="C274">
        <v>36</v>
      </c>
    </row>
    <row r="275" spans="1:3">
      <c r="A275" s="1" t="s">
        <v>5900</v>
      </c>
      <c r="B275" t="s">
        <v>4126</v>
      </c>
      <c r="C275">
        <v>18</v>
      </c>
    </row>
    <row r="276" spans="1:3">
      <c r="A276" s="1" t="s">
        <v>5903</v>
      </c>
      <c r="B276" t="s">
        <v>4126</v>
      </c>
      <c r="C276">
        <v>10</v>
      </c>
    </row>
    <row r="277" spans="1:3">
      <c r="A277" s="1" t="s">
        <v>6274</v>
      </c>
      <c r="B277" t="s">
        <v>4126</v>
      </c>
      <c r="C277">
        <v>24</v>
      </c>
    </row>
    <row r="278" spans="1:3">
      <c r="A278" s="1" t="s">
        <v>6457</v>
      </c>
      <c r="B278" t="s">
        <v>4126</v>
      </c>
      <c r="C278">
        <v>14</v>
      </c>
    </row>
    <row r="279" spans="1:3">
      <c r="A279" s="1" t="s">
        <v>6568</v>
      </c>
      <c r="B279" t="s">
        <v>4126</v>
      </c>
      <c r="C279">
        <v>8</v>
      </c>
    </row>
    <row r="280" spans="1:3">
      <c r="A280" s="1" t="s">
        <v>6786</v>
      </c>
      <c r="B280" t="s">
        <v>4126</v>
      </c>
      <c r="C280">
        <v>25</v>
      </c>
    </row>
    <row r="281" spans="1:3">
      <c r="A281" s="1" t="s">
        <v>7036</v>
      </c>
      <c r="B281" t="s">
        <v>4126</v>
      </c>
      <c r="C281">
        <v>32</v>
      </c>
    </row>
    <row r="282" spans="1:3">
      <c r="A282" s="1" t="s">
        <v>7403</v>
      </c>
      <c r="B282" t="s">
        <v>4126</v>
      </c>
      <c r="C282">
        <v>36</v>
      </c>
    </row>
    <row r="283" spans="1:3">
      <c r="A283" s="1" t="s">
        <v>7599</v>
      </c>
      <c r="B283" t="s">
        <v>4126</v>
      </c>
      <c r="C283">
        <v>21</v>
      </c>
    </row>
    <row r="284" spans="1:3">
      <c r="A284" s="1" t="s">
        <v>7625</v>
      </c>
      <c r="B284" t="s">
        <v>4126</v>
      </c>
      <c r="C284">
        <v>25</v>
      </c>
    </row>
    <row r="285" spans="1:3">
      <c r="A285" s="1" t="s">
        <v>7683</v>
      </c>
      <c r="B285" t="s">
        <v>4126</v>
      </c>
      <c r="C285">
        <v>37</v>
      </c>
    </row>
    <row r="286" spans="1:3">
      <c r="A286" s="1" t="s">
        <v>7683</v>
      </c>
      <c r="B286" t="s">
        <v>4126</v>
      </c>
      <c r="C286">
        <v>37</v>
      </c>
    </row>
    <row r="287" spans="1:3">
      <c r="A287" s="1" t="s">
        <v>7686</v>
      </c>
      <c r="B287" t="s">
        <v>4126</v>
      </c>
      <c r="C287">
        <v>21</v>
      </c>
    </row>
    <row r="288" spans="1:3">
      <c r="A288" s="1" t="s">
        <v>7845</v>
      </c>
      <c r="B288" t="s">
        <v>4126</v>
      </c>
      <c r="C288">
        <v>40</v>
      </c>
    </row>
    <row r="289" spans="1:3">
      <c r="A289" s="1" t="s">
        <v>8080</v>
      </c>
      <c r="B289" t="s">
        <v>4126</v>
      </c>
      <c r="C289">
        <v>46</v>
      </c>
    </row>
    <row r="290" spans="1:3">
      <c r="A290" s="1" t="s">
        <v>8085</v>
      </c>
      <c r="B290" t="s">
        <v>4126</v>
      </c>
      <c r="C290">
        <v>3</v>
      </c>
    </row>
    <row r="291" spans="1:3">
      <c r="A291" s="1" t="s">
        <v>8088</v>
      </c>
      <c r="B291" t="s">
        <v>4126</v>
      </c>
      <c r="C291">
        <v>50</v>
      </c>
    </row>
    <row r="292" spans="1:3">
      <c r="A292" s="1" t="s">
        <v>8103</v>
      </c>
      <c r="B292" t="s">
        <v>4126</v>
      </c>
      <c r="C292">
        <v>17</v>
      </c>
    </row>
    <row r="293" spans="1:3">
      <c r="A293" s="1" t="s">
        <v>8153</v>
      </c>
      <c r="B293" t="s">
        <v>4126</v>
      </c>
      <c r="C293">
        <v>22</v>
      </c>
    </row>
    <row r="294" spans="1:3">
      <c r="A294" s="1" t="s">
        <v>8161</v>
      </c>
      <c r="B294" t="s">
        <v>4126</v>
      </c>
      <c r="C294">
        <v>55</v>
      </c>
    </row>
    <row r="295" spans="1:3">
      <c r="A295" s="1" t="s">
        <v>8177</v>
      </c>
      <c r="B295" t="s">
        <v>4126</v>
      </c>
      <c r="C295">
        <v>37</v>
      </c>
    </row>
    <row r="296" spans="1:3">
      <c r="A296" s="1" t="s">
        <v>8420</v>
      </c>
      <c r="B296" t="s">
        <v>4126</v>
      </c>
      <c r="C296">
        <v>31</v>
      </c>
    </row>
    <row r="297" spans="1:3">
      <c r="A297" s="1" t="s">
        <v>8485</v>
      </c>
      <c r="B297" t="s">
        <v>4126</v>
      </c>
      <c r="C297">
        <v>62</v>
      </c>
    </row>
    <row r="298" spans="1:3">
      <c r="A298" s="1" t="s">
        <v>8572</v>
      </c>
      <c r="B298" t="s">
        <v>4126</v>
      </c>
      <c r="C298">
        <v>4</v>
      </c>
    </row>
    <row r="299" spans="1:3">
      <c r="A299" s="1" t="s">
        <v>8577</v>
      </c>
      <c r="B299" t="s">
        <v>4126</v>
      </c>
      <c r="C299">
        <v>23</v>
      </c>
    </row>
    <row r="300" spans="1:3">
      <c r="A300" s="1" t="s">
        <v>8580</v>
      </c>
      <c r="B300" t="s">
        <v>4126</v>
      </c>
      <c r="C300">
        <v>2</v>
      </c>
    </row>
    <row r="301" spans="1:3">
      <c r="A301" s="1" t="s">
        <v>8583</v>
      </c>
      <c r="B301" t="s">
        <v>4126</v>
      </c>
      <c r="C301">
        <v>49</v>
      </c>
    </row>
    <row r="302" spans="1:3">
      <c r="A302" s="1" t="s">
        <v>8645</v>
      </c>
      <c r="B302" t="s">
        <v>4126</v>
      </c>
      <c r="C302">
        <v>29</v>
      </c>
    </row>
    <row r="303" spans="1:3">
      <c r="A303" s="1" t="s">
        <v>8748</v>
      </c>
      <c r="B303" t="s">
        <v>4126</v>
      </c>
      <c r="C303">
        <v>10</v>
      </c>
    </row>
    <row r="304" spans="1:3">
      <c r="A304" s="1" t="s">
        <v>8770</v>
      </c>
      <c r="B304" t="s">
        <v>4126</v>
      </c>
      <c r="C304">
        <v>36</v>
      </c>
    </row>
    <row r="305" spans="1:3">
      <c r="A305" s="1" t="s">
        <v>8775</v>
      </c>
      <c r="B305" t="s">
        <v>4126</v>
      </c>
      <c r="C305">
        <v>6</v>
      </c>
    </row>
    <row r="306" spans="1:3">
      <c r="A306" s="1" t="s">
        <v>8797</v>
      </c>
      <c r="B306" t="s">
        <v>4126</v>
      </c>
      <c r="C306">
        <v>33</v>
      </c>
    </row>
    <row r="307" spans="1:3">
      <c r="A307" s="1" t="s">
        <v>8806</v>
      </c>
      <c r="B307" t="s">
        <v>4126</v>
      </c>
      <c r="C307">
        <v>11</v>
      </c>
    </row>
    <row r="308" spans="1:3">
      <c r="A308" s="1" t="s">
        <v>8962</v>
      </c>
      <c r="B308" t="s">
        <v>4126</v>
      </c>
      <c r="C308">
        <v>10</v>
      </c>
    </row>
    <row r="309" spans="1:3">
      <c r="A309" s="1" t="s">
        <v>9301</v>
      </c>
      <c r="B309" t="s">
        <v>4126</v>
      </c>
      <c r="C309">
        <v>54</v>
      </c>
    </row>
    <row r="310" spans="1:3">
      <c r="A310" s="1" t="s">
        <v>9359</v>
      </c>
      <c r="B310" t="s">
        <v>4126</v>
      </c>
      <c r="C310">
        <v>4</v>
      </c>
    </row>
    <row r="311" spans="1:3">
      <c r="A311" s="1" t="s">
        <v>9371</v>
      </c>
      <c r="B311" t="s">
        <v>4126</v>
      </c>
      <c r="C311">
        <v>51</v>
      </c>
    </row>
    <row r="312" spans="1:3">
      <c r="A312" s="1" t="s">
        <v>9519</v>
      </c>
      <c r="B312" t="s">
        <v>4126</v>
      </c>
      <c r="C312">
        <v>18</v>
      </c>
    </row>
    <row r="313" spans="1:3">
      <c r="A313" s="1" t="s">
        <v>4953</v>
      </c>
      <c r="B313" t="s">
        <v>4126</v>
      </c>
      <c r="C313">
        <v>27</v>
      </c>
    </row>
    <row r="314" spans="1:3">
      <c r="A314" s="1" t="s">
        <v>9769</v>
      </c>
      <c r="B314" t="s">
        <v>4126</v>
      </c>
      <c r="C314">
        <v>13</v>
      </c>
    </row>
    <row r="315" spans="1:3">
      <c r="A315" s="1" t="s">
        <v>10545</v>
      </c>
      <c r="B315" t="s">
        <v>4126</v>
      </c>
      <c r="C315">
        <v>32</v>
      </c>
    </row>
    <row r="316" spans="1:3">
      <c r="A316" s="1" t="s">
        <v>10593</v>
      </c>
      <c r="B316" t="s">
        <v>4126</v>
      </c>
      <c r="C316">
        <v>30</v>
      </c>
    </row>
    <row r="317" spans="1:3">
      <c r="A317" s="1" t="s">
        <v>10595</v>
      </c>
      <c r="B317" t="s">
        <v>4126</v>
      </c>
      <c r="C317">
        <v>2</v>
      </c>
    </row>
    <row r="318" spans="1:3">
      <c r="A318" s="1" t="s">
        <v>10666</v>
      </c>
      <c r="B318" t="s">
        <v>4126</v>
      </c>
      <c r="C318">
        <v>33</v>
      </c>
    </row>
    <row r="319" spans="1:3">
      <c r="A319" s="1" t="s">
        <v>10722</v>
      </c>
      <c r="B319" t="s">
        <v>4126</v>
      </c>
      <c r="C319">
        <v>74</v>
      </c>
    </row>
    <row r="320" spans="1:3">
      <c r="A320" s="1" t="s">
        <v>10746</v>
      </c>
      <c r="B320" t="s">
        <v>4126</v>
      </c>
      <c r="C320">
        <v>45</v>
      </c>
    </row>
    <row r="321" spans="1:3">
      <c r="A321" s="1" t="s">
        <v>10756</v>
      </c>
      <c r="B321" t="s">
        <v>4126</v>
      </c>
      <c r="C321">
        <v>30</v>
      </c>
    </row>
    <row r="322" spans="1:3">
      <c r="A322" s="1" t="s">
        <v>10781</v>
      </c>
      <c r="B322" t="s">
        <v>4126</v>
      </c>
      <c r="C322">
        <v>44</v>
      </c>
    </row>
    <row r="323" spans="1:3">
      <c r="A323" s="1" t="s">
        <v>10798</v>
      </c>
      <c r="B323" t="s">
        <v>4126</v>
      </c>
      <c r="C323">
        <v>22</v>
      </c>
    </row>
    <row r="324" spans="1:3">
      <c r="A324" s="1" t="s">
        <v>10819</v>
      </c>
      <c r="B324" t="s">
        <v>4126</v>
      </c>
      <c r="C324">
        <v>34</v>
      </c>
    </row>
    <row r="325" spans="1:3">
      <c r="A325" s="1" t="s">
        <v>10855</v>
      </c>
      <c r="B325" t="s">
        <v>4126</v>
      </c>
      <c r="C325">
        <v>27</v>
      </c>
    </row>
    <row r="326" spans="1:3">
      <c r="A326" s="1" t="s">
        <v>10886</v>
      </c>
      <c r="B326" t="s">
        <v>4126</v>
      </c>
      <c r="C326">
        <v>31</v>
      </c>
    </row>
    <row r="327" spans="1:3">
      <c r="A327" s="1" t="s">
        <v>10909</v>
      </c>
      <c r="B327" t="s">
        <v>4126</v>
      </c>
      <c r="C327">
        <v>71</v>
      </c>
    </row>
    <row r="328" spans="1:3">
      <c r="A328" s="1" t="s">
        <v>10942</v>
      </c>
      <c r="B328" t="s">
        <v>4126</v>
      </c>
      <c r="C328">
        <v>31</v>
      </c>
    </row>
    <row r="329" spans="1:3">
      <c r="A329" s="1" t="s">
        <v>8650</v>
      </c>
      <c r="B329" t="s">
        <v>4126</v>
      </c>
      <c r="C329">
        <v>31</v>
      </c>
    </row>
    <row r="330" spans="1:3">
      <c r="A330" s="1" t="s">
        <v>11071</v>
      </c>
      <c r="B330" t="s">
        <v>4126</v>
      </c>
      <c r="C330">
        <v>22</v>
      </c>
    </row>
    <row r="331" spans="1:3">
      <c r="A331" s="1" t="s">
        <v>11161</v>
      </c>
      <c r="B331" t="s">
        <v>4126</v>
      </c>
      <c r="C331">
        <v>25</v>
      </c>
    </row>
    <row r="332" spans="1:3">
      <c r="A332" s="1" t="s">
        <v>11357</v>
      </c>
      <c r="B332" t="s">
        <v>4126</v>
      </c>
      <c r="C332">
        <v>31</v>
      </c>
    </row>
    <row r="333" spans="1:3">
      <c r="A333" s="1" t="s">
        <v>11646</v>
      </c>
      <c r="B333" t="s">
        <v>4126</v>
      </c>
      <c r="C333">
        <v>29</v>
      </c>
    </row>
    <row r="334" spans="1:3">
      <c r="A334" s="1" t="s">
        <v>11747</v>
      </c>
      <c r="B334" t="s">
        <v>4126</v>
      </c>
      <c r="C334">
        <v>39</v>
      </c>
    </row>
    <row r="335" spans="1:3">
      <c r="A335" s="1" t="s">
        <v>11769</v>
      </c>
      <c r="B335" t="s">
        <v>4126</v>
      </c>
      <c r="C335">
        <v>22</v>
      </c>
    </row>
    <row r="336" spans="1:3">
      <c r="A336" s="1" t="s">
        <v>12054</v>
      </c>
      <c r="B336" t="s">
        <v>4126</v>
      </c>
      <c r="C336">
        <v>27</v>
      </c>
    </row>
    <row r="337" spans="1:3">
      <c r="A337" s="1" t="s">
        <v>12099</v>
      </c>
      <c r="B337" t="s">
        <v>4126</v>
      </c>
      <c r="C337">
        <v>34</v>
      </c>
    </row>
    <row r="338" spans="1:3">
      <c r="A338" s="1" t="s">
        <v>12103</v>
      </c>
      <c r="B338" t="s">
        <v>4126</v>
      </c>
      <c r="C338">
        <v>9</v>
      </c>
    </row>
    <row r="339" spans="1:3">
      <c r="A339" s="1" t="s">
        <v>12106</v>
      </c>
      <c r="B339" t="s">
        <v>4126</v>
      </c>
      <c r="C339">
        <v>34</v>
      </c>
    </row>
    <row r="340" spans="1:3">
      <c r="A340" s="1" t="s">
        <v>12154</v>
      </c>
      <c r="B340" t="s">
        <v>4126</v>
      </c>
      <c r="C340">
        <v>17</v>
      </c>
    </row>
    <row r="341" spans="1:3">
      <c r="A341" s="1" t="s">
        <v>1294</v>
      </c>
      <c r="B341" t="s">
        <v>4126</v>
      </c>
      <c r="C341">
        <v>31</v>
      </c>
    </row>
    <row r="342" spans="1:3">
      <c r="A342" s="1" t="s">
        <v>12279</v>
      </c>
      <c r="B342" t="s">
        <v>4126</v>
      </c>
      <c r="C342">
        <v>12</v>
      </c>
    </row>
    <row r="343" spans="1:3">
      <c r="A343" s="1" t="s">
        <v>12367</v>
      </c>
      <c r="B343" t="s">
        <v>4126</v>
      </c>
      <c r="C343">
        <v>39</v>
      </c>
    </row>
    <row r="344" spans="1:3">
      <c r="A344" s="1" t="s">
        <v>6159</v>
      </c>
      <c r="B344" t="s">
        <v>4126</v>
      </c>
      <c r="C344">
        <v>42</v>
      </c>
    </row>
    <row r="345" spans="1:3">
      <c r="A345" s="1" t="s">
        <v>12410</v>
      </c>
      <c r="B345" t="s">
        <v>4126</v>
      </c>
      <c r="C345">
        <v>20</v>
      </c>
    </row>
    <row r="346" spans="1:3">
      <c r="A346" s="1" t="s">
        <v>12427</v>
      </c>
      <c r="B346" t="s">
        <v>4126</v>
      </c>
      <c r="C346">
        <v>13</v>
      </c>
    </row>
    <row r="347" spans="1:3">
      <c r="A347" s="1" t="s">
        <v>12450</v>
      </c>
      <c r="B347" t="s">
        <v>4126</v>
      </c>
      <c r="C347">
        <v>31</v>
      </c>
    </row>
    <row r="348" spans="1:3">
      <c r="A348" s="1" t="s">
        <v>12482</v>
      </c>
      <c r="B348" t="s">
        <v>4126</v>
      </c>
      <c r="C348">
        <v>8</v>
      </c>
    </row>
    <row r="349" spans="1:3">
      <c r="A349" s="1" t="s">
        <v>3697</v>
      </c>
      <c r="B349" t="s">
        <v>4129</v>
      </c>
      <c r="C349">
        <v>33</v>
      </c>
    </row>
    <row r="350" spans="1:3">
      <c r="A350" s="1" t="s">
        <v>3720</v>
      </c>
      <c r="B350" t="s">
        <v>4129</v>
      </c>
      <c r="C350">
        <v>19</v>
      </c>
    </row>
    <row r="351" spans="1:3">
      <c r="A351" s="1" t="s">
        <v>3881</v>
      </c>
      <c r="B351" t="s">
        <v>4129</v>
      </c>
      <c r="C351">
        <v>20</v>
      </c>
    </row>
    <row r="352" spans="1:3">
      <c r="A352" s="1" t="s">
        <v>3899</v>
      </c>
      <c r="B352" t="s">
        <v>4129</v>
      </c>
      <c r="C352">
        <v>23</v>
      </c>
    </row>
    <row r="353" spans="1:3">
      <c r="A353" s="1" t="s">
        <v>3904</v>
      </c>
      <c r="B353" t="s">
        <v>4129</v>
      </c>
      <c r="C353">
        <v>13</v>
      </c>
    </row>
    <row r="354" spans="1:3">
      <c r="A354" s="1" t="s">
        <v>4025</v>
      </c>
      <c r="B354" t="s">
        <v>4129</v>
      </c>
      <c r="C354">
        <v>13</v>
      </c>
    </row>
    <row r="355" spans="1:3">
      <c r="A355" s="1" t="s">
        <v>4054</v>
      </c>
      <c r="B355" t="s">
        <v>4129</v>
      </c>
      <c r="C355">
        <v>35</v>
      </c>
    </row>
    <row r="356" spans="1:3">
      <c r="A356" s="1" t="s">
        <v>5611</v>
      </c>
      <c r="B356" t="s">
        <v>4129</v>
      </c>
      <c r="C356">
        <v>15</v>
      </c>
    </row>
    <row r="357" spans="1:3">
      <c r="A357" s="1" t="s">
        <v>5787</v>
      </c>
      <c r="B357" t="s">
        <v>4129</v>
      </c>
      <c r="C357">
        <v>13</v>
      </c>
    </row>
    <row r="358" spans="1:3">
      <c r="A358" s="1" t="s">
        <v>5848</v>
      </c>
      <c r="B358" t="s">
        <v>4129</v>
      </c>
      <c r="C358">
        <v>40</v>
      </c>
    </row>
    <row r="359" spans="1:3">
      <c r="A359" s="1" t="s">
        <v>5859</v>
      </c>
      <c r="B359" t="s">
        <v>4129</v>
      </c>
      <c r="C359">
        <v>20</v>
      </c>
    </row>
    <row r="360" spans="1:3">
      <c r="A360" s="1" t="s">
        <v>5867</v>
      </c>
      <c r="B360" t="s">
        <v>4129</v>
      </c>
      <c r="C360">
        <v>30</v>
      </c>
    </row>
    <row r="361" spans="1:3">
      <c r="A361" s="1" t="s">
        <v>5913</v>
      </c>
      <c r="B361" t="s">
        <v>4129</v>
      </c>
      <c r="C361">
        <v>22</v>
      </c>
    </row>
    <row r="362" spans="1:3">
      <c r="A362" s="1" t="s">
        <v>6071</v>
      </c>
      <c r="B362" t="s">
        <v>4129</v>
      </c>
      <c r="C362">
        <v>19</v>
      </c>
    </row>
    <row r="363" spans="1:3">
      <c r="A363" s="1" t="s">
        <v>6195</v>
      </c>
      <c r="B363" t="s">
        <v>4129</v>
      </c>
      <c r="C363">
        <v>41</v>
      </c>
    </row>
    <row r="364" spans="1:3">
      <c r="A364" s="1" t="s">
        <v>6282</v>
      </c>
      <c r="B364" t="s">
        <v>4129</v>
      </c>
      <c r="C364">
        <v>28</v>
      </c>
    </row>
    <row r="365" spans="1:3">
      <c r="A365" s="1" t="s">
        <v>6300</v>
      </c>
      <c r="B365" t="s">
        <v>4129</v>
      </c>
      <c r="C365">
        <v>4</v>
      </c>
    </row>
    <row r="366" spans="1:3">
      <c r="A366" s="1" t="s">
        <v>6317</v>
      </c>
      <c r="B366" t="s">
        <v>4129</v>
      </c>
      <c r="C366">
        <v>5</v>
      </c>
    </row>
    <row r="367" spans="1:3">
      <c r="A367" s="1" t="s">
        <v>6585</v>
      </c>
      <c r="B367" t="s">
        <v>4129</v>
      </c>
      <c r="C367">
        <v>32</v>
      </c>
    </row>
    <row r="368" spans="1:3">
      <c r="A368" s="1" t="s">
        <v>6599</v>
      </c>
      <c r="B368" t="s">
        <v>4129</v>
      </c>
      <c r="C368">
        <v>23</v>
      </c>
    </row>
    <row r="369" spans="1:3">
      <c r="A369" s="1" t="s">
        <v>6601</v>
      </c>
      <c r="B369" t="s">
        <v>4129</v>
      </c>
      <c r="C369">
        <v>41</v>
      </c>
    </row>
    <row r="370" spans="1:3">
      <c r="A370" s="1" t="s">
        <v>6627</v>
      </c>
      <c r="B370" t="s">
        <v>4129</v>
      </c>
      <c r="C370">
        <v>64</v>
      </c>
    </row>
    <row r="371" spans="1:3">
      <c r="A371" s="1" t="s">
        <v>6746</v>
      </c>
      <c r="B371" t="s">
        <v>4129</v>
      </c>
      <c r="C371">
        <v>58</v>
      </c>
    </row>
    <row r="372" spans="1:3">
      <c r="A372" s="1" t="s">
        <v>6757</v>
      </c>
      <c r="B372" t="s">
        <v>4129</v>
      </c>
      <c r="C372">
        <v>4</v>
      </c>
    </row>
    <row r="373" spans="1:3">
      <c r="A373" s="1" t="s">
        <v>7393</v>
      </c>
      <c r="B373" t="s">
        <v>4129</v>
      </c>
      <c r="C373">
        <v>19</v>
      </c>
    </row>
    <row r="374" spans="1:3">
      <c r="A374" s="1" t="s">
        <v>7408</v>
      </c>
      <c r="B374" t="s">
        <v>4129</v>
      </c>
      <c r="C374">
        <v>31</v>
      </c>
    </row>
    <row r="375" spans="1:3">
      <c r="A375" s="1" t="s">
        <v>7425</v>
      </c>
      <c r="B375" t="s">
        <v>4129</v>
      </c>
      <c r="C375">
        <v>11</v>
      </c>
    </row>
    <row r="376" spans="1:3">
      <c r="A376" s="1" t="s">
        <v>7432</v>
      </c>
      <c r="B376" t="s">
        <v>4129</v>
      </c>
      <c r="C376">
        <v>57</v>
      </c>
    </row>
    <row r="377" spans="1:3">
      <c r="A377" s="1" t="s">
        <v>7495</v>
      </c>
      <c r="B377" t="s">
        <v>4129</v>
      </c>
      <c r="C377">
        <v>37</v>
      </c>
    </row>
    <row r="378" spans="1:3">
      <c r="A378" s="1" t="s">
        <v>7527</v>
      </c>
      <c r="B378" t="s">
        <v>4129</v>
      </c>
      <c r="C378">
        <v>52</v>
      </c>
    </row>
    <row r="379" spans="1:3">
      <c r="A379" s="1" t="s">
        <v>7536</v>
      </c>
      <c r="B379" t="s">
        <v>4129</v>
      </c>
      <c r="C379">
        <v>25</v>
      </c>
    </row>
    <row r="380" spans="1:3">
      <c r="A380" s="1" t="s">
        <v>7539</v>
      </c>
      <c r="B380" t="s">
        <v>4129</v>
      </c>
      <c r="C380">
        <v>19</v>
      </c>
    </row>
    <row r="381" spans="1:3">
      <c r="A381" s="1" t="s">
        <v>7556</v>
      </c>
      <c r="B381" t="s">
        <v>4129</v>
      </c>
      <c r="C381">
        <v>27</v>
      </c>
    </row>
    <row r="382" spans="1:3">
      <c r="A382" s="1" t="s">
        <v>7577</v>
      </c>
      <c r="B382" t="s">
        <v>4129</v>
      </c>
      <c r="C382">
        <v>46</v>
      </c>
    </row>
    <row r="383" spans="1:3">
      <c r="A383" s="1" t="s">
        <v>7590</v>
      </c>
      <c r="B383" t="s">
        <v>4129</v>
      </c>
      <c r="C383">
        <v>37</v>
      </c>
    </row>
    <row r="384" spans="1:3">
      <c r="A384" s="1" t="s">
        <v>7602</v>
      </c>
      <c r="B384" t="s">
        <v>4129</v>
      </c>
      <c r="C384">
        <v>41</v>
      </c>
    </row>
    <row r="385" spans="1:3">
      <c r="A385" s="1" t="s">
        <v>7680</v>
      </c>
      <c r="B385" t="s">
        <v>4129</v>
      </c>
      <c r="C385">
        <v>43</v>
      </c>
    </row>
    <row r="386" spans="1:3">
      <c r="A386" s="1" t="s">
        <v>7690</v>
      </c>
      <c r="B386" t="s">
        <v>4129</v>
      </c>
      <c r="C386">
        <v>20</v>
      </c>
    </row>
    <row r="387" spans="1:3">
      <c r="A387" s="1" t="s">
        <v>7824</v>
      </c>
      <c r="B387" t="s">
        <v>4129</v>
      </c>
      <c r="C387">
        <v>9</v>
      </c>
    </row>
    <row r="388" spans="1:3">
      <c r="A388" s="1" t="s">
        <v>7855</v>
      </c>
      <c r="B388" t="s">
        <v>4129</v>
      </c>
      <c r="C388">
        <v>31</v>
      </c>
    </row>
    <row r="389" spans="1:3">
      <c r="A389" s="1" t="s">
        <v>7936</v>
      </c>
      <c r="B389" t="s">
        <v>4129</v>
      </c>
      <c r="C389">
        <v>21</v>
      </c>
    </row>
    <row r="390" spans="1:3">
      <c r="A390" s="1" t="s">
        <v>2733</v>
      </c>
      <c r="B390" t="s">
        <v>4129</v>
      </c>
      <c r="C390">
        <v>22</v>
      </c>
    </row>
    <row r="391" spans="1:3">
      <c r="A391" s="1" t="s">
        <v>8049</v>
      </c>
      <c r="B391" t="s">
        <v>4129</v>
      </c>
      <c r="C391">
        <v>12</v>
      </c>
    </row>
    <row r="392" spans="1:3">
      <c r="A392" s="1" t="s">
        <v>8065</v>
      </c>
      <c r="B392" t="s">
        <v>4129</v>
      </c>
      <c r="C392">
        <v>16</v>
      </c>
    </row>
    <row r="393" spans="1:3">
      <c r="A393" s="1" t="s">
        <v>8118</v>
      </c>
      <c r="B393" t="s">
        <v>4129</v>
      </c>
      <c r="C393">
        <v>48</v>
      </c>
    </row>
    <row r="394" spans="1:3">
      <c r="A394" s="1" t="s">
        <v>8157</v>
      </c>
      <c r="B394" t="s">
        <v>4129</v>
      </c>
      <c r="C394">
        <v>23</v>
      </c>
    </row>
    <row r="395" spans="1:3">
      <c r="A395" s="1" t="s">
        <v>8165</v>
      </c>
      <c r="B395" t="s">
        <v>4129</v>
      </c>
      <c r="C395">
        <v>55</v>
      </c>
    </row>
    <row r="396" spans="1:3">
      <c r="A396" s="1" t="s">
        <v>8168</v>
      </c>
      <c r="B396" t="s">
        <v>4129</v>
      </c>
      <c r="C396">
        <v>22</v>
      </c>
    </row>
    <row r="397" spans="1:3">
      <c r="A397" s="1" t="s">
        <v>8196</v>
      </c>
      <c r="B397" t="s">
        <v>4129</v>
      </c>
      <c r="C397">
        <v>18</v>
      </c>
    </row>
    <row r="398" spans="1:3">
      <c r="A398" s="1" t="s">
        <v>8224</v>
      </c>
      <c r="B398" t="s">
        <v>4129</v>
      </c>
      <c r="C398">
        <v>1</v>
      </c>
    </row>
    <row r="399" spans="1:3">
      <c r="A399" s="1" t="s">
        <v>8240</v>
      </c>
      <c r="B399" t="s">
        <v>4129</v>
      </c>
      <c r="C399">
        <v>31</v>
      </c>
    </row>
    <row r="400" spans="1:3">
      <c r="A400" s="1" t="s">
        <v>8267</v>
      </c>
      <c r="B400" t="s">
        <v>4129</v>
      </c>
      <c r="C400">
        <v>21</v>
      </c>
    </row>
    <row r="401" spans="1:3">
      <c r="A401" s="1" t="s">
        <v>8286</v>
      </c>
      <c r="B401" t="s">
        <v>4129</v>
      </c>
      <c r="C401">
        <v>15</v>
      </c>
    </row>
    <row r="402" spans="1:3">
      <c r="A402" s="1" t="s">
        <v>8293</v>
      </c>
      <c r="B402" t="s">
        <v>4129</v>
      </c>
      <c r="C402">
        <v>38</v>
      </c>
    </row>
    <row r="403" spans="1:3">
      <c r="A403" s="1" t="s">
        <v>8315</v>
      </c>
      <c r="B403" t="s">
        <v>4129</v>
      </c>
      <c r="C403">
        <v>17</v>
      </c>
    </row>
    <row r="404" spans="1:3">
      <c r="A404" s="1" t="s">
        <v>8357</v>
      </c>
      <c r="B404" t="s">
        <v>4129</v>
      </c>
      <c r="C404">
        <v>5</v>
      </c>
    </row>
    <row r="405" spans="1:3">
      <c r="A405" s="1" t="s">
        <v>8414</v>
      </c>
      <c r="B405" t="s">
        <v>4129</v>
      </c>
      <c r="C405">
        <v>48</v>
      </c>
    </row>
    <row r="406" spans="1:3">
      <c r="A406" s="1" t="s">
        <v>8435</v>
      </c>
      <c r="B406" t="s">
        <v>4129</v>
      </c>
      <c r="C406">
        <v>7</v>
      </c>
    </row>
    <row r="407" spans="1:3">
      <c r="A407" s="1" t="s">
        <v>8457</v>
      </c>
      <c r="B407" t="s">
        <v>4129</v>
      </c>
      <c r="C407">
        <v>7</v>
      </c>
    </row>
    <row r="408" spans="1:3">
      <c r="A408" s="1" t="s">
        <v>8465</v>
      </c>
      <c r="B408" t="s">
        <v>4129</v>
      </c>
      <c r="C408">
        <v>61</v>
      </c>
    </row>
    <row r="409" spans="1:3">
      <c r="A409" s="1" t="s">
        <v>8474</v>
      </c>
      <c r="B409" t="s">
        <v>4129</v>
      </c>
      <c r="C409">
        <v>38</v>
      </c>
    </row>
    <row r="410" spans="1:3">
      <c r="A410" s="1" t="s">
        <v>8477</v>
      </c>
      <c r="B410" t="s">
        <v>4129</v>
      </c>
      <c r="C410">
        <v>13</v>
      </c>
    </row>
    <row r="411" spans="1:3">
      <c r="A411" s="1" t="s">
        <v>8492</v>
      </c>
      <c r="B411" t="s">
        <v>4129</v>
      </c>
      <c r="C411">
        <v>51</v>
      </c>
    </row>
    <row r="412" spans="1:3">
      <c r="A412" s="1" t="s">
        <v>8538</v>
      </c>
      <c r="B412" t="s">
        <v>4129</v>
      </c>
      <c r="C412">
        <v>48</v>
      </c>
    </row>
    <row r="413" spans="1:3">
      <c r="A413" s="1" t="s">
        <v>8543</v>
      </c>
      <c r="B413" t="s">
        <v>4129</v>
      </c>
      <c r="C413">
        <v>60</v>
      </c>
    </row>
    <row r="414" spans="1:3">
      <c r="A414" s="1" t="s">
        <v>8628</v>
      </c>
      <c r="B414" t="s">
        <v>4129</v>
      </c>
      <c r="C414">
        <v>13</v>
      </c>
    </row>
    <row r="415" spans="1:3">
      <c r="A415" s="1" t="s">
        <v>8642</v>
      </c>
      <c r="B415" t="s">
        <v>4129</v>
      </c>
      <c r="C415">
        <v>60</v>
      </c>
    </row>
    <row r="416" spans="1:3">
      <c r="A416" s="1" t="s">
        <v>8676</v>
      </c>
      <c r="B416" t="s">
        <v>4129</v>
      </c>
      <c r="C416">
        <v>4</v>
      </c>
    </row>
    <row r="417" spans="1:3">
      <c r="A417" s="1" t="s">
        <v>8689</v>
      </c>
      <c r="B417" t="s">
        <v>4129</v>
      </c>
      <c r="C417">
        <v>13</v>
      </c>
    </row>
    <row r="418" spans="1:3">
      <c r="A418" s="1" t="s">
        <v>8722</v>
      </c>
      <c r="B418" t="s">
        <v>4129</v>
      </c>
      <c r="C418">
        <v>47</v>
      </c>
    </row>
    <row r="419" spans="1:3">
      <c r="A419" s="1" t="s">
        <v>8744</v>
      </c>
      <c r="B419" t="s">
        <v>4129</v>
      </c>
      <c r="C419">
        <v>23</v>
      </c>
    </row>
    <row r="420" spans="1:3">
      <c r="A420" s="1" t="s">
        <v>8767</v>
      </c>
      <c r="B420" t="s">
        <v>4129</v>
      </c>
      <c r="C420">
        <v>55</v>
      </c>
    </row>
    <row r="421" spans="1:3">
      <c r="A421" s="1" t="s">
        <v>8929</v>
      </c>
      <c r="B421" t="s">
        <v>4129</v>
      </c>
      <c r="C421">
        <v>36</v>
      </c>
    </row>
    <row r="422" spans="1:3">
      <c r="A422" s="1" t="s">
        <v>8949</v>
      </c>
      <c r="B422" t="s">
        <v>4129</v>
      </c>
      <c r="C422">
        <v>11</v>
      </c>
    </row>
    <row r="423" spans="1:3">
      <c r="A423" s="1" t="s">
        <v>8953</v>
      </c>
      <c r="B423" t="s">
        <v>4129</v>
      </c>
      <c r="C423">
        <v>13</v>
      </c>
    </row>
    <row r="424" spans="1:3">
      <c r="A424" s="1" t="s">
        <v>9008</v>
      </c>
      <c r="B424" t="s">
        <v>4129</v>
      </c>
      <c r="C424">
        <v>45</v>
      </c>
    </row>
    <row r="425" spans="1:3">
      <c r="A425" s="1" t="s">
        <v>9014</v>
      </c>
      <c r="B425" t="s">
        <v>4129</v>
      </c>
      <c r="C425">
        <v>74</v>
      </c>
    </row>
    <row r="426" spans="1:3">
      <c r="A426" s="1" t="s">
        <v>9023</v>
      </c>
      <c r="B426" t="s">
        <v>4129</v>
      </c>
      <c r="C426">
        <v>10</v>
      </c>
    </row>
    <row r="427" spans="1:3">
      <c r="A427" s="1" t="s">
        <v>9292</v>
      </c>
      <c r="B427" t="s">
        <v>4129</v>
      </c>
      <c r="C427">
        <v>54</v>
      </c>
    </row>
    <row r="428" spans="1:3">
      <c r="A428" s="1" t="s">
        <v>9504</v>
      </c>
      <c r="B428" t="s">
        <v>4129</v>
      </c>
      <c r="C428">
        <v>14</v>
      </c>
    </row>
    <row r="429" spans="1:3">
      <c r="A429" s="1" t="s">
        <v>9570</v>
      </c>
      <c r="B429" t="s">
        <v>4129</v>
      </c>
      <c r="C429">
        <v>13</v>
      </c>
    </row>
    <row r="430" spans="1:3">
      <c r="A430" s="1" t="s">
        <v>9597</v>
      </c>
      <c r="B430" t="s">
        <v>4129</v>
      </c>
      <c r="C430">
        <v>23</v>
      </c>
    </row>
    <row r="431" spans="1:3">
      <c r="A431" s="1" t="s">
        <v>9759</v>
      </c>
      <c r="B431" t="s">
        <v>4129</v>
      </c>
      <c r="C431">
        <v>14</v>
      </c>
    </row>
    <row r="432" spans="1:3">
      <c r="A432" s="1" t="s">
        <v>9773</v>
      </c>
      <c r="B432" t="s">
        <v>4129</v>
      </c>
      <c r="C432">
        <v>39</v>
      </c>
    </row>
    <row r="433" spans="1:3">
      <c r="A433" s="1" t="s">
        <v>10236</v>
      </c>
      <c r="B433" t="s">
        <v>4129</v>
      </c>
      <c r="C433">
        <v>8</v>
      </c>
    </row>
    <row r="434" spans="1:3">
      <c r="A434" s="1" t="s">
        <v>10251</v>
      </c>
      <c r="B434" t="s">
        <v>4129</v>
      </c>
      <c r="C434">
        <v>12</v>
      </c>
    </row>
    <row r="435" spans="1:3">
      <c r="A435" s="1" t="s">
        <v>10330</v>
      </c>
      <c r="B435" t="s">
        <v>4129</v>
      </c>
      <c r="C435">
        <v>12</v>
      </c>
    </row>
    <row r="436" spans="1:3">
      <c r="A436" s="1" t="s">
        <v>3286</v>
      </c>
      <c r="B436" t="s">
        <v>4129</v>
      </c>
      <c r="C436">
        <v>41</v>
      </c>
    </row>
    <row r="437" spans="1:3">
      <c r="A437" s="1" t="s">
        <v>10548</v>
      </c>
      <c r="B437" t="s">
        <v>4129</v>
      </c>
      <c r="C437">
        <v>27</v>
      </c>
    </row>
    <row r="438" spans="1:3">
      <c r="A438" s="1" t="s">
        <v>10576</v>
      </c>
      <c r="B438" t="s">
        <v>4129</v>
      </c>
      <c r="C438">
        <v>37</v>
      </c>
    </row>
    <row r="439" spans="1:3">
      <c r="A439" s="1" t="s">
        <v>10580</v>
      </c>
      <c r="B439" t="s">
        <v>4129</v>
      </c>
      <c r="C439">
        <v>26</v>
      </c>
    </row>
    <row r="440" spans="1:3">
      <c r="A440" s="1" t="s">
        <v>10584</v>
      </c>
      <c r="B440" t="s">
        <v>4129</v>
      </c>
      <c r="C440">
        <v>24</v>
      </c>
    </row>
    <row r="441" spans="1:3">
      <c r="A441" s="1" t="s">
        <v>10597</v>
      </c>
      <c r="B441" t="s">
        <v>4129</v>
      </c>
      <c r="C441">
        <v>47</v>
      </c>
    </row>
    <row r="442" spans="1:3">
      <c r="A442" s="1" t="s">
        <v>10604</v>
      </c>
      <c r="B442" t="s">
        <v>4129</v>
      </c>
      <c r="C442">
        <v>20</v>
      </c>
    </row>
    <row r="443" spans="1:3">
      <c r="A443" s="1" t="s">
        <v>10615</v>
      </c>
      <c r="B443" t="s">
        <v>4129</v>
      </c>
      <c r="C443">
        <v>17</v>
      </c>
    </row>
    <row r="444" spans="1:3">
      <c r="A444" s="1" t="s">
        <v>10618</v>
      </c>
      <c r="B444" t="s">
        <v>4129</v>
      </c>
      <c r="C444">
        <v>45</v>
      </c>
    </row>
    <row r="445" spans="1:3">
      <c r="A445" s="1" t="s">
        <v>10655</v>
      </c>
      <c r="B445" t="s">
        <v>4129</v>
      </c>
      <c r="C445">
        <v>5</v>
      </c>
    </row>
    <row r="446" spans="1:3">
      <c r="A446" s="1" t="s">
        <v>10674</v>
      </c>
      <c r="B446" t="s">
        <v>4129</v>
      </c>
      <c r="C446">
        <v>20</v>
      </c>
    </row>
    <row r="447" spans="1:3">
      <c r="A447" s="1" t="s">
        <v>10681</v>
      </c>
      <c r="B447" t="s">
        <v>4129</v>
      </c>
      <c r="C447">
        <v>23</v>
      </c>
    </row>
    <row r="448" spans="1:3">
      <c r="A448" s="1" t="s">
        <v>4423</v>
      </c>
      <c r="B448" t="s">
        <v>4129</v>
      </c>
      <c r="C448">
        <v>24</v>
      </c>
    </row>
    <row r="449" spans="1:3">
      <c r="A449" s="1" t="s">
        <v>10702</v>
      </c>
      <c r="B449" t="s">
        <v>4129</v>
      </c>
      <c r="C449">
        <v>33</v>
      </c>
    </row>
    <row r="450" spans="1:3">
      <c r="A450" s="1" t="s">
        <v>10718</v>
      </c>
      <c r="B450" t="s">
        <v>4129</v>
      </c>
      <c r="C450">
        <v>25</v>
      </c>
    </row>
    <row r="451" spans="1:3">
      <c r="A451" s="1" t="s">
        <v>10736</v>
      </c>
      <c r="B451" t="s">
        <v>4129</v>
      </c>
      <c r="C451">
        <v>50</v>
      </c>
    </row>
    <row r="452" spans="1:3">
      <c r="A452" s="1" t="s">
        <v>10807</v>
      </c>
      <c r="B452" t="s">
        <v>4129</v>
      </c>
      <c r="C452">
        <v>47</v>
      </c>
    </row>
    <row r="453" spans="1:3">
      <c r="A453" s="1" t="s">
        <v>10829</v>
      </c>
      <c r="B453" t="s">
        <v>4129</v>
      </c>
      <c r="C453">
        <v>40</v>
      </c>
    </row>
    <row r="454" spans="1:3">
      <c r="A454" s="1" t="s">
        <v>10841</v>
      </c>
      <c r="B454" t="s">
        <v>4129</v>
      </c>
      <c r="C454">
        <v>18</v>
      </c>
    </row>
    <row r="455" spans="1:3">
      <c r="A455" s="1" t="s">
        <v>6470</v>
      </c>
      <c r="B455" t="s">
        <v>4129</v>
      </c>
      <c r="C455">
        <v>29</v>
      </c>
    </row>
    <row r="456" spans="1:3">
      <c r="A456" s="1" t="s">
        <v>10862</v>
      </c>
      <c r="B456" t="s">
        <v>4129</v>
      </c>
      <c r="C456">
        <v>30</v>
      </c>
    </row>
    <row r="457" spans="1:3">
      <c r="A457" s="1" t="s">
        <v>10902</v>
      </c>
      <c r="B457" t="s">
        <v>4129</v>
      </c>
      <c r="C457">
        <v>38</v>
      </c>
    </row>
    <row r="458" spans="1:3">
      <c r="A458" s="1" t="s">
        <v>10906</v>
      </c>
      <c r="B458" t="s">
        <v>4129</v>
      </c>
      <c r="C458">
        <v>37</v>
      </c>
    </row>
    <row r="459" spans="1:3">
      <c r="A459" s="1" t="s">
        <v>10925</v>
      </c>
      <c r="B459" t="s">
        <v>4129</v>
      </c>
      <c r="C459">
        <v>34</v>
      </c>
    </row>
    <row r="460" spans="1:3">
      <c r="A460" s="1" t="s">
        <v>10936</v>
      </c>
      <c r="B460" t="s">
        <v>4129</v>
      </c>
      <c r="C460">
        <v>40</v>
      </c>
    </row>
    <row r="461" spans="1:3">
      <c r="A461" s="1" t="s">
        <v>10945</v>
      </c>
      <c r="B461" t="s">
        <v>4129</v>
      </c>
      <c r="C461">
        <v>32</v>
      </c>
    </row>
    <row r="462" spans="1:3">
      <c r="A462" s="1" t="s">
        <v>10989</v>
      </c>
      <c r="B462" t="s">
        <v>4129</v>
      </c>
      <c r="C462">
        <v>31</v>
      </c>
    </row>
    <row r="463" spans="1:3">
      <c r="A463" s="1" t="s">
        <v>11023</v>
      </c>
      <c r="B463" t="s">
        <v>4129</v>
      </c>
      <c r="C463">
        <v>19</v>
      </c>
    </row>
    <row r="464" spans="1:3">
      <c r="A464" s="1" t="s">
        <v>11041</v>
      </c>
      <c r="B464" t="s">
        <v>4129</v>
      </c>
      <c r="C464">
        <v>19</v>
      </c>
    </row>
    <row r="465" spans="1:3">
      <c r="A465" s="1" t="s">
        <v>11044</v>
      </c>
      <c r="B465" t="s">
        <v>4129</v>
      </c>
      <c r="C465">
        <v>33</v>
      </c>
    </row>
    <row r="466" spans="1:3">
      <c r="A466" s="1" t="s">
        <v>11048</v>
      </c>
      <c r="B466" t="s">
        <v>4129</v>
      </c>
      <c r="C466">
        <v>34</v>
      </c>
    </row>
    <row r="467" spans="1:3">
      <c r="A467" s="1" t="s">
        <v>11074</v>
      </c>
      <c r="B467" t="s">
        <v>4129</v>
      </c>
      <c r="C467">
        <v>46</v>
      </c>
    </row>
    <row r="468" spans="1:3">
      <c r="A468" s="1" t="s">
        <v>11082</v>
      </c>
      <c r="B468" t="s">
        <v>4129</v>
      </c>
      <c r="C468">
        <v>44</v>
      </c>
    </row>
    <row r="469" spans="1:3">
      <c r="A469" s="1" t="s">
        <v>11165</v>
      </c>
      <c r="B469" t="s">
        <v>4129</v>
      </c>
      <c r="C469">
        <v>43</v>
      </c>
    </row>
    <row r="470" spans="1:3">
      <c r="A470" s="1" t="s">
        <v>11293</v>
      </c>
      <c r="B470" t="s">
        <v>4129</v>
      </c>
      <c r="C470">
        <v>6</v>
      </c>
    </row>
    <row r="471" spans="1:3">
      <c r="A471" s="1" t="s">
        <v>11293</v>
      </c>
      <c r="B471" t="s">
        <v>4129</v>
      </c>
      <c r="C471">
        <v>6</v>
      </c>
    </row>
    <row r="472" spans="1:3">
      <c r="A472" s="1" t="s">
        <v>11331</v>
      </c>
      <c r="B472" t="s">
        <v>4129</v>
      </c>
      <c r="C472">
        <v>2</v>
      </c>
    </row>
    <row r="473" spans="1:3">
      <c r="A473" s="1" t="s">
        <v>11366</v>
      </c>
      <c r="B473" t="s">
        <v>4129</v>
      </c>
      <c r="C473">
        <v>44</v>
      </c>
    </row>
    <row r="474" spans="1:3">
      <c r="A474" s="1" t="s">
        <v>11370</v>
      </c>
      <c r="B474" t="s">
        <v>4129</v>
      </c>
      <c r="C474">
        <v>40</v>
      </c>
    </row>
    <row r="475" spans="1:3">
      <c r="A475" s="1" t="s">
        <v>11401</v>
      </c>
      <c r="B475" t="s">
        <v>4129</v>
      </c>
      <c r="C475">
        <v>12</v>
      </c>
    </row>
    <row r="476" spans="1:3">
      <c r="A476" s="1" t="s">
        <v>11407</v>
      </c>
      <c r="B476" t="s">
        <v>4129</v>
      </c>
      <c r="C476">
        <v>24</v>
      </c>
    </row>
    <row r="477" spans="1:3">
      <c r="A477" s="1" t="s">
        <v>11447</v>
      </c>
      <c r="B477" t="s">
        <v>4129</v>
      </c>
      <c r="C477">
        <v>10</v>
      </c>
    </row>
    <row r="478" spans="1:3">
      <c r="A478" s="1" t="s">
        <v>11466</v>
      </c>
      <c r="B478" t="s">
        <v>4129</v>
      </c>
      <c r="C478">
        <v>23</v>
      </c>
    </row>
    <row r="479" spans="1:3">
      <c r="A479" s="1" t="s">
        <v>11475</v>
      </c>
      <c r="B479" t="s">
        <v>4129</v>
      </c>
      <c r="C479">
        <v>25</v>
      </c>
    </row>
    <row r="480" spans="1:3">
      <c r="A480" s="1" t="s">
        <v>11491</v>
      </c>
      <c r="B480" t="s">
        <v>4129</v>
      </c>
      <c r="C480">
        <v>12</v>
      </c>
    </row>
    <row r="481" spans="1:3">
      <c r="A481" s="1" t="s">
        <v>11629</v>
      </c>
      <c r="B481" t="s">
        <v>4129</v>
      </c>
      <c r="C481">
        <v>76</v>
      </c>
    </row>
    <row r="482" spans="1:3">
      <c r="A482" s="1" t="s">
        <v>11751</v>
      </c>
      <c r="B482" t="s">
        <v>4129</v>
      </c>
      <c r="C482">
        <v>14</v>
      </c>
    </row>
    <row r="483" spans="1:3">
      <c r="A483" s="1" t="s">
        <v>11809</v>
      </c>
      <c r="B483" t="s">
        <v>4129</v>
      </c>
      <c r="C483">
        <v>39</v>
      </c>
    </row>
    <row r="484" spans="1:3">
      <c r="A484" s="1" t="s">
        <v>11968</v>
      </c>
      <c r="B484" t="s">
        <v>4129</v>
      </c>
      <c r="C484">
        <v>5</v>
      </c>
    </row>
    <row r="485" spans="1:3">
      <c r="A485" s="1" t="s">
        <v>11997</v>
      </c>
      <c r="B485" t="s">
        <v>4129</v>
      </c>
      <c r="C485">
        <v>36</v>
      </c>
    </row>
    <row r="486" spans="1:3">
      <c r="A486" s="1" t="s">
        <v>12014</v>
      </c>
      <c r="B486" t="s">
        <v>4129</v>
      </c>
      <c r="C486">
        <v>25</v>
      </c>
    </row>
    <row r="487" spans="1:3">
      <c r="A487" s="1" t="s">
        <v>12066</v>
      </c>
      <c r="B487" t="s">
        <v>4129</v>
      </c>
      <c r="C487">
        <v>14</v>
      </c>
    </row>
    <row r="488" spans="1:3">
      <c r="A488" s="1" t="s">
        <v>12076</v>
      </c>
      <c r="B488" t="s">
        <v>4129</v>
      </c>
      <c r="C488">
        <v>55</v>
      </c>
    </row>
    <row r="489" spans="1:3">
      <c r="A489" s="1" t="s">
        <v>12083</v>
      </c>
      <c r="B489" t="s">
        <v>4129</v>
      </c>
      <c r="C489">
        <v>54</v>
      </c>
    </row>
    <row r="490" spans="1:3">
      <c r="A490" s="1" t="s">
        <v>12091</v>
      </c>
      <c r="B490" t="s">
        <v>4129</v>
      </c>
      <c r="C490">
        <v>10</v>
      </c>
    </row>
    <row r="491" spans="1:3">
      <c r="A491" s="1" t="s">
        <v>12178</v>
      </c>
      <c r="B491" t="s">
        <v>4129</v>
      </c>
      <c r="C491">
        <v>4</v>
      </c>
    </row>
    <row r="492" spans="1:3">
      <c r="A492" s="1" t="s">
        <v>12200</v>
      </c>
      <c r="B492" t="s">
        <v>4129</v>
      </c>
      <c r="C492">
        <v>32</v>
      </c>
    </row>
    <row r="493" spans="1:3">
      <c r="A493" s="1" t="s">
        <v>12257</v>
      </c>
      <c r="B493" t="s">
        <v>4129</v>
      </c>
      <c r="C493">
        <v>51</v>
      </c>
    </row>
    <row r="494" spans="1:3">
      <c r="A494" s="1" t="s">
        <v>12276</v>
      </c>
      <c r="B494" t="s">
        <v>4129</v>
      </c>
      <c r="C494">
        <v>40</v>
      </c>
    </row>
    <row r="495" spans="1:3">
      <c r="A495" s="1" t="s">
        <v>12283</v>
      </c>
      <c r="B495" t="s">
        <v>4129</v>
      </c>
      <c r="C495">
        <v>36</v>
      </c>
    </row>
    <row r="496" spans="1:3">
      <c r="A496" s="1" t="s">
        <v>12311</v>
      </c>
      <c r="B496" t="s">
        <v>4129</v>
      </c>
      <c r="C496">
        <v>37</v>
      </c>
    </row>
    <row r="497" spans="1:3">
      <c r="A497" s="1" t="s">
        <v>12328</v>
      </c>
      <c r="B497" t="s">
        <v>4129</v>
      </c>
      <c r="C497">
        <v>25</v>
      </c>
    </row>
    <row r="498" spans="1:3">
      <c r="A498" s="1" t="s">
        <v>12349</v>
      </c>
      <c r="B498" t="s">
        <v>4129</v>
      </c>
      <c r="C498">
        <v>50</v>
      </c>
    </row>
    <row r="499" spans="1:3">
      <c r="A499" s="1" t="s">
        <v>12386</v>
      </c>
      <c r="B499" t="s">
        <v>4129</v>
      </c>
      <c r="C499">
        <v>60</v>
      </c>
    </row>
    <row r="500" spans="1:3">
      <c r="A500" s="1" t="s">
        <v>8267</v>
      </c>
      <c r="B500" t="s">
        <v>4129</v>
      </c>
      <c r="C500">
        <v>26</v>
      </c>
    </row>
    <row r="501" spans="1:3">
      <c r="A501" s="1" t="s">
        <v>5618</v>
      </c>
      <c r="B501" t="s">
        <v>4132</v>
      </c>
      <c r="C501">
        <v>15</v>
      </c>
    </row>
    <row r="502" spans="1:3">
      <c r="A502" s="1" t="s">
        <v>5688</v>
      </c>
      <c r="B502" t="s">
        <v>4132</v>
      </c>
      <c r="C502">
        <v>16</v>
      </c>
    </row>
    <row r="503" spans="1:3">
      <c r="A503" s="1" t="s">
        <v>5700</v>
      </c>
      <c r="B503" t="s">
        <v>4132</v>
      </c>
      <c r="C503">
        <v>11</v>
      </c>
    </row>
    <row r="504" spans="1:3">
      <c r="A504" s="1" t="s">
        <v>5705</v>
      </c>
      <c r="B504" t="s">
        <v>4132</v>
      </c>
      <c r="C504">
        <v>8</v>
      </c>
    </row>
    <row r="505" spans="1:3">
      <c r="A505" s="1" t="s">
        <v>5749</v>
      </c>
      <c r="B505" t="s">
        <v>4132</v>
      </c>
      <c r="C505">
        <v>29</v>
      </c>
    </row>
    <row r="506" spans="1:3">
      <c r="A506" s="1" t="s">
        <v>5756</v>
      </c>
      <c r="B506" t="s">
        <v>4132</v>
      </c>
      <c r="C506">
        <v>51</v>
      </c>
    </row>
    <row r="507" spans="1:3">
      <c r="A507" s="1" t="s">
        <v>5759</v>
      </c>
      <c r="B507" t="s">
        <v>4132</v>
      </c>
      <c r="C507">
        <v>5</v>
      </c>
    </row>
    <row r="508" spans="1:3">
      <c r="A508" s="1" t="s">
        <v>5907</v>
      </c>
      <c r="B508" t="s">
        <v>4132</v>
      </c>
      <c r="C508">
        <v>8</v>
      </c>
    </row>
    <row r="509" spans="1:3">
      <c r="A509" s="1" t="s">
        <v>6211</v>
      </c>
      <c r="B509" t="s">
        <v>4132</v>
      </c>
      <c r="C509">
        <v>29</v>
      </c>
    </row>
    <row r="510" spans="1:3">
      <c r="A510" s="1" t="s">
        <v>6596</v>
      </c>
      <c r="B510" t="s">
        <v>4132</v>
      </c>
      <c r="C510">
        <v>31</v>
      </c>
    </row>
    <row r="511" spans="1:3">
      <c r="A511" s="1" t="s">
        <v>6619</v>
      </c>
      <c r="B511" t="s">
        <v>4132</v>
      </c>
      <c r="C511">
        <v>56</v>
      </c>
    </row>
    <row r="512" spans="1:3">
      <c r="A512" s="1" t="s">
        <v>6635</v>
      </c>
      <c r="B512" t="s">
        <v>4132</v>
      </c>
      <c r="C512">
        <v>26</v>
      </c>
    </row>
    <row r="513" spans="1:3">
      <c r="A513" s="1" t="s">
        <v>6906</v>
      </c>
      <c r="B513" t="s">
        <v>4132</v>
      </c>
      <c r="C513">
        <v>58</v>
      </c>
    </row>
    <row r="514" spans="1:3">
      <c r="A514" s="1" t="s">
        <v>6962</v>
      </c>
      <c r="B514" t="s">
        <v>4132</v>
      </c>
      <c r="C514">
        <v>36</v>
      </c>
    </row>
    <row r="515" spans="1:3">
      <c r="A515" s="1" t="s">
        <v>7040</v>
      </c>
      <c r="B515" t="s">
        <v>4132</v>
      </c>
      <c r="C515">
        <v>72</v>
      </c>
    </row>
    <row r="516" spans="1:3">
      <c r="A516" s="1" t="s">
        <v>7105</v>
      </c>
      <c r="B516" t="s">
        <v>4132</v>
      </c>
      <c r="C516">
        <v>50</v>
      </c>
    </row>
    <row r="517" spans="1:3">
      <c r="A517" s="1" t="s">
        <v>7116</v>
      </c>
      <c r="B517" t="s">
        <v>4132</v>
      </c>
      <c r="C517">
        <v>34</v>
      </c>
    </row>
    <row r="518" spans="1:3">
      <c r="A518" s="1" t="s">
        <v>7418</v>
      </c>
      <c r="B518" t="s">
        <v>4132</v>
      </c>
      <c r="C518">
        <v>14</v>
      </c>
    </row>
    <row r="519" spans="1:3">
      <c r="A519" s="1" t="s">
        <v>7437</v>
      </c>
      <c r="B519" t="s">
        <v>4132</v>
      </c>
      <c r="C519">
        <v>52</v>
      </c>
    </row>
    <row r="520" spans="1:3">
      <c r="A520" s="1" t="s">
        <v>7463</v>
      </c>
      <c r="B520" t="s">
        <v>4132</v>
      </c>
      <c r="C520">
        <v>21</v>
      </c>
    </row>
    <row r="521" spans="1:3">
      <c r="A521" s="1" t="s">
        <v>7475</v>
      </c>
      <c r="B521" t="s">
        <v>4132</v>
      </c>
      <c r="C521">
        <v>22</v>
      </c>
    </row>
    <row r="522" spans="1:3">
      <c r="A522" s="1" t="s">
        <v>7524</v>
      </c>
      <c r="B522" t="s">
        <v>4132</v>
      </c>
      <c r="C522">
        <v>48</v>
      </c>
    </row>
    <row r="523" spans="1:3">
      <c r="A523" s="1" t="s">
        <v>7548</v>
      </c>
      <c r="B523" t="s">
        <v>4132</v>
      </c>
      <c r="C523">
        <v>67</v>
      </c>
    </row>
    <row r="524" spans="1:3">
      <c r="A524" s="1" t="s">
        <v>7551</v>
      </c>
      <c r="B524" t="s">
        <v>4132</v>
      </c>
      <c r="C524">
        <v>55</v>
      </c>
    </row>
    <row r="525" spans="1:3">
      <c r="A525" s="1" t="s">
        <v>7566</v>
      </c>
      <c r="B525" t="s">
        <v>4132</v>
      </c>
      <c r="C525">
        <v>21</v>
      </c>
    </row>
    <row r="526" spans="1:3">
      <c r="A526" s="1" t="s">
        <v>7573</v>
      </c>
      <c r="B526" t="s">
        <v>4132</v>
      </c>
      <c r="C526">
        <v>39</v>
      </c>
    </row>
    <row r="527" spans="1:3">
      <c r="A527" s="1" t="s">
        <v>7585</v>
      </c>
      <c r="B527" t="s">
        <v>4132</v>
      </c>
      <c r="C527">
        <v>34</v>
      </c>
    </row>
    <row r="528" spans="1:3">
      <c r="A528" s="1" t="s">
        <v>7593</v>
      </c>
      <c r="B528" t="s">
        <v>4132</v>
      </c>
      <c r="C528">
        <v>53</v>
      </c>
    </row>
    <row r="529" spans="1:3">
      <c r="A529" s="1" t="s">
        <v>7596</v>
      </c>
      <c r="B529" t="s">
        <v>4132</v>
      </c>
      <c r="C529">
        <v>41</v>
      </c>
    </row>
    <row r="530" spans="1:3">
      <c r="A530" s="1" t="s">
        <v>7676</v>
      </c>
      <c r="B530" t="s">
        <v>4132</v>
      </c>
      <c r="C530">
        <v>51</v>
      </c>
    </row>
    <row r="531" spans="1:3">
      <c r="A531" s="1" t="s">
        <v>7724</v>
      </c>
      <c r="B531" t="s">
        <v>4132</v>
      </c>
      <c r="C531">
        <v>45</v>
      </c>
    </row>
    <row r="532" spans="1:3">
      <c r="A532" s="1" t="s">
        <v>7756</v>
      </c>
      <c r="B532" t="s">
        <v>4132</v>
      </c>
      <c r="C532">
        <v>46</v>
      </c>
    </row>
    <row r="533" spans="1:3">
      <c r="A533" s="1" t="s">
        <v>7759</v>
      </c>
      <c r="B533" t="s">
        <v>4132</v>
      </c>
      <c r="C533">
        <v>16</v>
      </c>
    </row>
    <row r="534" spans="1:3">
      <c r="A534" s="1" t="s">
        <v>7764</v>
      </c>
      <c r="B534" t="s">
        <v>4132</v>
      </c>
      <c r="C534">
        <v>9</v>
      </c>
    </row>
    <row r="535" spans="1:3">
      <c r="A535" s="1" t="s">
        <v>7833</v>
      </c>
      <c r="B535" t="s">
        <v>4132</v>
      </c>
      <c r="C535">
        <v>20</v>
      </c>
    </row>
    <row r="536" spans="1:3">
      <c r="A536" s="1" t="s">
        <v>7849</v>
      </c>
      <c r="B536" t="s">
        <v>4132</v>
      </c>
      <c r="C536">
        <v>2</v>
      </c>
    </row>
    <row r="537" spans="1:3">
      <c r="A537" s="1" t="s">
        <v>7973</v>
      </c>
      <c r="B537" t="s">
        <v>4132</v>
      </c>
      <c r="C537">
        <v>25</v>
      </c>
    </row>
    <row r="538" spans="1:3">
      <c r="A538" s="1" t="s">
        <v>8092</v>
      </c>
      <c r="B538" t="s">
        <v>4132</v>
      </c>
      <c r="C538">
        <v>21</v>
      </c>
    </row>
    <row r="539" spans="1:3">
      <c r="A539" s="1" t="s">
        <v>8132</v>
      </c>
      <c r="B539" t="s">
        <v>4132</v>
      </c>
      <c r="C539">
        <v>31</v>
      </c>
    </row>
    <row r="540" spans="1:3">
      <c r="A540" s="1" t="s">
        <v>8136</v>
      </c>
      <c r="B540" t="s">
        <v>4132</v>
      </c>
      <c r="C540">
        <v>58</v>
      </c>
    </row>
    <row r="541" spans="1:3">
      <c r="A541" s="1" t="s">
        <v>8139</v>
      </c>
      <c r="B541" t="s">
        <v>4132</v>
      </c>
      <c r="C541">
        <v>67</v>
      </c>
    </row>
    <row r="542" spans="1:3">
      <c r="A542" s="1" t="s">
        <v>8191</v>
      </c>
      <c r="B542" t="s">
        <v>4132</v>
      </c>
      <c r="C542">
        <v>23</v>
      </c>
    </row>
    <row r="543" spans="1:3">
      <c r="A543" s="1" t="s">
        <v>8200</v>
      </c>
      <c r="B543" t="s">
        <v>4132</v>
      </c>
      <c r="C543">
        <v>3</v>
      </c>
    </row>
    <row r="544" spans="1:3">
      <c r="A544" s="1" t="s">
        <v>8204</v>
      </c>
      <c r="B544" t="s">
        <v>4132</v>
      </c>
      <c r="C544">
        <v>28</v>
      </c>
    </row>
    <row r="545" spans="1:3">
      <c r="A545" s="1" t="s">
        <v>8219</v>
      </c>
      <c r="B545" t="s">
        <v>4132</v>
      </c>
      <c r="C545">
        <v>35</v>
      </c>
    </row>
    <row r="546" spans="1:3">
      <c r="A546" s="1" t="s">
        <v>8234</v>
      </c>
      <c r="B546" t="s">
        <v>4132</v>
      </c>
      <c r="C546">
        <v>48</v>
      </c>
    </row>
    <row r="547" spans="1:3">
      <c r="A547" s="1" t="s">
        <v>8246</v>
      </c>
      <c r="B547" t="s">
        <v>4132</v>
      </c>
      <c r="C547">
        <v>46</v>
      </c>
    </row>
    <row r="548" spans="1:3">
      <c r="A548" s="1" t="s">
        <v>8254</v>
      </c>
      <c r="B548" t="s">
        <v>4132</v>
      </c>
      <c r="C548">
        <v>8</v>
      </c>
    </row>
    <row r="549" spans="1:3">
      <c r="A549" s="1" t="s">
        <v>8264</v>
      </c>
      <c r="B549" t="s">
        <v>4132</v>
      </c>
      <c r="C549">
        <v>22</v>
      </c>
    </row>
    <row r="550" spans="1:3">
      <c r="A550" s="1" t="s">
        <v>8272</v>
      </c>
      <c r="B550" t="s">
        <v>4132</v>
      </c>
      <c r="C550">
        <v>6</v>
      </c>
    </row>
    <row r="551" spans="1:3">
      <c r="A551" s="1" t="s">
        <v>8290</v>
      </c>
      <c r="B551" t="s">
        <v>4132</v>
      </c>
      <c r="C551">
        <v>47</v>
      </c>
    </row>
    <row r="552" spans="1:3">
      <c r="A552" s="1" t="s">
        <v>8309</v>
      </c>
      <c r="B552" t="s">
        <v>4132</v>
      </c>
      <c r="C552">
        <v>21</v>
      </c>
    </row>
    <row r="553" spans="1:3">
      <c r="A553" s="1" t="s">
        <v>8320</v>
      </c>
      <c r="B553" t="s">
        <v>4132</v>
      </c>
      <c r="C553">
        <v>45</v>
      </c>
    </row>
    <row r="554" spans="1:3">
      <c r="A554" s="1" t="s">
        <v>8427</v>
      </c>
      <c r="B554" t="s">
        <v>4132</v>
      </c>
      <c r="C554">
        <v>44</v>
      </c>
    </row>
    <row r="555" spans="1:3">
      <c r="A555" s="1" t="s">
        <v>8430</v>
      </c>
      <c r="B555" t="s">
        <v>4132</v>
      </c>
      <c r="C555">
        <v>15</v>
      </c>
    </row>
    <row r="556" spans="1:3">
      <c r="A556" s="1" t="s">
        <v>8438</v>
      </c>
      <c r="B556" t="s">
        <v>4132</v>
      </c>
      <c r="C556">
        <v>21</v>
      </c>
    </row>
    <row r="557" spans="1:3">
      <c r="A557" s="1" t="s">
        <v>8445</v>
      </c>
      <c r="B557" t="s">
        <v>4132</v>
      </c>
      <c r="C557">
        <v>42</v>
      </c>
    </row>
    <row r="558" spans="1:3">
      <c r="A558" s="1" t="s">
        <v>8454</v>
      </c>
      <c r="B558" t="s">
        <v>4132</v>
      </c>
      <c r="C558">
        <v>32</v>
      </c>
    </row>
    <row r="559" spans="1:3">
      <c r="A559" s="1" t="s">
        <v>8468</v>
      </c>
      <c r="B559" t="s">
        <v>4132</v>
      </c>
      <c r="C559">
        <v>50</v>
      </c>
    </row>
    <row r="560" spans="1:3">
      <c r="A560" s="1" t="s">
        <v>8471</v>
      </c>
      <c r="B560" t="s">
        <v>4132</v>
      </c>
      <c r="C560">
        <v>25</v>
      </c>
    </row>
    <row r="561" spans="1:3">
      <c r="A561" s="1" t="s">
        <v>8480</v>
      </c>
      <c r="B561" t="s">
        <v>4132</v>
      </c>
      <c r="C561">
        <v>22</v>
      </c>
    </row>
    <row r="562" spans="1:3">
      <c r="A562" s="1" t="s">
        <v>8489</v>
      </c>
      <c r="B562" t="s">
        <v>4132</v>
      </c>
      <c r="C562">
        <v>41</v>
      </c>
    </row>
    <row r="563" spans="1:3">
      <c r="A563" s="1" t="s">
        <v>8495</v>
      </c>
      <c r="B563" t="s">
        <v>4132</v>
      </c>
      <c r="C563">
        <v>7</v>
      </c>
    </row>
    <row r="564" spans="1:3">
      <c r="A564" s="1" t="s">
        <v>8499</v>
      </c>
      <c r="B564" t="s">
        <v>4132</v>
      </c>
      <c r="C564">
        <v>19</v>
      </c>
    </row>
    <row r="565" spans="1:3">
      <c r="A565" s="1" t="s">
        <v>8533</v>
      </c>
      <c r="B565" t="s">
        <v>4132</v>
      </c>
      <c r="C565">
        <v>10</v>
      </c>
    </row>
    <row r="566" spans="1:3">
      <c r="A566" s="1" t="s">
        <v>8546</v>
      </c>
      <c r="B566" t="s">
        <v>4132</v>
      </c>
      <c r="C566">
        <v>53</v>
      </c>
    </row>
    <row r="567" spans="1:3">
      <c r="A567" s="1" t="s">
        <v>8549</v>
      </c>
      <c r="B567" t="s">
        <v>4132</v>
      </c>
      <c r="C567">
        <v>51</v>
      </c>
    </row>
    <row r="568" spans="1:3">
      <c r="A568" s="1" t="s">
        <v>8569</v>
      </c>
      <c r="B568" t="s">
        <v>4132</v>
      </c>
      <c r="C568">
        <v>17</v>
      </c>
    </row>
    <row r="569" spans="1:3">
      <c r="A569" s="1" t="s">
        <v>8589</v>
      </c>
      <c r="B569" t="s">
        <v>4132</v>
      </c>
      <c r="C569">
        <v>34</v>
      </c>
    </row>
    <row r="570" spans="1:3">
      <c r="A570" s="1" t="s">
        <v>8650</v>
      </c>
      <c r="B570" t="s">
        <v>4132</v>
      </c>
      <c r="C570">
        <v>31</v>
      </c>
    </row>
    <row r="571" spans="1:3">
      <c r="A571" s="1" t="s">
        <v>8654</v>
      </c>
      <c r="B571" t="s">
        <v>4132</v>
      </c>
      <c r="C571">
        <v>66</v>
      </c>
    </row>
    <row r="572" spans="1:3">
      <c r="A572" s="1" t="s">
        <v>8657</v>
      </c>
      <c r="B572" t="s">
        <v>4132</v>
      </c>
      <c r="C572">
        <v>29</v>
      </c>
    </row>
    <row r="573" spans="1:3">
      <c r="A573" s="1" t="s">
        <v>8661</v>
      </c>
      <c r="B573" t="s">
        <v>4132</v>
      </c>
      <c r="C573">
        <v>59</v>
      </c>
    </row>
    <row r="574" spans="1:3">
      <c r="A574" s="1" t="s">
        <v>8664</v>
      </c>
      <c r="B574" t="s">
        <v>4132</v>
      </c>
      <c r="C574">
        <v>49</v>
      </c>
    </row>
    <row r="575" spans="1:3">
      <c r="A575" s="1" t="s">
        <v>8695</v>
      </c>
      <c r="B575" t="s">
        <v>4132</v>
      </c>
      <c r="C575">
        <v>24</v>
      </c>
    </row>
    <row r="576" spans="1:3">
      <c r="A576" s="1" t="s">
        <v>8699</v>
      </c>
      <c r="B576" t="s">
        <v>4132</v>
      </c>
      <c r="C576">
        <v>61</v>
      </c>
    </row>
    <row r="577" spans="1:3">
      <c r="A577" s="1" t="s">
        <v>8702</v>
      </c>
      <c r="B577" t="s">
        <v>4132</v>
      </c>
      <c r="C577">
        <v>51</v>
      </c>
    </row>
    <row r="578" spans="1:3">
      <c r="A578" s="1" t="s">
        <v>8715</v>
      </c>
      <c r="B578" t="s">
        <v>4132</v>
      </c>
      <c r="C578">
        <v>48</v>
      </c>
    </row>
    <row r="579" spans="1:3">
      <c r="A579" s="1" t="s">
        <v>8725</v>
      </c>
      <c r="B579" t="s">
        <v>4132</v>
      </c>
      <c r="C579">
        <v>13</v>
      </c>
    </row>
    <row r="580" spans="1:3">
      <c r="A580" s="1" t="s">
        <v>8732</v>
      </c>
      <c r="B580" t="s">
        <v>4132</v>
      </c>
      <c r="C580">
        <v>9</v>
      </c>
    </row>
    <row r="581" spans="1:3">
      <c r="A581" s="1" t="s">
        <v>8752</v>
      </c>
      <c r="B581" t="s">
        <v>4132</v>
      </c>
      <c r="C581">
        <v>13</v>
      </c>
    </row>
    <row r="582" spans="1:3">
      <c r="A582" s="1" t="s">
        <v>8762</v>
      </c>
      <c r="B582" t="s">
        <v>4132</v>
      </c>
      <c r="C582">
        <v>60</v>
      </c>
    </row>
    <row r="583" spans="1:3">
      <c r="A583" s="1" t="s">
        <v>8782</v>
      </c>
      <c r="B583" t="s">
        <v>4132</v>
      </c>
      <c r="C583">
        <v>40</v>
      </c>
    </row>
    <row r="584" spans="1:3">
      <c r="A584" s="1" t="s">
        <v>713</v>
      </c>
      <c r="B584" t="s">
        <v>4132</v>
      </c>
      <c r="C584">
        <v>34</v>
      </c>
    </row>
    <row r="585" spans="1:3">
      <c r="A585" s="1" t="s">
        <v>8787</v>
      </c>
      <c r="B585" t="s">
        <v>4132</v>
      </c>
      <c r="C585">
        <v>6</v>
      </c>
    </row>
    <row r="586" spans="1:3">
      <c r="A586" s="1" t="s">
        <v>8791</v>
      </c>
      <c r="B586" t="s">
        <v>4132</v>
      </c>
      <c r="C586">
        <v>7</v>
      </c>
    </row>
    <row r="587" spans="1:3">
      <c r="A587" s="1" t="s">
        <v>8804</v>
      </c>
      <c r="B587" t="s">
        <v>4132</v>
      </c>
      <c r="C587">
        <v>10</v>
      </c>
    </row>
    <row r="588" spans="1:3">
      <c r="A588" s="1" t="s">
        <v>8913</v>
      </c>
      <c r="B588" t="s">
        <v>4132</v>
      </c>
      <c r="C588">
        <v>34</v>
      </c>
    </row>
    <row r="589" spans="1:3">
      <c r="A589" s="1" t="s">
        <v>8925</v>
      </c>
      <c r="B589" t="s">
        <v>4132</v>
      </c>
      <c r="C589">
        <v>47</v>
      </c>
    </row>
    <row r="590" spans="1:3">
      <c r="A590" s="1" t="s">
        <v>1796</v>
      </c>
      <c r="B590" t="s">
        <v>4132</v>
      </c>
      <c r="C590">
        <v>17</v>
      </c>
    </row>
    <row r="591" spans="1:3">
      <c r="A591" s="1" t="s">
        <v>8965</v>
      </c>
      <c r="B591" t="s">
        <v>4132</v>
      </c>
      <c r="C591">
        <v>48</v>
      </c>
    </row>
    <row r="592" spans="1:3">
      <c r="A592" s="1" t="s">
        <v>8971</v>
      </c>
      <c r="B592" t="s">
        <v>4132</v>
      </c>
      <c r="C592">
        <v>16</v>
      </c>
    </row>
    <row r="593" spans="1:3">
      <c r="A593" s="1" t="s">
        <v>8979</v>
      </c>
      <c r="B593" t="s">
        <v>4132</v>
      </c>
      <c r="C593">
        <v>11</v>
      </c>
    </row>
    <row r="594" spans="1:3">
      <c r="A594" s="1" t="s">
        <v>8985</v>
      </c>
      <c r="B594" t="s">
        <v>4132</v>
      </c>
      <c r="C594">
        <v>18</v>
      </c>
    </row>
    <row r="595" spans="1:3">
      <c r="A595" s="1" t="s">
        <v>8991</v>
      </c>
      <c r="B595" t="s">
        <v>4132</v>
      </c>
      <c r="C595">
        <v>39</v>
      </c>
    </row>
    <row r="596" spans="1:3">
      <c r="A596" s="1" t="s">
        <v>9026</v>
      </c>
      <c r="B596" t="s">
        <v>4132</v>
      </c>
      <c r="C596">
        <v>26</v>
      </c>
    </row>
    <row r="597" spans="1:3">
      <c r="A597" s="1" t="s">
        <v>9304</v>
      </c>
      <c r="B597" t="s">
        <v>4132</v>
      </c>
      <c r="C597">
        <v>16</v>
      </c>
    </row>
    <row r="598" spans="1:3">
      <c r="A598" s="1" t="s">
        <v>9374</v>
      </c>
      <c r="B598" t="s">
        <v>4132</v>
      </c>
      <c r="C598">
        <v>52</v>
      </c>
    </row>
    <row r="599" spans="1:3">
      <c r="A599" s="1" t="s">
        <v>9381</v>
      </c>
      <c r="B599" t="s">
        <v>4132</v>
      </c>
      <c r="C599">
        <v>38</v>
      </c>
    </row>
    <row r="600" spans="1:3">
      <c r="A600" s="1" t="s">
        <v>9391</v>
      </c>
      <c r="B600" t="s">
        <v>4132</v>
      </c>
      <c r="C600">
        <v>27</v>
      </c>
    </row>
    <row r="601" spans="1:3">
      <c r="A601" s="1" t="s">
        <v>9484</v>
      </c>
      <c r="B601" t="s">
        <v>4132</v>
      </c>
      <c r="C601">
        <v>14</v>
      </c>
    </row>
    <row r="602" spans="1:3">
      <c r="A602" s="1" t="s">
        <v>9487</v>
      </c>
      <c r="B602" t="s">
        <v>4132</v>
      </c>
      <c r="C602">
        <v>12</v>
      </c>
    </row>
    <row r="603" spans="1:3">
      <c r="A603" s="1" t="s">
        <v>9491</v>
      </c>
      <c r="B603" t="s">
        <v>4132</v>
      </c>
      <c r="C603">
        <v>34</v>
      </c>
    </row>
    <row r="604" spans="1:3">
      <c r="A604" s="1" t="s">
        <v>9498</v>
      </c>
      <c r="B604" t="s">
        <v>4132</v>
      </c>
      <c r="C604">
        <v>4</v>
      </c>
    </row>
    <row r="605" spans="1:3">
      <c r="A605" s="1" t="s">
        <v>9555</v>
      </c>
      <c r="B605" t="s">
        <v>4132</v>
      </c>
      <c r="C605">
        <v>5</v>
      </c>
    </row>
    <row r="606" spans="1:3">
      <c r="A606" s="1" t="s">
        <v>9613</v>
      </c>
      <c r="B606" t="s">
        <v>4132</v>
      </c>
      <c r="C606">
        <v>46</v>
      </c>
    </row>
    <row r="607" spans="1:3">
      <c r="A607" s="1" t="s">
        <v>9790</v>
      </c>
      <c r="B607" t="s">
        <v>4132</v>
      </c>
      <c r="C607">
        <v>23</v>
      </c>
    </row>
    <row r="608" spans="1:3">
      <c r="A608" s="1" t="s">
        <v>10273</v>
      </c>
      <c r="B608" t="s">
        <v>4132</v>
      </c>
      <c r="C608">
        <v>17</v>
      </c>
    </row>
    <row r="609" spans="1:3">
      <c r="A609" s="1" t="s">
        <v>10323</v>
      </c>
      <c r="B609" t="s">
        <v>4132</v>
      </c>
      <c r="C609">
        <v>15</v>
      </c>
    </row>
    <row r="610" spans="1:3">
      <c r="A610" s="1" t="s">
        <v>10428</v>
      </c>
      <c r="B610" t="s">
        <v>4132</v>
      </c>
      <c r="C610">
        <v>33</v>
      </c>
    </row>
    <row r="611" spans="1:3">
      <c r="A611" s="1" t="s">
        <v>10431</v>
      </c>
      <c r="B611" t="s">
        <v>4132</v>
      </c>
      <c r="C611">
        <v>13</v>
      </c>
    </row>
    <row r="612" spans="1:3">
      <c r="A612" s="1" t="s">
        <v>10521</v>
      </c>
      <c r="B612" t="s">
        <v>4132</v>
      </c>
      <c r="C612">
        <v>24</v>
      </c>
    </row>
    <row r="613" spans="1:3">
      <c r="A613" s="1" t="s">
        <v>10526</v>
      </c>
      <c r="B613" t="s">
        <v>4132</v>
      </c>
      <c r="C613">
        <v>19</v>
      </c>
    </row>
    <row r="614" spans="1:3">
      <c r="A614" s="1" t="s">
        <v>10528</v>
      </c>
      <c r="B614" t="s">
        <v>4132</v>
      </c>
      <c r="C614">
        <v>4</v>
      </c>
    </row>
    <row r="615" spans="1:3">
      <c r="A615" s="1" t="s">
        <v>10532</v>
      </c>
      <c r="B615" t="s">
        <v>4132</v>
      </c>
      <c r="C615">
        <v>46</v>
      </c>
    </row>
    <row r="616" spans="1:3">
      <c r="A616" s="1" t="s">
        <v>10565</v>
      </c>
      <c r="B616" t="s">
        <v>4132</v>
      </c>
      <c r="C616">
        <v>57</v>
      </c>
    </row>
    <row r="617" spans="1:3">
      <c r="A617" s="1" t="s">
        <v>10567</v>
      </c>
      <c r="B617" t="s">
        <v>4132</v>
      </c>
      <c r="C617">
        <v>3</v>
      </c>
    </row>
    <row r="618" spans="1:3">
      <c r="A618" s="1" t="s">
        <v>10589</v>
      </c>
      <c r="B618" t="s">
        <v>4132</v>
      </c>
      <c r="C618">
        <v>34</v>
      </c>
    </row>
    <row r="619" spans="1:3">
      <c r="A619" s="1" t="s">
        <v>10600</v>
      </c>
      <c r="B619" t="s">
        <v>4132</v>
      </c>
      <c r="C619">
        <v>57</v>
      </c>
    </row>
    <row r="620" spans="1:3">
      <c r="A620" s="1" t="s">
        <v>10607</v>
      </c>
      <c r="B620" t="s">
        <v>4132</v>
      </c>
      <c r="C620">
        <v>39</v>
      </c>
    </row>
    <row r="621" spans="1:3">
      <c r="A621" s="1" t="s">
        <v>10610</v>
      </c>
      <c r="B621" t="s">
        <v>4132</v>
      </c>
      <c r="C621">
        <v>57</v>
      </c>
    </row>
    <row r="622" spans="1:3">
      <c r="A622" s="1" t="s">
        <v>10625</v>
      </c>
      <c r="B622" t="s">
        <v>4132</v>
      </c>
      <c r="C622">
        <v>24</v>
      </c>
    </row>
    <row r="623" spans="1:3">
      <c r="A623" s="1" t="s">
        <v>10651</v>
      </c>
      <c r="B623" t="s">
        <v>4132</v>
      </c>
      <c r="C623">
        <v>27</v>
      </c>
    </row>
    <row r="624" spans="1:3">
      <c r="A624" s="1" t="s">
        <v>10659</v>
      </c>
      <c r="B624" t="s">
        <v>4132</v>
      </c>
      <c r="C624">
        <v>5</v>
      </c>
    </row>
    <row r="625" spans="1:3">
      <c r="A625" s="1" t="s">
        <v>10661</v>
      </c>
      <c r="B625" t="s">
        <v>4132</v>
      </c>
      <c r="C625">
        <v>9</v>
      </c>
    </row>
    <row r="626" spans="1:3">
      <c r="A626" s="1" t="s">
        <v>10663</v>
      </c>
      <c r="B626" t="s">
        <v>4132</v>
      </c>
      <c r="C626">
        <v>37</v>
      </c>
    </row>
    <row r="627" spans="1:3">
      <c r="A627" s="1" t="s">
        <v>10671</v>
      </c>
      <c r="B627" t="s">
        <v>4132</v>
      </c>
      <c r="C627">
        <v>5</v>
      </c>
    </row>
    <row r="628" spans="1:3">
      <c r="A628" s="1" t="s">
        <v>10678</v>
      </c>
      <c r="B628" t="s">
        <v>4132</v>
      </c>
      <c r="C628">
        <v>52</v>
      </c>
    </row>
    <row r="629" spans="1:3">
      <c r="A629" s="1" t="s">
        <v>10696</v>
      </c>
      <c r="B629" t="s">
        <v>4132</v>
      </c>
      <c r="C629">
        <v>70</v>
      </c>
    </row>
    <row r="630" spans="1:3">
      <c r="A630" s="1" t="s">
        <v>10710</v>
      </c>
      <c r="B630" t="s">
        <v>4132</v>
      </c>
      <c r="C630">
        <v>29</v>
      </c>
    </row>
    <row r="631" spans="1:3">
      <c r="A631" s="1" t="s">
        <v>10725</v>
      </c>
      <c r="B631" t="s">
        <v>4132</v>
      </c>
      <c r="C631">
        <v>53</v>
      </c>
    </row>
    <row r="632" spans="1:3">
      <c r="A632" s="1" t="s">
        <v>10728</v>
      </c>
      <c r="B632" t="s">
        <v>4132</v>
      </c>
      <c r="C632">
        <v>82</v>
      </c>
    </row>
    <row r="633" spans="1:3">
      <c r="A633" s="1" t="s">
        <v>10733</v>
      </c>
      <c r="B633" t="s">
        <v>4132</v>
      </c>
      <c r="C633">
        <v>5</v>
      </c>
    </row>
    <row r="634" spans="1:3">
      <c r="A634" s="1" t="s">
        <v>10778</v>
      </c>
      <c r="B634" t="s">
        <v>4132</v>
      </c>
      <c r="C634">
        <v>49</v>
      </c>
    </row>
    <row r="635" spans="1:3">
      <c r="A635" s="1" t="s">
        <v>10826</v>
      </c>
      <c r="B635" t="s">
        <v>4132</v>
      </c>
      <c r="C635">
        <v>56</v>
      </c>
    </row>
    <row r="636" spans="1:3">
      <c r="A636" s="1" t="s">
        <v>10834</v>
      </c>
      <c r="B636" t="s">
        <v>4132</v>
      </c>
      <c r="C636">
        <v>7</v>
      </c>
    </row>
    <row r="637" spans="1:3">
      <c r="A637" s="1" t="s">
        <v>2311</v>
      </c>
      <c r="B637" t="s">
        <v>4132</v>
      </c>
      <c r="C637">
        <v>19</v>
      </c>
    </row>
    <row r="638" spans="1:3">
      <c r="A638" s="1" t="s">
        <v>10844</v>
      </c>
      <c r="B638" t="s">
        <v>4132</v>
      </c>
      <c r="C638">
        <v>71</v>
      </c>
    </row>
    <row r="639" spans="1:3">
      <c r="A639" s="1" t="s">
        <v>10852</v>
      </c>
      <c r="B639" t="s">
        <v>4132</v>
      </c>
      <c r="C639">
        <v>38</v>
      </c>
    </row>
    <row r="640" spans="1:3">
      <c r="A640" s="1" t="s">
        <v>10859</v>
      </c>
      <c r="B640" t="s">
        <v>4132</v>
      </c>
      <c r="C640">
        <v>26</v>
      </c>
    </row>
    <row r="641" spans="1:3">
      <c r="A641" s="1" t="s">
        <v>10868</v>
      </c>
      <c r="B641" t="s">
        <v>4132</v>
      </c>
      <c r="C641">
        <v>13</v>
      </c>
    </row>
    <row r="642" spans="1:3">
      <c r="A642" s="1" t="s">
        <v>10873</v>
      </c>
      <c r="B642" t="s">
        <v>4132</v>
      </c>
      <c r="C642">
        <v>9</v>
      </c>
    </row>
    <row r="643" spans="1:3">
      <c r="A643" s="1" t="s">
        <v>10877</v>
      </c>
      <c r="B643" t="s">
        <v>4132</v>
      </c>
      <c r="C643">
        <v>15</v>
      </c>
    </row>
    <row r="644" spans="1:3">
      <c r="A644" s="1" t="s">
        <v>10880</v>
      </c>
      <c r="B644" t="s">
        <v>4132</v>
      </c>
      <c r="C644">
        <v>36</v>
      </c>
    </row>
    <row r="645" spans="1:3">
      <c r="A645" s="1" t="s">
        <v>10897</v>
      </c>
      <c r="B645" t="s">
        <v>4132</v>
      </c>
      <c r="C645">
        <v>58</v>
      </c>
    </row>
    <row r="646" spans="1:3">
      <c r="A646" s="1" t="s">
        <v>10932</v>
      </c>
      <c r="B646" t="s">
        <v>4132</v>
      </c>
      <c r="C646">
        <v>75</v>
      </c>
    </row>
    <row r="647" spans="1:3">
      <c r="A647" s="1" t="s">
        <v>10938</v>
      </c>
      <c r="B647" t="s">
        <v>4132</v>
      </c>
      <c r="C647">
        <v>66</v>
      </c>
    </row>
    <row r="648" spans="1:3">
      <c r="A648" s="1" t="s">
        <v>10955</v>
      </c>
      <c r="B648" t="s">
        <v>4132</v>
      </c>
      <c r="C648">
        <v>25</v>
      </c>
    </row>
    <row r="649" spans="1:3">
      <c r="A649" s="1" t="s">
        <v>10963</v>
      </c>
      <c r="B649" t="s">
        <v>4132</v>
      </c>
      <c r="C649">
        <v>13</v>
      </c>
    </row>
    <row r="650" spans="1:3">
      <c r="A650" s="1" t="s">
        <v>10967</v>
      </c>
      <c r="B650" t="s">
        <v>4132</v>
      </c>
      <c r="C650">
        <v>22</v>
      </c>
    </row>
    <row r="651" spans="1:3">
      <c r="A651" s="1" t="s">
        <v>10978</v>
      </c>
      <c r="B651" t="s">
        <v>4132</v>
      </c>
      <c r="C651">
        <v>64</v>
      </c>
    </row>
    <row r="652" spans="1:3">
      <c r="A652" s="1" t="s">
        <v>10985</v>
      </c>
      <c r="B652" t="s">
        <v>4132</v>
      </c>
      <c r="C652">
        <v>5</v>
      </c>
    </row>
    <row r="653" spans="1:3">
      <c r="A653" s="1" t="s">
        <v>10996</v>
      </c>
      <c r="B653" t="s">
        <v>4132</v>
      </c>
      <c r="C653">
        <v>63</v>
      </c>
    </row>
    <row r="654" spans="1:3">
      <c r="A654" s="1" t="s">
        <v>10999</v>
      </c>
      <c r="B654" t="s">
        <v>4132</v>
      </c>
      <c r="C654">
        <v>42</v>
      </c>
    </row>
    <row r="655" spans="1:3">
      <c r="A655" s="1" t="s">
        <v>11028</v>
      </c>
      <c r="B655" t="s">
        <v>4132</v>
      </c>
      <c r="C655">
        <v>36</v>
      </c>
    </row>
    <row r="656" spans="1:3">
      <c r="A656" s="1" t="s">
        <v>11037</v>
      </c>
      <c r="B656" t="s">
        <v>4132</v>
      </c>
      <c r="C656">
        <v>32</v>
      </c>
    </row>
    <row r="657" spans="1:3">
      <c r="A657" s="1" t="s">
        <v>11053</v>
      </c>
      <c r="B657" t="s">
        <v>4132</v>
      </c>
      <c r="C657">
        <v>7</v>
      </c>
    </row>
    <row r="658" spans="1:3">
      <c r="A658" s="1" t="s">
        <v>2395</v>
      </c>
      <c r="B658" t="s">
        <v>4132</v>
      </c>
      <c r="C658">
        <v>33</v>
      </c>
    </row>
    <row r="659" spans="1:3">
      <c r="A659" s="1" t="s">
        <v>11096</v>
      </c>
      <c r="B659" t="s">
        <v>4132</v>
      </c>
      <c r="C659">
        <v>13</v>
      </c>
    </row>
    <row r="660" spans="1:3">
      <c r="A660" s="1" t="s">
        <v>11102</v>
      </c>
      <c r="B660" t="s">
        <v>4132</v>
      </c>
      <c r="C660">
        <v>22</v>
      </c>
    </row>
    <row r="661" spans="1:3">
      <c r="A661" s="1" t="s">
        <v>11107</v>
      </c>
      <c r="B661" t="s">
        <v>4132</v>
      </c>
      <c r="C661">
        <v>52</v>
      </c>
    </row>
    <row r="662" spans="1:3">
      <c r="A662" s="1" t="s">
        <v>11110</v>
      </c>
      <c r="B662" t="s">
        <v>4132</v>
      </c>
      <c r="C662">
        <v>56</v>
      </c>
    </row>
    <row r="663" spans="1:3">
      <c r="A663" s="1" t="s">
        <v>11113</v>
      </c>
      <c r="B663" t="s">
        <v>4132</v>
      </c>
      <c r="C663">
        <v>22</v>
      </c>
    </row>
    <row r="664" spans="1:3">
      <c r="A664" s="1" t="s">
        <v>11154</v>
      </c>
      <c r="B664" t="s">
        <v>4132</v>
      </c>
      <c r="C664">
        <v>22</v>
      </c>
    </row>
    <row r="665" spans="1:3">
      <c r="A665" s="1" t="s">
        <v>11158</v>
      </c>
      <c r="B665" t="s">
        <v>4132</v>
      </c>
      <c r="C665">
        <v>42</v>
      </c>
    </row>
    <row r="666" spans="1:3">
      <c r="A666" s="1" t="s">
        <v>11168</v>
      </c>
      <c r="B666" t="s">
        <v>4132</v>
      </c>
      <c r="C666">
        <v>31</v>
      </c>
    </row>
    <row r="667" spans="1:3">
      <c r="A667" s="1" t="s">
        <v>11193</v>
      </c>
      <c r="B667" t="s">
        <v>4132</v>
      </c>
      <c r="C667">
        <v>26</v>
      </c>
    </row>
    <row r="668" spans="1:3">
      <c r="A668" s="1" t="s">
        <v>11212</v>
      </c>
      <c r="B668" t="s">
        <v>4132</v>
      </c>
      <c r="C668">
        <v>45</v>
      </c>
    </row>
    <row r="669" spans="1:3">
      <c r="A669" s="1" t="s">
        <v>11262</v>
      </c>
      <c r="B669" t="s">
        <v>4132</v>
      </c>
      <c r="C669">
        <v>11</v>
      </c>
    </row>
    <row r="670" spans="1:3">
      <c r="A670" s="1" t="s">
        <v>11286</v>
      </c>
      <c r="B670" t="s">
        <v>4132</v>
      </c>
      <c r="C670">
        <v>64</v>
      </c>
    </row>
    <row r="671" spans="1:3">
      <c r="A671" s="1" t="s">
        <v>11289</v>
      </c>
      <c r="B671" t="s">
        <v>4132</v>
      </c>
      <c r="C671">
        <v>37</v>
      </c>
    </row>
    <row r="672" spans="1:3">
      <c r="A672" s="1" t="s">
        <v>11305</v>
      </c>
      <c r="B672" t="s">
        <v>4132</v>
      </c>
      <c r="C672">
        <v>67</v>
      </c>
    </row>
    <row r="673" spans="1:3">
      <c r="A673" s="1" t="s">
        <v>11310</v>
      </c>
      <c r="B673" t="s">
        <v>4132</v>
      </c>
      <c r="C673">
        <v>38</v>
      </c>
    </row>
    <row r="674" spans="1:3">
      <c r="A674" s="1" t="s">
        <v>11313</v>
      </c>
      <c r="B674" t="s">
        <v>4132</v>
      </c>
      <c r="C674">
        <v>33</v>
      </c>
    </row>
    <row r="675" spans="1:3">
      <c r="A675" s="1" t="s">
        <v>11317</v>
      </c>
      <c r="B675" t="s">
        <v>4132</v>
      </c>
      <c r="C675">
        <v>38</v>
      </c>
    </row>
    <row r="676" spans="1:3">
      <c r="A676" s="1" t="s">
        <v>11320</v>
      </c>
      <c r="B676" t="s">
        <v>4132</v>
      </c>
      <c r="C676">
        <v>42</v>
      </c>
    </row>
    <row r="677" spans="1:3">
      <c r="A677" s="1" t="s">
        <v>11325</v>
      </c>
      <c r="B677" t="s">
        <v>4132</v>
      </c>
      <c r="C677">
        <v>70</v>
      </c>
    </row>
    <row r="678" spans="1:3">
      <c r="A678" s="1" t="s">
        <v>11328</v>
      </c>
      <c r="B678" t="s">
        <v>4132</v>
      </c>
      <c r="C678">
        <v>14</v>
      </c>
    </row>
    <row r="679" spans="1:3">
      <c r="A679" s="1" t="s">
        <v>11335</v>
      </c>
      <c r="B679" t="s">
        <v>4132</v>
      </c>
      <c r="C679">
        <v>16</v>
      </c>
    </row>
    <row r="680" spans="1:3">
      <c r="A680" s="1" t="s">
        <v>11353</v>
      </c>
      <c r="B680" t="s">
        <v>4132</v>
      </c>
      <c r="C680">
        <v>40</v>
      </c>
    </row>
    <row r="681" spans="1:3">
      <c r="A681" s="1" t="s">
        <v>11362</v>
      </c>
      <c r="B681" t="s">
        <v>4132</v>
      </c>
      <c r="C681">
        <v>36</v>
      </c>
    </row>
    <row r="682" spans="1:3">
      <c r="A682" s="1" t="s">
        <v>11386</v>
      </c>
      <c r="B682" t="s">
        <v>4132</v>
      </c>
      <c r="C682">
        <v>24</v>
      </c>
    </row>
    <row r="683" spans="1:3">
      <c r="A683" s="1" t="s">
        <v>11414</v>
      </c>
      <c r="B683" t="s">
        <v>4132</v>
      </c>
      <c r="C683">
        <v>48</v>
      </c>
    </row>
    <row r="684" spans="1:3">
      <c r="A684" s="1" t="s">
        <v>11420</v>
      </c>
      <c r="B684" t="s">
        <v>4132</v>
      </c>
      <c r="C684">
        <v>40</v>
      </c>
    </row>
    <row r="685" spans="1:3">
      <c r="A685" s="1" t="s">
        <v>11428</v>
      </c>
      <c r="B685" t="s">
        <v>4132</v>
      </c>
      <c r="C685">
        <v>28</v>
      </c>
    </row>
    <row r="686" spans="1:3">
      <c r="A686" s="1" t="s">
        <v>11435</v>
      </c>
      <c r="B686" t="s">
        <v>4132</v>
      </c>
      <c r="C686">
        <v>26</v>
      </c>
    </row>
    <row r="687" spans="1:3">
      <c r="A687" s="1" t="s">
        <v>11438</v>
      </c>
      <c r="B687" t="s">
        <v>4132</v>
      </c>
      <c r="C687">
        <v>55</v>
      </c>
    </row>
    <row r="688" spans="1:3">
      <c r="A688" s="1" t="s">
        <v>11472</v>
      </c>
      <c r="B688" t="s">
        <v>4132</v>
      </c>
      <c r="C688">
        <v>27</v>
      </c>
    </row>
    <row r="689" spans="1:3">
      <c r="A689" s="1" t="s">
        <v>11488</v>
      </c>
      <c r="B689" t="s">
        <v>4132</v>
      </c>
      <c r="C689">
        <v>14</v>
      </c>
    </row>
    <row r="690" spans="1:3">
      <c r="A690" s="1" t="s">
        <v>11494</v>
      </c>
      <c r="B690" t="s">
        <v>4132</v>
      </c>
      <c r="C690">
        <v>37</v>
      </c>
    </row>
    <row r="691" spans="1:3">
      <c r="A691" s="1" t="s">
        <v>11499</v>
      </c>
      <c r="B691" t="s">
        <v>4132</v>
      </c>
      <c r="C691">
        <v>49</v>
      </c>
    </row>
    <row r="692" spans="1:3">
      <c r="A692" s="1" t="s">
        <v>11501</v>
      </c>
      <c r="B692" t="s">
        <v>4132</v>
      </c>
      <c r="C692">
        <v>50</v>
      </c>
    </row>
    <row r="693" spans="1:3">
      <c r="A693" s="1" t="s">
        <v>11508</v>
      </c>
      <c r="B693" t="s">
        <v>4132</v>
      </c>
      <c r="C693">
        <v>27</v>
      </c>
    </row>
    <row r="694" spans="1:3">
      <c r="A694" s="1" t="s">
        <v>11586</v>
      </c>
      <c r="B694" t="s">
        <v>4132</v>
      </c>
      <c r="C694">
        <v>15</v>
      </c>
    </row>
    <row r="695" spans="1:3">
      <c r="A695" s="1" t="s">
        <v>11609</v>
      </c>
      <c r="B695" t="s">
        <v>4132</v>
      </c>
      <c r="C695">
        <v>19</v>
      </c>
    </row>
    <row r="696" spans="1:3">
      <c r="A696" s="1" t="s">
        <v>11612</v>
      </c>
      <c r="B696" t="s">
        <v>4132</v>
      </c>
      <c r="C696">
        <v>27</v>
      </c>
    </row>
    <row r="697" spans="1:3">
      <c r="A697" s="1" t="s">
        <v>11625</v>
      </c>
      <c r="B697" t="s">
        <v>4132</v>
      </c>
      <c r="C697">
        <v>29</v>
      </c>
    </row>
    <row r="698" spans="1:3">
      <c r="A698" s="1" t="s">
        <v>11807</v>
      </c>
      <c r="B698" t="s">
        <v>4132</v>
      </c>
      <c r="C698">
        <v>4</v>
      </c>
    </row>
    <row r="699" spans="1:3">
      <c r="A699" s="1" t="s">
        <v>11812</v>
      </c>
      <c r="B699" t="s">
        <v>4132</v>
      </c>
      <c r="C699">
        <v>27</v>
      </c>
    </row>
    <row r="700" spans="1:3">
      <c r="A700" s="1" t="s">
        <v>11838</v>
      </c>
      <c r="B700" t="s">
        <v>4132</v>
      </c>
      <c r="C700">
        <v>5</v>
      </c>
    </row>
    <row r="701" spans="1:3">
      <c r="A701" s="1" t="s">
        <v>11910</v>
      </c>
      <c r="B701" t="s">
        <v>4132</v>
      </c>
      <c r="C701">
        <v>28</v>
      </c>
    </row>
    <row r="702" spans="1:3">
      <c r="A702" s="1" t="s">
        <v>11932</v>
      </c>
      <c r="B702" t="s">
        <v>4132</v>
      </c>
      <c r="C702">
        <v>26</v>
      </c>
    </row>
    <row r="703" spans="1:3">
      <c r="A703" s="1" t="s">
        <v>11950</v>
      </c>
      <c r="B703" t="s">
        <v>4132</v>
      </c>
      <c r="C703">
        <v>6</v>
      </c>
    </row>
    <row r="704" spans="1:3">
      <c r="A704" s="1" t="s">
        <v>11957</v>
      </c>
      <c r="B704" t="s">
        <v>4132</v>
      </c>
      <c r="C704">
        <v>47</v>
      </c>
    </row>
    <row r="705" spans="1:3">
      <c r="A705" s="1" t="s">
        <v>11963</v>
      </c>
      <c r="B705" t="s">
        <v>4132</v>
      </c>
      <c r="C705">
        <v>39</v>
      </c>
    </row>
    <row r="706" spans="1:3">
      <c r="A706" s="1" t="s">
        <v>11984</v>
      </c>
      <c r="B706" t="s">
        <v>4132</v>
      </c>
      <c r="C706">
        <v>10</v>
      </c>
    </row>
    <row r="707" spans="1:3">
      <c r="A707" s="1" t="s">
        <v>11994</v>
      </c>
      <c r="B707" t="s">
        <v>4132</v>
      </c>
      <c r="C707">
        <v>49</v>
      </c>
    </row>
    <row r="708" spans="1:3">
      <c r="A708" s="1" t="s">
        <v>12004</v>
      </c>
      <c r="B708" t="s">
        <v>4132</v>
      </c>
      <c r="C708">
        <v>8</v>
      </c>
    </row>
    <row r="709" spans="1:3">
      <c r="A709" s="1" t="s">
        <v>12032</v>
      </c>
      <c r="B709" t="s">
        <v>4132</v>
      </c>
      <c r="C709">
        <v>15</v>
      </c>
    </row>
    <row r="710" spans="1:3">
      <c r="A710" s="1" t="s">
        <v>12051</v>
      </c>
      <c r="B710" t="s">
        <v>4132</v>
      </c>
      <c r="C710">
        <v>10</v>
      </c>
    </row>
    <row r="711" spans="1:3">
      <c r="A711" s="1" t="s">
        <v>12059</v>
      </c>
      <c r="B711" t="s">
        <v>4132</v>
      </c>
      <c r="C711">
        <v>6</v>
      </c>
    </row>
    <row r="712" spans="1:3">
      <c r="A712" s="1" t="s">
        <v>12063</v>
      </c>
      <c r="B712" t="s">
        <v>4132</v>
      </c>
      <c r="C712">
        <v>17</v>
      </c>
    </row>
    <row r="713" spans="1:3">
      <c r="A713" s="1" t="s">
        <v>12069</v>
      </c>
      <c r="B713" t="s">
        <v>4132</v>
      </c>
      <c r="C713">
        <v>25</v>
      </c>
    </row>
    <row r="714" spans="1:3">
      <c r="A714" s="1" t="s">
        <v>12072</v>
      </c>
      <c r="B714" t="s">
        <v>4132</v>
      </c>
      <c r="C714">
        <v>12</v>
      </c>
    </row>
    <row r="715" spans="1:3">
      <c r="A715" s="1" t="s">
        <v>12087</v>
      </c>
      <c r="B715" t="s">
        <v>4132</v>
      </c>
      <c r="C715">
        <v>5</v>
      </c>
    </row>
    <row r="716" spans="1:3">
      <c r="A716" s="1" t="s">
        <v>12095</v>
      </c>
      <c r="B716" t="s">
        <v>4132</v>
      </c>
      <c r="C716">
        <v>11</v>
      </c>
    </row>
    <row r="717" spans="1:3">
      <c r="A717" s="1" t="s">
        <v>12114</v>
      </c>
      <c r="B717" t="s">
        <v>4132</v>
      </c>
      <c r="C717">
        <v>4</v>
      </c>
    </row>
    <row r="718" spans="1:3">
      <c r="A718" s="1" t="s">
        <v>12118</v>
      </c>
      <c r="B718" t="s">
        <v>4132</v>
      </c>
      <c r="C718">
        <v>52</v>
      </c>
    </row>
    <row r="719" spans="1:3">
      <c r="A719" s="1" t="s">
        <v>4662</v>
      </c>
      <c r="B719" t="s">
        <v>4132</v>
      </c>
      <c r="C719">
        <v>55</v>
      </c>
    </row>
    <row r="720" spans="1:3">
      <c r="A720" s="1" t="s">
        <v>12124</v>
      </c>
      <c r="B720" t="s">
        <v>4132</v>
      </c>
      <c r="C720">
        <v>7</v>
      </c>
    </row>
    <row r="721" spans="1:3">
      <c r="A721" s="1" t="s">
        <v>12151</v>
      </c>
      <c r="B721" t="s">
        <v>4132</v>
      </c>
      <c r="C721">
        <v>9</v>
      </c>
    </row>
    <row r="722" spans="1:3">
      <c r="A722" s="1" t="s">
        <v>12175</v>
      </c>
      <c r="B722" t="s">
        <v>4132</v>
      </c>
      <c r="C722">
        <v>29</v>
      </c>
    </row>
    <row r="723" spans="1:3">
      <c r="A723" s="1" t="s">
        <v>12186</v>
      </c>
      <c r="B723" t="s">
        <v>4132</v>
      </c>
      <c r="C723">
        <v>46</v>
      </c>
    </row>
    <row r="724" spans="1:3">
      <c r="A724" s="1" t="s">
        <v>4885</v>
      </c>
      <c r="B724" t="s">
        <v>4132</v>
      </c>
      <c r="C724">
        <v>35</v>
      </c>
    </row>
    <row r="725" spans="1:3">
      <c r="A725" s="1" t="s">
        <v>12203</v>
      </c>
      <c r="B725" t="s">
        <v>4132</v>
      </c>
      <c r="C725">
        <v>19</v>
      </c>
    </row>
    <row r="726" spans="1:3">
      <c r="A726" s="1" t="s">
        <v>12207</v>
      </c>
      <c r="B726" t="s">
        <v>4132</v>
      </c>
      <c r="C726">
        <v>39</v>
      </c>
    </row>
    <row r="727" spans="1:3">
      <c r="A727" s="1" t="s">
        <v>12226</v>
      </c>
      <c r="B727" t="s">
        <v>4132</v>
      </c>
      <c r="C727">
        <v>29</v>
      </c>
    </row>
    <row r="728" spans="1:3">
      <c r="A728" s="1" t="s">
        <v>12230</v>
      </c>
      <c r="B728" t="s">
        <v>4132</v>
      </c>
      <c r="C728">
        <v>35</v>
      </c>
    </row>
    <row r="729" spans="1:3">
      <c r="A729" s="1" t="s">
        <v>12234</v>
      </c>
      <c r="B729" t="s">
        <v>4132</v>
      </c>
      <c r="C729">
        <v>48</v>
      </c>
    </row>
    <row r="730" spans="1:3">
      <c r="A730" s="1" t="s">
        <v>12242</v>
      </c>
      <c r="B730" t="s">
        <v>4132</v>
      </c>
      <c r="C730">
        <v>53</v>
      </c>
    </row>
    <row r="731" spans="1:3">
      <c r="A731" s="1" t="s">
        <v>12254</v>
      </c>
      <c r="B731" t="s">
        <v>4132</v>
      </c>
      <c r="C731">
        <v>35</v>
      </c>
    </row>
    <row r="732" spans="1:3">
      <c r="A732" s="1" t="s">
        <v>12297</v>
      </c>
      <c r="B732" t="s">
        <v>4132</v>
      </c>
      <c r="C732">
        <v>17</v>
      </c>
    </row>
    <row r="733" spans="1:3">
      <c r="A733" s="1" t="s">
        <v>12302</v>
      </c>
      <c r="B733" t="s">
        <v>4132</v>
      </c>
      <c r="C733">
        <v>38</v>
      </c>
    </row>
    <row r="734" spans="1:3">
      <c r="A734" s="1" t="s">
        <v>12316</v>
      </c>
      <c r="B734" t="s">
        <v>4132</v>
      </c>
      <c r="C734">
        <v>24</v>
      </c>
    </row>
    <row r="735" spans="1:3">
      <c r="A735" s="1" t="s">
        <v>12321</v>
      </c>
      <c r="B735" t="s">
        <v>4132</v>
      </c>
      <c r="C735">
        <v>14</v>
      </c>
    </row>
    <row r="736" spans="1:3">
      <c r="A736" s="1" t="s">
        <v>12356</v>
      </c>
      <c r="B736" t="s">
        <v>4132</v>
      </c>
      <c r="C736">
        <v>27</v>
      </c>
    </row>
    <row r="737" spans="1:3">
      <c r="A737" s="1" t="s">
        <v>12375</v>
      </c>
      <c r="B737" t="s">
        <v>4132</v>
      </c>
      <c r="C737">
        <v>59</v>
      </c>
    </row>
    <row r="738" spans="1:3">
      <c r="A738" s="1" t="s">
        <v>12379</v>
      </c>
      <c r="B738" t="s">
        <v>4132</v>
      </c>
      <c r="C738">
        <v>34</v>
      </c>
    </row>
    <row r="739" spans="1:3">
      <c r="A739" s="1" t="s">
        <v>12407</v>
      </c>
      <c r="B739" t="s">
        <v>4132</v>
      </c>
      <c r="C739">
        <v>8</v>
      </c>
    </row>
    <row r="740" spans="1:3">
      <c r="A740" s="1" t="s">
        <v>12421</v>
      </c>
      <c r="B740" t="s">
        <v>4132</v>
      </c>
      <c r="C740">
        <v>25</v>
      </c>
    </row>
    <row r="741" spans="1:3">
      <c r="A741" s="1" t="s">
        <v>12425</v>
      </c>
      <c r="B741" t="s">
        <v>4132</v>
      </c>
      <c r="C741">
        <v>46</v>
      </c>
    </row>
    <row r="742" spans="1:3">
      <c r="A742" s="1" t="s">
        <v>12430</v>
      </c>
      <c r="B742" t="s">
        <v>4132</v>
      </c>
      <c r="C742">
        <v>56</v>
      </c>
    </row>
    <row r="743" spans="1:3">
      <c r="A743" s="1" t="s">
        <v>12433</v>
      </c>
      <c r="B743" t="s">
        <v>4132</v>
      </c>
      <c r="C743">
        <v>42</v>
      </c>
    </row>
    <row r="744" spans="1:3">
      <c r="A744" s="1" t="s">
        <v>12440</v>
      </c>
      <c r="B744" t="s">
        <v>4132</v>
      </c>
      <c r="C744">
        <v>37</v>
      </c>
    </row>
    <row r="745" spans="1:3">
      <c r="A745" s="1" t="s">
        <v>12443</v>
      </c>
      <c r="B745" t="s">
        <v>4132</v>
      </c>
      <c r="C745">
        <v>49</v>
      </c>
    </row>
    <row r="746" spans="1:3">
      <c r="A746" s="1" t="s">
        <v>12446</v>
      </c>
      <c r="B746" t="s">
        <v>4132</v>
      </c>
      <c r="C746">
        <v>22</v>
      </c>
    </row>
    <row r="747" spans="1:3">
      <c r="A747" s="1" t="s">
        <v>12454</v>
      </c>
      <c r="B747" t="s">
        <v>4132</v>
      </c>
      <c r="C747">
        <v>41</v>
      </c>
    </row>
    <row r="748" spans="1:3">
      <c r="A748" s="1" t="s">
        <v>4054</v>
      </c>
      <c r="B748" t="s">
        <v>4132</v>
      </c>
      <c r="C748">
        <v>30</v>
      </c>
    </row>
    <row r="749" spans="1:3">
      <c r="A749" s="1" t="s">
        <v>12467</v>
      </c>
      <c r="B749" t="s">
        <v>4132</v>
      </c>
      <c r="C749">
        <v>43</v>
      </c>
    </row>
    <row r="750" spans="1:3">
      <c r="A750" s="1" t="s">
        <v>12470</v>
      </c>
      <c r="B750" t="s">
        <v>4132</v>
      </c>
      <c r="C750">
        <v>48</v>
      </c>
    </row>
    <row r="751" spans="1:3">
      <c r="A751" s="1" t="s">
        <v>12487</v>
      </c>
      <c r="B751" t="s">
        <v>4132</v>
      </c>
      <c r="C751">
        <v>24</v>
      </c>
    </row>
    <row r="752" spans="1:3">
      <c r="A752" s="1" t="s">
        <v>12490</v>
      </c>
      <c r="B752" t="s">
        <v>4132</v>
      </c>
      <c r="C752">
        <v>26</v>
      </c>
    </row>
    <row r="753" spans="1:3">
      <c r="A753" s="1" t="s">
        <v>12494</v>
      </c>
      <c r="B753" t="s">
        <v>4132</v>
      </c>
      <c r="C753">
        <v>25</v>
      </c>
    </row>
    <row r="754" spans="1:3">
      <c r="A754" s="1" t="s">
        <v>12499</v>
      </c>
      <c r="B754" t="s">
        <v>4132</v>
      </c>
      <c r="C754">
        <v>21</v>
      </c>
    </row>
    <row r="755" spans="1:3">
      <c r="A755" s="1" t="s">
        <v>12506</v>
      </c>
      <c r="B755" t="s">
        <v>4132</v>
      </c>
      <c r="C755">
        <v>15</v>
      </c>
    </row>
    <row r="756" spans="1:3">
      <c r="A756" s="1" t="s">
        <v>8298</v>
      </c>
      <c r="B756" s="4">
        <v>2020</v>
      </c>
      <c r="C756">
        <v>41</v>
      </c>
    </row>
  </sheetData>
  <sortState ref="A2:C756">
    <sortCondition ref="B1"/>
  </sortState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30"/>
  <sheetViews>
    <sheetView topLeftCell="A29" workbookViewId="0">
      <selection activeCell="J49" sqref="J49:T4088"/>
    </sheetView>
  </sheetViews>
  <sheetFormatPr baseColWidth="10" defaultColWidth="9" defaultRowHeight="14" x14ac:dyDescent="0"/>
  <cols>
    <col min="7" max="7" width="9" style="7"/>
    <col min="9" max="9" width="10.5" bestFit="1" customWidth="1"/>
    <col min="10" max="10" width="9.5" bestFit="1" customWidth="1"/>
    <col min="14" max="14" width="9" customWidth="1" collapsed="1"/>
    <col min="19" max="19" width="13.1640625" bestFit="1" customWidth="1"/>
    <col min="20" max="20" width="19.5" bestFit="1" customWidth="1"/>
  </cols>
  <sheetData>
    <row r="1" spans="1:21">
      <c r="A1" s="1" t="s">
        <v>12530</v>
      </c>
      <c r="B1" s="1" t="s">
        <v>12531</v>
      </c>
      <c r="C1" s="1" t="s">
        <v>12532</v>
      </c>
      <c r="D1" s="1" t="s">
        <v>12533</v>
      </c>
      <c r="E1" s="1" t="s">
        <v>34</v>
      </c>
      <c r="F1" s="1" t="s">
        <v>1</v>
      </c>
      <c r="G1" s="6" t="s">
        <v>12526</v>
      </c>
      <c r="H1" s="1" t="s">
        <v>12528</v>
      </c>
      <c r="I1" s="1" t="s">
        <v>12523</v>
      </c>
      <c r="J1" s="1" t="s">
        <v>12524</v>
      </c>
      <c r="K1" s="1" t="s">
        <v>12519</v>
      </c>
      <c r="L1" s="2" t="s">
        <v>12517</v>
      </c>
      <c r="M1" s="1" t="s">
        <v>38</v>
      </c>
      <c r="N1" t="s">
        <v>12529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45</v>
      </c>
      <c r="U1" s="1" t="s">
        <v>46</v>
      </c>
    </row>
    <row r="2" spans="1:21">
      <c r="A2" s="1" t="s">
        <v>50</v>
      </c>
      <c r="B2" s="1"/>
      <c r="C2" s="1"/>
      <c r="D2" s="1">
        <f t="shared" ref="D2:D65" si="0">B2*C2/100</f>
        <v>0</v>
      </c>
      <c r="E2" s="1" t="s">
        <v>1587</v>
      </c>
      <c r="F2" s="1" t="s">
        <v>1586</v>
      </c>
      <c r="G2" s="6" t="s">
        <v>12527</v>
      </c>
      <c r="H2" s="1" t="s">
        <v>130</v>
      </c>
      <c r="I2" s="1" t="s">
        <v>1575</v>
      </c>
      <c r="J2" s="1"/>
      <c r="K2" s="1" t="str">
        <f t="shared" ref="K2:K65" si="1">TEXT(J2,"YYYY")</f>
        <v>1900</v>
      </c>
      <c r="L2" s="1">
        <f t="shared" ref="L2:L65" si="2">H2-(TEXT(I2,"YYYY")-TEXT(J2,"YYYY"))</f>
        <v>-107</v>
      </c>
      <c r="M2" s="1" t="s">
        <v>60</v>
      </c>
      <c r="N2" t="s">
        <v>50</v>
      </c>
      <c r="O2" s="1" t="s">
        <v>61</v>
      </c>
      <c r="P2" s="1" t="s">
        <v>449</v>
      </c>
      <c r="Q2" s="1" t="s">
        <v>618</v>
      </c>
      <c r="R2" s="1" t="s">
        <v>1588</v>
      </c>
      <c r="S2" s="1" t="s">
        <v>65</v>
      </c>
      <c r="T2" s="1">
        <v>1</v>
      </c>
      <c r="U2" s="1" t="s">
        <v>50</v>
      </c>
    </row>
    <row r="3" spans="1:21">
      <c r="A3" s="1" t="s">
        <v>50</v>
      </c>
      <c r="B3" s="1"/>
      <c r="C3" s="1"/>
      <c r="D3" s="1">
        <f t="shared" si="0"/>
        <v>0</v>
      </c>
      <c r="E3" s="1"/>
      <c r="F3" s="1" t="s">
        <v>2070</v>
      </c>
      <c r="G3" s="6" t="s">
        <v>12527</v>
      </c>
      <c r="H3" s="1" t="s">
        <v>118</v>
      </c>
      <c r="I3" s="1"/>
      <c r="J3" s="1"/>
      <c r="K3" s="1" t="str">
        <f t="shared" si="1"/>
        <v>1900</v>
      </c>
      <c r="L3" s="1">
        <f t="shared" si="2"/>
        <v>25</v>
      </c>
      <c r="M3" s="1" t="s">
        <v>60</v>
      </c>
      <c r="N3" t="s">
        <v>50</v>
      </c>
      <c r="O3" s="1" t="s">
        <v>102</v>
      </c>
      <c r="P3" s="1"/>
      <c r="Q3" s="1"/>
      <c r="R3" s="1"/>
      <c r="S3" s="1" t="s">
        <v>105</v>
      </c>
      <c r="T3" s="1">
        <v>2</v>
      </c>
      <c r="U3" s="1"/>
    </row>
    <row r="4" spans="1:21">
      <c r="A4" s="1" t="s">
        <v>55</v>
      </c>
      <c r="B4" s="1" t="s">
        <v>50</v>
      </c>
      <c r="C4" s="1"/>
      <c r="D4" s="1">
        <f t="shared" si="0"/>
        <v>0</v>
      </c>
      <c r="E4" s="1" t="s">
        <v>4934</v>
      </c>
      <c r="F4" s="1" t="s">
        <v>4933</v>
      </c>
      <c r="G4" s="6" t="s">
        <v>12527</v>
      </c>
      <c r="H4" s="1"/>
      <c r="I4" s="1"/>
      <c r="J4" s="1"/>
      <c r="K4" s="1" t="str">
        <f t="shared" si="1"/>
        <v>1900</v>
      </c>
      <c r="L4" s="1">
        <f t="shared" si="2"/>
        <v>0</v>
      </c>
      <c r="M4" s="1"/>
      <c r="N4" t="s">
        <v>50</v>
      </c>
      <c r="O4" s="1"/>
      <c r="P4" s="1"/>
      <c r="Q4" s="1"/>
      <c r="R4" s="1"/>
      <c r="S4" s="1"/>
      <c r="T4" s="1">
        <v>2</v>
      </c>
      <c r="U4" s="1"/>
    </row>
    <row r="5" spans="1:21">
      <c r="A5" s="1" t="s">
        <v>55</v>
      </c>
      <c r="B5" s="1" t="s">
        <v>472</v>
      </c>
      <c r="C5" s="1" t="s">
        <v>958</v>
      </c>
      <c r="D5" s="1">
        <f t="shared" si="0"/>
        <v>0.45</v>
      </c>
      <c r="E5" s="1" t="s">
        <v>5625</v>
      </c>
      <c r="F5" s="1" t="s">
        <v>5624</v>
      </c>
      <c r="G5" s="6" t="s">
        <v>12527</v>
      </c>
      <c r="H5" s="1" t="s">
        <v>187</v>
      </c>
      <c r="I5" s="1" t="s">
        <v>291</v>
      </c>
      <c r="J5" s="1"/>
      <c r="K5" s="1" t="str">
        <f t="shared" si="1"/>
        <v>1900</v>
      </c>
      <c r="L5" s="1">
        <f t="shared" si="2"/>
        <v>-111</v>
      </c>
      <c r="M5" s="1" t="s">
        <v>60</v>
      </c>
      <c r="N5" t="s">
        <v>50</v>
      </c>
      <c r="O5" s="1" t="s">
        <v>102</v>
      </c>
      <c r="P5" s="1" t="s">
        <v>281</v>
      </c>
      <c r="Q5" s="1" t="s">
        <v>644</v>
      </c>
      <c r="R5" s="1" t="s">
        <v>5626</v>
      </c>
      <c r="S5" s="1" t="s">
        <v>65</v>
      </c>
      <c r="T5" s="1">
        <v>1</v>
      </c>
      <c r="U5" s="1" t="s">
        <v>55</v>
      </c>
    </row>
    <row r="6" spans="1:21">
      <c r="A6" s="1"/>
      <c r="B6" s="1" t="s">
        <v>58</v>
      </c>
      <c r="C6" s="1" t="s">
        <v>273</v>
      </c>
      <c r="D6" s="1">
        <f t="shared" si="0"/>
        <v>10</v>
      </c>
      <c r="E6" s="1" t="s">
        <v>8299</v>
      </c>
      <c r="F6" s="1" t="s">
        <v>8298</v>
      </c>
      <c r="G6" s="6" t="s">
        <v>12525</v>
      </c>
      <c r="H6" s="1" t="s">
        <v>1343</v>
      </c>
      <c r="I6" s="1" t="s">
        <v>8294</v>
      </c>
      <c r="J6" s="1"/>
      <c r="K6" s="1" t="str">
        <f t="shared" si="1"/>
        <v>1900</v>
      </c>
      <c r="L6" s="1">
        <f t="shared" si="2"/>
        <v>-79</v>
      </c>
      <c r="M6" s="1" t="s">
        <v>60</v>
      </c>
      <c r="N6" t="s">
        <v>50</v>
      </c>
      <c r="O6" s="1" t="s">
        <v>61</v>
      </c>
      <c r="P6" s="1" t="s">
        <v>232</v>
      </c>
      <c r="Q6" s="1" t="s">
        <v>6759</v>
      </c>
      <c r="R6" s="1"/>
      <c r="S6" s="1" t="s">
        <v>2061</v>
      </c>
      <c r="T6" s="1">
        <v>2</v>
      </c>
      <c r="U6" s="1"/>
    </row>
    <row r="7" spans="1:21">
      <c r="A7" s="1" t="s">
        <v>53</v>
      </c>
      <c r="B7" s="1" t="s">
        <v>8634</v>
      </c>
      <c r="C7" s="1" t="s">
        <v>136</v>
      </c>
      <c r="D7" s="1">
        <f t="shared" si="0"/>
        <v>5.0999999999999996</v>
      </c>
      <c r="E7" s="1"/>
      <c r="F7" s="1" t="s">
        <v>8633</v>
      </c>
      <c r="G7" s="6" t="s">
        <v>12525</v>
      </c>
      <c r="H7" s="1"/>
      <c r="I7" s="1"/>
      <c r="J7" s="1"/>
      <c r="K7" s="1" t="str">
        <f t="shared" si="1"/>
        <v>1900</v>
      </c>
      <c r="L7" s="1">
        <f t="shared" si="2"/>
        <v>0</v>
      </c>
      <c r="M7" s="1"/>
      <c r="N7" t="s">
        <v>50</v>
      </c>
      <c r="O7" s="1"/>
      <c r="P7" s="1"/>
      <c r="Q7" s="1"/>
      <c r="R7" s="1"/>
      <c r="S7" s="1"/>
      <c r="T7" s="1">
        <v>2</v>
      </c>
      <c r="U7" s="1"/>
    </row>
    <row r="8" spans="1:21">
      <c r="A8" s="1" t="s">
        <v>50</v>
      </c>
      <c r="B8" s="1" t="s">
        <v>2810</v>
      </c>
      <c r="C8" s="1" t="s">
        <v>63</v>
      </c>
      <c r="D8" s="1">
        <f t="shared" si="0"/>
        <v>0.12</v>
      </c>
      <c r="E8" s="1" t="s">
        <v>11518</v>
      </c>
      <c r="F8" s="1" t="s">
        <v>11517</v>
      </c>
      <c r="G8" s="6" t="s">
        <v>12525</v>
      </c>
      <c r="H8" s="1" t="s">
        <v>136</v>
      </c>
      <c r="I8" s="1" t="s">
        <v>3721</v>
      </c>
      <c r="J8" s="1"/>
      <c r="K8" s="1" t="str">
        <f t="shared" si="1"/>
        <v>1900</v>
      </c>
      <c r="L8" s="1">
        <f t="shared" si="2"/>
        <v>-70</v>
      </c>
      <c r="M8" s="1" t="s">
        <v>60</v>
      </c>
      <c r="N8" t="s">
        <v>50</v>
      </c>
      <c r="O8" s="1" t="s">
        <v>102</v>
      </c>
      <c r="P8" s="1" t="s">
        <v>466</v>
      </c>
      <c r="Q8" s="1" t="s">
        <v>136</v>
      </c>
      <c r="R8" s="1" t="s">
        <v>11519</v>
      </c>
      <c r="S8" s="1" t="s">
        <v>114</v>
      </c>
      <c r="T8" s="1">
        <v>2</v>
      </c>
      <c r="U8" s="1"/>
    </row>
    <row r="9" spans="1:21">
      <c r="A9" s="1"/>
      <c r="B9" s="1"/>
      <c r="C9" s="1"/>
      <c r="D9" s="1">
        <f t="shared" si="0"/>
        <v>0</v>
      </c>
      <c r="E9" s="1" t="s">
        <v>3103</v>
      </c>
      <c r="F9" s="1" t="s">
        <v>11674</v>
      </c>
      <c r="G9" s="6" t="s">
        <v>12527</v>
      </c>
      <c r="H9" s="1" t="s">
        <v>324</v>
      </c>
      <c r="I9" s="1" t="s">
        <v>1742</v>
      </c>
      <c r="J9" s="1"/>
      <c r="K9" s="1" t="str">
        <f t="shared" si="1"/>
        <v>1900</v>
      </c>
      <c r="L9" s="1">
        <f t="shared" si="2"/>
        <v>-102</v>
      </c>
      <c r="M9" s="1" t="s">
        <v>60</v>
      </c>
      <c r="N9" t="s">
        <v>50</v>
      </c>
      <c r="O9" s="1" t="s">
        <v>61</v>
      </c>
      <c r="P9" s="1"/>
      <c r="Q9" s="1"/>
      <c r="R9" s="1"/>
      <c r="S9" s="1"/>
      <c r="T9" s="1">
        <v>2</v>
      </c>
      <c r="U9" s="1"/>
    </row>
    <row r="10" spans="1:21">
      <c r="A10" s="1"/>
      <c r="B10" s="1"/>
      <c r="C10" s="1"/>
      <c r="D10" s="1">
        <f t="shared" si="0"/>
        <v>0</v>
      </c>
      <c r="E10" s="1" t="s">
        <v>1488</v>
      </c>
      <c r="F10" s="1" t="s">
        <v>11936</v>
      </c>
      <c r="G10" s="6" t="s">
        <v>12527</v>
      </c>
      <c r="H10" s="1" t="s">
        <v>101</v>
      </c>
      <c r="I10" s="1"/>
      <c r="J10" s="1"/>
      <c r="K10" s="1" t="str">
        <f t="shared" si="1"/>
        <v>1900</v>
      </c>
      <c r="L10" s="1">
        <f t="shared" si="2"/>
        <v>38</v>
      </c>
      <c r="M10" s="1" t="s">
        <v>60</v>
      </c>
      <c r="N10" t="s">
        <v>50</v>
      </c>
      <c r="O10" s="1"/>
      <c r="P10" s="1" t="s">
        <v>232</v>
      </c>
      <c r="Q10" s="1" t="s">
        <v>282</v>
      </c>
      <c r="R10" s="1" t="s">
        <v>531</v>
      </c>
      <c r="S10" s="1" t="s">
        <v>105</v>
      </c>
      <c r="T10" s="1">
        <v>2</v>
      </c>
      <c r="U10" s="1"/>
    </row>
    <row r="11" spans="1:21">
      <c r="A11" s="1" t="s">
        <v>115</v>
      </c>
      <c r="B11" s="1"/>
      <c r="C11" s="1"/>
      <c r="D11" s="1">
        <f t="shared" si="0"/>
        <v>0</v>
      </c>
      <c r="E11" s="1" t="s">
        <v>113</v>
      </c>
      <c r="F11" s="1" t="s">
        <v>110</v>
      </c>
      <c r="G11" s="6" t="s">
        <v>12527</v>
      </c>
      <c r="H11" s="1" t="s">
        <v>118</v>
      </c>
      <c r="I11" s="1" t="s">
        <v>111</v>
      </c>
      <c r="J11" s="1"/>
      <c r="K11" s="1" t="str">
        <f t="shared" si="1"/>
        <v>1900</v>
      </c>
      <c r="L11" s="1">
        <f t="shared" si="2"/>
        <v>-94</v>
      </c>
      <c r="M11" s="1" t="s">
        <v>60</v>
      </c>
      <c r="N11" t="s">
        <v>53</v>
      </c>
      <c r="O11" s="1" t="s">
        <v>61</v>
      </c>
      <c r="P11" s="1" t="s">
        <v>119</v>
      </c>
      <c r="Q11" s="1" t="s">
        <v>120</v>
      </c>
      <c r="R11" s="1"/>
      <c r="S11" s="1" t="s">
        <v>105</v>
      </c>
      <c r="T11" s="1">
        <v>2</v>
      </c>
      <c r="U11" s="1"/>
    </row>
    <row r="12" spans="1:21">
      <c r="A12" s="1" t="s">
        <v>55</v>
      </c>
      <c r="B12" s="1"/>
      <c r="C12" s="1"/>
      <c r="D12" s="1">
        <f t="shared" si="0"/>
        <v>0</v>
      </c>
      <c r="E12" s="1" t="s">
        <v>1467</v>
      </c>
      <c r="F12" s="1" t="s">
        <v>1574</v>
      </c>
      <c r="G12" s="6" t="s">
        <v>12527</v>
      </c>
      <c r="H12" s="1" t="s">
        <v>120</v>
      </c>
      <c r="I12" s="1" t="s">
        <v>1575</v>
      </c>
      <c r="J12" s="1"/>
      <c r="K12" s="1" t="str">
        <f t="shared" si="1"/>
        <v>1900</v>
      </c>
      <c r="L12" s="1">
        <f t="shared" si="2"/>
        <v>-73</v>
      </c>
      <c r="M12" s="1" t="s">
        <v>60</v>
      </c>
      <c r="N12" t="s">
        <v>53</v>
      </c>
      <c r="O12" s="1" t="s">
        <v>61</v>
      </c>
      <c r="P12" s="1" t="s">
        <v>127</v>
      </c>
      <c r="Q12" s="1" t="s">
        <v>1576</v>
      </c>
      <c r="R12" s="1" t="s">
        <v>1577</v>
      </c>
      <c r="S12" s="1" t="s">
        <v>114</v>
      </c>
      <c r="T12" s="1">
        <v>1</v>
      </c>
      <c r="U12" s="1" t="s">
        <v>50</v>
      </c>
    </row>
    <row r="13" spans="1:21">
      <c r="A13" s="1" t="s">
        <v>55</v>
      </c>
      <c r="B13" s="1"/>
      <c r="C13" s="1"/>
      <c r="D13" s="1">
        <f t="shared" si="0"/>
        <v>0</v>
      </c>
      <c r="E13" s="1" t="s">
        <v>1591</v>
      </c>
      <c r="F13" s="1" t="s">
        <v>1590</v>
      </c>
      <c r="G13" s="6" t="s">
        <v>12527</v>
      </c>
      <c r="H13" s="1" t="s">
        <v>351</v>
      </c>
      <c r="I13" s="1" t="s">
        <v>1575</v>
      </c>
      <c r="J13" s="1"/>
      <c r="K13" s="1" t="str">
        <f t="shared" si="1"/>
        <v>1900</v>
      </c>
      <c r="L13" s="1">
        <f t="shared" si="2"/>
        <v>-64</v>
      </c>
      <c r="M13" s="1" t="s">
        <v>60</v>
      </c>
      <c r="N13" t="s">
        <v>53</v>
      </c>
      <c r="O13" s="1" t="s">
        <v>102</v>
      </c>
      <c r="P13" s="1" t="s">
        <v>1469</v>
      </c>
      <c r="Q13" s="1" t="s">
        <v>1592</v>
      </c>
      <c r="R13" s="1" t="s">
        <v>701</v>
      </c>
      <c r="S13" s="1" t="s">
        <v>105</v>
      </c>
      <c r="T13" s="1">
        <v>2</v>
      </c>
      <c r="U13" s="1" t="s">
        <v>50</v>
      </c>
    </row>
    <row r="14" spans="1:21">
      <c r="A14" s="1" t="s">
        <v>54</v>
      </c>
      <c r="B14" s="1"/>
      <c r="C14" s="1"/>
      <c r="D14" s="1">
        <f t="shared" si="0"/>
        <v>0</v>
      </c>
      <c r="E14" s="1" t="s">
        <v>2228</v>
      </c>
      <c r="F14" s="1" t="s">
        <v>2227</v>
      </c>
      <c r="G14" s="6" t="s">
        <v>12527</v>
      </c>
      <c r="H14" s="1" t="s">
        <v>583</v>
      </c>
      <c r="I14" s="1" t="s">
        <v>1783</v>
      </c>
      <c r="J14" s="1"/>
      <c r="K14" s="1" t="str">
        <f t="shared" si="1"/>
        <v>1900</v>
      </c>
      <c r="L14" s="1">
        <f t="shared" si="2"/>
        <v>-96</v>
      </c>
      <c r="M14" s="1" t="s">
        <v>79</v>
      </c>
      <c r="N14" t="s">
        <v>53</v>
      </c>
      <c r="O14" s="1" t="s">
        <v>102</v>
      </c>
      <c r="P14" s="1"/>
      <c r="Q14" s="1"/>
      <c r="R14" s="1"/>
      <c r="S14" s="1" t="s">
        <v>114</v>
      </c>
      <c r="T14" s="1">
        <v>1</v>
      </c>
      <c r="U14" s="1"/>
    </row>
    <row r="15" spans="1:21">
      <c r="A15" s="1"/>
      <c r="B15" s="1"/>
      <c r="C15" s="1"/>
      <c r="D15" s="1">
        <f t="shared" si="0"/>
        <v>0</v>
      </c>
      <c r="E15" s="1" t="s">
        <v>3546</v>
      </c>
      <c r="F15" s="1" t="s">
        <v>3545</v>
      </c>
      <c r="G15" s="6" t="s">
        <v>12527</v>
      </c>
      <c r="H15" s="1" t="s">
        <v>128</v>
      </c>
      <c r="I15" s="1" t="s">
        <v>426</v>
      </c>
      <c r="J15" s="1"/>
      <c r="K15" s="1" t="str">
        <f t="shared" si="1"/>
        <v>1900</v>
      </c>
      <c r="L15" s="1">
        <f t="shared" si="2"/>
        <v>-76</v>
      </c>
      <c r="M15" s="1" t="s">
        <v>79</v>
      </c>
      <c r="N15" t="s">
        <v>53</v>
      </c>
      <c r="O15" s="1" t="s">
        <v>61</v>
      </c>
      <c r="P15" s="1"/>
      <c r="Q15" s="1"/>
      <c r="R15" s="1"/>
      <c r="S15" s="1" t="s">
        <v>1051</v>
      </c>
      <c r="T15" s="1">
        <v>1</v>
      </c>
      <c r="U15" s="1" t="s">
        <v>55</v>
      </c>
    </row>
    <row r="16" spans="1:21">
      <c r="A16" s="1" t="s">
        <v>54</v>
      </c>
      <c r="B16" s="1"/>
      <c r="C16" s="1"/>
      <c r="D16" s="1">
        <f t="shared" si="0"/>
        <v>0</v>
      </c>
      <c r="E16" s="1"/>
      <c r="F16" s="1" t="s">
        <v>3834</v>
      </c>
      <c r="G16" s="6" t="s">
        <v>12527</v>
      </c>
      <c r="H16" s="1" t="s">
        <v>144</v>
      </c>
      <c r="I16" s="1"/>
      <c r="J16" s="1"/>
      <c r="K16" s="1" t="str">
        <f t="shared" si="1"/>
        <v>1900</v>
      </c>
      <c r="L16" s="1">
        <f t="shared" si="2"/>
        <v>24</v>
      </c>
      <c r="M16" s="1" t="s">
        <v>79</v>
      </c>
      <c r="N16" t="s">
        <v>53</v>
      </c>
      <c r="O16" s="1" t="s">
        <v>205</v>
      </c>
      <c r="P16" s="1" t="s">
        <v>840</v>
      </c>
      <c r="Q16" s="1" t="s">
        <v>382</v>
      </c>
      <c r="R16" s="1" t="s">
        <v>841</v>
      </c>
      <c r="S16" s="1" t="s">
        <v>105</v>
      </c>
      <c r="T16" s="1">
        <v>2</v>
      </c>
      <c r="U16" s="1"/>
    </row>
    <row r="17" spans="1:21">
      <c r="A17" s="1"/>
      <c r="B17" s="1"/>
      <c r="C17" s="1"/>
      <c r="D17" s="1">
        <f t="shared" si="0"/>
        <v>0</v>
      </c>
      <c r="E17" s="1" t="s">
        <v>3841</v>
      </c>
      <c r="F17" s="1" t="s">
        <v>3840</v>
      </c>
      <c r="G17" s="6" t="s">
        <v>12527</v>
      </c>
      <c r="H17" s="1" t="s">
        <v>389</v>
      </c>
      <c r="I17" s="1"/>
      <c r="J17" s="1"/>
      <c r="K17" s="1" t="str">
        <f t="shared" si="1"/>
        <v>1900</v>
      </c>
      <c r="L17" s="1">
        <f t="shared" si="2"/>
        <v>62</v>
      </c>
      <c r="M17" s="1" t="s">
        <v>60</v>
      </c>
      <c r="N17" t="s">
        <v>53</v>
      </c>
      <c r="O17" s="1"/>
      <c r="P17" s="1"/>
      <c r="Q17" s="1"/>
      <c r="R17" s="1"/>
      <c r="S17" s="1"/>
      <c r="T17" s="1">
        <v>2</v>
      </c>
      <c r="U17" s="1"/>
    </row>
    <row r="18" spans="1:21">
      <c r="A18" s="1"/>
      <c r="B18" s="1"/>
      <c r="C18" s="1"/>
      <c r="D18" s="1">
        <f t="shared" si="0"/>
        <v>0</v>
      </c>
      <c r="E18" s="1" t="s">
        <v>4004</v>
      </c>
      <c r="F18" s="1" t="s">
        <v>4003</v>
      </c>
      <c r="G18" s="6" t="s">
        <v>12527</v>
      </c>
      <c r="H18" s="1" t="s">
        <v>71</v>
      </c>
      <c r="I18" s="1"/>
      <c r="J18" s="1"/>
      <c r="K18" s="1" t="str">
        <f t="shared" si="1"/>
        <v>1900</v>
      </c>
      <c r="L18" s="1">
        <f t="shared" si="2"/>
        <v>7</v>
      </c>
      <c r="M18" s="1" t="s">
        <v>60</v>
      </c>
      <c r="N18" t="s">
        <v>53</v>
      </c>
      <c r="O18" s="1" t="s">
        <v>102</v>
      </c>
      <c r="P18" s="1"/>
      <c r="Q18" s="1"/>
      <c r="R18" s="1"/>
      <c r="S18" s="1"/>
      <c r="T18" s="1">
        <v>2</v>
      </c>
      <c r="U18" s="1"/>
    </row>
    <row r="19" spans="1:21">
      <c r="A19" s="1"/>
      <c r="B19" s="1"/>
      <c r="C19" s="1"/>
      <c r="D19" s="1">
        <f t="shared" si="0"/>
        <v>0</v>
      </c>
      <c r="E19" s="1" t="s">
        <v>4061</v>
      </c>
      <c r="F19" s="1" t="s">
        <v>4060</v>
      </c>
      <c r="G19" s="6" t="s">
        <v>12527</v>
      </c>
      <c r="H19" s="1" t="s">
        <v>101</v>
      </c>
      <c r="I19" s="1" t="s">
        <v>1799</v>
      </c>
      <c r="J19" s="1"/>
      <c r="K19" s="1" t="str">
        <f t="shared" si="1"/>
        <v>1900</v>
      </c>
      <c r="L19" s="1">
        <f t="shared" si="2"/>
        <v>-79</v>
      </c>
      <c r="M19" s="1" t="s">
        <v>79</v>
      </c>
      <c r="N19" t="s">
        <v>53</v>
      </c>
      <c r="O19" s="1" t="s">
        <v>61</v>
      </c>
      <c r="P19" s="1" t="s">
        <v>179</v>
      </c>
      <c r="Q19" s="1" t="s">
        <v>382</v>
      </c>
      <c r="R19" s="1" t="s">
        <v>383</v>
      </c>
      <c r="S19" s="1" t="s">
        <v>114</v>
      </c>
      <c r="T19" s="1">
        <v>1</v>
      </c>
      <c r="U19" s="1"/>
    </row>
    <row r="20" spans="1:21">
      <c r="A20" s="1"/>
      <c r="B20" s="1"/>
      <c r="C20" s="1"/>
      <c r="D20" s="1">
        <f t="shared" si="0"/>
        <v>0</v>
      </c>
      <c r="E20" s="1" t="s">
        <v>4186</v>
      </c>
      <c r="F20" s="1" t="s">
        <v>4185</v>
      </c>
      <c r="G20" s="6" t="s">
        <v>12527</v>
      </c>
      <c r="H20" s="1" t="s">
        <v>693</v>
      </c>
      <c r="I20" s="1" t="s">
        <v>3442</v>
      </c>
      <c r="J20" s="1"/>
      <c r="K20" s="1" t="str">
        <f t="shared" si="1"/>
        <v>1900</v>
      </c>
      <c r="L20" s="1">
        <f t="shared" si="2"/>
        <v>-49</v>
      </c>
      <c r="M20" s="1" t="s">
        <v>60</v>
      </c>
      <c r="N20" t="s">
        <v>53</v>
      </c>
      <c r="O20" s="1"/>
      <c r="P20" s="1"/>
      <c r="Q20" s="1"/>
      <c r="R20" s="1"/>
      <c r="S20" s="1"/>
      <c r="T20" s="1">
        <v>1</v>
      </c>
      <c r="U20" s="1"/>
    </row>
    <row r="21" spans="1:21">
      <c r="A21" s="1" t="s">
        <v>55</v>
      </c>
      <c r="B21" s="1"/>
      <c r="C21" s="1"/>
      <c r="D21" s="1">
        <f t="shared" si="0"/>
        <v>0</v>
      </c>
      <c r="E21" s="1" t="s">
        <v>4215</v>
      </c>
      <c r="F21" s="1" t="s">
        <v>4214</v>
      </c>
      <c r="G21" s="6" t="s">
        <v>12527</v>
      </c>
      <c r="H21" s="1" t="s">
        <v>382</v>
      </c>
      <c r="I21" s="1" t="s">
        <v>3488</v>
      </c>
      <c r="J21" s="1"/>
      <c r="K21" s="1" t="str">
        <f t="shared" si="1"/>
        <v>1900</v>
      </c>
      <c r="L21" s="1">
        <f t="shared" si="2"/>
        <v>-48</v>
      </c>
      <c r="M21" s="1" t="s">
        <v>60</v>
      </c>
      <c r="N21" t="s">
        <v>53</v>
      </c>
      <c r="O21" s="1" t="s">
        <v>61</v>
      </c>
      <c r="P21" s="1"/>
      <c r="Q21" s="1"/>
      <c r="R21" s="1"/>
      <c r="S21" s="1" t="s">
        <v>354</v>
      </c>
      <c r="T21" s="1">
        <v>2</v>
      </c>
      <c r="U21" s="1"/>
    </row>
    <row r="22" spans="1:21">
      <c r="A22" s="1" t="s">
        <v>55</v>
      </c>
      <c r="B22" s="1" t="s">
        <v>53</v>
      </c>
      <c r="C22" s="1"/>
      <c r="D22" s="1">
        <f t="shared" si="0"/>
        <v>0</v>
      </c>
      <c r="E22" s="1" t="s">
        <v>5051</v>
      </c>
      <c r="F22" s="1" t="s">
        <v>5050</v>
      </c>
      <c r="G22" s="6" t="s">
        <v>12527</v>
      </c>
      <c r="H22" s="1" t="s">
        <v>721</v>
      </c>
      <c r="I22" s="1" t="s">
        <v>271</v>
      </c>
      <c r="J22" s="1"/>
      <c r="K22" s="1" t="str">
        <f t="shared" si="1"/>
        <v>1900</v>
      </c>
      <c r="L22" s="1">
        <f t="shared" si="2"/>
        <v>-66</v>
      </c>
      <c r="M22" s="1" t="s">
        <v>60</v>
      </c>
      <c r="N22" t="s">
        <v>53</v>
      </c>
      <c r="O22" s="1"/>
      <c r="P22" s="1"/>
      <c r="Q22" s="1"/>
      <c r="R22" s="1"/>
      <c r="S22" s="1"/>
      <c r="T22" s="1">
        <v>2</v>
      </c>
      <c r="U22" s="1"/>
    </row>
    <row r="23" spans="1:21">
      <c r="A23" s="1"/>
      <c r="B23" s="1"/>
      <c r="C23" s="1"/>
      <c r="D23" s="1">
        <f t="shared" si="0"/>
        <v>0</v>
      </c>
      <c r="E23" s="1" t="s">
        <v>5162</v>
      </c>
      <c r="F23" s="1" t="s">
        <v>5161</v>
      </c>
      <c r="G23" s="6" t="s">
        <v>12527</v>
      </c>
      <c r="H23" s="1" t="s">
        <v>448</v>
      </c>
      <c r="I23" s="1"/>
      <c r="J23" s="1"/>
      <c r="K23" s="1" t="str">
        <f t="shared" si="1"/>
        <v>1900</v>
      </c>
      <c r="L23" s="1">
        <f t="shared" si="2"/>
        <v>32</v>
      </c>
      <c r="M23" s="1" t="s">
        <v>60</v>
      </c>
      <c r="N23" t="s">
        <v>53</v>
      </c>
      <c r="O23" s="1"/>
      <c r="P23" s="1" t="s">
        <v>135</v>
      </c>
      <c r="Q23" s="1" t="s">
        <v>351</v>
      </c>
      <c r="R23" s="1"/>
      <c r="S23" s="1" t="s">
        <v>105</v>
      </c>
      <c r="T23" s="1">
        <v>1</v>
      </c>
      <c r="U23" s="1"/>
    </row>
    <row r="24" spans="1:21">
      <c r="A24" s="1" t="s">
        <v>53</v>
      </c>
      <c r="B24" s="1" t="s">
        <v>148</v>
      </c>
      <c r="C24" s="1" t="s">
        <v>500</v>
      </c>
      <c r="D24" s="1">
        <f t="shared" si="0"/>
        <v>1.2</v>
      </c>
      <c r="E24" s="1" t="s">
        <v>5650</v>
      </c>
      <c r="F24" s="1" t="s">
        <v>5649</v>
      </c>
      <c r="G24" s="6" t="s">
        <v>12527</v>
      </c>
      <c r="H24" s="1" t="s">
        <v>118</v>
      </c>
      <c r="I24" s="1" t="s">
        <v>5651</v>
      </c>
      <c r="J24" s="1"/>
      <c r="K24" s="1" t="str">
        <f t="shared" si="1"/>
        <v>1900</v>
      </c>
      <c r="L24" s="1">
        <f t="shared" si="2"/>
        <v>-91</v>
      </c>
      <c r="M24" s="1" t="s">
        <v>79</v>
      </c>
      <c r="N24" t="s">
        <v>53</v>
      </c>
      <c r="O24" s="1" t="s">
        <v>205</v>
      </c>
      <c r="P24" s="1"/>
      <c r="Q24" s="1"/>
      <c r="R24" s="1"/>
      <c r="S24" s="1" t="s">
        <v>940</v>
      </c>
      <c r="T24" s="1">
        <v>1</v>
      </c>
      <c r="U24" s="1"/>
    </row>
    <row r="25" spans="1:21">
      <c r="A25" s="1"/>
      <c r="B25" s="1"/>
      <c r="C25" s="1"/>
      <c r="D25" s="1">
        <f t="shared" si="0"/>
        <v>0</v>
      </c>
      <c r="E25" s="1" t="s">
        <v>5783</v>
      </c>
      <c r="F25" s="1" t="s">
        <v>5782</v>
      </c>
      <c r="G25" s="6" t="s">
        <v>12527</v>
      </c>
      <c r="H25" s="1" t="s">
        <v>118</v>
      </c>
      <c r="I25" s="1"/>
      <c r="J25" s="1"/>
      <c r="K25" s="1" t="str">
        <f t="shared" si="1"/>
        <v>1900</v>
      </c>
      <c r="L25" s="1">
        <f t="shared" si="2"/>
        <v>25</v>
      </c>
      <c r="M25" s="1" t="s">
        <v>60</v>
      </c>
      <c r="N25" t="s">
        <v>53</v>
      </c>
      <c r="O25" s="1" t="s">
        <v>633</v>
      </c>
      <c r="P25" s="1"/>
      <c r="Q25" s="1"/>
      <c r="R25" s="1"/>
      <c r="S25" s="1"/>
      <c r="T25" s="1">
        <v>2</v>
      </c>
      <c r="U25" s="1"/>
    </row>
    <row r="26" spans="1:21">
      <c r="A26" s="1"/>
      <c r="B26" s="1"/>
      <c r="C26" s="1"/>
      <c r="D26" s="1">
        <f t="shared" si="0"/>
        <v>0</v>
      </c>
      <c r="E26" s="1" t="s">
        <v>6267</v>
      </c>
      <c r="F26" s="1" t="s">
        <v>6266</v>
      </c>
      <c r="G26" s="6" t="s">
        <v>12527</v>
      </c>
      <c r="H26" s="1" t="s">
        <v>136</v>
      </c>
      <c r="I26" s="1" t="s">
        <v>1012</v>
      </c>
      <c r="J26" s="1"/>
      <c r="K26" s="1" t="str">
        <f t="shared" si="1"/>
        <v>1900</v>
      </c>
      <c r="L26" s="1">
        <f t="shared" si="2"/>
        <v>-67</v>
      </c>
      <c r="M26" s="1" t="s">
        <v>60</v>
      </c>
      <c r="N26" t="s">
        <v>53</v>
      </c>
      <c r="O26" s="1" t="s">
        <v>102</v>
      </c>
      <c r="P26" s="1" t="s">
        <v>135</v>
      </c>
      <c r="Q26" s="1" t="s">
        <v>351</v>
      </c>
      <c r="R26" s="1"/>
      <c r="S26" s="1" t="s">
        <v>92</v>
      </c>
      <c r="T26" s="1">
        <v>2</v>
      </c>
      <c r="U26" s="1"/>
    </row>
    <row r="27" spans="1:21">
      <c r="A27" s="1"/>
      <c r="B27" s="1"/>
      <c r="C27" s="1"/>
      <c r="D27" s="1">
        <f t="shared" si="0"/>
        <v>0</v>
      </c>
      <c r="E27" s="1" t="s">
        <v>7791</v>
      </c>
      <c r="F27" s="1" t="s">
        <v>7790</v>
      </c>
      <c r="G27" s="6" t="s">
        <v>12527</v>
      </c>
      <c r="H27" s="1" t="s">
        <v>130</v>
      </c>
      <c r="I27" s="1" t="s">
        <v>3137</v>
      </c>
      <c r="J27" s="1"/>
      <c r="K27" s="1" t="str">
        <f t="shared" si="1"/>
        <v>1900</v>
      </c>
      <c r="L27" s="1">
        <f t="shared" si="2"/>
        <v>-104</v>
      </c>
      <c r="M27" s="1" t="s">
        <v>79</v>
      </c>
      <c r="N27" t="s">
        <v>53</v>
      </c>
      <c r="O27" s="1" t="s">
        <v>61</v>
      </c>
      <c r="P27" s="1"/>
      <c r="Q27" s="1"/>
      <c r="R27" s="1"/>
      <c r="S27" s="1" t="s">
        <v>65</v>
      </c>
      <c r="T27" s="1">
        <v>2</v>
      </c>
      <c r="U27" s="1"/>
    </row>
    <row r="28" spans="1:21">
      <c r="A28" s="1"/>
      <c r="B28" s="1"/>
      <c r="C28" s="1"/>
      <c r="D28" s="1">
        <f t="shared" si="0"/>
        <v>0</v>
      </c>
      <c r="E28" s="1" t="s">
        <v>3494</v>
      </c>
      <c r="F28" s="1" t="s">
        <v>8610</v>
      </c>
      <c r="G28" s="6" t="s">
        <v>12527</v>
      </c>
      <c r="H28" s="1" t="s">
        <v>555</v>
      </c>
      <c r="I28" s="1" t="s">
        <v>3450</v>
      </c>
      <c r="J28" s="1"/>
      <c r="K28" s="1" t="str">
        <f t="shared" si="1"/>
        <v>1900</v>
      </c>
      <c r="L28" s="1">
        <f t="shared" si="2"/>
        <v>-75</v>
      </c>
      <c r="M28" s="1"/>
      <c r="N28" t="s">
        <v>53</v>
      </c>
      <c r="O28" s="1"/>
      <c r="P28" s="1"/>
      <c r="Q28" s="1"/>
      <c r="R28" s="1"/>
      <c r="S28" s="1"/>
      <c r="T28" s="1">
        <v>2</v>
      </c>
      <c r="U28" s="1"/>
    </row>
    <row r="29" spans="1:21">
      <c r="A29" s="1" t="s">
        <v>54</v>
      </c>
      <c r="B29" s="1"/>
      <c r="C29" s="1"/>
      <c r="D29" s="1">
        <f t="shared" si="0"/>
        <v>0</v>
      </c>
      <c r="E29" s="1"/>
      <c r="F29" s="1" t="s">
        <v>8619</v>
      </c>
      <c r="G29" s="6" t="s">
        <v>12525</v>
      </c>
      <c r="H29" s="1"/>
      <c r="I29" s="1"/>
      <c r="J29" s="1"/>
      <c r="K29" s="1" t="str">
        <f t="shared" si="1"/>
        <v>1900</v>
      </c>
      <c r="L29" s="1">
        <f t="shared" si="2"/>
        <v>0</v>
      </c>
      <c r="M29" s="1"/>
      <c r="N29" t="s">
        <v>53</v>
      </c>
      <c r="O29" s="1"/>
      <c r="P29" s="1"/>
      <c r="Q29" s="1"/>
      <c r="R29" s="1"/>
      <c r="S29" s="1"/>
      <c r="T29" s="1">
        <v>2</v>
      </c>
      <c r="U29" s="1"/>
    </row>
    <row r="30" spans="1:21">
      <c r="A30" s="1" t="s">
        <v>54</v>
      </c>
      <c r="B30" s="1"/>
      <c r="C30" s="1"/>
      <c r="D30" s="1">
        <f t="shared" si="0"/>
        <v>0</v>
      </c>
      <c r="E30" s="1"/>
      <c r="F30" s="1" t="s">
        <v>8626</v>
      </c>
      <c r="G30" s="6" t="s">
        <v>12525</v>
      </c>
      <c r="H30" s="1"/>
      <c r="I30" s="1"/>
      <c r="J30" s="1"/>
      <c r="K30" s="1" t="str">
        <f t="shared" si="1"/>
        <v>1900</v>
      </c>
      <c r="L30" s="1">
        <f t="shared" si="2"/>
        <v>0</v>
      </c>
      <c r="M30" s="1"/>
      <c r="N30" t="s">
        <v>53</v>
      </c>
      <c r="O30" s="1"/>
      <c r="P30" s="1"/>
      <c r="Q30" s="1"/>
      <c r="R30" s="1"/>
      <c r="S30" s="1"/>
      <c r="T30" s="1">
        <v>2</v>
      </c>
      <c r="U30" s="1"/>
    </row>
    <row r="31" spans="1:21">
      <c r="A31" s="1" t="s">
        <v>55</v>
      </c>
      <c r="B31" s="1" t="s">
        <v>116</v>
      </c>
      <c r="C31" s="1" t="s">
        <v>273</v>
      </c>
      <c r="D31" s="1">
        <f t="shared" si="0"/>
        <v>5</v>
      </c>
      <c r="E31" s="1" t="s">
        <v>1632</v>
      </c>
      <c r="F31" s="1" t="s">
        <v>9238</v>
      </c>
      <c r="G31" s="6" t="s">
        <v>12527</v>
      </c>
      <c r="H31" s="1" t="s">
        <v>583</v>
      </c>
      <c r="I31" s="1" t="s">
        <v>9210</v>
      </c>
      <c r="J31" s="1"/>
      <c r="K31" s="1" t="str">
        <f t="shared" si="1"/>
        <v>1900</v>
      </c>
      <c r="L31" s="1">
        <f t="shared" si="2"/>
        <v>-92</v>
      </c>
      <c r="M31" s="1" t="s">
        <v>79</v>
      </c>
      <c r="N31" t="s">
        <v>53</v>
      </c>
      <c r="O31" s="1" t="s">
        <v>61</v>
      </c>
      <c r="P31" s="1"/>
      <c r="Q31" s="1"/>
      <c r="R31" s="1"/>
      <c r="S31" s="1"/>
      <c r="T31" s="1">
        <v>2</v>
      </c>
      <c r="U31" s="1"/>
    </row>
    <row r="32" spans="1:21">
      <c r="A32" s="1"/>
      <c r="B32" s="1"/>
      <c r="C32" s="1"/>
      <c r="D32" s="1">
        <f t="shared" si="0"/>
        <v>0</v>
      </c>
      <c r="E32" s="1" t="s">
        <v>10024</v>
      </c>
      <c r="F32" s="1" t="s">
        <v>10023</v>
      </c>
      <c r="G32" s="6" t="s">
        <v>12527</v>
      </c>
      <c r="H32" s="1" t="s">
        <v>108</v>
      </c>
      <c r="I32" s="1" t="s">
        <v>6287</v>
      </c>
      <c r="J32" s="1"/>
      <c r="K32" s="1" t="str">
        <f t="shared" si="1"/>
        <v>1900</v>
      </c>
      <c r="L32" s="1">
        <f t="shared" si="2"/>
        <v>-105</v>
      </c>
      <c r="M32" s="1"/>
      <c r="N32" t="s">
        <v>53</v>
      </c>
      <c r="O32" s="1" t="s">
        <v>61</v>
      </c>
      <c r="P32" s="1"/>
      <c r="Q32" s="1"/>
      <c r="R32" s="1"/>
      <c r="S32" s="1" t="s">
        <v>65</v>
      </c>
      <c r="T32" s="1">
        <v>2</v>
      </c>
      <c r="U32" s="1"/>
    </row>
    <row r="33" spans="1:21">
      <c r="A33" s="1"/>
      <c r="B33" s="1"/>
      <c r="C33" s="1"/>
      <c r="D33" s="1">
        <f t="shared" si="0"/>
        <v>0</v>
      </c>
      <c r="E33" s="1" t="s">
        <v>6918</v>
      </c>
      <c r="F33" s="1" t="s">
        <v>10511</v>
      </c>
      <c r="G33" s="6" t="s">
        <v>12527</v>
      </c>
      <c r="H33" s="1" t="s">
        <v>71</v>
      </c>
      <c r="I33" s="1" t="s">
        <v>156</v>
      </c>
      <c r="J33" s="1"/>
      <c r="K33" s="1" t="str">
        <f t="shared" si="1"/>
        <v>1900</v>
      </c>
      <c r="L33" s="1">
        <f t="shared" si="2"/>
        <v>-113</v>
      </c>
      <c r="M33" s="1" t="s">
        <v>60</v>
      </c>
      <c r="N33" t="s">
        <v>53</v>
      </c>
      <c r="O33" s="1"/>
      <c r="P33" s="1"/>
      <c r="Q33" s="1"/>
      <c r="R33" s="1"/>
      <c r="S33" s="1" t="s">
        <v>65</v>
      </c>
      <c r="T33" s="1">
        <v>2</v>
      </c>
      <c r="U33" s="1"/>
    </row>
    <row r="34" spans="1:21">
      <c r="A34" s="1"/>
      <c r="B34" s="1"/>
      <c r="C34" s="1"/>
      <c r="D34" s="1">
        <f t="shared" si="0"/>
        <v>0</v>
      </c>
      <c r="E34" s="1" t="s">
        <v>10739</v>
      </c>
      <c r="F34" s="1" t="s">
        <v>10738</v>
      </c>
      <c r="G34" s="6" t="s">
        <v>12527</v>
      </c>
      <c r="H34" s="1" t="s">
        <v>247</v>
      </c>
      <c r="I34" s="1" t="s">
        <v>2332</v>
      </c>
      <c r="J34" s="1"/>
      <c r="K34" s="1" t="str">
        <f t="shared" si="1"/>
        <v>1900</v>
      </c>
      <c r="L34" s="1">
        <f t="shared" si="2"/>
        <v>-105</v>
      </c>
      <c r="M34" s="1" t="s">
        <v>79</v>
      </c>
      <c r="N34" t="s">
        <v>53</v>
      </c>
      <c r="O34" s="1" t="s">
        <v>61</v>
      </c>
      <c r="P34" s="1" t="s">
        <v>179</v>
      </c>
      <c r="Q34" s="1" t="s">
        <v>219</v>
      </c>
      <c r="R34" s="1" t="s">
        <v>5795</v>
      </c>
      <c r="S34" s="1" t="s">
        <v>65</v>
      </c>
      <c r="T34" s="1">
        <v>2</v>
      </c>
      <c r="U34" s="1"/>
    </row>
    <row r="35" spans="1:21">
      <c r="A35" s="1" t="s">
        <v>55</v>
      </c>
      <c r="B35" s="1" t="s">
        <v>247</v>
      </c>
      <c r="C35" s="1" t="s">
        <v>500</v>
      </c>
      <c r="D35" s="1">
        <f t="shared" si="0"/>
        <v>12</v>
      </c>
      <c r="E35" s="1" t="s">
        <v>1756</v>
      </c>
      <c r="F35" s="1" t="s">
        <v>10770</v>
      </c>
      <c r="G35" s="6" t="s">
        <v>12527</v>
      </c>
      <c r="H35" s="1" t="s">
        <v>128</v>
      </c>
      <c r="I35" s="1" t="s">
        <v>8824</v>
      </c>
      <c r="J35" s="1"/>
      <c r="K35" s="1" t="str">
        <f t="shared" si="1"/>
        <v>1900</v>
      </c>
      <c r="L35" s="1">
        <f t="shared" si="2"/>
        <v>-72</v>
      </c>
      <c r="M35" s="1" t="s">
        <v>60</v>
      </c>
      <c r="N35" t="s">
        <v>53</v>
      </c>
      <c r="O35" s="1" t="s">
        <v>61</v>
      </c>
      <c r="P35" s="1"/>
      <c r="Q35" s="1"/>
      <c r="R35" s="1"/>
      <c r="S35" s="1" t="s">
        <v>235</v>
      </c>
      <c r="T35" s="1">
        <v>2</v>
      </c>
      <c r="U35" s="1"/>
    </row>
    <row r="36" spans="1:21">
      <c r="A36" s="1" t="s">
        <v>53</v>
      </c>
      <c r="B36" s="1" t="s">
        <v>472</v>
      </c>
      <c r="C36" s="1" t="s">
        <v>500</v>
      </c>
      <c r="D36" s="1">
        <f t="shared" si="0"/>
        <v>0.4</v>
      </c>
      <c r="E36" s="1" t="s">
        <v>11018</v>
      </c>
      <c r="F36" s="1" t="s">
        <v>11017</v>
      </c>
      <c r="G36" s="6" t="s">
        <v>12525</v>
      </c>
      <c r="H36" s="1" t="s">
        <v>479</v>
      </c>
      <c r="I36" s="1" t="s">
        <v>830</v>
      </c>
      <c r="J36" s="1"/>
      <c r="K36" s="1" t="str">
        <f t="shared" si="1"/>
        <v>1900</v>
      </c>
      <c r="L36" s="1">
        <f t="shared" si="2"/>
        <v>-101</v>
      </c>
      <c r="M36" s="1" t="s">
        <v>79</v>
      </c>
      <c r="N36" t="s">
        <v>53</v>
      </c>
      <c r="O36" s="1" t="s">
        <v>61</v>
      </c>
      <c r="P36" s="1" t="s">
        <v>957</v>
      </c>
      <c r="Q36" s="1" t="s">
        <v>8227</v>
      </c>
      <c r="R36" s="1" t="s">
        <v>11019</v>
      </c>
      <c r="S36" s="1" t="s">
        <v>65</v>
      </c>
      <c r="T36" s="1">
        <v>1</v>
      </c>
      <c r="U36" s="1" t="s">
        <v>55</v>
      </c>
    </row>
    <row r="37" spans="1:21">
      <c r="A37" s="1" t="s">
        <v>53</v>
      </c>
      <c r="B37" s="1"/>
      <c r="C37" s="1"/>
      <c r="D37" s="1">
        <f t="shared" si="0"/>
        <v>0</v>
      </c>
      <c r="E37" s="1" t="s">
        <v>11021</v>
      </c>
      <c r="F37" s="1" t="s">
        <v>11020</v>
      </c>
      <c r="G37" s="6" t="s">
        <v>12525</v>
      </c>
      <c r="H37" s="1" t="s">
        <v>1488</v>
      </c>
      <c r="I37" s="1" t="s">
        <v>830</v>
      </c>
      <c r="J37" s="1"/>
      <c r="K37" s="1" t="str">
        <f t="shared" si="1"/>
        <v>1900</v>
      </c>
      <c r="L37" s="1">
        <f t="shared" si="2"/>
        <v>-53</v>
      </c>
      <c r="M37" s="1" t="s">
        <v>79</v>
      </c>
      <c r="N37" t="s">
        <v>53</v>
      </c>
      <c r="O37" s="1" t="s">
        <v>61</v>
      </c>
      <c r="P37" s="1" t="s">
        <v>608</v>
      </c>
      <c r="Q37" s="1" t="s">
        <v>375</v>
      </c>
      <c r="R37" s="1" t="s">
        <v>3948</v>
      </c>
      <c r="S37" s="1" t="s">
        <v>2440</v>
      </c>
      <c r="T37" s="1">
        <v>1</v>
      </c>
      <c r="U37" s="1" t="s">
        <v>55</v>
      </c>
    </row>
    <row r="38" spans="1:21">
      <c r="A38" s="1" t="s">
        <v>53</v>
      </c>
      <c r="B38" s="1" t="s">
        <v>53</v>
      </c>
      <c r="C38" s="1"/>
      <c r="D38" s="1">
        <f t="shared" si="0"/>
        <v>0</v>
      </c>
      <c r="E38" s="1" t="s">
        <v>11140</v>
      </c>
      <c r="F38" s="1" t="s">
        <v>11139</v>
      </c>
      <c r="G38" s="6" t="s">
        <v>12525</v>
      </c>
      <c r="H38" s="1" t="s">
        <v>1343</v>
      </c>
      <c r="I38" s="1" t="s">
        <v>8481</v>
      </c>
      <c r="J38" s="1"/>
      <c r="K38" s="1" t="str">
        <f t="shared" si="1"/>
        <v>1900</v>
      </c>
      <c r="L38" s="1">
        <f t="shared" si="2"/>
        <v>-79</v>
      </c>
      <c r="M38" s="1" t="s">
        <v>60</v>
      </c>
      <c r="N38" t="s">
        <v>53</v>
      </c>
      <c r="O38" s="1" t="s">
        <v>61</v>
      </c>
      <c r="P38" s="1" t="s">
        <v>150</v>
      </c>
      <c r="Q38" s="1" t="s">
        <v>515</v>
      </c>
      <c r="R38" s="1" t="s">
        <v>837</v>
      </c>
      <c r="S38" s="1" t="s">
        <v>526</v>
      </c>
      <c r="T38" s="1">
        <v>2</v>
      </c>
      <c r="U38" s="1" t="s">
        <v>55</v>
      </c>
    </row>
    <row r="39" spans="1:21">
      <c r="A39" s="1"/>
      <c r="B39" s="1"/>
      <c r="C39" s="1"/>
      <c r="D39" s="1">
        <f t="shared" si="0"/>
        <v>0</v>
      </c>
      <c r="E39" s="1" t="s">
        <v>4947</v>
      </c>
      <c r="F39" s="1" t="s">
        <v>11163</v>
      </c>
      <c r="G39" s="6" t="s">
        <v>12527</v>
      </c>
      <c r="H39" s="1" t="s">
        <v>301</v>
      </c>
      <c r="I39" s="1"/>
      <c r="J39" s="1"/>
      <c r="K39" s="1" t="str">
        <f t="shared" si="1"/>
        <v>1900</v>
      </c>
      <c r="L39" s="1">
        <f t="shared" si="2"/>
        <v>53</v>
      </c>
      <c r="M39" s="1" t="s">
        <v>60</v>
      </c>
      <c r="N39" t="s">
        <v>53</v>
      </c>
      <c r="O39" s="1"/>
      <c r="P39" s="1"/>
      <c r="Q39" s="1"/>
      <c r="R39" s="1"/>
      <c r="S39" s="1"/>
      <c r="T39" s="1">
        <v>2</v>
      </c>
      <c r="U39" s="1"/>
    </row>
    <row r="40" spans="1:21">
      <c r="A40" s="1" t="s">
        <v>55</v>
      </c>
      <c r="B40" s="1" t="s">
        <v>50</v>
      </c>
      <c r="C40" s="1" t="s">
        <v>273</v>
      </c>
      <c r="D40" s="1">
        <f t="shared" si="0"/>
        <v>1</v>
      </c>
      <c r="E40" s="1" t="s">
        <v>4229</v>
      </c>
      <c r="F40" s="1" t="s">
        <v>11694</v>
      </c>
      <c r="G40" s="6" t="s">
        <v>12527</v>
      </c>
      <c r="H40" s="1" t="s">
        <v>299</v>
      </c>
      <c r="I40" s="1" t="s">
        <v>5832</v>
      </c>
      <c r="J40" s="1"/>
      <c r="K40" s="1" t="str">
        <f t="shared" si="1"/>
        <v>1900</v>
      </c>
      <c r="L40" s="1">
        <f t="shared" si="2"/>
        <v>-72</v>
      </c>
      <c r="M40" s="1" t="s">
        <v>60</v>
      </c>
      <c r="N40" t="s">
        <v>53</v>
      </c>
      <c r="O40" s="1" t="s">
        <v>61</v>
      </c>
      <c r="P40" s="1"/>
      <c r="Q40" s="1"/>
      <c r="R40" s="1"/>
      <c r="S40" s="1" t="s">
        <v>405</v>
      </c>
      <c r="T40" s="1">
        <v>2</v>
      </c>
      <c r="U40" s="1"/>
    </row>
    <row r="41" spans="1:21">
      <c r="A41" s="1" t="s">
        <v>55</v>
      </c>
      <c r="B41" s="1" t="s">
        <v>50</v>
      </c>
      <c r="C41" s="1" t="s">
        <v>273</v>
      </c>
      <c r="D41" s="1">
        <f t="shared" si="0"/>
        <v>1</v>
      </c>
      <c r="E41" s="1" t="s">
        <v>2940</v>
      </c>
      <c r="F41" s="1" t="s">
        <v>12040</v>
      </c>
      <c r="G41" s="6" t="s">
        <v>12527</v>
      </c>
      <c r="H41" s="1" t="s">
        <v>573</v>
      </c>
      <c r="I41" s="1" t="s">
        <v>568</v>
      </c>
      <c r="J41" s="1"/>
      <c r="K41" s="1" t="str">
        <f t="shared" si="1"/>
        <v>1900</v>
      </c>
      <c r="L41" s="1">
        <f t="shared" si="2"/>
        <v>-49</v>
      </c>
      <c r="M41" s="1" t="s">
        <v>60</v>
      </c>
      <c r="N41" t="s">
        <v>53</v>
      </c>
      <c r="O41" s="1" t="s">
        <v>61</v>
      </c>
      <c r="P41" s="1"/>
      <c r="Q41" s="1"/>
      <c r="R41" s="1"/>
      <c r="S41" s="1" t="s">
        <v>354</v>
      </c>
      <c r="T41" s="1">
        <v>1</v>
      </c>
      <c r="U41" s="1"/>
    </row>
    <row r="42" spans="1:21">
      <c r="A42" s="1" t="s">
        <v>55</v>
      </c>
      <c r="B42" s="1"/>
      <c r="C42" s="1"/>
      <c r="D42" s="1">
        <f t="shared" si="0"/>
        <v>0</v>
      </c>
      <c r="E42" s="1"/>
      <c r="F42" s="1" t="s">
        <v>12457</v>
      </c>
      <c r="G42" s="6" t="s">
        <v>12525</v>
      </c>
      <c r="H42" s="1"/>
      <c r="I42" s="1"/>
      <c r="J42" s="1"/>
      <c r="K42" s="1" t="str">
        <f t="shared" si="1"/>
        <v>1900</v>
      </c>
      <c r="L42" s="1">
        <f t="shared" si="2"/>
        <v>0</v>
      </c>
      <c r="M42" s="1"/>
      <c r="N42" t="s">
        <v>53</v>
      </c>
      <c r="O42" s="1"/>
      <c r="P42" s="1"/>
      <c r="Q42" s="1"/>
      <c r="R42" s="1"/>
      <c r="S42" s="1"/>
      <c r="T42" s="1">
        <v>2</v>
      </c>
      <c r="U42" s="1"/>
    </row>
    <row r="43" spans="1:21">
      <c r="A43" s="1" t="s">
        <v>55</v>
      </c>
      <c r="B43" s="1"/>
      <c r="C43" s="1"/>
      <c r="D43" s="1">
        <f t="shared" si="0"/>
        <v>0</v>
      </c>
      <c r="E43" s="1" t="s">
        <v>1463</v>
      </c>
      <c r="F43" s="1" t="s">
        <v>1461</v>
      </c>
      <c r="G43" s="6" t="s">
        <v>12527</v>
      </c>
      <c r="H43" s="1" t="s">
        <v>299</v>
      </c>
      <c r="I43" s="1" t="s">
        <v>1462</v>
      </c>
      <c r="J43" s="1"/>
      <c r="K43" s="1" t="str">
        <f t="shared" si="1"/>
        <v>1900</v>
      </c>
      <c r="L43" s="1">
        <f t="shared" si="2"/>
        <v>-75</v>
      </c>
      <c r="M43" s="1" t="s">
        <v>60</v>
      </c>
      <c r="O43" s="1" t="s">
        <v>102</v>
      </c>
      <c r="P43" s="1" t="s">
        <v>1464</v>
      </c>
      <c r="Q43" s="1" t="s">
        <v>1465</v>
      </c>
      <c r="R43" s="1"/>
      <c r="S43" s="1" t="s">
        <v>114</v>
      </c>
      <c r="T43" s="1">
        <v>2</v>
      </c>
      <c r="U43" s="1" t="s">
        <v>50</v>
      </c>
    </row>
    <row r="44" spans="1:21">
      <c r="A44" s="1"/>
      <c r="B44" s="1"/>
      <c r="C44" s="1"/>
      <c r="D44" s="1">
        <f t="shared" si="0"/>
        <v>0</v>
      </c>
      <c r="E44" s="1"/>
      <c r="F44" s="1" t="s">
        <v>1777</v>
      </c>
      <c r="G44" s="6" t="s">
        <v>12527</v>
      </c>
      <c r="H44" s="1"/>
      <c r="I44" s="1"/>
      <c r="J44" s="1"/>
      <c r="K44" s="1" t="str">
        <f t="shared" si="1"/>
        <v>1900</v>
      </c>
      <c r="L44" s="1">
        <f t="shared" si="2"/>
        <v>0</v>
      </c>
      <c r="M44" s="1"/>
      <c r="O44" s="1"/>
      <c r="P44" s="1"/>
      <c r="Q44" s="1"/>
      <c r="R44" s="1"/>
      <c r="S44" s="1"/>
      <c r="T44" s="1">
        <v>2</v>
      </c>
      <c r="U44" s="1"/>
    </row>
    <row r="45" spans="1:21">
      <c r="A45" s="1" t="s">
        <v>50</v>
      </c>
      <c r="B45" s="1" t="s">
        <v>53</v>
      </c>
      <c r="C45" s="1"/>
      <c r="D45" s="1">
        <f t="shared" si="0"/>
        <v>0</v>
      </c>
      <c r="E45" s="1" t="s">
        <v>3664</v>
      </c>
      <c r="F45" s="1" t="s">
        <v>3663</v>
      </c>
      <c r="G45" s="6" t="s">
        <v>12527</v>
      </c>
      <c r="H45" s="1" t="s">
        <v>809</v>
      </c>
      <c r="I45" s="1" t="s">
        <v>3665</v>
      </c>
      <c r="J45" s="1"/>
      <c r="K45" s="1" t="str">
        <f t="shared" si="1"/>
        <v>1900</v>
      </c>
      <c r="L45" s="1">
        <f t="shared" si="2"/>
        <v>-82</v>
      </c>
      <c r="M45" s="1" t="s">
        <v>79</v>
      </c>
      <c r="O45" s="1" t="s">
        <v>61</v>
      </c>
      <c r="P45" s="1"/>
      <c r="Q45" s="1"/>
      <c r="R45" s="1"/>
      <c r="S45" s="1" t="s">
        <v>3598</v>
      </c>
      <c r="T45" s="1">
        <v>2</v>
      </c>
      <c r="U45" s="1"/>
    </row>
    <row r="46" spans="1:21">
      <c r="A46" s="1"/>
      <c r="B46" s="1"/>
      <c r="C46" s="1"/>
      <c r="D46" s="1">
        <f t="shared" si="0"/>
        <v>0</v>
      </c>
      <c r="E46" s="1" t="s">
        <v>4001</v>
      </c>
      <c r="F46" s="1" t="s">
        <v>4000</v>
      </c>
      <c r="G46" s="6" t="s">
        <v>12527</v>
      </c>
      <c r="H46" s="1" t="s">
        <v>187</v>
      </c>
      <c r="I46" s="1"/>
      <c r="J46" s="1"/>
      <c r="K46" s="1" t="str">
        <f t="shared" si="1"/>
        <v>1900</v>
      </c>
      <c r="L46" s="1">
        <f t="shared" si="2"/>
        <v>9</v>
      </c>
      <c r="M46" s="1" t="s">
        <v>79</v>
      </c>
      <c r="O46" s="1"/>
      <c r="P46" s="1"/>
      <c r="Q46" s="1"/>
      <c r="R46" s="1"/>
      <c r="S46" s="1" t="s">
        <v>65</v>
      </c>
      <c r="T46" s="1">
        <v>2</v>
      </c>
      <c r="U46" s="1"/>
    </row>
    <row r="47" spans="1:21">
      <c r="A47" s="1"/>
      <c r="B47" s="1"/>
      <c r="C47" s="1"/>
      <c r="D47" s="1">
        <f t="shared" si="0"/>
        <v>0</v>
      </c>
      <c r="E47" s="1"/>
      <c r="F47" s="1" t="s">
        <v>4057</v>
      </c>
      <c r="G47" s="6" t="s">
        <v>12527</v>
      </c>
      <c r="H47" s="1" t="s">
        <v>448</v>
      </c>
      <c r="I47" s="1" t="s">
        <v>4058</v>
      </c>
      <c r="J47" s="1"/>
      <c r="K47" s="1" t="str">
        <f t="shared" si="1"/>
        <v>1900</v>
      </c>
      <c r="L47" s="1">
        <f t="shared" si="2"/>
        <v>-84</v>
      </c>
      <c r="M47" s="1" t="s">
        <v>60</v>
      </c>
      <c r="O47" s="1" t="s">
        <v>61</v>
      </c>
      <c r="P47" s="1" t="s">
        <v>168</v>
      </c>
      <c r="Q47" s="1" t="s">
        <v>128</v>
      </c>
      <c r="R47" s="1" t="s">
        <v>217</v>
      </c>
      <c r="S47" s="1" t="s">
        <v>114</v>
      </c>
      <c r="T47" s="1">
        <v>2</v>
      </c>
      <c r="U47" s="1" t="s">
        <v>55</v>
      </c>
    </row>
    <row r="48" spans="1:21">
      <c r="A48" s="1"/>
      <c r="B48" s="1" t="s">
        <v>141</v>
      </c>
      <c r="C48" s="1" t="s">
        <v>169</v>
      </c>
      <c r="D48" s="1">
        <f t="shared" si="0"/>
        <v>0.04</v>
      </c>
      <c r="E48" s="1" t="s">
        <v>12354</v>
      </c>
      <c r="F48" s="1" t="s">
        <v>12353</v>
      </c>
      <c r="G48" s="6" t="s">
        <v>12525</v>
      </c>
      <c r="H48" s="1" t="s">
        <v>101</v>
      </c>
      <c r="I48" s="1" t="s">
        <v>12334</v>
      </c>
      <c r="J48" s="1"/>
      <c r="K48" s="1" t="str">
        <f t="shared" si="1"/>
        <v>1900</v>
      </c>
      <c r="L48" s="1">
        <f t="shared" si="2"/>
        <v>-82</v>
      </c>
      <c r="M48" s="1" t="s">
        <v>79</v>
      </c>
      <c r="O48" s="1" t="s">
        <v>102</v>
      </c>
      <c r="P48" s="1" t="s">
        <v>103</v>
      </c>
      <c r="Q48" s="1" t="s">
        <v>1576</v>
      </c>
      <c r="R48" s="1" t="s">
        <v>11001</v>
      </c>
      <c r="S48" s="1" t="s">
        <v>105</v>
      </c>
      <c r="T48" s="1">
        <v>2</v>
      </c>
      <c r="U48" s="1"/>
    </row>
    <row r="49" spans="1:21">
      <c r="A49" s="1" t="s">
        <v>54</v>
      </c>
      <c r="B49" s="1" t="s">
        <v>3072</v>
      </c>
      <c r="C49" s="1" t="s">
        <v>273</v>
      </c>
      <c r="D49" s="1">
        <f t="shared" si="0"/>
        <v>0.8</v>
      </c>
      <c r="E49" s="1" t="s">
        <v>10296</v>
      </c>
      <c r="F49" s="1" t="s">
        <v>10295</v>
      </c>
      <c r="G49" s="6" t="s">
        <v>12527</v>
      </c>
      <c r="H49" s="1" t="s">
        <v>573</v>
      </c>
      <c r="I49" s="1" t="s">
        <v>9700</v>
      </c>
      <c r="J49" s="1" t="s">
        <v>10297</v>
      </c>
      <c r="K49" s="1" t="str">
        <f t="shared" si="1"/>
        <v>1952</v>
      </c>
      <c r="L49" s="1">
        <f t="shared" si="2"/>
        <v>5</v>
      </c>
      <c r="M49" s="1" t="s">
        <v>60</v>
      </c>
      <c r="N49" t="s">
        <v>53</v>
      </c>
      <c r="O49" s="1" t="s">
        <v>61</v>
      </c>
      <c r="P49" s="1"/>
      <c r="Q49" s="1"/>
      <c r="R49" s="1"/>
      <c r="S49" s="1" t="s">
        <v>354</v>
      </c>
      <c r="T49" s="1">
        <v>1</v>
      </c>
      <c r="U49" s="1"/>
    </row>
    <row r="50" spans="1:21">
      <c r="A50" s="1" t="s">
        <v>50</v>
      </c>
      <c r="B50" s="1"/>
      <c r="C50" s="1"/>
      <c r="D50" s="1">
        <f t="shared" si="0"/>
        <v>0</v>
      </c>
      <c r="E50" s="1" t="s">
        <v>10086</v>
      </c>
      <c r="F50" s="1" t="s">
        <v>10087</v>
      </c>
      <c r="G50" s="6" t="s">
        <v>12527</v>
      </c>
      <c r="H50" s="1" t="s">
        <v>375</v>
      </c>
      <c r="I50" s="1" t="s">
        <v>10072</v>
      </c>
      <c r="J50" s="1" t="s">
        <v>10088</v>
      </c>
      <c r="K50" s="1" t="str">
        <f t="shared" si="1"/>
        <v>1962</v>
      </c>
      <c r="L50" s="1">
        <f t="shared" si="2"/>
        <v>6</v>
      </c>
      <c r="M50" s="1" t="s">
        <v>79</v>
      </c>
      <c r="O50" s="1" t="s">
        <v>102</v>
      </c>
      <c r="P50" s="1"/>
      <c r="Q50" s="1"/>
      <c r="R50" s="1"/>
      <c r="S50" s="1" t="s">
        <v>417</v>
      </c>
      <c r="T50" s="1">
        <v>2</v>
      </c>
      <c r="U50" s="1"/>
    </row>
    <row r="51" spans="1:21">
      <c r="A51" s="1" t="s">
        <v>53</v>
      </c>
      <c r="B51" s="1" t="s">
        <v>141</v>
      </c>
      <c r="C51" s="1" t="s">
        <v>169</v>
      </c>
      <c r="D51" s="1">
        <f t="shared" si="0"/>
        <v>0.04</v>
      </c>
      <c r="E51" s="1" t="s">
        <v>12247</v>
      </c>
      <c r="F51" s="1" t="s">
        <v>12246</v>
      </c>
      <c r="G51" s="6" t="s">
        <v>12525</v>
      </c>
      <c r="H51" s="1" t="s">
        <v>351</v>
      </c>
      <c r="I51" s="1" t="s">
        <v>12237</v>
      </c>
      <c r="J51" s="1" t="s">
        <v>12248</v>
      </c>
      <c r="K51" s="1" t="str">
        <f t="shared" si="1"/>
        <v>1970</v>
      </c>
      <c r="L51" s="1">
        <f t="shared" si="2"/>
        <v>5</v>
      </c>
      <c r="M51" s="1" t="s">
        <v>60</v>
      </c>
      <c r="N51" t="s">
        <v>53</v>
      </c>
      <c r="O51" s="1" t="s">
        <v>102</v>
      </c>
      <c r="P51" s="1" t="s">
        <v>449</v>
      </c>
      <c r="Q51" s="1" t="s">
        <v>256</v>
      </c>
      <c r="R51" s="1" t="s">
        <v>2334</v>
      </c>
      <c r="S51" s="1" t="s">
        <v>114</v>
      </c>
      <c r="T51" s="1">
        <v>1</v>
      </c>
      <c r="U51" s="1"/>
    </row>
    <row r="52" spans="1:21">
      <c r="A52" s="1" t="s">
        <v>50</v>
      </c>
      <c r="B52" s="1" t="s">
        <v>71</v>
      </c>
      <c r="C52" s="1" t="s">
        <v>273</v>
      </c>
      <c r="D52" s="1">
        <f t="shared" si="0"/>
        <v>7</v>
      </c>
      <c r="E52" s="1" t="s">
        <v>12272</v>
      </c>
      <c r="F52" s="1" t="s">
        <v>12271</v>
      </c>
      <c r="G52" s="6" t="s">
        <v>12527</v>
      </c>
      <c r="H52" s="1" t="s">
        <v>308</v>
      </c>
      <c r="I52" s="1" t="s">
        <v>278</v>
      </c>
      <c r="J52" s="1" t="s">
        <v>12274</v>
      </c>
      <c r="K52" s="1" t="str">
        <f t="shared" si="1"/>
        <v>1970</v>
      </c>
      <c r="L52" s="1">
        <f t="shared" si="2"/>
        <v>7</v>
      </c>
      <c r="M52" s="1" t="s">
        <v>60</v>
      </c>
      <c r="N52" t="s">
        <v>53</v>
      </c>
      <c r="O52" s="1" t="s">
        <v>61</v>
      </c>
      <c r="P52" s="1" t="s">
        <v>4029</v>
      </c>
      <c r="Q52" s="1" t="s">
        <v>351</v>
      </c>
      <c r="R52" s="1" t="s">
        <v>12273</v>
      </c>
      <c r="S52" s="1" t="s">
        <v>311</v>
      </c>
      <c r="T52" s="1">
        <v>1</v>
      </c>
      <c r="U52" s="1"/>
    </row>
    <row r="53" spans="1:21">
      <c r="A53" s="1" t="s">
        <v>55</v>
      </c>
      <c r="B53" s="1"/>
      <c r="C53" s="1"/>
      <c r="D53" s="1">
        <f t="shared" si="0"/>
        <v>0</v>
      </c>
      <c r="E53" s="1" t="s">
        <v>6400</v>
      </c>
      <c r="F53" s="1" t="s">
        <v>6399</v>
      </c>
      <c r="G53" s="6" t="s">
        <v>12527</v>
      </c>
      <c r="H53" s="1" t="s">
        <v>240</v>
      </c>
      <c r="I53" s="1" t="s">
        <v>3923</v>
      </c>
      <c r="J53" s="1" t="s">
        <v>6401</v>
      </c>
      <c r="K53" s="1" t="str">
        <f t="shared" si="1"/>
        <v>1973</v>
      </c>
      <c r="L53" s="1">
        <f t="shared" si="2"/>
        <v>10</v>
      </c>
      <c r="M53" s="1" t="s">
        <v>60</v>
      </c>
      <c r="N53" t="s">
        <v>53</v>
      </c>
      <c r="O53" s="1" t="s">
        <v>61</v>
      </c>
      <c r="P53" s="1"/>
      <c r="Q53" s="1"/>
      <c r="R53" s="1" t="s">
        <v>805</v>
      </c>
      <c r="S53" s="1" t="s">
        <v>354</v>
      </c>
      <c r="T53" s="1">
        <v>2</v>
      </c>
      <c r="U53" s="1"/>
    </row>
    <row r="54" spans="1:21">
      <c r="A54" s="1" t="s">
        <v>55</v>
      </c>
      <c r="B54" s="1" t="s">
        <v>126</v>
      </c>
      <c r="C54" s="1" t="s">
        <v>500</v>
      </c>
      <c r="D54" s="1">
        <f t="shared" si="0"/>
        <v>11.2</v>
      </c>
      <c r="E54" s="1" t="s">
        <v>4067</v>
      </c>
      <c r="F54" s="1" t="s">
        <v>4066</v>
      </c>
      <c r="G54" s="6" t="s">
        <v>12527</v>
      </c>
      <c r="H54" s="1" t="s">
        <v>160</v>
      </c>
      <c r="I54" s="1" t="s">
        <v>4064</v>
      </c>
      <c r="J54" s="1" t="s">
        <v>4068</v>
      </c>
      <c r="K54" s="1" t="str">
        <f t="shared" si="1"/>
        <v>1975</v>
      </c>
      <c r="L54" s="1">
        <f t="shared" si="2"/>
        <v>17</v>
      </c>
      <c r="M54" s="1" t="s">
        <v>79</v>
      </c>
      <c r="N54" t="s">
        <v>53</v>
      </c>
      <c r="O54" s="1" t="s">
        <v>61</v>
      </c>
      <c r="P54" s="1"/>
      <c r="Q54" s="1"/>
      <c r="R54" s="1"/>
      <c r="S54" s="1" t="s">
        <v>354</v>
      </c>
      <c r="T54" s="1">
        <v>2</v>
      </c>
      <c r="U54" s="1"/>
    </row>
    <row r="55" spans="1:21">
      <c r="A55" s="1" t="s">
        <v>54</v>
      </c>
      <c r="B55" s="1"/>
      <c r="C55" s="1"/>
      <c r="D55" s="1">
        <f t="shared" si="0"/>
        <v>0</v>
      </c>
      <c r="E55" s="1" t="s">
        <v>2466</v>
      </c>
      <c r="F55" s="1" t="s">
        <v>2465</v>
      </c>
      <c r="G55" s="6" t="s">
        <v>12527</v>
      </c>
      <c r="H55" s="1" t="s">
        <v>310</v>
      </c>
      <c r="I55" s="1" t="s">
        <v>826</v>
      </c>
      <c r="J55" s="1" t="s">
        <v>2467</v>
      </c>
      <c r="K55" s="1" t="str">
        <f t="shared" si="1"/>
        <v>1979</v>
      </c>
      <c r="L55" s="1">
        <f t="shared" si="2"/>
        <v>5</v>
      </c>
      <c r="M55" s="1" t="s">
        <v>79</v>
      </c>
      <c r="N55" t="s">
        <v>53</v>
      </c>
      <c r="O55" s="1" t="s">
        <v>102</v>
      </c>
      <c r="P55" s="1"/>
      <c r="Q55" s="1"/>
      <c r="R55" s="1"/>
      <c r="S55" s="1" t="s">
        <v>114</v>
      </c>
      <c r="T55" s="1">
        <v>2</v>
      </c>
      <c r="U55" s="1"/>
    </row>
    <row r="56" spans="1:21">
      <c r="A56" s="1"/>
      <c r="B56" s="1" t="s">
        <v>4098</v>
      </c>
      <c r="C56" s="1" t="s">
        <v>500</v>
      </c>
      <c r="D56" s="1">
        <f t="shared" si="0"/>
        <v>3.6</v>
      </c>
      <c r="E56" s="1" t="s">
        <v>8251</v>
      </c>
      <c r="F56" s="1" t="s">
        <v>8250</v>
      </c>
      <c r="G56" s="6" t="s">
        <v>12525</v>
      </c>
      <c r="H56" s="1" t="s">
        <v>721</v>
      </c>
      <c r="I56" s="1" t="s">
        <v>8247</v>
      </c>
      <c r="J56" s="1" t="s">
        <v>8252</v>
      </c>
      <c r="K56" s="1" t="str">
        <f t="shared" si="1"/>
        <v>1980</v>
      </c>
      <c r="L56" s="1">
        <f t="shared" si="2"/>
        <v>11</v>
      </c>
      <c r="M56" s="1" t="s">
        <v>60</v>
      </c>
      <c r="N56" t="s">
        <v>50</v>
      </c>
      <c r="O56" s="1" t="s">
        <v>633</v>
      </c>
      <c r="P56" s="1" t="s">
        <v>3928</v>
      </c>
      <c r="Q56" s="1" t="s">
        <v>351</v>
      </c>
      <c r="R56" s="1"/>
      <c r="S56" s="1" t="s">
        <v>354</v>
      </c>
      <c r="T56" s="1">
        <v>2</v>
      </c>
      <c r="U56" s="1" t="s">
        <v>55</v>
      </c>
    </row>
    <row r="57" spans="1:21">
      <c r="A57" s="1"/>
      <c r="B57" s="1"/>
      <c r="C57" s="1"/>
      <c r="D57" s="1">
        <f t="shared" si="0"/>
        <v>0</v>
      </c>
      <c r="E57" s="1" t="s">
        <v>4353</v>
      </c>
      <c r="F57" s="1" t="s">
        <v>4352</v>
      </c>
      <c r="G57" s="6" t="s">
        <v>12527</v>
      </c>
      <c r="H57" s="1" t="s">
        <v>301</v>
      </c>
      <c r="I57" s="1" t="s">
        <v>1015</v>
      </c>
      <c r="J57" s="1" t="s">
        <v>4354</v>
      </c>
      <c r="K57" s="1" t="str">
        <f t="shared" si="1"/>
        <v>1980</v>
      </c>
      <c r="L57" s="1">
        <f t="shared" si="2"/>
        <v>15</v>
      </c>
      <c r="M57" s="1" t="s">
        <v>60</v>
      </c>
      <c r="N57" t="s">
        <v>53</v>
      </c>
      <c r="O57" s="1" t="s">
        <v>61</v>
      </c>
      <c r="P57" s="1"/>
      <c r="Q57" s="1"/>
      <c r="R57" s="1"/>
      <c r="S57" s="1"/>
      <c r="T57" s="1">
        <v>1</v>
      </c>
      <c r="U57" s="1"/>
    </row>
    <row r="58" spans="1:21">
      <c r="A58" s="1" t="s">
        <v>55</v>
      </c>
      <c r="B58" s="1" t="s">
        <v>6447</v>
      </c>
      <c r="C58" s="1" t="s">
        <v>500</v>
      </c>
      <c r="D58" s="1">
        <f t="shared" si="0"/>
        <v>4.16</v>
      </c>
      <c r="E58" s="1" t="s">
        <v>2825</v>
      </c>
      <c r="F58" s="1" t="s">
        <v>7545</v>
      </c>
      <c r="G58" s="6" t="s">
        <v>12527</v>
      </c>
      <c r="H58" s="1" t="s">
        <v>128</v>
      </c>
      <c r="I58" s="1" t="s">
        <v>1067</v>
      </c>
      <c r="J58" s="1" t="s">
        <v>11884</v>
      </c>
      <c r="K58" s="1" t="str">
        <f t="shared" si="1"/>
        <v>1980</v>
      </c>
      <c r="L58" s="1">
        <f t="shared" si="2"/>
        <v>7</v>
      </c>
      <c r="M58" s="1" t="s">
        <v>60</v>
      </c>
      <c r="N58" t="s">
        <v>53</v>
      </c>
      <c r="O58" s="1" t="s">
        <v>61</v>
      </c>
      <c r="P58" s="1"/>
      <c r="Q58" s="1"/>
      <c r="R58" s="1"/>
      <c r="S58" s="1" t="s">
        <v>226</v>
      </c>
      <c r="T58" s="1">
        <v>2</v>
      </c>
      <c r="U58" s="1"/>
    </row>
    <row r="59" spans="1:21">
      <c r="A59" s="1" t="s">
        <v>54</v>
      </c>
      <c r="B59" s="1" t="s">
        <v>8024</v>
      </c>
      <c r="C59" s="1"/>
      <c r="D59" s="1" t="e">
        <f t="shared" si="0"/>
        <v>#VALUE!</v>
      </c>
      <c r="E59" s="1" t="s">
        <v>3405</v>
      </c>
      <c r="F59" s="1" t="s">
        <v>8025</v>
      </c>
      <c r="G59" s="6" t="s">
        <v>12527</v>
      </c>
      <c r="H59" s="1" t="s">
        <v>310</v>
      </c>
      <c r="I59" s="1" t="s">
        <v>8021</v>
      </c>
      <c r="J59" s="1" t="s">
        <v>8026</v>
      </c>
      <c r="K59" s="1" t="str">
        <f t="shared" si="1"/>
        <v>1980</v>
      </c>
      <c r="L59" s="1">
        <f t="shared" si="2"/>
        <v>10</v>
      </c>
      <c r="M59" s="1" t="s">
        <v>60</v>
      </c>
      <c r="O59" s="1" t="s">
        <v>61</v>
      </c>
      <c r="P59" s="1"/>
      <c r="Q59" s="1"/>
      <c r="R59" s="1"/>
      <c r="S59" s="1" t="s">
        <v>1559</v>
      </c>
      <c r="T59" s="1">
        <v>2</v>
      </c>
      <c r="U59" s="1"/>
    </row>
    <row r="60" spans="1:21">
      <c r="A60" s="1" t="s">
        <v>49</v>
      </c>
      <c r="B60" s="1"/>
      <c r="C60" s="1"/>
      <c r="D60" s="1">
        <f t="shared" si="0"/>
        <v>0</v>
      </c>
      <c r="E60" s="1" t="s">
        <v>4856</v>
      </c>
      <c r="F60" s="1" t="s">
        <v>4855</v>
      </c>
      <c r="G60" s="6" t="s">
        <v>12527</v>
      </c>
      <c r="H60" s="1" t="s">
        <v>282</v>
      </c>
      <c r="I60" s="1" t="s">
        <v>4851</v>
      </c>
      <c r="J60" s="1" t="s">
        <v>4857</v>
      </c>
      <c r="K60" s="1" t="str">
        <f t="shared" si="1"/>
        <v>1981</v>
      </c>
      <c r="L60" s="1">
        <f t="shared" si="2"/>
        <v>7</v>
      </c>
      <c r="M60" s="1" t="s">
        <v>79</v>
      </c>
      <c r="O60" s="1" t="s">
        <v>61</v>
      </c>
      <c r="P60" s="1"/>
      <c r="Q60" s="1"/>
      <c r="R60" s="1"/>
      <c r="S60" s="1" t="s">
        <v>83</v>
      </c>
      <c r="T60" s="1">
        <v>2</v>
      </c>
      <c r="U60" s="1"/>
    </row>
    <row r="61" spans="1:21">
      <c r="A61" s="1" t="s">
        <v>50</v>
      </c>
      <c r="B61" s="1" t="s">
        <v>176</v>
      </c>
      <c r="C61" s="1" t="s">
        <v>500</v>
      </c>
      <c r="D61" s="1">
        <f t="shared" si="0"/>
        <v>0.48</v>
      </c>
      <c r="E61" s="1" t="s">
        <v>10383</v>
      </c>
      <c r="F61" s="1" t="s">
        <v>10382</v>
      </c>
      <c r="G61" s="6" t="s">
        <v>12527</v>
      </c>
      <c r="H61" s="1" t="s">
        <v>299</v>
      </c>
      <c r="I61" s="1" t="s">
        <v>9457</v>
      </c>
      <c r="J61" s="1" t="s">
        <v>10384</v>
      </c>
      <c r="K61" s="1" t="str">
        <f t="shared" si="1"/>
        <v>1982</v>
      </c>
      <c r="L61" s="1">
        <f t="shared" si="2"/>
        <v>13</v>
      </c>
      <c r="M61" s="1" t="s">
        <v>60</v>
      </c>
      <c r="N61" t="s">
        <v>53</v>
      </c>
      <c r="O61" s="1" t="s">
        <v>61</v>
      </c>
      <c r="P61" s="1"/>
      <c r="Q61" s="1"/>
      <c r="R61" s="1"/>
      <c r="S61" s="1" t="s">
        <v>4368</v>
      </c>
      <c r="T61" s="1">
        <v>1</v>
      </c>
      <c r="U61" s="1"/>
    </row>
    <row r="62" spans="1:21">
      <c r="A62" s="1" t="s">
        <v>55</v>
      </c>
      <c r="B62" s="1" t="s">
        <v>2810</v>
      </c>
      <c r="C62" s="1" t="s">
        <v>273</v>
      </c>
      <c r="D62" s="1">
        <f t="shared" si="0"/>
        <v>0.4</v>
      </c>
      <c r="E62" s="1" t="s">
        <v>10914</v>
      </c>
      <c r="F62" s="1" t="s">
        <v>10913</v>
      </c>
      <c r="G62" s="6" t="s">
        <v>12525</v>
      </c>
      <c r="H62" s="1" t="s">
        <v>301</v>
      </c>
      <c r="I62" s="1" t="s">
        <v>10910</v>
      </c>
      <c r="J62" s="1" t="s">
        <v>10915</v>
      </c>
      <c r="K62" s="1" t="str">
        <f t="shared" si="1"/>
        <v>1982</v>
      </c>
      <c r="L62" s="1">
        <f t="shared" si="2"/>
        <v>15</v>
      </c>
      <c r="M62" s="1" t="s">
        <v>60</v>
      </c>
      <c r="N62" t="s">
        <v>53</v>
      </c>
      <c r="O62" s="1" t="s">
        <v>102</v>
      </c>
      <c r="P62" s="1" t="s">
        <v>135</v>
      </c>
      <c r="Q62" s="1" t="s">
        <v>219</v>
      </c>
      <c r="R62" s="1" t="s">
        <v>1597</v>
      </c>
      <c r="S62" s="1" t="s">
        <v>354</v>
      </c>
      <c r="T62" s="1">
        <v>2</v>
      </c>
      <c r="U62" s="1" t="s">
        <v>116</v>
      </c>
    </row>
    <row r="63" spans="1:21">
      <c r="A63" s="1" t="s">
        <v>55</v>
      </c>
      <c r="B63" s="1"/>
      <c r="C63" s="1"/>
      <c r="D63" s="1">
        <f t="shared" si="0"/>
        <v>0</v>
      </c>
      <c r="E63" s="1" t="s">
        <v>5557</v>
      </c>
      <c r="F63" s="1" t="s">
        <v>5556</v>
      </c>
      <c r="G63" s="6" t="s">
        <v>12527</v>
      </c>
      <c r="H63" s="1" t="s">
        <v>120</v>
      </c>
      <c r="I63" s="1" t="s">
        <v>4373</v>
      </c>
      <c r="J63" s="1" t="s">
        <v>5558</v>
      </c>
      <c r="K63" s="1" t="str">
        <f t="shared" si="1"/>
        <v>1983</v>
      </c>
      <c r="L63" s="1">
        <f t="shared" si="2"/>
        <v>12</v>
      </c>
      <c r="M63" s="1" t="s">
        <v>79</v>
      </c>
      <c r="N63" t="s">
        <v>53</v>
      </c>
      <c r="O63" s="1" t="s">
        <v>102</v>
      </c>
      <c r="P63" s="1"/>
      <c r="Q63" s="1"/>
      <c r="R63" s="1" t="s">
        <v>805</v>
      </c>
      <c r="S63" s="1" t="s">
        <v>3523</v>
      </c>
      <c r="T63" s="1">
        <v>2</v>
      </c>
      <c r="U63" s="1"/>
    </row>
    <row r="64" spans="1:21">
      <c r="A64" s="1" t="s">
        <v>49</v>
      </c>
      <c r="B64" s="1" t="s">
        <v>50</v>
      </c>
      <c r="C64" s="1" t="s">
        <v>273</v>
      </c>
      <c r="D64" s="1">
        <f t="shared" si="0"/>
        <v>1</v>
      </c>
      <c r="E64" s="1" t="s">
        <v>3869</v>
      </c>
      <c r="F64" s="1" t="s">
        <v>6887</v>
      </c>
      <c r="G64" s="6" t="s">
        <v>12527</v>
      </c>
      <c r="H64" s="1" t="s">
        <v>530</v>
      </c>
      <c r="I64" s="1" t="s">
        <v>6881</v>
      </c>
      <c r="J64" s="1" t="s">
        <v>6888</v>
      </c>
      <c r="K64" s="1" t="str">
        <f t="shared" si="1"/>
        <v>1984</v>
      </c>
      <c r="L64" s="1">
        <f t="shared" si="2"/>
        <v>2</v>
      </c>
      <c r="M64" s="1" t="s">
        <v>60</v>
      </c>
      <c r="N64" t="s">
        <v>53</v>
      </c>
      <c r="O64" s="1" t="s">
        <v>61</v>
      </c>
      <c r="P64" s="1"/>
      <c r="Q64" s="1"/>
      <c r="R64" s="1"/>
      <c r="S64" s="1" t="s">
        <v>235</v>
      </c>
      <c r="T64" s="1">
        <v>1</v>
      </c>
      <c r="U64" s="1" t="s">
        <v>55</v>
      </c>
    </row>
    <row r="65" spans="1:21">
      <c r="A65" s="1" t="s">
        <v>50</v>
      </c>
      <c r="B65" s="1" t="s">
        <v>3072</v>
      </c>
      <c r="C65" s="1"/>
      <c r="D65" s="1">
        <f t="shared" si="0"/>
        <v>0</v>
      </c>
      <c r="E65" s="1" t="s">
        <v>2320</v>
      </c>
      <c r="F65" s="1" t="s">
        <v>7143</v>
      </c>
      <c r="G65" s="6" t="s">
        <v>12527</v>
      </c>
      <c r="H65" s="1" t="s">
        <v>120</v>
      </c>
      <c r="I65" s="1" t="s">
        <v>4017</v>
      </c>
      <c r="J65" s="1" t="s">
        <v>7144</v>
      </c>
      <c r="K65" s="1" t="str">
        <f t="shared" si="1"/>
        <v>1984</v>
      </c>
      <c r="L65" s="1">
        <f t="shared" si="2"/>
        <v>16</v>
      </c>
      <c r="M65" s="1" t="s">
        <v>60</v>
      </c>
      <c r="O65" s="1" t="s">
        <v>61</v>
      </c>
      <c r="P65" s="1"/>
      <c r="Q65" s="1"/>
      <c r="R65" s="1"/>
      <c r="S65" s="1"/>
      <c r="T65" s="1">
        <v>2</v>
      </c>
      <c r="U65" s="1"/>
    </row>
    <row r="66" spans="1:21">
      <c r="A66" s="1" t="s">
        <v>55</v>
      </c>
      <c r="B66" s="1"/>
      <c r="C66" s="1"/>
      <c r="D66" s="1">
        <f t="shared" ref="D66:D129" si="3">B66*C66/100</f>
        <v>0</v>
      </c>
      <c r="E66" s="1" t="s">
        <v>3730</v>
      </c>
      <c r="F66" s="1" t="s">
        <v>11641</v>
      </c>
      <c r="G66" s="6" t="s">
        <v>12527</v>
      </c>
      <c r="H66" s="1" t="s">
        <v>128</v>
      </c>
      <c r="I66" s="1" t="s">
        <v>5785</v>
      </c>
      <c r="J66" s="1" t="s">
        <v>11642</v>
      </c>
      <c r="K66" s="1" t="str">
        <f t="shared" ref="K66:K129" si="4">TEXT(J66,"YYYY")</f>
        <v>1985</v>
      </c>
      <c r="L66" s="1">
        <f t="shared" ref="L66:L129" si="5">H66-(TEXT(I66,"YYYY")-TEXT(J66,"YYYY"))</f>
        <v>12</v>
      </c>
      <c r="M66" s="1" t="s">
        <v>79</v>
      </c>
      <c r="N66" t="s">
        <v>50</v>
      </c>
      <c r="O66" s="1" t="s">
        <v>61</v>
      </c>
      <c r="P66" s="1"/>
      <c r="Q66" s="1"/>
      <c r="R66" s="1"/>
      <c r="S66" s="1"/>
      <c r="T66" s="1">
        <v>1</v>
      </c>
      <c r="U66" s="1"/>
    </row>
    <row r="67" spans="1:21">
      <c r="A67" s="1" t="s">
        <v>50</v>
      </c>
      <c r="B67" s="1" t="s">
        <v>116</v>
      </c>
      <c r="C67" s="1" t="s">
        <v>273</v>
      </c>
      <c r="D67" s="1">
        <f t="shared" si="3"/>
        <v>5</v>
      </c>
      <c r="E67" s="1" t="s">
        <v>2811</v>
      </c>
      <c r="F67" s="1" t="s">
        <v>11870</v>
      </c>
      <c r="G67" s="6" t="s">
        <v>12527</v>
      </c>
      <c r="H67" s="1" t="s">
        <v>120</v>
      </c>
      <c r="I67" s="1" t="s">
        <v>11866</v>
      </c>
      <c r="J67" s="1" t="s">
        <v>11642</v>
      </c>
      <c r="K67" s="1" t="str">
        <f t="shared" si="4"/>
        <v>1985</v>
      </c>
      <c r="L67" s="1">
        <f t="shared" si="5"/>
        <v>16</v>
      </c>
      <c r="M67" s="1" t="s">
        <v>79</v>
      </c>
      <c r="N67" t="s">
        <v>50</v>
      </c>
      <c r="O67" s="1" t="s">
        <v>120</v>
      </c>
      <c r="P67" s="1"/>
      <c r="Q67" s="1"/>
      <c r="R67" s="1"/>
      <c r="S67" s="1" t="s">
        <v>405</v>
      </c>
      <c r="T67" s="1">
        <v>2</v>
      </c>
      <c r="U67" s="1"/>
    </row>
    <row r="68" spans="1:21">
      <c r="A68" s="1" t="s">
        <v>54</v>
      </c>
      <c r="B68" s="1" t="s">
        <v>2620</v>
      </c>
      <c r="C68" s="1" t="s">
        <v>273</v>
      </c>
      <c r="D68" s="1">
        <f t="shared" si="3"/>
        <v>2.5</v>
      </c>
      <c r="E68" s="1" t="s">
        <v>3521</v>
      </c>
      <c r="F68" s="1" t="s">
        <v>3519</v>
      </c>
      <c r="G68" s="6" t="s">
        <v>12527</v>
      </c>
      <c r="H68" s="1" t="s">
        <v>256</v>
      </c>
      <c r="I68" s="1" t="s">
        <v>3522</v>
      </c>
      <c r="J68" s="1" t="s">
        <v>3524</v>
      </c>
      <c r="K68" s="1" t="str">
        <f t="shared" si="4"/>
        <v>1985</v>
      </c>
      <c r="L68" s="1">
        <f t="shared" si="5"/>
        <v>21</v>
      </c>
      <c r="M68" s="1" t="s">
        <v>60</v>
      </c>
      <c r="O68" s="1" t="s">
        <v>61</v>
      </c>
      <c r="P68" s="1"/>
      <c r="Q68" s="1"/>
      <c r="R68" s="1"/>
      <c r="S68" s="1" t="s">
        <v>3523</v>
      </c>
      <c r="T68" s="1">
        <v>1</v>
      </c>
      <c r="U68" s="1"/>
    </row>
    <row r="69" spans="1:21">
      <c r="A69" s="1" t="s">
        <v>50</v>
      </c>
      <c r="B69" s="1"/>
      <c r="C69" s="1"/>
      <c r="D69" s="1">
        <f t="shared" si="3"/>
        <v>0</v>
      </c>
      <c r="E69" s="1" t="s">
        <v>1251</v>
      </c>
      <c r="F69" s="1" t="s">
        <v>1250</v>
      </c>
      <c r="G69" s="6" t="s">
        <v>12527</v>
      </c>
      <c r="H69" s="1" t="s">
        <v>301</v>
      </c>
      <c r="I69" s="1" t="s">
        <v>1245</v>
      </c>
      <c r="J69" s="1" t="s">
        <v>1253</v>
      </c>
      <c r="K69" s="1" t="str">
        <f t="shared" si="4"/>
        <v>1986</v>
      </c>
      <c r="L69" s="1">
        <f t="shared" si="5"/>
        <v>20</v>
      </c>
      <c r="M69" s="1" t="s">
        <v>60</v>
      </c>
      <c r="N69" t="s">
        <v>53</v>
      </c>
      <c r="O69" s="1" t="s">
        <v>61</v>
      </c>
      <c r="P69" s="1" t="s">
        <v>432</v>
      </c>
      <c r="Q69" s="1" t="s">
        <v>484</v>
      </c>
      <c r="R69" s="1" t="s">
        <v>1252</v>
      </c>
      <c r="S69" s="1" t="s">
        <v>105</v>
      </c>
      <c r="T69" s="1">
        <v>1</v>
      </c>
      <c r="U69" s="1"/>
    </row>
    <row r="70" spans="1:21">
      <c r="A70" s="1" t="s">
        <v>53</v>
      </c>
      <c r="B70" s="1" t="s">
        <v>55</v>
      </c>
      <c r="C70" s="1" t="s">
        <v>273</v>
      </c>
      <c r="D70" s="1">
        <f t="shared" si="3"/>
        <v>4</v>
      </c>
      <c r="E70" s="1" t="s">
        <v>4585</v>
      </c>
      <c r="F70" s="1" t="s">
        <v>4586</v>
      </c>
      <c r="G70" s="6" t="s">
        <v>12527</v>
      </c>
      <c r="H70" s="1" t="s">
        <v>308</v>
      </c>
      <c r="I70" s="1" t="s">
        <v>4579</v>
      </c>
      <c r="J70" s="1" t="s">
        <v>1253</v>
      </c>
      <c r="K70" s="1" t="str">
        <f t="shared" si="4"/>
        <v>1986</v>
      </c>
      <c r="L70" s="1">
        <f t="shared" si="5"/>
        <v>27</v>
      </c>
      <c r="M70" s="1" t="s">
        <v>60</v>
      </c>
      <c r="N70" t="s">
        <v>53</v>
      </c>
      <c r="O70" s="1" t="s">
        <v>61</v>
      </c>
      <c r="P70" s="1"/>
      <c r="Q70" s="1"/>
      <c r="R70" s="1"/>
      <c r="S70" s="1" t="s">
        <v>354</v>
      </c>
      <c r="T70" s="1">
        <v>1</v>
      </c>
      <c r="U70" s="1"/>
    </row>
    <row r="71" spans="1:21">
      <c r="A71" s="1" t="s">
        <v>49</v>
      </c>
      <c r="B71" s="1"/>
      <c r="C71" s="1"/>
      <c r="D71" s="1">
        <f t="shared" si="3"/>
        <v>0</v>
      </c>
      <c r="E71" s="1" t="s">
        <v>5398</v>
      </c>
      <c r="F71" s="1" t="s">
        <v>5397</v>
      </c>
      <c r="G71" s="6" t="s">
        <v>12527</v>
      </c>
      <c r="H71" s="1" t="s">
        <v>479</v>
      </c>
      <c r="I71" s="1" t="s">
        <v>5394</v>
      </c>
      <c r="J71" s="1" t="s">
        <v>5399</v>
      </c>
      <c r="K71" s="1" t="str">
        <f t="shared" si="4"/>
        <v>1986</v>
      </c>
      <c r="L71" s="1">
        <f t="shared" si="5"/>
        <v>-12</v>
      </c>
      <c r="M71" s="1" t="s">
        <v>79</v>
      </c>
      <c r="N71" t="s">
        <v>53</v>
      </c>
      <c r="O71" s="1" t="s">
        <v>102</v>
      </c>
      <c r="P71" s="1"/>
      <c r="Q71" s="1"/>
      <c r="R71" s="1" t="s">
        <v>805</v>
      </c>
      <c r="S71" s="1" t="s">
        <v>2161</v>
      </c>
      <c r="T71" s="1">
        <v>2</v>
      </c>
      <c r="U71" s="1"/>
    </row>
    <row r="72" spans="1:21">
      <c r="A72" s="1" t="s">
        <v>55</v>
      </c>
      <c r="B72" s="1" t="s">
        <v>3946</v>
      </c>
      <c r="C72" s="1" t="s">
        <v>273</v>
      </c>
      <c r="D72" s="1">
        <f t="shared" si="3"/>
        <v>3.5</v>
      </c>
      <c r="E72" s="1" t="s">
        <v>5344</v>
      </c>
      <c r="F72" s="1" t="s">
        <v>5644</v>
      </c>
      <c r="G72" s="6" t="s">
        <v>12527</v>
      </c>
      <c r="H72" s="1" t="s">
        <v>128</v>
      </c>
      <c r="I72" s="1" t="s">
        <v>5645</v>
      </c>
      <c r="J72" s="1" t="s">
        <v>5399</v>
      </c>
      <c r="K72" s="1" t="str">
        <f t="shared" si="4"/>
        <v>1986</v>
      </c>
      <c r="L72" s="1">
        <f t="shared" si="5"/>
        <v>12</v>
      </c>
      <c r="M72" s="1" t="s">
        <v>79</v>
      </c>
      <c r="N72" t="s">
        <v>53</v>
      </c>
      <c r="O72" s="1" t="s">
        <v>61</v>
      </c>
      <c r="P72" s="1"/>
      <c r="Q72" s="1"/>
      <c r="R72" s="1"/>
      <c r="S72" s="1" t="s">
        <v>105</v>
      </c>
      <c r="T72" s="1">
        <v>2</v>
      </c>
      <c r="U72" s="1"/>
    </row>
    <row r="73" spans="1:21">
      <c r="A73" s="1" t="s">
        <v>50</v>
      </c>
      <c r="B73" s="1" t="s">
        <v>55</v>
      </c>
      <c r="C73" s="1" t="s">
        <v>273</v>
      </c>
      <c r="D73" s="1">
        <f t="shared" si="3"/>
        <v>4</v>
      </c>
      <c r="E73" s="1" t="s">
        <v>6313</v>
      </c>
      <c r="F73" s="1" t="s">
        <v>6314</v>
      </c>
      <c r="G73" s="6" t="s">
        <v>12527</v>
      </c>
      <c r="H73" s="1" t="s">
        <v>809</v>
      </c>
      <c r="I73" s="1" t="s">
        <v>6315</v>
      </c>
      <c r="J73" s="1" t="s">
        <v>5399</v>
      </c>
      <c r="K73" s="1" t="str">
        <f t="shared" si="4"/>
        <v>1986</v>
      </c>
      <c r="L73" s="1">
        <f t="shared" si="5"/>
        <v>6</v>
      </c>
      <c r="M73" s="1" t="s">
        <v>60</v>
      </c>
      <c r="N73" t="s">
        <v>53</v>
      </c>
      <c r="O73" s="1" t="s">
        <v>61</v>
      </c>
      <c r="P73" s="1"/>
      <c r="Q73" s="1"/>
      <c r="R73" s="1"/>
      <c r="S73" s="1" t="s">
        <v>92</v>
      </c>
      <c r="T73" s="1">
        <v>1</v>
      </c>
      <c r="U73" s="1"/>
    </row>
    <row r="74" spans="1:21">
      <c r="A74" s="1" t="s">
        <v>54</v>
      </c>
      <c r="B74" s="1" t="s">
        <v>158</v>
      </c>
      <c r="C74" s="1"/>
      <c r="D74" s="1">
        <f t="shared" si="3"/>
        <v>0</v>
      </c>
      <c r="E74" s="1" t="s">
        <v>7706</v>
      </c>
      <c r="F74" s="1" t="s">
        <v>7705</v>
      </c>
      <c r="G74" s="6" t="s">
        <v>12527</v>
      </c>
      <c r="H74" s="1" t="s">
        <v>555</v>
      </c>
      <c r="I74" s="1" t="s">
        <v>7707</v>
      </c>
      <c r="J74" s="1" t="s">
        <v>5399</v>
      </c>
      <c r="K74" s="1" t="str">
        <f t="shared" si="4"/>
        <v>1986</v>
      </c>
      <c r="L74" s="1">
        <f t="shared" si="5"/>
        <v>10</v>
      </c>
      <c r="M74" s="1" t="s">
        <v>60</v>
      </c>
      <c r="N74" t="s">
        <v>53</v>
      </c>
      <c r="O74" s="1" t="s">
        <v>61</v>
      </c>
      <c r="P74" s="1"/>
      <c r="Q74" s="1"/>
      <c r="R74" s="1"/>
      <c r="S74" s="1"/>
      <c r="T74" s="1">
        <v>2</v>
      </c>
      <c r="U74" s="1"/>
    </row>
    <row r="75" spans="1:21">
      <c r="A75" s="1" t="s">
        <v>55</v>
      </c>
      <c r="B75" s="1"/>
      <c r="C75" s="1"/>
      <c r="D75" s="1">
        <f t="shared" si="3"/>
        <v>0</v>
      </c>
      <c r="E75" s="1" t="s">
        <v>4535</v>
      </c>
      <c r="F75" s="1" t="s">
        <v>7711</v>
      </c>
      <c r="G75" s="6" t="s">
        <v>12527</v>
      </c>
      <c r="H75" s="1" t="s">
        <v>555</v>
      </c>
      <c r="I75" s="1" t="s">
        <v>381</v>
      </c>
      <c r="J75" s="1" t="s">
        <v>5399</v>
      </c>
      <c r="K75" s="1" t="str">
        <f t="shared" si="4"/>
        <v>1986</v>
      </c>
      <c r="L75" s="1">
        <f t="shared" si="5"/>
        <v>10</v>
      </c>
      <c r="M75" s="1" t="s">
        <v>79</v>
      </c>
      <c r="N75" t="s">
        <v>53</v>
      </c>
      <c r="O75" s="1" t="s">
        <v>61</v>
      </c>
      <c r="P75" s="1"/>
      <c r="Q75" s="1"/>
      <c r="R75" s="1"/>
      <c r="S75" s="1" t="s">
        <v>3598</v>
      </c>
      <c r="T75" s="1">
        <v>2</v>
      </c>
      <c r="U75" s="1"/>
    </row>
    <row r="76" spans="1:21">
      <c r="A76" s="1" t="s">
        <v>54</v>
      </c>
      <c r="B76" s="1" t="s">
        <v>8040</v>
      </c>
      <c r="C76" s="1"/>
      <c r="D76" s="1" t="e">
        <f t="shared" si="3"/>
        <v>#VALUE!</v>
      </c>
      <c r="E76" s="1" t="s">
        <v>3538</v>
      </c>
      <c r="F76" s="1" t="s">
        <v>11524</v>
      </c>
      <c r="G76" s="6" t="s">
        <v>12527</v>
      </c>
      <c r="H76" s="1" t="s">
        <v>530</v>
      </c>
      <c r="I76" s="1" t="s">
        <v>10640</v>
      </c>
      <c r="J76" s="1" t="s">
        <v>11525</v>
      </c>
      <c r="K76" s="1" t="str">
        <f t="shared" si="4"/>
        <v>1986</v>
      </c>
      <c r="L76" s="1">
        <f t="shared" si="5"/>
        <v>4</v>
      </c>
      <c r="M76" s="1" t="s">
        <v>60</v>
      </c>
      <c r="N76" t="s">
        <v>53</v>
      </c>
      <c r="O76" s="1" t="s">
        <v>61</v>
      </c>
      <c r="P76" s="1"/>
      <c r="Q76" s="1"/>
      <c r="R76" s="1"/>
      <c r="S76" s="1"/>
      <c r="T76" s="1">
        <v>1</v>
      </c>
      <c r="U76" s="1"/>
    </row>
    <row r="77" spans="1:21">
      <c r="A77" s="1" t="s">
        <v>55</v>
      </c>
      <c r="B77" s="1" t="s">
        <v>108</v>
      </c>
      <c r="C77" s="1" t="s">
        <v>273</v>
      </c>
      <c r="D77" s="1">
        <f t="shared" si="3"/>
        <v>8</v>
      </c>
      <c r="E77" s="1" t="s">
        <v>4343</v>
      </c>
      <c r="F77" s="1" t="s">
        <v>11735</v>
      </c>
      <c r="G77" s="6" t="s">
        <v>12527</v>
      </c>
      <c r="H77" s="1" t="s">
        <v>240</v>
      </c>
      <c r="I77" s="1" t="s">
        <v>6724</v>
      </c>
      <c r="J77" s="1" t="s">
        <v>11736</v>
      </c>
      <c r="K77" s="1" t="str">
        <f t="shared" si="4"/>
        <v>1986</v>
      </c>
      <c r="L77" s="1">
        <f t="shared" si="5"/>
        <v>24</v>
      </c>
      <c r="M77" s="1" t="s">
        <v>60</v>
      </c>
      <c r="N77" t="s">
        <v>53</v>
      </c>
      <c r="O77" s="1" t="s">
        <v>61</v>
      </c>
      <c r="P77" s="1"/>
      <c r="Q77" s="1"/>
      <c r="R77" s="1"/>
      <c r="S77" s="1"/>
      <c r="T77" s="1">
        <v>1</v>
      </c>
      <c r="U77" s="1"/>
    </row>
    <row r="78" spans="1:21">
      <c r="A78" s="1" t="s">
        <v>55</v>
      </c>
      <c r="B78" s="1" t="s">
        <v>116</v>
      </c>
      <c r="C78" s="1"/>
      <c r="D78" s="1">
        <f t="shared" si="3"/>
        <v>0</v>
      </c>
      <c r="E78" s="1" t="s">
        <v>5264</v>
      </c>
      <c r="F78" s="1" t="s">
        <v>5263</v>
      </c>
      <c r="G78" s="6" t="s">
        <v>12527</v>
      </c>
      <c r="H78" s="1" t="s">
        <v>189</v>
      </c>
      <c r="I78" s="1" t="s">
        <v>2344</v>
      </c>
      <c r="J78" s="1" t="s">
        <v>5265</v>
      </c>
      <c r="K78" s="1" t="str">
        <f t="shared" si="4"/>
        <v>1987</v>
      </c>
      <c r="L78" s="1">
        <f t="shared" si="5"/>
        <v>16</v>
      </c>
      <c r="M78" s="1" t="s">
        <v>79</v>
      </c>
      <c r="N78" t="s">
        <v>50</v>
      </c>
      <c r="O78" s="1" t="s">
        <v>61</v>
      </c>
      <c r="P78" s="1"/>
      <c r="Q78" s="1"/>
      <c r="R78" s="1"/>
      <c r="S78" s="1"/>
      <c r="T78" s="1">
        <v>1</v>
      </c>
      <c r="U78" s="1"/>
    </row>
    <row r="79" spans="1:21">
      <c r="A79" s="1" t="s">
        <v>55</v>
      </c>
      <c r="B79" s="1" t="s">
        <v>55</v>
      </c>
      <c r="C79" s="1" t="s">
        <v>293</v>
      </c>
      <c r="D79" s="1">
        <f t="shared" si="3"/>
        <v>3.92</v>
      </c>
      <c r="E79" s="1" t="s">
        <v>4768</v>
      </c>
      <c r="F79" s="1" t="s">
        <v>6351</v>
      </c>
      <c r="G79" s="6" t="s">
        <v>12527</v>
      </c>
      <c r="H79" s="1" t="s">
        <v>515</v>
      </c>
      <c r="I79" s="1" t="s">
        <v>218</v>
      </c>
      <c r="J79" s="1" t="s">
        <v>6352</v>
      </c>
      <c r="K79" s="1" t="str">
        <f t="shared" si="4"/>
        <v>1987</v>
      </c>
      <c r="L79" s="1">
        <f t="shared" si="5"/>
        <v>36</v>
      </c>
      <c r="M79" s="1" t="s">
        <v>60</v>
      </c>
      <c r="N79" t="s">
        <v>50</v>
      </c>
      <c r="O79" s="1" t="s">
        <v>61</v>
      </c>
      <c r="P79" s="1"/>
      <c r="Q79" s="1"/>
      <c r="R79" s="1"/>
      <c r="S79" s="1" t="s">
        <v>235</v>
      </c>
      <c r="T79" s="1">
        <v>1</v>
      </c>
      <c r="U79" s="1" t="s">
        <v>55</v>
      </c>
    </row>
    <row r="80" spans="1:21">
      <c r="A80" s="1" t="s">
        <v>54</v>
      </c>
      <c r="B80" s="1"/>
      <c r="C80" s="1"/>
      <c r="D80" s="1">
        <f t="shared" si="3"/>
        <v>0</v>
      </c>
      <c r="E80" s="1" t="s">
        <v>3221</v>
      </c>
      <c r="F80" s="1" t="s">
        <v>3219</v>
      </c>
      <c r="G80" s="6" t="s">
        <v>12527</v>
      </c>
      <c r="H80" s="1" t="s">
        <v>219</v>
      </c>
      <c r="I80" s="1" t="s">
        <v>3199</v>
      </c>
      <c r="J80" s="1" t="s">
        <v>3223</v>
      </c>
      <c r="K80" s="1" t="str">
        <f t="shared" si="4"/>
        <v>1987</v>
      </c>
      <c r="L80" s="1">
        <f t="shared" si="5"/>
        <v>28</v>
      </c>
      <c r="M80" s="1" t="s">
        <v>79</v>
      </c>
      <c r="N80" t="s">
        <v>53</v>
      </c>
      <c r="O80" s="1" t="s">
        <v>61</v>
      </c>
      <c r="P80" s="1" t="s">
        <v>449</v>
      </c>
      <c r="Q80" s="1" t="s">
        <v>308</v>
      </c>
      <c r="R80" s="1" t="s">
        <v>2806</v>
      </c>
      <c r="S80" s="1" t="s">
        <v>3222</v>
      </c>
      <c r="T80" s="1">
        <v>2</v>
      </c>
      <c r="U80" s="1"/>
    </row>
    <row r="81" spans="1:21">
      <c r="A81" s="1" t="s">
        <v>54</v>
      </c>
      <c r="B81" s="1"/>
      <c r="C81" s="1"/>
      <c r="D81" s="1">
        <f t="shared" si="3"/>
        <v>0</v>
      </c>
      <c r="E81" s="1" t="s">
        <v>2978</v>
      </c>
      <c r="F81" s="1" t="s">
        <v>2977</v>
      </c>
      <c r="G81" s="6" t="s">
        <v>12527</v>
      </c>
      <c r="H81" s="1" t="s">
        <v>584</v>
      </c>
      <c r="I81" s="1" t="s">
        <v>2955</v>
      </c>
      <c r="J81" s="1" t="s">
        <v>1890</v>
      </c>
      <c r="K81" s="1" t="str">
        <f t="shared" si="4"/>
        <v>1988</v>
      </c>
      <c r="L81" s="1">
        <f t="shared" si="5"/>
        <v>7</v>
      </c>
      <c r="M81" s="1" t="s">
        <v>60</v>
      </c>
      <c r="N81" t="s">
        <v>53</v>
      </c>
      <c r="O81" s="1" t="s">
        <v>102</v>
      </c>
      <c r="P81" s="1"/>
      <c r="Q81" s="1"/>
      <c r="R81" s="1"/>
      <c r="S81" s="1"/>
      <c r="T81" s="1">
        <v>2</v>
      </c>
      <c r="U81" s="1"/>
    </row>
    <row r="82" spans="1:21">
      <c r="A82" s="1" t="s">
        <v>50</v>
      </c>
      <c r="B82" s="1" t="s">
        <v>169</v>
      </c>
      <c r="C82" s="1" t="s">
        <v>273</v>
      </c>
      <c r="D82" s="1">
        <f t="shared" si="3"/>
        <v>20</v>
      </c>
      <c r="E82" s="1" t="s">
        <v>3425</v>
      </c>
      <c r="F82" s="1" t="s">
        <v>3424</v>
      </c>
      <c r="G82" s="6" t="s">
        <v>12527</v>
      </c>
      <c r="H82" s="1" t="s">
        <v>101</v>
      </c>
      <c r="I82" s="1" t="s">
        <v>972</v>
      </c>
      <c r="J82" s="1" t="s">
        <v>3426</v>
      </c>
      <c r="K82" s="1" t="str">
        <f t="shared" si="4"/>
        <v>1988</v>
      </c>
      <c r="L82" s="1">
        <f t="shared" si="5"/>
        <v>8</v>
      </c>
      <c r="M82" s="1" t="s">
        <v>60</v>
      </c>
      <c r="N82" t="s">
        <v>53</v>
      </c>
      <c r="O82" s="1"/>
      <c r="P82" s="1"/>
      <c r="Q82" s="1"/>
      <c r="R82" s="1"/>
      <c r="S82" s="1"/>
      <c r="T82" s="1">
        <v>1</v>
      </c>
      <c r="U82" s="1"/>
    </row>
    <row r="83" spans="1:21">
      <c r="A83" s="1" t="s">
        <v>49</v>
      </c>
      <c r="B83" s="1"/>
      <c r="C83" s="1"/>
      <c r="D83" s="1">
        <f t="shared" si="3"/>
        <v>0</v>
      </c>
      <c r="E83" s="1" t="s">
        <v>1889</v>
      </c>
      <c r="F83" s="1" t="s">
        <v>1888</v>
      </c>
      <c r="G83" s="6" t="s">
        <v>12527</v>
      </c>
      <c r="H83" s="1" t="s">
        <v>120</v>
      </c>
      <c r="I83" s="1" t="s">
        <v>1290</v>
      </c>
      <c r="J83" s="1" t="s">
        <v>1890</v>
      </c>
      <c r="K83" s="1" t="str">
        <f t="shared" si="4"/>
        <v>1988</v>
      </c>
      <c r="L83" s="1">
        <f t="shared" si="5"/>
        <v>16</v>
      </c>
      <c r="M83" s="1" t="s">
        <v>60</v>
      </c>
      <c r="O83" s="1" t="s">
        <v>102</v>
      </c>
      <c r="P83" s="1"/>
      <c r="Q83" s="1"/>
      <c r="R83" s="1" t="s">
        <v>805</v>
      </c>
      <c r="S83" s="1" t="s">
        <v>235</v>
      </c>
      <c r="T83" s="1">
        <v>2</v>
      </c>
      <c r="U83" s="1"/>
    </row>
    <row r="84" spans="1:21">
      <c r="A84" s="1" t="s">
        <v>54</v>
      </c>
      <c r="B84" s="1" t="s">
        <v>116</v>
      </c>
      <c r="C84" s="1" t="s">
        <v>293</v>
      </c>
      <c r="D84" s="1">
        <f t="shared" si="3"/>
        <v>4.9000000000000004</v>
      </c>
      <c r="E84" s="1" t="s">
        <v>2737</v>
      </c>
      <c r="F84" s="1" t="s">
        <v>2736</v>
      </c>
      <c r="G84" s="6" t="s">
        <v>12527</v>
      </c>
      <c r="H84" s="1" t="s">
        <v>149</v>
      </c>
      <c r="I84" s="1" t="s">
        <v>2738</v>
      </c>
      <c r="J84" s="1" t="s">
        <v>2739</v>
      </c>
      <c r="K84" s="1" t="str">
        <f t="shared" si="4"/>
        <v>1988</v>
      </c>
      <c r="L84" s="1">
        <f t="shared" si="5"/>
        <v>9</v>
      </c>
      <c r="M84" s="1" t="s">
        <v>79</v>
      </c>
      <c r="O84" s="1" t="s">
        <v>61</v>
      </c>
      <c r="P84" s="1"/>
      <c r="Q84" s="1"/>
      <c r="R84" s="1"/>
      <c r="S84" s="1" t="s">
        <v>1051</v>
      </c>
      <c r="T84" s="1">
        <v>2</v>
      </c>
      <c r="U84" s="1" t="s">
        <v>55</v>
      </c>
    </row>
    <row r="85" spans="1:21">
      <c r="A85" s="1" t="s">
        <v>54</v>
      </c>
      <c r="B85" s="1" t="s">
        <v>53</v>
      </c>
      <c r="C85" s="1" t="s">
        <v>500</v>
      </c>
      <c r="D85" s="1">
        <f t="shared" si="3"/>
        <v>1.6</v>
      </c>
      <c r="E85" s="1" t="s">
        <v>10484</v>
      </c>
      <c r="F85" s="1" t="s">
        <v>10485</v>
      </c>
      <c r="G85" s="6" t="s">
        <v>12527</v>
      </c>
      <c r="H85" s="1" t="s">
        <v>555</v>
      </c>
      <c r="I85" s="1" t="s">
        <v>10076</v>
      </c>
      <c r="J85" s="1" t="s">
        <v>10486</v>
      </c>
      <c r="K85" s="1" t="str">
        <f t="shared" si="4"/>
        <v>1988</v>
      </c>
      <c r="L85" s="1">
        <f t="shared" si="5"/>
        <v>15</v>
      </c>
      <c r="M85" s="1" t="s">
        <v>79</v>
      </c>
      <c r="O85" s="1" t="s">
        <v>102</v>
      </c>
      <c r="P85" s="1"/>
      <c r="Q85" s="1"/>
      <c r="R85" s="1"/>
      <c r="S85" s="1" t="s">
        <v>4155</v>
      </c>
      <c r="T85" s="1">
        <v>2</v>
      </c>
      <c r="U85" s="1"/>
    </row>
    <row r="86" spans="1:21">
      <c r="A86" s="1" t="s">
        <v>50</v>
      </c>
      <c r="B86" s="1" t="s">
        <v>54</v>
      </c>
      <c r="C86" s="1" t="s">
        <v>273</v>
      </c>
      <c r="D86" s="1">
        <f t="shared" si="3"/>
        <v>3</v>
      </c>
      <c r="E86" s="1" t="s">
        <v>4120</v>
      </c>
      <c r="F86" s="1" t="s">
        <v>6421</v>
      </c>
      <c r="G86" s="6" t="s">
        <v>12527</v>
      </c>
      <c r="H86" s="1" t="s">
        <v>120</v>
      </c>
      <c r="I86" s="1" t="s">
        <v>6422</v>
      </c>
      <c r="J86" s="1" t="s">
        <v>5683</v>
      </c>
      <c r="K86" s="1" t="str">
        <f t="shared" si="4"/>
        <v>1989</v>
      </c>
      <c r="L86" s="1">
        <f t="shared" si="5"/>
        <v>19</v>
      </c>
      <c r="M86" s="1" t="s">
        <v>60</v>
      </c>
      <c r="N86" t="s">
        <v>50</v>
      </c>
      <c r="O86" s="1" t="s">
        <v>61</v>
      </c>
      <c r="P86" s="1"/>
      <c r="Q86" s="1"/>
      <c r="R86" s="1"/>
      <c r="S86" s="1" t="s">
        <v>417</v>
      </c>
      <c r="T86" s="1">
        <v>2</v>
      </c>
      <c r="U86" s="1"/>
    </row>
    <row r="87" spans="1:21">
      <c r="A87" s="1" t="s">
        <v>49</v>
      </c>
      <c r="B87" s="1"/>
      <c r="C87" s="1"/>
      <c r="D87" s="1">
        <f t="shared" si="3"/>
        <v>0</v>
      </c>
      <c r="E87" s="1" t="s">
        <v>1398</v>
      </c>
      <c r="F87" s="1" t="s">
        <v>1397</v>
      </c>
      <c r="G87" s="6" t="s">
        <v>12527</v>
      </c>
      <c r="H87" s="1" t="s">
        <v>256</v>
      </c>
      <c r="I87" s="1" t="s">
        <v>1390</v>
      </c>
      <c r="J87" s="1" t="s">
        <v>1400</v>
      </c>
      <c r="K87" s="1" t="str">
        <f t="shared" si="4"/>
        <v>1989</v>
      </c>
      <c r="L87" s="1">
        <f t="shared" si="5"/>
        <v>22</v>
      </c>
      <c r="M87" s="1" t="s">
        <v>79</v>
      </c>
      <c r="N87" t="s">
        <v>53</v>
      </c>
      <c r="O87" s="1" t="s">
        <v>102</v>
      </c>
      <c r="P87" s="1" t="s">
        <v>388</v>
      </c>
      <c r="Q87" s="1" t="s">
        <v>500</v>
      </c>
      <c r="R87" s="1" t="s">
        <v>1399</v>
      </c>
      <c r="S87" s="1" t="s">
        <v>114</v>
      </c>
      <c r="T87" s="1">
        <v>2</v>
      </c>
      <c r="U87" s="1"/>
    </row>
    <row r="88" spans="1:21">
      <c r="A88" s="1" t="s">
        <v>49</v>
      </c>
      <c r="B88" s="1" t="s">
        <v>116</v>
      </c>
      <c r="C88" s="1" t="s">
        <v>273</v>
      </c>
      <c r="D88" s="1">
        <f t="shared" si="3"/>
        <v>5</v>
      </c>
      <c r="E88" s="1" t="s">
        <v>5682</v>
      </c>
      <c r="F88" s="1" t="s">
        <v>5679</v>
      </c>
      <c r="G88" s="6" t="s">
        <v>12525</v>
      </c>
      <c r="H88" s="1" t="s">
        <v>555</v>
      </c>
      <c r="I88" s="1" t="s">
        <v>5680</v>
      </c>
      <c r="J88" s="1" t="s">
        <v>5683</v>
      </c>
      <c r="K88" s="1" t="str">
        <f t="shared" si="4"/>
        <v>1989</v>
      </c>
      <c r="L88" s="1">
        <f t="shared" si="5"/>
        <v>9</v>
      </c>
      <c r="M88" s="1" t="s">
        <v>60</v>
      </c>
      <c r="N88" t="s">
        <v>53</v>
      </c>
      <c r="O88" s="1" t="s">
        <v>61</v>
      </c>
      <c r="P88" s="1" t="s">
        <v>135</v>
      </c>
      <c r="Q88" s="1" t="s">
        <v>389</v>
      </c>
      <c r="R88" s="1" t="s">
        <v>1120</v>
      </c>
      <c r="S88" s="1" t="s">
        <v>2061</v>
      </c>
      <c r="T88" s="1">
        <v>2</v>
      </c>
      <c r="U88" s="1" t="s">
        <v>55</v>
      </c>
    </row>
    <row r="89" spans="1:21">
      <c r="A89" s="1" t="s">
        <v>55</v>
      </c>
      <c r="B89" s="1" t="s">
        <v>55</v>
      </c>
      <c r="C89" s="1" t="s">
        <v>219</v>
      </c>
      <c r="D89" s="1">
        <f t="shared" si="3"/>
        <v>2.4</v>
      </c>
      <c r="E89" s="1" t="s">
        <v>9276</v>
      </c>
      <c r="F89" s="1" t="s">
        <v>9275</v>
      </c>
      <c r="G89" s="6" t="s">
        <v>12527</v>
      </c>
      <c r="H89" s="1" t="s">
        <v>136</v>
      </c>
      <c r="I89" s="1" t="s">
        <v>9273</v>
      </c>
      <c r="J89" s="1" t="s">
        <v>9277</v>
      </c>
      <c r="K89" s="1" t="str">
        <f t="shared" si="4"/>
        <v>1989</v>
      </c>
      <c r="L89" s="1">
        <f t="shared" si="5"/>
        <v>26</v>
      </c>
      <c r="M89" s="1" t="s">
        <v>79</v>
      </c>
      <c r="N89" t="s">
        <v>53</v>
      </c>
      <c r="O89" s="1" t="s">
        <v>61</v>
      </c>
      <c r="P89" s="1"/>
      <c r="Q89" s="1"/>
      <c r="R89" s="1"/>
      <c r="S89" s="1" t="s">
        <v>235</v>
      </c>
      <c r="T89" s="1">
        <v>1</v>
      </c>
      <c r="U89" s="1"/>
    </row>
    <row r="90" spans="1:21">
      <c r="A90" s="1" t="s">
        <v>50</v>
      </c>
      <c r="B90" s="1" t="s">
        <v>2760</v>
      </c>
      <c r="C90" s="1" t="s">
        <v>293</v>
      </c>
      <c r="D90" s="1">
        <f t="shared" si="3"/>
        <v>7.35</v>
      </c>
      <c r="E90" s="1" t="s">
        <v>2761</v>
      </c>
      <c r="F90" s="1" t="s">
        <v>2759</v>
      </c>
      <c r="G90" s="6" t="s">
        <v>12527</v>
      </c>
      <c r="H90" s="1" t="s">
        <v>530</v>
      </c>
      <c r="I90" s="1" t="s">
        <v>2746</v>
      </c>
      <c r="J90" s="1" t="s">
        <v>2762</v>
      </c>
      <c r="K90" s="1" t="str">
        <f t="shared" si="4"/>
        <v>1989</v>
      </c>
      <c r="L90" s="1">
        <f t="shared" si="5"/>
        <v>4</v>
      </c>
      <c r="M90" s="1" t="s">
        <v>60</v>
      </c>
      <c r="O90" s="1" t="s">
        <v>61</v>
      </c>
      <c r="P90" s="1"/>
      <c r="Q90" s="1"/>
      <c r="R90" s="1"/>
      <c r="S90" s="1"/>
      <c r="T90" s="1">
        <v>2</v>
      </c>
      <c r="U90" s="1" t="s">
        <v>55</v>
      </c>
    </row>
    <row r="91" spans="1:21">
      <c r="A91" s="1" t="s">
        <v>55</v>
      </c>
      <c r="B91" s="1" t="s">
        <v>472</v>
      </c>
      <c r="C91" s="1" t="s">
        <v>500</v>
      </c>
      <c r="D91" s="1">
        <f t="shared" si="3"/>
        <v>0.4</v>
      </c>
      <c r="E91" s="1" t="s">
        <v>6174</v>
      </c>
      <c r="F91" s="1" t="s">
        <v>6173</v>
      </c>
      <c r="G91" s="6" t="s">
        <v>12525</v>
      </c>
      <c r="H91" s="1" t="s">
        <v>78</v>
      </c>
      <c r="I91" s="1" t="s">
        <v>6152</v>
      </c>
      <c r="J91" s="1" t="s">
        <v>6176</v>
      </c>
      <c r="K91" s="1" t="str">
        <f t="shared" si="4"/>
        <v>1990</v>
      </c>
      <c r="L91" s="1">
        <f t="shared" si="5"/>
        <v>-1</v>
      </c>
      <c r="M91" s="1" t="s">
        <v>60</v>
      </c>
      <c r="N91" t="s">
        <v>50</v>
      </c>
      <c r="O91" s="1" t="s">
        <v>61</v>
      </c>
      <c r="P91" s="1" t="s">
        <v>168</v>
      </c>
      <c r="Q91" s="1" t="s">
        <v>515</v>
      </c>
      <c r="R91" s="1" t="s">
        <v>6175</v>
      </c>
      <c r="S91" s="1"/>
      <c r="T91" s="1">
        <v>2</v>
      </c>
      <c r="U91" s="1" t="s">
        <v>116</v>
      </c>
    </row>
    <row r="92" spans="1:21">
      <c r="A92" s="1" t="s">
        <v>55</v>
      </c>
      <c r="B92" s="1" t="s">
        <v>108</v>
      </c>
      <c r="C92" s="1" t="s">
        <v>273</v>
      </c>
      <c r="D92" s="1">
        <f t="shared" si="3"/>
        <v>8</v>
      </c>
      <c r="E92" s="1" t="s">
        <v>9535</v>
      </c>
      <c r="F92" s="1" t="s">
        <v>9533</v>
      </c>
      <c r="G92" s="6" t="s">
        <v>12527</v>
      </c>
      <c r="H92" s="1" t="s">
        <v>351</v>
      </c>
      <c r="I92" s="1" t="s">
        <v>9536</v>
      </c>
      <c r="J92" s="1" t="s">
        <v>9537</v>
      </c>
      <c r="K92" s="1" t="str">
        <f t="shared" si="4"/>
        <v>1990</v>
      </c>
      <c r="L92" s="1">
        <f t="shared" si="5"/>
        <v>32</v>
      </c>
      <c r="M92" s="1" t="s">
        <v>60</v>
      </c>
      <c r="N92" t="s">
        <v>50</v>
      </c>
      <c r="O92" s="1" t="s">
        <v>61</v>
      </c>
      <c r="P92" s="1"/>
      <c r="Q92" s="1"/>
      <c r="R92" s="1"/>
      <c r="S92" s="1" t="s">
        <v>354</v>
      </c>
      <c r="T92" s="1">
        <v>1</v>
      </c>
      <c r="U92" s="1"/>
    </row>
    <row r="93" spans="1:21">
      <c r="A93" s="1" t="s">
        <v>53</v>
      </c>
      <c r="B93" s="1" t="s">
        <v>50</v>
      </c>
      <c r="C93" s="1" t="s">
        <v>273</v>
      </c>
      <c r="D93" s="1">
        <f t="shared" si="3"/>
        <v>1</v>
      </c>
      <c r="E93" s="1" t="s">
        <v>2030</v>
      </c>
      <c r="F93" s="1" t="s">
        <v>8392</v>
      </c>
      <c r="G93" s="6" t="s">
        <v>12527</v>
      </c>
      <c r="H93" s="1" t="s">
        <v>484</v>
      </c>
      <c r="I93" s="1" t="s">
        <v>7224</v>
      </c>
      <c r="J93" s="1" t="s">
        <v>11337</v>
      </c>
      <c r="K93" s="1" t="str">
        <f t="shared" si="4"/>
        <v>1990</v>
      </c>
      <c r="L93" s="1">
        <f t="shared" si="5"/>
        <v>24</v>
      </c>
      <c r="M93" s="1" t="s">
        <v>60</v>
      </c>
      <c r="N93" t="s">
        <v>50</v>
      </c>
      <c r="O93" s="1" t="s">
        <v>61</v>
      </c>
      <c r="P93" s="1"/>
      <c r="Q93" s="1"/>
      <c r="R93" s="1"/>
      <c r="S93" s="1" t="s">
        <v>114</v>
      </c>
      <c r="T93" s="1">
        <v>1</v>
      </c>
      <c r="U93" s="1"/>
    </row>
    <row r="94" spans="1:21">
      <c r="A94" s="1" t="s">
        <v>50</v>
      </c>
      <c r="B94" s="1" t="s">
        <v>99</v>
      </c>
      <c r="C94" s="1" t="s">
        <v>273</v>
      </c>
      <c r="D94" s="1">
        <f t="shared" si="3"/>
        <v>6</v>
      </c>
      <c r="E94" s="1" t="s">
        <v>4311</v>
      </c>
      <c r="F94" s="1" t="s">
        <v>11720</v>
      </c>
      <c r="G94" s="6" t="s">
        <v>12527</v>
      </c>
      <c r="H94" s="1" t="s">
        <v>484</v>
      </c>
      <c r="I94" s="1" t="s">
        <v>11688</v>
      </c>
      <c r="J94" s="1" t="s">
        <v>11722</v>
      </c>
      <c r="K94" s="1" t="str">
        <f t="shared" si="4"/>
        <v>1990</v>
      </c>
      <c r="L94" s="1">
        <f t="shared" si="5"/>
        <v>22</v>
      </c>
      <c r="M94" s="1" t="s">
        <v>79</v>
      </c>
      <c r="N94" t="s">
        <v>50</v>
      </c>
      <c r="O94" s="1" t="s">
        <v>61</v>
      </c>
      <c r="P94" s="1"/>
      <c r="Q94" s="1"/>
      <c r="R94" s="1"/>
      <c r="S94" s="1" t="s">
        <v>11721</v>
      </c>
      <c r="T94" s="1">
        <v>1</v>
      </c>
      <c r="U94" s="1"/>
    </row>
    <row r="95" spans="1:21">
      <c r="A95" s="1" t="s">
        <v>53</v>
      </c>
      <c r="B95" s="1" t="s">
        <v>177</v>
      </c>
      <c r="C95" s="1" t="s">
        <v>273</v>
      </c>
      <c r="D95" s="1">
        <f t="shared" si="3"/>
        <v>23</v>
      </c>
      <c r="E95" s="1" t="s">
        <v>12183</v>
      </c>
      <c r="F95" s="1" t="s">
        <v>12182</v>
      </c>
      <c r="G95" s="6" t="s">
        <v>12525</v>
      </c>
      <c r="H95" s="1" t="s">
        <v>128</v>
      </c>
      <c r="I95" s="1" t="s">
        <v>461</v>
      </c>
      <c r="J95" s="1" t="s">
        <v>12184</v>
      </c>
      <c r="K95" s="1" t="str">
        <f t="shared" si="4"/>
        <v>1990</v>
      </c>
      <c r="L95" s="1">
        <f t="shared" si="5"/>
        <v>12</v>
      </c>
      <c r="M95" s="1" t="s">
        <v>79</v>
      </c>
      <c r="N95" t="s">
        <v>50</v>
      </c>
      <c r="O95" s="1" t="s">
        <v>61</v>
      </c>
      <c r="P95" s="1" t="s">
        <v>646</v>
      </c>
      <c r="Q95" s="1" t="s">
        <v>104</v>
      </c>
      <c r="R95" s="1" t="s">
        <v>9299</v>
      </c>
      <c r="S95" s="1" t="s">
        <v>105</v>
      </c>
      <c r="T95" s="1">
        <v>2</v>
      </c>
      <c r="U95" s="1" t="s">
        <v>99</v>
      </c>
    </row>
    <row r="96" spans="1:21">
      <c r="A96" s="1" t="s">
        <v>55</v>
      </c>
      <c r="B96" s="1"/>
      <c r="C96" s="1"/>
      <c r="D96" s="1">
        <f t="shared" si="3"/>
        <v>0</v>
      </c>
      <c r="E96" s="1" t="s">
        <v>1156</v>
      </c>
      <c r="F96" s="1" t="s">
        <v>1155</v>
      </c>
      <c r="G96" s="6" t="s">
        <v>12527</v>
      </c>
      <c r="H96" s="1" t="s">
        <v>120</v>
      </c>
      <c r="I96" s="1" t="s">
        <v>1146</v>
      </c>
      <c r="J96" s="5">
        <v>32874</v>
      </c>
      <c r="K96" s="1" t="str">
        <f t="shared" si="4"/>
        <v>1990</v>
      </c>
      <c r="L96" s="1">
        <f t="shared" si="5"/>
        <v>17</v>
      </c>
      <c r="M96" s="1" t="s">
        <v>60</v>
      </c>
      <c r="N96" t="s">
        <v>53</v>
      </c>
      <c r="O96" s="1" t="s">
        <v>102</v>
      </c>
      <c r="P96" s="1" t="s">
        <v>119</v>
      </c>
      <c r="Q96" s="1" t="s">
        <v>484</v>
      </c>
      <c r="R96" s="1" t="s">
        <v>1157</v>
      </c>
      <c r="S96" s="1" t="s">
        <v>405</v>
      </c>
      <c r="T96" s="1">
        <v>2</v>
      </c>
      <c r="U96" s="1"/>
    </row>
    <row r="97" spans="1:21">
      <c r="A97" s="1" t="s">
        <v>49</v>
      </c>
      <c r="B97" s="1" t="s">
        <v>4039</v>
      </c>
      <c r="C97" s="1" t="s">
        <v>382</v>
      </c>
      <c r="D97" s="1">
        <f t="shared" si="3"/>
        <v>2.17</v>
      </c>
      <c r="E97" s="1" t="s">
        <v>4038</v>
      </c>
      <c r="F97" s="1" t="s">
        <v>4037</v>
      </c>
      <c r="G97" s="6" t="s">
        <v>12527</v>
      </c>
      <c r="H97" s="1" t="s">
        <v>678</v>
      </c>
      <c r="I97" s="1" t="s">
        <v>899</v>
      </c>
      <c r="J97" s="1" t="s">
        <v>4041</v>
      </c>
      <c r="K97" s="1" t="str">
        <f t="shared" si="4"/>
        <v>1990</v>
      </c>
      <c r="L97" s="1">
        <f t="shared" si="5"/>
        <v>4</v>
      </c>
      <c r="M97" s="1" t="s">
        <v>60</v>
      </c>
      <c r="N97" t="s">
        <v>53</v>
      </c>
      <c r="O97" s="1" t="s">
        <v>102</v>
      </c>
      <c r="P97" s="1" t="s">
        <v>449</v>
      </c>
      <c r="Q97" s="1" t="s">
        <v>256</v>
      </c>
      <c r="R97" s="1" t="s">
        <v>2334</v>
      </c>
      <c r="S97" s="1" t="s">
        <v>4040</v>
      </c>
      <c r="T97" s="1">
        <v>2</v>
      </c>
      <c r="U97" s="1" t="s">
        <v>54</v>
      </c>
    </row>
    <row r="98" spans="1:21">
      <c r="A98" s="1" t="s">
        <v>50</v>
      </c>
      <c r="B98" s="1"/>
      <c r="C98" s="1"/>
      <c r="D98" s="1">
        <f t="shared" si="3"/>
        <v>0</v>
      </c>
      <c r="E98" s="1" t="s">
        <v>5464</v>
      </c>
      <c r="F98" s="1" t="s">
        <v>5463</v>
      </c>
      <c r="G98" s="6" t="s">
        <v>12527</v>
      </c>
      <c r="H98" s="1" t="s">
        <v>484</v>
      </c>
      <c r="I98" s="1" t="s">
        <v>5462</v>
      </c>
      <c r="J98" s="1" t="s">
        <v>5465</v>
      </c>
      <c r="K98" s="1" t="str">
        <f t="shared" si="4"/>
        <v>1990</v>
      </c>
      <c r="L98" s="1">
        <f t="shared" si="5"/>
        <v>21</v>
      </c>
      <c r="M98" s="1" t="s">
        <v>60</v>
      </c>
      <c r="N98" t="s">
        <v>53</v>
      </c>
      <c r="O98" s="1" t="s">
        <v>102</v>
      </c>
      <c r="P98" s="1"/>
      <c r="Q98" s="1"/>
      <c r="R98" s="1" t="s">
        <v>805</v>
      </c>
      <c r="S98" s="1" t="s">
        <v>3523</v>
      </c>
      <c r="T98" s="1">
        <v>1</v>
      </c>
      <c r="U98" s="1"/>
    </row>
    <row r="99" spans="1:21">
      <c r="A99" s="1" t="s">
        <v>54</v>
      </c>
      <c r="B99" s="1" t="s">
        <v>5892</v>
      </c>
      <c r="C99" s="1" t="s">
        <v>273</v>
      </c>
      <c r="D99" s="1">
        <f t="shared" si="3"/>
        <v>3.3</v>
      </c>
      <c r="E99" s="1" t="s">
        <v>7836</v>
      </c>
      <c r="F99" s="1" t="s">
        <v>7835</v>
      </c>
      <c r="G99" s="6" t="s">
        <v>12525</v>
      </c>
      <c r="H99" s="1" t="s">
        <v>484</v>
      </c>
      <c r="I99" s="1" t="s">
        <v>7830</v>
      </c>
      <c r="J99" s="1" t="s">
        <v>7838</v>
      </c>
      <c r="K99" s="1" t="str">
        <f t="shared" si="4"/>
        <v>1990</v>
      </c>
      <c r="L99" s="1">
        <f t="shared" si="5"/>
        <v>18</v>
      </c>
      <c r="M99" s="1" t="s">
        <v>79</v>
      </c>
      <c r="N99" t="s">
        <v>53</v>
      </c>
      <c r="O99" s="1" t="s">
        <v>61</v>
      </c>
      <c r="P99" s="1" t="s">
        <v>179</v>
      </c>
      <c r="Q99" s="1" t="s">
        <v>219</v>
      </c>
      <c r="R99" s="1" t="s">
        <v>5795</v>
      </c>
      <c r="S99" s="1" t="s">
        <v>7837</v>
      </c>
      <c r="T99" s="1">
        <v>1</v>
      </c>
      <c r="U99" s="1" t="s">
        <v>54</v>
      </c>
    </row>
    <row r="100" spans="1:21">
      <c r="A100" s="1" t="s">
        <v>49</v>
      </c>
      <c r="B100" s="1"/>
      <c r="C100" s="1"/>
      <c r="D100" s="1">
        <f t="shared" si="3"/>
        <v>0</v>
      </c>
      <c r="E100" s="1" t="s">
        <v>7979</v>
      </c>
      <c r="F100" s="1" t="s">
        <v>7978</v>
      </c>
      <c r="G100" s="6" t="s">
        <v>12527</v>
      </c>
      <c r="H100" s="1" t="s">
        <v>301</v>
      </c>
      <c r="I100" s="1" t="s">
        <v>5078</v>
      </c>
      <c r="J100" s="1" t="s">
        <v>5465</v>
      </c>
      <c r="K100" s="1" t="str">
        <f t="shared" si="4"/>
        <v>1990</v>
      </c>
      <c r="L100" s="1">
        <f t="shared" si="5"/>
        <v>26</v>
      </c>
      <c r="M100" s="1" t="s">
        <v>60</v>
      </c>
      <c r="N100" t="s">
        <v>53</v>
      </c>
      <c r="O100" s="1" t="s">
        <v>102</v>
      </c>
      <c r="P100" s="1"/>
      <c r="Q100" s="1"/>
      <c r="R100" s="1" t="s">
        <v>805</v>
      </c>
      <c r="S100" s="1" t="s">
        <v>114</v>
      </c>
      <c r="T100" s="1">
        <v>2</v>
      </c>
      <c r="U100" s="1"/>
    </row>
    <row r="101" spans="1:21">
      <c r="A101" s="1" t="s">
        <v>53</v>
      </c>
      <c r="B101" s="1" t="s">
        <v>2810</v>
      </c>
      <c r="C101" s="1" t="s">
        <v>273</v>
      </c>
      <c r="D101" s="1">
        <f t="shared" si="3"/>
        <v>0.4</v>
      </c>
      <c r="E101" s="1" t="s">
        <v>8391</v>
      </c>
      <c r="F101" s="1" t="s">
        <v>8392</v>
      </c>
      <c r="G101" s="6" t="s">
        <v>12527</v>
      </c>
      <c r="H101" s="1" t="s">
        <v>484</v>
      </c>
      <c r="I101" s="1" t="s">
        <v>7224</v>
      </c>
      <c r="J101" s="1" t="s">
        <v>8393</v>
      </c>
      <c r="K101" s="1" t="str">
        <f t="shared" si="4"/>
        <v>1990</v>
      </c>
      <c r="L101" s="1">
        <f t="shared" si="5"/>
        <v>24</v>
      </c>
      <c r="M101" s="1" t="s">
        <v>60</v>
      </c>
      <c r="N101" t="s">
        <v>53</v>
      </c>
      <c r="O101" s="1" t="s">
        <v>102</v>
      </c>
      <c r="P101" s="1"/>
      <c r="Q101" s="1"/>
      <c r="R101" s="1"/>
      <c r="S101" s="1"/>
      <c r="T101" s="1">
        <v>1</v>
      </c>
      <c r="U101" s="1"/>
    </row>
    <row r="102" spans="1:21">
      <c r="A102" s="1" t="s">
        <v>50</v>
      </c>
      <c r="B102" s="1" t="s">
        <v>136</v>
      </c>
      <c r="C102" s="1" t="s">
        <v>273</v>
      </c>
      <c r="D102" s="1">
        <f t="shared" si="3"/>
        <v>50</v>
      </c>
      <c r="E102" s="1" t="s">
        <v>1641</v>
      </c>
      <c r="F102" s="1" t="s">
        <v>9246</v>
      </c>
      <c r="G102" s="6" t="s">
        <v>12527</v>
      </c>
      <c r="H102" s="1" t="s">
        <v>299</v>
      </c>
      <c r="I102" s="1" t="s">
        <v>9247</v>
      </c>
      <c r="J102" s="1" t="s">
        <v>9248</v>
      </c>
      <c r="K102" s="1" t="str">
        <f t="shared" si="4"/>
        <v>1990</v>
      </c>
      <c r="L102" s="1">
        <f t="shared" si="5"/>
        <v>20</v>
      </c>
      <c r="M102" s="1" t="s">
        <v>60</v>
      </c>
      <c r="N102" t="s">
        <v>53</v>
      </c>
      <c r="O102" s="1" t="s">
        <v>61</v>
      </c>
      <c r="P102" s="1"/>
      <c r="Q102" s="1"/>
      <c r="R102" s="1"/>
      <c r="S102" s="1"/>
      <c r="T102" s="1">
        <v>2</v>
      </c>
      <c r="U102" s="1"/>
    </row>
    <row r="103" spans="1:21">
      <c r="A103" s="1" t="s">
        <v>54</v>
      </c>
      <c r="B103" s="1" t="s">
        <v>5767</v>
      </c>
      <c r="C103" s="1"/>
      <c r="D103" s="1">
        <f t="shared" si="3"/>
        <v>0</v>
      </c>
      <c r="E103" s="1" t="s">
        <v>10685</v>
      </c>
      <c r="F103" s="1" t="s">
        <v>10684</v>
      </c>
      <c r="G103" s="6" t="s">
        <v>12527</v>
      </c>
      <c r="H103" s="1" t="s">
        <v>120</v>
      </c>
      <c r="I103" s="1" t="s">
        <v>10675</v>
      </c>
      <c r="J103" s="1" t="s">
        <v>10687</v>
      </c>
      <c r="K103" s="1" t="str">
        <f t="shared" si="4"/>
        <v>1990</v>
      </c>
      <c r="L103" s="1">
        <f t="shared" si="5"/>
        <v>16</v>
      </c>
      <c r="M103" s="1" t="s">
        <v>79</v>
      </c>
      <c r="N103" t="s">
        <v>53</v>
      </c>
      <c r="O103" s="1" t="s">
        <v>102</v>
      </c>
      <c r="P103" s="1" t="s">
        <v>224</v>
      </c>
      <c r="Q103" s="1" t="s">
        <v>958</v>
      </c>
      <c r="R103" s="1" t="s">
        <v>10686</v>
      </c>
      <c r="S103" s="1" t="s">
        <v>1814</v>
      </c>
      <c r="T103" s="1">
        <v>1</v>
      </c>
      <c r="U103" s="1"/>
    </row>
    <row r="104" spans="1:21">
      <c r="A104" s="1" t="s">
        <v>53</v>
      </c>
      <c r="B104" s="1" t="s">
        <v>2711</v>
      </c>
      <c r="C104" s="1" t="s">
        <v>136</v>
      </c>
      <c r="D104" s="1">
        <f t="shared" si="3"/>
        <v>0.6</v>
      </c>
      <c r="E104" s="1" t="s">
        <v>10175</v>
      </c>
      <c r="F104" s="1" t="s">
        <v>10176</v>
      </c>
      <c r="G104" s="6" t="s">
        <v>12527</v>
      </c>
      <c r="H104" s="1" t="s">
        <v>299</v>
      </c>
      <c r="I104" s="1" t="s">
        <v>10161</v>
      </c>
      <c r="J104" s="1" t="s">
        <v>10178</v>
      </c>
      <c r="K104" s="1" t="str">
        <f t="shared" si="4"/>
        <v>1990</v>
      </c>
      <c r="L104" s="1">
        <f t="shared" si="5"/>
        <v>22</v>
      </c>
      <c r="M104" s="1" t="s">
        <v>60</v>
      </c>
      <c r="O104" s="1" t="s">
        <v>102</v>
      </c>
      <c r="P104" s="1"/>
      <c r="Q104" s="1"/>
      <c r="R104" s="1"/>
      <c r="S104" s="1" t="s">
        <v>10177</v>
      </c>
      <c r="T104" s="1">
        <v>2</v>
      </c>
      <c r="U104" s="1"/>
    </row>
    <row r="105" spans="1:21">
      <c r="A105" s="1" t="s">
        <v>53</v>
      </c>
      <c r="B105" s="1"/>
      <c r="C105" s="1"/>
      <c r="D105" s="1">
        <f t="shared" si="3"/>
        <v>0</v>
      </c>
      <c r="E105" s="1" t="s">
        <v>2998</v>
      </c>
      <c r="F105" s="1" t="s">
        <v>2997</v>
      </c>
      <c r="G105" s="6" t="s">
        <v>12527</v>
      </c>
      <c r="H105" s="1" t="s">
        <v>464</v>
      </c>
      <c r="I105" s="1" t="s">
        <v>2955</v>
      </c>
      <c r="J105" s="1" t="s">
        <v>2999</v>
      </c>
      <c r="K105" s="1" t="str">
        <f t="shared" si="4"/>
        <v>1991</v>
      </c>
      <c r="L105" s="1">
        <f t="shared" si="5"/>
        <v>4</v>
      </c>
      <c r="M105" s="1" t="s">
        <v>60</v>
      </c>
      <c r="N105" t="s">
        <v>53</v>
      </c>
      <c r="O105" s="1" t="s">
        <v>61</v>
      </c>
      <c r="P105" s="1"/>
      <c r="Q105" s="1"/>
      <c r="R105" s="1"/>
      <c r="S105" s="1"/>
      <c r="T105" s="1">
        <v>2</v>
      </c>
      <c r="U105" s="1"/>
    </row>
    <row r="106" spans="1:21">
      <c r="A106" s="1" t="s">
        <v>50</v>
      </c>
      <c r="B106" s="1" t="s">
        <v>99</v>
      </c>
      <c r="C106" s="1" t="s">
        <v>500</v>
      </c>
      <c r="D106" s="1">
        <f t="shared" si="3"/>
        <v>4.8</v>
      </c>
      <c r="E106" s="1" t="s">
        <v>10213</v>
      </c>
      <c r="F106" s="1" t="s">
        <v>10214</v>
      </c>
      <c r="G106" s="6" t="s">
        <v>12527</v>
      </c>
      <c r="H106" s="1" t="s">
        <v>189</v>
      </c>
      <c r="I106" s="1" t="s">
        <v>9041</v>
      </c>
      <c r="J106" s="1" t="s">
        <v>10215</v>
      </c>
      <c r="K106" s="1" t="str">
        <f t="shared" si="4"/>
        <v>1992</v>
      </c>
      <c r="L106" s="1">
        <f t="shared" si="5"/>
        <v>27</v>
      </c>
      <c r="M106" s="1" t="s">
        <v>79</v>
      </c>
      <c r="N106" t="s">
        <v>50</v>
      </c>
      <c r="O106" s="1" t="s">
        <v>102</v>
      </c>
      <c r="P106" s="1"/>
      <c r="Q106" s="1"/>
      <c r="R106" s="1"/>
      <c r="S106" s="1" t="s">
        <v>354</v>
      </c>
      <c r="T106" s="1">
        <v>2</v>
      </c>
      <c r="U106" s="1"/>
    </row>
    <row r="107" spans="1:21">
      <c r="A107" s="1" t="s">
        <v>49</v>
      </c>
      <c r="B107" s="1"/>
      <c r="C107" s="1"/>
      <c r="D107" s="1">
        <f t="shared" si="3"/>
        <v>0</v>
      </c>
      <c r="E107" s="1" t="s">
        <v>3260</v>
      </c>
      <c r="F107" s="1" t="s">
        <v>3259</v>
      </c>
      <c r="G107" s="6" t="s">
        <v>12527</v>
      </c>
      <c r="H107" s="1" t="s">
        <v>301</v>
      </c>
      <c r="I107" s="1" t="s">
        <v>1012</v>
      </c>
      <c r="J107" s="1" t="s">
        <v>3262</v>
      </c>
      <c r="K107" s="1" t="str">
        <f t="shared" si="4"/>
        <v>1992</v>
      </c>
      <c r="L107" s="1">
        <f t="shared" si="5"/>
        <v>28</v>
      </c>
      <c r="M107" s="1" t="s">
        <v>60</v>
      </c>
      <c r="N107" t="s">
        <v>53</v>
      </c>
      <c r="O107" s="1" t="s">
        <v>61</v>
      </c>
      <c r="P107" s="1"/>
      <c r="Q107" s="1"/>
      <c r="R107" s="1"/>
      <c r="S107" s="1" t="s">
        <v>3261</v>
      </c>
      <c r="T107" s="1">
        <v>1</v>
      </c>
      <c r="U107" s="1"/>
    </row>
    <row r="108" spans="1:21">
      <c r="A108" s="1" t="s">
        <v>54</v>
      </c>
      <c r="B108" s="1" t="s">
        <v>54</v>
      </c>
      <c r="C108" s="1" t="s">
        <v>273</v>
      </c>
      <c r="D108" s="1">
        <f t="shared" si="3"/>
        <v>3</v>
      </c>
      <c r="E108" s="1" t="s">
        <v>9040</v>
      </c>
      <c r="F108" s="1" t="s">
        <v>9039</v>
      </c>
      <c r="G108" s="6" t="s">
        <v>12527</v>
      </c>
      <c r="H108" s="1" t="s">
        <v>128</v>
      </c>
      <c r="I108" s="1" t="s">
        <v>9041</v>
      </c>
      <c r="J108" s="1" t="s">
        <v>9042</v>
      </c>
      <c r="K108" s="1" t="str">
        <f t="shared" si="4"/>
        <v>1992</v>
      </c>
      <c r="L108" s="1">
        <f t="shared" si="5"/>
        <v>22</v>
      </c>
      <c r="M108" s="1" t="s">
        <v>60</v>
      </c>
      <c r="N108" t="s">
        <v>53</v>
      </c>
      <c r="O108" s="1"/>
      <c r="P108" s="1"/>
      <c r="Q108" s="1"/>
      <c r="R108" s="1"/>
      <c r="S108" s="1"/>
      <c r="T108" s="1">
        <v>2</v>
      </c>
      <c r="U108" s="1"/>
    </row>
    <row r="109" spans="1:21">
      <c r="A109" s="1" t="s">
        <v>50</v>
      </c>
      <c r="B109" s="1" t="s">
        <v>2620</v>
      </c>
      <c r="C109" s="1" t="s">
        <v>500</v>
      </c>
      <c r="D109" s="1">
        <f t="shared" si="3"/>
        <v>2</v>
      </c>
      <c r="E109" s="1" t="s">
        <v>9044</v>
      </c>
      <c r="F109" s="1" t="s">
        <v>9043</v>
      </c>
      <c r="G109" s="6" t="s">
        <v>12527</v>
      </c>
      <c r="H109" s="1" t="s">
        <v>464</v>
      </c>
      <c r="I109" s="1" t="s">
        <v>9045</v>
      </c>
      <c r="J109" s="1" t="s">
        <v>9042</v>
      </c>
      <c r="K109" s="1" t="str">
        <f t="shared" si="4"/>
        <v>1992</v>
      </c>
      <c r="L109" s="1">
        <f t="shared" si="5"/>
        <v>11</v>
      </c>
      <c r="M109" s="1" t="s">
        <v>79</v>
      </c>
      <c r="N109" t="s">
        <v>53</v>
      </c>
      <c r="O109" s="1"/>
      <c r="P109" s="1"/>
      <c r="Q109" s="1"/>
      <c r="R109" s="1"/>
      <c r="S109" s="1"/>
      <c r="T109" s="1">
        <v>2</v>
      </c>
      <c r="U109" s="1"/>
    </row>
    <row r="110" spans="1:21">
      <c r="A110" s="1" t="s">
        <v>54</v>
      </c>
      <c r="B110" s="1" t="s">
        <v>53</v>
      </c>
      <c r="C110" s="1" t="s">
        <v>136</v>
      </c>
      <c r="D110" s="1">
        <f t="shared" si="3"/>
        <v>1</v>
      </c>
      <c r="E110" s="1" t="s">
        <v>9854</v>
      </c>
      <c r="F110" s="1" t="s">
        <v>9853</v>
      </c>
      <c r="G110" s="6" t="s">
        <v>12527</v>
      </c>
      <c r="H110" s="1" t="s">
        <v>160</v>
      </c>
      <c r="I110" s="1" t="s">
        <v>9354</v>
      </c>
      <c r="J110" s="1" t="s">
        <v>3262</v>
      </c>
      <c r="K110" s="1" t="str">
        <f t="shared" si="4"/>
        <v>1992</v>
      </c>
      <c r="L110" s="1">
        <f t="shared" si="5"/>
        <v>38</v>
      </c>
      <c r="M110" s="1" t="s">
        <v>79</v>
      </c>
      <c r="N110" t="s">
        <v>53</v>
      </c>
      <c r="O110" s="1" t="s">
        <v>61</v>
      </c>
      <c r="P110" s="1"/>
      <c r="Q110" s="1"/>
      <c r="R110" s="1"/>
      <c r="S110" s="1" t="s">
        <v>9855</v>
      </c>
      <c r="T110" s="1">
        <v>1</v>
      </c>
      <c r="U110" s="1"/>
    </row>
    <row r="111" spans="1:21">
      <c r="A111" s="1" t="s">
        <v>49</v>
      </c>
      <c r="B111" s="1" t="s">
        <v>472</v>
      </c>
      <c r="C111" s="1" t="s">
        <v>136</v>
      </c>
      <c r="D111" s="1">
        <f t="shared" si="3"/>
        <v>0.25</v>
      </c>
      <c r="E111" s="1" t="s">
        <v>12111</v>
      </c>
      <c r="F111" s="1" t="s">
        <v>12110</v>
      </c>
      <c r="G111" s="6" t="s">
        <v>12525</v>
      </c>
      <c r="H111" s="1" t="s">
        <v>678</v>
      </c>
      <c r="I111" s="1" t="s">
        <v>8416</v>
      </c>
      <c r="J111" s="1" t="s">
        <v>12112</v>
      </c>
      <c r="K111" s="1" t="str">
        <f t="shared" si="4"/>
        <v>1992</v>
      </c>
      <c r="L111" s="1">
        <f t="shared" si="5"/>
        <v>6</v>
      </c>
      <c r="M111" s="1" t="s">
        <v>60</v>
      </c>
      <c r="N111" t="s">
        <v>53</v>
      </c>
      <c r="O111" s="1" t="s">
        <v>102</v>
      </c>
      <c r="P111" s="1" t="s">
        <v>449</v>
      </c>
      <c r="Q111" s="1" t="s">
        <v>721</v>
      </c>
      <c r="R111" s="1" t="s">
        <v>593</v>
      </c>
      <c r="S111" s="1" t="s">
        <v>417</v>
      </c>
      <c r="T111" s="1">
        <v>2</v>
      </c>
      <c r="U111" s="1"/>
    </row>
    <row r="112" spans="1:21">
      <c r="A112" s="1" t="s">
        <v>55</v>
      </c>
      <c r="B112" s="1" t="s">
        <v>4027</v>
      </c>
      <c r="C112" s="1" t="s">
        <v>136</v>
      </c>
      <c r="D112" s="1">
        <f t="shared" si="3"/>
        <v>0.55000000000000004</v>
      </c>
      <c r="E112" s="1" t="s">
        <v>10123</v>
      </c>
      <c r="F112" s="1" t="s">
        <v>10124</v>
      </c>
      <c r="G112" s="6" t="s">
        <v>12527</v>
      </c>
      <c r="H112" s="1" t="s">
        <v>389</v>
      </c>
      <c r="I112" s="1" t="s">
        <v>10100</v>
      </c>
      <c r="J112" s="1" t="s">
        <v>10125</v>
      </c>
      <c r="K112" s="1" t="str">
        <f t="shared" si="4"/>
        <v>1992</v>
      </c>
      <c r="L112" s="1">
        <f t="shared" si="5"/>
        <v>42</v>
      </c>
      <c r="M112" s="1" t="s">
        <v>60</v>
      </c>
      <c r="O112" s="1" t="s">
        <v>102</v>
      </c>
      <c r="P112" s="1"/>
      <c r="Q112" s="1"/>
      <c r="R112" s="1"/>
      <c r="S112" s="1" t="s">
        <v>354</v>
      </c>
      <c r="T112" s="1">
        <v>1</v>
      </c>
      <c r="U112" s="1"/>
    </row>
    <row r="113" spans="1:21">
      <c r="A113" s="1" t="s">
        <v>54</v>
      </c>
      <c r="B113" s="1" t="s">
        <v>324</v>
      </c>
      <c r="C113" s="1" t="s">
        <v>273</v>
      </c>
      <c r="D113" s="1">
        <f t="shared" si="3"/>
        <v>13</v>
      </c>
      <c r="E113" s="1" t="s">
        <v>6178</v>
      </c>
      <c r="F113" s="1" t="s">
        <v>4054</v>
      </c>
      <c r="G113" s="6" t="s">
        <v>12525</v>
      </c>
      <c r="H113" s="1" t="s">
        <v>721</v>
      </c>
      <c r="I113" s="1" t="s">
        <v>6166</v>
      </c>
      <c r="J113" s="1" t="s">
        <v>6179</v>
      </c>
      <c r="K113" s="1" t="str">
        <f t="shared" si="4"/>
        <v>1993</v>
      </c>
      <c r="L113" s="1">
        <f t="shared" si="5"/>
        <v>28</v>
      </c>
      <c r="M113" s="1" t="s">
        <v>60</v>
      </c>
      <c r="N113" t="s">
        <v>50</v>
      </c>
      <c r="O113" s="1" t="s">
        <v>61</v>
      </c>
      <c r="P113" s="1"/>
      <c r="Q113" s="1"/>
      <c r="R113" s="1"/>
      <c r="S113" s="1" t="s">
        <v>1051</v>
      </c>
      <c r="T113" s="1">
        <v>2</v>
      </c>
      <c r="U113" s="1" t="s">
        <v>55</v>
      </c>
    </row>
    <row r="114" spans="1:21">
      <c r="A114" s="1" t="s">
        <v>53</v>
      </c>
      <c r="B114" s="1" t="s">
        <v>99</v>
      </c>
      <c r="C114" s="1" t="s">
        <v>500</v>
      </c>
      <c r="D114" s="1">
        <f t="shared" si="3"/>
        <v>4.8</v>
      </c>
      <c r="E114" s="1" t="s">
        <v>10495</v>
      </c>
      <c r="F114" s="1" t="s">
        <v>10496</v>
      </c>
      <c r="G114" s="6" t="s">
        <v>12527</v>
      </c>
      <c r="H114" s="1" t="s">
        <v>1343</v>
      </c>
      <c r="I114" s="1" t="s">
        <v>3292</v>
      </c>
      <c r="J114" s="1" t="s">
        <v>10497</v>
      </c>
      <c r="K114" s="1" t="str">
        <f t="shared" si="4"/>
        <v>1993</v>
      </c>
      <c r="L114" s="1">
        <f t="shared" si="5"/>
        <v>21</v>
      </c>
      <c r="M114" s="1" t="s">
        <v>79</v>
      </c>
      <c r="N114" t="s">
        <v>50</v>
      </c>
      <c r="O114" s="1" t="s">
        <v>102</v>
      </c>
      <c r="P114" s="1"/>
      <c r="Q114" s="1"/>
      <c r="R114" s="1"/>
      <c r="S114" s="1" t="s">
        <v>235</v>
      </c>
      <c r="T114" s="1">
        <v>2</v>
      </c>
      <c r="U114" s="1"/>
    </row>
    <row r="115" spans="1:21">
      <c r="A115" s="1" t="s">
        <v>54</v>
      </c>
      <c r="B115" s="1"/>
      <c r="C115" s="1"/>
      <c r="D115" s="1">
        <f t="shared" si="3"/>
        <v>0</v>
      </c>
      <c r="E115" s="1" t="s">
        <v>3088</v>
      </c>
      <c r="F115" s="1" t="s">
        <v>11573</v>
      </c>
      <c r="G115" s="6" t="s">
        <v>12527</v>
      </c>
      <c r="H115" s="1" t="s">
        <v>256</v>
      </c>
      <c r="I115" s="1" t="s">
        <v>9463</v>
      </c>
      <c r="J115" s="1" t="s">
        <v>11574</v>
      </c>
      <c r="K115" s="1" t="str">
        <f t="shared" si="4"/>
        <v>1993</v>
      </c>
      <c r="L115" s="1">
        <f t="shared" si="5"/>
        <v>30</v>
      </c>
      <c r="M115" s="1" t="s">
        <v>60</v>
      </c>
      <c r="N115" t="s">
        <v>50</v>
      </c>
      <c r="O115" s="1" t="s">
        <v>61</v>
      </c>
      <c r="P115" s="1"/>
      <c r="Q115" s="1"/>
      <c r="R115" s="1"/>
      <c r="S115" s="1" t="s">
        <v>83</v>
      </c>
      <c r="T115" s="1">
        <v>2</v>
      </c>
      <c r="U115" s="1"/>
    </row>
    <row r="116" spans="1:21">
      <c r="A116" s="1" t="s">
        <v>55</v>
      </c>
      <c r="B116" s="1" t="s">
        <v>58</v>
      </c>
      <c r="C116" s="1" t="s">
        <v>273</v>
      </c>
      <c r="D116" s="1">
        <f t="shared" si="3"/>
        <v>10</v>
      </c>
      <c r="E116" s="1" t="s">
        <v>6191</v>
      </c>
      <c r="F116" s="1" t="s">
        <v>6190</v>
      </c>
      <c r="G116" s="6" t="s">
        <v>12527</v>
      </c>
      <c r="H116" s="1" t="s">
        <v>678</v>
      </c>
      <c r="I116" s="1" t="s">
        <v>6152</v>
      </c>
      <c r="J116" s="1" t="s">
        <v>6193</v>
      </c>
      <c r="K116" s="1" t="str">
        <f t="shared" si="4"/>
        <v>1993</v>
      </c>
      <c r="L116" s="1">
        <f t="shared" si="5"/>
        <v>7</v>
      </c>
      <c r="M116" s="1" t="s">
        <v>60</v>
      </c>
      <c r="N116" t="s">
        <v>53</v>
      </c>
      <c r="O116" s="1" t="s">
        <v>61</v>
      </c>
      <c r="P116" s="1" t="s">
        <v>119</v>
      </c>
      <c r="Q116" s="1" t="s">
        <v>788</v>
      </c>
      <c r="R116" s="1" t="s">
        <v>6192</v>
      </c>
      <c r="S116" s="1"/>
      <c r="T116" s="1">
        <v>2</v>
      </c>
      <c r="U116" s="1"/>
    </row>
    <row r="117" spans="1:21">
      <c r="A117" s="1" t="s">
        <v>50</v>
      </c>
      <c r="B117" s="1" t="s">
        <v>324</v>
      </c>
      <c r="C117" s="1" t="s">
        <v>136</v>
      </c>
      <c r="D117" s="1">
        <f t="shared" si="3"/>
        <v>6.5</v>
      </c>
      <c r="E117" s="1" t="s">
        <v>8451</v>
      </c>
      <c r="F117" s="1" t="s">
        <v>8449</v>
      </c>
      <c r="G117" s="6" t="s">
        <v>12525</v>
      </c>
      <c r="H117" s="1" t="s">
        <v>644</v>
      </c>
      <c r="I117" s="1" t="s">
        <v>8450</v>
      </c>
      <c r="J117" s="1" t="s">
        <v>8452</v>
      </c>
      <c r="K117" s="1" t="str">
        <f t="shared" si="4"/>
        <v>1993</v>
      </c>
      <c r="L117" s="1">
        <f t="shared" si="5"/>
        <v>8</v>
      </c>
      <c r="M117" s="1" t="s">
        <v>60</v>
      </c>
      <c r="N117" t="s">
        <v>53</v>
      </c>
      <c r="O117" s="1" t="s">
        <v>61</v>
      </c>
      <c r="P117" s="1" t="s">
        <v>232</v>
      </c>
      <c r="Q117" s="1" t="s">
        <v>219</v>
      </c>
      <c r="R117" s="1"/>
      <c r="S117" s="1" t="s">
        <v>114</v>
      </c>
      <c r="T117" s="1">
        <v>2</v>
      </c>
      <c r="U117" s="1"/>
    </row>
    <row r="118" spans="1:21">
      <c r="A118" s="1" t="s">
        <v>55</v>
      </c>
      <c r="B118" s="1" t="s">
        <v>2620</v>
      </c>
      <c r="C118" s="1" t="s">
        <v>219</v>
      </c>
      <c r="D118" s="1">
        <f t="shared" si="3"/>
        <v>1.5</v>
      </c>
      <c r="E118" s="1" t="s">
        <v>992</v>
      </c>
      <c r="F118" s="1" t="s">
        <v>991</v>
      </c>
      <c r="G118" s="6" t="s">
        <v>12527</v>
      </c>
      <c r="H118" s="1" t="s">
        <v>128</v>
      </c>
      <c r="I118" s="1" t="s">
        <v>9273</v>
      </c>
      <c r="J118" s="1" t="s">
        <v>9278</v>
      </c>
      <c r="K118" s="1" t="str">
        <f t="shared" si="4"/>
        <v>1993</v>
      </c>
      <c r="L118" s="1">
        <f t="shared" si="5"/>
        <v>22</v>
      </c>
      <c r="M118" s="1" t="s">
        <v>60</v>
      </c>
      <c r="N118" t="s">
        <v>53</v>
      </c>
      <c r="O118" s="1" t="s">
        <v>61</v>
      </c>
      <c r="P118" s="1"/>
      <c r="Q118" s="1"/>
      <c r="R118" s="1"/>
      <c r="S118" s="1" t="s">
        <v>92</v>
      </c>
      <c r="T118" s="1">
        <v>2</v>
      </c>
      <c r="U118" s="1"/>
    </row>
    <row r="119" spans="1:21">
      <c r="A119" s="1" t="s">
        <v>54</v>
      </c>
      <c r="B119" s="1" t="s">
        <v>148</v>
      </c>
      <c r="C119" s="1" t="s">
        <v>273</v>
      </c>
      <c r="D119" s="1">
        <f t="shared" si="3"/>
        <v>1.5</v>
      </c>
      <c r="E119" s="1" t="s">
        <v>9655</v>
      </c>
      <c r="F119" s="1" t="s">
        <v>9654</v>
      </c>
      <c r="G119" s="6" t="s">
        <v>12527</v>
      </c>
      <c r="H119" s="1" t="s">
        <v>310</v>
      </c>
      <c r="I119" s="1" t="s">
        <v>9629</v>
      </c>
      <c r="J119" s="1" t="s">
        <v>9656</v>
      </c>
      <c r="K119" s="1" t="str">
        <f t="shared" si="4"/>
        <v>1993</v>
      </c>
      <c r="L119" s="1">
        <f t="shared" si="5"/>
        <v>25</v>
      </c>
      <c r="M119" s="1" t="s">
        <v>79</v>
      </c>
      <c r="N119" t="s">
        <v>53</v>
      </c>
      <c r="O119" s="1" t="s">
        <v>61</v>
      </c>
      <c r="P119" s="1"/>
      <c r="Q119" s="1"/>
      <c r="R119" s="1"/>
      <c r="S119" s="1" t="s">
        <v>226</v>
      </c>
      <c r="T119" s="1">
        <v>2</v>
      </c>
      <c r="U119" s="1"/>
    </row>
    <row r="120" spans="1:21">
      <c r="A120" s="1" t="s">
        <v>115</v>
      </c>
      <c r="B120" s="1"/>
      <c r="C120" s="1"/>
      <c r="D120" s="1">
        <f t="shared" si="3"/>
        <v>0</v>
      </c>
      <c r="E120" s="1" t="s">
        <v>10136</v>
      </c>
      <c r="F120" s="1" t="s">
        <v>10137</v>
      </c>
      <c r="G120" s="6" t="s">
        <v>12527</v>
      </c>
      <c r="H120" s="1" t="s">
        <v>555</v>
      </c>
      <c r="I120" s="1" t="s">
        <v>10132</v>
      </c>
      <c r="J120" s="1" t="s">
        <v>10138</v>
      </c>
      <c r="K120" s="1" t="str">
        <f t="shared" si="4"/>
        <v>1993</v>
      </c>
      <c r="L120" s="1">
        <f t="shared" si="5"/>
        <v>21</v>
      </c>
      <c r="M120" s="1" t="s">
        <v>60</v>
      </c>
      <c r="O120" s="1" t="s">
        <v>102</v>
      </c>
      <c r="P120" s="1"/>
      <c r="Q120" s="1"/>
      <c r="R120" s="1"/>
      <c r="S120" s="1"/>
      <c r="T120" s="1">
        <v>1</v>
      </c>
      <c r="U120" s="1"/>
    </row>
    <row r="121" spans="1:21">
      <c r="A121" s="1" t="s">
        <v>54</v>
      </c>
      <c r="B121" s="1" t="s">
        <v>55</v>
      </c>
      <c r="C121" s="1" t="s">
        <v>958</v>
      </c>
      <c r="D121" s="1">
        <f t="shared" si="3"/>
        <v>3.6</v>
      </c>
      <c r="E121" s="1" t="s">
        <v>10474</v>
      </c>
      <c r="F121" s="1" t="s">
        <v>10473</v>
      </c>
      <c r="G121" s="6" t="s">
        <v>12527</v>
      </c>
      <c r="H121" s="1" t="s">
        <v>310</v>
      </c>
      <c r="I121" s="1" t="s">
        <v>10468</v>
      </c>
      <c r="J121" s="1" t="s">
        <v>9278</v>
      </c>
      <c r="K121" s="1" t="str">
        <f t="shared" si="4"/>
        <v>1993</v>
      </c>
      <c r="L121" s="1">
        <f t="shared" si="5"/>
        <v>25</v>
      </c>
      <c r="M121" s="1" t="s">
        <v>79</v>
      </c>
      <c r="O121" s="1" t="s">
        <v>61</v>
      </c>
      <c r="P121" s="1"/>
      <c r="Q121" s="1"/>
      <c r="R121" s="1"/>
      <c r="S121" s="1" t="s">
        <v>377</v>
      </c>
      <c r="T121" s="1">
        <v>1</v>
      </c>
      <c r="U121" s="1"/>
    </row>
    <row r="122" spans="1:21">
      <c r="A122" s="1" t="s">
        <v>55</v>
      </c>
      <c r="B122" s="1" t="s">
        <v>7743</v>
      </c>
      <c r="C122" s="1" t="s">
        <v>136</v>
      </c>
      <c r="D122" s="1">
        <f t="shared" si="3"/>
        <v>0.85</v>
      </c>
      <c r="E122" s="1" t="s">
        <v>11064</v>
      </c>
      <c r="F122" s="1" t="s">
        <v>11063</v>
      </c>
      <c r="G122" s="6" t="s">
        <v>12525</v>
      </c>
      <c r="H122" s="1" t="s">
        <v>299</v>
      </c>
      <c r="I122" s="1" t="s">
        <v>11058</v>
      </c>
      <c r="J122" s="1" t="s">
        <v>11066</v>
      </c>
      <c r="K122" s="1" t="str">
        <f t="shared" si="4"/>
        <v>1994</v>
      </c>
      <c r="L122" s="1">
        <f t="shared" si="5"/>
        <v>18</v>
      </c>
      <c r="M122" s="1" t="s">
        <v>79</v>
      </c>
      <c r="N122" t="s">
        <v>50</v>
      </c>
      <c r="O122" s="1" t="s">
        <v>102</v>
      </c>
      <c r="P122" s="1" t="s">
        <v>168</v>
      </c>
      <c r="Q122" s="1" t="s">
        <v>1070</v>
      </c>
      <c r="R122" s="1" t="s">
        <v>11065</v>
      </c>
      <c r="S122" s="1" t="s">
        <v>417</v>
      </c>
      <c r="T122" s="1">
        <v>2</v>
      </c>
      <c r="U122" s="1"/>
    </row>
    <row r="123" spans="1:21">
      <c r="A123" s="1" t="s">
        <v>55</v>
      </c>
      <c r="B123" s="1" t="s">
        <v>63</v>
      </c>
      <c r="C123" s="1" t="s">
        <v>273</v>
      </c>
      <c r="D123" s="1">
        <f t="shared" si="3"/>
        <v>30</v>
      </c>
      <c r="E123" s="1" t="s">
        <v>1953</v>
      </c>
      <c r="F123" s="1" t="s">
        <v>6159</v>
      </c>
      <c r="G123" s="6" t="s">
        <v>12525</v>
      </c>
      <c r="H123" s="1" t="s">
        <v>101</v>
      </c>
      <c r="I123" s="1" t="s">
        <v>4094</v>
      </c>
      <c r="J123" s="1" t="s">
        <v>11242</v>
      </c>
      <c r="K123" s="1" t="str">
        <f t="shared" si="4"/>
        <v>1994</v>
      </c>
      <c r="L123" s="1">
        <f t="shared" si="5"/>
        <v>18</v>
      </c>
      <c r="M123" s="1" t="s">
        <v>60</v>
      </c>
      <c r="N123" t="s">
        <v>50</v>
      </c>
      <c r="O123" s="1" t="s">
        <v>61</v>
      </c>
      <c r="P123" s="1"/>
      <c r="Q123" s="1"/>
      <c r="R123" s="1"/>
      <c r="S123" s="1" t="s">
        <v>3261</v>
      </c>
      <c r="T123" s="1">
        <v>2</v>
      </c>
      <c r="U123" s="1"/>
    </row>
    <row r="124" spans="1:21">
      <c r="A124" s="1" t="s">
        <v>55</v>
      </c>
      <c r="B124" s="1" t="s">
        <v>116</v>
      </c>
      <c r="C124" s="1"/>
      <c r="D124" s="1">
        <f t="shared" si="3"/>
        <v>0</v>
      </c>
      <c r="E124" s="1" t="s">
        <v>2491</v>
      </c>
      <c r="F124" s="1" t="s">
        <v>2490</v>
      </c>
      <c r="G124" s="6" t="s">
        <v>12527</v>
      </c>
      <c r="H124" s="1" t="s">
        <v>310</v>
      </c>
      <c r="I124" s="1" t="s">
        <v>368</v>
      </c>
      <c r="J124" s="1" t="s">
        <v>2492</v>
      </c>
      <c r="K124" s="1" t="str">
        <f t="shared" si="4"/>
        <v>1994</v>
      </c>
      <c r="L124" s="1">
        <f t="shared" si="5"/>
        <v>21</v>
      </c>
      <c r="M124" s="1" t="s">
        <v>60</v>
      </c>
      <c r="N124" t="s">
        <v>53</v>
      </c>
      <c r="O124" s="1" t="s">
        <v>61</v>
      </c>
      <c r="P124" s="1"/>
      <c r="Q124" s="1"/>
      <c r="R124" s="1"/>
      <c r="S124" s="1" t="s">
        <v>105</v>
      </c>
      <c r="T124" s="1">
        <v>1</v>
      </c>
      <c r="U124" s="1"/>
    </row>
    <row r="125" spans="1:21">
      <c r="A125" s="1" t="s">
        <v>115</v>
      </c>
      <c r="B125" s="1"/>
      <c r="C125" s="1"/>
      <c r="D125" s="1">
        <f t="shared" si="3"/>
        <v>0</v>
      </c>
      <c r="E125" s="1" t="s">
        <v>8712</v>
      </c>
      <c r="F125" s="1" t="s">
        <v>8711</v>
      </c>
      <c r="G125" s="6" t="s">
        <v>12525</v>
      </c>
      <c r="H125" s="1" t="s">
        <v>530</v>
      </c>
      <c r="I125" s="1" t="s">
        <v>8690</v>
      </c>
      <c r="J125" s="1" t="s">
        <v>8713</v>
      </c>
      <c r="K125" s="1" t="str">
        <f t="shared" si="4"/>
        <v>1994</v>
      </c>
      <c r="L125" s="1">
        <f t="shared" si="5"/>
        <v>7</v>
      </c>
      <c r="M125" s="1" t="s">
        <v>60</v>
      </c>
      <c r="N125" t="s">
        <v>53</v>
      </c>
      <c r="O125" s="1" t="s">
        <v>61</v>
      </c>
      <c r="P125" s="1" t="s">
        <v>232</v>
      </c>
      <c r="Q125" s="1" t="s">
        <v>136</v>
      </c>
      <c r="R125" s="1" t="s">
        <v>491</v>
      </c>
      <c r="S125" s="1"/>
      <c r="T125" s="1">
        <v>1</v>
      </c>
      <c r="U125" s="1"/>
    </row>
    <row r="126" spans="1:21">
      <c r="A126" s="1" t="s">
        <v>55</v>
      </c>
      <c r="B126" s="1" t="s">
        <v>310</v>
      </c>
      <c r="C126" s="1" t="s">
        <v>219</v>
      </c>
      <c r="D126" s="1">
        <f t="shared" si="3"/>
        <v>27</v>
      </c>
      <c r="E126" s="1" t="s">
        <v>9149</v>
      </c>
      <c r="F126" s="1" t="s">
        <v>9148</v>
      </c>
      <c r="G126" s="6" t="s">
        <v>12527</v>
      </c>
      <c r="H126" s="1" t="s">
        <v>189</v>
      </c>
      <c r="I126" s="1" t="s">
        <v>9143</v>
      </c>
      <c r="J126" s="1" t="s">
        <v>9150</v>
      </c>
      <c r="K126" s="1" t="str">
        <f t="shared" si="4"/>
        <v>1994</v>
      </c>
      <c r="L126" s="1">
        <f t="shared" si="5"/>
        <v>28</v>
      </c>
      <c r="M126" s="1" t="s">
        <v>79</v>
      </c>
      <c r="N126" t="s">
        <v>53</v>
      </c>
      <c r="O126" s="1" t="s">
        <v>61</v>
      </c>
      <c r="P126" s="1"/>
      <c r="Q126" s="1"/>
      <c r="R126" s="1"/>
      <c r="S126" s="1" t="s">
        <v>1051</v>
      </c>
      <c r="T126" s="1">
        <v>2</v>
      </c>
      <c r="U126" s="1"/>
    </row>
    <row r="127" spans="1:21">
      <c r="A127" s="1" t="s">
        <v>55</v>
      </c>
      <c r="B127" s="1"/>
      <c r="C127" s="1"/>
      <c r="D127" s="1">
        <f t="shared" si="3"/>
        <v>0</v>
      </c>
      <c r="E127" s="1" t="s">
        <v>2584</v>
      </c>
      <c r="F127" s="1" t="s">
        <v>2583</v>
      </c>
      <c r="G127" s="6" t="s">
        <v>12527</v>
      </c>
      <c r="H127" s="1" t="s">
        <v>240</v>
      </c>
      <c r="I127" s="1" t="s">
        <v>822</v>
      </c>
      <c r="J127" s="1" t="s">
        <v>2585</v>
      </c>
      <c r="K127" s="1" t="str">
        <f t="shared" si="4"/>
        <v>1994</v>
      </c>
      <c r="L127" s="1">
        <f t="shared" si="5"/>
        <v>29</v>
      </c>
      <c r="M127" s="1" t="s">
        <v>60</v>
      </c>
      <c r="O127" s="1" t="s">
        <v>102</v>
      </c>
      <c r="P127" s="1"/>
      <c r="Q127" s="1"/>
      <c r="R127" s="1"/>
      <c r="S127" s="1" t="s">
        <v>114</v>
      </c>
      <c r="T127" s="1">
        <v>2</v>
      </c>
      <c r="U127" s="1"/>
    </row>
    <row r="128" spans="1:21">
      <c r="A128" s="1" t="s">
        <v>55</v>
      </c>
      <c r="B128" s="1" t="s">
        <v>55</v>
      </c>
      <c r="C128" s="1" t="s">
        <v>273</v>
      </c>
      <c r="D128" s="1">
        <f t="shared" si="3"/>
        <v>4</v>
      </c>
      <c r="E128" s="1" t="s">
        <v>4023</v>
      </c>
      <c r="F128" s="1" t="s">
        <v>7088</v>
      </c>
      <c r="G128" s="6" t="s">
        <v>12527</v>
      </c>
      <c r="H128" s="1" t="s">
        <v>189</v>
      </c>
      <c r="I128" s="1" t="s">
        <v>7034</v>
      </c>
      <c r="J128" s="1" t="s">
        <v>7091</v>
      </c>
      <c r="K128" s="1" t="str">
        <f t="shared" si="4"/>
        <v>1995</v>
      </c>
      <c r="L128" s="1">
        <f t="shared" si="5"/>
        <v>27</v>
      </c>
      <c r="M128" s="1" t="s">
        <v>60</v>
      </c>
      <c r="N128" t="s">
        <v>50</v>
      </c>
      <c r="O128" s="1" t="s">
        <v>61</v>
      </c>
      <c r="P128" s="1"/>
      <c r="Q128" s="1"/>
      <c r="R128" s="1"/>
      <c r="S128" s="1" t="s">
        <v>377</v>
      </c>
      <c r="T128" s="1">
        <v>2</v>
      </c>
      <c r="U128" s="1" t="s">
        <v>55</v>
      </c>
    </row>
    <row r="129" spans="1:21">
      <c r="A129" s="1" t="s">
        <v>54</v>
      </c>
      <c r="B129" s="1"/>
      <c r="C129" s="1"/>
      <c r="D129" s="1">
        <f t="shared" si="3"/>
        <v>0</v>
      </c>
      <c r="E129" s="1" t="s">
        <v>3208</v>
      </c>
      <c r="F129" s="1" t="s">
        <v>11881</v>
      </c>
      <c r="G129" s="6" t="s">
        <v>12527</v>
      </c>
      <c r="H129" s="1" t="s">
        <v>120</v>
      </c>
      <c r="I129" s="1" t="s">
        <v>9132</v>
      </c>
      <c r="J129" s="1" t="s">
        <v>6009</v>
      </c>
      <c r="K129" s="1" t="str">
        <f t="shared" si="4"/>
        <v>1995</v>
      </c>
      <c r="L129" s="1">
        <f t="shared" si="5"/>
        <v>26</v>
      </c>
      <c r="M129" s="1" t="s">
        <v>79</v>
      </c>
      <c r="N129" t="s">
        <v>50</v>
      </c>
      <c r="O129" s="1" t="s">
        <v>102</v>
      </c>
      <c r="P129" s="1"/>
      <c r="Q129" s="1"/>
      <c r="R129" s="1"/>
      <c r="S129" s="1" t="s">
        <v>114</v>
      </c>
      <c r="T129" s="1">
        <v>2</v>
      </c>
      <c r="U129" s="1"/>
    </row>
    <row r="130" spans="1:21">
      <c r="A130" s="1" t="s">
        <v>54</v>
      </c>
      <c r="B130" s="1"/>
      <c r="C130" s="1"/>
      <c r="D130" s="1">
        <f t="shared" ref="D130:D193" si="6">B130*C130/100</f>
        <v>0</v>
      </c>
      <c r="E130" s="1" t="s">
        <v>621</v>
      </c>
      <c r="F130" s="1" t="s">
        <v>620</v>
      </c>
      <c r="G130" s="6" t="s">
        <v>12527</v>
      </c>
      <c r="H130" s="1" t="s">
        <v>484</v>
      </c>
      <c r="I130" s="1" t="s">
        <v>622</v>
      </c>
      <c r="J130" s="1" t="s">
        <v>624</v>
      </c>
      <c r="K130" s="1" t="str">
        <f t="shared" ref="K130:K193" si="7">TEXT(J130,"YYYY")</f>
        <v>1995</v>
      </c>
      <c r="L130" s="1">
        <f t="shared" ref="L130:L193" si="8">H130-(TEXT(I130,"YYYY")-TEXT(J130,"YYYY"))</f>
        <v>26</v>
      </c>
      <c r="M130" s="1" t="s">
        <v>60</v>
      </c>
      <c r="N130" t="s">
        <v>53</v>
      </c>
      <c r="O130" s="1" t="s">
        <v>61</v>
      </c>
      <c r="P130" s="1" t="s">
        <v>206</v>
      </c>
      <c r="Q130" s="1" t="s">
        <v>136</v>
      </c>
      <c r="R130" s="1" t="s">
        <v>623</v>
      </c>
      <c r="S130" s="1"/>
      <c r="T130" s="1">
        <v>1</v>
      </c>
      <c r="U130" s="1" t="s">
        <v>53</v>
      </c>
    </row>
    <row r="131" spans="1:21">
      <c r="A131" s="1" t="s">
        <v>50</v>
      </c>
      <c r="B131" s="1" t="s">
        <v>58</v>
      </c>
      <c r="C131" s="1"/>
      <c r="D131" s="1">
        <f t="shared" si="6"/>
        <v>0</v>
      </c>
      <c r="E131" s="1" t="s">
        <v>2508</v>
      </c>
      <c r="F131" s="1" t="s">
        <v>2507</v>
      </c>
      <c r="G131" s="6" t="s">
        <v>12527</v>
      </c>
      <c r="H131" s="1" t="s">
        <v>351</v>
      </c>
      <c r="I131" s="1" t="s">
        <v>368</v>
      </c>
      <c r="J131" s="1" t="s">
        <v>2509</v>
      </c>
      <c r="K131" s="1" t="str">
        <f t="shared" si="7"/>
        <v>1995</v>
      </c>
      <c r="L131" s="1">
        <f t="shared" si="8"/>
        <v>32</v>
      </c>
      <c r="M131" s="1" t="s">
        <v>60</v>
      </c>
      <c r="N131" t="s">
        <v>53</v>
      </c>
      <c r="O131" s="1" t="s">
        <v>61</v>
      </c>
      <c r="P131" s="1"/>
      <c r="Q131" s="1"/>
      <c r="R131" s="1"/>
      <c r="S131" s="1" t="s">
        <v>354</v>
      </c>
      <c r="T131" s="1">
        <v>1</v>
      </c>
      <c r="U131" s="1"/>
    </row>
    <row r="132" spans="1:21">
      <c r="A132" s="1" t="s">
        <v>55</v>
      </c>
      <c r="B132" s="1"/>
      <c r="C132" s="1"/>
      <c r="D132" s="1">
        <f t="shared" si="6"/>
        <v>0</v>
      </c>
      <c r="E132" s="1" t="s">
        <v>6008</v>
      </c>
      <c r="F132" s="1" t="s">
        <v>6007</v>
      </c>
      <c r="G132" s="6" t="s">
        <v>12527</v>
      </c>
      <c r="H132" s="1" t="s">
        <v>256</v>
      </c>
      <c r="I132" s="1" t="s">
        <v>6004</v>
      </c>
      <c r="J132" s="1" t="s">
        <v>6009</v>
      </c>
      <c r="K132" s="1" t="str">
        <f t="shared" si="7"/>
        <v>1995</v>
      </c>
      <c r="L132" s="1">
        <f t="shared" si="8"/>
        <v>30</v>
      </c>
      <c r="M132" s="1" t="s">
        <v>60</v>
      </c>
      <c r="N132" t="s">
        <v>53</v>
      </c>
      <c r="O132" s="1" t="s">
        <v>61</v>
      </c>
      <c r="P132" s="1"/>
      <c r="Q132" s="1"/>
      <c r="R132" s="1" t="s">
        <v>805</v>
      </c>
      <c r="S132" s="1"/>
      <c r="T132" s="1">
        <v>2</v>
      </c>
      <c r="U132" s="1"/>
    </row>
    <row r="133" spans="1:21">
      <c r="A133" s="1" t="s">
        <v>50</v>
      </c>
      <c r="B133" s="1" t="s">
        <v>7339</v>
      </c>
      <c r="C133" s="1" t="s">
        <v>273</v>
      </c>
      <c r="D133" s="1">
        <f t="shared" si="6"/>
        <v>2.9</v>
      </c>
      <c r="E133" s="1" t="s">
        <v>2669</v>
      </c>
      <c r="F133" s="1" t="s">
        <v>7377</v>
      </c>
      <c r="G133" s="6" t="s">
        <v>12527</v>
      </c>
      <c r="H133" s="1" t="s">
        <v>63</v>
      </c>
      <c r="I133" s="1" t="s">
        <v>7378</v>
      </c>
      <c r="J133" s="1" t="s">
        <v>7379</v>
      </c>
      <c r="K133" s="1" t="str">
        <f t="shared" si="7"/>
        <v>1995</v>
      </c>
      <c r="L133" s="1">
        <f t="shared" si="8"/>
        <v>10</v>
      </c>
      <c r="M133" s="1" t="s">
        <v>60</v>
      </c>
      <c r="N133" t="s">
        <v>53</v>
      </c>
      <c r="O133" s="1" t="s">
        <v>61</v>
      </c>
      <c r="P133" s="1"/>
      <c r="Q133" s="1"/>
      <c r="R133" s="1"/>
      <c r="S133" s="1"/>
      <c r="T133" s="1">
        <v>2</v>
      </c>
      <c r="U133" s="1"/>
    </row>
    <row r="134" spans="1:21">
      <c r="A134" s="1" t="s">
        <v>55</v>
      </c>
      <c r="B134" s="1" t="s">
        <v>141</v>
      </c>
      <c r="C134" s="1" t="s">
        <v>500</v>
      </c>
      <c r="D134" s="1">
        <f t="shared" si="6"/>
        <v>0.16</v>
      </c>
      <c r="E134" s="1" t="s">
        <v>4237</v>
      </c>
      <c r="F134" s="1" t="s">
        <v>11698</v>
      </c>
      <c r="G134" s="6" t="s">
        <v>12527</v>
      </c>
      <c r="H134" s="1" t="s">
        <v>78</v>
      </c>
      <c r="I134" s="1" t="s">
        <v>5832</v>
      </c>
      <c r="J134" s="1" t="s">
        <v>6009</v>
      </c>
      <c r="K134" s="1" t="str">
        <f t="shared" si="7"/>
        <v>1995</v>
      </c>
      <c r="L134" s="1">
        <f t="shared" si="8"/>
        <v>8</v>
      </c>
      <c r="M134" s="1" t="s">
        <v>60</v>
      </c>
      <c r="N134" t="s">
        <v>53</v>
      </c>
      <c r="O134" s="1" t="s">
        <v>61</v>
      </c>
      <c r="P134" s="1"/>
      <c r="Q134" s="1"/>
      <c r="R134" s="1"/>
      <c r="S134" s="1" t="s">
        <v>3441</v>
      </c>
      <c r="T134" s="1">
        <v>2</v>
      </c>
      <c r="U134" s="1"/>
    </row>
    <row r="135" spans="1:21">
      <c r="A135" s="1" t="s">
        <v>50</v>
      </c>
      <c r="B135" s="1" t="s">
        <v>247</v>
      </c>
      <c r="C135" s="1"/>
      <c r="D135" s="1">
        <f t="shared" si="6"/>
        <v>0</v>
      </c>
      <c r="E135" s="1" t="s">
        <v>4379</v>
      </c>
      <c r="F135" s="1" t="s">
        <v>4378</v>
      </c>
      <c r="G135" s="6" t="s">
        <v>12527</v>
      </c>
      <c r="H135" s="1" t="s">
        <v>644</v>
      </c>
      <c r="I135" s="1" t="s">
        <v>1015</v>
      </c>
      <c r="J135" s="1" t="s">
        <v>4380</v>
      </c>
      <c r="K135" s="1" t="str">
        <f t="shared" si="7"/>
        <v>1995</v>
      </c>
      <c r="L135" s="1">
        <f t="shared" si="8"/>
        <v>12</v>
      </c>
      <c r="M135" s="1" t="s">
        <v>79</v>
      </c>
      <c r="O135" s="1" t="s">
        <v>61</v>
      </c>
      <c r="P135" s="1"/>
      <c r="Q135" s="1"/>
      <c r="R135" s="1"/>
      <c r="S135" s="1"/>
      <c r="T135" s="1">
        <v>2</v>
      </c>
      <c r="U135" s="1"/>
    </row>
    <row r="136" spans="1:21">
      <c r="A136" s="1" t="s">
        <v>54</v>
      </c>
      <c r="B136" s="1" t="s">
        <v>7322</v>
      </c>
      <c r="C136" s="1" t="s">
        <v>273</v>
      </c>
      <c r="D136" s="1">
        <f t="shared" si="6"/>
        <v>16.2</v>
      </c>
      <c r="E136" s="1" t="s">
        <v>2547</v>
      </c>
      <c r="F136" s="1" t="s">
        <v>7321</v>
      </c>
      <c r="G136" s="6" t="s">
        <v>12527</v>
      </c>
      <c r="H136" s="1" t="s">
        <v>310</v>
      </c>
      <c r="I136" s="1" t="s">
        <v>355</v>
      </c>
      <c r="J136" s="1" t="s">
        <v>7323</v>
      </c>
      <c r="K136" s="1" t="str">
        <f t="shared" si="7"/>
        <v>1995</v>
      </c>
      <c r="L136" s="1">
        <f t="shared" si="8"/>
        <v>25</v>
      </c>
      <c r="M136" s="1" t="s">
        <v>79</v>
      </c>
      <c r="O136" s="1" t="s">
        <v>61</v>
      </c>
      <c r="P136" s="1"/>
      <c r="Q136" s="1"/>
      <c r="R136" s="1"/>
      <c r="S136" s="1" t="s">
        <v>417</v>
      </c>
      <c r="T136" s="1">
        <v>2</v>
      </c>
      <c r="U136" s="1"/>
    </row>
    <row r="137" spans="1:21">
      <c r="A137" s="1" t="s">
        <v>53</v>
      </c>
      <c r="B137" s="1" t="s">
        <v>3946</v>
      </c>
      <c r="C137" s="1" t="s">
        <v>273</v>
      </c>
      <c r="D137" s="1">
        <f t="shared" si="6"/>
        <v>3.5</v>
      </c>
      <c r="E137" s="1" t="s">
        <v>2614</v>
      </c>
      <c r="F137" s="1" t="s">
        <v>7350</v>
      </c>
      <c r="G137" s="6" t="s">
        <v>12527</v>
      </c>
      <c r="H137" s="1" t="s">
        <v>809</v>
      </c>
      <c r="I137" s="1" t="s">
        <v>7340</v>
      </c>
      <c r="J137" s="1" t="s">
        <v>7351</v>
      </c>
      <c r="K137" s="1" t="str">
        <f t="shared" si="7"/>
        <v>1995</v>
      </c>
      <c r="L137" s="1">
        <f t="shared" si="8"/>
        <v>16</v>
      </c>
      <c r="M137" s="1" t="s">
        <v>60</v>
      </c>
      <c r="O137" s="1" t="s">
        <v>61</v>
      </c>
      <c r="P137" s="1"/>
      <c r="Q137" s="1"/>
      <c r="R137" s="1"/>
      <c r="S137" s="1" t="s">
        <v>427</v>
      </c>
      <c r="T137" s="1">
        <v>2</v>
      </c>
      <c r="U137" s="1"/>
    </row>
    <row r="138" spans="1:21">
      <c r="A138" s="1" t="s">
        <v>55</v>
      </c>
      <c r="B138" s="1" t="s">
        <v>8037</v>
      </c>
      <c r="C138" s="1"/>
      <c r="D138" s="1">
        <f t="shared" si="6"/>
        <v>0</v>
      </c>
      <c r="E138" s="1" t="s">
        <v>3480</v>
      </c>
      <c r="F138" s="1" t="s">
        <v>8601</v>
      </c>
      <c r="G138" s="6" t="s">
        <v>12527</v>
      </c>
      <c r="H138" s="1" t="s">
        <v>584</v>
      </c>
      <c r="I138" s="1" t="s">
        <v>2690</v>
      </c>
      <c r="J138" s="1" t="s">
        <v>6009</v>
      </c>
      <c r="K138" s="1" t="str">
        <f t="shared" si="7"/>
        <v>1995</v>
      </c>
      <c r="L138" s="1">
        <f t="shared" si="8"/>
        <v>17</v>
      </c>
      <c r="M138" s="1" t="s">
        <v>60</v>
      </c>
      <c r="O138" s="1" t="s">
        <v>61</v>
      </c>
      <c r="P138" s="1"/>
      <c r="Q138" s="1"/>
      <c r="R138" s="1"/>
      <c r="S138" s="1" t="s">
        <v>4893</v>
      </c>
      <c r="T138" s="1">
        <v>2</v>
      </c>
      <c r="U138" s="1"/>
    </row>
    <row r="139" spans="1:21">
      <c r="A139" s="1" t="s">
        <v>49</v>
      </c>
      <c r="B139" s="1" t="s">
        <v>2810</v>
      </c>
      <c r="C139" s="1" t="s">
        <v>136</v>
      </c>
      <c r="D139" s="1">
        <f t="shared" si="6"/>
        <v>0.2</v>
      </c>
      <c r="E139" s="1" t="s">
        <v>10184</v>
      </c>
      <c r="F139" s="1" t="s">
        <v>10185</v>
      </c>
      <c r="G139" s="6" t="s">
        <v>12527</v>
      </c>
      <c r="H139" s="1" t="s">
        <v>101</v>
      </c>
      <c r="I139" s="1" t="s">
        <v>3825</v>
      </c>
      <c r="J139" s="1" t="s">
        <v>10186</v>
      </c>
      <c r="K139" s="1" t="str">
        <f t="shared" si="7"/>
        <v>1995</v>
      </c>
      <c r="L139" s="1">
        <f t="shared" si="8"/>
        <v>21</v>
      </c>
      <c r="M139" s="1" t="s">
        <v>79</v>
      </c>
      <c r="O139" s="1" t="s">
        <v>102</v>
      </c>
      <c r="P139" s="1"/>
      <c r="Q139" s="1"/>
      <c r="R139" s="1"/>
      <c r="S139" s="1" t="s">
        <v>6678</v>
      </c>
      <c r="T139" s="1">
        <v>2</v>
      </c>
      <c r="U139" s="1"/>
    </row>
    <row r="140" spans="1:21">
      <c r="A140" s="1" t="s">
        <v>55</v>
      </c>
      <c r="B140" s="1" t="s">
        <v>99</v>
      </c>
      <c r="C140" s="1" t="s">
        <v>273</v>
      </c>
      <c r="D140" s="1">
        <f t="shared" si="6"/>
        <v>6</v>
      </c>
      <c r="E140" s="1" t="s">
        <v>3496</v>
      </c>
      <c r="F140" s="1" t="s">
        <v>3495</v>
      </c>
      <c r="G140" s="6" t="s">
        <v>12527</v>
      </c>
      <c r="H140" s="1" t="s">
        <v>809</v>
      </c>
      <c r="I140" s="1" t="s">
        <v>3497</v>
      </c>
      <c r="J140" s="1" t="s">
        <v>3498</v>
      </c>
      <c r="K140" s="1" t="str">
        <f t="shared" si="7"/>
        <v>1996</v>
      </c>
      <c r="L140" s="1">
        <f t="shared" si="8"/>
        <v>16</v>
      </c>
      <c r="M140" s="1" t="s">
        <v>60</v>
      </c>
      <c r="N140" t="s">
        <v>50</v>
      </c>
      <c r="O140" s="1" t="s">
        <v>61</v>
      </c>
      <c r="P140" s="1"/>
      <c r="Q140" s="1"/>
      <c r="R140" s="1"/>
      <c r="S140" s="1" t="s">
        <v>92</v>
      </c>
      <c r="T140" s="1">
        <v>2</v>
      </c>
      <c r="U140" s="1"/>
    </row>
    <row r="141" spans="1:21">
      <c r="A141" s="1" t="s">
        <v>53</v>
      </c>
      <c r="B141" s="1" t="s">
        <v>53</v>
      </c>
      <c r="C141" s="1" t="s">
        <v>382</v>
      </c>
      <c r="D141" s="1">
        <f t="shared" si="6"/>
        <v>1.4</v>
      </c>
      <c r="E141" s="1" t="s">
        <v>4298</v>
      </c>
      <c r="F141" s="1" t="s">
        <v>11679</v>
      </c>
      <c r="G141" s="6" t="s">
        <v>12527</v>
      </c>
      <c r="H141" s="1" t="s">
        <v>282</v>
      </c>
      <c r="I141" s="1" t="s">
        <v>11669</v>
      </c>
      <c r="J141" s="1" t="s">
        <v>5385</v>
      </c>
      <c r="K141" s="1" t="str">
        <f t="shared" si="7"/>
        <v>1996</v>
      </c>
      <c r="L141" s="1">
        <f t="shared" si="8"/>
        <v>23</v>
      </c>
      <c r="M141" s="1" t="s">
        <v>79</v>
      </c>
      <c r="N141" t="s">
        <v>50</v>
      </c>
      <c r="O141" s="1" t="s">
        <v>61</v>
      </c>
      <c r="P141" s="1"/>
      <c r="Q141" s="1"/>
      <c r="R141" s="1"/>
      <c r="S141" s="1" t="s">
        <v>417</v>
      </c>
      <c r="T141" s="1">
        <v>2</v>
      </c>
      <c r="U141" s="1"/>
    </row>
    <row r="142" spans="1:21">
      <c r="A142" s="1" t="s">
        <v>54</v>
      </c>
      <c r="B142" s="1" t="s">
        <v>2711</v>
      </c>
      <c r="C142" s="1" t="s">
        <v>273</v>
      </c>
      <c r="D142" s="1">
        <f t="shared" si="6"/>
        <v>1.2</v>
      </c>
      <c r="E142" s="1" t="s">
        <v>4723</v>
      </c>
      <c r="F142" s="1" t="s">
        <v>4722</v>
      </c>
      <c r="G142" s="6" t="s">
        <v>12527</v>
      </c>
      <c r="H142" s="1" t="s">
        <v>484</v>
      </c>
      <c r="I142" s="1" t="s">
        <v>3927</v>
      </c>
      <c r="J142" s="1" t="s">
        <v>4724</v>
      </c>
      <c r="K142" s="1" t="str">
        <f t="shared" si="7"/>
        <v>1996</v>
      </c>
      <c r="L142" s="1">
        <f t="shared" si="8"/>
        <v>28</v>
      </c>
      <c r="M142" s="1" t="s">
        <v>79</v>
      </c>
      <c r="N142" t="s">
        <v>53</v>
      </c>
      <c r="O142" s="1" t="s">
        <v>61</v>
      </c>
      <c r="P142" s="1"/>
      <c r="Q142" s="1"/>
      <c r="R142" s="1"/>
      <c r="S142" s="1"/>
      <c r="T142" s="1">
        <v>2</v>
      </c>
      <c r="U142" s="1"/>
    </row>
    <row r="143" spans="1:21">
      <c r="A143" s="1" t="s">
        <v>53</v>
      </c>
      <c r="B143" s="1" t="s">
        <v>4080</v>
      </c>
      <c r="C143" s="1" t="s">
        <v>273</v>
      </c>
      <c r="D143" s="1">
        <f t="shared" si="6"/>
        <v>5.4</v>
      </c>
      <c r="E143" s="1" t="s">
        <v>5178</v>
      </c>
      <c r="F143" s="1" t="s">
        <v>5177</v>
      </c>
      <c r="G143" s="6" t="s">
        <v>12527</v>
      </c>
      <c r="H143" s="1" t="s">
        <v>555</v>
      </c>
      <c r="I143" s="1" t="s">
        <v>5125</v>
      </c>
      <c r="J143" s="1" t="s">
        <v>5180</v>
      </c>
      <c r="K143" s="1" t="str">
        <f t="shared" si="7"/>
        <v>1996</v>
      </c>
      <c r="L143" s="1">
        <f t="shared" si="8"/>
        <v>20</v>
      </c>
      <c r="M143" s="1" t="s">
        <v>79</v>
      </c>
      <c r="N143" t="s">
        <v>53</v>
      </c>
      <c r="O143" s="1" t="s">
        <v>61</v>
      </c>
      <c r="P143" s="1"/>
      <c r="Q143" s="1"/>
      <c r="R143" s="1"/>
      <c r="S143" s="1" t="s">
        <v>5179</v>
      </c>
      <c r="T143" s="1">
        <v>2</v>
      </c>
      <c r="U143" s="1"/>
    </row>
    <row r="144" spans="1:21">
      <c r="A144" s="1" t="s">
        <v>50</v>
      </c>
      <c r="B144" s="1" t="s">
        <v>4027</v>
      </c>
      <c r="C144" s="1" t="s">
        <v>273</v>
      </c>
      <c r="D144" s="1">
        <f t="shared" si="6"/>
        <v>1.1000000000000001</v>
      </c>
      <c r="E144" s="1" t="s">
        <v>5199</v>
      </c>
      <c r="F144" s="1" t="s">
        <v>5198</v>
      </c>
      <c r="G144" s="6" t="s">
        <v>12527</v>
      </c>
      <c r="H144" s="1" t="s">
        <v>88</v>
      </c>
      <c r="I144" s="1" t="s">
        <v>1656</v>
      </c>
      <c r="J144" s="1" t="s">
        <v>5200</v>
      </c>
      <c r="K144" s="1" t="str">
        <f t="shared" si="7"/>
        <v>1996</v>
      </c>
      <c r="L144" s="1">
        <f t="shared" si="8"/>
        <v>8</v>
      </c>
      <c r="M144" s="1" t="s">
        <v>60</v>
      </c>
      <c r="N144" t="s">
        <v>53</v>
      </c>
      <c r="O144" s="1" t="s">
        <v>61</v>
      </c>
      <c r="P144" s="1"/>
      <c r="Q144" s="1"/>
      <c r="R144" s="1"/>
      <c r="S144" s="1"/>
      <c r="T144" s="1">
        <v>2</v>
      </c>
      <c r="U144" s="1"/>
    </row>
    <row r="145" spans="1:21">
      <c r="A145" s="1" t="s">
        <v>55</v>
      </c>
      <c r="B145" s="1" t="s">
        <v>116</v>
      </c>
      <c r="C145" s="1" t="s">
        <v>273</v>
      </c>
      <c r="D145" s="1">
        <f t="shared" si="6"/>
        <v>5</v>
      </c>
      <c r="E145" s="1" t="s">
        <v>5278</v>
      </c>
      <c r="F145" s="1" t="s">
        <v>5366</v>
      </c>
      <c r="G145" s="6" t="s">
        <v>12527</v>
      </c>
      <c r="H145" s="1" t="s">
        <v>101</v>
      </c>
      <c r="I145" s="1" t="s">
        <v>5342</v>
      </c>
      <c r="J145" s="1" t="s">
        <v>5367</v>
      </c>
      <c r="K145" s="1" t="str">
        <f t="shared" si="7"/>
        <v>1996</v>
      </c>
      <c r="L145" s="1">
        <f t="shared" si="8"/>
        <v>18</v>
      </c>
      <c r="M145" s="1" t="s">
        <v>79</v>
      </c>
      <c r="N145" t="s">
        <v>53</v>
      </c>
      <c r="O145" s="1" t="s">
        <v>61</v>
      </c>
      <c r="P145" s="1"/>
      <c r="Q145" s="1"/>
      <c r="R145" s="1"/>
      <c r="S145" s="1"/>
      <c r="T145" s="1">
        <v>2</v>
      </c>
      <c r="U145" s="1"/>
    </row>
    <row r="146" spans="1:21">
      <c r="A146" s="1" t="s">
        <v>49</v>
      </c>
      <c r="B146" s="1" t="s">
        <v>50</v>
      </c>
      <c r="C146" s="1" t="s">
        <v>273</v>
      </c>
      <c r="D146" s="1">
        <f t="shared" si="6"/>
        <v>1</v>
      </c>
      <c r="E146" s="1" t="s">
        <v>5384</v>
      </c>
      <c r="F146" s="1" t="s">
        <v>5383</v>
      </c>
      <c r="G146" s="6" t="s">
        <v>12527</v>
      </c>
      <c r="H146" s="1" t="s">
        <v>436</v>
      </c>
      <c r="I146" s="1" t="s">
        <v>465</v>
      </c>
      <c r="J146" s="1" t="s">
        <v>5385</v>
      </c>
      <c r="K146" s="1" t="str">
        <f t="shared" si="7"/>
        <v>1996</v>
      </c>
      <c r="L146" s="1">
        <f t="shared" si="8"/>
        <v>39</v>
      </c>
      <c r="M146" s="1" t="s">
        <v>60</v>
      </c>
      <c r="N146" t="s">
        <v>53</v>
      </c>
      <c r="O146" s="1" t="s">
        <v>61</v>
      </c>
      <c r="P146" s="1"/>
      <c r="Q146" s="1"/>
      <c r="R146" s="1"/>
      <c r="S146" s="1" t="s">
        <v>354</v>
      </c>
      <c r="T146" s="1">
        <v>1</v>
      </c>
      <c r="U146" s="1"/>
    </row>
    <row r="147" spans="1:21">
      <c r="A147" s="1" t="s">
        <v>55</v>
      </c>
      <c r="B147" s="1" t="s">
        <v>176</v>
      </c>
      <c r="C147" s="1" t="s">
        <v>293</v>
      </c>
      <c r="D147" s="1">
        <f t="shared" si="6"/>
        <v>0.58799999999999997</v>
      </c>
      <c r="E147" s="1" t="s">
        <v>4706</v>
      </c>
      <c r="F147" s="1" t="s">
        <v>6188</v>
      </c>
      <c r="G147" s="6" t="s">
        <v>12527</v>
      </c>
      <c r="H147" s="1" t="s">
        <v>310</v>
      </c>
      <c r="I147" s="1" t="s">
        <v>6163</v>
      </c>
      <c r="J147" s="1" t="s">
        <v>6189</v>
      </c>
      <c r="K147" s="1" t="str">
        <f t="shared" si="7"/>
        <v>1996</v>
      </c>
      <c r="L147" s="1">
        <f t="shared" si="8"/>
        <v>25</v>
      </c>
      <c r="M147" s="1" t="s">
        <v>79</v>
      </c>
      <c r="N147" t="s">
        <v>53</v>
      </c>
      <c r="O147" s="1" t="s">
        <v>61</v>
      </c>
      <c r="P147" s="1"/>
      <c r="Q147" s="1"/>
      <c r="R147" s="1"/>
      <c r="S147" s="1" t="s">
        <v>226</v>
      </c>
      <c r="T147" s="1">
        <v>2</v>
      </c>
      <c r="U147" s="1" t="s">
        <v>55</v>
      </c>
    </row>
    <row r="148" spans="1:21">
      <c r="A148" s="1" t="s">
        <v>54</v>
      </c>
      <c r="B148" s="1" t="s">
        <v>141</v>
      </c>
      <c r="C148" s="1" t="s">
        <v>293</v>
      </c>
      <c r="D148" s="1">
        <f t="shared" si="6"/>
        <v>0.19600000000000001</v>
      </c>
      <c r="E148" s="1" t="s">
        <v>6205</v>
      </c>
      <c r="F148" s="1" t="s">
        <v>6204</v>
      </c>
      <c r="G148" s="6" t="s">
        <v>12527</v>
      </c>
      <c r="H148" s="1" t="s">
        <v>436</v>
      </c>
      <c r="I148" s="1" t="s">
        <v>6185</v>
      </c>
      <c r="J148" s="1" t="s">
        <v>5385</v>
      </c>
      <c r="K148" s="1" t="str">
        <f t="shared" si="7"/>
        <v>1996</v>
      </c>
      <c r="L148" s="1">
        <f t="shared" si="8"/>
        <v>39</v>
      </c>
      <c r="M148" s="1" t="s">
        <v>79</v>
      </c>
      <c r="N148" t="s">
        <v>53</v>
      </c>
      <c r="O148" s="1" t="s">
        <v>61</v>
      </c>
      <c r="P148" s="1"/>
      <c r="Q148" s="1"/>
      <c r="R148" s="1"/>
      <c r="S148" s="1" t="s">
        <v>3523</v>
      </c>
      <c r="T148" s="1">
        <v>2</v>
      </c>
      <c r="U148" s="1" t="s">
        <v>55</v>
      </c>
    </row>
    <row r="149" spans="1:21">
      <c r="A149" s="1" t="s">
        <v>50</v>
      </c>
      <c r="B149" s="1" t="s">
        <v>5958</v>
      </c>
      <c r="C149" s="1" t="s">
        <v>273</v>
      </c>
      <c r="D149" s="1">
        <f t="shared" si="6"/>
        <v>5.5</v>
      </c>
      <c r="E149" s="1" t="s">
        <v>4833</v>
      </c>
      <c r="F149" s="1" t="s">
        <v>6550</v>
      </c>
      <c r="G149" s="6" t="s">
        <v>12527</v>
      </c>
      <c r="H149" s="1" t="s">
        <v>118</v>
      </c>
      <c r="I149" s="1" t="s">
        <v>6544</v>
      </c>
      <c r="J149" s="1" t="s">
        <v>6551</v>
      </c>
      <c r="K149" s="1" t="str">
        <f t="shared" si="7"/>
        <v>1996</v>
      </c>
      <c r="L149" s="1">
        <f t="shared" si="8"/>
        <v>5</v>
      </c>
      <c r="M149" s="1" t="s">
        <v>60</v>
      </c>
      <c r="N149" t="s">
        <v>53</v>
      </c>
      <c r="O149" s="1" t="s">
        <v>61</v>
      </c>
      <c r="P149" s="1"/>
      <c r="Q149" s="1"/>
      <c r="R149" s="1"/>
      <c r="S149" s="1" t="s">
        <v>3517</v>
      </c>
      <c r="T149" s="1">
        <v>2</v>
      </c>
      <c r="U149" s="1"/>
    </row>
    <row r="150" spans="1:21">
      <c r="A150" s="1" t="s">
        <v>55</v>
      </c>
      <c r="B150" s="1" t="s">
        <v>53</v>
      </c>
      <c r="C150" s="1" t="s">
        <v>273</v>
      </c>
      <c r="D150" s="1">
        <f t="shared" si="6"/>
        <v>2</v>
      </c>
      <c r="E150" s="1" t="s">
        <v>4903</v>
      </c>
      <c r="F150" s="1" t="s">
        <v>6646</v>
      </c>
      <c r="G150" s="6" t="s">
        <v>12527</v>
      </c>
      <c r="H150" s="1" t="s">
        <v>584</v>
      </c>
      <c r="I150" s="1" t="s">
        <v>352</v>
      </c>
      <c r="J150" s="1" t="s">
        <v>6647</v>
      </c>
      <c r="K150" s="1" t="str">
        <f t="shared" si="7"/>
        <v>1996</v>
      </c>
      <c r="L150" s="1">
        <f t="shared" si="8"/>
        <v>17</v>
      </c>
      <c r="M150" s="1" t="s">
        <v>79</v>
      </c>
      <c r="N150" t="s">
        <v>53</v>
      </c>
      <c r="O150" s="1" t="s">
        <v>61</v>
      </c>
      <c r="P150" s="1"/>
      <c r="Q150" s="1"/>
      <c r="R150" s="1"/>
      <c r="S150" s="1" t="s">
        <v>526</v>
      </c>
      <c r="T150" s="1">
        <v>2</v>
      </c>
      <c r="U150" s="1" t="s">
        <v>55</v>
      </c>
    </row>
    <row r="151" spans="1:21">
      <c r="A151" s="1" t="s">
        <v>54</v>
      </c>
      <c r="B151" s="1"/>
      <c r="C151" s="1"/>
      <c r="D151" s="1">
        <f t="shared" si="6"/>
        <v>0</v>
      </c>
      <c r="E151" s="1" t="s">
        <v>6972</v>
      </c>
      <c r="F151" s="1" t="s">
        <v>6971</v>
      </c>
      <c r="G151" s="6" t="s">
        <v>12527</v>
      </c>
      <c r="H151" s="1" t="s">
        <v>78</v>
      </c>
      <c r="I151" s="1" t="s">
        <v>6973</v>
      </c>
      <c r="J151" s="1" t="s">
        <v>5385</v>
      </c>
      <c r="K151" s="1" t="str">
        <f t="shared" si="7"/>
        <v>1996</v>
      </c>
      <c r="L151" s="1">
        <f t="shared" si="8"/>
        <v>10</v>
      </c>
      <c r="M151" s="1" t="s">
        <v>60</v>
      </c>
      <c r="N151" t="s">
        <v>53</v>
      </c>
      <c r="O151" s="1" t="s">
        <v>61</v>
      </c>
      <c r="P151" s="1"/>
      <c r="Q151" s="1"/>
      <c r="R151" s="1"/>
      <c r="S151" s="1" t="s">
        <v>3261</v>
      </c>
      <c r="T151" s="1">
        <v>2</v>
      </c>
      <c r="U151" s="1"/>
    </row>
    <row r="152" spans="1:21">
      <c r="A152" s="1" t="s">
        <v>55</v>
      </c>
      <c r="B152" s="1" t="s">
        <v>141</v>
      </c>
      <c r="C152" s="1" t="s">
        <v>273</v>
      </c>
      <c r="D152" s="1">
        <f t="shared" si="6"/>
        <v>0.2</v>
      </c>
      <c r="E152" s="1" t="s">
        <v>4020</v>
      </c>
      <c r="F152" s="1" t="s">
        <v>7033</v>
      </c>
      <c r="G152" s="6" t="s">
        <v>12527</v>
      </c>
      <c r="H152" s="1" t="s">
        <v>101</v>
      </c>
      <c r="I152" s="1" t="s">
        <v>7034</v>
      </c>
      <c r="J152" s="1" t="s">
        <v>6189</v>
      </c>
      <c r="K152" s="1" t="str">
        <f t="shared" si="7"/>
        <v>1996</v>
      </c>
      <c r="L152" s="1">
        <f t="shared" si="8"/>
        <v>19</v>
      </c>
      <c r="M152" s="1" t="s">
        <v>79</v>
      </c>
      <c r="N152" t="s">
        <v>53</v>
      </c>
      <c r="O152" s="1" t="s">
        <v>61</v>
      </c>
      <c r="P152" s="1"/>
      <c r="Q152" s="1"/>
      <c r="R152" s="1"/>
      <c r="S152" s="1" t="s">
        <v>4893</v>
      </c>
      <c r="T152" s="1">
        <v>2</v>
      </c>
      <c r="U152" s="1" t="s">
        <v>55</v>
      </c>
    </row>
    <row r="153" spans="1:21">
      <c r="A153" s="1" t="s">
        <v>55</v>
      </c>
      <c r="B153" s="1"/>
      <c r="C153" s="1"/>
      <c r="D153" s="1">
        <f t="shared" si="6"/>
        <v>0</v>
      </c>
      <c r="E153" s="1" t="s">
        <v>4623</v>
      </c>
      <c r="F153" s="1" t="s">
        <v>7786</v>
      </c>
      <c r="G153" s="6" t="s">
        <v>12527</v>
      </c>
      <c r="H153" s="1" t="s">
        <v>78</v>
      </c>
      <c r="I153" s="1" t="s">
        <v>174</v>
      </c>
      <c r="J153" s="1" t="s">
        <v>7788</v>
      </c>
      <c r="K153" s="1" t="str">
        <f t="shared" si="7"/>
        <v>1996</v>
      </c>
      <c r="L153" s="1">
        <f t="shared" si="8"/>
        <v>9</v>
      </c>
      <c r="M153" s="1" t="s">
        <v>60</v>
      </c>
      <c r="N153" t="s">
        <v>53</v>
      </c>
      <c r="O153" s="1" t="s">
        <v>61</v>
      </c>
      <c r="P153" s="1"/>
      <c r="Q153" s="1"/>
      <c r="R153" s="1"/>
      <c r="S153" s="1" t="s">
        <v>7787</v>
      </c>
      <c r="T153" s="1">
        <v>1</v>
      </c>
      <c r="U153" s="1"/>
    </row>
    <row r="154" spans="1:21">
      <c r="A154" s="1" t="s">
        <v>54</v>
      </c>
      <c r="B154" s="1" t="s">
        <v>54</v>
      </c>
      <c r="C154" s="1" t="s">
        <v>273</v>
      </c>
      <c r="D154" s="1">
        <f t="shared" si="6"/>
        <v>3</v>
      </c>
      <c r="E154" s="1" t="s">
        <v>4627</v>
      </c>
      <c r="F154" s="1" t="s">
        <v>7789</v>
      </c>
      <c r="G154" s="6" t="s">
        <v>12527</v>
      </c>
      <c r="H154" s="1" t="s">
        <v>136</v>
      </c>
      <c r="I154" s="1" t="s">
        <v>3137</v>
      </c>
      <c r="J154" s="1" t="s">
        <v>7788</v>
      </c>
      <c r="K154" s="1" t="str">
        <f t="shared" si="7"/>
        <v>1996</v>
      </c>
      <c r="L154" s="1">
        <f t="shared" si="8"/>
        <v>30</v>
      </c>
      <c r="M154" s="1" t="s">
        <v>60</v>
      </c>
      <c r="N154" t="s">
        <v>53</v>
      </c>
      <c r="O154" s="1" t="s">
        <v>61</v>
      </c>
      <c r="P154" s="1"/>
      <c r="Q154" s="1"/>
      <c r="R154" s="1"/>
      <c r="S154" s="1"/>
      <c r="T154" s="1">
        <v>2</v>
      </c>
      <c r="U154" s="1"/>
    </row>
    <row r="155" spans="1:21">
      <c r="A155" s="1" t="s">
        <v>55</v>
      </c>
      <c r="B155" s="1" t="s">
        <v>2760</v>
      </c>
      <c r="C155" s="1" t="s">
        <v>273</v>
      </c>
      <c r="D155" s="1">
        <f t="shared" si="6"/>
        <v>7.5</v>
      </c>
      <c r="E155" s="1" t="s">
        <v>4216</v>
      </c>
      <c r="F155" s="1" t="s">
        <v>8096</v>
      </c>
      <c r="G155" s="6" t="s">
        <v>12527</v>
      </c>
      <c r="H155" s="1" t="s">
        <v>484</v>
      </c>
      <c r="I155" s="1" t="s">
        <v>8097</v>
      </c>
      <c r="J155" s="1" t="s">
        <v>5385</v>
      </c>
      <c r="K155" s="1" t="str">
        <f t="shared" si="7"/>
        <v>1996</v>
      </c>
      <c r="L155" s="1">
        <f t="shared" si="8"/>
        <v>28</v>
      </c>
      <c r="M155" s="1" t="s">
        <v>60</v>
      </c>
      <c r="N155" t="s">
        <v>53</v>
      </c>
      <c r="O155" s="1" t="s">
        <v>102</v>
      </c>
      <c r="P155" s="1"/>
      <c r="Q155" s="1"/>
      <c r="R155" s="1"/>
      <c r="S155" s="1" t="s">
        <v>3261</v>
      </c>
      <c r="T155" s="1">
        <v>1</v>
      </c>
      <c r="U155" s="1"/>
    </row>
    <row r="156" spans="1:21">
      <c r="A156" s="1" t="s">
        <v>50</v>
      </c>
      <c r="B156" s="1" t="s">
        <v>148</v>
      </c>
      <c r="C156" s="1" t="s">
        <v>958</v>
      </c>
      <c r="D156" s="1">
        <f t="shared" si="6"/>
        <v>1.35</v>
      </c>
      <c r="E156" s="1" t="s">
        <v>9540</v>
      </c>
      <c r="F156" s="1" t="s">
        <v>9538</v>
      </c>
      <c r="G156" s="6" t="s">
        <v>12527</v>
      </c>
      <c r="H156" s="1" t="s">
        <v>644</v>
      </c>
      <c r="I156" s="1" t="s">
        <v>9524</v>
      </c>
      <c r="J156" s="1" t="s">
        <v>9541</v>
      </c>
      <c r="K156" s="1" t="str">
        <f t="shared" si="7"/>
        <v>1996</v>
      </c>
      <c r="L156" s="1">
        <f t="shared" si="8"/>
        <v>18</v>
      </c>
      <c r="M156" s="1" t="s">
        <v>60</v>
      </c>
      <c r="N156" t="s">
        <v>53</v>
      </c>
      <c r="O156" s="1" t="s">
        <v>61</v>
      </c>
      <c r="P156" s="1"/>
      <c r="Q156" s="1"/>
      <c r="R156" s="1"/>
      <c r="S156" s="1" t="s">
        <v>526</v>
      </c>
      <c r="T156" s="1">
        <v>1</v>
      </c>
      <c r="U156" s="1"/>
    </row>
    <row r="157" spans="1:21">
      <c r="A157" s="1" t="s">
        <v>54</v>
      </c>
      <c r="B157" s="1" t="s">
        <v>583</v>
      </c>
      <c r="C157" s="1" t="s">
        <v>273</v>
      </c>
      <c r="D157" s="1">
        <f t="shared" si="6"/>
        <v>22</v>
      </c>
      <c r="E157" s="1" t="s">
        <v>2122</v>
      </c>
      <c r="F157" s="1" t="s">
        <v>8826</v>
      </c>
      <c r="G157" s="6" t="s">
        <v>12527</v>
      </c>
      <c r="H157" s="1" t="s">
        <v>464</v>
      </c>
      <c r="I157" s="1" t="s">
        <v>8821</v>
      </c>
      <c r="J157" s="1" t="s">
        <v>5385</v>
      </c>
      <c r="K157" s="1" t="str">
        <f t="shared" si="7"/>
        <v>1996</v>
      </c>
      <c r="L157" s="1">
        <f t="shared" si="8"/>
        <v>13</v>
      </c>
      <c r="M157" s="1" t="s">
        <v>79</v>
      </c>
      <c r="N157" t="s">
        <v>53</v>
      </c>
      <c r="O157" s="1" t="s">
        <v>61</v>
      </c>
      <c r="P157" s="1"/>
      <c r="Q157" s="1"/>
      <c r="R157" s="1"/>
      <c r="S157" s="1" t="s">
        <v>226</v>
      </c>
      <c r="T157" s="1">
        <v>2</v>
      </c>
      <c r="U157" s="1"/>
    </row>
    <row r="158" spans="1:21">
      <c r="A158" s="1" t="s">
        <v>55</v>
      </c>
      <c r="B158" s="1" t="s">
        <v>6899</v>
      </c>
      <c r="C158" s="1" t="s">
        <v>273</v>
      </c>
      <c r="D158" s="1">
        <f t="shared" si="6"/>
        <v>2.2000000000000002</v>
      </c>
      <c r="E158" s="1" t="s">
        <v>11691</v>
      </c>
      <c r="F158" s="1" t="s">
        <v>11690</v>
      </c>
      <c r="G158" s="6" t="s">
        <v>12527</v>
      </c>
      <c r="H158" s="1" t="s">
        <v>282</v>
      </c>
      <c r="I158" s="1" t="s">
        <v>11685</v>
      </c>
      <c r="J158" s="1" t="s">
        <v>11692</v>
      </c>
      <c r="K158" s="1" t="str">
        <f t="shared" si="7"/>
        <v>1996</v>
      </c>
      <c r="L158" s="1">
        <f t="shared" si="8"/>
        <v>23</v>
      </c>
      <c r="M158" s="1" t="s">
        <v>60</v>
      </c>
      <c r="N158" t="s">
        <v>53</v>
      </c>
      <c r="O158" s="1" t="s">
        <v>61</v>
      </c>
      <c r="P158" s="1"/>
      <c r="Q158" s="1"/>
      <c r="R158" s="1"/>
      <c r="S158" s="1"/>
      <c r="T158" s="1">
        <v>1</v>
      </c>
      <c r="U158" s="1"/>
    </row>
    <row r="159" spans="1:21">
      <c r="A159" s="1" t="s">
        <v>55</v>
      </c>
      <c r="B159" s="1" t="s">
        <v>472</v>
      </c>
      <c r="C159" s="1" t="s">
        <v>273</v>
      </c>
      <c r="D159" s="1">
        <f t="shared" si="6"/>
        <v>0.5</v>
      </c>
      <c r="E159" s="1" t="s">
        <v>4670</v>
      </c>
      <c r="F159" s="1" t="s">
        <v>6156</v>
      </c>
      <c r="G159" s="6" t="s">
        <v>12527</v>
      </c>
      <c r="H159" s="1" t="s">
        <v>644</v>
      </c>
      <c r="I159" s="1" t="s">
        <v>5632</v>
      </c>
      <c r="J159" s="1" t="s">
        <v>6157</v>
      </c>
      <c r="K159" s="1" t="str">
        <f t="shared" si="7"/>
        <v>1996</v>
      </c>
      <c r="L159" s="1">
        <f t="shared" si="8"/>
        <v>15</v>
      </c>
      <c r="M159" s="1" t="s">
        <v>60</v>
      </c>
      <c r="N159" t="s">
        <v>55</v>
      </c>
      <c r="O159" s="1" t="s">
        <v>61</v>
      </c>
      <c r="P159" s="1"/>
      <c r="Q159" s="1"/>
      <c r="R159" s="1"/>
      <c r="S159" s="1" t="s">
        <v>405</v>
      </c>
      <c r="T159" s="1">
        <v>2</v>
      </c>
      <c r="U159" s="1" t="s">
        <v>55</v>
      </c>
    </row>
    <row r="160" spans="1:21">
      <c r="A160" s="1" t="s">
        <v>55</v>
      </c>
      <c r="B160" s="1" t="s">
        <v>108</v>
      </c>
      <c r="C160" s="1"/>
      <c r="D160" s="1">
        <f t="shared" si="6"/>
        <v>0</v>
      </c>
      <c r="E160" s="1" t="s">
        <v>4646</v>
      </c>
      <c r="F160" s="1" t="s">
        <v>7797</v>
      </c>
      <c r="G160" s="6" t="s">
        <v>12527</v>
      </c>
      <c r="H160" s="1" t="s">
        <v>436</v>
      </c>
      <c r="I160" s="1" t="s">
        <v>7798</v>
      </c>
      <c r="J160" s="1" t="s">
        <v>7788</v>
      </c>
      <c r="K160" s="1" t="str">
        <f t="shared" si="7"/>
        <v>1996</v>
      </c>
      <c r="L160" s="1">
        <f t="shared" si="8"/>
        <v>39</v>
      </c>
      <c r="M160" s="1" t="s">
        <v>79</v>
      </c>
      <c r="O160" s="1" t="s">
        <v>61</v>
      </c>
      <c r="P160" s="1"/>
      <c r="Q160" s="1"/>
      <c r="R160" s="1"/>
      <c r="S160" s="1"/>
      <c r="T160" s="1">
        <v>2</v>
      </c>
      <c r="U160" s="1"/>
    </row>
    <row r="161" spans="1:21">
      <c r="A161" s="1" t="s">
        <v>54</v>
      </c>
      <c r="B161" s="1"/>
      <c r="C161" s="1"/>
      <c r="D161" s="1">
        <f t="shared" si="6"/>
        <v>0</v>
      </c>
      <c r="E161" s="1" t="s">
        <v>3244</v>
      </c>
      <c r="F161" s="1" t="s">
        <v>3243</v>
      </c>
      <c r="G161" s="6" t="s">
        <v>12527</v>
      </c>
      <c r="H161" s="1" t="s">
        <v>219</v>
      </c>
      <c r="I161" s="1" t="s">
        <v>1741</v>
      </c>
      <c r="J161" s="1" t="s">
        <v>3245</v>
      </c>
      <c r="K161" s="1" t="str">
        <f t="shared" si="7"/>
        <v>1997</v>
      </c>
      <c r="L161" s="1">
        <f t="shared" si="8"/>
        <v>40</v>
      </c>
      <c r="M161" s="1" t="s">
        <v>79</v>
      </c>
      <c r="N161" t="s">
        <v>50</v>
      </c>
      <c r="O161" s="1" t="s">
        <v>61</v>
      </c>
      <c r="P161" s="1"/>
      <c r="Q161" s="1"/>
      <c r="R161" s="1"/>
      <c r="S161" s="1" t="s">
        <v>354</v>
      </c>
      <c r="T161" s="1">
        <v>1</v>
      </c>
      <c r="U161" s="1"/>
    </row>
    <row r="162" spans="1:21">
      <c r="A162" s="1" t="s">
        <v>49</v>
      </c>
      <c r="B162" s="1"/>
      <c r="C162" s="1"/>
      <c r="D162" s="1">
        <f t="shared" si="6"/>
        <v>0</v>
      </c>
      <c r="E162" s="1" t="s">
        <v>4333</v>
      </c>
      <c r="F162" s="1" t="s">
        <v>4332</v>
      </c>
      <c r="G162" s="6" t="s">
        <v>12527</v>
      </c>
      <c r="H162" s="1" t="s">
        <v>282</v>
      </c>
      <c r="I162" s="1" t="s">
        <v>4324</v>
      </c>
      <c r="J162" s="1" t="s">
        <v>3167</v>
      </c>
      <c r="K162" s="1" t="str">
        <f t="shared" si="7"/>
        <v>1997</v>
      </c>
      <c r="L162" s="1">
        <f t="shared" si="8"/>
        <v>23</v>
      </c>
      <c r="M162" s="1" t="s">
        <v>60</v>
      </c>
      <c r="N162" t="s">
        <v>50</v>
      </c>
      <c r="O162" s="1" t="s">
        <v>61</v>
      </c>
      <c r="P162" s="1"/>
      <c r="Q162" s="1"/>
      <c r="R162" s="1"/>
      <c r="S162" s="1" t="s">
        <v>3345</v>
      </c>
      <c r="T162" s="1">
        <v>1</v>
      </c>
      <c r="U162" s="1"/>
    </row>
    <row r="163" spans="1:21">
      <c r="A163" s="1" t="s">
        <v>50</v>
      </c>
      <c r="B163" s="1"/>
      <c r="C163" s="1"/>
      <c r="D163" s="1">
        <f t="shared" si="6"/>
        <v>0</v>
      </c>
      <c r="E163" s="1" t="s">
        <v>4469</v>
      </c>
      <c r="F163" s="1" t="s">
        <v>4468</v>
      </c>
      <c r="G163" s="6" t="s">
        <v>12527</v>
      </c>
      <c r="H163" s="1" t="s">
        <v>375</v>
      </c>
      <c r="I163" s="1" t="s">
        <v>4372</v>
      </c>
      <c r="J163" s="1" t="s">
        <v>3167</v>
      </c>
      <c r="K163" s="1" t="str">
        <f t="shared" si="7"/>
        <v>1997</v>
      </c>
      <c r="L163" s="1">
        <f t="shared" si="8"/>
        <v>36</v>
      </c>
      <c r="M163" s="1" t="s">
        <v>60</v>
      </c>
      <c r="N163" t="s">
        <v>50</v>
      </c>
      <c r="O163" s="1" t="s">
        <v>61</v>
      </c>
      <c r="P163" s="1"/>
      <c r="Q163" s="1"/>
      <c r="R163" s="1"/>
      <c r="S163" s="1" t="s">
        <v>940</v>
      </c>
      <c r="T163" s="1">
        <v>1</v>
      </c>
      <c r="U163" s="1"/>
    </row>
    <row r="164" spans="1:21">
      <c r="A164" s="1" t="s">
        <v>50</v>
      </c>
      <c r="B164" s="1" t="s">
        <v>5930</v>
      </c>
      <c r="C164" s="1" t="s">
        <v>273</v>
      </c>
      <c r="D164" s="1">
        <f t="shared" si="6"/>
        <v>10.3</v>
      </c>
      <c r="E164" s="1" t="s">
        <v>5929</v>
      </c>
      <c r="F164" s="1" t="s">
        <v>5928</v>
      </c>
      <c r="G164" s="6" t="s">
        <v>12527</v>
      </c>
      <c r="H164" s="1" t="s">
        <v>1343</v>
      </c>
      <c r="I164" s="1" t="s">
        <v>2822</v>
      </c>
      <c r="J164" s="1" t="s">
        <v>3167</v>
      </c>
      <c r="K164" s="1" t="str">
        <f t="shared" si="7"/>
        <v>1997</v>
      </c>
      <c r="L164" s="1">
        <f t="shared" si="8"/>
        <v>21</v>
      </c>
      <c r="M164" s="1" t="s">
        <v>79</v>
      </c>
      <c r="N164" t="s">
        <v>50</v>
      </c>
      <c r="O164" s="1" t="s">
        <v>61</v>
      </c>
      <c r="P164" s="1"/>
      <c r="Q164" s="1"/>
      <c r="R164" s="1"/>
      <c r="S164" s="1" t="s">
        <v>940</v>
      </c>
      <c r="T164" s="1">
        <v>2</v>
      </c>
      <c r="U164" s="1" t="s">
        <v>55</v>
      </c>
    </row>
    <row r="165" spans="1:21">
      <c r="A165" s="1" t="s">
        <v>50</v>
      </c>
      <c r="B165" s="1" t="s">
        <v>53</v>
      </c>
      <c r="C165" s="1" t="s">
        <v>273</v>
      </c>
      <c r="D165" s="1">
        <f t="shared" si="6"/>
        <v>2</v>
      </c>
      <c r="E165" s="1" t="s">
        <v>12008</v>
      </c>
      <c r="F165" s="1" t="s">
        <v>12007</v>
      </c>
      <c r="G165" s="6" t="s">
        <v>12525</v>
      </c>
      <c r="H165" s="1" t="s">
        <v>644</v>
      </c>
      <c r="I165" s="1" t="s">
        <v>11990</v>
      </c>
      <c r="J165" s="1" t="s">
        <v>12009</v>
      </c>
      <c r="K165" s="1" t="str">
        <f t="shared" si="7"/>
        <v>1997</v>
      </c>
      <c r="L165" s="1">
        <f t="shared" si="8"/>
        <v>12</v>
      </c>
      <c r="M165" s="1" t="s">
        <v>79</v>
      </c>
      <c r="N165" t="s">
        <v>50</v>
      </c>
      <c r="O165" s="1" t="s">
        <v>61</v>
      </c>
      <c r="P165" s="1" t="s">
        <v>179</v>
      </c>
      <c r="Q165" s="1" t="s">
        <v>382</v>
      </c>
      <c r="R165" s="1" t="s">
        <v>383</v>
      </c>
      <c r="S165" s="1"/>
      <c r="T165" s="1">
        <v>2</v>
      </c>
      <c r="U165" s="1"/>
    </row>
    <row r="166" spans="1:21">
      <c r="A166" s="1" t="s">
        <v>55</v>
      </c>
      <c r="B166" s="1"/>
      <c r="C166" s="1"/>
      <c r="D166" s="1">
        <f t="shared" si="6"/>
        <v>0</v>
      </c>
      <c r="E166" s="1" t="s">
        <v>3157</v>
      </c>
      <c r="F166" s="1" t="s">
        <v>3156</v>
      </c>
      <c r="G166" s="6" t="s">
        <v>12527</v>
      </c>
      <c r="H166" s="1" t="s">
        <v>189</v>
      </c>
      <c r="I166" s="1" t="s">
        <v>223</v>
      </c>
      <c r="J166" s="1" t="s">
        <v>3158</v>
      </c>
      <c r="K166" s="1" t="str">
        <f t="shared" si="7"/>
        <v>1997</v>
      </c>
      <c r="L166" s="1">
        <f t="shared" si="8"/>
        <v>27</v>
      </c>
      <c r="M166" s="1" t="s">
        <v>60</v>
      </c>
      <c r="N166" t="s">
        <v>53</v>
      </c>
      <c r="O166" s="1" t="s">
        <v>61</v>
      </c>
      <c r="P166" s="1"/>
      <c r="Q166" s="1"/>
      <c r="R166" s="1"/>
      <c r="S166" s="1" t="s">
        <v>114</v>
      </c>
      <c r="T166" s="1">
        <v>2</v>
      </c>
      <c r="U166" s="1"/>
    </row>
    <row r="167" spans="1:21">
      <c r="A167" s="1" t="s">
        <v>50</v>
      </c>
      <c r="B167" s="1"/>
      <c r="C167" s="1"/>
      <c r="D167" s="1">
        <f t="shared" si="6"/>
        <v>0</v>
      </c>
      <c r="E167" s="1" t="s">
        <v>3165</v>
      </c>
      <c r="F167" s="1" t="s">
        <v>3164</v>
      </c>
      <c r="G167" s="6" t="s">
        <v>12527</v>
      </c>
      <c r="H167" s="1" t="s">
        <v>308</v>
      </c>
      <c r="I167" s="1" t="s">
        <v>3166</v>
      </c>
      <c r="J167" s="1" t="s">
        <v>3167</v>
      </c>
      <c r="K167" s="1" t="str">
        <f t="shared" si="7"/>
        <v>1997</v>
      </c>
      <c r="L167" s="1">
        <f t="shared" si="8"/>
        <v>37</v>
      </c>
      <c r="M167" s="1" t="s">
        <v>79</v>
      </c>
      <c r="N167" t="s">
        <v>53</v>
      </c>
      <c r="O167" s="1" t="s">
        <v>61</v>
      </c>
      <c r="P167" s="1"/>
      <c r="Q167" s="1"/>
      <c r="R167" s="1"/>
      <c r="S167" s="1" t="s">
        <v>114</v>
      </c>
      <c r="T167" s="1">
        <v>1</v>
      </c>
      <c r="U167" s="1"/>
    </row>
    <row r="168" spans="1:21">
      <c r="A168" s="1" t="s">
        <v>50</v>
      </c>
      <c r="B168" s="1"/>
      <c r="C168" s="1"/>
      <c r="D168" s="1">
        <f t="shared" si="6"/>
        <v>0</v>
      </c>
      <c r="E168" s="1" t="s">
        <v>3317</v>
      </c>
      <c r="F168" s="1" t="s">
        <v>3316</v>
      </c>
      <c r="G168" s="6" t="s">
        <v>12527</v>
      </c>
      <c r="H168" s="1" t="s">
        <v>180</v>
      </c>
      <c r="I168" s="1" t="s">
        <v>1689</v>
      </c>
      <c r="J168" s="1" t="s">
        <v>3318</v>
      </c>
      <c r="K168" s="1" t="str">
        <f t="shared" si="7"/>
        <v>1997</v>
      </c>
      <c r="L168" s="1">
        <f t="shared" si="8"/>
        <v>42</v>
      </c>
      <c r="M168" s="1" t="s">
        <v>60</v>
      </c>
      <c r="N168" t="s">
        <v>53</v>
      </c>
      <c r="O168" s="1" t="s">
        <v>61</v>
      </c>
      <c r="P168" s="1"/>
      <c r="Q168" s="1"/>
      <c r="R168" s="1"/>
      <c r="S168" s="1"/>
      <c r="T168" s="1">
        <v>1</v>
      </c>
      <c r="U168" s="1"/>
    </row>
    <row r="169" spans="1:21">
      <c r="A169" s="1" t="s">
        <v>50</v>
      </c>
      <c r="B169" s="1"/>
      <c r="C169" s="1"/>
      <c r="D169" s="1">
        <f t="shared" si="6"/>
        <v>0</v>
      </c>
      <c r="E169" s="1" t="s">
        <v>4802</v>
      </c>
      <c r="F169" s="1" t="s">
        <v>4801</v>
      </c>
      <c r="G169" s="6" t="s">
        <v>12527</v>
      </c>
      <c r="H169" s="1" t="s">
        <v>389</v>
      </c>
      <c r="I169" s="1" t="s">
        <v>3838</v>
      </c>
      <c r="J169" s="1" t="s">
        <v>3167</v>
      </c>
      <c r="K169" s="1" t="str">
        <f t="shared" si="7"/>
        <v>1997</v>
      </c>
      <c r="L169" s="1">
        <f t="shared" si="8"/>
        <v>42</v>
      </c>
      <c r="M169" s="1" t="s">
        <v>79</v>
      </c>
      <c r="N169" t="s">
        <v>53</v>
      </c>
      <c r="O169" s="1" t="s">
        <v>61</v>
      </c>
      <c r="P169" s="1"/>
      <c r="Q169" s="1"/>
      <c r="R169" s="1"/>
      <c r="S169" s="1" t="s">
        <v>354</v>
      </c>
      <c r="T169" s="1">
        <v>1</v>
      </c>
      <c r="U169" s="1"/>
    </row>
    <row r="170" spans="1:21">
      <c r="A170" s="1" t="s">
        <v>49</v>
      </c>
      <c r="B170" s="1"/>
      <c r="C170" s="1"/>
      <c r="D170" s="1">
        <f t="shared" si="6"/>
        <v>0</v>
      </c>
      <c r="E170" s="1" t="s">
        <v>4892</v>
      </c>
      <c r="F170" s="1" t="s">
        <v>4891</v>
      </c>
      <c r="G170" s="6" t="s">
        <v>12527</v>
      </c>
      <c r="H170" s="1" t="s">
        <v>584</v>
      </c>
      <c r="I170" s="1" t="s">
        <v>3370</v>
      </c>
      <c r="J170" s="1" t="s">
        <v>3167</v>
      </c>
      <c r="K170" s="1" t="str">
        <f t="shared" si="7"/>
        <v>1997</v>
      </c>
      <c r="L170" s="1">
        <f t="shared" si="8"/>
        <v>17</v>
      </c>
      <c r="M170" s="1" t="s">
        <v>60</v>
      </c>
      <c r="N170" t="s">
        <v>53</v>
      </c>
      <c r="O170" s="1" t="s">
        <v>61</v>
      </c>
      <c r="P170" s="1"/>
      <c r="Q170" s="1"/>
      <c r="R170" s="1"/>
      <c r="S170" s="1" t="s">
        <v>4893</v>
      </c>
      <c r="T170" s="1">
        <v>2</v>
      </c>
      <c r="U170" s="1"/>
    </row>
    <row r="171" spans="1:21">
      <c r="A171" s="1" t="s">
        <v>53</v>
      </c>
      <c r="B171" s="1" t="s">
        <v>54</v>
      </c>
      <c r="C171" s="1"/>
      <c r="D171" s="1">
        <f t="shared" si="6"/>
        <v>0</v>
      </c>
      <c r="E171" s="1" t="s">
        <v>5025</v>
      </c>
      <c r="F171" s="1" t="s">
        <v>5024</v>
      </c>
      <c r="G171" s="6" t="s">
        <v>12527</v>
      </c>
      <c r="H171" s="1" t="s">
        <v>189</v>
      </c>
      <c r="I171" s="1" t="s">
        <v>2668</v>
      </c>
      <c r="J171" s="1" t="s">
        <v>5026</v>
      </c>
      <c r="K171" s="1" t="str">
        <f t="shared" si="7"/>
        <v>1997</v>
      </c>
      <c r="L171" s="1">
        <f t="shared" si="8"/>
        <v>26</v>
      </c>
      <c r="M171" s="1" t="s">
        <v>60</v>
      </c>
      <c r="N171" t="s">
        <v>53</v>
      </c>
      <c r="O171" s="1" t="s">
        <v>61</v>
      </c>
      <c r="P171" s="1"/>
      <c r="Q171" s="1"/>
      <c r="R171" s="1"/>
      <c r="S171" s="1"/>
      <c r="T171" s="1">
        <v>2</v>
      </c>
      <c r="U171" s="1"/>
    </row>
    <row r="172" spans="1:21">
      <c r="A172" s="1" t="s">
        <v>55</v>
      </c>
      <c r="B172" s="1" t="s">
        <v>116</v>
      </c>
      <c r="C172" s="1"/>
      <c r="D172" s="1">
        <f t="shared" si="6"/>
        <v>0</v>
      </c>
      <c r="E172" s="1" t="s">
        <v>5143</v>
      </c>
      <c r="F172" s="1" t="s">
        <v>5142</v>
      </c>
      <c r="G172" s="6" t="s">
        <v>12527</v>
      </c>
      <c r="H172" s="1" t="s">
        <v>240</v>
      </c>
      <c r="I172" s="1" t="s">
        <v>5144</v>
      </c>
      <c r="J172" s="1" t="s">
        <v>5145</v>
      </c>
      <c r="K172" s="1" t="str">
        <f t="shared" si="7"/>
        <v>1997</v>
      </c>
      <c r="L172" s="1">
        <f t="shared" si="8"/>
        <v>34</v>
      </c>
      <c r="M172" s="1" t="s">
        <v>79</v>
      </c>
      <c r="N172" t="s">
        <v>53</v>
      </c>
      <c r="O172" s="1" t="s">
        <v>61</v>
      </c>
      <c r="P172" s="1"/>
      <c r="Q172" s="1"/>
      <c r="R172" s="1"/>
      <c r="S172" s="1"/>
      <c r="T172" s="1">
        <v>2</v>
      </c>
      <c r="U172" s="1"/>
    </row>
    <row r="173" spans="1:21">
      <c r="A173" s="1" t="s">
        <v>55</v>
      </c>
      <c r="B173" s="1"/>
      <c r="C173" s="1"/>
      <c r="D173" s="1">
        <f t="shared" si="6"/>
        <v>0</v>
      </c>
      <c r="E173" s="1" t="s">
        <v>5457</v>
      </c>
      <c r="F173" s="1" t="s">
        <v>5456</v>
      </c>
      <c r="G173" s="6" t="s">
        <v>12527</v>
      </c>
      <c r="H173" s="1" t="s">
        <v>189</v>
      </c>
      <c r="I173" s="1" t="s">
        <v>5455</v>
      </c>
      <c r="J173" s="1" t="s">
        <v>3167</v>
      </c>
      <c r="K173" s="1" t="str">
        <f t="shared" si="7"/>
        <v>1997</v>
      </c>
      <c r="L173" s="1">
        <f t="shared" si="8"/>
        <v>27</v>
      </c>
      <c r="M173" s="1" t="s">
        <v>79</v>
      </c>
      <c r="N173" t="s">
        <v>53</v>
      </c>
      <c r="O173" s="1" t="s">
        <v>102</v>
      </c>
      <c r="P173" s="1"/>
      <c r="Q173" s="1"/>
      <c r="R173" s="1" t="s">
        <v>805</v>
      </c>
      <c r="S173" s="1" t="s">
        <v>3598</v>
      </c>
      <c r="T173" s="1">
        <v>2</v>
      </c>
      <c r="U173" s="1"/>
    </row>
    <row r="174" spans="1:21">
      <c r="A174" s="1" t="s">
        <v>50</v>
      </c>
      <c r="B174" s="1" t="s">
        <v>2810</v>
      </c>
      <c r="C174" s="1" t="s">
        <v>293</v>
      </c>
      <c r="D174" s="1">
        <f t="shared" si="6"/>
        <v>0.39200000000000002</v>
      </c>
      <c r="E174" s="1" t="s">
        <v>6116</v>
      </c>
      <c r="F174" s="1" t="s">
        <v>6115</v>
      </c>
      <c r="G174" s="6" t="s">
        <v>12527</v>
      </c>
      <c r="H174" s="1" t="s">
        <v>310</v>
      </c>
      <c r="I174" s="1" t="s">
        <v>2368</v>
      </c>
      <c r="J174" s="1" t="s">
        <v>6117</v>
      </c>
      <c r="K174" s="1" t="str">
        <f t="shared" si="7"/>
        <v>1997</v>
      </c>
      <c r="L174" s="1">
        <f t="shared" si="8"/>
        <v>25</v>
      </c>
      <c r="M174" s="1" t="s">
        <v>60</v>
      </c>
      <c r="N174" t="s">
        <v>53</v>
      </c>
      <c r="O174" s="1" t="s">
        <v>61</v>
      </c>
      <c r="P174" s="1"/>
      <c r="Q174" s="1"/>
      <c r="R174" s="1"/>
      <c r="S174" s="1" t="s">
        <v>940</v>
      </c>
      <c r="T174" s="1">
        <v>2</v>
      </c>
      <c r="U174" s="1" t="s">
        <v>55</v>
      </c>
    </row>
    <row r="175" spans="1:21">
      <c r="A175" s="1" t="s">
        <v>55</v>
      </c>
      <c r="B175" s="1" t="s">
        <v>176</v>
      </c>
      <c r="C175" s="1" t="s">
        <v>293</v>
      </c>
      <c r="D175" s="1">
        <f t="shared" si="6"/>
        <v>0.58799999999999997</v>
      </c>
      <c r="E175" s="1" t="s">
        <v>6129</v>
      </c>
      <c r="F175" s="1" t="s">
        <v>6128</v>
      </c>
      <c r="G175" s="6" t="s">
        <v>12525</v>
      </c>
      <c r="H175" s="1" t="s">
        <v>63</v>
      </c>
      <c r="I175" s="1" t="s">
        <v>6126</v>
      </c>
      <c r="J175" s="1" t="s">
        <v>3167</v>
      </c>
      <c r="K175" s="1" t="str">
        <f t="shared" si="7"/>
        <v>1997</v>
      </c>
      <c r="L175" s="1">
        <f t="shared" si="8"/>
        <v>10</v>
      </c>
      <c r="M175" s="1" t="s">
        <v>60</v>
      </c>
      <c r="N175" t="s">
        <v>53</v>
      </c>
      <c r="O175" s="1" t="s">
        <v>61</v>
      </c>
      <c r="P175" s="1"/>
      <c r="Q175" s="1"/>
      <c r="R175" s="1"/>
      <c r="S175" s="1" t="s">
        <v>417</v>
      </c>
      <c r="T175" s="1">
        <v>2</v>
      </c>
      <c r="U175" s="1" t="s">
        <v>55</v>
      </c>
    </row>
    <row r="176" spans="1:21">
      <c r="A176" s="1" t="s">
        <v>50</v>
      </c>
      <c r="B176" s="1"/>
      <c r="C176" s="1"/>
      <c r="D176" s="1">
        <f t="shared" si="6"/>
        <v>0</v>
      </c>
      <c r="E176" s="1" t="s">
        <v>6419</v>
      </c>
      <c r="F176" s="1" t="s">
        <v>6420</v>
      </c>
      <c r="G176" s="6" t="s">
        <v>12527</v>
      </c>
      <c r="H176" s="1" t="s">
        <v>678</v>
      </c>
      <c r="I176" s="1" t="s">
        <v>4291</v>
      </c>
      <c r="J176" s="1" t="s">
        <v>3167</v>
      </c>
      <c r="K176" s="1" t="str">
        <f t="shared" si="7"/>
        <v>1997</v>
      </c>
      <c r="L176" s="1">
        <f t="shared" si="8"/>
        <v>14</v>
      </c>
      <c r="M176" s="1" t="s">
        <v>79</v>
      </c>
      <c r="N176" t="s">
        <v>53</v>
      </c>
      <c r="O176" s="1" t="s">
        <v>102</v>
      </c>
      <c r="P176" s="1"/>
      <c r="Q176" s="1"/>
      <c r="R176" s="1" t="s">
        <v>805</v>
      </c>
      <c r="S176" s="1" t="s">
        <v>526</v>
      </c>
      <c r="T176" s="1">
        <v>2</v>
      </c>
      <c r="U176" s="1"/>
    </row>
    <row r="177" spans="1:21">
      <c r="A177" s="1"/>
      <c r="B177" s="1" t="s">
        <v>108</v>
      </c>
      <c r="C177" s="1"/>
      <c r="D177" s="1">
        <f t="shared" si="6"/>
        <v>0</v>
      </c>
      <c r="E177" s="1" t="s">
        <v>6513</v>
      </c>
      <c r="F177" s="1" t="s">
        <v>6514</v>
      </c>
      <c r="G177" s="6" t="s">
        <v>12527</v>
      </c>
      <c r="H177" s="1" t="s">
        <v>809</v>
      </c>
      <c r="I177" s="1" t="s">
        <v>6512</v>
      </c>
      <c r="J177" s="1" t="s">
        <v>3167</v>
      </c>
      <c r="K177" s="1" t="str">
        <f t="shared" si="7"/>
        <v>1997</v>
      </c>
      <c r="L177" s="1">
        <f t="shared" si="8"/>
        <v>16</v>
      </c>
      <c r="M177" s="1" t="s">
        <v>79</v>
      </c>
      <c r="N177" t="s">
        <v>53</v>
      </c>
      <c r="O177" s="1" t="s">
        <v>61</v>
      </c>
      <c r="P177" s="1"/>
      <c r="Q177" s="1"/>
      <c r="R177" s="1"/>
      <c r="S177" s="1" t="s">
        <v>417</v>
      </c>
      <c r="T177" s="1">
        <v>2</v>
      </c>
      <c r="U177" s="1"/>
    </row>
    <row r="178" spans="1:21">
      <c r="A178" s="1" t="s">
        <v>50</v>
      </c>
      <c r="B178" s="1"/>
      <c r="C178" s="1"/>
      <c r="D178" s="1">
        <f t="shared" si="6"/>
        <v>0</v>
      </c>
      <c r="E178" s="1" t="s">
        <v>6803</v>
      </c>
      <c r="F178" s="1" t="s">
        <v>6802</v>
      </c>
      <c r="G178" s="6" t="s">
        <v>12527</v>
      </c>
      <c r="H178" s="1" t="s">
        <v>530</v>
      </c>
      <c r="I178" s="1" t="s">
        <v>6804</v>
      </c>
      <c r="J178" s="1" t="s">
        <v>3167</v>
      </c>
      <c r="K178" s="1" t="str">
        <f t="shared" si="7"/>
        <v>1997</v>
      </c>
      <c r="L178" s="1">
        <f t="shared" si="8"/>
        <v>15</v>
      </c>
      <c r="M178" s="1" t="s">
        <v>79</v>
      </c>
      <c r="N178" t="s">
        <v>53</v>
      </c>
      <c r="O178" s="1" t="s">
        <v>61</v>
      </c>
      <c r="P178" s="1"/>
      <c r="Q178" s="1"/>
      <c r="R178" s="1"/>
      <c r="S178" s="1" t="s">
        <v>526</v>
      </c>
      <c r="T178" s="1">
        <v>2</v>
      </c>
      <c r="U178" s="1"/>
    </row>
    <row r="179" spans="1:21">
      <c r="A179" s="1" t="s">
        <v>54</v>
      </c>
      <c r="B179" s="1" t="s">
        <v>5958</v>
      </c>
      <c r="C179" s="1" t="s">
        <v>273</v>
      </c>
      <c r="D179" s="1">
        <f t="shared" si="6"/>
        <v>5.5</v>
      </c>
      <c r="E179" s="1" t="s">
        <v>7286</v>
      </c>
      <c r="F179" s="1" t="s">
        <v>7285</v>
      </c>
      <c r="G179" s="6" t="s">
        <v>12527</v>
      </c>
      <c r="H179" s="1" t="s">
        <v>118</v>
      </c>
      <c r="I179" s="1" t="s">
        <v>3745</v>
      </c>
      <c r="J179" s="1" t="s">
        <v>6117</v>
      </c>
      <c r="K179" s="1" t="str">
        <f t="shared" si="7"/>
        <v>1997</v>
      </c>
      <c r="L179" s="1">
        <f t="shared" si="8"/>
        <v>7</v>
      </c>
      <c r="M179" s="1" t="s">
        <v>79</v>
      </c>
      <c r="N179" t="s">
        <v>53</v>
      </c>
      <c r="O179" s="1" t="s">
        <v>61</v>
      </c>
      <c r="P179" s="1"/>
      <c r="Q179" s="1"/>
      <c r="R179" s="1"/>
      <c r="S179" s="1" t="s">
        <v>7287</v>
      </c>
      <c r="T179" s="1">
        <v>2</v>
      </c>
      <c r="U179" s="1" t="s">
        <v>55</v>
      </c>
    </row>
    <row r="180" spans="1:21">
      <c r="A180" s="1" t="s">
        <v>53</v>
      </c>
      <c r="B180" s="1" t="s">
        <v>219</v>
      </c>
      <c r="C180" s="1" t="s">
        <v>500</v>
      </c>
      <c r="D180" s="1">
        <f t="shared" si="6"/>
        <v>48</v>
      </c>
      <c r="E180" s="1" t="s">
        <v>7907</v>
      </c>
      <c r="F180" s="1" t="s">
        <v>7906</v>
      </c>
      <c r="G180" s="6" t="s">
        <v>12527</v>
      </c>
      <c r="H180" s="1" t="s">
        <v>149</v>
      </c>
      <c r="I180" s="1" t="s">
        <v>7898</v>
      </c>
      <c r="J180" s="1" t="s">
        <v>3167</v>
      </c>
      <c r="K180" s="1" t="str">
        <f t="shared" si="7"/>
        <v>1997</v>
      </c>
      <c r="L180" s="1">
        <f t="shared" si="8"/>
        <v>24</v>
      </c>
      <c r="M180" s="1" t="s">
        <v>79</v>
      </c>
      <c r="N180" t="s">
        <v>53</v>
      </c>
      <c r="O180" s="1" t="s">
        <v>61</v>
      </c>
      <c r="P180" s="1"/>
      <c r="Q180" s="1"/>
      <c r="R180" s="1"/>
      <c r="S180" s="1" t="s">
        <v>405</v>
      </c>
      <c r="T180" s="1">
        <v>2</v>
      </c>
      <c r="U180" s="1"/>
    </row>
    <row r="181" spans="1:21">
      <c r="A181" s="1" t="s">
        <v>50</v>
      </c>
      <c r="B181" s="1"/>
      <c r="C181" s="1"/>
      <c r="D181" s="1">
        <f t="shared" si="6"/>
        <v>0</v>
      </c>
      <c r="E181" s="1" t="s">
        <v>7928</v>
      </c>
      <c r="F181" s="1" t="s">
        <v>7929</v>
      </c>
      <c r="G181" s="6" t="s">
        <v>12527</v>
      </c>
      <c r="H181" s="1"/>
      <c r="I181" s="1" t="s">
        <v>2527</v>
      </c>
      <c r="J181" s="1" t="s">
        <v>3167</v>
      </c>
      <c r="K181" s="1" t="str">
        <f t="shared" si="7"/>
        <v>1997</v>
      </c>
      <c r="L181" s="1">
        <f t="shared" si="8"/>
        <v>-20</v>
      </c>
      <c r="M181" s="1"/>
      <c r="N181" t="s">
        <v>53</v>
      </c>
      <c r="O181" s="1" t="s">
        <v>102</v>
      </c>
      <c r="P181" s="1"/>
      <c r="Q181" s="1"/>
      <c r="R181" s="1" t="s">
        <v>805</v>
      </c>
      <c r="S181" s="1" t="s">
        <v>1051</v>
      </c>
      <c r="T181" s="1">
        <v>1</v>
      </c>
      <c r="U181" s="1"/>
    </row>
    <row r="182" spans="1:21">
      <c r="A182" s="1" t="s">
        <v>54</v>
      </c>
      <c r="B182" s="1"/>
      <c r="C182" s="1"/>
      <c r="D182" s="1">
        <f t="shared" si="6"/>
        <v>0</v>
      </c>
      <c r="E182" s="1" t="s">
        <v>7990</v>
      </c>
      <c r="F182" s="1" t="s">
        <v>7989</v>
      </c>
      <c r="G182" s="6" t="s">
        <v>12527</v>
      </c>
      <c r="H182" s="1" t="s">
        <v>458</v>
      </c>
      <c r="I182" s="1" t="s">
        <v>764</v>
      </c>
      <c r="J182" s="1" t="s">
        <v>3167</v>
      </c>
      <c r="K182" s="1" t="str">
        <f t="shared" si="7"/>
        <v>1997</v>
      </c>
      <c r="L182" s="1">
        <f t="shared" si="8"/>
        <v>44</v>
      </c>
      <c r="M182" s="1" t="s">
        <v>79</v>
      </c>
      <c r="N182" t="s">
        <v>53</v>
      </c>
      <c r="O182" s="1" t="s">
        <v>102</v>
      </c>
      <c r="P182" s="1"/>
      <c r="Q182" s="1"/>
      <c r="R182" s="1" t="s">
        <v>805</v>
      </c>
      <c r="S182" s="1"/>
      <c r="T182" s="1">
        <v>1</v>
      </c>
      <c r="U182" s="1"/>
    </row>
    <row r="183" spans="1:21">
      <c r="A183" s="1" t="s">
        <v>53</v>
      </c>
      <c r="B183" s="1" t="s">
        <v>99</v>
      </c>
      <c r="C183" s="1" t="s">
        <v>500</v>
      </c>
      <c r="D183" s="1">
        <f t="shared" si="6"/>
        <v>4.8</v>
      </c>
      <c r="E183" s="1" t="s">
        <v>8794</v>
      </c>
      <c r="F183" s="1" t="s">
        <v>8793</v>
      </c>
      <c r="G183" s="6" t="s">
        <v>12527</v>
      </c>
      <c r="H183" s="1" t="s">
        <v>128</v>
      </c>
      <c r="I183" s="1" t="s">
        <v>3292</v>
      </c>
      <c r="J183" s="1" t="s">
        <v>8795</v>
      </c>
      <c r="K183" s="1" t="str">
        <f t="shared" si="7"/>
        <v>1997</v>
      </c>
      <c r="L183" s="1">
        <f t="shared" si="8"/>
        <v>26</v>
      </c>
      <c r="M183" s="1" t="s">
        <v>79</v>
      </c>
      <c r="N183" t="s">
        <v>53</v>
      </c>
      <c r="O183" s="1" t="s">
        <v>102</v>
      </c>
      <c r="P183" s="1"/>
      <c r="Q183" s="1"/>
      <c r="R183" s="1"/>
      <c r="S183" s="1" t="s">
        <v>226</v>
      </c>
      <c r="T183" s="1">
        <v>1</v>
      </c>
      <c r="U183" s="1"/>
    </row>
    <row r="184" spans="1:21">
      <c r="A184" s="1" t="s">
        <v>54</v>
      </c>
      <c r="B184" s="1" t="s">
        <v>3535</v>
      </c>
      <c r="C184" s="1" t="s">
        <v>500</v>
      </c>
      <c r="D184" s="1">
        <f t="shared" si="6"/>
        <v>1.1200000000000001</v>
      </c>
      <c r="E184" s="1" t="s">
        <v>8939</v>
      </c>
      <c r="F184" s="1" t="s">
        <v>8938</v>
      </c>
      <c r="G184" s="6" t="s">
        <v>12525</v>
      </c>
      <c r="H184" s="1" t="s">
        <v>530</v>
      </c>
      <c r="I184" s="1" t="s">
        <v>8908</v>
      </c>
      <c r="J184" s="1" t="s">
        <v>8940</v>
      </c>
      <c r="K184" s="1" t="str">
        <f t="shared" si="7"/>
        <v>1997</v>
      </c>
      <c r="L184" s="1">
        <f t="shared" si="8"/>
        <v>10</v>
      </c>
      <c r="M184" s="1" t="s">
        <v>79</v>
      </c>
      <c r="N184" t="s">
        <v>53</v>
      </c>
      <c r="O184" s="1" t="s">
        <v>61</v>
      </c>
      <c r="P184" s="1" t="s">
        <v>778</v>
      </c>
      <c r="Q184" s="1" t="s">
        <v>104</v>
      </c>
      <c r="R184" s="1" t="s">
        <v>7513</v>
      </c>
      <c r="S184" s="1" t="s">
        <v>4713</v>
      </c>
      <c r="T184" s="1">
        <v>2</v>
      </c>
      <c r="U184" s="1" t="s">
        <v>54</v>
      </c>
    </row>
    <row r="185" spans="1:21">
      <c r="A185" s="1" t="s">
        <v>55</v>
      </c>
      <c r="B185" s="1" t="s">
        <v>986</v>
      </c>
      <c r="C185" s="1" t="s">
        <v>136</v>
      </c>
      <c r="D185" s="1">
        <f t="shared" si="6"/>
        <v>0.15</v>
      </c>
      <c r="E185" s="1" t="s">
        <v>9620</v>
      </c>
      <c r="F185" s="1" t="s">
        <v>9621</v>
      </c>
      <c r="G185" s="6" t="s">
        <v>12527</v>
      </c>
      <c r="H185" s="1" t="s">
        <v>282</v>
      </c>
      <c r="I185" s="1" t="s">
        <v>9618</v>
      </c>
      <c r="J185" s="1" t="s">
        <v>9622</v>
      </c>
      <c r="K185" s="1" t="str">
        <f t="shared" si="7"/>
        <v>1997</v>
      </c>
      <c r="L185" s="1">
        <f t="shared" si="8"/>
        <v>28</v>
      </c>
      <c r="M185" s="1" t="s">
        <v>60</v>
      </c>
      <c r="N185" t="s">
        <v>53</v>
      </c>
      <c r="O185" s="1" t="s">
        <v>102</v>
      </c>
      <c r="P185" s="1"/>
      <c r="Q185" s="1"/>
      <c r="R185" s="1"/>
      <c r="S185" s="1" t="s">
        <v>114</v>
      </c>
      <c r="T185" s="1">
        <v>1</v>
      </c>
      <c r="U185" s="1"/>
    </row>
    <row r="186" spans="1:21">
      <c r="A186" s="1" t="s">
        <v>49</v>
      </c>
      <c r="B186" s="1" t="s">
        <v>6213</v>
      </c>
      <c r="C186" s="1" t="s">
        <v>500</v>
      </c>
      <c r="D186" s="1">
        <f t="shared" si="6"/>
        <v>2.88</v>
      </c>
      <c r="E186" s="1" t="s">
        <v>11151</v>
      </c>
      <c r="F186" s="1" t="s">
        <v>11150</v>
      </c>
      <c r="G186" s="6" t="s">
        <v>12525</v>
      </c>
      <c r="H186" s="1" t="s">
        <v>644</v>
      </c>
      <c r="I186" s="1" t="s">
        <v>8481</v>
      </c>
      <c r="J186" s="1" t="s">
        <v>11152</v>
      </c>
      <c r="K186" s="1" t="str">
        <f t="shared" si="7"/>
        <v>1997</v>
      </c>
      <c r="L186" s="1">
        <f t="shared" si="8"/>
        <v>12</v>
      </c>
      <c r="M186" s="1" t="s">
        <v>60</v>
      </c>
      <c r="N186" t="s">
        <v>53</v>
      </c>
      <c r="O186" s="1" t="s">
        <v>102</v>
      </c>
      <c r="P186" s="1" t="s">
        <v>346</v>
      </c>
      <c r="Q186" s="1" t="s">
        <v>136</v>
      </c>
      <c r="R186" s="1" t="s">
        <v>347</v>
      </c>
      <c r="S186" s="1" t="s">
        <v>114</v>
      </c>
      <c r="T186" s="1">
        <v>2</v>
      </c>
      <c r="U186" s="1"/>
    </row>
    <row r="187" spans="1:21">
      <c r="A187" s="1" t="s">
        <v>54</v>
      </c>
      <c r="B187" s="1" t="s">
        <v>986</v>
      </c>
      <c r="C187" s="1" t="s">
        <v>136</v>
      </c>
      <c r="D187" s="1">
        <f t="shared" si="6"/>
        <v>0.15</v>
      </c>
      <c r="E187" s="1" t="s">
        <v>12288</v>
      </c>
      <c r="F187" s="1" t="s">
        <v>12287</v>
      </c>
      <c r="G187" s="6" t="s">
        <v>12525</v>
      </c>
      <c r="H187" s="1" t="s">
        <v>299</v>
      </c>
      <c r="I187" s="1" t="s">
        <v>820</v>
      </c>
      <c r="J187" s="1" t="s">
        <v>12290</v>
      </c>
      <c r="K187" s="1" t="str">
        <f t="shared" si="7"/>
        <v>1997</v>
      </c>
      <c r="L187" s="1">
        <f t="shared" si="8"/>
        <v>21</v>
      </c>
      <c r="M187" s="1" t="s">
        <v>60</v>
      </c>
      <c r="N187" t="s">
        <v>53</v>
      </c>
      <c r="O187" s="1" t="s">
        <v>61</v>
      </c>
      <c r="P187" s="1" t="s">
        <v>4029</v>
      </c>
      <c r="Q187" s="1" t="s">
        <v>436</v>
      </c>
      <c r="R187" s="1" t="s">
        <v>12289</v>
      </c>
      <c r="S187" s="1" t="s">
        <v>105</v>
      </c>
      <c r="T187" s="1">
        <v>2</v>
      </c>
      <c r="U187" s="1"/>
    </row>
    <row r="188" spans="1:21">
      <c r="A188" s="1" t="s">
        <v>49</v>
      </c>
      <c r="B188" s="1" t="s">
        <v>472</v>
      </c>
      <c r="C188" s="1" t="s">
        <v>136</v>
      </c>
      <c r="D188" s="1">
        <f t="shared" si="6"/>
        <v>0.25</v>
      </c>
      <c r="E188" s="1" t="s">
        <v>12437</v>
      </c>
      <c r="F188" s="1" t="s">
        <v>12436</v>
      </c>
      <c r="G188" s="6" t="s">
        <v>12525</v>
      </c>
      <c r="H188" s="1" t="s">
        <v>573</v>
      </c>
      <c r="I188" s="1" t="s">
        <v>8926</v>
      </c>
      <c r="J188" s="1" t="s">
        <v>12438</v>
      </c>
      <c r="K188" s="1" t="str">
        <f t="shared" si="7"/>
        <v>1997</v>
      </c>
      <c r="L188" s="1">
        <f t="shared" si="8"/>
        <v>43</v>
      </c>
      <c r="M188" s="1" t="s">
        <v>60</v>
      </c>
      <c r="N188" t="s">
        <v>55</v>
      </c>
      <c r="O188" s="1" t="s">
        <v>102</v>
      </c>
      <c r="P188" s="1" t="s">
        <v>127</v>
      </c>
      <c r="Q188" s="1" t="s">
        <v>351</v>
      </c>
      <c r="R188" s="1" t="s">
        <v>628</v>
      </c>
      <c r="S188" s="1" t="s">
        <v>311</v>
      </c>
      <c r="T188" s="1">
        <v>1</v>
      </c>
      <c r="U188" s="1"/>
    </row>
    <row r="189" spans="1:21">
      <c r="A189" s="1" t="s">
        <v>50</v>
      </c>
      <c r="B189" s="1"/>
      <c r="C189" s="1"/>
      <c r="D189" s="1">
        <f t="shared" si="6"/>
        <v>0</v>
      </c>
      <c r="E189" s="1" t="s">
        <v>3068</v>
      </c>
      <c r="F189" s="1" t="s">
        <v>3067</v>
      </c>
      <c r="G189" s="6" t="s">
        <v>12527</v>
      </c>
      <c r="H189" s="1" t="s">
        <v>78</v>
      </c>
      <c r="I189" s="1" t="s">
        <v>3059</v>
      </c>
      <c r="J189" s="1" t="s">
        <v>3069</v>
      </c>
      <c r="K189" s="1" t="str">
        <f t="shared" si="7"/>
        <v>1997</v>
      </c>
      <c r="L189" s="1">
        <f t="shared" si="8"/>
        <v>7</v>
      </c>
      <c r="M189" s="1" t="s">
        <v>60</v>
      </c>
      <c r="O189" s="1" t="s">
        <v>61</v>
      </c>
      <c r="P189" s="1"/>
      <c r="Q189" s="1"/>
      <c r="R189" s="1"/>
      <c r="S189" s="1" t="s">
        <v>405</v>
      </c>
      <c r="T189" s="1">
        <v>2</v>
      </c>
      <c r="U189" s="1"/>
    </row>
    <row r="190" spans="1:21">
      <c r="A190" s="1" t="s">
        <v>54</v>
      </c>
      <c r="B190" s="1" t="s">
        <v>986</v>
      </c>
      <c r="C190" s="1" t="s">
        <v>136</v>
      </c>
      <c r="D190" s="1">
        <f t="shared" si="6"/>
        <v>0.15</v>
      </c>
      <c r="E190" s="1" t="s">
        <v>10179</v>
      </c>
      <c r="F190" s="1" t="s">
        <v>4312</v>
      </c>
      <c r="G190" s="6" t="s">
        <v>12527</v>
      </c>
      <c r="H190" s="1" t="s">
        <v>101</v>
      </c>
      <c r="I190" s="1" t="s">
        <v>10161</v>
      </c>
      <c r="J190" s="1" t="s">
        <v>10180</v>
      </c>
      <c r="K190" s="1" t="str">
        <f t="shared" si="7"/>
        <v>1997</v>
      </c>
      <c r="L190" s="1">
        <f t="shared" si="8"/>
        <v>23</v>
      </c>
      <c r="M190" s="1" t="s">
        <v>60</v>
      </c>
      <c r="O190" s="1" t="s">
        <v>102</v>
      </c>
      <c r="P190" s="1"/>
      <c r="Q190" s="1"/>
      <c r="R190" s="1"/>
      <c r="S190" s="1"/>
      <c r="T190" s="1">
        <v>1</v>
      </c>
      <c r="U190" s="1"/>
    </row>
    <row r="191" spans="1:21">
      <c r="A191" s="1" t="s">
        <v>54</v>
      </c>
      <c r="B191" s="1" t="s">
        <v>116</v>
      </c>
      <c r="C191" s="1" t="s">
        <v>958</v>
      </c>
      <c r="D191" s="1">
        <f t="shared" si="6"/>
        <v>4.5</v>
      </c>
      <c r="E191" s="1" t="s">
        <v>1950</v>
      </c>
      <c r="F191" s="1" t="s">
        <v>11239</v>
      </c>
      <c r="G191" s="6" t="s">
        <v>12527</v>
      </c>
      <c r="H191" s="1" t="s">
        <v>448</v>
      </c>
      <c r="I191" s="1" t="s">
        <v>11233</v>
      </c>
      <c r="J191" s="1" t="s">
        <v>11240</v>
      </c>
      <c r="K191" s="1" t="str">
        <f t="shared" si="7"/>
        <v>1998</v>
      </c>
      <c r="L191" s="1">
        <f t="shared" si="8"/>
        <v>16</v>
      </c>
      <c r="M191" s="1" t="s">
        <v>60</v>
      </c>
      <c r="N191" t="s">
        <v>50</v>
      </c>
      <c r="O191" s="1" t="s">
        <v>61</v>
      </c>
      <c r="P191" s="1"/>
      <c r="Q191" s="1"/>
      <c r="R191" s="1"/>
      <c r="S191" s="1" t="s">
        <v>526</v>
      </c>
      <c r="T191" s="1">
        <v>1</v>
      </c>
      <c r="U191" s="1"/>
    </row>
    <row r="192" spans="1:21">
      <c r="A192" s="1" t="s">
        <v>49</v>
      </c>
      <c r="B192" s="1"/>
      <c r="C192" s="1"/>
      <c r="D192" s="1">
        <f t="shared" si="6"/>
        <v>0</v>
      </c>
      <c r="E192" s="1" t="s">
        <v>2883</v>
      </c>
      <c r="F192" s="1" t="s">
        <v>2882</v>
      </c>
      <c r="G192" s="6" t="s">
        <v>12527</v>
      </c>
      <c r="H192" s="1" t="s">
        <v>120</v>
      </c>
      <c r="I192" s="1" t="s">
        <v>2884</v>
      </c>
      <c r="J192" s="1" t="s">
        <v>2885</v>
      </c>
      <c r="K192" s="1" t="str">
        <f t="shared" si="7"/>
        <v>1998</v>
      </c>
      <c r="L192" s="1">
        <f t="shared" si="8"/>
        <v>28</v>
      </c>
      <c r="M192" s="1" t="s">
        <v>60</v>
      </c>
      <c r="N192" t="s">
        <v>53</v>
      </c>
      <c r="O192" s="1" t="s">
        <v>102</v>
      </c>
      <c r="P192" s="1" t="s">
        <v>449</v>
      </c>
      <c r="Q192" s="1" t="s">
        <v>136</v>
      </c>
      <c r="R192" s="1" t="s">
        <v>1353</v>
      </c>
      <c r="S192" s="1" t="s">
        <v>114</v>
      </c>
      <c r="T192" s="1">
        <v>1</v>
      </c>
      <c r="U192" s="1"/>
    </row>
    <row r="193" spans="1:21">
      <c r="A193" s="1" t="s">
        <v>54</v>
      </c>
      <c r="B193" s="1" t="s">
        <v>472</v>
      </c>
      <c r="C193" s="1" t="s">
        <v>273</v>
      </c>
      <c r="D193" s="1">
        <f t="shared" si="6"/>
        <v>0.5</v>
      </c>
      <c r="E193" s="1" t="s">
        <v>3808</v>
      </c>
      <c r="F193" s="1" t="s">
        <v>6800</v>
      </c>
      <c r="G193" s="6" t="s">
        <v>12527</v>
      </c>
      <c r="H193" s="1" t="s">
        <v>310</v>
      </c>
      <c r="I193" s="1" t="s">
        <v>6797</v>
      </c>
      <c r="J193" s="1" t="s">
        <v>6801</v>
      </c>
      <c r="K193" s="1" t="str">
        <f t="shared" si="7"/>
        <v>1998</v>
      </c>
      <c r="L193" s="1">
        <f t="shared" si="8"/>
        <v>28</v>
      </c>
      <c r="M193" s="1" t="s">
        <v>60</v>
      </c>
      <c r="N193" t="s">
        <v>53</v>
      </c>
      <c r="O193" s="1" t="s">
        <v>61</v>
      </c>
      <c r="P193" s="1"/>
      <c r="Q193" s="1"/>
      <c r="R193" s="1"/>
      <c r="S193" s="1" t="s">
        <v>405</v>
      </c>
      <c r="T193" s="1">
        <v>2</v>
      </c>
      <c r="U193" s="1" t="s">
        <v>55</v>
      </c>
    </row>
    <row r="194" spans="1:21">
      <c r="A194" s="1" t="s">
        <v>54</v>
      </c>
      <c r="B194" s="1" t="s">
        <v>54</v>
      </c>
      <c r="C194" s="1" t="s">
        <v>273</v>
      </c>
      <c r="D194" s="1">
        <f t="shared" ref="D194:D257" si="9">B194*C194/100</f>
        <v>3</v>
      </c>
      <c r="E194" s="1" t="s">
        <v>4584</v>
      </c>
      <c r="F194" s="1" t="s">
        <v>7735</v>
      </c>
      <c r="G194" s="6" t="s">
        <v>12527</v>
      </c>
      <c r="H194" s="1" t="s">
        <v>693</v>
      </c>
      <c r="I194" s="1" t="s">
        <v>7736</v>
      </c>
      <c r="J194" s="1" t="s">
        <v>7737</v>
      </c>
      <c r="K194" s="1" t="str">
        <f t="shared" ref="K194:K257" si="10">TEXT(J194,"YYYY")</f>
        <v>1998</v>
      </c>
      <c r="L194" s="1">
        <f t="shared" ref="L194:L257" si="11">H194-(TEXT(I194,"YYYY")-TEXT(J194,"YYYY"))</f>
        <v>51</v>
      </c>
      <c r="M194" s="1" t="s">
        <v>60</v>
      </c>
      <c r="N194" t="s">
        <v>53</v>
      </c>
      <c r="O194" s="1" t="s">
        <v>61</v>
      </c>
      <c r="P194" s="1"/>
      <c r="Q194" s="1"/>
      <c r="R194" s="1"/>
      <c r="S194" s="1" t="s">
        <v>354</v>
      </c>
      <c r="T194" s="1">
        <v>2</v>
      </c>
      <c r="U194" s="1"/>
    </row>
    <row r="195" spans="1:21">
      <c r="A195" s="1" t="s">
        <v>115</v>
      </c>
      <c r="B195" s="1"/>
      <c r="C195" s="1"/>
      <c r="D195" s="1">
        <f t="shared" si="9"/>
        <v>0</v>
      </c>
      <c r="E195" s="1" t="s">
        <v>7870</v>
      </c>
      <c r="F195" s="1" t="s">
        <v>7869</v>
      </c>
      <c r="G195" s="6" t="s">
        <v>12527</v>
      </c>
      <c r="H195" s="1" t="s">
        <v>197</v>
      </c>
      <c r="I195" s="1" t="s">
        <v>7502</v>
      </c>
      <c r="J195" s="1" t="s">
        <v>2679</v>
      </c>
      <c r="K195" s="1" t="str">
        <f t="shared" si="10"/>
        <v>1998</v>
      </c>
      <c r="L195" s="1">
        <f t="shared" si="11"/>
        <v>3</v>
      </c>
      <c r="M195" s="1" t="s">
        <v>60</v>
      </c>
      <c r="N195" t="s">
        <v>53</v>
      </c>
      <c r="O195" s="1" t="s">
        <v>61</v>
      </c>
      <c r="P195" s="1"/>
      <c r="Q195" s="1"/>
      <c r="R195" s="1"/>
      <c r="S195" s="1" t="s">
        <v>65</v>
      </c>
      <c r="T195" s="1">
        <v>2</v>
      </c>
      <c r="U195" s="1"/>
    </row>
    <row r="196" spans="1:21">
      <c r="A196" s="1"/>
      <c r="B196" s="1"/>
      <c r="C196" s="1"/>
      <c r="D196" s="1">
        <f t="shared" si="9"/>
        <v>0</v>
      </c>
      <c r="E196" s="1" t="s">
        <v>2680</v>
      </c>
      <c r="F196" s="1" t="s">
        <v>8366</v>
      </c>
      <c r="G196" s="6" t="s">
        <v>12527</v>
      </c>
      <c r="H196" s="1" t="s">
        <v>88</v>
      </c>
      <c r="I196" s="1" t="s">
        <v>7383</v>
      </c>
      <c r="J196" s="1" t="s">
        <v>8367</v>
      </c>
      <c r="K196" s="1" t="str">
        <f t="shared" si="10"/>
        <v>1998</v>
      </c>
      <c r="L196" s="1">
        <f t="shared" si="11"/>
        <v>11</v>
      </c>
      <c r="M196" s="1" t="s">
        <v>60</v>
      </c>
      <c r="N196" t="s">
        <v>53</v>
      </c>
      <c r="O196" s="1" t="s">
        <v>61</v>
      </c>
      <c r="P196" s="1"/>
      <c r="Q196" s="1"/>
      <c r="R196" s="1"/>
      <c r="S196" s="1"/>
      <c r="T196" s="1">
        <v>2</v>
      </c>
      <c r="U196" s="1"/>
    </row>
    <row r="197" spans="1:21">
      <c r="A197" s="1" t="s">
        <v>54</v>
      </c>
      <c r="B197" s="1" t="s">
        <v>187</v>
      </c>
      <c r="C197" s="1" t="s">
        <v>273</v>
      </c>
      <c r="D197" s="1">
        <f t="shared" si="9"/>
        <v>9</v>
      </c>
      <c r="E197" s="1" t="s">
        <v>8825</v>
      </c>
      <c r="F197" s="1" t="s">
        <v>8826</v>
      </c>
      <c r="G197" s="6" t="s">
        <v>12527</v>
      </c>
      <c r="H197" s="1" t="s">
        <v>464</v>
      </c>
      <c r="I197" s="1" t="s">
        <v>8821</v>
      </c>
      <c r="J197" s="1" t="s">
        <v>8827</v>
      </c>
      <c r="K197" s="1" t="str">
        <f t="shared" si="10"/>
        <v>1998</v>
      </c>
      <c r="L197" s="1">
        <f t="shared" si="11"/>
        <v>15</v>
      </c>
      <c r="M197" s="1" t="s">
        <v>79</v>
      </c>
      <c r="N197" t="s">
        <v>53</v>
      </c>
      <c r="O197" s="1" t="s">
        <v>61</v>
      </c>
      <c r="P197" s="1"/>
      <c r="Q197" s="1"/>
      <c r="R197" s="1"/>
      <c r="S197" s="1" t="s">
        <v>226</v>
      </c>
      <c r="T197" s="1">
        <v>2</v>
      </c>
      <c r="U197" s="1"/>
    </row>
    <row r="198" spans="1:21">
      <c r="A198" s="1" t="s">
        <v>50</v>
      </c>
      <c r="B198" s="1"/>
      <c r="C198" s="1"/>
      <c r="D198" s="1">
        <f t="shared" si="9"/>
        <v>0</v>
      </c>
      <c r="E198" s="1" t="s">
        <v>9095</v>
      </c>
      <c r="F198" s="1" t="s">
        <v>9096</v>
      </c>
      <c r="G198" s="6" t="s">
        <v>12527</v>
      </c>
      <c r="H198" s="1" t="s">
        <v>367</v>
      </c>
      <c r="I198" s="1" t="s">
        <v>178</v>
      </c>
      <c r="J198" s="1" t="s">
        <v>9097</v>
      </c>
      <c r="K198" s="1" t="str">
        <f t="shared" si="10"/>
        <v>1998</v>
      </c>
      <c r="L198" s="1">
        <f t="shared" si="11"/>
        <v>12</v>
      </c>
      <c r="M198" s="1" t="s">
        <v>60</v>
      </c>
      <c r="N198" t="s">
        <v>53</v>
      </c>
      <c r="O198" s="1" t="s">
        <v>102</v>
      </c>
      <c r="P198" s="1"/>
      <c r="Q198" s="1"/>
      <c r="R198" s="1"/>
      <c r="S198" s="1" t="s">
        <v>7670</v>
      </c>
      <c r="T198" s="1">
        <v>2</v>
      </c>
      <c r="U198" s="1"/>
    </row>
    <row r="199" spans="1:21">
      <c r="A199" s="1" t="s">
        <v>53</v>
      </c>
      <c r="B199" s="1" t="s">
        <v>55</v>
      </c>
      <c r="C199" s="1" t="s">
        <v>136</v>
      </c>
      <c r="D199" s="1">
        <f t="shared" si="9"/>
        <v>2</v>
      </c>
      <c r="E199" s="1" t="s">
        <v>9338</v>
      </c>
      <c r="F199" s="1" t="s">
        <v>9337</v>
      </c>
      <c r="G199" s="6" t="s">
        <v>12527</v>
      </c>
      <c r="H199" s="1" t="s">
        <v>644</v>
      </c>
      <c r="I199" s="1" t="s">
        <v>9328</v>
      </c>
      <c r="J199" s="1" t="s">
        <v>2359</v>
      </c>
      <c r="K199" s="1" t="str">
        <f t="shared" si="10"/>
        <v>1998</v>
      </c>
      <c r="L199" s="1">
        <f t="shared" si="11"/>
        <v>21</v>
      </c>
      <c r="M199" s="1" t="s">
        <v>79</v>
      </c>
      <c r="N199" t="s">
        <v>53</v>
      </c>
      <c r="O199" s="1" t="s">
        <v>61</v>
      </c>
      <c r="P199" s="1"/>
      <c r="Q199" s="1"/>
      <c r="R199" s="1"/>
      <c r="S199" s="1" t="s">
        <v>3598</v>
      </c>
      <c r="T199" s="1">
        <v>1</v>
      </c>
      <c r="U199" s="1"/>
    </row>
    <row r="200" spans="1:21">
      <c r="A200" s="1" t="s">
        <v>50</v>
      </c>
      <c r="B200" s="1" t="s">
        <v>1666</v>
      </c>
      <c r="C200" s="1" t="s">
        <v>500</v>
      </c>
      <c r="D200" s="1">
        <f t="shared" si="9"/>
        <v>42.8</v>
      </c>
      <c r="E200" s="1" t="s">
        <v>9838</v>
      </c>
      <c r="F200" s="1" t="s">
        <v>9837</v>
      </c>
      <c r="G200" s="6" t="s">
        <v>12527</v>
      </c>
      <c r="H200" s="1" t="s">
        <v>382</v>
      </c>
      <c r="I200" s="1" t="s">
        <v>9833</v>
      </c>
      <c r="J200" s="1" t="s">
        <v>2679</v>
      </c>
      <c r="K200" s="1" t="str">
        <f t="shared" si="10"/>
        <v>1998</v>
      </c>
      <c r="L200" s="1">
        <f t="shared" si="11"/>
        <v>55</v>
      </c>
      <c r="M200" s="1" t="s">
        <v>60</v>
      </c>
      <c r="N200" t="s">
        <v>53</v>
      </c>
      <c r="O200" s="1" t="s">
        <v>61</v>
      </c>
      <c r="P200" s="1"/>
      <c r="Q200" s="1"/>
      <c r="R200" s="1"/>
      <c r="S200" s="1" t="s">
        <v>4368</v>
      </c>
      <c r="T200" s="1">
        <v>2</v>
      </c>
      <c r="U200" s="1"/>
    </row>
    <row r="201" spans="1:21">
      <c r="A201" s="1" t="s">
        <v>54</v>
      </c>
      <c r="B201" s="1" t="s">
        <v>148</v>
      </c>
      <c r="C201" s="1" t="s">
        <v>958</v>
      </c>
      <c r="D201" s="1">
        <f t="shared" si="9"/>
        <v>1.35</v>
      </c>
      <c r="E201" s="1" t="s">
        <v>9887</v>
      </c>
      <c r="F201" s="1" t="s">
        <v>9886</v>
      </c>
      <c r="G201" s="6" t="s">
        <v>12527</v>
      </c>
      <c r="H201" s="1" t="s">
        <v>134</v>
      </c>
      <c r="I201" s="1" t="s">
        <v>9868</v>
      </c>
      <c r="J201" s="1" t="s">
        <v>9888</v>
      </c>
      <c r="K201" s="1" t="str">
        <f t="shared" si="10"/>
        <v>1998</v>
      </c>
      <c r="L201" s="1">
        <f t="shared" si="11"/>
        <v>12</v>
      </c>
      <c r="M201" s="1" t="s">
        <v>60</v>
      </c>
      <c r="N201" t="s">
        <v>53</v>
      </c>
      <c r="O201" s="1" t="s">
        <v>61</v>
      </c>
      <c r="P201" s="1"/>
      <c r="Q201" s="1"/>
      <c r="R201" s="1"/>
      <c r="S201" s="1" t="s">
        <v>526</v>
      </c>
      <c r="T201" s="1">
        <v>2</v>
      </c>
      <c r="U201" s="1"/>
    </row>
    <row r="202" spans="1:21">
      <c r="A202" s="1" t="s">
        <v>53</v>
      </c>
      <c r="B202" s="1" t="s">
        <v>4027</v>
      </c>
      <c r="C202" s="1" t="s">
        <v>500</v>
      </c>
      <c r="D202" s="1">
        <f t="shared" si="9"/>
        <v>0.88</v>
      </c>
      <c r="E202" s="1" t="s">
        <v>10453</v>
      </c>
      <c r="F202" s="1" t="s">
        <v>10452</v>
      </c>
      <c r="G202" s="6" t="s">
        <v>12527</v>
      </c>
      <c r="H202" s="1" t="s">
        <v>128</v>
      </c>
      <c r="I202" s="1" t="s">
        <v>6443</v>
      </c>
      <c r="J202" s="1" t="s">
        <v>2679</v>
      </c>
      <c r="K202" s="1" t="str">
        <f t="shared" si="10"/>
        <v>1998</v>
      </c>
      <c r="L202" s="1">
        <f t="shared" si="11"/>
        <v>27</v>
      </c>
      <c r="M202" s="1" t="s">
        <v>60</v>
      </c>
      <c r="N202" t="s">
        <v>53</v>
      </c>
      <c r="O202" s="1" t="s">
        <v>61</v>
      </c>
      <c r="P202" s="1"/>
      <c r="Q202" s="1"/>
      <c r="R202" s="1"/>
      <c r="S202" s="1" t="s">
        <v>226</v>
      </c>
      <c r="T202" s="1">
        <v>1</v>
      </c>
      <c r="U202" s="1"/>
    </row>
    <row r="203" spans="1:21">
      <c r="A203" s="1" t="s">
        <v>55</v>
      </c>
      <c r="B203" s="1" t="s">
        <v>7372</v>
      </c>
      <c r="C203" s="1" t="s">
        <v>273</v>
      </c>
      <c r="D203" s="1">
        <f t="shared" si="9"/>
        <v>2.8</v>
      </c>
      <c r="E203" s="1" t="s">
        <v>2680</v>
      </c>
      <c r="F203" s="1" t="s">
        <v>8366</v>
      </c>
      <c r="G203" s="6" t="s">
        <v>12527</v>
      </c>
      <c r="H203" s="1" t="s">
        <v>88</v>
      </c>
      <c r="I203" s="1" t="s">
        <v>7383</v>
      </c>
      <c r="J203" s="1" t="s">
        <v>11776</v>
      </c>
      <c r="K203" s="1" t="str">
        <f t="shared" si="10"/>
        <v>1998</v>
      </c>
      <c r="L203" s="1">
        <f t="shared" si="11"/>
        <v>11</v>
      </c>
      <c r="M203" s="1" t="s">
        <v>60</v>
      </c>
      <c r="N203" t="s">
        <v>53</v>
      </c>
      <c r="O203" s="1" t="s">
        <v>61</v>
      </c>
      <c r="P203" s="1"/>
      <c r="Q203" s="1"/>
      <c r="R203" s="1"/>
      <c r="S203" s="1" t="s">
        <v>940</v>
      </c>
      <c r="T203" s="1">
        <v>2</v>
      </c>
      <c r="U203" s="1"/>
    </row>
    <row r="204" spans="1:21">
      <c r="A204" s="1" t="s">
        <v>54</v>
      </c>
      <c r="B204" s="1"/>
      <c r="C204" s="1"/>
      <c r="D204" s="1">
        <f t="shared" si="9"/>
        <v>0</v>
      </c>
      <c r="E204" s="1" t="s">
        <v>2358</v>
      </c>
      <c r="F204" s="1" t="s">
        <v>2357</v>
      </c>
      <c r="G204" s="6" t="s">
        <v>12527</v>
      </c>
      <c r="H204" s="1" t="s">
        <v>584</v>
      </c>
      <c r="I204" s="1" t="s">
        <v>254</v>
      </c>
      <c r="J204" s="1" t="s">
        <v>2359</v>
      </c>
      <c r="K204" s="1" t="str">
        <f t="shared" si="10"/>
        <v>1998</v>
      </c>
      <c r="L204" s="1">
        <f t="shared" si="11"/>
        <v>17</v>
      </c>
      <c r="M204" s="1" t="s">
        <v>79</v>
      </c>
      <c r="O204" s="1" t="s">
        <v>61</v>
      </c>
      <c r="P204" s="1"/>
      <c r="Q204" s="1"/>
      <c r="R204" s="1"/>
      <c r="S204" s="1"/>
      <c r="T204" s="1">
        <v>2</v>
      </c>
      <c r="U204" s="1"/>
    </row>
    <row r="205" spans="1:21">
      <c r="A205" s="1" t="s">
        <v>55</v>
      </c>
      <c r="B205" s="1"/>
      <c r="C205" s="1"/>
      <c r="D205" s="1">
        <f t="shared" si="9"/>
        <v>0</v>
      </c>
      <c r="E205" s="1" t="s">
        <v>2609</v>
      </c>
      <c r="F205" s="1" t="s">
        <v>2608</v>
      </c>
      <c r="G205" s="6" t="s">
        <v>12525</v>
      </c>
      <c r="H205" s="1" t="s">
        <v>144</v>
      </c>
      <c r="I205" s="1" t="s">
        <v>191</v>
      </c>
      <c r="J205" s="1" t="s">
        <v>2610</v>
      </c>
      <c r="K205" s="1" t="str">
        <f t="shared" si="10"/>
        <v>1998</v>
      </c>
      <c r="L205" s="1">
        <f t="shared" si="11"/>
        <v>4</v>
      </c>
      <c r="M205" s="1" t="s">
        <v>79</v>
      </c>
      <c r="O205" s="1" t="s">
        <v>61</v>
      </c>
      <c r="P205" s="1"/>
      <c r="Q205" s="1"/>
      <c r="R205" s="1"/>
      <c r="S205" s="1" t="s">
        <v>526</v>
      </c>
      <c r="T205" s="1">
        <v>2</v>
      </c>
      <c r="U205" s="1"/>
    </row>
    <row r="206" spans="1:21">
      <c r="A206" s="1" t="s">
        <v>53</v>
      </c>
      <c r="B206" s="1" t="s">
        <v>58</v>
      </c>
      <c r="C206" s="1" t="s">
        <v>273</v>
      </c>
      <c r="D206" s="1">
        <f t="shared" si="9"/>
        <v>10</v>
      </c>
      <c r="E206" s="1" t="s">
        <v>2678</v>
      </c>
      <c r="F206" s="1" t="s">
        <v>2677</v>
      </c>
      <c r="G206" s="6" t="s">
        <v>12527</v>
      </c>
      <c r="H206" s="1" t="s">
        <v>189</v>
      </c>
      <c r="I206" s="1" t="s">
        <v>913</v>
      </c>
      <c r="J206" s="1" t="s">
        <v>2679</v>
      </c>
      <c r="K206" s="1" t="str">
        <f t="shared" si="10"/>
        <v>1998</v>
      </c>
      <c r="L206" s="1">
        <f t="shared" si="11"/>
        <v>27</v>
      </c>
      <c r="M206" s="1" t="s">
        <v>79</v>
      </c>
      <c r="O206" s="1" t="s">
        <v>61</v>
      </c>
      <c r="P206" s="1"/>
      <c r="Q206" s="1"/>
      <c r="R206" s="1"/>
      <c r="S206" s="1"/>
      <c r="T206" s="1">
        <v>2</v>
      </c>
      <c r="U206" s="1" t="s">
        <v>55</v>
      </c>
    </row>
    <row r="207" spans="1:21">
      <c r="A207" s="1" t="s">
        <v>55</v>
      </c>
      <c r="B207" s="1"/>
      <c r="C207" s="1"/>
      <c r="D207" s="1">
        <f t="shared" si="9"/>
        <v>0</v>
      </c>
      <c r="E207" s="1" t="s">
        <v>2765</v>
      </c>
      <c r="F207" s="1" t="s">
        <v>2764</v>
      </c>
      <c r="G207" s="6" t="s">
        <v>12527</v>
      </c>
      <c r="H207" s="1" t="s">
        <v>118</v>
      </c>
      <c r="I207" s="1" t="s">
        <v>2766</v>
      </c>
      <c r="J207" s="1" t="s">
        <v>2679</v>
      </c>
      <c r="K207" s="1" t="str">
        <f t="shared" si="10"/>
        <v>1998</v>
      </c>
      <c r="L207" s="1">
        <f t="shared" si="11"/>
        <v>5</v>
      </c>
      <c r="M207" s="1" t="s">
        <v>60</v>
      </c>
      <c r="O207" s="1" t="s">
        <v>61</v>
      </c>
      <c r="P207" s="1"/>
      <c r="Q207" s="1"/>
      <c r="R207" s="1"/>
      <c r="S207" s="1"/>
      <c r="T207" s="1">
        <v>2</v>
      </c>
      <c r="U207" s="1" t="s">
        <v>55</v>
      </c>
    </row>
    <row r="208" spans="1:21">
      <c r="A208" s="1" t="s">
        <v>54</v>
      </c>
      <c r="B208" s="1" t="s">
        <v>2711</v>
      </c>
      <c r="C208" s="1" t="s">
        <v>958</v>
      </c>
      <c r="D208" s="1">
        <f t="shared" si="9"/>
        <v>1.08</v>
      </c>
      <c r="E208" s="1" t="s">
        <v>9713</v>
      </c>
      <c r="F208" s="1" t="s">
        <v>9712</v>
      </c>
      <c r="G208" s="6" t="s">
        <v>12527</v>
      </c>
      <c r="H208" s="1" t="s">
        <v>555</v>
      </c>
      <c r="I208" s="1" t="s">
        <v>9693</v>
      </c>
      <c r="J208" s="1" t="s">
        <v>2679</v>
      </c>
      <c r="K208" s="1" t="str">
        <f t="shared" si="10"/>
        <v>1998</v>
      </c>
      <c r="L208" s="1">
        <f t="shared" si="11"/>
        <v>25</v>
      </c>
      <c r="M208" s="1" t="s">
        <v>60</v>
      </c>
      <c r="O208" s="1" t="s">
        <v>61</v>
      </c>
      <c r="P208" s="1"/>
      <c r="Q208" s="1"/>
      <c r="R208" s="1"/>
      <c r="S208" s="1" t="s">
        <v>3261</v>
      </c>
      <c r="T208" s="1">
        <v>2</v>
      </c>
      <c r="U208" s="1"/>
    </row>
    <row r="209" spans="1:21">
      <c r="A209" s="1" t="s">
        <v>54</v>
      </c>
      <c r="B209" s="1" t="s">
        <v>54</v>
      </c>
      <c r="C209" s="1" t="s">
        <v>500</v>
      </c>
      <c r="D209" s="1">
        <f t="shared" si="9"/>
        <v>2.4</v>
      </c>
      <c r="E209" s="1" t="s">
        <v>10037</v>
      </c>
      <c r="F209" s="1" t="s">
        <v>10036</v>
      </c>
      <c r="G209" s="6" t="s">
        <v>12527</v>
      </c>
      <c r="H209" s="1" t="s">
        <v>101</v>
      </c>
      <c r="I209" s="1" t="s">
        <v>10038</v>
      </c>
      <c r="J209" s="1" t="s">
        <v>10039</v>
      </c>
      <c r="K209" s="1" t="str">
        <f t="shared" si="10"/>
        <v>1998</v>
      </c>
      <c r="L209" s="1">
        <f t="shared" si="11"/>
        <v>23</v>
      </c>
      <c r="M209" s="1" t="s">
        <v>60</v>
      </c>
      <c r="O209" s="1" t="s">
        <v>61</v>
      </c>
      <c r="P209" s="1"/>
      <c r="Q209" s="1"/>
      <c r="R209" s="1"/>
      <c r="S209" s="1" t="s">
        <v>92</v>
      </c>
      <c r="T209" s="1">
        <v>2</v>
      </c>
      <c r="U209" s="1"/>
    </row>
    <row r="210" spans="1:21">
      <c r="A210" s="1" t="s">
        <v>49</v>
      </c>
      <c r="B210" s="1" t="s">
        <v>141</v>
      </c>
      <c r="C210" s="1" t="s">
        <v>500</v>
      </c>
      <c r="D210" s="1">
        <f t="shared" si="9"/>
        <v>0.16</v>
      </c>
      <c r="E210" s="1" t="s">
        <v>10058</v>
      </c>
      <c r="F210" s="1" t="s">
        <v>10059</v>
      </c>
      <c r="G210" s="6" t="s">
        <v>12527</v>
      </c>
      <c r="H210" s="1" t="s">
        <v>217</v>
      </c>
      <c r="I210" s="1" t="s">
        <v>9733</v>
      </c>
      <c r="J210" s="1" t="s">
        <v>10060</v>
      </c>
      <c r="K210" s="1" t="str">
        <f t="shared" si="10"/>
        <v>1998</v>
      </c>
      <c r="L210" s="1">
        <f t="shared" si="11"/>
        <v>2</v>
      </c>
      <c r="M210" s="1" t="s">
        <v>79</v>
      </c>
      <c r="O210" s="1" t="s">
        <v>102</v>
      </c>
      <c r="P210" s="1"/>
      <c r="Q210" s="1"/>
      <c r="R210" s="1"/>
      <c r="S210" s="1" t="s">
        <v>65</v>
      </c>
      <c r="T210" s="1">
        <v>1</v>
      </c>
      <c r="U210" s="1"/>
    </row>
    <row r="211" spans="1:21">
      <c r="A211" s="1" t="s">
        <v>54</v>
      </c>
      <c r="B211" s="1" t="s">
        <v>8040</v>
      </c>
      <c r="C211" s="1" t="s">
        <v>273</v>
      </c>
      <c r="D211" s="1" t="e">
        <f t="shared" si="9"/>
        <v>#VALUE!</v>
      </c>
      <c r="E211" s="1" t="s">
        <v>3624</v>
      </c>
      <c r="F211" s="1" t="s">
        <v>11569</v>
      </c>
      <c r="G211" s="6" t="s">
        <v>12527</v>
      </c>
      <c r="H211" s="1" t="s">
        <v>282</v>
      </c>
      <c r="I211" s="1" t="s">
        <v>11565</v>
      </c>
      <c r="J211" s="1" t="s">
        <v>11570</v>
      </c>
      <c r="K211" s="1" t="str">
        <f t="shared" si="10"/>
        <v>1998</v>
      </c>
      <c r="L211" s="1">
        <f t="shared" si="11"/>
        <v>26</v>
      </c>
      <c r="M211" s="1" t="s">
        <v>79</v>
      </c>
      <c r="O211" s="1" t="s">
        <v>61</v>
      </c>
      <c r="P211" s="1"/>
      <c r="Q211" s="1"/>
      <c r="R211" s="1"/>
      <c r="S211" s="1" t="s">
        <v>4155</v>
      </c>
      <c r="T211" s="1">
        <v>2</v>
      </c>
      <c r="U211" s="1"/>
    </row>
    <row r="212" spans="1:21">
      <c r="A212" s="1" t="s">
        <v>55</v>
      </c>
      <c r="B212" s="1"/>
      <c r="C212" s="1"/>
      <c r="D212" s="1">
        <f t="shared" si="9"/>
        <v>0</v>
      </c>
      <c r="E212" s="1" t="s">
        <v>843</v>
      </c>
      <c r="F212" s="1" t="s">
        <v>842</v>
      </c>
      <c r="G212" s="6" t="s">
        <v>12527</v>
      </c>
      <c r="H212" s="1" t="s">
        <v>240</v>
      </c>
      <c r="I212" s="1" t="s">
        <v>835</v>
      </c>
      <c r="J212" s="1" t="s">
        <v>845</v>
      </c>
      <c r="K212" s="1" t="str">
        <f t="shared" si="10"/>
        <v>1999</v>
      </c>
      <c r="L212" s="1">
        <f t="shared" si="11"/>
        <v>34</v>
      </c>
      <c r="M212" s="1" t="s">
        <v>60</v>
      </c>
      <c r="N212" t="s">
        <v>53</v>
      </c>
      <c r="O212" s="1" t="s">
        <v>61</v>
      </c>
      <c r="P212" s="1" t="s">
        <v>514</v>
      </c>
      <c r="Q212" s="1" t="s">
        <v>375</v>
      </c>
      <c r="R212" s="1" t="s">
        <v>844</v>
      </c>
      <c r="S212" s="1" t="s">
        <v>114</v>
      </c>
      <c r="T212" s="1">
        <v>2</v>
      </c>
      <c r="U212" s="1"/>
    </row>
    <row r="213" spans="1:21">
      <c r="A213" s="1" t="s">
        <v>53</v>
      </c>
      <c r="B213" s="1"/>
      <c r="C213" s="1"/>
      <c r="D213" s="1">
        <f t="shared" si="9"/>
        <v>0</v>
      </c>
      <c r="E213" s="1" t="s">
        <v>868</v>
      </c>
      <c r="F213" s="1" t="s">
        <v>867</v>
      </c>
      <c r="G213" s="6" t="s">
        <v>12527</v>
      </c>
      <c r="H213" s="1" t="s">
        <v>189</v>
      </c>
      <c r="I213" s="1" t="s">
        <v>861</v>
      </c>
      <c r="J213" s="1" t="s">
        <v>870</v>
      </c>
      <c r="K213" s="1" t="str">
        <f t="shared" si="10"/>
        <v>1999</v>
      </c>
      <c r="L213" s="1">
        <f t="shared" si="11"/>
        <v>27</v>
      </c>
      <c r="M213" s="1" t="s">
        <v>79</v>
      </c>
      <c r="N213" t="s">
        <v>53</v>
      </c>
      <c r="O213" s="1" t="s">
        <v>102</v>
      </c>
      <c r="P213" s="1" t="s">
        <v>80</v>
      </c>
      <c r="Q213" s="1" t="s">
        <v>500</v>
      </c>
      <c r="R213" s="1" t="s">
        <v>869</v>
      </c>
      <c r="S213" s="1" t="s">
        <v>114</v>
      </c>
      <c r="T213" s="1">
        <v>1</v>
      </c>
      <c r="U213" s="1" t="s">
        <v>53</v>
      </c>
    </row>
    <row r="214" spans="1:21">
      <c r="A214" s="1" t="s">
        <v>53</v>
      </c>
      <c r="B214" s="1"/>
      <c r="C214" s="1"/>
      <c r="D214" s="1">
        <f t="shared" si="9"/>
        <v>0</v>
      </c>
      <c r="E214" s="1" t="s">
        <v>992</v>
      </c>
      <c r="F214" s="1" t="s">
        <v>991</v>
      </c>
      <c r="G214" s="6" t="s">
        <v>12527</v>
      </c>
      <c r="H214" s="1" t="s">
        <v>120</v>
      </c>
      <c r="I214" s="1" t="s">
        <v>384</v>
      </c>
      <c r="J214" s="1" t="s">
        <v>870</v>
      </c>
      <c r="K214" s="1" t="str">
        <f t="shared" si="10"/>
        <v>1999</v>
      </c>
      <c r="L214" s="1">
        <f t="shared" si="11"/>
        <v>30</v>
      </c>
      <c r="M214" s="1" t="s">
        <v>60</v>
      </c>
      <c r="N214" t="s">
        <v>53</v>
      </c>
      <c r="O214" s="1" t="s">
        <v>61</v>
      </c>
      <c r="P214" s="1" t="s">
        <v>89</v>
      </c>
      <c r="Q214" s="1" t="s">
        <v>219</v>
      </c>
      <c r="R214" s="1" t="s">
        <v>993</v>
      </c>
      <c r="S214" s="1" t="s">
        <v>114</v>
      </c>
      <c r="T214" s="1">
        <v>2</v>
      </c>
      <c r="U214" s="1"/>
    </row>
    <row r="215" spans="1:21">
      <c r="A215" s="1" t="s">
        <v>55</v>
      </c>
      <c r="B215" s="1"/>
      <c r="C215" s="1"/>
      <c r="D215" s="1">
        <f t="shared" si="9"/>
        <v>0</v>
      </c>
      <c r="E215" s="1" t="s">
        <v>1289</v>
      </c>
      <c r="F215" s="1" t="s">
        <v>1287</v>
      </c>
      <c r="G215" s="6" t="s">
        <v>12527</v>
      </c>
      <c r="H215" s="1" t="s">
        <v>128</v>
      </c>
      <c r="I215" s="1" t="s">
        <v>1290</v>
      </c>
      <c r="J215" s="1" t="s">
        <v>1292</v>
      </c>
      <c r="K215" s="1" t="str">
        <f t="shared" si="10"/>
        <v>1999</v>
      </c>
      <c r="L215" s="1">
        <f t="shared" si="11"/>
        <v>23</v>
      </c>
      <c r="M215" s="1" t="s">
        <v>79</v>
      </c>
      <c r="N215" t="s">
        <v>53</v>
      </c>
      <c r="O215" s="1" t="s">
        <v>61</v>
      </c>
      <c r="P215" s="1" t="s">
        <v>265</v>
      </c>
      <c r="Q215" s="1" t="s">
        <v>505</v>
      </c>
      <c r="R215" s="1" t="s">
        <v>1291</v>
      </c>
      <c r="S215" s="1" t="s">
        <v>105</v>
      </c>
      <c r="T215" s="1">
        <v>1</v>
      </c>
      <c r="U215" s="1" t="s">
        <v>54</v>
      </c>
    </row>
    <row r="216" spans="1:21">
      <c r="A216" s="1" t="s">
        <v>55</v>
      </c>
      <c r="B216" s="1"/>
      <c r="C216" s="1"/>
      <c r="D216" s="1">
        <f t="shared" si="9"/>
        <v>0</v>
      </c>
      <c r="E216" s="1" t="s">
        <v>1553</v>
      </c>
      <c r="F216" s="1" t="s">
        <v>1552</v>
      </c>
      <c r="G216" s="6" t="s">
        <v>12527</v>
      </c>
      <c r="H216" s="1" t="s">
        <v>189</v>
      </c>
      <c r="I216" s="1" t="s">
        <v>1549</v>
      </c>
      <c r="J216" s="1" t="s">
        <v>1554</v>
      </c>
      <c r="K216" s="1" t="str">
        <f t="shared" si="10"/>
        <v>1999</v>
      </c>
      <c r="L216" s="1">
        <f t="shared" si="11"/>
        <v>27</v>
      </c>
      <c r="M216" s="1" t="s">
        <v>60</v>
      </c>
      <c r="N216" t="s">
        <v>53</v>
      </c>
      <c r="O216" s="1" t="s">
        <v>61</v>
      </c>
      <c r="P216" s="1" t="s">
        <v>119</v>
      </c>
      <c r="Q216" s="1" t="s">
        <v>310</v>
      </c>
      <c r="R216" s="1" t="s">
        <v>169</v>
      </c>
      <c r="S216" s="1" t="s">
        <v>105</v>
      </c>
      <c r="T216" s="1">
        <v>1</v>
      </c>
      <c r="U216" s="1"/>
    </row>
    <row r="217" spans="1:21">
      <c r="A217" s="1" t="s">
        <v>53</v>
      </c>
      <c r="B217" s="1"/>
      <c r="C217" s="1"/>
      <c r="D217" s="1">
        <f t="shared" si="9"/>
        <v>0</v>
      </c>
      <c r="E217" s="1" t="s">
        <v>1974</v>
      </c>
      <c r="F217" s="1" t="s">
        <v>1973</v>
      </c>
      <c r="G217" s="6" t="s">
        <v>12527</v>
      </c>
      <c r="H217" s="1" t="s">
        <v>1343</v>
      </c>
      <c r="I217" s="1" t="s">
        <v>1956</v>
      </c>
      <c r="J217" s="1" t="s">
        <v>870</v>
      </c>
      <c r="K217" s="1" t="str">
        <f t="shared" si="10"/>
        <v>1999</v>
      </c>
      <c r="L217" s="1">
        <f t="shared" si="11"/>
        <v>21</v>
      </c>
      <c r="M217" s="1" t="s">
        <v>79</v>
      </c>
      <c r="N217" t="s">
        <v>53</v>
      </c>
      <c r="O217" s="1" t="s">
        <v>61</v>
      </c>
      <c r="P217" s="1"/>
      <c r="Q217" s="1"/>
      <c r="R217" s="1"/>
      <c r="S217" s="1" t="s">
        <v>105</v>
      </c>
      <c r="T217" s="1">
        <v>1</v>
      </c>
      <c r="U217" s="1"/>
    </row>
    <row r="218" spans="1:21">
      <c r="A218" s="1" t="s">
        <v>115</v>
      </c>
      <c r="B218" s="1"/>
      <c r="C218" s="1"/>
      <c r="D218" s="1">
        <f t="shared" si="9"/>
        <v>0</v>
      </c>
      <c r="E218" s="1" t="s">
        <v>2185</v>
      </c>
      <c r="F218" s="1" t="s">
        <v>2184</v>
      </c>
      <c r="G218" s="6" t="s">
        <v>12527</v>
      </c>
      <c r="H218" s="1" t="s">
        <v>367</v>
      </c>
      <c r="I218" s="1" t="s">
        <v>2186</v>
      </c>
      <c r="J218" s="1" t="s">
        <v>870</v>
      </c>
      <c r="K218" s="1" t="str">
        <f t="shared" si="10"/>
        <v>1999</v>
      </c>
      <c r="L218" s="1">
        <f t="shared" si="11"/>
        <v>6</v>
      </c>
      <c r="M218" s="1" t="s">
        <v>79</v>
      </c>
      <c r="N218" t="s">
        <v>53</v>
      </c>
      <c r="O218" s="1" t="s">
        <v>102</v>
      </c>
      <c r="P218" s="1"/>
      <c r="Q218" s="1"/>
      <c r="R218" s="1" t="s">
        <v>805</v>
      </c>
      <c r="S218" s="1" t="s">
        <v>940</v>
      </c>
      <c r="T218" s="1">
        <v>1</v>
      </c>
      <c r="U218" s="1"/>
    </row>
    <row r="219" spans="1:21">
      <c r="A219" s="1" t="s">
        <v>53</v>
      </c>
      <c r="B219" s="1" t="s">
        <v>715</v>
      </c>
      <c r="C219" s="1" t="s">
        <v>273</v>
      </c>
      <c r="D219" s="1">
        <f t="shared" si="9"/>
        <v>0.1</v>
      </c>
      <c r="E219" s="1" t="s">
        <v>3717</v>
      </c>
      <c r="F219" s="1" t="s">
        <v>3716</v>
      </c>
      <c r="G219" s="6" t="s">
        <v>12527</v>
      </c>
      <c r="H219" s="1" t="s">
        <v>240</v>
      </c>
      <c r="I219" s="1" t="s">
        <v>3703</v>
      </c>
      <c r="J219" s="1" t="s">
        <v>1292</v>
      </c>
      <c r="K219" s="1" t="str">
        <f t="shared" si="10"/>
        <v>1999</v>
      </c>
      <c r="L219" s="1">
        <f t="shared" si="11"/>
        <v>36</v>
      </c>
      <c r="M219" s="1" t="s">
        <v>60</v>
      </c>
      <c r="N219" t="s">
        <v>53</v>
      </c>
      <c r="O219" s="1" t="s">
        <v>61</v>
      </c>
      <c r="P219" s="1"/>
      <c r="Q219" s="1"/>
      <c r="R219" s="1"/>
      <c r="S219" s="1"/>
      <c r="T219" s="1">
        <v>1</v>
      </c>
      <c r="U219" s="1" t="s">
        <v>55</v>
      </c>
    </row>
    <row r="220" spans="1:21">
      <c r="A220" s="1" t="s">
        <v>49</v>
      </c>
      <c r="B220" s="1" t="s">
        <v>54</v>
      </c>
      <c r="C220" s="1" t="s">
        <v>273</v>
      </c>
      <c r="D220" s="1">
        <f t="shared" si="9"/>
        <v>3</v>
      </c>
      <c r="E220" s="1" t="s">
        <v>4811</v>
      </c>
      <c r="F220" s="1" t="s">
        <v>6528</v>
      </c>
      <c r="G220" s="6" t="s">
        <v>12527</v>
      </c>
      <c r="H220" s="1" t="s">
        <v>678</v>
      </c>
      <c r="I220" s="1" t="s">
        <v>6481</v>
      </c>
      <c r="J220" s="1" t="s">
        <v>6529</v>
      </c>
      <c r="K220" s="1" t="str">
        <f t="shared" si="10"/>
        <v>1999</v>
      </c>
      <c r="L220" s="1">
        <f t="shared" si="11"/>
        <v>17</v>
      </c>
      <c r="M220" s="1" t="s">
        <v>60</v>
      </c>
      <c r="N220" t="s">
        <v>53</v>
      </c>
      <c r="O220" s="1" t="s">
        <v>61</v>
      </c>
      <c r="P220" s="1"/>
      <c r="Q220" s="1"/>
      <c r="R220" s="1"/>
      <c r="S220" s="1" t="s">
        <v>235</v>
      </c>
      <c r="T220" s="1">
        <v>2</v>
      </c>
      <c r="U220" s="1" t="s">
        <v>55</v>
      </c>
    </row>
    <row r="221" spans="1:21">
      <c r="A221" s="1" t="s">
        <v>54</v>
      </c>
      <c r="B221" s="1" t="s">
        <v>7331</v>
      </c>
      <c r="C221" s="1" t="s">
        <v>273</v>
      </c>
      <c r="D221" s="1">
        <f t="shared" si="9"/>
        <v>12.2</v>
      </c>
      <c r="E221" s="1" t="s">
        <v>2567</v>
      </c>
      <c r="F221" s="1" t="s">
        <v>7330</v>
      </c>
      <c r="G221" s="6" t="s">
        <v>12527</v>
      </c>
      <c r="H221" s="1" t="s">
        <v>464</v>
      </c>
      <c r="I221" s="1" t="s">
        <v>5747</v>
      </c>
      <c r="J221" s="1" t="s">
        <v>7333</v>
      </c>
      <c r="K221" s="1" t="str">
        <f t="shared" si="10"/>
        <v>1999</v>
      </c>
      <c r="L221" s="1">
        <f t="shared" si="11"/>
        <v>15</v>
      </c>
      <c r="M221" s="1" t="s">
        <v>79</v>
      </c>
      <c r="N221" t="s">
        <v>53</v>
      </c>
      <c r="O221" s="1" t="s">
        <v>61</v>
      </c>
      <c r="P221" s="1"/>
      <c r="Q221" s="1"/>
      <c r="R221" s="1"/>
      <c r="S221" s="1" t="s">
        <v>7332</v>
      </c>
      <c r="T221" s="1">
        <v>2</v>
      </c>
      <c r="U221" s="1"/>
    </row>
    <row r="222" spans="1:21">
      <c r="A222" s="1"/>
      <c r="B222" s="1"/>
      <c r="C222" s="1"/>
      <c r="D222" s="1">
        <f t="shared" si="9"/>
        <v>0</v>
      </c>
      <c r="E222" s="1" t="s">
        <v>8332</v>
      </c>
      <c r="F222" s="1" t="s">
        <v>8331</v>
      </c>
      <c r="G222" s="6" t="s">
        <v>12527</v>
      </c>
      <c r="H222" s="1" t="s">
        <v>344</v>
      </c>
      <c r="I222" s="1" t="s">
        <v>7910</v>
      </c>
      <c r="J222" s="1" t="s">
        <v>2975</v>
      </c>
      <c r="K222" s="1" t="str">
        <f t="shared" si="10"/>
        <v>1999</v>
      </c>
      <c r="L222" s="1">
        <f t="shared" si="11"/>
        <v>8</v>
      </c>
      <c r="M222" s="1" t="s">
        <v>60</v>
      </c>
      <c r="N222" t="s">
        <v>53</v>
      </c>
      <c r="O222" s="1" t="s">
        <v>61</v>
      </c>
      <c r="P222" s="1"/>
      <c r="Q222" s="1"/>
      <c r="R222" s="1"/>
      <c r="S222" s="1" t="s">
        <v>417</v>
      </c>
      <c r="T222" s="1">
        <v>1</v>
      </c>
      <c r="U222" s="1"/>
    </row>
    <row r="223" spans="1:21">
      <c r="A223" s="1" t="s">
        <v>53</v>
      </c>
      <c r="B223" s="1" t="s">
        <v>3946</v>
      </c>
      <c r="C223" s="1" t="s">
        <v>500</v>
      </c>
      <c r="D223" s="1">
        <f t="shared" si="9"/>
        <v>2.8</v>
      </c>
      <c r="E223" s="1" t="s">
        <v>8917</v>
      </c>
      <c r="F223" s="1" t="s">
        <v>8916</v>
      </c>
      <c r="G223" s="6" t="s">
        <v>12525</v>
      </c>
      <c r="H223" s="1" t="s">
        <v>118</v>
      </c>
      <c r="I223" s="1" t="s">
        <v>8908</v>
      </c>
      <c r="J223" s="1" t="s">
        <v>8918</v>
      </c>
      <c r="K223" s="1" t="str">
        <f t="shared" si="10"/>
        <v>1999</v>
      </c>
      <c r="L223" s="1">
        <f t="shared" si="11"/>
        <v>4</v>
      </c>
      <c r="M223" s="1" t="s">
        <v>60</v>
      </c>
      <c r="N223" t="s">
        <v>53</v>
      </c>
      <c r="O223" s="1" t="s">
        <v>61</v>
      </c>
      <c r="P223" s="1" t="s">
        <v>466</v>
      </c>
      <c r="Q223" s="1" t="s">
        <v>351</v>
      </c>
      <c r="R223" s="1" t="s">
        <v>1435</v>
      </c>
      <c r="S223" s="1" t="s">
        <v>226</v>
      </c>
      <c r="T223" s="1">
        <v>2</v>
      </c>
      <c r="U223" s="1" t="s">
        <v>55</v>
      </c>
    </row>
    <row r="224" spans="1:21">
      <c r="A224" s="1" t="s">
        <v>50</v>
      </c>
      <c r="B224" s="1" t="s">
        <v>53</v>
      </c>
      <c r="C224" s="1" t="s">
        <v>273</v>
      </c>
      <c r="D224" s="1">
        <f t="shared" si="9"/>
        <v>2</v>
      </c>
      <c r="E224" s="1" t="s">
        <v>10286</v>
      </c>
      <c r="F224" s="1" t="s">
        <v>10285</v>
      </c>
      <c r="G224" s="6" t="s">
        <v>12527</v>
      </c>
      <c r="H224" s="1" t="s">
        <v>375</v>
      </c>
      <c r="I224" s="1" t="s">
        <v>9212</v>
      </c>
      <c r="J224" s="1" t="s">
        <v>10287</v>
      </c>
      <c r="K224" s="1" t="str">
        <f t="shared" si="10"/>
        <v>1999</v>
      </c>
      <c r="L224" s="1">
        <f t="shared" si="11"/>
        <v>42</v>
      </c>
      <c r="M224" s="1" t="s">
        <v>60</v>
      </c>
      <c r="N224" t="s">
        <v>53</v>
      </c>
      <c r="O224" s="1" t="s">
        <v>61</v>
      </c>
      <c r="P224" s="1"/>
      <c r="Q224" s="1"/>
      <c r="R224" s="1"/>
      <c r="S224" s="1" t="s">
        <v>354</v>
      </c>
      <c r="T224" s="1">
        <v>2</v>
      </c>
      <c r="U224" s="1"/>
    </row>
    <row r="225" spans="1:21">
      <c r="A225" s="1" t="s">
        <v>54</v>
      </c>
      <c r="B225" s="1" t="s">
        <v>116</v>
      </c>
      <c r="C225" s="1" t="s">
        <v>273</v>
      </c>
      <c r="D225" s="1">
        <f t="shared" si="9"/>
        <v>5</v>
      </c>
      <c r="E225" s="1" t="s">
        <v>2087</v>
      </c>
      <c r="F225" s="1" t="s">
        <v>8521</v>
      </c>
      <c r="G225" s="6" t="s">
        <v>12527</v>
      </c>
      <c r="H225" s="1" t="s">
        <v>515</v>
      </c>
      <c r="I225" s="1" t="s">
        <v>8512</v>
      </c>
      <c r="J225" s="1" t="s">
        <v>11351</v>
      </c>
      <c r="K225" s="1" t="str">
        <f t="shared" si="10"/>
        <v>1999</v>
      </c>
      <c r="L225" s="1">
        <f t="shared" si="11"/>
        <v>50</v>
      </c>
      <c r="M225" s="1" t="s">
        <v>60</v>
      </c>
      <c r="N225" t="s">
        <v>53</v>
      </c>
      <c r="O225" s="1" t="s">
        <v>61</v>
      </c>
      <c r="P225" s="1"/>
      <c r="Q225" s="1"/>
      <c r="R225" s="1"/>
      <c r="S225" s="1" t="s">
        <v>354</v>
      </c>
      <c r="T225" s="1">
        <v>2</v>
      </c>
      <c r="U225" s="1"/>
    </row>
    <row r="226" spans="1:21">
      <c r="A226" s="1" t="s">
        <v>49</v>
      </c>
      <c r="B226" s="1" t="s">
        <v>472</v>
      </c>
      <c r="C226" s="1" t="s">
        <v>273</v>
      </c>
      <c r="D226" s="1">
        <f t="shared" si="9"/>
        <v>0.5</v>
      </c>
      <c r="E226" s="1" t="s">
        <v>11684</v>
      </c>
      <c r="F226" s="1" t="s">
        <v>11683</v>
      </c>
      <c r="G226" s="6" t="s">
        <v>12527</v>
      </c>
      <c r="H226" s="1" t="s">
        <v>144</v>
      </c>
      <c r="I226" s="1" t="s">
        <v>11685</v>
      </c>
      <c r="J226" s="1" t="s">
        <v>11686</v>
      </c>
      <c r="K226" s="1" t="str">
        <f t="shared" si="10"/>
        <v>1999</v>
      </c>
      <c r="L226" s="1">
        <f t="shared" si="11"/>
        <v>7</v>
      </c>
      <c r="M226" s="1" t="s">
        <v>60</v>
      </c>
      <c r="N226" t="s">
        <v>53</v>
      </c>
      <c r="O226" s="1" t="s">
        <v>61</v>
      </c>
      <c r="P226" s="1"/>
      <c r="Q226" s="1"/>
      <c r="R226" s="1"/>
      <c r="S226" s="1" t="s">
        <v>1051</v>
      </c>
      <c r="T226" s="1">
        <v>1</v>
      </c>
      <c r="U226" s="1"/>
    </row>
    <row r="227" spans="1:21">
      <c r="A227" s="1" t="s">
        <v>55</v>
      </c>
      <c r="B227" s="1" t="s">
        <v>53</v>
      </c>
      <c r="C227" s="1" t="s">
        <v>958</v>
      </c>
      <c r="D227" s="1">
        <f t="shared" si="9"/>
        <v>1.8</v>
      </c>
      <c r="E227" s="1" t="s">
        <v>11765</v>
      </c>
      <c r="F227" s="1" t="s">
        <v>11764</v>
      </c>
      <c r="G227" s="6" t="s">
        <v>12525</v>
      </c>
      <c r="H227" s="1" t="s">
        <v>448</v>
      </c>
      <c r="I227" s="1" t="s">
        <v>9305</v>
      </c>
      <c r="J227" s="1" t="s">
        <v>11767</v>
      </c>
      <c r="K227" s="1" t="str">
        <f t="shared" si="10"/>
        <v>1999</v>
      </c>
      <c r="L227" s="1">
        <f t="shared" si="11"/>
        <v>11</v>
      </c>
      <c r="M227" s="1" t="s">
        <v>60</v>
      </c>
      <c r="N227" t="s">
        <v>53</v>
      </c>
      <c r="O227" s="1" t="s">
        <v>102</v>
      </c>
      <c r="P227" s="1" t="s">
        <v>449</v>
      </c>
      <c r="Q227" s="1" t="s">
        <v>1694</v>
      </c>
      <c r="R227" s="1" t="s">
        <v>11766</v>
      </c>
      <c r="S227" s="1" t="s">
        <v>92</v>
      </c>
      <c r="T227" s="1">
        <v>1</v>
      </c>
      <c r="U227" s="1"/>
    </row>
    <row r="228" spans="1:21">
      <c r="A228" s="1" t="s">
        <v>53</v>
      </c>
      <c r="B228" s="1" t="s">
        <v>2972</v>
      </c>
      <c r="C228" s="1" t="s">
        <v>293</v>
      </c>
      <c r="D228" s="1">
        <f t="shared" si="9"/>
        <v>93.197999999999993</v>
      </c>
      <c r="E228" s="1" t="s">
        <v>2971</v>
      </c>
      <c r="F228" s="1" t="s">
        <v>2970</v>
      </c>
      <c r="G228" s="6" t="s">
        <v>12527</v>
      </c>
      <c r="H228" s="1" t="s">
        <v>101</v>
      </c>
      <c r="I228" s="1" t="s">
        <v>915</v>
      </c>
      <c r="J228" s="1" t="s">
        <v>2975</v>
      </c>
      <c r="K228" s="1" t="str">
        <f t="shared" si="10"/>
        <v>1999</v>
      </c>
      <c r="L228" s="1">
        <f t="shared" si="11"/>
        <v>18</v>
      </c>
      <c r="M228" s="1" t="s">
        <v>60</v>
      </c>
      <c r="O228" s="1" t="s">
        <v>61</v>
      </c>
      <c r="P228" s="1" t="s">
        <v>2973</v>
      </c>
      <c r="Q228" s="1" t="s">
        <v>1666</v>
      </c>
      <c r="R228" s="1" t="s">
        <v>2974</v>
      </c>
      <c r="S228" s="1" t="s">
        <v>105</v>
      </c>
      <c r="T228" s="1">
        <v>2</v>
      </c>
      <c r="U228" s="1" t="s">
        <v>55</v>
      </c>
    </row>
    <row r="229" spans="1:21">
      <c r="A229" s="1" t="s">
        <v>54</v>
      </c>
      <c r="B229" s="1" t="s">
        <v>53</v>
      </c>
      <c r="C229" s="1" t="s">
        <v>273</v>
      </c>
      <c r="D229" s="1">
        <f t="shared" si="9"/>
        <v>2</v>
      </c>
      <c r="E229" s="1" t="s">
        <v>8522</v>
      </c>
      <c r="F229" s="1" t="s">
        <v>8521</v>
      </c>
      <c r="G229" s="6" t="s">
        <v>12527</v>
      </c>
      <c r="H229" s="1" t="s">
        <v>515</v>
      </c>
      <c r="I229" s="1" t="s">
        <v>8512</v>
      </c>
      <c r="J229" s="1" t="s">
        <v>8523</v>
      </c>
      <c r="K229" s="1" t="str">
        <f t="shared" si="10"/>
        <v>1999</v>
      </c>
      <c r="L229" s="1">
        <f t="shared" si="11"/>
        <v>50</v>
      </c>
      <c r="M229" s="1" t="s">
        <v>60</v>
      </c>
      <c r="O229" s="1" t="s">
        <v>61</v>
      </c>
      <c r="P229" s="1"/>
      <c r="Q229" s="1"/>
      <c r="R229" s="1"/>
      <c r="S229" s="1" t="s">
        <v>354</v>
      </c>
      <c r="T229" s="1">
        <v>2</v>
      </c>
      <c r="U229" s="1"/>
    </row>
    <row r="230" spans="1:21">
      <c r="A230" s="1" t="s">
        <v>115</v>
      </c>
      <c r="B230" s="1" t="s">
        <v>472</v>
      </c>
      <c r="C230" s="1" t="s">
        <v>293</v>
      </c>
      <c r="D230" s="1">
        <f t="shared" si="9"/>
        <v>0.49</v>
      </c>
      <c r="E230" s="1" t="s">
        <v>3711</v>
      </c>
      <c r="F230" s="1" t="s">
        <v>3710</v>
      </c>
      <c r="G230" s="6" t="s">
        <v>12527</v>
      </c>
      <c r="H230" s="1" t="s">
        <v>177</v>
      </c>
      <c r="I230" s="1" t="s">
        <v>3703</v>
      </c>
      <c r="J230" s="1" t="s">
        <v>3712</v>
      </c>
      <c r="K230" s="1" t="str">
        <f t="shared" si="10"/>
        <v>2000</v>
      </c>
      <c r="L230" s="1">
        <f t="shared" si="11"/>
        <v>6</v>
      </c>
      <c r="M230" s="1" t="s">
        <v>60</v>
      </c>
      <c r="N230" t="s">
        <v>50</v>
      </c>
      <c r="O230" s="1" t="s">
        <v>61</v>
      </c>
      <c r="P230" s="1"/>
      <c r="Q230" s="1"/>
      <c r="R230" s="1"/>
      <c r="S230" s="1" t="s">
        <v>65</v>
      </c>
      <c r="T230" s="1">
        <v>2</v>
      </c>
      <c r="U230" s="1" t="s">
        <v>55</v>
      </c>
    </row>
    <row r="231" spans="1:21">
      <c r="A231" s="1" t="s">
        <v>53</v>
      </c>
      <c r="B231" s="1" t="s">
        <v>4045</v>
      </c>
      <c r="C231" s="1" t="s">
        <v>958</v>
      </c>
      <c r="D231" s="1">
        <f t="shared" si="9"/>
        <v>8.19</v>
      </c>
      <c r="E231" s="1" t="s">
        <v>4046</v>
      </c>
      <c r="F231" s="1" t="s">
        <v>4043</v>
      </c>
      <c r="G231" s="6" t="s">
        <v>12525</v>
      </c>
      <c r="H231" s="1" t="s">
        <v>1101</v>
      </c>
      <c r="I231" s="1" t="s">
        <v>4044</v>
      </c>
      <c r="J231" s="1" t="s">
        <v>4048</v>
      </c>
      <c r="K231" s="1" t="str">
        <f t="shared" si="10"/>
        <v>2000</v>
      </c>
      <c r="L231" s="1">
        <f t="shared" si="11"/>
        <v>51</v>
      </c>
      <c r="M231" s="1" t="s">
        <v>79</v>
      </c>
      <c r="N231" t="s">
        <v>50</v>
      </c>
      <c r="O231" s="1" t="s">
        <v>61</v>
      </c>
      <c r="P231" s="1" t="s">
        <v>388</v>
      </c>
      <c r="Q231" s="1" t="s">
        <v>515</v>
      </c>
      <c r="R231" s="1" t="s">
        <v>4047</v>
      </c>
      <c r="S231" s="1" t="s">
        <v>311</v>
      </c>
      <c r="T231" s="1">
        <v>2</v>
      </c>
      <c r="U231" s="1" t="s">
        <v>116</v>
      </c>
    </row>
    <row r="232" spans="1:21">
      <c r="A232" s="1" t="s">
        <v>54</v>
      </c>
      <c r="B232" s="1"/>
      <c r="C232" s="1"/>
      <c r="D232" s="1">
        <f t="shared" si="9"/>
        <v>0</v>
      </c>
      <c r="E232" s="1" t="s">
        <v>4166</v>
      </c>
      <c r="F232" s="1" t="s">
        <v>4165</v>
      </c>
      <c r="G232" s="6" t="s">
        <v>12527</v>
      </c>
      <c r="H232" s="1" t="s">
        <v>464</v>
      </c>
      <c r="I232" s="1" t="s">
        <v>540</v>
      </c>
      <c r="J232" s="1" t="s">
        <v>2593</v>
      </c>
      <c r="K232" s="1" t="str">
        <f t="shared" si="10"/>
        <v>2000</v>
      </c>
      <c r="L232" s="1">
        <f t="shared" si="11"/>
        <v>13</v>
      </c>
      <c r="M232" s="1" t="s">
        <v>60</v>
      </c>
      <c r="N232" t="s">
        <v>50</v>
      </c>
      <c r="O232" s="1" t="s">
        <v>61</v>
      </c>
      <c r="P232" s="1"/>
      <c r="Q232" s="1"/>
      <c r="R232" s="1"/>
      <c r="S232" s="1"/>
      <c r="T232" s="1">
        <v>1</v>
      </c>
      <c r="U232" s="1"/>
    </row>
    <row r="233" spans="1:21">
      <c r="A233" s="1" t="s">
        <v>55</v>
      </c>
      <c r="B233" s="1"/>
      <c r="C233" s="1"/>
      <c r="D233" s="1">
        <f t="shared" si="9"/>
        <v>0</v>
      </c>
      <c r="E233" s="1" t="s">
        <v>7561</v>
      </c>
      <c r="F233" s="1" t="s">
        <v>7560</v>
      </c>
      <c r="G233" s="6" t="s">
        <v>12525</v>
      </c>
      <c r="H233" s="1" t="s">
        <v>584</v>
      </c>
      <c r="I233" s="1" t="s">
        <v>6554</v>
      </c>
      <c r="J233" s="1" t="s">
        <v>7480</v>
      </c>
      <c r="K233" s="1" t="str">
        <f t="shared" si="10"/>
        <v>2000</v>
      </c>
      <c r="L233" s="1">
        <f t="shared" si="11"/>
        <v>17</v>
      </c>
      <c r="M233" s="1" t="s">
        <v>79</v>
      </c>
      <c r="N233" t="s">
        <v>50</v>
      </c>
      <c r="O233" s="1" t="s">
        <v>61</v>
      </c>
      <c r="P233" s="1" t="s">
        <v>890</v>
      </c>
      <c r="Q233" s="1" t="s">
        <v>382</v>
      </c>
      <c r="R233" s="1"/>
      <c r="S233" s="1" t="s">
        <v>105</v>
      </c>
      <c r="T233" s="1">
        <v>1</v>
      </c>
      <c r="U233" s="1" t="s">
        <v>55</v>
      </c>
    </row>
    <row r="234" spans="1:21">
      <c r="A234" s="1" t="s">
        <v>55</v>
      </c>
      <c r="B234" s="1" t="s">
        <v>55</v>
      </c>
      <c r="C234" s="1"/>
      <c r="D234" s="1">
        <f t="shared" si="9"/>
        <v>0</v>
      </c>
      <c r="E234" s="1" t="s">
        <v>4475</v>
      </c>
      <c r="F234" s="1" t="s">
        <v>7658</v>
      </c>
      <c r="G234" s="6" t="s">
        <v>12527</v>
      </c>
      <c r="H234" s="1" t="s">
        <v>448</v>
      </c>
      <c r="I234" s="1" t="s">
        <v>7657</v>
      </c>
      <c r="J234" s="1" t="s">
        <v>7659</v>
      </c>
      <c r="K234" s="1" t="str">
        <f t="shared" si="10"/>
        <v>2000</v>
      </c>
      <c r="L234" s="1">
        <f t="shared" si="11"/>
        <v>16</v>
      </c>
      <c r="M234" s="1" t="s">
        <v>79</v>
      </c>
      <c r="N234" t="s">
        <v>50</v>
      </c>
      <c r="O234" s="1" t="s">
        <v>61</v>
      </c>
      <c r="P234" s="1"/>
      <c r="Q234" s="1"/>
      <c r="R234" s="1"/>
      <c r="S234" s="1" t="s">
        <v>3598</v>
      </c>
      <c r="T234" s="1">
        <v>2</v>
      </c>
      <c r="U234" s="1"/>
    </row>
    <row r="235" spans="1:21">
      <c r="A235" s="1" t="s">
        <v>53</v>
      </c>
      <c r="B235" s="1"/>
      <c r="C235" s="1"/>
      <c r="D235" s="1">
        <f t="shared" si="9"/>
        <v>0</v>
      </c>
      <c r="E235" s="1" t="s">
        <v>8679</v>
      </c>
      <c r="F235" s="1" t="s">
        <v>8678</v>
      </c>
      <c r="G235" s="6" t="s">
        <v>12525</v>
      </c>
      <c r="H235" s="1" t="s">
        <v>308</v>
      </c>
      <c r="I235" s="1" t="s">
        <v>8665</v>
      </c>
      <c r="J235" s="1" t="s">
        <v>8613</v>
      </c>
      <c r="K235" s="1" t="str">
        <f t="shared" si="10"/>
        <v>2000</v>
      </c>
      <c r="L235" s="1">
        <f t="shared" si="11"/>
        <v>37</v>
      </c>
      <c r="M235" s="1" t="s">
        <v>60</v>
      </c>
      <c r="N235" t="s">
        <v>50</v>
      </c>
      <c r="O235" s="1" t="s">
        <v>61</v>
      </c>
      <c r="P235" s="1" t="s">
        <v>232</v>
      </c>
      <c r="Q235" s="1" t="s">
        <v>160</v>
      </c>
      <c r="R235" s="1" t="s">
        <v>404</v>
      </c>
      <c r="S235" s="1" t="s">
        <v>114</v>
      </c>
      <c r="T235" s="1">
        <v>2</v>
      </c>
      <c r="U235" s="1" t="s">
        <v>55</v>
      </c>
    </row>
    <row r="236" spans="1:21">
      <c r="A236" s="1" t="s">
        <v>50</v>
      </c>
      <c r="B236" s="1" t="s">
        <v>2711</v>
      </c>
      <c r="C236" s="1" t="s">
        <v>500</v>
      </c>
      <c r="D236" s="1">
        <f t="shared" si="9"/>
        <v>0.96</v>
      </c>
      <c r="E236" s="1" t="s">
        <v>9422</v>
      </c>
      <c r="F236" s="1" t="s">
        <v>9421</v>
      </c>
      <c r="G236" s="6" t="s">
        <v>12527</v>
      </c>
      <c r="H236" s="1" t="s">
        <v>240</v>
      </c>
      <c r="I236" s="1" t="s">
        <v>9423</v>
      </c>
      <c r="J236" s="1" t="s">
        <v>9153</v>
      </c>
      <c r="K236" s="1" t="str">
        <f t="shared" si="10"/>
        <v>2000</v>
      </c>
      <c r="L236" s="1">
        <f t="shared" si="11"/>
        <v>42</v>
      </c>
      <c r="M236" s="1" t="s">
        <v>79</v>
      </c>
      <c r="N236" t="s">
        <v>50</v>
      </c>
      <c r="O236" s="1" t="s">
        <v>61</v>
      </c>
      <c r="P236" s="1"/>
      <c r="Q236" s="1"/>
      <c r="R236" s="1"/>
      <c r="S236" s="1" t="s">
        <v>9424</v>
      </c>
      <c r="T236" s="1">
        <v>1</v>
      </c>
      <c r="U236" s="1"/>
    </row>
    <row r="237" spans="1:21">
      <c r="A237" s="1" t="s">
        <v>49</v>
      </c>
      <c r="B237" s="1"/>
      <c r="C237" s="1"/>
      <c r="D237" s="1">
        <f t="shared" si="9"/>
        <v>0</v>
      </c>
      <c r="E237" s="1" t="s">
        <v>9919</v>
      </c>
      <c r="F237" s="1" t="s">
        <v>7205</v>
      </c>
      <c r="G237" s="6" t="s">
        <v>12527</v>
      </c>
      <c r="H237" s="1" t="s">
        <v>219</v>
      </c>
      <c r="I237" s="1" t="s">
        <v>9908</v>
      </c>
      <c r="J237" s="1" t="s">
        <v>9920</v>
      </c>
      <c r="K237" s="1" t="str">
        <f t="shared" si="10"/>
        <v>2000</v>
      </c>
      <c r="L237" s="1">
        <f t="shared" si="11"/>
        <v>47</v>
      </c>
      <c r="M237" s="1" t="s">
        <v>60</v>
      </c>
      <c r="N237" t="s">
        <v>50</v>
      </c>
      <c r="O237" s="1" t="s">
        <v>61</v>
      </c>
      <c r="P237" s="1"/>
      <c r="Q237" s="1"/>
      <c r="R237" s="1"/>
      <c r="S237" s="1" t="s">
        <v>354</v>
      </c>
      <c r="T237" s="1">
        <v>2</v>
      </c>
      <c r="U237" s="1"/>
    </row>
    <row r="238" spans="1:21">
      <c r="A238" s="1" t="s">
        <v>54</v>
      </c>
      <c r="B238" s="1" t="s">
        <v>116</v>
      </c>
      <c r="C238" s="1" t="s">
        <v>273</v>
      </c>
      <c r="D238" s="1">
        <f t="shared" si="9"/>
        <v>5</v>
      </c>
      <c r="E238" s="1" t="s">
        <v>2146</v>
      </c>
      <c r="F238" s="1" t="s">
        <v>8842</v>
      </c>
      <c r="G238" s="6" t="s">
        <v>12527</v>
      </c>
      <c r="H238" s="1" t="s">
        <v>367</v>
      </c>
      <c r="I238" s="1" t="s">
        <v>11375</v>
      </c>
      <c r="J238" s="1" t="s">
        <v>11376</v>
      </c>
      <c r="K238" s="1" t="str">
        <f t="shared" si="10"/>
        <v>2000</v>
      </c>
      <c r="L238" s="1">
        <f t="shared" si="11"/>
        <v>16</v>
      </c>
      <c r="M238" s="1" t="s">
        <v>60</v>
      </c>
      <c r="N238" t="s">
        <v>50</v>
      </c>
      <c r="O238" s="1" t="s">
        <v>61</v>
      </c>
      <c r="P238" s="1"/>
      <c r="Q238" s="1"/>
      <c r="R238" s="1"/>
      <c r="S238" s="1" t="s">
        <v>1559</v>
      </c>
      <c r="T238" s="1">
        <v>2</v>
      </c>
      <c r="U238" s="1"/>
    </row>
    <row r="239" spans="1:21">
      <c r="A239" s="1"/>
      <c r="B239" s="1" t="s">
        <v>116</v>
      </c>
      <c r="C239" s="1" t="s">
        <v>273</v>
      </c>
      <c r="D239" s="1">
        <f t="shared" si="9"/>
        <v>5</v>
      </c>
      <c r="E239" s="1" t="s">
        <v>2196</v>
      </c>
      <c r="F239" s="1" t="s">
        <v>8869</v>
      </c>
      <c r="G239" s="6" t="s">
        <v>12527</v>
      </c>
      <c r="H239" s="1" t="s">
        <v>78</v>
      </c>
      <c r="I239" s="1" t="s">
        <v>8870</v>
      </c>
      <c r="J239" s="1" t="s">
        <v>2593</v>
      </c>
      <c r="K239" s="1" t="str">
        <f t="shared" si="10"/>
        <v>2000</v>
      </c>
      <c r="L239" s="1">
        <f t="shared" si="11"/>
        <v>15</v>
      </c>
      <c r="M239" s="1" t="s">
        <v>60</v>
      </c>
      <c r="N239" t="s">
        <v>50</v>
      </c>
      <c r="O239" s="1" t="s">
        <v>61</v>
      </c>
      <c r="P239" s="1"/>
      <c r="Q239" s="1"/>
      <c r="R239" s="1"/>
      <c r="S239" s="1" t="s">
        <v>526</v>
      </c>
      <c r="T239" s="1">
        <v>2</v>
      </c>
      <c r="U239" s="1"/>
    </row>
    <row r="240" spans="1:21">
      <c r="A240" s="1" t="s">
        <v>54</v>
      </c>
      <c r="B240" s="1" t="s">
        <v>2513</v>
      </c>
      <c r="C240" s="1" t="s">
        <v>273</v>
      </c>
      <c r="D240" s="1">
        <f t="shared" si="9"/>
        <v>4.3</v>
      </c>
      <c r="E240" s="1" t="s">
        <v>11463</v>
      </c>
      <c r="F240" s="1" t="s">
        <v>11462</v>
      </c>
      <c r="G240" s="6" t="s">
        <v>12525</v>
      </c>
      <c r="H240" s="1" t="s">
        <v>78</v>
      </c>
      <c r="I240" s="1" t="s">
        <v>7574</v>
      </c>
      <c r="J240" s="1" t="s">
        <v>11464</v>
      </c>
      <c r="K240" s="1" t="str">
        <f t="shared" si="10"/>
        <v>2000</v>
      </c>
      <c r="L240" s="1">
        <f t="shared" si="11"/>
        <v>9</v>
      </c>
      <c r="M240" s="1" t="s">
        <v>79</v>
      </c>
      <c r="N240" t="s">
        <v>50</v>
      </c>
      <c r="O240" s="1" t="s">
        <v>61</v>
      </c>
      <c r="P240" s="1" t="s">
        <v>514</v>
      </c>
      <c r="Q240" s="1" t="s">
        <v>219</v>
      </c>
      <c r="R240" s="1" t="s">
        <v>1096</v>
      </c>
      <c r="S240" s="1" t="s">
        <v>1986</v>
      </c>
      <c r="T240" s="1">
        <v>2</v>
      </c>
      <c r="U240" s="1" t="s">
        <v>116</v>
      </c>
    </row>
    <row r="241" spans="1:21">
      <c r="A241" s="1" t="s">
        <v>54</v>
      </c>
      <c r="B241" s="1" t="s">
        <v>4098</v>
      </c>
      <c r="C241" s="1" t="s">
        <v>273</v>
      </c>
      <c r="D241" s="1">
        <f t="shared" si="9"/>
        <v>4.5</v>
      </c>
      <c r="E241" s="1" t="s">
        <v>4097</v>
      </c>
      <c r="F241" s="1" t="s">
        <v>4096</v>
      </c>
      <c r="G241" s="6" t="s">
        <v>12527</v>
      </c>
      <c r="H241" s="1" t="s">
        <v>573</v>
      </c>
      <c r="I241" s="1" t="s">
        <v>4071</v>
      </c>
      <c r="J241" s="1" t="s">
        <v>2593</v>
      </c>
      <c r="K241" s="1" t="str">
        <f t="shared" si="10"/>
        <v>2000</v>
      </c>
      <c r="L241" s="1">
        <f t="shared" si="11"/>
        <v>50</v>
      </c>
      <c r="M241" s="1" t="s">
        <v>79</v>
      </c>
      <c r="N241" t="s">
        <v>53</v>
      </c>
      <c r="O241" s="1" t="s">
        <v>61</v>
      </c>
      <c r="P241" s="1"/>
      <c r="Q241" s="1"/>
      <c r="R241" s="1"/>
      <c r="S241" s="1" t="s">
        <v>354</v>
      </c>
      <c r="T241" s="1">
        <v>1</v>
      </c>
      <c r="U241" s="1"/>
    </row>
    <row r="242" spans="1:21">
      <c r="A242" s="1" t="s">
        <v>55</v>
      </c>
      <c r="B242" s="1" t="s">
        <v>247</v>
      </c>
      <c r="C242" s="1" t="s">
        <v>273</v>
      </c>
      <c r="D242" s="1">
        <f t="shared" si="9"/>
        <v>15</v>
      </c>
      <c r="E242" s="1" t="s">
        <v>4624</v>
      </c>
      <c r="F242" s="1" t="s">
        <v>4625</v>
      </c>
      <c r="G242" s="6" t="s">
        <v>12527</v>
      </c>
      <c r="H242" s="1" t="s">
        <v>530</v>
      </c>
      <c r="I242" s="1" t="s">
        <v>3634</v>
      </c>
      <c r="J242" s="1" t="s">
        <v>4626</v>
      </c>
      <c r="K242" s="1" t="str">
        <f t="shared" si="10"/>
        <v>2000</v>
      </c>
      <c r="L242" s="1">
        <f t="shared" si="11"/>
        <v>17</v>
      </c>
      <c r="M242" s="1"/>
      <c r="N242" t="s">
        <v>53</v>
      </c>
      <c r="O242" s="1" t="s">
        <v>61</v>
      </c>
      <c r="P242" s="1"/>
      <c r="Q242" s="1"/>
      <c r="R242" s="1"/>
      <c r="S242" s="1"/>
      <c r="T242" s="1">
        <v>2</v>
      </c>
      <c r="U242" s="1"/>
    </row>
    <row r="243" spans="1:21">
      <c r="A243" s="1" t="s">
        <v>53</v>
      </c>
      <c r="B243" s="1" t="s">
        <v>50</v>
      </c>
      <c r="C243" s="1"/>
      <c r="D243" s="1">
        <f t="shared" si="9"/>
        <v>0</v>
      </c>
      <c r="E243" s="1" t="s">
        <v>5275</v>
      </c>
      <c r="F243" s="1" t="s">
        <v>5274</v>
      </c>
      <c r="G243" s="6" t="s">
        <v>12527</v>
      </c>
      <c r="H243" s="1" t="s">
        <v>530</v>
      </c>
      <c r="I243" s="1" t="s">
        <v>5276</v>
      </c>
      <c r="J243" s="1" t="s">
        <v>5277</v>
      </c>
      <c r="K243" s="1" t="str">
        <f t="shared" si="10"/>
        <v>2000</v>
      </c>
      <c r="L243" s="1">
        <f t="shared" si="11"/>
        <v>15</v>
      </c>
      <c r="M243" s="1" t="s">
        <v>60</v>
      </c>
      <c r="N243" t="s">
        <v>53</v>
      </c>
      <c r="O243" s="1" t="s">
        <v>102</v>
      </c>
      <c r="P243" s="1"/>
      <c r="Q243" s="1"/>
      <c r="R243" s="1"/>
      <c r="S243" s="1"/>
      <c r="T243" s="1">
        <v>2</v>
      </c>
      <c r="U243" s="1"/>
    </row>
    <row r="244" spans="1:21">
      <c r="A244" s="1" t="s">
        <v>49</v>
      </c>
      <c r="B244" s="1"/>
      <c r="C244" s="1"/>
      <c r="D244" s="1">
        <f t="shared" si="9"/>
        <v>0</v>
      </c>
      <c r="E244" s="1" t="s">
        <v>6463</v>
      </c>
      <c r="F244" s="1" t="s">
        <v>6462</v>
      </c>
      <c r="G244" s="6" t="s">
        <v>12525</v>
      </c>
      <c r="H244" s="1" t="s">
        <v>367</v>
      </c>
      <c r="I244" s="1" t="s">
        <v>6458</v>
      </c>
      <c r="J244" s="1" t="s">
        <v>6465</v>
      </c>
      <c r="K244" s="1" t="str">
        <f t="shared" si="10"/>
        <v>2000</v>
      </c>
      <c r="L244" s="1">
        <f t="shared" si="11"/>
        <v>6</v>
      </c>
      <c r="M244" s="1" t="s">
        <v>60</v>
      </c>
      <c r="N244" t="s">
        <v>53</v>
      </c>
      <c r="O244" s="1" t="s">
        <v>102</v>
      </c>
      <c r="P244" s="1" t="s">
        <v>255</v>
      </c>
      <c r="Q244" s="1" t="s">
        <v>788</v>
      </c>
      <c r="R244" s="1" t="s">
        <v>6464</v>
      </c>
      <c r="S244" s="1" t="s">
        <v>114</v>
      </c>
      <c r="T244" s="1">
        <v>1</v>
      </c>
      <c r="U244" s="1" t="s">
        <v>54</v>
      </c>
    </row>
    <row r="245" spans="1:21">
      <c r="A245" s="1" t="s">
        <v>54</v>
      </c>
      <c r="B245" s="1"/>
      <c r="C245" s="1"/>
      <c r="D245" s="1">
        <f t="shared" si="9"/>
        <v>0</v>
      </c>
      <c r="E245" s="1" t="s">
        <v>6500</v>
      </c>
      <c r="F245" s="1" t="s">
        <v>6499</v>
      </c>
      <c r="G245" s="6" t="s">
        <v>12525</v>
      </c>
      <c r="H245" s="1" t="s">
        <v>78</v>
      </c>
      <c r="I245" s="1" t="s">
        <v>3540</v>
      </c>
      <c r="J245" s="1" t="s">
        <v>2593</v>
      </c>
      <c r="K245" s="1" t="str">
        <f t="shared" si="10"/>
        <v>2000</v>
      </c>
      <c r="L245" s="1">
        <f t="shared" si="11"/>
        <v>9</v>
      </c>
      <c r="M245" s="1" t="s">
        <v>60</v>
      </c>
      <c r="N245" t="s">
        <v>53</v>
      </c>
      <c r="O245" s="1" t="s">
        <v>61</v>
      </c>
      <c r="P245" s="1" t="s">
        <v>449</v>
      </c>
      <c r="Q245" s="1" t="s">
        <v>436</v>
      </c>
      <c r="R245" s="1" t="s">
        <v>5428</v>
      </c>
      <c r="S245" s="1" t="s">
        <v>105</v>
      </c>
      <c r="T245" s="1">
        <v>2</v>
      </c>
      <c r="U245" s="1"/>
    </row>
    <row r="246" spans="1:21">
      <c r="A246" s="1" t="s">
        <v>50</v>
      </c>
      <c r="B246" s="1" t="s">
        <v>116</v>
      </c>
      <c r="C246" s="1"/>
      <c r="D246" s="1">
        <f t="shared" si="9"/>
        <v>0</v>
      </c>
      <c r="E246" s="1" t="s">
        <v>6523</v>
      </c>
      <c r="F246" s="1" t="s">
        <v>6524</v>
      </c>
      <c r="G246" s="6" t="s">
        <v>12527</v>
      </c>
      <c r="H246" s="1" t="s">
        <v>530</v>
      </c>
      <c r="I246" s="1" t="s">
        <v>745</v>
      </c>
      <c r="J246" s="1" t="s">
        <v>6465</v>
      </c>
      <c r="K246" s="1" t="str">
        <f t="shared" si="10"/>
        <v>2000</v>
      </c>
      <c r="L246" s="1">
        <f t="shared" si="11"/>
        <v>16</v>
      </c>
      <c r="M246" s="1" t="s">
        <v>60</v>
      </c>
      <c r="N246" t="s">
        <v>53</v>
      </c>
      <c r="O246" s="1" t="s">
        <v>61</v>
      </c>
      <c r="P246" s="1"/>
      <c r="Q246" s="1"/>
      <c r="R246" s="1"/>
      <c r="S246" s="1" t="s">
        <v>92</v>
      </c>
      <c r="T246" s="1">
        <v>2</v>
      </c>
      <c r="U246" s="1"/>
    </row>
    <row r="247" spans="1:21">
      <c r="A247" s="1" t="s">
        <v>54</v>
      </c>
      <c r="B247" s="1"/>
      <c r="C247" s="1"/>
      <c r="D247" s="1">
        <f t="shared" si="9"/>
        <v>0</v>
      </c>
      <c r="E247" s="1" t="s">
        <v>4877</v>
      </c>
      <c r="F247" s="1" t="s">
        <v>6606</v>
      </c>
      <c r="G247" s="6" t="s">
        <v>12527</v>
      </c>
      <c r="H247" s="1" t="s">
        <v>344</v>
      </c>
      <c r="I247" s="1" t="s">
        <v>6582</v>
      </c>
      <c r="J247" s="1" t="s">
        <v>6608</v>
      </c>
      <c r="K247" s="1" t="str">
        <f t="shared" si="10"/>
        <v>2000</v>
      </c>
      <c r="L247" s="1">
        <f t="shared" si="11"/>
        <v>5</v>
      </c>
      <c r="M247" s="1" t="s">
        <v>60</v>
      </c>
      <c r="N247" t="s">
        <v>53</v>
      </c>
      <c r="O247" s="1" t="s">
        <v>61</v>
      </c>
      <c r="P247" s="1"/>
      <c r="Q247" s="1"/>
      <c r="R247" s="1"/>
      <c r="S247" s="1" t="s">
        <v>65</v>
      </c>
      <c r="T247" s="1">
        <v>2</v>
      </c>
      <c r="U247" s="1" t="s">
        <v>55</v>
      </c>
    </row>
    <row r="248" spans="1:21">
      <c r="A248" s="1" t="s">
        <v>49</v>
      </c>
      <c r="B248" s="1" t="s">
        <v>2810</v>
      </c>
      <c r="C248" s="1" t="s">
        <v>273</v>
      </c>
      <c r="D248" s="1">
        <f t="shared" si="9"/>
        <v>0.4</v>
      </c>
      <c r="E248" s="1" t="s">
        <v>3751</v>
      </c>
      <c r="F248" s="1" t="s">
        <v>6692</v>
      </c>
      <c r="G248" s="6" t="s">
        <v>12527</v>
      </c>
      <c r="H248" s="1" t="s">
        <v>344</v>
      </c>
      <c r="I248" s="1" t="s">
        <v>6689</v>
      </c>
      <c r="J248" s="1" t="s">
        <v>6608</v>
      </c>
      <c r="K248" s="1" t="str">
        <f t="shared" si="10"/>
        <v>2000</v>
      </c>
      <c r="L248" s="1">
        <f t="shared" si="11"/>
        <v>6</v>
      </c>
      <c r="M248" s="1" t="s">
        <v>60</v>
      </c>
      <c r="N248" t="s">
        <v>53</v>
      </c>
      <c r="O248" s="1" t="s">
        <v>61</v>
      </c>
      <c r="P248" s="1"/>
      <c r="Q248" s="1"/>
      <c r="R248" s="1"/>
      <c r="S248" s="1" t="s">
        <v>65</v>
      </c>
      <c r="T248" s="1">
        <v>2</v>
      </c>
      <c r="U248" s="1" t="s">
        <v>55</v>
      </c>
    </row>
    <row r="249" spans="1:21">
      <c r="A249" s="1" t="s">
        <v>50</v>
      </c>
      <c r="B249" s="1" t="s">
        <v>472</v>
      </c>
      <c r="C249" s="1" t="s">
        <v>273</v>
      </c>
      <c r="D249" s="1">
        <f t="shared" si="9"/>
        <v>0.5</v>
      </c>
      <c r="E249" s="1" t="s">
        <v>3803</v>
      </c>
      <c r="F249" s="1" t="s">
        <v>6796</v>
      </c>
      <c r="G249" s="6" t="s">
        <v>12527</v>
      </c>
      <c r="H249" s="1" t="s">
        <v>644</v>
      </c>
      <c r="I249" s="1" t="s">
        <v>6797</v>
      </c>
      <c r="J249" s="1" t="s">
        <v>2593</v>
      </c>
      <c r="K249" s="1" t="str">
        <f t="shared" si="10"/>
        <v>2000</v>
      </c>
      <c r="L249" s="1">
        <f t="shared" si="11"/>
        <v>20</v>
      </c>
      <c r="M249" s="1" t="s">
        <v>79</v>
      </c>
      <c r="N249" t="s">
        <v>53</v>
      </c>
      <c r="O249" s="1" t="s">
        <v>61</v>
      </c>
      <c r="P249" s="1"/>
      <c r="Q249" s="1"/>
      <c r="R249" s="1"/>
      <c r="S249" s="1" t="s">
        <v>405</v>
      </c>
      <c r="T249" s="1">
        <v>1</v>
      </c>
      <c r="U249" s="1" t="s">
        <v>55</v>
      </c>
    </row>
    <row r="250" spans="1:21">
      <c r="A250" s="1" t="s">
        <v>50</v>
      </c>
      <c r="B250" s="1" t="s">
        <v>53</v>
      </c>
      <c r="C250" s="1" t="s">
        <v>273</v>
      </c>
      <c r="D250" s="1">
        <f t="shared" si="9"/>
        <v>2</v>
      </c>
      <c r="E250" s="1" t="s">
        <v>6995</v>
      </c>
      <c r="F250" s="1" t="s">
        <v>6994</v>
      </c>
      <c r="G250" s="6" t="s">
        <v>12527</v>
      </c>
      <c r="H250" s="1">
        <v>29</v>
      </c>
      <c r="I250" s="1" t="s">
        <v>303</v>
      </c>
      <c r="J250" s="1" t="s">
        <v>2593</v>
      </c>
      <c r="K250" s="1" t="str">
        <f t="shared" si="10"/>
        <v>2000</v>
      </c>
      <c r="L250" s="1">
        <f t="shared" si="11"/>
        <v>13</v>
      </c>
      <c r="M250" s="1" t="s">
        <v>60</v>
      </c>
      <c r="N250" t="s">
        <v>53</v>
      </c>
      <c r="O250" s="1" t="s">
        <v>61</v>
      </c>
      <c r="P250" s="1"/>
      <c r="Q250" s="1"/>
      <c r="R250" s="1"/>
      <c r="S250" s="1" t="s">
        <v>6996</v>
      </c>
      <c r="T250" s="1">
        <v>2</v>
      </c>
      <c r="U250" s="1"/>
    </row>
    <row r="251" spans="1:21">
      <c r="A251" s="1" t="s">
        <v>55</v>
      </c>
      <c r="B251" s="1" t="s">
        <v>7048</v>
      </c>
      <c r="C251" s="1" t="s">
        <v>273</v>
      </c>
      <c r="D251" s="1">
        <f t="shared" si="9"/>
        <v>16.100000000000001</v>
      </c>
      <c r="E251" s="1" t="s">
        <v>7049</v>
      </c>
      <c r="F251" s="1" t="s">
        <v>595</v>
      </c>
      <c r="G251" s="6" t="s">
        <v>12525</v>
      </c>
      <c r="H251" s="1" t="s">
        <v>464</v>
      </c>
      <c r="I251" s="1" t="s">
        <v>7037</v>
      </c>
      <c r="J251" s="1" t="s">
        <v>7052</v>
      </c>
      <c r="K251" s="1" t="str">
        <f t="shared" si="10"/>
        <v>2000</v>
      </c>
      <c r="L251" s="1">
        <f t="shared" si="11"/>
        <v>11</v>
      </c>
      <c r="M251" s="1" t="s">
        <v>79</v>
      </c>
      <c r="N251" t="s">
        <v>53</v>
      </c>
      <c r="O251" s="1" t="s">
        <v>61</v>
      </c>
      <c r="P251" s="1" t="s">
        <v>265</v>
      </c>
      <c r="Q251" s="1" t="s">
        <v>382</v>
      </c>
      <c r="R251" s="1" t="s">
        <v>7050</v>
      </c>
      <c r="S251" s="1" t="s">
        <v>7051</v>
      </c>
      <c r="T251" s="1">
        <v>2</v>
      </c>
      <c r="U251" s="1" t="s">
        <v>53</v>
      </c>
    </row>
    <row r="252" spans="1:21">
      <c r="A252" s="1" t="s">
        <v>55</v>
      </c>
      <c r="B252" s="1" t="s">
        <v>116</v>
      </c>
      <c r="C252" s="1" t="s">
        <v>273</v>
      </c>
      <c r="D252" s="1">
        <f t="shared" si="9"/>
        <v>5</v>
      </c>
      <c r="E252" s="1" t="s">
        <v>7093</v>
      </c>
      <c r="F252" s="1" t="s">
        <v>7092</v>
      </c>
      <c r="G252" s="6" t="s">
        <v>12527</v>
      </c>
      <c r="H252" s="1" t="s">
        <v>81</v>
      </c>
      <c r="I252" s="1" t="s">
        <v>7034</v>
      </c>
      <c r="J252" s="1" t="s">
        <v>6608</v>
      </c>
      <c r="K252" s="1" t="str">
        <f t="shared" si="10"/>
        <v>2000</v>
      </c>
      <c r="L252" s="1">
        <f t="shared" si="11"/>
        <v>46</v>
      </c>
      <c r="M252" s="1" t="s">
        <v>79</v>
      </c>
      <c r="N252" t="s">
        <v>53</v>
      </c>
      <c r="O252" s="1" t="s">
        <v>61</v>
      </c>
      <c r="P252" s="1"/>
      <c r="Q252" s="1"/>
      <c r="R252" s="1"/>
      <c r="S252" s="1" t="s">
        <v>7094</v>
      </c>
      <c r="T252" s="1">
        <v>2</v>
      </c>
      <c r="U252" s="1" t="s">
        <v>55</v>
      </c>
    </row>
    <row r="253" spans="1:21">
      <c r="A253" s="1" t="s">
        <v>55</v>
      </c>
      <c r="B253" s="1" t="s">
        <v>53</v>
      </c>
      <c r="C253" s="1" t="s">
        <v>273</v>
      </c>
      <c r="D253" s="1">
        <f t="shared" si="9"/>
        <v>2</v>
      </c>
      <c r="E253" s="1" t="s">
        <v>5031</v>
      </c>
      <c r="F253" s="1" t="s">
        <v>7478</v>
      </c>
      <c r="G253" s="6" t="s">
        <v>12527</v>
      </c>
      <c r="H253" s="1" t="s">
        <v>809</v>
      </c>
      <c r="I253" s="1" t="s">
        <v>7479</v>
      </c>
      <c r="J253" s="1" t="s">
        <v>7480</v>
      </c>
      <c r="K253" s="1" t="str">
        <f t="shared" si="10"/>
        <v>2000</v>
      </c>
      <c r="L253" s="1">
        <f t="shared" si="11"/>
        <v>20</v>
      </c>
      <c r="M253" s="1" t="s">
        <v>60</v>
      </c>
      <c r="N253" t="s">
        <v>53</v>
      </c>
      <c r="O253" s="1" t="s">
        <v>102</v>
      </c>
      <c r="P253" s="1"/>
      <c r="Q253" s="1"/>
      <c r="R253" s="1"/>
      <c r="S253" s="1"/>
      <c r="T253" s="1">
        <v>1</v>
      </c>
      <c r="U253" s="1"/>
    </row>
    <row r="254" spans="1:21">
      <c r="A254" s="1"/>
      <c r="B254" s="1" t="s">
        <v>4098</v>
      </c>
      <c r="C254" s="1" t="s">
        <v>273</v>
      </c>
      <c r="D254" s="1">
        <f t="shared" si="9"/>
        <v>4.5</v>
      </c>
      <c r="E254" s="1" t="s">
        <v>8210</v>
      </c>
      <c r="F254" s="1" t="s">
        <v>8209</v>
      </c>
      <c r="G254" s="6" t="s">
        <v>12525</v>
      </c>
      <c r="H254" s="1" t="s">
        <v>134</v>
      </c>
      <c r="I254" s="1" t="s">
        <v>8197</v>
      </c>
      <c r="J254" s="1" t="s">
        <v>8211</v>
      </c>
      <c r="K254" s="1" t="str">
        <f t="shared" si="10"/>
        <v>2000</v>
      </c>
      <c r="L254" s="1">
        <f t="shared" si="11"/>
        <v>7</v>
      </c>
      <c r="M254" s="1" t="s">
        <v>79</v>
      </c>
      <c r="N254" t="s">
        <v>53</v>
      </c>
      <c r="O254" s="1" t="s">
        <v>61</v>
      </c>
      <c r="P254" s="1" t="s">
        <v>103</v>
      </c>
      <c r="Q254" s="1" t="s">
        <v>351</v>
      </c>
      <c r="R254" s="1"/>
      <c r="S254" s="1" t="s">
        <v>2161</v>
      </c>
      <c r="T254" s="1">
        <v>2</v>
      </c>
      <c r="U254" s="1"/>
    </row>
    <row r="255" spans="1:21">
      <c r="A255" s="1" t="s">
        <v>53</v>
      </c>
      <c r="B255" s="1" t="s">
        <v>54</v>
      </c>
      <c r="C255" s="1" t="s">
        <v>136</v>
      </c>
      <c r="D255" s="1">
        <f t="shared" si="9"/>
        <v>1.5</v>
      </c>
      <c r="E255" s="1" t="s">
        <v>8567</v>
      </c>
      <c r="F255" s="1" t="s">
        <v>8566</v>
      </c>
      <c r="G255" s="6" t="s">
        <v>12525</v>
      </c>
      <c r="H255" s="1" t="s">
        <v>136</v>
      </c>
      <c r="I255" s="1" t="s">
        <v>8534</v>
      </c>
      <c r="J255" s="1" t="s">
        <v>2593</v>
      </c>
      <c r="K255" s="1" t="str">
        <f t="shared" si="10"/>
        <v>2000</v>
      </c>
      <c r="L255" s="1">
        <f t="shared" si="11"/>
        <v>30</v>
      </c>
      <c r="M255" s="1" t="s">
        <v>60</v>
      </c>
      <c r="N255" t="s">
        <v>53</v>
      </c>
      <c r="O255" s="1" t="s">
        <v>61</v>
      </c>
      <c r="P255" s="1" t="s">
        <v>466</v>
      </c>
      <c r="Q255" s="1" t="s">
        <v>515</v>
      </c>
      <c r="R255" s="1"/>
      <c r="S255" s="1" t="s">
        <v>405</v>
      </c>
      <c r="T255" s="1">
        <v>1</v>
      </c>
      <c r="U255" s="1"/>
    </row>
    <row r="256" spans="1:21">
      <c r="A256" s="1" t="s">
        <v>53</v>
      </c>
      <c r="B256" s="1"/>
      <c r="C256" s="1"/>
      <c r="D256" s="1">
        <f t="shared" si="9"/>
        <v>0</v>
      </c>
      <c r="E256" s="1" t="s">
        <v>8612</v>
      </c>
      <c r="F256" s="1" t="s">
        <v>8264</v>
      </c>
      <c r="G256" s="6" t="s">
        <v>12525</v>
      </c>
      <c r="H256" s="1" t="s">
        <v>120</v>
      </c>
      <c r="I256" s="1" t="s">
        <v>8590</v>
      </c>
      <c r="J256" s="1" t="s">
        <v>8613</v>
      </c>
      <c r="K256" s="1" t="str">
        <f t="shared" si="10"/>
        <v>2000</v>
      </c>
      <c r="L256" s="1">
        <f t="shared" si="11"/>
        <v>26</v>
      </c>
      <c r="M256" s="1" t="s">
        <v>60</v>
      </c>
      <c r="N256" t="s">
        <v>53</v>
      </c>
      <c r="O256" s="1" t="s">
        <v>61</v>
      </c>
      <c r="P256" s="1" t="s">
        <v>466</v>
      </c>
      <c r="Q256" s="1" t="s">
        <v>721</v>
      </c>
      <c r="R256" s="1" t="s">
        <v>1764</v>
      </c>
      <c r="S256" s="1" t="s">
        <v>114</v>
      </c>
      <c r="T256" s="1">
        <v>1</v>
      </c>
      <c r="U256" s="1"/>
    </row>
    <row r="257" spans="1:21">
      <c r="A257" s="1" t="s">
        <v>50</v>
      </c>
      <c r="B257" s="1" t="s">
        <v>116</v>
      </c>
      <c r="C257" s="1" t="s">
        <v>136</v>
      </c>
      <c r="D257" s="1">
        <f t="shared" si="9"/>
        <v>2.5</v>
      </c>
      <c r="E257" s="1" t="s">
        <v>8983</v>
      </c>
      <c r="F257" s="1" t="s">
        <v>8982</v>
      </c>
      <c r="G257" s="6" t="s">
        <v>12525</v>
      </c>
      <c r="H257" s="1" t="s">
        <v>1343</v>
      </c>
      <c r="I257" s="1" t="s">
        <v>8945</v>
      </c>
      <c r="J257" s="1" t="s">
        <v>2593</v>
      </c>
      <c r="K257" s="1" t="str">
        <f t="shared" si="10"/>
        <v>2000</v>
      </c>
      <c r="L257" s="1">
        <f t="shared" si="11"/>
        <v>21</v>
      </c>
      <c r="M257" s="1" t="s">
        <v>79</v>
      </c>
      <c r="N257" t="s">
        <v>53</v>
      </c>
      <c r="O257" s="1" t="s">
        <v>61</v>
      </c>
      <c r="P257" s="1" t="s">
        <v>840</v>
      </c>
      <c r="Q257" s="1" t="s">
        <v>866</v>
      </c>
      <c r="R257" s="1"/>
      <c r="S257" s="1"/>
      <c r="T257" s="1">
        <v>2</v>
      </c>
      <c r="U257" s="1"/>
    </row>
    <row r="258" spans="1:21">
      <c r="A258" s="1" t="s">
        <v>49</v>
      </c>
      <c r="B258" s="1" t="s">
        <v>2620</v>
      </c>
      <c r="C258" s="1" t="s">
        <v>273</v>
      </c>
      <c r="D258" s="1">
        <f t="shared" ref="D258:D321" si="12">B258*C258/100</f>
        <v>2.5</v>
      </c>
      <c r="E258" s="1" t="s">
        <v>9152</v>
      </c>
      <c r="F258" s="1" t="s">
        <v>9151</v>
      </c>
      <c r="G258" s="6" t="s">
        <v>12527</v>
      </c>
      <c r="H258" s="1" t="s">
        <v>256</v>
      </c>
      <c r="I258" s="1" t="s">
        <v>9113</v>
      </c>
      <c r="J258" s="1" t="s">
        <v>9153</v>
      </c>
      <c r="K258" s="1" t="str">
        <f t="shared" ref="K258:K321" si="13">TEXT(J258,"YYYY")</f>
        <v>2000</v>
      </c>
      <c r="L258" s="1">
        <f t="shared" ref="L258:L321" si="14">H258-(TEXT(I258,"YYYY")-TEXT(J258,"YYYY"))</f>
        <v>40</v>
      </c>
      <c r="M258" s="1" t="s">
        <v>60</v>
      </c>
      <c r="N258" t="s">
        <v>53</v>
      </c>
      <c r="O258" s="1" t="s">
        <v>61</v>
      </c>
      <c r="P258" s="1"/>
      <c r="Q258" s="1"/>
      <c r="R258" s="1"/>
      <c r="S258" s="1" t="s">
        <v>354</v>
      </c>
      <c r="T258" s="1">
        <v>2</v>
      </c>
      <c r="U258" s="1"/>
    </row>
    <row r="259" spans="1:21">
      <c r="A259" s="1" t="s">
        <v>50</v>
      </c>
      <c r="B259" s="1" t="s">
        <v>116</v>
      </c>
      <c r="C259" s="1" t="s">
        <v>273</v>
      </c>
      <c r="D259" s="1">
        <f t="shared" si="12"/>
        <v>5</v>
      </c>
      <c r="E259" s="1" t="s">
        <v>9633</v>
      </c>
      <c r="F259" s="1" t="s">
        <v>9632</v>
      </c>
      <c r="G259" s="6" t="s">
        <v>12525</v>
      </c>
      <c r="H259" s="1" t="s">
        <v>256</v>
      </c>
      <c r="I259" s="1" t="s">
        <v>9585</v>
      </c>
      <c r="J259" s="1" t="s">
        <v>9634</v>
      </c>
      <c r="K259" s="1" t="str">
        <f t="shared" si="13"/>
        <v>2000</v>
      </c>
      <c r="L259" s="1">
        <f t="shared" si="14"/>
        <v>32</v>
      </c>
      <c r="M259" s="1" t="s">
        <v>60</v>
      </c>
      <c r="N259" t="s">
        <v>53</v>
      </c>
      <c r="O259" s="1" t="s">
        <v>205</v>
      </c>
      <c r="P259" s="1" t="s">
        <v>135</v>
      </c>
      <c r="Q259" s="1" t="s">
        <v>240</v>
      </c>
      <c r="R259" s="1" t="s">
        <v>1337</v>
      </c>
      <c r="S259" s="1" t="s">
        <v>114</v>
      </c>
      <c r="T259" s="1">
        <v>1</v>
      </c>
      <c r="U259" s="1"/>
    </row>
    <row r="260" spans="1:21">
      <c r="A260" s="1" t="s">
        <v>49</v>
      </c>
      <c r="B260" s="1" t="s">
        <v>148</v>
      </c>
      <c r="C260" s="1" t="s">
        <v>219</v>
      </c>
      <c r="D260" s="1">
        <f t="shared" si="12"/>
        <v>0.9</v>
      </c>
      <c r="E260" s="1" t="s">
        <v>9666</v>
      </c>
      <c r="F260" s="1" t="s">
        <v>9665</v>
      </c>
      <c r="G260" s="6" t="s">
        <v>12527</v>
      </c>
      <c r="H260" s="1" t="s">
        <v>177</v>
      </c>
      <c r="I260" s="1" t="s">
        <v>9629</v>
      </c>
      <c r="J260" s="1" t="s">
        <v>9667</v>
      </c>
      <c r="K260" s="1" t="str">
        <f t="shared" si="13"/>
        <v>2000</v>
      </c>
      <c r="L260" s="1">
        <f t="shared" si="14"/>
        <v>10</v>
      </c>
      <c r="M260" s="1" t="s">
        <v>60</v>
      </c>
      <c r="N260" t="s">
        <v>53</v>
      </c>
      <c r="O260" s="1" t="s">
        <v>61</v>
      </c>
      <c r="P260" s="1"/>
      <c r="Q260" s="1"/>
      <c r="R260" s="1"/>
      <c r="S260" s="1" t="s">
        <v>526</v>
      </c>
      <c r="T260" s="1">
        <v>2</v>
      </c>
      <c r="U260" s="1"/>
    </row>
    <row r="261" spans="1:21">
      <c r="A261" s="1" t="s">
        <v>54</v>
      </c>
      <c r="B261" s="1" t="s">
        <v>58</v>
      </c>
      <c r="C261" s="1" t="s">
        <v>273</v>
      </c>
      <c r="D261" s="1">
        <f t="shared" si="12"/>
        <v>10</v>
      </c>
      <c r="E261" s="1" t="s">
        <v>10692</v>
      </c>
      <c r="F261" s="1" t="s">
        <v>10691</v>
      </c>
      <c r="G261" s="6" t="s">
        <v>12525</v>
      </c>
      <c r="H261" s="1" t="s">
        <v>448</v>
      </c>
      <c r="I261" s="1" t="s">
        <v>10675</v>
      </c>
      <c r="J261" s="1" t="s">
        <v>10694</v>
      </c>
      <c r="K261" s="1" t="str">
        <f t="shared" si="13"/>
        <v>2000</v>
      </c>
      <c r="L261" s="1">
        <f t="shared" si="14"/>
        <v>12</v>
      </c>
      <c r="M261" s="1" t="s">
        <v>79</v>
      </c>
      <c r="N261" t="s">
        <v>53</v>
      </c>
      <c r="O261" s="1" t="s">
        <v>61</v>
      </c>
      <c r="P261" s="1" t="s">
        <v>103</v>
      </c>
      <c r="Q261" s="1" t="s">
        <v>449</v>
      </c>
      <c r="R261" s="1" t="s">
        <v>10693</v>
      </c>
      <c r="S261" s="1" t="s">
        <v>1051</v>
      </c>
      <c r="T261" s="1">
        <v>1</v>
      </c>
      <c r="U261" s="1" t="s">
        <v>54</v>
      </c>
    </row>
    <row r="262" spans="1:21">
      <c r="A262" s="1" t="s">
        <v>49</v>
      </c>
      <c r="B262" s="1"/>
      <c r="C262" s="1"/>
      <c r="D262" s="1">
        <f t="shared" si="12"/>
        <v>0</v>
      </c>
      <c r="E262" s="1" t="s">
        <v>10129</v>
      </c>
      <c r="F262" s="1" t="s">
        <v>10971</v>
      </c>
      <c r="G262" s="6" t="s">
        <v>12525</v>
      </c>
      <c r="H262" s="1" t="s">
        <v>101</v>
      </c>
      <c r="I262" s="1" t="s">
        <v>6666</v>
      </c>
      <c r="J262" s="1" t="s">
        <v>10973</v>
      </c>
      <c r="K262" s="1" t="str">
        <f t="shared" si="13"/>
        <v>2000</v>
      </c>
      <c r="L262" s="1">
        <f t="shared" si="14"/>
        <v>18</v>
      </c>
      <c r="M262" s="1" t="s">
        <v>79</v>
      </c>
      <c r="N262" t="s">
        <v>53</v>
      </c>
      <c r="O262" s="1" t="s">
        <v>61</v>
      </c>
      <c r="P262" s="1" t="s">
        <v>1216</v>
      </c>
      <c r="Q262" s="1" t="s">
        <v>5766</v>
      </c>
      <c r="R262" s="1" t="s">
        <v>10972</v>
      </c>
      <c r="S262" s="1" t="s">
        <v>405</v>
      </c>
      <c r="T262" s="1">
        <v>2</v>
      </c>
      <c r="U262" s="1"/>
    </row>
    <row r="263" spans="1:21">
      <c r="A263" s="1" t="s">
        <v>50</v>
      </c>
      <c r="B263" s="1" t="s">
        <v>116</v>
      </c>
      <c r="C263" s="1" t="s">
        <v>382</v>
      </c>
      <c r="D263" s="1">
        <f t="shared" si="12"/>
        <v>3.5</v>
      </c>
      <c r="E263" s="1" t="s">
        <v>11121</v>
      </c>
      <c r="F263" s="1" t="s">
        <v>11120</v>
      </c>
      <c r="G263" s="6" t="s">
        <v>12527</v>
      </c>
      <c r="H263" s="1" t="s">
        <v>678</v>
      </c>
      <c r="I263" s="1" t="s">
        <v>7293</v>
      </c>
      <c r="J263" s="1" t="s">
        <v>11122</v>
      </c>
      <c r="K263" s="1" t="str">
        <f t="shared" si="13"/>
        <v>2000</v>
      </c>
      <c r="L263" s="1">
        <f t="shared" si="14"/>
        <v>20</v>
      </c>
      <c r="M263" s="1" t="s">
        <v>60</v>
      </c>
      <c r="N263" t="s">
        <v>53</v>
      </c>
      <c r="O263" s="1" t="s">
        <v>61</v>
      </c>
      <c r="P263" s="1"/>
      <c r="Q263" s="1"/>
      <c r="R263" s="1"/>
      <c r="S263" s="1" t="s">
        <v>405</v>
      </c>
      <c r="T263" s="1">
        <v>1</v>
      </c>
      <c r="U263" s="1"/>
    </row>
    <row r="264" spans="1:21">
      <c r="A264" s="1" t="s">
        <v>50</v>
      </c>
      <c r="B264" s="1" t="s">
        <v>50</v>
      </c>
      <c r="C264" s="1" t="s">
        <v>500</v>
      </c>
      <c r="D264" s="1">
        <f t="shared" si="12"/>
        <v>0.8</v>
      </c>
      <c r="E264" s="1" t="s">
        <v>1826</v>
      </c>
      <c r="F264" s="1" t="s">
        <v>11186</v>
      </c>
      <c r="G264" s="6" t="s">
        <v>12527</v>
      </c>
      <c r="H264" s="1" t="s">
        <v>118</v>
      </c>
      <c r="I264" s="1" t="s">
        <v>9377</v>
      </c>
      <c r="J264" s="1" t="s">
        <v>11187</v>
      </c>
      <c r="K264" s="1" t="str">
        <f t="shared" si="13"/>
        <v>2000</v>
      </c>
      <c r="L264" s="1">
        <f t="shared" si="14"/>
        <v>11</v>
      </c>
      <c r="M264" s="1" t="s">
        <v>60</v>
      </c>
      <c r="N264" t="s">
        <v>53</v>
      </c>
      <c r="O264" s="1" t="s">
        <v>61</v>
      </c>
      <c r="P264" s="1"/>
      <c r="Q264" s="1"/>
      <c r="R264" s="1"/>
      <c r="S264" s="1" t="s">
        <v>5734</v>
      </c>
      <c r="T264" s="1">
        <v>2</v>
      </c>
      <c r="U264" s="1"/>
    </row>
    <row r="265" spans="1:21">
      <c r="A265" s="1" t="s">
        <v>49</v>
      </c>
      <c r="B265" s="1"/>
      <c r="C265" s="1"/>
      <c r="D265" s="1">
        <f t="shared" si="12"/>
        <v>0</v>
      </c>
      <c r="E265" s="1" t="s">
        <v>3675</v>
      </c>
      <c r="F265" s="1" t="s">
        <v>11635</v>
      </c>
      <c r="G265" s="6" t="s">
        <v>12527</v>
      </c>
      <c r="H265" s="1" t="s">
        <v>584</v>
      </c>
      <c r="I265" s="1" t="s">
        <v>11621</v>
      </c>
      <c r="J265" s="1" t="s">
        <v>11636</v>
      </c>
      <c r="K265" s="1" t="str">
        <f t="shared" si="13"/>
        <v>2000</v>
      </c>
      <c r="L265" s="1">
        <f t="shared" si="14"/>
        <v>22</v>
      </c>
      <c r="M265" s="1" t="s">
        <v>60</v>
      </c>
      <c r="N265" t="s">
        <v>53</v>
      </c>
      <c r="O265" s="1" t="s">
        <v>61</v>
      </c>
      <c r="P265" s="1"/>
      <c r="Q265" s="1"/>
      <c r="R265" s="1"/>
      <c r="S265" s="1"/>
      <c r="T265" s="1">
        <v>1</v>
      </c>
      <c r="U265" s="1"/>
    </row>
    <row r="266" spans="1:21">
      <c r="A266" s="1" t="s">
        <v>54</v>
      </c>
      <c r="B266" s="1" t="s">
        <v>3946</v>
      </c>
      <c r="C266" s="1" t="s">
        <v>273</v>
      </c>
      <c r="D266" s="1">
        <f t="shared" si="12"/>
        <v>3.5</v>
      </c>
      <c r="E266" s="1" t="s">
        <v>12001</v>
      </c>
      <c r="F266" s="1" t="s">
        <v>12000</v>
      </c>
      <c r="G266" s="6" t="s">
        <v>12525</v>
      </c>
      <c r="H266" s="1" t="s">
        <v>584</v>
      </c>
      <c r="I266" s="1" t="s">
        <v>11990</v>
      </c>
      <c r="J266" s="1" t="s">
        <v>12002</v>
      </c>
      <c r="K266" s="1" t="str">
        <f t="shared" si="13"/>
        <v>2000</v>
      </c>
      <c r="L266" s="1">
        <f t="shared" si="14"/>
        <v>17</v>
      </c>
      <c r="M266" s="1" t="s">
        <v>79</v>
      </c>
      <c r="N266" t="s">
        <v>53</v>
      </c>
      <c r="O266" s="1" t="s">
        <v>61</v>
      </c>
      <c r="P266" s="1" t="s">
        <v>103</v>
      </c>
      <c r="Q266" s="1" t="s">
        <v>515</v>
      </c>
      <c r="R266" s="1" t="s">
        <v>770</v>
      </c>
      <c r="S266" s="1" t="s">
        <v>114</v>
      </c>
      <c r="T266" s="1">
        <v>2</v>
      </c>
      <c r="U266" s="1"/>
    </row>
    <row r="267" spans="1:21">
      <c r="A267" s="1" t="s">
        <v>50</v>
      </c>
      <c r="B267" s="1" t="s">
        <v>54</v>
      </c>
      <c r="C267" s="1" t="s">
        <v>382</v>
      </c>
      <c r="D267" s="1">
        <f t="shared" si="12"/>
        <v>2.1</v>
      </c>
      <c r="E267" s="1" t="s">
        <v>12251</v>
      </c>
      <c r="F267" s="1" t="s">
        <v>12250</v>
      </c>
      <c r="G267" s="6" t="s">
        <v>12525</v>
      </c>
      <c r="H267" s="1" t="s">
        <v>256</v>
      </c>
      <c r="I267" s="1" t="s">
        <v>12237</v>
      </c>
      <c r="J267" s="1" t="s">
        <v>12252</v>
      </c>
      <c r="K267" s="1" t="str">
        <f t="shared" si="13"/>
        <v>2000</v>
      </c>
      <c r="L267" s="1">
        <f t="shared" si="14"/>
        <v>32</v>
      </c>
      <c r="M267" s="1" t="s">
        <v>60</v>
      </c>
      <c r="N267" t="s">
        <v>53</v>
      </c>
      <c r="O267" s="1" t="s">
        <v>61</v>
      </c>
      <c r="P267" s="1" t="s">
        <v>449</v>
      </c>
      <c r="Q267" s="1" t="s">
        <v>1061</v>
      </c>
      <c r="R267" s="1" t="s">
        <v>1569</v>
      </c>
      <c r="S267" s="1"/>
      <c r="T267" s="1">
        <v>1</v>
      </c>
      <c r="U267" s="1"/>
    </row>
    <row r="268" spans="1:21">
      <c r="A268" s="1" t="s">
        <v>54</v>
      </c>
      <c r="B268" s="1"/>
      <c r="C268" s="1"/>
      <c r="D268" s="1">
        <f t="shared" si="12"/>
        <v>0</v>
      </c>
      <c r="E268" s="1" t="s">
        <v>12325</v>
      </c>
      <c r="F268" s="1" t="s">
        <v>12324</v>
      </c>
      <c r="G268" s="6" t="s">
        <v>12525</v>
      </c>
      <c r="H268" s="1" t="s">
        <v>644</v>
      </c>
      <c r="I268" s="1" t="s">
        <v>11394</v>
      </c>
      <c r="J268" s="1" t="s">
        <v>12326</v>
      </c>
      <c r="K268" s="1" t="str">
        <f t="shared" si="13"/>
        <v>2000</v>
      </c>
      <c r="L268" s="1">
        <f t="shared" si="14"/>
        <v>15</v>
      </c>
      <c r="M268" s="1" t="s">
        <v>60</v>
      </c>
      <c r="N268" t="s">
        <v>53</v>
      </c>
      <c r="O268" s="1" t="s">
        <v>61</v>
      </c>
      <c r="P268" s="1" t="s">
        <v>135</v>
      </c>
      <c r="Q268" s="1" t="s">
        <v>240</v>
      </c>
      <c r="R268" s="1" t="s">
        <v>1337</v>
      </c>
      <c r="S268" s="1" t="s">
        <v>105</v>
      </c>
      <c r="T268" s="1">
        <v>2</v>
      </c>
      <c r="U268" s="1"/>
    </row>
    <row r="269" spans="1:21">
      <c r="A269" s="1" t="s">
        <v>54</v>
      </c>
      <c r="B269" s="1" t="s">
        <v>8037</v>
      </c>
      <c r="C269" s="1" t="s">
        <v>273</v>
      </c>
      <c r="D269" s="1">
        <f t="shared" si="12"/>
        <v>44201</v>
      </c>
      <c r="E269" s="1" t="s">
        <v>3627</v>
      </c>
      <c r="F269" s="1" t="s">
        <v>11571</v>
      </c>
      <c r="G269" s="6" t="s">
        <v>12527</v>
      </c>
      <c r="H269" s="1" t="s">
        <v>144</v>
      </c>
      <c r="I269" s="1" t="s">
        <v>11565</v>
      </c>
      <c r="J269" s="1" t="s">
        <v>11572</v>
      </c>
      <c r="K269" s="1" t="str">
        <f t="shared" si="13"/>
        <v>2000</v>
      </c>
      <c r="L269" s="1">
        <f t="shared" si="14"/>
        <v>9</v>
      </c>
      <c r="M269" s="1" t="s">
        <v>79</v>
      </c>
      <c r="N269" t="s">
        <v>55</v>
      </c>
      <c r="O269" s="1" t="s">
        <v>61</v>
      </c>
      <c r="P269" s="1"/>
      <c r="Q269" s="1"/>
      <c r="R269" s="1"/>
      <c r="S269" s="1"/>
      <c r="T269" s="1">
        <v>2</v>
      </c>
      <c r="U269" s="1"/>
    </row>
    <row r="270" spans="1:21">
      <c r="A270" s="1" t="s">
        <v>55</v>
      </c>
      <c r="B270" s="1" t="s">
        <v>54</v>
      </c>
      <c r="C270" s="1" t="s">
        <v>273</v>
      </c>
      <c r="D270" s="1">
        <f t="shared" si="12"/>
        <v>3</v>
      </c>
      <c r="E270" s="1" t="s">
        <v>2591</v>
      </c>
      <c r="F270" s="1" t="s">
        <v>2590</v>
      </c>
      <c r="G270" s="6" t="s">
        <v>12527</v>
      </c>
      <c r="H270" s="1" t="s">
        <v>484</v>
      </c>
      <c r="I270" s="1" t="s">
        <v>2534</v>
      </c>
      <c r="J270" s="1" t="s">
        <v>2593</v>
      </c>
      <c r="K270" s="1" t="str">
        <f t="shared" si="13"/>
        <v>2000</v>
      </c>
      <c r="L270" s="1">
        <f t="shared" si="14"/>
        <v>30</v>
      </c>
      <c r="M270" s="1" t="s">
        <v>79</v>
      </c>
      <c r="O270" s="1" t="s">
        <v>61</v>
      </c>
      <c r="P270" s="1"/>
      <c r="Q270" s="1"/>
      <c r="R270" s="1"/>
      <c r="S270" s="1" t="s">
        <v>2592</v>
      </c>
      <c r="T270" s="1">
        <v>2</v>
      </c>
      <c r="U270" s="1" t="s">
        <v>55</v>
      </c>
    </row>
    <row r="271" spans="1:21">
      <c r="A271" s="1" t="s">
        <v>54</v>
      </c>
      <c r="B271" s="1" t="s">
        <v>8037</v>
      </c>
      <c r="C271" s="1" t="s">
        <v>273</v>
      </c>
      <c r="D271" s="1">
        <f t="shared" si="12"/>
        <v>44201</v>
      </c>
      <c r="E271" s="1" t="s">
        <v>3435</v>
      </c>
      <c r="F271" s="1" t="s">
        <v>684</v>
      </c>
      <c r="G271" s="6" t="s">
        <v>12527</v>
      </c>
      <c r="H271" s="1" t="s">
        <v>448</v>
      </c>
      <c r="I271" s="1" t="s">
        <v>8033</v>
      </c>
      <c r="J271" s="1" t="s">
        <v>8038</v>
      </c>
      <c r="K271" s="1" t="str">
        <f t="shared" si="13"/>
        <v>2000</v>
      </c>
      <c r="L271" s="1">
        <f t="shared" si="14"/>
        <v>17</v>
      </c>
      <c r="M271" s="1" t="s">
        <v>79</v>
      </c>
      <c r="O271" s="1" t="s">
        <v>61</v>
      </c>
      <c r="P271" s="1"/>
      <c r="Q271" s="1"/>
      <c r="R271" s="1"/>
      <c r="S271" s="1"/>
      <c r="T271" s="1">
        <v>2</v>
      </c>
      <c r="U271" s="1"/>
    </row>
    <row r="272" spans="1:21">
      <c r="A272" s="1" t="s">
        <v>53</v>
      </c>
      <c r="B272" s="1" t="s">
        <v>2095</v>
      </c>
      <c r="C272" s="1" t="s">
        <v>136</v>
      </c>
      <c r="D272" s="1">
        <f t="shared" si="12"/>
        <v>0.35</v>
      </c>
      <c r="E272" s="1" t="s">
        <v>9668</v>
      </c>
      <c r="F272" s="1" t="s">
        <v>9669</v>
      </c>
      <c r="G272" s="6" t="s">
        <v>12527</v>
      </c>
      <c r="H272" s="1" t="s">
        <v>583</v>
      </c>
      <c r="I272" s="1" t="s">
        <v>9662</v>
      </c>
      <c r="J272" s="1" t="s">
        <v>9670</v>
      </c>
      <c r="K272" s="1" t="str">
        <f t="shared" si="13"/>
        <v>2000</v>
      </c>
      <c r="L272" s="1">
        <f t="shared" si="14"/>
        <v>10</v>
      </c>
      <c r="M272" s="1" t="s">
        <v>60</v>
      </c>
      <c r="O272" s="1" t="s">
        <v>102</v>
      </c>
      <c r="P272" s="1"/>
      <c r="Q272" s="1"/>
      <c r="R272" s="1"/>
      <c r="S272" s="1" t="s">
        <v>65</v>
      </c>
      <c r="T272" s="1">
        <v>2</v>
      </c>
      <c r="U272" s="1"/>
    </row>
    <row r="273" spans="1:21">
      <c r="A273" s="1" t="s">
        <v>53</v>
      </c>
      <c r="B273" s="1" t="s">
        <v>7381</v>
      </c>
      <c r="C273" s="1"/>
      <c r="D273" s="1">
        <f t="shared" si="12"/>
        <v>0</v>
      </c>
      <c r="E273" s="1" t="s">
        <v>9723</v>
      </c>
      <c r="F273" s="1" t="s">
        <v>9721</v>
      </c>
      <c r="G273" s="6" t="s">
        <v>12527</v>
      </c>
      <c r="H273" s="1" t="s">
        <v>101</v>
      </c>
      <c r="I273" s="1" t="s">
        <v>9724</v>
      </c>
      <c r="J273" s="1" t="s">
        <v>9725</v>
      </c>
      <c r="K273" s="1" t="str">
        <f t="shared" si="13"/>
        <v>2000</v>
      </c>
      <c r="L273" s="1">
        <f t="shared" si="14"/>
        <v>25</v>
      </c>
      <c r="M273" s="1" t="s">
        <v>60</v>
      </c>
      <c r="O273" s="1" t="s">
        <v>61</v>
      </c>
      <c r="P273" s="1"/>
      <c r="Q273" s="1"/>
      <c r="R273" s="1"/>
      <c r="S273" s="1" t="s">
        <v>235</v>
      </c>
      <c r="T273" s="1">
        <v>1</v>
      </c>
      <c r="U273" s="1"/>
    </row>
    <row r="274" spans="1:21">
      <c r="A274" s="1" t="s">
        <v>50</v>
      </c>
      <c r="B274" s="1" t="s">
        <v>99</v>
      </c>
      <c r="C274" s="1" t="s">
        <v>136</v>
      </c>
      <c r="D274" s="1">
        <f t="shared" si="12"/>
        <v>3</v>
      </c>
      <c r="E274" s="1" t="s">
        <v>9732</v>
      </c>
      <c r="F274" s="1" t="s">
        <v>4352</v>
      </c>
      <c r="G274" s="6" t="s">
        <v>12527</v>
      </c>
      <c r="H274" s="1" t="s">
        <v>118</v>
      </c>
      <c r="I274" s="1" t="s">
        <v>9733</v>
      </c>
      <c r="J274" s="1" t="s">
        <v>9734</v>
      </c>
      <c r="K274" s="1" t="str">
        <f t="shared" si="13"/>
        <v>2000</v>
      </c>
      <c r="L274" s="1">
        <f t="shared" si="14"/>
        <v>13</v>
      </c>
      <c r="M274" s="1" t="s">
        <v>60</v>
      </c>
      <c r="O274" s="1" t="s">
        <v>102</v>
      </c>
      <c r="P274" s="1"/>
      <c r="Q274" s="1"/>
      <c r="R274" s="1"/>
      <c r="S274" s="1" t="s">
        <v>526</v>
      </c>
      <c r="T274" s="1">
        <v>1</v>
      </c>
      <c r="U274" s="1"/>
    </row>
    <row r="275" spans="1:21">
      <c r="A275" s="1" t="s">
        <v>55</v>
      </c>
      <c r="B275" s="1" t="s">
        <v>116</v>
      </c>
      <c r="C275" s="1" t="s">
        <v>500</v>
      </c>
      <c r="D275" s="1">
        <f t="shared" si="12"/>
        <v>4</v>
      </c>
      <c r="E275" s="1" t="s">
        <v>1678</v>
      </c>
      <c r="F275" s="1" t="s">
        <v>9425</v>
      </c>
      <c r="G275" s="6" t="s">
        <v>12527</v>
      </c>
      <c r="H275" s="1" t="s">
        <v>88</v>
      </c>
      <c r="I275" s="1" t="s">
        <v>9411</v>
      </c>
      <c r="J275" s="1" t="s">
        <v>9426</v>
      </c>
      <c r="K275" s="1" t="str">
        <f t="shared" si="13"/>
        <v>2001</v>
      </c>
      <c r="L275" s="1">
        <f t="shared" si="14"/>
        <v>15</v>
      </c>
      <c r="M275" s="1" t="s">
        <v>60</v>
      </c>
      <c r="N275" t="s">
        <v>50</v>
      </c>
      <c r="O275" s="1" t="s">
        <v>61</v>
      </c>
      <c r="P275" s="1"/>
      <c r="Q275" s="1"/>
      <c r="R275" s="1"/>
      <c r="S275" s="1" t="s">
        <v>226</v>
      </c>
      <c r="T275" s="1">
        <v>2</v>
      </c>
      <c r="U275" s="1"/>
    </row>
    <row r="276" spans="1:21">
      <c r="A276" s="1" t="s">
        <v>55</v>
      </c>
      <c r="B276" s="1"/>
      <c r="C276" s="1"/>
      <c r="D276" s="1">
        <f t="shared" si="12"/>
        <v>0</v>
      </c>
      <c r="E276" s="1" t="s">
        <v>950</v>
      </c>
      <c r="F276" s="1" t="s">
        <v>949</v>
      </c>
      <c r="G276" s="6" t="s">
        <v>12527</v>
      </c>
      <c r="H276" s="1" t="s">
        <v>584</v>
      </c>
      <c r="I276" s="1" t="s">
        <v>903</v>
      </c>
      <c r="J276" s="1" t="s">
        <v>952</v>
      </c>
      <c r="K276" s="1" t="str">
        <f t="shared" si="13"/>
        <v>2001</v>
      </c>
      <c r="L276" s="1">
        <f t="shared" si="14"/>
        <v>19</v>
      </c>
      <c r="M276" s="1" t="s">
        <v>79</v>
      </c>
      <c r="N276" t="s">
        <v>53</v>
      </c>
      <c r="O276" s="1" t="s">
        <v>205</v>
      </c>
      <c r="P276" s="1" t="s">
        <v>179</v>
      </c>
      <c r="Q276" s="1" t="s">
        <v>338</v>
      </c>
      <c r="R276" s="1" t="s">
        <v>951</v>
      </c>
      <c r="S276" s="1" t="s">
        <v>114</v>
      </c>
      <c r="T276" s="1">
        <v>2</v>
      </c>
      <c r="U276" s="1"/>
    </row>
    <row r="277" spans="1:21">
      <c r="A277" s="1" t="s">
        <v>50</v>
      </c>
      <c r="B277" s="1"/>
      <c r="C277" s="1"/>
      <c r="D277" s="1">
        <f t="shared" si="12"/>
        <v>0</v>
      </c>
      <c r="E277" s="1" t="s">
        <v>1949</v>
      </c>
      <c r="F277" s="1" t="s">
        <v>1948</v>
      </c>
      <c r="G277" s="6" t="s">
        <v>12527</v>
      </c>
      <c r="H277" s="1" t="s">
        <v>583</v>
      </c>
      <c r="I277" s="1" t="s">
        <v>1936</v>
      </c>
      <c r="J277" s="1" t="s">
        <v>952</v>
      </c>
      <c r="K277" s="1" t="str">
        <f t="shared" si="13"/>
        <v>2001</v>
      </c>
      <c r="L277" s="1">
        <f t="shared" si="14"/>
        <v>5</v>
      </c>
      <c r="M277" s="1" t="s">
        <v>79</v>
      </c>
      <c r="N277" t="s">
        <v>53</v>
      </c>
      <c r="O277" s="1" t="s">
        <v>61</v>
      </c>
      <c r="P277" s="1"/>
      <c r="Q277" s="1"/>
      <c r="R277" s="1" t="s">
        <v>805</v>
      </c>
      <c r="S277" s="1" t="s">
        <v>417</v>
      </c>
      <c r="T277" s="1">
        <v>1</v>
      </c>
      <c r="U277" s="1"/>
    </row>
    <row r="278" spans="1:21">
      <c r="A278" s="1" t="s">
        <v>50</v>
      </c>
      <c r="B278" s="1"/>
      <c r="C278" s="1"/>
      <c r="D278" s="1">
        <f t="shared" si="12"/>
        <v>0</v>
      </c>
      <c r="E278" s="1" t="s">
        <v>4809</v>
      </c>
      <c r="F278" s="1" t="s">
        <v>4808</v>
      </c>
      <c r="G278" s="6" t="s">
        <v>12527</v>
      </c>
      <c r="H278" s="1" t="s">
        <v>78</v>
      </c>
      <c r="I278" s="1" t="s">
        <v>3838</v>
      </c>
      <c r="J278" s="1" t="s">
        <v>4810</v>
      </c>
      <c r="K278" s="1" t="str">
        <f t="shared" si="13"/>
        <v>2001</v>
      </c>
      <c r="L278" s="1">
        <f t="shared" si="14"/>
        <v>13</v>
      </c>
      <c r="M278" s="1" t="s">
        <v>60</v>
      </c>
      <c r="N278" t="s">
        <v>53</v>
      </c>
      <c r="O278" s="1" t="s">
        <v>61</v>
      </c>
      <c r="P278" s="1"/>
      <c r="Q278" s="1"/>
      <c r="R278" s="1"/>
      <c r="S278" s="1" t="s">
        <v>940</v>
      </c>
      <c r="T278" s="1">
        <v>1</v>
      </c>
      <c r="U278" s="1"/>
    </row>
    <row r="279" spans="1:21">
      <c r="A279" s="1" t="s">
        <v>55</v>
      </c>
      <c r="B279" s="1" t="s">
        <v>2099</v>
      </c>
      <c r="C279" s="1" t="s">
        <v>293</v>
      </c>
      <c r="D279" s="1">
        <f t="shared" si="12"/>
        <v>6.37</v>
      </c>
      <c r="E279" s="1" t="s">
        <v>6841</v>
      </c>
      <c r="F279" s="1" t="s">
        <v>6840</v>
      </c>
      <c r="G279" s="6" t="s">
        <v>12527</v>
      </c>
      <c r="H279" s="1" t="s">
        <v>299</v>
      </c>
      <c r="I279" s="1" t="s">
        <v>6838</v>
      </c>
      <c r="J279" s="1" t="s">
        <v>6843</v>
      </c>
      <c r="K279" s="1" t="str">
        <f t="shared" si="13"/>
        <v>2001</v>
      </c>
      <c r="L279" s="1">
        <f t="shared" si="14"/>
        <v>30</v>
      </c>
      <c r="M279" s="1" t="s">
        <v>79</v>
      </c>
      <c r="N279" t="s">
        <v>53</v>
      </c>
      <c r="O279" s="1" t="s">
        <v>61</v>
      </c>
      <c r="P279" s="1"/>
      <c r="Q279" s="1"/>
      <c r="R279" s="1"/>
      <c r="S279" s="1" t="s">
        <v>6842</v>
      </c>
      <c r="T279" s="1">
        <v>2</v>
      </c>
      <c r="U279" s="1" t="s">
        <v>55</v>
      </c>
    </row>
    <row r="280" spans="1:21">
      <c r="A280" s="1" t="s">
        <v>115</v>
      </c>
      <c r="B280" s="1" t="s">
        <v>3072</v>
      </c>
      <c r="C280" s="1" t="s">
        <v>136</v>
      </c>
      <c r="D280" s="1">
        <f t="shared" si="12"/>
        <v>0.4</v>
      </c>
      <c r="E280" s="1" t="s">
        <v>8750</v>
      </c>
      <c r="F280" s="1" t="s">
        <v>8749</v>
      </c>
      <c r="G280" s="6" t="s">
        <v>12525</v>
      </c>
      <c r="H280" s="1" t="s">
        <v>583</v>
      </c>
      <c r="I280" s="1" t="s">
        <v>8729</v>
      </c>
      <c r="J280" s="1" t="s">
        <v>952</v>
      </c>
      <c r="K280" s="1" t="str">
        <f t="shared" si="13"/>
        <v>2001</v>
      </c>
      <c r="L280" s="1">
        <f t="shared" si="14"/>
        <v>3</v>
      </c>
      <c r="M280" s="1" t="s">
        <v>60</v>
      </c>
      <c r="N280" t="s">
        <v>53</v>
      </c>
      <c r="O280" s="1" t="s">
        <v>1242</v>
      </c>
      <c r="P280" s="1" t="s">
        <v>388</v>
      </c>
      <c r="Q280" s="1" t="s">
        <v>240</v>
      </c>
      <c r="R280" s="1"/>
      <c r="S280" s="1" t="s">
        <v>114</v>
      </c>
      <c r="T280" s="1">
        <v>2</v>
      </c>
      <c r="U280" s="1"/>
    </row>
    <row r="281" spans="1:21">
      <c r="A281" s="1" t="s">
        <v>54</v>
      </c>
      <c r="B281" s="1" t="s">
        <v>4133</v>
      </c>
      <c r="C281" s="1" t="s">
        <v>136</v>
      </c>
      <c r="D281" s="1">
        <f t="shared" si="12"/>
        <v>0.65</v>
      </c>
      <c r="E281" s="1" t="s">
        <v>9694</v>
      </c>
      <c r="F281" s="1" t="s">
        <v>9695</v>
      </c>
      <c r="G281" s="6" t="s">
        <v>12527</v>
      </c>
      <c r="H281" s="1" t="s">
        <v>678</v>
      </c>
      <c r="I281" s="1" t="s">
        <v>9585</v>
      </c>
      <c r="J281" s="1" t="s">
        <v>9696</v>
      </c>
      <c r="K281" s="1" t="str">
        <f t="shared" si="13"/>
        <v>2001</v>
      </c>
      <c r="L281" s="1">
        <f t="shared" si="14"/>
        <v>15</v>
      </c>
      <c r="M281" s="1" t="s">
        <v>60</v>
      </c>
      <c r="N281" t="s">
        <v>53</v>
      </c>
      <c r="O281" s="1" t="s">
        <v>102</v>
      </c>
      <c r="P281" s="1"/>
      <c r="Q281" s="1"/>
      <c r="R281" s="1"/>
      <c r="S281" s="1" t="s">
        <v>83</v>
      </c>
      <c r="T281" s="1">
        <v>2</v>
      </c>
      <c r="U281" s="1"/>
    </row>
    <row r="282" spans="1:21">
      <c r="A282" s="1" t="s">
        <v>54</v>
      </c>
      <c r="B282" s="1" t="s">
        <v>2711</v>
      </c>
      <c r="C282" s="1" t="s">
        <v>273</v>
      </c>
      <c r="D282" s="1">
        <f t="shared" si="12"/>
        <v>1.2</v>
      </c>
      <c r="E282" s="1" t="s">
        <v>10388</v>
      </c>
      <c r="F282" s="1" t="s">
        <v>10387</v>
      </c>
      <c r="G282" s="6" t="s">
        <v>12527</v>
      </c>
      <c r="H282" s="1" t="s">
        <v>128</v>
      </c>
      <c r="I282" s="1" t="s">
        <v>9902</v>
      </c>
      <c r="J282" s="1" t="s">
        <v>952</v>
      </c>
      <c r="K282" s="1" t="str">
        <f t="shared" si="13"/>
        <v>2001</v>
      </c>
      <c r="L282" s="1">
        <f t="shared" si="14"/>
        <v>30</v>
      </c>
      <c r="M282" s="1" t="s">
        <v>60</v>
      </c>
      <c r="N282" t="s">
        <v>53</v>
      </c>
      <c r="O282" s="1" t="s">
        <v>61</v>
      </c>
      <c r="P282" s="1"/>
      <c r="Q282" s="1"/>
      <c r="R282" s="1"/>
      <c r="S282" s="1" t="s">
        <v>3261</v>
      </c>
      <c r="T282" s="1">
        <v>1</v>
      </c>
      <c r="U282" s="1"/>
    </row>
    <row r="283" spans="1:21">
      <c r="A283" s="1" t="s">
        <v>54</v>
      </c>
      <c r="B283" s="1" t="s">
        <v>116</v>
      </c>
      <c r="C283" s="1" t="s">
        <v>382</v>
      </c>
      <c r="D283" s="1">
        <f t="shared" si="12"/>
        <v>3.5</v>
      </c>
      <c r="E283" s="1" t="s">
        <v>4337</v>
      </c>
      <c r="F283" s="1" t="s">
        <v>11732</v>
      </c>
      <c r="G283" s="6" t="s">
        <v>12527</v>
      </c>
      <c r="H283" s="1" t="s">
        <v>219</v>
      </c>
      <c r="I283" s="1" t="s">
        <v>11727</v>
      </c>
      <c r="J283" s="1" t="s">
        <v>11733</v>
      </c>
      <c r="K283" s="1" t="str">
        <f t="shared" si="13"/>
        <v>2001</v>
      </c>
      <c r="L283" s="1">
        <f t="shared" si="14"/>
        <v>45</v>
      </c>
      <c r="M283" s="1" t="s">
        <v>60</v>
      </c>
      <c r="N283" t="s">
        <v>53</v>
      </c>
      <c r="O283" s="1" t="s">
        <v>61</v>
      </c>
      <c r="P283" s="1"/>
      <c r="Q283" s="1"/>
      <c r="R283" s="1"/>
      <c r="S283" s="1" t="s">
        <v>226</v>
      </c>
      <c r="T283" s="1">
        <v>2</v>
      </c>
      <c r="U283" s="1"/>
    </row>
    <row r="284" spans="1:21">
      <c r="A284" s="1" t="s">
        <v>50</v>
      </c>
      <c r="B284" s="1" t="s">
        <v>141</v>
      </c>
      <c r="C284" s="1" t="s">
        <v>273</v>
      </c>
      <c r="D284" s="1">
        <f t="shared" si="12"/>
        <v>0.2</v>
      </c>
      <c r="E284" s="1" t="s">
        <v>2434</v>
      </c>
      <c r="F284" s="1" t="s">
        <v>7237</v>
      </c>
      <c r="G284" s="6" t="s">
        <v>12527</v>
      </c>
      <c r="H284" s="1" t="s">
        <v>177</v>
      </c>
      <c r="I284" s="1" t="s">
        <v>4965</v>
      </c>
      <c r="J284" s="1" t="s">
        <v>7238</v>
      </c>
      <c r="K284" s="1" t="str">
        <f t="shared" si="13"/>
        <v>2001</v>
      </c>
      <c r="L284" s="1">
        <f t="shared" si="14"/>
        <v>9</v>
      </c>
      <c r="M284" s="1" t="s">
        <v>60</v>
      </c>
      <c r="O284" s="1" t="s">
        <v>61</v>
      </c>
      <c r="P284" s="1"/>
      <c r="Q284" s="1"/>
      <c r="R284" s="1"/>
      <c r="S284" s="1" t="s">
        <v>1559</v>
      </c>
      <c r="T284" s="1">
        <v>1</v>
      </c>
      <c r="U284" s="1"/>
    </row>
    <row r="285" spans="1:21">
      <c r="A285" s="1" t="s">
        <v>50</v>
      </c>
      <c r="B285" s="1"/>
      <c r="C285" s="1"/>
      <c r="D285" s="1">
        <f t="shared" si="12"/>
        <v>0</v>
      </c>
      <c r="E285" s="1" t="s">
        <v>1788</v>
      </c>
      <c r="F285" s="1" t="s">
        <v>4479</v>
      </c>
      <c r="G285" s="6" t="s">
        <v>12527</v>
      </c>
      <c r="H285" s="1" t="s">
        <v>247</v>
      </c>
      <c r="I285" s="1" t="s">
        <v>4372</v>
      </c>
      <c r="J285" s="1" t="s">
        <v>4480</v>
      </c>
      <c r="K285" s="1" t="str">
        <f t="shared" si="13"/>
        <v>2002</v>
      </c>
      <c r="L285" s="1">
        <f t="shared" si="14"/>
        <v>0</v>
      </c>
      <c r="M285" s="1" t="s">
        <v>60</v>
      </c>
      <c r="N285" t="s">
        <v>50</v>
      </c>
      <c r="O285" s="1" t="s">
        <v>61</v>
      </c>
      <c r="P285" s="1"/>
      <c r="Q285" s="1"/>
      <c r="R285" s="1"/>
      <c r="S285" s="1" t="s">
        <v>65</v>
      </c>
      <c r="T285" s="1">
        <v>2</v>
      </c>
      <c r="U285" s="1"/>
    </row>
    <row r="286" spans="1:21">
      <c r="A286" s="1"/>
      <c r="B286" s="1" t="s">
        <v>58</v>
      </c>
      <c r="C286" s="1"/>
      <c r="D286" s="1">
        <f t="shared" si="12"/>
        <v>0</v>
      </c>
      <c r="E286" s="1" t="s">
        <v>4995</v>
      </c>
      <c r="F286" s="1" t="s">
        <v>4994</v>
      </c>
      <c r="G286" s="6" t="s">
        <v>12527</v>
      </c>
      <c r="H286" s="1" t="s">
        <v>583</v>
      </c>
      <c r="I286" s="1" t="s">
        <v>4232</v>
      </c>
      <c r="J286" s="1" t="s">
        <v>4996</v>
      </c>
      <c r="K286" s="1" t="str">
        <f t="shared" si="13"/>
        <v>2002</v>
      </c>
      <c r="L286" s="1">
        <f t="shared" si="14"/>
        <v>7</v>
      </c>
      <c r="M286" s="1" t="s">
        <v>60</v>
      </c>
      <c r="N286" t="s">
        <v>50</v>
      </c>
      <c r="O286" s="1" t="s">
        <v>61</v>
      </c>
      <c r="P286" s="1"/>
      <c r="Q286" s="1"/>
      <c r="R286" s="1"/>
      <c r="S286" s="1"/>
      <c r="T286" s="1">
        <v>1</v>
      </c>
      <c r="U286" s="1"/>
    </row>
    <row r="287" spans="1:21">
      <c r="A287" s="1" t="s">
        <v>53</v>
      </c>
      <c r="B287" s="1" t="s">
        <v>50</v>
      </c>
      <c r="C287" s="1"/>
      <c r="D287" s="1">
        <f t="shared" si="12"/>
        <v>0</v>
      </c>
      <c r="E287" s="1" t="s">
        <v>5042</v>
      </c>
      <c r="F287" s="1" t="s">
        <v>5041</v>
      </c>
      <c r="G287" s="6" t="s">
        <v>12527</v>
      </c>
      <c r="H287" s="1" t="s">
        <v>128</v>
      </c>
      <c r="I287" s="1" t="s">
        <v>5043</v>
      </c>
      <c r="J287" s="1" t="s">
        <v>5044</v>
      </c>
      <c r="K287" s="1" t="str">
        <f t="shared" si="13"/>
        <v>2002</v>
      </c>
      <c r="L287" s="1">
        <f t="shared" si="14"/>
        <v>27</v>
      </c>
      <c r="M287" s="1" t="s">
        <v>79</v>
      </c>
      <c r="N287" t="s">
        <v>50</v>
      </c>
      <c r="O287" s="1" t="s">
        <v>61</v>
      </c>
      <c r="P287" s="1"/>
      <c r="Q287" s="1"/>
      <c r="R287" s="1"/>
      <c r="S287" s="1" t="s">
        <v>417</v>
      </c>
      <c r="T287" s="1">
        <v>1</v>
      </c>
      <c r="U287" s="1"/>
    </row>
    <row r="288" spans="1:21">
      <c r="A288" s="1" t="s">
        <v>54</v>
      </c>
      <c r="B288" s="1"/>
      <c r="C288" s="1"/>
      <c r="D288" s="1">
        <f t="shared" si="12"/>
        <v>0</v>
      </c>
      <c r="E288" s="1" t="s">
        <v>10408</v>
      </c>
      <c r="F288" s="1" t="s">
        <v>11451</v>
      </c>
      <c r="G288" s="6" t="s">
        <v>12525</v>
      </c>
      <c r="H288" s="1" t="s">
        <v>375</v>
      </c>
      <c r="I288" s="1" t="s">
        <v>539</v>
      </c>
      <c r="J288" s="1" t="s">
        <v>11453</v>
      </c>
      <c r="K288" s="1" t="str">
        <f t="shared" si="13"/>
        <v>2002</v>
      </c>
      <c r="L288" s="1">
        <f t="shared" si="14"/>
        <v>38</v>
      </c>
      <c r="M288" s="1" t="s">
        <v>60</v>
      </c>
      <c r="N288" t="s">
        <v>50</v>
      </c>
      <c r="O288" s="1" t="s">
        <v>61</v>
      </c>
      <c r="P288" s="1" t="s">
        <v>127</v>
      </c>
      <c r="Q288" s="1" t="s">
        <v>308</v>
      </c>
      <c r="R288" s="1" t="s">
        <v>11452</v>
      </c>
      <c r="S288" s="1" t="s">
        <v>311</v>
      </c>
      <c r="T288" s="1">
        <v>2</v>
      </c>
      <c r="U288" s="1"/>
    </row>
    <row r="289" spans="1:21">
      <c r="A289" s="1" t="s">
        <v>55</v>
      </c>
      <c r="B289" s="1"/>
      <c r="C289" s="1"/>
      <c r="D289" s="1">
        <f t="shared" si="12"/>
        <v>0</v>
      </c>
      <c r="E289" s="1" t="s">
        <v>3380</v>
      </c>
      <c r="F289" s="1" t="s">
        <v>3379</v>
      </c>
      <c r="G289" s="6" t="s">
        <v>12527</v>
      </c>
      <c r="H289" s="1" t="s">
        <v>282</v>
      </c>
      <c r="I289" s="1" t="s">
        <v>3363</v>
      </c>
      <c r="J289" s="1" t="s">
        <v>3381</v>
      </c>
      <c r="K289" s="1" t="str">
        <f t="shared" si="13"/>
        <v>2002</v>
      </c>
      <c r="L289" s="1">
        <f t="shared" si="14"/>
        <v>28</v>
      </c>
      <c r="M289" s="1" t="s">
        <v>60</v>
      </c>
      <c r="N289" t="s">
        <v>53</v>
      </c>
      <c r="O289" s="1" t="s">
        <v>61</v>
      </c>
      <c r="P289" s="1"/>
      <c r="Q289" s="1"/>
      <c r="R289" s="1"/>
      <c r="S289" s="1" t="s">
        <v>427</v>
      </c>
      <c r="T289" s="1">
        <v>1</v>
      </c>
      <c r="U289" s="1"/>
    </row>
    <row r="290" spans="1:21">
      <c r="A290" s="1" t="s">
        <v>115</v>
      </c>
      <c r="B290" s="1" t="s">
        <v>986</v>
      </c>
      <c r="C290" s="1" t="s">
        <v>273</v>
      </c>
      <c r="D290" s="1">
        <f t="shared" si="12"/>
        <v>0.3</v>
      </c>
      <c r="E290" s="1" t="s">
        <v>4739</v>
      </c>
      <c r="F290" s="1" t="s">
        <v>6303</v>
      </c>
      <c r="G290" s="6" t="s">
        <v>12527</v>
      </c>
      <c r="H290" s="1" t="s">
        <v>88</v>
      </c>
      <c r="I290" s="1" t="s">
        <v>4077</v>
      </c>
      <c r="J290" s="1" t="s">
        <v>6304</v>
      </c>
      <c r="K290" s="1" t="str">
        <f t="shared" si="13"/>
        <v>2002</v>
      </c>
      <c r="L290" s="1">
        <f t="shared" si="14"/>
        <v>14</v>
      </c>
      <c r="M290" s="1" t="s">
        <v>60</v>
      </c>
      <c r="N290" t="s">
        <v>53</v>
      </c>
      <c r="O290" s="1" t="s">
        <v>61</v>
      </c>
      <c r="P290" s="1"/>
      <c r="Q290" s="1"/>
      <c r="R290" s="1"/>
      <c r="S290" s="1" t="s">
        <v>235</v>
      </c>
      <c r="T290" s="1">
        <v>2</v>
      </c>
      <c r="U290" s="1" t="s">
        <v>55</v>
      </c>
    </row>
    <row r="291" spans="1:21">
      <c r="A291" s="1" t="s">
        <v>53</v>
      </c>
      <c r="B291" s="1" t="s">
        <v>472</v>
      </c>
      <c r="C291" s="1" t="s">
        <v>273</v>
      </c>
      <c r="D291" s="1">
        <f t="shared" si="12"/>
        <v>0.5</v>
      </c>
      <c r="E291" s="1" t="s">
        <v>3924</v>
      </c>
      <c r="F291" s="1" t="s">
        <v>6919</v>
      </c>
      <c r="G291" s="6" t="s">
        <v>12527</v>
      </c>
      <c r="H291" s="1" t="s">
        <v>367</v>
      </c>
      <c r="I291" s="1" t="s">
        <v>6917</v>
      </c>
      <c r="J291" s="1" t="s">
        <v>6920</v>
      </c>
      <c r="K291" s="1" t="str">
        <f t="shared" si="13"/>
        <v>2002</v>
      </c>
      <c r="L291" s="1">
        <f t="shared" si="14"/>
        <v>13</v>
      </c>
      <c r="M291" s="1" t="s">
        <v>60</v>
      </c>
      <c r="N291" t="s">
        <v>53</v>
      </c>
      <c r="O291" s="1" t="s">
        <v>61</v>
      </c>
      <c r="P291" s="1"/>
      <c r="Q291" s="1"/>
      <c r="R291" s="1"/>
      <c r="S291" s="1" t="s">
        <v>92</v>
      </c>
      <c r="T291" s="1">
        <v>2</v>
      </c>
      <c r="U291" s="1" t="s">
        <v>55</v>
      </c>
    </row>
    <row r="292" spans="1:21">
      <c r="A292" s="1" t="s">
        <v>50</v>
      </c>
      <c r="B292" s="1" t="s">
        <v>715</v>
      </c>
      <c r="C292" s="1" t="s">
        <v>273</v>
      </c>
      <c r="D292" s="1">
        <f t="shared" si="12"/>
        <v>0.1</v>
      </c>
      <c r="E292" s="1" t="s">
        <v>2437</v>
      </c>
      <c r="F292" s="1" t="s">
        <v>5446</v>
      </c>
      <c r="G292" s="6" t="s">
        <v>12527</v>
      </c>
      <c r="H292" s="1" t="s">
        <v>217</v>
      </c>
      <c r="I292" s="1" t="s">
        <v>4965</v>
      </c>
      <c r="J292" s="1" t="s">
        <v>7239</v>
      </c>
      <c r="K292" s="1" t="str">
        <f t="shared" si="13"/>
        <v>2002</v>
      </c>
      <c r="L292" s="1">
        <f t="shared" si="14"/>
        <v>3</v>
      </c>
      <c r="M292" s="1" t="s">
        <v>60</v>
      </c>
      <c r="N292" t="s">
        <v>53</v>
      </c>
      <c r="O292" s="1" t="s">
        <v>61</v>
      </c>
      <c r="P292" s="1"/>
      <c r="Q292" s="1"/>
      <c r="R292" s="1"/>
      <c r="S292" s="1" t="s">
        <v>65</v>
      </c>
      <c r="T292" s="1">
        <v>1</v>
      </c>
      <c r="U292" s="1"/>
    </row>
    <row r="293" spans="1:21">
      <c r="A293" s="1" t="s">
        <v>55</v>
      </c>
      <c r="B293" s="1" t="s">
        <v>50</v>
      </c>
      <c r="C293" s="1"/>
      <c r="D293" s="1">
        <f t="shared" si="12"/>
        <v>0</v>
      </c>
      <c r="E293" s="1" t="s">
        <v>4418</v>
      </c>
      <c r="F293" s="1" t="s">
        <v>7635</v>
      </c>
      <c r="G293" s="6" t="s">
        <v>12527</v>
      </c>
      <c r="H293" s="1" t="s">
        <v>448</v>
      </c>
      <c r="I293" s="1" t="s">
        <v>3932</v>
      </c>
      <c r="J293" s="1" t="s">
        <v>6304</v>
      </c>
      <c r="K293" s="1" t="str">
        <f t="shared" si="13"/>
        <v>2002</v>
      </c>
      <c r="L293" s="1">
        <f t="shared" si="14"/>
        <v>18</v>
      </c>
      <c r="M293" s="1" t="s">
        <v>60</v>
      </c>
      <c r="N293" t="s">
        <v>53</v>
      </c>
      <c r="O293" s="1" t="s">
        <v>61</v>
      </c>
      <c r="P293" s="1"/>
      <c r="Q293" s="1"/>
      <c r="R293" s="1"/>
      <c r="S293" s="1"/>
      <c r="T293" s="1">
        <v>2</v>
      </c>
      <c r="U293" s="1"/>
    </row>
    <row r="294" spans="1:21">
      <c r="A294" s="1" t="s">
        <v>49</v>
      </c>
      <c r="B294" s="1"/>
      <c r="C294" s="1"/>
      <c r="D294" s="1">
        <f t="shared" si="12"/>
        <v>0</v>
      </c>
      <c r="E294" s="1" t="s">
        <v>7957</v>
      </c>
      <c r="F294" s="1" t="s">
        <v>7958</v>
      </c>
      <c r="G294" s="6" t="s">
        <v>12527</v>
      </c>
      <c r="H294" s="1"/>
      <c r="I294" s="1" t="s">
        <v>1286</v>
      </c>
      <c r="J294" s="1" t="s">
        <v>6304</v>
      </c>
      <c r="K294" s="1" t="str">
        <f t="shared" si="13"/>
        <v>2002</v>
      </c>
      <c r="L294" s="1">
        <f t="shared" si="14"/>
        <v>-15</v>
      </c>
      <c r="M294" s="1"/>
      <c r="N294" t="s">
        <v>53</v>
      </c>
      <c r="O294" s="1" t="s">
        <v>102</v>
      </c>
      <c r="P294" s="1"/>
      <c r="Q294" s="1"/>
      <c r="R294" s="1" t="s">
        <v>805</v>
      </c>
      <c r="S294" s="1"/>
      <c r="T294" s="1">
        <v>1</v>
      </c>
      <c r="U294" s="1"/>
    </row>
    <row r="295" spans="1:21">
      <c r="A295" s="1" t="s">
        <v>49</v>
      </c>
      <c r="B295" s="1" t="s">
        <v>7743</v>
      </c>
      <c r="C295" s="1" t="s">
        <v>382</v>
      </c>
      <c r="D295" s="1">
        <f t="shared" si="12"/>
        <v>1.19</v>
      </c>
      <c r="E295" s="1" t="s">
        <v>9145</v>
      </c>
      <c r="F295" s="1" t="s">
        <v>9144</v>
      </c>
      <c r="G295" s="6" t="s">
        <v>12527</v>
      </c>
      <c r="H295" s="1" t="s">
        <v>233</v>
      </c>
      <c r="I295" s="1" t="s">
        <v>9113</v>
      </c>
      <c r="J295" s="1" t="s">
        <v>9147</v>
      </c>
      <c r="K295" s="1" t="str">
        <f t="shared" si="13"/>
        <v>2002</v>
      </c>
      <c r="L295" s="1">
        <f t="shared" si="14"/>
        <v>39</v>
      </c>
      <c r="M295" s="1" t="s">
        <v>60</v>
      </c>
      <c r="N295" t="s">
        <v>53</v>
      </c>
      <c r="O295" s="1" t="s">
        <v>61</v>
      </c>
      <c r="P295" s="1"/>
      <c r="Q295" s="1"/>
      <c r="R295" s="1"/>
      <c r="S295" s="1" t="s">
        <v>9146</v>
      </c>
      <c r="T295" s="1">
        <v>1</v>
      </c>
      <c r="U295" s="1"/>
    </row>
    <row r="296" spans="1:21">
      <c r="A296" s="1" t="s">
        <v>55</v>
      </c>
      <c r="B296" s="1" t="s">
        <v>472</v>
      </c>
      <c r="C296" s="1" t="s">
        <v>136</v>
      </c>
      <c r="D296" s="1">
        <f t="shared" si="12"/>
        <v>0.25</v>
      </c>
      <c r="E296" s="1" t="s">
        <v>9615</v>
      </c>
      <c r="F296" s="1" t="s">
        <v>9616</v>
      </c>
      <c r="G296" s="6" t="s">
        <v>12527</v>
      </c>
      <c r="H296" s="1" t="s">
        <v>118</v>
      </c>
      <c r="I296" s="1" t="s">
        <v>9618</v>
      </c>
      <c r="J296" s="1" t="s">
        <v>9619</v>
      </c>
      <c r="K296" s="1" t="str">
        <f t="shared" si="13"/>
        <v>2002</v>
      </c>
      <c r="L296" s="1">
        <f t="shared" si="14"/>
        <v>15</v>
      </c>
      <c r="M296" s="1" t="s">
        <v>79</v>
      </c>
      <c r="N296" t="s">
        <v>53</v>
      </c>
      <c r="O296" s="1" t="s">
        <v>102</v>
      </c>
      <c r="P296" s="1"/>
      <c r="Q296" s="1"/>
      <c r="R296" s="1"/>
      <c r="S296" s="1" t="s">
        <v>65</v>
      </c>
      <c r="T296" s="1">
        <v>1</v>
      </c>
      <c r="U296" s="1"/>
    </row>
    <row r="297" spans="1:21">
      <c r="A297" s="1" t="s">
        <v>50</v>
      </c>
      <c r="B297" s="1" t="s">
        <v>99</v>
      </c>
      <c r="C297" s="1" t="s">
        <v>136</v>
      </c>
      <c r="D297" s="1">
        <f t="shared" si="12"/>
        <v>3</v>
      </c>
      <c r="E297" s="1" t="s">
        <v>9849</v>
      </c>
      <c r="F297" s="1" t="s">
        <v>9848</v>
      </c>
      <c r="G297" s="6" t="s">
        <v>12527</v>
      </c>
      <c r="H297" s="1" t="s">
        <v>809</v>
      </c>
      <c r="I297" s="1" t="s">
        <v>9850</v>
      </c>
      <c r="J297" s="1" t="s">
        <v>6304</v>
      </c>
      <c r="K297" s="1" t="str">
        <f t="shared" si="13"/>
        <v>2002</v>
      </c>
      <c r="L297" s="1">
        <f t="shared" si="14"/>
        <v>26</v>
      </c>
      <c r="M297" s="1" t="s">
        <v>79</v>
      </c>
      <c r="N297" t="s">
        <v>53</v>
      </c>
      <c r="O297" s="1" t="s">
        <v>61</v>
      </c>
      <c r="P297" s="1"/>
      <c r="Q297" s="1"/>
      <c r="R297" s="1"/>
      <c r="S297" s="1"/>
      <c r="T297" s="1">
        <v>1</v>
      </c>
      <c r="U297" s="1"/>
    </row>
    <row r="298" spans="1:21">
      <c r="A298" s="1" t="s">
        <v>55</v>
      </c>
      <c r="B298" s="1" t="s">
        <v>2810</v>
      </c>
      <c r="C298" s="1" t="s">
        <v>293</v>
      </c>
      <c r="D298" s="1">
        <f t="shared" si="12"/>
        <v>0.39200000000000002</v>
      </c>
      <c r="E298" s="1" t="s">
        <v>3579</v>
      </c>
      <c r="F298" s="1" t="s">
        <v>3578</v>
      </c>
      <c r="G298" s="6" t="s">
        <v>12527</v>
      </c>
      <c r="H298" s="1" t="s">
        <v>515</v>
      </c>
      <c r="I298" s="1" t="s">
        <v>3580</v>
      </c>
      <c r="J298" s="1" t="s">
        <v>3581</v>
      </c>
      <c r="K298" s="1" t="str">
        <f t="shared" si="13"/>
        <v>2002</v>
      </c>
      <c r="L298" s="1">
        <f t="shared" si="14"/>
        <v>50</v>
      </c>
      <c r="M298" s="1" t="s">
        <v>79</v>
      </c>
      <c r="O298" s="1" t="s">
        <v>61</v>
      </c>
      <c r="P298" s="1"/>
      <c r="Q298" s="1"/>
      <c r="R298" s="1"/>
      <c r="S298" s="1" t="s">
        <v>235</v>
      </c>
      <c r="T298" s="1">
        <v>2</v>
      </c>
      <c r="U298" s="1" t="s">
        <v>55</v>
      </c>
    </row>
    <row r="299" spans="1:21">
      <c r="A299" s="1" t="s">
        <v>53</v>
      </c>
      <c r="B299" s="1" t="s">
        <v>986</v>
      </c>
      <c r="C299" s="1" t="s">
        <v>273</v>
      </c>
      <c r="D299" s="1">
        <f t="shared" si="12"/>
        <v>0.3</v>
      </c>
      <c r="E299" s="1" t="s">
        <v>2528</v>
      </c>
      <c r="F299" s="1" t="s">
        <v>7304</v>
      </c>
      <c r="G299" s="6" t="s">
        <v>12527</v>
      </c>
      <c r="H299" s="1" t="s">
        <v>189</v>
      </c>
      <c r="I299" s="1" t="s">
        <v>5331</v>
      </c>
      <c r="J299" s="1" t="s">
        <v>7305</v>
      </c>
      <c r="K299" s="1" t="str">
        <f t="shared" si="13"/>
        <v>2002</v>
      </c>
      <c r="L299" s="1">
        <f t="shared" si="14"/>
        <v>34</v>
      </c>
      <c r="M299" s="1" t="s">
        <v>60</v>
      </c>
      <c r="O299" s="1" t="s">
        <v>61</v>
      </c>
      <c r="P299" s="1"/>
      <c r="Q299" s="1"/>
      <c r="R299" s="1"/>
      <c r="S299" s="1"/>
      <c r="T299" s="1">
        <v>1</v>
      </c>
      <c r="U299" s="1"/>
    </row>
    <row r="300" spans="1:21">
      <c r="A300" s="1" t="s">
        <v>54</v>
      </c>
      <c r="B300" s="1"/>
      <c r="C300" s="1"/>
      <c r="D300" s="1">
        <f t="shared" si="12"/>
        <v>0</v>
      </c>
      <c r="E300" s="1" t="s">
        <v>3558</v>
      </c>
      <c r="F300" s="1" t="s">
        <v>3557</v>
      </c>
      <c r="G300" s="6" t="s">
        <v>12527</v>
      </c>
      <c r="H300" s="1" t="s">
        <v>120</v>
      </c>
      <c r="I300" s="1" t="s">
        <v>750</v>
      </c>
      <c r="J300" s="1" t="s">
        <v>1862</v>
      </c>
      <c r="K300" s="1" t="str">
        <f t="shared" si="13"/>
        <v>2003</v>
      </c>
      <c r="L300" s="1">
        <f t="shared" si="14"/>
        <v>31</v>
      </c>
      <c r="M300" s="1" t="s">
        <v>60</v>
      </c>
      <c r="N300" t="s">
        <v>50</v>
      </c>
      <c r="O300" s="1" t="s">
        <v>61</v>
      </c>
      <c r="P300" s="1"/>
      <c r="Q300" s="1"/>
      <c r="R300" s="1"/>
      <c r="S300" s="1" t="s">
        <v>105</v>
      </c>
      <c r="T300" s="1">
        <v>2</v>
      </c>
      <c r="U300" s="1" t="s">
        <v>55</v>
      </c>
    </row>
    <row r="301" spans="1:21">
      <c r="A301" s="1" t="s">
        <v>49</v>
      </c>
      <c r="B301" s="1" t="s">
        <v>7382</v>
      </c>
      <c r="C301" s="1" t="s">
        <v>273</v>
      </c>
      <c r="D301" s="1">
        <f t="shared" si="12"/>
        <v>8.8000000000000007</v>
      </c>
      <c r="E301" s="1" t="s">
        <v>2673</v>
      </c>
      <c r="F301" s="1" t="s">
        <v>7380</v>
      </c>
      <c r="G301" s="6" t="s">
        <v>12527</v>
      </c>
      <c r="H301" s="1" t="s">
        <v>809</v>
      </c>
      <c r="I301" s="1" t="s">
        <v>7383</v>
      </c>
      <c r="J301" s="1" t="s">
        <v>7384</v>
      </c>
      <c r="K301" s="1" t="str">
        <f t="shared" si="13"/>
        <v>2003</v>
      </c>
      <c r="L301" s="1">
        <f t="shared" si="14"/>
        <v>24</v>
      </c>
      <c r="M301" s="1" t="s">
        <v>79</v>
      </c>
      <c r="N301" t="s">
        <v>50</v>
      </c>
      <c r="O301" s="1" t="s">
        <v>61</v>
      </c>
      <c r="P301" s="1"/>
      <c r="Q301" s="1"/>
      <c r="R301" s="1"/>
      <c r="S301" s="1"/>
      <c r="T301" s="1">
        <v>1</v>
      </c>
      <c r="U301" s="1"/>
    </row>
    <row r="302" spans="1:21">
      <c r="A302" s="1" t="s">
        <v>54</v>
      </c>
      <c r="B302" s="1" t="s">
        <v>53</v>
      </c>
      <c r="C302" s="1" t="s">
        <v>382</v>
      </c>
      <c r="D302" s="1">
        <f t="shared" si="12"/>
        <v>1.4</v>
      </c>
      <c r="E302" s="1" t="s">
        <v>9552</v>
      </c>
      <c r="F302" s="1" t="s">
        <v>9550</v>
      </c>
      <c r="G302" s="6" t="s">
        <v>12527</v>
      </c>
      <c r="H302" s="1" t="s">
        <v>448</v>
      </c>
      <c r="I302" s="1" t="s">
        <v>9553</v>
      </c>
      <c r="J302" s="1" t="s">
        <v>9475</v>
      </c>
      <c r="K302" s="1" t="str">
        <f t="shared" si="13"/>
        <v>2003</v>
      </c>
      <c r="L302" s="1">
        <f t="shared" si="14"/>
        <v>22</v>
      </c>
      <c r="M302" s="1" t="s">
        <v>79</v>
      </c>
      <c r="N302" t="s">
        <v>50</v>
      </c>
      <c r="O302" s="1" t="s">
        <v>61</v>
      </c>
      <c r="P302" s="1"/>
      <c r="Q302" s="1"/>
      <c r="R302" s="1"/>
      <c r="S302" s="1" t="s">
        <v>2240</v>
      </c>
      <c r="T302" s="1">
        <v>2</v>
      </c>
      <c r="U302" s="1"/>
    </row>
    <row r="303" spans="1:21">
      <c r="A303" s="1" t="s">
        <v>53</v>
      </c>
      <c r="B303" s="1" t="s">
        <v>2810</v>
      </c>
      <c r="C303" s="1" t="s">
        <v>958</v>
      </c>
      <c r="D303" s="1">
        <f t="shared" si="12"/>
        <v>0.36</v>
      </c>
      <c r="E303" s="1" t="s">
        <v>9801</v>
      </c>
      <c r="F303" s="1" t="s">
        <v>9800</v>
      </c>
      <c r="G303" s="6" t="s">
        <v>12527</v>
      </c>
      <c r="H303" s="1" t="s">
        <v>721</v>
      </c>
      <c r="I303" s="1" t="s">
        <v>9724</v>
      </c>
      <c r="J303" s="1" t="s">
        <v>1862</v>
      </c>
      <c r="K303" s="1" t="str">
        <f t="shared" si="13"/>
        <v>2003</v>
      </c>
      <c r="L303" s="1">
        <f t="shared" si="14"/>
        <v>41</v>
      </c>
      <c r="M303" s="1" t="s">
        <v>60</v>
      </c>
      <c r="N303" t="s">
        <v>50</v>
      </c>
      <c r="O303" s="1" t="s">
        <v>61</v>
      </c>
      <c r="P303" s="1"/>
      <c r="Q303" s="1"/>
      <c r="R303" s="1"/>
      <c r="S303" s="1" t="s">
        <v>1731</v>
      </c>
      <c r="T303" s="1">
        <v>1</v>
      </c>
      <c r="U303" s="1"/>
    </row>
    <row r="304" spans="1:21">
      <c r="A304" s="1" t="s">
        <v>50</v>
      </c>
      <c r="B304" s="1" t="s">
        <v>54</v>
      </c>
      <c r="C304" s="1" t="s">
        <v>273</v>
      </c>
      <c r="D304" s="1">
        <f t="shared" si="12"/>
        <v>3</v>
      </c>
      <c r="E304" s="1" t="s">
        <v>10422</v>
      </c>
      <c r="F304" s="1" t="s">
        <v>10421</v>
      </c>
      <c r="G304" s="6" t="s">
        <v>12527</v>
      </c>
      <c r="H304" s="1" t="s">
        <v>169</v>
      </c>
      <c r="I304" s="1" t="s">
        <v>9673</v>
      </c>
      <c r="J304" s="1" t="s">
        <v>1862</v>
      </c>
      <c r="K304" s="1" t="str">
        <f t="shared" si="13"/>
        <v>2003</v>
      </c>
      <c r="L304" s="1">
        <f t="shared" si="14"/>
        <v>10</v>
      </c>
      <c r="M304" s="1" t="s">
        <v>60</v>
      </c>
      <c r="N304" t="s">
        <v>50</v>
      </c>
      <c r="O304" s="1" t="s">
        <v>61</v>
      </c>
      <c r="P304" s="1"/>
      <c r="Q304" s="1"/>
      <c r="R304" s="1"/>
      <c r="S304" s="1" t="s">
        <v>4368</v>
      </c>
      <c r="T304" s="1">
        <v>1</v>
      </c>
      <c r="U304" s="1"/>
    </row>
    <row r="305" spans="1:21">
      <c r="A305" s="1" t="s">
        <v>55</v>
      </c>
      <c r="B305" s="1" t="s">
        <v>472</v>
      </c>
      <c r="C305" s="1" t="s">
        <v>382</v>
      </c>
      <c r="D305" s="1">
        <f t="shared" si="12"/>
        <v>0.35</v>
      </c>
      <c r="E305" s="1" t="s">
        <v>10788</v>
      </c>
      <c r="F305" s="1" t="s">
        <v>10787</v>
      </c>
      <c r="G305" s="6" t="s">
        <v>12525</v>
      </c>
      <c r="H305" s="1" t="s">
        <v>310</v>
      </c>
      <c r="I305" s="1" t="s">
        <v>193</v>
      </c>
      <c r="J305" s="1" t="s">
        <v>10789</v>
      </c>
      <c r="K305" s="1" t="str">
        <f t="shared" si="13"/>
        <v>2003</v>
      </c>
      <c r="L305" s="1">
        <f t="shared" si="14"/>
        <v>28</v>
      </c>
      <c r="M305" s="1" t="s">
        <v>60</v>
      </c>
      <c r="N305" t="s">
        <v>50</v>
      </c>
      <c r="O305" s="1" t="s">
        <v>61</v>
      </c>
      <c r="P305" s="1" t="s">
        <v>449</v>
      </c>
      <c r="Q305" s="1" t="s">
        <v>721</v>
      </c>
      <c r="R305" s="1" t="s">
        <v>593</v>
      </c>
      <c r="S305" s="1" t="s">
        <v>1559</v>
      </c>
      <c r="T305" s="1">
        <v>1</v>
      </c>
      <c r="U305" s="1" t="s">
        <v>116</v>
      </c>
    </row>
    <row r="306" spans="1:21">
      <c r="A306" s="1" t="s">
        <v>55</v>
      </c>
      <c r="B306" s="1"/>
      <c r="C306" s="1"/>
      <c r="D306" s="1">
        <f t="shared" si="12"/>
        <v>0</v>
      </c>
      <c r="E306" s="1" t="s">
        <v>10097</v>
      </c>
      <c r="F306" s="1" t="s">
        <v>10801</v>
      </c>
      <c r="G306" s="6" t="s">
        <v>12527</v>
      </c>
      <c r="H306" s="1" t="s">
        <v>256</v>
      </c>
      <c r="I306" s="1" t="s">
        <v>193</v>
      </c>
      <c r="J306" s="1" t="s">
        <v>9982</v>
      </c>
      <c r="K306" s="1" t="str">
        <f t="shared" si="13"/>
        <v>2003</v>
      </c>
      <c r="L306" s="1">
        <f t="shared" si="14"/>
        <v>35</v>
      </c>
      <c r="M306" s="1" t="s">
        <v>60</v>
      </c>
      <c r="N306" t="s">
        <v>50</v>
      </c>
      <c r="O306" s="1" t="s">
        <v>61</v>
      </c>
      <c r="P306" s="1" t="s">
        <v>150</v>
      </c>
      <c r="Q306" s="1" t="s">
        <v>351</v>
      </c>
      <c r="R306" s="1" t="s">
        <v>10802</v>
      </c>
      <c r="S306" s="1" t="s">
        <v>354</v>
      </c>
      <c r="T306" s="1">
        <v>2</v>
      </c>
      <c r="U306" s="1" t="s">
        <v>55</v>
      </c>
    </row>
    <row r="307" spans="1:21">
      <c r="A307" s="1" t="s">
        <v>55</v>
      </c>
      <c r="B307" s="1"/>
      <c r="C307" s="1"/>
      <c r="D307" s="1">
        <f t="shared" si="12"/>
        <v>0</v>
      </c>
      <c r="E307" s="1" t="s">
        <v>3175</v>
      </c>
      <c r="F307" s="1" t="s">
        <v>11862</v>
      </c>
      <c r="G307" s="6" t="s">
        <v>12525</v>
      </c>
      <c r="H307" s="1" t="s">
        <v>367</v>
      </c>
      <c r="I307" s="1" t="s">
        <v>10197</v>
      </c>
      <c r="J307" s="1" t="s">
        <v>1862</v>
      </c>
      <c r="K307" s="1" t="str">
        <f t="shared" si="13"/>
        <v>2003</v>
      </c>
      <c r="L307" s="1">
        <f t="shared" si="14"/>
        <v>14</v>
      </c>
      <c r="M307" s="1" t="s">
        <v>60</v>
      </c>
      <c r="N307" t="s">
        <v>50</v>
      </c>
      <c r="O307" s="1" t="s">
        <v>61</v>
      </c>
      <c r="P307" s="1"/>
      <c r="Q307" s="1"/>
      <c r="R307" s="1"/>
      <c r="S307" s="1" t="s">
        <v>8408</v>
      </c>
      <c r="T307" s="1">
        <v>2</v>
      </c>
      <c r="U307" s="1"/>
    </row>
    <row r="308" spans="1:21">
      <c r="A308" s="1"/>
      <c r="B308" s="1"/>
      <c r="C308" s="1"/>
      <c r="D308" s="1">
        <f t="shared" si="12"/>
        <v>0</v>
      </c>
      <c r="E308" s="1" t="s">
        <v>1860</v>
      </c>
      <c r="F308" s="1" t="s">
        <v>1859</v>
      </c>
      <c r="G308" s="6" t="s">
        <v>12527</v>
      </c>
      <c r="H308" s="1" t="s">
        <v>809</v>
      </c>
      <c r="I308" s="1" t="s">
        <v>1861</v>
      </c>
      <c r="J308" s="1" t="s">
        <v>1862</v>
      </c>
      <c r="K308" s="1" t="str">
        <f t="shared" si="13"/>
        <v>2003</v>
      </c>
      <c r="L308" s="1">
        <f t="shared" si="14"/>
        <v>21</v>
      </c>
      <c r="M308" s="1" t="s">
        <v>60</v>
      </c>
      <c r="N308" t="s">
        <v>53</v>
      </c>
      <c r="O308" s="1" t="s">
        <v>102</v>
      </c>
      <c r="P308" s="1"/>
      <c r="Q308" s="1"/>
      <c r="R308" s="1" t="s">
        <v>805</v>
      </c>
      <c r="S308" s="1" t="s">
        <v>105</v>
      </c>
      <c r="T308" s="1">
        <v>1</v>
      </c>
      <c r="U308" s="1"/>
    </row>
    <row r="309" spans="1:21">
      <c r="A309" s="1" t="s">
        <v>49</v>
      </c>
      <c r="B309" s="1"/>
      <c r="C309" s="1"/>
      <c r="D309" s="1">
        <f t="shared" si="12"/>
        <v>0</v>
      </c>
      <c r="E309" s="1" t="s">
        <v>2195</v>
      </c>
      <c r="F309" s="1" t="s">
        <v>2194</v>
      </c>
      <c r="G309" s="6" t="s">
        <v>12527</v>
      </c>
      <c r="H309" s="1" t="s">
        <v>169</v>
      </c>
      <c r="I309" s="1" t="s">
        <v>1118</v>
      </c>
      <c r="J309" s="1" t="s">
        <v>1862</v>
      </c>
      <c r="K309" s="1" t="str">
        <f t="shared" si="13"/>
        <v>2003</v>
      </c>
      <c r="L309" s="1">
        <f t="shared" si="14"/>
        <v>4</v>
      </c>
      <c r="M309" s="1" t="s">
        <v>60</v>
      </c>
      <c r="N309" t="s">
        <v>53</v>
      </c>
      <c r="O309" s="1" t="s">
        <v>102</v>
      </c>
      <c r="P309" s="1"/>
      <c r="Q309" s="1"/>
      <c r="R309" s="1" t="s">
        <v>805</v>
      </c>
      <c r="S309" s="1" t="s">
        <v>65</v>
      </c>
      <c r="T309" s="1">
        <v>1</v>
      </c>
      <c r="U309" s="1"/>
    </row>
    <row r="310" spans="1:21">
      <c r="A310" s="1" t="s">
        <v>53</v>
      </c>
      <c r="B310" s="1" t="s">
        <v>58</v>
      </c>
      <c r="C310" s="1"/>
      <c r="D310" s="1">
        <f t="shared" si="12"/>
        <v>0</v>
      </c>
      <c r="E310" s="1" t="s">
        <v>3467</v>
      </c>
      <c r="F310" s="1" t="s">
        <v>3466</v>
      </c>
      <c r="G310" s="6" t="s">
        <v>12527</v>
      </c>
      <c r="H310" s="1" t="s">
        <v>310</v>
      </c>
      <c r="I310" s="1" t="s">
        <v>3458</v>
      </c>
      <c r="J310" s="1" t="s">
        <v>3468</v>
      </c>
      <c r="K310" s="1" t="str">
        <f t="shared" si="13"/>
        <v>2003</v>
      </c>
      <c r="L310" s="1">
        <f t="shared" si="14"/>
        <v>30</v>
      </c>
      <c r="M310" s="1" t="s">
        <v>60</v>
      </c>
      <c r="N310" t="s">
        <v>53</v>
      </c>
      <c r="O310" s="1" t="s">
        <v>102</v>
      </c>
      <c r="P310" s="1"/>
      <c r="Q310" s="1"/>
      <c r="R310" s="1"/>
      <c r="S310" s="1"/>
      <c r="T310" s="1">
        <v>1</v>
      </c>
      <c r="U310" s="1"/>
    </row>
    <row r="311" spans="1:21">
      <c r="A311" s="1" t="s">
        <v>49</v>
      </c>
      <c r="B311" s="1"/>
      <c r="C311" s="1"/>
      <c r="D311" s="1">
        <f t="shared" si="12"/>
        <v>0</v>
      </c>
      <c r="E311" s="1" t="s">
        <v>3758</v>
      </c>
      <c r="F311" s="1" t="s">
        <v>3757</v>
      </c>
      <c r="G311" s="6" t="s">
        <v>12527</v>
      </c>
      <c r="H311" s="1" t="s">
        <v>144</v>
      </c>
      <c r="I311" s="1" t="s">
        <v>1799</v>
      </c>
      <c r="J311" s="1" t="s">
        <v>3760</v>
      </c>
      <c r="K311" s="1" t="str">
        <f t="shared" si="13"/>
        <v>2003</v>
      </c>
      <c r="L311" s="1">
        <f t="shared" si="14"/>
        <v>10</v>
      </c>
      <c r="M311" s="1" t="s">
        <v>60</v>
      </c>
      <c r="N311" t="s">
        <v>53</v>
      </c>
      <c r="O311" s="1" t="s">
        <v>61</v>
      </c>
      <c r="P311" s="1" t="s">
        <v>449</v>
      </c>
      <c r="Q311" s="1" t="s">
        <v>233</v>
      </c>
      <c r="R311" s="1" t="s">
        <v>3759</v>
      </c>
      <c r="S311" s="1" t="s">
        <v>114</v>
      </c>
      <c r="T311" s="1">
        <v>2</v>
      </c>
      <c r="U311" s="1"/>
    </row>
    <row r="312" spans="1:21">
      <c r="A312" s="1" t="s">
        <v>55</v>
      </c>
      <c r="B312" s="1"/>
      <c r="C312" s="1"/>
      <c r="D312" s="1">
        <f t="shared" si="12"/>
        <v>0</v>
      </c>
      <c r="E312" s="1" t="s">
        <v>5536</v>
      </c>
      <c r="F312" s="1" t="s">
        <v>5537</v>
      </c>
      <c r="G312" s="6" t="s">
        <v>12527</v>
      </c>
      <c r="H312" s="1" t="s">
        <v>464</v>
      </c>
      <c r="I312" s="1" t="s">
        <v>5521</v>
      </c>
      <c r="J312" s="1" t="s">
        <v>1862</v>
      </c>
      <c r="K312" s="1" t="str">
        <f t="shared" si="13"/>
        <v>2003</v>
      </c>
      <c r="L312" s="1">
        <f t="shared" si="14"/>
        <v>17</v>
      </c>
      <c r="M312" s="1" t="s">
        <v>79</v>
      </c>
      <c r="N312" t="s">
        <v>53</v>
      </c>
      <c r="O312" s="1" t="s">
        <v>102</v>
      </c>
      <c r="P312" s="1"/>
      <c r="Q312" s="1"/>
      <c r="R312" s="1" t="s">
        <v>805</v>
      </c>
      <c r="S312" s="1" t="s">
        <v>65</v>
      </c>
      <c r="T312" s="1">
        <v>1</v>
      </c>
      <c r="U312" s="1"/>
    </row>
    <row r="313" spans="1:21">
      <c r="A313" s="1" t="s">
        <v>54</v>
      </c>
      <c r="B313" s="1" t="s">
        <v>141</v>
      </c>
      <c r="C313" s="1" t="s">
        <v>293</v>
      </c>
      <c r="D313" s="1">
        <f t="shared" si="12"/>
        <v>0.19600000000000001</v>
      </c>
      <c r="E313" s="1" t="s">
        <v>6125</v>
      </c>
      <c r="F313" s="1" t="s">
        <v>6124</v>
      </c>
      <c r="G313" s="6" t="s">
        <v>12527</v>
      </c>
      <c r="H313" s="1" t="s">
        <v>144</v>
      </c>
      <c r="I313" s="1" t="s">
        <v>6126</v>
      </c>
      <c r="J313" s="1" t="s">
        <v>6127</v>
      </c>
      <c r="K313" s="1" t="str">
        <f t="shared" si="13"/>
        <v>2003</v>
      </c>
      <c r="L313" s="1">
        <f t="shared" si="14"/>
        <v>10</v>
      </c>
      <c r="M313" s="1" t="s">
        <v>60</v>
      </c>
      <c r="N313" t="s">
        <v>53</v>
      </c>
      <c r="O313" s="1" t="s">
        <v>61</v>
      </c>
      <c r="P313" s="1"/>
      <c r="Q313" s="1"/>
      <c r="R313" s="1"/>
      <c r="S313" s="1" t="s">
        <v>65</v>
      </c>
      <c r="T313" s="1">
        <v>1</v>
      </c>
      <c r="U313" s="1" t="s">
        <v>55</v>
      </c>
    </row>
    <row r="314" spans="1:21">
      <c r="A314" s="1" t="s">
        <v>50</v>
      </c>
      <c r="B314" s="1" t="s">
        <v>472</v>
      </c>
      <c r="C314" s="1" t="s">
        <v>273</v>
      </c>
      <c r="D314" s="1">
        <f t="shared" si="12"/>
        <v>0.5</v>
      </c>
      <c r="E314" s="1" t="s">
        <v>2402</v>
      </c>
      <c r="F314" s="1" t="s">
        <v>7215</v>
      </c>
      <c r="G314" s="6" t="s">
        <v>12527</v>
      </c>
      <c r="H314" s="1" t="s">
        <v>130</v>
      </c>
      <c r="I314" s="1" t="s">
        <v>4141</v>
      </c>
      <c r="J314" s="1" t="s">
        <v>7216</v>
      </c>
      <c r="K314" s="1" t="str">
        <f t="shared" si="13"/>
        <v>2003</v>
      </c>
      <c r="L314" s="1">
        <f t="shared" si="14"/>
        <v>0</v>
      </c>
      <c r="M314" s="1" t="s">
        <v>79</v>
      </c>
      <c r="N314" t="s">
        <v>53</v>
      </c>
      <c r="O314" s="1" t="s">
        <v>61</v>
      </c>
      <c r="P314" s="1"/>
      <c r="Q314" s="1"/>
      <c r="R314" s="1"/>
      <c r="S314" s="1" t="s">
        <v>65</v>
      </c>
      <c r="T314" s="1">
        <v>1</v>
      </c>
      <c r="U314" s="1"/>
    </row>
    <row r="315" spans="1:21">
      <c r="A315" s="1" t="s">
        <v>115</v>
      </c>
      <c r="B315" s="1"/>
      <c r="C315" s="1"/>
      <c r="D315" s="1">
        <f t="shared" si="12"/>
        <v>0</v>
      </c>
      <c r="E315" s="1" t="s">
        <v>8187</v>
      </c>
      <c r="F315" s="1" t="s">
        <v>8186</v>
      </c>
      <c r="G315" s="6" t="s">
        <v>12525</v>
      </c>
      <c r="H315" s="1" t="s">
        <v>134</v>
      </c>
      <c r="I315" s="1" t="s">
        <v>606</v>
      </c>
      <c r="J315" s="1" t="s">
        <v>8189</v>
      </c>
      <c r="K315" s="1" t="str">
        <f t="shared" si="13"/>
        <v>2003</v>
      </c>
      <c r="L315" s="1">
        <f t="shared" si="14"/>
        <v>10</v>
      </c>
      <c r="M315" s="1" t="s">
        <v>60</v>
      </c>
      <c r="N315" t="s">
        <v>53</v>
      </c>
      <c r="O315" s="1" t="s">
        <v>61</v>
      </c>
      <c r="P315" s="1" t="s">
        <v>135</v>
      </c>
      <c r="Q315" s="1" t="s">
        <v>436</v>
      </c>
      <c r="R315" s="1" t="s">
        <v>8188</v>
      </c>
      <c r="S315" s="1" t="s">
        <v>105</v>
      </c>
      <c r="T315" s="1">
        <v>2</v>
      </c>
      <c r="U315" s="1" t="s">
        <v>54</v>
      </c>
    </row>
    <row r="316" spans="1:21">
      <c r="A316" s="1" t="s">
        <v>53</v>
      </c>
      <c r="B316" s="1"/>
      <c r="C316" s="1"/>
      <c r="D316" s="1">
        <f t="shared" si="12"/>
        <v>0</v>
      </c>
      <c r="E316" s="1" t="s">
        <v>8235</v>
      </c>
      <c r="F316" s="1" t="s">
        <v>8237</v>
      </c>
      <c r="G316" s="6" t="s">
        <v>12525</v>
      </c>
      <c r="H316" s="1" t="s">
        <v>809</v>
      </c>
      <c r="I316" s="1" t="s">
        <v>8225</v>
      </c>
      <c r="J316" s="1" t="s">
        <v>8238</v>
      </c>
      <c r="K316" s="1" t="str">
        <f t="shared" si="13"/>
        <v>2003</v>
      </c>
      <c r="L316" s="1">
        <f t="shared" si="14"/>
        <v>19</v>
      </c>
      <c r="M316" s="1" t="s">
        <v>79</v>
      </c>
      <c r="N316" t="s">
        <v>53</v>
      </c>
      <c r="O316" s="1" t="s">
        <v>61</v>
      </c>
      <c r="P316" s="1" t="s">
        <v>778</v>
      </c>
      <c r="Q316" s="1" t="s">
        <v>618</v>
      </c>
      <c r="R316" s="1"/>
      <c r="S316" s="1" t="s">
        <v>105</v>
      </c>
      <c r="T316" s="1">
        <v>1</v>
      </c>
      <c r="U316" s="1" t="s">
        <v>55</v>
      </c>
    </row>
    <row r="317" spans="1:21">
      <c r="A317" s="1" t="s">
        <v>49</v>
      </c>
      <c r="B317" s="1"/>
      <c r="C317" s="1"/>
      <c r="D317" s="1">
        <f t="shared" si="12"/>
        <v>0</v>
      </c>
      <c r="E317" s="1" t="s">
        <v>9085</v>
      </c>
      <c r="F317" s="1" t="s">
        <v>9086</v>
      </c>
      <c r="G317" s="6" t="s">
        <v>12527</v>
      </c>
      <c r="H317" s="1" t="s">
        <v>479</v>
      </c>
      <c r="I317" s="1" t="s">
        <v>9012</v>
      </c>
      <c r="J317" s="1" t="s">
        <v>9087</v>
      </c>
      <c r="K317" s="1" t="str">
        <f t="shared" si="13"/>
        <v>2003</v>
      </c>
      <c r="L317" s="1">
        <f t="shared" si="14"/>
        <v>10</v>
      </c>
      <c r="M317" s="1" t="s">
        <v>60</v>
      </c>
      <c r="N317" t="s">
        <v>53</v>
      </c>
      <c r="O317" s="1" t="s">
        <v>102</v>
      </c>
      <c r="P317" s="1"/>
      <c r="Q317" s="1"/>
      <c r="R317" s="1"/>
      <c r="S317" s="1" t="s">
        <v>65</v>
      </c>
      <c r="T317" s="1">
        <v>1</v>
      </c>
      <c r="U317" s="1"/>
    </row>
    <row r="318" spans="1:21">
      <c r="A318" s="1" t="s">
        <v>53</v>
      </c>
      <c r="B318" s="1" t="s">
        <v>148</v>
      </c>
      <c r="C318" s="1" t="s">
        <v>273</v>
      </c>
      <c r="D318" s="1">
        <f t="shared" si="12"/>
        <v>1.5</v>
      </c>
      <c r="E318" s="1" t="s">
        <v>9474</v>
      </c>
      <c r="F318" s="1" t="s">
        <v>9472</v>
      </c>
      <c r="G318" s="6" t="s">
        <v>12527</v>
      </c>
      <c r="H318" s="1" t="s">
        <v>530</v>
      </c>
      <c r="I318" s="1" t="s">
        <v>9468</v>
      </c>
      <c r="J318" s="1" t="s">
        <v>9475</v>
      </c>
      <c r="K318" s="1" t="str">
        <f t="shared" si="13"/>
        <v>2003</v>
      </c>
      <c r="L318" s="1">
        <f t="shared" si="14"/>
        <v>24</v>
      </c>
      <c r="M318" s="1" t="s">
        <v>60</v>
      </c>
      <c r="N318" t="s">
        <v>53</v>
      </c>
      <c r="O318" s="1" t="s">
        <v>61</v>
      </c>
      <c r="P318" s="1"/>
      <c r="Q318" s="1"/>
      <c r="R318" s="1"/>
      <c r="S318" s="1" t="s">
        <v>235</v>
      </c>
      <c r="T318" s="1">
        <v>2</v>
      </c>
      <c r="U318" s="1"/>
    </row>
    <row r="319" spans="1:21">
      <c r="A319" s="1" t="s">
        <v>54</v>
      </c>
      <c r="B319" s="1" t="s">
        <v>2099</v>
      </c>
      <c r="C319" s="1" t="s">
        <v>958</v>
      </c>
      <c r="D319" s="1">
        <f t="shared" si="12"/>
        <v>5.85</v>
      </c>
      <c r="E319" s="1" t="s">
        <v>9814</v>
      </c>
      <c r="F319" s="1" t="s">
        <v>9813</v>
      </c>
      <c r="G319" s="6" t="s">
        <v>12527</v>
      </c>
      <c r="H319" s="1" t="s">
        <v>118</v>
      </c>
      <c r="I319" s="1" t="s">
        <v>9637</v>
      </c>
      <c r="J319" s="1" t="s">
        <v>1862</v>
      </c>
      <c r="K319" s="1" t="str">
        <f t="shared" si="13"/>
        <v>2003</v>
      </c>
      <c r="L319" s="1">
        <f t="shared" si="14"/>
        <v>15</v>
      </c>
      <c r="M319" s="1" t="s">
        <v>60</v>
      </c>
      <c r="N319" t="s">
        <v>53</v>
      </c>
      <c r="O319" s="1" t="s">
        <v>61</v>
      </c>
      <c r="P319" s="1"/>
      <c r="Q319" s="1"/>
      <c r="R319" s="1"/>
      <c r="S319" s="1" t="s">
        <v>226</v>
      </c>
      <c r="T319" s="1">
        <v>2</v>
      </c>
      <c r="U319" s="1"/>
    </row>
    <row r="320" spans="1:21">
      <c r="A320" s="1" t="s">
        <v>54</v>
      </c>
      <c r="B320" s="1" t="s">
        <v>2095</v>
      </c>
      <c r="C320" s="1" t="s">
        <v>958</v>
      </c>
      <c r="D320" s="1">
        <f t="shared" si="12"/>
        <v>0.62999999999999989</v>
      </c>
      <c r="E320" s="1" t="s">
        <v>9876</v>
      </c>
      <c r="F320" s="1" t="s">
        <v>9875</v>
      </c>
      <c r="G320" s="6" t="s">
        <v>12527</v>
      </c>
      <c r="H320" s="1" t="s">
        <v>344</v>
      </c>
      <c r="I320" s="1" t="s">
        <v>9868</v>
      </c>
      <c r="J320" s="1" t="s">
        <v>1862</v>
      </c>
      <c r="K320" s="1" t="str">
        <f t="shared" si="13"/>
        <v>2003</v>
      </c>
      <c r="L320" s="1">
        <f t="shared" si="14"/>
        <v>11</v>
      </c>
      <c r="M320" s="1" t="s">
        <v>79</v>
      </c>
      <c r="N320" t="s">
        <v>53</v>
      </c>
      <c r="O320" s="1" t="s">
        <v>61</v>
      </c>
      <c r="P320" s="1"/>
      <c r="Q320" s="1"/>
      <c r="R320" s="1"/>
      <c r="S320" s="1" t="s">
        <v>65</v>
      </c>
      <c r="T320" s="1">
        <v>2</v>
      </c>
      <c r="U320" s="1"/>
    </row>
    <row r="321" spans="1:21">
      <c r="A321" s="1" t="s">
        <v>55</v>
      </c>
      <c r="B321" s="1" t="s">
        <v>4045</v>
      </c>
      <c r="C321" s="1" t="s">
        <v>219</v>
      </c>
      <c r="D321" s="1">
        <f t="shared" si="12"/>
        <v>5.46</v>
      </c>
      <c r="E321" s="1" t="s">
        <v>9981</v>
      </c>
      <c r="F321" s="1" t="s">
        <v>9980</v>
      </c>
      <c r="G321" s="6" t="s">
        <v>12527</v>
      </c>
      <c r="H321" s="1" t="s">
        <v>219</v>
      </c>
      <c r="I321" s="1" t="s">
        <v>3294</v>
      </c>
      <c r="J321" s="1" t="s">
        <v>9982</v>
      </c>
      <c r="K321" s="1" t="str">
        <f t="shared" si="13"/>
        <v>2003</v>
      </c>
      <c r="L321" s="1">
        <f t="shared" si="14"/>
        <v>50</v>
      </c>
      <c r="M321" s="1" t="s">
        <v>60</v>
      </c>
      <c r="N321" t="s">
        <v>53</v>
      </c>
      <c r="O321" s="1" t="s">
        <v>61</v>
      </c>
      <c r="P321" s="1"/>
      <c r="Q321" s="1"/>
      <c r="R321" s="1"/>
      <c r="S321" s="1" t="s">
        <v>354</v>
      </c>
      <c r="T321" s="1">
        <v>2</v>
      </c>
      <c r="U321" s="1"/>
    </row>
    <row r="322" spans="1:21">
      <c r="A322" s="1" t="s">
        <v>54</v>
      </c>
      <c r="B322" s="1" t="s">
        <v>3946</v>
      </c>
      <c r="C322" s="1" t="s">
        <v>958</v>
      </c>
      <c r="D322" s="1">
        <f t="shared" ref="D322:D385" si="15">B322*C322/100</f>
        <v>3.15</v>
      </c>
      <c r="E322" s="1" t="s">
        <v>1915</v>
      </c>
      <c r="F322" s="1" t="s">
        <v>11227</v>
      </c>
      <c r="G322" s="6" t="s">
        <v>12527</v>
      </c>
      <c r="H322" s="1" t="s">
        <v>247</v>
      </c>
      <c r="I322" s="1" t="s">
        <v>774</v>
      </c>
      <c r="J322" s="1" t="s">
        <v>11228</v>
      </c>
      <c r="K322" s="1" t="str">
        <f t="shared" ref="K322:K385" si="16">TEXT(J322,"YYYY")</f>
        <v>2003</v>
      </c>
      <c r="L322" s="1">
        <f t="shared" ref="L322:L385" si="17">H322-(TEXT(I322,"YYYY")-TEXT(J322,"YYYY"))</f>
        <v>4</v>
      </c>
      <c r="M322" s="1" t="s">
        <v>79</v>
      </c>
      <c r="N322" t="s">
        <v>53</v>
      </c>
      <c r="O322" s="1" t="s">
        <v>61</v>
      </c>
      <c r="P322" s="1"/>
      <c r="Q322" s="1"/>
      <c r="R322" s="1"/>
      <c r="S322" s="1" t="s">
        <v>65</v>
      </c>
      <c r="T322" s="1">
        <v>1</v>
      </c>
      <c r="U322" s="1"/>
    </row>
    <row r="323" spans="1:21">
      <c r="A323" s="1" t="s">
        <v>49</v>
      </c>
      <c r="B323" s="1" t="s">
        <v>116</v>
      </c>
      <c r="C323" s="1" t="s">
        <v>273</v>
      </c>
      <c r="D323" s="1">
        <f t="shared" si="15"/>
        <v>5</v>
      </c>
      <c r="E323" s="1" t="s">
        <v>2020</v>
      </c>
      <c r="F323" s="1" t="s">
        <v>8375</v>
      </c>
      <c r="G323" s="6" t="s">
        <v>12527</v>
      </c>
      <c r="H323" s="1" t="s">
        <v>448</v>
      </c>
      <c r="I323" s="1" t="s">
        <v>7244</v>
      </c>
      <c r="J323" s="1" t="s">
        <v>11323</v>
      </c>
      <c r="K323" s="1" t="str">
        <f t="shared" si="16"/>
        <v>2003</v>
      </c>
      <c r="L323" s="1">
        <f t="shared" si="17"/>
        <v>21</v>
      </c>
      <c r="M323" s="1"/>
      <c r="N323" t="s">
        <v>53</v>
      </c>
      <c r="O323" s="1" t="s">
        <v>61</v>
      </c>
      <c r="P323" s="1"/>
      <c r="Q323" s="1"/>
      <c r="R323" s="1"/>
      <c r="S323" s="1" t="s">
        <v>417</v>
      </c>
      <c r="T323" s="1">
        <v>1</v>
      </c>
      <c r="U323" s="1"/>
    </row>
    <row r="324" spans="1:21">
      <c r="A324" s="1" t="s">
        <v>54</v>
      </c>
      <c r="B324" s="1" t="s">
        <v>6899</v>
      </c>
      <c r="C324" s="1" t="s">
        <v>273</v>
      </c>
      <c r="D324" s="1">
        <f t="shared" si="15"/>
        <v>2.2000000000000002</v>
      </c>
      <c r="E324" s="1" t="s">
        <v>12398</v>
      </c>
      <c r="F324" s="1" t="s">
        <v>12396</v>
      </c>
      <c r="G324" s="6" t="s">
        <v>12525</v>
      </c>
      <c r="H324" s="1" t="s">
        <v>308</v>
      </c>
      <c r="I324" s="1" t="s">
        <v>12397</v>
      </c>
      <c r="J324" s="1" t="s">
        <v>12399</v>
      </c>
      <c r="K324" s="1" t="str">
        <f t="shared" si="16"/>
        <v>2003</v>
      </c>
      <c r="L324" s="1">
        <f t="shared" si="17"/>
        <v>40</v>
      </c>
      <c r="M324" s="1" t="s">
        <v>79</v>
      </c>
      <c r="N324" t="s">
        <v>55</v>
      </c>
      <c r="O324" s="1" t="s">
        <v>61</v>
      </c>
      <c r="P324" s="1" t="s">
        <v>388</v>
      </c>
      <c r="Q324" s="1" t="s">
        <v>515</v>
      </c>
      <c r="R324" s="1" t="s">
        <v>4047</v>
      </c>
      <c r="S324" s="1" t="s">
        <v>105</v>
      </c>
      <c r="T324" s="1">
        <v>2</v>
      </c>
      <c r="U324" s="1"/>
    </row>
    <row r="325" spans="1:21">
      <c r="A325" s="1" t="s">
        <v>50</v>
      </c>
      <c r="B325" s="1"/>
      <c r="C325" s="1"/>
      <c r="D325" s="1">
        <f t="shared" si="15"/>
        <v>0</v>
      </c>
      <c r="E325" s="1" t="s">
        <v>499</v>
      </c>
      <c r="F325" s="1" t="s">
        <v>498</v>
      </c>
      <c r="G325" s="6" t="s">
        <v>12527</v>
      </c>
      <c r="H325" s="1" t="s">
        <v>144</v>
      </c>
      <c r="I325" s="1" t="s">
        <v>493</v>
      </c>
      <c r="J325" s="5">
        <v>37622</v>
      </c>
      <c r="K325" s="1" t="str">
        <f t="shared" si="16"/>
        <v>2003</v>
      </c>
      <c r="L325" s="1">
        <f t="shared" si="17"/>
        <v>8</v>
      </c>
      <c r="M325" s="1" t="s">
        <v>79</v>
      </c>
      <c r="O325" s="1" t="s">
        <v>102</v>
      </c>
      <c r="P325" s="1" t="s">
        <v>265</v>
      </c>
      <c r="Q325" s="1" t="s">
        <v>500</v>
      </c>
      <c r="R325" s="1" t="s">
        <v>501</v>
      </c>
      <c r="S325" s="1" t="s">
        <v>405</v>
      </c>
      <c r="T325" s="1">
        <v>2</v>
      </c>
      <c r="U325" s="1" t="s">
        <v>50</v>
      </c>
    </row>
    <row r="326" spans="1:21">
      <c r="A326" s="1" t="s">
        <v>54</v>
      </c>
      <c r="B326" s="1" t="s">
        <v>2711</v>
      </c>
      <c r="C326" s="1" t="s">
        <v>273</v>
      </c>
      <c r="D326" s="1">
        <f t="shared" si="15"/>
        <v>1.2</v>
      </c>
      <c r="E326" s="1" t="s">
        <v>9692</v>
      </c>
      <c r="F326" s="1" t="s">
        <v>9690</v>
      </c>
      <c r="G326" s="6" t="s">
        <v>12527</v>
      </c>
      <c r="H326" s="1" t="s">
        <v>310</v>
      </c>
      <c r="I326" s="1" t="s">
        <v>9693</v>
      </c>
      <c r="J326" s="1" t="s">
        <v>1862</v>
      </c>
      <c r="K326" s="1" t="str">
        <f t="shared" si="16"/>
        <v>2003</v>
      </c>
      <c r="L326" s="1">
        <f t="shared" si="17"/>
        <v>35</v>
      </c>
      <c r="M326" s="1" t="s">
        <v>60</v>
      </c>
      <c r="O326" s="1" t="s">
        <v>61</v>
      </c>
      <c r="P326" s="1"/>
      <c r="Q326" s="1"/>
      <c r="R326" s="1"/>
      <c r="S326" s="1" t="s">
        <v>4368</v>
      </c>
      <c r="T326" s="1">
        <v>2</v>
      </c>
      <c r="U326" s="1"/>
    </row>
    <row r="327" spans="1:21">
      <c r="A327" s="1" t="s">
        <v>55</v>
      </c>
      <c r="B327" s="1" t="s">
        <v>54</v>
      </c>
      <c r="C327" s="1" t="s">
        <v>500</v>
      </c>
      <c r="D327" s="1">
        <f t="shared" si="15"/>
        <v>2.4</v>
      </c>
      <c r="E327" s="1" t="s">
        <v>10012</v>
      </c>
      <c r="F327" s="1" t="s">
        <v>10011</v>
      </c>
      <c r="G327" s="6" t="s">
        <v>12527</v>
      </c>
      <c r="H327" s="1" t="s">
        <v>530</v>
      </c>
      <c r="I327" s="1" t="s">
        <v>10013</v>
      </c>
      <c r="J327" s="1" t="s">
        <v>10014</v>
      </c>
      <c r="K327" s="1" t="str">
        <f t="shared" si="16"/>
        <v>2003</v>
      </c>
      <c r="L327" s="1">
        <f t="shared" si="17"/>
        <v>23</v>
      </c>
      <c r="M327" s="1" t="s">
        <v>79</v>
      </c>
      <c r="O327" s="1" t="s">
        <v>61</v>
      </c>
      <c r="P327" s="1"/>
      <c r="Q327" s="1"/>
      <c r="R327" s="1"/>
      <c r="S327" s="1" t="s">
        <v>1051</v>
      </c>
      <c r="T327" s="1">
        <v>2</v>
      </c>
      <c r="U327" s="1"/>
    </row>
    <row r="328" spans="1:21">
      <c r="A328" s="1" t="s">
        <v>55</v>
      </c>
      <c r="B328" s="1" t="s">
        <v>986</v>
      </c>
      <c r="C328" s="1" t="s">
        <v>136</v>
      </c>
      <c r="D328" s="1">
        <f t="shared" si="15"/>
        <v>0.15</v>
      </c>
      <c r="E328" s="1" t="s">
        <v>10078</v>
      </c>
      <c r="F328" s="1" t="s">
        <v>10079</v>
      </c>
      <c r="G328" s="6" t="s">
        <v>12527</v>
      </c>
      <c r="H328" s="1" t="s">
        <v>88</v>
      </c>
      <c r="I328" s="1" t="s">
        <v>10080</v>
      </c>
      <c r="J328" s="1" t="s">
        <v>10081</v>
      </c>
      <c r="K328" s="1" t="str">
        <f t="shared" si="16"/>
        <v>2003</v>
      </c>
      <c r="L328" s="1">
        <f t="shared" si="17"/>
        <v>11</v>
      </c>
      <c r="M328" s="1" t="s">
        <v>60</v>
      </c>
      <c r="O328" s="1" t="s">
        <v>102</v>
      </c>
      <c r="P328" s="1"/>
      <c r="Q328" s="1"/>
      <c r="R328" s="1"/>
      <c r="S328" s="1"/>
      <c r="T328" s="1">
        <v>2</v>
      </c>
      <c r="U328" s="1"/>
    </row>
    <row r="329" spans="1:21">
      <c r="A329" s="1" t="s">
        <v>54</v>
      </c>
      <c r="B329" s="1" t="s">
        <v>71</v>
      </c>
      <c r="C329" s="1" t="s">
        <v>382</v>
      </c>
      <c r="D329" s="1">
        <f t="shared" si="15"/>
        <v>4.9000000000000004</v>
      </c>
      <c r="E329" s="1" t="s">
        <v>7965</v>
      </c>
      <c r="F329" s="1" t="s">
        <v>7964</v>
      </c>
      <c r="G329" s="6" t="s">
        <v>12525</v>
      </c>
      <c r="H329" s="1" t="s">
        <v>88</v>
      </c>
      <c r="I329" s="1" t="s">
        <v>7937</v>
      </c>
      <c r="J329" s="1" t="s">
        <v>2471</v>
      </c>
      <c r="K329" s="1" t="str">
        <f t="shared" si="16"/>
        <v>2004</v>
      </c>
      <c r="L329" s="1">
        <f t="shared" si="17"/>
        <v>12</v>
      </c>
      <c r="M329" s="1" t="s">
        <v>79</v>
      </c>
      <c r="N329" t="s">
        <v>50</v>
      </c>
      <c r="O329" s="1" t="s">
        <v>61</v>
      </c>
      <c r="P329" s="1" t="s">
        <v>7966</v>
      </c>
      <c r="Q329" s="1" t="s">
        <v>338</v>
      </c>
      <c r="R329" s="1"/>
      <c r="S329" s="1" t="s">
        <v>1051</v>
      </c>
      <c r="T329" s="1">
        <v>2</v>
      </c>
      <c r="U329" s="1"/>
    </row>
    <row r="330" spans="1:21">
      <c r="A330" s="1" t="s">
        <v>55</v>
      </c>
      <c r="B330" s="1"/>
      <c r="C330" s="1" t="s">
        <v>273</v>
      </c>
      <c r="D330" s="1">
        <f t="shared" si="15"/>
        <v>0</v>
      </c>
      <c r="E330" s="1" t="s">
        <v>1635</v>
      </c>
      <c r="F330" s="1" t="s">
        <v>9241</v>
      </c>
      <c r="G330" s="6" t="s">
        <v>12527</v>
      </c>
      <c r="H330" s="1" t="s">
        <v>217</v>
      </c>
      <c r="I330" s="1" t="s">
        <v>9210</v>
      </c>
      <c r="J330" s="1" t="s">
        <v>1721</v>
      </c>
      <c r="K330" s="1" t="str">
        <f t="shared" si="16"/>
        <v>2004</v>
      </c>
      <c r="L330" s="1">
        <f t="shared" si="17"/>
        <v>6</v>
      </c>
      <c r="M330" s="1" t="s">
        <v>79</v>
      </c>
      <c r="N330" t="s">
        <v>50</v>
      </c>
      <c r="O330" s="1" t="s">
        <v>7850</v>
      </c>
      <c r="P330" s="1"/>
      <c r="Q330" s="1"/>
      <c r="R330" s="1"/>
      <c r="S330" s="1" t="s">
        <v>65</v>
      </c>
      <c r="T330" s="1">
        <v>2</v>
      </c>
      <c r="U330" s="1"/>
    </row>
    <row r="331" spans="1:21">
      <c r="A331" s="1" t="s">
        <v>53</v>
      </c>
      <c r="B331" s="1" t="s">
        <v>116</v>
      </c>
      <c r="C331" s="1" t="s">
        <v>958</v>
      </c>
      <c r="D331" s="1">
        <f t="shared" si="15"/>
        <v>4.5</v>
      </c>
      <c r="E331" s="1" t="s">
        <v>9388</v>
      </c>
      <c r="F331" s="1" t="s">
        <v>9387</v>
      </c>
      <c r="G331" s="6" t="s">
        <v>12525</v>
      </c>
      <c r="H331" s="1" t="s">
        <v>136</v>
      </c>
      <c r="I331" s="1" t="s">
        <v>9362</v>
      </c>
      <c r="J331" s="1" t="s">
        <v>9389</v>
      </c>
      <c r="K331" s="1" t="str">
        <f t="shared" si="16"/>
        <v>2004</v>
      </c>
      <c r="L331" s="1">
        <f t="shared" si="17"/>
        <v>34</v>
      </c>
      <c r="M331" s="1" t="s">
        <v>79</v>
      </c>
      <c r="N331" t="s">
        <v>50</v>
      </c>
      <c r="O331" s="1" t="s">
        <v>61</v>
      </c>
      <c r="P331" s="1" t="s">
        <v>346</v>
      </c>
      <c r="Q331" s="1" t="s">
        <v>1488</v>
      </c>
      <c r="R331" s="1" t="s">
        <v>5293</v>
      </c>
      <c r="S331" s="1"/>
      <c r="T331" s="1">
        <v>2</v>
      </c>
      <c r="U331" s="1"/>
    </row>
    <row r="332" spans="1:21">
      <c r="A332" s="1" t="s">
        <v>54</v>
      </c>
      <c r="B332" s="1" t="s">
        <v>7280</v>
      </c>
      <c r="C332" s="1" t="s">
        <v>273</v>
      </c>
      <c r="D332" s="1">
        <f t="shared" si="15"/>
        <v>2.7</v>
      </c>
      <c r="E332" s="1" t="s">
        <v>11707</v>
      </c>
      <c r="F332" s="1" t="s">
        <v>11706</v>
      </c>
      <c r="G332" s="6" t="s">
        <v>12527</v>
      </c>
      <c r="H332" s="1" t="s">
        <v>448</v>
      </c>
      <c r="I332" s="1" t="s">
        <v>6186</v>
      </c>
      <c r="J332" s="1" t="s">
        <v>3409</v>
      </c>
      <c r="K332" s="1" t="str">
        <f t="shared" si="16"/>
        <v>2004</v>
      </c>
      <c r="L332" s="1">
        <f t="shared" si="17"/>
        <v>20</v>
      </c>
      <c r="M332" s="1" t="s">
        <v>79</v>
      </c>
      <c r="N332" t="s">
        <v>50</v>
      </c>
      <c r="O332" s="1" t="s">
        <v>61</v>
      </c>
      <c r="P332" s="1"/>
      <c r="Q332" s="1"/>
      <c r="R332" s="1"/>
      <c r="S332" s="1" t="s">
        <v>1237</v>
      </c>
      <c r="T332" s="1">
        <v>2</v>
      </c>
      <c r="U332" s="1"/>
    </row>
    <row r="333" spans="1:21">
      <c r="A333" s="1" t="s">
        <v>55</v>
      </c>
      <c r="B333" s="1"/>
      <c r="C333" s="1"/>
      <c r="D333" s="1">
        <f t="shared" si="15"/>
        <v>0</v>
      </c>
      <c r="E333" s="1" t="s">
        <v>1720</v>
      </c>
      <c r="F333" s="1" t="s">
        <v>1719</v>
      </c>
      <c r="G333" s="6" t="s">
        <v>12527</v>
      </c>
      <c r="H333" s="1" t="s">
        <v>351</v>
      </c>
      <c r="I333" s="1" t="s">
        <v>1643</v>
      </c>
      <c r="J333" s="1" t="s">
        <v>1721</v>
      </c>
      <c r="K333" s="1" t="str">
        <f t="shared" si="16"/>
        <v>2004</v>
      </c>
      <c r="L333" s="1">
        <f t="shared" si="17"/>
        <v>40</v>
      </c>
      <c r="M333" s="1" t="s">
        <v>60</v>
      </c>
      <c r="N333" t="s">
        <v>53</v>
      </c>
      <c r="O333" s="1"/>
      <c r="P333" s="1" t="s">
        <v>232</v>
      </c>
      <c r="Q333" s="1" t="s">
        <v>351</v>
      </c>
      <c r="R333" s="1" t="s">
        <v>603</v>
      </c>
      <c r="S333" s="1" t="s">
        <v>105</v>
      </c>
      <c r="T333" s="1">
        <v>2</v>
      </c>
      <c r="U333" s="1" t="s">
        <v>53</v>
      </c>
    </row>
    <row r="334" spans="1:21">
      <c r="A334" s="1" t="s">
        <v>55</v>
      </c>
      <c r="B334" s="1"/>
      <c r="C334" s="1"/>
      <c r="D334" s="1">
        <f t="shared" si="15"/>
        <v>0</v>
      </c>
      <c r="E334" s="1" t="s">
        <v>2470</v>
      </c>
      <c r="F334" s="1" t="s">
        <v>2469</v>
      </c>
      <c r="G334" s="6" t="s">
        <v>12527</v>
      </c>
      <c r="H334" s="1" t="s">
        <v>233</v>
      </c>
      <c r="I334" s="1" t="s">
        <v>645</v>
      </c>
      <c r="J334" s="1" t="s">
        <v>2471</v>
      </c>
      <c r="K334" s="1" t="str">
        <f t="shared" si="16"/>
        <v>2004</v>
      </c>
      <c r="L334" s="1">
        <f t="shared" si="17"/>
        <v>34</v>
      </c>
      <c r="M334" s="1" t="s">
        <v>60</v>
      </c>
      <c r="N334" t="s">
        <v>53</v>
      </c>
      <c r="O334" s="1" t="s">
        <v>61</v>
      </c>
      <c r="P334" s="1"/>
      <c r="Q334" s="1"/>
      <c r="R334" s="1"/>
      <c r="S334" s="1" t="s">
        <v>105</v>
      </c>
      <c r="T334" s="1">
        <v>1</v>
      </c>
      <c r="U334" s="1"/>
    </row>
    <row r="335" spans="1:21">
      <c r="A335" s="1" t="s">
        <v>49</v>
      </c>
      <c r="B335" s="1"/>
      <c r="C335" s="1"/>
      <c r="D335" s="1">
        <f t="shared" si="15"/>
        <v>0</v>
      </c>
      <c r="E335" s="1" t="s">
        <v>3407</v>
      </c>
      <c r="F335" s="1" t="s">
        <v>3406</v>
      </c>
      <c r="G335" s="6" t="s">
        <v>12527</v>
      </c>
      <c r="H335" s="1" t="s">
        <v>263</v>
      </c>
      <c r="I335" s="1" t="s">
        <v>3404</v>
      </c>
      <c r="J335" s="1" t="s">
        <v>3409</v>
      </c>
      <c r="K335" s="1" t="str">
        <f t="shared" si="16"/>
        <v>2004</v>
      </c>
      <c r="L335" s="1">
        <f t="shared" si="17"/>
        <v>5</v>
      </c>
      <c r="M335" s="1" t="s">
        <v>60</v>
      </c>
      <c r="N335" t="s">
        <v>53</v>
      </c>
      <c r="O335" s="1" t="s">
        <v>3408</v>
      </c>
      <c r="P335" s="1"/>
      <c r="Q335" s="1"/>
      <c r="R335" s="1"/>
      <c r="S335" s="1" t="s">
        <v>65</v>
      </c>
      <c r="T335" s="1">
        <v>2</v>
      </c>
      <c r="U335" s="1"/>
    </row>
    <row r="336" spans="1:21">
      <c r="A336" s="1" t="s">
        <v>50</v>
      </c>
      <c r="B336" s="1" t="s">
        <v>53</v>
      </c>
      <c r="C336" s="1"/>
      <c r="D336" s="1">
        <f t="shared" si="15"/>
        <v>0</v>
      </c>
      <c r="E336" s="1" t="s">
        <v>5064</v>
      </c>
      <c r="F336" s="1" t="s">
        <v>5063</v>
      </c>
      <c r="G336" s="6" t="s">
        <v>12527</v>
      </c>
      <c r="H336" s="1" t="s">
        <v>530</v>
      </c>
      <c r="I336" s="1" t="s">
        <v>4942</v>
      </c>
      <c r="J336" s="1" t="s">
        <v>5065</v>
      </c>
      <c r="K336" s="1" t="str">
        <f t="shared" si="16"/>
        <v>2004</v>
      </c>
      <c r="L336" s="1">
        <f t="shared" si="17"/>
        <v>20</v>
      </c>
      <c r="M336" s="1" t="s">
        <v>79</v>
      </c>
      <c r="N336" t="s">
        <v>53</v>
      </c>
      <c r="O336" s="1" t="s">
        <v>61</v>
      </c>
      <c r="P336" s="1"/>
      <c r="Q336" s="1"/>
      <c r="R336" s="1"/>
      <c r="S336" s="1" t="s">
        <v>405</v>
      </c>
      <c r="T336" s="1">
        <v>1</v>
      </c>
      <c r="U336" s="1"/>
    </row>
    <row r="337" spans="1:21">
      <c r="A337" s="1" t="s">
        <v>50</v>
      </c>
      <c r="B337" s="1" t="s">
        <v>141</v>
      </c>
      <c r="C337" s="1" t="s">
        <v>293</v>
      </c>
      <c r="D337" s="1">
        <f t="shared" si="15"/>
        <v>0.19600000000000001</v>
      </c>
      <c r="E337" s="1" t="s">
        <v>6082</v>
      </c>
      <c r="F337" s="1" t="s">
        <v>6081</v>
      </c>
      <c r="G337" s="6" t="s">
        <v>12527</v>
      </c>
      <c r="H337" s="1" t="s">
        <v>448</v>
      </c>
      <c r="I337" s="1" t="s">
        <v>6078</v>
      </c>
      <c r="J337" s="1" t="s">
        <v>6083</v>
      </c>
      <c r="K337" s="1" t="str">
        <f t="shared" si="16"/>
        <v>2004</v>
      </c>
      <c r="L337" s="1">
        <f t="shared" si="17"/>
        <v>19</v>
      </c>
      <c r="M337" s="1" t="s">
        <v>60</v>
      </c>
      <c r="N337" t="s">
        <v>53</v>
      </c>
      <c r="O337" s="1" t="s">
        <v>61</v>
      </c>
      <c r="P337" s="1"/>
      <c r="Q337" s="1"/>
      <c r="R337" s="1"/>
      <c r="S337" s="1" t="s">
        <v>417</v>
      </c>
      <c r="T337" s="1">
        <v>2</v>
      </c>
      <c r="U337" s="1" t="s">
        <v>55</v>
      </c>
    </row>
    <row r="338" spans="1:21">
      <c r="A338" s="1" t="s">
        <v>50</v>
      </c>
      <c r="B338" s="1" t="s">
        <v>472</v>
      </c>
      <c r="C338" s="1" t="s">
        <v>273</v>
      </c>
      <c r="D338" s="1">
        <f t="shared" si="15"/>
        <v>0.5</v>
      </c>
      <c r="E338" s="1" t="s">
        <v>6837</v>
      </c>
      <c r="F338" s="1" t="s">
        <v>6836</v>
      </c>
      <c r="G338" s="6" t="s">
        <v>12527</v>
      </c>
      <c r="H338" s="1" t="s">
        <v>367</v>
      </c>
      <c r="I338" s="1" t="s">
        <v>6838</v>
      </c>
      <c r="J338" s="1" t="s">
        <v>6839</v>
      </c>
      <c r="K338" s="1" t="str">
        <f t="shared" si="16"/>
        <v>2004</v>
      </c>
      <c r="L338" s="1">
        <f t="shared" si="17"/>
        <v>15</v>
      </c>
      <c r="M338" s="1" t="s">
        <v>60</v>
      </c>
      <c r="N338" t="s">
        <v>53</v>
      </c>
      <c r="O338" s="1" t="s">
        <v>61</v>
      </c>
      <c r="P338" s="1"/>
      <c r="Q338" s="1"/>
      <c r="R338" s="1"/>
      <c r="S338" s="1" t="s">
        <v>427</v>
      </c>
      <c r="T338" s="1">
        <v>1</v>
      </c>
      <c r="U338" s="1" t="s">
        <v>55</v>
      </c>
    </row>
    <row r="339" spans="1:21">
      <c r="A339" s="1" t="s">
        <v>55</v>
      </c>
      <c r="B339" s="1" t="s">
        <v>7055</v>
      </c>
      <c r="C339" s="1" t="s">
        <v>273</v>
      </c>
      <c r="D339" s="1">
        <f t="shared" si="15"/>
        <v>33.200000000000003</v>
      </c>
      <c r="E339" s="1" t="s">
        <v>7056</v>
      </c>
      <c r="F339" s="1" t="s">
        <v>7054</v>
      </c>
      <c r="G339" s="6" t="s">
        <v>12525</v>
      </c>
      <c r="H339" s="1" t="s">
        <v>351</v>
      </c>
      <c r="I339" s="1" t="s">
        <v>7037</v>
      </c>
      <c r="J339" s="1" t="s">
        <v>7057</v>
      </c>
      <c r="K339" s="1" t="str">
        <f t="shared" si="16"/>
        <v>2004</v>
      </c>
      <c r="L339" s="1">
        <f t="shared" si="17"/>
        <v>39</v>
      </c>
      <c r="M339" s="1" t="s">
        <v>60</v>
      </c>
      <c r="N339" t="s">
        <v>53</v>
      </c>
      <c r="O339" s="1" t="s">
        <v>61</v>
      </c>
      <c r="P339" s="1" t="s">
        <v>232</v>
      </c>
      <c r="Q339" s="1" t="s">
        <v>240</v>
      </c>
      <c r="R339" s="1" t="s">
        <v>242</v>
      </c>
      <c r="S339" s="1" t="s">
        <v>354</v>
      </c>
      <c r="T339" s="1">
        <v>2</v>
      </c>
      <c r="U339" s="1" t="s">
        <v>53</v>
      </c>
    </row>
    <row r="340" spans="1:21">
      <c r="A340" s="1" t="s">
        <v>50</v>
      </c>
      <c r="B340" s="1"/>
      <c r="C340" s="1"/>
      <c r="D340" s="1">
        <f t="shared" si="15"/>
        <v>0</v>
      </c>
      <c r="E340" s="1" t="s">
        <v>7075</v>
      </c>
      <c r="F340" s="1" t="s">
        <v>7074</v>
      </c>
      <c r="G340" s="6" t="s">
        <v>12527</v>
      </c>
      <c r="H340" s="1" t="s">
        <v>583</v>
      </c>
      <c r="I340" s="1" t="s">
        <v>7073</v>
      </c>
      <c r="J340" s="1" t="s">
        <v>3409</v>
      </c>
      <c r="K340" s="1" t="str">
        <f t="shared" si="16"/>
        <v>2004</v>
      </c>
      <c r="L340" s="1">
        <f t="shared" si="17"/>
        <v>11</v>
      </c>
      <c r="M340" s="1" t="s">
        <v>79</v>
      </c>
      <c r="N340" t="s">
        <v>53</v>
      </c>
      <c r="O340" s="1" t="s">
        <v>61</v>
      </c>
      <c r="P340" s="1"/>
      <c r="Q340" s="1"/>
      <c r="R340" s="1"/>
      <c r="S340" s="1" t="s">
        <v>65</v>
      </c>
      <c r="T340" s="1">
        <v>1</v>
      </c>
      <c r="U340" s="1"/>
    </row>
    <row r="341" spans="1:21">
      <c r="A341" s="1" t="s">
        <v>54</v>
      </c>
      <c r="B341" s="1" t="s">
        <v>53</v>
      </c>
      <c r="C341" s="1" t="s">
        <v>273</v>
      </c>
      <c r="D341" s="1">
        <f t="shared" si="15"/>
        <v>2</v>
      </c>
      <c r="E341" s="1" t="s">
        <v>4485</v>
      </c>
      <c r="F341" s="1" t="s">
        <v>7667</v>
      </c>
      <c r="G341" s="6" t="s">
        <v>12527</v>
      </c>
      <c r="H341" s="1" t="s">
        <v>310</v>
      </c>
      <c r="I341" s="1" t="s">
        <v>5637</v>
      </c>
      <c r="J341" s="1" t="s">
        <v>7668</v>
      </c>
      <c r="K341" s="1" t="str">
        <f t="shared" si="16"/>
        <v>2004</v>
      </c>
      <c r="L341" s="1">
        <f t="shared" si="17"/>
        <v>33</v>
      </c>
      <c r="M341" s="1" t="s">
        <v>60</v>
      </c>
      <c r="N341" t="s">
        <v>53</v>
      </c>
      <c r="O341" s="1" t="s">
        <v>61</v>
      </c>
      <c r="P341" s="1"/>
      <c r="Q341" s="1"/>
      <c r="R341" s="1"/>
      <c r="S341" s="1"/>
      <c r="T341" s="1">
        <v>1</v>
      </c>
      <c r="U341" s="1"/>
    </row>
    <row r="342" spans="1:21">
      <c r="A342" s="1" t="s">
        <v>49</v>
      </c>
      <c r="B342" s="1" t="s">
        <v>50</v>
      </c>
      <c r="C342" s="1" t="s">
        <v>136</v>
      </c>
      <c r="D342" s="1">
        <f t="shared" si="15"/>
        <v>0.5</v>
      </c>
      <c r="E342" s="1" t="s">
        <v>8340</v>
      </c>
      <c r="F342" s="1" t="s">
        <v>8339</v>
      </c>
      <c r="G342" s="6" t="s">
        <v>12527</v>
      </c>
      <c r="H342" s="1" t="s">
        <v>108</v>
      </c>
      <c r="I342" s="1" t="s">
        <v>8338</v>
      </c>
      <c r="J342" s="1" t="s">
        <v>3409</v>
      </c>
      <c r="K342" s="1" t="str">
        <f t="shared" si="16"/>
        <v>2004</v>
      </c>
      <c r="L342" s="1">
        <f t="shared" si="17"/>
        <v>0</v>
      </c>
      <c r="M342" s="1" t="s">
        <v>60</v>
      </c>
      <c r="N342" t="s">
        <v>53</v>
      </c>
      <c r="O342" s="1" t="s">
        <v>61</v>
      </c>
      <c r="P342" s="1"/>
      <c r="Q342" s="1"/>
      <c r="R342" s="1"/>
      <c r="S342" s="1" t="s">
        <v>65</v>
      </c>
      <c r="T342" s="1">
        <v>2</v>
      </c>
      <c r="U342" s="1"/>
    </row>
    <row r="343" spans="1:21">
      <c r="A343" s="1" t="s">
        <v>50</v>
      </c>
      <c r="B343" s="1" t="s">
        <v>715</v>
      </c>
      <c r="C343" s="1" t="s">
        <v>273</v>
      </c>
      <c r="D343" s="1">
        <f t="shared" si="15"/>
        <v>0.1</v>
      </c>
      <c r="E343" s="1" t="s">
        <v>8363</v>
      </c>
      <c r="F343" s="1" t="s">
        <v>8364</v>
      </c>
      <c r="G343" s="6" t="s">
        <v>12527</v>
      </c>
      <c r="H343" s="1"/>
      <c r="I343" s="1" t="s">
        <v>7244</v>
      </c>
      <c r="J343" s="1" t="s">
        <v>8365</v>
      </c>
      <c r="K343" s="1" t="str">
        <f t="shared" si="16"/>
        <v>2004</v>
      </c>
      <c r="L343" s="1">
        <f t="shared" si="17"/>
        <v>-10</v>
      </c>
      <c r="M343" s="1"/>
      <c r="N343" t="s">
        <v>53</v>
      </c>
      <c r="O343" s="1"/>
      <c r="P343" s="1"/>
      <c r="Q343" s="1"/>
      <c r="R343" s="1"/>
      <c r="S343" s="1" t="s">
        <v>417</v>
      </c>
      <c r="T343" s="1">
        <v>2</v>
      </c>
      <c r="U343" s="1"/>
    </row>
    <row r="344" spans="1:21">
      <c r="A344" s="1" t="s">
        <v>49</v>
      </c>
      <c r="B344" s="1" t="s">
        <v>53</v>
      </c>
      <c r="C344" s="1" t="s">
        <v>273</v>
      </c>
      <c r="D344" s="1">
        <f t="shared" si="15"/>
        <v>2</v>
      </c>
      <c r="E344" s="1" t="s">
        <v>8374</v>
      </c>
      <c r="F344" s="1" t="s">
        <v>8375</v>
      </c>
      <c r="G344" s="6" t="s">
        <v>12527</v>
      </c>
      <c r="H344" s="1"/>
      <c r="I344" s="1" t="s">
        <v>7244</v>
      </c>
      <c r="J344" s="1" t="s">
        <v>8365</v>
      </c>
      <c r="K344" s="1" t="str">
        <f t="shared" si="16"/>
        <v>2004</v>
      </c>
      <c r="L344" s="1">
        <f t="shared" si="17"/>
        <v>-10</v>
      </c>
      <c r="M344" s="1" t="s">
        <v>79</v>
      </c>
      <c r="N344" t="s">
        <v>53</v>
      </c>
      <c r="O344" s="1"/>
      <c r="P344" s="1"/>
      <c r="Q344" s="1"/>
      <c r="R344" s="1"/>
      <c r="S344" s="1" t="s">
        <v>417</v>
      </c>
      <c r="T344" s="1">
        <v>1</v>
      </c>
      <c r="U344" s="1"/>
    </row>
    <row r="345" spans="1:21">
      <c r="A345" s="1" t="s">
        <v>50</v>
      </c>
      <c r="B345" s="1" t="s">
        <v>2620</v>
      </c>
      <c r="C345" s="1" t="s">
        <v>500</v>
      </c>
      <c r="D345" s="1">
        <f t="shared" si="15"/>
        <v>2</v>
      </c>
      <c r="E345" s="1" t="s">
        <v>9037</v>
      </c>
      <c r="F345" s="1" t="s">
        <v>9036</v>
      </c>
      <c r="G345" s="6" t="s">
        <v>12527</v>
      </c>
      <c r="H345" s="1" t="s">
        <v>344</v>
      </c>
      <c r="I345" s="1" t="s">
        <v>9035</v>
      </c>
      <c r="J345" s="1" t="s">
        <v>9038</v>
      </c>
      <c r="K345" s="1" t="str">
        <f t="shared" si="16"/>
        <v>2004</v>
      </c>
      <c r="L345" s="1">
        <f t="shared" si="17"/>
        <v>13</v>
      </c>
      <c r="M345" s="1" t="s">
        <v>79</v>
      </c>
      <c r="N345" t="s">
        <v>53</v>
      </c>
      <c r="O345" s="1"/>
      <c r="P345" s="1"/>
      <c r="Q345" s="1"/>
      <c r="R345" s="1"/>
      <c r="S345" s="1" t="s">
        <v>65</v>
      </c>
      <c r="T345" s="1">
        <v>2</v>
      </c>
      <c r="U345" s="1"/>
    </row>
    <row r="346" spans="1:21">
      <c r="A346" s="1" t="s">
        <v>55</v>
      </c>
      <c r="B346" s="1" t="s">
        <v>472</v>
      </c>
      <c r="C346" s="1" t="s">
        <v>500</v>
      </c>
      <c r="D346" s="1">
        <f t="shared" si="15"/>
        <v>0.4</v>
      </c>
      <c r="E346" s="1" t="s">
        <v>9047</v>
      </c>
      <c r="F346" s="1" t="s">
        <v>9046</v>
      </c>
      <c r="G346" s="6" t="s">
        <v>12527</v>
      </c>
      <c r="H346" s="1" t="s">
        <v>134</v>
      </c>
      <c r="I346" s="1" t="s">
        <v>9045</v>
      </c>
      <c r="J346" s="1" t="s">
        <v>9048</v>
      </c>
      <c r="K346" s="1" t="str">
        <f t="shared" si="16"/>
        <v>2004</v>
      </c>
      <c r="L346" s="1">
        <f t="shared" si="17"/>
        <v>19</v>
      </c>
      <c r="M346" s="1" t="s">
        <v>60</v>
      </c>
      <c r="N346" t="s">
        <v>53</v>
      </c>
      <c r="O346" s="1"/>
      <c r="P346" s="1"/>
      <c r="Q346" s="1"/>
      <c r="R346" s="1"/>
      <c r="S346" s="1"/>
      <c r="T346" s="1">
        <v>1</v>
      </c>
      <c r="U346" s="1"/>
    </row>
    <row r="347" spans="1:21">
      <c r="A347" s="1" t="s">
        <v>49</v>
      </c>
      <c r="B347" s="1" t="s">
        <v>53</v>
      </c>
      <c r="C347" s="1" t="s">
        <v>382</v>
      </c>
      <c r="D347" s="1">
        <f t="shared" si="15"/>
        <v>1.4</v>
      </c>
      <c r="E347" s="1" t="s">
        <v>9066</v>
      </c>
      <c r="F347" s="1" t="s">
        <v>9065</v>
      </c>
      <c r="G347" s="6" t="s">
        <v>12527</v>
      </c>
      <c r="H347" s="1" t="s">
        <v>134</v>
      </c>
      <c r="I347" s="1" t="s">
        <v>8208</v>
      </c>
      <c r="J347" s="1" t="s">
        <v>1721</v>
      </c>
      <c r="K347" s="1" t="str">
        <f t="shared" si="16"/>
        <v>2004</v>
      </c>
      <c r="L347" s="1">
        <f t="shared" si="17"/>
        <v>19</v>
      </c>
      <c r="M347" s="1" t="s">
        <v>60</v>
      </c>
      <c r="N347" t="s">
        <v>53</v>
      </c>
      <c r="O347" s="1"/>
      <c r="P347" s="1"/>
      <c r="Q347" s="1"/>
      <c r="R347" s="1"/>
      <c r="S347" s="1" t="s">
        <v>1051</v>
      </c>
      <c r="T347" s="1">
        <v>2</v>
      </c>
      <c r="U347" s="1"/>
    </row>
    <row r="348" spans="1:21">
      <c r="A348" s="1" t="s">
        <v>115</v>
      </c>
      <c r="B348" s="1" t="s">
        <v>50</v>
      </c>
      <c r="C348" s="1" t="s">
        <v>273</v>
      </c>
      <c r="D348" s="1">
        <f t="shared" si="15"/>
        <v>1</v>
      </c>
      <c r="E348" s="1" t="s">
        <v>1626</v>
      </c>
      <c r="F348" s="1" t="s">
        <v>9233</v>
      </c>
      <c r="G348" s="6" t="s">
        <v>12527</v>
      </c>
      <c r="H348" s="1" t="s">
        <v>233</v>
      </c>
      <c r="I348" s="1" t="s">
        <v>9210</v>
      </c>
      <c r="J348" s="1" t="s">
        <v>9234</v>
      </c>
      <c r="K348" s="1" t="str">
        <f t="shared" si="16"/>
        <v>2004</v>
      </c>
      <c r="L348" s="1">
        <f t="shared" si="17"/>
        <v>39</v>
      </c>
      <c r="M348" s="1" t="s">
        <v>79</v>
      </c>
      <c r="N348" t="s">
        <v>53</v>
      </c>
      <c r="O348" s="1" t="s">
        <v>61</v>
      </c>
      <c r="P348" s="1"/>
      <c r="Q348" s="1"/>
      <c r="R348" s="1"/>
      <c r="S348" s="1"/>
      <c r="T348" s="1">
        <v>1</v>
      </c>
      <c r="U348" s="1"/>
    </row>
    <row r="349" spans="1:21">
      <c r="A349" s="1" t="s">
        <v>54</v>
      </c>
      <c r="B349" s="1" t="s">
        <v>176</v>
      </c>
      <c r="C349" s="1" t="s">
        <v>136</v>
      </c>
      <c r="D349" s="1">
        <f t="shared" si="15"/>
        <v>0.3</v>
      </c>
      <c r="E349" s="1" t="s">
        <v>9348</v>
      </c>
      <c r="F349" s="1" t="s">
        <v>9347</v>
      </c>
      <c r="G349" s="6" t="s">
        <v>12527</v>
      </c>
      <c r="H349" s="1" t="s">
        <v>189</v>
      </c>
      <c r="I349" s="1" t="s">
        <v>9346</v>
      </c>
      <c r="J349" s="1" t="s">
        <v>3409</v>
      </c>
      <c r="K349" s="1" t="str">
        <f t="shared" si="16"/>
        <v>2004</v>
      </c>
      <c r="L349" s="1">
        <f t="shared" si="17"/>
        <v>39</v>
      </c>
      <c r="M349" s="1" t="s">
        <v>60</v>
      </c>
      <c r="N349" t="s">
        <v>53</v>
      </c>
      <c r="O349" s="1" t="s">
        <v>61</v>
      </c>
      <c r="P349" s="1"/>
      <c r="Q349" s="1"/>
      <c r="R349" s="1"/>
      <c r="S349" s="1" t="s">
        <v>235</v>
      </c>
      <c r="T349" s="1">
        <v>1</v>
      </c>
      <c r="U349" s="1"/>
    </row>
    <row r="350" spans="1:21">
      <c r="A350" s="1" t="s">
        <v>49</v>
      </c>
      <c r="B350" s="1" t="s">
        <v>50</v>
      </c>
      <c r="C350" s="1" t="s">
        <v>500</v>
      </c>
      <c r="D350" s="1">
        <f t="shared" si="15"/>
        <v>0.8</v>
      </c>
      <c r="E350" s="1" t="s">
        <v>1701</v>
      </c>
      <c r="F350" s="1" t="s">
        <v>9460</v>
      </c>
      <c r="G350" s="6" t="s">
        <v>12527</v>
      </c>
      <c r="H350" s="1" t="s">
        <v>197</v>
      </c>
      <c r="I350" s="1" t="s">
        <v>7289</v>
      </c>
      <c r="J350" s="1" t="s">
        <v>1721</v>
      </c>
      <c r="K350" s="1" t="str">
        <f t="shared" si="16"/>
        <v>2004</v>
      </c>
      <c r="L350" s="1">
        <f t="shared" si="17"/>
        <v>7</v>
      </c>
      <c r="M350" s="1" t="s">
        <v>60</v>
      </c>
      <c r="N350" t="s">
        <v>53</v>
      </c>
      <c r="O350" s="1" t="s">
        <v>61</v>
      </c>
      <c r="P350" s="1"/>
      <c r="Q350" s="1"/>
      <c r="R350" s="1"/>
      <c r="S350" s="1" t="s">
        <v>65</v>
      </c>
      <c r="T350" s="1">
        <v>1</v>
      </c>
      <c r="U350" s="1"/>
    </row>
    <row r="351" spans="1:21">
      <c r="A351" s="1" t="s">
        <v>49</v>
      </c>
      <c r="B351" s="1" t="s">
        <v>116</v>
      </c>
      <c r="C351" s="1" t="s">
        <v>500</v>
      </c>
      <c r="D351" s="1">
        <f t="shared" si="15"/>
        <v>4</v>
      </c>
      <c r="E351" s="1" t="s">
        <v>1709</v>
      </c>
      <c r="F351" s="1" t="s">
        <v>9465</v>
      </c>
      <c r="G351" s="6" t="s">
        <v>12527</v>
      </c>
      <c r="H351" s="1" t="s">
        <v>530</v>
      </c>
      <c r="I351" s="1" t="s">
        <v>7289</v>
      </c>
      <c r="J351" s="1" t="s">
        <v>9234</v>
      </c>
      <c r="K351" s="1" t="str">
        <f t="shared" si="16"/>
        <v>2004</v>
      </c>
      <c r="L351" s="1">
        <f t="shared" si="17"/>
        <v>23</v>
      </c>
      <c r="M351" s="1" t="s">
        <v>79</v>
      </c>
      <c r="N351" t="s">
        <v>53</v>
      </c>
      <c r="O351" s="1" t="s">
        <v>61</v>
      </c>
      <c r="P351" s="1"/>
      <c r="Q351" s="1"/>
      <c r="R351" s="1"/>
      <c r="S351" s="1" t="s">
        <v>502</v>
      </c>
      <c r="T351" s="1">
        <v>2</v>
      </c>
      <c r="U351" s="1"/>
    </row>
    <row r="352" spans="1:21">
      <c r="A352" s="1" t="s">
        <v>54</v>
      </c>
      <c r="B352" s="1" t="s">
        <v>148</v>
      </c>
      <c r="C352" s="1" t="s">
        <v>958</v>
      </c>
      <c r="D352" s="1">
        <f t="shared" si="15"/>
        <v>1.35</v>
      </c>
      <c r="E352" s="1" t="s">
        <v>9799</v>
      </c>
      <c r="F352" s="1" t="s">
        <v>9798</v>
      </c>
      <c r="G352" s="6" t="s">
        <v>12527</v>
      </c>
      <c r="H352" s="1" t="s">
        <v>180</v>
      </c>
      <c r="I352" s="1" t="s">
        <v>9724</v>
      </c>
      <c r="J352" s="1" t="s">
        <v>3409</v>
      </c>
      <c r="K352" s="1" t="str">
        <f t="shared" si="16"/>
        <v>2004</v>
      </c>
      <c r="L352" s="1">
        <f t="shared" si="17"/>
        <v>54</v>
      </c>
      <c r="M352" s="1" t="s">
        <v>79</v>
      </c>
      <c r="N352" t="s">
        <v>53</v>
      </c>
      <c r="O352" s="1" t="s">
        <v>61</v>
      </c>
      <c r="P352" s="1"/>
      <c r="Q352" s="1"/>
      <c r="R352" s="1"/>
      <c r="S352" s="1" t="s">
        <v>354</v>
      </c>
      <c r="T352" s="1">
        <v>1</v>
      </c>
      <c r="U352" s="1"/>
    </row>
    <row r="353" spans="1:21">
      <c r="A353" s="1" t="s">
        <v>54</v>
      </c>
      <c r="B353" s="1" t="s">
        <v>10415</v>
      </c>
      <c r="C353" s="1" t="s">
        <v>273</v>
      </c>
      <c r="D353" s="1">
        <f t="shared" si="15"/>
        <v>10.5</v>
      </c>
      <c r="E353" s="1" t="s">
        <v>10414</v>
      </c>
      <c r="F353" s="1" t="s">
        <v>10413</v>
      </c>
      <c r="G353" s="6" t="s">
        <v>12527</v>
      </c>
      <c r="H353" s="1" t="s">
        <v>375</v>
      </c>
      <c r="I353" s="1" t="s">
        <v>9673</v>
      </c>
      <c r="J353" s="1" t="s">
        <v>10416</v>
      </c>
      <c r="K353" s="1" t="str">
        <f t="shared" si="16"/>
        <v>2004</v>
      </c>
      <c r="L353" s="1">
        <f t="shared" si="17"/>
        <v>47</v>
      </c>
      <c r="M353" s="1" t="s">
        <v>79</v>
      </c>
      <c r="N353" t="s">
        <v>53</v>
      </c>
      <c r="O353" s="1" t="s">
        <v>61</v>
      </c>
      <c r="P353" s="1"/>
      <c r="Q353" s="1"/>
      <c r="R353" s="1"/>
      <c r="S353" s="1" t="s">
        <v>2015</v>
      </c>
      <c r="T353" s="1">
        <v>1</v>
      </c>
      <c r="U353" s="1"/>
    </row>
    <row r="354" spans="1:21">
      <c r="A354" s="1"/>
      <c r="B354" s="1" t="s">
        <v>10715</v>
      </c>
      <c r="C354" s="1" t="s">
        <v>958</v>
      </c>
      <c r="D354" s="1">
        <f t="shared" si="15"/>
        <v>5.13</v>
      </c>
      <c r="E354" s="1" t="s">
        <v>10714</v>
      </c>
      <c r="F354" s="1" t="s">
        <v>10713</v>
      </c>
      <c r="G354" s="6" t="s">
        <v>12525</v>
      </c>
      <c r="H354" s="1" t="s">
        <v>367</v>
      </c>
      <c r="I354" s="1" t="s">
        <v>5619</v>
      </c>
      <c r="J354" s="1" t="s">
        <v>10716</v>
      </c>
      <c r="K354" s="1" t="str">
        <f t="shared" si="16"/>
        <v>2004</v>
      </c>
      <c r="L354" s="1">
        <f t="shared" si="17"/>
        <v>10</v>
      </c>
      <c r="M354" s="1" t="s">
        <v>79</v>
      </c>
      <c r="N354" t="s">
        <v>53</v>
      </c>
      <c r="O354" s="1" t="s">
        <v>102</v>
      </c>
      <c r="P354" s="1" t="s">
        <v>103</v>
      </c>
      <c r="Q354" s="1" t="s">
        <v>180</v>
      </c>
      <c r="R354" s="1" t="s">
        <v>525</v>
      </c>
      <c r="S354" s="1" t="s">
        <v>105</v>
      </c>
      <c r="T354" s="1">
        <v>2</v>
      </c>
      <c r="U354" s="1"/>
    </row>
    <row r="355" spans="1:21">
      <c r="A355" s="1"/>
      <c r="B355" s="1" t="s">
        <v>530</v>
      </c>
      <c r="C355" s="1" t="s">
        <v>958</v>
      </c>
      <c r="D355" s="1">
        <f t="shared" si="15"/>
        <v>29.7</v>
      </c>
      <c r="E355" s="1" t="s">
        <v>1863</v>
      </c>
      <c r="F355" s="1" t="s">
        <v>11202</v>
      </c>
      <c r="G355" s="6" t="s">
        <v>12527</v>
      </c>
      <c r="H355" s="1" t="s">
        <v>256</v>
      </c>
      <c r="I355" s="1" t="s">
        <v>9206</v>
      </c>
      <c r="J355" s="1" t="s">
        <v>11203</v>
      </c>
      <c r="K355" s="1" t="str">
        <f t="shared" si="16"/>
        <v>2004</v>
      </c>
      <c r="L355" s="1">
        <f t="shared" si="17"/>
        <v>42</v>
      </c>
      <c r="M355" s="1" t="s">
        <v>60</v>
      </c>
      <c r="N355" t="s">
        <v>53</v>
      </c>
      <c r="O355" s="1" t="s">
        <v>61</v>
      </c>
      <c r="P355" s="1"/>
      <c r="Q355" s="1"/>
      <c r="R355" s="1"/>
      <c r="S355" s="1"/>
      <c r="T355" s="1">
        <v>1</v>
      </c>
      <c r="U355" s="1"/>
    </row>
    <row r="356" spans="1:21">
      <c r="A356" s="1" t="s">
        <v>50</v>
      </c>
      <c r="B356" s="1" t="s">
        <v>116</v>
      </c>
      <c r="C356" s="1" t="s">
        <v>500</v>
      </c>
      <c r="D356" s="1">
        <f t="shared" si="15"/>
        <v>4</v>
      </c>
      <c r="E356" s="1" t="s">
        <v>1969</v>
      </c>
      <c r="F356" s="1" t="s">
        <v>11248</v>
      </c>
      <c r="G356" s="6" t="s">
        <v>12527</v>
      </c>
      <c r="H356" s="1" t="s">
        <v>256</v>
      </c>
      <c r="I356" s="1" t="s">
        <v>7337</v>
      </c>
      <c r="J356" s="1" t="s">
        <v>10636</v>
      </c>
      <c r="K356" s="1" t="str">
        <f t="shared" si="16"/>
        <v>2004</v>
      </c>
      <c r="L356" s="1">
        <f t="shared" si="17"/>
        <v>42</v>
      </c>
      <c r="M356" s="1" t="s">
        <v>79</v>
      </c>
      <c r="N356" t="s">
        <v>53</v>
      </c>
      <c r="O356" s="1" t="s">
        <v>61</v>
      </c>
      <c r="P356" s="1"/>
      <c r="Q356" s="1"/>
      <c r="R356" s="1"/>
      <c r="S356" s="1" t="s">
        <v>226</v>
      </c>
      <c r="T356" s="1">
        <v>1</v>
      </c>
      <c r="U356" s="1"/>
    </row>
    <row r="357" spans="1:21">
      <c r="A357" s="1" t="s">
        <v>50</v>
      </c>
      <c r="B357" s="1" t="s">
        <v>50</v>
      </c>
      <c r="C357" s="1" t="s">
        <v>273</v>
      </c>
      <c r="D357" s="1">
        <f t="shared" si="15"/>
        <v>1</v>
      </c>
      <c r="E357" s="1" t="s">
        <v>2012</v>
      </c>
      <c r="F357" s="1" t="s">
        <v>8364</v>
      </c>
      <c r="G357" s="6" t="s">
        <v>12527</v>
      </c>
      <c r="H357" s="1" t="s">
        <v>177</v>
      </c>
      <c r="I357" s="1" t="s">
        <v>7244</v>
      </c>
      <c r="J357" s="1" t="s">
        <v>3409</v>
      </c>
      <c r="K357" s="1" t="str">
        <f t="shared" si="16"/>
        <v>2004</v>
      </c>
      <c r="L357" s="1">
        <f t="shared" si="17"/>
        <v>13</v>
      </c>
      <c r="M357" s="1" t="s">
        <v>60</v>
      </c>
      <c r="N357" t="s">
        <v>53</v>
      </c>
      <c r="O357" s="1" t="s">
        <v>61</v>
      </c>
      <c r="P357" s="1"/>
      <c r="Q357" s="1"/>
      <c r="R357" s="1"/>
      <c r="S357" s="1" t="s">
        <v>417</v>
      </c>
      <c r="T357" s="1">
        <v>2</v>
      </c>
      <c r="U357" s="1"/>
    </row>
    <row r="358" spans="1:21">
      <c r="A358" s="1" t="s">
        <v>53</v>
      </c>
      <c r="B358" s="1" t="s">
        <v>4098</v>
      </c>
      <c r="C358" s="1" t="s">
        <v>958</v>
      </c>
      <c r="D358" s="1">
        <f t="shared" si="15"/>
        <v>4.05</v>
      </c>
      <c r="E358" s="1" t="s">
        <v>2016</v>
      </c>
      <c r="F358" s="1" t="s">
        <v>8369</v>
      </c>
      <c r="G358" s="6" t="s">
        <v>12527</v>
      </c>
      <c r="H358" s="1" t="s">
        <v>88</v>
      </c>
      <c r="I358" s="1" t="s">
        <v>7244</v>
      </c>
      <c r="J358" s="1" t="s">
        <v>10636</v>
      </c>
      <c r="K358" s="1" t="str">
        <f t="shared" si="16"/>
        <v>2004</v>
      </c>
      <c r="L358" s="1">
        <f t="shared" si="17"/>
        <v>18</v>
      </c>
      <c r="M358" s="1" t="s">
        <v>79</v>
      </c>
      <c r="N358" t="s">
        <v>53</v>
      </c>
      <c r="O358" s="1" t="s">
        <v>61</v>
      </c>
      <c r="P358" s="1"/>
      <c r="Q358" s="1"/>
      <c r="R358" s="1"/>
      <c r="S358" s="1" t="s">
        <v>526</v>
      </c>
      <c r="T358" s="1">
        <v>2</v>
      </c>
      <c r="U358" s="1"/>
    </row>
    <row r="359" spans="1:21">
      <c r="A359" s="1" t="s">
        <v>55</v>
      </c>
      <c r="B359" s="1" t="s">
        <v>50</v>
      </c>
      <c r="C359" s="1" t="s">
        <v>273</v>
      </c>
      <c r="D359" s="1">
        <f t="shared" si="15"/>
        <v>1</v>
      </c>
      <c r="E359" s="1" t="s">
        <v>2071</v>
      </c>
      <c r="F359" s="1" t="s">
        <v>8514</v>
      </c>
      <c r="G359" s="6" t="s">
        <v>12527</v>
      </c>
      <c r="H359" s="1" t="s">
        <v>263</v>
      </c>
      <c r="I359" s="1" t="s">
        <v>8512</v>
      </c>
      <c r="J359" s="1" t="s">
        <v>11349</v>
      </c>
      <c r="K359" s="1" t="str">
        <f t="shared" si="16"/>
        <v>2004</v>
      </c>
      <c r="L359" s="1">
        <f t="shared" si="17"/>
        <v>8</v>
      </c>
      <c r="M359" s="1" t="s">
        <v>60</v>
      </c>
      <c r="N359" t="s">
        <v>53</v>
      </c>
      <c r="O359" s="1" t="s">
        <v>61</v>
      </c>
      <c r="P359" s="1"/>
      <c r="Q359" s="1"/>
      <c r="R359" s="1"/>
      <c r="S359" s="1" t="s">
        <v>65</v>
      </c>
      <c r="T359" s="1">
        <v>1</v>
      </c>
      <c r="U359" s="1"/>
    </row>
    <row r="360" spans="1:21">
      <c r="A360" s="1" t="s">
        <v>50</v>
      </c>
      <c r="B360" s="1" t="s">
        <v>116</v>
      </c>
      <c r="C360" s="1" t="s">
        <v>273</v>
      </c>
      <c r="D360" s="1">
        <f t="shared" si="15"/>
        <v>5</v>
      </c>
      <c r="E360" s="1" t="s">
        <v>2851</v>
      </c>
      <c r="F360" s="1" t="s">
        <v>11895</v>
      </c>
      <c r="G360" s="6" t="s">
        <v>12527</v>
      </c>
      <c r="H360" s="1" t="s">
        <v>310</v>
      </c>
      <c r="I360" s="1" t="s">
        <v>1006</v>
      </c>
      <c r="J360" s="1" t="s">
        <v>3409</v>
      </c>
      <c r="K360" s="1" t="str">
        <f t="shared" si="16"/>
        <v>2004</v>
      </c>
      <c r="L360" s="1">
        <f t="shared" si="17"/>
        <v>34</v>
      </c>
      <c r="M360" s="1" t="s">
        <v>60</v>
      </c>
      <c r="N360" t="s">
        <v>53</v>
      </c>
      <c r="O360" s="1" t="s">
        <v>61</v>
      </c>
      <c r="P360" s="1"/>
      <c r="Q360" s="1"/>
      <c r="R360" s="1"/>
      <c r="S360" s="1" t="s">
        <v>235</v>
      </c>
      <c r="T360" s="1">
        <v>2</v>
      </c>
      <c r="U360" s="1"/>
    </row>
    <row r="361" spans="1:21">
      <c r="A361" s="1" t="s">
        <v>54</v>
      </c>
      <c r="B361" s="1" t="s">
        <v>7098</v>
      </c>
      <c r="C361" s="1" t="s">
        <v>273</v>
      </c>
      <c r="D361" s="1">
        <f t="shared" si="15"/>
        <v>4.2</v>
      </c>
      <c r="E361" s="1" t="s">
        <v>2877</v>
      </c>
      <c r="F361" s="1" t="s">
        <v>11928</v>
      </c>
      <c r="G361" s="6" t="s">
        <v>12527</v>
      </c>
      <c r="H361" s="1" t="s">
        <v>436</v>
      </c>
      <c r="I361" s="1" t="s">
        <v>537</v>
      </c>
      <c r="J361" s="1" t="s">
        <v>3409</v>
      </c>
      <c r="K361" s="1" t="str">
        <f t="shared" si="16"/>
        <v>2004</v>
      </c>
      <c r="L361" s="1">
        <f t="shared" si="17"/>
        <v>48</v>
      </c>
      <c r="M361" s="1" t="s">
        <v>79</v>
      </c>
      <c r="N361" t="s">
        <v>53</v>
      </c>
      <c r="O361" s="1" t="s">
        <v>61</v>
      </c>
      <c r="P361" s="1"/>
      <c r="Q361" s="1"/>
      <c r="R361" s="1"/>
      <c r="S361" s="1" t="s">
        <v>354</v>
      </c>
      <c r="T361" s="1">
        <v>1</v>
      </c>
      <c r="U361" s="1"/>
    </row>
    <row r="362" spans="1:21">
      <c r="A362" s="1" t="s">
        <v>55</v>
      </c>
      <c r="B362" s="1" t="s">
        <v>2513</v>
      </c>
      <c r="C362" s="1" t="s">
        <v>136</v>
      </c>
      <c r="D362" s="1">
        <f t="shared" si="15"/>
        <v>2.15</v>
      </c>
      <c r="E362" s="1" t="s">
        <v>12019</v>
      </c>
      <c r="F362" s="1" t="s">
        <v>12018</v>
      </c>
      <c r="G362" s="6" t="s">
        <v>12525</v>
      </c>
      <c r="H362" s="1" t="s">
        <v>1343</v>
      </c>
      <c r="I362" s="1" t="s">
        <v>6283</v>
      </c>
      <c r="J362" s="1" t="s">
        <v>12020</v>
      </c>
      <c r="K362" s="1" t="str">
        <f t="shared" si="16"/>
        <v>2004</v>
      </c>
      <c r="L362" s="1">
        <f t="shared" si="17"/>
        <v>25</v>
      </c>
      <c r="M362" s="1" t="s">
        <v>79</v>
      </c>
      <c r="N362" t="s">
        <v>53</v>
      </c>
      <c r="O362" s="1" t="s">
        <v>102</v>
      </c>
      <c r="P362" s="1" t="s">
        <v>224</v>
      </c>
      <c r="Q362" s="1" t="s">
        <v>515</v>
      </c>
      <c r="R362" s="1" t="s">
        <v>969</v>
      </c>
      <c r="S362" s="1" t="s">
        <v>105</v>
      </c>
      <c r="T362" s="1">
        <v>1</v>
      </c>
      <c r="U362" s="1"/>
    </row>
    <row r="363" spans="1:21">
      <c r="A363" s="1" t="s">
        <v>55</v>
      </c>
      <c r="B363" s="1"/>
      <c r="C363" s="1"/>
      <c r="D363" s="1">
        <f t="shared" si="15"/>
        <v>0</v>
      </c>
      <c r="E363" s="1" t="s">
        <v>490</v>
      </c>
      <c r="F363" s="1" t="s">
        <v>488</v>
      </c>
      <c r="G363" s="6" t="s">
        <v>12527</v>
      </c>
      <c r="H363" s="1" t="s">
        <v>88</v>
      </c>
      <c r="I363" s="1" t="s">
        <v>471</v>
      </c>
      <c r="J363" s="5">
        <v>37987</v>
      </c>
      <c r="K363" s="1" t="str">
        <f t="shared" si="16"/>
        <v>2004</v>
      </c>
      <c r="L363" s="1">
        <f t="shared" si="17"/>
        <v>13</v>
      </c>
      <c r="M363" s="1" t="s">
        <v>60</v>
      </c>
      <c r="O363" s="1" t="s">
        <v>205</v>
      </c>
      <c r="P363" s="1" t="s">
        <v>232</v>
      </c>
      <c r="Q363" s="1" t="s">
        <v>136</v>
      </c>
      <c r="R363" s="1" t="s">
        <v>491</v>
      </c>
      <c r="S363" s="1" t="s">
        <v>405</v>
      </c>
      <c r="T363" s="1">
        <v>2</v>
      </c>
      <c r="U363" s="1" t="s">
        <v>50</v>
      </c>
    </row>
    <row r="364" spans="1:21">
      <c r="A364" s="1" t="s">
        <v>54</v>
      </c>
      <c r="B364" s="1" t="s">
        <v>54</v>
      </c>
      <c r="C364" s="1" t="s">
        <v>219</v>
      </c>
      <c r="D364" s="1">
        <f t="shared" si="15"/>
        <v>1.8</v>
      </c>
      <c r="E364" s="1" t="s">
        <v>8368</v>
      </c>
      <c r="F364" s="1" t="s">
        <v>8369</v>
      </c>
      <c r="G364" s="6" t="s">
        <v>12527</v>
      </c>
      <c r="H364" s="1" t="s">
        <v>88</v>
      </c>
      <c r="I364" s="1" t="s">
        <v>7244</v>
      </c>
      <c r="J364" s="1" t="s">
        <v>8370</v>
      </c>
      <c r="K364" s="1" t="str">
        <f t="shared" si="16"/>
        <v>2004</v>
      </c>
      <c r="L364" s="1">
        <f t="shared" si="17"/>
        <v>18</v>
      </c>
      <c r="M364" s="1" t="s">
        <v>79</v>
      </c>
      <c r="O364" s="1"/>
      <c r="P364" s="1"/>
      <c r="Q364" s="1"/>
      <c r="R364" s="1"/>
      <c r="S364" s="1"/>
      <c r="T364" s="1">
        <v>1</v>
      </c>
      <c r="U364" s="1"/>
    </row>
    <row r="365" spans="1:21">
      <c r="A365" s="1" t="s">
        <v>49</v>
      </c>
      <c r="B365" s="1" t="s">
        <v>53</v>
      </c>
      <c r="C365" s="1" t="s">
        <v>273</v>
      </c>
      <c r="D365" s="1">
        <f t="shared" si="15"/>
        <v>2</v>
      </c>
      <c r="E365" s="1" t="s">
        <v>2196</v>
      </c>
      <c r="F365" s="1" t="s">
        <v>8869</v>
      </c>
      <c r="G365" s="6" t="s">
        <v>12527</v>
      </c>
      <c r="H365" s="1" t="s">
        <v>78</v>
      </c>
      <c r="I365" s="1" t="s">
        <v>8870</v>
      </c>
      <c r="J365" s="1" t="s">
        <v>8871</v>
      </c>
      <c r="K365" s="1" t="str">
        <f t="shared" si="16"/>
        <v>2004</v>
      </c>
      <c r="L365" s="1">
        <f t="shared" si="17"/>
        <v>19</v>
      </c>
      <c r="M365" s="1" t="s">
        <v>60</v>
      </c>
      <c r="O365" s="1" t="s">
        <v>61</v>
      </c>
      <c r="P365" s="1"/>
      <c r="Q365" s="1"/>
      <c r="R365" s="1"/>
      <c r="S365" s="1" t="s">
        <v>526</v>
      </c>
      <c r="T365" s="1">
        <v>2</v>
      </c>
      <c r="U365" s="1"/>
    </row>
    <row r="366" spans="1:21">
      <c r="A366" s="1" t="s">
        <v>50</v>
      </c>
      <c r="B366" s="1" t="s">
        <v>8040</v>
      </c>
      <c r="C366" s="1"/>
      <c r="D366" s="1" t="e">
        <f t="shared" si="15"/>
        <v>#VALUE!</v>
      </c>
      <c r="E366" s="1" t="s">
        <v>3510</v>
      </c>
      <c r="F366" s="1" t="s">
        <v>10635</v>
      </c>
      <c r="G366" s="6" t="s">
        <v>12527</v>
      </c>
      <c r="H366" s="1" t="s">
        <v>10635</v>
      </c>
      <c r="I366" s="1" t="s">
        <v>3450</v>
      </c>
      <c r="J366" s="1" t="s">
        <v>10636</v>
      </c>
      <c r="K366" s="1" t="str">
        <f t="shared" si="16"/>
        <v>2004</v>
      </c>
      <c r="L366" s="1" t="e">
        <f t="shared" si="17"/>
        <v>#VALUE!</v>
      </c>
      <c r="M366" s="1" t="s">
        <v>60</v>
      </c>
      <c r="O366" s="1" t="s">
        <v>61</v>
      </c>
      <c r="P366" s="1"/>
      <c r="Q366" s="1"/>
      <c r="R366" s="1"/>
      <c r="S366" s="1"/>
      <c r="T366" s="1">
        <v>1</v>
      </c>
      <c r="U366" s="1"/>
    </row>
    <row r="367" spans="1:21">
      <c r="A367" s="1" t="s">
        <v>50</v>
      </c>
      <c r="B367" s="1"/>
      <c r="C367" s="1"/>
      <c r="D367" s="1">
        <f t="shared" si="15"/>
        <v>0</v>
      </c>
      <c r="E367" s="1" t="s">
        <v>6404</v>
      </c>
      <c r="F367" s="1" t="s">
        <v>6405</v>
      </c>
      <c r="G367" s="6" t="s">
        <v>12527</v>
      </c>
      <c r="H367" s="1" t="s">
        <v>240</v>
      </c>
      <c r="I367" s="1" t="s">
        <v>3923</v>
      </c>
      <c r="J367" s="1" t="s">
        <v>1899</v>
      </c>
      <c r="K367" s="1" t="str">
        <f t="shared" si="16"/>
        <v>2005</v>
      </c>
      <c r="L367" s="1">
        <f t="shared" si="17"/>
        <v>42</v>
      </c>
      <c r="M367" s="1" t="s">
        <v>79</v>
      </c>
      <c r="N367" t="s">
        <v>50</v>
      </c>
      <c r="O367" s="1" t="s">
        <v>102</v>
      </c>
      <c r="P367" s="1"/>
      <c r="Q367" s="1"/>
      <c r="R367" s="1" t="s">
        <v>805</v>
      </c>
      <c r="S367" s="1" t="s">
        <v>235</v>
      </c>
      <c r="T367" s="1">
        <v>1</v>
      </c>
      <c r="U367" s="1"/>
    </row>
    <row r="368" spans="1:21">
      <c r="A368" s="1" t="s">
        <v>55</v>
      </c>
      <c r="B368" s="1" t="s">
        <v>3535</v>
      </c>
      <c r="C368" s="1" t="s">
        <v>273</v>
      </c>
      <c r="D368" s="1">
        <f t="shared" si="15"/>
        <v>1.4</v>
      </c>
      <c r="E368" s="1" t="s">
        <v>3756</v>
      </c>
      <c r="F368" s="1" t="s">
        <v>6693</v>
      </c>
      <c r="G368" s="6" t="s">
        <v>12527</v>
      </c>
      <c r="H368" s="1" t="s">
        <v>118</v>
      </c>
      <c r="I368" s="1" t="s">
        <v>5785</v>
      </c>
      <c r="J368" s="1" t="s">
        <v>6694</v>
      </c>
      <c r="K368" s="1" t="str">
        <f t="shared" si="16"/>
        <v>2005</v>
      </c>
      <c r="L368" s="1">
        <f t="shared" si="17"/>
        <v>15</v>
      </c>
      <c r="M368" s="1" t="s">
        <v>60</v>
      </c>
      <c r="N368" t="s">
        <v>50</v>
      </c>
      <c r="O368" s="1" t="s">
        <v>61</v>
      </c>
      <c r="P368" s="1"/>
      <c r="Q368" s="1"/>
      <c r="R368" s="1"/>
      <c r="S368" s="1" t="s">
        <v>859</v>
      </c>
      <c r="T368" s="1">
        <v>2</v>
      </c>
      <c r="U368" s="1" t="s">
        <v>55</v>
      </c>
    </row>
    <row r="369" spans="1:21">
      <c r="A369" s="1" t="s">
        <v>54</v>
      </c>
      <c r="B369" s="1" t="s">
        <v>55</v>
      </c>
      <c r="C369" s="1" t="s">
        <v>273</v>
      </c>
      <c r="D369" s="1">
        <f t="shared" si="15"/>
        <v>4</v>
      </c>
      <c r="E369" s="1" t="s">
        <v>7175</v>
      </c>
      <c r="F369" s="1" t="s">
        <v>7174</v>
      </c>
      <c r="G369" s="6" t="s">
        <v>12527</v>
      </c>
      <c r="H369" s="1" t="s">
        <v>310</v>
      </c>
      <c r="I369" s="1" t="s">
        <v>7166</v>
      </c>
      <c r="J369" s="1" t="s">
        <v>7176</v>
      </c>
      <c r="K369" s="1" t="str">
        <f t="shared" si="16"/>
        <v>2005</v>
      </c>
      <c r="L369" s="1">
        <f t="shared" si="17"/>
        <v>35</v>
      </c>
      <c r="M369" s="1" t="s">
        <v>60</v>
      </c>
      <c r="N369" t="s">
        <v>50</v>
      </c>
      <c r="O369" s="1" t="s">
        <v>61</v>
      </c>
      <c r="P369" s="1"/>
      <c r="Q369" s="1"/>
      <c r="R369" s="1"/>
      <c r="S369" s="1" t="s">
        <v>235</v>
      </c>
      <c r="T369" s="1">
        <v>1</v>
      </c>
      <c r="U369" s="1" t="s">
        <v>55</v>
      </c>
    </row>
    <row r="370" spans="1:21">
      <c r="A370" s="1" t="s">
        <v>54</v>
      </c>
      <c r="B370" s="1" t="s">
        <v>71</v>
      </c>
      <c r="C370" s="1" t="s">
        <v>219</v>
      </c>
      <c r="D370" s="1">
        <f t="shared" si="15"/>
        <v>4.2</v>
      </c>
      <c r="E370" s="1" t="s">
        <v>7520</v>
      </c>
      <c r="F370" s="1" t="s">
        <v>9172</v>
      </c>
      <c r="G370" s="6" t="s">
        <v>12527</v>
      </c>
      <c r="H370" s="1" t="s">
        <v>130</v>
      </c>
      <c r="I370" s="1" t="s">
        <v>9143</v>
      </c>
      <c r="J370" s="1" t="s">
        <v>9174</v>
      </c>
      <c r="K370" s="1" t="str">
        <f t="shared" si="16"/>
        <v>2005</v>
      </c>
      <c r="L370" s="1">
        <f t="shared" si="17"/>
        <v>4</v>
      </c>
      <c r="M370" s="1" t="s">
        <v>79</v>
      </c>
      <c r="N370" t="s">
        <v>50</v>
      </c>
      <c r="O370" s="1" t="s">
        <v>61</v>
      </c>
      <c r="P370" s="1"/>
      <c r="Q370" s="1"/>
      <c r="R370" s="1"/>
      <c r="S370" s="1" t="s">
        <v>65</v>
      </c>
      <c r="T370" s="1">
        <v>1</v>
      </c>
      <c r="U370" s="1"/>
    </row>
    <row r="371" spans="1:21">
      <c r="A371" s="1" t="s">
        <v>55</v>
      </c>
      <c r="B371" s="1" t="s">
        <v>11300</v>
      </c>
      <c r="C371" s="1" t="s">
        <v>273</v>
      </c>
      <c r="D371" s="1">
        <f t="shared" si="15"/>
        <v>18.2</v>
      </c>
      <c r="E371" s="1" t="s">
        <v>11301</v>
      </c>
      <c r="F371" s="1" t="s">
        <v>11299</v>
      </c>
      <c r="G371" s="6" t="s">
        <v>12525</v>
      </c>
      <c r="H371" s="1" t="s">
        <v>458</v>
      </c>
      <c r="I371" s="1" t="s">
        <v>11302</v>
      </c>
      <c r="J371" s="1" t="s">
        <v>11303</v>
      </c>
      <c r="K371" s="1" t="str">
        <f t="shared" si="16"/>
        <v>2005</v>
      </c>
      <c r="L371" s="1">
        <f t="shared" si="17"/>
        <v>64</v>
      </c>
      <c r="M371" s="1" t="s">
        <v>60</v>
      </c>
      <c r="N371" t="s">
        <v>50</v>
      </c>
      <c r="O371" s="1" t="s">
        <v>61</v>
      </c>
      <c r="P371" s="1" t="s">
        <v>150</v>
      </c>
      <c r="Q371" s="1" t="s">
        <v>256</v>
      </c>
      <c r="R371" s="1" t="s">
        <v>1021</v>
      </c>
      <c r="S371" s="1" t="s">
        <v>311</v>
      </c>
      <c r="T371" s="1">
        <v>1</v>
      </c>
      <c r="U371" s="1" t="s">
        <v>116</v>
      </c>
    </row>
    <row r="372" spans="1:21">
      <c r="A372" s="1" t="s">
        <v>50</v>
      </c>
      <c r="B372" s="1" t="s">
        <v>108</v>
      </c>
      <c r="C372" s="1" t="s">
        <v>273</v>
      </c>
      <c r="D372" s="1">
        <f t="shared" si="15"/>
        <v>8</v>
      </c>
      <c r="E372" s="1" t="s">
        <v>2731</v>
      </c>
      <c r="F372" s="1" t="s">
        <v>11799</v>
      </c>
      <c r="G372" s="6" t="s">
        <v>12527</v>
      </c>
      <c r="H372" s="1" t="s">
        <v>130</v>
      </c>
      <c r="I372" s="1" t="s">
        <v>11800</v>
      </c>
      <c r="J372" s="1" t="s">
        <v>11801</v>
      </c>
      <c r="K372" s="1" t="str">
        <f t="shared" si="16"/>
        <v>2005</v>
      </c>
      <c r="L372" s="1">
        <f t="shared" si="17"/>
        <v>2</v>
      </c>
      <c r="M372" s="1" t="s">
        <v>79</v>
      </c>
      <c r="N372" t="s">
        <v>50</v>
      </c>
      <c r="O372" s="1" t="s">
        <v>61</v>
      </c>
      <c r="P372" s="1"/>
      <c r="Q372" s="1"/>
      <c r="R372" s="1"/>
      <c r="S372" s="1" t="s">
        <v>65</v>
      </c>
      <c r="T372" s="1">
        <v>2</v>
      </c>
      <c r="U372" s="1"/>
    </row>
    <row r="373" spans="1:21">
      <c r="A373" s="1" t="s">
        <v>50</v>
      </c>
      <c r="B373" s="1" t="s">
        <v>99</v>
      </c>
      <c r="C373" s="1" t="s">
        <v>500</v>
      </c>
      <c r="D373" s="1">
        <f t="shared" si="15"/>
        <v>4.8</v>
      </c>
      <c r="E373" s="1" t="s">
        <v>2743</v>
      </c>
      <c r="F373" s="1" t="s">
        <v>2677</v>
      </c>
      <c r="G373" s="6" t="s">
        <v>12527</v>
      </c>
      <c r="H373" s="1" t="s">
        <v>299</v>
      </c>
      <c r="I373" s="1" t="s">
        <v>11800</v>
      </c>
      <c r="J373" s="1" t="s">
        <v>11805</v>
      </c>
      <c r="K373" s="1" t="str">
        <f t="shared" si="16"/>
        <v>2005</v>
      </c>
      <c r="L373" s="1">
        <f t="shared" si="17"/>
        <v>34</v>
      </c>
      <c r="M373" s="1" t="s">
        <v>79</v>
      </c>
      <c r="N373" t="s">
        <v>50</v>
      </c>
      <c r="O373" s="1" t="s">
        <v>61</v>
      </c>
      <c r="P373" s="1"/>
      <c r="Q373" s="1"/>
      <c r="R373" s="1"/>
      <c r="S373" s="1" t="s">
        <v>2161</v>
      </c>
      <c r="T373" s="1">
        <v>1</v>
      </c>
      <c r="U373" s="1"/>
    </row>
    <row r="374" spans="1:21">
      <c r="A374" s="1"/>
      <c r="B374" s="1"/>
      <c r="C374" s="1"/>
      <c r="D374" s="1">
        <f t="shared" si="15"/>
        <v>0</v>
      </c>
      <c r="E374" s="1" t="s">
        <v>1897</v>
      </c>
      <c r="F374" s="1" t="s">
        <v>1896</v>
      </c>
      <c r="G374" s="6" t="s">
        <v>12527</v>
      </c>
      <c r="H374" s="1" t="s">
        <v>555</v>
      </c>
      <c r="I374" s="1" t="s">
        <v>1898</v>
      </c>
      <c r="J374" s="1" t="s">
        <v>1899</v>
      </c>
      <c r="K374" s="1" t="str">
        <f t="shared" si="16"/>
        <v>2005</v>
      </c>
      <c r="L374" s="1">
        <f t="shared" si="17"/>
        <v>27</v>
      </c>
      <c r="M374" s="1" t="s">
        <v>79</v>
      </c>
      <c r="N374" t="s">
        <v>53</v>
      </c>
      <c r="O374" s="1" t="s">
        <v>102</v>
      </c>
      <c r="P374" s="1"/>
      <c r="Q374" s="1"/>
      <c r="R374" s="1" t="s">
        <v>805</v>
      </c>
      <c r="S374" s="1" t="s">
        <v>114</v>
      </c>
      <c r="T374" s="1">
        <v>2</v>
      </c>
      <c r="U374" s="1"/>
    </row>
    <row r="375" spans="1:21">
      <c r="A375" s="1" t="s">
        <v>54</v>
      </c>
      <c r="B375" s="1" t="s">
        <v>50</v>
      </c>
      <c r="C375" s="1" t="s">
        <v>273</v>
      </c>
      <c r="D375" s="1">
        <f t="shared" si="15"/>
        <v>1</v>
      </c>
      <c r="E375" s="1" t="s">
        <v>3507</v>
      </c>
      <c r="F375" s="1" t="s">
        <v>3505</v>
      </c>
      <c r="G375" s="6" t="s">
        <v>12527</v>
      </c>
      <c r="H375" s="1" t="s">
        <v>678</v>
      </c>
      <c r="I375" s="1" t="s">
        <v>3506</v>
      </c>
      <c r="J375" s="1" t="s">
        <v>3509</v>
      </c>
      <c r="K375" s="1" t="str">
        <f t="shared" si="16"/>
        <v>2005</v>
      </c>
      <c r="L375" s="1">
        <f t="shared" si="17"/>
        <v>20</v>
      </c>
      <c r="M375" s="1" t="s">
        <v>79</v>
      </c>
      <c r="N375" t="s">
        <v>53</v>
      </c>
      <c r="O375" s="1" t="s">
        <v>102</v>
      </c>
      <c r="P375" s="1" t="s">
        <v>988</v>
      </c>
      <c r="Q375" s="1" t="s">
        <v>573</v>
      </c>
      <c r="R375" s="1" t="s">
        <v>3508</v>
      </c>
      <c r="S375" s="1" t="s">
        <v>114</v>
      </c>
      <c r="T375" s="1">
        <v>2</v>
      </c>
      <c r="U375" s="1"/>
    </row>
    <row r="376" spans="1:21">
      <c r="A376" s="1" t="s">
        <v>55</v>
      </c>
      <c r="B376" s="1" t="s">
        <v>3535</v>
      </c>
      <c r="C376" s="1" t="s">
        <v>273</v>
      </c>
      <c r="D376" s="1">
        <f t="shared" si="15"/>
        <v>1.4</v>
      </c>
      <c r="E376" s="1" t="s">
        <v>3528</v>
      </c>
      <c r="F376" s="1" t="s">
        <v>3533</v>
      </c>
      <c r="G376" s="6" t="s">
        <v>12527</v>
      </c>
      <c r="H376" s="1" t="s">
        <v>169</v>
      </c>
      <c r="I376" s="1" t="s">
        <v>3536</v>
      </c>
      <c r="J376" s="1" t="s">
        <v>3537</v>
      </c>
      <c r="K376" s="1" t="str">
        <f t="shared" si="16"/>
        <v>2005</v>
      </c>
      <c r="L376" s="1">
        <f t="shared" si="17"/>
        <v>7</v>
      </c>
      <c r="M376" s="1" t="s">
        <v>60</v>
      </c>
      <c r="N376" t="s">
        <v>53</v>
      </c>
      <c r="O376" s="1" t="s">
        <v>61</v>
      </c>
      <c r="P376" s="1"/>
      <c r="Q376" s="1"/>
      <c r="R376" s="1"/>
      <c r="S376" s="1" t="s">
        <v>65</v>
      </c>
      <c r="T376" s="1">
        <v>2</v>
      </c>
      <c r="U376" s="1" t="s">
        <v>55</v>
      </c>
    </row>
    <row r="377" spans="1:21">
      <c r="A377" s="1" t="s">
        <v>115</v>
      </c>
      <c r="B377" s="1" t="s">
        <v>53</v>
      </c>
      <c r="C377" s="1" t="s">
        <v>273</v>
      </c>
      <c r="D377" s="1">
        <f t="shared" si="15"/>
        <v>2</v>
      </c>
      <c r="E377" s="1" t="s">
        <v>4088</v>
      </c>
      <c r="F377" s="1" t="s">
        <v>4087</v>
      </c>
      <c r="G377" s="6" t="s">
        <v>12527</v>
      </c>
      <c r="H377" s="1" t="s">
        <v>644</v>
      </c>
      <c r="I377" s="1" t="s">
        <v>4071</v>
      </c>
      <c r="J377" s="1" t="s">
        <v>4090</v>
      </c>
      <c r="K377" s="1" t="str">
        <f t="shared" si="16"/>
        <v>2005</v>
      </c>
      <c r="L377" s="1">
        <f t="shared" si="17"/>
        <v>24</v>
      </c>
      <c r="M377" s="1" t="s">
        <v>60</v>
      </c>
      <c r="N377" t="s">
        <v>53</v>
      </c>
      <c r="O377" s="1" t="s">
        <v>61</v>
      </c>
      <c r="P377" s="1"/>
      <c r="Q377" s="1"/>
      <c r="R377" s="1"/>
      <c r="S377" s="1" t="s">
        <v>4089</v>
      </c>
      <c r="T377" s="1">
        <v>2</v>
      </c>
      <c r="U377" s="1"/>
    </row>
    <row r="378" spans="1:21">
      <c r="A378" s="1" t="s">
        <v>54</v>
      </c>
      <c r="B378" s="1" t="s">
        <v>55</v>
      </c>
      <c r="C378" s="1"/>
      <c r="D378" s="1">
        <f t="shared" si="15"/>
        <v>0</v>
      </c>
      <c r="E378" s="1" t="s">
        <v>5093</v>
      </c>
      <c r="F378" s="1" t="s">
        <v>5092</v>
      </c>
      <c r="G378" s="6" t="s">
        <v>12527</v>
      </c>
      <c r="H378" s="1" t="s">
        <v>144</v>
      </c>
      <c r="I378" s="1" t="s">
        <v>5094</v>
      </c>
      <c r="J378" s="1" t="s">
        <v>5095</v>
      </c>
      <c r="K378" s="1" t="str">
        <f t="shared" si="16"/>
        <v>2005</v>
      </c>
      <c r="L378" s="1">
        <f t="shared" si="17"/>
        <v>12</v>
      </c>
      <c r="M378" s="1" t="s">
        <v>79</v>
      </c>
      <c r="N378" t="s">
        <v>53</v>
      </c>
      <c r="O378" s="1" t="s">
        <v>61</v>
      </c>
      <c r="P378" s="1"/>
      <c r="Q378" s="1"/>
      <c r="R378" s="1"/>
      <c r="S378" s="1" t="s">
        <v>2161</v>
      </c>
      <c r="T378" s="1">
        <v>2</v>
      </c>
      <c r="U378" s="1"/>
    </row>
    <row r="379" spans="1:21">
      <c r="A379" s="1" t="s">
        <v>55</v>
      </c>
      <c r="B379" s="1" t="s">
        <v>472</v>
      </c>
      <c r="C379" s="1" t="s">
        <v>293</v>
      </c>
      <c r="D379" s="1">
        <f t="shared" si="15"/>
        <v>0.49</v>
      </c>
      <c r="E379" s="1" t="s">
        <v>6146</v>
      </c>
      <c r="F379" s="1" t="s">
        <v>6145</v>
      </c>
      <c r="G379" s="6" t="s">
        <v>12527</v>
      </c>
      <c r="H379" s="1" t="s">
        <v>149</v>
      </c>
      <c r="I379" s="1" t="s">
        <v>6134</v>
      </c>
      <c r="J379" s="1" t="s">
        <v>6147</v>
      </c>
      <c r="K379" s="1" t="str">
        <f t="shared" si="16"/>
        <v>2005</v>
      </c>
      <c r="L379" s="1">
        <f t="shared" si="17"/>
        <v>27</v>
      </c>
      <c r="M379" s="1" t="s">
        <v>60</v>
      </c>
      <c r="N379" t="s">
        <v>53</v>
      </c>
      <c r="O379" s="1" t="s">
        <v>61</v>
      </c>
      <c r="P379" s="1"/>
      <c r="Q379" s="1"/>
      <c r="R379" s="1"/>
      <c r="S379" s="1" t="s">
        <v>235</v>
      </c>
      <c r="T379" s="1">
        <v>2</v>
      </c>
      <c r="U379" s="1"/>
    </row>
    <row r="380" spans="1:21">
      <c r="A380" s="1" t="s">
        <v>54</v>
      </c>
      <c r="B380" s="1"/>
      <c r="C380" s="1"/>
      <c r="D380" s="1">
        <f t="shared" si="15"/>
        <v>0</v>
      </c>
      <c r="E380" s="1" t="s">
        <v>6243</v>
      </c>
      <c r="F380" s="1" t="s">
        <v>6242</v>
      </c>
      <c r="G380" s="6" t="s">
        <v>12527</v>
      </c>
      <c r="H380" s="1" t="s">
        <v>128</v>
      </c>
      <c r="I380" s="1" t="s">
        <v>2246</v>
      </c>
      <c r="J380" s="1" t="s">
        <v>6244</v>
      </c>
      <c r="K380" s="1" t="str">
        <f t="shared" si="16"/>
        <v>2005</v>
      </c>
      <c r="L380" s="1">
        <f t="shared" si="17"/>
        <v>32</v>
      </c>
      <c r="M380" s="1" t="s">
        <v>79</v>
      </c>
      <c r="N380" t="s">
        <v>53</v>
      </c>
      <c r="O380" s="1" t="s">
        <v>61</v>
      </c>
      <c r="P380" s="1"/>
      <c r="Q380" s="1"/>
      <c r="R380" s="1"/>
      <c r="S380" s="1" t="s">
        <v>5796</v>
      </c>
      <c r="T380" s="1">
        <v>2</v>
      </c>
      <c r="U380" s="1"/>
    </row>
    <row r="381" spans="1:21">
      <c r="A381" s="1" t="s">
        <v>54</v>
      </c>
      <c r="B381" s="1"/>
      <c r="C381" s="1"/>
      <c r="D381" s="1">
        <f t="shared" si="15"/>
        <v>0</v>
      </c>
      <c r="E381" s="1" t="s">
        <v>6297</v>
      </c>
      <c r="F381" s="1" t="s">
        <v>6296</v>
      </c>
      <c r="G381" s="6" t="s">
        <v>12527</v>
      </c>
      <c r="H381" s="1" t="s">
        <v>367</v>
      </c>
      <c r="I381" s="1" t="s">
        <v>6298</v>
      </c>
      <c r="J381" s="1" t="s">
        <v>1899</v>
      </c>
      <c r="K381" s="1" t="str">
        <f t="shared" si="16"/>
        <v>2005</v>
      </c>
      <c r="L381" s="1">
        <f t="shared" si="17"/>
        <v>16</v>
      </c>
      <c r="M381" s="1" t="s">
        <v>60</v>
      </c>
      <c r="N381" t="s">
        <v>53</v>
      </c>
      <c r="O381" s="1" t="s">
        <v>61</v>
      </c>
      <c r="P381" s="1"/>
      <c r="Q381" s="1"/>
      <c r="R381" s="1"/>
      <c r="S381" s="1" t="s">
        <v>105</v>
      </c>
      <c r="T381" s="1">
        <v>2</v>
      </c>
      <c r="U381" s="1"/>
    </row>
    <row r="382" spans="1:21">
      <c r="A382" s="1" t="s">
        <v>55</v>
      </c>
      <c r="B382" s="1" t="s">
        <v>71</v>
      </c>
      <c r="C382" s="1" t="s">
        <v>273</v>
      </c>
      <c r="D382" s="1">
        <f t="shared" si="15"/>
        <v>7</v>
      </c>
      <c r="E382" s="1" t="s">
        <v>4803</v>
      </c>
      <c r="F382" s="1" t="s">
        <v>6480</v>
      </c>
      <c r="G382" s="6" t="s">
        <v>12527</v>
      </c>
      <c r="H382" s="1" t="s">
        <v>324</v>
      </c>
      <c r="I382" s="1" t="s">
        <v>6481</v>
      </c>
      <c r="J382" s="1" t="s">
        <v>6482</v>
      </c>
      <c r="K382" s="1" t="str">
        <f t="shared" si="16"/>
        <v>2005</v>
      </c>
      <c r="L382" s="1">
        <f t="shared" si="17"/>
        <v>2</v>
      </c>
      <c r="M382" s="1" t="s">
        <v>79</v>
      </c>
      <c r="N382" t="s">
        <v>53</v>
      </c>
      <c r="O382" s="1" t="s">
        <v>61</v>
      </c>
      <c r="P382" s="1"/>
      <c r="Q382" s="1"/>
      <c r="R382" s="1"/>
      <c r="S382" s="1" t="s">
        <v>65</v>
      </c>
      <c r="T382" s="1">
        <v>2</v>
      </c>
      <c r="U382" s="1" t="s">
        <v>55</v>
      </c>
    </row>
    <row r="383" spans="1:21">
      <c r="A383" s="1" t="s">
        <v>54</v>
      </c>
      <c r="B383" s="1" t="s">
        <v>50</v>
      </c>
      <c r="C383" s="1"/>
      <c r="D383" s="1">
        <f t="shared" si="15"/>
        <v>0</v>
      </c>
      <c r="E383" s="1" t="s">
        <v>4391</v>
      </c>
      <c r="F383" s="1" t="s">
        <v>6742</v>
      </c>
      <c r="G383" s="6" t="s">
        <v>12527</v>
      </c>
      <c r="H383" s="1" t="s">
        <v>6742</v>
      </c>
      <c r="I383" s="1" t="s">
        <v>6743</v>
      </c>
      <c r="J383" s="1" t="s">
        <v>6744</v>
      </c>
      <c r="K383" s="1" t="str">
        <f t="shared" si="16"/>
        <v>2005</v>
      </c>
      <c r="L383" s="1" t="e">
        <f t="shared" si="17"/>
        <v>#VALUE!</v>
      </c>
      <c r="M383" s="1" t="s">
        <v>60</v>
      </c>
      <c r="N383" t="s">
        <v>53</v>
      </c>
      <c r="O383" s="1" t="s">
        <v>61</v>
      </c>
      <c r="P383" s="1"/>
      <c r="Q383" s="1"/>
      <c r="R383" s="1"/>
      <c r="S383" s="1"/>
      <c r="T383" s="1">
        <v>2</v>
      </c>
      <c r="U383" s="1"/>
    </row>
    <row r="384" spans="1:21">
      <c r="A384" s="1" t="s">
        <v>55</v>
      </c>
      <c r="B384" s="1"/>
      <c r="C384" s="1"/>
      <c r="D384" s="1">
        <f t="shared" si="15"/>
        <v>0</v>
      </c>
      <c r="E384" s="1" t="s">
        <v>7146</v>
      </c>
      <c r="F384" s="1" t="s">
        <v>7145</v>
      </c>
      <c r="G384" s="6" t="s">
        <v>12527</v>
      </c>
      <c r="H384" s="1" t="s">
        <v>282</v>
      </c>
      <c r="I384" s="1" t="s">
        <v>7090</v>
      </c>
      <c r="J384" s="1" t="s">
        <v>1899</v>
      </c>
      <c r="K384" s="1" t="str">
        <f t="shared" si="16"/>
        <v>2005</v>
      </c>
      <c r="L384" s="1">
        <f t="shared" si="17"/>
        <v>33</v>
      </c>
      <c r="M384" s="1" t="s">
        <v>60</v>
      </c>
      <c r="N384" t="s">
        <v>53</v>
      </c>
      <c r="O384" s="1" t="s">
        <v>61</v>
      </c>
      <c r="P384" s="1"/>
      <c r="Q384" s="1"/>
      <c r="R384" s="1"/>
      <c r="S384" s="1" t="s">
        <v>7147</v>
      </c>
      <c r="T384" s="1">
        <v>1</v>
      </c>
      <c r="U384" s="1"/>
    </row>
    <row r="385" spans="1:21">
      <c r="A385" s="1" t="s">
        <v>55</v>
      </c>
      <c r="B385" s="1" t="s">
        <v>148</v>
      </c>
      <c r="C385" s="1" t="s">
        <v>273</v>
      </c>
      <c r="D385" s="1">
        <f t="shared" si="15"/>
        <v>1.5</v>
      </c>
      <c r="E385" s="1" t="s">
        <v>2452</v>
      </c>
      <c r="F385" s="1" t="s">
        <v>7248</v>
      </c>
      <c r="G385" s="6" t="s">
        <v>12527</v>
      </c>
      <c r="H385" s="1" t="s">
        <v>583</v>
      </c>
      <c r="I385" s="1" t="s">
        <v>7246</v>
      </c>
      <c r="J385" s="1" t="s">
        <v>7249</v>
      </c>
      <c r="K385" s="1" t="str">
        <f t="shared" si="16"/>
        <v>2005</v>
      </c>
      <c r="L385" s="1">
        <f t="shared" si="17"/>
        <v>12</v>
      </c>
      <c r="M385" s="1" t="s">
        <v>79</v>
      </c>
      <c r="N385" t="s">
        <v>53</v>
      </c>
      <c r="O385" s="1" t="s">
        <v>61</v>
      </c>
      <c r="P385" s="1"/>
      <c r="Q385" s="1"/>
      <c r="R385" s="1"/>
      <c r="S385" s="1"/>
      <c r="T385" s="1">
        <v>2</v>
      </c>
      <c r="U385" s="1"/>
    </row>
    <row r="386" spans="1:21">
      <c r="A386" s="1" t="s">
        <v>55</v>
      </c>
      <c r="B386" s="1" t="s">
        <v>126</v>
      </c>
      <c r="C386" s="1"/>
      <c r="D386" s="1">
        <f t="shared" ref="D386:D449" si="18">B386*C386/100</f>
        <v>0</v>
      </c>
      <c r="E386" s="1" t="s">
        <v>4440</v>
      </c>
      <c r="F386" s="1" t="s">
        <v>7642</v>
      </c>
      <c r="G386" s="6" t="s">
        <v>12527</v>
      </c>
      <c r="H386" s="1" t="s">
        <v>310</v>
      </c>
      <c r="I386" s="1" t="s">
        <v>7638</v>
      </c>
      <c r="J386" s="1" t="s">
        <v>1899</v>
      </c>
      <c r="K386" s="1" t="str">
        <f t="shared" ref="K386:K449" si="19">TEXT(J386,"YYYY")</f>
        <v>2005</v>
      </c>
      <c r="L386" s="1">
        <f t="shared" ref="L386:L449" si="20">H386-(TEXT(I386,"YYYY")-TEXT(J386,"YYYY"))</f>
        <v>34</v>
      </c>
      <c r="M386" s="1" t="s">
        <v>79</v>
      </c>
      <c r="N386" t="s">
        <v>53</v>
      </c>
      <c r="O386" s="1" t="s">
        <v>61</v>
      </c>
      <c r="P386" s="1"/>
      <c r="Q386" s="1"/>
      <c r="R386" s="1"/>
      <c r="S386" s="1" t="s">
        <v>417</v>
      </c>
      <c r="T386" s="1">
        <v>2</v>
      </c>
      <c r="U386" s="1"/>
    </row>
    <row r="387" spans="1:21">
      <c r="A387" s="1" t="s">
        <v>54</v>
      </c>
      <c r="B387" s="1"/>
      <c r="C387" s="1"/>
      <c r="D387" s="1">
        <f t="shared" si="18"/>
        <v>0</v>
      </c>
      <c r="E387" s="1" t="s">
        <v>4656</v>
      </c>
      <c r="F387" s="1" t="s">
        <v>7800</v>
      </c>
      <c r="G387" s="6" t="s">
        <v>12527</v>
      </c>
      <c r="H387" s="1" t="s">
        <v>256</v>
      </c>
      <c r="I387" s="1" t="s">
        <v>6153</v>
      </c>
      <c r="J387" s="1" t="s">
        <v>7801</v>
      </c>
      <c r="K387" s="1" t="str">
        <f t="shared" si="19"/>
        <v>2005</v>
      </c>
      <c r="L387" s="1">
        <f t="shared" si="20"/>
        <v>41</v>
      </c>
      <c r="M387" s="1" t="s">
        <v>79</v>
      </c>
      <c r="N387" t="s">
        <v>53</v>
      </c>
      <c r="O387" s="1" t="s">
        <v>61</v>
      </c>
      <c r="P387" s="1"/>
      <c r="Q387" s="1"/>
      <c r="R387" s="1"/>
      <c r="S387" s="1" t="s">
        <v>2015</v>
      </c>
      <c r="T387" s="1">
        <v>1</v>
      </c>
      <c r="U387" s="1"/>
    </row>
    <row r="388" spans="1:21">
      <c r="A388" s="1" t="s">
        <v>53</v>
      </c>
      <c r="B388" s="1" t="s">
        <v>55</v>
      </c>
      <c r="C388" s="1" t="s">
        <v>136</v>
      </c>
      <c r="D388" s="1">
        <f t="shared" si="18"/>
        <v>2</v>
      </c>
      <c r="E388" s="1" t="s">
        <v>7877</v>
      </c>
      <c r="F388" s="1" t="s">
        <v>7876</v>
      </c>
      <c r="G388" s="6" t="s">
        <v>12527</v>
      </c>
      <c r="H388" s="1" t="s">
        <v>583</v>
      </c>
      <c r="I388" s="1" t="s">
        <v>7875</v>
      </c>
      <c r="J388" s="1" t="s">
        <v>1899</v>
      </c>
      <c r="K388" s="1" t="str">
        <f t="shared" si="19"/>
        <v>2005</v>
      </c>
      <c r="L388" s="1">
        <f t="shared" si="20"/>
        <v>15</v>
      </c>
      <c r="M388" s="1" t="s">
        <v>79</v>
      </c>
      <c r="N388" t="s">
        <v>53</v>
      </c>
      <c r="O388" s="1" t="s">
        <v>61</v>
      </c>
      <c r="P388" s="1"/>
      <c r="Q388" s="1"/>
      <c r="R388" s="1"/>
      <c r="S388" s="1" t="s">
        <v>4093</v>
      </c>
      <c r="T388" s="1">
        <v>2</v>
      </c>
      <c r="U388" s="1"/>
    </row>
    <row r="389" spans="1:21">
      <c r="A389" s="1" t="s">
        <v>115</v>
      </c>
      <c r="B389" s="1" t="s">
        <v>55</v>
      </c>
      <c r="C389" s="1"/>
      <c r="D389" s="1">
        <f t="shared" si="18"/>
        <v>0</v>
      </c>
      <c r="E389" s="1" t="s">
        <v>7901</v>
      </c>
      <c r="F389" s="1" t="s">
        <v>7900</v>
      </c>
      <c r="G389" s="6" t="s">
        <v>12527</v>
      </c>
      <c r="H389" s="1" t="s">
        <v>189</v>
      </c>
      <c r="I389" s="1" t="s">
        <v>7898</v>
      </c>
      <c r="J389" s="1" t="s">
        <v>1899</v>
      </c>
      <c r="K389" s="1" t="str">
        <f t="shared" si="19"/>
        <v>2005</v>
      </c>
      <c r="L389" s="1">
        <f t="shared" si="20"/>
        <v>40</v>
      </c>
      <c r="M389" s="1" t="s">
        <v>60</v>
      </c>
      <c r="N389" t="s">
        <v>53</v>
      </c>
      <c r="O389" s="1" t="s">
        <v>61</v>
      </c>
      <c r="P389" s="1"/>
      <c r="Q389" s="1"/>
      <c r="R389" s="1"/>
      <c r="S389" s="1" t="s">
        <v>354</v>
      </c>
      <c r="T389" s="1">
        <v>1</v>
      </c>
      <c r="U389" s="1"/>
    </row>
    <row r="390" spans="1:21">
      <c r="A390" s="1" t="s">
        <v>54</v>
      </c>
      <c r="B390" s="1" t="s">
        <v>8040</v>
      </c>
      <c r="C390" s="1" t="s">
        <v>273</v>
      </c>
      <c r="D390" s="1" t="e">
        <f t="shared" si="18"/>
        <v>#VALUE!</v>
      </c>
      <c r="E390" s="1" t="s">
        <v>3438</v>
      </c>
      <c r="F390" s="1" t="s">
        <v>8039</v>
      </c>
      <c r="G390" s="6" t="s">
        <v>12527</v>
      </c>
      <c r="H390" s="1" t="s">
        <v>479</v>
      </c>
      <c r="I390" s="1" t="s">
        <v>8033</v>
      </c>
      <c r="J390" s="1" t="s">
        <v>7801</v>
      </c>
      <c r="K390" s="1" t="str">
        <f t="shared" si="19"/>
        <v>2005</v>
      </c>
      <c r="L390" s="1">
        <f t="shared" si="20"/>
        <v>9</v>
      </c>
      <c r="M390" s="1" t="s">
        <v>79</v>
      </c>
      <c r="N390" t="s">
        <v>53</v>
      </c>
      <c r="O390" s="1" t="s">
        <v>61</v>
      </c>
      <c r="P390" s="1"/>
      <c r="Q390" s="1"/>
      <c r="R390" s="1"/>
      <c r="S390" s="1"/>
      <c r="T390" s="1">
        <v>1</v>
      </c>
      <c r="U390" s="1"/>
    </row>
    <row r="391" spans="1:21">
      <c r="A391" s="1" t="s">
        <v>55</v>
      </c>
      <c r="B391" s="1"/>
      <c r="C391" s="1"/>
      <c r="D391" s="1">
        <f t="shared" si="18"/>
        <v>0</v>
      </c>
      <c r="E391" s="1" t="s">
        <v>8078</v>
      </c>
      <c r="F391" s="1" t="s">
        <v>8077</v>
      </c>
      <c r="G391" s="6" t="s">
        <v>12525</v>
      </c>
      <c r="H391" s="1" t="s">
        <v>555</v>
      </c>
      <c r="I391" s="1" t="s">
        <v>561</v>
      </c>
      <c r="J391" s="1" t="s">
        <v>7801</v>
      </c>
      <c r="K391" s="1" t="str">
        <f t="shared" si="19"/>
        <v>2005</v>
      </c>
      <c r="L391" s="1">
        <f t="shared" si="20"/>
        <v>25</v>
      </c>
      <c r="M391" s="1" t="s">
        <v>60</v>
      </c>
      <c r="N391" t="s">
        <v>53</v>
      </c>
      <c r="O391" s="1" t="s">
        <v>61</v>
      </c>
      <c r="P391" s="1" t="s">
        <v>89</v>
      </c>
      <c r="Q391" s="1" t="s">
        <v>382</v>
      </c>
      <c r="R391" s="1" t="s">
        <v>134</v>
      </c>
      <c r="S391" s="1" t="s">
        <v>105</v>
      </c>
      <c r="T391" s="1">
        <v>1</v>
      </c>
      <c r="U391" s="1" t="s">
        <v>55</v>
      </c>
    </row>
    <row r="392" spans="1:21">
      <c r="A392" s="1" t="s">
        <v>55</v>
      </c>
      <c r="B392" s="1" t="s">
        <v>4636</v>
      </c>
      <c r="C392" s="1" t="s">
        <v>273</v>
      </c>
      <c r="D392" s="1">
        <f t="shared" si="18"/>
        <v>3.2</v>
      </c>
      <c r="E392" s="1" t="s">
        <v>8672</v>
      </c>
      <c r="F392" s="1" t="s">
        <v>8671</v>
      </c>
      <c r="G392" s="6" t="s">
        <v>12525</v>
      </c>
      <c r="H392" s="1" t="s">
        <v>678</v>
      </c>
      <c r="I392" s="1" t="s">
        <v>8665</v>
      </c>
      <c r="J392" s="1" t="s">
        <v>8674</v>
      </c>
      <c r="K392" s="1" t="str">
        <f t="shared" si="19"/>
        <v>2005</v>
      </c>
      <c r="L392" s="1">
        <f t="shared" si="20"/>
        <v>19</v>
      </c>
      <c r="M392" s="1" t="s">
        <v>79</v>
      </c>
      <c r="N392" t="s">
        <v>53</v>
      </c>
      <c r="O392" s="1" t="s">
        <v>61</v>
      </c>
      <c r="P392" s="1" t="s">
        <v>608</v>
      </c>
      <c r="Q392" s="1" t="s">
        <v>958</v>
      </c>
      <c r="R392" s="1" t="s">
        <v>8673</v>
      </c>
      <c r="S392" s="1" t="s">
        <v>92</v>
      </c>
      <c r="T392" s="1">
        <v>2</v>
      </c>
      <c r="U392" s="1" t="s">
        <v>55</v>
      </c>
    </row>
    <row r="393" spans="1:21">
      <c r="A393" s="1" t="s">
        <v>53</v>
      </c>
      <c r="B393" s="1" t="s">
        <v>55</v>
      </c>
      <c r="C393" s="1" t="s">
        <v>273</v>
      </c>
      <c r="D393" s="1">
        <f t="shared" si="18"/>
        <v>4</v>
      </c>
      <c r="E393" s="1" t="s">
        <v>9068</v>
      </c>
      <c r="F393" s="1" t="s">
        <v>9067</v>
      </c>
      <c r="G393" s="6" t="s">
        <v>12527</v>
      </c>
      <c r="H393" s="1" t="s">
        <v>310</v>
      </c>
      <c r="I393" s="1" t="s">
        <v>9069</v>
      </c>
      <c r="J393" s="1" t="s">
        <v>4090</v>
      </c>
      <c r="K393" s="1" t="str">
        <f t="shared" si="19"/>
        <v>2005</v>
      </c>
      <c r="L393" s="1">
        <f t="shared" si="20"/>
        <v>38</v>
      </c>
      <c r="M393" s="1" t="s">
        <v>79</v>
      </c>
      <c r="N393" t="s">
        <v>53</v>
      </c>
      <c r="O393" s="1"/>
      <c r="P393" s="1"/>
      <c r="Q393" s="1"/>
      <c r="R393" s="1"/>
      <c r="S393" s="1" t="s">
        <v>377</v>
      </c>
      <c r="T393" s="1">
        <v>2</v>
      </c>
      <c r="U393" s="1"/>
    </row>
    <row r="394" spans="1:21">
      <c r="A394" s="1" t="s">
        <v>54</v>
      </c>
      <c r="B394" s="1" t="s">
        <v>53</v>
      </c>
      <c r="C394" s="1" t="s">
        <v>958</v>
      </c>
      <c r="D394" s="1">
        <f t="shared" si="18"/>
        <v>1.8</v>
      </c>
      <c r="E394" s="1" t="s">
        <v>9207</v>
      </c>
      <c r="F394" s="1" t="s">
        <v>9205</v>
      </c>
      <c r="G394" s="6" t="s">
        <v>12527</v>
      </c>
      <c r="H394" s="1" t="s">
        <v>134</v>
      </c>
      <c r="I394" s="1" t="s">
        <v>9203</v>
      </c>
      <c r="J394" s="1" t="s">
        <v>9208</v>
      </c>
      <c r="K394" s="1" t="str">
        <f t="shared" si="19"/>
        <v>2005</v>
      </c>
      <c r="L394" s="1">
        <f t="shared" si="20"/>
        <v>20</v>
      </c>
      <c r="M394" s="1" t="s">
        <v>79</v>
      </c>
      <c r="N394" t="s">
        <v>53</v>
      </c>
      <c r="O394" s="1" t="s">
        <v>61</v>
      </c>
      <c r="P394" s="1"/>
      <c r="Q394" s="1"/>
      <c r="R394" s="1"/>
      <c r="S394" s="1" t="s">
        <v>6329</v>
      </c>
      <c r="T394" s="1">
        <v>1</v>
      </c>
      <c r="U394" s="1"/>
    </row>
    <row r="395" spans="1:21">
      <c r="A395" s="1" t="s">
        <v>53</v>
      </c>
      <c r="B395" s="1" t="s">
        <v>7300</v>
      </c>
      <c r="C395" s="1" t="s">
        <v>382</v>
      </c>
      <c r="D395" s="1">
        <f t="shared" si="18"/>
        <v>1.61</v>
      </c>
      <c r="E395" s="1" t="s">
        <v>9526</v>
      </c>
      <c r="F395" s="1" t="s">
        <v>9525</v>
      </c>
      <c r="G395" s="6" t="s">
        <v>12527</v>
      </c>
      <c r="H395" s="1" t="s">
        <v>308</v>
      </c>
      <c r="I395" s="1" t="s">
        <v>9527</v>
      </c>
      <c r="J395" s="1" t="s">
        <v>9528</v>
      </c>
      <c r="K395" s="1" t="str">
        <f t="shared" si="19"/>
        <v>2005</v>
      </c>
      <c r="L395" s="1">
        <f t="shared" si="20"/>
        <v>50</v>
      </c>
      <c r="M395" s="1" t="s">
        <v>79</v>
      </c>
      <c r="N395" t="s">
        <v>53</v>
      </c>
      <c r="O395" s="1" t="s">
        <v>61</v>
      </c>
      <c r="P395" s="1"/>
      <c r="Q395" s="1"/>
      <c r="R395" s="1"/>
      <c r="S395" s="1" t="s">
        <v>92</v>
      </c>
      <c r="T395" s="1">
        <v>1</v>
      </c>
      <c r="U395" s="1"/>
    </row>
    <row r="396" spans="1:21">
      <c r="A396" s="1"/>
      <c r="B396" s="1" t="s">
        <v>148</v>
      </c>
      <c r="C396" s="1" t="s">
        <v>382</v>
      </c>
      <c r="D396" s="1">
        <f t="shared" si="18"/>
        <v>1.05</v>
      </c>
      <c r="E396" s="1" t="s">
        <v>9643</v>
      </c>
      <c r="F396" s="1" t="s">
        <v>9642</v>
      </c>
      <c r="G396" s="6" t="s">
        <v>12527</v>
      </c>
      <c r="H396" s="1" t="s">
        <v>63</v>
      </c>
      <c r="I396" s="1" t="s">
        <v>9629</v>
      </c>
      <c r="J396" s="1" t="s">
        <v>9644</v>
      </c>
      <c r="K396" s="1" t="str">
        <f t="shared" si="19"/>
        <v>2005</v>
      </c>
      <c r="L396" s="1">
        <f t="shared" si="20"/>
        <v>22</v>
      </c>
      <c r="M396" s="1" t="s">
        <v>60</v>
      </c>
      <c r="N396" t="s">
        <v>53</v>
      </c>
      <c r="O396" s="1" t="s">
        <v>61</v>
      </c>
      <c r="P396" s="1"/>
      <c r="Q396" s="1"/>
      <c r="R396" s="1"/>
      <c r="S396" s="1" t="s">
        <v>226</v>
      </c>
      <c r="T396" s="1">
        <v>2</v>
      </c>
      <c r="U396" s="1"/>
    </row>
    <row r="397" spans="1:21">
      <c r="A397" s="1" t="s">
        <v>55</v>
      </c>
      <c r="B397" s="1" t="s">
        <v>148</v>
      </c>
      <c r="C397" s="1" t="s">
        <v>958</v>
      </c>
      <c r="D397" s="1">
        <f t="shared" si="18"/>
        <v>1.35</v>
      </c>
      <c r="E397" s="1" t="s">
        <v>558</v>
      </c>
      <c r="F397" s="1" t="s">
        <v>9832</v>
      </c>
      <c r="G397" s="6" t="s">
        <v>12527</v>
      </c>
      <c r="H397" s="1" t="s">
        <v>555</v>
      </c>
      <c r="I397" s="1" t="s">
        <v>9833</v>
      </c>
      <c r="J397" s="1" t="s">
        <v>9834</v>
      </c>
      <c r="K397" s="1" t="str">
        <f t="shared" si="19"/>
        <v>2005</v>
      </c>
      <c r="L397" s="1">
        <f t="shared" si="20"/>
        <v>32</v>
      </c>
      <c r="M397" s="1" t="s">
        <v>79</v>
      </c>
      <c r="N397" t="s">
        <v>53</v>
      </c>
      <c r="O397" s="1" t="s">
        <v>61</v>
      </c>
      <c r="P397" s="1"/>
      <c r="Q397" s="1"/>
      <c r="R397" s="1"/>
      <c r="S397" s="1" t="s">
        <v>405</v>
      </c>
      <c r="T397" s="1">
        <v>1</v>
      </c>
      <c r="U397" s="1"/>
    </row>
    <row r="398" spans="1:21">
      <c r="A398" s="1" t="s">
        <v>55</v>
      </c>
      <c r="B398" s="1" t="s">
        <v>148</v>
      </c>
      <c r="C398" s="1" t="s">
        <v>136</v>
      </c>
      <c r="D398" s="1">
        <f t="shared" si="18"/>
        <v>0.75</v>
      </c>
      <c r="E398" s="1" t="s">
        <v>9852</v>
      </c>
      <c r="F398" s="1" t="s">
        <v>9851</v>
      </c>
      <c r="G398" s="6" t="s">
        <v>12527</v>
      </c>
      <c r="H398" s="1" t="s">
        <v>63</v>
      </c>
      <c r="I398" s="1" t="s">
        <v>9354</v>
      </c>
      <c r="J398" s="1" t="s">
        <v>1899</v>
      </c>
      <c r="K398" s="1" t="str">
        <f t="shared" si="19"/>
        <v>2005</v>
      </c>
      <c r="L398" s="1">
        <f t="shared" si="20"/>
        <v>23</v>
      </c>
      <c r="M398" s="1" t="s">
        <v>60</v>
      </c>
      <c r="N398" t="s">
        <v>53</v>
      </c>
      <c r="O398" s="1" t="s">
        <v>61</v>
      </c>
      <c r="P398" s="1"/>
      <c r="Q398" s="1"/>
      <c r="R398" s="1"/>
      <c r="S398" s="1" t="s">
        <v>3523</v>
      </c>
      <c r="T398" s="1">
        <v>2</v>
      </c>
      <c r="U398" s="1"/>
    </row>
    <row r="399" spans="1:21">
      <c r="A399" s="1" t="s">
        <v>53</v>
      </c>
      <c r="B399" s="1" t="s">
        <v>50</v>
      </c>
      <c r="C399" s="1" t="s">
        <v>136</v>
      </c>
      <c r="D399" s="1">
        <f t="shared" si="18"/>
        <v>0.5</v>
      </c>
      <c r="E399" s="1" t="s">
        <v>10266</v>
      </c>
      <c r="F399" s="1" t="s">
        <v>10265</v>
      </c>
      <c r="G399" s="6" t="s">
        <v>12527</v>
      </c>
      <c r="H399" s="1" t="s">
        <v>678</v>
      </c>
      <c r="I399" s="1" t="s">
        <v>3125</v>
      </c>
      <c r="J399" s="1" t="s">
        <v>10268</v>
      </c>
      <c r="K399" s="1" t="str">
        <f t="shared" si="19"/>
        <v>2005</v>
      </c>
      <c r="L399" s="1">
        <f t="shared" si="20"/>
        <v>19</v>
      </c>
      <c r="M399" s="1" t="s">
        <v>60</v>
      </c>
      <c r="N399" t="s">
        <v>53</v>
      </c>
      <c r="O399" s="1" t="s">
        <v>61</v>
      </c>
      <c r="P399" s="1" t="s">
        <v>9458</v>
      </c>
      <c r="Q399" s="1" t="s">
        <v>104</v>
      </c>
      <c r="R399" s="1" t="s">
        <v>10267</v>
      </c>
      <c r="S399" s="1" t="s">
        <v>114</v>
      </c>
      <c r="T399" s="1">
        <v>1</v>
      </c>
      <c r="U399" s="1"/>
    </row>
    <row r="400" spans="1:21">
      <c r="A400" s="1" t="s">
        <v>50</v>
      </c>
      <c r="B400" s="1"/>
      <c r="C400" s="1"/>
      <c r="D400" s="1">
        <f t="shared" si="18"/>
        <v>0</v>
      </c>
      <c r="E400" s="1" t="s">
        <v>10405</v>
      </c>
      <c r="F400" s="1" t="s">
        <v>10404</v>
      </c>
      <c r="G400" s="6" t="s">
        <v>12527</v>
      </c>
      <c r="H400" s="1" t="s">
        <v>134</v>
      </c>
      <c r="I400" s="1" t="s">
        <v>10340</v>
      </c>
      <c r="J400" s="1" t="s">
        <v>10406</v>
      </c>
      <c r="K400" s="1" t="str">
        <f t="shared" si="19"/>
        <v>2005</v>
      </c>
      <c r="L400" s="1">
        <f t="shared" si="20"/>
        <v>19</v>
      </c>
      <c r="M400" s="1" t="s">
        <v>79</v>
      </c>
      <c r="N400" t="s">
        <v>53</v>
      </c>
      <c r="O400" s="1" t="s">
        <v>61</v>
      </c>
      <c r="P400" s="1"/>
      <c r="Q400" s="1"/>
      <c r="R400" s="1"/>
      <c r="S400" s="1" t="s">
        <v>9904</v>
      </c>
      <c r="T400" s="1">
        <v>1</v>
      </c>
      <c r="U400" s="1"/>
    </row>
    <row r="401" spans="1:21">
      <c r="A401" s="1" t="s">
        <v>50</v>
      </c>
      <c r="B401" s="1" t="s">
        <v>99</v>
      </c>
      <c r="C401" s="1" t="s">
        <v>273</v>
      </c>
      <c r="D401" s="1">
        <f t="shared" si="18"/>
        <v>6</v>
      </c>
      <c r="E401" s="1" t="s">
        <v>9996</v>
      </c>
      <c r="F401" s="1" t="s">
        <v>10559</v>
      </c>
      <c r="G401" s="6" t="s">
        <v>12525</v>
      </c>
      <c r="H401" s="1" t="s">
        <v>120</v>
      </c>
      <c r="I401" s="1" t="s">
        <v>10543</v>
      </c>
      <c r="J401" s="1" t="s">
        <v>10560</v>
      </c>
      <c r="K401" s="1" t="str">
        <f t="shared" si="19"/>
        <v>2005</v>
      </c>
      <c r="L401" s="1">
        <f t="shared" si="20"/>
        <v>31</v>
      </c>
      <c r="M401" s="1" t="s">
        <v>79</v>
      </c>
      <c r="N401" t="s">
        <v>53</v>
      </c>
      <c r="O401" s="1" t="s">
        <v>61</v>
      </c>
      <c r="P401" s="1" t="s">
        <v>840</v>
      </c>
      <c r="Q401" s="1" t="s">
        <v>515</v>
      </c>
      <c r="R401" s="1" t="s">
        <v>1523</v>
      </c>
      <c r="S401" s="1" t="s">
        <v>5352</v>
      </c>
      <c r="T401" s="1">
        <v>2</v>
      </c>
      <c r="U401" s="1" t="s">
        <v>99</v>
      </c>
    </row>
    <row r="402" spans="1:21">
      <c r="A402" s="1" t="s">
        <v>55</v>
      </c>
      <c r="B402" s="1" t="s">
        <v>2099</v>
      </c>
      <c r="C402" s="1" t="s">
        <v>273</v>
      </c>
      <c r="D402" s="1">
        <f t="shared" si="18"/>
        <v>6.5</v>
      </c>
      <c r="E402" s="1" t="s">
        <v>10015</v>
      </c>
      <c r="F402" s="1" t="s">
        <v>10573</v>
      </c>
      <c r="G402" s="6" t="s">
        <v>12525</v>
      </c>
      <c r="H402" s="1" t="s">
        <v>144</v>
      </c>
      <c r="I402" s="1" t="s">
        <v>10543</v>
      </c>
      <c r="J402" s="1" t="s">
        <v>10574</v>
      </c>
      <c r="K402" s="1" t="str">
        <f t="shared" si="19"/>
        <v>2005</v>
      </c>
      <c r="L402" s="1">
        <f t="shared" si="20"/>
        <v>9</v>
      </c>
      <c r="M402" s="1" t="s">
        <v>79</v>
      </c>
      <c r="N402" t="s">
        <v>53</v>
      </c>
      <c r="O402" s="1" t="s">
        <v>61</v>
      </c>
      <c r="P402" s="1" t="s">
        <v>103</v>
      </c>
      <c r="Q402" s="1" t="s">
        <v>382</v>
      </c>
      <c r="R402" s="1" t="s">
        <v>997</v>
      </c>
      <c r="S402" s="1" t="s">
        <v>10523</v>
      </c>
      <c r="T402" s="1">
        <v>2</v>
      </c>
      <c r="U402" s="1" t="s">
        <v>116</v>
      </c>
    </row>
    <row r="403" spans="1:21">
      <c r="A403" s="1" t="s">
        <v>55</v>
      </c>
      <c r="B403" s="1" t="s">
        <v>367</v>
      </c>
      <c r="C403" s="1" t="s">
        <v>273</v>
      </c>
      <c r="D403" s="1">
        <f t="shared" si="18"/>
        <v>26</v>
      </c>
      <c r="E403" s="1" t="s">
        <v>2125</v>
      </c>
      <c r="F403" s="1" t="s">
        <v>8828</v>
      </c>
      <c r="G403" s="6" t="s">
        <v>12527</v>
      </c>
      <c r="H403" s="1" t="s">
        <v>584</v>
      </c>
      <c r="I403" s="1" t="s">
        <v>8821</v>
      </c>
      <c r="J403" s="1" t="s">
        <v>11364</v>
      </c>
      <c r="K403" s="1" t="str">
        <f t="shared" si="19"/>
        <v>2005</v>
      </c>
      <c r="L403" s="1">
        <f t="shared" si="20"/>
        <v>28</v>
      </c>
      <c r="M403" s="1" t="s">
        <v>79</v>
      </c>
      <c r="N403" t="s">
        <v>53</v>
      </c>
      <c r="O403" s="1" t="s">
        <v>61</v>
      </c>
      <c r="P403" s="1"/>
      <c r="Q403" s="1"/>
      <c r="R403" s="1"/>
      <c r="S403" s="1" t="s">
        <v>8830</v>
      </c>
      <c r="T403" s="1">
        <v>2</v>
      </c>
      <c r="U403" s="1"/>
    </row>
    <row r="404" spans="1:21">
      <c r="A404" s="1" t="s">
        <v>55</v>
      </c>
      <c r="B404" s="1" t="s">
        <v>2620</v>
      </c>
      <c r="C404" s="1" t="s">
        <v>500</v>
      </c>
      <c r="D404" s="1">
        <f t="shared" si="18"/>
        <v>2</v>
      </c>
      <c r="E404" s="1" t="s">
        <v>4243</v>
      </c>
      <c r="F404" s="1" t="s">
        <v>3081</v>
      </c>
      <c r="G404" s="6" t="s">
        <v>12527</v>
      </c>
      <c r="H404" s="1" t="s">
        <v>436</v>
      </c>
      <c r="I404" s="1" t="s">
        <v>6092</v>
      </c>
      <c r="J404" s="1" t="s">
        <v>1899</v>
      </c>
      <c r="K404" s="1" t="str">
        <f t="shared" si="19"/>
        <v>2005</v>
      </c>
      <c r="L404" s="1">
        <f t="shared" si="20"/>
        <v>48</v>
      </c>
      <c r="M404" s="1" t="s">
        <v>60</v>
      </c>
      <c r="N404" t="s">
        <v>53</v>
      </c>
      <c r="O404" s="1" t="s">
        <v>61</v>
      </c>
      <c r="P404" s="1"/>
      <c r="Q404" s="1"/>
      <c r="R404" s="1"/>
      <c r="S404" s="1" t="s">
        <v>354</v>
      </c>
      <c r="T404" s="1">
        <v>1</v>
      </c>
      <c r="U404" s="1"/>
    </row>
    <row r="405" spans="1:21">
      <c r="A405" s="1" t="s">
        <v>49</v>
      </c>
      <c r="B405" s="1" t="s">
        <v>4027</v>
      </c>
      <c r="C405" s="1" t="s">
        <v>273</v>
      </c>
      <c r="D405" s="1">
        <f t="shared" si="18"/>
        <v>1.1000000000000001</v>
      </c>
      <c r="E405" s="1" t="s">
        <v>4267</v>
      </c>
      <c r="F405" s="1" t="s">
        <v>11708</v>
      </c>
      <c r="G405" s="6" t="s">
        <v>12527</v>
      </c>
      <c r="H405" s="1" t="s">
        <v>263</v>
      </c>
      <c r="I405" s="1" t="s">
        <v>6186</v>
      </c>
      <c r="J405" s="1" t="s">
        <v>1899</v>
      </c>
      <c r="K405" s="1" t="str">
        <f t="shared" si="19"/>
        <v>2005</v>
      </c>
      <c r="L405" s="1">
        <f t="shared" si="20"/>
        <v>7</v>
      </c>
      <c r="M405" s="1" t="s">
        <v>60</v>
      </c>
      <c r="N405" t="s">
        <v>53</v>
      </c>
      <c r="O405" s="1" t="s">
        <v>61</v>
      </c>
      <c r="P405" s="1"/>
      <c r="Q405" s="1"/>
      <c r="R405" s="1"/>
      <c r="S405" s="1" t="s">
        <v>65</v>
      </c>
      <c r="T405" s="1">
        <v>2</v>
      </c>
      <c r="U405" s="1"/>
    </row>
    <row r="406" spans="1:21">
      <c r="A406" s="1" t="s">
        <v>54</v>
      </c>
      <c r="B406" s="1" t="s">
        <v>50</v>
      </c>
      <c r="C406" s="1" t="s">
        <v>273</v>
      </c>
      <c r="D406" s="1">
        <f t="shared" si="18"/>
        <v>1</v>
      </c>
      <c r="E406" s="1" t="s">
        <v>2796</v>
      </c>
      <c r="F406" s="1" t="s">
        <v>11860</v>
      </c>
      <c r="G406" s="6" t="s">
        <v>12527</v>
      </c>
      <c r="H406" s="1" t="s">
        <v>233</v>
      </c>
      <c r="I406" s="1" t="s">
        <v>11851</v>
      </c>
      <c r="J406" s="1" t="s">
        <v>6744</v>
      </c>
      <c r="K406" s="1" t="str">
        <f t="shared" si="19"/>
        <v>2005</v>
      </c>
      <c r="L406" s="1">
        <f t="shared" si="20"/>
        <v>39</v>
      </c>
      <c r="M406" s="1" t="s">
        <v>60</v>
      </c>
      <c r="N406" t="s">
        <v>53</v>
      </c>
      <c r="O406" s="1" t="s">
        <v>61</v>
      </c>
      <c r="P406" s="1"/>
      <c r="Q406" s="1"/>
      <c r="R406" s="1"/>
      <c r="S406" s="1" t="s">
        <v>11861</v>
      </c>
      <c r="T406" s="1">
        <v>1</v>
      </c>
      <c r="U406" s="1"/>
    </row>
    <row r="407" spans="1:21">
      <c r="A407" s="1" t="s">
        <v>53</v>
      </c>
      <c r="B407" s="1" t="s">
        <v>50</v>
      </c>
      <c r="C407" s="1" t="s">
        <v>273</v>
      </c>
      <c r="D407" s="1">
        <f t="shared" si="18"/>
        <v>1</v>
      </c>
      <c r="E407" s="1" t="s">
        <v>2815</v>
      </c>
      <c r="F407" s="1" t="s">
        <v>4175</v>
      </c>
      <c r="G407" s="6" t="s">
        <v>12527</v>
      </c>
      <c r="H407" s="1" t="s">
        <v>584</v>
      </c>
      <c r="I407" s="1" t="s">
        <v>11866</v>
      </c>
      <c r="J407" s="1" t="s">
        <v>11872</v>
      </c>
      <c r="K407" s="1" t="str">
        <f t="shared" si="19"/>
        <v>2005</v>
      </c>
      <c r="L407" s="1">
        <f t="shared" si="20"/>
        <v>27</v>
      </c>
      <c r="M407" s="1" t="s">
        <v>79</v>
      </c>
      <c r="N407" t="s">
        <v>53</v>
      </c>
      <c r="O407" s="1" t="s">
        <v>61</v>
      </c>
      <c r="P407" s="1"/>
      <c r="Q407" s="1"/>
      <c r="R407" s="1"/>
      <c r="S407" s="1"/>
      <c r="T407" s="1">
        <v>2</v>
      </c>
      <c r="U407" s="1"/>
    </row>
    <row r="408" spans="1:21">
      <c r="A408" s="1" t="s">
        <v>50</v>
      </c>
      <c r="B408" s="1"/>
      <c r="C408" s="1"/>
      <c r="D408" s="1">
        <f t="shared" si="18"/>
        <v>0</v>
      </c>
      <c r="E408" s="1" t="s">
        <v>3336</v>
      </c>
      <c r="F408" s="1" t="s">
        <v>12011</v>
      </c>
      <c r="G408" s="6" t="s">
        <v>12527</v>
      </c>
      <c r="H408" s="1" t="s">
        <v>484</v>
      </c>
      <c r="I408" s="1" t="s">
        <v>1685</v>
      </c>
      <c r="J408" s="1" t="s">
        <v>6244</v>
      </c>
      <c r="K408" s="1" t="str">
        <f t="shared" si="19"/>
        <v>2005</v>
      </c>
      <c r="L408" s="1">
        <f t="shared" si="20"/>
        <v>38</v>
      </c>
      <c r="M408" s="1" t="s">
        <v>60</v>
      </c>
      <c r="N408" t="s">
        <v>53</v>
      </c>
      <c r="O408" s="1" t="s">
        <v>61</v>
      </c>
      <c r="P408" s="1"/>
      <c r="Q408" s="1"/>
      <c r="R408" s="1"/>
      <c r="S408" s="1" t="s">
        <v>114</v>
      </c>
      <c r="T408" s="1">
        <v>1</v>
      </c>
      <c r="U408" s="1"/>
    </row>
    <row r="409" spans="1:21">
      <c r="A409" s="1" t="s">
        <v>53</v>
      </c>
      <c r="B409" s="1"/>
      <c r="C409" s="1"/>
      <c r="D409" s="1">
        <f t="shared" si="18"/>
        <v>0</v>
      </c>
      <c r="E409" s="1" t="s">
        <v>3378</v>
      </c>
      <c r="F409" s="1" t="s">
        <v>1454</v>
      </c>
      <c r="G409" s="6" t="s">
        <v>12527</v>
      </c>
      <c r="H409" s="1" t="s">
        <v>344</v>
      </c>
      <c r="I409" s="1" t="s">
        <v>968</v>
      </c>
      <c r="J409" s="1" t="s">
        <v>8604</v>
      </c>
      <c r="K409" s="1" t="str">
        <f t="shared" si="19"/>
        <v>2005</v>
      </c>
      <c r="L409" s="1">
        <f t="shared" si="20"/>
        <v>11</v>
      </c>
      <c r="M409" s="1" t="s">
        <v>60</v>
      </c>
      <c r="N409" t="s">
        <v>53</v>
      </c>
      <c r="O409" s="1" t="s">
        <v>61</v>
      </c>
      <c r="P409" s="1"/>
      <c r="Q409" s="1"/>
      <c r="R409" s="1"/>
      <c r="S409" s="1" t="s">
        <v>65</v>
      </c>
      <c r="T409" s="1">
        <v>2</v>
      </c>
      <c r="U409" s="1"/>
    </row>
    <row r="410" spans="1:21">
      <c r="A410" s="1" t="s">
        <v>55</v>
      </c>
      <c r="B410" s="1" t="s">
        <v>55</v>
      </c>
      <c r="C410" s="1" t="s">
        <v>273</v>
      </c>
      <c r="D410" s="1">
        <f t="shared" si="18"/>
        <v>4</v>
      </c>
      <c r="E410" s="1" t="s">
        <v>2947</v>
      </c>
      <c r="F410" s="1" t="s">
        <v>10404</v>
      </c>
      <c r="G410" s="6" t="s">
        <v>12527</v>
      </c>
      <c r="H410" s="1" t="s">
        <v>78</v>
      </c>
      <c r="I410" s="1" t="s">
        <v>801</v>
      </c>
      <c r="J410" s="1" t="s">
        <v>1899</v>
      </c>
      <c r="K410" s="1" t="str">
        <f t="shared" si="19"/>
        <v>2005</v>
      </c>
      <c r="L410" s="1">
        <f t="shared" si="20"/>
        <v>19</v>
      </c>
      <c r="M410" s="1" t="s">
        <v>79</v>
      </c>
      <c r="N410" t="s">
        <v>53</v>
      </c>
      <c r="O410" s="1" t="s">
        <v>61</v>
      </c>
      <c r="P410" s="1"/>
      <c r="Q410" s="1"/>
      <c r="R410" s="1"/>
      <c r="S410" s="1" t="s">
        <v>9904</v>
      </c>
      <c r="T410" s="1">
        <v>1</v>
      </c>
      <c r="U410" s="1"/>
    </row>
    <row r="411" spans="1:21">
      <c r="A411" s="1" t="s">
        <v>49</v>
      </c>
      <c r="B411" s="1"/>
      <c r="C411" s="1"/>
      <c r="D411" s="1">
        <f t="shared" si="18"/>
        <v>0</v>
      </c>
      <c r="E411" s="1" t="s">
        <v>4239</v>
      </c>
      <c r="F411" s="1" t="s">
        <v>4238</v>
      </c>
      <c r="G411" s="6" t="s">
        <v>12527</v>
      </c>
      <c r="H411" s="1" t="s">
        <v>78</v>
      </c>
      <c r="I411" s="1" t="s">
        <v>4232</v>
      </c>
      <c r="J411" s="1" t="s">
        <v>1899</v>
      </c>
      <c r="K411" s="1" t="str">
        <f t="shared" si="19"/>
        <v>2005</v>
      </c>
      <c r="L411" s="1">
        <f t="shared" si="20"/>
        <v>17</v>
      </c>
      <c r="M411" s="1" t="s">
        <v>60</v>
      </c>
      <c r="O411" s="1" t="s">
        <v>61</v>
      </c>
      <c r="P411" s="1"/>
      <c r="Q411" s="1"/>
      <c r="R411" s="1"/>
      <c r="S411" s="1" t="s">
        <v>83</v>
      </c>
      <c r="T411" s="1">
        <v>2</v>
      </c>
      <c r="U411" s="1"/>
    </row>
    <row r="412" spans="1:21">
      <c r="A412" s="1" t="s">
        <v>50</v>
      </c>
      <c r="B412" s="1" t="s">
        <v>53</v>
      </c>
      <c r="C412" s="1" t="s">
        <v>273</v>
      </c>
      <c r="D412" s="1">
        <f t="shared" si="18"/>
        <v>2</v>
      </c>
      <c r="E412" s="1" t="s">
        <v>7272</v>
      </c>
      <c r="F412" s="1" t="s">
        <v>7271</v>
      </c>
      <c r="G412" s="6" t="s">
        <v>12527</v>
      </c>
      <c r="H412" s="1" t="s">
        <v>301</v>
      </c>
      <c r="I412" s="1" t="s">
        <v>5582</v>
      </c>
      <c r="J412" s="1" t="s">
        <v>7273</v>
      </c>
      <c r="K412" s="1" t="str">
        <f t="shared" si="19"/>
        <v>2005</v>
      </c>
      <c r="L412" s="1">
        <f t="shared" si="20"/>
        <v>43</v>
      </c>
      <c r="M412" s="1" t="s">
        <v>60</v>
      </c>
      <c r="O412" s="1" t="s">
        <v>61</v>
      </c>
      <c r="P412" s="1"/>
      <c r="Q412" s="1"/>
      <c r="R412" s="1"/>
      <c r="S412" s="1" t="s">
        <v>235</v>
      </c>
      <c r="T412" s="1">
        <v>2</v>
      </c>
      <c r="U412" s="1" t="s">
        <v>55</v>
      </c>
    </row>
    <row r="413" spans="1:21">
      <c r="A413" s="1" t="s">
        <v>54</v>
      </c>
      <c r="B413" s="1" t="s">
        <v>2554</v>
      </c>
      <c r="C413" s="1" t="s">
        <v>273</v>
      </c>
      <c r="D413" s="1">
        <f t="shared" si="18"/>
        <v>2.1</v>
      </c>
      <c r="E413" s="1" t="s">
        <v>2617</v>
      </c>
      <c r="F413" s="1" t="s">
        <v>7353</v>
      </c>
      <c r="G413" s="6" t="s">
        <v>12525</v>
      </c>
      <c r="H413" s="1" t="s">
        <v>120</v>
      </c>
      <c r="I413" s="1" t="s">
        <v>7354</v>
      </c>
      <c r="J413" s="1" t="s">
        <v>6744</v>
      </c>
      <c r="K413" s="1" t="str">
        <f t="shared" si="19"/>
        <v>2005</v>
      </c>
      <c r="L413" s="1">
        <f t="shared" si="20"/>
        <v>36</v>
      </c>
      <c r="M413" s="1" t="s">
        <v>60</v>
      </c>
      <c r="O413" s="1" t="s">
        <v>61</v>
      </c>
      <c r="P413" s="1"/>
      <c r="Q413" s="1"/>
      <c r="R413" s="1"/>
      <c r="S413" s="1" t="s">
        <v>5131</v>
      </c>
      <c r="T413" s="1">
        <v>1</v>
      </c>
      <c r="U413" s="1"/>
    </row>
    <row r="414" spans="1:21">
      <c r="A414" s="1" t="s">
        <v>55</v>
      </c>
      <c r="B414" s="1" t="s">
        <v>50</v>
      </c>
      <c r="C414" s="1"/>
      <c r="D414" s="1">
        <f t="shared" si="18"/>
        <v>0</v>
      </c>
      <c r="E414" s="1" t="s">
        <v>8603</v>
      </c>
      <c r="F414" s="1" t="s">
        <v>8602</v>
      </c>
      <c r="G414" s="6" t="s">
        <v>12527</v>
      </c>
      <c r="H414" s="1" t="s">
        <v>555</v>
      </c>
      <c r="I414" s="1" t="s">
        <v>2690</v>
      </c>
      <c r="J414" s="1" t="s">
        <v>8604</v>
      </c>
      <c r="K414" s="1" t="str">
        <f t="shared" si="19"/>
        <v>2005</v>
      </c>
      <c r="L414" s="1">
        <f t="shared" si="20"/>
        <v>30</v>
      </c>
      <c r="M414" s="1" t="s">
        <v>60</v>
      </c>
      <c r="O414" s="1" t="s">
        <v>61</v>
      </c>
      <c r="P414" s="1"/>
      <c r="Q414" s="1"/>
      <c r="R414" s="1"/>
      <c r="S414" s="1" t="s">
        <v>8408</v>
      </c>
      <c r="T414" s="1">
        <v>2</v>
      </c>
      <c r="U414" s="1"/>
    </row>
    <row r="415" spans="1:21">
      <c r="A415" s="1" t="s">
        <v>53</v>
      </c>
      <c r="B415" s="1" t="s">
        <v>4027</v>
      </c>
      <c r="C415" s="1" t="s">
        <v>500</v>
      </c>
      <c r="D415" s="1">
        <f t="shared" si="18"/>
        <v>0.88</v>
      </c>
      <c r="E415" s="1" t="s">
        <v>10044</v>
      </c>
      <c r="F415" s="1" t="s">
        <v>10045</v>
      </c>
      <c r="G415" s="6" t="s">
        <v>12527</v>
      </c>
      <c r="H415" s="1" t="s">
        <v>130</v>
      </c>
      <c r="I415" s="1" t="s">
        <v>9733</v>
      </c>
      <c r="J415" s="1" t="s">
        <v>10046</v>
      </c>
      <c r="K415" s="1" t="str">
        <f t="shared" si="19"/>
        <v>2005</v>
      </c>
      <c r="L415" s="1">
        <f t="shared" si="20"/>
        <v>5</v>
      </c>
      <c r="M415" s="1" t="s">
        <v>60</v>
      </c>
      <c r="O415" s="1" t="s">
        <v>102</v>
      </c>
      <c r="P415" s="1"/>
      <c r="Q415" s="1"/>
      <c r="R415" s="1"/>
      <c r="S415" s="1" t="s">
        <v>65</v>
      </c>
      <c r="T415" s="1">
        <v>2</v>
      </c>
      <c r="U415" s="1"/>
    </row>
    <row r="416" spans="1:21">
      <c r="A416" s="1" t="s">
        <v>55</v>
      </c>
      <c r="B416" s="1"/>
      <c r="C416" s="1"/>
      <c r="D416" s="1">
        <f t="shared" si="18"/>
        <v>0</v>
      </c>
      <c r="E416" s="1" t="s">
        <v>4386</v>
      </c>
      <c r="F416" s="1" t="s">
        <v>4385</v>
      </c>
      <c r="G416" s="6" t="s">
        <v>12527</v>
      </c>
      <c r="H416" s="1" t="s">
        <v>282</v>
      </c>
      <c r="I416" s="1" t="s">
        <v>1015</v>
      </c>
      <c r="J416" s="1" t="s">
        <v>4387</v>
      </c>
      <c r="K416" s="1" t="str">
        <f t="shared" si="19"/>
        <v>2006</v>
      </c>
      <c r="L416" s="1">
        <f t="shared" si="20"/>
        <v>31</v>
      </c>
      <c r="M416" s="1" t="s">
        <v>79</v>
      </c>
      <c r="N416" t="s">
        <v>50</v>
      </c>
      <c r="O416" s="1" t="s">
        <v>102</v>
      </c>
      <c r="P416" s="1"/>
      <c r="Q416" s="1"/>
      <c r="R416" s="1"/>
      <c r="S416" s="1" t="s">
        <v>1964</v>
      </c>
      <c r="T416" s="1">
        <v>1</v>
      </c>
      <c r="U416" s="1"/>
    </row>
    <row r="417" spans="1:21">
      <c r="A417" s="1" t="s">
        <v>54</v>
      </c>
      <c r="B417" s="1"/>
      <c r="C417" s="1"/>
      <c r="D417" s="1">
        <f t="shared" si="18"/>
        <v>0</v>
      </c>
      <c r="E417" s="1" t="s">
        <v>4550</v>
      </c>
      <c r="F417" s="1" t="s">
        <v>4551</v>
      </c>
      <c r="G417" s="6" t="s">
        <v>12527</v>
      </c>
      <c r="H417" s="1" t="s">
        <v>310</v>
      </c>
      <c r="I417" s="1" t="s">
        <v>4538</v>
      </c>
      <c r="J417" s="1" t="s">
        <v>4553</v>
      </c>
      <c r="K417" s="1" t="str">
        <f t="shared" si="19"/>
        <v>2006</v>
      </c>
      <c r="L417" s="1">
        <f t="shared" si="20"/>
        <v>35</v>
      </c>
      <c r="M417" s="1" t="s">
        <v>79</v>
      </c>
      <c r="N417" t="s">
        <v>50</v>
      </c>
      <c r="O417" s="1" t="s">
        <v>61</v>
      </c>
      <c r="P417" s="1"/>
      <c r="Q417" s="1"/>
      <c r="R417" s="1"/>
      <c r="S417" s="1" t="s">
        <v>4552</v>
      </c>
      <c r="T417" s="1">
        <v>1</v>
      </c>
      <c r="U417" s="1"/>
    </row>
    <row r="418" spans="1:21">
      <c r="A418" s="1" t="s">
        <v>50</v>
      </c>
      <c r="B418" s="1" t="s">
        <v>4098</v>
      </c>
      <c r="C418" s="1" t="s">
        <v>273</v>
      </c>
      <c r="D418" s="1">
        <f t="shared" si="18"/>
        <v>4.5</v>
      </c>
      <c r="E418" s="1" t="s">
        <v>5316</v>
      </c>
      <c r="F418" s="1" t="s">
        <v>5627</v>
      </c>
      <c r="G418" s="6" t="s">
        <v>12527</v>
      </c>
      <c r="H418" s="1" t="s">
        <v>120</v>
      </c>
      <c r="I418" s="1" t="s">
        <v>408</v>
      </c>
      <c r="J418" s="1" t="s">
        <v>5628</v>
      </c>
      <c r="K418" s="1" t="str">
        <f t="shared" si="19"/>
        <v>2006</v>
      </c>
      <c r="L418" s="1">
        <f t="shared" si="20"/>
        <v>36</v>
      </c>
      <c r="M418" s="1" t="s">
        <v>79</v>
      </c>
      <c r="N418" t="s">
        <v>50</v>
      </c>
      <c r="O418" s="1" t="s">
        <v>61</v>
      </c>
      <c r="P418" s="1"/>
      <c r="Q418" s="1"/>
      <c r="R418" s="1"/>
      <c r="S418" s="1" t="s">
        <v>92</v>
      </c>
      <c r="T418" s="1">
        <v>2</v>
      </c>
      <c r="U418" s="1"/>
    </row>
    <row r="419" spans="1:21">
      <c r="A419" s="1" t="s">
        <v>54</v>
      </c>
      <c r="B419" s="1" t="s">
        <v>99</v>
      </c>
      <c r="C419" s="1" t="s">
        <v>273</v>
      </c>
      <c r="D419" s="1">
        <f t="shared" si="18"/>
        <v>6</v>
      </c>
      <c r="E419" s="1" t="s">
        <v>7517</v>
      </c>
      <c r="F419" s="1" t="s">
        <v>7516</v>
      </c>
      <c r="G419" s="6" t="s">
        <v>12525</v>
      </c>
      <c r="H419" s="1" t="s">
        <v>301</v>
      </c>
      <c r="I419" s="1" t="s">
        <v>165</v>
      </c>
      <c r="J419" s="1" t="s">
        <v>7518</v>
      </c>
      <c r="K419" s="1" t="str">
        <f t="shared" si="19"/>
        <v>2006</v>
      </c>
      <c r="L419" s="1">
        <f t="shared" si="20"/>
        <v>39</v>
      </c>
      <c r="M419" s="1" t="s">
        <v>60</v>
      </c>
      <c r="N419" t="s">
        <v>50</v>
      </c>
      <c r="O419" s="1" t="s">
        <v>205</v>
      </c>
      <c r="P419" s="1" t="s">
        <v>135</v>
      </c>
      <c r="Q419" s="1" t="s">
        <v>308</v>
      </c>
      <c r="R419" s="1" t="s">
        <v>1205</v>
      </c>
      <c r="S419" s="1" t="s">
        <v>3261</v>
      </c>
      <c r="T419" s="1">
        <v>1</v>
      </c>
      <c r="U419" s="1" t="s">
        <v>55</v>
      </c>
    </row>
    <row r="420" spans="1:21">
      <c r="A420" s="1" t="s">
        <v>55</v>
      </c>
      <c r="B420" s="1" t="s">
        <v>6899</v>
      </c>
      <c r="C420" s="1" t="s">
        <v>273</v>
      </c>
      <c r="D420" s="1">
        <f t="shared" si="18"/>
        <v>2.2000000000000002</v>
      </c>
      <c r="E420" s="1" t="s">
        <v>8897</v>
      </c>
      <c r="F420" s="1" t="s">
        <v>8896</v>
      </c>
      <c r="G420" s="6" t="s">
        <v>12525</v>
      </c>
      <c r="H420" s="1" t="s">
        <v>134</v>
      </c>
      <c r="I420" s="1" t="s">
        <v>8134</v>
      </c>
      <c r="J420" s="1" t="s">
        <v>8899</v>
      </c>
      <c r="K420" s="1" t="str">
        <f t="shared" si="19"/>
        <v>2006</v>
      </c>
      <c r="L420" s="1">
        <f t="shared" si="20"/>
        <v>13</v>
      </c>
      <c r="M420" s="1" t="s">
        <v>60</v>
      </c>
      <c r="N420" t="s">
        <v>50</v>
      </c>
      <c r="O420" s="1" t="s">
        <v>61</v>
      </c>
      <c r="P420" s="1" t="s">
        <v>449</v>
      </c>
      <c r="Q420" s="1" t="s">
        <v>256</v>
      </c>
      <c r="R420" s="1" t="s">
        <v>2334</v>
      </c>
      <c r="S420" s="1" t="s">
        <v>8898</v>
      </c>
      <c r="T420" s="1">
        <v>2</v>
      </c>
      <c r="U420" s="1"/>
    </row>
    <row r="421" spans="1:21">
      <c r="A421" s="1" t="s">
        <v>49</v>
      </c>
      <c r="B421" s="1" t="s">
        <v>2554</v>
      </c>
      <c r="C421" s="1" t="s">
        <v>382</v>
      </c>
      <c r="D421" s="1">
        <f t="shared" si="18"/>
        <v>1.47</v>
      </c>
      <c r="E421" s="1" t="s">
        <v>9543</v>
      </c>
      <c r="F421" s="1" t="s">
        <v>9542</v>
      </c>
      <c r="G421" s="6" t="s">
        <v>12527</v>
      </c>
      <c r="H421" s="1" t="s">
        <v>233</v>
      </c>
      <c r="I421" s="1" t="s">
        <v>9544</v>
      </c>
      <c r="J421" s="1" t="s">
        <v>9545</v>
      </c>
      <c r="K421" s="1" t="str">
        <f t="shared" si="19"/>
        <v>2006</v>
      </c>
      <c r="L421" s="1">
        <f t="shared" si="20"/>
        <v>42</v>
      </c>
      <c r="M421" s="1" t="s">
        <v>79</v>
      </c>
      <c r="N421" t="s">
        <v>50</v>
      </c>
      <c r="O421" s="1" t="s">
        <v>61</v>
      </c>
      <c r="P421" s="1"/>
      <c r="Q421" s="1"/>
      <c r="R421" s="1"/>
      <c r="S421" s="1" t="s">
        <v>2566</v>
      </c>
      <c r="T421" s="1">
        <v>1</v>
      </c>
      <c r="U421" s="1"/>
    </row>
    <row r="422" spans="1:21">
      <c r="A422" s="1" t="s">
        <v>50</v>
      </c>
      <c r="B422" s="1" t="s">
        <v>4133</v>
      </c>
      <c r="C422" s="1" t="s">
        <v>500</v>
      </c>
      <c r="D422" s="1">
        <f t="shared" si="18"/>
        <v>1.04</v>
      </c>
      <c r="E422" s="1" t="s">
        <v>9796</v>
      </c>
      <c r="F422" s="1" t="s">
        <v>9795</v>
      </c>
      <c r="G422" s="6" t="s">
        <v>12527</v>
      </c>
      <c r="H422" s="1" t="s">
        <v>324</v>
      </c>
      <c r="I422" s="1" t="s">
        <v>9594</v>
      </c>
      <c r="J422" s="1" t="s">
        <v>9797</v>
      </c>
      <c r="K422" s="1" t="str">
        <f t="shared" si="19"/>
        <v>2006</v>
      </c>
      <c r="L422" s="1">
        <f t="shared" si="20"/>
        <v>6</v>
      </c>
      <c r="M422" s="1" t="s">
        <v>79</v>
      </c>
      <c r="N422" t="s">
        <v>50</v>
      </c>
      <c r="O422" s="1" t="s">
        <v>61</v>
      </c>
      <c r="P422" s="1"/>
      <c r="Q422" s="1"/>
      <c r="R422" s="1"/>
      <c r="S422" s="1" t="s">
        <v>65</v>
      </c>
      <c r="T422" s="1">
        <v>1</v>
      </c>
      <c r="U422" s="1"/>
    </row>
    <row r="423" spans="1:21">
      <c r="A423" s="1" t="s">
        <v>53</v>
      </c>
      <c r="B423" s="1" t="s">
        <v>50</v>
      </c>
      <c r="C423" s="1" t="s">
        <v>273</v>
      </c>
      <c r="D423" s="1">
        <f t="shared" si="18"/>
        <v>1</v>
      </c>
      <c r="E423" s="1" t="s">
        <v>2172</v>
      </c>
      <c r="F423" s="1" t="s">
        <v>8855</v>
      </c>
      <c r="G423" s="6" t="s">
        <v>12527</v>
      </c>
      <c r="H423" s="1" t="s">
        <v>721</v>
      </c>
      <c r="I423" s="1" t="s">
        <v>8856</v>
      </c>
      <c r="J423" s="1" t="s">
        <v>11382</v>
      </c>
      <c r="K423" s="1" t="str">
        <f t="shared" si="19"/>
        <v>2006</v>
      </c>
      <c r="L423" s="1">
        <f t="shared" si="20"/>
        <v>43</v>
      </c>
      <c r="M423" s="1" t="s">
        <v>79</v>
      </c>
      <c r="N423" t="s">
        <v>50</v>
      </c>
      <c r="O423" s="1" t="s">
        <v>4197</v>
      </c>
      <c r="P423" s="1"/>
      <c r="Q423" s="1"/>
      <c r="R423" s="1"/>
      <c r="S423" s="1"/>
      <c r="T423" s="1">
        <v>2</v>
      </c>
      <c r="U423" s="1"/>
    </row>
    <row r="424" spans="1:21">
      <c r="A424" s="1" t="s">
        <v>49</v>
      </c>
      <c r="B424" s="1"/>
      <c r="C424" s="1"/>
      <c r="D424" s="1">
        <f t="shared" si="18"/>
        <v>0</v>
      </c>
      <c r="E424" s="1" t="s">
        <v>365</v>
      </c>
      <c r="F424" s="1" t="s">
        <v>363</v>
      </c>
      <c r="G424" s="6" t="s">
        <v>12527</v>
      </c>
      <c r="H424" s="1" t="s">
        <v>367</v>
      </c>
      <c r="I424" s="1" t="s">
        <v>368</v>
      </c>
      <c r="J424" s="1" t="s">
        <v>370</v>
      </c>
      <c r="K424" s="1" t="str">
        <f t="shared" si="19"/>
        <v>2006</v>
      </c>
      <c r="L424" s="1">
        <f t="shared" si="20"/>
        <v>14</v>
      </c>
      <c r="M424" s="1" t="s">
        <v>60</v>
      </c>
      <c r="N424" t="s">
        <v>53</v>
      </c>
      <c r="O424" s="1" t="s">
        <v>102</v>
      </c>
      <c r="P424" s="1" t="s">
        <v>213</v>
      </c>
      <c r="Q424" s="1" t="s">
        <v>282</v>
      </c>
      <c r="R424" s="1" t="s">
        <v>369</v>
      </c>
      <c r="S424" s="1" t="s">
        <v>114</v>
      </c>
      <c r="T424" s="1">
        <v>2</v>
      </c>
      <c r="U424" s="1"/>
    </row>
    <row r="425" spans="1:21">
      <c r="A425" s="1" t="s">
        <v>55</v>
      </c>
      <c r="B425" s="1"/>
      <c r="C425" s="1"/>
      <c r="D425" s="1">
        <f t="shared" si="18"/>
        <v>0</v>
      </c>
      <c r="E425" s="1" t="s">
        <v>2077</v>
      </c>
      <c r="F425" s="1" t="s">
        <v>2076</v>
      </c>
      <c r="G425" s="6" t="s">
        <v>12527</v>
      </c>
      <c r="H425" s="1" t="s">
        <v>464</v>
      </c>
      <c r="I425" s="1" t="s">
        <v>679</v>
      </c>
      <c r="J425" s="1" t="s">
        <v>2079</v>
      </c>
      <c r="K425" s="1" t="str">
        <f t="shared" si="19"/>
        <v>2006</v>
      </c>
      <c r="L425" s="1">
        <f t="shared" si="20"/>
        <v>18</v>
      </c>
      <c r="M425" s="1" t="s">
        <v>79</v>
      </c>
      <c r="N425" t="s">
        <v>53</v>
      </c>
      <c r="O425" s="1" t="s">
        <v>102</v>
      </c>
      <c r="P425" s="1"/>
      <c r="Q425" s="1"/>
      <c r="R425" s="1" t="s">
        <v>805</v>
      </c>
      <c r="S425" s="1" t="s">
        <v>2078</v>
      </c>
      <c r="T425" s="1">
        <v>2</v>
      </c>
      <c r="U425" s="1"/>
    </row>
    <row r="426" spans="1:21">
      <c r="A426" s="1" t="s">
        <v>54</v>
      </c>
      <c r="B426" s="1"/>
      <c r="C426" s="1"/>
      <c r="D426" s="1">
        <f t="shared" si="18"/>
        <v>0</v>
      </c>
      <c r="E426" s="1" t="s">
        <v>2480</v>
      </c>
      <c r="F426" s="1" t="s">
        <v>2479</v>
      </c>
      <c r="G426" s="6" t="s">
        <v>12527</v>
      </c>
      <c r="H426" s="1" t="s">
        <v>678</v>
      </c>
      <c r="I426" s="1" t="s">
        <v>1190</v>
      </c>
      <c r="J426" s="1" t="s">
        <v>2481</v>
      </c>
      <c r="K426" s="1" t="str">
        <f t="shared" si="19"/>
        <v>2006</v>
      </c>
      <c r="L426" s="1">
        <f t="shared" si="20"/>
        <v>21</v>
      </c>
      <c r="M426" s="1" t="s">
        <v>60</v>
      </c>
      <c r="N426" t="s">
        <v>53</v>
      </c>
      <c r="O426" s="1" t="s">
        <v>61</v>
      </c>
      <c r="P426" s="1"/>
      <c r="Q426" s="1"/>
      <c r="R426" s="1" t="s">
        <v>805</v>
      </c>
      <c r="S426" s="1" t="s">
        <v>105</v>
      </c>
      <c r="T426" s="1">
        <v>2</v>
      </c>
      <c r="U426" s="1"/>
    </row>
    <row r="427" spans="1:21">
      <c r="A427" s="1" t="s">
        <v>49</v>
      </c>
      <c r="B427" s="1" t="s">
        <v>4027</v>
      </c>
      <c r="C427" s="1" t="s">
        <v>273</v>
      </c>
      <c r="D427" s="1">
        <f t="shared" si="18"/>
        <v>1.1000000000000001</v>
      </c>
      <c r="E427" s="1" t="s">
        <v>4084</v>
      </c>
      <c r="F427" s="1" t="s">
        <v>4083</v>
      </c>
      <c r="G427" s="6" t="s">
        <v>12527</v>
      </c>
      <c r="H427" s="1" t="s">
        <v>118</v>
      </c>
      <c r="I427" s="1" t="s">
        <v>4071</v>
      </c>
      <c r="J427" s="1" t="s">
        <v>4086</v>
      </c>
      <c r="K427" s="1" t="str">
        <f t="shared" si="19"/>
        <v>2006</v>
      </c>
      <c r="L427" s="1">
        <f t="shared" si="20"/>
        <v>15</v>
      </c>
      <c r="M427" s="1" t="s">
        <v>60</v>
      </c>
      <c r="N427" t="s">
        <v>53</v>
      </c>
      <c r="O427" s="1" t="s">
        <v>61</v>
      </c>
      <c r="P427" s="1"/>
      <c r="Q427" s="1"/>
      <c r="R427" s="1"/>
      <c r="S427" s="1" t="s">
        <v>4085</v>
      </c>
      <c r="T427" s="1">
        <v>2</v>
      </c>
      <c r="U427" s="1"/>
    </row>
    <row r="428" spans="1:21">
      <c r="A428" s="1" t="s">
        <v>54</v>
      </c>
      <c r="B428" s="1" t="s">
        <v>2620</v>
      </c>
      <c r="C428" s="1" t="s">
        <v>273</v>
      </c>
      <c r="D428" s="1">
        <f t="shared" si="18"/>
        <v>2.5</v>
      </c>
      <c r="E428" s="1" t="s">
        <v>4109</v>
      </c>
      <c r="F428" s="1" t="s">
        <v>4108</v>
      </c>
      <c r="G428" s="6" t="s">
        <v>12527</v>
      </c>
      <c r="H428" s="1" t="s">
        <v>263</v>
      </c>
      <c r="I428" s="1" t="s">
        <v>4106</v>
      </c>
      <c r="J428" s="1" t="s">
        <v>4110</v>
      </c>
      <c r="K428" s="1" t="str">
        <f t="shared" si="19"/>
        <v>2006</v>
      </c>
      <c r="L428" s="1">
        <f t="shared" si="20"/>
        <v>8</v>
      </c>
      <c r="M428" s="1" t="s">
        <v>60</v>
      </c>
      <c r="N428" t="s">
        <v>53</v>
      </c>
      <c r="O428" s="1" t="s">
        <v>61</v>
      </c>
      <c r="P428" s="1"/>
      <c r="Q428" s="1"/>
      <c r="R428" s="1"/>
      <c r="S428" s="1" t="s">
        <v>65</v>
      </c>
      <c r="T428" s="1">
        <v>2</v>
      </c>
      <c r="U428" s="1"/>
    </row>
    <row r="429" spans="1:21">
      <c r="A429" s="1" t="s">
        <v>55</v>
      </c>
      <c r="B429" s="1" t="s">
        <v>55</v>
      </c>
      <c r="C429" s="1"/>
      <c r="D429" s="1">
        <f t="shared" si="18"/>
        <v>0</v>
      </c>
      <c r="E429" s="1" t="s">
        <v>4545</v>
      </c>
      <c r="F429" s="1" t="s">
        <v>4544</v>
      </c>
      <c r="G429" s="6" t="s">
        <v>12527</v>
      </c>
      <c r="H429" s="1" t="s">
        <v>134</v>
      </c>
      <c r="I429" s="1" t="s">
        <v>4538</v>
      </c>
      <c r="J429" s="1" t="s">
        <v>4387</v>
      </c>
      <c r="K429" s="1" t="str">
        <f t="shared" si="19"/>
        <v>2006</v>
      </c>
      <c r="L429" s="1">
        <f t="shared" si="20"/>
        <v>17</v>
      </c>
      <c r="M429" s="1" t="s">
        <v>60</v>
      </c>
      <c r="N429" t="s">
        <v>53</v>
      </c>
      <c r="O429" s="1" t="s">
        <v>61</v>
      </c>
      <c r="P429" s="1"/>
      <c r="Q429" s="1"/>
      <c r="R429" s="1"/>
      <c r="S429" s="1" t="s">
        <v>557</v>
      </c>
      <c r="T429" s="1">
        <v>2</v>
      </c>
      <c r="U429" s="1"/>
    </row>
    <row r="430" spans="1:21">
      <c r="A430" s="1" t="s">
        <v>50</v>
      </c>
      <c r="B430" s="1"/>
      <c r="C430" s="1"/>
      <c r="D430" s="1">
        <f t="shared" si="18"/>
        <v>0</v>
      </c>
      <c r="E430" s="1" t="s">
        <v>4647</v>
      </c>
      <c r="F430" s="1" t="s">
        <v>4648</v>
      </c>
      <c r="G430" s="6" t="s">
        <v>12527</v>
      </c>
      <c r="H430" s="1" t="s">
        <v>448</v>
      </c>
      <c r="I430" s="1" t="s">
        <v>4649</v>
      </c>
      <c r="J430" s="1" t="s">
        <v>4650</v>
      </c>
      <c r="K430" s="1" t="str">
        <f t="shared" si="19"/>
        <v>2006</v>
      </c>
      <c r="L430" s="1">
        <f t="shared" si="20"/>
        <v>22</v>
      </c>
      <c r="M430" s="1" t="s">
        <v>79</v>
      </c>
      <c r="N430" t="s">
        <v>53</v>
      </c>
      <c r="O430" s="1" t="s">
        <v>61</v>
      </c>
      <c r="P430" s="1"/>
      <c r="Q430" s="1"/>
      <c r="R430" s="1"/>
      <c r="S430" s="1"/>
      <c r="T430" s="1">
        <v>2</v>
      </c>
      <c r="U430" s="1"/>
    </row>
    <row r="431" spans="1:21">
      <c r="A431" s="1" t="s">
        <v>54</v>
      </c>
      <c r="B431" s="1" t="s">
        <v>148</v>
      </c>
      <c r="C431" s="1" t="s">
        <v>273</v>
      </c>
      <c r="D431" s="1">
        <f t="shared" si="18"/>
        <v>1.5</v>
      </c>
      <c r="E431" s="1" t="s">
        <v>5653</v>
      </c>
      <c r="F431" s="1" t="s">
        <v>5652</v>
      </c>
      <c r="G431" s="6" t="s">
        <v>12527</v>
      </c>
      <c r="H431" s="1" t="s">
        <v>233</v>
      </c>
      <c r="I431" s="1" t="s">
        <v>5651</v>
      </c>
      <c r="J431" s="1" t="s">
        <v>5654</v>
      </c>
      <c r="K431" s="1" t="str">
        <f t="shared" si="19"/>
        <v>2006</v>
      </c>
      <c r="L431" s="1">
        <f t="shared" si="20"/>
        <v>39</v>
      </c>
      <c r="M431" s="1" t="s">
        <v>60</v>
      </c>
      <c r="N431" t="s">
        <v>53</v>
      </c>
      <c r="O431" s="1" t="s">
        <v>61</v>
      </c>
      <c r="P431" s="1"/>
      <c r="Q431" s="1"/>
      <c r="R431" s="1"/>
      <c r="S431" s="1" t="s">
        <v>940</v>
      </c>
      <c r="T431" s="1">
        <v>1</v>
      </c>
      <c r="U431" s="1"/>
    </row>
    <row r="432" spans="1:21">
      <c r="A432" s="1" t="s">
        <v>49</v>
      </c>
      <c r="B432" s="1"/>
      <c r="C432" s="1"/>
      <c r="D432" s="1">
        <f t="shared" si="18"/>
        <v>0</v>
      </c>
      <c r="E432" s="1" t="s">
        <v>5994</v>
      </c>
      <c r="F432" s="1" t="s">
        <v>488</v>
      </c>
      <c r="G432" s="6" t="s">
        <v>12527</v>
      </c>
      <c r="H432" s="1" t="s">
        <v>344</v>
      </c>
      <c r="I432" s="1" t="s">
        <v>5991</v>
      </c>
      <c r="J432" s="1" t="s">
        <v>2079</v>
      </c>
      <c r="K432" s="1" t="str">
        <f t="shared" si="19"/>
        <v>2006</v>
      </c>
      <c r="L432" s="1">
        <f t="shared" si="20"/>
        <v>10</v>
      </c>
      <c r="M432" s="1" t="s">
        <v>60</v>
      </c>
      <c r="N432" t="s">
        <v>53</v>
      </c>
      <c r="O432" s="1" t="s">
        <v>61</v>
      </c>
      <c r="P432" s="1"/>
      <c r="Q432" s="1"/>
      <c r="R432" s="1" t="s">
        <v>805</v>
      </c>
      <c r="S432" s="1" t="s">
        <v>235</v>
      </c>
      <c r="T432" s="1">
        <v>2</v>
      </c>
      <c r="U432" s="1"/>
    </row>
    <row r="433" spans="1:21">
      <c r="A433" s="1" t="s">
        <v>54</v>
      </c>
      <c r="B433" s="1"/>
      <c r="C433" s="1"/>
      <c r="D433" s="1">
        <f t="shared" si="18"/>
        <v>0</v>
      </c>
      <c r="E433" s="1" t="s">
        <v>5535</v>
      </c>
      <c r="F433" s="1" t="s">
        <v>6533</v>
      </c>
      <c r="G433" s="6" t="s">
        <v>12527</v>
      </c>
      <c r="H433" s="1" t="s">
        <v>217</v>
      </c>
      <c r="I433" s="1" t="s">
        <v>6066</v>
      </c>
      <c r="J433" s="1" t="s">
        <v>6534</v>
      </c>
      <c r="K433" s="1" t="str">
        <f t="shared" si="19"/>
        <v>2006</v>
      </c>
      <c r="L433" s="1">
        <f t="shared" si="20"/>
        <v>5</v>
      </c>
      <c r="M433" s="1" t="s">
        <v>79</v>
      </c>
      <c r="N433" t="s">
        <v>53</v>
      </c>
      <c r="O433" s="1" t="s">
        <v>61</v>
      </c>
      <c r="P433" s="1"/>
      <c r="Q433" s="1"/>
      <c r="R433" s="1"/>
      <c r="S433" s="1" t="s">
        <v>65</v>
      </c>
      <c r="T433" s="1">
        <v>2</v>
      </c>
      <c r="U433" s="1"/>
    </row>
    <row r="434" spans="1:21">
      <c r="A434" s="1" t="s">
        <v>54</v>
      </c>
      <c r="B434" s="1" t="s">
        <v>116</v>
      </c>
      <c r="C434" s="1" t="s">
        <v>293</v>
      </c>
      <c r="D434" s="1">
        <f t="shared" si="18"/>
        <v>4.9000000000000004</v>
      </c>
      <c r="E434" s="1" t="s">
        <v>4822</v>
      </c>
      <c r="F434" s="1" t="s">
        <v>6539</v>
      </c>
      <c r="G434" s="6" t="s">
        <v>12527</v>
      </c>
      <c r="H434" s="1" t="s">
        <v>189</v>
      </c>
      <c r="I434" s="1" t="s">
        <v>6540</v>
      </c>
      <c r="J434" s="1" t="s">
        <v>6541</v>
      </c>
      <c r="K434" s="1" t="str">
        <f t="shared" si="19"/>
        <v>2006</v>
      </c>
      <c r="L434" s="1">
        <f t="shared" si="20"/>
        <v>37</v>
      </c>
      <c r="M434" s="1" t="s">
        <v>79</v>
      </c>
      <c r="N434" t="s">
        <v>53</v>
      </c>
      <c r="O434" s="1" t="s">
        <v>61</v>
      </c>
      <c r="P434" s="1"/>
      <c r="Q434" s="1"/>
      <c r="R434" s="1"/>
      <c r="S434" s="1" t="s">
        <v>940</v>
      </c>
      <c r="T434" s="1">
        <v>2</v>
      </c>
      <c r="U434" s="1" t="s">
        <v>55</v>
      </c>
    </row>
    <row r="435" spans="1:21">
      <c r="A435" s="1" t="s">
        <v>49</v>
      </c>
      <c r="B435" s="1"/>
      <c r="C435" s="1" t="s">
        <v>273</v>
      </c>
      <c r="D435" s="1">
        <f t="shared" si="18"/>
        <v>0</v>
      </c>
      <c r="E435" s="1" t="s">
        <v>4939</v>
      </c>
      <c r="F435" s="1" t="s">
        <v>6680</v>
      </c>
      <c r="G435" s="6" t="s">
        <v>12527</v>
      </c>
      <c r="H435" s="1" t="s">
        <v>177</v>
      </c>
      <c r="I435" s="1" t="s">
        <v>6681</v>
      </c>
      <c r="J435" s="1" t="s">
        <v>6682</v>
      </c>
      <c r="K435" s="1" t="str">
        <f t="shared" si="19"/>
        <v>2006</v>
      </c>
      <c r="L435" s="1">
        <f t="shared" si="20"/>
        <v>13</v>
      </c>
      <c r="M435" s="1" t="s">
        <v>79</v>
      </c>
      <c r="N435" t="s">
        <v>53</v>
      </c>
      <c r="O435" s="1" t="s">
        <v>61</v>
      </c>
      <c r="P435" s="1"/>
      <c r="Q435" s="1"/>
      <c r="R435" s="1"/>
      <c r="S435" s="1" t="s">
        <v>65</v>
      </c>
      <c r="T435" s="1">
        <v>2</v>
      </c>
      <c r="U435" s="1" t="s">
        <v>55</v>
      </c>
    </row>
    <row r="436" spans="1:21">
      <c r="A436" s="1" t="s">
        <v>49</v>
      </c>
      <c r="B436" s="1" t="s">
        <v>99</v>
      </c>
      <c r="C436" s="1" t="s">
        <v>273</v>
      </c>
      <c r="D436" s="1">
        <f t="shared" si="18"/>
        <v>6</v>
      </c>
      <c r="E436" s="1" t="s">
        <v>4388</v>
      </c>
      <c r="F436" s="1" t="s">
        <v>6740</v>
      </c>
      <c r="G436" s="6" t="s">
        <v>12527</v>
      </c>
      <c r="H436" s="1" t="s">
        <v>180</v>
      </c>
      <c r="I436" s="1" t="s">
        <v>6737</v>
      </c>
      <c r="J436" s="1" t="s">
        <v>6741</v>
      </c>
      <c r="K436" s="1" t="str">
        <f t="shared" si="19"/>
        <v>2006</v>
      </c>
      <c r="L436" s="1">
        <f t="shared" si="20"/>
        <v>53</v>
      </c>
      <c r="M436" s="1" t="s">
        <v>60</v>
      </c>
      <c r="N436" t="s">
        <v>53</v>
      </c>
      <c r="O436" s="1" t="s">
        <v>61</v>
      </c>
      <c r="P436" s="1"/>
      <c r="Q436" s="1"/>
      <c r="R436" s="1"/>
      <c r="S436" s="1" t="s">
        <v>354</v>
      </c>
      <c r="T436" s="1">
        <v>1</v>
      </c>
      <c r="U436" s="1"/>
    </row>
    <row r="437" spans="1:21">
      <c r="A437" s="1" t="s">
        <v>49</v>
      </c>
      <c r="B437" s="1" t="s">
        <v>50</v>
      </c>
      <c r="C437" s="1" t="s">
        <v>273</v>
      </c>
      <c r="D437" s="1">
        <f t="shared" si="18"/>
        <v>1</v>
      </c>
      <c r="E437" s="1" t="s">
        <v>4411</v>
      </c>
      <c r="F437" s="1" t="s">
        <v>7633</v>
      </c>
      <c r="G437" s="6" t="s">
        <v>12527</v>
      </c>
      <c r="H437" s="1" t="s">
        <v>118</v>
      </c>
      <c r="I437" s="1" t="s">
        <v>3932</v>
      </c>
      <c r="J437" s="1" t="s">
        <v>2079</v>
      </c>
      <c r="K437" s="1" t="str">
        <f t="shared" si="19"/>
        <v>2006</v>
      </c>
      <c r="L437" s="1">
        <f t="shared" si="20"/>
        <v>15</v>
      </c>
      <c r="M437" s="1" t="s">
        <v>60</v>
      </c>
      <c r="N437" t="s">
        <v>53</v>
      </c>
      <c r="O437" s="1" t="s">
        <v>61</v>
      </c>
      <c r="P437" s="1"/>
      <c r="Q437" s="1"/>
      <c r="R437" s="1"/>
      <c r="S437" s="1" t="s">
        <v>65</v>
      </c>
      <c r="T437" s="1">
        <v>1</v>
      </c>
      <c r="U437" s="1"/>
    </row>
    <row r="438" spans="1:21">
      <c r="A438" s="1" t="s">
        <v>54</v>
      </c>
      <c r="B438" s="1" t="s">
        <v>50</v>
      </c>
      <c r="C438" s="1" t="s">
        <v>273</v>
      </c>
      <c r="D438" s="1">
        <f t="shared" si="18"/>
        <v>1</v>
      </c>
      <c r="E438" s="1" t="s">
        <v>4421</v>
      </c>
      <c r="F438" s="1" t="s">
        <v>7636</v>
      </c>
      <c r="G438" s="6" t="s">
        <v>12527</v>
      </c>
      <c r="H438" s="1" t="s">
        <v>282</v>
      </c>
      <c r="I438" s="1" t="s">
        <v>3932</v>
      </c>
      <c r="J438" s="1" t="s">
        <v>7266</v>
      </c>
      <c r="K438" s="1" t="str">
        <f t="shared" si="19"/>
        <v>2006</v>
      </c>
      <c r="L438" s="1">
        <f t="shared" si="20"/>
        <v>33</v>
      </c>
      <c r="M438" s="1" t="s">
        <v>79</v>
      </c>
      <c r="N438" t="s">
        <v>53</v>
      </c>
      <c r="O438" s="1" t="s">
        <v>61</v>
      </c>
      <c r="P438" s="1"/>
      <c r="Q438" s="1"/>
      <c r="R438" s="1"/>
      <c r="S438" s="1"/>
      <c r="T438" s="1">
        <v>1</v>
      </c>
      <c r="U438" s="1"/>
    </row>
    <row r="439" spans="1:21">
      <c r="A439" s="1" t="s">
        <v>50</v>
      </c>
      <c r="B439" s="1" t="s">
        <v>50</v>
      </c>
      <c r="C439" s="1" t="s">
        <v>273</v>
      </c>
      <c r="D439" s="1">
        <f t="shared" si="18"/>
        <v>1</v>
      </c>
      <c r="E439" s="1" t="s">
        <v>7653</v>
      </c>
      <c r="F439" s="1" t="s">
        <v>7654</v>
      </c>
      <c r="G439" s="6" t="s">
        <v>12527</v>
      </c>
      <c r="H439" s="1" t="s">
        <v>189</v>
      </c>
      <c r="I439" s="1" t="s">
        <v>7655</v>
      </c>
      <c r="J439" s="1" t="s">
        <v>2079</v>
      </c>
      <c r="K439" s="1" t="str">
        <f t="shared" si="19"/>
        <v>2006</v>
      </c>
      <c r="L439" s="1">
        <f t="shared" si="20"/>
        <v>37</v>
      </c>
      <c r="M439" s="1" t="s">
        <v>79</v>
      </c>
      <c r="N439" t="s">
        <v>53</v>
      </c>
      <c r="O439" s="1" t="s">
        <v>61</v>
      </c>
      <c r="P439" s="1"/>
      <c r="Q439" s="1"/>
      <c r="R439" s="1"/>
      <c r="S439" s="1" t="s">
        <v>5796</v>
      </c>
      <c r="T439" s="1">
        <v>1</v>
      </c>
      <c r="U439" s="1"/>
    </row>
    <row r="440" spans="1:21">
      <c r="A440" s="1" t="s">
        <v>55</v>
      </c>
      <c r="B440" s="1" t="s">
        <v>50</v>
      </c>
      <c r="C440" s="1" t="s">
        <v>273</v>
      </c>
      <c r="D440" s="1">
        <f t="shared" si="18"/>
        <v>1</v>
      </c>
      <c r="E440" s="1" t="s">
        <v>7665</v>
      </c>
      <c r="F440" s="1" t="s">
        <v>7664</v>
      </c>
      <c r="G440" s="6" t="s">
        <v>12527</v>
      </c>
      <c r="H440" s="1" t="s">
        <v>134</v>
      </c>
      <c r="I440" s="1" t="s">
        <v>7663</v>
      </c>
      <c r="J440" s="1" t="s">
        <v>7266</v>
      </c>
      <c r="K440" s="1" t="str">
        <f t="shared" si="19"/>
        <v>2006</v>
      </c>
      <c r="L440" s="1">
        <f t="shared" si="20"/>
        <v>17</v>
      </c>
      <c r="M440" s="1" t="s">
        <v>60</v>
      </c>
      <c r="N440" t="s">
        <v>53</v>
      </c>
      <c r="O440" s="1" t="s">
        <v>61</v>
      </c>
      <c r="P440" s="1"/>
      <c r="Q440" s="1"/>
      <c r="R440" s="1"/>
      <c r="S440" s="1" t="s">
        <v>226</v>
      </c>
      <c r="T440" s="1">
        <v>1</v>
      </c>
      <c r="U440" s="1"/>
    </row>
    <row r="441" spans="1:21">
      <c r="A441" s="1" t="s">
        <v>50</v>
      </c>
      <c r="B441" s="1" t="s">
        <v>50</v>
      </c>
      <c r="C441" s="1" t="s">
        <v>273</v>
      </c>
      <c r="D441" s="1">
        <f t="shared" si="18"/>
        <v>1</v>
      </c>
      <c r="E441" s="1" t="s">
        <v>4554</v>
      </c>
      <c r="F441" s="1" t="s">
        <v>7716</v>
      </c>
      <c r="G441" s="6" t="s">
        <v>12527</v>
      </c>
      <c r="H441" s="1" t="s">
        <v>158</v>
      </c>
      <c r="I441" s="1" t="s">
        <v>381</v>
      </c>
      <c r="J441" s="1" t="s">
        <v>2079</v>
      </c>
      <c r="K441" s="1" t="str">
        <f t="shared" si="19"/>
        <v>2006</v>
      </c>
      <c r="L441" s="1">
        <f t="shared" si="20"/>
        <v>1</v>
      </c>
      <c r="M441" s="1" t="s">
        <v>79</v>
      </c>
      <c r="N441" t="s">
        <v>53</v>
      </c>
      <c r="O441" s="1" t="s">
        <v>7717</v>
      </c>
      <c r="P441" s="1"/>
      <c r="Q441" s="1"/>
      <c r="R441" s="1"/>
      <c r="S441" s="1" t="s">
        <v>65</v>
      </c>
      <c r="T441" s="1">
        <v>1</v>
      </c>
      <c r="U441" s="1"/>
    </row>
    <row r="442" spans="1:21">
      <c r="A442" s="1" t="s">
        <v>55</v>
      </c>
      <c r="B442" s="1" t="s">
        <v>54</v>
      </c>
      <c r="C442" s="1" t="s">
        <v>273</v>
      </c>
      <c r="D442" s="1">
        <f t="shared" si="18"/>
        <v>3</v>
      </c>
      <c r="E442" s="1" t="s">
        <v>4631</v>
      </c>
      <c r="F442" s="1" t="s">
        <v>7792</v>
      </c>
      <c r="G442" s="6" t="s">
        <v>12527</v>
      </c>
      <c r="H442" s="1" t="s">
        <v>1343</v>
      </c>
      <c r="I442" s="1" t="s">
        <v>3137</v>
      </c>
      <c r="J442" s="1" t="s">
        <v>2481</v>
      </c>
      <c r="K442" s="1" t="str">
        <f t="shared" si="19"/>
        <v>2006</v>
      </c>
      <c r="L442" s="1">
        <f t="shared" si="20"/>
        <v>31</v>
      </c>
      <c r="M442" s="1" t="s">
        <v>79</v>
      </c>
      <c r="N442" t="s">
        <v>53</v>
      </c>
      <c r="O442" s="1" t="s">
        <v>61</v>
      </c>
      <c r="P442" s="1"/>
      <c r="Q442" s="1"/>
      <c r="R442" s="1"/>
      <c r="S442" s="1" t="s">
        <v>405</v>
      </c>
      <c r="T442" s="1">
        <v>1</v>
      </c>
      <c r="U442" s="1"/>
    </row>
    <row r="443" spans="1:21">
      <c r="A443" s="1" t="s">
        <v>49</v>
      </c>
      <c r="B443" s="1" t="s">
        <v>715</v>
      </c>
      <c r="C443" s="1" t="s">
        <v>500</v>
      </c>
      <c r="D443" s="1">
        <f t="shared" si="18"/>
        <v>0.08</v>
      </c>
      <c r="E443" s="1" t="s">
        <v>4146</v>
      </c>
      <c r="F443" s="1" t="s">
        <v>7809</v>
      </c>
      <c r="G443" s="6" t="s">
        <v>12527</v>
      </c>
      <c r="H443" s="1" t="s">
        <v>177</v>
      </c>
      <c r="I443" s="1" t="s">
        <v>7807</v>
      </c>
      <c r="J443" s="1" t="s">
        <v>2079</v>
      </c>
      <c r="K443" s="1" t="str">
        <f t="shared" si="19"/>
        <v>2006</v>
      </c>
      <c r="L443" s="1">
        <f t="shared" si="20"/>
        <v>13</v>
      </c>
      <c r="M443" s="1" t="s">
        <v>60</v>
      </c>
      <c r="N443" t="s">
        <v>53</v>
      </c>
      <c r="O443" s="1" t="s">
        <v>61</v>
      </c>
      <c r="P443" s="1"/>
      <c r="Q443" s="1"/>
      <c r="R443" s="1"/>
      <c r="S443" s="1"/>
      <c r="T443" s="1">
        <v>2</v>
      </c>
      <c r="U443" s="1"/>
    </row>
    <row r="444" spans="1:21">
      <c r="A444" s="1" t="s">
        <v>55</v>
      </c>
      <c r="B444" s="1" t="s">
        <v>55</v>
      </c>
      <c r="C444" s="1" t="s">
        <v>500</v>
      </c>
      <c r="D444" s="1">
        <f t="shared" si="18"/>
        <v>3.2</v>
      </c>
      <c r="E444" s="1" t="s">
        <v>7903</v>
      </c>
      <c r="F444" s="1" t="s">
        <v>7902</v>
      </c>
      <c r="G444" s="6" t="s">
        <v>12527</v>
      </c>
      <c r="H444" s="1" t="s">
        <v>130</v>
      </c>
      <c r="I444" s="1" t="s">
        <v>7898</v>
      </c>
      <c r="J444" s="1" t="s">
        <v>2079</v>
      </c>
      <c r="K444" s="1" t="str">
        <f t="shared" si="19"/>
        <v>2006</v>
      </c>
      <c r="L444" s="1">
        <f t="shared" si="20"/>
        <v>6</v>
      </c>
      <c r="M444" s="1" t="s">
        <v>79</v>
      </c>
      <c r="N444" t="s">
        <v>53</v>
      </c>
      <c r="O444" s="1" t="s">
        <v>61</v>
      </c>
      <c r="P444" s="1"/>
      <c r="Q444" s="1"/>
      <c r="R444" s="1"/>
      <c r="S444" s="1" t="s">
        <v>65</v>
      </c>
      <c r="T444" s="1">
        <v>1</v>
      </c>
      <c r="U444" s="1"/>
    </row>
    <row r="445" spans="1:21">
      <c r="A445" s="1" t="s">
        <v>53</v>
      </c>
      <c r="B445" s="1"/>
      <c r="C445" s="1"/>
      <c r="D445" s="1">
        <f t="shared" si="18"/>
        <v>0</v>
      </c>
      <c r="E445" s="1" t="s">
        <v>2172</v>
      </c>
      <c r="F445" s="1" t="s">
        <v>8855</v>
      </c>
      <c r="G445" s="6" t="s">
        <v>12527</v>
      </c>
      <c r="H445" s="1" t="s">
        <v>721</v>
      </c>
      <c r="I445" s="1" t="s">
        <v>8856</v>
      </c>
      <c r="J445" s="1" t="s">
        <v>8857</v>
      </c>
      <c r="K445" s="1" t="str">
        <f t="shared" si="19"/>
        <v>2006</v>
      </c>
      <c r="L445" s="1">
        <f t="shared" si="20"/>
        <v>43</v>
      </c>
      <c r="M445" s="1" t="s">
        <v>79</v>
      </c>
      <c r="N445" t="s">
        <v>53</v>
      </c>
      <c r="O445" s="1" t="s">
        <v>4197</v>
      </c>
      <c r="P445" s="1"/>
      <c r="Q445" s="1"/>
      <c r="R445" s="1"/>
      <c r="S445" s="1"/>
      <c r="T445" s="1">
        <v>1</v>
      </c>
      <c r="U445" s="1"/>
    </row>
    <row r="446" spans="1:21">
      <c r="A446" s="1" t="s">
        <v>54</v>
      </c>
      <c r="B446" s="1" t="s">
        <v>4045</v>
      </c>
      <c r="C446" s="1" t="s">
        <v>273</v>
      </c>
      <c r="D446" s="1">
        <f t="shared" si="18"/>
        <v>9.1</v>
      </c>
      <c r="E446" s="1" t="s">
        <v>8999</v>
      </c>
      <c r="F446" s="1" t="s">
        <v>8998</v>
      </c>
      <c r="G446" s="6" t="s">
        <v>12525</v>
      </c>
      <c r="H446" s="1" t="s">
        <v>128</v>
      </c>
      <c r="I446" s="1" t="s">
        <v>523</v>
      </c>
      <c r="J446" s="1" t="s">
        <v>4086</v>
      </c>
      <c r="K446" s="1" t="str">
        <f t="shared" si="19"/>
        <v>2006</v>
      </c>
      <c r="L446" s="1">
        <f t="shared" si="20"/>
        <v>28</v>
      </c>
      <c r="M446" s="1" t="s">
        <v>79</v>
      </c>
      <c r="N446" t="s">
        <v>53</v>
      </c>
      <c r="O446" s="1" t="s">
        <v>61</v>
      </c>
      <c r="P446" s="1" t="s">
        <v>388</v>
      </c>
      <c r="Q446" s="1" t="s">
        <v>693</v>
      </c>
      <c r="R446" s="1" t="s">
        <v>9000</v>
      </c>
      <c r="S446" s="1" t="s">
        <v>226</v>
      </c>
      <c r="T446" s="1">
        <v>1</v>
      </c>
      <c r="U446" s="1" t="s">
        <v>54</v>
      </c>
    </row>
    <row r="447" spans="1:21">
      <c r="A447" s="1" t="s">
        <v>53</v>
      </c>
      <c r="B447" s="1" t="s">
        <v>53</v>
      </c>
      <c r="C447" s="1" t="s">
        <v>958</v>
      </c>
      <c r="D447" s="1">
        <f t="shared" si="18"/>
        <v>1.8</v>
      </c>
      <c r="E447" s="1" t="s">
        <v>9050</v>
      </c>
      <c r="F447" s="1" t="s">
        <v>9049</v>
      </c>
      <c r="G447" s="6" t="s">
        <v>12527</v>
      </c>
      <c r="H447" s="1" t="s">
        <v>282</v>
      </c>
      <c r="I447" s="1" t="s">
        <v>9045</v>
      </c>
      <c r="J447" s="1" t="s">
        <v>4086</v>
      </c>
      <c r="K447" s="1" t="str">
        <f t="shared" si="19"/>
        <v>2006</v>
      </c>
      <c r="L447" s="1">
        <f t="shared" si="20"/>
        <v>37</v>
      </c>
      <c r="M447" s="1" t="s">
        <v>60</v>
      </c>
      <c r="N447" t="s">
        <v>53</v>
      </c>
      <c r="O447" s="1"/>
      <c r="P447" s="1"/>
      <c r="Q447" s="1"/>
      <c r="R447" s="1"/>
      <c r="S447" s="1"/>
      <c r="T447" s="1">
        <v>1</v>
      </c>
      <c r="U447" s="1"/>
    </row>
    <row r="448" spans="1:21">
      <c r="A448" s="1" t="s">
        <v>55</v>
      </c>
      <c r="B448" s="1" t="s">
        <v>367</v>
      </c>
      <c r="C448" s="1" t="s">
        <v>500</v>
      </c>
      <c r="D448" s="1">
        <f t="shared" si="18"/>
        <v>20.8</v>
      </c>
      <c r="E448" s="1" t="s">
        <v>9806</v>
      </c>
      <c r="F448" s="1" t="s">
        <v>9805</v>
      </c>
      <c r="G448" s="6" t="s">
        <v>12527</v>
      </c>
      <c r="H448" s="1" t="s">
        <v>1343</v>
      </c>
      <c r="I448" s="1" t="s">
        <v>9478</v>
      </c>
      <c r="J448" s="1" t="s">
        <v>4086</v>
      </c>
      <c r="K448" s="1" t="str">
        <f t="shared" si="19"/>
        <v>2006</v>
      </c>
      <c r="L448" s="1">
        <f t="shared" si="20"/>
        <v>34</v>
      </c>
      <c r="M448" s="1" t="s">
        <v>79</v>
      </c>
      <c r="N448" t="s">
        <v>53</v>
      </c>
      <c r="O448" s="1" t="s">
        <v>61</v>
      </c>
      <c r="P448" s="1"/>
      <c r="Q448" s="1"/>
      <c r="R448" s="1"/>
      <c r="S448" s="1" t="s">
        <v>9807</v>
      </c>
      <c r="T448" s="1">
        <v>1</v>
      </c>
      <c r="U448" s="1"/>
    </row>
    <row r="449" spans="1:21">
      <c r="A449" s="1" t="s">
        <v>54</v>
      </c>
      <c r="B449" s="1"/>
      <c r="C449" s="1"/>
      <c r="D449" s="1">
        <f t="shared" si="18"/>
        <v>0</v>
      </c>
      <c r="E449" s="1" t="s">
        <v>10209</v>
      </c>
      <c r="F449" s="1" t="s">
        <v>10210</v>
      </c>
      <c r="G449" s="6" t="s">
        <v>12527</v>
      </c>
      <c r="H449" s="1" t="s">
        <v>120</v>
      </c>
      <c r="I449" s="1" t="s">
        <v>10211</v>
      </c>
      <c r="J449" s="1" t="s">
        <v>10212</v>
      </c>
      <c r="K449" s="1" t="str">
        <f t="shared" si="19"/>
        <v>2006</v>
      </c>
      <c r="L449" s="1">
        <f t="shared" si="20"/>
        <v>40</v>
      </c>
      <c r="M449" s="1" t="s">
        <v>60</v>
      </c>
      <c r="N449" t="s">
        <v>53</v>
      </c>
      <c r="O449" s="1" t="s">
        <v>102</v>
      </c>
      <c r="P449" s="1"/>
      <c r="Q449" s="1"/>
      <c r="R449" s="1"/>
      <c r="S449" s="1" t="s">
        <v>4368</v>
      </c>
      <c r="T449" s="1">
        <v>1</v>
      </c>
      <c r="U449" s="1"/>
    </row>
    <row r="450" spans="1:21">
      <c r="A450" s="1" t="s">
        <v>54</v>
      </c>
      <c r="B450" s="1" t="s">
        <v>4027</v>
      </c>
      <c r="C450" s="1" t="s">
        <v>273</v>
      </c>
      <c r="D450" s="1">
        <f t="shared" ref="D450:D513" si="21">B450*C450/100</f>
        <v>1.1000000000000001</v>
      </c>
      <c r="E450" s="1" t="s">
        <v>131</v>
      </c>
      <c r="F450" s="1" t="s">
        <v>10380</v>
      </c>
      <c r="G450" s="6" t="s">
        <v>12527</v>
      </c>
      <c r="H450" s="1" t="s">
        <v>555</v>
      </c>
      <c r="I450" s="1" t="s">
        <v>9902</v>
      </c>
      <c r="J450" s="1" t="s">
        <v>2079</v>
      </c>
      <c r="K450" s="1" t="str">
        <f t="shared" ref="K450:K513" si="22">TEXT(J450,"YYYY")</f>
        <v>2006</v>
      </c>
      <c r="L450" s="1">
        <f t="shared" ref="L450:L513" si="23">H450-(TEXT(I450,"YYYY")-TEXT(J450,"YYYY"))</f>
        <v>33</v>
      </c>
      <c r="M450" s="1" t="s">
        <v>60</v>
      </c>
      <c r="N450" t="s">
        <v>53</v>
      </c>
      <c r="O450" s="1" t="s">
        <v>61</v>
      </c>
      <c r="P450" s="1"/>
      <c r="Q450" s="1"/>
      <c r="R450" s="1"/>
      <c r="S450" s="1" t="s">
        <v>405</v>
      </c>
      <c r="T450" s="1">
        <v>2</v>
      </c>
      <c r="U450" s="1"/>
    </row>
    <row r="451" spans="1:21">
      <c r="A451" s="1" t="s">
        <v>55</v>
      </c>
      <c r="B451" s="1" t="s">
        <v>2711</v>
      </c>
      <c r="C451" s="1" t="s">
        <v>273</v>
      </c>
      <c r="D451" s="1">
        <f t="shared" si="21"/>
        <v>1.2</v>
      </c>
      <c r="E451" s="1" t="s">
        <v>153</v>
      </c>
      <c r="F451" s="1" t="s">
        <v>10394</v>
      </c>
      <c r="G451" s="6" t="s">
        <v>12527</v>
      </c>
      <c r="H451" s="1" t="s">
        <v>136</v>
      </c>
      <c r="I451" s="1" t="s">
        <v>9173</v>
      </c>
      <c r="J451" s="1" t="s">
        <v>8899</v>
      </c>
      <c r="K451" s="1" t="str">
        <f t="shared" si="22"/>
        <v>2006</v>
      </c>
      <c r="L451" s="1">
        <f t="shared" si="23"/>
        <v>43</v>
      </c>
      <c r="M451" s="1" t="s">
        <v>79</v>
      </c>
      <c r="N451" t="s">
        <v>53</v>
      </c>
      <c r="O451" s="1" t="s">
        <v>61</v>
      </c>
      <c r="P451" s="1"/>
      <c r="Q451" s="1"/>
      <c r="R451" s="1"/>
      <c r="S451" s="1" t="s">
        <v>5511</v>
      </c>
      <c r="T451" s="1">
        <v>2</v>
      </c>
      <c r="U451" s="1"/>
    </row>
    <row r="452" spans="1:21">
      <c r="A452" s="1" t="s">
        <v>50</v>
      </c>
      <c r="B452" s="1" t="s">
        <v>50</v>
      </c>
      <c r="C452" s="1" t="s">
        <v>50</v>
      </c>
      <c r="D452" s="1">
        <f t="shared" si="21"/>
        <v>0.01</v>
      </c>
      <c r="E452" s="1" t="s">
        <v>11059</v>
      </c>
      <c r="F452" s="1" t="s">
        <v>11057</v>
      </c>
      <c r="G452" s="6" t="s">
        <v>12525</v>
      </c>
      <c r="H452" s="1" t="s">
        <v>573</v>
      </c>
      <c r="I452" s="1" t="s">
        <v>11058</v>
      </c>
      <c r="J452" s="1" t="s">
        <v>11060</v>
      </c>
      <c r="K452" s="1" t="str">
        <f t="shared" si="22"/>
        <v>2006</v>
      </c>
      <c r="L452" s="1">
        <f t="shared" si="23"/>
        <v>52</v>
      </c>
      <c r="M452" s="1" t="s">
        <v>79</v>
      </c>
      <c r="N452" t="s">
        <v>53</v>
      </c>
      <c r="O452" s="1" t="s">
        <v>102</v>
      </c>
      <c r="P452" s="1" t="s">
        <v>388</v>
      </c>
      <c r="Q452" s="1" t="s">
        <v>436</v>
      </c>
      <c r="R452" s="1" t="s">
        <v>547</v>
      </c>
      <c r="S452" s="1" t="s">
        <v>354</v>
      </c>
      <c r="T452" s="1">
        <v>2</v>
      </c>
      <c r="U452" s="1"/>
    </row>
    <row r="453" spans="1:21">
      <c r="A453" s="1" t="s">
        <v>55</v>
      </c>
      <c r="B453" s="1" t="s">
        <v>50</v>
      </c>
      <c r="C453" s="1" t="s">
        <v>382</v>
      </c>
      <c r="D453" s="1">
        <f t="shared" si="21"/>
        <v>0.7</v>
      </c>
      <c r="E453" s="1" t="s">
        <v>11089</v>
      </c>
      <c r="F453" s="1" t="s">
        <v>11087</v>
      </c>
      <c r="G453" s="6" t="s">
        <v>12525</v>
      </c>
      <c r="H453" s="1" t="s">
        <v>88</v>
      </c>
      <c r="I453" s="1" t="s">
        <v>857</v>
      </c>
      <c r="J453" s="1" t="s">
        <v>11090</v>
      </c>
      <c r="K453" s="1" t="str">
        <f t="shared" si="22"/>
        <v>2006</v>
      </c>
      <c r="L453" s="1">
        <f t="shared" si="23"/>
        <v>14</v>
      </c>
      <c r="M453" s="1" t="s">
        <v>60</v>
      </c>
      <c r="N453" t="s">
        <v>53</v>
      </c>
      <c r="O453" s="1" t="s">
        <v>61</v>
      </c>
      <c r="P453" s="1" t="s">
        <v>466</v>
      </c>
      <c r="Q453" s="1" t="s">
        <v>219</v>
      </c>
      <c r="R453" s="1" t="s">
        <v>1716</v>
      </c>
      <c r="S453" s="1" t="s">
        <v>92</v>
      </c>
      <c r="T453" s="1">
        <v>2</v>
      </c>
      <c r="U453" s="1" t="s">
        <v>116</v>
      </c>
    </row>
    <row r="454" spans="1:21">
      <c r="A454" s="1" t="s">
        <v>53</v>
      </c>
      <c r="B454" s="1" t="s">
        <v>116</v>
      </c>
      <c r="C454" s="1" t="s">
        <v>500</v>
      </c>
      <c r="D454" s="1">
        <f t="shared" si="21"/>
        <v>4</v>
      </c>
      <c r="E454" s="1" t="s">
        <v>1905</v>
      </c>
      <c r="F454" s="1" t="s">
        <v>11222</v>
      </c>
      <c r="G454" s="6" t="s">
        <v>12527</v>
      </c>
      <c r="H454" s="1" t="s">
        <v>555</v>
      </c>
      <c r="I454" s="1" t="s">
        <v>774</v>
      </c>
      <c r="J454" s="1" t="s">
        <v>11223</v>
      </c>
      <c r="K454" s="1" t="str">
        <f t="shared" si="22"/>
        <v>2006</v>
      </c>
      <c r="L454" s="1">
        <f t="shared" si="23"/>
        <v>32</v>
      </c>
      <c r="M454" s="1" t="s">
        <v>60</v>
      </c>
      <c r="N454" t="s">
        <v>53</v>
      </c>
      <c r="O454" s="1" t="s">
        <v>61</v>
      </c>
      <c r="P454" s="1"/>
      <c r="Q454" s="1"/>
      <c r="R454" s="1"/>
      <c r="S454" s="1" t="s">
        <v>1051</v>
      </c>
      <c r="T454" s="1">
        <v>2</v>
      </c>
      <c r="U454" s="1"/>
    </row>
    <row r="455" spans="1:21">
      <c r="A455" s="1"/>
      <c r="B455" s="1"/>
      <c r="C455" s="1"/>
      <c r="D455" s="1">
        <f t="shared" si="21"/>
        <v>0</v>
      </c>
      <c r="E455" s="1" t="s">
        <v>3353</v>
      </c>
      <c r="F455" s="1" t="s">
        <v>12025</v>
      </c>
      <c r="G455" s="6" t="s">
        <v>12527</v>
      </c>
      <c r="H455" s="1" t="s">
        <v>78</v>
      </c>
      <c r="I455" s="1" t="s">
        <v>10805</v>
      </c>
      <c r="J455" s="1" t="s">
        <v>2079</v>
      </c>
      <c r="K455" s="1" t="str">
        <f t="shared" si="22"/>
        <v>2006</v>
      </c>
      <c r="L455" s="1">
        <f t="shared" si="23"/>
        <v>20</v>
      </c>
      <c r="M455" s="1" t="s">
        <v>60</v>
      </c>
      <c r="N455" t="s">
        <v>53</v>
      </c>
      <c r="O455" s="1" t="s">
        <v>61</v>
      </c>
      <c r="P455" s="1"/>
      <c r="Q455" s="1"/>
      <c r="R455" s="1"/>
      <c r="S455" s="1" t="s">
        <v>417</v>
      </c>
      <c r="T455" s="1">
        <v>2</v>
      </c>
      <c r="U455" s="1"/>
    </row>
    <row r="456" spans="1:21">
      <c r="A456" s="1" t="s">
        <v>49</v>
      </c>
      <c r="B456" s="1" t="s">
        <v>11537</v>
      </c>
      <c r="C456" s="1"/>
      <c r="D456" s="1" t="e">
        <f t="shared" si="21"/>
        <v>#VALUE!</v>
      </c>
      <c r="E456" s="1" t="s">
        <v>3695</v>
      </c>
      <c r="F456" s="1" t="s">
        <v>11604</v>
      </c>
      <c r="G456" s="6" t="s">
        <v>12527</v>
      </c>
      <c r="H456" s="1" t="s">
        <v>299</v>
      </c>
      <c r="I456" s="1" t="s">
        <v>9816</v>
      </c>
      <c r="J456" s="1" t="s">
        <v>11605</v>
      </c>
      <c r="K456" s="1" t="str">
        <f t="shared" si="22"/>
        <v>2006</v>
      </c>
      <c r="L456" s="1">
        <f t="shared" si="23"/>
        <v>35</v>
      </c>
      <c r="M456" s="1" t="s">
        <v>79</v>
      </c>
      <c r="N456" t="s">
        <v>55</v>
      </c>
      <c r="O456" s="1" t="s">
        <v>61</v>
      </c>
      <c r="P456" s="1"/>
      <c r="Q456" s="1"/>
      <c r="R456" s="1"/>
      <c r="S456" s="1"/>
      <c r="T456" s="1">
        <v>2</v>
      </c>
      <c r="U456" s="1"/>
    </row>
    <row r="457" spans="1:21">
      <c r="A457" s="1" t="s">
        <v>55</v>
      </c>
      <c r="B457" s="1" t="s">
        <v>50</v>
      </c>
      <c r="C457" s="1" t="s">
        <v>273</v>
      </c>
      <c r="D457" s="1">
        <f t="shared" si="21"/>
        <v>1</v>
      </c>
      <c r="E457" s="1" t="s">
        <v>12391</v>
      </c>
      <c r="F457" s="1" t="s">
        <v>12390</v>
      </c>
      <c r="G457" s="6" t="s">
        <v>12525</v>
      </c>
      <c r="H457" s="1" t="s">
        <v>134</v>
      </c>
      <c r="I457" s="1" t="s">
        <v>12387</v>
      </c>
      <c r="J457" s="1" t="s">
        <v>12393</v>
      </c>
      <c r="K457" s="1" t="str">
        <f t="shared" si="22"/>
        <v>2006</v>
      </c>
      <c r="L457" s="1">
        <f t="shared" si="23"/>
        <v>13</v>
      </c>
      <c r="M457" s="1" t="s">
        <v>60</v>
      </c>
      <c r="N457" t="s">
        <v>55</v>
      </c>
      <c r="O457" s="1" t="s">
        <v>61</v>
      </c>
      <c r="P457" s="1" t="s">
        <v>119</v>
      </c>
      <c r="Q457" s="1" t="s">
        <v>1343</v>
      </c>
      <c r="R457" s="1" t="s">
        <v>12392</v>
      </c>
      <c r="S457" s="1" t="s">
        <v>2410</v>
      </c>
      <c r="T457" s="1">
        <v>2</v>
      </c>
      <c r="U457" s="1" t="s">
        <v>55</v>
      </c>
    </row>
    <row r="458" spans="1:21">
      <c r="A458" s="1" t="s">
        <v>54</v>
      </c>
      <c r="B458" s="1" t="s">
        <v>2095</v>
      </c>
      <c r="C458" s="1" t="s">
        <v>273</v>
      </c>
      <c r="D458" s="1">
        <f t="shared" si="21"/>
        <v>0.7</v>
      </c>
      <c r="E458" s="1" t="s">
        <v>4082</v>
      </c>
      <c r="F458" s="1" t="s">
        <v>4081</v>
      </c>
      <c r="G458" s="6" t="s">
        <v>12527</v>
      </c>
      <c r="H458" s="1" t="s">
        <v>240</v>
      </c>
      <c r="I458" s="1" t="s">
        <v>4071</v>
      </c>
      <c r="J458" s="1" t="s">
        <v>370</v>
      </c>
      <c r="K458" s="1" t="str">
        <f t="shared" si="22"/>
        <v>2006</v>
      </c>
      <c r="L458" s="1">
        <f t="shared" si="23"/>
        <v>44</v>
      </c>
      <c r="M458" s="1" t="s">
        <v>60</v>
      </c>
      <c r="O458" s="1" t="s">
        <v>61</v>
      </c>
      <c r="P458" s="1"/>
      <c r="Q458" s="1"/>
      <c r="R458" s="1"/>
      <c r="S458" s="1" t="s">
        <v>3523</v>
      </c>
      <c r="T458" s="1">
        <v>2</v>
      </c>
      <c r="U458" s="1"/>
    </row>
    <row r="459" spans="1:21">
      <c r="A459" s="1" t="s">
        <v>50</v>
      </c>
      <c r="B459" s="1" t="s">
        <v>2554</v>
      </c>
      <c r="C459" s="1" t="s">
        <v>273</v>
      </c>
      <c r="D459" s="1">
        <f t="shared" si="21"/>
        <v>2.1</v>
      </c>
      <c r="E459" s="1" t="s">
        <v>2427</v>
      </c>
      <c r="F459" s="1" t="s">
        <v>7227</v>
      </c>
      <c r="G459" s="6" t="s">
        <v>12527</v>
      </c>
      <c r="H459" s="1" t="s">
        <v>134</v>
      </c>
      <c r="I459" s="1" t="s">
        <v>7228</v>
      </c>
      <c r="J459" s="1" t="s">
        <v>7229</v>
      </c>
      <c r="K459" s="1" t="str">
        <f t="shared" si="22"/>
        <v>2006</v>
      </c>
      <c r="L459" s="1">
        <f t="shared" si="23"/>
        <v>18</v>
      </c>
      <c r="M459" s="1" t="s">
        <v>60</v>
      </c>
      <c r="O459" s="1" t="s">
        <v>61</v>
      </c>
      <c r="P459" s="1"/>
      <c r="Q459" s="1"/>
      <c r="R459" s="1"/>
      <c r="S459" s="1"/>
      <c r="T459" s="1">
        <v>2</v>
      </c>
      <c r="U459" s="1"/>
    </row>
    <row r="460" spans="1:21">
      <c r="A460" s="1" t="s">
        <v>49</v>
      </c>
      <c r="B460" s="1" t="s">
        <v>472</v>
      </c>
      <c r="C460" s="1" t="s">
        <v>273</v>
      </c>
      <c r="D460" s="1">
        <f t="shared" si="21"/>
        <v>0.5</v>
      </c>
      <c r="E460" s="1" t="s">
        <v>7235</v>
      </c>
      <c r="F460" s="1" t="s">
        <v>7234</v>
      </c>
      <c r="G460" s="6" t="s">
        <v>12527</v>
      </c>
      <c r="H460" s="1" t="s">
        <v>149</v>
      </c>
      <c r="I460" s="1" t="s">
        <v>4965</v>
      </c>
      <c r="J460" s="1" t="s">
        <v>7236</v>
      </c>
      <c r="K460" s="1" t="str">
        <f t="shared" si="22"/>
        <v>2006</v>
      </c>
      <c r="L460" s="1">
        <f t="shared" si="23"/>
        <v>30</v>
      </c>
      <c r="M460" s="1" t="s">
        <v>79</v>
      </c>
      <c r="O460" s="1" t="s">
        <v>61</v>
      </c>
      <c r="P460" s="1"/>
      <c r="Q460" s="1"/>
      <c r="R460" s="1"/>
      <c r="S460" s="1"/>
      <c r="T460" s="1">
        <v>1</v>
      </c>
      <c r="U460" s="1"/>
    </row>
    <row r="461" spans="1:21">
      <c r="A461" s="1" t="s">
        <v>50</v>
      </c>
      <c r="B461" s="1" t="s">
        <v>2554</v>
      </c>
      <c r="C461" s="1" t="s">
        <v>273</v>
      </c>
      <c r="D461" s="1">
        <f t="shared" si="21"/>
        <v>2.1</v>
      </c>
      <c r="E461" s="1" t="s">
        <v>2483</v>
      </c>
      <c r="F461" s="1" t="s">
        <v>7265</v>
      </c>
      <c r="G461" s="6" t="s">
        <v>12527</v>
      </c>
      <c r="H461" s="1" t="s">
        <v>263</v>
      </c>
      <c r="I461" s="1" t="s">
        <v>5258</v>
      </c>
      <c r="J461" s="1" t="s">
        <v>7266</v>
      </c>
      <c r="K461" s="1" t="str">
        <f t="shared" si="22"/>
        <v>2006</v>
      </c>
      <c r="L461" s="1">
        <f t="shared" si="23"/>
        <v>9</v>
      </c>
      <c r="M461" s="1" t="s">
        <v>60</v>
      </c>
      <c r="O461" s="1" t="s">
        <v>61</v>
      </c>
      <c r="P461" s="1"/>
      <c r="Q461" s="1"/>
      <c r="R461" s="1"/>
      <c r="S461" s="1" t="s">
        <v>65</v>
      </c>
      <c r="T461" s="1">
        <v>2</v>
      </c>
      <c r="U461" s="1"/>
    </row>
    <row r="462" spans="1:21">
      <c r="A462" s="1" t="s">
        <v>49</v>
      </c>
      <c r="B462" s="1" t="s">
        <v>472</v>
      </c>
      <c r="C462" s="1"/>
      <c r="D462" s="1">
        <f t="shared" si="21"/>
        <v>0</v>
      </c>
      <c r="E462" s="1" t="s">
        <v>50</v>
      </c>
      <c r="F462" s="1" t="s">
        <v>7501</v>
      </c>
      <c r="G462" s="6" t="s">
        <v>12527</v>
      </c>
      <c r="H462" s="1" t="s">
        <v>584</v>
      </c>
      <c r="I462" s="1" t="s">
        <v>7502</v>
      </c>
      <c r="J462" s="1" t="s">
        <v>7266</v>
      </c>
      <c r="K462" s="1" t="str">
        <f t="shared" si="22"/>
        <v>2006</v>
      </c>
      <c r="L462" s="1">
        <f t="shared" si="23"/>
        <v>31</v>
      </c>
      <c r="M462" s="1" t="s">
        <v>60</v>
      </c>
      <c r="O462" s="1" t="s">
        <v>61</v>
      </c>
      <c r="P462" s="1"/>
      <c r="Q462" s="1"/>
      <c r="R462" s="1"/>
      <c r="S462" s="1" t="s">
        <v>92</v>
      </c>
      <c r="T462" s="1">
        <v>1</v>
      </c>
      <c r="U462" s="1"/>
    </row>
    <row r="463" spans="1:21">
      <c r="A463" s="1" t="s">
        <v>55</v>
      </c>
      <c r="B463" s="1" t="s">
        <v>344</v>
      </c>
      <c r="C463" s="1" t="s">
        <v>273</v>
      </c>
      <c r="D463" s="1">
        <f t="shared" si="21"/>
        <v>21</v>
      </c>
      <c r="E463" s="1" t="s">
        <v>4493</v>
      </c>
      <c r="F463" s="1" t="s">
        <v>7693</v>
      </c>
      <c r="G463" s="6" t="s">
        <v>12527</v>
      </c>
      <c r="H463" s="1" t="s">
        <v>169</v>
      </c>
      <c r="I463" s="1" t="s">
        <v>7694</v>
      </c>
      <c r="J463" s="1" t="s">
        <v>2481</v>
      </c>
      <c r="K463" s="1" t="str">
        <f t="shared" si="22"/>
        <v>2006</v>
      </c>
      <c r="L463" s="1">
        <f t="shared" si="23"/>
        <v>10</v>
      </c>
      <c r="M463" s="1" t="s">
        <v>60</v>
      </c>
      <c r="O463" s="1" t="s">
        <v>61</v>
      </c>
      <c r="P463" s="1"/>
      <c r="Q463" s="1"/>
      <c r="R463" s="1"/>
      <c r="S463" s="1" t="s">
        <v>2015</v>
      </c>
      <c r="T463" s="1">
        <v>2</v>
      </c>
      <c r="U463" s="1"/>
    </row>
    <row r="464" spans="1:21">
      <c r="A464" s="1" t="s">
        <v>115</v>
      </c>
      <c r="B464" s="1"/>
      <c r="C464" s="1"/>
      <c r="D464" s="1">
        <f t="shared" si="21"/>
        <v>0</v>
      </c>
      <c r="E464" s="1" t="s">
        <v>10082</v>
      </c>
      <c r="F464" s="1" t="s">
        <v>10083</v>
      </c>
      <c r="G464" s="6" t="s">
        <v>12527</v>
      </c>
      <c r="H464" s="1" t="s">
        <v>197</v>
      </c>
      <c r="I464" s="1" t="s">
        <v>10072</v>
      </c>
      <c r="J464" s="1" t="s">
        <v>10084</v>
      </c>
      <c r="K464" s="1" t="str">
        <f t="shared" si="22"/>
        <v>2006</v>
      </c>
      <c r="L464" s="1">
        <f t="shared" si="23"/>
        <v>11</v>
      </c>
      <c r="M464" s="1" t="s">
        <v>79</v>
      </c>
      <c r="O464" s="1" t="s">
        <v>102</v>
      </c>
      <c r="P464" s="1"/>
      <c r="Q464" s="1"/>
      <c r="R464" s="1"/>
      <c r="S464" s="1" t="s">
        <v>65</v>
      </c>
      <c r="T464" s="1">
        <v>2</v>
      </c>
      <c r="U464" s="1"/>
    </row>
    <row r="465" spans="1:21">
      <c r="A465" s="1" t="s">
        <v>53</v>
      </c>
      <c r="B465" s="1" t="s">
        <v>2810</v>
      </c>
      <c r="C465" s="1" t="s">
        <v>136</v>
      </c>
      <c r="D465" s="1">
        <f t="shared" si="21"/>
        <v>0.2</v>
      </c>
      <c r="E465" s="1" t="s">
        <v>10133</v>
      </c>
      <c r="F465" s="1" t="s">
        <v>10134</v>
      </c>
      <c r="G465" s="6" t="s">
        <v>12527</v>
      </c>
      <c r="H465" s="1" t="s">
        <v>149</v>
      </c>
      <c r="I465" s="1" t="s">
        <v>10132</v>
      </c>
      <c r="J465" s="1" t="s">
        <v>10135</v>
      </c>
      <c r="K465" s="1" t="str">
        <f t="shared" si="22"/>
        <v>2006</v>
      </c>
      <c r="L465" s="1">
        <f t="shared" si="23"/>
        <v>33</v>
      </c>
      <c r="M465" s="1" t="s">
        <v>79</v>
      </c>
      <c r="O465" s="1" t="s">
        <v>102</v>
      </c>
      <c r="P465" s="1"/>
      <c r="Q465" s="1"/>
      <c r="R465" s="1"/>
      <c r="S465" s="1" t="s">
        <v>526</v>
      </c>
      <c r="T465" s="1">
        <v>2</v>
      </c>
      <c r="U465" s="1"/>
    </row>
    <row r="466" spans="1:21">
      <c r="A466" s="1" t="s">
        <v>49</v>
      </c>
      <c r="B466" s="1" t="s">
        <v>50</v>
      </c>
      <c r="C466" s="1"/>
      <c r="D466" s="1">
        <f t="shared" si="21"/>
        <v>0</v>
      </c>
      <c r="E466" s="1" t="s">
        <v>4941</v>
      </c>
      <c r="F466" s="1" t="s">
        <v>4940</v>
      </c>
      <c r="G466" s="6" t="s">
        <v>12527</v>
      </c>
      <c r="H466" s="1" t="s">
        <v>180</v>
      </c>
      <c r="I466" s="1" t="s">
        <v>4942</v>
      </c>
      <c r="J466" s="1" t="s">
        <v>1918</v>
      </c>
      <c r="K466" s="1" t="str">
        <f t="shared" si="22"/>
        <v>2007</v>
      </c>
      <c r="L466" s="1">
        <f t="shared" si="23"/>
        <v>53</v>
      </c>
      <c r="M466" s="1" t="s">
        <v>79</v>
      </c>
      <c r="N466" t="s">
        <v>50</v>
      </c>
      <c r="O466" s="1" t="s">
        <v>61</v>
      </c>
      <c r="P466" s="1"/>
      <c r="Q466" s="1"/>
      <c r="R466" s="1"/>
      <c r="S466" s="1" t="s">
        <v>2440</v>
      </c>
      <c r="T466" s="1">
        <v>1</v>
      </c>
      <c r="U466" s="1"/>
    </row>
    <row r="467" spans="1:21">
      <c r="A467" s="1" t="s">
        <v>53</v>
      </c>
      <c r="B467" s="1"/>
      <c r="C467" s="1"/>
      <c r="D467" s="1">
        <f t="shared" si="21"/>
        <v>0</v>
      </c>
      <c r="E467" s="1" t="s">
        <v>5417</v>
      </c>
      <c r="F467" s="1" t="s">
        <v>5418</v>
      </c>
      <c r="G467" s="6" t="s">
        <v>12527</v>
      </c>
      <c r="H467" s="1" t="s">
        <v>555</v>
      </c>
      <c r="I467" s="1" t="s">
        <v>5419</v>
      </c>
      <c r="J467" s="1" t="s">
        <v>1918</v>
      </c>
      <c r="K467" s="1" t="str">
        <f t="shared" si="22"/>
        <v>2007</v>
      </c>
      <c r="L467" s="1">
        <f t="shared" si="23"/>
        <v>30</v>
      </c>
      <c r="M467" s="1" t="s">
        <v>79</v>
      </c>
      <c r="N467" t="s">
        <v>50</v>
      </c>
      <c r="O467" s="1" t="s">
        <v>102</v>
      </c>
      <c r="P467" s="1"/>
      <c r="Q467" s="1"/>
      <c r="R467" s="1" t="s">
        <v>805</v>
      </c>
      <c r="S467" s="1" t="s">
        <v>114</v>
      </c>
      <c r="T467" s="1">
        <v>1</v>
      </c>
      <c r="U467" s="1"/>
    </row>
    <row r="468" spans="1:21">
      <c r="A468" s="1" t="s">
        <v>54</v>
      </c>
      <c r="B468" s="1" t="s">
        <v>50</v>
      </c>
      <c r="C468" s="1" t="s">
        <v>500</v>
      </c>
      <c r="D468" s="1">
        <f t="shared" si="21"/>
        <v>0.8</v>
      </c>
      <c r="E468" s="1" t="s">
        <v>5658</v>
      </c>
      <c r="F468" s="1" t="s">
        <v>5657</v>
      </c>
      <c r="G468" s="6" t="s">
        <v>12527</v>
      </c>
      <c r="H468" s="1" t="s">
        <v>134</v>
      </c>
      <c r="I468" s="1" t="s">
        <v>5651</v>
      </c>
      <c r="J468" s="1" t="s">
        <v>5659</v>
      </c>
      <c r="K468" s="1" t="str">
        <f t="shared" si="22"/>
        <v>2007</v>
      </c>
      <c r="L468" s="1">
        <f t="shared" si="23"/>
        <v>18</v>
      </c>
      <c r="M468" s="1" t="s">
        <v>79</v>
      </c>
      <c r="N468" t="s">
        <v>50</v>
      </c>
      <c r="O468" s="1" t="s">
        <v>61</v>
      </c>
      <c r="P468" s="1"/>
      <c r="Q468" s="1"/>
      <c r="R468" s="1"/>
      <c r="S468" s="1" t="s">
        <v>2161</v>
      </c>
      <c r="T468" s="1">
        <v>1</v>
      </c>
      <c r="U468" s="1"/>
    </row>
    <row r="469" spans="1:21">
      <c r="A469" s="1" t="s">
        <v>49</v>
      </c>
      <c r="B469" s="1"/>
      <c r="C469" s="1"/>
      <c r="D469" s="1">
        <f t="shared" si="21"/>
        <v>0</v>
      </c>
      <c r="E469" s="1" t="s">
        <v>5829</v>
      </c>
      <c r="F469" s="1" t="s">
        <v>5828</v>
      </c>
      <c r="G469" s="6" t="s">
        <v>12527</v>
      </c>
      <c r="H469" s="1" t="s">
        <v>128</v>
      </c>
      <c r="I469" s="1" t="s">
        <v>152</v>
      </c>
      <c r="J469" s="1" t="s">
        <v>1918</v>
      </c>
      <c r="K469" s="1" t="str">
        <f t="shared" si="22"/>
        <v>2007</v>
      </c>
      <c r="L469" s="1">
        <f t="shared" si="23"/>
        <v>32</v>
      </c>
      <c r="M469" s="1" t="s">
        <v>79</v>
      </c>
      <c r="N469" t="s">
        <v>50</v>
      </c>
      <c r="O469" s="1" t="s">
        <v>61</v>
      </c>
      <c r="P469" s="1"/>
      <c r="Q469" s="1"/>
      <c r="R469" s="1"/>
      <c r="S469" s="1" t="s">
        <v>92</v>
      </c>
      <c r="T469" s="1">
        <v>1</v>
      </c>
      <c r="U469" s="1"/>
    </row>
    <row r="470" spans="1:21">
      <c r="A470" s="1" t="s">
        <v>55</v>
      </c>
      <c r="B470" s="1"/>
      <c r="C470" s="1"/>
      <c r="D470" s="1">
        <f t="shared" si="21"/>
        <v>0</v>
      </c>
      <c r="E470" s="1" t="s">
        <v>6031</v>
      </c>
      <c r="F470" s="1" t="s">
        <v>6030</v>
      </c>
      <c r="G470" s="6" t="s">
        <v>12527</v>
      </c>
      <c r="H470" s="1" t="s">
        <v>299</v>
      </c>
      <c r="I470" s="1" t="s">
        <v>1296</v>
      </c>
      <c r="J470" s="1" t="s">
        <v>1918</v>
      </c>
      <c r="K470" s="1" t="str">
        <f t="shared" si="22"/>
        <v>2007</v>
      </c>
      <c r="L470" s="1">
        <f t="shared" si="23"/>
        <v>34</v>
      </c>
      <c r="M470" s="1" t="s">
        <v>79</v>
      </c>
      <c r="N470" t="s">
        <v>50</v>
      </c>
      <c r="O470" s="1" t="s">
        <v>102</v>
      </c>
      <c r="P470" s="1"/>
      <c r="Q470" s="1"/>
      <c r="R470" s="1" t="s">
        <v>805</v>
      </c>
      <c r="S470" s="1"/>
      <c r="T470" s="1">
        <v>1</v>
      </c>
      <c r="U470" s="1"/>
    </row>
    <row r="471" spans="1:21">
      <c r="A471" s="1" t="s">
        <v>55</v>
      </c>
      <c r="B471" s="1" t="s">
        <v>4027</v>
      </c>
      <c r="C471" s="1" t="s">
        <v>293</v>
      </c>
      <c r="D471" s="1">
        <f t="shared" si="21"/>
        <v>1.0780000000000001</v>
      </c>
      <c r="E471" s="1" t="s">
        <v>6085</v>
      </c>
      <c r="F471" s="1" t="s">
        <v>6084</v>
      </c>
      <c r="G471" s="6" t="s">
        <v>12527</v>
      </c>
      <c r="H471" s="1" t="s">
        <v>387</v>
      </c>
      <c r="I471" s="1" t="s">
        <v>755</v>
      </c>
      <c r="J471" s="1" t="s">
        <v>1918</v>
      </c>
      <c r="K471" s="1" t="str">
        <f t="shared" si="22"/>
        <v>2007</v>
      </c>
      <c r="L471" s="1">
        <f t="shared" si="23"/>
        <v>58</v>
      </c>
      <c r="M471" s="1" t="s">
        <v>60</v>
      </c>
      <c r="N471" t="s">
        <v>50</v>
      </c>
      <c r="O471" s="1" t="s">
        <v>61</v>
      </c>
      <c r="P471" s="1"/>
      <c r="Q471" s="1"/>
      <c r="R471" s="1"/>
      <c r="S471" s="1" t="s">
        <v>354</v>
      </c>
      <c r="T471" s="1">
        <v>1</v>
      </c>
      <c r="U471" s="1" t="s">
        <v>55</v>
      </c>
    </row>
    <row r="472" spans="1:21">
      <c r="A472" s="1" t="s">
        <v>54</v>
      </c>
      <c r="B472" s="1"/>
      <c r="C472" s="1"/>
      <c r="D472" s="1">
        <f t="shared" si="21"/>
        <v>0</v>
      </c>
      <c r="E472" s="1" t="s">
        <v>6133</v>
      </c>
      <c r="F472" s="1" t="s">
        <v>6132</v>
      </c>
      <c r="G472" s="6" t="s">
        <v>12527</v>
      </c>
      <c r="H472" s="1" t="s">
        <v>1343</v>
      </c>
      <c r="I472" s="1" t="s">
        <v>6134</v>
      </c>
      <c r="J472" s="1" t="s">
        <v>1918</v>
      </c>
      <c r="K472" s="1" t="str">
        <f t="shared" si="22"/>
        <v>2007</v>
      </c>
      <c r="L472" s="1">
        <f t="shared" si="23"/>
        <v>31</v>
      </c>
      <c r="M472" s="1" t="s">
        <v>79</v>
      </c>
      <c r="N472" t="s">
        <v>50</v>
      </c>
      <c r="O472" s="1" t="s">
        <v>61</v>
      </c>
      <c r="P472" s="1"/>
      <c r="Q472" s="1"/>
      <c r="R472" s="1"/>
      <c r="S472" s="1" t="s">
        <v>6135</v>
      </c>
      <c r="T472" s="1">
        <v>2</v>
      </c>
      <c r="U472" s="1" t="s">
        <v>55</v>
      </c>
    </row>
    <row r="473" spans="1:21">
      <c r="A473" s="1" t="s">
        <v>49</v>
      </c>
      <c r="B473" s="1" t="s">
        <v>53</v>
      </c>
      <c r="C473" s="1"/>
      <c r="D473" s="1">
        <f t="shared" si="21"/>
        <v>0</v>
      </c>
      <c r="E473" s="1" t="s">
        <v>5549</v>
      </c>
      <c r="F473" s="1" t="s">
        <v>6546</v>
      </c>
      <c r="G473" s="6" t="s">
        <v>12527</v>
      </c>
      <c r="H473" s="1" t="s">
        <v>644</v>
      </c>
      <c r="I473" s="1" t="s">
        <v>3542</v>
      </c>
      <c r="J473" s="1" t="s">
        <v>1918</v>
      </c>
      <c r="K473" s="1" t="str">
        <f t="shared" si="22"/>
        <v>2007</v>
      </c>
      <c r="L473" s="1">
        <f t="shared" si="23"/>
        <v>25</v>
      </c>
      <c r="M473" s="1" t="s">
        <v>60</v>
      </c>
      <c r="N473" t="s">
        <v>50</v>
      </c>
      <c r="O473" s="1" t="s">
        <v>61</v>
      </c>
      <c r="P473" s="1"/>
      <c r="Q473" s="1"/>
      <c r="R473" s="1"/>
      <c r="S473" s="1" t="s">
        <v>83</v>
      </c>
      <c r="T473" s="1">
        <v>1</v>
      </c>
      <c r="U473" s="1"/>
    </row>
    <row r="474" spans="1:21">
      <c r="A474" s="1" t="s">
        <v>53</v>
      </c>
      <c r="B474" s="1" t="s">
        <v>2095</v>
      </c>
      <c r="C474" s="1" t="s">
        <v>273</v>
      </c>
      <c r="D474" s="1">
        <f t="shared" si="21"/>
        <v>0.7</v>
      </c>
      <c r="E474" s="1" t="s">
        <v>2976</v>
      </c>
      <c r="F474" s="1" t="s">
        <v>12047</v>
      </c>
      <c r="G474" s="6" t="s">
        <v>12527</v>
      </c>
      <c r="H474" s="1" t="s">
        <v>484</v>
      </c>
      <c r="I474" s="1" t="s">
        <v>801</v>
      </c>
      <c r="J474" s="1" t="s">
        <v>12048</v>
      </c>
      <c r="K474" s="1" t="str">
        <f t="shared" si="22"/>
        <v>2007</v>
      </c>
      <c r="L474" s="1">
        <f t="shared" si="23"/>
        <v>40</v>
      </c>
      <c r="M474" s="1" t="s">
        <v>79</v>
      </c>
      <c r="N474" t="s">
        <v>50</v>
      </c>
      <c r="O474" s="1" t="s">
        <v>61</v>
      </c>
      <c r="P474" s="1"/>
      <c r="Q474" s="1"/>
      <c r="R474" s="1"/>
      <c r="S474" s="1" t="s">
        <v>9904</v>
      </c>
      <c r="T474" s="1">
        <v>1</v>
      </c>
      <c r="U474" s="1"/>
    </row>
    <row r="475" spans="1:21">
      <c r="A475" s="1" t="s">
        <v>55</v>
      </c>
      <c r="B475" s="1" t="s">
        <v>2810</v>
      </c>
      <c r="C475" s="1" t="s">
        <v>136</v>
      </c>
      <c r="D475" s="1">
        <f t="shared" si="21"/>
        <v>0.2</v>
      </c>
      <c r="E475" s="1" t="s">
        <v>12137</v>
      </c>
      <c r="F475" s="1" t="s">
        <v>12136</v>
      </c>
      <c r="G475" s="6" t="s">
        <v>12527</v>
      </c>
      <c r="H475" s="1" t="s">
        <v>144</v>
      </c>
      <c r="I475" s="1" t="s">
        <v>4032</v>
      </c>
      <c r="J475" s="1" t="s">
        <v>12138</v>
      </c>
      <c r="K475" s="1" t="str">
        <f t="shared" si="22"/>
        <v>2007</v>
      </c>
      <c r="L475" s="1">
        <f t="shared" si="23"/>
        <v>11</v>
      </c>
      <c r="M475" s="1" t="s">
        <v>60</v>
      </c>
      <c r="N475" t="s">
        <v>50</v>
      </c>
      <c r="O475" s="1" t="s">
        <v>102</v>
      </c>
      <c r="P475" s="1" t="s">
        <v>346</v>
      </c>
      <c r="Q475" s="1" t="s">
        <v>351</v>
      </c>
      <c r="R475" s="1" t="s">
        <v>1403</v>
      </c>
      <c r="S475" s="1" t="s">
        <v>92</v>
      </c>
      <c r="T475" s="1">
        <v>1</v>
      </c>
      <c r="U475" s="1"/>
    </row>
    <row r="476" spans="1:21">
      <c r="A476" s="1" t="s">
        <v>53</v>
      </c>
      <c r="B476" s="1"/>
      <c r="C476" s="1"/>
      <c r="D476" s="1">
        <f t="shared" si="21"/>
        <v>0</v>
      </c>
      <c r="E476" s="1" t="s">
        <v>668</v>
      </c>
      <c r="F476" s="1" t="s">
        <v>667</v>
      </c>
      <c r="G476" s="6" t="s">
        <v>12527</v>
      </c>
      <c r="H476" s="1" t="s">
        <v>78</v>
      </c>
      <c r="I476" s="1" t="s">
        <v>669</v>
      </c>
      <c r="J476" s="1" t="s">
        <v>671</v>
      </c>
      <c r="K476" s="1" t="str">
        <f t="shared" si="22"/>
        <v>2007</v>
      </c>
      <c r="L476" s="1">
        <f t="shared" si="23"/>
        <v>17</v>
      </c>
      <c r="M476" s="1" t="s">
        <v>60</v>
      </c>
      <c r="N476" t="s">
        <v>53</v>
      </c>
      <c r="O476" s="1" t="s">
        <v>61</v>
      </c>
      <c r="P476" s="1" t="s">
        <v>135</v>
      </c>
      <c r="Q476" s="1" t="s">
        <v>282</v>
      </c>
      <c r="R476" s="1" t="s">
        <v>670</v>
      </c>
      <c r="S476" s="1" t="s">
        <v>105</v>
      </c>
      <c r="T476" s="1">
        <v>1</v>
      </c>
      <c r="U476" s="1" t="s">
        <v>53</v>
      </c>
    </row>
    <row r="477" spans="1:21">
      <c r="A477" s="1" t="s">
        <v>55</v>
      </c>
      <c r="B477" s="1"/>
      <c r="C477" s="1"/>
      <c r="D477" s="1">
        <f t="shared" si="21"/>
        <v>0</v>
      </c>
      <c r="E477" s="1" t="s">
        <v>1917</v>
      </c>
      <c r="F477" s="1" t="s">
        <v>1916</v>
      </c>
      <c r="G477" s="6" t="s">
        <v>12527</v>
      </c>
      <c r="H477" s="1" t="s">
        <v>436</v>
      </c>
      <c r="I477" s="1" t="s">
        <v>1110</v>
      </c>
      <c r="J477" s="1" t="s">
        <v>1918</v>
      </c>
      <c r="K477" s="1" t="str">
        <f t="shared" si="22"/>
        <v>2007</v>
      </c>
      <c r="L477" s="1">
        <f t="shared" si="23"/>
        <v>47</v>
      </c>
      <c r="M477" s="1" t="s">
        <v>60</v>
      </c>
      <c r="N477" t="s">
        <v>53</v>
      </c>
      <c r="O477" s="1" t="s">
        <v>61</v>
      </c>
      <c r="P477" s="1"/>
      <c r="Q477" s="1"/>
      <c r="R477" s="1"/>
      <c r="S477" s="1" t="s">
        <v>311</v>
      </c>
      <c r="T477" s="1">
        <v>1</v>
      </c>
      <c r="U477" s="1"/>
    </row>
    <row r="478" spans="1:21">
      <c r="A478" s="1" t="s">
        <v>50</v>
      </c>
      <c r="B478" s="1"/>
      <c r="C478" s="1"/>
      <c r="D478" s="1">
        <f t="shared" si="21"/>
        <v>0</v>
      </c>
      <c r="E478" s="1" t="s">
        <v>3180</v>
      </c>
      <c r="F478" s="1" t="s">
        <v>3179</v>
      </c>
      <c r="G478" s="6" t="s">
        <v>12527</v>
      </c>
      <c r="H478" s="1" t="s">
        <v>55</v>
      </c>
      <c r="I478" s="1" t="s">
        <v>610</v>
      </c>
      <c r="J478" s="1" t="s">
        <v>1918</v>
      </c>
      <c r="K478" s="1" t="str">
        <f t="shared" si="22"/>
        <v>2007</v>
      </c>
      <c r="L478" s="1">
        <f t="shared" si="23"/>
        <v>-6</v>
      </c>
      <c r="M478" s="1" t="s">
        <v>79</v>
      </c>
      <c r="N478" t="s">
        <v>53</v>
      </c>
      <c r="O478" s="1" t="s">
        <v>61</v>
      </c>
      <c r="P478" s="1"/>
      <c r="Q478" s="1"/>
      <c r="R478" s="1"/>
      <c r="S478" s="1" t="s">
        <v>65</v>
      </c>
      <c r="T478" s="1">
        <v>2</v>
      </c>
      <c r="U478" s="1"/>
    </row>
    <row r="479" spans="1:21">
      <c r="A479" s="1" t="s">
        <v>50</v>
      </c>
      <c r="B479" s="1"/>
      <c r="C479" s="1"/>
      <c r="D479" s="1">
        <f t="shared" si="21"/>
        <v>0</v>
      </c>
      <c r="E479" s="1" t="s">
        <v>3257</v>
      </c>
      <c r="F479" s="1" t="s">
        <v>3256</v>
      </c>
      <c r="G479" s="6" t="s">
        <v>12527</v>
      </c>
      <c r="H479" s="1" t="s">
        <v>118</v>
      </c>
      <c r="I479" s="1" t="s">
        <v>1012</v>
      </c>
      <c r="J479" s="1" t="s">
        <v>1918</v>
      </c>
      <c r="K479" s="1" t="str">
        <f t="shared" si="22"/>
        <v>2007</v>
      </c>
      <c r="L479" s="1">
        <f t="shared" si="23"/>
        <v>15</v>
      </c>
      <c r="M479" s="1" t="s">
        <v>60</v>
      </c>
      <c r="N479" t="s">
        <v>53</v>
      </c>
      <c r="O479" s="1" t="s">
        <v>61</v>
      </c>
      <c r="P479" s="1"/>
      <c r="Q479" s="1"/>
      <c r="R479" s="1"/>
      <c r="S479" s="1" t="s">
        <v>114</v>
      </c>
      <c r="T479" s="1">
        <v>1</v>
      </c>
      <c r="U479" s="1"/>
    </row>
    <row r="480" spans="1:21">
      <c r="A480" s="1" t="s">
        <v>55</v>
      </c>
      <c r="B480" s="1"/>
      <c r="C480" s="1"/>
      <c r="D480" s="1">
        <f t="shared" si="21"/>
        <v>0</v>
      </c>
      <c r="E480" s="1" t="s">
        <v>3366</v>
      </c>
      <c r="F480" s="1" t="s">
        <v>3365</v>
      </c>
      <c r="G480" s="6" t="s">
        <v>12527</v>
      </c>
      <c r="H480" s="1" t="s">
        <v>479</v>
      </c>
      <c r="I480" s="1" t="s">
        <v>3363</v>
      </c>
      <c r="J480" s="1" t="s">
        <v>1918</v>
      </c>
      <c r="K480" s="1" t="str">
        <f t="shared" si="22"/>
        <v>2007</v>
      </c>
      <c r="L480" s="1">
        <f t="shared" si="23"/>
        <v>9</v>
      </c>
      <c r="M480" s="1" t="s">
        <v>79</v>
      </c>
      <c r="N480" t="s">
        <v>53</v>
      </c>
      <c r="O480" s="1" t="s">
        <v>61</v>
      </c>
      <c r="P480" s="1"/>
      <c r="Q480" s="1"/>
      <c r="R480" s="1"/>
      <c r="S480" s="1" t="s">
        <v>65</v>
      </c>
      <c r="T480" s="1">
        <v>2</v>
      </c>
      <c r="U480" s="1"/>
    </row>
    <row r="481" spans="1:21">
      <c r="A481" s="1" t="s">
        <v>49</v>
      </c>
      <c r="B481" s="1"/>
      <c r="C481" s="1"/>
      <c r="D481" s="1">
        <f t="shared" si="21"/>
        <v>0</v>
      </c>
      <c r="E481" s="1" t="s">
        <v>4339</v>
      </c>
      <c r="F481" s="1" t="s">
        <v>4338</v>
      </c>
      <c r="G481" s="6" t="s">
        <v>12527</v>
      </c>
      <c r="H481" s="1" t="s">
        <v>530</v>
      </c>
      <c r="I481" s="1" t="s">
        <v>4324</v>
      </c>
      <c r="J481" s="1" t="s">
        <v>1918</v>
      </c>
      <c r="K481" s="1" t="str">
        <f t="shared" si="22"/>
        <v>2007</v>
      </c>
      <c r="L481" s="1">
        <f t="shared" si="23"/>
        <v>23</v>
      </c>
      <c r="M481" s="1" t="s">
        <v>60</v>
      </c>
      <c r="N481" t="s">
        <v>53</v>
      </c>
      <c r="O481" s="1" t="s">
        <v>61</v>
      </c>
      <c r="P481" s="1"/>
      <c r="Q481" s="1"/>
      <c r="R481" s="1"/>
      <c r="S481" s="1" t="s">
        <v>226</v>
      </c>
      <c r="T481" s="1">
        <v>2</v>
      </c>
      <c r="U481" s="1"/>
    </row>
    <row r="482" spans="1:21">
      <c r="A482" s="1" t="s">
        <v>54</v>
      </c>
      <c r="B482" s="1"/>
      <c r="C482" s="1"/>
      <c r="D482" s="1">
        <f t="shared" si="21"/>
        <v>0</v>
      </c>
      <c r="E482" s="1" t="s">
        <v>4342</v>
      </c>
      <c r="F482" s="1" t="s">
        <v>4341</v>
      </c>
      <c r="G482" s="6" t="s">
        <v>12527</v>
      </c>
      <c r="H482" s="1" t="s">
        <v>177</v>
      </c>
      <c r="I482" s="1" t="s">
        <v>4324</v>
      </c>
      <c r="J482" s="1" t="s">
        <v>1918</v>
      </c>
      <c r="K482" s="1" t="str">
        <f t="shared" si="22"/>
        <v>2007</v>
      </c>
      <c r="L482" s="1">
        <f t="shared" si="23"/>
        <v>13</v>
      </c>
      <c r="M482" s="1" t="s">
        <v>60</v>
      </c>
      <c r="N482" t="s">
        <v>53</v>
      </c>
      <c r="O482" s="1" t="s">
        <v>61</v>
      </c>
      <c r="P482" s="1"/>
      <c r="Q482" s="1"/>
      <c r="R482" s="1"/>
      <c r="S482" s="1" t="s">
        <v>65</v>
      </c>
      <c r="T482" s="1">
        <v>1</v>
      </c>
      <c r="U482" s="1"/>
    </row>
    <row r="483" spans="1:21">
      <c r="A483" s="1" t="s">
        <v>55</v>
      </c>
      <c r="B483" s="1"/>
      <c r="C483" s="1"/>
      <c r="D483" s="1">
        <f t="shared" si="21"/>
        <v>0</v>
      </c>
      <c r="E483" s="1" t="s">
        <v>4367</v>
      </c>
      <c r="F483" s="1" t="s">
        <v>4366</v>
      </c>
      <c r="G483" s="6" t="s">
        <v>12527</v>
      </c>
      <c r="H483" s="1" t="s">
        <v>63</v>
      </c>
      <c r="I483" s="1" t="s">
        <v>4363</v>
      </c>
      <c r="J483" s="1" t="s">
        <v>1918</v>
      </c>
      <c r="K483" s="1" t="str">
        <f t="shared" si="22"/>
        <v>2007</v>
      </c>
      <c r="L483" s="1">
        <f t="shared" si="23"/>
        <v>20</v>
      </c>
      <c r="M483" s="1" t="s">
        <v>60</v>
      </c>
      <c r="N483" t="s">
        <v>53</v>
      </c>
      <c r="O483" s="1" t="s">
        <v>61</v>
      </c>
      <c r="P483" s="1"/>
      <c r="Q483" s="1"/>
      <c r="R483" s="1"/>
      <c r="S483" s="1" t="s">
        <v>4368</v>
      </c>
      <c r="T483" s="1">
        <v>2</v>
      </c>
      <c r="U483" s="1"/>
    </row>
    <row r="484" spans="1:21">
      <c r="A484" s="1" t="s">
        <v>54</v>
      </c>
      <c r="B484" s="1" t="s">
        <v>54</v>
      </c>
      <c r="C484" s="1" t="s">
        <v>273</v>
      </c>
      <c r="D484" s="1">
        <f t="shared" si="21"/>
        <v>3</v>
      </c>
      <c r="E484" s="1" t="s">
        <v>4413</v>
      </c>
      <c r="F484" s="1" t="s">
        <v>4412</v>
      </c>
      <c r="G484" s="6" t="s">
        <v>12527</v>
      </c>
      <c r="H484" s="1" t="s">
        <v>678</v>
      </c>
      <c r="I484" s="1" t="s">
        <v>804</v>
      </c>
      <c r="J484" s="1" t="s">
        <v>4414</v>
      </c>
      <c r="K484" s="1" t="str">
        <f t="shared" si="22"/>
        <v>2007</v>
      </c>
      <c r="L484" s="1">
        <f t="shared" si="23"/>
        <v>23</v>
      </c>
      <c r="M484" s="1" t="s">
        <v>60</v>
      </c>
      <c r="N484" t="s">
        <v>53</v>
      </c>
      <c r="O484" s="1" t="s">
        <v>61</v>
      </c>
      <c r="P484" s="1"/>
      <c r="Q484" s="1"/>
      <c r="R484" s="1"/>
      <c r="S484" s="1"/>
      <c r="T484" s="1">
        <v>1</v>
      </c>
      <c r="U484" s="1"/>
    </row>
    <row r="485" spans="1:21">
      <c r="A485" s="1" t="s">
        <v>55</v>
      </c>
      <c r="B485" s="1" t="s">
        <v>55</v>
      </c>
      <c r="C485" s="1"/>
      <c r="D485" s="1">
        <f t="shared" si="21"/>
        <v>0</v>
      </c>
      <c r="E485" s="1" t="s">
        <v>4511</v>
      </c>
      <c r="F485" s="1" t="s">
        <v>4512</v>
      </c>
      <c r="G485" s="6" t="s">
        <v>12527</v>
      </c>
      <c r="H485" s="1" t="s">
        <v>367</v>
      </c>
      <c r="I485" s="1" t="s">
        <v>4509</v>
      </c>
      <c r="J485" s="1" t="s">
        <v>1918</v>
      </c>
      <c r="K485" s="1" t="str">
        <f t="shared" si="22"/>
        <v>2007</v>
      </c>
      <c r="L485" s="1">
        <f t="shared" si="23"/>
        <v>17</v>
      </c>
      <c r="M485" s="1" t="s">
        <v>79</v>
      </c>
      <c r="N485" t="s">
        <v>53</v>
      </c>
      <c r="O485" s="1" t="s">
        <v>61</v>
      </c>
      <c r="P485" s="1"/>
      <c r="Q485" s="1"/>
      <c r="R485" s="1"/>
      <c r="S485" s="1" t="s">
        <v>65</v>
      </c>
      <c r="T485" s="1">
        <v>1</v>
      </c>
      <c r="U485" s="1"/>
    </row>
    <row r="486" spans="1:21">
      <c r="A486" s="1" t="s">
        <v>49</v>
      </c>
      <c r="B486" s="1"/>
      <c r="C486" s="1"/>
      <c r="D486" s="1">
        <f t="shared" si="21"/>
        <v>0</v>
      </c>
      <c r="E486" s="1" t="s">
        <v>4773</v>
      </c>
      <c r="F486" s="1" t="s">
        <v>4772</v>
      </c>
      <c r="G486" s="6" t="s">
        <v>12527</v>
      </c>
      <c r="H486" s="1" t="s">
        <v>136</v>
      </c>
      <c r="I486" s="1" t="s">
        <v>496</v>
      </c>
      <c r="J486" s="1" t="s">
        <v>1918</v>
      </c>
      <c r="K486" s="1" t="str">
        <f t="shared" si="22"/>
        <v>2007</v>
      </c>
      <c r="L486" s="1">
        <f t="shared" si="23"/>
        <v>40</v>
      </c>
      <c r="M486" s="1" t="s">
        <v>60</v>
      </c>
      <c r="N486" t="s">
        <v>53</v>
      </c>
      <c r="O486" s="1" t="s">
        <v>61</v>
      </c>
      <c r="P486" s="1"/>
      <c r="Q486" s="1"/>
      <c r="R486" s="1"/>
      <c r="S486" s="1" t="s">
        <v>940</v>
      </c>
      <c r="T486" s="1">
        <v>1</v>
      </c>
      <c r="U486" s="1"/>
    </row>
    <row r="487" spans="1:21">
      <c r="A487" s="1" t="s">
        <v>53</v>
      </c>
      <c r="B487" s="1"/>
      <c r="C487" s="1"/>
      <c r="D487" s="1">
        <f t="shared" si="21"/>
        <v>0</v>
      </c>
      <c r="E487" s="1" t="s">
        <v>4819</v>
      </c>
      <c r="F487" s="1" t="s">
        <v>4818</v>
      </c>
      <c r="G487" s="6" t="s">
        <v>12527</v>
      </c>
      <c r="H487" s="1" t="s">
        <v>63</v>
      </c>
      <c r="I487" s="1" t="s">
        <v>4820</v>
      </c>
      <c r="J487" s="1" t="s">
        <v>1918</v>
      </c>
      <c r="K487" s="1" t="str">
        <f t="shared" si="22"/>
        <v>2007</v>
      </c>
      <c r="L487" s="1">
        <f t="shared" si="23"/>
        <v>20</v>
      </c>
      <c r="M487" s="1" t="s">
        <v>60</v>
      </c>
      <c r="N487" t="s">
        <v>53</v>
      </c>
      <c r="O487" s="1" t="s">
        <v>102</v>
      </c>
      <c r="P487" s="1"/>
      <c r="Q487" s="1"/>
      <c r="R487" s="1" t="s">
        <v>805</v>
      </c>
      <c r="S487" s="1" t="s">
        <v>4821</v>
      </c>
      <c r="T487" s="1">
        <v>1</v>
      </c>
      <c r="U487" s="1"/>
    </row>
    <row r="488" spans="1:21">
      <c r="A488" s="1" t="s">
        <v>55</v>
      </c>
      <c r="B488" s="1" t="s">
        <v>50</v>
      </c>
      <c r="C488" s="1"/>
      <c r="D488" s="1">
        <f t="shared" si="21"/>
        <v>0</v>
      </c>
      <c r="E488" s="1" t="s">
        <v>5151</v>
      </c>
      <c r="F488" s="1" t="s">
        <v>5150</v>
      </c>
      <c r="G488" s="6" t="s">
        <v>12527</v>
      </c>
      <c r="H488" s="1" t="s">
        <v>530</v>
      </c>
      <c r="I488" s="1" t="s">
        <v>5094</v>
      </c>
      <c r="J488" s="1" t="s">
        <v>5152</v>
      </c>
      <c r="K488" s="1" t="str">
        <f t="shared" si="22"/>
        <v>2007</v>
      </c>
      <c r="L488" s="1">
        <f t="shared" si="23"/>
        <v>23</v>
      </c>
      <c r="M488" s="1" t="s">
        <v>79</v>
      </c>
      <c r="N488" t="s">
        <v>53</v>
      </c>
      <c r="O488" s="1" t="s">
        <v>61</v>
      </c>
      <c r="P488" s="1"/>
      <c r="Q488" s="1"/>
      <c r="R488" s="1"/>
      <c r="S488" s="1"/>
      <c r="T488" s="1">
        <v>1</v>
      </c>
      <c r="U488" s="1"/>
    </row>
    <row r="489" spans="1:21">
      <c r="A489" s="1" t="s">
        <v>49</v>
      </c>
      <c r="B489" s="1"/>
      <c r="C489" s="1"/>
      <c r="D489" s="1">
        <f t="shared" si="21"/>
        <v>0</v>
      </c>
      <c r="E489" s="1" t="s">
        <v>5359</v>
      </c>
      <c r="F489" s="1" t="s">
        <v>3671</v>
      </c>
      <c r="G489" s="6" t="s">
        <v>12525</v>
      </c>
      <c r="H489" s="1" t="s">
        <v>240</v>
      </c>
      <c r="I489" s="1" t="s">
        <v>5049</v>
      </c>
      <c r="J489" s="1" t="s">
        <v>1918</v>
      </c>
      <c r="K489" s="1" t="str">
        <f t="shared" si="22"/>
        <v>2007</v>
      </c>
      <c r="L489" s="1">
        <f t="shared" si="23"/>
        <v>44</v>
      </c>
      <c r="M489" s="1" t="s">
        <v>60</v>
      </c>
      <c r="N489" t="s">
        <v>53</v>
      </c>
      <c r="O489" s="1" t="s">
        <v>61</v>
      </c>
      <c r="P489" s="1"/>
      <c r="Q489" s="1"/>
      <c r="R489" s="1" t="s">
        <v>805</v>
      </c>
      <c r="S489" s="1" t="s">
        <v>226</v>
      </c>
      <c r="T489" s="1">
        <v>2</v>
      </c>
      <c r="U489" s="1"/>
    </row>
    <row r="490" spans="1:21">
      <c r="A490" s="1" t="s">
        <v>54</v>
      </c>
      <c r="B490" s="1"/>
      <c r="C490" s="1"/>
      <c r="D490" s="1">
        <f t="shared" si="21"/>
        <v>0</v>
      </c>
      <c r="E490" s="1" t="s">
        <v>5494</v>
      </c>
      <c r="F490" s="1" t="s">
        <v>5495</v>
      </c>
      <c r="G490" s="6" t="s">
        <v>12527</v>
      </c>
      <c r="H490" s="1" t="s">
        <v>464</v>
      </c>
      <c r="I490" s="1" t="s">
        <v>4203</v>
      </c>
      <c r="J490" s="1" t="s">
        <v>1918</v>
      </c>
      <c r="K490" s="1" t="str">
        <f t="shared" si="22"/>
        <v>2007</v>
      </c>
      <c r="L490" s="1">
        <f t="shared" si="23"/>
        <v>21</v>
      </c>
      <c r="M490" s="1" t="s">
        <v>79</v>
      </c>
      <c r="N490" t="s">
        <v>53</v>
      </c>
      <c r="O490" s="1" t="s">
        <v>102</v>
      </c>
      <c r="P490" s="1"/>
      <c r="Q490" s="1"/>
      <c r="R490" s="1" t="s">
        <v>805</v>
      </c>
      <c r="S490" s="1" t="s">
        <v>92</v>
      </c>
      <c r="T490" s="1">
        <v>1</v>
      </c>
      <c r="U490" s="1"/>
    </row>
    <row r="491" spans="1:21">
      <c r="A491" s="1" t="s">
        <v>55</v>
      </c>
      <c r="B491" s="1"/>
      <c r="C491" s="1"/>
      <c r="D491" s="1">
        <f t="shared" si="21"/>
        <v>0</v>
      </c>
      <c r="E491" s="1" t="s">
        <v>5992</v>
      </c>
      <c r="F491" s="1" t="s">
        <v>5993</v>
      </c>
      <c r="G491" s="6" t="s">
        <v>12527</v>
      </c>
      <c r="H491" s="1" t="s">
        <v>351</v>
      </c>
      <c r="I491" s="1" t="s">
        <v>5991</v>
      </c>
      <c r="J491" s="1" t="s">
        <v>1918</v>
      </c>
      <c r="K491" s="1" t="str">
        <f t="shared" si="22"/>
        <v>2007</v>
      </c>
      <c r="L491" s="1">
        <f t="shared" si="23"/>
        <v>45</v>
      </c>
      <c r="M491" s="1" t="s">
        <v>60</v>
      </c>
      <c r="N491" t="s">
        <v>53</v>
      </c>
      <c r="O491" s="1" t="s">
        <v>102</v>
      </c>
      <c r="P491" s="1"/>
      <c r="Q491" s="1"/>
      <c r="R491" s="1" t="s">
        <v>805</v>
      </c>
      <c r="S491" s="1" t="s">
        <v>235</v>
      </c>
      <c r="T491" s="1">
        <v>1</v>
      </c>
      <c r="U491" s="1"/>
    </row>
    <row r="492" spans="1:21">
      <c r="A492" s="1" t="s">
        <v>54</v>
      </c>
      <c r="B492" s="1"/>
      <c r="C492" s="1"/>
      <c r="D492" s="1">
        <f t="shared" si="21"/>
        <v>0</v>
      </c>
      <c r="E492" s="1" t="s">
        <v>6025</v>
      </c>
      <c r="F492" s="1" t="s">
        <v>6024</v>
      </c>
      <c r="G492" s="6" t="s">
        <v>12527</v>
      </c>
      <c r="H492" s="1" t="s">
        <v>721</v>
      </c>
      <c r="I492" s="1" t="s">
        <v>1296</v>
      </c>
      <c r="J492" s="1" t="s">
        <v>1918</v>
      </c>
      <c r="K492" s="1" t="str">
        <f t="shared" si="22"/>
        <v>2007</v>
      </c>
      <c r="L492" s="1">
        <f t="shared" si="23"/>
        <v>41</v>
      </c>
      <c r="M492" s="1" t="s">
        <v>60</v>
      </c>
      <c r="N492" t="s">
        <v>53</v>
      </c>
      <c r="O492" s="1" t="s">
        <v>102</v>
      </c>
      <c r="P492" s="1"/>
      <c r="Q492" s="1"/>
      <c r="R492" s="1" t="s">
        <v>805</v>
      </c>
      <c r="S492" s="1"/>
      <c r="T492" s="1">
        <v>2</v>
      </c>
      <c r="U492" s="1"/>
    </row>
    <row r="493" spans="1:21">
      <c r="A493" s="1" t="s">
        <v>54</v>
      </c>
      <c r="B493" s="1"/>
      <c r="C493" s="1"/>
      <c r="D493" s="1">
        <f t="shared" si="21"/>
        <v>0</v>
      </c>
      <c r="E493" s="1" t="s">
        <v>6027</v>
      </c>
      <c r="F493" s="1" t="s">
        <v>6026</v>
      </c>
      <c r="G493" s="6" t="s">
        <v>12527</v>
      </c>
      <c r="H493" s="1" t="s">
        <v>126</v>
      </c>
      <c r="I493" s="1" t="s">
        <v>1296</v>
      </c>
      <c r="J493" s="1" t="s">
        <v>1918</v>
      </c>
      <c r="K493" s="1" t="str">
        <f t="shared" si="22"/>
        <v>2007</v>
      </c>
      <c r="L493" s="1">
        <f t="shared" si="23"/>
        <v>4</v>
      </c>
      <c r="M493" s="1" t="s">
        <v>60</v>
      </c>
      <c r="N493" t="s">
        <v>53</v>
      </c>
      <c r="O493" s="1" t="s">
        <v>102</v>
      </c>
      <c r="P493" s="1"/>
      <c r="Q493" s="1"/>
      <c r="R493" s="1" t="s">
        <v>805</v>
      </c>
      <c r="S493" s="1" t="s">
        <v>65</v>
      </c>
      <c r="T493" s="1">
        <v>2</v>
      </c>
      <c r="U493" s="1"/>
    </row>
    <row r="494" spans="1:21">
      <c r="A494" s="1" t="s">
        <v>54</v>
      </c>
      <c r="B494" s="1" t="s">
        <v>50</v>
      </c>
      <c r="C494" s="1" t="s">
        <v>273</v>
      </c>
      <c r="D494" s="1">
        <f t="shared" si="21"/>
        <v>1</v>
      </c>
      <c r="E494" s="1" t="s">
        <v>6337</v>
      </c>
      <c r="F494" s="1" t="s">
        <v>6338</v>
      </c>
      <c r="G494" s="6" t="s">
        <v>12527</v>
      </c>
      <c r="H494" s="1" t="s">
        <v>149</v>
      </c>
      <c r="I494" s="1" t="s">
        <v>2658</v>
      </c>
      <c r="J494" s="1" t="s">
        <v>1918</v>
      </c>
      <c r="K494" s="1" t="str">
        <f t="shared" si="22"/>
        <v>2007</v>
      </c>
      <c r="L494" s="1">
        <f t="shared" si="23"/>
        <v>29</v>
      </c>
      <c r="M494" s="1" t="s">
        <v>60</v>
      </c>
      <c r="N494" t="s">
        <v>53</v>
      </c>
      <c r="O494" s="1" t="s">
        <v>61</v>
      </c>
      <c r="P494" s="1"/>
      <c r="Q494" s="1"/>
      <c r="R494" s="1"/>
      <c r="S494" s="1" t="s">
        <v>526</v>
      </c>
      <c r="T494" s="1">
        <v>2</v>
      </c>
      <c r="U494" s="1"/>
    </row>
    <row r="495" spans="1:21">
      <c r="A495" s="1" t="s">
        <v>49</v>
      </c>
      <c r="B495" s="1"/>
      <c r="C495" s="1"/>
      <c r="D495" s="1">
        <f t="shared" si="21"/>
        <v>0</v>
      </c>
      <c r="E495" s="1" t="s">
        <v>6376</v>
      </c>
      <c r="F495" s="1" t="s">
        <v>6377</v>
      </c>
      <c r="G495" s="6" t="s">
        <v>12527</v>
      </c>
      <c r="H495" s="1"/>
      <c r="I495" s="1" t="s">
        <v>6378</v>
      </c>
      <c r="J495" s="1" t="s">
        <v>1918</v>
      </c>
      <c r="K495" s="1" t="str">
        <f t="shared" si="22"/>
        <v>2007</v>
      </c>
      <c r="L495" s="1">
        <f t="shared" si="23"/>
        <v>-10</v>
      </c>
      <c r="M495" s="1"/>
      <c r="N495" t="s">
        <v>53</v>
      </c>
      <c r="O495" s="1" t="s">
        <v>102</v>
      </c>
      <c r="P495" s="1"/>
      <c r="Q495" s="1"/>
      <c r="R495" s="1" t="s">
        <v>805</v>
      </c>
      <c r="S495" s="1" t="s">
        <v>6379</v>
      </c>
      <c r="T495" s="1">
        <v>2</v>
      </c>
      <c r="U495" s="1"/>
    </row>
    <row r="496" spans="1:21">
      <c r="A496" s="1" t="s">
        <v>49</v>
      </c>
      <c r="B496" s="1"/>
      <c r="C496" s="1"/>
      <c r="D496" s="1">
        <f t="shared" si="21"/>
        <v>0</v>
      </c>
      <c r="E496" s="1" t="s">
        <v>6381</v>
      </c>
      <c r="F496" s="1" t="s">
        <v>6380</v>
      </c>
      <c r="G496" s="6" t="s">
        <v>12527</v>
      </c>
      <c r="H496" s="1" t="s">
        <v>177</v>
      </c>
      <c r="I496" s="1" t="s">
        <v>6378</v>
      </c>
      <c r="J496" s="1" t="s">
        <v>1918</v>
      </c>
      <c r="K496" s="1" t="str">
        <f t="shared" si="22"/>
        <v>2007</v>
      </c>
      <c r="L496" s="1">
        <f t="shared" si="23"/>
        <v>13</v>
      </c>
      <c r="M496" s="1" t="s">
        <v>60</v>
      </c>
      <c r="N496" t="s">
        <v>53</v>
      </c>
      <c r="O496" s="1" t="s">
        <v>102</v>
      </c>
      <c r="P496" s="1"/>
      <c r="Q496" s="1"/>
      <c r="R496" s="1" t="s">
        <v>805</v>
      </c>
      <c r="S496" s="1" t="s">
        <v>1731</v>
      </c>
      <c r="T496" s="1">
        <v>2</v>
      </c>
      <c r="U496" s="1"/>
    </row>
    <row r="497" spans="1:21">
      <c r="A497" s="1" t="s">
        <v>54</v>
      </c>
      <c r="B497" s="1" t="s">
        <v>50</v>
      </c>
      <c r="C497" s="1" t="s">
        <v>273</v>
      </c>
      <c r="D497" s="1">
        <f t="shared" si="21"/>
        <v>1</v>
      </c>
      <c r="E497" s="1" t="s">
        <v>3813</v>
      </c>
      <c r="F497" s="1" t="s">
        <v>6808</v>
      </c>
      <c r="G497" s="6" t="s">
        <v>12527</v>
      </c>
      <c r="H497" s="1" t="s">
        <v>479</v>
      </c>
      <c r="I497" s="1" t="s">
        <v>6797</v>
      </c>
      <c r="J497" s="1" t="s">
        <v>6809</v>
      </c>
      <c r="K497" s="1" t="str">
        <f t="shared" si="22"/>
        <v>2007</v>
      </c>
      <c r="L497" s="1">
        <f t="shared" si="23"/>
        <v>11</v>
      </c>
      <c r="M497" s="1" t="s">
        <v>60</v>
      </c>
      <c r="N497" t="s">
        <v>53</v>
      </c>
      <c r="O497" s="1" t="s">
        <v>61</v>
      </c>
      <c r="P497" s="1"/>
      <c r="Q497" s="1"/>
      <c r="R497" s="1"/>
      <c r="S497" s="1" t="s">
        <v>65</v>
      </c>
      <c r="T497" s="1">
        <v>1</v>
      </c>
      <c r="U497" s="1" t="s">
        <v>55</v>
      </c>
    </row>
    <row r="498" spans="1:21">
      <c r="A498" s="1" t="s">
        <v>54</v>
      </c>
      <c r="B498" s="1" t="s">
        <v>141</v>
      </c>
      <c r="C498" s="1" t="s">
        <v>273</v>
      </c>
      <c r="D498" s="1">
        <f t="shared" si="21"/>
        <v>0.2</v>
      </c>
      <c r="E498" s="1" t="s">
        <v>4002</v>
      </c>
      <c r="F498" s="1" t="s">
        <v>7023</v>
      </c>
      <c r="G498" s="6" t="s">
        <v>12527</v>
      </c>
      <c r="H498" s="1" t="s">
        <v>448</v>
      </c>
      <c r="I498" s="1" t="s">
        <v>7022</v>
      </c>
      <c r="J498" s="1" t="s">
        <v>7024</v>
      </c>
      <c r="K498" s="1" t="str">
        <f t="shared" si="22"/>
        <v>2007</v>
      </c>
      <c r="L498" s="1">
        <f t="shared" si="23"/>
        <v>24</v>
      </c>
      <c r="M498" s="1" t="s">
        <v>79</v>
      </c>
      <c r="N498" t="s">
        <v>53</v>
      </c>
      <c r="O498" s="1" t="s">
        <v>61</v>
      </c>
      <c r="P498" s="1"/>
      <c r="Q498" s="1"/>
      <c r="R498" s="1"/>
      <c r="S498" s="1" t="s">
        <v>405</v>
      </c>
      <c r="T498" s="1">
        <v>1</v>
      </c>
      <c r="U498" s="1" t="s">
        <v>55</v>
      </c>
    </row>
    <row r="499" spans="1:21">
      <c r="A499" s="1" t="s">
        <v>55</v>
      </c>
      <c r="B499" s="1" t="s">
        <v>7098</v>
      </c>
      <c r="C499" s="1" t="s">
        <v>273</v>
      </c>
      <c r="D499" s="1">
        <f t="shared" si="21"/>
        <v>4.2</v>
      </c>
      <c r="E499" s="1" t="s">
        <v>4036</v>
      </c>
      <c r="F499" s="1" t="s">
        <v>7096</v>
      </c>
      <c r="G499" s="6" t="s">
        <v>12527</v>
      </c>
      <c r="H499" s="1" t="s">
        <v>120</v>
      </c>
      <c r="I499" s="1" t="s">
        <v>7034</v>
      </c>
      <c r="J499" s="1" t="s">
        <v>7099</v>
      </c>
      <c r="K499" s="1" t="str">
        <f t="shared" si="22"/>
        <v>2007</v>
      </c>
      <c r="L499" s="1">
        <f t="shared" si="23"/>
        <v>38</v>
      </c>
      <c r="M499" s="1" t="s">
        <v>79</v>
      </c>
      <c r="N499" t="s">
        <v>53</v>
      </c>
      <c r="O499" s="1" t="s">
        <v>61</v>
      </c>
      <c r="P499" s="1"/>
      <c r="Q499" s="1"/>
      <c r="R499" s="1"/>
      <c r="S499" s="1" t="s">
        <v>5352</v>
      </c>
      <c r="T499" s="1">
        <v>1</v>
      </c>
      <c r="U499" s="1" t="s">
        <v>55</v>
      </c>
    </row>
    <row r="500" spans="1:21">
      <c r="A500" s="1" t="s">
        <v>49</v>
      </c>
      <c r="B500" s="1" t="s">
        <v>2095</v>
      </c>
      <c r="C500" s="1" t="s">
        <v>273</v>
      </c>
      <c r="D500" s="1">
        <f t="shared" si="21"/>
        <v>0.7</v>
      </c>
      <c r="E500" s="1" t="s">
        <v>2514</v>
      </c>
      <c r="F500" s="1" t="s">
        <v>7294</v>
      </c>
      <c r="G500" s="6" t="s">
        <v>12527</v>
      </c>
      <c r="H500" s="1" t="s">
        <v>344</v>
      </c>
      <c r="I500" s="1" t="s">
        <v>5054</v>
      </c>
      <c r="J500" s="1" t="s">
        <v>7295</v>
      </c>
      <c r="K500" s="1" t="str">
        <f t="shared" si="22"/>
        <v>2007</v>
      </c>
      <c r="L500" s="1">
        <f t="shared" si="23"/>
        <v>13</v>
      </c>
      <c r="M500" s="1" t="s">
        <v>60</v>
      </c>
      <c r="N500" t="s">
        <v>53</v>
      </c>
      <c r="O500" s="1" t="s">
        <v>61</v>
      </c>
      <c r="P500" s="1"/>
      <c r="Q500" s="1"/>
      <c r="R500" s="1"/>
      <c r="S500" s="1" t="s">
        <v>65</v>
      </c>
      <c r="T500" s="1">
        <v>1</v>
      </c>
      <c r="U500" s="1"/>
    </row>
    <row r="501" spans="1:21">
      <c r="A501" s="1" t="s">
        <v>53</v>
      </c>
      <c r="B501" s="1" t="s">
        <v>7339</v>
      </c>
      <c r="C501" s="1" t="s">
        <v>273</v>
      </c>
      <c r="D501" s="1">
        <f t="shared" si="21"/>
        <v>2.9</v>
      </c>
      <c r="E501" s="1" t="s">
        <v>2597</v>
      </c>
      <c r="F501" s="1" t="s">
        <v>7338</v>
      </c>
      <c r="G501" s="6" t="s">
        <v>12527</v>
      </c>
      <c r="H501" s="1" t="s">
        <v>144</v>
      </c>
      <c r="I501" s="1" t="s">
        <v>7340</v>
      </c>
      <c r="J501" s="1" t="s">
        <v>7295</v>
      </c>
      <c r="K501" s="1" t="str">
        <f t="shared" si="22"/>
        <v>2007</v>
      </c>
      <c r="L501" s="1">
        <f t="shared" si="23"/>
        <v>16</v>
      </c>
      <c r="M501" s="1" t="s">
        <v>79</v>
      </c>
      <c r="N501" t="s">
        <v>53</v>
      </c>
      <c r="O501" s="1" t="s">
        <v>61</v>
      </c>
      <c r="P501" s="1"/>
      <c r="Q501" s="1"/>
      <c r="R501" s="1"/>
      <c r="S501" s="1" t="s">
        <v>7341</v>
      </c>
      <c r="T501" s="1">
        <v>2</v>
      </c>
      <c r="U501" s="1"/>
    </row>
    <row r="502" spans="1:21">
      <c r="A502" s="1" t="s">
        <v>53</v>
      </c>
      <c r="B502" s="1" t="s">
        <v>2711</v>
      </c>
      <c r="C502" s="1" t="s">
        <v>273</v>
      </c>
      <c r="D502" s="1">
        <f t="shared" si="21"/>
        <v>1.2</v>
      </c>
      <c r="E502" s="1"/>
      <c r="F502" s="1" t="s">
        <v>7412</v>
      </c>
      <c r="G502" s="6" t="s">
        <v>12527</v>
      </c>
      <c r="H502" s="1" t="s">
        <v>693</v>
      </c>
      <c r="I502" s="1" t="s">
        <v>159</v>
      </c>
      <c r="J502" s="1" t="s">
        <v>2559</v>
      </c>
      <c r="K502" s="1" t="str">
        <f t="shared" si="22"/>
        <v>2007</v>
      </c>
      <c r="L502" s="1">
        <f t="shared" si="23"/>
        <v>60</v>
      </c>
      <c r="M502" s="1" t="s">
        <v>79</v>
      </c>
      <c r="N502" t="s">
        <v>53</v>
      </c>
      <c r="O502" s="1"/>
      <c r="P502" s="1"/>
      <c r="Q502" s="1"/>
      <c r="R502" s="1"/>
      <c r="S502" s="1" t="s">
        <v>354</v>
      </c>
      <c r="T502" s="1">
        <v>2</v>
      </c>
      <c r="U502" s="1"/>
    </row>
    <row r="503" spans="1:21">
      <c r="A503" s="1" t="s">
        <v>54</v>
      </c>
      <c r="B503" s="1" t="s">
        <v>54</v>
      </c>
      <c r="C503" s="1" t="s">
        <v>273</v>
      </c>
      <c r="D503" s="1">
        <f t="shared" si="21"/>
        <v>3</v>
      </c>
      <c r="E503" s="1" t="s">
        <v>7872</v>
      </c>
      <c r="F503" s="1" t="s">
        <v>7871</v>
      </c>
      <c r="G503" s="6" t="s">
        <v>12527</v>
      </c>
      <c r="H503" s="1" t="s">
        <v>555</v>
      </c>
      <c r="I503" s="1" t="s">
        <v>7502</v>
      </c>
      <c r="J503" s="1" t="s">
        <v>1918</v>
      </c>
      <c r="K503" s="1" t="str">
        <f t="shared" si="22"/>
        <v>2007</v>
      </c>
      <c r="L503" s="1">
        <f t="shared" si="23"/>
        <v>35</v>
      </c>
      <c r="M503" s="1" t="s">
        <v>60</v>
      </c>
      <c r="N503" t="s">
        <v>53</v>
      </c>
      <c r="O503" s="1" t="s">
        <v>61</v>
      </c>
      <c r="P503" s="1"/>
      <c r="Q503" s="1"/>
      <c r="R503" s="1"/>
      <c r="S503" s="1" t="s">
        <v>377</v>
      </c>
      <c r="T503" s="1">
        <v>2</v>
      </c>
      <c r="U503" s="1"/>
    </row>
    <row r="504" spans="1:21">
      <c r="A504" s="1" t="s">
        <v>54</v>
      </c>
      <c r="B504" s="1" t="s">
        <v>55</v>
      </c>
      <c r="C504" s="1" t="s">
        <v>500</v>
      </c>
      <c r="D504" s="1">
        <f t="shared" si="21"/>
        <v>3.2</v>
      </c>
      <c r="E504" s="1" t="s">
        <v>7889</v>
      </c>
      <c r="F504" s="1" t="s">
        <v>7888</v>
      </c>
      <c r="G504" s="6" t="s">
        <v>12527</v>
      </c>
      <c r="H504" s="1" t="s">
        <v>308</v>
      </c>
      <c r="I504" s="1" t="s">
        <v>7890</v>
      </c>
      <c r="J504" s="1" t="s">
        <v>7891</v>
      </c>
      <c r="K504" s="1" t="str">
        <f t="shared" si="22"/>
        <v>2007</v>
      </c>
      <c r="L504" s="1">
        <f t="shared" si="23"/>
        <v>53</v>
      </c>
      <c r="M504" s="1" t="s">
        <v>60</v>
      </c>
      <c r="N504" t="s">
        <v>53</v>
      </c>
      <c r="O504" s="1" t="s">
        <v>61</v>
      </c>
      <c r="P504" s="1"/>
      <c r="Q504" s="1"/>
      <c r="R504" s="1"/>
      <c r="S504" s="1" t="s">
        <v>354</v>
      </c>
      <c r="T504" s="1">
        <v>2</v>
      </c>
      <c r="U504" s="1"/>
    </row>
    <row r="505" spans="1:21">
      <c r="A505" s="1" t="s">
        <v>55</v>
      </c>
      <c r="B505" s="1" t="s">
        <v>55</v>
      </c>
      <c r="C505" s="1" t="s">
        <v>273</v>
      </c>
      <c r="D505" s="1">
        <f t="shared" si="21"/>
        <v>4</v>
      </c>
      <c r="E505" s="1" t="s">
        <v>7969</v>
      </c>
      <c r="F505" s="1" t="s">
        <v>7968</v>
      </c>
      <c r="G505" s="6" t="s">
        <v>12525</v>
      </c>
      <c r="H505" s="1" t="s">
        <v>308</v>
      </c>
      <c r="I505" s="1" t="s">
        <v>7937</v>
      </c>
      <c r="J505" s="1" t="s">
        <v>7971</v>
      </c>
      <c r="K505" s="1" t="str">
        <f t="shared" si="22"/>
        <v>2007</v>
      </c>
      <c r="L505" s="1">
        <f t="shared" si="23"/>
        <v>44</v>
      </c>
      <c r="M505" s="1" t="s">
        <v>79</v>
      </c>
      <c r="N505" t="s">
        <v>53</v>
      </c>
      <c r="O505" s="1" t="s">
        <v>61</v>
      </c>
      <c r="P505" s="1" t="s">
        <v>103</v>
      </c>
      <c r="Q505" s="1" t="s">
        <v>1033</v>
      </c>
      <c r="R505" s="1" t="s">
        <v>7970</v>
      </c>
      <c r="S505" s="1" t="s">
        <v>2015</v>
      </c>
      <c r="T505" s="1">
        <v>2</v>
      </c>
      <c r="U505" s="1"/>
    </row>
    <row r="506" spans="1:21">
      <c r="A506" s="1"/>
      <c r="B506" s="1"/>
      <c r="C506" s="1"/>
      <c r="D506" s="1">
        <f t="shared" si="21"/>
        <v>0</v>
      </c>
      <c r="E506" s="1" t="s">
        <v>8307</v>
      </c>
      <c r="F506" s="1" t="s">
        <v>8306</v>
      </c>
      <c r="G506" s="6" t="s">
        <v>12525</v>
      </c>
      <c r="H506" s="1" t="s">
        <v>177</v>
      </c>
      <c r="I506" s="1" t="s">
        <v>8294</v>
      </c>
      <c r="J506" s="1" t="s">
        <v>7891</v>
      </c>
      <c r="K506" s="1" t="str">
        <f t="shared" si="22"/>
        <v>2007</v>
      </c>
      <c r="L506" s="1">
        <f t="shared" si="23"/>
        <v>10</v>
      </c>
      <c r="M506" s="1" t="s">
        <v>79</v>
      </c>
      <c r="N506" t="s">
        <v>53</v>
      </c>
      <c r="O506" s="1" t="s">
        <v>102</v>
      </c>
      <c r="P506" s="1" t="s">
        <v>265</v>
      </c>
      <c r="Q506" s="1" t="s">
        <v>1070</v>
      </c>
      <c r="R506" s="1"/>
      <c r="S506" s="1" t="s">
        <v>114</v>
      </c>
      <c r="T506" s="1">
        <v>2</v>
      </c>
      <c r="U506" s="1" t="s">
        <v>55</v>
      </c>
    </row>
    <row r="507" spans="1:21">
      <c r="A507" s="1" t="s">
        <v>54</v>
      </c>
      <c r="B507" s="1" t="s">
        <v>4133</v>
      </c>
      <c r="C507" s="1" t="s">
        <v>500</v>
      </c>
      <c r="D507" s="1">
        <f t="shared" si="21"/>
        <v>1.04</v>
      </c>
      <c r="E507" s="1" t="s">
        <v>8921</v>
      </c>
      <c r="F507" s="1" t="s">
        <v>8920</v>
      </c>
      <c r="G507" s="6" t="s">
        <v>12525</v>
      </c>
      <c r="H507" s="1" t="s">
        <v>555</v>
      </c>
      <c r="I507" s="1" t="s">
        <v>8908</v>
      </c>
      <c r="J507" s="1" t="s">
        <v>8923</v>
      </c>
      <c r="K507" s="1" t="str">
        <f t="shared" si="22"/>
        <v>2007</v>
      </c>
      <c r="L507" s="1">
        <f t="shared" si="23"/>
        <v>27</v>
      </c>
      <c r="M507" s="1" t="s">
        <v>60</v>
      </c>
      <c r="N507" t="s">
        <v>53</v>
      </c>
      <c r="O507" s="1" t="s">
        <v>61</v>
      </c>
      <c r="P507" s="1" t="s">
        <v>449</v>
      </c>
      <c r="Q507" s="1" t="s">
        <v>351</v>
      </c>
      <c r="R507" s="1" t="s">
        <v>638</v>
      </c>
      <c r="S507" s="1" t="s">
        <v>8922</v>
      </c>
      <c r="T507" s="1">
        <v>2</v>
      </c>
      <c r="U507" s="1" t="s">
        <v>53</v>
      </c>
    </row>
    <row r="508" spans="1:21">
      <c r="A508" s="1" t="s">
        <v>54</v>
      </c>
      <c r="B508" s="1" t="s">
        <v>3072</v>
      </c>
      <c r="C508" s="1" t="s">
        <v>273</v>
      </c>
      <c r="D508" s="1">
        <f t="shared" si="21"/>
        <v>0.8</v>
      </c>
      <c r="E508" s="1" t="s">
        <v>9176</v>
      </c>
      <c r="F508" s="1" t="s">
        <v>9175</v>
      </c>
      <c r="G508" s="6" t="s">
        <v>12527</v>
      </c>
      <c r="H508" s="1" t="s">
        <v>678</v>
      </c>
      <c r="I508" s="1" t="s">
        <v>9177</v>
      </c>
      <c r="J508" s="1" t="s">
        <v>9178</v>
      </c>
      <c r="K508" s="1" t="str">
        <f t="shared" si="22"/>
        <v>2007</v>
      </c>
      <c r="L508" s="1">
        <f t="shared" si="23"/>
        <v>29</v>
      </c>
      <c r="M508" s="1" t="s">
        <v>60</v>
      </c>
      <c r="N508" t="s">
        <v>53</v>
      </c>
      <c r="O508" s="1" t="s">
        <v>61</v>
      </c>
      <c r="P508" s="1"/>
      <c r="Q508" s="1"/>
      <c r="R508" s="1"/>
      <c r="S508" s="1" t="s">
        <v>5191</v>
      </c>
      <c r="T508" s="1">
        <v>1</v>
      </c>
      <c r="U508" s="1"/>
    </row>
    <row r="509" spans="1:21">
      <c r="A509" s="1" t="s">
        <v>50</v>
      </c>
      <c r="B509" s="1" t="s">
        <v>116</v>
      </c>
      <c r="C509" s="1"/>
      <c r="D509" s="1">
        <f t="shared" si="21"/>
        <v>0</v>
      </c>
      <c r="E509" s="1" t="s">
        <v>1658</v>
      </c>
      <c r="F509" s="1" t="s">
        <v>9351</v>
      </c>
      <c r="G509" s="6" t="s">
        <v>12527</v>
      </c>
      <c r="H509" s="1" t="s">
        <v>247</v>
      </c>
      <c r="I509" s="1" t="s">
        <v>9340</v>
      </c>
      <c r="J509" s="1" t="s">
        <v>7891</v>
      </c>
      <c r="K509" s="1" t="str">
        <f t="shared" si="22"/>
        <v>2007</v>
      </c>
      <c r="L509" s="1">
        <f t="shared" si="23"/>
        <v>8</v>
      </c>
      <c r="M509" s="1" t="s">
        <v>60</v>
      </c>
      <c r="N509" t="s">
        <v>53</v>
      </c>
      <c r="O509" s="1" t="s">
        <v>61</v>
      </c>
      <c r="P509" s="1"/>
      <c r="Q509" s="1"/>
      <c r="R509" s="1"/>
      <c r="S509" s="1" t="s">
        <v>65</v>
      </c>
      <c r="T509" s="1">
        <v>2</v>
      </c>
      <c r="U509" s="1"/>
    </row>
    <row r="510" spans="1:21">
      <c r="A510" s="1" t="s">
        <v>50</v>
      </c>
      <c r="B510" s="1" t="s">
        <v>50</v>
      </c>
      <c r="C510" s="1" t="s">
        <v>273</v>
      </c>
      <c r="D510" s="1">
        <f t="shared" si="21"/>
        <v>1</v>
      </c>
      <c r="E510" s="1" t="s">
        <v>1722</v>
      </c>
      <c r="F510" s="1" t="s">
        <v>9479</v>
      </c>
      <c r="G510" s="6" t="s">
        <v>12527</v>
      </c>
      <c r="H510" s="1" t="s">
        <v>58</v>
      </c>
      <c r="I510" s="1" t="s">
        <v>9477</v>
      </c>
      <c r="J510" s="1" t="s">
        <v>9480</v>
      </c>
      <c r="K510" s="1" t="str">
        <f t="shared" si="22"/>
        <v>2007</v>
      </c>
      <c r="L510" s="1">
        <f t="shared" si="23"/>
        <v>3</v>
      </c>
      <c r="M510" s="1" t="s">
        <v>60</v>
      </c>
      <c r="N510" t="s">
        <v>53</v>
      </c>
      <c r="O510" s="1" t="s">
        <v>4197</v>
      </c>
      <c r="P510" s="1"/>
      <c r="Q510" s="1"/>
      <c r="R510" s="1"/>
      <c r="S510" s="1" t="s">
        <v>65</v>
      </c>
      <c r="T510" s="1">
        <v>2</v>
      </c>
      <c r="U510" s="1"/>
    </row>
    <row r="511" spans="1:21">
      <c r="A511" s="1" t="s">
        <v>50</v>
      </c>
      <c r="B511" s="1" t="s">
        <v>50</v>
      </c>
      <c r="C511" s="1" t="s">
        <v>500</v>
      </c>
      <c r="D511" s="1">
        <f t="shared" si="21"/>
        <v>0.8</v>
      </c>
      <c r="E511" s="1" t="s">
        <v>9706</v>
      </c>
      <c r="F511" s="1" t="s">
        <v>9707</v>
      </c>
      <c r="G511" s="6" t="s">
        <v>12527</v>
      </c>
      <c r="H511" s="1" t="s">
        <v>678</v>
      </c>
      <c r="I511" s="1" t="s">
        <v>9709</v>
      </c>
      <c r="J511" s="1" t="s">
        <v>9711</v>
      </c>
      <c r="K511" s="1" t="str">
        <f t="shared" si="22"/>
        <v>2007</v>
      </c>
      <c r="L511" s="1">
        <f t="shared" si="23"/>
        <v>29</v>
      </c>
      <c r="M511" s="1" t="s">
        <v>60</v>
      </c>
      <c r="N511" t="s">
        <v>53</v>
      </c>
      <c r="O511" s="1" t="s">
        <v>102</v>
      </c>
      <c r="P511" s="1"/>
      <c r="Q511" s="1"/>
      <c r="R511" s="1"/>
      <c r="S511" s="1" t="s">
        <v>9710</v>
      </c>
      <c r="T511" s="1">
        <v>2</v>
      </c>
      <c r="U511" s="1"/>
    </row>
    <row r="512" spans="1:21">
      <c r="A512" s="1" t="s">
        <v>50</v>
      </c>
      <c r="B512" s="1" t="s">
        <v>9745</v>
      </c>
      <c r="C512" s="1" t="s">
        <v>273</v>
      </c>
      <c r="D512" s="1">
        <f t="shared" si="21"/>
        <v>6</v>
      </c>
      <c r="E512" s="1" t="s">
        <v>9744</v>
      </c>
      <c r="F512" s="1" t="s">
        <v>9743</v>
      </c>
      <c r="G512" s="6" t="s">
        <v>12527</v>
      </c>
      <c r="H512" s="1" t="s">
        <v>136</v>
      </c>
      <c r="I512" s="1" t="s">
        <v>9724</v>
      </c>
      <c r="J512" s="1" t="s">
        <v>1918</v>
      </c>
      <c r="K512" s="1" t="str">
        <f t="shared" si="22"/>
        <v>2007</v>
      </c>
      <c r="L512" s="1">
        <f t="shared" si="23"/>
        <v>44</v>
      </c>
      <c r="M512" s="1" t="s">
        <v>60</v>
      </c>
      <c r="N512" t="s">
        <v>53</v>
      </c>
      <c r="O512" s="1" t="s">
        <v>61</v>
      </c>
      <c r="P512" s="1"/>
      <c r="Q512" s="1"/>
      <c r="R512" s="1"/>
      <c r="S512" s="1" t="s">
        <v>354</v>
      </c>
      <c r="T512" s="1">
        <v>2</v>
      </c>
      <c r="U512" s="1"/>
    </row>
    <row r="513" spans="1:21">
      <c r="A513" s="1" t="s">
        <v>49</v>
      </c>
      <c r="B513" s="1" t="s">
        <v>3072</v>
      </c>
      <c r="C513" s="1" t="s">
        <v>273</v>
      </c>
      <c r="D513" s="1">
        <f t="shared" si="21"/>
        <v>0.8</v>
      </c>
      <c r="E513" s="1" t="s">
        <v>9784</v>
      </c>
      <c r="F513" s="1" t="s">
        <v>9783</v>
      </c>
      <c r="G513" s="6" t="s">
        <v>12527</v>
      </c>
      <c r="H513" s="1" t="s">
        <v>263</v>
      </c>
      <c r="I513" s="1" t="s">
        <v>9781</v>
      </c>
      <c r="J513" s="1" t="s">
        <v>9785</v>
      </c>
      <c r="K513" s="1" t="str">
        <f t="shared" si="22"/>
        <v>2007</v>
      </c>
      <c r="L513" s="1">
        <f t="shared" si="23"/>
        <v>12</v>
      </c>
      <c r="M513" s="1" t="s">
        <v>79</v>
      </c>
      <c r="N513" t="s">
        <v>53</v>
      </c>
      <c r="O513" s="1" t="s">
        <v>61</v>
      </c>
      <c r="P513" s="1"/>
      <c r="Q513" s="1"/>
      <c r="R513" s="1"/>
      <c r="S513" s="1" t="s">
        <v>65</v>
      </c>
      <c r="T513" s="1">
        <v>1</v>
      </c>
      <c r="U513" s="1"/>
    </row>
    <row r="514" spans="1:21">
      <c r="A514" s="1" t="s">
        <v>53</v>
      </c>
      <c r="B514" s="1" t="s">
        <v>54</v>
      </c>
      <c r="C514" s="1" t="s">
        <v>273</v>
      </c>
      <c r="D514" s="1">
        <f t="shared" ref="D514:D577" si="24">B514*C514/100</f>
        <v>3</v>
      </c>
      <c r="E514" s="1" t="s">
        <v>9793</v>
      </c>
      <c r="F514" s="1" t="s">
        <v>9792</v>
      </c>
      <c r="G514" s="6" t="s">
        <v>12527</v>
      </c>
      <c r="H514" s="1" t="s">
        <v>721</v>
      </c>
      <c r="I514" s="1"/>
      <c r="J514" s="1" t="s">
        <v>9794</v>
      </c>
      <c r="K514" s="1" t="str">
        <f t="shared" ref="K514:K577" si="25">TEXT(J514,"YYYY")</f>
        <v>2007</v>
      </c>
      <c r="L514" s="1">
        <f t="shared" ref="L514:L577" si="26">H514-(TEXT(I514,"YYYY")-TEXT(J514,"YYYY"))</f>
        <v>158</v>
      </c>
      <c r="M514" s="1" t="s">
        <v>79</v>
      </c>
      <c r="N514" t="s">
        <v>53</v>
      </c>
      <c r="O514" s="1" t="s">
        <v>61</v>
      </c>
      <c r="P514" s="1"/>
      <c r="Q514" s="1"/>
      <c r="R514" s="1"/>
      <c r="S514" s="1" t="s">
        <v>1051</v>
      </c>
      <c r="T514" s="1">
        <v>2</v>
      </c>
      <c r="U514" s="1"/>
    </row>
    <row r="515" spans="1:21">
      <c r="A515" s="1" t="s">
        <v>50</v>
      </c>
      <c r="B515" s="1" t="s">
        <v>148</v>
      </c>
      <c r="C515" s="1" t="s">
        <v>219</v>
      </c>
      <c r="D515" s="1">
        <f t="shared" si="24"/>
        <v>0.9</v>
      </c>
      <c r="E515" s="1" t="s">
        <v>9865</v>
      </c>
      <c r="F515" s="1" t="s">
        <v>9863</v>
      </c>
      <c r="G515" s="6" t="s">
        <v>12527</v>
      </c>
      <c r="H515" s="1" t="s">
        <v>367</v>
      </c>
      <c r="I515" s="1" t="s">
        <v>9833</v>
      </c>
      <c r="J515" s="1" t="s">
        <v>9794</v>
      </c>
      <c r="K515" s="1" t="str">
        <f t="shared" si="25"/>
        <v>2007</v>
      </c>
      <c r="L515" s="1">
        <f t="shared" si="26"/>
        <v>20</v>
      </c>
      <c r="M515" s="1" t="s">
        <v>60</v>
      </c>
      <c r="N515" t="s">
        <v>53</v>
      </c>
      <c r="O515" s="1" t="s">
        <v>61</v>
      </c>
      <c r="P515" s="1"/>
      <c r="Q515" s="1"/>
      <c r="R515" s="1"/>
      <c r="S515" s="1" t="s">
        <v>226</v>
      </c>
      <c r="T515" s="1">
        <v>2</v>
      </c>
      <c r="U515" s="1"/>
    </row>
    <row r="516" spans="1:21">
      <c r="A516" s="1" t="s">
        <v>53</v>
      </c>
      <c r="B516" s="1" t="s">
        <v>3946</v>
      </c>
      <c r="C516" s="1" t="s">
        <v>273</v>
      </c>
      <c r="D516" s="1">
        <f t="shared" si="24"/>
        <v>3.5</v>
      </c>
      <c r="E516" s="1" t="s">
        <v>9997</v>
      </c>
      <c r="F516" s="1" t="s">
        <v>4779</v>
      </c>
      <c r="G516" s="6" t="s">
        <v>12527</v>
      </c>
      <c r="H516" s="1" t="s">
        <v>101</v>
      </c>
      <c r="I516" s="1" t="s">
        <v>9998</v>
      </c>
      <c r="J516" s="1" t="s">
        <v>1918</v>
      </c>
      <c r="K516" s="1" t="str">
        <f t="shared" si="25"/>
        <v>2007</v>
      </c>
      <c r="L516" s="1">
        <f t="shared" si="26"/>
        <v>32</v>
      </c>
      <c r="M516" s="1" t="s">
        <v>79</v>
      </c>
      <c r="N516" t="s">
        <v>53</v>
      </c>
      <c r="O516" s="1" t="s">
        <v>61</v>
      </c>
      <c r="P516" s="1"/>
      <c r="Q516" s="1"/>
      <c r="R516" s="1"/>
      <c r="S516" s="1" t="s">
        <v>417</v>
      </c>
      <c r="T516" s="1">
        <v>2</v>
      </c>
      <c r="U516" s="1"/>
    </row>
    <row r="517" spans="1:21">
      <c r="A517" s="1" t="s">
        <v>50</v>
      </c>
      <c r="B517" s="1" t="s">
        <v>4027</v>
      </c>
      <c r="C517" s="1" t="s">
        <v>273</v>
      </c>
      <c r="D517" s="1">
        <f t="shared" si="24"/>
        <v>1.1000000000000001</v>
      </c>
      <c r="E517" s="1" t="s">
        <v>172</v>
      </c>
      <c r="F517" s="1" t="s">
        <v>10400</v>
      </c>
      <c r="G517" s="6" t="s">
        <v>12527</v>
      </c>
      <c r="H517" s="1" t="s">
        <v>78</v>
      </c>
      <c r="I517" s="1" t="s">
        <v>1262</v>
      </c>
      <c r="J517" s="1" t="s">
        <v>10401</v>
      </c>
      <c r="K517" s="1" t="str">
        <f t="shared" si="25"/>
        <v>2007</v>
      </c>
      <c r="L517" s="1">
        <f t="shared" si="26"/>
        <v>23</v>
      </c>
      <c r="M517" s="1" t="s">
        <v>60</v>
      </c>
      <c r="N517" t="s">
        <v>53</v>
      </c>
      <c r="O517" s="1" t="s">
        <v>61</v>
      </c>
      <c r="P517" s="1"/>
      <c r="Q517" s="1"/>
      <c r="R517" s="1"/>
      <c r="S517" s="1" t="s">
        <v>417</v>
      </c>
      <c r="T517" s="1">
        <v>1</v>
      </c>
      <c r="U517" s="1"/>
    </row>
    <row r="518" spans="1:21">
      <c r="A518" s="1" t="s">
        <v>53</v>
      </c>
      <c r="B518" s="1" t="s">
        <v>3072</v>
      </c>
      <c r="C518" s="1" t="s">
        <v>500</v>
      </c>
      <c r="D518" s="1">
        <f t="shared" si="24"/>
        <v>0.64</v>
      </c>
      <c r="E518" s="1" t="s">
        <v>10464</v>
      </c>
      <c r="F518" s="1" t="s">
        <v>10463</v>
      </c>
      <c r="G518" s="6" t="s">
        <v>12527</v>
      </c>
      <c r="H518" s="1" t="s">
        <v>197</v>
      </c>
      <c r="I518" s="1" t="s">
        <v>8030</v>
      </c>
      <c r="J518" s="1" t="s">
        <v>10465</v>
      </c>
      <c r="K518" s="1" t="str">
        <f t="shared" si="25"/>
        <v>2007</v>
      </c>
      <c r="L518" s="1">
        <f t="shared" si="26"/>
        <v>11</v>
      </c>
      <c r="M518" s="1" t="s">
        <v>60</v>
      </c>
      <c r="N518" t="s">
        <v>53</v>
      </c>
      <c r="O518" s="1" t="s">
        <v>61</v>
      </c>
      <c r="P518" s="1"/>
      <c r="Q518" s="1"/>
      <c r="R518" s="1"/>
      <c r="S518" s="1" t="s">
        <v>65</v>
      </c>
      <c r="T518" s="1">
        <v>2</v>
      </c>
      <c r="U518" s="1"/>
    </row>
    <row r="519" spans="1:21">
      <c r="A519" s="1" t="s">
        <v>50</v>
      </c>
      <c r="B519" s="1" t="s">
        <v>472</v>
      </c>
      <c r="C519" s="1" t="s">
        <v>273</v>
      </c>
      <c r="D519" s="1">
        <f t="shared" si="24"/>
        <v>0.5</v>
      </c>
      <c r="E519" s="1" t="s">
        <v>319</v>
      </c>
      <c r="F519" s="1" t="s">
        <v>10518</v>
      </c>
      <c r="G519" s="6" t="s">
        <v>12527</v>
      </c>
      <c r="H519" s="1" t="s">
        <v>584</v>
      </c>
      <c r="I519" s="1" t="s">
        <v>7543</v>
      </c>
      <c r="J519" s="1" t="s">
        <v>1918</v>
      </c>
      <c r="K519" s="1" t="str">
        <f t="shared" si="25"/>
        <v>2007</v>
      </c>
      <c r="L519" s="1">
        <f t="shared" si="26"/>
        <v>31</v>
      </c>
      <c r="M519" s="1" t="s">
        <v>60</v>
      </c>
      <c r="N519" t="s">
        <v>53</v>
      </c>
      <c r="O519" s="1" t="s">
        <v>61</v>
      </c>
      <c r="P519" s="1"/>
      <c r="Q519" s="1"/>
      <c r="R519" s="1"/>
      <c r="S519" s="1" t="s">
        <v>4368</v>
      </c>
      <c r="T519" s="1">
        <v>1</v>
      </c>
      <c r="U519" s="1"/>
    </row>
    <row r="520" spans="1:21">
      <c r="A520" s="1" t="s">
        <v>55</v>
      </c>
      <c r="B520" s="1"/>
      <c r="C520" s="1" t="s">
        <v>382</v>
      </c>
      <c r="D520" s="1">
        <f t="shared" si="24"/>
        <v>0</v>
      </c>
      <c r="E520" s="1" t="s">
        <v>9990</v>
      </c>
      <c r="F520" s="1" t="s">
        <v>10555</v>
      </c>
      <c r="G520" s="6" t="s">
        <v>12525</v>
      </c>
      <c r="H520" s="1" t="s">
        <v>149</v>
      </c>
      <c r="I520" s="1" t="s">
        <v>10543</v>
      </c>
      <c r="J520" s="1" t="s">
        <v>10556</v>
      </c>
      <c r="K520" s="1" t="str">
        <f t="shared" si="25"/>
        <v>2007</v>
      </c>
      <c r="L520" s="1">
        <f t="shared" si="26"/>
        <v>26</v>
      </c>
      <c r="M520" s="1" t="s">
        <v>60</v>
      </c>
      <c r="N520" t="s">
        <v>53</v>
      </c>
      <c r="O520" s="1" t="s">
        <v>61</v>
      </c>
      <c r="P520" s="1" t="s">
        <v>150</v>
      </c>
      <c r="Q520" s="1" t="s">
        <v>160</v>
      </c>
      <c r="R520" s="1" t="s">
        <v>161</v>
      </c>
      <c r="S520" s="1" t="s">
        <v>92</v>
      </c>
      <c r="T520" s="1">
        <v>1</v>
      </c>
      <c r="U520" s="1" t="s">
        <v>99</v>
      </c>
    </row>
    <row r="521" spans="1:21">
      <c r="A521" s="1" t="s">
        <v>54</v>
      </c>
      <c r="B521" s="1"/>
      <c r="C521" s="1"/>
      <c r="D521" s="1">
        <f t="shared" si="24"/>
        <v>0</v>
      </c>
      <c r="E521" s="1" t="s">
        <v>10763</v>
      </c>
      <c r="F521" s="1" t="s">
        <v>10762</v>
      </c>
      <c r="G521" s="6" t="s">
        <v>12527</v>
      </c>
      <c r="H521" s="1" t="s">
        <v>1488</v>
      </c>
      <c r="I521" s="1" t="s">
        <v>9477</v>
      </c>
      <c r="J521" s="1" t="s">
        <v>10764</v>
      </c>
      <c r="K521" s="1" t="str">
        <f t="shared" si="25"/>
        <v>2007</v>
      </c>
      <c r="L521" s="1">
        <f t="shared" si="26"/>
        <v>60</v>
      </c>
      <c r="M521" s="1" t="s">
        <v>60</v>
      </c>
      <c r="N521" t="s">
        <v>53</v>
      </c>
      <c r="O521" s="1" t="s">
        <v>61</v>
      </c>
      <c r="P521" s="1"/>
      <c r="Q521" s="1"/>
      <c r="R521" s="1"/>
      <c r="S521" s="1" t="s">
        <v>417</v>
      </c>
      <c r="T521" s="1">
        <v>2</v>
      </c>
      <c r="U521" s="1"/>
    </row>
    <row r="522" spans="1:21">
      <c r="A522" s="1" t="s">
        <v>54</v>
      </c>
      <c r="B522" s="1" t="s">
        <v>256</v>
      </c>
      <c r="C522" s="1" t="s">
        <v>273</v>
      </c>
      <c r="D522" s="1">
        <f t="shared" si="24"/>
        <v>52</v>
      </c>
      <c r="E522" s="1" t="s">
        <v>1800</v>
      </c>
      <c r="F522" s="1" t="s">
        <v>11175</v>
      </c>
      <c r="G522" s="6" t="s">
        <v>12527</v>
      </c>
      <c r="H522" s="1" t="s">
        <v>721</v>
      </c>
      <c r="I522" s="1" t="s">
        <v>9192</v>
      </c>
      <c r="J522" s="1" t="s">
        <v>9480</v>
      </c>
      <c r="K522" s="1" t="str">
        <f t="shared" si="25"/>
        <v>2007</v>
      </c>
      <c r="L522" s="1">
        <f t="shared" si="26"/>
        <v>44</v>
      </c>
      <c r="M522" s="1" t="s">
        <v>60</v>
      </c>
      <c r="N522" t="s">
        <v>53</v>
      </c>
      <c r="O522" s="1" t="s">
        <v>61</v>
      </c>
      <c r="P522" s="1"/>
      <c r="Q522" s="1"/>
      <c r="R522" s="1"/>
      <c r="S522" s="1" t="s">
        <v>226</v>
      </c>
      <c r="T522" s="1">
        <v>2</v>
      </c>
      <c r="U522" s="1"/>
    </row>
    <row r="523" spans="1:21">
      <c r="A523" s="1" t="s">
        <v>53</v>
      </c>
      <c r="B523" s="1" t="s">
        <v>116</v>
      </c>
      <c r="C523" s="1" t="s">
        <v>500</v>
      </c>
      <c r="D523" s="1">
        <f t="shared" si="24"/>
        <v>4</v>
      </c>
      <c r="E523" s="1" t="s">
        <v>1874</v>
      </c>
      <c r="F523" s="1" t="s">
        <v>11206</v>
      </c>
      <c r="G523" s="6" t="s">
        <v>12527</v>
      </c>
      <c r="H523" s="1" t="s">
        <v>809</v>
      </c>
      <c r="I523" s="1" t="s">
        <v>9206</v>
      </c>
      <c r="J523" s="1" t="s">
        <v>11207</v>
      </c>
      <c r="K523" s="1" t="str">
        <f t="shared" si="25"/>
        <v>2007</v>
      </c>
      <c r="L523" s="1">
        <f t="shared" si="26"/>
        <v>29</v>
      </c>
      <c r="M523" s="1" t="s">
        <v>79</v>
      </c>
      <c r="N523" t="s">
        <v>53</v>
      </c>
      <c r="O523" s="1" t="s">
        <v>61</v>
      </c>
      <c r="P523" s="1"/>
      <c r="Q523" s="1"/>
      <c r="R523" s="1"/>
      <c r="S523" s="1" t="s">
        <v>405</v>
      </c>
      <c r="T523" s="1">
        <v>2</v>
      </c>
      <c r="U523" s="1"/>
    </row>
    <row r="524" spans="1:21">
      <c r="A524" s="1" t="s">
        <v>54</v>
      </c>
      <c r="B524" s="1" t="s">
        <v>58</v>
      </c>
      <c r="C524" s="1" t="s">
        <v>273</v>
      </c>
      <c r="D524" s="1">
        <f t="shared" si="24"/>
        <v>10</v>
      </c>
      <c r="E524" s="1" t="s">
        <v>11277</v>
      </c>
      <c r="F524" s="1" t="s">
        <v>11276</v>
      </c>
      <c r="G524" s="6" t="s">
        <v>12525</v>
      </c>
      <c r="H524" s="1" t="s">
        <v>479</v>
      </c>
      <c r="I524" s="1" t="s">
        <v>11257</v>
      </c>
      <c r="J524" s="1" t="s">
        <v>11280</v>
      </c>
      <c r="K524" s="1" t="str">
        <f t="shared" si="25"/>
        <v>2007</v>
      </c>
      <c r="L524" s="1">
        <f t="shared" si="26"/>
        <v>6</v>
      </c>
      <c r="M524" s="1" t="s">
        <v>60</v>
      </c>
      <c r="N524" t="s">
        <v>53</v>
      </c>
      <c r="O524" s="1" t="s">
        <v>61</v>
      </c>
      <c r="P524" s="1" t="s">
        <v>11278</v>
      </c>
      <c r="Q524" s="1" t="s">
        <v>458</v>
      </c>
      <c r="R524" s="1" t="s">
        <v>11279</v>
      </c>
      <c r="S524" s="1" t="s">
        <v>65</v>
      </c>
      <c r="T524" s="1">
        <v>1</v>
      </c>
      <c r="U524" s="1"/>
    </row>
    <row r="525" spans="1:21">
      <c r="A525" s="1" t="s">
        <v>50</v>
      </c>
      <c r="B525" s="1"/>
      <c r="C525" s="1"/>
      <c r="D525" s="1">
        <f t="shared" si="24"/>
        <v>0</v>
      </c>
      <c r="E525" s="1" t="s">
        <v>3599</v>
      </c>
      <c r="F525" s="1" t="s">
        <v>11548</v>
      </c>
      <c r="G525" s="6" t="s">
        <v>12527</v>
      </c>
      <c r="H525" s="1" t="s">
        <v>187</v>
      </c>
      <c r="I525" s="1" t="s">
        <v>11547</v>
      </c>
      <c r="J525" s="1" t="s">
        <v>11513</v>
      </c>
      <c r="K525" s="1" t="str">
        <f t="shared" si="25"/>
        <v>2007</v>
      </c>
      <c r="L525" s="1">
        <f t="shared" si="26"/>
        <v>1</v>
      </c>
      <c r="M525" s="1" t="s">
        <v>60</v>
      </c>
      <c r="N525" t="s">
        <v>53</v>
      </c>
      <c r="O525" s="1" t="s">
        <v>61</v>
      </c>
      <c r="P525" s="1"/>
      <c r="Q525" s="1"/>
      <c r="R525" s="1"/>
      <c r="S525" s="1" t="s">
        <v>65</v>
      </c>
      <c r="T525" s="1">
        <v>1</v>
      </c>
      <c r="U525" s="1"/>
    </row>
    <row r="526" spans="1:21">
      <c r="A526" s="1" t="s">
        <v>54</v>
      </c>
      <c r="B526" s="1" t="s">
        <v>8037</v>
      </c>
      <c r="C526" s="1"/>
      <c r="D526" s="1">
        <f t="shared" si="24"/>
        <v>0</v>
      </c>
      <c r="E526" s="1" t="s">
        <v>3609</v>
      </c>
      <c r="F526" s="1" t="s">
        <v>11554</v>
      </c>
      <c r="G526" s="6" t="s">
        <v>12527</v>
      </c>
      <c r="H526" s="1" t="s">
        <v>180</v>
      </c>
      <c r="I526" s="1" t="s">
        <v>11547</v>
      </c>
      <c r="J526" s="1" t="s">
        <v>11555</v>
      </c>
      <c r="K526" s="1" t="str">
        <f t="shared" si="25"/>
        <v>2007</v>
      </c>
      <c r="L526" s="1">
        <f t="shared" si="26"/>
        <v>55</v>
      </c>
      <c r="M526" s="1" t="s">
        <v>79</v>
      </c>
      <c r="N526" t="s">
        <v>53</v>
      </c>
      <c r="O526" s="1" t="s">
        <v>61</v>
      </c>
      <c r="P526" s="1"/>
      <c r="Q526" s="1"/>
      <c r="R526" s="1"/>
      <c r="S526" s="1"/>
      <c r="T526" s="1">
        <v>2</v>
      </c>
      <c r="U526" s="1"/>
    </row>
    <row r="527" spans="1:21">
      <c r="A527" s="1" t="s">
        <v>54</v>
      </c>
      <c r="B527" s="1" t="s">
        <v>8040</v>
      </c>
      <c r="C527" s="1" t="s">
        <v>273</v>
      </c>
      <c r="D527" s="1" t="e">
        <f t="shared" si="24"/>
        <v>#VALUE!</v>
      </c>
      <c r="E527" s="1" t="s">
        <v>3662</v>
      </c>
      <c r="F527" s="1" t="s">
        <v>11598</v>
      </c>
      <c r="G527" s="6" t="s">
        <v>12527</v>
      </c>
      <c r="H527" s="1" t="s">
        <v>375</v>
      </c>
      <c r="I527" s="1" t="s">
        <v>171</v>
      </c>
      <c r="J527" s="1" t="s">
        <v>11555</v>
      </c>
      <c r="K527" s="1" t="str">
        <f t="shared" si="25"/>
        <v>2007</v>
      </c>
      <c r="L527" s="1">
        <f t="shared" si="26"/>
        <v>48</v>
      </c>
      <c r="M527" s="1" t="s">
        <v>60</v>
      </c>
      <c r="N527" t="s">
        <v>53</v>
      </c>
      <c r="O527" s="1" t="s">
        <v>61</v>
      </c>
      <c r="P527" s="1"/>
      <c r="Q527" s="1"/>
      <c r="R527" s="1"/>
      <c r="S527" s="1"/>
      <c r="T527" s="1">
        <v>1</v>
      </c>
      <c r="U527" s="1"/>
    </row>
    <row r="528" spans="1:21">
      <c r="A528" s="1"/>
      <c r="B528" s="1"/>
      <c r="C528" s="1"/>
      <c r="D528" s="1">
        <f t="shared" si="24"/>
        <v>0</v>
      </c>
      <c r="E528" s="1" t="s">
        <v>3290</v>
      </c>
      <c r="F528" s="1" t="s">
        <v>11935</v>
      </c>
      <c r="G528" s="6" t="s">
        <v>12527</v>
      </c>
      <c r="H528" s="1" t="s">
        <v>247</v>
      </c>
      <c r="I528" s="1" t="s">
        <v>613</v>
      </c>
      <c r="J528" s="1" t="s">
        <v>1918</v>
      </c>
      <c r="K528" s="1" t="str">
        <f t="shared" si="25"/>
        <v>2007</v>
      </c>
      <c r="L528" s="1">
        <f t="shared" si="26"/>
        <v>7</v>
      </c>
      <c r="M528" s="1" t="s">
        <v>79</v>
      </c>
      <c r="N528" t="s">
        <v>53</v>
      </c>
      <c r="O528" s="1" t="s">
        <v>61</v>
      </c>
      <c r="P528" s="1"/>
      <c r="Q528" s="1"/>
      <c r="R528" s="1"/>
      <c r="S528" s="1" t="s">
        <v>65</v>
      </c>
      <c r="T528" s="1">
        <v>1</v>
      </c>
      <c r="U528" s="1"/>
    </row>
    <row r="529" spans="1:21">
      <c r="A529" s="1" t="s">
        <v>54</v>
      </c>
      <c r="B529" s="1"/>
      <c r="C529" s="1"/>
      <c r="D529" s="1">
        <f t="shared" si="24"/>
        <v>0</v>
      </c>
      <c r="E529" s="1" t="s">
        <v>7950</v>
      </c>
      <c r="F529" s="1" t="s">
        <v>7951</v>
      </c>
      <c r="G529" s="6" t="s">
        <v>12527</v>
      </c>
      <c r="H529" s="1"/>
      <c r="I529" s="1" t="s">
        <v>1681</v>
      </c>
      <c r="J529" s="1" t="s">
        <v>1918</v>
      </c>
      <c r="K529" s="1" t="str">
        <f t="shared" si="25"/>
        <v>2007</v>
      </c>
      <c r="L529" s="1">
        <f t="shared" si="26"/>
        <v>-10</v>
      </c>
      <c r="M529" s="1"/>
      <c r="N529" t="s">
        <v>54</v>
      </c>
      <c r="O529" s="1" t="s">
        <v>102</v>
      </c>
      <c r="P529" s="1"/>
      <c r="Q529" s="1"/>
      <c r="R529" s="1" t="s">
        <v>805</v>
      </c>
      <c r="S529" s="1"/>
      <c r="T529" s="1">
        <v>2</v>
      </c>
      <c r="U529" s="1"/>
    </row>
    <row r="530" spans="1:21">
      <c r="A530" s="1"/>
      <c r="B530" s="1"/>
      <c r="C530" s="1"/>
      <c r="D530" s="1">
        <f t="shared" si="24"/>
        <v>0</v>
      </c>
      <c r="E530" s="1" t="s">
        <v>2557</v>
      </c>
      <c r="F530" s="1" t="s">
        <v>2556</v>
      </c>
      <c r="G530" s="6" t="s">
        <v>12527</v>
      </c>
      <c r="H530" s="1" t="s">
        <v>344</v>
      </c>
      <c r="I530" s="1" t="s">
        <v>1190</v>
      </c>
      <c r="J530" s="1" t="s">
        <v>2559</v>
      </c>
      <c r="K530" s="1" t="str">
        <f t="shared" si="25"/>
        <v>2007</v>
      </c>
      <c r="L530" s="1">
        <f t="shared" si="26"/>
        <v>9</v>
      </c>
      <c r="M530" s="1" t="s">
        <v>79</v>
      </c>
      <c r="O530" s="1" t="s">
        <v>61</v>
      </c>
      <c r="P530" s="1"/>
      <c r="Q530" s="1"/>
      <c r="R530" s="1"/>
      <c r="S530" s="1" t="s">
        <v>2558</v>
      </c>
      <c r="T530" s="1">
        <v>1</v>
      </c>
      <c r="U530" s="1"/>
    </row>
    <row r="531" spans="1:21">
      <c r="A531" s="1" t="s">
        <v>49</v>
      </c>
      <c r="B531" s="1"/>
      <c r="C531" s="1"/>
      <c r="D531" s="1">
        <f t="shared" si="24"/>
        <v>0</v>
      </c>
      <c r="E531" s="1" t="s">
        <v>3561</v>
      </c>
      <c r="F531" s="1" t="s">
        <v>3560</v>
      </c>
      <c r="G531" s="6" t="s">
        <v>12527</v>
      </c>
      <c r="H531" s="1" t="s">
        <v>144</v>
      </c>
      <c r="I531" s="1" t="s">
        <v>3562</v>
      </c>
      <c r="J531" s="1" t="s">
        <v>1918</v>
      </c>
      <c r="K531" s="1" t="str">
        <f t="shared" si="25"/>
        <v>2007</v>
      </c>
      <c r="L531" s="1">
        <f t="shared" si="26"/>
        <v>14</v>
      </c>
      <c r="M531" s="1" t="s">
        <v>60</v>
      </c>
      <c r="O531" s="1" t="s">
        <v>102</v>
      </c>
      <c r="P531" s="1"/>
      <c r="Q531" s="1"/>
      <c r="R531" s="1"/>
      <c r="S531" s="1" t="s">
        <v>92</v>
      </c>
      <c r="T531" s="1">
        <v>2</v>
      </c>
      <c r="U531" s="1"/>
    </row>
    <row r="532" spans="1:21">
      <c r="A532" s="1" t="s">
        <v>53</v>
      </c>
      <c r="B532" s="1" t="s">
        <v>986</v>
      </c>
      <c r="C532" s="1" t="s">
        <v>293</v>
      </c>
      <c r="D532" s="1">
        <f t="shared" si="24"/>
        <v>0.29399999999999998</v>
      </c>
      <c r="E532" s="1" t="s">
        <v>3594</v>
      </c>
      <c r="F532" s="1" t="s">
        <v>3593</v>
      </c>
      <c r="G532" s="6" t="s">
        <v>12527</v>
      </c>
      <c r="H532" s="1" t="s">
        <v>644</v>
      </c>
      <c r="I532" s="1" t="s">
        <v>579</v>
      </c>
      <c r="J532" s="1" t="s">
        <v>1918</v>
      </c>
      <c r="K532" s="1" t="str">
        <f t="shared" si="25"/>
        <v>2007</v>
      </c>
      <c r="L532" s="1">
        <f t="shared" si="26"/>
        <v>25</v>
      </c>
      <c r="M532" s="1" t="s">
        <v>79</v>
      </c>
      <c r="O532" s="1" t="s">
        <v>61</v>
      </c>
      <c r="P532" s="1"/>
      <c r="Q532" s="1"/>
      <c r="R532" s="1"/>
      <c r="S532" s="1" t="s">
        <v>92</v>
      </c>
      <c r="T532" s="1">
        <v>1</v>
      </c>
      <c r="U532" s="1" t="s">
        <v>55</v>
      </c>
    </row>
    <row r="533" spans="1:21">
      <c r="A533" s="1" t="s">
        <v>55</v>
      </c>
      <c r="B533" s="1"/>
      <c r="C533" s="1"/>
      <c r="D533" s="1">
        <f t="shared" si="24"/>
        <v>0</v>
      </c>
      <c r="E533" s="1" t="s">
        <v>5765</v>
      </c>
      <c r="F533" s="1" t="s">
        <v>5764</v>
      </c>
      <c r="G533" s="6" t="s">
        <v>12525</v>
      </c>
      <c r="H533" s="1" t="s">
        <v>63</v>
      </c>
      <c r="I533" s="1" t="s">
        <v>5745</v>
      </c>
      <c r="J533" s="1" t="s">
        <v>5768</v>
      </c>
      <c r="K533" s="1" t="str">
        <f t="shared" si="25"/>
        <v>2007</v>
      </c>
      <c r="L533" s="1">
        <f t="shared" si="26"/>
        <v>17</v>
      </c>
      <c r="M533" s="1" t="s">
        <v>79</v>
      </c>
      <c r="O533" s="1" t="s">
        <v>61</v>
      </c>
      <c r="P533" s="1" t="s">
        <v>988</v>
      </c>
      <c r="Q533" s="1" t="s">
        <v>5766</v>
      </c>
      <c r="R533" s="1" t="s">
        <v>5767</v>
      </c>
      <c r="S533" s="1"/>
      <c r="T533" s="1">
        <v>1</v>
      </c>
      <c r="U533" s="1" t="s">
        <v>54</v>
      </c>
    </row>
    <row r="534" spans="1:21">
      <c r="A534" s="1" t="s">
        <v>55</v>
      </c>
      <c r="B534" s="1" t="s">
        <v>6144</v>
      </c>
      <c r="C534" s="1" t="s">
        <v>293</v>
      </c>
      <c r="D534" s="1">
        <f t="shared" si="24"/>
        <v>7.1539999999999999</v>
      </c>
      <c r="E534" s="1" t="s">
        <v>6143</v>
      </c>
      <c r="F534" s="1" t="s">
        <v>6142</v>
      </c>
      <c r="G534" s="6" t="s">
        <v>12527</v>
      </c>
      <c r="H534" s="1" t="s">
        <v>120</v>
      </c>
      <c r="I534" s="1" t="s">
        <v>6134</v>
      </c>
      <c r="J534" s="1" t="s">
        <v>5768</v>
      </c>
      <c r="K534" s="1" t="str">
        <f t="shared" si="25"/>
        <v>2007</v>
      </c>
      <c r="L534" s="1">
        <f t="shared" si="26"/>
        <v>36</v>
      </c>
      <c r="M534" s="1" t="s">
        <v>60</v>
      </c>
      <c r="O534" s="1" t="s">
        <v>61</v>
      </c>
      <c r="P534" s="1"/>
      <c r="Q534" s="1"/>
      <c r="R534" s="1"/>
      <c r="S534" s="1" t="s">
        <v>235</v>
      </c>
      <c r="T534" s="1">
        <v>2</v>
      </c>
      <c r="U534" s="1" t="s">
        <v>55</v>
      </c>
    </row>
    <row r="535" spans="1:21">
      <c r="A535" s="1" t="s">
        <v>50</v>
      </c>
      <c r="B535" s="1" t="s">
        <v>8017</v>
      </c>
      <c r="C535" s="1"/>
      <c r="D535" s="1" t="e">
        <f t="shared" si="24"/>
        <v>#VALUE!</v>
      </c>
      <c r="E535" s="1" t="s">
        <v>3395</v>
      </c>
      <c r="F535" s="1" t="s">
        <v>8022</v>
      </c>
      <c r="G535" s="6" t="s">
        <v>12527</v>
      </c>
      <c r="H535" s="1" t="s">
        <v>256</v>
      </c>
      <c r="I535" s="1" t="s">
        <v>8021</v>
      </c>
      <c r="J535" s="1" t="s">
        <v>2559</v>
      </c>
      <c r="K535" s="1" t="str">
        <f t="shared" si="25"/>
        <v>2007</v>
      </c>
      <c r="L535" s="1">
        <f t="shared" si="26"/>
        <v>44</v>
      </c>
      <c r="M535" s="1" t="s">
        <v>79</v>
      </c>
      <c r="O535" s="1" t="s">
        <v>61</v>
      </c>
      <c r="P535" s="1"/>
      <c r="Q535" s="1"/>
      <c r="R535" s="1"/>
      <c r="S535" s="1"/>
      <c r="T535" s="1">
        <v>1</v>
      </c>
      <c r="U535" s="1"/>
    </row>
    <row r="536" spans="1:21">
      <c r="A536" s="1" t="s">
        <v>55</v>
      </c>
      <c r="B536" s="1" t="s">
        <v>472</v>
      </c>
      <c r="C536" s="1" t="s">
        <v>136</v>
      </c>
      <c r="D536" s="1">
        <f t="shared" si="24"/>
        <v>0.25</v>
      </c>
      <c r="E536" s="1" t="s">
        <v>10094</v>
      </c>
      <c r="F536" s="1" t="s">
        <v>10095</v>
      </c>
      <c r="G536" s="6" t="s">
        <v>12527</v>
      </c>
      <c r="H536" s="1" t="s">
        <v>78</v>
      </c>
      <c r="I536" s="1" t="s">
        <v>9108</v>
      </c>
      <c r="J536" s="1" t="s">
        <v>10096</v>
      </c>
      <c r="K536" s="1" t="str">
        <f t="shared" si="25"/>
        <v>2007</v>
      </c>
      <c r="L536" s="1">
        <f t="shared" si="26"/>
        <v>24</v>
      </c>
      <c r="M536" s="1" t="s">
        <v>60</v>
      </c>
      <c r="O536" s="1" t="s">
        <v>102</v>
      </c>
      <c r="P536" s="1"/>
      <c r="Q536" s="1"/>
      <c r="R536" s="1"/>
      <c r="S536" s="1"/>
      <c r="T536" s="1">
        <v>1</v>
      </c>
      <c r="U536" s="1"/>
    </row>
    <row r="537" spans="1:21">
      <c r="A537" s="1" t="s">
        <v>55</v>
      </c>
      <c r="B537" s="1" t="s">
        <v>2095</v>
      </c>
      <c r="C537" s="1" t="s">
        <v>382</v>
      </c>
      <c r="D537" s="1">
        <f t="shared" si="24"/>
        <v>0.49</v>
      </c>
      <c r="E537" s="1" t="s">
        <v>11512</v>
      </c>
      <c r="F537" s="1" t="s">
        <v>11511</v>
      </c>
      <c r="G537" s="6" t="s">
        <v>12525</v>
      </c>
      <c r="H537" s="1" t="s">
        <v>189</v>
      </c>
      <c r="I537" s="1" t="s">
        <v>3721</v>
      </c>
      <c r="J537" s="1" t="s">
        <v>11513</v>
      </c>
      <c r="K537" s="1" t="str">
        <f t="shared" si="25"/>
        <v>2007</v>
      </c>
      <c r="L537" s="1">
        <f t="shared" si="26"/>
        <v>34</v>
      </c>
      <c r="M537" s="1" t="s">
        <v>60</v>
      </c>
      <c r="O537" s="1" t="s">
        <v>61</v>
      </c>
      <c r="P537" s="1" t="s">
        <v>135</v>
      </c>
      <c r="Q537" s="1" t="s">
        <v>219</v>
      </c>
      <c r="R537" s="1" t="s">
        <v>1597</v>
      </c>
      <c r="S537" s="1"/>
      <c r="T537" s="1">
        <v>1</v>
      </c>
      <c r="U537" s="1" t="s">
        <v>116</v>
      </c>
    </row>
    <row r="538" spans="1:21">
      <c r="A538" s="1" t="s">
        <v>54</v>
      </c>
      <c r="B538" s="1"/>
      <c r="C538" s="1"/>
      <c r="D538" s="1">
        <f t="shared" si="24"/>
        <v>0</v>
      </c>
      <c r="E538" s="1" t="s">
        <v>3055</v>
      </c>
      <c r="F538" s="1" t="s">
        <v>3054</v>
      </c>
      <c r="G538" s="6" t="s">
        <v>12527</v>
      </c>
      <c r="H538" s="1" t="s">
        <v>530</v>
      </c>
      <c r="I538" s="1" t="s">
        <v>818</v>
      </c>
      <c r="J538" s="1" t="s">
        <v>1815</v>
      </c>
      <c r="K538" s="1" t="str">
        <f t="shared" si="25"/>
        <v>2008</v>
      </c>
      <c r="L538" s="1">
        <f t="shared" si="26"/>
        <v>22</v>
      </c>
      <c r="M538" s="1" t="s">
        <v>60</v>
      </c>
      <c r="N538" t="s">
        <v>50</v>
      </c>
      <c r="O538" s="1" t="s">
        <v>61</v>
      </c>
      <c r="P538" s="1"/>
      <c r="Q538" s="1"/>
      <c r="R538" s="1"/>
      <c r="S538" s="1" t="s">
        <v>114</v>
      </c>
      <c r="T538" s="1">
        <v>1</v>
      </c>
      <c r="U538" s="1"/>
    </row>
    <row r="539" spans="1:21">
      <c r="A539" s="1" t="s">
        <v>53</v>
      </c>
      <c r="B539" s="1"/>
      <c r="C539" s="1"/>
      <c r="D539" s="1">
        <f t="shared" si="24"/>
        <v>0</v>
      </c>
      <c r="E539" s="1" t="s">
        <v>4223</v>
      </c>
      <c r="F539" s="1" t="s">
        <v>4222</v>
      </c>
      <c r="G539" s="6" t="s">
        <v>12527</v>
      </c>
      <c r="H539" s="1" t="s">
        <v>644</v>
      </c>
      <c r="I539" s="1" t="s">
        <v>4224</v>
      </c>
      <c r="J539" s="1" t="s">
        <v>2959</v>
      </c>
      <c r="K539" s="1" t="str">
        <f t="shared" si="25"/>
        <v>2008</v>
      </c>
      <c r="L539" s="1">
        <f t="shared" si="26"/>
        <v>25</v>
      </c>
      <c r="M539" s="1" t="s">
        <v>79</v>
      </c>
      <c r="N539" t="s">
        <v>50</v>
      </c>
      <c r="O539" s="1" t="s">
        <v>61</v>
      </c>
      <c r="P539" s="1"/>
      <c r="Q539" s="1"/>
      <c r="R539" s="1"/>
      <c r="S539" s="1"/>
      <c r="T539" s="1">
        <v>1</v>
      </c>
      <c r="U539" s="1"/>
    </row>
    <row r="540" spans="1:21">
      <c r="A540" s="1" t="s">
        <v>55</v>
      </c>
      <c r="B540" s="1"/>
      <c r="C540" s="1"/>
      <c r="D540" s="1">
        <f t="shared" si="24"/>
        <v>0</v>
      </c>
      <c r="E540" s="1" t="s">
        <v>4466</v>
      </c>
      <c r="F540" s="1" t="s">
        <v>4465</v>
      </c>
      <c r="G540" s="6" t="s">
        <v>12527</v>
      </c>
      <c r="H540" s="1" t="s">
        <v>189</v>
      </c>
      <c r="I540" s="1" t="s">
        <v>4457</v>
      </c>
      <c r="J540" s="1" t="s">
        <v>4156</v>
      </c>
      <c r="K540" s="1" t="str">
        <f t="shared" si="25"/>
        <v>2008</v>
      </c>
      <c r="L540" s="1">
        <f t="shared" si="26"/>
        <v>37</v>
      </c>
      <c r="M540" s="1" t="s">
        <v>60</v>
      </c>
      <c r="N540" t="s">
        <v>50</v>
      </c>
      <c r="O540" s="1" t="s">
        <v>61</v>
      </c>
      <c r="P540" s="1"/>
      <c r="Q540" s="1"/>
      <c r="R540" s="1"/>
      <c r="S540" s="1"/>
      <c r="T540" s="1">
        <v>1</v>
      </c>
      <c r="U540" s="1"/>
    </row>
    <row r="541" spans="1:21">
      <c r="A541" s="1" t="s">
        <v>55</v>
      </c>
      <c r="B541" s="1"/>
      <c r="C541" s="1"/>
      <c r="D541" s="1">
        <f t="shared" si="24"/>
        <v>0</v>
      </c>
      <c r="E541" s="1" t="s">
        <v>4477</v>
      </c>
      <c r="F541" s="1" t="s">
        <v>4476</v>
      </c>
      <c r="G541" s="6" t="s">
        <v>12527</v>
      </c>
      <c r="H541" s="1" t="s">
        <v>282</v>
      </c>
      <c r="I541" s="1" t="s">
        <v>3725</v>
      </c>
      <c r="J541" s="1" t="s">
        <v>4156</v>
      </c>
      <c r="K541" s="1" t="str">
        <f t="shared" si="25"/>
        <v>2008</v>
      </c>
      <c r="L541" s="1">
        <f t="shared" si="26"/>
        <v>33</v>
      </c>
      <c r="M541" s="1" t="s">
        <v>60</v>
      </c>
      <c r="N541" t="s">
        <v>50</v>
      </c>
      <c r="O541" s="1" t="s">
        <v>102</v>
      </c>
      <c r="P541" s="1"/>
      <c r="Q541" s="1"/>
      <c r="R541" s="1"/>
      <c r="S541" s="1"/>
      <c r="T541" s="1">
        <v>2</v>
      </c>
      <c r="U541" s="1"/>
    </row>
    <row r="542" spans="1:21">
      <c r="A542" s="1" t="s">
        <v>55</v>
      </c>
      <c r="B542" s="1" t="s">
        <v>247</v>
      </c>
      <c r="C542" s="1" t="s">
        <v>500</v>
      </c>
      <c r="D542" s="1">
        <f t="shared" si="24"/>
        <v>12</v>
      </c>
      <c r="E542" s="1" t="s">
        <v>7002</v>
      </c>
      <c r="F542" s="1" t="s">
        <v>7001</v>
      </c>
      <c r="G542" s="6" t="s">
        <v>12527</v>
      </c>
      <c r="H542" s="1" t="s">
        <v>263</v>
      </c>
      <c r="I542" s="1" t="s">
        <v>6360</v>
      </c>
      <c r="J542" s="1" t="s">
        <v>1815</v>
      </c>
      <c r="K542" s="1" t="str">
        <f t="shared" si="25"/>
        <v>2008</v>
      </c>
      <c r="L542" s="1">
        <f t="shared" si="26"/>
        <v>10</v>
      </c>
      <c r="M542" s="1" t="s">
        <v>79</v>
      </c>
      <c r="N542" t="s">
        <v>50</v>
      </c>
      <c r="O542" s="1" t="s">
        <v>61</v>
      </c>
      <c r="P542" s="1"/>
      <c r="Q542" s="1"/>
      <c r="R542" s="1"/>
      <c r="S542" s="1" t="s">
        <v>417</v>
      </c>
      <c r="T542" s="1">
        <v>2</v>
      </c>
      <c r="U542" s="1"/>
    </row>
    <row r="543" spans="1:21">
      <c r="A543" s="1" t="s">
        <v>49</v>
      </c>
      <c r="B543" s="1" t="s">
        <v>50</v>
      </c>
      <c r="C543" s="1"/>
      <c r="D543" s="1">
        <f t="shared" si="24"/>
        <v>0</v>
      </c>
      <c r="E543" s="1" t="s">
        <v>4467</v>
      </c>
      <c r="F543" s="1" t="s">
        <v>7652</v>
      </c>
      <c r="G543" s="6" t="s">
        <v>12527</v>
      </c>
      <c r="H543" s="1" t="s">
        <v>169</v>
      </c>
      <c r="I543" s="1" t="s">
        <v>7097</v>
      </c>
      <c r="J543" s="1" t="s">
        <v>6615</v>
      </c>
      <c r="K543" s="1" t="str">
        <f t="shared" si="25"/>
        <v>2008</v>
      </c>
      <c r="L543" s="1">
        <f t="shared" si="26"/>
        <v>12</v>
      </c>
      <c r="M543" s="1" t="s">
        <v>60</v>
      </c>
      <c r="N543" t="s">
        <v>50</v>
      </c>
      <c r="O543" s="1" t="s">
        <v>61</v>
      </c>
      <c r="P543" s="1"/>
      <c r="Q543" s="1"/>
      <c r="R543" s="1"/>
      <c r="S543" s="1" t="s">
        <v>1559</v>
      </c>
      <c r="T543" s="1">
        <v>2</v>
      </c>
      <c r="U543" s="1"/>
    </row>
    <row r="544" spans="1:21">
      <c r="A544" s="1" t="s">
        <v>53</v>
      </c>
      <c r="B544" s="1" t="s">
        <v>55</v>
      </c>
      <c r="C544" s="1"/>
      <c r="D544" s="1">
        <f t="shared" si="24"/>
        <v>0</v>
      </c>
      <c r="E544" s="1" t="s">
        <v>7860</v>
      </c>
      <c r="F544" s="1" t="s">
        <v>7861</v>
      </c>
      <c r="G544" s="6" t="s">
        <v>12527</v>
      </c>
      <c r="H544" s="1" t="s">
        <v>134</v>
      </c>
      <c r="I544" s="1" t="s">
        <v>7862</v>
      </c>
      <c r="J544" s="1" t="s">
        <v>4156</v>
      </c>
      <c r="K544" s="1" t="str">
        <f t="shared" si="25"/>
        <v>2008</v>
      </c>
      <c r="L544" s="1">
        <f t="shared" si="26"/>
        <v>24</v>
      </c>
      <c r="M544" s="1" t="s">
        <v>79</v>
      </c>
      <c r="N544" t="s">
        <v>50</v>
      </c>
      <c r="O544" s="1" t="s">
        <v>61</v>
      </c>
      <c r="P544" s="1"/>
      <c r="Q544" s="1"/>
      <c r="R544" s="1"/>
      <c r="S544" s="1" t="s">
        <v>417</v>
      </c>
      <c r="T544" s="1">
        <v>2</v>
      </c>
      <c r="U544" s="1"/>
    </row>
    <row r="545" spans="1:21">
      <c r="A545" s="1" t="s">
        <v>55</v>
      </c>
      <c r="B545" s="1"/>
      <c r="C545" s="1"/>
      <c r="D545" s="1">
        <f t="shared" si="24"/>
        <v>0</v>
      </c>
      <c r="E545" s="1" t="s">
        <v>7987</v>
      </c>
      <c r="F545" s="1" t="s">
        <v>7988</v>
      </c>
      <c r="G545" s="6" t="s">
        <v>12527</v>
      </c>
      <c r="H545" s="1"/>
      <c r="I545" s="1" t="s">
        <v>7984</v>
      </c>
      <c r="J545" s="1" t="s">
        <v>1815</v>
      </c>
      <c r="K545" s="1" t="str">
        <f t="shared" si="25"/>
        <v>2008</v>
      </c>
      <c r="L545" s="1">
        <f t="shared" si="26"/>
        <v>-9</v>
      </c>
      <c r="M545" s="1"/>
      <c r="N545" t="s">
        <v>50</v>
      </c>
      <c r="O545" s="1" t="s">
        <v>102</v>
      </c>
      <c r="P545" s="1"/>
      <c r="Q545" s="1"/>
      <c r="R545" s="1" t="s">
        <v>805</v>
      </c>
      <c r="S545" s="1" t="s">
        <v>4093</v>
      </c>
      <c r="T545" s="1">
        <v>2</v>
      </c>
      <c r="U545" s="1"/>
    </row>
    <row r="546" spans="1:21">
      <c r="A546" s="1"/>
      <c r="B546" s="1"/>
      <c r="C546" s="1"/>
      <c r="D546" s="1">
        <f t="shared" si="24"/>
        <v>0</v>
      </c>
      <c r="E546" s="1" t="s">
        <v>8215</v>
      </c>
      <c r="F546" s="1" t="s">
        <v>8213</v>
      </c>
      <c r="G546" s="6" t="s">
        <v>12525</v>
      </c>
      <c r="H546" s="1" t="s">
        <v>144</v>
      </c>
      <c r="I546" s="1" t="s">
        <v>8214</v>
      </c>
      <c r="J546" s="1" t="s">
        <v>8216</v>
      </c>
      <c r="K546" s="1" t="str">
        <f t="shared" si="25"/>
        <v>2008</v>
      </c>
      <c r="L546" s="1">
        <f t="shared" si="26"/>
        <v>12</v>
      </c>
      <c r="M546" s="1" t="s">
        <v>60</v>
      </c>
      <c r="N546" t="s">
        <v>50</v>
      </c>
      <c r="O546" s="1" t="s">
        <v>61</v>
      </c>
      <c r="P546" s="1" t="s">
        <v>466</v>
      </c>
      <c r="Q546" s="1" t="s">
        <v>128</v>
      </c>
      <c r="R546" s="1"/>
      <c r="S546" s="1" t="s">
        <v>114</v>
      </c>
      <c r="T546" s="1">
        <v>2</v>
      </c>
      <c r="U546" s="1"/>
    </row>
    <row r="547" spans="1:21">
      <c r="A547" s="1" t="s">
        <v>49</v>
      </c>
      <c r="B547" s="1"/>
      <c r="C547" s="1"/>
      <c r="D547" s="1">
        <f t="shared" si="24"/>
        <v>0</v>
      </c>
      <c r="E547" s="1" t="s">
        <v>8693</v>
      </c>
      <c r="F547" s="1" t="s">
        <v>8692</v>
      </c>
      <c r="G547" s="6" t="s">
        <v>12525</v>
      </c>
      <c r="H547" s="1" t="s">
        <v>1343</v>
      </c>
      <c r="I547" s="1" t="s">
        <v>8590</v>
      </c>
      <c r="J547" s="1" t="s">
        <v>1815</v>
      </c>
      <c r="K547" s="1" t="str">
        <f t="shared" si="25"/>
        <v>2008</v>
      </c>
      <c r="L547" s="1">
        <f t="shared" si="26"/>
        <v>29</v>
      </c>
      <c r="M547" s="1" t="s">
        <v>60</v>
      </c>
      <c r="N547" t="s">
        <v>50</v>
      </c>
      <c r="O547" s="1" t="s">
        <v>61</v>
      </c>
      <c r="P547" s="1" t="s">
        <v>449</v>
      </c>
      <c r="Q547" s="1" t="s">
        <v>136</v>
      </c>
      <c r="R547" s="1" t="s">
        <v>1353</v>
      </c>
      <c r="S547" s="1" t="s">
        <v>105</v>
      </c>
      <c r="T547" s="1">
        <v>2</v>
      </c>
      <c r="U547" s="1" t="s">
        <v>55</v>
      </c>
    </row>
    <row r="548" spans="1:21">
      <c r="A548" s="1" t="s">
        <v>49</v>
      </c>
      <c r="B548" s="1"/>
      <c r="C548" s="1"/>
      <c r="D548" s="1">
        <f t="shared" si="24"/>
        <v>0</v>
      </c>
      <c r="E548" s="1" t="s">
        <v>9088</v>
      </c>
      <c r="F548" s="1" t="s">
        <v>8755</v>
      </c>
      <c r="G548" s="6" t="s">
        <v>12525</v>
      </c>
      <c r="H548" s="1" t="s">
        <v>217</v>
      </c>
      <c r="I548" s="1" t="s">
        <v>178</v>
      </c>
      <c r="J548" s="1" t="s">
        <v>9089</v>
      </c>
      <c r="K548" s="1" t="str">
        <f t="shared" si="25"/>
        <v>2008</v>
      </c>
      <c r="L548" s="1">
        <f t="shared" si="26"/>
        <v>12</v>
      </c>
      <c r="M548" s="1" t="s">
        <v>79</v>
      </c>
      <c r="N548" t="s">
        <v>50</v>
      </c>
      <c r="O548" s="1" t="s">
        <v>102</v>
      </c>
      <c r="P548" s="1"/>
      <c r="Q548" s="1"/>
      <c r="R548" s="1"/>
      <c r="S548" s="1"/>
      <c r="T548" s="1">
        <v>1</v>
      </c>
      <c r="U548" s="1"/>
    </row>
    <row r="549" spans="1:21">
      <c r="A549" s="1" t="s">
        <v>54</v>
      </c>
      <c r="B549" s="1" t="s">
        <v>9221</v>
      </c>
      <c r="C549" s="1" t="s">
        <v>273</v>
      </c>
      <c r="D549" s="1">
        <f t="shared" si="24"/>
        <v>6.3</v>
      </c>
      <c r="E549" s="1" t="s">
        <v>9220</v>
      </c>
      <c r="F549" s="1" t="s">
        <v>9219</v>
      </c>
      <c r="G549" s="6" t="s">
        <v>12527</v>
      </c>
      <c r="H549" s="1" t="s">
        <v>721</v>
      </c>
      <c r="I549" s="1" t="s">
        <v>9222</v>
      </c>
      <c r="J549" s="1" t="s">
        <v>9223</v>
      </c>
      <c r="K549" s="1" t="str">
        <f t="shared" si="25"/>
        <v>2008</v>
      </c>
      <c r="L549" s="1">
        <f t="shared" si="26"/>
        <v>47</v>
      </c>
      <c r="M549" s="1" t="s">
        <v>60</v>
      </c>
      <c r="N549" t="s">
        <v>50</v>
      </c>
      <c r="O549" s="1" t="s">
        <v>61</v>
      </c>
      <c r="P549" s="1"/>
      <c r="Q549" s="1"/>
      <c r="R549" s="1"/>
      <c r="S549" s="1" t="s">
        <v>4368</v>
      </c>
      <c r="T549" s="1">
        <v>1</v>
      </c>
      <c r="U549" s="1"/>
    </row>
    <row r="550" spans="1:21">
      <c r="A550" s="1" t="s">
        <v>54</v>
      </c>
      <c r="B550" s="1" t="s">
        <v>2620</v>
      </c>
      <c r="C550" s="1" t="s">
        <v>500</v>
      </c>
      <c r="D550" s="1">
        <f t="shared" si="24"/>
        <v>2</v>
      </c>
      <c r="E550" s="1" t="s">
        <v>9446</v>
      </c>
      <c r="F550" s="1" t="s">
        <v>9445</v>
      </c>
      <c r="G550" s="6" t="s">
        <v>12527</v>
      </c>
      <c r="H550" s="1" t="s">
        <v>160</v>
      </c>
      <c r="I550" s="1" t="s">
        <v>9447</v>
      </c>
      <c r="J550" s="1" t="s">
        <v>575</v>
      </c>
      <c r="K550" s="1" t="str">
        <f t="shared" si="25"/>
        <v>2008</v>
      </c>
      <c r="L550" s="1">
        <f t="shared" si="26"/>
        <v>54</v>
      </c>
      <c r="M550" s="1" t="s">
        <v>60</v>
      </c>
      <c r="N550" t="s">
        <v>50</v>
      </c>
      <c r="O550" s="1" t="s">
        <v>61</v>
      </c>
      <c r="P550" s="1"/>
      <c r="Q550" s="1"/>
      <c r="R550" s="1"/>
      <c r="S550" s="1" t="s">
        <v>354</v>
      </c>
      <c r="T550" s="1">
        <v>1</v>
      </c>
      <c r="U550" s="1"/>
    </row>
    <row r="551" spans="1:21">
      <c r="A551" s="1" t="s">
        <v>49</v>
      </c>
      <c r="B551" s="1" t="s">
        <v>7300</v>
      </c>
      <c r="C551" s="1" t="s">
        <v>219</v>
      </c>
      <c r="D551" s="1">
        <f t="shared" si="24"/>
        <v>1.38</v>
      </c>
      <c r="E551" s="1" t="s">
        <v>9882</v>
      </c>
      <c r="F551" s="1" t="s">
        <v>9881</v>
      </c>
      <c r="G551" s="6" t="s">
        <v>12527</v>
      </c>
      <c r="H551" s="1" t="s">
        <v>134</v>
      </c>
      <c r="I551" s="1" t="s">
        <v>9868</v>
      </c>
      <c r="J551" s="1" t="s">
        <v>9883</v>
      </c>
      <c r="K551" s="1" t="str">
        <f t="shared" si="25"/>
        <v>2008</v>
      </c>
      <c r="L551" s="1">
        <f t="shared" si="26"/>
        <v>22</v>
      </c>
      <c r="M551" s="1" t="s">
        <v>60</v>
      </c>
      <c r="N551" t="s">
        <v>50</v>
      </c>
      <c r="O551" s="1" t="s">
        <v>61</v>
      </c>
      <c r="P551" s="1"/>
      <c r="Q551" s="1"/>
      <c r="R551" s="1"/>
      <c r="S551" s="1" t="s">
        <v>226</v>
      </c>
      <c r="T551" s="1">
        <v>1</v>
      </c>
      <c r="U551" s="1"/>
    </row>
    <row r="552" spans="1:21">
      <c r="A552" s="1" t="s">
        <v>55</v>
      </c>
      <c r="B552" s="1" t="s">
        <v>4039</v>
      </c>
      <c r="C552" s="1" t="s">
        <v>273</v>
      </c>
      <c r="D552" s="1">
        <f t="shared" si="24"/>
        <v>3.1</v>
      </c>
      <c r="E552" s="1" t="s">
        <v>10754</v>
      </c>
      <c r="F552" s="1" t="s">
        <v>10753</v>
      </c>
      <c r="G552" s="6" t="s">
        <v>12525</v>
      </c>
      <c r="H552" s="1" t="s">
        <v>721</v>
      </c>
      <c r="I552" s="1" t="s">
        <v>8192</v>
      </c>
      <c r="J552" s="1" t="s">
        <v>2397</v>
      </c>
      <c r="K552" s="1" t="str">
        <f t="shared" si="25"/>
        <v>2008</v>
      </c>
      <c r="L552" s="1">
        <f t="shared" si="26"/>
        <v>39</v>
      </c>
      <c r="M552" s="1" t="s">
        <v>60</v>
      </c>
      <c r="N552" t="s">
        <v>50</v>
      </c>
      <c r="O552" s="1" t="s">
        <v>61</v>
      </c>
      <c r="P552" s="1" t="s">
        <v>5248</v>
      </c>
      <c r="Q552" s="1" t="s">
        <v>160</v>
      </c>
      <c r="R552" s="1" t="s">
        <v>7674</v>
      </c>
      <c r="S552" s="1" t="s">
        <v>4368</v>
      </c>
      <c r="T552" s="1">
        <v>1</v>
      </c>
      <c r="U552" s="1" t="s">
        <v>116</v>
      </c>
    </row>
    <row r="553" spans="1:21">
      <c r="A553" s="1" t="s">
        <v>54</v>
      </c>
      <c r="B553" s="1" t="s">
        <v>116</v>
      </c>
      <c r="C553" s="1" t="s">
        <v>382</v>
      </c>
      <c r="D553" s="1">
        <f t="shared" si="24"/>
        <v>3.5</v>
      </c>
      <c r="E553" s="1" t="s">
        <v>1832</v>
      </c>
      <c r="F553" s="1" t="s">
        <v>11190</v>
      </c>
      <c r="G553" s="6" t="s">
        <v>12527</v>
      </c>
      <c r="H553" s="1" t="s">
        <v>177</v>
      </c>
      <c r="I553" s="1" t="s">
        <v>9625</v>
      </c>
      <c r="J553" s="1" t="s">
        <v>1815</v>
      </c>
      <c r="K553" s="1" t="str">
        <f t="shared" si="25"/>
        <v>2008</v>
      </c>
      <c r="L553" s="1">
        <f t="shared" si="26"/>
        <v>17</v>
      </c>
      <c r="M553" s="1" t="s">
        <v>60</v>
      </c>
      <c r="N553" t="s">
        <v>50</v>
      </c>
      <c r="O553" s="1" t="s">
        <v>61</v>
      </c>
      <c r="P553" s="1"/>
      <c r="Q553" s="1"/>
      <c r="R553" s="1"/>
      <c r="S553" s="1" t="s">
        <v>377</v>
      </c>
      <c r="T553" s="1">
        <v>2</v>
      </c>
      <c r="U553" s="1"/>
    </row>
    <row r="554" spans="1:21">
      <c r="A554" s="1" t="s">
        <v>54</v>
      </c>
      <c r="B554" s="1" t="s">
        <v>116</v>
      </c>
      <c r="C554" s="1" t="s">
        <v>958</v>
      </c>
      <c r="D554" s="1">
        <f t="shared" si="24"/>
        <v>4.5</v>
      </c>
      <c r="E554" s="1" t="s">
        <v>1919</v>
      </c>
      <c r="F554" s="1" t="s">
        <v>11229</v>
      </c>
      <c r="G554" s="6" t="s">
        <v>12527</v>
      </c>
      <c r="H554" s="1" t="s">
        <v>448</v>
      </c>
      <c r="I554" s="1" t="s">
        <v>6826</v>
      </c>
      <c r="J554" s="1" t="s">
        <v>11209</v>
      </c>
      <c r="K554" s="1" t="str">
        <f t="shared" si="25"/>
        <v>2008</v>
      </c>
      <c r="L554" s="1">
        <f t="shared" si="26"/>
        <v>26</v>
      </c>
      <c r="M554" s="1" t="s">
        <v>60</v>
      </c>
      <c r="N554" t="s">
        <v>50</v>
      </c>
      <c r="O554" s="1" t="s">
        <v>61</v>
      </c>
      <c r="P554" s="1"/>
      <c r="Q554" s="1"/>
      <c r="R554" s="1"/>
      <c r="S554" s="1" t="s">
        <v>2410</v>
      </c>
      <c r="T554" s="1">
        <v>1</v>
      </c>
      <c r="U554" s="1"/>
    </row>
    <row r="555" spans="1:21">
      <c r="A555" s="1" t="s">
        <v>53</v>
      </c>
      <c r="B555" s="1" t="s">
        <v>116</v>
      </c>
      <c r="C555" s="1" t="s">
        <v>273</v>
      </c>
      <c r="D555" s="1">
        <f t="shared" si="24"/>
        <v>5</v>
      </c>
      <c r="E555" s="1" t="s">
        <v>2142</v>
      </c>
      <c r="F555" s="1" t="s">
        <v>8839</v>
      </c>
      <c r="G555" s="6" t="s">
        <v>12527</v>
      </c>
      <c r="H555" s="1" t="s">
        <v>197</v>
      </c>
      <c r="I555" s="1" t="s">
        <v>8837</v>
      </c>
      <c r="J555" s="1" t="s">
        <v>1815</v>
      </c>
      <c r="K555" s="1" t="str">
        <f t="shared" si="25"/>
        <v>2008</v>
      </c>
      <c r="L555" s="1">
        <f t="shared" si="26"/>
        <v>11</v>
      </c>
      <c r="M555" s="1" t="s">
        <v>60</v>
      </c>
      <c r="N555" t="s">
        <v>50</v>
      </c>
      <c r="O555" s="1" t="s">
        <v>61</v>
      </c>
      <c r="P555" s="1"/>
      <c r="Q555" s="1"/>
      <c r="R555" s="1"/>
      <c r="S555" s="1" t="s">
        <v>65</v>
      </c>
      <c r="T555" s="1">
        <v>2</v>
      </c>
      <c r="U555" s="1"/>
    </row>
    <row r="556" spans="1:21">
      <c r="A556" s="1" t="s">
        <v>53</v>
      </c>
      <c r="B556" s="1" t="s">
        <v>116</v>
      </c>
      <c r="C556" s="1" t="s">
        <v>273</v>
      </c>
      <c r="D556" s="1">
        <f t="shared" si="24"/>
        <v>5</v>
      </c>
      <c r="E556" s="1" t="s">
        <v>2153</v>
      </c>
      <c r="F556" s="1" t="s">
        <v>8845</v>
      </c>
      <c r="G556" s="6" t="s">
        <v>12527</v>
      </c>
      <c r="H556" s="1" t="s">
        <v>118</v>
      </c>
      <c r="I556" s="1" t="s">
        <v>8846</v>
      </c>
      <c r="J556" s="1" t="s">
        <v>1815</v>
      </c>
      <c r="K556" s="1" t="str">
        <f t="shared" si="25"/>
        <v>2008</v>
      </c>
      <c r="L556" s="1">
        <f t="shared" si="26"/>
        <v>19</v>
      </c>
      <c r="M556" s="1" t="s">
        <v>60</v>
      </c>
      <c r="N556" t="s">
        <v>50</v>
      </c>
      <c r="O556" s="1" t="s">
        <v>61</v>
      </c>
      <c r="P556" s="1"/>
      <c r="Q556" s="1"/>
      <c r="R556" s="1"/>
      <c r="S556" s="1" t="s">
        <v>92</v>
      </c>
      <c r="T556" s="1">
        <v>1</v>
      </c>
      <c r="U556" s="1"/>
    </row>
    <row r="557" spans="1:21">
      <c r="A557" s="1" t="s">
        <v>55</v>
      </c>
      <c r="B557" s="1" t="s">
        <v>7098</v>
      </c>
      <c r="C557" s="1" t="s">
        <v>273</v>
      </c>
      <c r="D557" s="1">
        <f t="shared" si="24"/>
        <v>4.2</v>
      </c>
      <c r="E557" s="1" t="s">
        <v>2716</v>
      </c>
      <c r="F557" s="1" t="s">
        <v>11783</v>
      </c>
      <c r="G557" s="6" t="s">
        <v>12527</v>
      </c>
      <c r="H557" s="1" t="s">
        <v>351</v>
      </c>
      <c r="I557" s="1" t="s">
        <v>11784</v>
      </c>
      <c r="J557" s="1" t="s">
        <v>11785</v>
      </c>
      <c r="K557" s="1" t="str">
        <f t="shared" si="25"/>
        <v>2008</v>
      </c>
      <c r="L557" s="1">
        <f t="shared" si="26"/>
        <v>48</v>
      </c>
      <c r="M557" s="1" t="s">
        <v>79</v>
      </c>
      <c r="N557" t="s">
        <v>50</v>
      </c>
      <c r="O557" s="1" t="s">
        <v>61</v>
      </c>
      <c r="P557" s="1"/>
      <c r="Q557" s="1"/>
      <c r="R557" s="1"/>
      <c r="S557" s="1" t="s">
        <v>8408</v>
      </c>
      <c r="T557" s="1">
        <v>1</v>
      </c>
      <c r="U557" s="1"/>
    </row>
    <row r="558" spans="1:21">
      <c r="A558" s="1" t="s">
        <v>55</v>
      </c>
      <c r="B558" s="1" t="s">
        <v>3946</v>
      </c>
      <c r="C558" s="1" t="s">
        <v>273</v>
      </c>
      <c r="D558" s="1">
        <f t="shared" si="24"/>
        <v>3.5</v>
      </c>
      <c r="E558" s="1" t="s">
        <v>3006</v>
      </c>
      <c r="F558" s="1" t="s">
        <v>12215</v>
      </c>
      <c r="G558" s="6" t="s">
        <v>12527</v>
      </c>
      <c r="H558" s="1" t="s">
        <v>177</v>
      </c>
      <c r="I558" s="1" t="s">
        <v>12212</v>
      </c>
      <c r="J558" s="1" t="s">
        <v>1815</v>
      </c>
      <c r="K558" s="1" t="str">
        <f t="shared" si="25"/>
        <v>2008</v>
      </c>
      <c r="L558" s="1">
        <f t="shared" si="26"/>
        <v>16</v>
      </c>
      <c r="M558" s="1" t="s">
        <v>79</v>
      </c>
      <c r="N558" t="s">
        <v>50</v>
      </c>
      <c r="O558" s="1" t="s">
        <v>61</v>
      </c>
      <c r="P558" s="1"/>
      <c r="Q558" s="1"/>
      <c r="R558" s="1"/>
      <c r="S558" s="1" t="s">
        <v>405</v>
      </c>
      <c r="T558" s="1">
        <v>2</v>
      </c>
      <c r="U558" s="1"/>
    </row>
    <row r="559" spans="1:21">
      <c r="A559" s="1" t="s">
        <v>49</v>
      </c>
      <c r="B559" s="1" t="s">
        <v>5607</v>
      </c>
      <c r="C559" s="1" t="s">
        <v>136</v>
      </c>
      <c r="D559" s="1">
        <f t="shared" si="24"/>
        <v>0.8</v>
      </c>
      <c r="E559" s="1" t="s">
        <v>12263</v>
      </c>
      <c r="F559" s="1" t="s">
        <v>12262</v>
      </c>
      <c r="G559" s="6" t="s">
        <v>12525</v>
      </c>
      <c r="H559" s="1" t="s">
        <v>233</v>
      </c>
      <c r="I559" s="1" t="s">
        <v>278</v>
      </c>
      <c r="J559" s="1" t="s">
        <v>1943</v>
      </c>
      <c r="K559" s="1" t="str">
        <f t="shared" si="25"/>
        <v>2008</v>
      </c>
      <c r="L559" s="1">
        <f t="shared" si="26"/>
        <v>37</v>
      </c>
      <c r="M559" s="1" t="s">
        <v>60</v>
      </c>
      <c r="N559" t="s">
        <v>50</v>
      </c>
      <c r="O559" s="1" t="s">
        <v>61</v>
      </c>
      <c r="P559" s="1" t="s">
        <v>1385</v>
      </c>
      <c r="Q559" s="1" t="s">
        <v>515</v>
      </c>
      <c r="R559" s="1" t="s">
        <v>12264</v>
      </c>
      <c r="S559" s="1" t="s">
        <v>4368</v>
      </c>
      <c r="T559" s="1">
        <v>2</v>
      </c>
      <c r="U559" s="1"/>
    </row>
    <row r="560" spans="1:21">
      <c r="A560" s="1" t="s">
        <v>54</v>
      </c>
      <c r="B560" s="1" t="s">
        <v>2620</v>
      </c>
      <c r="C560" s="1" t="s">
        <v>273</v>
      </c>
      <c r="D560" s="1">
        <f t="shared" si="24"/>
        <v>2.5</v>
      </c>
      <c r="E560" s="1" t="s">
        <v>3015</v>
      </c>
      <c r="F560" s="1" t="s">
        <v>12333</v>
      </c>
      <c r="G560" s="6" t="s">
        <v>12527</v>
      </c>
      <c r="H560" s="1" t="s">
        <v>263</v>
      </c>
      <c r="I560" s="1" t="s">
        <v>12335</v>
      </c>
      <c r="J560" s="1" t="s">
        <v>12336</v>
      </c>
      <c r="K560" s="1" t="str">
        <f t="shared" si="25"/>
        <v>2008</v>
      </c>
      <c r="L560" s="1">
        <f t="shared" si="26"/>
        <v>11</v>
      </c>
      <c r="M560" s="1" t="s">
        <v>79</v>
      </c>
      <c r="N560" t="s">
        <v>50</v>
      </c>
      <c r="O560" s="1" t="s">
        <v>61</v>
      </c>
      <c r="P560" s="1"/>
      <c r="Q560" s="1"/>
      <c r="R560" s="1"/>
      <c r="S560" s="1" t="s">
        <v>65</v>
      </c>
      <c r="T560" s="1">
        <v>2</v>
      </c>
      <c r="U560" s="1"/>
    </row>
    <row r="561" spans="1:21">
      <c r="A561" s="1" t="s">
        <v>50</v>
      </c>
      <c r="B561" s="1"/>
      <c r="C561" s="1"/>
      <c r="D561" s="1">
        <f t="shared" si="24"/>
        <v>0</v>
      </c>
      <c r="E561" s="1" t="s">
        <v>571</v>
      </c>
      <c r="F561" s="1" t="s">
        <v>570</v>
      </c>
      <c r="G561" s="6" t="s">
        <v>12527</v>
      </c>
      <c r="H561" s="1" t="s">
        <v>351</v>
      </c>
      <c r="I561" s="1" t="s">
        <v>572</v>
      </c>
      <c r="J561" s="1" t="s">
        <v>575</v>
      </c>
      <c r="K561" s="1" t="str">
        <f t="shared" si="25"/>
        <v>2008</v>
      </c>
      <c r="L561" s="1">
        <f t="shared" si="26"/>
        <v>45</v>
      </c>
      <c r="M561" s="1" t="s">
        <v>60</v>
      </c>
      <c r="N561" t="s">
        <v>53</v>
      </c>
      <c r="O561" s="1" t="s">
        <v>61</v>
      </c>
      <c r="P561" s="1" t="s">
        <v>449</v>
      </c>
      <c r="Q561" s="1" t="s">
        <v>573</v>
      </c>
      <c r="R561" s="1" t="s">
        <v>574</v>
      </c>
      <c r="S561" s="1"/>
      <c r="T561" s="1">
        <v>1</v>
      </c>
      <c r="U561" s="1" t="s">
        <v>53</v>
      </c>
    </row>
    <row r="562" spans="1:21">
      <c r="A562" s="1" t="s">
        <v>49</v>
      </c>
      <c r="B562" s="1"/>
      <c r="C562" s="1"/>
      <c r="D562" s="1">
        <f t="shared" si="24"/>
        <v>0</v>
      </c>
      <c r="E562" s="1" t="s">
        <v>1049</v>
      </c>
      <c r="F562" s="1" t="s">
        <v>1048</v>
      </c>
      <c r="G562" s="6" t="s">
        <v>12527</v>
      </c>
      <c r="H562" s="1" t="s">
        <v>189</v>
      </c>
      <c r="I562" s="1" t="s">
        <v>1042</v>
      </c>
      <c r="J562" s="5">
        <v>39448</v>
      </c>
      <c r="K562" s="1" t="str">
        <f t="shared" si="25"/>
        <v>2008</v>
      </c>
      <c r="L562" s="1">
        <f t="shared" si="26"/>
        <v>36</v>
      </c>
      <c r="M562" s="1" t="s">
        <v>60</v>
      </c>
      <c r="N562" t="s">
        <v>53</v>
      </c>
      <c r="O562" s="1" t="s">
        <v>102</v>
      </c>
      <c r="P562" s="1" t="s">
        <v>232</v>
      </c>
      <c r="Q562" s="1" t="s">
        <v>484</v>
      </c>
      <c r="R562" s="1" t="s">
        <v>1050</v>
      </c>
      <c r="S562" s="1" t="s">
        <v>1051</v>
      </c>
      <c r="T562" s="1">
        <v>1</v>
      </c>
      <c r="U562" s="1" t="s">
        <v>50</v>
      </c>
    </row>
    <row r="563" spans="1:21">
      <c r="A563" s="1" t="s">
        <v>54</v>
      </c>
      <c r="B563" s="1"/>
      <c r="C563" s="1"/>
      <c r="D563" s="1">
        <f t="shared" si="24"/>
        <v>0</v>
      </c>
      <c r="E563" s="1" t="s">
        <v>1928</v>
      </c>
      <c r="F563" s="1" t="s">
        <v>1927</v>
      </c>
      <c r="G563" s="6" t="s">
        <v>12527</v>
      </c>
      <c r="H563" s="1" t="s">
        <v>464</v>
      </c>
      <c r="I563" s="1" t="s">
        <v>1929</v>
      </c>
      <c r="J563" s="1" t="s">
        <v>1815</v>
      </c>
      <c r="K563" s="1" t="str">
        <f t="shared" si="25"/>
        <v>2008</v>
      </c>
      <c r="L563" s="1">
        <f t="shared" si="26"/>
        <v>21</v>
      </c>
      <c r="M563" s="1" t="s">
        <v>79</v>
      </c>
      <c r="N563" t="s">
        <v>53</v>
      </c>
      <c r="O563" s="1" t="s">
        <v>61</v>
      </c>
      <c r="P563" s="1"/>
      <c r="Q563" s="1"/>
      <c r="R563" s="1" t="s">
        <v>805</v>
      </c>
      <c r="S563" s="1" t="s">
        <v>105</v>
      </c>
      <c r="T563" s="1">
        <v>2</v>
      </c>
      <c r="U563" s="1"/>
    </row>
    <row r="564" spans="1:21">
      <c r="A564" s="1" t="s">
        <v>55</v>
      </c>
      <c r="B564" s="1"/>
      <c r="C564" s="1"/>
      <c r="D564" s="1">
        <f t="shared" si="24"/>
        <v>0</v>
      </c>
      <c r="E564" s="1" t="s">
        <v>1942</v>
      </c>
      <c r="F564" s="1" t="s">
        <v>1941</v>
      </c>
      <c r="G564" s="6" t="s">
        <v>12527</v>
      </c>
      <c r="H564" s="1" t="s">
        <v>809</v>
      </c>
      <c r="I564" s="1" t="s">
        <v>309</v>
      </c>
      <c r="J564" s="1" t="s">
        <v>1943</v>
      </c>
      <c r="K564" s="1" t="str">
        <f t="shared" si="25"/>
        <v>2008</v>
      </c>
      <c r="L564" s="1">
        <f t="shared" si="26"/>
        <v>25</v>
      </c>
      <c r="M564" s="1" t="s">
        <v>60</v>
      </c>
      <c r="N564" t="s">
        <v>53</v>
      </c>
      <c r="O564" s="1" t="s">
        <v>61</v>
      </c>
      <c r="P564" s="1"/>
      <c r="Q564" s="1"/>
      <c r="R564" s="1"/>
      <c r="S564" s="1" t="s">
        <v>105</v>
      </c>
      <c r="T564" s="1">
        <v>2</v>
      </c>
      <c r="U564" s="1"/>
    </row>
    <row r="565" spans="1:21">
      <c r="A565" s="1" t="s">
        <v>50</v>
      </c>
      <c r="B565" s="1"/>
      <c r="C565" s="1"/>
      <c r="D565" s="1">
        <f t="shared" si="24"/>
        <v>0</v>
      </c>
      <c r="E565" s="1" t="s">
        <v>2067</v>
      </c>
      <c r="F565" s="1" t="s">
        <v>2066</v>
      </c>
      <c r="G565" s="6" t="s">
        <v>12527</v>
      </c>
      <c r="H565" s="1" t="s">
        <v>584</v>
      </c>
      <c r="I565" s="1" t="s">
        <v>2068</v>
      </c>
      <c r="J565" s="1" t="s">
        <v>1815</v>
      </c>
      <c r="K565" s="1" t="str">
        <f t="shared" si="25"/>
        <v>2008</v>
      </c>
      <c r="L565" s="1">
        <f t="shared" si="26"/>
        <v>27</v>
      </c>
      <c r="M565" s="1" t="s">
        <v>79</v>
      </c>
      <c r="N565" t="s">
        <v>53</v>
      </c>
      <c r="O565" s="1" t="s">
        <v>102</v>
      </c>
      <c r="P565" s="1"/>
      <c r="Q565" s="1"/>
      <c r="R565" s="1" t="s">
        <v>805</v>
      </c>
      <c r="S565" s="1" t="s">
        <v>92</v>
      </c>
      <c r="T565" s="1">
        <v>2</v>
      </c>
      <c r="U565" s="1"/>
    </row>
    <row r="566" spans="1:21">
      <c r="A566" s="1" t="s">
        <v>55</v>
      </c>
      <c r="B566" s="1"/>
      <c r="C566" s="1"/>
      <c r="D566" s="1">
        <f t="shared" si="24"/>
        <v>0</v>
      </c>
      <c r="E566" s="1" t="s">
        <v>2265</v>
      </c>
      <c r="F566" s="1" t="s">
        <v>2264</v>
      </c>
      <c r="G566" s="6" t="s">
        <v>12527</v>
      </c>
      <c r="H566" s="1" t="s">
        <v>584</v>
      </c>
      <c r="I566" s="1" t="s">
        <v>2260</v>
      </c>
      <c r="J566" s="1" t="s">
        <v>1943</v>
      </c>
      <c r="K566" s="1" t="str">
        <f t="shared" si="25"/>
        <v>2008</v>
      </c>
      <c r="L566" s="1">
        <f t="shared" si="26"/>
        <v>27</v>
      </c>
      <c r="M566" s="1" t="s">
        <v>79</v>
      </c>
      <c r="N566" t="s">
        <v>53</v>
      </c>
      <c r="O566" s="1" t="s">
        <v>61</v>
      </c>
      <c r="P566" s="1"/>
      <c r="Q566" s="1"/>
      <c r="R566" s="1"/>
      <c r="S566" s="1"/>
      <c r="T566" s="1">
        <v>1</v>
      </c>
      <c r="U566" s="1"/>
    </row>
    <row r="567" spans="1:21">
      <c r="A567" s="1" t="s">
        <v>55</v>
      </c>
      <c r="B567" s="1"/>
      <c r="C567" s="1"/>
      <c r="D567" s="1">
        <f t="shared" si="24"/>
        <v>0</v>
      </c>
      <c r="E567" s="1" t="s">
        <v>2322</v>
      </c>
      <c r="F567" s="1" t="s">
        <v>2321</v>
      </c>
      <c r="G567" s="6" t="s">
        <v>12527</v>
      </c>
      <c r="H567" s="1" t="s">
        <v>584</v>
      </c>
      <c r="I567" s="1" t="s">
        <v>195</v>
      </c>
      <c r="J567" s="1" t="s">
        <v>2324</v>
      </c>
      <c r="K567" s="1" t="str">
        <f t="shared" si="25"/>
        <v>2008</v>
      </c>
      <c r="L567" s="1">
        <f t="shared" si="26"/>
        <v>27</v>
      </c>
      <c r="M567" s="1" t="s">
        <v>79</v>
      </c>
      <c r="N567" t="s">
        <v>53</v>
      </c>
      <c r="O567" s="1" t="s">
        <v>102</v>
      </c>
      <c r="P567" s="1"/>
      <c r="Q567" s="1"/>
      <c r="R567" s="1"/>
      <c r="S567" s="1" t="s">
        <v>2323</v>
      </c>
      <c r="T567" s="1">
        <v>2</v>
      </c>
      <c r="U567" s="1"/>
    </row>
    <row r="568" spans="1:21">
      <c r="A568" s="1" t="s">
        <v>55</v>
      </c>
      <c r="B568" s="1"/>
      <c r="C568" s="1"/>
      <c r="D568" s="1">
        <f t="shared" si="24"/>
        <v>0</v>
      </c>
      <c r="E568" s="1" t="s">
        <v>2351</v>
      </c>
      <c r="F568" s="1" t="s">
        <v>2350</v>
      </c>
      <c r="G568" s="6" t="s">
        <v>12527</v>
      </c>
      <c r="H568" s="1" t="s">
        <v>240</v>
      </c>
      <c r="I568" s="1" t="s">
        <v>254</v>
      </c>
      <c r="J568" s="1" t="s">
        <v>2352</v>
      </c>
      <c r="K568" s="1" t="str">
        <f t="shared" si="25"/>
        <v>2008</v>
      </c>
      <c r="L568" s="1">
        <f t="shared" si="26"/>
        <v>44</v>
      </c>
      <c r="M568" s="1" t="s">
        <v>79</v>
      </c>
      <c r="N568" t="s">
        <v>53</v>
      </c>
      <c r="O568" s="1" t="s">
        <v>61</v>
      </c>
      <c r="P568" s="1"/>
      <c r="Q568" s="1"/>
      <c r="R568" s="1"/>
      <c r="S568" s="1"/>
      <c r="T568" s="1">
        <v>1</v>
      </c>
      <c r="U568" s="1"/>
    </row>
    <row r="569" spans="1:21">
      <c r="A569" s="1" t="s">
        <v>55</v>
      </c>
      <c r="B569" s="1"/>
      <c r="C569" s="1"/>
      <c r="D569" s="1">
        <f t="shared" si="24"/>
        <v>0</v>
      </c>
      <c r="E569" s="1" t="s">
        <v>2362</v>
      </c>
      <c r="F569" s="1" t="s">
        <v>2361</v>
      </c>
      <c r="G569" s="6" t="s">
        <v>12527</v>
      </c>
      <c r="H569" s="1" t="s">
        <v>134</v>
      </c>
      <c r="I569" s="1" t="s">
        <v>254</v>
      </c>
      <c r="J569" s="1" t="s">
        <v>2364</v>
      </c>
      <c r="K569" s="1" t="str">
        <f t="shared" si="25"/>
        <v>2008</v>
      </c>
      <c r="L569" s="1">
        <f t="shared" si="26"/>
        <v>17</v>
      </c>
      <c r="M569" s="1" t="s">
        <v>79</v>
      </c>
      <c r="N569" t="s">
        <v>53</v>
      </c>
      <c r="O569" s="1" t="s">
        <v>61</v>
      </c>
      <c r="P569" s="1"/>
      <c r="Q569" s="1"/>
      <c r="R569" s="1"/>
      <c r="S569" s="1" t="s">
        <v>2363</v>
      </c>
      <c r="T569" s="1">
        <v>2</v>
      </c>
      <c r="U569" s="1"/>
    </row>
    <row r="570" spans="1:21">
      <c r="A570" s="1" t="s">
        <v>50</v>
      </c>
      <c r="B570" s="1" t="s">
        <v>247</v>
      </c>
      <c r="C570" s="1"/>
      <c r="D570" s="1">
        <f t="shared" si="24"/>
        <v>0</v>
      </c>
      <c r="E570" s="1"/>
      <c r="F570" s="1" t="s">
        <v>2395</v>
      </c>
      <c r="G570" s="6" t="s">
        <v>12525</v>
      </c>
      <c r="H570" s="1" t="s">
        <v>134</v>
      </c>
      <c r="I570" s="1" t="s">
        <v>2396</v>
      </c>
      <c r="J570" s="1" t="s">
        <v>2397</v>
      </c>
      <c r="K570" s="1" t="str">
        <f t="shared" si="25"/>
        <v>2008</v>
      </c>
      <c r="L570" s="1">
        <f t="shared" si="26"/>
        <v>17</v>
      </c>
      <c r="M570" s="1" t="s">
        <v>79</v>
      </c>
      <c r="N570" t="s">
        <v>53</v>
      </c>
      <c r="O570" s="1" t="s">
        <v>102</v>
      </c>
      <c r="P570" s="1"/>
      <c r="Q570" s="1"/>
      <c r="R570" s="1"/>
      <c r="S570" s="1" t="s">
        <v>105</v>
      </c>
      <c r="T570" s="1">
        <v>2</v>
      </c>
      <c r="U570" s="1"/>
    </row>
    <row r="571" spans="1:21">
      <c r="A571" s="1" t="s">
        <v>55</v>
      </c>
      <c r="B571" s="1"/>
      <c r="C571" s="1"/>
      <c r="D571" s="1">
        <f t="shared" si="24"/>
        <v>0</v>
      </c>
      <c r="E571" s="1" t="s">
        <v>2623</v>
      </c>
      <c r="F571" s="1" t="s">
        <v>2622</v>
      </c>
      <c r="G571" s="6" t="s">
        <v>12527</v>
      </c>
      <c r="H571" s="1" t="s">
        <v>120</v>
      </c>
      <c r="I571" s="1" t="s">
        <v>191</v>
      </c>
      <c r="J571" s="1" t="s">
        <v>1943</v>
      </c>
      <c r="K571" s="1" t="str">
        <f t="shared" si="25"/>
        <v>2008</v>
      </c>
      <c r="L571" s="1">
        <f t="shared" si="26"/>
        <v>36</v>
      </c>
      <c r="M571" s="1" t="s">
        <v>60</v>
      </c>
      <c r="N571" t="s">
        <v>53</v>
      </c>
      <c r="O571" s="1" t="s">
        <v>102</v>
      </c>
      <c r="P571" s="1"/>
      <c r="Q571" s="1"/>
      <c r="R571" s="1"/>
      <c r="S571" s="1" t="s">
        <v>405</v>
      </c>
      <c r="T571" s="1">
        <v>2</v>
      </c>
      <c r="U571" s="1"/>
    </row>
    <row r="572" spans="1:21">
      <c r="A572" s="1" t="s">
        <v>49</v>
      </c>
      <c r="B572" s="1"/>
      <c r="C572" s="1"/>
      <c r="D572" s="1">
        <f t="shared" si="24"/>
        <v>0</v>
      </c>
      <c r="E572" s="1" t="s">
        <v>2867</v>
      </c>
      <c r="F572" s="1" t="s">
        <v>2866</v>
      </c>
      <c r="G572" s="6" t="s">
        <v>12527</v>
      </c>
      <c r="H572" s="1" t="s">
        <v>809</v>
      </c>
      <c r="I572" s="1" t="s">
        <v>316</v>
      </c>
      <c r="J572" s="1" t="s">
        <v>2868</v>
      </c>
      <c r="K572" s="1" t="str">
        <f t="shared" si="25"/>
        <v>2008</v>
      </c>
      <c r="L572" s="1">
        <f t="shared" si="26"/>
        <v>26</v>
      </c>
      <c r="M572" s="1" t="s">
        <v>60</v>
      </c>
      <c r="N572" t="s">
        <v>53</v>
      </c>
      <c r="O572" s="1" t="s">
        <v>102</v>
      </c>
      <c r="P572" s="1"/>
      <c r="Q572" s="1"/>
      <c r="R572" s="1"/>
      <c r="S572" s="1" t="s">
        <v>105</v>
      </c>
      <c r="T572" s="1">
        <v>2</v>
      </c>
      <c r="U572" s="1"/>
    </row>
    <row r="573" spans="1:21">
      <c r="A573" s="1" t="s">
        <v>54</v>
      </c>
      <c r="B573" s="1"/>
      <c r="C573" s="1"/>
      <c r="D573" s="1">
        <f t="shared" si="24"/>
        <v>0</v>
      </c>
      <c r="E573" s="1" t="s">
        <v>2958</v>
      </c>
      <c r="F573" s="1" t="s">
        <v>2957</v>
      </c>
      <c r="G573" s="6" t="s">
        <v>12527</v>
      </c>
      <c r="H573" s="1" t="s">
        <v>584</v>
      </c>
      <c r="I573" s="1" t="s">
        <v>2955</v>
      </c>
      <c r="J573" s="1" t="s">
        <v>2959</v>
      </c>
      <c r="K573" s="1" t="str">
        <f t="shared" si="25"/>
        <v>2008</v>
      </c>
      <c r="L573" s="1">
        <f t="shared" si="26"/>
        <v>27</v>
      </c>
      <c r="M573" s="1" t="s">
        <v>79</v>
      </c>
      <c r="N573" t="s">
        <v>53</v>
      </c>
      <c r="O573" s="1" t="s">
        <v>61</v>
      </c>
      <c r="P573" s="1"/>
      <c r="Q573" s="1"/>
      <c r="R573" s="1"/>
      <c r="S573" s="1" t="s">
        <v>105</v>
      </c>
      <c r="T573" s="1">
        <v>2</v>
      </c>
      <c r="U573" s="1"/>
    </row>
    <row r="574" spans="1:21">
      <c r="A574" s="1" t="s">
        <v>55</v>
      </c>
      <c r="B574" s="1"/>
      <c r="C574" s="1"/>
      <c r="D574" s="1">
        <f t="shared" si="24"/>
        <v>0</v>
      </c>
      <c r="E574" s="1" t="s">
        <v>2981</v>
      </c>
      <c r="F574" s="1" t="s">
        <v>2980</v>
      </c>
      <c r="G574" s="6" t="s">
        <v>12527</v>
      </c>
      <c r="H574" s="1" t="s">
        <v>88</v>
      </c>
      <c r="I574" s="1" t="s">
        <v>2955</v>
      </c>
      <c r="J574" s="1" t="s">
        <v>1943</v>
      </c>
      <c r="K574" s="1" t="str">
        <f t="shared" si="25"/>
        <v>2008</v>
      </c>
      <c r="L574" s="1">
        <f t="shared" si="26"/>
        <v>18</v>
      </c>
      <c r="M574" s="1" t="s">
        <v>79</v>
      </c>
      <c r="N574" t="s">
        <v>53</v>
      </c>
      <c r="O574" s="1" t="s">
        <v>61</v>
      </c>
      <c r="P574" s="1"/>
      <c r="Q574" s="1"/>
      <c r="R574" s="1"/>
      <c r="S574" s="1" t="s">
        <v>1051</v>
      </c>
      <c r="T574" s="1">
        <v>1</v>
      </c>
      <c r="U574" s="1"/>
    </row>
    <row r="575" spans="1:21">
      <c r="A575" s="1" t="s">
        <v>55</v>
      </c>
      <c r="B575" s="1" t="s">
        <v>50</v>
      </c>
      <c r="C575" s="1" t="s">
        <v>273</v>
      </c>
      <c r="D575" s="1">
        <f t="shared" si="24"/>
        <v>1</v>
      </c>
      <c r="E575" s="1" t="s">
        <v>3062</v>
      </c>
      <c r="F575" s="1" t="s">
        <v>3061</v>
      </c>
      <c r="G575" s="6" t="s">
        <v>12527</v>
      </c>
      <c r="H575" s="1" t="s">
        <v>458</v>
      </c>
      <c r="I575" s="1" t="s">
        <v>3035</v>
      </c>
      <c r="J575" s="1" t="s">
        <v>2868</v>
      </c>
      <c r="K575" s="1" t="str">
        <f t="shared" si="25"/>
        <v>2008</v>
      </c>
      <c r="L575" s="1">
        <f t="shared" si="26"/>
        <v>54</v>
      </c>
      <c r="M575" s="1" t="s">
        <v>79</v>
      </c>
      <c r="N575" t="s">
        <v>53</v>
      </c>
      <c r="O575" s="1" t="s">
        <v>61</v>
      </c>
      <c r="P575" s="1"/>
      <c r="Q575" s="1"/>
      <c r="R575" s="1"/>
      <c r="S575" s="1"/>
      <c r="T575" s="1">
        <v>1</v>
      </c>
      <c r="U575" s="1" t="s">
        <v>55</v>
      </c>
    </row>
    <row r="576" spans="1:21">
      <c r="A576" s="1" t="s">
        <v>54</v>
      </c>
      <c r="B576" s="1"/>
      <c r="C576" s="1"/>
      <c r="D576" s="1">
        <f t="shared" si="24"/>
        <v>0</v>
      </c>
      <c r="E576" s="1" t="s">
        <v>3161</v>
      </c>
      <c r="F576" s="1" t="s">
        <v>3160</v>
      </c>
      <c r="G576" s="6" t="s">
        <v>12527</v>
      </c>
      <c r="H576" s="1" t="s">
        <v>678</v>
      </c>
      <c r="I576" s="1" t="s">
        <v>873</v>
      </c>
      <c r="J576" s="1" t="s">
        <v>1815</v>
      </c>
      <c r="K576" s="1" t="str">
        <f t="shared" si="25"/>
        <v>2008</v>
      </c>
      <c r="L576" s="1">
        <f t="shared" si="26"/>
        <v>25</v>
      </c>
      <c r="M576" s="1" t="s">
        <v>60</v>
      </c>
      <c r="N576" t="s">
        <v>53</v>
      </c>
      <c r="O576" s="1" t="s">
        <v>61</v>
      </c>
      <c r="P576" s="1"/>
      <c r="Q576" s="1"/>
      <c r="R576" s="1"/>
      <c r="S576" s="1" t="s">
        <v>226</v>
      </c>
      <c r="T576" s="1">
        <v>2</v>
      </c>
      <c r="U576" s="1"/>
    </row>
    <row r="577" spans="1:21">
      <c r="A577" s="1" t="s">
        <v>54</v>
      </c>
      <c r="B577" s="1"/>
      <c r="C577" s="1"/>
      <c r="D577" s="1">
        <f t="shared" si="24"/>
        <v>0</v>
      </c>
      <c r="E577" s="1" t="s">
        <v>3310</v>
      </c>
      <c r="F577" s="1" t="s">
        <v>3309</v>
      </c>
      <c r="G577" s="6" t="s">
        <v>12527</v>
      </c>
      <c r="H577" s="1" t="s">
        <v>144</v>
      </c>
      <c r="I577" s="1" t="s">
        <v>2138</v>
      </c>
      <c r="J577" s="1" t="s">
        <v>2868</v>
      </c>
      <c r="K577" s="1" t="str">
        <f t="shared" si="25"/>
        <v>2008</v>
      </c>
      <c r="L577" s="1">
        <f t="shared" si="26"/>
        <v>14</v>
      </c>
      <c r="M577" s="1" t="s">
        <v>60</v>
      </c>
      <c r="N577" t="s">
        <v>53</v>
      </c>
      <c r="O577" s="1" t="s">
        <v>102</v>
      </c>
      <c r="P577" s="1"/>
      <c r="Q577" s="1"/>
      <c r="R577" s="1"/>
      <c r="S577" s="1" t="s">
        <v>105</v>
      </c>
      <c r="T577" s="1">
        <v>2</v>
      </c>
      <c r="U577" s="1"/>
    </row>
    <row r="578" spans="1:21">
      <c r="A578" s="1" t="s">
        <v>55</v>
      </c>
      <c r="B578" s="1"/>
      <c r="C578" s="1"/>
      <c r="D578" s="1">
        <f t="shared" ref="D578:D641" si="27">B578*C578/100</f>
        <v>0</v>
      </c>
      <c r="E578" s="1" t="s">
        <v>3372</v>
      </c>
      <c r="F578" s="1" t="s">
        <v>3371</v>
      </c>
      <c r="G578" s="6" t="s">
        <v>12527</v>
      </c>
      <c r="H578" s="1" t="s">
        <v>299</v>
      </c>
      <c r="I578" s="1" t="s">
        <v>3363</v>
      </c>
      <c r="J578" s="1" t="s">
        <v>1815</v>
      </c>
      <c r="K578" s="1" t="str">
        <f t="shared" ref="K578:K641" si="28">TEXT(J578,"YYYY")</f>
        <v>2008</v>
      </c>
      <c r="L578" s="1">
        <f t="shared" ref="L578:L641" si="29">H578-(TEXT(I578,"YYYY")-TEXT(J578,"YYYY"))</f>
        <v>35</v>
      </c>
      <c r="M578" s="1" t="s">
        <v>60</v>
      </c>
      <c r="N578" t="s">
        <v>53</v>
      </c>
      <c r="O578" s="1" t="s">
        <v>61</v>
      </c>
      <c r="P578" s="1"/>
      <c r="Q578" s="1"/>
      <c r="R578" s="1"/>
      <c r="S578" s="1" t="s">
        <v>83</v>
      </c>
      <c r="T578" s="1">
        <v>2</v>
      </c>
      <c r="U578" s="1"/>
    </row>
    <row r="579" spans="1:21">
      <c r="A579" s="1" t="s">
        <v>55</v>
      </c>
      <c r="B579" s="1"/>
      <c r="C579" s="1"/>
      <c r="D579" s="1">
        <f t="shared" si="27"/>
        <v>0</v>
      </c>
      <c r="E579" s="1" t="s">
        <v>4154</v>
      </c>
      <c r="F579" s="1" t="s">
        <v>4153</v>
      </c>
      <c r="G579" s="6" t="s">
        <v>12527</v>
      </c>
      <c r="H579" s="1" t="s">
        <v>721</v>
      </c>
      <c r="I579" s="1" t="s">
        <v>2223</v>
      </c>
      <c r="J579" s="1" t="s">
        <v>4156</v>
      </c>
      <c r="K579" s="1" t="str">
        <f t="shared" si="28"/>
        <v>2008</v>
      </c>
      <c r="L579" s="1">
        <f t="shared" si="29"/>
        <v>41</v>
      </c>
      <c r="M579" s="1" t="s">
        <v>79</v>
      </c>
      <c r="N579" t="s">
        <v>53</v>
      </c>
      <c r="O579" s="1" t="s">
        <v>61</v>
      </c>
      <c r="P579" s="1"/>
      <c r="Q579" s="1"/>
      <c r="R579" s="1"/>
      <c r="S579" s="1" t="s">
        <v>4155</v>
      </c>
      <c r="T579" s="1">
        <v>2</v>
      </c>
      <c r="U579" s="1"/>
    </row>
    <row r="580" spans="1:21">
      <c r="A580" s="1" t="s">
        <v>55</v>
      </c>
      <c r="B580" s="1" t="s">
        <v>108</v>
      </c>
      <c r="C580" s="1"/>
      <c r="D580" s="1">
        <f t="shared" si="27"/>
        <v>0</v>
      </c>
      <c r="E580" s="1" t="s">
        <v>4404</v>
      </c>
      <c r="F580" s="1" t="s">
        <v>4403</v>
      </c>
      <c r="G580" s="6" t="s">
        <v>12527</v>
      </c>
      <c r="H580" s="1" t="s">
        <v>233</v>
      </c>
      <c r="I580" s="1" t="s">
        <v>4394</v>
      </c>
      <c r="J580" s="1" t="s">
        <v>4405</v>
      </c>
      <c r="K580" s="1" t="str">
        <f t="shared" si="28"/>
        <v>2008</v>
      </c>
      <c r="L580" s="1">
        <f t="shared" si="29"/>
        <v>39</v>
      </c>
      <c r="M580" s="1" t="s">
        <v>79</v>
      </c>
      <c r="N580" t="s">
        <v>53</v>
      </c>
      <c r="O580" s="1" t="s">
        <v>61</v>
      </c>
      <c r="P580" s="1"/>
      <c r="Q580" s="1"/>
      <c r="R580" s="1"/>
      <c r="S580" s="1"/>
      <c r="T580" s="1">
        <v>2</v>
      </c>
      <c r="U580" s="1"/>
    </row>
    <row r="581" spans="1:21">
      <c r="A581" s="1" t="s">
        <v>54</v>
      </c>
      <c r="B581" s="1" t="s">
        <v>55</v>
      </c>
      <c r="C581" s="1"/>
      <c r="D581" s="1">
        <f t="shared" si="27"/>
        <v>0</v>
      </c>
      <c r="E581" s="1" t="s">
        <v>4438</v>
      </c>
      <c r="F581" s="1" t="s">
        <v>4437</v>
      </c>
      <c r="G581" s="6" t="s">
        <v>12527</v>
      </c>
      <c r="H581" s="1" t="s">
        <v>256</v>
      </c>
      <c r="I581" s="1" t="s">
        <v>4439</v>
      </c>
      <c r="J581" s="1" t="s">
        <v>4156</v>
      </c>
      <c r="K581" s="1" t="str">
        <f t="shared" si="28"/>
        <v>2008</v>
      </c>
      <c r="L581" s="1">
        <f t="shared" si="29"/>
        <v>42</v>
      </c>
      <c r="M581" s="1" t="s">
        <v>79</v>
      </c>
      <c r="N581" t="s">
        <v>53</v>
      </c>
      <c r="O581" s="1" t="s">
        <v>61</v>
      </c>
      <c r="P581" s="1"/>
      <c r="Q581" s="1"/>
      <c r="R581" s="1"/>
      <c r="S581" s="1"/>
      <c r="T581" s="1">
        <v>1</v>
      </c>
      <c r="U581" s="1"/>
    </row>
    <row r="582" spans="1:21">
      <c r="A582" s="1"/>
      <c r="B582" s="1" t="s">
        <v>50</v>
      </c>
      <c r="C582" s="1"/>
      <c r="D582" s="1">
        <f t="shared" si="27"/>
        <v>0</v>
      </c>
      <c r="E582" s="1" t="s">
        <v>4664</v>
      </c>
      <c r="F582" s="1" t="s">
        <v>4665</v>
      </c>
      <c r="G582" s="6" t="s">
        <v>12527</v>
      </c>
      <c r="H582" s="1" t="s">
        <v>63</v>
      </c>
      <c r="I582" s="1" t="s">
        <v>4659</v>
      </c>
      <c r="J582" s="1" t="s">
        <v>4156</v>
      </c>
      <c r="K582" s="1" t="str">
        <f t="shared" si="28"/>
        <v>2008</v>
      </c>
      <c r="L582" s="1">
        <f t="shared" si="29"/>
        <v>22</v>
      </c>
      <c r="M582" s="1" t="s">
        <v>60</v>
      </c>
      <c r="N582" t="s">
        <v>53</v>
      </c>
      <c r="O582" s="1" t="s">
        <v>61</v>
      </c>
      <c r="P582" s="1"/>
      <c r="Q582" s="1"/>
      <c r="R582" s="1"/>
      <c r="S582" s="1"/>
      <c r="T582" s="1">
        <v>1</v>
      </c>
      <c r="U582" s="1"/>
    </row>
    <row r="583" spans="1:21">
      <c r="A583" s="1" t="s">
        <v>50</v>
      </c>
      <c r="B583" s="1" t="s">
        <v>50</v>
      </c>
      <c r="C583" s="1"/>
      <c r="D583" s="1">
        <f t="shared" si="27"/>
        <v>0</v>
      </c>
      <c r="E583" s="1" t="s">
        <v>5283</v>
      </c>
      <c r="F583" s="1" t="s">
        <v>5282</v>
      </c>
      <c r="G583" s="6" t="s">
        <v>12527</v>
      </c>
      <c r="H583" s="1" t="s">
        <v>367</v>
      </c>
      <c r="I583" s="1" t="s">
        <v>5276</v>
      </c>
      <c r="J583" s="1" t="s">
        <v>5284</v>
      </c>
      <c r="K583" s="1" t="str">
        <f t="shared" si="28"/>
        <v>2008</v>
      </c>
      <c r="L583" s="1">
        <f t="shared" si="29"/>
        <v>16</v>
      </c>
      <c r="M583" s="1" t="s">
        <v>60</v>
      </c>
      <c r="N583" t="s">
        <v>53</v>
      </c>
      <c r="O583" s="1" t="s">
        <v>102</v>
      </c>
      <c r="P583" s="1"/>
      <c r="Q583" s="1"/>
      <c r="R583" s="1"/>
      <c r="S583" s="1"/>
      <c r="T583" s="1">
        <v>2</v>
      </c>
      <c r="U583" s="1"/>
    </row>
    <row r="584" spans="1:21">
      <c r="A584" s="1" t="s">
        <v>55</v>
      </c>
      <c r="B584" s="1"/>
      <c r="C584" s="1"/>
      <c r="D584" s="1">
        <f t="shared" si="27"/>
        <v>0</v>
      </c>
      <c r="E584" s="1" t="s">
        <v>5407</v>
      </c>
      <c r="F584" s="1" t="s">
        <v>5406</v>
      </c>
      <c r="G584" s="6" t="s">
        <v>12527</v>
      </c>
      <c r="H584" s="1" t="s">
        <v>177</v>
      </c>
      <c r="I584" s="1" t="s">
        <v>5404</v>
      </c>
      <c r="J584" s="1" t="s">
        <v>1815</v>
      </c>
      <c r="K584" s="1" t="str">
        <f t="shared" si="28"/>
        <v>2008</v>
      </c>
      <c r="L584" s="1">
        <f t="shared" si="29"/>
        <v>14</v>
      </c>
      <c r="M584" s="1" t="s">
        <v>60</v>
      </c>
      <c r="N584" t="s">
        <v>53</v>
      </c>
      <c r="O584" s="1" t="s">
        <v>102</v>
      </c>
      <c r="P584" s="1"/>
      <c r="Q584" s="1"/>
      <c r="R584" s="1" t="s">
        <v>805</v>
      </c>
      <c r="S584" s="1" t="s">
        <v>83</v>
      </c>
      <c r="T584" s="1">
        <v>2</v>
      </c>
      <c r="U584" s="1"/>
    </row>
    <row r="585" spans="1:21">
      <c r="A585" s="1" t="s">
        <v>50</v>
      </c>
      <c r="B585" s="1" t="s">
        <v>141</v>
      </c>
      <c r="C585" s="1" t="s">
        <v>273</v>
      </c>
      <c r="D585" s="1">
        <f t="shared" si="27"/>
        <v>0.2</v>
      </c>
      <c r="E585" s="1" t="s">
        <v>6306</v>
      </c>
      <c r="F585" s="1" t="s">
        <v>6305</v>
      </c>
      <c r="G585" s="6" t="s">
        <v>12527</v>
      </c>
      <c r="H585" s="1" t="s">
        <v>177</v>
      </c>
      <c r="I585" s="1" t="s">
        <v>6252</v>
      </c>
      <c r="J585" s="1" t="s">
        <v>6307</v>
      </c>
      <c r="K585" s="1" t="str">
        <f t="shared" si="28"/>
        <v>2008</v>
      </c>
      <c r="L585" s="1">
        <f t="shared" si="29"/>
        <v>15</v>
      </c>
      <c r="M585" s="1" t="s">
        <v>60</v>
      </c>
      <c r="N585" t="s">
        <v>53</v>
      </c>
      <c r="O585" s="1" t="s">
        <v>61</v>
      </c>
      <c r="P585" s="1"/>
      <c r="Q585" s="1"/>
      <c r="R585" s="1"/>
      <c r="S585" s="1" t="s">
        <v>235</v>
      </c>
      <c r="T585" s="1">
        <v>2</v>
      </c>
      <c r="U585" s="1" t="s">
        <v>55</v>
      </c>
    </row>
    <row r="586" spans="1:21">
      <c r="A586" s="1" t="s">
        <v>55</v>
      </c>
      <c r="B586" s="1"/>
      <c r="C586" s="1"/>
      <c r="D586" s="1">
        <f t="shared" si="27"/>
        <v>0</v>
      </c>
      <c r="E586" s="1" t="s">
        <v>6614</v>
      </c>
      <c r="F586" s="1" t="s">
        <v>6613</v>
      </c>
      <c r="G586" s="6" t="s">
        <v>12525</v>
      </c>
      <c r="H586" s="1" t="s">
        <v>149</v>
      </c>
      <c r="I586" s="1" t="s">
        <v>6607</v>
      </c>
      <c r="J586" s="1" t="s">
        <v>6615</v>
      </c>
      <c r="K586" s="1" t="str">
        <f t="shared" si="28"/>
        <v>2008</v>
      </c>
      <c r="L586" s="1">
        <f t="shared" si="29"/>
        <v>27</v>
      </c>
      <c r="M586" s="1" t="s">
        <v>79</v>
      </c>
      <c r="N586" t="s">
        <v>53</v>
      </c>
      <c r="O586" s="1" t="s">
        <v>61</v>
      </c>
      <c r="P586" s="1" t="s">
        <v>608</v>
      </c>
      <c r="Q586" s="1" t="s">
        <v>458</v>
      </c>
      <c r="R586" s="1"/>
      <c r="S586" s="1" t="s">
        <v>114</v>
      </c>
      <c r="T586" s="1">
        <v>2</v>
      </c>
      <c r="U586" s="1"/>
    </row>
    <row r="587" spans="1:21">
      <c r="A587" s="1" t="s">
        <v>55</v>
      </c>
      <c r="B587" s="1"/>
      <c r="C587" s="1"/>
      <c r="D587" s="1">
        <f t="shared" si="27"/>
        <v>0</v>
      </c>
      <c r="E587" s="1" t="s">
        <v>6717</v>
      </c>
      <c r="F587" s="1" t="s">
        <v>6716</v>
      </c>
      <c r="G587" s="6" t="s">
        <v>12527</v>
      </c>
      <c r="H587" s="1" t="s">
        <v>128</v>
      </c>
      <c r="I587" s="1" t="s">
        <v>4461</v>
      </c>
      <c r="J587" s="1" t="s">
        <v>6615</v>
      </c>
      <c r="K587" s="1" t="str">
        <f t="shared" si="28"/>
        <v>2008</v>
      </c>
      <c r="L587" s="1">
        <f t="shared" si="29"/>
        <v>34</v>
      </c>
      <c r="M587" s="1" t="s">
        <v>60</v>
      </c>
      <c r="N587" t="s">
        <v>53</v>
      </c>
      <c r="O587" s="1" t="s">
        <v>61</v>
      </c>
      <c r="P587" s="1"/>
      <c r="Q587" s="1"/>
      <c r="R587" s="1"/>
      <c r="S587" s="1"/>
      <c r="T587" s="1">
        <v>2</v>
      </c>
      <c r="U587" s="1"/>
    </row>
    <row r="588" spans="1:21">
      <c r="A588" s="1" t="s">
        <v>50</v>
      </c>
      <c r="B588" s="1"/>
      <c r="C588" s="1"/>
      <c r="D588" s="1">
        <f t="shared" si="27"/>
        <v>0</v>
      </c>
      <c r="E588" s="1" t="s">
        <v>6734</v>
      </c>
      <c r="F588" s="1" t="s">
        <v>6733</v>
      </c>
      <c r="G588" s="6" t="s">
        <v>12527</v>
      </c>
      <c r="H588" s="1" t="s">
        <v>530</v>
      </c>
      <c r="I588" s="1" t="s">
        <v>6731</v>
      </c>
      <c r="J588" s="1" t="s">
        <v>1815</v>
      </c>
      <c r="K588" s="1" t="str">
        <f t="shared" si="28"/>
        <v>2008</v>
      </c>
      <c r="L588" s="1">
        <f t="shared" si="29"/>
        <v>25</v>
      </c>
      <c r="M588" s="1" t="s">
        <v>60</v>
      </c>
      <c r="N588" t="s">
        <v>53</v>
      </c>
      <c r="O588" s="1" t="s">
        <v>61</v>
      </c>
      <c r="P588" s="1"/>
      <c r="Q588" s="1"/>
      <c r="R588" s="1"/>
      <c r="S588" s="1" t="s">
        <v>6735</v>
      </c>
      <c r="T588" s="1">
        <v>2</v>
      </c>
      <c r="U588" s="1"/>
    </row>
    <row r="589" spans="1:21">
      <c r="A589" s="1" t="s">
        <v>55</v>
      </c>
      <c r="B589" s="1" t="s">
        <v>7005</v>
      </c>
      <c r="C589" s="1" t="s">
        <v>273</v>
      </c>
      <c r="D589" s="1">
        <f t="shared" si="27"/>
        <v>8.1999999999999993</v>
      </c>
      <c r="E589" s="1" t="s">
        <v>7004</v>
      </c>
      <c r="F589" s="1" t="s">
        <v>7003</v>
      </c>
      <c r="G589" s="6" t="s">
        <v>12527</v>
      </c>
      <c r="H589" s="1" t="s">
        <v>382</v>
      </c>
      <c r="I589" s="1" t="s">
        <v>7006</v>
      </c>
      <c r="J589" s="1" t="s">
        <v>1815</v>
      </c>
      <c r="K589" s="1" t="str">
        <f t="shared" si="28"/>
        <v>2008</v>
      </c>
      <c r="L589" s="1">
        <f t="shared" si="29"/>
        <v>62</v>
      </c>
      <c r="M589" s="1" t="s">
        <v>79</v>
      </c>
      <c r="N589" t="s">
        <v>53</v>
      </c>
      <c r="O589" s="1" t="s">
        <v>61</v>
      </c>
      <c r="P589" s="1"/>
      <c r="Q589" s="1"/>
      <c r="R589" s="1"/>
      <c r="S589" s="1" t="s">
        <v>1964</v>
      </c>
      <c r="T589" s="1">
        <v>2</v>
      </c>
      <c r="U589" s="1"/>
    </row>
    <row r="590" spans="1:21">
      <c r="A590" s="1" t="s">
        <v>50</v>
      </c>
      <c r="B590" s="1" t="s">
        <v>148</v>
      </c>
      <c r="C590" s="1" t="s">
        <v>273</v>
      </c>
      <c r="D590" s="1">
        <f t="shared" si="27"/>
        <v>1.5</v>
      </c>
      <c r="E590" s="1" t="s">
        <v>2464</v>
      </c>
      <c r="F590" s="1" t="s">
        <v>7257</v>
      </c>
      <c r="G590" s="6" t="s">
        <v>12527</v>
      </c>
      <c r="H590" s="1" t="s">
        <v>344</v>
      </c>
      <c r="I590" s="1" t="s">
        <v>7253</v>
      </c>
      <c r="J590" s="1" t="s">
        <v>7258</v>
      </c>
      <c r="K590" s="1" t="str">
        <f t="shared" si="28"/>
        <v>2008</v>
      </c>
      <c r="L590" s="1">
        <f t="shared" si="29"/>
        <v>14</v>
      </c>
      <c r="M590" s="1" t="s">
        <v>60</v>
      </c>
      <c r="N590" t="s">
        <v>53</v>
      </c>
      <c r="O590" s="1" t="s">
        <v>61</v>
      </c>
      <c r="P590" s="1"/>
      <c r="Q590" s="1"/>
      <c r="R590" s="1"/>
      <c r="S590" s="1" t="s">
        <v>65</v>
      </c>
      <c r="T590" s="1">
        <v>2</v>
      </c>
      <c r="U590" s="1"/>
    </row>
    <row r="591" spans="1:21">
      <c r="A591" s="1" t="s">
        <v>54</v>
      </c>
      <c r="B591" s="1" t="s">
        <v>54</v>
      </c>
      <c r="C591" s="1" t="s">
        <v>273</v>
      </c>
      <c r="D591" s="1">
        <f t="shared" si="27"/>
        <v>3</v>
      </c>
      <c r="E591" s="1" t="s">
        <v>5035</v>
      </c>
      <c r="F591" s="1" t="s">
        <v>7483</v>
      </c>
      <c r="G591" s="6" t="s">
        <v>12527</v>
      </c>
      <c r="H591" s="1" t="s">
        <v>101</v>
      </c>
      <c r="I591" s="1" t="s">
        <v>7479</v>
      </c>
      <c r="J591" s="1" t="s">
        <v>1815</v>
      </c>
      <c r="K591" s="1" t="str">
        <f t="shared" si="28"/>
        <v>2008</v>
      </c>
      <c r="L591" s="1">
        <f t="shared" si="29"/>
        <v>30</v>
      </c>
      <c r="M591" s="1" t="s">
        <v>79</v>
      </c>
      <c r="N591" t="s">
        <v>53</v>
      </c>
      <c r="O591" s="1" t="s">
        <v>102</v>
      </c>
      <c r="P591" s="1"/>
      <c r="Q591" s="1"/>
      <c r="R591" s="1"/>
      <c r="S591" s="1" t="s">
        <v>7484</v>
      </c>
      <c r="T591" s="1">
        <v>1</v>
      </c>
      <c r="U591" s="1"/>
    </row>
    <row r="592" spans="1:21">
      <c r="A592" s="1" t="s">
        <v>55</v>
      </c>
      <c r="B592" s="1" t="s">
        <v>50</v>
      </c>
      <c r="C592" s="1"/>
      <c r="D592" s="1">
        <f t="shared" si="27"/>
        <v>0</v>
      </c>
      <c r="E592" s="1" t="s">
        <v>4532</v>
      </c>
      <c r="F592" s="1" t="s">
        <v>7710</v>
      </c>
      <c r="G592" s="6" t="s">
        <v>12527</v>
      </c>
      <c r="H592" s="1" t="s">
        <v>282</v>
      </c>
      <c r="I592" s="1" t="s">
        <v>381</v>
      </c>
      <c r="J592" s="1" t="s">
        <v>1815</v>
      </c>
      <c r="K592" s="1" t="str">
        <f t="shared" si="28"/>
        <v>2008</v>
      </c>
      <c r="L592" s="1">
        <f t="shared" si="29"/>
        <v>35</v>
      </c>
      <c r="M592" s="1" t="s">
        <v>60</v>
      </c>
      <c r="N592" t="s">
        <v>53</v>
      </c>
      <c r="O592" s="1" t="s">
        <v>61</v>
      </c>
      <c r="P592" s="1"/>
      <c r="Q592" s="1"/>
      <c r="R592" s="1"/>
      <c r="S592" s="1"/>
      <c r="T592" s="1">
        <v>2</v>
      </c>
      <c r="U592" s="1"/>
    </row>
    <row r="593" spans="1:21">
      <c r="A593" s="1" t="s">
        <v>54</v>
      </c>
      <c r="B593" s="1" t="s">
        <v>54</v>
      </c>
      <c r="C593" s="1" t="s">
        <v>273</v>
      </c>
      <c r="D593" s="1">
        <f t="shared" si="27"/>
        <v>3</v>
      </c>
      <c r="E593" s="1" t="s">
        <v>4580</v>
      </c>
      <c r="F593" s="1" t="s">
        <v>7732</v>
      </c>
      <c r="G593" s="6" t="s">
        <v>12527</v>
      </c>
      <c r="H593" s="1" t="s">
        <v>809</v>
      </c>
      <c r="I593" s="1" t="s">
        <v>7733</v>
      </c>
      <c r="J593" s="1" t="s">
        <v>7734</v>
      </c>
      <c r="K593" s="1" t="str">
        <f t="shared" si="28"/>
        <v>2008</v>
      </c>
      <c r="L593" s="1">
        <f t="shared" si="29"/>
        <v>28</v>
      </c>
      <c r="M593" s="1" t="s">
        <v>79</v>
      </c>
      <c r="N593" t="s">
        <v>53</v>
      </c>
      <c r="O593" s="1" t="s">
        <v>61</v>
      </c>
      <c r="P593" s="1"/>
      <c r="Q593" s="1"/>
      <c r="R593" s="1"/>
      <c r="S593" s="1" t="s">
        <v>417</v>
      </c>
      <c r="T593" s="1">
        <v>1</v>
      </c>
      <c r="U593" s="1"/>
    </row>
    <row r="594" spans="1:21">
      <c r="A594" s="1" t="s">
        <v>53</v>
      </c>
      <c r="B594" s="1"/>
      <c r="C594" s="1"/>
      <c r="D594" s="1">
        <f t="shared" si="27"/>
        <v>0</v>
      </c>
      <c r="E594" s="1" t="s">
        <v>7996</v>
      </c>
      <c r="F594" s="1" t="s">
        <v>7995</v>
      </c>
      <c r="G594" s="6" t="s">
        <v>12527</v>
      </c>
      <c r="H594" s="1"/>
      <c r="I594" s="1" t="s">
        <v>7992</v>
      </c>
      <c r="J594" s="1" t="s">
        <v>1815</v>
      </c>
      <c r="K594" s="1" t="str">
        <f t="shared" si="28"/>
        <v>2008</v>
      </c>
      <c r="L594" s="1">
        <f t="shared" si="29"/>
        <v>-9</v>
      </c>
      <c r="M594" s="1"/>
      <c r="N594" t="s">
        <v>53</v>
      </c>
      <c r="O594" s="1" t="s">
        <v>102</v>
      </c>
      <c r="P594" s="1"/>
      <c r="Q594" s="1"/>
      <c r="R594" s="1" t="s">
        <v>805</v>
      </c>
      <c r="S594" s="1" t="s">
        <v>2015</v>
      </c>
      <c r="T594" s="1">
        <v>2</v>
      </c>
      <c r="U594" s="1"/>
    </row>
    <row r="595" spans="1:21">
      <c r="A595" s="1" t="s">
        <v>53</v>
      </c>
      <c r="B595" s="1" t="s">
        <v>54</v>
      </c>
      <c r="C595" s="1" t="s">
        <v>273</v>
      </c>
      <c r="D595" s="1">
        <f t="shared" si="27"/>
        <v>3</v>
      </c>
      <c r="E595" s="1" t="s">
        <v>2142</v>
      </c>
      <c r="F595" s="1" t="s">
        <v>8839</v>
      </c>
      <c r="G595" s="6" t="s">
        <v>12527</v>
      </c>
      <c r="H595" s="1" t="s">
        <v>65</v>
      </c>
      <c r="I595" s="1" t="s">
        <v>8837</v>
      </c>
      <c r="J595" s="1" t="s">
        <v>8840</v>
      </c>
      <c r="K595" s="1" t="str">
        <f t="shared" si="28"/>
        <v>2008</v>
      </c>
      <c r="L595" s="1" t="e">
        <f t="shared" si="29"/>
        <v>#VALUE!</v>
      </c>
      <c r="M595" s="1" t="s">
        <v>60</v>
      </c>
      <c r="N595" t="s">
        <v>53</v>
      </c>
      <c r="O595" s="1" t="s">
        <v>61</v>
      </c>
      <c r="P595" s="1"/>
      <c r="Q595" s="1"/>
      <c r="R595" s="1"/>
      <c r="S595" s="1" t="s">
        <v>65</v>
      </c>
      <c r="T595" s="1">
        <v>2</v>
      </c>
      <c r="U595" s="1"/>
    </row>
    <row r="596" spans="1:21">
      <c r="A596" s="1" t="s">
        <v>53</v>
      </c>
      <c r="B596" s="1" t="s">
        <v>54</v>
      </c>
      <c r="C596" s="1" t="s">
        <v>273</v>
      </c>
      <c r="D596" s="1">
        <f t="shared" si="27"/>
        <v>3</v>
      </c>
      <c r="E596" s="1" t="s">
        <v>2153</v>
      </c>
      <c r="F596" s="1" t="s">
        <v>8845</v>
      </c>
      <c r="G596" s="6" t="s">
        <v>12527</v>
      </c>
      <c r="H596" s="1" t="s">
        <v>118</v>
      </c>
      <c r="I596" s="1" t="s">
        <v>8846</v>
      </c>
      <c r="J596" s="1" t="s">
        <v>8847</v>
      </c>
      <c r="K596" s="1" t="str">
        <f t="shared" si="28"/>
        <v>2008</v>
      </c>
      <c r="L596" s="1">
        <f t="shared" si="29"/>
        <v>19</v>
      </c>
      <c r="M596" s="1" t="s">
        <v>60</v>
      </c>
      <c r="N596" t="s">
        <v>53</v>
      </c>
      <c r="O596" s="1" t="s">
        <v>61</v>
      </c>
      <c r="P596" s="1"/>
      <c r="Q596" s="1"/>
      <c r="R596" s="1"/>
      <c r="S596" s="1" t="s">
        <v>92</v>
      </c>
      <c r="T596" s="1">
        <v>1</v>
      </c>
      <c r="U596" s="1"/>
    </row>
    <row r="597" spans="1:21">
      <c r="A597" s="1" t="s">
        <v>55</v>
      </c>
      <c r="B597" s="1" t="s">
        <v>472</v>
      </c>
      <c r="C597" s="1" t="s">
        <v>273</v>
      </c>
      <c r="D597" s="1">
        <f t="shared" si="27"/>
        <v>0.5</v>
      </c>
      <c r="E597" s="1" t="s">
        <v>8995</v>
      </c>
      <c r="F597" s="1" t="s">
        <v>8994</v>
      </c>
      <c r="G597" s="6" t="s">
        <v>12525</v>
      </c>
      <c r="H597" s="1" t="s">
        <v>126</v>
      </c>
      <c r="I597" s="1" t="s">
        <v>523</v>
      </c>
      <c r="J597" s="1" t="s">
        <v>8996</v>
      </c>
      <c r="K597" s="1" t="str">
        <f t="shared" si="28"/>
        <v>2008</v>
      </c>
      <c r="L597" s="1">
        <f t="shared" si="29"/>
        <v>2</v>
      </c>
      <c r="M597" s="1" t="s">
        <v>79</v>
      </c>
      <c r="N597" t="s">
        <v>53</v>
      </c>
      <c r="O597" s="1" t="s">
        <v>61</v>
      </c>
      <c r="P597" s="1" t="s">
        <v>840</v>
      </c>
      <c r="Q597" s="1" t="s">
        <v>515</v>
      </c>
      <c r="R597" s="1" t="s">
        <v>1523</v>
      </c>
      <c r="S597" s="1" t="s">
        <v>65</v>
      </c>
      <c r="T597" s="1">
        <v>2</v>
      </c>
      <c r="U597" s="1"/>
    </row>
    <row r="598" spans="1:21">
      <c r="A598" s="1" t="s">
        <v>49</v>
      </c>
      <c r="B598" s="1" t="s">
        <v>986</v>
      </c>
      <c r="C598" s="1" t="s">
        <v>219</v>
      </c>
      <c r="D598" s="1">
        <f t="shared" si="27"/>
        <v>0.18</v>
      </c>
      <c r="E598" s="1" t="s">
        <v>9184</v>
      </c>
      <c r="F598" s="1" t="s">
        <v>9183</v>
      </c>
      <c r="G598" s="6" t="s">
        <v>12527</v>
      </c>
      <c r="H598" s="1" t="s">
        <v>515</v>
      </c>
      <c r="I598" s="1" t="s">
        <v>9177</v>
      </c>
      <c r="J598" s="1" t="s">
        <v>575</v>
      </c>
      <c r="K598" s="1" t="str">
        <f t="shared" si="28"/>
        <v>2008</v>
      </c>
      <c r="L598" s="1">
        <f t="shared" si="29"/>
        <v>61</v>
      </c>
      <c r="M598" s="1" t="s">
        <v>79</v>
      </c>
      <c r="N598" t="s">
        <v>53</v>
      </c>
      <c r="O598" s="1" t="s">
        <v>61</v>
      </c>
      <c r="P598" s="1"/>
      <c r="Q598" s="1"/>
      <c r="R598" s="1"/>
      <c r="S598" s="1" t="s">
        <v>354</v>
      </c>
      <c r="T598" s="1">
        <v>1</v>
      </c>
      <c r="U598" s="1"/>
    </row>
    <row r="599" spans="1:21">
      <c r="A599" s="1" t="s">
        <v>55</v>
      </c>
      <c r="B599" s="1" t="s">
        <v>148</v>
      </c>
      <c r="C599" s="1" t="s">
        <v>273</v>
      </c>
      <c r="D599" s="1">
        <f t="shared" si="27"/>
        <v>1.5</v>
      </c>
      <c r="E599" s="1" t="s">
        <v>9186</v>
      </c>
      <c r="F599" s="1" t="s">
        <v>9185</v>
      </c>
      <c r="G599" s="6" t="s">
        <v>12527</v>
      </c>
      <c r="H599" s="1" t="s">
        <v>484</v>
      </c>
      <c r="I599" s="1" t="s">
        <v>9187</v>
      </c>
      <c r="J599" s="1" t="s">
        <v>575</v>
      </c>
      <c r="K599" s="1" t="str">
        <f t="shared" si="28"/>
        <v>2008</v>
      </c>
      <c r="L599" s="1">
        <f t="shared" si="29"/>
        <v>44</v>
      </c>
      <c r="M599" s="1" t="s">
        <v>60</v>
      </c>
      <c r="N599" t="s">
        <v>53</v>
      </c>
      <c r="O599" s="1" t="s">
        <v>61</v>
      </c>
      <c r="P599" s="1"/>
      <c r="Q599" s="1"/>
      <c r="R599" s="1"/>
      <c r="S599" s="1" t="s">
        <v>92</v>
      </c>
      <c r="T599" s="1">
        <v>2</v>
      </c>
      <c r="U599" s="1"/>
    </row>
    <row r="600" spans="1:21">
      <c r="A600" s="1" t="s">
        <v>54</v>
      </c>
      <c r="B600" s="1" t="s">
        <v>148</v>
      </c>
      <c r="C600" s="1" t="s">
        <v>382</v>
      </c>
      <c r="D600" s="1">
        <f t="shared" si="27"/>
        <v>1.05</v>
      </c>
      <c r="E600" s="1" t="s">
        <v>9378</v>
      </c>
      <c r="F600" s="1" t="s">
        <v>9376</v>
      </c>
      <c r="G600" s="6" t="s">
        <v>12527</v>
      </c>
      <c r="H600" s="1" t="s">
        <v>177</v>
      </c>
      <c r="I600" s="1" t="s">
        <v>9284</v>
      </c>
      <c r="J600" s="1" t="s">
        <v>1815</v>
      </c>
      <c r="K600" s="1" t="str">
        <f t="shared" si="28"/>
        <v>2008</v>
      </c>
      <c r="L600" s="1">
        <f t="shared" si="29"/>
        <v>18</v>
      </c>
      <c r="M600" s="1" t="s">
        <v>79</v>
      </c>
      <c r="N600" t="s">
        <v>53</v>
      </c>
      <c r="O600" s="1" t="s">
        <v>61</v>
      </c>
      <c r="P600" s="1"/>
      <c r="Q600" s="1"/>
      <c r="R600" s="1"/>
      <c r="S600" s="1" t="s">
        <v>427</v>
      </c>
      <c r="T600" s="1">
        <v>2</v>
      </c>
      <c r="U600" s="1"/>
    </row>
    <row r="601" spans="1:21">
      <c r="A601" s="1" t="s">
        <v>50</v>
      </c>
      <c r="B601" s="1" t="s">
        <v>9514</v>
      </c>
      <c r="C601" s="1" t="s">
        <v>273</v>
      </c>
      <c r="D601" s="1">
        <f t="shared" si="27"/>
        <v>8.5</v>
      </c>
      <c r="E601" s="1" t="s">
        <v>9513</v>
      </c>
      <c r="F601" s="1" t="s">
        <v>9511</v>
      </c>
      <c r="G601" s="6" t="s">
        <v>12527</v>
      </c>
      <c r="H601" s="1" t="s">
        <v>63</v>
      </c>
      <c r="I601" s="1" t="s">
        <v>9515</v>
      </c>
      <c r="J601" s="1" t="s">
        <v>9517</v>
      </c>
      <c r="K601" s="1" t="str">
        <f t="shared" si="28"/>
        <v>2008</v>
      </c>
      <c r="L601" s="1">
        <f t="shared" si="29"/>
        <v>26</v>
      </c>
      <c r="M601" s="1" t="s">
        <v>79</v>
      </c>
      <c r="N601" t="s">
        <v>53</v>
      </c>
      <c r="O601" s="1" t="s">
        <v>61</v>
      </c>
      <c r="P601" s="1"/>
      <c r="Q601" s="1"/>
      <c r="R601" s="1"/>
      <c r="S601" s="1" t="s">
        <v>9516</v>
      </c>
      <c r="T601" s="1">
        <v>1</v>
      </c>
      <c r="U601" s="1"/>
    </row>
    <row r="602" spans="1:21">
      <c r="A602" s="1" t="s">
        <v>50</v>
      </c>
      <c r="B602" s="1" t="s">
        <v>53</v>
      </c>
      <c r="C602" s="1" t="s">
        <v>273</v>
      </c>
      <c r="D602" s="1">
        <f t="shared" si="27"/>
        <v>2</v>
      </c>
      <c r="E602" s="1" t="s">
        <v>9581</v>
      </c>
      <c r="F602" s="1" t="s">
        <v>385</v>
      </c>
      <c r="G602" s="6" t="s">
        <v>12527</v>
      </c>
      <c r="H602" s="1" t="s">
        <v>389</v>
      </c>
      <c r="I602" s="1" t="s">
        <v>4019</v>
      </c>
      <c r="J602" s="1" t="s">
        <v>9582</v>
      </c>
      <c r="K602" s="1" t="str">
        <f t="shared" si="28"/>
        <v>2008</v>
      </c>
      <c r="L602" s="1">
        <f t="shared" si="29"/>
        <v>57</v>
      </c>
      <c r="M602" s="1" t="s">
        <v>79</v>
      </c>
      <c r="N602" t="s">
        <v>53</v>
      </c>
      <c r="O602" s="1" t="s">
        <v>61</v>
      </c>
      <c r="P602" s="1"/>
      <c r="Q602" s="1"/>
      <c r="R602" s="1"/>
      <c r="S602" s="1" t="s">
        <v>354</v>
      </c>
      <c r="T602" s="1">
        <v>2</v>
      </c>
      <c r="U602" s="1"/>
    </row>
    <row r="603" spans="1:21">
      <c r="A603" s="1" t="s">
        <v>53</v>
      </c>
      <c r="B603" s="1" t="s">
        <v>4133</v>
      </c>
      <c r="C603" s="1" t="s">
        <v>958</v>
      </c>
      <c r="D603" s="1">
        <f t="shared" si="27"/>
        <v>1.17</v>
      </c>
      <c r="E603" s="1" t="s">
        <v>9903</v>
      </c>
      <c r="F603" s="1" t="s">
        <v>9901</v>
      </c>
      <c r="G603" s="6" t="s">
        <v>12527</v>
      </c>
      <c r="H603" s="1" t="s">
        <v>299</v>
      </c>
      <c r="I603" s="1" t="s">
        <v>9902</v>
      </c>
      <c r="J603" s="1" t="s">
        <v>1815</v>
      </c>
      <c r="K603" s="1" t="str">
        <f t="shared" si="28"/>
        <v>2008</v>
      </c>
      <c r="L603" s="1">
        <f t="shared" si="29"/>
        <v>39</v>
      </c>
      <c r="M603" s="1" t="s">
        <v>79</v>
      </c>
      <c r="N603" t="s">
        <v>53</v>
      </c>
      <c r="O603" s="1" t="s">
        <v>61</v>
      </c>
      <c r="P603" s="1"/>
      <c r="Q603" s="1"/>
      <c r="R603" s="1"/>
      <c r="S603" s="1" t="s">
        <v>9904</v>
      </c>
      <c r="T603" s="1">
        <v>2</v>
      </c>
      <c r="U603" s="1"/>
    </row>
    <row r="604" spans="1:21">
      <c r="A604" s="1" t="s">
        <v>49</v>
      </c>
      <c r="B604" s="1" t="s">
        <v>53</v>
      </c>
      <c r="C604" s="1" t="s">
        <v>104</v>
      </c>
      <c r="D604" s="1">
        <f t="shared" si="27"/>
        <v>1.5</v>
      </c>
      <c r="E604" s="1" t="s">
        <v>9957</v>
      </c>
      <c r="F604" s="1" t="s">
        <v>9956</v>
      </c>
      <c r="G604" s="6" t="s">
        <v>12527</v>
      </c>
      <c r="H604" s="1" t="s">
        <v>382</v>
      </c>
      <c r="I604" s="1" t="s">
        <v>415</v>
      </c>
      <c r="J604" s="1" t="s">
        <v>9958</v>
      </c>
      <c r="K604" s="1" t="str">
        <f t="shared" si="28"/>
        <v>2008</v>
      </c>
      <c r="L604" s="1">
        <f t="shared" si="29"/>
        <v>65</v>
      </c>
      <c r="M604" s="1" t="s">
        <v>60</v>
      </c>
      <c r="N604" t="s">
        <v>53</v>
      </c>
      <c r="O604" s="1" t="s">
        <v>61</v>
      </c>
      <c r="P604" s="1"/>
      <c r="Q604" s="1"/>
      <c r="R604" s="1"/>
      <c r="S604" s="1" t="s">
        <v>354</v>
      </c>
      <c r="T604" s="1">
        <v>1</v>
      </c>
      <c r="U604" s="1"/>
    </row>
    <row r="605" spans="1:21">
      <c r="A605" s="1" t="s">
        <v>50</v>
      </c>
      <c r="B605" s="1" t="s">
        <v>4027</v>
      </c>
      <c r="C605" s="1" t="s">
        <v>136</v>
      </c>
      <c r="D605" s="1">
        <f t="shared" si="27"/>
        <v>0.55000000000000004</v>
      </c>
      <c r="E605" s="1" t="s">
        <v>10202</v>
      </c>
      <c r="F605" s="1" t="s">
        <v>10206</v>
      </c>
      <c r="G605" s="6" t="s">
        <v>12527</v>
      </c>
      <c r="H605" s="1" t="s">
        <v>88</v>
      </c>
      <c r="I605" s="1" t="s">
        <v>10207</v>
      </c>
      <c r="J605" s="1" t="s">
        <v>10208</v>
      </c>
      <c r="K605" s="1" t="str">
        <f t="shared" si="28"/>
        <v>2008</v>
      </c>
      <c r="L605" s="1">
        <f t="shared" si="29"/>
        <v>24</v>
      </c>
      <c r="M605" s="1" t="s">
        <v>60</v>
      </c>
      <c r="N605" t="s">
        <v>53</v>
      </c>
      <c r="O605" s="1" t="s">
        <v>102</v>
      </c>
      <c r="P605" s="1"/>
      <c r="Q605" s="1"/>
      <c r="R605" s="1"/>
      <c r="S605" s="1"/>
      <c r="T605" s="1">
        <v>2</v>
      </c>
      <c r="U605" s="1"/>
    </row>
    <row r="606" spans="1:21">
      <c r="A606" s="1" t="s">
        <v>55</v>
      </c>
      <c r="B606" s="1" t="s">
        <v>176</v>
      </c>
      <c r="C606" s="1" t="s">
        <v>273</v>
      </c>
      <c r="D606" s="1">
        <f t="shared" si="27"/>
        <v>0.6</v>
      </c>
      <c r="E606" s="1" t="s">
        <v>10225</v>
      </c>
      <c r="F606" s="1" t="s">
        <v>10224</v>
      </c>
      <c r="G606" s="6" t="s">
        <v>12527</v>
      </c>
      <c r="H606" s="1" t="s">
        <v>197</v>
      </c>
      <c r="I606" s="1" t="s">
        <v>9143</v>
      </c>
      <c r="J606" s="1" t="s">
        <v>10226</v>
      </c>
      <c r="K606" s="1" t="str">
        <f t="shared" si="28"/>
        <v>2008</v>
      </c>
      <c r="L606" s="1">
        <f t="shared" si="29"/>
        <v>12</v>
      </c>
      <c r="M606" s="1" t="s">
        <v>60</v>
      </c>
      <c r="N606" t="s">
        <v>53</v>
      </c>
      <c r="O606" s="1" t="s">
        <v>61</v>
      </c>
      <c r="P606" s="1"/>
      <c r="Q606" s="1"/>
      <c r="R606" s="1"/>
      <c r="S606" s="1" t="s">
        <v>65</v>
      </c>
      <c r="T606" s="1">
        <v>2</v>
      </c>
      <c r="U606" s="1"/>
    </row>
    <row r="607" spans="1:21">
      <c r="A607" s="1" t="s">
        <v>55</v>
      </c>
      <c r="B607" s="1" t="s">
        <v>187</v>
      </c>
      <c r="C607" s="1" t="s">
        <v>273</v>
      </c>
      <c r="D607" s="1">
        <f t="shared" si="27"/>
        <v>9</v>
      </c>
      <c r="E607" s="1" t="s">
        <v>10341</v>
      </c>
      <c r="F607" s="1" t="s">
        <v>10339</v>
      </c>
      <c r="G607" s="6" t="s">
        <v>12527</v>
      </c>
      <c r="H607" s="1" t="s">
        <v>310</v>
      </c>
      <c r="I607" s="1" t="s">
        <v>9072</v>
      </c>
      <c r="J607" s="1" t="s">
        <v>10343</v>
      </c>
      <c r="K607" s="1" t="str">
        <f t="shared" si="28"/>
        <v>2008</v>
      </c>
      <c r="L607" s="1">
        <f t="shared" si="29"/>
        <v>40</v>
      </c>
      <c r="M607" s="1" t="s">
        <v>79</v>
      </c>
      <c r="N607" t="s">
        <v>53</v>
      </c>
      <c r="O607" s="1" t="s">
        <v>61</v>
      </c>
      <c r="P607" s="1"/>
      <c r="Q607" s="1"/>
      <c r="R607" s="1"/>
      <c r="S607" s="1" t="s">
        <v>10342</v>
      </c>
      <c r="T607" s="1">
        <v>1</v>
      </c>
      <c r="U607" s="1"/>
    </row>
    <row r="608" spans="1:21">
      <c r="A608" s="1" t="s">
        <v>49</v>
      </c>
      <c r="B608" s="1" t="s">
        <v>2620</v>
      </c>
      <c r="C608" s="1" t="s">
        <v>500</v>
      </c>
      <c r="D608" s="1">
        <f t="shared" si="27"/>
        <v>2</v>
      </c>
      <c r="E608" s="1" t="s">
        <v>10442</v>
      </c>
      <c r="F608" s="1" t="s">
        <v>10441</v>
      </c>
      <c r="G608" s="6" t="s">
        <v>12527</v>
      </c>
      <c r="H608" s="1" t="s">
        <v>301</v>
      </c>
      <c r="I608" s="1" t="s">
        <v>10443</v>
      </c>
      <c r="J608" s="1" t="s">
        <v>10444</v>
      </c>
      <c r="K608" s="1" t="str">
        <f t="shared" si="28"/>
        <v>2008</v>
      </c>
      <c r="L608" s="1">
        <f t="shared" si="29"/>
        <v>48</v>
      </c>
      <c r="M608" s="1" t="s">
        <v>60</v>
      </c>
      <c r="N608" t="s">
        <v>53</v>
      </c>
      <c r="O608" s="1"/>
      <c r="P608" s="1"/>
      <c r="Q608" s="1"/>
      <c r="R608" s="1"/>
      <c r="S608" s="1" t="s">
        <v>354</v>
      </c>
      <c r="T608" s="1">
        <v>2</v>
      </c>
      <c r="U608" s="1"/>
    </row>
    <row r="609" spans="1:21">
      <c r="A609" s="1" t="s">
        <v>53</v>
      </c>
      <c r="B609" s="1" t="s">
        <v>136</v>
      </c>
      <c r="C609" s="1" t="s">
        <v>273</v>
      </c>
      <c r="D609" s="1">
        <f t="shared" si="27"/>
        <v>50</v>
      </c>
      <c r="E609" s="1" t="s">
        <v>1803</v>
      </c>
      <c r="F609" s="1" t="s">
        <v>10559</v>
      </c>
      <c r="G609" s="6" t="s">
        <v>12525</v>
      </c>
      <c r="H609" s="1" t="s">
        <v>1343</v>
      </c>
      <c r="I609" s="1" t="s">
        <v>9192</v>
      </c>
      <c r="J609" s="1" t="s">
        <v>11178</v>
      </c>
      <c r="K609" s="1" t="str">
        <f t="shared" si="28"/>
        <v>2008</v>
      </c>
      <c r="L609" s="1">
        <f t="shared" si="29"/>
        <v>35</v>
      </c>
      <c r="M609" s="1" t="s">
        <v>79</v>
      </c>
      <c r="N609" t="s">
        <v>53</v>
      </c>
      <c r="O609" s="1" t="s">
        <v>61</v>
      </c>
      <c r="P609" s="1"/>
      <c r="Q609" s="1"/>
      <c r="R609" s="1"/>
      <c r="S609" s="1" t="s">
        <v>3598</v>
      </c>
      <c r="T609" s="1">
        <v>2</v>
      </c>
      <c r="U609" s="1"/>
    </row>
    <row r="610" spans="1:21">
      <c r="A610" s="1" t="s">
        <v>50</v>
      </c>
      <c r="B610" s="1" t="s">
        <v>116</v>
      </c>
      <c r="C610" s="1" t="s">
        <v>273</v>
      </c>
      <c r="D610" s="1">
        <f t="shared" si="27"/>
        <v>5</v>
      </c>
      <c r="E610" s="1" t="s">
        <v>1838</v>
      </c>
      <c r="F610" s="1" t="s">
        <v>5900</v>
      </c>
      <c r="G610" s="6" t="s">
        <v>12525</v>
      </c>
      <c r="H610" s="1" t="s">
        <v>126</v>
      </c>
      <c r="I610" s="1" t="s">
        <v>9625</v>
      </c>
      <c r="J610" s="1" t="s">
        <v>1815</v>
      </c>
      <c r="K610" s="1" t="str">
        <f t="shared" si="28"/>
        <v>2008</v>
      </c>
      <c r="L610" s="1">
        <f t="shared" si="29"/>
        <v>8</v>
      </c>
      <c r="M610" s="1" t="s">
        <v>60</v>
      </c>
      <c r="N610" t="s">
        <v>53</v>
      </c>
      <c r="O610" s="1" t="s">
        <v>61</v>
      </c>
      <c r="P610" s="1"/>
      <c r="Q610" s="1"/>
      <c r="R610" s="1"/>
      <c r="S610" s="1" t="s">
        <v>65</v>
      </c>
      <c r="T610" s="1">
        <v>2</v>
      </c>
      <c r="U610" s="1"/>
    </row>
    <row r="611" spans="1:21">
      <c r="A611" s="1" t="s">
        <v>49</v>
      </c>
      <c r="B611" s="1" t="s">
        <v>116</v>
      </c>
      <c r="C611" s="1" t="s">
        <v>382</v>
      </c>
      <c r="D611" s="1">
        <f t="shared" si="27"/>
        <v>3.5</v>
      </c>
      <c r="E611" s="1" t="s">
        <v>1850</v>
      </c>
      <c r="F611" s="1" t="s">
        <v>11198</v>
      </c>
      <c r="G611" s="6" t="s">
        <v>12527</v>
      </c>
      <c r="H611" s="1" t="s">
        <v>158</v>
      </c>
      <c r="I611" s="1" t="s">
        <v>9691</v>
      </c>
      <c r="J611" s="1" t="s">
        <v>11199</v>
      </c>
      <c r="K611" s="1" t="str">
        <f t="shared" si="28"/>
        <v>2008</v>
      </c>
      <c r="L611" s="1">
        <f t="shared" si="29"/>
        <v>5</v>
      </c>
      <c r="M611" s="1" t="s">
        <v>79</v>
      </c>
      <c r="N611" t="s">
        <v>53</v>
      </c>
      <c r="O611" s="1" t="s">
        <v>7850</v>
      </c>
      <c r="P611" s="1"/>
      <c r="Q611" s="1"/>
      <c r="R611" s="1"/>
      <c r="S611" s="1" t="s">
        <v>65</v>
      </c>
      <c r="T611" s="1">
        <v>2</v>
      </c>
      <c r="U611" s="1"/>
    </row>
    <row r="612" spans="1:21">
      <c r="A612" s="1" t="s">
        <v>54</v>
      </c>
      <c r="B612" s="1" t="s">
        <v>116</v>
      </c>
      <c r="C612" s="1" t="s">
        <v>273</v>
      </c>
      <c r="D612" s="1">
        <f t="shared" si="27"/>
        <v>5</v>
      </c>
      <c r="E612" s="1" t="s">
        <v>1877</v>
      </c>
      <c r="F612" s="1" t="s">
        <v>11208</v>
      </c>
      <c r="G612" s="6" t="s">
        <v>12527</v>
      </c>
      <c r="H612" s="1" t="s">
        <v>644</v>
      </c>
      <c r="I612" s="1" t="s">
        <v>9206</v>
      </c>
      <c r="J612" s="1" t="s">
        <v>11209</v>
      </c>
      <c r="K612" s="1" t="str">
        <f t="shared" si="28"/>
        <v>2008</v>
      </c>
      <c r="L612" s="1">
        <f t="shared" si="29"/>
        <v>29</v>
      </c>
      <c r="M612" s="1" t="s">
        <v>60</v>
      </c>
      <c r="N612" t="s">
        <v>53</v>
      </c>
      <c r="O612" s="1" t="s">
        <v>61</v>
      </c>
      <c r="P612" s="1"/>
      <c r="Q612" s="1"/>
      <c r="R612" s="1"/>
      <c r="S612" s="1"/>
      <c r="T612" s="1">
        <v>1</v>
      </c>
      <c r="U612" s="1"/>
    </row>
    <row r="613" spans="1:21">
      <c r="A613" s="1" t="s">
        <v>54</v>
      </c>
      <c r="B613" s="1" t="s">
        <v>116</v>
      </c>
      <c r="C613" s="1" t="s">
        <v>273</v>
      </c>
      <c r="D613" s="1">
        <f t="shared" si="27"/>
        <v>5</v>
      </c>
      <c r="E613" s="1" t="s">
        <v>773</v>
      </c>
      <c r="F613" s="1" t="s">
        <v>11218</v>
      </c>
      <c r="G613" s="6" t="s">
        <v>12527</v>
      </c>
      <c r="H613" s="1" t="s">
        <v>149</v>
      </c>
      <c r="I613" s="1" t="s">
        <v>774</v>
      </c>
      <c r="J613" s="1" t="s">
        <v>11178</v>
      </c>
      <c r="K613" s="1" t="str">
        <f t="shared" si="28"/>
        <v>2008</v>
      </c>
      <c r="L613" s="1">
        <f t="shared" si="29"/>
        <v>33</v>
      </c>
      <c r="M613" s="1" t="s">
        <v>60</v>
      </c>
      <c r="N613" t="s">
        <v>53</v>
      </c>
      <c r="O613" s="1" t="s">
        <v>61</v>
      </c>
      <c r="P613" s="1"/>
      <c r="Q613" s="1"/>
      <c r="R613" s="1"/>
      <c r="S613" s="1" t="s">
        <v>114</v>
      </c>
      <c r="T613" s="1">
        <v>2</v>
      </c>
      <c r="U613" s="1"/>
    </row>
    <row r="614" spans="1:21">
      <c r="A614" s="1" t="s">
        <v>54</v>
      </c>
      <c r="B614" s="1" t="s">
        <v>7280</v>
      </c>
      <c r="C614" s="1"/>
      <c r="D614" s="1">
        <f t="shared" si="27"/>
        <v>0</v>
      </c>
      <c r="E614" s="1" t="s">
        <v>11391</v>
      </c>
      <c r="F614" s="1" t="s">
        <v>11390</v>
      </c>
      <c r="G614" s="6" t="s">
        <v>12525</v>
      </c>
      <c r="H614" s="1" t="s">
        <v>367</v>
      </c>
      <c r="I614" s="1" t="s">
        <v>8486</v>
      </c>
      <c r="J614" s="1" t="s">
        <v>575</v>
      </c>
      <c r="K614" s="1" t="str">
        <f t="shared" si="28"/>
        <v>2008</v>
      </c>
      <c r="L614" s="1">
        <f t="shared" si="29"/>
        <v>14</v>
      </c>
      <c r="M614" s="1" t="s">
        <v>60</v>
      </c>
      <c r="N614" t="s">
        <v>53</v>
      </c>
      <c r="O614" s="1" t="s">
        <v>61</v>
      </c>
      <c r="P614" s="1" t="s">
        <v>466</v>
      </c>
      <c r="Q614" s="1" t="s">
        <v>2666</v>
      </c>
      <c r="R614" s="1" t="s">
        <v>2667</v>
      </c>
      <c r="S614" s="1" t="s">
        <v>83</v>
      </c>
      <c r="T614" s="1">
        <v>1</v>
      </c>
      <c r="U614" s="1"/>
    </row>
    <row r="615" spans="1:21">
      <c r="A615" s="1" t="s">
        <v>49</v>
      </c>
      <c r="B615" s="1"/>
      <c r="C615" s="1"/>
      <c r="D615" s="1">
        <f t="shared" si="27"/>
        <v>0</v>
      </c>
      <c r="E615" s="1" t="s">
        <v>10412</v>
      </c>
      <c r="F615" s="1" t="s">
        <v>11455</v>
      </c>
      <c r="G615" s="6" t="s">
        <v>12525</v>
      </c>
      <c r="H615" s="1" t="s">
        <v>282</v>
      </c>
      <c r="I615" s="1" t="s">
        <v>539</v>
      </c>
      <c r="J615" s="1" t="s">
        <v>11456</v>
      </c>
      <c r="K615" s="1" t="str">
        <f t="shared" si="28"/>
        <v>2008</v>
      </c>
      <c r="L615" s="1">
        <f t="shared" si="29"/>
        <v>31</v>
      </c>
      <c r="M615" s="1" t="s">
        <v>60</v>
      </c>
      <c r="N615" t="s">
        <v>53</v>
      </c>
      <c r="O615" s="1" t="s">
        <v>61</v>
      </c>
      <c r="P615" s="1" t="s">
        <v>119</v>
      </c>
      <c r="Q615" s="1" t="s">
        <v>399</v>
      </c>
      <c r="R615" s="1" t="s">
        <v>583</v>
      </c>
      <c r="S615" s="1" t="s">
        <v>105</v>
      </c>
      <c r="T615" s="1">
        <v>2</v>
      </c>
      <c r="U615" s="1"/>
    </row>
    <row r="616" spans="1:21">
      <c r="A616" s="1" t="s">
        <v>54</v>
      </c>
      <c r="B616" s="1"/>
      <c r="C616" s="1"/>
      <c r="D616" s="1">
        <f t="shared" si="27"/>
        <v>0</v>
      </c>
      <c r="E616" s="1" t="s">
        <v>3097</v>
      </c>
      <c r="F616" s="1" t="s">
        <v>11657</v>
      </c>
      <c r="G616" s="6" t="s">
        <v>12527</v>
      </c>
      <c r="H616" s="1" t="s">
        <v>1101</v>
      </c>
      <c r="I616" s="1" t="s">
        <v>9463</v>
      </c>
      <c r="J616" s="1" t="s">
        <v>11658</v>
      </c>
      <c r="K616" s="1" t="str">
        <f t="shared" si="28"/>
        <v>2008</v>
      </c>
      <c r="L616" s="1">
        <f t="shared" si="29"/>
        <v>64</v>
      </c>
      <c r="M616" s="1" t="s">
        <v>60</v>
      </c>
      <c r="N616" t="s">
        <v>53</v>
      </c>
      <c r="O616" s="1" t="s">
        <v>61</v>
      </c>
      <c r="P616" s="1"/>
      <c r="Q616" s="1"/>
      <c r="R616" s="1"/>
      <c r="S616" s="1" t="s">
        <v>354</v>
      </c>
      <c r="T616" s="1">
        <v>2</v>
      </c>
      <c r="U616" s="1"/>
    </row>
    <row r="617" spans="1:21">
      <c r="A617" s="1" t="s">
        <v>55</v>
      </c>
      <c r="B617" s="1" t="s">
        <v>55</v>
      </c>
      <c r="C617" s="1" t="s">
        <v>273</v>
      </c>
      <c r="D617" s="1">
        <f t="shared" si="27"/>
        <v>4</v>
      </c>
      <c r="E617" s="1" t="s">
        <v>4264</v>
      </c>
      <c r="F617" s="1" t="s">
        <v>11705</v>
      </c>
      <c r="G617" s="6" t="s">
        <v>12527</v>
      </c>
      <c r="H617" s="1" t="s">
        <v>344</v>
      </c>
      <c r="I617" s="1" t="s">
        <v>6186</v>
      </c>
      <c r="J617" s="1" t="s">
        <v>1815</v>
      </c>
      <c r="K617" s="1" t="str">
        <f t="shared" si="28"/>
        <v>2008</v>
      </c>
      <c r="L617" s="1">
        <f t="shared" si="29"/>
        <v>13</v>
      </c>
      <c r="M617" s="1" t="s">
        <v>60</v>
      </c>
      <c r="N617" t="s">
        <v>53</v>
      </c>
      <c r="O617" s="1" t="s">
        <v>61</v>
      </c>
      <c r="P617" s="1"/>
      <c r="Q617" s="1"/>
      <c r="R617" s="1"/>
      <c r="S617" s="1" t="s">
        <v>65</v>
      </c>
      <c r="T617" s="1">
        <v>1</v>
      </c>
      <c r="U617" s="1"/>
    </row>
    <row r="618" spans="1:21">
      <c r="A618" s="1" t="s">
        <v>49</v>
      </c>
      <c r="B618" s="1" t="s">
        <v>58</v>
      </c>
      <c r="C618" s="1" t="s">
        <v>273</v>
      </c>
      <c r="D618" s="1">
        <f t="shared" si="27"/>
        <v>10</v>
      </c>
      <c r="E618" s="1" t="s">
        <v>4308</v>
      </c>
      <c r="F618" s="1" t="s">
        <v>11718</v>
      </c>
      <c r="G618" s="6" t="s">
        <v>12527</v>
      </c>
      <c r="H618" s="1" t="s">
        <v>136</v>
      </c>
      <c r="I618" s="1" t="s">
        <v>11688</v>
      </c>
      <c r="J618" s="1" t="s">
        <v>11719</v>
      </c>
      <c r="K618" s="1" t="str">
        <f t="shared" si="28"/>
        <v>2008</v>
      </c>
      <c r="L618" s="1">
        <f t="shared" si="29"/>
        <v>42</v>
      </c>
      <c r="M618" s="1" t="s">
        <v>60</v>
      </c>
      <c r="N618" t="s">
        <v>53</v>
      </c>
      <c r="O618" s="1" t="s">
        <v>61</v>
      </c>
      <c r="P618" s="1"/>
      <c r="Q618" s="1"/>
      <c r="R618" s="1"/>
      <c r="S618" s="1" t="s">
        <v>83</v>
      </c>
      <c r="T618" s="1">
        <v>1</v>
      </c>
      <c r="U618" s="1"/>
    </row>
    <row r="619" spans="1:21">
      <c r="A619" s="1" t="s">
        <v>50</v>
      </c>
      <c r="B619" s="1" t="s">
        <v>53</v>
      </c>
      <c r="C619" s="1" t="s">
        <v>273</v>
      </c>
      <c r="D619" s="1">
        <f t="shared" si="27"/>
        <v>2</v>
      </c>
      <c r="E619" s="1" t="s">
        <v>2780</v>
      </c>
      <c r="F619" s="1" t="s">
        <v>11846</v>
      </c>
      <c r="G619" s="6" t="s">
        <v>12527</v>
      </c>
      <c r="H619" s="1" t="s">
        <v>144</v>
      </c>
      <c r="I619" s="1" t="s">
        <v>11825</v>
      </c>
      <c r="J619" s="1" t="s">
        <v>11847</v>
      </c>
      <c r="K619" s="1" t="str">
        <f t="shared" si="28"/>
        <v>2008</v>
      </c>
      <c r="L619" s="1">
        <f t="shared" si="29"/>
        <v>17</v>
      </c>
      <c r="M619" s="1" t="s">
        <v>79</v>
      </c>
      <c r="N619" t="s">
        <v>53</v>
      </c>
      <c r="O619" s="1" t="s">
        <v>61</v>
      </c>
      <c r="P619" s="1"/>
      <c r="Q619" s="1"/>
      <c r="R619" s="1"/>
      <c r="S619" s="1"/>
      <c r="T619" s="1">
        <v>1</v>
      </c>
      <c r="U619" s="1"/>
    </row>
    <row r="620" spans="1:21">
      <c r="A620" s="1" t="s">
        <v>50</v>
      </c>
      <c r="B620" s="1"/>
      <c r="C620" s="1"/>
      <c r="D620" s="1">
        <f t="shared" si="27"/>
        <v>0</v>
      </c>
      <c r="E620" s="1" t="s">
        <v>3242</v>
      </c>
      <c r="F620" s="1" t="s">
        <v>11906</v>
      </c>
      <c r="G620" s="6" t="s">
        <v>12527</v>
      </c>
      <c r="H620" s="1" t="s">
        <v>158</v>
      </c>
      <c r="I620" s="1" t="s">
        <v>11899</v>
      </c>
      <c r="J620" s="1" t="s">
        <v>1815</v>
      </c>
      <c r="K620" s="1" t="str">
        <f t="shared" si="28"/>
        <v>2008</v>
      </c>
      <c r="L620" s="1">
        <f t="shared" si="29"/>
        <v>4</v>
      </c>
      <c r="M620" s="1" t="s">
        <v>79</v>
      </c>
      <c r="N620" t="s">
        <v>53</v>
      </c>
      <c r="O620" s="1" t="s">
        <v>9898</v>
      </c>
      <c r="P620" s="1"/>
      <c r="Q620" s="1"/>
      <c r="R620" s="1"/>
      <c r="S620" s="1" t="s">
        <v>65</v>
      </c>
      <c r="T620" s="1">
        <v>2</v>
      </c>
      <c r="U620" s="1"/>
    </row>
    <row r="621" spans="1:21">
      <c r="A621" s="1" t="s">
        <v>55</v>
      </c>
      <c r="B621" s="1"/>
      <c r="C621" s="1"/>
      <c r="D621" s="1">
        <f t="shared" si="27"/>
        <v>0</v>
      </c>
      <c r="E621" s="1" t="s">
        <v>3382</v>
      </c>
      <c r="F621" s="1" t="s">
        <v>12049</v>
      </c>
      <c r="G621" s="6" t="s">
        <v>12527</v>
      </c>
      <c r="H621" s="1" t="s">
        <v>464</v>
      </c>
      <c r="I621" s="1" t="s">
        <v>968</v>
      </c>
      <c r="J621" s="1" t="s">
        <v>1815</v>
      </c>
      <c r="K621" s="1" t="str">
        <f t="shared" si="28"/>
        <v>2008</v>
      </c>
      <c r="L621" s="1">
        <f t="shared" si="29"/>
        <v>24</v>
      </c>
      <c r="M621" s="1" t="s">
        <v>79</v>
      </c>
      <c r="N621" t="s">
        <v>53</v>
      </c>
      <c r="O621" s="1" t="s">
        <v>61</v>
      </c>
      <c r="P621" s="1"/>
      <c r="Q621" s="1"/>
      <c r="R621" s="1"/>
      <c r="S621" s="1" t="s">
        <v>92</v>
      </c>
      <c r="T621" s="1">
        <v>2</v>
      </c>
      <c r="U621" s="1"/>
    </row>
    <row r="622" spans="1:21">
      <c r="A622" s="1" t="s">
        <v>55</v>
      </c>
      <c r="B622" s="1" t="s">
        <v>54</v>
      </c>
      <c r="C622" s="1" t="s">
        <v>273</v>
      </c>
      <c r="D622" s="1">
        <f t="shared" si="27"/>
        <v>3</v>
      </c>
      <c r="E622" s="1" t="s">
        <v>3003</v>
      </c>
      <c r="F622" s="1" t="s">
        <v>12214</v>
      </c>
      <c r="G622" s="6" t="s">
        <v>12527</v>
      </c>
      <c r="H622" s="1" t="s">
        <v>344</v>
      </c>
      <c r="I622" s="1" t="s">
        <v>12212</v>
      </c>
      <c r="J622" s="1" t="s">
        <v>1815</v>
      </c>
      <c r="K622" s="1" t="str">
        <f t="shared" si="28"/>
        <v>2008</v>
      </c>
      <c r="L622" s="1">
        <f t="shared" si="29"/>
        <v>14</v>
      </c>
      <c r="M622" s="1" t="s">
        <v>79</v>
      </c>
      <c r="N622" t="s">
        <v>53</v>
      </c>
      <c r="O622" s="1" t="s">
        <v>61</v>
      </c>
      <c r="P622" s="1"/>
      <c r="Q622" s="1"/>
      <c r="R622" s="1"/>
      <c r="S622" s="1" t="s">
        <v>417</v>
      </c>
      <c r="T622" s="1">
        <v>2</v>
      </c>
      <c r="U622" s="1"/>
    </row>
    <row r="623" spans="1:21">
      <c r="A623" s="1" t="s">
        <v>55</v>
      </c>
      <c r="B623" s="1"/>
      <c r="C623" s="1"/>
      <c r="D623" s="1">
        <f t="shared" si="27"/>
        <v>0</v>
      </c>
      <c r="E623" s="1" t="s">
        <v>1811</v>
      </c>
      <c r="F623" s="1" t="s">
        <v>1810</v>
      </c>
      <c r="G623" s="6" t="s">
        <v>12527</v>
      </c>
      <c r="H623" s="1" t="s">
        <v>118</v>
      </c>
      <c r="I623" s="1" t="s">
        <v>1812</v>
      </c>
      <c r="J623" s="1" t="s">
        <v>1815</v>
      </c>
      <c r="K623" s="1" t="str">
        <f t="shared" si="28"/>
        <v>2008</v>
      </c>
      <c r="L623" s="1">
        <f t="shared" si="29"/>
        <v>15</v>
      </c>
      <c r="M623" s="1" t="s">
        <v>79</v>
      </c>
      <c r="O623" s="1" t="s">
        <v>102</v>
      </c>
      <c r="P623" s="1" t="s">
        <v>179</v>
      </c>
      <c r="Q623" s="1" t="s">
        <v>136</v>
      </c>
      <c r="R623" s="1" t="s">
        <v>1813</v>
      </c>
      <c r="S623" s="1" t="s">
        <v>1814</v>
      </c>
      <c r="T623" s="1">
        <v>2</v>
      </c>
      <c r="U623" s="1"/>
    </row>
    <row r="624" spans="1:21">
      <c r="A624" s="1" t="s">
        <v>53</v>
      </c>
      <c r="B624" s="1" t="s">
        <v>2099</v>
      </c>
      <c r="C624" s="1" t="s">
        <v>1381</v>
      </c>
      <c r="D624" s="1">
        <f t="shared" si="27"/>
        <v>6.1749999999999998</v>
      </c>
      <c r="E624" s="1" t="s">
        <v>2098</v>
      </c>
      <c r="F624" s="1" t="s">
        <v>2097</v>
      </c>
      <c r="G624" s="6" t="s">
        <v>12527</v>
      </c>
      <c r="H624" s="1" t="s">
        <v>78</v>
      </c>
      <c r="I624" s="1" t="s">
        <v>2090</v>
      </c>
      <c r="J624" s="1" t="s">
        <v>1815</v>
      </c>
      <c r="K624" s="1" t="str">
        <f t="shared" si="28"/>
        <v>2008</v>
      </c>
      <c r="L624" s="1">
        <f t="shared" si="29"/>
        <v>19</v>
      </c>
      <c r="M624" s="1" t="s">
        <v>79</v>
      </c>
      <c r="O624" s="1"/>
      <c r="P624" s="1"/>
      <c r="Q624" s="1"/>
      <c r="R624" s="1"/>
      <c r="S624" s="1" t="s">
        <v>417</v>
      </c>
      <c r="T624" s="1">
        <v>2</v>
      </c>
      <c r="U624" s="1" t="s">
        <v>55</v>
      </c>
    </row>
    <row r="625" spans="1:21">
      <c r="A625" s="1" t="s">
        <v>49</v>
      </c>
      <c r="B625" s="1"/>
      <c r="C625" s="1"/>
      <c r="D625" s="1">
        <f t="shared" si="27"/>
        <v>0</v>
      </c>
      <c r="E625" s="1" t="s">
        <v>2137</v>
      </c>
      <c r="F625" s="1" t="s">
        <v>2136</v>
      </c>
      <c r="G625" s="6" t="s">
        <v>12527</v>
      </c>
      <c r="H625" s="1" t="s">
        <v>263</v>
      </c>
      <c r="I625" s="1" t="s">
        <v>2138</v>
      </c>
      <c r="J625" s="1" t="s">
        <v>1815</v>
      </c>
      <c r="K625" s="1" t="str">
        <f t="shared" si="28"/>
        <v>2008</v>
      </c>
      <c r="L625" s="1">
        <f t="shared" si="29"/>
        <v>8</v>
      </c>
      <c r="M625" s="1" t="s">
        <v>79</v>
      </c>
      <c r="O625" s="1" t="s">
        <v>61</v>
      </c>
      <c r="P625" s="1"/>
      <c r="Q625" s="1"/>
      <c r="R625" s="1"/>
      <c r="S625" s="1" t="s">
        <v>65</v>
      </c>
      <c r="T625" s="1">
        <v>2</v>
      </c>
      <c r="U625" s="1"/>
    </row>
    <row r="626" spans="1:21">
      <c r="A626" s="1" t="s">
        <v>53</v>
      </c>
      <c r="B626" s="1" t="s">
        <v>2620</v>
      </c>
      <c r="C626" s="1" t="s">
        <v>273</v>
      </c>
      <c r="D626" s="1">
        <f t="shared" si="27"/>
        <v>2.5</v>
      </c>
      <c r="E626" s="1" t="s">
        <v>2619</v>
      </c>
      <c r="F626" s="1" t="s">
        <v>2618</v>
      </c>
      <c r="G626" s="6" t="s">
        <v>12527</v>
      </c>
      <c r="H626" s="1" t="s">
        <v>464</v>
      </c>
      <c r="I626" s="1" t="s">
        <v>2422</v>
      </c>
      <c r="J626" s="1" t="s">
        <v>2324</v>
      </c>
      <c r="K626" s="1" t="str">
        <f t="shared" si="28"/>
        <v>2008</v>
      </c>
      <c r="L626" s="1">
        <f t="shared" si="29"/>
        <v>21</v>
      </c>
      <c r="M626" s="1" t="s">
        <v>79</v>
      </c>
      <c r="O626" s="1" t="s">
        <v>61</v>
      </c>
      <c r="P626" s="1"/>
      <c r="Q626" s="1"/>
      <c r="R626" s="1"/>
      <c r="S626" s="1" t="s">
        <v>2558</v>
      </c>
      <c r="T626" s="1">
        <v>2</v>
      </c>
      <c r="U626" s="1" t="s">
        <v>55</v>
      </c>
    </row>
    <row r="627" spans="1:21">
      <c r="A627" s="1" t="s">
        <v>54</v>
      </c>
      <c r="B627" s="1" t="s">
        <v>71</v>
      </c>
      <c r="C627" s="1" t="s">
        <v>1381</v>
      </c>
      <c r="D627" s="1">
        <f t="shared" si="27"/>
        <v>6.65</v>
      </c>
      <c r="E627" s="1" t="s">
        <v>2700</v>
      </c>
      <c r="F627" s="1" t="s">
        <v>2699</v>
      </c>
      <c r="G627" s="6" t="s">
        <v>12527</v>
      </c>
      <c r="H627" s="1" t="s">
        <v>644</v>
      </c>
      <c r="I627" s="1" t="s">
        <v>2689</v>
      </c>
      <c r="J627" s="1" t="s">
        <v>1815</v>
      </c>
      <c r="K627" s="1" t="str">
        <f t="shared" si="28"/>
        <v>2008</v>
      </c>
      <c r="L627" s="1">
        <f t="shared" si="29"/>
        <v>25</v>
      </c>
      <c r="M627" s="1" t="s">
        <v>60</v>
      </c>
      <c r="O627" s="1" t="s">
        <v>61</v>
      </c>
      <c r="P627" s="1"/>
      <c r="Q627" s="1"/>
      <c r="R627" s="1"/>
      <c r="S627" s="1"/>
      <c r="T627" s="1">
        <v>2</v>
      </c>
      <c r="U627" s="1" t="s">
        <v>55</v>
      </c>
    </row>
    <row r="628" spans="1:21">
      <c r="A628" s="1" t="s">
        <v>115</v>
      </c>
      <c r="B628" s="1"/>
      <c r="C628" s="1"/>
      <c r="D628" s="1">
        <f t="shared" si="27"/>
        <v>0</v>
      </c>
      <c r="E628" s="1" t="s">
        <v>3082</v>
      </c>
      <c r="F628" s="1" t="s">
        <v>3081</v>
      </c>
      <c r="G628" s="6" t="s">
        <v>12527</v>
      </c>
      <c r="H628" s="1" t="s">
        <v>389</v>
      </c>
      <c r="I628" s="1" t="s">
        <v>3059</v>
      </c>
      <c r="J628" s="1" t="s">
        <v>1943</v>
      </c>
      <c r="K628" s="1" t="str">
        <f t="shared" si="28"/>
        <v>2008</v>
      </c>
      <c r="L628" s="1">
        <f t="shared" si="29"/>
        <v>51</v>
      </c>
      <c r="M628" s="1" t="s">
        <v>60</v>
      </c>
      <c r="O628" s="1" t="s">
        <v>61</v>
      </c>
      <c r="P628" s="1"/>
      <c r="Q628" s="1"/>
      <c r="R628" s="1"/>
      <c r="S628" s="1" t="s">
        <v>114</v>
      </c>
      <c r="T628" s="1">
        <v>1</v>
      </c>
      <c r="U628" s="1"/>
    </row>
    <row r="629" spans="1:21">
      <c r="A629" s="1" t="s">
        <v>53</v>
      </c>
      <c r="B629" s="1" t="s">
        <v>7202</v>
      </c>
      <c r="C629" s="1" t="s">
        <v>273</v>
      </c>
      <c r="D629" s="1">
        <f t="shared" si="27"/>
        <v>3.8</v>
      </c>
      <c r="E629" s="1" t="s">
        <v>2375</v>
      </c>
      <c r="F629" s="1" t="s">
        <v>7201</v>
      </c>
      <c r="G629" s="6" t="s">
        <v>12527</v>
      </c>
      <c r="H629" s="1" t="s">
        <v>282</v>
      </c>
      <c r="I629" s="1" t="s">
        <v>648</v>
      </c>
      <c r="J629" s="1" t="s">
        <v>7204</v>
      </c>
      <c r="K629" s="1" t="str">
        <f t="shared" si="28"/>
        <v>2008</v>
      </c>
      <c r="L629" s="1">
        <f t="shared" si="29"/>
        <v>36</v>
      </c>
      <c r="M629" s="1" t="s">
        <v>60</v>
      </c>
      <c r="O629" s="1" t="s">
        <v>7203</v>
      </c>
      <c r="P629" s="1"/>
      <c r="Q629" s="1"/>
      <c r="R629" s="1"/>
      <c r="S629" s="1" t="s">
        <v>1051</v>
      </c>
      <c r="T629" s="1">
        <v>1</v>
      </c>
      <c r="U629" s="1"/>
    </row>
    <row r="630" spans="1:21">
      <c r="A630" s="1" t="s">
        <v>54</v>
      </c>
      <c r="B630" s="1"/>
      <c r="C630" s="1" t="s">
        <v>273</v>
      </c>
      <c r="D630" s="1">
        <f t="shared" si="27"/>
        <v>0</v>
      </c>
      <c r="E630" s="1" t="s">
        <v>8841</v>
      </c>
      <c r="F630" s="1" t="s">
        <v>8842</v>
      </c>
      <c r="G630" s="6" t="s">
        <v>12527</v>
      </c>
      <c r="H630" s="1" t="s">
        <v>367</v>
      </c>
      <c r="I630" s="1" t="s">
        <v>652</v>
      </c>
      <c r="J630" s="1" t="s">
        <v>7734</v>
      </c>
      <c r="K630" s="1" t="str">
        <f t="shared" si="28"/>
        <v>2008</v>
      </c>
      <c r="L630" s="1">
        <f t="shared" si="29"/>
        <v>24</v>
      </c>
      <c r="M630" s="1" t="s">
        <v>60</v>
      </c>
      <c r="O630" s="1" t="s">
        <v>61</v>
      </c>
      <c r="P630" s="1"/>
      <c r="Q630" s="1"/>
      <c r="R630" s="1"/>
      <c r="S630" s="1" t="s">
        <v>1559</v>
      </c>
      <c r="T630" s="1">
        <v>2</v>
      </c>
      <c r="U630" s="1"/>
    </row>
    <row r="631" spans="1:21">
      <c r="A631" s="1" t="s">
        <v>53</v>
      </c>
      <c r="B631" s="1" t="s">
        <v>2095</v>
      </c>
      <c r="C631" s="1" t="s">
        <v>136</v>
      </c>
      <c r="D631" s="1">
        <f t="shared" si="27"/>
        <v>0.35</v>
      </c>
      <c r="E631" s="1" t="s">
        <v>10051</v>
      </c>
      <c r="F631" s="1" t="s">
        <v>10052</v>
      </c>
      <c r="G631" s="6" t="s">
        <v>12527</v>
      </c>
      <c r="H631" s="1" t="s">
        <v>134</v>
      </c>
      <c r="I631" s="1" t="s">
        <v>9733</v>
      </c>
      <c r="J631" s="1" t="s">
        <v>10054</v>
      </c>
      <c r="K631" s="1" t="str">
        <f t="shared" si="28"/>
        <v>2008</v>
      </c>
      <c r="L631" s="1">
        <f t="shared" si="29"/>
        <v>23</v>
      </c>
      <c r="M631" s="1" t="s">
        <v>79</v>
      </c>
      <c r="O631" s="1" t="s">
        <v>102</v>
      </c>
      <c r="P631" s="1"/>
      <c r="Q631" s="1"/>
      <c r="R631" s="1"/>
      <c r="S631" s="1" t="s">
        <v>10053</v>
      </c>
      <c r="T631" s="1">
        <v>2</v>
      </c>
      <c r="U631" s="1"/>
    </row>
    <row r="632" spans="1:21">
      <c r="A632" s="1" t="s">
        <v>50</v>
      </c>
      <c r="B632" s="1" t="s">
        <v>2711</v>
      </c>
      <c r="C632" s="1" t="s">
        <v>136</v>
      </c>
      <c r="D632" s="1">
        <f t="shared" si="27"/>
        <v>0.6</v>
      </c>
      <c r="E632" s="1" t="s">
        <v>10056</v>
      </c>
      <c r="F632" s="1" t="s">
        <v>10057</v>
      </c>
      <c r="G632" s="6" t="s">
        <v>12527</v>
      </c>
      <c r="H632" s="1" t="s">
        <v>58</v>
      </c>
      <c r="I632" s="1" t="s">
        <v>9733</v>
      </c>
      <c r="J632" s="1" t="s">
        <v>10054</v>
      </c>
      <c r="K632" s="1" t="str">
        <f t="shared" si="28"/>
        <v>2008</v>
      </c>
      <c r="L632" s="1">
        <f t="shared" si="29"/>
        <v>6</v>
      </c>
      <c r="M632" s="1" t="s">
        <v>79</v>
      </c>
      <c r="O632" s="1" t="s">
        <v>102</v>
      </c>
      <c r="P632" s="1"/>
      <c r="Q632" s="1"/>
      <c r="R632" s="1"/>
      <c r="S632" s="1" t="s">
        <v>65</v>
      </c>
      <c r="T632" s="1">
        <v>2</v>
      </c>
      <c r="U632" s="1"/>
    </row>
    <row r="633" spans="1:21">
      <c r="A633" s="1" t="s">
        <v>50</v>
      </c>
      <c r="B633" s="1"/>
      <c r="C633" s="1"/>
      <c r="D633" s="1">
        <f t="shared" si="27"/>
        <v>0</v>
      </c>
      <c r="E633" s="1" t="s">
        <v>4297</v>
      </c>
      <c r="F633" s="1" t="s">
        <v>4296</v>
      </c>
      <c r="G633" s="6" t="s">
        <v>12527</v>
      </c>
      <c r="H633" s="1" t="s">
        <v>217</v>
      </c>
      <c r="I633" s="1" t="s">
        <v>2257</v>
      </c>
      <c r="J633" s="1" t="s">
        <v>1072</v>
      </c>
      <c r="K633" s="1" t="str">
        <f t="shared" si="28"/>
        <v>2009</v>
      </c>
      <c r="L633" s="1">
        <f t="shared" si="29"/>
        <v>7</v>
      </c>
      <c r="M633" s="1" t="s">
        <v>79</v>
      </c>
      <c r="N633" t="s">
        <v>50</v>
      </c>
      <c r="O633" s="1" t="s">
        <v>61</v>
      </c>
      <c r="P633" s="1"/>
      <c r="Q633" s="1"/>
      <c r="R633" s="1"/>
      <c r="S633" s="1"/>
      <c r="T633" s="1">
        <v>2</v>
      </c>
      <c r="U633" s="1"/>
    </row>
    <row r="634" spans="1:21">
      <c r="A634" s="1" t="s">
        <v>54</v>
      </c>
      <c r="B634" s="1" t="s">
        <v>2620</v>
      </c>
      <c r="C634" s="1"/>
      <c r="D634" s="1">
        <f t="shared" si="27"/>
        <v>0</v>
      </c>
      <c r="E634" s="1" t="s">
        <v>4708</v>
      </c>
      <c r="F634" s="1" t="s">
        <v>4707</v>
      </c>
      <c r="G634" s="6" t="s">
        <v>12527</v>
      </c>
      <c r="H634" s="1" t="s">
        <v>180</v>
      </c>
      <c r="I634" s="1" t="s">
        <v>412</v>
      </c>
      <c r="J634" s="1" t="s">
        <v>4709</v>
      </c>
      <c r="K634" s="1" t="str">
        <f t="shared" si="28"/>
        <v>2009</v>
      </c>
      <c r="L634" s="1">
        <f t="shared" si="29"/>
        <v>56</v>
      </c>
      <c r="M634" s="1" t="s">
        <v>60</v>
      </c>
      <c r="N634" t="s">
        <v>50</v>
      </c>
      <c r="O634" s="1" t="s">
        <v>61</v>
      </c>
      <c r="P634" s="1"/>
      <c r="Q634" s="1"/>
      <c r="R634" s="1"/>
      <c r="S634" s="1" t="s">
        <v>354</v>
      </c>
      <c r="T634" s="1">
        <v>1</v>
      </c>
      <c r="U634" s="1"/>
    </row>
    <row r="635" spans="1:21">
      <c r="A635" s="1" t="s">
        <v>55</v>
      </c>
      <c r="B635" s="1" t="s">
        <v>2711</v>
      </c>
      <c r="C635" s="1" t="s">
        <v>273</v>
      </c>
      <c r="D635" s="1">
        <f t="shared" si="27"/>
        <v>1.2</v>
      </c>
      <c r="E635" s="1" t="s">
        <v>5320</v>
      </c>
      <c r="F635" s="1" t="s">
        <v>5319</v>
      </c>
      <c r="G635" s="6" t="s">
        <v>12527</v>
      </c>
      <c r="H635" s="1" t="s">
        <v>584</v>
      </c>
      <c r="I635" s="1" t="s">
        <v>5243</v>
      </c>
      <c r="J635" s="1" t="s">
        <v>5321</v>
      </c>
      <c r="K635" s="1" t="str">
        <f t="shared" si="28"/>
        <v>2009</v>
      </c>
      <c r="L635" s="1">
        <f t="shared" si="29"/>
        <v>30</v>
      </c>
      <c r="M635" s="1" t="s">
        <v>79</v>
      </c>
      <c r="N635" t="s">
        <v>50</v>
      </c>
      <c r="O635" s="1" t="s">
        <v>61</v>
      </c>
      <c r="P635" s="1"/>
      <c r="Q635" s="1"/>
      <c r="R635" s="1"/>
      <c r="S635" s="1" t="s">
        <v>1051</v>
      </c>
      <c r="T635" s="1">
        <v>1</v>
      </c>
      <c r="U635" s="1"/>
    </row>
    <row r="636" spans="1:21">
      <c r="A636" s="1" t="s">
        <v>55</v>
      </c>
      <c r="B636" s="1"/>
      <c r="C636" s="1"/>
      <c r="D636" s="1">
        <f t="shared" si="27"/>
        <v>0</v>
      </c>
      <c r="E636" s="1" t="s">
        <v>6233</v>
      </c>
      <c r="F636" s="1" t="s">
        <v>6235</v>
      </c>
      <c r="G636" s="6" t="s">
        <v>12527</v>
      </c>
      <c r="H636" s="1" t="s">
        <v>160</v>
      </c>
      <c r="I636" s="1" t="s">
        <v>6236</v>
      </c>
      <c r="J636" s="1" t="s">
        <v>1072</v>
      </c>
      <c r="K636" s="1" t="str">
        <f t="shared" si="28"/>
        <v>2009</v>
      </c>
      <c r="L636" s="1">
        <f t="shared" si="29"/>
        <v>52</v>
      </c>
      <c r="M636" s="1" t="s">
        <v>60</v>
      </c>
      <c r="N636" t="s">
        <v>50</v>
      </c>
      <c r="O636" s="1" t="s">
        <v>61</v>
      </c>
      <c r="P636" s="1"/>
      <c r="Q636" s="1"/>
      <c r="R636" s="1"/>
      <c r="S636" s="1" t="s">
        <v>114</v>
      </c>
      <c r="T636" s="1">
        <v>1</v>
      </c>
      <c r="U636" s="1"/>
    </row>
    <row r="637" spans="1:21">
      <c r="A637" s="1" t="s">
        <v>50</v>
      </c>
      <c r="B637" s="1" t="s">
        <v>54</v>
      </c>
      <c r="C637" s="1" t="s">
        <v>273</v>
      </c>
      <c r="D637" s="1">
        <f t="shared" si="27"/>
        <v>3</v>
      </c>
      <c r="E637" s="1" t="s">
        <v>4124</v>
      </c>
      <c r="F637" s="1" t="s">
        <v>3387</v>
      </c>
      <c r="G637" s="6" t="s">
        <v>12527</v>
      </c>
      <c r="H637" s="1" t="s">
        <v>530</v>
      </c>
      <c r="I637" s="1" t="s">
        <v>6422</v>
      </c>
      <c r="J637" s="1" t="s">
        <v>1072</v>
      </c>
      <c r="K637" s="1" t="str">
        <f t="shared" si="28"/>
        <v>2009</v>
      </c>
      <c r="L637" s="1">
        <f t="shared" si="29"/>
        <v>26</v>
      </c>
      <c r="M637" s="1" t="s">
        <v>60</v>
      </c>
      <c r="N637" t="s">
        <v>50</v>
      </c>
      <c r="O637" s="1" t="s">
        <v>61</v>
      </c>
      <c r="P637" s="1"/>
      <c r="Q637" s="1"/>
      <c r="R637" s="1"/>
      <c r="S637" s="1" t="s">
        <v>226</v>
      </c>
      <c r="T637" s="1">
        <v>2</v>
      </c>
      <c r="U637" s="1"/>
    </row>
    <row r="638" spans="1:21">
      <c r="A638" s="1" t="s">
        <v>55</v>
      </c>
      <c r="B638" s="1" t="s">
        <v>2095</v>
      </c>
      <c r="C638" s="1" t="s">
        <v>273</v>
      </c>
      <c r="D638" s="1">
        <f t="shared" si="27"/>
        <v>0.7</v>
      </c>
      <c r="E638" s="1" t="s">
        <v>6875</v>
      </c>
      <c r="F638" s="1" t="s">
        <v>6874</v>
      </c>
      <c r="G638" s="6" t="s">
        <v>12527</v>
      </c>
      <c r="H638" s="1" t="s">
        <v>678</v>
      </c>
      <c r="I638" s="1" t="s">
        <v>6848</v>
      </c>
      <c r="J638" s="1" t="s">
        <v>6876</v>
      </c>
      <c r="K638" s="1" t="str">
        <f t="shared" si="28"/>
        <v>2009</v>
      </c>
      <c r="L638" s="1">
        <f t="shared" si="29"/>
        <v>28</v>
      </c>
      <c r="M638" s="1" t="s">
        <v>79</v>
      </c>
      <c r="N638" t="s">
        <v>50</v>
      </c>
      <c r="O638" s="1" t="s">
        <v>61</v>
      </c>
      <c r="P638" s="1"/>
      <c r="Q638" s="1"/>
      <c r="R638" s="1"/>
      <c r="S638" s="1" t="s">
        <v>1986</v>
      </c>
      <c r="T638" s="1">
        <v>1</v>
      </c>
      <c r="U638" s="1" t="s">
        <v>55</v>
      </c>
    </row>
    <row r="639" spans="1:21">
      <c r="A639" s="1" t="s">
        <v>55</v>
      </c>
      <c r="B639" s="1" t="s">
        <v>50</v>
      </c>
      <c r="C639" s="1"/>
      <c r="D639" s="1">
        <f t="shared" si="27"/>
        <v>0</v>
      </c>
      <c r="E639" s="1" t="s">
        <v>7700</v>
      </c>
      <c r="F639" s="1" t="s">
        <v>7699</v>
      </c>
      <c r="G639" s="6" t="s">
        <v>12527</v>
      </c>
      <c r="H639" s="1" t="s">
        <v>247</v>
      </c>
      <c r="I639" s="1" t="s">
        <v>7694</v>
      </c>
      <c r="J639" s="1" t="s">
        <v>1072</v>
      </c>
      <c r="K639" s="1" t="str">
        <f t="shared" si="28"/>
        <v>2009</v>
      </c>
      <c r="L639" s="1">
        <f t="shared" si="29"/>
        <v>8</v>
      </c>
      <c r="M639" s="1" t="s">
        <v>79</v>
      </c>
      <c r="N639" t="s">
        <v>50</v>
      </c>
      <c r="O639" s="1" t="s">
        <v>61</v>
      </c>
      <c r="P639" s="1"/>
      <c r="Q639" s="1"/>
      <c r="R639" s="1"/>
      <c r="S639" s="1" t="s">
        <v>65</v>
      </c>
      <c r="T639" s="1">
        <v>2</v>
      </c>
      <c r="U639" s="1"/>
    </row>
    <row r="640" spans="1:21">
      <c r="A640" s="1" t="s">
        <v>50</v>
      </c>
      <c r="B640" s="1" t="s">
        <v>53</v>
      </c>
      <c r="C640" s="1" t="s">
        <v>273</v>
      </c>
      <c r="D640" s="1">
        <f t="shared" si="27"/>
        <v>2</v>
      </c>
      <c r="E640" s="1" t="s">
        <v>2213</v>
      </c>
      <c r="F640" s="1" t="s">
        <v>8878</v>
      </c>
      <c r="G640" s="6" t="s">
        <v>12527</v>
      </c>
      <c r="H640" s="1" t="s">
        <v>644</v>
      </c>
      <c r="I640" s="1" t="s">
        <v>8873</v>
      </c>
      <c r="J640" s="1" t="s">
        <v>8879</v>
      </c>
      <c r="K640" s="1" t="str">
        <f t="shared" si="28"/>
        <v>2009</v>
      </c>
      <c r="L640" s="1">
        <f t="shared" si="29"/>
        <v>30</v>
      </c>
      <c r="M640" s="1" t="s">
        <v>79</v>
      </c>
      <c r="N640" t="s">
        <v>50</v>
      </c>
      <c r="O640" s="1" t="s">
        <v>61</v>
      </c>
      <c r="P640" s="1"/>
      <c r="Q640" s="1"/>
      <c r="R640" s="1"/>
      <c r="S640" s="1" t="s">
        <v>3598</v>
      </c>
      <c r="T640" s="1">
        <v>1</v>
      </c>
      <c r="U640" s="1"/>
    </row>
    <row r="641" spans="1:21">
      <c r="A641" s="1" t="s">
        <v>49</v>
      </c>
      <c r="B641" s="1"/>
      <c r="C641" s="1"/>
      <c r="D641" s="1">
        <f t="shared" si="27"/>
        <v>0</v>
      </c>
      <c r="E641" s="1" t="s">
        <v>9106</v>
      </c>
      <c r="F641" s="1" t="s">
        <v>9107</v>
      </c>
      <c r="G641" s="6" t="s">
        <v>12527</v>
      </c>
      <c r="H641" s="1" t="s">
        <v>263</v>
      </c>
      <c r="I641" s="1" t="s">
        <v>9109</v>
      </c>
      <c r="J641" s="1" t="s">
        <v>9110</v>
      </c>
      <c r="K641" s="1" t="str">
        <f t="shared" si="28"/>
        <v>2009</v>
      </c>
      <c r="L641" s="1">
        <f t="shared" si="29"/>
        <v>15</v>
      </c>
      <c r="M641" s="1" t="s">
        <v>60</v>
      </c>
      <c r="N641" t="s">
        <v>50</v>
      </c>
      <c r="O641" s="1" t="s">
        <v>102</v>
      </c>
      <c r="P641" s="1"/>
      <c r="Q641" s="1"/>
      <c r="R641" s="1"/>
      <c r="S641" s="1" t="s">
        <v>65</v>
      </c>
      <c r="T641" s="1">
        <v>2</v>
      </c>
      <c r="U641" s="1"/>
    </row>
    <row r="642" spans="1:21">
      <c r="A642" s="1" t="s">
        <v>53</v>
      </c>
      <c r="B642" s="1" t="s">
        <v>2620</v>
      </c>
      <c r="C642" s="1" t="s">
        <v>273</v>
      </c>
      <c r="D642" s="1">
        <f t="shared" ref="D642:D705" si="30">B642*C642/100</f>
        <v>2.5</v>
      </c>
      <c r="E642" s="1" t="s">
        <v>9193</v>
      </c>
      <c r="F642" s="1" t="s">
        <v>9191</v>
      </c>
      <c r="G642" s="6" t="s">
        <v>12527</v>
      </c>
      <c r="H642" s="1" t="s">
        <v>324</v>
      </c>
      <c r="I642" s="1" t="s">
        <v>9194</v>
      </c>
      <c r="J642" s="1" t="s">
        <v>9195</v>
      </c>
      <c r="K642" s="1" t="str">
        <f t="shared" ref="K642:K705" si="31">TEXT(J642,"YYYY")</f>
        <v>2009</v>
      </c>
      <c r="L642" s="1">
        <f t="shared" ref="L642:L705" si="32">H642-(TEXT(I642,"YYYY")-TEXT(J642,"YYYY"))</f>
        <v>10</v>
      </c>
      <c r="M642" s="1" t="s">
        <v>60</v>
      </c>
      <c r="N642" t="s">
        <v>50</v>
      </c>
      <c r="O642" s="1" t="s">
        <v>61</v>
      </c>
      <c r="P642" s="1"/>
      <c r="Q642" s="1"/>
      <c r="R642" s="1"/>
      <c r="S642" s="1" t="s">
        <v>65</v>
      </c>
      <c r="T642" s="1">
        <v>2</v>
      </c>
      <c r="U642" s="1"/>
    </row>
    <row r="643" spans="1:21">
      <c r="A643" s="1" t="s">
        <v>53</v>
      </c>
      <c r="B643" s="1" t="s">
        <v>472</v>
      </c>
      <c r="C643" s="1" t="s">
        <v>219</v>
      </c>
      <c r="D643" s="1">
        <f t="shared" si="30"/>
        <v>0.3</v>
      </c>
      <c r="E643" s="1" t="s">
        <v>9253</v>
      </c>
      <c r="F643" s="1" t="s">
        <v>9252</v>
      </c>
      <c r="G643" s="6" t="s">
        <v>12527</v>
      </c>
      <c r="H643" s="1" t="s">
        <v>583</v>
      </c>
      <c r="I643" s="1" t="s">
        <v>8304</v>
      </c>
      <c r="J643" s="1" t="s">
        <v>1072</v>
      </c>
      <c r="K643" s="1" t="str">
        <f t="shared" si="31"/>
        <v>2009</v>
      </c>
      <c r="L643" s="1">
        <f t="shared" si="32"/>
        <v>18</v>
      </c>
      <c r="M643" s="1" t="s">
        <v>60</v>
      </c>
      <c r="N643" t="s">
        <v>50</v>
      </c>
      <c r="O643" s="1" t="s">
        <v>61</v>
      </c>
      <c r="P643" s="1"/>
      <c r="Q643" s="1"/>
      <c r="R643" s="1"/>
      <c r="S643" s="1" t="s">
        <v>65</v>
      </c>
      <c r="T643" s="1">
        <v>2</v>
      </c>
      <c r="U643" s="1"/>
    </row>
    <row r="644" spans="1:21">
      <c r="A644" s="1" t="s">
        <v>54</v>
      </c>
      <c r="B644" s="1" t="s">
        <v>116</v>
      </c>
      <c r="C644" s="1" t="s">
        <v>273</v>
      </c>
      <c r="D644" s="1">
        <f t="shared" si="30"/>
        <v>5</v>
      </c>
      <c r="E644" s="1" t="s">
        <v>1786</v>
      </c>
      <c r="F644" s="1" t="s">
        <v>11126</v>
      </c>
      <c r="G644" s="6" t="s">
        <v>12527</v>
      </c>
      <c r="H644" s="1" t="s">
        <v>282</v>
      </c>
      <c r="I644" s="1" t="s">
        <v>7293</v>
      </c>
      <c r="J644" s="1" t="s">
        <v>11127</v>
      </c>
      <c r="K644" s="1" t="str">
        <f t="shared" si="31"/>
        <v>2009</v>
      </c>
      <c r="L644" s="1">
        <f t="shared" si="32"/>
        <v>38</v>
      </c>
      <c r="M644" s="1" t="s">
        <v>79</v>
      </c>
      <c r="N644" t="s">
        <v>50</v>
      </c>
      <c r="O644" s="1" t="s">
        <v>61</v>
      </c>
      <c r="P644" s="1"/>
      <c r="Q644" s="1"/>
      <c r="R644" s="1"/>
      <c r="S644" s="1" t="s">
        <v>114</v>
      </c>
      <c r="T644" s="1">
        <v>1</v>
      </c>
      <c r="U644" s="1"/>
    </row>
    <row r="645" spans="1:21">
      <c r="A645" s="1" t="s">
        <v>50</v>
      </c>
      <c r="B645" s="1" t="s">
        <v>50</v>
      </c>
      <c r="C645" s="1" t="s">
        <v>500</v>
      </c>
      <c r="D645" s="1">
        <f t="shared" si="30"/>
        <v>0.8</v>
      </c>
      <c r="E645" s="1" t="s">
        <v>2062</v>
      </c>
      <c r="F645" s="1" t="s">
        <v>11346</v>
      </c>
      <c r="G645" s="6" t="s">
        <v>12527</v>
      </c>
      <c r="H645" s="1" t="s">
        <v>344</v>
      </c>
      <c r="I645" s="1" t="s">
        <v>8505</v>
      </c>
      <c r="J645" s="1" t="s">
        <v>11347</v>
      </c>
      <c r="K645" s="1" t="str">
        <f t="shared" si="31"/>
        <v>2009</v>
      </c>
      <c r="L645" s="1">
        <f t="shared" si="32"/>
        <v>16</v>
      </c>
      <c r="M645" s="1" t="s">
        <v>79</v>
      </c>
      <c r="N645" t="s">
        <v>50</v>
      </c>
      <c r="O645" s="1" t="s">
        <v>61</v>
      </c>
      <c r="P645" s="1"/>
      <c r="Q645" s="1"/>
      <c r="R645" s="1"/>
      <c r="S645" s="1" t="s">
        <v>65</v>
      </c>
      <c r="T645" s="1">
        <v>1</v>
      </c>
      <c r="U645" s="1"/>
    </row>
    <row r="646" spans="1:21">
      <c r="A646" s="1" t="s">
        <v>55</v>
      </c>
      <c r="B646" s="1" t="s">
        <v>99</v>
      </c>
      <c r="C646" s="1" t="s">
        <v>273</v>
      </c>
      <c r="D646" s="1">
        <f t="shared" si="30"/>
        <v>6</v>
      </c>
      <c r="E646" s="1" t="s">
        <v>4278</v>
      </c>
      <c r="F646" s="1" t="s">
        <v>3402</v>
      </c>
      <c r="G646" s="6" t="s">
        <v>12527</v>
      </c>
      <c r="H646" s="1" t="s">
        <v>78</v>
      </c>
      <c r="I646" s="1" t="s">
        <v>3497</v>
      </c>
      <c r="J646" s="1" t="s">
        <v>11716</v>
      </c>
      <c r="K646" s="1" t="str">
        <f t="shared" si="31"/>
        <v>2009</v>
      </c>
      <c r="L646" s="1">
        <f t="shared" si="32"/>
        <v>22</v>
      </c>
      <c r="M646" s="1" t="s">
        <v>79</v>
      </c>
      <c r="N646" t="s">
        <v>50</v>
      </c>
      <c r="O646" s="1" t="s">
        <v>61</v>
      </c>
      <c r="P646" s="1"/>
      <c r="Q646" s="1"/>
      <c r="R646" s="1"/>
      <c r="S646" s="1" t="s">
        <v>11715</v>
      </c>
      <c r="T646" s="1">
        <v>1</v>
      </c>
      <c r="U646" s="1"/>
    </row>
    <row r="647" spans="1:21">
      <c r="A647" s="1" t="s">
        <v>55</v>
      </c>
      <c r="B647" s="1" t="s">
        <v>116</v>
      </c>
      <c r="C647" s="1" t="s">
        <v>273</v>
      </c>
      <c r="D647" s="1">
        <f t="shared" si="30"/>
        <v>5</v>
      </c>
      <c r="E647" s="1" t="s">
        <v>2735</v>
      </c>
      <c r="F647" s="1" t="s">
        <v>11802</v>
      </c>
      <c r="G647" s="6" t="s">
        <v>12527</v>
      </c>
      <c r="H647" s="1" t="s">
        <v>1033</v>
      </c>
      <c r="I647" s="1" t="s">
        <v>11800</v>
      </c>
      <c r="J647" s="1" t="s">
        <v>11803</v>
      </c>
      <c r="K647" s="1" t="str">
        <f t="shared" si="31"/>
        <v>2009</v>
      </c>
      <c r="L647" s="1">
        <f t="shared" si="32"/>
        <v>67</v>
      </c>
      <c r="M647" s="1" t="s">
        <v>60</v>
      </c>
      <c r="N647" t="s">
        <v>50</v>
      </c>
      <c r="O647" s="1" t="s">
        <v>61</v>
      </c>
      <c r="P647" s="1"/>
      <c r="Q647" s="1"/>
      <c r="R647" s="1"/>
      <c r="S647" s="1" t="s">
        <v>3261</v>
      </c>
      <c r="T647" s="1">
        <v>1</v>
      </c>
      <c r="U647" s="1"/>
    </row>
    <row r="648" spans="1:21">
      <c r="A648" s="1" t="s">
        <v>50</v>
      </c>
      <c r="B648" s="1"/>
      <c r="C648" s="1"/>
      <c r="D648" s="1">
        <f t="shared" si="30"/>
        <v>0</v>
      </c>
      <c r="E648" s="1" t="s">
        <v>3329</v>
      </c>
      <c r="F648" s="1" t="s">
        <v>11944</v>
      </c>
      <c r="G648" s="6" t="s">
        <v>12527</v>
      </c>
      <c r="H648" s="1" t="s">
        <v>130</v>
      </c>
      <c r="I648" s="1" t="s">
        <v>1685</v>
      </c>
      <c r="J648" s="1" t="s">
        <v>4709</v>
      </c>
      <c r="K648" s="1" t="str">
        <f t="shared" si="31"/>
        <v>2009</v>
      </c>
      <c r="L648" s="1">
        <f t="shared" si="32"/>
        <v>6</v>
      </c>
      <c r="M648" s="1" t="s">
        <v>79</v>
      </c>
      <c r="N648" t="s">
        <v>50</v>
      </c>
      <c r="O648" s="1" t="s">
        <v>61</v>
      </c>
      <c r="P648" s="1"/>
      <c r="Q648" s="1"/>
      <c r="R648" s="1"/>
      <c r="S648" s="1" t="s">
        <v>65</v>
      </c>
      <c r="T648" s="1">
        <v>1</v>
      </c>
      <c r="U648" s="1"/>
    </row>
    <row r="649" spans="1:21">
      <c r="A649" s="1" t="s">
        <v>55</v>
      </c>
      <c r="B649" s="1"/>
      <c r="C649" s="1"/>
      <c r="D649" s="1">
        <f t="shared" si="30"/>
        <v>0</v>
      </c>
      <c r="E649" s="1" t="s">
        <v>511</v>
      </c>
      <c r="F649" s="1" t="s">
        <v>560</v>
      </c>
      <c r="G649" s="6" t="s">
        <v>12525</v>
      </c>
      <c r="H649" s="1" t="s">
        <v>310</v>
      </c>
      <c r="I649" s="1" t="s">
        <v>562</v>
      </c>
      <c r="J649" s="1" t="s">
        <v>564</v>
      </c>
      <c r="K649" s="1" t="str">
        <f t="shared" si="31"/>
        <v>2009</v>
      </c>
      <c r="L649" s="1">
        <f t="shared" si="32"/>
        <v>39</v>
      </c>
      <c r="M649" s="1" t="s">
        <v>60</v>
      </c>
      <c r="N649" t="s">
        <v>53</v>
      </c>
      <c r="O649" s="1" t="s">
        <v>61</v>
      </c>
      <c r="P649" s="1" t="s">
        <v>179</v>
      </c>
      <c r="Q649" s="1" t="s">
        <v>389</v>
      </c>
      <c r="R649" s="1" t="s">
        <v>563</v>
      </c>
      <c r="S649" s="1" t="s">
        <v>92</v>
      </c>
      <c r="T649" s="1">
        <v>1</v>
      </c>
      <c r="U649" s="1" t="s">
        <v>53</v>
      </c>
    </row>
    <row r="650" spans="1:21">
      <c r="A650" s="1" t="s">
        <v>54</v>
      </c>
      <c r="B650" s="1"/>
      <c r="C650" s="1"/>
      <c r="D650" s="1">
        <f t="shared" si="30"/>
        <v>0</v>
      </c>
      <c r="E650" s="1" t="s">
        <v>754</v>
      </c>
      <c r="F650" s="1" t="s">
        <v>753</v>
      </c>
      <c r="G650" s="6" t="s">
        <v>12527</v>
      </c>
      <c r="H650" s="1" t="s">
        <v>310</v>
      </c>
      <c r="I650" s="1" t="s">
        <v>755</v>
      </c>
      <c r="J650" s="1" t="s">
        <v>756</v>
      </c>
      <c r="K650" s="1" t="str">
        <f t="shared" si="31"/>
        <v>2009</v>
      </c>
      <c r="L650" s="1">
        <f t="shared" si="32"/>
        <v>37</v>
      </c>
      <c r="M650" s="1" t="s">
        <v>60</v>
      </c>
      <c r="N650" t="s">
        <v>53</v>
      </c>
      <c r="O650" s="1" t="s">
        <v>61</v>
      </c>
      <c r="P650" s="1" t="s">
        <v>232</v>
      </c>
      <c r="Q650" s="1" t="s">
        <v>160</v>
      </c>
      <c r="R650" s="1" t="s">
        <v>404</v>
      </c>
      <c r="S650" s="1" t="s">
        <v>105</v>
      </c>
      <c r="T650" s="1">
        <v>1</v>
      </c>
      <c r="U650" s="1" t="s">
        <v>50</v>
      </c>
    </row>
    <row r="651" spans="1:21">
      <c r="A651" s="1" t="s">
        <v>55</v>
      </c>
      <c r="B651" s="1"/>
      <c r="C651" s="1"/>
      <c r="D651" s="1">
        <f t="shared" si="30"/>
        <v>0</v>
      </c>
      <c r="E651" s="1" t="s">
        <v>847</v>
      </c>
      <c r="F651" s="1" t="s">
        <v>846</v>
      </c>
      <c r="G651" s="6" t="s">
        <v>12527</v>
      </c>
      <c r="H651" s="1" t="s">
        <v>240</v>
      </c>
      <c r="I651" s="1" t="s">
        <v>835</v>
      </c>
      <c r="J651" s="1" t="s">
        <v>849</v>
      </c>
      <c r="K651" s="1" t="str">
        <f t="shared" si="31"/>
        <v>2009</v>
      </c>
      <c r="L651" s="1">
        <f t="shared" si="32"/>
        <v>44</v>
      </c>
      <c r="M651" s="1" t="s">
        <v>60</v>
      </c>
      <c r="N651" t="s">
        <v>53</v>
      </c>
      <c r="O651" s="1" t="s">
        <v>61</v>
      </c>
      <c r="P651" s="1" t="s">
        <v>119</v>
      </c>
      <c r="Q651" s="1" t="s">
        <v>515</v>
      </c>
      <c r="R651" s="1" t="s">
        <v>848</v>
      </c>
      <c r="S651" s="1" t="s">
        <v>114</v>
      </c>
      <c r="T651" s="1">
        <v>2</v>
      </c>
      <c r="U651" s="1"/>
    </row>
    <row r="652" spans="1:21">
      <c r="A652" s="1" t="s">
        <v>50</v>
      </c>
      <c r="B652" s="1"/>
      <c r="C652" s="1"/>
      <c r="D652" s="1">
        <f t="shared" si="30"/>
        <v>0</v>
      </c>
      <c r="E652" s="1" t="s">
        <v>1069</v>
      </c>
      <c r="F652" s="1" t="s">
        <v>1068</v>
      </c>
      <c r="G652" s="6" t="s">
        <v>12527</v>
      </c>
      <c r="H652" s="1" t="s">
        <v>136</v>
      </c>
      <c r="I652" s="1" t="s">
        <v>1056</v>
      </c>
      <c r="J652" s="1" t="s">
        <v>1072</v>
      </c>
      <c r="K652" s="1" t="str">
        <f t="shared" si="31"/>
        <v>2009</v>
      </c>
      <c r="L652" s="1">
        <f t="shared" si="32"/>
        <v>40</v>
      </c>
      <c r="M652" s="1" t="s">
        <v>79</v>
      </c>
      <c r="N652" t="s">
        <v>53</v>
      </c>
      <c r="O652" s="1" t="s">
        <v>61</v>
      </c>
      <c r="P652" s="1" t="s">
        <v>840</v>
      </c>
      <c r="Q652" s="1" t="s">
        <v>1070</v>
      </c>
      <c r="R652" s="1" t="s">
        <v>1071</v>
      </c>
      <c r="S652" s="1" t="s">
        <v>105</v>
      </c>
      <c r="T652" s="1">
        <v>1</v>
      </c>
      <c r="U652" s="1" t="s">
        <v>53</v>
      </c>
    </row>
    <row r="653" spans="1:21">
      <c r="A653" s="1" t="s">
        <v>49</v>
      </c>
      <c r="B653" s="1"/>
      <c r="C653" s="1"/>
      <c r="D653" s="1">
        <f t="shared" si="30"/>
        <v>0</v>
      </c>
      <c r="E653" s="1" t="s">
        <v>1208</v>
      </c>
      <c r="F653" s="1" t="s">
        <v>1207</v>
      </c>
      <c r="G653" s="6" t="s">
        <v>12527</v>
      </c>
      <c r="H653" s="1" t="s">
        <v>177</v>
      </c>
      <c r="I653" s="1" t="s">
        <v>1192</v>
      </c>
      <c r="J653" s="1" t="s">
        <v>1072</v>
      </c>
      <c r="K653" s="1" t="str">
        <f t="shared" si="31"/>
        <v>2009</v>
      </c>
      <c r="L653" s="1">
        <f t="shared" si="32"/>
        <v>13</v>
      </c>
      <c r="M653" s="1" t="s">
        <v>60</v>
      </c>
      <c r="N653" t="s">
        <v>53</v>
      </c>
      <c r="O653" s="1" t="s">
        <v>61</v>
      </c>
      <c r="P653" s="1" t="s">
        <v>449</v>
      </c>
      <c r="Q653" s="1" t="s">
        <v>189</v>
      </c>
      <c r="R653" s="1" t="s">
        <v>1038</v>
      </c>
      <c r="S653" s="1" t="s">
        <v>114</v>
      </c>
      <c r="T653" s="1">
        <v>1</v>
      </c>
      <c r="U653" s="1"/>
    </row>
    <row r="654" spans="1:21">
      <c r="A654" s="1" t="s">
        <v>55</v>
      </c>
      <c r="B654" s="1"/>
      <c r="C654" s="1"/>
      <c r="D654" s="1">
        <f t="shared" si="30"/>
        <v>0</v>
      </c>
      <c r="E654" s="1" t="s">
        <v>1215</v>
      </c>
      <c r="F654" s="1" t="s">
        <v>1213</v>
      </c>
      <c r="G654" s="6" t="s">
        <v>12527</v>
      </c>
      <c r="H654" s="1" t="s">
        <v>177</v>
      </c>
      <c r="I654" s="1" t="s">
        <v>1214</v>
      </c>
      <c r="J654" s="1" t="s">
        <v>1072</v>
      </c>
      <c r="K654" s="1" t="str">
        <f t="shared" si="31"/>
        <v>2009</v>
      </c>
      <c r="L654" s="1">
        <f t="shared" si="32"/>
        <v>13</v>
      </c>
      <c r="M654" s="1" t="s">
        <v>79</v>
      </c>
      <c r="N654" t="s">
        <v>53</v>
      </c>
      <c r="O654" s="1" t="s">
        <v>102</v>
      </c>
      <c r="P654" s="1" t="s">
        <v>1216</v>
      </c>
      <c r="Q654" s="1" t="s">
        <v>515</v>
      </c>
      <c r="R654" s="1" t="s">
        <v>1217</v>
      </c>
      <c r="S654" s="1" t="s">
        <v>114</v>
      </c>
      <c r="T654" s="1">
        <v>2</v>
      </c>
      <c r="U654" s="1" t="s">
        <v>53</v>
      </c>
    </row>
    <row r="655" spans="1:21">
      <c r="A655" s="1" t="s">
        <v>54</v>
      </c>
      <c r="B655" s="1"/>
      <c r="C655" s="1"/>
      <c r="D655" s="1">
        <f t="shared" si="30"/>
        <v>0</v>
      </c>
      <c r="E655" s="1" t="s">
        <v>1437</v>
      </c>
      <c r="F655" s="1" t="s">
        <v>1436</v>
      </c>
      <c r="G655" s="6" t="s">
        <v>12527</v>
      </c>
      <c r="H655" s="1" t="s">
        <v>644</v>
      </c>
      <c r="I655" s="1" t="s">
        <v>1427</v>
      </c>
      <c r="J655" s="1" t="s">
        <v>1072</v>
      </c>
      <c r="K655" s="1" t="str">
        <f t="shared" si="31"/>
        <v>2009</v>
      </c>
      <c r="L655" s="1">
        <f t="shared" si="32"/>
        <v>25</v>
      </c>
      <c r="M655" s="1" t="s">
        <v>60</v>
      </c>
      <c r="N655" t="s">
        <v>53</v>
      </c>
      <c r="O655" s="1" t="s">
        <v>61</v>
      </c>
      <c r="P655" s="1" t="s">
        <v>255</v>
      </c>
      <c r="Q655" s="1" t="s">
        <v>310</v>
      </c>
      <c r="R655" s="1" t="s">
        <v>536</v>
      </c>
      <c r="S655" s="1" t="s">
        <v>114</v>
      </c>
      <c r="T655" s="1">
        <v>1</v>
      </c>
      <c r="U655" s="1" t="s">
        <v>53</v>
      </c>
    </row>
    <row r="656" spans="1:21">
      <c r="A656" s="1" t="s">
        <v>49</v>
      </c>
      <c r="B656" s="1"/>
      <c r="C656" s="1"/>
      <c r="D656" s="1">
        <f t="shared" si="30"/>
        <v>0</v>
      </c>
      <c r="E656" s="1" t="s">
        <v>1750</v>
      </c>
      <c r="F656" s="1" t="s">
        <v>1749</v>
      </c>
      <c r="G656" s="6" t="s">
        <v>12527</v>
      </c>
      <c r="H656" s="1" t="s">
        <v>118</v>
      </c>
      <c r="I656" s="1" t="s">
        <v>1745</v>
      </c>
      <c r="J656" s="1" t="s">
        <v>849</v>
      </c>
      <c r="K656" s="1" t="str">
        <f t="shared" si="31"/>
        <v>2009</v>
      </c>
      <c r="L656" s="1">
        <f t="shared" si="32"/>
        <v>15</v>
      </c>
      <c r="M656" s="1" t="s">
        <v>79</v>
      </c>
      <c r="N656" t="s">
        <v>53</v>
      </c>
      <c r="O656" s="1" t="s">
        <v>61</v>
      </c>
      <c r="P656" s="1" t="s">
        <v>890</v>
      </c>
      <c r="Q656" s="1" t="s">
        <v>1101</v>
      </c>
      <c r="R656" s="1" t="s">
        <v>1751</v>
      </c>
      <c r="S656" s="1" t="s">
        <v>114</v>
      </c>
      <c r="T656" s="1">
        <v>1</v>
      </c>
      <c r="U656" s="1"/>
    </row>
    <row r="657" spans="1:21">
      <c r="A657" s="1" t="s">
        <v>54</v>
      </c>
      <c r="B657" s="1"/>
      <c r="C657" s="1"/>
      <c r="D657" s="1">
        <f t="shared" si="30"/>
        <v>0</v>
      </c>
      <c r="E657" s="1" t="s">
        <v>1773</v>
      </c>
      <c r="F657" s="1" t="s">
        <v>1771</v>
      </c>
      <c r="G657" s="6" t="s">
        <v>12527</v>
      </c>
      <c r="H657" s="1" t="s">
        <v>448</v>
      </c>
      <c r="I657" s="1" t="s">
        <v>1774</v>
      </c>
      <c r="J657" s="1" t="s">
        <v>1775</v>
      </c>
      <c r="K657" s="1" t="str">
        <f t="shared" si="31"/>
        <v>2009</v>
      </c>
      <c r="L657" s="1">
        <f t="shared" si="32"/>
        <v>23</v>
      </c>
      <c r="M657" s="1" t="s">
        <v>60</v>
      </c>
      <c r="N657" t="s">
        <v>53</v>
      </c>
      <c r="O657" s="1" t="s">
        <v>61</v>
      </c>
      <c r="P657" s="1"/>
      <c r="Q657" s="1"/>
      <c r="R657" s="1"/>
      <c r="S657" s="1"/>
      <c r="T657" s="1">
        <v>1</v>
      </c>
      <c r="U657" s="1"/>
    </row>
    <row r="658" spans="1:21">
      <c r="A658" s="1" t="s">
        <v>49</v>
      </c>
      <c r="B658" s="1"/>
      <c r="C658" s="1"/>
      <c r="D658" s="1">
        <f t="shared" si="30"/>
        <v>0</v>
      </c>
      <c r="E658" s="1" t="s">
        <v>2316</v>
      </c>
      <c r="F658" s="1" t="s">
        <v>2315</v>
      </c>
      <c r="G658" s="6" t="s">
        <v>12527</v>
      </c>
      <c r="H658" s="1" t="s">
        <v>479</v>
      </c>
      <c r="I658" s="1" t="s">
        <v>1316</v>
      </c>
      <c r="J658" s="1" t="s">
        <v>1775</v>
      </c>
      <c r="K658" s="1" t="str">
        <f t="shared" si="31"/>
        <v>2009</v>
      </c>
      <c r="L658" s="1">
        <f t="shared" si="32"/>
        <v>9</v>
      </c>
      <c r="M658" s="1" t="s">
        <v>60</v>
      </c>
      <c r="N658" t="s">
        <v>53</v>
      </c>
      <c r="O658" s="1"/>
      <c r="P658" s="1"/>
      <c r="Q658" s="1"/>
      <c r="R658" s="1"/>
      <c r="S658" s="1" t="s">
        <v>65</v>
      </c>
      <c r="T658" s="1">
        <v>1</v>
      </c>
      <c r="U658" s="1"/>
    </row>
    <row r="659" spans="1:21">
      <c r="A659" s="1" t="s">
        <v>55</v>
      </c>
      <c r="B659" s="1"/>
      <c r="C659" s="1"/>
      <c r="D659" s="1">
        <f t="shared" si="30"/>
        <v>0</v>
      </c>
      <c r="E659" s="1" t="s">
        <v>3021</v>
      </c>
      <c r="F659" s="1" t="s">
        <v>3020</v>
      </c>
      <c r="G659" s="6" t="s">
        <v>12527</v>
      </c>
      <c r="H659" s="1" t="s">
        <v>233</v>
      </c>
      <c r="I659" s="1" t="s">
        <v>696</v>
      </c>
      <c r="J659" s="1" t="s">
        <v>3022</v>
      </c>
      <c r="K659" s="1" t="str">
        <f t="shared" si="31"/>
        <v>2009</v>
      </c>
      <c r="L659" s="1">
        <f t="shared" si="32"/>
        <v>40</v>
      </c>
      <c r="M659" s="1" t="s">
        <v>79</v>
      </c>
      <c r="N659" t="s">
        <v>53</v>
      </c>
      <c r="O659" s="1" t="s">
        <v>61</v>
      </c>
      <c r="P659" s="1"/>
      <c r="Q659" s="1"/>
      <c r="R659" s="1"/>
      <c r="S659" s="1"/>
      <c r="T659" s="1">
        <v>1</v>
      </c>
      <c r="U659" s="1" t="s">
        <v>55</v>
      </c>
    </row>
    <row r="660" spans="1:21">
      <c r="A660" s="1" t="s">
        <v>49</v>
      </c>
      <c r="B660" s="1"/>
      <c r="C660" s="1"/>
      <c r="D660" s="1">
        <f t="shared" si="30"/>
        <v>0</v>
      </c>
      <c r="E660" s="1" t="s">
        <v>3728</v>
      </c>
      <c r="F660" s="1" t="s">
        <v>3727</v>
      </c>
      <c r="G660" s="6" t="s">
        <v>12527</v>
      </c>
      <c r="H660" s="1" t="s">
        <v>189</v>
      </c>
      <c r="I660" s="1" t="s">
        <v>3729</v>
      </c>
      <c r="J660" s="1" t="s">
        <v>1072</v>
      </c>
      <c r="K660" s="1" t="str">
        <f t="shared" si="31"/>
        <v>2009</v>
      </c>
      <c r="L660" s="1">
        <f t="shared" si="32"/>
        <v>38</v>
      </c>
      <c r="M660" s="1" t="s">
        <v>79</v>
      </c>
      <c r="N660" t="s">
        <v>53</v>
      </c>
      <c r="O660" s="1" t="s">
        <v>102</v>
      </c>
      <c r="P660" s="1" t="s">
        <v>255</v>
      </c>
      <c r="Q660" s="1" t="s">
        <v>1061</v>
      </c>
      <c r="R660" s="1"/>
      <c r="S660" s="1" t="s">
        <v>114</v>
      </c>
      <c r="T660" s="1">
        <v>2</v>
      </c>
      <c r="U660" s="1"/>
    </row>
    <row r="661" spans="1:21">
      <c r="A661" s="1" t="s">
        <v>50</v>
      </c>
      <c r="B661" s="1"/>
      <c r="C661" s="1"/>
      <c r="D661" s="1">
        <f t="shared" si="30"/>
        <v>0</v>
      </c>
      <c r="E661" s="1" t="s">
        <v>3771</v>
      </c>
      <c r="F661" s="1" t="s">
        <v>3770</v>
      </c>
      <c r="G661" s="6" t="s">
        <v>12527</v>
      </c>
      <c r="H661" s="1" t="s">
        <v>63</v>
      </c>
      <c r="I661" s="1" t="s">
        <v>851</v>
      </c>
      <c r="J661" s="1" t="s">
        <v>3772</v>
      </c>
      <c r="K661" s="1" t="str">
        <f t="shared" si="31"/>
        <v>2009</v>
      </c>
      <c r="L661" s="1">
        <f t="shared" si="32"/>
        <v>20</v>
      </c>
      <c r="M661" s="1" t="s">
        <v>79</v>
      </c>
      <c r="N661" t="s">
        <v>53</v>
      </c>
      <c r="O661" s="1" t="s">
        <v>102</v>
      </c>
      <c r="P661" s="1" t="s">
        <v>840</v>
      </c>
      <c r="Q661" s="1" t="s">
        <v>104</v>
      </c>
      <c r="R661" s="1"/>
      <c r="S661" s="1" t="s">
        <v>114</v>
      </c>
      <c r="T661" s="1">
        <v>1</v>
      </c>
      <c r="U661" s="1"/>
    </row>
    <row r="662" spans="1:21">
      <c r="A662" s="1" t="s">
        <v>55</v>
      </c>
      <c r="B662" s="1"/>
      <c r="C662" s="1"/>
      <c r="D662" s="1">
        <f t="shared" si="30"/>
        <v>0</v>
      </c>
      <c r="E662" s="1" t="s">
        <v>4358</v>
      </c>
      <c r="F662" s="1" t="s">
        <v>4357</v>
      </c>
      <c r="G662" s="6" t="s">
        <v>12527</v>
      </c>
      <c r="H662" s="1" t="s">
        <v>344</v>
      </c>
      <c r="I662" s="1" t="s">
        <v>4359</v>
      </c>
      <c r="J662" s="1" t="s">
        <v>1072</v>
      </c>
      <c r="K662" s="1" t="str">
        <f t="shared" si="31"/>
        <v>2009</v>
      </c>
      <c r="L662" s="1">
        <f t="shared" si="32"/>
        <v>13</v>
      </c>
      <c r="M662" s="1" t="s">
        <v>79</v>
      </c>
      <c r="N662" t="s">
        <v>53</v>
      </c>
      <c r="O662" s="1" t="s">
        <v>61</v>
      </c>
      <c r="P662" s="1"/>
      <c r="Q662" s="1"/>
      <c r="R662" s="1"/>
      <c r="S662" s="1" t="s">
        <v>114</v>
      </c>
      <c r="T662" s="1">
        <v>1</v>
      </c>
      <c r="U662" s="1"/>
    </row>
    <row r="663" spans="1:21">
      <c r="A663" s="1" t="s">
        <v>55</v>
      </c>
      <c r="B663" s="1" t="s">
        <v>54</v>
      </c>
      <c r="C663" s="1"/>
      <c r="D663" s="1">
        <f t="shared" si="30"/>
        <v>0</v>
      </c>
      <c r="E663" s="1" t="s">
        <v>4424</v>
      </c>
      <c r="F663" s="1" t="s">
        <v>4423</v>
      </c>
      <c r="G663" s="6" t="s">
        <v>12525</v>
      </c>
      <c r="H663" s="1" t="s">
        <v>78</v>
      </c>
      <c r="I663" s="1" t="s">
        <v>804</v>
      </c>
      <c r="J663" s="1" t="s">
        <v>4425</v>
      </c>
      <c r="K663" s="1" t="str">
        <f t="shared" si="31"/>
        <v>2009</v>
      </c>
      <c r="L663" s="1">
        <f t="shared" si="32"/>
        <v>20</v>
      </c>
      <c r="M663" s="1" t="s">
        <v>79</v>
      </c>
      <c r="N663" t="s">
        <v>53</v>
      </c>
      <c r="O663" s="1" t="s">
        <v>61</v>
      </c>
      <c r="P663" s="1"/>
      <c r="Q663" s="1"/>
      <c r="R663" s="1"/>
      <c r="S663" s="1" t="s">
        <v>526</v>
      </c>
      <c r="T663" s="1">
        <v>1</v>
      </c>
      <c r="U663" s="1"/>
    </row>
    <row r="664" spans="1:21">
      <c r="A664" s="1" t="s">
        <v>55</v>
      </c>
      <c r="B664" s="1" t="s">
        <v>50</v>
      </c>
      <c r="C664" s="1"/>
      <c r="D664" s="1">
        <f t="shared" si="30"/>
        <v>0</v>
      </c>
      <c r="E664" s="1" t="s">
        <v>4930</v>
      </c>
      <c r="F664" s="1" t="s">
        <v>4929</v>
      </c>
      <c r="G664" s="6" t="s">
        <v>12527</v>
      </c>
      <c r="H664" s="1" t="s">
        <v>282</v>
      </c>
      <c r="I664" s="1" t="s">
        <v>3404</v>
      </c>
      <c r="J664" s="1" t="s">
        <v>4931</v>
      </c>
      <c r="K664" s="1" t="str">
        <f t="shared" si="31"/>
        <v>2009</v>
      </c>
      <c r="L664" s="1">
        <f t="shared" si="32"/>
        <v>35</v>
      </c>
      <c r="M664" s="1" t="s">
        <v>79</v>
      </c>
      <c r="N664" t="s">
        <v>53</v>
      </c>
      <c r="O664" s="1" t="s">
        <v>61</v>
      </c>
      <c r="P664" s="1"/>
      <c r="Q664" s="1"/>
      <c r="R664" s="1"/>
      <c r="S664" s="1"/>
      <c r="T664" s="1">
        <v>2</v>
      </c>
      <c r="U664" s="1"/>
    </row>
    <row r="665" spans="1:21">
      <c r="A665" s="1" t="s">
        <v>53</v>
      </c>
      <c r="B665" s="1"/>
      <c r="C665" s="1"/>
      <c r="D665" s="1">
        <f t="shared" si="30"/>
        <v>0</v>
      </c>
      <c r="E665" s="1" t="s">
        <v>5496</v>
      </c>
      <c r="F665" s="1" t="s">
        <v>5497</v>
      </c>
      <c r="G665" s="6" t="s">
        <v>12527</v>
      </c>
      <c r="H665" s="1" t="s">
        <v>189</v>
      </c>
      <c r="I665" s="1" t="s">
        <v>4203</v>
      </c>
      <c r="J665" s="1" t="s">
        <v>1072</v>
      </c>
      <c r="K665" s="1" t="str">
        <f t="shared" si="31"/>
        <v>2009</v>
      </c>
      <c r="L665" s="1">
        <f t="shared" si="32"/>
        <v>39</v>
      </c>
      <c r="M665" s="1" t="s">
        <v>60</v>
      </c>
      <c r="N665" t="s">
        <v>53</v>
      </c>
      <c r="O665" s="1" t="s">
        <v>61</v>
      </c>
      <c r="P665" s="1"/>
      <c r="Q665" s="1"/>
      <c r="R665" s="1" t="s">
        <v>805</v>
      </c>
      <c r="S665" s="1" t="s">
        <v>417</v>
      </c>
      <c r="T665" s="1">
        <v>2</v>
      </c>
      <c r="U665" s="1"/>
    </row>
    <row r="666" spans="1:21">
      <c r="A666" s="1" t="s">
        <v>50</v>
      </c>
      <c r="B666" s="1"/>
      <c r="C666" s="1"/>
      <c r="D666" s="1">
        <f t="shared" si="30"/>
        <v>0</v>
      </c>
      <c r="E666" s="1" t="s">
        <v>5508</v>
      </c>
      <c r="F666" s="1" t="s">
        <v>5509</v>
      </c>
      <c r="G666" s="6" t="s">
        <v>12527</v>
      </c>
      <c r="H666" s="1" t="s">
        <v>120</v>
      </c>
      <c r="I666" s="1" t="s">
        <v>5510</v>
      </c>
      <c r="J666" s="1" t="s">
        <v>1072</v>
      </c>
      <c r="K666" s="1" t="str">
        <f t="shared" si="31"/>
        <v>2009</v>
      </c>
      <c r="L666" s="1">
        <f t="shared" si="32"/>
        <v>38</v>
      </c>
      <c r="M666" s="1" t="s">
        <v>79</v>
      </c>
      <c r="N666" t="s">
        <v>53</v>
      </c>
      <c r="O666" s="1" t="s">
        <v>61</v>
      </c>
      <c r="P666" s="1"/>
      <c r="Q666" s="1"/>
      <c r="R666" s="1" t="s">
        <v>805</v>
      </c>
      <c r="S666" s="1" t="s">
        <v>5511</v>
      </c>
      <c r="T666" s="1">
        <v>1</v>
      </c>
      <c r="U666" s="1"/>
    </row>
    <row r="667" spans="1:21">
      <c r="A667" s="1" t="s">
        <v>50</v>
      </c>
      <c r="B667" s="1"/>
      <c r="C667" s="1"/>
      <c r="D667" s="1">
        <f t="shared" si="30"/>
        <v>0</v>
      </c>
      <c r="E667" s="1" t="s">
        <v>5512</v>
      </c>
      <c r="F667" s="1" t="s">
        <v>5513</v>
      </c>
      <c r="G667" s="6" t="s">
        <v>12527</v>
      </c>
      <c r="H667" s="1" t="s">
        <v>310</v>
      </c>
      <c r="I667" s="1" t="s">
        <v>241</v>
      </c>
      <c r="J667" s="1" t="s">
        <v>1072</v>
      </c>
      <c r="K667" s="1" t="str">
        <f t="shared" si="31"/>
        <v>2009</v>
      </c>
      <c r="L667" s="1">
        <f t="shared" si="32"/>
        <v>37</v>
      </c>
      <c r="M667" s="1" t="s">
        <v>79</v>
      </c>
      <c r="N667" t="s">
        <v>53</v>
      </c>
      <c r="O667" s="1" t="s">
        <v>102</v>
      </c>
      <c r="P667" s="1"/>
      <c r="Q667" s="1"/>
      <c r="R667" s="1" t="s">
        <v>805</v>
      </c>
      <c r="S667" s="1" t="s">
        <v>417</v>
      </c>
      <c r="T667" s="1">
        <v>2</v>
      </c>
      <c r="U667" s="1"/>
    </row>
    <row r="668" spans="1:21">
      <c r="A668" s="1" t="s">
        <v>55</v>
      </c>
      <c r="B668" s="1"/>
      <c r="C668" s="1"/>
      <c r="D668" s="1">
        <f t="shared" si="30"/>
        <v>0</v>
      </c>
      <c r="E668" s="1" t="s">
        <v>5527</v>
      </c>
      <c r="F668" s="1" t="s">
        <v>5526</v>
      </c>
      <c r="G668" s="6" t="s">
        <v>12527</v>
      </c>
      <c r="H668" s="1" t="s">
        <v>375</v>
      </c>
      <c r="I668" s="1" t="s">
        <v>5521</v>
      </c>
      <c r="J668" s="1" t="s">
        <v>5528</v>
      </c>
      <c r="K668" s="1" t="str">
        <f t="shared" si="31"/>
        <v>2009</v>
      </c>
      <c r="L668" s="1">
        <f t="shared" si="32"/>
        <v>48</v>
      </c>
      <c r="M668" s="1" t="s">
        <v>60</v>
      </c>
      <c r="N668" t="s">
        <v>53</v>
      </c>
      <c r="O668" s="1" t="s">
        <v>61</v>
      </c>
      <c r="P668" s="1"/>
      <c r="Q668" s="1"/>
      <c r="R668" s="1" t="s">
        <v>805</v>
      </c>
      <c r="S668" s="1" t="s">
        <v>354</v>
      </c>
      <c r="T668" s="1">
        <v>1</v>
      </c>
      <c r="U668" s="1"/>
    </row>
    <row r="669" spans="1:21">
      <c r="A669" s="1" t="s">
        <v>55</v>
      </c>
      <c r="B669" s="1" t="s">
        <v>5607</v>
      </c>
      <c r="C669" s="1" t="s">
        <v>273</v>
      </c>
      <c r="D669" s="1">
        <f t="shared" si="30"/>
        <v>1.6</v>
      </c>
      <c r="E669" s="1" t="s">
        <v>5608</v>
      </c>
      <c r="F669" s="1" t="s">
        <v>5605</v>
      </c>
      <c r="G669" s="6" t="s">
        <v>12525</v>
      </c>
      <c r="H669" s="1" t="s">
        <v>809</v>
      </c>
      <c r="I669" s="1" t="s">
        <v>5606</v>
      </c>
      <c r="J669" s="1" t="s">
        <v>5609</v>
      </c>
      <c r="K669" s="1" t="str">
        <f t="shared" si="31"/>
        <v>2009</v>
      </c>
      <c r="L669" s="1">
        <f t="shared" si="32"/>
        <v>25</v>
      </c>
      <c r="M669" s="1" t="s">
        <v>79</v>
      </c>
      <c r="N669" t="s">
        <v>53</v>
      </c>
      <c r="O669" s="1" t="s">
        <v>61</v>
      </c>
      <c r="P669" s="1" t="s">
        <v>840</v>
      </c>
      <c r="Q669" s="1" t="s">
        <v>958</v>
      </c>
      <c r="R669" s="1" t="s">
        <v>1399</v>
      </c>
      <c r="S669" s="1" t="s">
        <v>92</v>
      </c>
      <c r="T669" s="1">
        <v>1</v>
      </c>
      <c r="U669" s="1" t="s">
        <v>54</v>
      </c>
    </row>
    <row r="670" spans="1:21">
      <c r="A670" s="1" t="s">
        <v>53</v>
      </c>
      <c r="B670" s="1" t="s">
        <v>54</v>
      </c>
      <c r="C670" s="1" t="s">
        <v>273</v>
      </c>
      <c r="D670" s="1">
        <f t="shared" si="30"/>
        <v>3</v>
      </c>
      <c r="E670" s="1" t="s">
        <v>4118</v>
      </c>
      <c r="F670" s="1" t="s">
        <v>6411</v>
      </c>
      <c r="G670" s="6" t="s">
        <v>12527</v>
      </c>
      <c r="H670" s="1" t="s">
        <v>88</v>
      </c>
      <c r="I670" s="1" t="s">
        <v>6408</v>
      </c>
      <c r="J670" s="1" t="s">
        <v>6412</v>
      </c>
      <c r="K670" s="1" t="str">
        <f t="shared" si="31"/>
        <v>2009</v>
      </c>
      <c r="L670" s="1">
        <f t="shared" si="32"/>
        <v>21</v>
      </c>
      <c r="M670" s="1" t="s">
        <v>79</v>
      </c>
      <c r="N670" t="s">
        <v>53</v>
      </c>
      <c r="O670" s="1" t="s">
        <v>61</v>
      </c>
      <c r="P670" s="1"/>
      <c r="Q670" s="1"/>
      <c r="R670" s="1"/>
      <c r="S670" s="1" t="s">
        <v>2161</v>
      </c>
      <c r="T670" s="1">
        <v>2</v>
      </c>
      <c r="U670" s="1" t="s">
        <v>55</v>
      </c>
    </row>
    <row r="671" spans="1:21">
      <c r="A671" s="1" t="s">
        <v>55</v>
      </c>
      <c r="B671" s="1" t="s">
        <v>472</v>
      </c>
      <c r="C671" s="1" t="s">
        <v>273</v>
      </c>
      <c r="D671" s="1">
        <f t="shared" si="30"/>
        <v>0.5</v>
      </c>
      <c r="E671" s="1" t="s">
        <v>3798</v>
      </c>
      <c r="F671" s="1" t="s">
        <v>6791</v>
      </c>
      <c r="G671" s="6" t="s">
        <v>12527</v>
      </c>
      <c r="H671" s="1" t="s">
        <v>721</v>
      </c>
      <c r="I671" s="1" t="s">
        <v>6779</v>
      </c>
      <c r="J671" s="1" t="s">
        <v>6792</v>
      </c>
      <c r="K671" s="1" t="str">
        <f t="shared" si="31"/>
        <v>2009</v>
      </c>
      <c r="L671" s="1">
        <f t="shared" si="32"/>
        <v>45</v>
      </c>
      <c r="M671" s="1" t="s">
        <v>60</v>
      </c>
      <c r="N671" t="s">
        <v>53</v>
      </c>
      <c r="O671" s="1" t="s">
        <v>61</v>
      </c>
      <c r="P671" s="1"/>
      <c r="Q671" s="1"/>
      <c r="R671" s="1"/>
      <c r="S671" s="1" t="s">
        <v>235</v>
      </c>
      <c r="T671" s="1">
        <v>1</v>
      </c>
      <c r="U671" s="1" t="s">
        <v>55</v>
      </c>
    </row>
    <row r="672" spans="1:21">
      <c r="A672" s="1" t="s">
        <v>55</v>
      </c>
      <c r="B672" s="1"/>
      <c r="C672" s="1"/>
      <c r="D672" s="1">
        <f t="shared" si="30"/>
        <v>0</v>
      </c>
      <c r="E672" s="1" t="s">
        <v>4396</v>
      </c>
      <c r="F672" s="1" t="s">
        <v>6862</v>
      </c>
      <c r="G672" s="6" t="s">
        <v>12527</v>
      </c>
      <c r="H672" s="1" t="s">
        <v>299</v>
      </c>
      <c r="I672" s="1" t="s">
        <v>6743</v>
      </c>
      <c r="J672" s="1" t="s">
        <v>5528</v>
      </c>
      <c r="K672" s="1" t="str">
        <f t="shared" si="31"/>
        <v>2009</v>
      </c>
      <c r="L672" s="1">
        <f t="shared" si="32"/>
        <v>37</v>
      </c>
      <c r="M672" s="1" t="s">
        <v>60</v>
      </c>
      <c r="N672" t="s">
        <v>53</v>
      </c>
      <c r="O672" s="1" t="s">
        <v>61</v>
      </c>
      <c r="P672" s="1"/>
      <c r="Q672" s="1"/>
      <c r="R672" s="1"/>
      <c r="S672" s="1" t="s">
        <v>526</v>
      </c>
      <c r="T672" s="1">
        <v>2</v>
      </c>
      <c r="U672" s="1"/>
    </row>
    <row r="673" spans="1:21">
      <c r="A673" s="1" t="s">
        <v>55</v>
      </c>
      <c r="B673" s="1" t="s">
        <v>141</v>
      </c>
      <c r="C673" s="1" t="s">
        <v>273</v>
      </c>
      <c r="D673" s="1">
        <f t="shared" si="30"/>
        <v>0.2</v>
      </c>
      <c r="E673" s="1" t="s">
        <v>3879</v>
      </c>
      <c r="F673" s="1" t="s">
        <v>6894</v>
      </c>
      <c r="G673" s="6" t="s">
        <v>12527</v>
      </c>
      <c r="H673" s="1" t="s">
        <v>584</v>
      </c>
      <c r="I673" s="1" t="s">
        <v>6892</v>
      </c>
      <c r="J673" s="1" t="s">
        <v>6895</v>
      </c>
      <c r="K673" s="1" t="str">
        <f t="shared" si="31"/>
        <v>2009</v>
      </c>
      <c r="L673" s="1">
        <f t="shared" si="32"/>
        <v>31</v>
      </c>
      <c r="M673" s="1" t="s">
        <v>60</v>
      </c>
      <c r="N673" t="s">
        <v>53</v>
      </c>
      <c r="O673" s="1" t="s">
        <v>61</v>
      </c>
      <c r="P673" s="1"/>
      <c r="Q673" s="1"/>
      <c r="R673" s="1"/>
      <c r="S673" s="1" t="s">
        <v>405</v>
      </c>
      <c r="T673" s="1">
        <v>2</v>
      </c>
      <c r="U673" s="1" t="s">
        <v>55</v>
      </c>
    </row>
    <row r="674" spans="1:21">
      <c r="A674" s="1" t="s">
        <v>54</v>
      </c>
      <c r="B674" s="1" t="s">
        <v>7260</v>
      </c>
      <c r="C674" s="1" t="s">
        <v>273</v>
      </c>
      <c r="D674" s="1">
        <f t="shared" si="30"/>
        <v>13.3</v>
      </c>
      <c r="E674" s="1" t="s">
        <v>2468</v>
      </c>
      <c r="F674" s="1" t="s">
        <v>7259</v>
      </c>
      <c r="G674" s="6" t="s">
        <v>12527</v>
      </c>
      <c r="H674" s="1" t="s">
        <v>88</v>
      </c>
      <c r="I674" s="1" t="s">
        <v>7253</v>
      </c>
      <c r="J674" s="1" t="s">
        <v>7261</v>
      </c>
      <c r="K674" s="1" t="str">
        <f t="shared" si="31"/>
        <v>2009</v>
      </c>
      <c r="L674" s="1">
        <f t="shared" si="32"/>
        <v>22</v>
      </c>
      <c r="M674" s="1" t="s">
        <v>79</v>
      </c>
      <c r="N674" t="s">
        <v>53</v>
      </c>
      <c r="O674" s="1" t="s">
        <v>61</v>
      </c>
      <c r="P674" s="1"/>
      <c r="Q674" s="1"/>
      <c r="R674" s="1"/>
      <c r="S674" s="1"/>
      <c r="T674" s="1">
        <v>1</v>
      </c>
      <c r="U674" s="1"/>
    </row>
    <row r="675" spans="1:21">
      <c r="A675" s="1" t="s">
        <v>54</v>
      </c>
      <c r="B675" s="1" t="s">
        <v>55</v>
      </c>
      <c r="C675" s="1" t="s">
        <v>136</v>
      </c>
      <c r="D675" s="1">
        <f t="shared" si="30"/>
        <v>2</v>
      </c>
      <c r="E675" s="1" t="s">
        <v>7879</v>
      </c>
      <c r="F675" s="1" t="s">
        <v>7878</v>
      </c>
      <c r="G675" s="6" t="s">
        <v>12527</v>
      </c>
      <c r="H675" s="1" t="s">
        <v>387</v>
      </c>
      <c r="I675" s="1" t="s">
        <v>7875</v>
      </c>
      <c r="J675" s="1" t="s">
        <v>1072</v>
      </c>
      <c r="K675" s="1" t="str">
        <f t="shared" si="31"/>
        <v>2009</v>
      </c>
      <c r="L675" s="1">
        <f t="shared" si="32"/>
        <v>65</v>
      </c>
      <c r="M675" s="1" t="s">
        <v>79</v>
      </c>
      <c r="N675" t="s">
        <v>53</v>
      </c>
      <c r="O675" s="1" t="s">
        <v>61</v>
      </c>
      <c r="P675" s="1"/>
      <c r="Q675" s="1"/>
      <c r="R675" s="1"/>
      <c r="S675" s="1" t="s">
        <v>354</v>
      </c>
      <c r="T675" s="1">
        <v>1</v>
      </c>
      <c r="U675" s="1"/>
    </row>
    <row r="676" spans="1:21">
      <c r="A676" s="1" t="s">
        <v>49</v>
      </c>
      <c r="B676" s="1" t="s">
        <v>53</v>
      </c>
      <c r="C676" s="1" t="s">
        <v>219</v>
      </c>
      <c r="D676" s="1">
        <f t="shared" si="30"/>
        <v>1.2</v>
      </c>
      <c r="E676" s="1" t="s">
        <v>8337</v>
      </c>
      <c r="F676" s="1" t="s">
        <v>8336</v>
      </c>
      <c r="G676" s="6" t="s">
        <v>12527</v>
      </c>
      <c r="H676" s="1" t="s">
        <v>584</v>
      </c>
      <c r="I676" s="1" t="s">
        <v>8338</v>
      </c>
      <c r="J676" s="1" t="s">
        <v>1072</v>
      </c>
      <c r="K676" s="1" t="str">
        <f t="shared" si="31"/>
        <v>2009</v>
      </c>
      <c r="L676" s="1">
        <f t="shared" si="32"/>
        <v>34</v>
      </c>
      <c r="M676" s="1" t="s">
        <v>79</v>
      </c>
      <c r="N676" t="s">
        <v>53</v>
      </c>
      <c r="O676" s="1" t="s">
        <v>61</v>
      </c>
      <c r="P676" s="1"/>
      <c r="Q676" s="1"/>
      <c r="R676" s="1"/>
      <c r="S676" s="1" t="s">
        <v>4093</v>
      </c>
      <c r="T676" s="1">
        <v>1</v>
      </c>
      <c r="U676" s="1"/>
    </row>
    <row r="677" spans="1:21">
      <c r="A677" s="1" t="s">
        <v>115</v>
      </c>
      <c r="B677" s="1" t="s">
        <v>472</v>
      </c>
      <c r="C677" s="1" t="s">
        <v>136</v>
      </c>
      <c r="D677" s="1">
        <f t="shared" si="30"/>
        <v>0.25</v>
      </c>
      <c r="E677" s="1" t="s">
        <v>8342</v>
      </c>
      <c r="F677" s="1" t="s">
        <v>8341</v>
      </c>
      <c r="G677" s="6" t="s">
        <v>12527</v>
      </c>
      <c r="H677" s="1" t="s">
        <v>197</v>
      </c>
      <c r="I677" s="1" t="s">
        <v>8338</v>
      </c>
      <c r="J677" s="1" t="s">
        <v>1072</v>
      </c>
      <c r="K677" s="1" t="str">
        <f t="shared" si="31"/>
        <v>2009</v>
      </c>
      <c r="L677" s="1">
        <f t="shared" si="32"/>
        <v>14</v>
      </c>
      <c r="M677" s="1" t="s">
        <v>79</v>
      </c>
      <c r="N677" t="s">
        <v>53</v>
      </c>
      <c r="O677" s="1" t="s">
        <v>61</v>
      </c>
      <c r="P677" s="1"/>
      <c r="Q677" s="1"/>
      <c r="R677" s="1"/>
      <c r="S677" s="1" t="s">
        <v>417</v>
      </c>
      <c r="T677" s="1">
        <v>2</v>
      </c>
      <c r="U677" s="1"/>
    </row>
    <row r="678" spans="1:21">
      <c r="A678" s="1" t="s">
        <v>55</v>
      </c>
      <c r="B678" s="1" t="s">
        <v>53</v>
      </c>
      <c r="C678" s="1" t="s">
        <v>136</v>
      </c>
      <c r="D678" s="1">
        <f t="shared" si="30"/>
        <v>1</v>
      </c>
      <c r="E678" s="1" t="s">
        <v>8346</v>
      </c>
      <c r="F678" s="1" t="s">
        <v>8347</v>
      </c>
      <c r="G678" s="6" t="s">
        <v>12527</v>
      </c>
      <c r="H678" s="1" t="s">
        <v>219</v>
      </c>
      <c r="I678" s="1" t="s">
        <v>7360</v>
      </c>
      <c r="J678" s="1" t="s">
        <v>4709</v>
      </c>
      <c r="K678" s="1" t="str">
        <f t="shared" si="31"/>
        <v>2009</v>
      </c>
      <c r="L678" s="1">
        <f t="shared" si="32"/>
        <v>55</v>
      </c>
      <c r="M678" s="1" t="s">
        <v>79</v>
      </c>
      <c r="N678" t="s">
        <v>53</v>
      </c>
      <c r="O678" s="1" t="s">
        <v>102</v>
      </c>
      <c r="P678" s="1"/>
      <c r="Q678" s="1"/>
      <c r="R678" s="1"/>
      <c r="S678" s="1"/>
      <c r="T678" s="1">
        <v>1</v>
      </c>
      <c r="U678" s="1"/>
    </row>
    <row r="679" spans="1:21">
      <c r="A679" s="1" t="s">
        <v>50</v>
      </c>
      <c r="B679" s="1" t="s">
        <v>3946</v>
      </c>
      <c r="C679" s="1" t="s">
        <v>273</v>
      </c>
      <c r="D679" s="1">
        <f t="shared" si="30"/>
        <v>3.5</v>
      </c>
      <c r="E679" s="1" t="s">
        <v>2709</v>
      </c>
      <c r="F679" s="1" t="s">
        <v>8397</v>
      </c>
      <c r="G679" s="6" t="s">
        <v>12527</v>
      </c>
      <c r="H679" s="1" t="s">
        <v>282</v>
      </c>
      <c r="I679" s="1" t="s">
        <v>5882</v>
      </c>
      <c r="J679" s="1" t="s">
        <v>8398</v>
      </c>
      <c r="K679" s="1" t="str">
        <f t="shared" si="31"/>
        <v>2009</v>
      </c>
      <c r="L679" s="1">
        <f t="shared" si="32"/>
        <v>37</v>
      </c>
      <c r="M679" s="1" t="s">
        <v>60</v>
      </c>
      <c r="N679" t="s">
        <v>53</v>
      </c>
      <c r="O679" s="1" t="s">
        <v>61</v>
      </c>
      <c r="P679" s="1"/>
      <c r="Q679" s="1"/>
      <c r="R679" s="1"/>
      <c r="S679" s="1"/>
      <c r="T679" s="1">
        <v>1</v>
      </c>
      <c r="U679" s="1"/>
    </row>
    <row r="680" spans="1:21">
      <c r="A680" s="1" t="s">
        <v>50</v>
      </c>
      <c r="B680" s="1" t="s">
        <v>141</v>
      </c>
      <c r="C680" s="1" t="s">
        <v>136</v>
      </c>
      <c r="D680" s="1">
        <f t="shared" si="30"/>
        <v>0.1</v>
      </c>
      <c r="E680" s="1" t="s">
        <v>8503</v>
      </c>
      <c r="F680" s="1" t="s">
        <v>8504</v>
      </c>
      <c r="G680" s="6" t="s">
        <v>12527</v>
      </c>
      <c r="H680" s="1" t="s">
        <v>344</v>
      </c>
      <c r="I680" s="1" t="s">
        <v>8505</v>
      </c>
      <c r="J680" s="1" t="s">
        <v>8506</v>
      </c>
      <c r="K680" s="1" t="str">
        <f t="shared" si="31"/>
        <v>2009</v>
      </c>
      <c r="L680" s="1">
        <f t="shared" si="32"/>
        <v>16</v>
      </c>
      <c r="M680" s="1" t="s">
        <v>79</v>
      </c>
      <c r="N680" t="s">
        <v>53</v>
      </c>
      <c r="O680" s="1" t="s">
        <v>102</v>
      </c>
      <c r="P680" s="1"/>
      <c r="Q680" s="1"/>
      <c r="R680" s="1"/>
      <c r="S680" s="1" t="s">
        <v>65</v>
      </c>
      <c r="T680" s="1">
        <v>1</v>
      </c>
      <c r="U680" s="1"/>
    </row>
    <row r="681" spans="1:21">
      <c r="A681" s="1" t="s">
        <v>50</v>
      </c>
      <c r="B681" s="1" t="s">
        <v>55</v>
      </c>
      <c r="C681" s="1" t="s">
        <v>219</v>
      </c>
      <c r="D681" s="1">
        <f t="shared" si="30"/>
        <v>2.4</v>
      </c>
      <c r="E681" s="1" t="s">
        <v>9142</v>
      </c>
      <c r="F681" s="1" t="s">
        <v>8755</v>
      </c>
      <c r="G681" s="6" t="s">
        <v>12525</v>
      </c>
      <c r="H681" s="1" t="s">
        <v>217</v>
      </c>
      <c r="I681" s="1" t="s">
        <v>9143</v>
      </c>
      <c r="J681" s="1" t="s">
        <v>1072</v>
      </c>
      <c r="K681" s="1" t="str">
        <f t="shared" si="31"/>
        <v>2009</v>
      </c>
      <c r="L681" s="1">
        <f t="shared" si="32"/>
        <v>12</v>
      </c>
      <c r="M681" s="1" t="s">
        <v>79</v>
      </c>
      <c r="N681" t="s">
        <v>53</v>
      </c>
      <c r="O681" s="1" t="s">
        <v>61</v>
      </c>
      <c r="P681" s="1"/>
      <c r="Q681" s="1"/>
      <c r="R681" s="1"/>
      <c r="S681" s="1" t="s">
        <v>65</v>
      </c>
      <c r="T681" s="1">
        <v>1</v>
      </c>
      <c r="U681" s="1"/>
    </row>
    <row r="682" spans="1:21">
      <c r="A682" s="1" t="s">
        <v>55</v>
      </c>
      <c r="B682" s="1" t="s">
        <v>176</v>
      </c>
      <c r="C682" s="1" t="s">
        <v>958</v>
      </c>
      <c r="D682" s="1">
        <f t="shared" si="30"/>
        <v>0.54</v>
      </c>
      <c r="E682" s="1" t="s">
        <v>9168</v>
      </c>
      <c r="F682" s="1" t="s">
        <v>9167</v>
      </c>
      <c r="G682" s="6" t="s">
        <v>12527</v>
      </c>
      <c r="H682" s="1" t="s">
        <v>310</v>
      </c>
      <c r="I682" s="1" t="s">
        <v>9108</v>
      </c>
      <c r="J682" s="1" t="s">
        <v>9169</v>
      </c>
      <c r="K682" s="1" t="str">
        <f t="shared" si="31"/>
        <v>2009</v>
      </c>
      <c r="L682" s="1">
        <f t="shared" si="32"/>
        <v>42</v>
      </c>
      <c r="M682" s="1" t="s">
        <v>60</v>
      </c>
      <c r="N682" t="s">
        <v>53</v>
      </c>
      <c r="O682" s="1" t="s">
        <v>61</v>
      </c>
      <c r="P682" s="1"/>
      <c r="Q682" s="1"/>
      <c r="R682" s="1"/>
      <c r="S682" s="1" t="s">
        <v>417</v>
      </c>
      <c r="T682" s="1">
        <v>2</v>
      </c>
      <c r="U682" s="1"/>
    </row>
    <row r="683" spans="1:21">
      <c r="A683" s="1" t="s">
        <v>55</v>
      </c>
      <c r="B683" s="1" t="s">
        <v>2095</v>
      </c>
      <c r="C683" s="1" t="s">
        <v>382</v>
      </c>
      <c r="D683" s="1">
        <f t="shared" si="30"/>
        <v>0.49</v>
      </c>
      <c r="E683" s="1" t="s">
        <v>9225</v>
      </c>
      <c r="F683" s="1" t="s">
        <v>9224</v>
      </c>
      <c r="G683" s="6" t="s">
        <v>12527</v>
      </c>
      <c r="H683" s="1" t="s">
        <v>160</v>
      </c>
      <c r="I683" s="1" t="s">
        <v>9226</v>
      </c>
      <c r="J683" s="1" t="s">
        <v>9227</v>
      </c>
      <c r="K683" s="1" t="str">
        <f t="shared" si="31"/>
        <v>2009</v>
      </c>
      <c r="L683" s="1">
        <f t="shared" si="32"/>
        <v>55</v>
      </c>
      <c r="M683" s="1" t="s">
        <v>60</v>
      </c>
      <c r="N683" t="s">
        <v>53</v>
      </c>
      <c r="O683" s="1" t="s">
        <v>61</v>
      </c>
      <c r="P683" s="1"/>
      <c r="Q683" s="1"/>
      <c r="R683" s="1"/>
      <c r="S683" s="1" t="s">
        <v>354</v>
      </c>
      <c r="T683" s="1">
        <v>1</v>
      </c>
      <c r="U683" s="1"/>
    </row>
    <row r="684" spans="1:21">
      <c r="A684" s="1" t="s">
        <v>55</v>
      </c>
      <c r="B684" s="1" t="s">
        <v>3946</v>
      </c>
      <c r="C684" s="1"/>
      <c r="D684" s="1">
        <f t="shared" si="30"/>
        <v>0</v>
      </c>
      <c r="E684" s="1" t="s">
        <v>9272</v>
      </c>
      <c r="F684" s="1" t="s">
        <v>9271</v>
      </c>
      <c r="G684" s="6" t="s">
        <v>12527</v>
      </c>
      <c r="H684" s="1" t="s">
        <v>464</v>
      </c>
      <c r="I684" s="1" t="s">
        <v>9273</v>
      </c>
      <c r="J684" s="1" t="s">
        <v>9274</v>
      </c>
      <c r="K684" s="1" t="str">
        <f t="shared" si="31"/>
        <v>2009</v>
      </c>
      <c r="L684" s="1">
        <f t="shared" si="32"/>
        <v>27</v>
      </c>
      <c r="M684" s="1" t="s">
        <v>60</v>
      </c>
      <c r="N684" t="s">
        <v>53</v>
      </c>
      <c r="O684" s="1" t="s">
        <v>61</v>
      </c>
      <c r="P684" s="1"/>
      <c r="Q684" s="1"/>
      <c r="R684" s="1"/>
      <c r="S684" s="1" t="s">
        <v>4368</v>
      </c>
      <c r="T684" s="1">
        <v>2</v>
      </c>
      <c r="U684" s="1"/>
    </row>
    <row r="685" spans="1:21">
      <c r="A685" s="1" t="s">
        <v>54</v>
      </c>
      <c r="B685" s="1" t="s">
        <v>54</v>
      </c>
      <c r="C685" s="1" t="s">
        <v>136</v>
      </c>
      <c r="D685" s="1">
        <f t="shared" si="30"/>
        <v>1.5</v>
      </c>
      <c r="E685" s="1" t="s">
        <v>9336</v>
      </c>
      <c r="F685" s="1" t="s">
        <v>4054</v>
      </c>
      <c r="G685" s="6" t="s">
        <v>12525</v>
      </c>
      <c r="H685" s="1" t="s">
        <v>63</v>
      </c>
      <c r="I685" s="1" t="s">
        <v>9328</v>
      </c>
      <c r="J685" s="1" t="s">
        <v>5528</v>
      </c>
      <c r="K685" s="1" t="str">
        <f t="shared" si="31"/>
        <v>2009</v>
      </c>
      <c r="L685" s="1">
        <f t="shared" si="32"/>
        <v>27</v>
      </c>
      <c r="M685" s="1" t="s">
        <v>60</v>
      </c>
      <c r="N685" t="s">
        <v>53</v>
      </c>
      <c r="O685" s="1" t="s">
        <v>61</v>
      </c>
      <c r="P685" s="1"/>
      <c r="Q685" s="1"/>
      <c r="R685" s="1"/>
      <c r="S685" s="1" t="s">
        <v>4368</v>
      </c>
      <c r="T685" s="1">
        <v>1</v>
      </c>
      <c r="U685" s="1"/>
    </row>
    <row r="686" spans="1:21">
      <c r="A686" s="1" t="s">
        <v>54</v>
      </c>
      <c r="B686" s="1" t="s">
        <v>141</v>
      </c>
      <c r="C686" s="1" t="s">
        <v>136</v>
      </c>
      <c r="D686" s="1">
        <f t="shared" si="30"/>
        <v>0.1</v>
      </c>
      <c r="E686" s="1" t="s">
        <v>9356</v>
      </c>
      <c r="F686" s="1" t="s">
        <v>9355</v>
      </c>
      <c r="G686" s="6" t="s">
        <v>12527</v>
      </c>
      <c r="H686" s="1" t="s">
        <v>134</v>
      </c>
      <c r="I686" s="1" t="s">
        <v>9354</v>
      </c>
      <c r="J686" s="1" t="s">
        <v>5528</v>
      </c>
      <c r="K686" s="1" t="str">
        <f t="shared" si="31"/>
        <v>2009</v>
      </c>
      <c r="L686" s="1">
        <f t="shared" si="32"/>
        <v>24</v>
      </c>
      <c r="M686" s="1" t="s">
        <v>60</v>
      </c>
      <c r="N686" t="s">
        <v>53</v>
      </c>
      <c r="O686" s="1" t="s">
        <v>61</v>
      </c>
      <c r="P686" s="1"/>
      <c r="Q686" s="1"/>
      <c r="R686" s="1"/>
      <c r="S686" s="1" t="s">
        <v>4290</v>
      </c>
      <c r="T686" s="1">
        <v>2</v>
      </c>
      <c r="U686" s="1"/>
    </row>
    <row r="687" spans="1:21">
      <c r="A687" s="1" t="s">
        <v>53</v>
      </c>
      <c r="B687" s="1" t="s">
        <v>2810</v>
      </c>
      <c r="C687" s="1" t="s">
        <v>136</v>
      </c>
      <c r="D687" s="1">
        <f t="shared" si="30"/>
        <v>0.2</v>
      </c>
      <c r="E687" s="1" t="s">
        <v>9609</v>
      </c>
      <c r="F687" s="1" t="s">
        <v>9610</v>
      </c>
      <c r="G687" s="6" t="s">
        <v>12527</v>
      </c>
      <c r="H687" s="1" t="s">
        <v>126</v>
      </c>
      <c r="I687" s="1" t="s">
        <v>9587</v>
      </c>
      <c r="J687" s="1" t="s">
        <v>9611</v>
      </c>
      <c r="K687" s="1" t="str">
        <f t="shared" si="31"/>
        <v>2009</v>
      </c>
      <c r="L687" s="1">
        <f t="shared" si="32"/>
        <v>11</v>
      </c>
      <c r="M687" s="1" t="s">
        <v>60</v>
      </c>
      <c r="N687" t="s">
        <v>53</v>
      </c>
      <c r="O687" s="1" t="s">
        <v>102</v>
      </c>
      <c r="P687" s="1"/>
      <c r="Q687" s="1"/>
      <c r="R687" s="1"/>
      <c r="S687" s="1" t="s">
        <v>65</v>
      </c>
      <c r="T687" s="1">
        <v>1</v>
      </c>
      <c r="U687" s="1"/>
    </row>
    <row r="688" spans="1:21">
      <c r="A688" s="1" t="s">
        <v>53</v>
      </c>
      <c r="B688" s="1" t="s">
        <v>2810</v>
      </c>
      <c r="C688" s="1" t="s">
        <v>136</v>
      </c>
      <c r="D688" s="1">
        <f t="shared" si="30"/>
        <v>0.2</v>
      </c>
      <c r="E688" s="1" t="s">
        <v>9681</v>
      </c>
      <c r="F688" s="1" t="s">
        <v>9682</v>
      </c>
      <c r="G688" s="6" t="s">
        <v>12527</v>
      </c>
      <c r="H688" s="1" t="s">
        <v>247</v>
      </c>
      <c r="I688" s="1" t="s">
        <v>9662</v>
      </c>
      <c r="J688" s="1" t="s">
        <v>9683</v>
      </c>
      <c r="K688" s="1" t="str">
        <f t="shared" si="31"/>
        <v>2009</v>
      </c>
      <c r="L688" s="1">
        <f t="shared" si="32"/>
        <v>12</v>
      </c>
      <c r="M688" s="1" t="s">
        <v>60</v>
      </c>
      <c r="N688" t="s">
        <v>53</v>
      </c>
      <c r="O688" s="1" t="s">
        <v>102</v>
      </c>
      <c r="P688" s="1"/>
      <c r="Q688" s="1"/>
      <c r="R688" s="1"/>
      <c r="S688" s="1" t="s">
        <v>65</v>
      </c>
      <c r="T688" s="1">
        <v>2</v>
      </c>
      <c r="U688" s="1"/>
    </row>
    <row r="689" spans="1:21">
      <c r="A689" s="1" t="s">
        <v>55</v>
      </c>
      <c r="B689" s="1" t="s">
        <v>4027</v>
      </c>
      <c r="C689" s="1"/>
      <c r="D689" s="1">
        <f t="shared" si="30"/>
        <v>0</v>
      </c>
      <c r="E689" s="1" t="s">
        <v>9702</v>
      </c>
      <c r="F689" s="1" t="s">
        <v>9703</v>
      </c>
      <c r="G689" s="6" t="s">
        <v>12527</v>
      </c>
      <c r="H689" s="1" t="s">
        <v>217</v>
      </c>
      <c r="I689" s="1" t="s">
        <v>9653</v>
      </c>
      <c r="J689" s="1" t="s">
        <v>9683</v>
      </c>
      <c r="K689" s="1" t="str">
        <f t="shared" si="31"/>
        <v>2009</v>
      </c>
      <c r="L689" s="1">
        <f t="shared" si="32"/>
        <v>13</v>
      </c>
      <c r="M689" s="1" t="s">
        <v>60</v>
      </c>
      <c r="N689" t="s">
        <v>53</v>
      </c>
      <c r="O689" s="1" t="s">
        <v>102</v>
      </c>
      <c r="P689" s="1"/>
      <c r="Q689" s="1"/>
      <c r="R689" s="1"/>
      <c r="S689" s="1" t="s">
        <v>65</v>
      </c>
      <c r="T689" s="1">
        <v>2</v>
      </c>
      <c r="U689" s="1"/>
    </row>
    <row r="690" spans="1:21">
      <c r="A690" s="1" t="s">
        <v>53</v>
      </c>
      <c r="B690" s="1"/>
      <c r="C690" s="1"/>
      <c r="D690" s="1">
        <f t="shared" si="30"/>
        <v>0</v>
      </c>
      <c r="E690" s="1" t="s">
        <v>9714</v>
      </c>
      <c r="F690" s="1" t="s">
        <v>9715</v>
      </c>
      <c r="G690" s="6" t="s">
        <v>12527</v>
      </c>
      <c r="H690" s="1" t="s">
        <v>217</v>
      </c>
      <c r="I690" s="1" t="s">
        <v>9716</v>
      </c>
      <c r="J690" s="1" t="s">
        <v>9683</v>
      </c>
      <c r="K690" s="1" t="str">
        <f t="shared" si="31"/>
        <v>2009</v>
      </c>
      <c r="L690" s="1">
        <f t="shared" si="32"/>
        <v>13</v>
      </c>
      <c r="M690" s="1" t="s">
        <v>60</v>
      </c>
      <c r="N690" t="s">
        <v>53</v>
      </c>
      <c r="O690" s="1" t="s">
        <v>102</v>
      </c>
      <c r="P690" s="1"/>
      <c r="Q690" s="1"/>
      <c r="R690" s="1"/>
      <c r="S690" s="1" t="s">
        <v>65</v>
      </c>
      <c r="T690" s="1">
        <v>2</v>
      </c>
      <c r="U690" s="1"/>
    </row>
    <row r="691" spans="1:21">
      <c r="A691" s="1" t="s">
        <v>49</v>
      </c>
      <c r="B691" s="1" t="s">
        <v>715</v>
      </c>
      <c r="C691" s="1" t="s">
        <v>219</v>
      </c>
      <c r="D691" s="1">
        <f t="shared" si="30"/>
        <v>0.06</v>
      </c>
      <c r="E691" s="1" t="s">
        <v>9803</v>
      </c>
      <c r="F691" s="1" t="s">
        <v>9802</v>
      </c>
      <c r="G691" s="6" t="s">
        <v>12527</v>
      </c>
      <c r="H691" s="1" t="s">
        <v>344</v>
      </c>
      <c r="I691" s="1" t="s">
        <v>9551</v>
      </c>
      <c r="J691" s="1" t="s">
        <v>9804</v>
      </c>
      <c r="K691" s="1" t="str">
        <f t="shared" si="31"/>
        <v>2009</v>
      </c>
      <c r="L691" s="1">
        <f t="shared" si="32"/>
        <v>17</v>
      </c>
      <c r="M691" s="1" t="s">
        <v>60</v>
      </c>
      <c r="N691" t="s">
        <v>53</v>
      </c>
      <c r="O691" s="1" t="s">
        <v>61</v>
      </c>
      <c r="P691" s="1"/>
      <c r="Q691" s="1"/>
      <c r="R691" s="1"/>
      <c r="S691" s="1" t="s">
        <v>65</v>
      </c>
      <c r="T691" s="1">
        <v>2</v>
      </c>
      <c r="U691" s="1"/>
    </row>
    <row r="692" spans="1:21">
      <c r="A692" s="1" t="s">
        <v>49</v>
      </c>
      <c r="B692" s="1" t="s">
        <v>2711</v>
      </c>
      <c r="C692" s="1" t="s">
        <v>273</v>
      </c>
      <c r="D692" s="1">
        <f t="shared" si="30"/>
        <v>1.2</v>
      </c>
      <c r="E692" s="1" t="s">
        <v>9945</v>
      </c>
      <c r="F692" s="1" t="s">
        <v>9944</v>
      </c>
      <c r="G692" s="6" t="s">
        <v>12527</v>
      </c>
      <c r="H692" s="1" t="s">
        <v>144</v>
      </c>
      <c r="I692" s="1" t="s">
        <v>9829</v>
      </c>
      <c r="J692" s="1" t="s">
        <v>9946</v>
      </c>
      <c r="K692" s="1" t="str">
        <f t="shared" si="31"/>
        <v>2009</v>
      </c>
      <c r="L692" s="1">
        <f t="shared" si="32"/>
        <v>20</v>
      </c>
      <c r="M692" s="1" t="s">
        <v>60</v>
      </c>
      <c r="N692" t="s">
        <v>53</v>
      </c>
      <c r="O692" s="1" t="s">
        <v>61</v>
      </c>
      <c r="P692" s="1"/>
      <c r="Q692" s="1"/>
      <c r="R692" s="1"/>
      <c r="S692" s="1" t="s">
        <v>405</v>
      </c>
      <c r="T692" s="1">
        <v>1</v>
      </c>
      <c r="U692" s="1"/>
    </row>
    <row r="693" spans="1:21">
      <c r="A693" s="1" t="s">
        <v>50</v>
      </c>
      <c r="B693" s="1"/>
      <c r="C693" s="1"/>
      <c r="D693" s="1">
        <f t="shared" si="30"/>
        <v>0</v>
      </c>
      <c r="E693" s="1" t="s">
        <v>9995</v>
      </c>
      <c r="F693" s="1" t="s">
        <v>9994</v>
      </c>
      <c r="G693" s="6" t="s">
        <v>12527</v>
      </c>
      <c r="H693" s="1" t="s">
        <v>130</v>
      </c>
      <c r="I693" s="1" t="s">
        <v>9534</v>
      </c>
      <c r="J693" s="1" t="s">
        <v>1072</v>
      </c>
      <c r="K693" s="1" t="str">
        <f t="shared" si="31"/>
        <v>2009</v>
      </c>
      <c r="L693" s="1">
        <f t="shared" si="32"/>
        <v>8</v>
      </c>
      <c r="M693" s="1" t="s">
        <v>60</v>
      </c>
      <c r="N693" t="s">
        <v>53</v>
      </c>
      <c r="O693" s="1" t="s">
        <v>61</v>
      </c>
      <c r="P693" s="1"/>
      <c r="Q693" s="1"/>
      <c r="R693" s="1"/>
      <c r="S693" s="1" t="s">
        <v>65</v>
      </c>
      <c r="T693" s="1">
        <v>2</v>
      </c>
      <c r="U693" s="1"/>
    </row>
    <row r="694" spans="1:21">
      <c r="A694" s="1" t="s">
        <v>55</v>
      </c>
      <c r="B694" s="1" t="s">
        <v>53</v>
      </c>
      <c r="C694" s="1" t="s">
        <v>273</v>
      </c>
      <c r="D694" s="1">
        <f t="shared" si="30"/>
        <v>2</v>
      </c>
      <c r="E694" s="1" t="s">
        <v>10217</v>
      </c>
      <c r="F694" s="1" t="s">
        <v>10216</v>
      </c>
      <c r="G694" s="6" t="s">
        <v>12527</v>
      </c>
      <c r="H694" s="1" t="s">
        <v>247</v>
      </c>
      <c r="I694" s="1" t="s">
        <v>2023</v>
      </c>
      <c r="J694" s="1" t="s">
        <v>9274</v>
      </c>
      <c r="K694" s="1" t="str">
        <f t="shared" si="31"/>
        <v>2009</v>
      </c>
      <c r="L694" s="1">
        <f t="shared" si="32"/>
        <v>11</v>
      </c>
      <c r="M694" s="1" t="s">
        <v>60</v>
      </c>
      <c r="N694" t="s">
        <v>53</v>
      </c>
      <c r="O694" s="1" t="s">
        <v>61</v>
      </c>
      <c r="P694" s="1"/>
      <c r="Q694" s="1"/>
      <c r="R694" s="1"/>
      <c r="S694" s="1" t="s">
        <v>65</v>
      </c>
      <c r="T694" s="1">
        <v>2</v>
      </c>
      <c r="U694" s="1"/>
    </row>
    <row r="695" spans="1:21">
      <c r="A695" s="1" t="s">
        <v>50</v>
      </c>
      <c r="B695" s="1" t="s">
        <v>55</v>
      </c>
      <c r="C695" s="1" t="s">
        <v>273</v>
      </c>
      <c r="D695" s="1">
        <f t="shared" si="30"/>
        <v>4</v>
      </c>
      <c r="E695" s="1" t="s">
        <v>10228</v>
      </c>
      <c r="F695" s="1" t="s">
        <v>10227</v>
      </c>
      <c r="G695" s="6" t="s">
        <v>12527</v>
      </c>
      <c r="H695" s="1" t="s">
        <v>644</v>
      </c>
      <c r="I695" s="1" t="s">
        <v>9437</v>
      </c>
      <c r="J695" s="1" t="s">
        <v>10229</v>
      </c>
      <c r="K695" s="1" t="str">
        <f t="shared" si="31"/>
        <v>2009</v>
      </c>
      <c r="L695" s="1">
        <f t="shared" si="32"/>
        <v>31</v>
      </c>
      <c r="M695" s="1" t="s">
        <v>79</v>
      </c>
      <c r="N695" t="s">
        <v>53</v>
      </c>
      <c r="O695" s="1" t="s">
        <v>61</v>
      </c>
      <c r="P695" s="1"/>
      <c r="Q695" s="1"/>
      <c r="R695" s="1"/>
      <c r="S695" s="1"/>
      <c r="T695" s="1">
        <v>1</v>
      </c>
      <c r="U695" s="1"/>
    </row>
    <row r="696" spans="1:21">
      <c r="A696" s="1" t="s">
        <v>55</v>
      </c>
      <c r="B696" s="1"/>
      <c r="C696" s="1"/>
      <c r="D696" s="1">
        <f t="shared" si="30"/>
        <v>0</v>
      </c>
      <c r="E696" s="1" t="s">
        <v>9914</v>
      </c>
      <c r="F696" s="1" t="s">
        <v>10279</v>
      </c>
      <c r="G696" s="6" t="s">
        <v>12527</v>
      </c>
      <c r="H696" s="1" t="s">
        <v>448</v>
      </c>
      <c r="I696" s="1" t="s">
        <v>3125</v>
      </c>
      <c r="J696" s="1" t="s">
        <v>756</v>
      </c>
      <c r="K696" s="1" t="str">
        <f t="shared" si="31"/>
        <v>2009</v>
      </c>
      <c r="L696" s="1">
        <f t="shared" si="32"/>
        <v>21</v>
      </c>
      <c r="M696" s="1" t="s">
        <v>60</v>
      </c>
      <c r="N696" t="s">
        <v>53</v>
      </c>
      <c r="O696" s="1" t="s">
        <v>4197</v>
      </c>
      <c r="P696" s="1" t="s">
        <v>135</v>
      </c>
      <c r="Q696" s="1" t="s">
        <v>136</v>
      </c>
      <c r="R696" s="1" t="s">
        <v>137</v>
      </c>
      <c r="S696" s="1" t="s">
        <v>105</v>
      </c>
      <c r="T696" s="1">
        <v>2</v>
      </c>
      <c r="U696" s="1"/>
    </row>
    <row r="697" spans="1:21">
      <c r="A697" s="1" t="s">
        <v>53</v>
      </c>
      <c r="B697" s="1" t="s">
        <v>50</v>
      </c>
      <c r="C697" s="1" t="s">
        <v>273</v>
      </c>
      <c r="D697" s="1">
        <f t="shared" si="30"/>
        <v>1</v>
      </c>
      <c r="E697" s="1" t="s">
        <v>10282</v>
      </c>
      <c r="F697" s="1" t="s">
        <v>10280</v>
      </c>
      <c r="G697" s="6" t="s">
        <v>12527</v>
      </c>
      <c r="H697" s="1" t="s">
        <v>464</v>
      </c>
      <c r="I697" s="1" t="s">
        <v>9212</v>
      </c>
      <c r="J697" s="1" t="s">
        <v>10284</v>
      </c>
      <c r="K697" s="1" t="str">
        <f t="shared" si="31"/>
        <v>2009</v>
      </c>
      <c r="L697" s="1">
        <f t="shared" si="32"/>
        <v>27</v>
      </c>
      <c r="M697" s="1" t="s">
        <v>60</v>
      </c>
      <c r="N697" t="s">
        <v>53</v>
      </c>
      <c r="O697" s="1" t="s">
        <v>61</v>
      </c>
      <c r="P697" s="1" t="s">
        <v>206</v>
      </c>
      <c r="Q697" s="1" t="s">
        <v>233</v>
      </c>
      <c r="R697" s="1" t="s">
        <v>10283</v>
      </c>
      <c r="S697" s="1" t="s">
        <v>92</v>
      </c>
      <c r="T697" s="1">
        <v>2</v>
      </c>
      <c r="U697" s="1"/>
    </row>
    <row r="698" spans="1:21">
      <c r="A698" s="1" t="s">
        <v>54</v>
      </c>
      <c r="B698" s="1" t="s">
        <v>99</v>
      </c>
      <c r="C698" s="1" t="s">
        <v>500</v>
      </c>
      <c r="D698" s="1">
        <f t="shared" si="30"/>
        <v>4.8</v>
      </c>
      <c r="E698" s="1" t="s">
        <v>10490</v>
      </c>
      <c r="F698" s="1" t="s">
        <v>10491</v>
      </c>
      <c r="G698" s="6" t="s">
        <v>12527</v>
      </c>
      <c r="H698" s="1" t="s">
        <v>128</v>
      </c>
      <c r="I698" s="1" t="s">
        <v>3292</v>
      </c>
      <c r="J698" s="1" t="s">
        <v>9274</v>
      </c>
      <c r="K698" s="1" t="str">
        <f t="shared" si="31"/>
        <v>2009</v>
      </c>
      <c r="L698" s="1">
        <f t="shared" si="32"/>
        <v>38</v>
      </c>
      <c r="M698" s="1" t="s">
        <v>60</v>
      </c>
      <c r="N698" t="s">
        <v>53</v>
      </c>
      <c r="O698" s="1" t="s">
        <v>102</v>
      </c>
      <c r="P698" s="1"/>
      <c r="Q698" s="1"/>
      <c r="R698" s="1"/>
      <c r="S698" s="1" t="s">
        <v>940</v>
      </c>
      <c r="T698" s="1">
        <v>2</v>
      </c>
      <c r="U698" s="1"/>
    </row>
    <row r="699" spans="1:21">
      <c r="A699" s="1" t="s">
        <v>55</v>
      </c>
      <c r="B699" s="1" t="s">
        <v>7743</v>
      </c>
      <c r="C699" s="1" t="s">
        <v>273</v>
      </c>
      <c r="D699" s="1">
        <f t="shared" si="30"/>
        <v>1.7</v>
      </c>
      <c r="E699" s="1" t="s">
        <v>305</v>
      </c>
      <c r="F699" s="1" t="s">
        <v>10515</v>
      </c>
      <c r="G699" s="6" t="s">
        <v>12527</v>
      </c>
      <c r="H699" s="1" t="s">
        <v>310</v>
      </c>
      <c r="I699" s="1" t="s">
        <v>7543</v>
      </c>
      <c r="J699" s="1" t="s">
        <v>10066</v>
      </c>
      <c r="K699" s="1" t="str">
        <f t="shared" si="31"/>
        <v>2009</v>
      </c>
      <c r="L699" s="1">
        <f t="shared" si="32"/>
        <v>41</v>
      </c>
      <c r="M699" s="1" t="s">
        <v>79</v>
      </c>
      <c r="N699" t="s">
        <v>53</v>
      </c>
      <c r="O699" s="1" t="s">
        <v>61</v>
      </c>
      <c r="P699" s="1"/>
      <c r="Q699" s="1"/>
      <c r="R699" s="1"/>
      <c r="S699" s="1" t="s">
        <v>6209</v>
      </c>
      <c r="T699" s="1">
        <v>2</v>
      </c>
      <c r="U699" s="1"/>
    </row>
    <row r="700" spans="1:21">
      <c r="A700" s="1" t="s">
        <v>50</v>
      </c>
      <c r="B700" s="1" t="s">
        <v>116</v>
      </c>
      <c r="C700" s="1" t="s">
        <v>273</v>
      </c>
      <c r="D700" s="1">
        <f t="shared" si="30"/>
        <v>5</v>
      </c>
      <c r="E700" s="1" t="s">
        <v>1734</v>
      </c>
      <c r="F700" s="1" t="s">
        <v>10758</v>
      </c>
      <c r="G700" s="6" t="s">
        <v>12527</v>
      </c>
      <c r="H700" s="1" t="s">
        <v>126</v>
      </c>
      <c r="I700" s="1" t="s">
        <v>9477</v>
      </c>
      <c r="J700" s="1" t="s">
        <v>8879</v>
      </c>
      <c r="K700" s="1" t="str">
        <f t="shared" si="31"/>
        <v>2009</v>
      </c>
      <c r="L700" s="1">
        <f t="shared" si="32"/>
        <v>9</v>
      </c>
      <c r="M700" s="1" t="s">
        <v>60</v>
      </c>
      <c r="N700" t="s">
        <v>53</v>
      </c>
      <c r="O700" s="1" t="s">
        <v>61</v>
      </c>
      <c r="P700" s="1"/>
      <c r="Q700" s="1"/>
      <c r="R700" s="1"/>
      <c r="S700" s="1" t="s">
        <v>65</v>
      </c>
      <c r="T700" s="1">
        <v>2</v>
      </c>
      <c r="U700" s="1"/>
    </row>
    <row r="701" spans="1:21">
      <c r="A701" s="1" t="s">
        <v>50</v>
      </c>
      <c r="B701" s="1" t="s">
        <v>53</v>
      </c>
      <c r="C701" s="1" t="s">
        <v>500</v>
      </c>
      <c r="D701" s="1">
        <f t="shared" si="30"/>
        <v>1.6</v>
      </c>
      <c r="E701" s="1" t="s">
        <v>10951</v>
      </c>
      <c r="F701" s="1" t="s">
        <v>10950</v>
      </c>
      <c r="G701" s="6" t="s">
        <v>12525</v>
      </c>
      <c r="H701" s="1" t="s">
        <v>721</v>
      </c>
      <c r="I701" s="1" t="s">
        <v>6666</v>
      </c>
      <c r="J701" s="1" t="s">
        <v>10953</v>
      </c>
      <c r="K701" s="1" t="str">
        <f t="shared" si="31"/>
        <v>2009</v>
      </c>
      <c r="L701" s="1">
        <f t="shared" si="32"/>
        <v>40</v>
      </c>
      <c r="M701" s="1" t="s">
        <v>60</v>
      </c>
      <c r="N701" t="s">
        <v>53</v>
      </c>
      <c r="O701" s="1" t="s">
        <v>102</v>
      </c>
      <c r="P701" s="1" t="s">
        <v>119</v>
      </c>
      <c r="Q701" s="1" t="s">
        <v>256</v>
      </c>
      <c r="R701" s="1" t="s">
        <v>10952</v>
      </c>
      <c r="S701" s="1" t="s">
        <v>114</v>
      </c>
      <c r="T701" s="1">
        <v>1</v>
      </c>
      <c r="U701" s="1" t="s">
        <v>116</v>
      </c>
    </row>
    <row r="702" spans="1:21">
      <c r="A702" s="1" t="s">
        <v>55</v>
      </c>
      <c r="B702" s="1" t="s">
        <v>116</v>
      </c>
      <c r="C702" s="1" t="s">
        <v>273</v>
      </c>
      <c r="D702" s="1">
        <f t="shared" si="30"/>
        <v>5</v>
      </c>
      <c r="E702" s="1" t="s">
        <v>1853</v>
      </c>
      <c r="F702" s="1" t="s">
        <v>11200</v>
      </c>
      <c r="G702" s="6" t="s">
        <v>12527</v>
      </c>
      <c r="H702" s="1" t="s">
        <v>118</v>
      </c>
      <c r="I702" s="1" t="s">
        <v>8512</v>
      </c>
      <c r="J702" s="1" t="s">
        <v>1072</v>
      </c>
      <c r="K702" s="1" t="str">
        <f t="shared" si="31"/>
        <v>2009</v>
      </c>
      <c r="L702" s="1">
        <f t="shared" si="32"/>
        <v>20</v>
      </c>
      <c r="M702" s="1" t="s">
        <v>79</v>
      </c>
      <c r="N702" t="s">
        <v>53</v>
      </c>
      <c r="O702" s="1" t="s">
        <v>61</v>
      </c>
      <c r="P702" s="1"/>
      <c r="Q702" s="1"/>
      <c r="R702" s="1"/>
      <c r="S702" s="1" t="s">
        <v>377</v>
      </c>
      <c r="T702" s="1">
        <v>2</v>
      </c>
      <c r="U702" s="1"/>
    </row>
    <row r="703" spans="1:21">
      <c r="A703" s="1" t="s">
        <v>55</v>
      </c>
      <c r="B703" s="1" t="s">
        <v>116</v>
      </c>
      <c r="C703" s="1" t="s">
        <v>500</v>
      </c>
      <c r="D703" s="1">
        <f t="shared" si="30"/>
        <v>4</v>
      </c>
      <c r="E703" s="1" t="s">
        <v>1990</v>
      </c>
      <c r="F703" s="1" t="s">
        <v>8347</v>
      </c>
      <c r="G703" s="6" t="s">
        <v>12527</v>
      </c>
      <c r="H703" s="1" t="s">
        <v>219</v>
      </c>
      <c r="I703" s="1" t="s">
        <v>7360</v>
      </c>
      <c r="J703" s="1" t="s">
        <v>11255</v>
      </c>
      <c r="K703" s="1" t="str">
        <f t="shared" si="31"/>
        <v>2009</v>
      </c>
      <c r="L703" s="1">
        <f t="shared" si="32"/>
        <v>55</v>
      </c>
      <c r="M703" s="1" t="s">
        <v>79</v>
      </c>
      <c r="N703" t="s">
        <v>53</v>
      </c>
      <c r="O703" s="1" t="s">
        <v>61</v>
      </c>
      <c r="P703" s="1"/>
      <c r="Q703" s="1"/>
      <c r="R703" s="1"/>
      <c r="S703" s="1"/>
      <c r="T703" s="1">
        <v>1</v>
      </c>
      <c r="U703" s="1"/>
    </row>
    <row r="704" spans="1:21">
      <c r="A704" s="1" t="s">
        <v>55</v>
      </c>
      <c r="B704" s="1" t="s">
        <v>50</v>
      </c>
      <c r="C704" s="1" t="s">
        <v>500</v>
      </c>
      <c r="D704" s="1">
        <f t="shared" si="30"/>
        <v>0.8</v>
      </c>
      <c r="E704" s="1" t="s">
        <v>11696</v>
      </c>
      <c r="F704" s="1" t="s">
        <v>11695</v>
      </c>
      <c r="G704" s="6" t="s">
        <v>12527</v>
      </c>
      <c r="H704" s="1" t="s">
        <v>256</v>
      </c>
      <c r="I704" s="1" t="s">
        <v>5832</v>
      </c>
      <c r="J704" s="1" t="s">
        <v>1072</v>
      </c>
      <c r="K704" s="1" t="str">
        <f t="shared" si="31"/>
        <v>2009</v>
      </c>
      <c r="L704" s="1">
        <f t="shared" si="32"/>
        <v>45</v>
      </c>
      <c r="M704" s="1" t="s">
        <v>60</v>
      </c>
      <c r="N704" t="s">
        <v>53</v>
      </c>
      <c r="O704" s="1" t="s">
        <v>61</v>
      </c>
      <c r="P704" s="1"/>
      <c r="Q704" s="1"/>
      <c r="R704" s="1"/>
      <c r="S704" s="1" t="s">
        <v>4368</v>
      </c>
      <c r="T704" s="1">
        <v>2</v>
      </c>
      <c r="U704" s="1"/>
    </row>
    <row r="705" spans="1:21">
      <c r="A705" s="1" t="s">
        <v>54</v>
      </c>
      <c r="B705" s="1" t="s">
        <v>116</v>
      </c>
      <c r="C705" s="1" t="s">
        <v>500</v>
      </c>
      <c r="D705" s="1">
        <f t="shared" si="30"/>
        <v>4</v>
      </c>
      <c r="E705" s="1" t="s">
        <v>2754</v>
      </c>
      <c r="F705" s="1" t="s">
        <v>11737</v>
      </c>
      <c r="G705" s="6" t="s">
        <v>12527</v>
      </c>
      <c r="H705" s="1" t="s">
        <v>128</v>
      </c>
      <c r="I705" s="1" t="s">
        <v>11818</v>
      </c>
      <c r="J705" s="1" t="s">
        <v>11822</v>
      </c>
      <c r="K705" s="1" t="str">
        <f t="shared" si="31"/>
        <v>2009</v>
      </c>
      <c r="L705" s="1">
        <f t="shared" si="32"/>
        <v>36</v>
      </c>
      <c r="M705" s="1" t="s">
        <v>60</v>
      </c>
      <c r="N705" t="s">
        <v>53</v>
      </c>
      <c r="O705" s="1" t="s">
        <v>61</v>
      </c>
      <c r="P705" s="1"/>
      <c r="Q705" s="1"/>
      <c r="R705" s="1"/>
      <c r="S705" s="1" t="s">
        <v>417</v>
      </c>
      <c r="T705" s="1">
        <v>1</v>
      </c>
      <c r="U705" s="1"/>
    </row>
    <row r="706" spans="1:21">
      <c r="A706" s="1" t="s">
        <v>49</v>
      </c>
      <c r="B706" s="1" t="s">
        <v>12239</v>
      </c>
      <c r="C706" s="1" t="s">
        <v>500</v>
      </c>
      <c r="D706" s="1">
        <f t="shared" ref="D706:D769" si="33">B706*C706/100</f>
        <v>3.76</v>
      </c>
      <c r="E706" s="1" t="s">
        <v>12238</v>
      </c>
      <c r="F706" s="1" t="s">
        <v>12236</v>
      </c>
      <c r="G706" s="6" t="s">
        <v>12527</v>
      </c>
      <c r="H706" s="1" t="s">
        <v>88</v>
      </c>
      <c r="I706" s="1" t="s">
        <v>12237</v>
      </c>
      <c r="J706" s="1" t="s">
        <v>12240</v>
      </c>
      <c r="K706" s="1" t="str">
        <f t="shared" ref="K706:K769" si="34">TEXT(J706,"YYYY")</f>
        <v>2009</v>
      </c>
      <c r="L706" s="1">
        <f t="shared" ref="L706:L769" si="35">H706-(TEXT(I706,"YYYY")-TEXT(J706,"YYYY"))</f>
        <v>17</v>
      </c>
      <c r="M706" s="1" t="s">
        <v>79</v>
      </c>
      <c r="N706" t="s">
        <v>55</v>
      </c>
      <c r="O706" s="1" t="s">
        <v>61</v>
      </c>
      <c r="P706" s="1" t="s">
        <v>840</v>
      </c>
      <c r="Q706" s="1" t="s">
        <v>515</v>
      </c>
      <c r="R706" s="1" t="s">
        <v>1523</v>
      </c>
      <c r="S706" s="1"/>
      <c r="T706" s="1">
        <v>2</v>
      </c>
      <c r="U706" s="1" t="s">
        <v>116</v>
      </c>
    </row>
    <row r="707" spans="1:21">
      <c r="A707" s="1" t="s">
        <v>55</v>
      </c>
      <c r="B707" s="1" t="s">
        <v>3072</v>
      </c>
      <c r="C707" s="1" t="s">
        <v>136</v>
      </c>
      <c r="D707" s="1">
        <f t="shared" si="33"/>
        <v>0.4</v>
      </c>
      <c r="E707" s="1" t="s">
        <v>12364</v>
      </c>
      <c r="F707" s="1" t="s">
        <v>12363</v>
      </c>
      <c r="G707" s="6" t="s">
        <v>12525</v>
      </c>
      <c r="H707" s="1" t="s">
        <v>78</v>
      </c>
      <c r="I707" s="1" t="s">
        <v>943</v>
      </c>
      <c r="J707" s="1" t="s">
        <v>12365</v>
      </c>
      <c r="K707" s="1" t="str">
        <f t="shared" si="34"/>
        <v>2009</v>
      </c>
      <c r="L707" s="1">
        <f t="shared" si="35"/>
        <v>18</v>
      </c>
      <c r="M707" s="1" t="s">
        <v>79</v>
      </c>
      <c r="N707" t="s">
        <v>55</v>
      </c>
      <c r="O707" s="1" t="s">
        <v>102</v>
      </c>
      <c r="P707" s="1" t="s">
        <v>840</v>
      </c>
      <c r="Q707" s="1" t="s">
        <v>382</v>
      </c>
      <c r="R707" s="1" t="s">
        <v>841</v>
      </c>
      <c r="S707" s="1" t="s">
        <v>92</v>
      </c>
      <c r="T707" s="1">
        <v>1</v>
      </c>
      <c r="U707" s="1"/>
    </row>
    <row r="708" spans="1:21">
      <c r="A708" s="1" t="s">
        <v>55</v>
      </c>
      <c r="B708" s="1"/>
      <c r="C708" s="1"/>
      <c r="D708" s="1">
        <f t="shared" si="33"/>
        <v>0</v>
      </c>
      <c r="E708" s="1" t="s">
        <v>1366</v>
      </c>
      <c r="F708" s="1" t="s">
        <v>1365</v>
      </c>
      <c r="G708" s="6" t="s">
        <v>12527</v>
      </c>
      <c r="H708" s="1" t="s">
        <v>375</v>
      </c>
      <c r="I708" s="1" t="s">
        <v>1355</v>
      </c>
      <c r="J708" s="1" t="s">
        <v>1368</v>
      </c>
      <c r="K708" s="1" t="str">
        <f t="shared" si="34"/>
        <v>2009</v>
      </c>
      <c r="L708" s="1">
        <f t="shared" si="35"/>
        <v>46</v>
      </c>
      <c r="M708" s="1" t="s">
        <v>60</v>
      </c>
      <c r="O708" s="1" t="s">
        <v>61</v>
      </c>
      <c r="P708" s="1" t="s">
        <v>232</v>
      </c>
      <c r="Q708" s="1" t="s">
        <v>599</v>
      </c>
      <c r="R708" s="1" t="s">
        <v>1367</v>
      </c>
      <c r="S708" s="1" t="s">
        <v>311</v>
      </c>
      <c r="T708" s="1">
        <v>1</v>
      </c>
      <c r="U708" s="1"/>
    </row>
    <row r="709" spans="1:21">
      <c r="A709" s="1" t="s">
        <v>55</v>
      </c>
      <c r="B709" s="1"/>
      <c r="C709" s="1"/>
      <c r="D709" s="1">
        <f t="shared" si="33"/>
        <v>0</v>
      </c>
      <c r="E709" s="1" t="s">
        <v>1526</v>
      </c>
      <c r="F709" s="1" t="s">
        <v>1525</v>
      </c>
      <c r="G709" s="6" t="s">
        <v>12527</v>
      </c>
      <c r="H709" s="1" t="s">
        <v>282</v>
      </c>
      <c r="I709" s="1" t="s">
        <v>1518</v>
      </c>
      <c r="J709" s="1" t="s">
        <v>1072</v>
      </c>
      <c r="K709" s="1" t="str">
        <f t="shared" si="34"/>
        <v>2009</v>
      </c>
      <c r="L709" s="1">
        <f t="shared" si="35"/>
        <v>33</v>
      </c>
      <c r="M709" s="1" t="s">
        <v>79</v>
      </c>
      <c r="O709" s="1" t="s">
        <v>61</v>
      </c>
      <c r="P709" s="1" t="s">
        <v>1527</v>
      </c>
      <c r="Q709" s="1" t="s">
        <v>1528</v>
      </c>
      <c r="R709" s="1" t="s">
        <v>1529</v>
      </c>
      <c r="S709" s="1" t="s">
        <v>105</v>
      </c>
      <c r="T709" s="1">
        <v>2</v>
      </c>
      <c r="U709" s="1" t="s">
        <v>50</v>
      </c>
    </row>
    <row r="710" spans="1:21">
      <c r="A710" s="1" t="s">
        <v>55</v>
      </c>
      <c r="B710" s="1"/>
      <c r="C710" s="1"/>
      <c r="D710" s="1">
        <f t="shared" si="33"/>
        <v>0</v>
      </c>
      <c r="E710" s="1" t="s">
        <v>2703</v>
      </c>
      <c r="F710" s="1" t="s">
        <v>2702</v>
      </c>
      <c r="G710" s="6" t="s">
        <v>12527</v>
      </c>
      <c r="H710" s="1" t="s">
        <v>464</v>
      </c>
      <c r="I710" s="1" t="s">
        <v>2422</v>
      </c>
      <c r="J710" s="1" t="s">
        <v>2704</v>
      </c>
      <c r="K710" s="1" t="str">
        <f t="shared" si="34"/>
        <v>2009</v>
      </c>
      <c r="L710" s="1">
        <f t="shared" si="35"/>
        <v>22</v>
      </c>
      <c r="M710" s="1" t="s">
        <v>60</v>
      </c>
      <c r="O710" s="1" t="s">
        <v>61</v>
      </c>
      <c r="P710" s="1"/>
      <c r="Q710" s="1"/>
      <c r="R710" s="1"/>
      <c r="S710" s="1"/>
      <c r="T710" s="1">
        <v>1</v>
      </c>
      <c r="U710" s="1" t="s">
        <v>55</v>
      </c>
    </row>
    <row r="711" spans="1:21">
      <c r="A711" s="1" t="s">
        <v>50</v>
      </c>
      <c r="B711" s="1"/>
      <c r="C711" s="1"/>
      <c r="D711" s="1">
        <f t="shared" si="33"/>
        <v>0</v>
      </c>
      <c r="E711" s="1" t="s">
        <v>3048</v>
      </c>
      <c r="F711" s="1" t="s">
        <v>3047</v>
      </c>
      <c r="G711" s="6" t="s">
        <v>12527</v>
      </c>
      <c r="H711" s="1" t="s">
        <v>809</v>
      </c>
      <c r="I711" s="1" t="s">
        <v>818</v>
      </c>
      <c r="J711" s="1" t="s">
        <v>1072</v>
      </c>
      <c r="K711" s="1" t="str">
        <f t="shared" si="34"/>
        <v>2009</v>
      </c>
      <c r="L711" s="1">
        <f t="shared" si="35"/>
        <v>26</v>
      </c>
      <c r="M711" s="1" t="s">
        <v>79</v>
      </c>
      <c r="O711" s="1" t="s">
        <v>61</v>
      </c>
      <c r="P711" s="1"/>
      <c r="Q711" s="1"/>
      <c r="R711" s="1"/>
      <c r="S711" s="1" t="s">
        <v>114</v>
      </c>
      <c r="T711" s="1">
        <v>2</v>
      </c>
      <c r="U711" s="1"/>
    </row>
    <row r="712" spans="1:21">
      <c r="A712" s="1" t="s">
        <v>50</v>
      </c>
      <c r="B712" s="1" t="s">
        <v>55</v>
      </c>
      <c r="C712" s="1"/>
      <c r="D712" s="1">
        <f t="shared" si="33"/>
        <v>0</v>
      </c>
      <c r="E712" s="1" t="s">
        <v>3478</v>
      </c>
      <c r="F712" s="1" t="s">
        <v>3477</v>
      </c>
      <c r="G712" s="6" t="s">
        <v>12527</v>
      </c>
      <c r="H712" s="1" t="s">
        <v>367</v>
      </c>
      <c r="I712" s="1" t="s">
        <v>3420</v>
      </c>
      <c r="J712" s="1" t="s">
        <v>3479</v>
      </c>
      <c r="K712" s="1" t="str">
        <f t="shared" si="34"/>
        <v>2009</v>
      </c>
      <c r="L712" s="1">
        <f t="shared" si="35"/>
        <v>16</v>
      </c>
      <c r="M712" s="1" t="s">
        <v>60</v>
      </c>
      <c r="O712" s="1" t="s">
        <v>102</v>
      </c>
      <c r="P712" s="1" t="s">
        <v>449</v>
      </c>
      <c r="Q712" s="1" t="s">
        <v>515</v>
      </c>
      <c r="R712" s="1"/>
      <c r="S712" s="1" t="s">
        <v>114</v>
      </c>
      <c r="T712" s="1">
        <v>1</v>
      </c>
      <c r="U712" s="1" t="s">
        <v>53</v>
      </c>
    </row>
    <row r="713" spans="1:21">
      <c r="A713" s="1" t="s">
        <v>50</v>
      </c>
      <c r="B713" s="1" t="s">
        <v>2810</v>
      </c>
      <c r="C713" s="1"/>
      <c r="D713" s="1">
        <f t="shared" si="33"/>
        <v>0</v>
      </c>
      <c r="E713" s="1" t="s">
        <v>5771</v>
      </c>
      <c r="F713" s="1" t="s">
        <v>5770</v>
      </c>
      <c r="G713" s="6" t="s">
        <v>12525</v>
      </c>
      <c r="H713" s="1" t="s">
        <v>63</v>
      </c>
      <c r="I713" s="1" t="s">
        <v>5745</v>
      </c>
      <c r="J713" s="1" t="s">
        <v>5773</v>
      </c>
      <c r="K713" s="1" t="str">
        <f t="shared" si="34"/>
        <v>2009</v>
      </c>
      <c r="L713" s="1">
        <f t="shared" si="35"/>
        <v>19</v>
      </c>
      <c r="M713" s="1" t="s">
        <v>79</v>
      </c>
      <c r="O713" s="1" t="s">
        <v>61</v>
      </c>
      <c r="P713" s="1" t="s">
        <v>89</v>
      </c>
      <c r="Q713" s="1" t="s">
        <v>160</v>
      </c>
      <c r="R713" s="1" t="s">
        <v>5772</v>
      </c>
      <c r="S713" s="1"/>
      <c r="T713" s="1">
        <v>2</v>
      </c>
      <c r="U713" s="1" t="s">
        <v>53</v>
      </c>
    </row>
    <row r="714" spans="1:21">
      <c r="A714" s="1" t="s">
        <v>50</v>
      </c>
      <c r="B714" s="1" t="s">
        <v>116</v>
      </c>
      <c r="C714" s="1" t="s">
        <v>273</v>
      </c>
      <c r="D714" s="1">
        <f t="shared" si="33"/>
        <v>5</v>
      </c>
      <c r="E714" s="1" t="s">
        <v>1599</v>
      </c>
      <c r="F714" s="1" t="s">
        <v>9188</v>
      </c>
      <c r="G714" s="6" t="s">
        <v>12527</v>
      </c>
      <c r="H714" s="1" t="s">
        <v>678</v>
      </c>
      <c r="I714" s="1" t="s">
        <v>9189</v>
      </c>
      <c r="J714" s="1" t="s">
        <v>9190</v>
      </c>
      <c r="K714" s="1" t="str">
        <f t="shared" si="34"/>
        <v>2009</v>
      </c>
      <c r="L714" s="1">
        <f t="shared" si="35"/>
        <v>29</v>
      </c>
      <c r="M714" s="1" t="s">
        <v>79</v>
      </c>
      <c r="O714" s="1" t="s">
        <v>61</v>
      </c>
      <c r="P714" s="1"/>
      <c r="Q714" s="1"/>
      <c r="R714" s="1"/>
      <c r="S714" s="1"/>
      <c r="T714" s="1">
        <v>2</v>
      </c>
      <c r="U714" s="1"/>
    </row>
    <row r="715" spans="1:21">
      <c r="A715" s="1" t="s">
        <v>54</v>
      </c>
      <c r="B715" s="1" t="s">
        <v>472</v>
      </c>
      <c r="C715" s="1" t="s">
        <v>273</v>
      </c>
      <c r="D715" s="1">
        <f t="shared" si="33"/>
        <v>0.5</v>
      </c>
      <c r="E715" s="1" t="s">
        <v>9705</v>
      </c>
      <c r="F715" s="1" t="s">
        <v>9704</v>
      </c>
      <c r="G715" s="6" t="s">
        <v>12527</v>
      </c>
      <c r="H715" s="1" t="s">
        <v>128</v>
      </c>
      <c r="I715" s="1" t="s">
        <v>9693</v>
      </c>
      <c r="J715" s="1" t="s">
        <v>1072</v>
      </c>
      <c r="K715" s="1" t="str">
        <f t="shared" si="34"/>
        <v>2009</v>
      </c>
      <c r="L715" s="1">
        <f t="shared" si="35"/>
        <v>38</v>
      </c>
      <c r="M715" s="1" t="s">
        <v>60</v>
      </c>
      <c r="O715" s="1" t="s">
        <v>61</v>
      </c>
      <c r="P715" s="1"/>
      <c r="Q715" s="1"/>
      <c r="R715" s="1"/>
      <c r="S715" s="1" t="s">
        <v>4368</v>
      </c>
      <c r="T715" s="1">
        <v>2</v>
      </c>
      <c r="U715" s="1"/>
    </row>
    <row r="716" spans="1:21">
      <c r="A716" s="1" t="s">
        <v>53</v>
      </c>
      <c r="B716" s="1" t="s">
        <v>3534</v>
      </c>
      <c r="C716" s="1" t="s">
        <v>136</v>
      </c>
      <c r="D716" s="1">
        <f t="shared" si="33"/>
        <v>0.45</v>
      </c>
      <c r="E716" s="1" t="s">
        <v>9726</v>
      </c>
      <c r="F716" s="1" t="s">
        <v>9727</v>
      </c>
      <c r="G716" s="6" t="s">
        <v>12527</v>
      </c>
      <c r="H716" s="1" t="s">
        <v>126</v>
      </c>
      <c r="I716" s="1" t="s">
        <v>9716</v>
      </c>
      <c r="J716" s="1" t="s">
        <v>9683</v>
      </c>
      <c r="K716" s="1" t="str">
        <f t="shared" si="34"/>
        <v>2009</v>
      </c>
      <c r="L716" s="1">
        <f t="shared" si="35"/>
        <v>11</v>
      </c>
      <c r="M716" s="1" t="s">
        <v>60</v>
      </c>
      <c r="O716" s="1" t="s">
        <v>102</v>
      </c>
      <c r="P716" s="1"/>
      <c r="Q716" s="1"/>
      <c r="R716" s="1"/>
      <c r="S716" s="1" t="s">
        <v>65</v>
      </c>
      <c r="T716" s="1">
        <v>1</v>
      </c>
      <c r="U716" s="1"/>
    </row>
    <row r="717" spans="1:21">
      <c r="A717" s="1" t="s">
        <v>54</v>
      </c>
      <c r="B717" s="1" t="s">
        <v>99</v>
      </c>
      <c r="C717" s="1" t="s">
        <v>500</v>
      </c>
      <c r="D717" s="1">
        <f t="shared" si="33"/>
        <v>4.8</v>
      </c>
      <c r="E717" s="1" t="s">
        <v>10064</v>
      </c>
      <c r="F717" s="1" t="s">
        <v>10065</v>
      </c>
      <c r="G717" s="6" t="s">
        <v>12527</v>
      </c>
      <c r="H717" s="1" t="s">
        <v>169</v>
      </c>
      <c r="I717" s="1" t="s">
        <v>9733</v>
      </c>
      <c r="J717" s="1" t="s">
        <v>10066</v>
      </c>
      <c r="K717" s="1" t="str">
        <f t="shared" si="34"/>
        <v>2009</v>
      </c>
      <c r="L717" s="1">
        <f t="shared" si="35"/>
        <v>17</v>
      </c>
      <c r="M717" s="1" t="s">
        <v>60</v>
      </c>
      <c r="O717" s="1" t="s">
        <v>102</v>
      </c>
      <c r="P717" s="1"/>
      <c r="Q717" s="1"/>
      <c r="R717" s="1"/>
      <c r="S717" s="1" t="s">
        <v>65</v>
      </c>
      <c r="T717" s="1">
        <v>2</v>
      </c>
      <c r="U717" s="1"/>
    </row>
    <row r="718" spans="1:21">
      <c r="A718" s="1" t="s">
        <v>50</v>
      </c>
      <c r="B718" s="1" t="s">
        <v>2810</v>
      </c>
      <c r="C718" s="1" t="s">
        <v>500</v>
      </c>
      <c r="D718" s="1">
        <f t="shared" si="33"/>
        <v>0.32</v>
      </c>
      <c r="E718" s="1" t="s">
        <v>10070</v>
      </c>
      <c r="F718" s="1" t="s">
        <v>10071</v>
      </c>
      <c r="G718" s="6" t="s">
        <v>12527</v>
      </c>
      <c r="H718" s="1" t="s">
        <v>217</v>
      </c>
      <c r="I718" s="1" t="s">
        <v>10072</v>
      </c>
      <c r="J718" s="1" t="s">
        <v>10066</v>
      </c>
      <c r="K718" s="1" t="str">
        <f t="shared" si="34"/>
        <v>2009</v>
      </c>
      <c r="L718" s="1">
        <f t="shared" si="35"/>
        <v>13</v>
      </c>
      <c r="M718" s="1" t="s">
        <v>60</v>
      </c>
      <c r="O718" s="1" t="s">
        <v>102</v>
      </c>
      <c r="P718" s="1"/>
      <c r="Q718" s="1"/>
      <c r="R718" s="1"/>
      <c r="S718" s="1" t="s">
        <v>65</v>
      </c>
      <c r="T718" s="1">
        <v>2</v>
      </c>
      <c r="U718" s="1"/>
    </row>
    <row r="719" spans="1:21">
      <c r="A719" s="1" t="s">
        <v>49</v>
      </c>
      <c r="B719" s="1" t="s">
        <v>141</v>
      </c>
      <c r="C719" s="1" t="s">
        <v>136</v>
      </c>
      <c r="D719" s="1">
        <f t="shared" si="33"/>
        <v>0.1</v>
      </c>
      <c r="E719" s="1" t="s">
        <v>10098</v>
      </c>
      <c r="F719" s="1" t="s">
        <v>10099</v>
      </c>
      <c r="G719" s="6" t="s">
        <v>12527</v>
      </c>
      <c r="H719" s="1" t="s">
        <v>126</v>
      </c>
      <c r="I719" s="1" t="s">
        <v>10100</v>
      </c>
      <c r="J719" s="1" t="s">
        <v>10066</v>
      </c>
      <c r="K719" s="1" t="str">
        <f t="shared" si="34"/>
        <v>2009</v>
      </c>
      <c r="L719" s="1">
        <f t="shared" si="35"/>
        <v>11</v>
      </c>
      <c r="M719" s="1" t="s">
        <v>60</v>
      </c>
      <c r="O719" s="1" t="s">
        <v>102</v>
      </c>
      <c r="P719" s="1"/>
      <c r="Q719" s="1"/>
      <c r="R719" s="1"/>
      <c r="S719" s="1" t="s">
        <v>65</v>
      </c>
      <c r="T719" s="1">
        <v>1</v>
      </c>
      <c r="U719" s="1"/>
    </row>
    <row r="720" spans="1:21">
      <c r="A720" s="1" t="s">
        <v>50</v>
      </c>
      <c r="B720" s="1" t="s">
        <v>8040</v>
      </c>
      <c r="C720" s="1"/>
      <c r="D720" s="1" t="e">
        <f t="shared" si="33"/>
        <v>#VALUE!</v>
      </c>
      <c r="E720" s="1" t="s">
        <v>3499</v>
      </c>
      <c r="F720" s="1" t="s">
        <v>10630</v>
      </c>
      <c r="G720" s="6" t="s">
        <v>12527</v>
      </c>
      <c r="H720" s="1" t="s">
        <v>197</v>
      </c>
      <c r="I720" s="1" t="s">
        <v>3450</v>
      </c>
      <c r="J720" s="1" t="s">
        <v>10631</v>
      </c>
      <c r="K720" s="1" t="str">
        <f t="shared" si="34"/>
        <v>2009</v>
      </c>
      <c r="L720" s="1">
        <f t="shared" si="35"/>
        <v>11</v>
      </c>
      <c r="M720" s="1" t="s">
        <v>60</v>
      </c>
      <c r="O720" s="1" t="s">
        <v>61</v>
      </c>
      <c r="P720" s="1"/>
      <c r="Q720" s="1"/>
      <c r="R720" s="1"/>
      <c r="S720" s="1" t="s">
        <v>65</v>
      </c>
      <c r="T720" s="1">
        <v>2</v>
      </c>
      <c r="U720" s="1"/>
    </row>
    <row r="721" spans="1:21">
      <c r="A721" s="1" t="s">
        <v>50</v>
      </c>
      <c r="B721" s="1" t="s">
        <v>11537</v>
      </c>
      <c r="C721" s="1" t="s">
        <v>273</v>
      </c>
      <c r="D721" s="1" t="e">
        <f t="shared" si="33"/>
        <v>#VALUE!</v>
      </c>
      <c r="E721" s="1" t="s">
        <v>3638</v>
      </c>
      <c r="F721" s="1" t="s">
        <v>11588</v>
      </c>
      <c r="G721" s="6" t="s">
        <v>12527</v>
      </c>
      <c r="H721" s="1" t="s">
        <v>169</v>
      </c>
      <c r="I721" s="1" t="s">
        <v>11246</v>
      </c>
      <c r="J721" s="1" t="s">
        <v>1072</v>
      </c>
      <c r="K721" s="1" t="str">
        <f t="shared" si="34"/>
        <v>2009</v>
      </c>
      <c r="L721" s="1">
        <f t="shared" si="35"/>
        <v>14</v>
      </c>
      <c r="M721" s="1" t="s">
        <v>60</v>
      </c>
      <c r="O721" s="1" t="s">
        <v>61</v>
      </c>
      <c r="P721" s="1"/>
      <c r="Q721" s="1"/>
      <c r="R721" s="1"/>
      <c r="S721" s="1" t="s">
        <v>65</v>
      </c>
      <c r="T721" s="1">
        <v>2</v>
      </c>
      <c r="U721" s="1"/>
    </row>
    <row r="722" spans="1:21">
      <c r="A722" s="1" t="s">
        <v>49</v>
      </c>
      <c r="B722" s="1"/>
      <c r="C722" s="1"/>
      <c r="D722" s="1">
        <f t="shared" si="33"/>
        <v>0</v>
      </c>
      <c r="E722" s="1" t="s">
        <v>2210</v>
      </c>
      <c r="F722" s="1" t="s">
        <v>2209</v>
      </c>
      <c r="G722" s="6" t="s">
        <v>12527</v>
      </c>
      <c r="H722" s="1" t="s">
        <v>187</v>
      </c>
      <c r="I722" s="1" t="s">
        <v>2211</v>
      </c>
      <c r="J722" s="1" t="s">
        <v>2212</v>
      </c>
      <c r="K722" s="1" t="str">
        <f t="shared" si="34"/>
        <v>2010</v>
      </c>
      <c r="L722" s="1">
        <f t="shared" si="35"/>
        <v>0</v>
      </c>
      <c r="M722" s="1" t="s">
        <v>60</v>
      </c>
      <c r="N722" t="s">
        <v>50</v>
      </c>
      <c r="O722" s="1" t="s">
        <v>102</v>
      </c>
      <c r="P722" s="1"/>
      <c r="Q722" s="1"/>
      <c r="R722" s="1" t="s">
        <v>805</v>
      </c>
      <c r="S722" s="1" t="s">
        <v>65</v>
      </c>
      <c r="T722" s="1">
        <v>2</v>
      </c>
      <c r="U722" s="1"/>
    </row>
    <row r="723" spans="1:21">
      <c r="A723" s="1" t="s">
        <v>55</v>
      </c>
      <c r="B723" s="1" t="s">
        <v>55</v>
      </c>
      <c r="C723" s="1"/>
      <c r="D723" s="1">
        <f t="shared" si="33"/>
        <v>0</v>
      </c>
      <c r="E723" s="1" t="s">
        <v>4317</v>
      </c>
      <c r="F723" s="1" t="s">
        <v>4316</v>
      </c>
      <c r="G723" s="6" t="s">
        <v>12527</v>
      </c>
      <c r="H723" s="1" t="s">
        <v>63</v>
      </c>
      <c r="I723" s="1" t="s">
        <v>548</v>
      </c>
      <c r="J723" s="1" t="s">
        <v>2212</v>
      </c>
      <c r="K723" s="1" t="str">
        <f t="shared" si="34"/>
        <v>2010</v>
      </c>
      <c r="L723" s="1">
        <f t="shared" si="35"/>
        <v>22</v>
      </c>
      <c r="M723" s="1" t="s">
        <v>60</v>
      </c>
      <c r="N723" t="s">
        <v>50</v>
      </c>
      <c r="O723" s="1" t="s">
        <v>61</v>
      </c>
      <c r="P723" s="1"/>
      <c r="Q723" s="1"/>
      <c r="R723" s="1"/>
      <c r="S723" s="1"/>
      <c r="T723" s="1">
        <v>1</v>
      </c>
      <c r="U723" s="1"/>
    </row>
    <row r="724" spans="1:21">
      <c r="A724" s="1" t="s">
        <v>53</v>
      </c>
      <c r="B724" s="1"/>
      <c r="C724" s="1"/>
      <c r="D724" s="1">
        <f t="shared" si="33"/>
        <v>0</v>
      </c>
      <c r="E724" s="1" t="s">
        <v>4748</v>
      </c>
      <c r="F724" s="1" t="s">
        <v>4747</v>
      </c>
      <c r="G724" s="6" t="s">
        <v>12527</v>
      </c>
      <c r="H724" s="1" t="s">
        <v>448</v>
      </c>
      <c r="I724" s="1" t="s">
        <v>4349</v>
      </c>
      <c r="J724" s="1" t="s">
        <v>2212</v>
      </c>
      <c r="K724" s="1" t="str">
        <f t="shared" si="34"/>
        <v>2010</v>
      </c>
      <c r="L724" s="1">
        <f t="shared" si="35"/>
        <v>25</v>
      </c>
      <c r="M724" s="1" t="s">
        <v>79</v>
      </c>
      <c r="N724" t="s">
        <v>50</v>
      </c>
      <c r="O724" s="1" t="s">
        <v>61</v>
      </c>
      <c r="P724" s="1"/>
      <c r="Q724" s="1"/>
      <c r="R724" s="1"/>
      <c r="S724" s="1" t="s">
        <v>4749</v>
      </c>
      <c r="T724" s="1">
        <v>1</v>
      </c>
      <c r="U724" s="1"/>
    </row>
    <row r="725" spans="1:21">
      <c r="A725" s="1" t="s">
        <v>55</v>
      </c>
      <c r="B725" s="1" t="s">
        <v>53</v>
      </c>
      <c r="C725" s="1"/>
      <c r="D725" s="1">
        <f t="shared" si="33"/>
        <v>0</v>
      </c>
      <c r="E725" s="1" t="s">
        <v>5220</v>
      </c>
      <c r="F725" s="1" t="s">
        <v>5024</v>
      </c>
      <c r="G725" s="6" t="s">
        <v>12527</v>
      </c>
      <c r="H725" s="1" t="s">
        <v>78</v>
      </c>
      <c r="I725" s="1" t="s">
        <v>2254</v>
      </c>
      <c r="J725" s="1" t="s">
        <v>5221</v>
      </c>
      <c r="K725" s="1" t="str">
        <f t="shared" si="34"/>
        <v>2010</v>
      </c>
      <c r="L725" s="1">
        <f t="shared" si="35"/>
        <v>21</v>
      </c>
      <c r="M725" s="1" t="s">
        <v>60</v>
      </c>
      <c r="N725" t="s">
        <v>50</v>
      </c>
      <c r="O725" s="1" t="s">
        <v>61</v>
      </c>
      <c r="P725" s="1"/>
      <c r="Q725" s="1"/>
      <c r="R725" s="1"/>
      <c r="S725" s="1"/>
      <c r="T725" s="1">
        <v>1</v>
      </c>
      <c r="U725" s="1"/>
    </row>
    <row r="726" spans="1:21">
      <c r="A726" s="1"/>
      <c r="B726" s="1"/>
      <c r="C726" s="1"/>
      <c r="D726" s="1">
        <f t="shared" si="33"/>
        <v>0</v>
      </c>
      <c r="E726" s="1" t="s">
        <v>5878</v>
      </c>
      <c r="F726" s="1" t="s">
        <v>5877</v>
      </c>
      <c r="G726" s="6" t="s">
        <v>12527</v>
      </c>
      <c r="H726" s="1" t="s">
        <v>1488</v>
      </c>
      <c r="I726" s="1" t="s">
        <v>474</v>
      </c>
      <c r="J726" s="1" t="s">
        <v>2212</v>
      </c>
      <c r="K726" s="1" t="str">
        <f t="shared" si="34"/>
        <v>2010</v>
      </c>
      <c r="L726" s="1">
        <f t="shared" si="35"/>
        <v>59</v>
      </c>
      <c r="M726" s="1" t="s">
        <v>60</v>
      </c>
      <c r="N726" t="s">
        <v>50</v>
      </c>
      <c r="O726" s="1" t="s">
        <v>61</v>
      </c>
      <c r="P726" s="1" t="s">
        <v>432</v>
      </c>
      <c r="Q726" s="1" t="s">
        <v>351</v>
      </c>
      <c r="R726" s="1"/>
      <c r="S726" s="1" t="s">
        <v>114</v>
      </c>
      <c r="T726" s="1">
        <v>2</v>
      </c>
      <c r="U726" s="1" t="s">
        <v>55</v>
      </c>
    </row>
    <row r="727" spans="1:21">
      <c r="A727" s="1" t="s">
        <v>49</v>
      </c>
      <c r="B727" s="1"/>
      <c r="C727" s="1"/>
      <c r="D727" s="1">
        <f t="shared" si="33"/>
        <v>0</v>
      </c>
      <c r="E727" s="1" t="s">
        <v>4807</v>
      </c>
      <c r="F727" s="1" t="s">
        <v>6483</v>
      </c>
      <c r="G727" s="6" t="s">
        <v>12527</v>
      </c>
      <c r="H727" s="1" t="s">
        <v>88</v>
      </c>
      <c r="I727" s="1" t="s">
        <v>6484</v>
      </c>
      <c r="J727" s="1" t="s">
        <v>6336</v>
      </c>
      <c r="K727" s="1" t="str">
        <f t="shared" si="34"/>
        <v>2010</v>
      </c>
      <c r="L727" s="1">
        <f t="shared" si="35"/>
        <v>22</v>
      </c>
      <c r="M727" s="1" t="s">
        <v>60</v>
      </c>
      <c r="N727" t="s">
        <v>50</v>
      </c>
      <c r="O727" s="1" t="s">
        <v>61</v>
      </c>
      <c r="P727" s="1"/>
      <c r="Q727" s="1"/>
      <c r="R727" s="1"/>
      <c r="S727" s="1" t="s">
        <v>557</v>
      </c>
      <c r="T727" s="1">
        <v>1</v>
      </c>
      <c r="U727" s="1" t="s">
        <v>55</v>
      </c>
    </row>
    <row r="728" spans="1:21">
      <c r="A728" s="1"/>
      <c r="B728" s="1"/>
      <c r="C728" s="1"/>
      <c r="D728" s="1">
        <f t="shared" si="33"/>
        <v>0</v>
      </c>
      <c r="E728" s="1" t="s">
        <v>6719</v>
      </c>
      <c r="F728" s="1" t="s">
        <v>7927</v>
      </c>
      <c r="G728" s="6" t="s">
        <v>12527</v>
      </c>
      <c r="H728" s="1" t="s">
        <v>144</v>
      </c>
      <c r="I728" s="1" t="s">
        <v>7926</v>
      </c>
      <c r="J728" s="1" t="s">
        <v>2212</v>
      </c>
      <c r="K728" s="1" t="str">
        <f t="shared" si="34"/>
        <v>2010</v>
      </c>
      <c r="L728" s="1">
        <f t="shared" si="35"/>
        <v>17</v>
      </c>
      <c r="M728" s="1" t="s">
        <v>79</v>
      </c>
      <c r="N728" t="s">
        <v>50</v>
      </c>
      <c r="O728" s="1" t="s">
        <v>102</v>
      </c>
      <c r="P728" s="1"/>
      <c r="Q728" s="1"/>
      <c r="R728" s="1" t="s">
        <v>805</v>
      </c>
      <c r="S728" s="1"/>
      <c r="T728" s="1">
        <v>2</v>
      </c>
      <c r="U728" s="1"/>
    </row>
    <row r="729" spans="1:21">
      <c r="A729" s="1" t="s">
        <v>55</v>
      </c>
      <c r="B729" s="1" t="s">
        <v>58</v>
      </c>
      <c r="C729" s="1" t="s">
        <v>273</v>
      </c>
      <c r="D729" s="1">
        <f t="shared" si="33"/>
        <v>10</v>
      </c>
      <c r="E729" s="1" t="s">
        <v>8073</v>
      </c>
      <c r="F729" s="1" t="s">
        <v>8072</v>
      </c>
      <c r="G729" s="6" t="s">
        <v>12525</v>
      </c>
      <c r="H729" s="1" t="s">
        <v>351</v>
      </c>
      <c r="I729" s="1" t="s">
        <v>561</v>
      </c>
      <c r="J729" s="1" t="s">
        <v>7618</v>
      </c>
      <c r="K729" s="1" t="str">
        <f t="shared" si="34"/>
        <v>2010</v>
      </c>
      <c r="L729" s="1">
        <f t="shared" si="35"/>
        <v>45</v>
      </c>
      <c r="M729" s="1" t="s">
        <v>60</v>
      </c>
      <c r="N729" t="s">
        <v>50</v>
      </c>
      <c r="O729" s="1" t="s">
        <v>61</v>
      </c>
      <c r="P729" s="1" t="s">
        <v>466</v>
      </c>
      <c r="Q729" s="1" t="s">
        <v>375</v>
      </c>
      <c r="R729" s="1" t="s">
        <v>8074</v>
      </c>
      <c r="S729" s="1" t="s">
        <v>8075</v>
      </c>
      <c r="T729" s="1">
        <v>1</v>
      </c>
      <c r="U729" s="1" t="s">
        <v>54</v>
      </c>
    </row>
    <row r="730" spans="1:21">
      <c r="A730" s="1" t="s">
        <v>50</v>
      </c>
      <c r="B730" s="1"/>
      <c r="C730" s="1"/>
      <c r="D730" s="1">
        <f t="shared" si="33"/>
        <v>0</v>
      </c>
      <c r="E730" s="1" t="s">
        <v>8181</v>
      </c>
      <c r="F730" s="1" t="s">
        <v>8179</v>
      </c>
      <c r="G730" s="6" t="s">
        <v>12525</v>
      </c>
      <c r="H730" s="1" t="s">
        <v>555</v>
      </c>
      <c r="I730" s="1" t="s">
        <v>606</v>
      </c>
      <c r="J730" s="1" t="s">
        <v>8182</v>
      </c>
      <c r="K730" s="1" t="str">
        <f t="shared" si="34"/>
        <v>2010</v>
      </c>
      <c r="L730" s="1">
        <f t="shared" si="35"/>
        <v>30</v>
      </c>
      <c r="M730" s="1" t="s">
        <v>79</v>
      </c>
      <c r="N730" t="s">
        <v>50</v>
      </c>
      <c r="O730" s="1" t="s">
        <v>61</v>
      </c>
      <c r="P730" s="1" t="s">
        <v>388</v>
      </c>
      <c r="Q730" s="1" t="s">
        <v>219</v>
      </c>
      <c r="R730" s="1" t="s">
        <v>1047</v>
      </c>
      <c r="S730" s="1" t="s">
        <v>114</v>
      </c>
      <c r="T730" s="1">
        <v>2</v>
      </c>
      <c r="U730" s="1"/>
    </row>
    <row r="731" spans="1:21">
      <c r="A731" s="1" t="s">
        <v>50</v>
      </c>
      <c r="B731" s="1" t="s">
        <v>7098</v>
      </c>
      <c r="C731" s="1" t="s">
        <v>958</v>
      </c>
      <c r="D731" s="1">
        <f t="shared" si="33"/>
        <v>3.78</v>
      </c>
      <c r="E731" s="1" t="s">
        <v>9298</v>
      </c>
      <c r="F731" s="1" t="s">
        <v>9297</v>
      </c>
      <c r="G731" s="6" t="s">
        <v>12525</v>
      </c>
      <c r="H731" s="1" t="s">
        <v>584</v>
      </c>
      <c r="I731" s="1" t="s">
        <v>9293</v>
      </c>
      <c r="J731" s="1" t="s">
        <v>9204</v>
      </c>
      <c r="K731" s="1" t="str">
        <f t="shared" si="34"/>
        <v>2010</v>
      </c>
      <c r="L731" s="1">
        <f t="shared" si="35"/>
        <v>27</v>
      </c>
      <c r="M731" s="1" t="s">
        <v>79</v>
      </c>
      <c r="N731" t="s">
        <v>50</v>
      </c>
      <c r="O731" s="1" t="s">
        <v>102</v>
      </c>
      <c r="P731" s="1" t="s">
        <v>646</v>
      </c>
      <c r="Q731" s="1" t="s">
        <v>104</v>
      </c>
      <c r="R731" s="1" t="s">
        <v>9299</v>
      </c>
      <c r="S731" s="1" t="s">
        <v>114</v>
      </c>
      <c r="T731" s="1">
        <v>2</v>
      </c>
      <c r="U731" s="1" t="s">
        <v>116</v>
      </c>
    </row>
    <row r="732" spans="1:21">
      <c r="A732" s="1" t="s">
        <v>53</v>
      </c>
      <c r="B732" s="1" t="s">
        <v>55</v>
      </c>
      <c r="C732" s="1" t="s">
        <v>136</v>
      </c>
      <c r="D732" s="1">
        <f t="shared" si="33"/>
        <v>2</v>
      </c>
      <c r="E732" s="1" t="s">
        <v>9327</v>
      </c>
      <c r="F732" s="1" t="s">
        <v>9326</v>
      </c>
      <c r="G732" s="6" t="s">
        <v>12527</v>
      </c>
      <c r="H732" s="1" t="s">
        <v>299</v>
      </c>
      <c r="I732" s="1" t="s">
        <v>9328</v>
      </c>
      <c r="J732" s="1" t="s">
        <v>9329</v>
      </c>
      <c r="K732" s="1" t="str">
        <f t="shared" si="34"/>
        <v>2010</v>
      </c>
      <c r="L732" s="1">
        <f t="shared" si="35"/>
        <v>42</v>
      </c>
      <c r="M732" s="1" t="s">
        <v>60</v>
      </c>
      <c r="N732" t="s">
        <v>50</v>
      </c>
      <c r="O732" s="1" t="s">
        <v>61</v>
      </c>
      <c r="P732" s="1"/>
      <c r="Q732" s="1"/>
      <c r="R732" s="1"/>
      <c r="S732" s="1" t="s">
        <v>377</v>
      </c>
      <c r="T732" s="1">
        <v>2</v>
      </c>
      <c r="U732" s="1"/>
    </row>
    <row r="733" spans="1:21">
      <c r="A733" s="1" t="s">
        <v>55</v>
      </c>
      <c r="B733" s="1" t="s">
        <v>2810</v>
      </c>
      <c r="C733" s="1" t="s">
        <v>136</v>
      </c>
      <c r="D733" s="1">
        <f t="shared" si="33"/>
        <v>0.2</v>
      </c>
      <c r="E733" s="1" t="s">
        <v>9353</v>
      </c>
      <c r="F733" s="1" t="s">
        <v>9352</v>
      </c>
      <c r="G733" s="6" t="s">
        <v>12527</v>
      </c>
      <c r="H733" s="1" t="s">
        <v>118</v>
      </c>
      <c r="I733" s="1" t="s">
        <v>9354</v>
      </c>
      <c r="J733" s="1" t="s">
        <v>7899</v>
      </c>
      <c r="K733" s="1" t="str">
        <f t="shared" si="34"/>
        <v>2010</v>
      </c>
      <c r="L733" s="1">
        <f t="shared" si="35"/>
        <v>23</v>
      </c>
      <c r="M733" s="1" t="s">
        <v>79</v>
      </c>
      <c r="N733" t="s">
        <v>50</v>
      </c>
      <c r="O733" s="1" t="s">
        <v>61</v>
      </c>
      <c r="P733" s="1"/>
      <c r="Q733" s="1"/>
      <c r="R733" s="1"/>
      <c r="S733" s="1" t="s">
        <v>92</v>
      </c>
      <c r="T733" s="1">
        <v>2</v>
      </c>
      <c r="U733" s="1"/>
    </row>
    <row r="734" spans="1:21">
      <c r="A734" s="1" t="s">
        <v>49</v>
      </c>
      <c r="B734" s="1"/>
      <c r="C734" s="1"/>
      <c r="D734" s="1">
        <f t="shared" si="33"/>
        <v>0</v>
      </c>
      <c r="E734" s="1" t="s">
        <v>9397</v>
      </c>
      <c r="F734" s="1" t="s">
        <v>9396</v>
      </c>
      <c r="G734" s="6" t="s">
        <v>12525</v>
      </c>
      <c r="H734" s="1" t="s">
        <v>310</v>
      </c>
      <c r="I734" s="1" t="s">
        <v>9362</v>
      </c>
      <c r="J734" s="1" t="s">
        <v>9290</v>
      </c>
      <c r="K734" s="1" t="str">
        <f t="shared" si="34"/>
        <v>2010</v>
      </c>
      <c r="L734" s="1">
        <f t="shared" si="35"/>
        <v>35</v>
      </c>
      <c r="M734" s="1" t="s">
        <v>79</v>
      </c>
      <c r="N734" t="s">
        <v>50</v>
      </c>
      <c r="O734" s="1" t="s">
        <v>61</v>
      </c>
      <c r="P734" s="1" t="s">
        <v>449</v>
      </c>
      <c r="Q734" s="1" t="s">
        <v>351</v>
      </c>
      <c r="R734" s="1" t="s">
        <v>638</v>
      </c>
      <c r="S734" s="1" t="s">
        <v>114</v>
      </c>
      <c r="T734" s="1">
        <v>2</v>
      </c>
      <c r="U734" s="1"/>
    </row>
    <row r="735" spans="1:21">
      <c r="A735" s="1" t="s">
        <v>50</v>
      </c>
      <c r="B735" s="1" t="s">
        <v>99</v>
      </c>
      <c r="C735" s="1" t="s">
        <v>273</v>
      </c>
      <c r="D735" s="1">
        <f t="shared" si="33"/>
        <v>6</v>
      </c>
      <c r="E735" s="1" t="s">
        <v>9444</v>
      </c>
      <c r="F735" s="1" t="s">
        <v>9442</v>
      </c>
      <c r="G735" s="6" t="s">
        <v>12527</v>
      </c>
      <c r="H735" s="1" t="s">
        <v>263</v>
      </c>
      <c r="I735" s="1" t="s">
        <v>9136</v>
      </c>
      <c r="J735" s="1" t="s">
        <v>998</v>
      </c>
      <c r="K735" s="1" t="str">
        <f t="shared" si="34"/>
        <v>2010</v>
      </c>
      <c r="L735" s="1">
        <f t="shared" si="35"/>
        <v>16</v>
      </c>
      <c r="M735" s="1" t="s">
        <v>79</v>
      </c>
      <c r="N735" t="s">
        <v>50</v>
      </c>
      <c r="O735" s="1" t="s">
        <v>61</v>
      </c>
      <c r="P735" s="1"/>
      <c r="Q735" s="1"/>
      <c r="R735" s="1"/>
      <c r="S735" s="1" t="s">
        <v>65</v>
      </c>
      <c r="T735" s="1">
        <v>2</v>
      </c>
      <c r="U735" s="1"/>
    </row>
    <row r="736" spans="1:21">
      <c r="A736" s="1" t="s">
        <v>50</v>
      </c>
      <c r="B736" s="1" t="s">
        <v>715</v>
      </c>
      <c r="C736" s="1" t="s">
        <v>382</v>
      </c>
      <c r="D736" s="1">
        <f t="shared" si="33"/>
        <v>7.0000000000000007E-2</v>
      </c>
      <c r="E736" s="1" t="s">
        <v>9530</v>
      </c>
      <c r="F736" s="1" t="s">
        <v>9529</v>
      </c>
      <c r="G736" s="6" t="s">
        <v>12527</v>
      </c>
      <c r="H736" s="1" t="s">
        <v>308</v>
      </c>
      <c r="I736" s="1" t="s">
        <v>9527</v>
      </c>
      <c r="J736" s="1" t="s">
        <v>6669</v>
      </c>
      <c r="K736" s="1" t="str">
        <f t="shared" si="34"/>
        <v>2010</v>
      </c>
      <c r="L736" s="1">
        <f t="shared" si="35"/>
        <v>55</v>
      </c>
      <c r="M736" s="1" t="s">
        <v>60</v>
      </c>
      <c r="N736" t="s">
        <v>50</v>
      </c>
      <c r="O736" s="1" t="s">
        <v>61</v>
      </c>
      <c r="P736" s="1"/>
      <c r="Q736" s="1"/>
      <c r="R736" s="1"/>
      <c r="S736" s="1" t="s">
        <v>1051</v>
      </c>
      <c r="T736" s="1">
        <v>1</v>
      </c>
      <c r="U736" s="1"/>
    </row>
    <row r="737" spans="1:21">
      <c r="A737" s="1" t="s">
        <v>49</v>
      </c>
      <c r="B737" s="1" t="s">
        <v>6212</v>
      </c>
      <c r="C737" s="1" t="s">
        <v>219</v>
      </c>
      <c r="D737" s="1">
        <f t="shared" si="33"/>
        <v>1.56</v>
      </c>
      <c r="E737" s="1" t="s">
        <v>9749</v>
      </c>
      <c r="F737" s="1" t="s">
        <v>9747</v>
      </c>
      <c r="G737" s="6" t="s">
        <v>12525</v>
      </c>
      <c r="H737" s="1" t="s">
        <v>78</v>
      </c>
      <c r="I737" s="1" t="s">
        <v>9748</v>
      </c>
      <c r="J737" s="1" t="s">
        <v>9751</v>
      </c>
      <c r="K737" s="1" t="str">
        <f t="shared" si="34"/>
        <v>2010</v>
      </c>
      <c r="L737" s="1">
        <f t="shared" si="35"/>
        <v>19</v>
      </c>
      <c r="M737" s="1" t="s">
        <v>60</v>
      </c>
      <c r="N737" t="s">
        <v>50</v>
      </c>
      <c r="O737" s="1" t="s">
        <v>4197</v>
      </c>
      <c r="P737" s="1" t="s">
        <v>179</v>
      </c>
      <c r="Q737" s="1" t="s">
        <v>351</v>
      </c>
      <c r="R737" s="1" t="s">
        <v>9750</v>
      </c>
      <c r="S737" s="1" t="s">
        <v>377</v>
      </c>
      <c r="T737" s="1">
        <v>2</v>
      </c>
      <c r="U737" s="1"/>
    </row>
    <row r="738" spans="1:21">
      <c r="A738" s="1" t="s">
        <v>54</v>
      </c>
      <c r="B738" s="1" t="s">
        <v>8630</v>
      </c>
      <c r="C738" s="1" t="s">
        <v>958</v>
      </c>
      <c r="D738" s="1">
        <f t="shared" si="33"/>
        <v>1.62</v>
      </c>
      <c r="E738" s="1" t="s">
        <v>9812</v>
      </c>
      <c r="F738" s="1" t="s">
        <v>9811</v>
      </c>
      <c r="G738" s="6" t="s">
        <v>12527</v>
      </c>
      <c r="H738" s="1" t="s">
        <v>120</v>
      </c>
      <c r="I738" s="1" t="s">
        <v>9478</v>
      </c>
      <c r="J738" s="1" t="s">
        <v>652</v>
      </c>
      <c r="K738" s="1" t="str">
        <f t="shared" si="34"/>
        <v>2010</v>
      </c>
      <c r="L738" s="1">
        <f t="shared" si="35"/>
        <v>43</v>
      </c>
      <c r="M738" s="1" t="s">
        <v>60</v>
      </c>
      <c r="N738" t="s">
        <v>50</v>
      </c>
      <c r="O738" s="1" t="s">
        <v>61</v>
      </c>
      <c r="P738" s="1"/>
      <c r="Q738" s="1"/>
      <c r="R738" s="1"/>
      <c r="S738" s="1" t="s">
        <v>226</v>
      </c>
      <c r="T738" s="1">
        <v>2</v>
      </c>
      <c r="U738" s="1"/>
    </row>
    <row r="739" spans="1:21">
      <c r="A739" s="1" t="s">
        <v>55</v>
      </c>
      <c r="B739" s="1" t="s">
        <v>176</v>
      </c>
      <c r="C739" s="1" t="s">
        <v>382</v>
      </c>
      <c r="D739" s="1">
        <f t="shared" si="33"/>
        <v>0.42</v>
      </c>
      <c r="E739" s="1" t="s">
        <v>5878</v>
      </c>
      <c r="F739" s="1" t="s">
        <v>5877</v>
      </c>
      <c r="G739" s="6" t="s">
        <v>12527</v>
      </c>
      <c r="H739" s="1" t="s">
        <v>219</v>
      </c>
      <c r="I739" s="1" t="s">
        <v>9954</v>
      </c>
      <c r="J739" s="1" t="s">
        <v>9960</v>
      </c>
      <c r="K739" s="1" t="str">
        <f t="shared" si="34"/>
        <v>2010</v>
      </c>
      <c r="L739" s="1">
        <f t="shared" si="35"/>
        <v>57</v>
      </c>
      <c r="M739" s="1" t="s">
        <v>60</v>
      </c>
      <c r="N739" t="s">
        <v>50</v>
      </c>
      <c r="O739" s="1" t="s">
        <v>61</v>
      </c>
      <c r="P739" s="1"/>
      <c r="Q739" s="1"/>
      <c r="R739" s="1"/>
      <c r="S739" s="1" t="s">
        <v>354</v>
      </c>
      <c r="T739" s="1">
        <v>2</v>
      </c>
      <c r="U739" s="1"/>
    </row>
    <row r="740" spans="1:21">
      <c r="A740" s="1" t="s">
        <v>54</v>
      </c>
      <c r="B740" s="1" t="s">
        <v>108</v>
      </c>
      <c r="C740" s="1" t="s">
        <v>273</v>
      </c>
      <c r="D740" s="1">
        <f t="shared" si="33"/>
        <v>8</v>
      </c>
      <c r="E740" s="1" t="s">
        <v>10333</v>
      </c>
      <c r="F740" s="1" t="s">
        <v>10332</v>
      </c>
      <c r="G740" s="6" t="s">
        <v>12527</v>
      </c>
      <c r="H740" s="1" t="s">
        <v>375</v>
      </c>
      <c r="I740" s="1" t="s">
        <v>10334</v>
      </c>
      <c r="J740" s="1" t="s">
        <v>10335</v>
      </c>
      <c r="K740" s="1" t="str">
        <f t="shared" si="34"/>
        <v>2010</v>
      </c>
      <c r="L740" s="1">
        <f t="shared" si="35"/>
        <v>53</v>
      </c>
      <c r="M740" s="1" t="s">
        <v>79</v>
      </c>
      <c r="N740" t="s">
        <v>50</v>
      </c>
      <c r="O740" s="1" t="s">
        <v>61</v>
      </c>
      <c r="P740" s="1"/>
      <c r="Q740" s="1"/>
      <c r="R740" s="1"/>
      <c r="S740" s="1"/>
      <c r="T740" s="1">
        <v>1</v>
      </c>
      <c r="U740" s="1"/>
    </row>
    <row r="741" spans="1:21">
      <c r="A741" s="1" t="s">
        <v>54</v>
      </c>
      <c r="B741" s="1" t="s">
        <v>986</v>
      </c>
      <c r="C741" s="1" t="s">
        <v>136</v>
      </c>
      <c r="D741" s="1">
        <f t="shared" si="33"/>
        <v>0.15</v>
      </c>
      <c r="E741" s="1" t="s">
        <v>10479</v>
      </c>
      <c r="F741" s="1" t="s">
        <v>10480</v>
      </c>
      <c r="G741" s="6" t="s">
        <v>12527</v>
      </c>
      <c r="H741" s="1" t="s">
        <v>436</v>
      </c>
      <c r="I741" s="1" t="s">
        <v>10478</v>
      </c>
      <c r="J741" s="1" t="s">
        <v>3832</v>
      </c>
      <c r="K741" s="1" t="str">
        <f t="shared" si="34"/>
        <v>2010</v>
      </c>
      <c r="L741" s="1">
        <f t="shared" si="35"/>
        <v>56</v>
      </c>
      <c r="M741" s="1" t="s">
        <v>60</v>
      </c>
      <c r="N741" t="s">
        <v>50</v>
      </c>
      <c r="O741" s="1" t="s">
        <v>102</v>
      </c>
      <c r="P741" s="1"/>
      <c r="Q741" s="1"/>
      <c r="R741" s="1"/>
      <c r="S741" s="1" t="s">
        <v>354</v>
      </c>
      <c r="T741" s="1">
        <v>1</v>
      </c>
      <c r="U741" s="1"/>
    </row>
    <row r="742" spans="1:21">
      <c r="A742" s="1" t="s">
        <v>53</v>
      </c>
      <c r="B742" s="1"/>
      <c r="C742" s="1"/>
      <c r="D742" s="1">
        <f t="shared" si="33"/>
        <v>0</v>
      </c>
      <c r="E742" s="1" t="s">
        <v>9697</v>
      </c>
      <c r="F742" s="1" t="s">
        <v>10587</v>
      </c>
      <c r="G742" s="6" t="s">
        <v>12525</v>
      </c>
      <c r="H742" s="1" t="s">
        <v>219</v>
      </c>
      <c r="I742" s="1" t="s">
        <v>8201</v>
      </c>
      <c r="J742" s="1" t="s">
        <v>2212</v>
      </c>
      <c r="K742" s="1" t="str">
        <f t="shared" si="34"/>
        <v>2010</v>
      </c>
      <c r="L742" s="1">
        <f t="shared" si="35"/>
        <v>50</v>
      </c>
      <c r="M742" s="1" t="s">
        <v>60</v>
      </c>
      <c r="N742" t="s">
        <v>50</v>
      </c>
      <c r="O742" s="1" t="s">
        <v>61</v>
      </c>
      <c r="P742" s="1" t="s">
        <v>168</v>
      </c>
      <c r="Q742" s="1" t="s">
        <v>1576</v>
      </c>
      <c r="R742" s="1" t="s">
        <v>6611</v>
      </c>
      <c r="S742" s="1" t="s">
        <v>311</v>
      </c>
      <c r="T742" s="1">
        <v>2</v>
      </c>
      <c r="U742" s="1"/>
    </row>
    <row r="743" spans="1:21">
      <c r="A743" s="1" t="s">
        <v>50</v>
      </c>
      <c r="B743" s="1" t="s">
        <v>50</v>
      </c>
      <c r="C743" s="1" t="s">
        <v>382</v>
      </c>
      <c r="D743" s="1">
        <f t="shared" si="33"/>
        <v>0.7</v>
      </c>
      <c r="E743" s="1" t="s">
        <v>1891</v>
      </c>
      <c r="F743" s="1" t="s">
        <v>11217</v>
      </c>
      <c r="G743" s="6" t="s">
        <v>12527</v>
      </c>
      <c r="H743" s="1" t="s">
        <v>130</v>
      </c>
      <c r="I743" s="1" t="s">
        <v>774</v>
      </c>
      <c r="J743" s="1" t="s">
        <v>2212</v>
      </c>
      <c r="K743" s="1" t="str">
        <f t="shared" si="34"/>
        <v>2010</v>
      </c>
      <c r="L743" s="1">
        <f t="shared" si="35"/>
        <v>8</v>
      </c>
      <c r="M743" s="1" t="s">
        <v>60</v>
      </c>
      <c r="N743" t="s">
        <v>50</v>
      </c>
      <c r="O743" s="1" t="s">
        <v>61</v>
      </c>
      <c r="P743" s="1"/>
      <c r="Q743" s="1"/>
      <c r="R743" s="1"/>
      <c r="S743" s="1" t="s">
        <v>65</v>
      </c>
      <c r="T743" s="1">
        <v>2</v>
      </c>
      <c r="U743" s="1"/>
    </row>
    <row r="744" spans="1:21">
      <c r="A744" s="1" t="s">
        <v>54</v>
      </c>
      <c r="B744" s="1" t="s">
        <v>299</v>
      </c>
      <c r="C744" s="1" t="s">
        <v>273</v>
      </c>
      <c r="D744" s="1">
        <f t="shared" si="33"/>
        <v>44</v>
      </c>
      <c r="E744" s="1" t="s">
        <v>1947</v>
      </c>
      <c r="F744" s="1" t="s">
        <v>11238</v>
      </c>
      <c r="G744" s="6" t="s">
        <v>12527</v>
      </c>
      <c r="H744" s="1" t="s">
        <v>104</v>
      </c>
      <c r="I744" s="1" t="s">
        <v>11233</v>
      </c>
      <c r="J744" s="1" t="s">
        <v>7868</v>
      </c>
      <c r="K744" s="1" t="str">
        <f t="shared" si="34"/>
        <v>2010</v>
      </c>
      <c r="L744" s="1">
        <f t="shared" si="35"/>
        <v>71</v>
      </c>
      <c r="M744" s="1" t="s">
        <v>79</v>
      </c>
      <c r="N744" t="s">
        <v>50</v>
      </c>
      <c r="O744" s="1" t="s">
        <v>61</v>
      </c>
      <c r="P744" s="1"/>
      <c r="Q744" s="1"/>
      <c r="R744" s="1"/>
      <c r="S744" s="1" t="s">
        <v>114</v>
      </c>
      <c r="T744" s="1">
        <v>1</v>
      </c>
      <c r="U744" s="1"/>
    </row>
    <row r="745" spans="1:21">
      <c r="A745" s="1" t="s">
        <v>55</v>
      </c>
      <c r="B745" s="1"/>
      <c r="C745" s="1"/>
      <c r="D745" s="1">
        <f t="shared" si="33"/>
        <v>0</v>
      </c>
      <c r="E745" s="1" t="s">
        <v>11283</v>
      </c>
      <c r="F745" s="1" t="s">
        <v>11282</v>
      </c>
      <c r="G745" s="6" t="s">
        <v>12525</v>
      </c>
      <c r="H745" s="1" t="s">
        <v>177</v>
      </c>
      <c r="I745" s="1" t="s">
        <v>11257</v>
      </c>
      <c r="J745" s="1" t="s">
        <v>11267</v>
      </c>
      <c r="K745" s="1" t="str">
        <f t="shared" si="34"/>
        <v>2010</v>
      </c>
      <c r="L745" s="1">
        <f t="shared" si="35"/>
        <v>13</v>
      </c>
      <c r="M745" s="1" t="s">
        <v>60</v>
      </c>
      <c r="N745" t="s">
        <v>50</v>
      </c>
      <c r="O745" s="1" t="s">
        <v>102</v>
      </c>
      <c r="P745" s="1" t="s">
        <v>388</v>
      </c>
      <c r="Q745" s="1" t="s">
        <v>189</v>
      </c>
      <c r="R745" s="1"/>
      <c r="S745" s="1"/>
      <c r="T745" s="1">
        <v>1</v>
      </c>
      <c r="U745" s="1"/>
    </row>
    <row r="746" spans="1:21">
      <c r="A746" s="1" t="s">
        <v>54</v>
      </c>
      <c r="B746" s="1" t="s">
        <v>256</v>
      </c>
      <c r="C746" s="1" t="s">
        <v>273</v>
      </c>
      <c r="D746" s="1">
        <f t="shared" si="33"/>
        <v>52</v>
      </c>
      <c r="E746" s="1" t="s">
        <v>2053</v>
      </c>
      <c r="F746" s="1" t="s">
        <v>8411</v>
      </c>
      <c r="G746" s="6" t="s">
        <v>12527</v>
      </c>
      <c r="H746" s="1" t="s">
        <v>389</v>
      </c>
      <c r="I746" s="1" t="s">
        <v>5184</v>
      </c>
      <c r="J746" s="1" t="s">
        <v>11345</v>
      </c>
      <c r="K746" s="1" t="str">
        <f t="shared" si="34"/>
        <v>2010</v>
      </c>
      <c r="L746" s="1">
        <f t="shared" si="35"/>
        <v>58</v>
      </c>
      <c r="M746" s="1" t="s">
        <v>79</v>
      </c>
      <c r="N746" t="s">
        <v>50</v>
      </c>
      <c r="O746" s="1" t="s">
        <v>61</v>
      </c>
      <c r="P746" s="1"/>
      <c r="Q746" s="1"/>
      <c r="R746" s="1"/>
      <c r="S746" s="1"/>
      <c r="T746" s="1">
        <v>2</v>
      </c>
      <c r="U746" s="1"/>
    </row>
    <row r="747" spans="1:21">
      <c r="A747" s="1" t="s">
        <v>50</v>
      </c>
      <c r="B747" s="1"/>
      <c r="C747" s="1"/>
      <c r="D747" s="1">
        <f t="shared" si="33"/>
        <v>0</v>
      </c>
      <c r="E747" s="1" t="s">
        <v>3091</v>
      </c>
      <c r="F747" s="1" t="s">
        <v>11655</v>
      </c>
      <c r="G747" s="6" t="s">
        <v>12527</v>
      </c>
      <c r="H747" s="1" t="s">
        <v>299</v>
      </c>
      <c r="I747" s="1" t="s">
        <v>9463</v>
      </c>
      <c r="J747" s="1" t="s">
        <v>2212</v>
      </c>
      <c r="K747" s="1" t="str">
        <f t="shared" si="34"/>
        <v>2010</v>
      </c>
      <c r="L747" s="1">
        <f t="shared" si="35"/>
        <v>39</v>
      </c>
      <c r="M747" s="1" t="s">
        <v>60</v>
      </c>
      <c r="N747" t="s">
        <v>50</v>
      </c>
      <c r="O747" s="1" t="s">
        <v>61</v>
      </c>
      <c r="P747" s="1"/>
      <c r="Q747" s="1"/>
      <c r="R747" s="1"/>
      <c r="S747" s="1" t="s">
        <v>417</v>
      </c>
      <c r="T747" s="1">
        <v>1</v>
      </c>
      <c r="U747" s="1"/>
    </row>
    <row r="748" spans="1:21">
      <c r="A748" s="1" t="s">
        <v>55</v>
      </c>
      <c r="B748" s="1" t="s">
        <v>2095</v>
      </c>
      <c r="C748" s="1" t="s">
        <v>273</v>
      </c>
      <c r="D748" s="1">
        <f t="shared" si="33"/>
        <v>0.7</v>
      </c>
      <c r="E748" s="1" t="s">
        <v>4204</v>
      </c>
      <c r="F748" s="1" t="s">
        <v>11670</v>
      </c>
      <c r="G748" s="6" t="s">
        <v>12527</v>
      </c>
      <c r="H748" s="1" t="s">
        <v>1694</v>
      </c>
      <c r="I748" s="1" t="s">
        <v>7776</v>
      </c>
      <c r="J748" s="1" t="s">
        <v>11671</v>
      </c>
      <c r="K748" s="1" t="str">
        <f t="shared" si="34"/>
        <v>2010</v>
      </c>
      <c r="L748" s="1">
        <f t="shared" si="35"/>
        <v>66</v>
      </c>
      <c r="M748" s="1" t="s">
        <v>79</v>
      </c>
      <c r="N748" t="s">
        <v>50</v>
      </c>
      <c r="O748" s="1" t="s">
        <v>61</v>
      </c>
      <c r="P748" s="1"/>
      <c r="Q748" s="1"/>
      <c r="R748" s="1"/>
      <c r="S748" s="1" t="s">
        <v>354</v>
      </c>
      <c r="T748" s="1">
        <v>2</v>
      </c>
      <c r="U748" s="1"/>
    </row>
    <row r="749" spans="1:21">
      <c r="A749" s="1" t="s">
        <v>53</v>
      </c>
      <c r="B749" s="1"/>
      <c r="C749" s="1"/>
      <c r="D749" s="1">
        <f t="shared" si="33"/>
        <v>0</v>
      </c>
      <c r="E749" s="1" t="s">
        <v>11828</v>
      </c>
      <c r="F749" s="1" t="s">
        <v>11827</v>
      </c>
      <c r="G749" s="6" t="s">
        <v>12527</v>
      </c>
      <c r="H749" s="1" t="s">
        <v>387</v>
      </c>
      <c r="I749" s="1" t="s">
        <v>562</v>
      </c>
      <c r="J749" s="1" t="s">
        <v>2212</v>
      </c>
      <c r="K749" s="1" t="str">
        <f t="shared" si="34"/>
        <v>2010</v>
      </c>
      <c r="L749" s="1">
        <f t="shared" si="35"/>
        <v>63</v>
      </c>
      <c r="M749" s="1" t="s">
        <v>60</v>
      </c>
      <c r="N749" t="s">
        <v>50</v>
      </c>
      <c r="O749" s="1" t="s">
        <v>61</v>
      </c>
      <c r="P749" s="1"/>
      <c r="Q749" s="1"/>
      <c r="R749" s="1"/>
      <c r="S749" s="1" t="s">
        <v>354</v>
      </c>
      <c r="T749" s="1">
        <v>1</v>
      </c>
      <c r="U749" s="1"/>
    </row>
    <row r="750" spans="1:21">
      <c r="A750" s="1" t="s">
        <v>55</v>
      </c>
      <c r="B750" s="1"/>
      <c r="C750" s="1"/>
      <c r="D750" s="1">
        <f t="shared" si="33"/>
        <v>0</v>
      </c>
      <c r="E750" s="1" t="s">
        <v>10451</v>
      </c>
      <c r="F750" s="1" t="s">
        <v>12034</v>
      </c>
      <c r="G750" s="6" t="s">
        <v>12527</v>
      </c>
      <c r="H750" s="1" t="s">
        <v>367</v>
      </c>
      <c r="I750" s="1" t="s">
        <v>6283</v>
      </c>
      <c r="J750" s="1" t="s">
        <v>9329</v>
      </c>
      <c r="K750" s="1" t="str">
        <f t="shared" si="34"/>
        <v>2010</v>
      </c>
      <c r="L750" s="1">
        <f t="shared" si="35"/>
        <v>16</v>
      </c>
      <c r="M750" s="1" t="s">
        <v>60</v>
      </c>
      <c r="N750" t="s">
        <v>50</v>
      </c>
      <c r="O750" s="1" t="s">
        <v>61</v>
      </c>
      <c r="P750" s="1"/>
      <c r="Q750" s="1"/>
      <c r="R750" s="1"/>
      <c r="S750" s="1" t="s">
        <v>12035</v>
      </c>
      <c r="T750" s="1">
        <v>2</v>
      </c>
      <c r="U750" s="1"/>
    </row>
    <row r="751" spans="1:21">
      <c r="A751" s="1" t="s">
        <v>49</v>
      </c>
      <c r="B751" s="1" t="s">
        <v>54</v>
      </c>
      <c r="C751" s="1" t="s">
        <v>273</v>
      </c>
      <c r="D751" s="1">
        <f t="shared" si="33"/>
        <v>3</v>
      </c>
      <c r="E751" s="1" t="s">
        <v>12162</v>
      </c>
      <c r="F751" s="1" t="s">
        <v>12161</v>
      </c>
      <c r="G751" s="6" t="s">
        <v>12525</v>
      </c>
      <c r="H751" s="1" t="s">
        <v>240</v>
      </c>
      <c r="I751" s="1" t="s">
        <v>1781</v>
      </c>
      <c r="J751" s="1" t="s">
        <v>2241</v>
      </c>
      <c r="K751" s="1" t="str">
        <f t="shared" si="34"/>
        <v>2010</v>
      </c>
      <c r="L751" s="1">
        <f t="shared" si="35"/>
        <v>44</v>
      </c>
      <c r="M751" s="1" t="s">
        <v>60</v>
      </c>
      <c r="N751" t="s">
        <v>50</v>
      </c>
      <c r="O751" s="1" t="s">
        <v>61</v>
      </c>
      <c r="P751" s="1" t="s">
        <v>119</v>
      </c>
      <c r="Q751" s="1" t="s">
        <v>120</v>
      </c>
      <c r="R751" s="1" t="s">
        <v>1403</v>
      </c>
      <c r="S751" s="1" t="s">
        <v>377</v>
      </c>
      <c r="T751" s="1">
        <v>2</v>
      </c>
      <c r="U751" s="1"/>
    </row>
    <row r="752" spans="1:21">
      <c r="A752" s="1" t="s">
        <v>53</v>
      </c>
      <c r="B752" s="1"/>
      <c r="C752" s="1"/>
      <c r="D752" s="1">
        <f t="shared" si="33"/>
        <v>0</v>
      </c>
      <c r="E752" s="1" t="s">
        <v>649</v>
      </c>
      <c r="F752" s="1" t="s">
        <v>647</v>
      </c>
      <c r="G752" s="6" t="s">
        <v>12527</v>
      </c>
      <c r="H752" s="1" t="s">
        <v>644</v>
      </c>
      <c r="I752" s="1" t="s">
        <v>650</v>
      </c>
      <c r="J752" s="1" t="s">
        <v>652</v>
      </c>
      <c r="K752" s="1" t="str">
        <f t="shared" si="34"/>
        <v>2010</v>
      </c>
      <c r="L752" s="1">
        <f t="shared" si="35"/>
        <v>35</v>
      </c>
      <c r="M752" s="1" t="s">
        <v>60</v>
      </c>
      <c r="N752" t="s">
        <v>53</v>
      </c>
      <c r="O752" s="1" t="s">
        <v>61</v>
      </c>
      <c r="P752" s="1" t="s">
        <v>127</v>
      </c>
      <c r="Q752" s="1" t="s">
        <v>136</v>
      </c>
      <c r="R752" s="1" t="s">
        <v>651</v>
      </c>
      <c r="S752" s="1"/>
      <c r="T752" s="1">
        <v>1</v>
      </c>
      <c r="U752" s="1" t="s">
        <v>53</v>
      </c>
    </row>
    <row r="753" spans="1:21">
      <c r="A753" s="1" t="s">
        <v>115</v>
      </c>
      <c r="B753" s="1"/>
      <c r="C753" s="1"/>
      <c r="D753" s="1">
        <f t="shared" si="33"/>
        <v>0</v>
      </c>
      <c r="E753" s="1" t="s">
        <v>995</v>
      </c>
      <c r="F753" s="1" t="s">
        <v>994</v>
      </c>
      <c r="G753" s="6" t="s">
        <v>12527</v>
      </c>
      <c r="H753" s="1" t="s">
        <v>584</v>
      </c>
      <c r="I753" s="1" t="s">
        <v>996</v>
      </c>
      <c r="J753" s="1" t="s">
        <v>998</v>
      </c>
      <c r="K753" s="1" t="str">
        <f t="shared" si="34"/>
        <v>2010</v>
      </c>
      <c r="L753" s="1">
        <f t="shared" si="35"/>
        <v>30</v>
      </c>
      <c r="M753" s="1" t="s">
        <v>79</v>
      </c>
      <c r="N753" t="s">
        <v>53</v>
      </c>
      <c r="O753" s="1" t="s">
        <v>61</v>
      </c>
      <c r="P753" s="1" t="s">
        <v>103</v>
      </c>
      <c r="Q753" s="1" t="s">
        <v>382</v>
      </c>
      <c r="R753" s="1" t="s">
        <v>997</v>
      </c>
      <c r="S753" s="1"/>
      <c r="T753" s="1">
        <v>1</v>
      </c>
      <c r="U753" s="1" t="s">
        <v>53</v>
      </c>
    </row>
    <row r="754" spans="1:21">
      <c r="A754" s="1" t="s">
        <v>55</v>
      </c>
      <c r="B754" s="1"/>
      <c r="C754" s="1"/>
      <c r="D754" s="1">
        <f t="shared" si="33"/>
        <v>0</v>
      </c>
      <c r="E754" s="1" t="s">
        <v>1336</v>
      </c>
      <c r="F754" s="1" t="s">
        <v>1335</v>
      </c>
      <c r="G754" s="6" t="s">
        <v>12527</v>
      </c>
      <c r="H754" s="1" t="s">
        <v>169</v>
      </c>
      <c r="I754" s="1" t="s">
        <v>1324</v>
      </c>
      <c r="J754" s="1" t="s">
        <v>1338</v>
      </c>
      <c r="K754" s="1" t="str">
        <f t="shared" si="34"/>
        <v>2010</v>
      </c>
      <c r="L754" s="1">
        <f t="shared" si="35"/>
        <v>11</v>
      </c>
      <c r="M754" s="1" t="s">
        <v>60</v>
      </c>
      <c r="N754" t="s">
        <v>53</v>
      </c>
      <c r="O754" s="1" t="s">
        <v>61</v>
      </c>
      <c r="P754" s="1" t="s">
        <v>135</v>
      </c>
      <c r="Q754" s="1" t="s">
        <v>240</v>
      </c>
      <c r="R754" s="1" t="s">
        <v>1337</v>
      </c>
      <c r="S754" s="1" t="s">
        <v>92</v>
      </c>
      <c r="T754" s="1">
        <v>2</v>
      </c>
      <c r="U754" s="1"/>
    </row>
    <row r="755" spans="1:21">
      <c r="A755" s="1" t="s">
        <v>53</v>
      </c>
      <c r="B755" s="1"/>
      <c r="C755" s="1"/>
      <c r="D755" s="1">
        <f t="shared" si="33"/>
        <v>0</v>
      </c>
      <c r="E755" s="1" t="s">
        <v>1788</v>
      </c>
      <c r="F755" s="1" t="s">
        <v>1787</v>
      </c>
      <c r="G755" s="6" t="s">
        <v>12527</v>
      </c>
      <c r="H755" s="1" t="s">
        <v>120</v>
      </c>
      <c r="I755" s="1" t="s">
        <v>758</v>
      </c>
      <c r="J755" s="1" t="s">
        <v>1789</v>
      </c>
      <c r="K755" s="1" t="str">
        <f t="shared" si="34"/>
        <v>2010</v>
      </c>
      <c r="L755" s="1">
        <f t="shared" si="35"/>
        <v>37</v>
      </c>
      <c r="M755" s="1" t="s">
        <v>60</v>
      </c>
      <c r="N755" t="s">
        <v>53</v>
      </c>
      <c r="O755" s="1" t="s">
        <v>61</v>
      </c>
      <c r="P755" s="1" t="s">
        <v>62</v>
      </c>
      <c r="Q755" s="1" t="s">
        <v>189</v>
      </c>
      <c r="R755" s="1" t="s">
        <v>190</v>
      </c>
      <c r="S755" s="1"/>
      <c r="T755" s="1">
        <v>2</v>
      </c>
      <c r="U755" s="1"/>
    </row>
    <row r="756" spans="1:21">
      <c r="A756" s="1" t="s">
        <v>115</v>
      </c>
      <c r="B756" s="1"/>
      <c r="C756" s="1"/>
      <c r="D756" s="1">
        <f t="shared" si="33"/>
        <v>0</v>
      </c>
      <c r="E756" s="1" t="s">
        <v>2239</v>
      </c>
      <c r="F756" s="1" t="s">
        <v>2238</v>
      </c>
      <c r="G756" s="6" t="s">
        <v>12527</v>
      </c>
      <c r="H756" s="1" t="s">
        <v>78</v>
      </c>
      <c r="I756" s="1" t="s">
        <v>978</v>
      </c>
      <c r="J756" s="1" t="s">
        <v>2241</v>
      </c>
      <c r="K756" s="1" t="str">
        <f t="shared" si="34"/>
        <v>2010</v>
      </c>
      <c r="L756" s="1">
        <f t="shared" si="35"/>
        <v>21</v>
      </c>
      <c r="M756" s="1" t="s">
        <v>79</v>
      </c>
      <c r="N756" t="s">
        <v>53</v>
      </c>
      <c r="O756" s="1" t="s">
        <v>102</v>
      </c>
      <c r="P756" s="1"/>
      <c r="Q756" s="1"/>
      <c r="R756" s="1"/>
      <c r="S756" s="1" t="s">
        <v>2240</v>
      </c>
      <c r="T756" s="1">
        <v>1</v>
      </c>
      <c r="U756" s="1"/>
    </row>
    <row r="757" spans="1:21">
      <c r="A757" s="1" t="s">
        <v>55</v>
      </c>
      <c r="B757" s="1"/>
      <c r="C757" s="1"/>
      <c r="D757" s="1">
        <f t="shared" si="33"/>
        <v>0</v>
      </c>
      <c r="E757" s="1" t="s">
        <v>2262</v>
      </c>
      <c r="F757" s="1" t="s">
        <v>2261</v>
      </c>
      <c r="G757" s="6" t="s">
        <v>12527</v>
      </c>
      <c r="H757" s="1" t="s">
        <v>144</v>
      </c>
      <c r="I757" s="1" t="s">
        <v>2260</v>
      </c>
      <c r="J757" s="1" t="s">
        <v>2263</v>
      </c>
      <c r="K757" s="1" t="str">
        <f t="shared" si="34"/>
        <v>2010</v>
      </c>
      <c r="L757" s="1">
        <f t="shared" si="35"/>
        <v>16</v>
      </c>
      <c r="M757" s="1" t="s">
        <v>79</v>
      </c>
      <c r="N757" t="s">
        <v>53</v>
      </c>
      <c r="O757" s="1" t="s">
        <v>61</v>
      </c>
      <c r="P757" s="1"/>
      <c r="Q757" s="1"/>
      <c r="R757" s="1"/>
      <c r="S757" s="1"/>
      <c r="T757" s="1">
        <v>2</v>
      </c>
      <c r="U757" s="1"/>
    </row>
    <row r="758" spans="1:21">
      <c r="A758" s="1" t="s">
        <v>55</v>
      </c>
      <c r="B758" s="1"/>
      <c r="C758" s="1"/>
      <c r="D758" s="1">
        <f t="shared" si="33"/>
        <v>0</v>
      </c>
      <c r="E758" s="1" t="s">
        <v>3483</v>
      </c>
      <c r="F758" s="1" t="s">
        <v>3481</v>
      </c>
      <c r="G758" s="6" t="s">
        <v>12527</v>
      </c>
      <c r="H758" s="1" t="s">
        <v>367</v>
      </c>
      <c r="I758" s="1" t="s">
        <v>3484</v>
      </c>
      <c r="J758" s="1" t="s">
        <v>652</v>
      </c>
      <c r="K758" s="1" t="str">
        <f t="shared" si="34"/>
        <v>2010</v>
      </c>
      <c r="L758" s="1">
        <f t="shared" si="35"/>
        <v>18</v>
      </c>
      <c r="M758" s="1" t="s">
        <v>79</v>
      </c>
      <c r="N758" t="s">
        <v>53</v>
      </c>
      <c r="O758" s="1" t="s">
        <v>61</v>
      </c>
      <c r="P758" s="1"/>
      <c r="Q758" s="1"/>
      <c r="R758" s="1"/>
      <c r="S758" s="1"/>
      <c r="T758" s="1">
        <v>2</v>
      </c>
      <c r="U758" s="1"/>
    </row>
    <row r="759" spans="1:21">
      <c r="A759" s="1" t="s">
        <v>50</v>
      </c>
      <c r="B759" s="1" t="s">
        <v>50</v>
      </c>
      <c r="C759" s="1"/>
      <c r="D759" s="1">
        <f t="shared" si="33"/>
        <v>0</v>
      </c>
      <c r="E759" s="1" t="s">
        <v>3689</v>
      </c>
      <c r="F759" s="1" t="s">
        <v>3688</v>
      </c>
      <c r="G759" s="6" t="s">
        <v>12527</v>
      </c>
      <c r="H759" s="1" t="s">
        <v>809</v>
      </c>
      <c r="I759" s="1" t="s">
        <v>3682</v>
      </c>
      <c r="J759" s="1" t="s">
        <v>3690</v>
      </c>
      <c r="K759" s="1" t="str">
        <f t="shared" si="34"/>
        <v>2010</v>
      </c>
      <c r="L759" s="1">
        <f t="shared" si="35"/>
        <v>28</v>
      </c>
      <c r="M759" s="1" t="s">
        <v>79</v>
      </c>
      <c r="N759" t="s">
        <v>53</v>
      </c>
      <c r="O759" s="1" t="s">
        <v>102</v>
      </c>
      <c r="P759" s="1"/>
      <c r="Q759" s="1"/>
      <c r="R759" s="1"/>
      <c r="S759" s="1" t="s">
        <v>114</v>
      </c>
      <c r="T759" s="1">
        <v>1</v>
      </c>
      <c r="U759" s="1"/>
    </row>
    <row r="760" spans="1:21">
      <c r="A760" s="1" t="s">
        <v>49</v>
      </c>
      <c r="B760" s="1" t="s">
        <v>3830</v>
      </c>
      <c r="C760" s="1" t="s">
        <v>500</v>
      </c>
      <c r="D760" s="1">
        <f t="shared" si="33"/>
        <v>4.08</v>
      </c>
      <c r="E760" s="1" t="s">
        <v>3829</v>
      </c>
      <c r="F760" s="1" t="s">
        <v>3828</v>
      </c>
      <c r="G760" s="6" t="s">
        <v>12527</v>
      </c>
      <c r="H760" s="1" t="s">
        <v>344</v>
      </c>
      <c r="I760" s="1" t="s">
        <v>640</v>
      </c>
      <c r="J760" s="1" t="s">
        <v>3832</v>
      </c>
      <c r="K760" s="1" t="str">
        <f t="shared" si="34"/>
        <v>2010</v>
      </c>
      <c r="L760" s="1">
        <f t="shared" si="35"/>
        <v>11</v>
      </c>
      <c r="M760" s="1" t="s">
        <v>79</v>
      </c>
      <c r="N760" t="s">
        <v>53</v>
      </c>
      <c r="O760" s="1" t="s">
        <v>61</v>
      </c>
      <c r="P760" s="1" t="s">
        <v>179</v>
      </c>
      <c r="Q760" s="1" t="s">
        <v>981</v>
      </c>
      <c r="R760" s="1"/>
      <c r="S760" s="1" t="s">
        <v>3831</v>
      </c>
      <c r="T760" s="1">
        <v>1</v>
      </c>
      <c r="U760" s="1"/>
    </row>
    <row r="761" spans="1:21">
      <c r="A761" s="1" t="s">
        <v>54</v>
      </c>
      <c r="B761" s="1" t="s">
        <v>3991</v>
      </c>
      <c r="C761" s="1" t="s">
        <v>273</v>
      </c>
      <c r="D761" s="1">
        <f t="shared" si="33"/>
        <v>1.9</v>
      </c>
      <c r="E761" s="1" t="s">
        <v>2531</v>
      </c>
      <c r="F761" s="1" t="s">
        <v>3990</v>
      </c>
      <c r="G761" s="6" t="s">
        <v>12527</v>
      </c>
      <c r="H761" s="1" t="s">
        <v>678</v>
      </c>
      <c r="I761" s="1" t="s">
        <v>3992</v>
      </c>
      <c r="J761" s="1" t="s">
        <v>2212</v>
      </c>
      <c r="K761" s="1" t="str">
        <f t="shared" si="34"/>
        <v>2010</v>
      </c>
      <c r="L761" s="1">
        <f t="shared" si="35"/>
        <v>28</v>
      </c>
      <c r="M761" s="1" t="s">
        <v>60</v>
      </c>
      <c r="N761" t="s">
        <v>53</v>
      </c>
      <c r="O761" s="1" t="s">
        <v>61</v>
      </c>
      <c r="P761" s="1" t="s">
        <v>135</v>
      </c>
      <c r="Q761" s="1" t="s">
        <v>3993</v>
      </c>
      <c r="R761" s="1"/>
      <c r="S761" s="1" t="s">
        <v>114</v>
      </c>
      <c r="T761" s="1">
        <v>1</v>
      </c>
      <c r="U761" s="1"/>
    </row>
    <row r="762" spans="1:21">
      <c r="A762" s="1" t="s">
        <v>54</v>
      </c>
      <c r="B762" s="1"/>
      <c r="C762" s="1"/>
      <c r="D762" s="1">
        <f t="shared" si="33"/>
        <v>0</v>
      </c>
      <c r="E762" s="1" t="s">
        <v>4329</v>
      </c>
      <c r="F762" s="1" t="s">
        <v>4328</v>
      </c>
      <c r="G762" s="6" t="s">
        <v>12527</v>
      </c>
      <c r="H762" s="1" t="s">
        <v>240</v>
      </c>
      <c r="I762" s="1" t="s">
        <v>2854</v>
      </c>
      <c r="J762" s="1" t="s">
        <v>4330</v>
      </c>
      <c r="K762" s="1" t="str">
        <f t="shared" si="34"/>
        <v>2010</v>
      </c>
      <c r="L762" s="1">
        <f t="shared" si="35"/>
        <v>46</v>
      </c>
      <c r="M762" s="1" t="s">
        <v>60</v>
      </c>
      <c r="N762" t="s">
        <v>53</v>
      </c>
      <c r="O762" s="1" t="s">
        <v>61</v>
      </c>
      <c r="P762" s="1"/>
      <c r="Q762" s="1"/>
      <c r="R762" s="1"/>
      <c r="S762" s="1"/>
      <c r="T762" s="1">
        <v>1</v>
      </c>
      <c r="U762" s="1"/>
    </row>
    <row r="763" spans="1:21">
      <c r="A763" s="1" t="s">
        <v>50</v>
      </c>
      <c r="B763" s="1" t="s">
        <v>50</v>
      </c>
      <c r="C763" s="1" t="s">
        <v>273</v>
      </c>
      <c r="D763" s="1">
        <f t="shared" si="33"/>
        <v>1</v>
      </c>
      <c r="E763" s="1" t="s">
        <v>4594</v>
      </c>
      <c r="F763" s="1" t="s">
        <v>4595</v>
      </c>
      <c r="G763" s="6" t="s">
        <v>12527</v>
      </c>
      <c r="H763" s="1" t="s">
        <v>134</v>
      </c>
      <c r="I763" s="1" t="s">
        <v>4596</v>
      </c>
      <c r="J763" s="1" t="s">
        <v>4330</v>
      </c>
      <c r="K763" s="1" t="str">
        <f t="shared" si="34"/>
        <v>2010</v>
      </c>
      <c r="L763" s="1">
        <f t="shared" si="35"/>
        <v>21</v>
      </c>
      <c r="M763" s="1" t="s">
        <v>79</v>
      </c>
      <c r="N763" t="s">
        <v>53</v>
      </c>
      <c r="O763" s="1" t="s">
        <v>61</v>
      </c>
      <c r="P763" s="1"/>
      <c r="Q763" s="1"/>
      <c r="R763" s="1"/>
      <c r="S763" s="1" t="s">
        <v>1051</v>
      </c>
      <c r="T763" s="1">
        <v>1</v>
      </c>
      <c r="U763" s="1"/>
    </row>
    <row r="764" spans="1:21">
      <c r="A764" s="1" t="s">
        <v>49</v>
      </c>
      <c r="B764" s="1" t="s">
        <v>50</v>
      </c>
      <c r="C764" s="1"/>
      <c r="D764" s="1">
        <f t="shared" si="33"/>
        <v>0</v>
      </c>
      <c r="E764" s="1" t="s">
        <v>4652</v>
      </c>
      <c r="F764" s="1" t="s">
        <v>4653</v>
      </c>
      <c r="G764" s="6" t="s">
        <v>12527</v>
      </c>
      <c r="H764" s="1" t="s">
        <v>136</v>
      </c>
      <c r="I764" s="1" t="s">
        <v>4654</v>
      </c>
      <c r="J764" s="1" t="s">
        <v>4655</v>
      </c>
      <c r="K764" s="1" t="str">
        <f t="shared" si="34"/>
        <v>2010</v>
      </c>
      <c r="L764" s="1">
        <f t="shared" si="35"/>
        <v>44</v>
      </c>
      <c r="M764" s="1"/>
      <c r="N764" t="s">
        <v>53</v>
      </c>
      <c r="O764" s="1" t="s">
        <v>61</v>
      </c>
      <c r="P764" s="1"/>
      <c r="Q764" s="1"/>
      <c r="R764" s="1"/>
      <c r="S764" s="1"/>
      <c r="T764" s="1">
        <v>2</v>
      </c>
      <c r="U764" s="1"/>
    </row>
    <row r="765" spans="1:21">
      <c r="A765" s="1" t="s">
        <v>55</v>
      </c>
      <c r="B765" s="1"/>
      <c r="C765" s="1"/>
      <c r="D765" s="1">
        <f t="shared" si="33"/>
        <v>0</v>
      </c>
      <c r="E765" s="1" t="s">
        <v>4736</v>
      </c>
      <c r="F765" s="1" t="s">
        <v>4735</v>
      </c>
      <c r="G765" s="6" t="s">
        <v>12527</v>
      </c>
      <c r="H765" s="1" t="s">
        <v>448</v>
      </c>
      <c r="I765" s="1" t="s">
        <v>3254</v>
      </c>
      <c r="J765" s="1" t="s">
        <v>2212</v>
      </c>
      <c r="K765" s="1" t="str">
        <f t="shared" si="34"/>
        <v>2010</v>
      </c>
      <c r="L765" s="1">
        <f t="shared" si="35"/>
        <v>25</v>
      </c>
      <c r="M765" s="1" t="s">
        <v>79</v>
      </c>
      <c r="N765" t="s">
        <v>53</v>
      </c>
      <c r="O765" s="1" t="s">
        <v>102</v>
      </c>
      <c r="P765" s="1"/>
      <c r="Q765" s="1"/>
      <c r="R765" s="1" t="s">
        <v>805</v>
      </c>
      <c r="S765" s="1" t="s">
        <v>417</v>
      </c>
      <c r="T765" s="1">
        <v>1</v>
      </c>
      <c r="U765" s="1"/>
    </row>
    <row r="766" spans="1:21">
      <c r="A766" s="1" t="s">
        <v>50</v>
      </c>
      <c r="B766" s="1" t="s">
        <v>50</v>
      </c>
      <c r="C766" s="1"/>
      <c r="D766" s="1">
        <f t="shared" si="33"/>
        <v>0</v>
      </c>
      <c r="E766" s="1" t="s">
        <v>5307</v>
      </c>
      <c r="F766" s="1" t="s">
        <v>5306</v>
      </c>
      <c r="G766" s="6" t="s">
        <v>12527</v>
      </c>
      <c r="H766" s="1" t="s">
        <v>187</v>
      </c>
      <c r="I766" s="1" t="s">
        <v>5308</v>
      </c>
      <c r="J766" s="1" t="s">
        <v>5309</v>
      </c>
      <c r="K766" s="1" t="str">
        <f t="shared" si="34"/>
        <v>2010</v>
      </c>
      <c r="L766" s="1">
        <f t="shared" si="35"/>
        <v>1</v>
      </c>
      <c r="M766" s="1" t="s">
        <v>79</v>
      </c>
      <c r="N766" t="s">
        <v>53</v>
      </c>
      <c r="O766" s="1" t="s">
        <v>102</v>
      </c>
      <c r="P766" s="1"/>
      <c r="Q766" s="1"/>
      <c r="R766" s="1"/>
      <c r="S766" s="1" t="s">
        <v>65</v>
      </c>
      <c r="T766" s="1">
        <v>2</v>
      </c>
      <c r="U766" s="1"/>
    </row>
    <row r="767" spans="1:21">
      <c r="A767" s="1" t="s">
        <v>55</v>
      </c>
      <c r="B767" s="1" t="s">
        <v>2620</v>
      </c>
      <c r="C767" s="1" t="s">
        <v>273</v>
      </c>
      <c r="D767" s="1">
        <f t="shared" si="33"/>
        <v>2.5</v>
      </c>
      <c r="E767" s="1" t="s">
        <v>5754</v>
      </c>
      <c r="F767" s="1" t="s">
        <v>5753</v>
      </c>
      <c r="G767" s="6" t="s">
        <v>12525</v>
      </c>
      <c r="H767" s="1" t="s">
        <v>367</v>
      </c>
      <c r="I767" s="1" t="s">
        <v>5745</v>
      </c>
      <c r="J767" s="1" t="s">
        <v>652</v>
      </c>
      <c r="K767" s="1" t="str">
        <f t="shared" si="34"/>
        <v>2010</v>
      </c>
      <c r="L767" s="1">
        <f t="shared" si="35"/>
        <v>16</v>
      </c>
      <c r="M767" s="1" t="s">
        <v>60</v>
      </c>
      <c r="N767" t="s">
        <v>53</v>
      </c>
      <c r="O767" s="1" t="s">
        <v>61</v>
      </c>
      <c r="P767" s="1" t="s">
        <v>232</v>
      </c>
      <c r="Q767" s="1" t="s">
        <v>136</v>
      </c>
      <c r="R767" s="1" t="s">
        <v>491</v>
      </c>
      <c r="S767" s="1"/>
      <c r="T767" s="1">
        <v>2</v>
      </c>
      <c r="U767" s="1" t="s">
        <v>55</v>
      </c>
    </row>
    <row r="768" spans="1:21">
      <c r="A768" s="1" t="s">
        <v>55</v>
      </c>
      <c r="B768" s="1" t="s">
        <v>472</v>
      </c>
      <c r="C768" s="1" t="s">
        <v>293</v>
      </c>
      <c r="D768" s="1">
        <f t="shared" si="33"/>
        <v>0.49</v>
      </c>
      <c r="E768" s="1" t="s">
        <v>5819</v>
      </c>
      <c r="F768" s="1" t="s">
        <v>5818</v>
      </c>
      <c r="G768" s="6" t="s">
        <v>12527</v>
      </c>
      <c r="H768" s="1" t="s">
        <v>308</v>
      </c>
      <c r="I768" s="1" t="s">
        <v>3385</v>
      </c>
      <c r="J768" s="1" t="s">
        <v>2212</v>
      </c>
      <c r="K768" s="1" t="str">
        <f t="shared" si="34"/>
        <v>2010</v>
      </c>
      <c r="L768" s="1">
        <f t="shared" si="35"/>
        <v>50</v>
      </c>
      <c r="M768" s="1" t="s">
        <v>60</v>
      </c>
      <c r="N768" t="s">
        <v>53</v>
      </c>
      <c r="O768" s="1" t="s">
        <v>61</v>
      </c>
      <c r="P768" s="1"/>
      <c r="Q768" s="1"/>
      <c r="R768" s="1"/>
      <c r="S768" s="1" t="s">
        <v>354</v>
      </c>
      <c r="T768" s="1">
        <v>1</v>
      </c>
      <c r="U768" s="1" t="s">
        <v>55</v>
      </c>
    </row>
    <row r="769" spans="1:21">
      <c r="A769" s="1" t="s">
        <v>55</v>
      </c>
      <c r="B769" s="1" t="s">
        <v>5959</v>
      </c>
      <c r="C769" s="1" t="s">
        <v>273</v>
      </c>
      <c r="D769" s="1">
        <f t="shared" si="33"/>
        <v>6.58</v>
      </c>
      <c r="E769" s="1" t="s">
        <v>5957</v>
      </c>
      <c r="F769" s="1" t="s">
        <v>5956</v>
      </c>
      <c r="G769" s="6" t="s">
        <v>12527</v>
      </c>
      <c r="H769" s="1" t="s">
        <v>78</v>
      </c>
      <c r="I769" s="1" t="s">
        <v>5160</v>
      </c>
      <c r="J769" s="1" t="s">
        <v>652</v>
      </c>
      <c r="K769" s="1" t="str">
        <f t="shared" si="34"/>
        <v>2010</v>
      </c>
      <c r="L769" s="1">
        <f t="shared" si="35"/>
        <v>22</v>
      </c>
      <c r="M769" s="1" t="s">
        <v>79</v>
      </c>
      <c r="N769" t="s">
        <v>53</v>
      </c>
      <c r="O769" s="1" t="s">
        <v>61</v>
      </c>
      <c r="P769" s="1"/>
      <c r="Q769" s="1"/>
      <c r="R769" s="1"/>
      <c r="S769" s="1" t="s">
        <v>5960</v>
      </c>
      <c r="T769" s="1">
        <v>2</v>
      </c>
      <c r="U769" s="1" t="s">
        <v>55</v>
      </c>
    </row>
    <row r="770" spans="1:21">
      <c r="A770" s="1" t="s">
        <v>50</v>
      </c>
      <c r="B770" s="1"/>
      <c r="C770" s="1"/>
      <c r="D770" s="1">
        <f t="shared" ref="D770:D833" si="36">B770*C770/100</f>
        <v>0</v>
      </c>
      <c r="E770" s="1" t="s">
        <v>5979</v>
      </c>
      <c r="F770" s="1" t="s">
        <v>5980</v>
      </c>
      <c r="G770" s="6" t="s">
        <v>12527</v>
      </c>
      <c r="H770" s="1" t="s">
        <v>344</v>
      </c>
      <c r="I770" s="1" t="s">
        <v>5981</v>
      </c>
      <c r="J770" s="1" t="s">
        <v>2212</v>
      </c>
      <c r="K770" s="1" t="str">
        <f t="shared" ref="K770:K833" si="37">TEXT(J770,"YYYY")</f>
        <v>2010</v>
      </c>
      <c r="L770" s="1">
        <f t="shared" ref="L770:L833" si="38">H770-(TEXT(I770,"YYYY")-TEXT(J770,"YYYY"))</f>
        <v>14</v>
      </c>
      <c r="M770" s="1" t="s">
        <v>60</v>
      </c>
      <c r="N770" t="s">
        <v>53</v>
      </c>
      <c r="O770" s="1" t="s">
        <v>102</v>
      </c>
      <c r="P770" s="1"/>
      <c r="Q770" s="1"/>
      <c r="R770" s="1" t="s">
        <v>805</v>
      </c>
      <c r="S770" s="1" t="s">
        <v>235</v>
      </c>
      <c r="T770" s="1">
        <v>1</v>
      </c>
      <c r="U770" s="1"/>
    </row>
    <row r="771" spans="1:21">
      <c r="A771" s="1" t="s">
        <v>54</v>
      </c>
      <c r="B771" s="1" t="s">
        <v>141</v>
      </c>
      <c r="C771" s="1" t="s">
        <v>293</v>
      </c>
      <c r="D771" s="1">
        <f t="shared" si="36"/>
        <v>0.19600000000000001</v>
      </c>
      <c r="E771" s="1" t="s">
        <v>4660</v>
      </c>
      <c r="F771" s="1" t="s">
        <v>6151</v>
      </c>
      <c r="G771" s="6" t="s">
        <v>12527</v>
      </c>
      <c r="H771" s="1" t="s">
        <v>219</v>
      </c>
      <c r="I771" s="1" t="s">
        <v>6153</v>
      </c>
      <c r="J771" s="1" t="s">
        <v>2212</v>
      </c>
      <c r="K771" s="1" t="str">
        <f t="shared" si="37"/>
        <v>2010</v>
      </c>
      <c r="L771" s="1">
        <f t="shared" si="38"/>
        <v>54</v>
      </c>
      <c r="M771" s="1" t="s">
        <v>60</v>
      </c>
      <c r="N771" t="s">
        <v>53</v>
      </c>
      <c r="O771" s="1" t="s">
        <v>61</v>
      </c>
      <c r="P771" s="1"/>
      <c r="Q771" s="1"/>
      <c r="R771" s="1"/>
      <c r="S771" s="1" t="s">
        <v>354</v>
      </c>
      <c r="T771" s="1">
        <v>2</v>
      </c>
      <c r="U771" s="1" t="s">
        <v>55</v>
      </c>
    </row>
    <row r="772" spans="1:21">
      <c r="A772" s="1" t="s">
        <v>53</v>
      </c>
      <c r="B772" s="1"/>
      <c r="C772" s="1"/>
      <c r="D772" s="1">
        <f t="shared" si="36"/>
        <v>0</v>
      </c>
      <c r="E772" s="1" t="s">
        <v>6201</v>
      </c>
      <c r="F772" s="1" t="s">
        <v>6200</v>
      </c>
      <c r="G772" s="6" t="s">
        <v>12525</v>
      </c>
      <c r="H772" s="1" t="s">
        <v>555</v>
      </c>
      <c r="I772" s="1" t="s">
        <v>6196</v>
      </c>
      <c r="J772" s="1" t="s">
        <v>652</v>
      </c>
      <c r="K772" s="1" t="str">
        <f t="shared" si="37"/>
        <v>2010</v>
      </c>
      <c r="L772" s="1">
        <f t="shared" si="38"/>
        <v>30</v>
      </c>
      <c r="M772" s="1" t="s">
        <v>60</v>
      </c>
      <c r="N772" t="s">
        <v>53</v>
      </c>
      <c r="O772" s="1" t="s">
        <v>61</v>
      </c>
      <c r="P772" s="1" t="s">
        <v>1385</v>
      </c>
      <c r="Q772" s="1" t="s">
        <v>351</v>
      </c>
      <c r="R772" s="1" t="s">
        <v>6202</v>
      </c>
      <c r="S772" s="1" t="s">
        <v>105</v>
      </c>
      <c r="T772" s="1">
        <v>2</v>
      </c>
      <c r="U772" s="1" t="s">
        <v>54</v>
      </c>
    </row>
    <row r="773" spans="1:21">
      <c r="A773" s="1" t="s">
        <v>54</v>
      </c>
      <c r="B773" s="1" t="s">
        <v>986</v>
      </c>
      <c r="C773" s="1" t="s">
        <v>293</v>
      </c>
      <c r="D773" s="1">
        <f t="shared" si="36"/>
        <v>0.29399999999999998</v>
      </c>
      <c r="E773" s="1" t="s">
        <v>4759</v>
      </c>
      <c r="F773" s="1" t="s">
        <v>6335</v>
      </c>
      <c r="G773" s="6" t="s">
        <v>12527</v>
      </c>
      <c r="H773" s="1" t="s">
        <v>584</v>
      </c>
      <c r="I773" s="1" t="s">
        <v>218</v>
      </c>
      <c r="J773" s="1" t="s">
        <v>6336</v>
      </c>
      <c r="K773" s="1" t="str">
        <f t="shared" si="37"/>
        <v>2010</v>
      </c>
      <c r="L773" s="1">
        <f t="shared" si="38"/>
        <v>31</v>
      </c>
      <c r="M773" s="1" t="s">
        <v>79</v>
      </c>
      <c r="N773" t="s">
        <v>53</v>
      </c>
      <c r="O773" s="1" t="s">
        <v>61</v>
      </c>
      <c r="P773" s="1"/>
      <c r="Q773" s="1"/>
      <c r="R773" s="1"/>
      <c r="S773" s="1" t="s">
        <v>3598</v>
      </c>
      <c r="T773" s="1">
        <v>2</v>
      </c>
      <c r="U773" s="1" t="s">
        <v>55</v>
      </c>
    </row>
    <row r="774" spans="1:21">
      <c r="A774" s="1" t="s">
        <v>55</v>
      </c>
      <c r="B774" s="1" t="s">
        <v>4027</v>
      </c>
      <c r="C774" s="1" t="s">
        <v>293</v>
      </c>
      <c r="D774" s="1">
        <f t="shared" si="36"/>
        <v>1.0780000000000001</v>
      </c>
      <c r="E774" s="1" t="s">
        <v>4762</v>
      </c>
      <c r="F774" s="1" t="s">
        <v>6339</v>
      </c>
      <c r="G774" s="6" t="s">
        <v>12527</v>
      </c>
      <c r="H774" s="1" t="s">
        <v>282</v>
      </c>
      <c r="I774" s="1" t="s">
        <v>652</v>
      </c>
      <c r="J774" s="1" t="s">
        <v>652</v>
      </c>
      <c r="K774" s="1" t="str">
        <f t="shared" si="37"/>
        <v>2010</v>
      </c>
      <c r="L774" s="1">
        <f t="shared" si="38"/>
        <v>43</v>
      </c>
      <c r="M774" s="1" t="s">
        <v>79</v>
      </c>
      <c r="N774" t="s">
        <v>53</v>
      </c>
      <c r="O774" s="1" t="s">
        <v>61</v>
      </c>
      <c r="P774" s="1"/>
      <c r="Q774" s="1"/>
      <c r="R774" s="1"/>
      <c r="S774" s="1" t="s">
        <v>405</v>
      </c>
      <c r="T774" s="1">
        <v>1</v>
      </c>
      <c r="U774" s="1" t="s">
        <v>55</v>
      </c>
    </row>
    <row r="775" spans="1:21">
      <c r="A775" s="1"/>
      <c r="B775" s="1" t="s">
        <v>141</v>
      </c>
      <c r="C775" s="1" t="s">
        <v>273</v>
      </c>
      <c r="D775" s="1">
        <f t="shared" si="36"/>
        <v>0.2</v>
      </c>
      <c r="E775" s="1" t="s">
        <v>4887</v>
      </c>
      <c r="F775" s="1" t="s">
        <v>6624</v>
      </c>
      <c r="G775" s="6" t="s">
        <v>12527</v>
      </c>
      <c r="H775" s="1" t="s">
        <v>448</v>
      </c>
      <c r="I775" s="1" t="s">
        <v>6617</v>
      </c>
      <c r="J775" s="1" t="s">
        <v>2212</v>
      </c>
      <c r="K775" s="1" t="str">
        <f t="shared" si="37"/>
        <v>2010</v>
      </c>
      <c r="L775" s="1">
        <f t="shared" si="38"/>
        <v>26</v>
      </c>
      <c r="M775" s="1" t="s">
        <v>79</v>
      </c>
      <c r="N775" t="s">
        <v>53</v>
      </c>
      <c r="O775" s="1" t="s">
        <v>61</v>
      </c>
      <c r="P775" s="1"/>
      <c r="Q775" s="1"/>
      <c r="R775" s="1"/>
      <c r="S775" s="1" t="s">
        <v>526</v>
      </c>
      <c r="T775" s="1">
        <v>1</v>
      </c>
      <c r="U775" s="1" t="s">
        <v>55</v>
      </c>
    </row>
    <row r="776" spans="1:21">
      <c r="A776" s="1" t="s">
        <v>54</v>
      </c>
      <c r="B776" s="1"/>
      <c r="C776" s="1"/>
      <c r="D776" s="1">
        <f t="shared" si="36"/>
        <v>0</v>
      </c>
      <c r="E776" s="1" t="s">
        <v>6667</v>
      </c>
      <c r="F776" s="1" t="s">
        <v>6665</v>
      </c>
      <c r="G776" s="6" t="s">
        <v>12525</v>
      </c>
      <c r="H776" s="1" t="s">
        <v>144</v>
      </c>
      <c r="I776" s="1" t="s">
        <v>6607</v>
      </c>
      <c r="J776" s="1" t="s">
        <v>6669</v>
      </c>
      <c r="K776" s="1" t="str">
        <f t="shared" si="37"/>
        <v>2010</v>
      </c>
      <c r="L776" s="1">
        <f t="shared" si="38"/>
        <v>14</v>
      </c>
      <c r="M776" s="1" t="s">
        <v>79</v>
      </c>
      <c r="N776" t="s">
        <v>53</v>
      </c>
      <c r="O776" s="1" t="s">
        <v>61</v>
      </c>
      <c r="P776" s="1" t="s">
        <v>224</v>
      </c>
      <c r="Q776" s="1" t="s">
        <v>500</v>
      </c>
      <c r="R776" s="1" t="s">
        <v>6668</v>
      </c>
      <c r="S776" s="1" t="s">
        <v>3212</v>
      </c>
      <c r="T776" s="1">
        <v>2</v>
      </c>
      <c r="U776" s="1" t="s">
        <v>55</v>
      </c>
    </row>
    <row r="777" spans="1:21">
      <c r="A777" s="1" t="s">
        <v>50</v>
      </c>
      <c r="B777" s="1"/>
      <c r="C777" s="1"/>
      <c r="D777" s="1">
        <f t="shared" si="36"/>
        <v>0</v>
      </c>
      <c r="E777" s="1" t="s">
        <v>6714</v>
      </c>
      <c r="F777" s="1" t="s">
        <v>6713</v>
      </c>
      <c r="G777" s="6" t="s">
        <v>12527</v>
      </c>
      <c r="H777" s="1" t="s">
        <v>136</v>
      </c>
      <c r="I777" s="1" t="s">
        <v>4461</v>
      </c>
      <c r="J777" s="1" t="s">
        <v>2212</v>
      </c>
      <c r="K777" s="1" t="str">
        <f t="shared" si="37"/>
        <v>2010</v>
      </c>
      <c r="L777" s="1">
        <f t="shared" si="38"/>
        <v>44</v>
      </c>
      <c r="M777" s="1" t="s">
        <v>79</v>
      </c>
      <c r="N777" t="s">
        <v>53</v>
      </c>
      <c r="O777" s="1" t="s">
        <v>61</v>
      </c>
      <c r="P777" s="1"/>
      <c r="Q777" s="1"/>
      <c r="R777" s="1"/>
      <c r="S777" s="1" t="s">
        <v>3261</v>
      </c>
      <c r="T777" s="1">
        <v>2</v>
      </c>
      <c r="U777" s="1"/>
    </row>
    <row r="778" spans="1:21">
      <c r="A778" s="1" t="s">
        <v>50</v>
      </c>
      <c r="B778" s="1" t="s">
        <v>2810</v>
      </c>
      <c r="C778" s="1" t="s">
        <v>273</v>
      </c>
      <c r="D778" s="1">
        <f t="shared" si="36"/>
        <v>0.4</v>
      </c>
      <c r="E778" s="1" t="s">
        <v>3795</v>
      </c>
      <c r="F778" s="1" t="s">
        <v>6789</v>
      </c>
      <c r="G778" s="6" t="s">
        <v>12527</v>
      </c>
      <c r="H778" s="1" t="s">
        <v>367</v>
      </c>
      <c r="I778" s="1" t="s">
        <v>6779</v>
      </c>
      <c r="J778" s="1" t="s">
        <v>6790</v>
      </c>
      <c r="K778" s="1" t="str">
        <f t="shared" si="37"/>
        <v>2010</v>
      </c>
      <c r="L778" s="1">
        <f t="shared" si="38"/>
        <v>21</v>
      </c>
      <c r="M778" s="1" t="s">
        <v>60</v>
      </c>
      <c r="N778" t="s">
        <v>53</v>
      </c>
      <c r="O778" s="1" t="s">
        <v>61</v>
      </c>
      <c r="P778" s="1"/>
      <c r="Q778" s="1"/>
      <c r="R778" s="1"/>
      <c r="S778" s="1" t="s">
        <v>3441</v>
      </c>
      <c r="T778" s="1">
        <v>2</v>
      </c>
      <c r="U778" s="1" t="s">
        <v>55</v>
      </c>
    </row>
    <row r="779" spans="1:21">
      <c r="A779" s="1" t="s">
        <v>54</v>
      </c>
      <c r="B779" s="1"/>
      <c r="C779" s="1"/>
      <c r="D779" s="1">
        <f t="shared" si="36"/>
        <v>0</v>
      </c>
      <c r="E779" s="1" t="s">
        <v>6799</v>
      </c>
      <c r="F779" s="1" t="s">
        <v>6798</v>
      </c>
      <c r="G779" s="6" t="s">
        <v>12527</v>
      </c>
      <c r="H779" s="1" t="s">
        <v>217</v>
      </c>
      <c r="I779" s="1" t="s">
        <v>6747</v>
      </c>
      <c r="J779" s="1" t="s">
        <v>2212</v>
      </c>
      <c r="K779" s="1" t="str">
        <f t="shared" si="37"/>
        <v>2010</v>
      </c>
      <c r="L779" s="1">
        <f t="shared" si="38"/>
        <v>6</v>
      </c>
      <c r="M779" s="1" t="s">
        <v>60</v>
      </c>
      <c r="N779" t="s">
        <v>53</v>
      </c>
      <c r="O779" s="1" t="s">
        <v>61</v>
      </c>
      <c r="P779" s="1"/>
      <c r="Q779" s="1"/>
      <c r="R779" s="1"/>
      <c r="S779" s="1" t="s">
        <v>65</v>
      </c>
      <c r="T779" s="1">
        <v>2</v>
      </c>
      <c r="U779" s="1"/>
    </row>
    <row r="780" spans="1:21">
      <c r="A780" s="1" t="s">
        <v>50</v>
      </c>
      <c r="B780" s="1"/>
      <c r="C780" s="1"/>
      <c r="D780" s="1">
        <f t="shared" si="36"/>
        <v>0</v>
      </c>
      <c r="E780" s="1" t="s">
        <v>7080</v>
      </c>
      <c r="F780" s="1" t="s">
        <v>7079</v>
      </c>
      <c r="G780" s="6" t="s">
        <v>12527</v>
      </c>
      <c r="H780" s="1" t="s">
        <v>134</v>
      </c>
      <c r="I780" s="1" t="s">
        <v>7078</v>
      </c>
      <c r="J780" s="1" t="s">
        <v>2212</v>
      </c>
      <c r="K780" s="1" t="str">
        <f t="shared" si="37"/>
        <v>2010</v>
      </c>
      <c r="L780" s="1">
        <f t="shared" si="38"/>
        <v>22</v>
      </c>
      <c r="M780" s="1" t="s">
        <v>60</v>
      </c>
      <c r="N780" t="s">
        <v>53</v>
      </c>
      <c r="O780" s="1" t="s">
        <v>61</v>
      </c>
      <c r="P780" s="1"/>
      <c r="Q780" s="1"/>
      <c r="R780" s="1"/>
      <c r="S780" s="1" t="s">
        <v>235</v>
      </c>
      <c r="T780" s="1">
        <v>1</v>
      </c>
      <c r="U780" s="1"/>
    </row>
    <row r="781" spans="1:21">
      <c r="A781" s="1" t="s">
        <v>50</v>
      </c>
      <c r="B781" s="1"/>
      <c r="C781" s="1"/>
      <c r="D781" s="1">
        <f t="shared" si="36"/>
        <v>0</v>
      </c>
      <c r="E781" s="1" t="s">
        <v>7085</v>
      </c>
      <c r="F781" s="1" t="s">
        <v>7084</v>
      </c>
      <c r="G781" s="6" t="s">
        <v>12527</v>
      </c>
      <c r="H781" s="1" t="s">
        <v>169</v>
      </c>
      <c r="I781" s="1" t="s">
        <v>731</v>
      </c>
      <c r="J781" s="1" t="s">
        <v>2212</v>
      </c>
      <c r="K781" s="1" t="str">
        <f t="shared" si="37"/>
        <v>2010</v>
      </c>
      <c r="L781" s="1">
        <f t="shared" si="38"/>
        <v>15</v>
      </c>
      <c r="M781" s="1" t="s">
        <v>60</v>
      </c>
      <c r="N781" t="s">
        <v>53</v>
      </c>
      <c r="O781" s="1" t="s">
        <v>61</v>
      </c>
      <c r="P781" s="1"/>
      <c r="Q781" s="1"/>
      <c r="R781" s="1"/>
      <c r="S781" s="1" t="s">
        <v>1559</v>
      </c>
      <c r="T781" s="1">
        <v>2</v>
      </c>
      <c r="U781" s="1"/>
    </row>
    <row r="782" spans="1:21">
      <c r="A782" s="1" t="s">
        <v>55</v>
      </c>
      <c r="B782" s="1" t="s">
        <v>472</v>
      </c>
      <c r="C782" s="1" t="s">
        <v>273</v>
      </c>
      <c r="D782" s="1">
        <f t="shared" si="36"/>
        <v>0.5</v>
      </c>
      <c r="E782" s="1" t="s">
        <v>4030</v>
      </c>
      <c r="F782" s="1" t="s">
        <v>7095</v>
      </c>
      <c r="G782" s="6" t="s">
        <v>12527</v>
      </c>
      <c r="H782" s="1" t="s">
        <v>344</v>
      </c>
      <c r="I782" s="1" t="s">
        <v>7034</v>
      </c>
      <c r="J782" s="1" t="s">
        <v>6336</v>
      </c>
      <c r="K782" s="1" t="str">
        <f t="shared" si="37"/>
        <v>2010</v>
      </c>
      <c r="L782" s="1">
        <f t="shared" si="38"/>
        <v>16</v>
      </c>
      <c r="M782" s="1" t="s">
        <v>79</v>
      </c>
      <c r="N782" t="s">
        <v>53</v>
      </c>
      <c r="O782" s="1" t="s">
        <v>61</v>
      </c>
      <c r="P782" s="1"/>
      <c r="Q782" s="1"/>
      <c r="R782" s="1"/>
      <c r="S782" s="1" t="s">
        <v>65</v>
      </c>
      <c r="T782" s="1">
        <v>1</v>
      </c>
      <c r="U782" s="1" t="s">
        <v>55</v>
      </c>
    </row>
    <row r="783" spans="1:21">
      <c r="A783" s="1" t="s">
        <v>55</v>
      </c>
      <c r="B783" s="1" t="s">
        <v>176</v>
      </c>
      <c r="C783" s="1" t="s">
        <v>273</v>
      </c>
      <c r="D783" s="1">
        <f t="shared" si="36"/>
        <v>0.6</v>
      </c>
      <c r="E783" s="1" t="s">
        <v>7180</v>
      </c>
      <c r="F783" s="1" t="s">
        <v>7179</v>
      </c>
      <c r="G783" s="6" t="s">
        <v>12527</v>
      </c>
      <c r="H783" s="1" t="s">
        <v>7179</v>
      </c>
      <c r="I783" s="1" t="s">
        <v>7166</v>
      </c>
      <c r="J783" s="1" t="s">
        <v>6790</v>
      </c>
      <c r="K783" s="1" t="str">
        <f t="shared" si="37"/>
        <v>2010</v>
      </c>
      <c r="L783" s="1" t="e">
        <f t="shared" si="38"/>
        <v>#VALUE!</v>
      </c>
      <c r="M783" s="1" t="s">
        <v>79</v>
      </c>
      <c r="N783" t="s">
        <v>53</v>
      </c>
      <c r="O783" s="1" t="s">
        <v>61</v>
      </c>
      <c r="P783" s="1"/>
      <c r="Q783" s="1"/>
      <c r="R783" s="1"/>
      <c r="S783" s="1" t="s">
        <v>235</v>
      </c>
      <c r="T783" s="1">
        <v>2</v>
      </c>
      <c r="U783" s="1" t="s">
        <v>55</v>
      </c>
    </row>
    <row r="784" spans="1:21">
      <c r="A784" s="1"/>
      <c r="B784" s="1" t="s">
        <v>141</v>
      </c>
      <c r="C784" s="1" t="s">
        <v>273</v>
      </c>
      <c r="D784" s="1">
        <f t="shared" si="36"/>
        <v>0.2</v>
      </c>
      <c r="E784" s="1" t="s">
        <v>2447</v>
      </c>
      <c r="F784" s="1" t="s">
        <v>7245</v>
      </c>
      <c r="G784" s="6" t="s">
        <v>12527</v>
      </c>
      <c r="H784" s="1" t="s">
        <v>217</v>
      </c>
      <c r="I784" s="1" t="s">
        <v>7246</v>
      </c>
      <c r="J784" s="1" t="s">
        <v>7247</v>
      </c>
      <c r="K784" s="1" t="str">
        <f t="shared" si="37"/>
        <v>2010</v>
      </c>
      <c r="L784" s="1">
        <f t="shared" si="38"/>
        <v>11</v>
      </c>
      <c r="M784" s="1" t="s">
        <v>79</v>
      </c>
      <c r="N784" t="s">
        <v>53</v>
      </c>
      <c r="O784" s="1" t="s">
        <v>61</v>
      </c>
      <c r="P784" s="1"/>
      <c r="Q784" s="1"/>
      <c r="R784" s="1"/>
      <c r="S784" s="1" t="s">
        <v>65</v>
      </c>
      <c r="T784" s="1">
        <v>1</v>
      </c>
      <c r="U784" s="1"/>
    </row>
    <row r="785" spans="1:21">
      <c r="A785" s="1" t="s">
        <v>49</v>
      </c>
      <c r="B785" s="1" t="s">
        <v>7335</v>
      </c>
      <c r="C785" s="1"/>
      <c r="D785" s="1">
        <f t="shared" si="36"/>
        <v>0</v>
      </c>
      <c r="E785" s="1" t="s">
        <v>2589</v>
      </c>
      <c r="F785" s="1" t="s">
        <v>7334</v>
      </c>
      <c r="G785" s="6" t="s">
        <v>12527</v>
      </c>
      <c r="H785" s="1" t="s">
        <v>282</v>
      </c>
      <c r="I785" s="1" t="s">
        <v>5747</v>
      </c>
      <c r="J785" s="1" t="s">
        <v>4655</v>
      </c>
      <c r="K785" s="1" t="str">
        <f t="shared" si="37"/>
        <v>2010</v>
      </c>
      <c r="L785" s="1">
        <f t="shared" si="38"/>
        <v>38</v>
      </c>
      <c r="M785" s="1" t="s">
        <v>60</v>
      </c>
      <c r="N785" t="s">
        <v>53</v>
      </c>
      <c r="O785" s="1" t="s">
        <v>61</v>
      </c>
      <c r="P785" s="1"/>
      <c r="Q785" s="1"/>
      <c r="R785" s="1"/>
      <c r="S785" s="1" t="s">
        <v>526</v>
      </c>
      <c r="T785" s="1">
        <v>2</v>
      </c>
      <c r="U785" s="1"/>
    </row>
    <row r="786" spans="1:21">
      <c r="A786" s="1" t="s">
        <v>55</v>
      </c>
      <c r="B786" s="1" t="s">
        <v>50</v>
      </c>
      <c r="C786" s="1" t="s">
        <v>273</v>
      </c>
      <c r="D786" s="1">
        <f t="shared" si="36"/>
        <v>1</v>
      </c>
      <c r="E786" s="1" t="s">
        <v>7608</v>
      </c>
      <c r="F786" s="1" t="s">
        <v>7607</v>
      </c>
      <c r="G786" s="6" t="s">
        <v>12525</v>
      </c>
      <c r="H786" s="1" t="s">
        <v>128</v>
      </c>
      <c r="I786" s="1" t="s">
        <v>7570</v>
      </c>
      <c r="J786" s="1" t="s">
        <v>7609</v>
      </c>
      <c r="K786" s="1" t="str">
        <f t="shared" si="37"/>
        <v>2010</v>
      </c>
      <c r="L786" s="1">
        <f t="shared" si="38"/>
        <v>32</v>
      </c>
      <c r="M786" s="1" t="s">
        <v>60</v>
      </c>
      <c r="N786" t="s">
        <v>53</v>
      </c>
      <c r="O786" s="1" t="s">
        <v>61</v>
      </c>
      <c r="P786" s="1" t="s">
        <v>103</v>
      </c>
      <c r="Q786" s="1" t="s">
        <v>382</v>
      </c>
      <c r="R786" s="1" t="s">
        <v>997</v>
      </c>
      <c r="S786" s="1" t="s">
        <v>377</v>
      </c>
      <c r="T786" s="1">
        <v>2</v>
      </c>
      <c r="U786" s="1"/>
    </row>
    <row r="787" spans="1:21">
      <c r="A787" s="1" t="s">
        <v>50</v>
      </c>
      <c r="B787" s="1"/>
      <c r="C787" s="1"/>
      <c r="D787" s="1">
        <f t="shared" si="36"/>
        <v>0</v>
      </c>
      <c r="E787" s="1" t="s">
        <v>7617</v>
      </c>
      <c r="F787" s="1" t="s">
        <v>7616</v>
      </c>
      <c r="G787" s="6" t="s">
        <v>12525</v>
      </c>
      <c r="H787" s="1" t="s">
        <v>189</v>
      </c>
      <c r="I787" s="1" t="s">
        <v>1184</v>
      </c>
      <c r="J787" s="1" t="s">
        <v>7618</v>
      </c>
      <c r="K787" s="1" t="str">
        <f t="shared" si="37"/>
        <v>2010</v>
      </c>
      <c r="L787" s="1">
        <f t="shared" si="38"/>
        <v>37</v>
      </c>
      <c r="M787" s="1" t="s">
        <v>60</v>
      </c>
      <c r="N787" t="s">
        <v>53</v>
      </c>
      <c r="O787" s="1" t="s">
        <v>61</v>
      </c>
      <c r="P787" s="1" t="s">
        <v>135</v>
      </c>
      <c r="Q787" s="1" t="s">
        <v>515</v>
      </c>
      <c r="R787" s="1" t="s">
        <v>3280</v>
      </c>
      <c r="S787" s="1" t="s">
        <v>114</v>
      </c>
      <c r="T787" s="1">
        <v>2</v>
      </c>
      <c r="U787" s="1" t="s">
        <v>55</v>
      </c>
    </row>
    <row r="788" spans="1:21">
      <c r="A788" s="1" t="s">
        <v>50</v>
      </c>
      <c r="B788" s="1"/>
      <c r="C788" s="1"/>
      <c r="D788" s="1">
        <f t="shared" si="36"/>
        <v>0</v>
      </c>
      <c r="E788" s="1" t="s">
        <v>7673</v>
      </c>
      <c r="F788" s="1" t="s">
        <v>7671</v>
      </c>
      <c r="G788" s="6" t="s">
        <v>12527</v>
      </c>
      <c r="H788" s="1" t="s">
        <v>126</v>
      </c>
      <c r="I788" s="1" t="s">
        <v>7672</v>
      </c>
      <c r="J788" s="1" t="s">
        <v>6669</v>
      </c>
      <c r="K788" s="1" t="str">
        <f t="shared" si="37"/>
        <v>2010</v>
      </c>
      <c r="L788" s="1">
        <f t="shared" si="38"/>
        <v>4</v>
      </c>
      <c r="M788" s="1" t="s">
        <v>79</v>
      </c>
      <c r="N788" t="s">
        <v>53</v>
      </c>
      <c r="O788" s="1" t="s">
        <v>61</v>
      </c>
      <c r="P788" s="1" t="s">
        <v>840</v>
      </c>
      <c r="Q788" s="1" t="s">
        <v>500</v>
      </c>
      <c r="R788" s="1" t="s">
        <v>7674</v>
      </c>
      <c r="S788" s="1" t="s">
        <v>65</v>
      </c>
      <c r="T788" s="1">
        <v>1</v>
      </c>
      <c r="U788" s="1" t="s">
        <v>55</v>
      </c>
    </row>
    <row r="789" spans="1:21">
      <c r="A789" s="1" t="s">
        <v>53</v>
      </c>
      <c r="B789" s="1"/>
      <c r="C789" s="1"/>
      <c r="D789" s="1">
        <f t="shared" si="36"/>
        <v>0</v>
      </c>
      <c r="E789" s="1" t="s">
        <v>7822</v>
      </c>
      <c r="F789" s="1" t="s">
        <v>7820</v>
      </c>
      <c r="G789" s="6" t="s">
        <v>12525</v>
      </c>
      <c r="H789" s="1" t="s">
        <v>367</v>
      </c>
      <c r="I789" s="1" t="s">
        <v>7821</v>
      </c>
      <c r="J789" s="1" t="s">
        <v>7618</v>
      </c>
      <c r="K789" s="1" t="str">
        <f t="shared" si="37"/>
        <v>2010</v>
      </c>
      <c r="L789" s="1">
        <f t="shared" si="38"/>
        <v>16</v>
      </c>
      <c r="M789" s="1" t="s">
        <v>60</v>
      </c>
      <c r="N789" t="s">
        <v>53</v>
      </c>
      <c r="O789" s="1" t="s">
        <v>102</v>
      </c>
      <c r="P789" s="1" t="s">
        <v>119</v>
      </c>
      <c r="Q789" s="1" t="s">
        <v>282</v>
      </c>
      <c r="R789" s="1"/>
      <c r="S789" s="1" t="s">
        <v>105</v>
      </c>
      <c r="T789" s="1">
        <v>2</v>
      </c>
      <c r="U789" s="1" t="s">
        <v>55</v>
      </c>
    </row>
    <row r="790" spans="1:21">
      <c r="A790" s="1" t="s">
        <v>55</v>
      </c>
      <c r="B790" s="1"/>
      <c r="C790" s="1"/>
      <c r="D790" s="1">
        <f t="shared" si="36"/>
        <v>0</v>
      </c>
      <c r="E790" s="1" t="s">
        <v>7828</v>
      </c>
      <c r="F790" s="1" t="s">
        <v>7827</v>
      </c>
      <c r="G790" s="6" t="s">
        <v>12527</v>
      </c>
      <c r="H790" s="1" t="s">
        <v>515</v>
      </c>
      <c r="I790" s="1" t="s">
        <v>7821</v>
      </c>
      <c r="J790" s="1" t="s">
        <v>7618</v>
      </c>
      <c r="K790" s="1" t="str">
        <f t="shared" si="37"/>
        <v>2010</v>
      </c>
      <c r="L790" s="1">
        <f t="shared" si="38"/>
        <v>55</v>
      </c>
      <c r="M790" s="1" t="s">
        <v>60</v>
      </c>
      <c r="N790" t="s">
        <v>53</v>
      </c>
      <c r="O790" s="1" t="s">
        <v>61</v>
      </c>
      <c r="P790" s="1" t="s">
        <v>232</v>
      </c>
      <c r="Q790" s="1" t="s">
        <v>160</v>
      </c>
      <c r="R790" s="1" t="s">
        <v>404</v>
      </c>
      <c r="S790" s="1" t="s">
        <v>114</v>
      </c>
      <c r="T790" s="1">
        <v>1</v>
      </c>
      <c r="U790" s="1" t="s">
        <v>54</v>
      </c>
    </row>
    <row r="791" spans="1:21">
      <c r="A791" s="1" t="s">
        <v>54</v>
      </c>
      <c r="B791" s="1" t="s">
        <v>54</v>
      </c>
      <c r="C791" s="1" t="s">
        <v>50</v>
      </c>
      <c r="D791" s="1">
        <f t="shared" si="36"/>
        <v>0.03</v>
      </c>
      <c r="E791" s="1" t="s">
        <v>7867</v>
      </c>
      <c r="F791" s="1" t="s">
        <v>7866</v>
      </c>
      <c r="G791" s="6" t="s">
        <v>12527</v>
      </c>
      <c r="H791" s="1" t="s">
        <v>308</v>
      </c>
      <c r="I791" s="1" t="s">
        <v>7502</v>
      </c>
      <c r="J791" s="1" t="s">
        <v>7868</v>
      </c>
      <c r="K791" s="1" t="str">
        <f t="shared" si="37"/>
        <v>2010</v>
      </c>
      <c r="L791" s="1">
        <f t="shared" si="38"/>
        <v>55</v>
      </c>
      <c r="M791" s="1" t="s">
        <v>60</v>
      </c>
      <c r="N791" t="s">
        <v>53</v>
      </c>
      <c r="O791" s="1" t="s">
        <v>61</v>
      </c>
      <c r="P791" s="1"/>
      <c r="Q791" s="1"/>
      <c r="R791" s="1"/>
      <c r="S791" s="1" t="s">
        <v>354</v>
      </c>
      <c r="T791" s="1">
        <v>1</v>
      </c>
      <c r="U791" s="1"/>
    </row>
    <row r="792" spans="1:21">
      <c r="A792" s="1" t="s">
        <v>49</v>
      </c>
      <c r="B792" s="1" t="s">
        <v>472</v>
      </c>
      <c r="C792" s="1" t="s">
        <v>500</v>
      </c>
      <c r="D792" s="1">
        <f t="shared" si="36"/>
        <v>0.4</v>
      </c>
      <c r="E792" s="1" t="s">
        <v>7893</v>
      </c>
      <c r="F792" s="1" t="s">
        <v>7892</v>
      </c>
      <c r="G792" s="6" t="s">
        <v>12527</v>
      </c>
      <c r="H792" s="1" t="s">
        <v>177</v>
      </c>
      <c r="I792" s="1" t="s">
        <v>7894</v>
      </c>
      <c r="J792" s="1" t="s">
        <v>7895</v>
      </c>
      <c r="K792" s="1" t="str">
        <f t="shared" si="37"/>
        <v>2010</v>
      </c>
      <c r="L792" s="1">
        <f t="shared" si="38"/>
        <v>21</v>
      </c>
      <c r="M792" s="1" t="s">
        <v>79</v>
      </c>
      <c r="N792" t="s">
        <v>53</v>
      </c>
      <c r="O792" s="1" t="s">
        <v>61</v>
      </c>
      <c r="P792" s="1"/>
      <c r="Q792" s="1"/>
      <c r="R792" s="1"/>
      <c r="S792" s="1" t="s">
        <v>65</v>
      </c>
      <c r="T792" s="1">
        <v>1</v>
      </c>
      <c r="U792" s="1"/>
    </row>
    <row r="793" spans="1:21">
      <c r="A793" s="1"/>
      <c r="B793" s="1"/>
      <c r="C793" s="1"/>
      <c r="D793" s="1">
        <f t="shared" si="36"/>
        <v>0</v>
      </c>
      <c r="E793" s="1" t="s">
        <v>6695</v>
      </c>
      <c r="F793" s="1" t="s">
        <v>7912</v>
      </c>
      <c r="G793" s="6" t="s">
        <v>12527</v>
      </c>
      <c r="H793" s="1" t="s">
        <v>351</v>
      </c>
      <c r="I793" s="1" t="s">
        <v>7913</v>
      </c>
      <c r="J793" s="1" t="s">
        <v>2212</v>
      </c>
      <c r="K793" s="1" t="str">
        <f t="shared" si="37"/>
        <v>2010</v>
      </c>
      <c r="L793" s="1">
        <f t="shared" si="38"/>
        <v>48</v>
      </c>
      <c r="M793" s="1" t="s">
        <v>60</v>
      </c>
      <c r="N793" t="s">
        <v>53</v>
      </c>
      <c r="O793" s="1" t="s">
        <v>102</v>
      </c>
      <c r="P793" s="1"/>
      <c r="Q793" s="1"/>
      <c r="R793" s="1" t="s">
        <v>805</v>
      </c>
      <c r="S793" s="1"/>
      <c r="T793" s="1">
        <v>1</v>
      </c>
      <c r="U793" s="1"/>
    </row>
    <row r="794" spans="1:21">
      <c r="A794" s="1"/>
      <c r="B794" s="1"/>
      <c r="C794" s="1"/>
      <c r="D794" s="1">
        <f t="shared" si="36"/>
        <v>0</v>
      </c>
      <c r="E794" s="1" t="s">
        <v>8284</v>
      </c>
      <c r="F794" s="1" t="s">
        <v>8283</v>
      </c>
      <c r="G794" s="6" t="s">
        <v>12525</v>
      </c>
      <c r="H794" s="1" t="s">
        <v>583</v>
      </c>
      <c r="I794" s="1" t="s">
        <v>8261</v>
      </c>
      <c r="J794" s="1" t="s">
        <v>8182</v>
      </c>
      <c r="K794" s="1" t="str">
        <f t="shared" si="37"/>
        <v>2010</v>
      </c>
      <c r="L794" s="1">
        <f t="shared" si="38"/>
        <v>12</v>
      </c>
      <c r="M794" s="1" t="s">
        <v>60</v>
      </c>
      <c r="N794" t="s">
        <v>53</v>
      </c>
      <c r="O794" s="1" t="s">
        <v>61</v>
      </c>
      <c r="P794" s="1" t="s">
        <v>346</v>
      </c>
      <c r="Q794" s="1" t="s">
        <v>233</v>
      </c>
      <c r="R794" s="1"/>
      <c r="S794" s="1" t="s">
        <v>65</v>
      </c>
      <c r="T794" s="1">
        <v>1</v>
      </c>
      <c r="U794" s="1"/>
    </row>
    <row r="795" spans="1:21">
      <c r="A795" s="1" t="s">
        <v>50</v>
      </c>
      <c r="B795" s="1" t="s">
        <v>3072</v>
      </c>
      <c r="C795" s="1" t="s">
        <v>273</v>
      </c>
      <c r="D795" s="1">
        <f t="shared" si="36"/>
        <v>0.8</v>
      </c>
      <c r="E795" s="1" t="s">
        <v>2705</v>
      </c>
      <c r="F795" s="1" t="s">
        <v>8394</v>
      </c>
      <c r="G795" s="6" t="s">
        <v>12527</v>
      </c>
      <c r="H795" s="1" t="s">
        <v>144</v>
      </c>
      <c r="I795" s="1" t="s">
        <v>5882</v>
      </c>
      <c r="J795" s="1" t="s">
        <v>4330</v>
      </c>
      <c r="K795" s="1" t="str">
        <f t="shared" si="37"/>
        <v>2010</v>
      </c>
      <c r="L795" s="1">
        <f t="shared" si="38"/>
        <v>19</v>
      </c>
      <c r="M795" s="1" t="s">
        <v>60</v>
      </c>
      <c r="N795" t="s">
        <v>53</v>
      </c>
      <c r="O795" s="1" t="s">
        <v>61</v>
      </c>
      <c r="P795" s="1"/>
      <c r="Q795" s="1"/>
      <c r="R795" s="1"/>
      <c r="S795" s="1" t="s">
        <v>226</v>
      </c>
      <c r="T795" s="1">
        <v>1</v>
      </c>
      <c r="U795" s="1"/>
    </row>
    <row r="796" spans="1:21">
      <c r="A796" s="1" t="s">
        <v>54</v>
      </c>
      <c r="B796" s="1" t="s">
        <v>721</v>
      </c>
      <c r="C796" s="1" t="s">
        <v>273</v>
      </c>
      <c r="D796" s="1">
        <f t="shared" si="36"/>
        <v>51</v>
      </c>
      <c r="E796" s="1" t="s">
        <v>8410</v>
      </c>
      <c r="F796" s="1" t="s">
        <v>8411</v>
      </c>
      <c r="G796" s="6" t="s">
        <v>12527</v>
      </c>
      <c r="H796" s="1" t="s">
        <v>389</v>
      </c>
      <c r="I796" s="1" t="s">
        <v>5184</v>
      </c>
      <c r="J796" s="1" t="s">
        <v>8412</v>
      </c>
      <c r="K796" s="1" t="str">
        <f t="shared" si="37"/>
        <v>2010</v>
      </c>
      <c r="L796" s="1">
        <f t="shared" si="38"/>
        <v>58</v>
      </c>
      <c r="M796" s="1"/>
      <c r="N796" t="s">
        <v>53</v>
      </c>
      <c r="O796" s="1"/>
      <c r="P796" s="1"/>
      <c r="Q796" s="1"/>
      <c r="R796" s="1"/>
      <c r="S796" s="1" t="s">
        <v>8408</v>
      </c>
      <c r="T796" s="1">
        <v>2</v>
      </c>
      <c r="U796" s="1"/>
    </row>
    <row r="797" spans="1:21">
      <c r="A797" s="1" t="s">
        <v>54</v>
      </c>
      <c r="B797" s="1" t="s">
        <v>116</v>
      </c>
      <c r="C797" s="1" t="s">
        <v>500</v>
      </c>
      <c r="D797" s="1">
        <f t="shared" si="36"/>
        <v>4</v>
      </c>
      <c r="E797" s="1" t="s">
        <v>8443</v>
      </c>
      <c r="F797" s="1" t="s">
        <v>8442</v>
      </c>
      <c r="G797" s="6" t="s">
        <v>12525</v>
      </c>
      <c r="H797" s="1" t="s">
        <v>78</v>
      </c>
      <c r="I797" s="1" t="s">
        <v>8431</v>
      </c>
      <c r="J797" s="1" t="s">
        <v>2212</v>
      </c>
      <c r="K797" s="1" t="str">
        <f t="shared" si="37"/>
        <v>2010</v>
      </c>
      <c r="L797" s="1">
        <f t="shared" si="38"/>
        <v>19</v>
      </c>
      <c r="M797" s="1" t="s">
        <v>79</v>
      </c>
      <c r="N797" t="s">
        <v>53</v>
      </c>
      <c r="O797" s="1" t="s">
        <v>61</v>
      </c>
      <c r="P797" s="1" t="s">
        <v>179</v>
      </c>
      <c r="Q797" s="1" t="s">
        <v>308</v>
      </c>
      <c r="R797" s="1" t="s">
        <v>1572</v>
      </c>
      <c r="S797" s="1" t="s">
        <v>8095</v>
      </c>
      <c r="T797" s="1">
        <v>1</v>
      </c>
      <c r="U797" s="1"/>
    </row>
    <row r="798" spans="1:21">
      <c r="A798" s="1"/>
      <c r="B798" s="1"/>
      <c r="C798" s="1"/>
      <c r="D798" s="1">
        <f t="shared" si="36"/>
        <v>0</v>
      </c>
      <c r="E798" s="1" t="s">
        <v>8462</v>
      </c>
      <c r="F798" s="1" t="s">
        <v>8461</v>
      </c>
      <c r="G798" s="6" t="s">
        <v>12525</v>
      </c>
      <c r="H798" s="1" t="s">
        <v>144</v>
      </c>
      <c r="I798" s="1" t="s">
        <v>8450</v>
      </c>
      <c r="J798" s="1" t="s">
        <v>8182</v>
      </c>
      <c r="K798" s="1" t="str">
        <f t="shared" si="37"/>
        <v>2010</v>
      </c>
      <c r="L798" s="1">
        <f t="shared" si="38"/>
        <v>14</v>
      </c>
      <c r="M798" s="1" t="s">
        <v>79</v>
      </c>
      <c r="N798" t="s">
        <v>53</v>
      </c>
      <c r="O798" s="1" t="s">
        <v>61</v>
      </c>
      <c r="P798" s="1" t="s">
        <v>608</v>
      </c>
      <c r="Q798" s="1" t="s">
        <v>515</v>
      </c>
      <c r="R798" s="1" t="s">
        <v>8463</v>
      </c>
      <c r="S798" s="1" t="s">
        <v>114</v>
      </c>
      <c r="T798" s="1">
        <v>2</v>
      </c>
      <c r="U798" s="1"/>
    </row>
    <row r="799" spans="1:21">
      <c r="A799" s="1" t="s">
        <v>55</v>
      </c>
      <c r="B799" s="1" t="s">
        <v>472</v>
      </c>
      <c r="C799" s="1" t="s">
        <v>273</v>
      </c>
      <c r="D799" s="1">
        <f t="shared" si="36"/>
        <v>0.5</v>
      </c>
      <c r="E799" s="1" t="s">
        <v>8513</v>
      </c>
      <c r="F799" s="1" t="s">
        <v>8514</v>
      </c>
      <c r="G799" s="6" t="s">
        <v>12527</v>
      </c>
      <c r="H799" s="1" t="s">
        <v>263</v>
      </c>
      <c r="I799" s="1" t="s">
        <v>8512</v>
      </c>
      <c r="J799" s="1" t="s">
        <v>5309</v>
      </c>
      <c r="K799" s="1" t="str">
        <f t="shared" si="37"/>
        <v>2010</v>
      </c>
      <c r="L799" s="1">
        <f t="shared" si="38"/>
        <v>14</v>
      </c>
      <c r="M799" s="1" t="s">
        <v>60</v>
      </c>
      <c r="N799" t="s">
        <v>53</v>
      </c>
      <c r="O799" s="1" t="s">
        <v>61</v>
      </c>
      <c r="P799" s="1"/>
      <c r="Q799" s="1"/>
      <c r="R799" s="1"/>
      <c r="S799" s="1" t="s">
        <v>65</v>
      </c>
      <c r="T799" s="1">
        <v>1</v>
      </c>
      <c r="U799" s="1"/>
    </row>
    <row r="800" spans="1:21">
      <c r="A800" s="1" t="s">
        <v>115</v>
      </c>
      <c r="B800" s="1" t="s">
        <v>715</v>
      </c>
      <c r="C800" s="1" t="s">
        <v>293</v>
      </c>
      <c r="D800" s="1">
        <f t="shared" si="36"/>
        <v>9.8000000000000004E-2</v>
      </c>
      <c r="E800" s="1" t="s">
        <v>8561</v>
      </c>
      <c r="F800" s="1" t="s">
        <v>8560</v>
      </c>
      <c r="G800" s="6" t="s">
        <v>12525</v>
      </c>
      <c r="H800" s="1" t="s">
        <v>308</v>
      </c>
      <c r="I800" s="1" t="s">
        <v>8534</v>
      </c>
      <c r="J800" s="1" t="s">
        <v>8182</v>
      </c>
      <c r="K800" s="1" t="str">
        <f t="shared" si="37"/>
        <v>2010</v>
      </c>
      <c r="L800" s="1">
        <f t="shared" si="38"/>
        <v>47</v>
      </c>
      <c r="M800" s="1" t="s">
        <v>60</v>
      </c>
      <c r="N800" t="s">
        <v>53</v>
      </c>
      <c r="O800" s="1" t="s">
        <v>61</v>
      </c>
      <c r="P800" s="1" t="s">
        <v>179</v>
      </c>
      <c r="Q800" s="1" t="s">
        <v>382</v>
      </c>
      <c r="R800" s="1" t="s">
        <v>383</v>
      </c>
      <c r="S800" s="1" t="s">
        <v>311</v>
      </c>
      <c r="T800" s="1">
        <v>1</v>
      </c>
      <c r="U800" s="1" t="s">
        <v>116</v>
      </c>
    </row>
    <row r="801" spans="1:21">
      <c r="A801" s="1" t="s">
        <v>55</v>
      </c>
      <c r="B801" s="1"/>
      <c r="C801" s="1"/>
      <c r="D801" s="1">
        <f t="shared" si="36"/>
        <v>0</v>
      </c>
      <c r="E801" s="1" t="s">
        <v>8682</v>
      </c>
      <c r="F801" s="1" t="s">
        <v>8681</v>
      </c>
      <c r="G801" s="6" t="s">
        <v>12525</v>
      </c>
      <c r="H801" s="1" t="s">
        <v>375</v>
      </c>
      <c r="I801" s="1" t="s">
        <v>8665</v>
      </c>
      <c r="J801" s="1" t="s">
        <v>8182</v>
      </c>
      <c r="K801" s="1" t="str">
        <f t="shared" si="37"/>
        <v>2010</v>
      </c>
      <c r="L801" s="1">
        <f t="shared" si="38"/>
        <v>46</v>
      </c>
      <c r="M801" s="1" t="s">
        <v>60</v>
      </c>
      <c r="N801" t="s">
        <v>53</v>
      </c>
      <c r="O801" s="1" t="s">
        <v>61</v>
      </c>
      <c r="P801" s="1" t="s">
        <v>179</v>
      </c>
      <c r="Q801" s="1" t="s">
        <v>219</v>
      </c>
      <c r="R801" s="1" t="s">
        <v>5795</v>
      </c>
      <c r="S801" s="1" t="s">
        <v>354</v>
      </c>
      <c r="T801" s="1">
        <v>2</v>
      </c>
      <c r="U801" s="1"/>
    </row>
    <row r="802" spans="1:21">
      <c r="A802" s="1" t="s">
        <v>115</v>
      </c>
      <c r="B802" s="1" t="s">
        <v>141</v>
      </c>
      <c r="C802" s="1" t="s">
        <v>273</v>
      </c>
      <c r="D802" s="1">
        <f t="shared" si="36"/>
        <v>0.2</v>
      </c>
      <c r="E802" s="1" t="s">
        <v>2330</v>
      </c>
      <c r="F802" s="1" t="s">
        <v>8799</v>
      </c>
      <c r="G802" s="6" t="s">
        <v>12527</v>
      </c>
      <c r="H802" s="1" t="s">
        <v>126</v>
      </c>
      <c r="I802" s="1" t="s">
        <v>5572</v>
      </c>
      <c r="J802" s="1" t="s">
        <v>8800</v>
      </c>
      <c r="K802" s="1" t="str">
        <f t="shared" si="37"/>
        <v>2010</v>
      </c>
      <c r="L802" s="1">
        <f t="shared" si="38"/>
        <v>7</v>
      </c>
      <c r="M802" s="1" t="s">
        <v>79</v>
      </c>
      <c r="N802" t="s">
        <v>53</v>
      </c>
      <c r="O802" s="1" t="s">
        <v>61</v>
      </c>
      <c r="P802" s="1" t="s">
        <v>179</v>
      </c>
      <c r="Q802" s="1" t="s">
        <v>136</v>
      </c>
      <c r="R802" s="1" t="s">
        <v>1813</v>
      </c>
      <c r="S802" s="1" t="s">
        <v>65</v>
      </c>
      <c r="T802" s="1">
        <v>1</v>
      </c>
      <c r="U802" s="1"/>
    </row>
    <row r="803" spans="1:21">
      <c r="A803" s="1" t="s">
        <v>53</v>
      </c>
      <c r="B803" s="1"/>
      <c r="C803" s="1"/>
      <c r="D803" s="1">
        <f t="shared" si="36"/>
        <v>0</v>
      </c>
      <c r="E803" s="1" t="s">
        <v>2169</v>
      </c>
      <c r="F803" s="1" t="s">
        <v>8853</v>
      </c>
      <c r="G803" s="6" t="s">
        <v>12527</v>
      </c>
      <c r="H803" s="1" t="s">
        <v>809</v>
      </c>
      <c r="I803" s="1" t="s">
        <v>8854</v>
      </c>
      <c r="J803" s="1" t="s">
        <v>7364</v>
      </c>
      <c r="K803" s="1" t="str">
        <f t="shared" si="37"/>
        <v>2010</v>
      </c>
      <c r="L803" s="1">
        <f t="shared" si="38"/>
        <v>32</v>
      </c>
      <c r="M803" s="1" t="s">
        <v>60</v>
      </c>
      <c r="N803" t="s">
        <v>53</v>
      </c>
      <c r="O803" s="1" t="s">
        <v>61</v>
      </c>
      <c r="P803" s="1"/>
      <c r="Q803" s="1"/>
      <c r="R803" s="1"/>
      <c r="S803" s="1"/>
      <c r="T803" s="1">
        <v>2</v>
      </c>
      <c r="U803" s="1"/>
    </row>
    <row r="804" spans="1:21">
      <c r="A804" s="1" t="s">
        <v>55</v>
      </c>
      <c r="B804" s="1" t="s">
        <v>141</v>
      </c>
      <c r="C804" s="1" t="s">
        <v>958</v>
      </c>
      <c r="D804" s="1">
        <f t="shared" si="36"/>
        <v>0.18</v>
      </c>
      <c r="E804" s="1" t="s">
        <v>8882</v>
      </c>
      <c r="F804" s="1" t="s">
        <v>8881</v>
      </c>
      <c r="G804" s="6" t="s">
        <v>12525</v>
      </c>
      <c r="H804" s="1" t="s">
        <v>479</v>
      </c>
      <c r="I804" s="1" t="s">
        <v>8134</v>
      </c>
      <c r="J804" s="1" t="s">
        <v>8884</v>
      </c>
      <c r="K804" s="1" t="str">
        <f t="shared" si="37"/>
        <v>2010</v>
      </c>
      <c r="L804" s="1">
        <f t="shared" si="38"/>
        <v>9</v>
      </c>
      <c r="M804" s="1" t="s">
        <v>60</v>
      </c>
      <c r="N804" t="s">
        <v>53</v>
      </c>
      <c r="O804" s="1" t="s">
        <v>61</v>
      </c>
      <c r="P804" s="1" t="s">
        <v>432</v>
      </c>
      <c r="Q804" s="1" t="s">
        <v>128</v>
      </c>
      <c r="R804" s="1" t="s">
        <v>8883</v>
      </c>
      <c r="S804" s="1" t="s">
        <v>65</v>
      </c>
      <c r="T804" s="1">
        <v>2</v>
      </c>
      <c r="U804" s="1" t="s">
        <v>55</v>
      </c>
    </row>
    <row r="805" spans="1:21">
      <c r="A805" s="1" t="s">
        <v>55</v>
      </c>
      <c r="B805" s="1" t="s">
        <v>116</v>
      </c>
      <c r="C805" s="1" t="s">
        <v>273</v>
      </c>
      <c r="D805" s="1">
        <f t="shared" si="36"/>
        <v>5</v>
      </c>
      <c r="E805" s="1" t="s">
        <v>8902</v>
      </c>
      <c r="F805" s="1" t="s">
        <v>8901</v>
      </c>
      <c r="G805" s="6" t="s">
        <v>12525</v>
      </c>
      <c r="H805" s="1" t="s">
        <v>367</v>
      </c>
      <c r="I805" s="1" t="s">
        <v>8134</v>
      </c>
      <c r="J805" s="1" t="s">
        <v>8904</v>
      </c>
      <c r="K805" s="1" t="str">
        <f t="shared" si="37"/>
        <v>2010</v>
      </c>
      <c r="L805" s="1">
        <f t="shared" si="38"/>
        <v>16</v>
      </c>
      <c r="M805" s="1" t="s">
        <v>79</v>
      </c>
      <c r="N805" t="s">
        <v>53</v>
      </c>
      <c r="O805" s="1" t="s">
        <v>61</v>
      </c>
      <c r="P805" s="1" t="s">
        <v>89</v>
      </c>
      <c r="Q805" s="1" t="s">
        <v>1488</v>
      </c>
      <c r="R805" s="1" t="s">
        <v>8903</v>
      </c>
      <c r="S805" s="1" t="s">
        <v>417</v>
      </c>
      <c r="T805" s="1">
        <v>1</v>
      </c>
      <c r="U805" s="1"/>
    </row>
    <row r="806" spans="1:21">
      <c r="A806" s="1" t="s">
        <v>55</v>
      </c>
      <c r="B806" s="1" t="s">
        <v>148</v>
      </c>
      <c r="C806" s="1" t="s">
        <v>500</v>
      </c>
      <c r="D806" s="1">
        <f t="shared" si="36"/>
        <v>1.2</v>
      </c>
      <c r="E806" s="1" t="s">
        <v>8943</v>
      </c>
      <c r="F806" s="1" t="s">
        <v>8942</v>
      </c>
      <c r="G806" s="6" t="s">
        <v>12525</v>
      </c>
      <c r="H806" s="1" t="s">
        <v>144</v>
      </c>
      <c r="I806" s="1" t="s">
        <v>8908</v>
      </c>
      <c r="J806" s="1" t="s">
        <v>8884</v>
      </c>
      <c r="K806" s="1" t="str">
        <f t="shared" si="37"/>
        <v>2010</v>
      </c>
      <c r="L806" s="1">
        <f t="shared" si="38"/>
        <v>14</v>
      </c>
      <c r="M806" s="1" t="s">
        <v>60</v>
      </c>
      <c r="N806" t="s">
        <v>53</v>
      </c>
      <c r="O806" s="1" t="s">
        <v>61</v>
      </c>
      <c r="P806" s="1" t="s">
        <v>127</v>
      </c>
      <c r="Q806" s="1" t="s">
        <v>310</v>
      </c>
      <c r="R806" s="1" t="s">
        <v>680</v>
      </c>
      <c r="S806" s="1" t="s">
        <v>6885</v>
      </c>
      <c r="T806" s="1">
        <v>1</v>
      </c>
      <c r="U806" s="1" t="s">
        <v>55</v>
      </c>
    </row>
    <row r="807" spans="1:21">
      <c r="A807" s="1" t="s">
        <v>55</v>
      </c>
      <c r="B807" s="1" t="s">
        <v>54</v>
      </c>
      <c r="C807" s="1" t="s">
        <v>382</v>
      </c>
      <c r="D807" s="1">
        <f t="shared" si="36"/>
        <v>2.1</v>
      </c>
      <c r="E807" s="1" t="s">
        <v>9103</v>
      </c>
      <c r="F807" s="1" t="s">
        <v>9102</v>
      </c>
      <c r="G807" s="6" t="s">
        <v>12527</v>
      </c>
      <c r="H807" s="1" t="s">
        <v>118</v>
      </c>
      <c r="I807" s="1" t="s">
        <v>9100</v>
      </c>
      <c r="J807" s="1" t="s">
        <v>9105</v>
      </c>
      <c r="K807" s="1" t="str">
        <f t="shared" si="37"/>
        <v>2010</v>
      </c>
      <c r="L807" s="1">
        <f t="shared" si="38"/>
        <v>23</v>
      </c>
      <c r="M807" s="1" t="s">
        <v>79</v>
      </c>
      <c r="N807" t="s">
        <v>53</v>
      </c>
      <c r="O807" s="1" t="s">
        <v>61</v>
      </c>
      <c r="P807" s="1"/>
      <c r="Q807" s="1"/>
      <c r="R807" s="1"/>
      <c r="S807" s="1" t="s">
        <v>9104</v>
      </c>
      <c r="T807" s="1">
        <v>1</v>
      </c>
      <c r="U807" s="1"/>
    </row>
    <row r="808" spans="1:21">
      <c r="A808" s="1" t="s">
        <v>55</v>
      </c>
      <c r="B808" s="1" t="s">
        <v>50</v>
      </c>
      <c r="C808" s="1" t="s">
        <v>136</v>
      </c>
      <c r="D808" s="1">
        <f t="shared" si="36"/>
        <v>0.5</v>
      </c>
      <c r="E808" s="1" t="s">
        <v>9127</v>
      </c>
      <c r="F808" s="1" t="s">
        <v>9128</v>
      </c>
      <c r="G808" s="6" t="s">
        <v>12527</v>
      </c>
      <c r="H808" s="1" t="s">
        <v>375</v>
      </c>
      <c r="I808" s="1" t="s">
        <v>178</v>
      </c>
      <c r="J808" s="1" t="s">
        <v>9130</v>
      </c>
      <c r="K808" s="1" t="str">
        <f t="shared" si="37"/>
        <v>2010</v>
      </c>
      <c r="L808" s="1">
        <f t="shared" si="38"/>
        <v>54</v>
      </c>
      <c r="M808" s="1" t="s">
        <v>60</v>
      </c>
      <c r="N808" t="s">
        <v>53</v>
      </c>
      <c r="O808" s="1" t="s">
        <v>102</v>
      </c>
      <c r="P808" s="1"/>
      <c r="Q808" s="1"/>
      <c r="R808" s="1"/>
      <c r="S808" s="1" t="s">
        <v>1964</v>
      </c>
      <c r="T808" s="1">
        <v>1</v>
      </c>
      <c r="U808" s="1"/>
    </row>
    <row r="809" spans="1:21">
      <c r="A809" s="1" t="s">
        <v>53</v>
      </c>
      <c r="B809" s="1" t="s">
        <v>9138</v>
      </c>
      <c r="C809" s="1" t="s">
        <v>500</v>
      </c>
      <c r="D809" s="1">
        <f t="shared" si="36"/>
        <v>6.16</v>
      </c>
      <c r="E809" s="1" t="s">
        <v>9137</v>
      </c>
      <c r="F809" s="1" t="s">
        <v>9135</v>
      </c>
      <c r="G809" s="6" t="s">
        <v>12527</v>
      </c>
      <c r="H809" s="1" t="s">
        <v>233</v>
      </c>
      <c r="I809" s="1" t="s">
        <v>9139</v>
      </c>
      <c r="J809" s="1" t="s">
        <v>9140</v>
      </c>
      <c r="K809" s="1" t="str">
        <f t="shared" si="37"/>
        <v>2010</v>
      </c>
      <c r="L809" s="1">
        <f t="shared" si="38"/>
        <v>47</v>
      </c>
      <c r="M809" s="1" t="s">
        <v>60</v>
      </c>
      <c r="N809" t="s">
        <v>53</v>
      </c>
      <c r="O809" s="1" t="s">
        <v>61</v>
      </c>
      <c r="P809" s="1"/>
      <c r="Q809" s="1"/>
      <c r="R809" s="1"/>
      <c r="S809" s="1"/>
      <c r="T809" s="1">
        <v>2</v>
      </c>
      <c r="U809" s="1"/>
    </row>
    <row r="810" spans="1:21">
      <c r="A810" s="1" t="s">
        <v>55</v>
      </c>
      <c r="B810" s="1" t="s">
        <v>2810</v>
      </c>
      <c r="C810" s="1" t="s">
        <v>382</v>
      </c>
      <c r="D810" s="1">
        <f t="shared" si="36"/>
        <v>0.28000000000000003</v>
      </c>
      <c r="E810" s="1" t="s">
        <v>9202</v>
      </c>
      <c r="F810" s="1" t="s">
        <v>9201</v>
      </c>
      <c r="G810" s="6" t="s">
        <v>12527</v>
      </c>
      <c r="H810" s="1" t="s">
        <v>128</v>
      </c>
      <c r="I810" s="1" t="s">
        <v>9203</v>
      </c>
      <c r="J810" s="1" t="s">
        <v>9204</v>
      </c>
      <c r="K810" s="1" t="str">
        <f t="shared" si="37"/>
        <v>2010</v>
      </c>
      <c r="L810" s="1">
        <f t="shared" si="38"/>
        <v>40</v>
      </c>
      <c r="M810" s="1" t="s">
        <v>60</v>
      </c>
      <c r="N810" t="s">
        <v>53</v>
      </c>
      <c r="O810" s="1" t="s">
        <v>61</v>
      </c>
      <c r="P810" s="1"/>
      <c r="Q810" s="1"/>
      <c r="R810" s="1"/>
      <c r="S810" s="1" t="s">
        <v>557</v>
      </c>
      <c r="T810" s="1">
        <v>2</v>
      </c>
      <c r="U810" s="1"/>
    </row>
    <row r="811" spans="1:21">
      <c r="A811" s="1" t="s">
        <v>55</v>
      </c>
      <c r="B811" s="1" t="s">
        <v>50</v>
      </c>
      <c r="C811" s="1" t="s">
        <v>136</v>
      </c>
      <c r="D811" s="1">
        <f t="shared" si="36"/>
        <v>0.5</v>
      </c>
      <c r="E811" s="1" t="s">
        <v>1607</v>
      </c>
      <c r="F811" s="1" t="s">
        <v>9209</v>
      </c>
      <c r="G811" s="6" t="s">
        <v>12527</v>
      </c>
      <c r="H811" s="1" t="s">
        <v>484</v>
      </c>
      <c r="I811" s="1" t="s">
        <v>9210</v>
      </c>
      <c r="J811" s="1" t="s">
        <v>9140</v>
      </c>
      <c r="K811" s="1" t="str">
        <f t="shared" si="37"/>
        <v>2010</v>
      </c>
      <c r="L811" s="1">
        <f t="shared" si="38"/>
        <v>44</v>
      </c>
      <c r="M811" s="1" t="s">
        <v>79</v>
      </c>
      <c r="N811" t="s">
        <v>53</v>
      </c>
      <c r="O811" s="1" t="s">
        <v>61</v>
      </c>
      <c r="P811" s="1"/>
      <c r="Q811" s="1"/>
      <c r="R811" s="1"/>
      <c r="S811" s="1" t="s">
        <v>4155</v>
      </c>
      <c r="T811" s="1">
        <v>1</v>
      </c>
      <c r="U811" s="1"/>
    </row>
    <row r="812" spans="1:21">
      <c r="A812" s="1" t="s">
        <v>50</v>
      </c>
      <c r="B812" s="1" t="s">
        <v>7743</v>
      </c>
      <c r="C812" s="1" t="s">
        <v>500</v>
      </c>
      <c r="D812" s="1">
        <f t="shared" si="36"/>
        <v>1.36</v>
      </c>
      <c r="E812" s="1" t="s">
        <v>9213</v>
      </c>
      <c r="F812" s="1" t="s">
        <v>9211</v>
      </c>
      <c r="G812" s="6" t="s">
        <v>12527</v>
      </c>
      <c r="H812" s="1" t="s">
        <v>63</v>
      </c>
      <c r="I812" s="1" t="s">
        <v>9203</v>
      </c>
      <c r="J812" s="1" t="s">
        <v>9214</v>
      </c>
      <c r="K812" s="1" t="str">
        <f t="shared" si="37"/>
        <v>2010</v>
      </c>
      <c r="L812" s="1">
        <f t="shared" si="38"/>
        <v>28</v>
      </c>
      <c r="M812" s="1" t="s">
        <v>60</v>
      </c>
      <c r="N812" t="s">
        <v>53</v>
      </c>
      <c r="O812" s="1" t="s">
        <v>61</v>
      </c>
      <c r="P812" s="1"/>
      <c r="Q812" s="1"/>
      <c r="R812" s="1"/>
      <c r="S812" s="1" t="s">
        <v>4368</v>
      </c>
      <c r="T812" s="1">
        <v>1</v>
      </c>
      <c r="U812" s="1"/>
    </row>
    <row r="813" spans="1:21">
      <c r="A813" s="1" t="s">
        <v>53</v>
      </c>
      <c r="B813" s="1" t="s">
        <v>71</v>
      </c>
      <c r="C813" s="1" t="s">
        <v>219</v>
      </c>
      <c r="D813" s="1">
        <f t="shared" si="36"/>
        <v>4.2</v>
      </c>
      <c r="E813" s="1" t="s">
        <v>9259</v>
      </c>
      <c r="F813" s="1" t="s">
        <v>9258</v>
      </c>
      <c r="G813" s="6" t="s">
        <v>12527</v>
      </c>
      <c r="H813" s="1" t="s">
        <v>126</v>
      </c>
      <c r="I813" s="1" t="s">
        <v>9260</v>
      </c>
      <c r="J813" s="1" t="s">
        <v>2212</v>
      </c>
      <c r="K813" s="1" t="str">
        <f t="shared" si="37"/>
        <v>2010</v>
      </c>
      <c r="L813" s="1">
        <f t="shared" si="38"/>
        <v>11</v>
      </c>
      <c r="M813" s="1" t="s">
        <v>79</v>
      </c>
      <c r="N813" t="s">
        <v>53</v>
      </c>
      <c r="O813" s="1" t="s">
        <v>61</v>
      </c>
      <c r="P813" s="1"/>
      <c r="Q813" s="1"/>
      <c r="R813" s="1"/>
      <c r="S813" s="1" t="s">
        <v>65</v>
      </c>
      <c r="T813" s="1">
        <v>2</v>
      </c>
      <c r="U813" s="1" t="s">
        <v>50</v>
      </c>
    </row>
    <row r="814" spans="1:21">
      <c r="A814" s="1" t="s">
        <v>54</v>
      </c>
      <c r="B814" s="1" t="s">
        <v>2620</v>
      </c>
      <c r="C814" s="1" t="s">
        <v>382</v>
      </c>
      <c r="D814" s="1">
        <f t="shared" si="36"/>
        <v>1.75</v>
      </c>
      <c r="E814" s="1" t="s">
        <v>9283</v>
      </c>
      <c r="F814" s="1" t="s">
        <v>9282</v>
      </c>
      <c r="G814" s="6" t="s">
        <v>12527</v>
      </c>
      <c r="H814" s="1" t="s">
        <v>126</v>
      </c>
      <c r="I814" s="1" t="s">
        <v>9284</v>
      </c>
      <c r="J814" s="1" t="s">
        <v>2212</v>
      </c>
      <c r="K814" s="1" t="str">
        <f t="shared" si="37"/>
        <v>2010</v>
      </c>
      <c r="L814" s="1">
        <f t="shared" si="38"/>
        <v>11</v>
      </c>
      <c r="M814" s="1" t="s">
        <v>79</v>
      </c>
      <c r="N814" t="s">
        <v>53</v>
      </c>
      <c r="O814" s="1" t="s">
        <v>61</v>
      </c>
      <c r="P814" s="1"/>
      <c r="Q814" s="1"/>
      <c r="R814" s="1"/>
      <c r="S814" s="1" t="s">
        <v>65</v>
      </c>
      <c r="T814" s="1">
        <v>2</v>
      </c>
      <c r="U814" s="1"/>
    </row>
    <row r="815" spans="1:21">
      <c r="A815" s="1" t="s">
        <v>55</v>
      </c>
      <c r="B815" s="1" t="s">
        <v>2095</v>
      </c>
      <c r="C815" s="1" t="s">
        <v>273</v>
      </c>
      <c r="D815" s="1">
        <f t="shared" si="36"/>
        <v>0.7</v>
      </c>
      <c r="E815" s="1" t="s">
        <v>9289</v>
      </c>
      <c r="F815" s="1" t="s">
        <v>9288</v>
      </c>
      <c r="G815" s="6" t="s">
        <v>12527</v>
      </c>
      <c r="H815" s="1" t="s">
        <v>233</v>
      </c>
      <c r="I815" s="1" t="s">
        <v>9284</v>
      </c>
      <c r="J815" s="1" t="s">
        <v>9290</v>
      </c>
      <c r="K815" s="1" t="str">
        <f t="shared" si="37"/>
        <v>2010</v>
      </c>
      <c r="L815" s="1">
        <f t="shared" si="38"/>
        <v>46</v>
      </c>
      <c r="M815" s="1" t="s">
        <v>60</v>
      </c>
      <c r="N815" t="s">
        <v>53</v>
      </c>
      <c r="O815" s="1" t="s">
        <v>61</v>
      </c>
      <c r="P815" s="1"/>
      <c r="Q815" s="1"/>
      <c r="R815" s="1"/>
      <c r="S815" s="1" t="s">
        <v>1051</v>
      </c>
      <c r="T815" s="1">
        <v>1</v>
      </c>
      <c r="U815" s="1"/>
    </row>
    <row r="816" spans="1:21">
      <c r="A816" s="1"/>
      <c r="B816" s="1"/>
      <c r="C816" s="1"/>
      <c r="D816" s="1">
        <f t="shared" si="36"/>
        <v>0</v>
      </c>
      <c r="E816" s="1" t="s">
        <v>1880</v>
      </c>
      <c r="F816" s="1" t="s">
        <v>9379</v>
      </c>
      <c r="G816" s="6" t="s">
        <v>12527</v>
      </c>
      <c r="H816" s="1" t="s">
        <v>479</v>
      </c>
      <c r="I816" s="1" t="s">
        <v>9362</v>
      </c>
      <c r="J816" s="1" t="s">
        <v>2212</v>
      </c>
      <c r="K816" s="1" t="str">
        <f t="shared" si="37"/>
        <v>2010</v>
      </c>
      <c r="L816" s="1">
        <f t="shared" si="38"/>
        <v>9</v>
      </c>
      <c r="M816" s="1" t="s">
        <v>60</v>
      </c>
      <c r="N816" t="s">
        <v>53</v>
      </c>
      <c r="O816" s="1" t="s">
        <v>61</v>
      </c>
      <c r="P816" s="1" t="s">
        <v>449</v>
      </c>
      <c r="Q816" s="1" t="s">
        <v>256</v>
      </c>
      <c r="R816" s="1" t="s">
        <v>2334</v>
      </c>
      <c r="S816" s="1" t="s">
        <v>65</v>
      </c>
      <c r="T816" s="1">
        <v>2</v>
      </c>
      <c r="U816" s="1"/>
    </row>
    <row r="817" spans="1:21">
      <c r="A817" s="1" t="s">
        <v>54</v>
      </c>
      <c r="B817" s="1" t="s">
        <v>2810</v>
      </c>
      <c r="C817" s="1" t="s">
        <v>136</v>
      </c>
      <c r="D817" s="1">
        <f t="shared" si="36"/>
        <v>0.2</v>
      </c>
      <c r="E817" s="1" t="s">
        <v>9592</v>
      </c>
      <c r="F817" s="1" t="s">
        <v>9604</v>
      </c>
      <c r="G817" s="6" t="s">
        <v>12527</v>
      </c>
      <c r="H817" s="1" t="s">
        <v>479</v>
      </c>
      <c r="I817" s="1" t="s">
        <v>9587</v>
      </c>
      <c r="J817" s="1" t="s">
        <v>9605</v>
      </c>
      <c r="K817" s="1" t="str">
        <f t="shared" si="37"/>
        <v>2010</v>
      </c>
      <c r="L817" s="1">
        <f t="shared" si="38"/>
        <v>17</v>
      </c>
      <c r="M817" s="1" t="s">
        <v>60</v>
      </c>
      <c r="N817" t="s">
        <v>53</v>
      </c>
      <c r="O817" s="1" t="s">
        <v>102</v>
      </c>
      <c r="P817" s="1"/>
      <c r="Q817" s="1"/>
      <c r="R817" s="1"/>
      <c r="S817" s="1" t="s">
        <v>65</v>
      </c>
      <c r="T817" s="1">
        <v>2</v>
      </c>
      <c r="U817" s="1"/>
    </row>
    <row r="818" spans="1:21">
      <c r="A818" s="1" t="s">
        <v>54</v>
      </c>
      <c r="B818" s="1" t="s">
        <v>50</v>
      </c>
      <c r="C818" s="1" t="s">
        <v>136</v>
      </c>
      <c r="D818" s="1">
        <f t="shared" si="36"/>
        <v>0.5</v>
      </c>
      <c r="E818" s="1" t="s">
        <v>9740</v>
      </c>
      <c r="F818" s="1" t="s">
        <v>9741</v>
      </c>
      <c r="G818" s="6" t="s">
        <v>12527</v>
      </c>
      <c r="H818" s="1" t="s">
        <v>101</v>
      </c>
      <c r="I818" s="1" t="s">
        <v>9618</v>
      </c>
      <c r="J818" s="1" t="s">
        <v>9742</v>
      </c>
      <c r="K818" s="1" t="str">
        <f t="shared" si="37"/>
        <v>2010</v>
      </c>
      <c r="L818" s="1">
        <f t="shared" si="38"/>
        <v>36</v>
      </c>
      <c r="M818" s="1" t="s">
        <v>60</v>
      </c>
      <c r="N818" t="s">
        <v>53</v>
      </c>
      <c r="O818" s="1" t="s">
        <v>102</v>
      </c>
      <c r="P818" s="1"/>
      <c r="Q818" s="1"/>
      <c r="R818" s="1"/>
      <c r="S818" s="1" t="s">
        <v>83</v>
      </c>
      <c r="T818" s="1">
        <v>1</v>
      </c>
      <c r="U818" s="1"/>
    </row>
    <row r="819" spans="1:21">
      <c r="A819" s="1" t="s">
        <v>54</v>
      </c>
      <c r="B819" s="1" t="s">
        <v>472</v>
      </c>
      <c r="C819" s="1" t="s">
        <v>500</v>
      </c>
      <c r="D819" s="1">
        <f t="shared" si="36"/>
        <v>0.4</v>
      </c>
      <c r="E819" s="1" t="s">
        <v>9826</v>
      </c>
      <c r="F819" s="1" t="s">
        <v>9249</v>
      </c>
      <c r="G819" s="6" t="s">
        <v>12527</v>
      </c>
      <c r="H819" s="1" t="s">
        <v>88</v>
      </c>
      <c r="I819" s="1" t="s">
        <v>9822</v>
      </c>
      <c r="J819" s="1" t="s">
        <v>9827</v>
      </c>
      <c r="K819" s="1" t="str">
        <f t="shared" si="37"/>
        <v>2010</v>
      </c>
      <c r="L819" s="1">
        <f t="shared" si="38"/>
        <v>25</v>
      </c>
      <c r="M819" s="1" t="s">
        <v>60</v>
      </c>
      <c r="N819" t="s">
        <v>53</v>
      </c>
      <c r="O819" s="1" t="s">
        <v>61</v>
      </c>
      <c r="P819" s="1"/>
      <c r="Q819" s="1"/>
      <c r="R819" s="1"/>
      <c r="S819" s="1" t="s">
        <v>235</v>
      </c>
      <c r="T819" s="1">
        <v>1</v>
      </c>
      <c r="U819" s="1"/>
    </row>
    <row r="820" spans="1:21">
      <c r="A820" s="1" t="s">
        <v>53</v>
      </c>
      <c r="B820" s="1" t="s">
        <v>472</v>
      </c>
      <c r="C820" s="1" t="s">
        <v>136</v>
      </c>
      <c r="D820" s="1">
        <f t="shared" si="36"/>
        <v>0.25</v>
      </c>
      <c r="E820" s="1" t="s">
        <v>9840</v>
      </c>
      <c r="F820" s="1" t="s">
        <v>9839</v>
      </c>
      <c r="G820" s="6" t="s">
        <v>12527</v>
      </c>
      <c r="H820" s="1" t="s">
        <v>169</v>
      </c>
      <c r="I820" s="1" t="s">
        <v>9841</v>
      </c>
      <c r="J820" s="1" t="s">
        <v>9841</v>
      </c>
      <c r="K820" s="1" t="str">
        <f t="shared" si="37"/>
        <v>2010</v>
      </c>
      <c r="L820" s="1">
        <f t="shared" si="38"/>
        <v>20</v>
      </c>
      <c r="M820" s="1" t="s">
        <v>79</v>
      </c>
      <c r="N820" t="s">
        <v>53</v>
      </c>
      <c r="O820" s="1" t="s">
        <v>61</v>
      </c>
      <c r="P820" s="1"/>
      <c r="Q820" s="1"/>
      <c r="R820" s="1"/>
      <c r="S820" s="1" t="s">
        <v>417</v>
      </c>
      <c r="T820" s="1">
        <v>1</v>
      </c>
      <c r="U820" s="1"/>
    </row>
    <row r="821" spans="1:21">
      <c r="A821" s="1" t="s">
        <v>50</v>
      </c>
      <c r="B821" s="1" t="s">
        <v>472</v>
      </c>
      <c r="C821" s="1" t="s">
        <v>136</v>
      </c>
      <c r="D821" s="1">
        <f t="shared" si="36"/>
        <v>0.25</v>
      </c>
      <c r="E821" s="1" t="s">
        <v>9857</v>
      </c>
      <c r="F821" s="1" t="s">
        <v>9856</v>
      </c>
      <c r="G821" s="6" t="s">
        <v>12527</v>
      </c>
      <c r="H821" s="1" t="s">
        <v>144</v>
      </c>
      <c r="I821" s="1" t="s">
        <v>9858</v>
      </c>
      <c r="J821" s="1" t="s">
        <v>2212</v>
      </c>
      <c r="K821" s="1" t="str">
        <f t="shared" si="37"/>
        <v>2010</v>
      </c>
      <c r="L821" s="1">
        <f t="shared" si="38"/>
        <v>22</v>
      </c>
      <c r="M821" s="1" t="s">
        <v>79</v>
      </c>
      <c r="N821" t="s">
        <v>53</v>
      </c>
      <c r="O821" s="1" t="s">
        <v>61</v>
      </c>
      <c r="P821" s="1"/>
      <c r="Q821" s="1"/>
      <c r="R821" s="1"/>
      <c r="S821" s="1" t="s">
        <v>65</v>
      </c>
      <c r="T821" s="1">
        <v>1</v>
      </c>
      <c r="U821" s="1"/>
    </row>
    <row r="822" spans="1:21">
      <c r="A822" s="1" t="s">
        <v>55</v>
      </c>
      <c r="B822" s="1" t="s">
        <v>4133</v>
      </c>
      <c r="C822" s="1" t="s">
        <v>382</v>
      </c>
      <c r="D822" s="1">
        <f t="shared" si="36"/>
        <v>0.91</v>
      </c>
      <c r="E822" s="1" t="s">
        <v>9894</v>
      </c>
      <c r="F822" s="1" t="s">
        <v>9893</v>
      </c>
      <c r="G822" s="6" t="s">
        <v>12527</v>
      </c>
      <c r="H822" s="1" t="s">
        <v>809</v>
      </c>
      <c r="I822" s="1" t="s">
        <v>9895</v>
      </c>
      <c r="J822" s="1" t="s">
        <v>9896</v>
      </c>
      <c r="K822" s="1" t="str">
        <f t="shared" si="37"/>
        <v>2010</v>
      </c>
      <c r="L822" s="1">
        <f t="shared" si="38"/>
        <v>33</v>
      </c>
      <c r="M822" s="1" t="s">
        <v>79</v>
      </c>
      <c r="N822" t="s">
        <v>53</v>
      </c>
      <c r="O822" s="1" t="s">
        <v>61</v>
      </c>
      <c r="P822" s="1"/>
      <c r="Q822" s="1"/>
      <c r="R822" s="1"/>
      <c r="S822" s="1" t="s">
        <v>405</v>
      </c>
      <c r="T822" s="1">
        <v>2</v>
      </c>
      <c r="U822" s="1"/>
    </row>
    <row r="823" spans="1:21">
      <c r="A823" s="1" t="s">
        <v>50</v>
      </c>
      <c r="B823" s="1" t="s">
        <v>472</v>
      </c>
      <c r="C823" s="1" t="s">
        <v>500</v>
      </c>
      <c r="D823" s="1">
        <f t="shared" si="36"/>
        <v>0.4</v>
      </c>
      <c r="E823" s="1" t="s">
        <v>10270</v>
      </c>
      <c r="F823" s="1" t="s">
        <v>10269</v>
      </c>
      <c r="G823" s="6" t="s">
        <v>12527</v>
      </c>
      <c r="H823" s="1" t="s">
        <v>189</v>
      </c>
      <c r="I823" s="1" t="s">
        <v>10271</v>
      </c>
      <c r="J823" s="1" t="s">
        <v>2212</v>
      </c>
      <c r="K823" s="1" t="str">
        <f t="shared" si="37"/>
        <v>2010</v>
      </c>
      <c r="L823" s="1">
        <f t="shared" si="38"/>
        <v>44</v>
      </c>
      <c r="M823" s="1" t="s">
        <v>60</v>
      </c>
      <c r="N823" t="s">
        <v>53</v>
      </c>
      <c r="O823" s="1" t="s">
        <v>61</v>
      </c>
      <c r="P823" s="1"/>
      <c r="Q823" s="1"/>
      <c r="R823" s="1"/>
      <c r="S823" s="1" t="s">
        <v>417</v>
      </c>
      <c r="T823" s="1">
        <v>1</v>
      </c>
      <c r="U823" s="1"/>
    </row>
    <row r="824" spans="1:21">
      <c r="A824" s="1" t="s">
        <v>53</v>
      </c>
      <c r="B824" s="1" t="s">
        <v>53</v>
      </c>
      <c r="C824" s="1" t="s">
        <v>958</v>
      </c>
      <c r="D824" s="1">
        <f t="shared" si="36"/>
        <v>1.8</v>
      </c>
      <c r="E824" s="1" t="s">
        <v>10299</v>
      </c>
      <c r="F824" s="1" t="s">
        <v>10298</v>
      </c>
      <c r="G824" s="6" t="s">
        <v>12527</v>
      </c>
      <c r="H824" s="1" t="s">
        <v>308</v>
      </c>
      <c r="I824" s="1" t="s">
        <v>9700</v>
      </c>
      <c r="J824" s="1" t="s">
        <v>10300</v>
      </c>
      <c r="K824" s="1" t="str">
        <f t="shared" si="37"/>
        <v>2010</v>
      </c>
      <c r="L824" s="1">
        <f t="shared" si="38"/>
        <v>54</v>
      </c>
      <c r="M824" s="1" t="s">
        <v>60</v>
      </c>
      <c r="N824" t="s">
        <v>53</v>
      </c>
      <c r="O824" s="1" t="s">
        <v>61</v>
      </c>
      <c r="P824" s="1"/>
      <c r="Q824" s="1"/>
      <c r="R824" s="1"/>
      <c r="S824" s="1" t="s">
        <v>354</v>
      </c>
      <c r="T824" s="1">
        <v>1</v>
      </c>
      <c r="U824" s="1"/>
    </row>
    <row r="825" spans="1:21">
      <c r="A825" s="1" t="s">
        <v>55</v>
      </c>
      <c r="B825" s="1" t="s">
        <v>54</v>
      </c>
      <c r="C825" s="1" t="s">
        <v>958</v>
      </c>
      <c r="D825" s="1">
        <f t="shared" si="36"/>
        <v>2.7</v>
      </c>
      <c r="E825" s="1" t="s">
        <v>10337</v>
      </c>
      <c r="F825" s="1" t="s">
        <v>10336</v>
      </c>
      <c r="G825" s="6" t="s">
        <v>12527</v>
      </c>
      <c r="H825" s="1" t="s">
        <v>217</v>
      </c>
      <c r="I825" s="1" t="s">
        <v>9072</v>
      </c>
      <c r="J825" s="1" t="s">
        <v>10338</v>
      </c>
      <c r="K825" s="1" t="str">
        <f t="shared" si="37"/>
        <v>2010</v>
      </c>
      <c r="L825" s="1">
        <f t="shared" si="38"/>
        <v>13</v>
      </c>
      <c r="M825" s="1" t="s">
        <v>79</v>
      </c>
      <c r="N825" t="s">
        <v>53</v>
      </c>
      <c r="O825" s="1" t="s">
        <v>61</v>
      </c>
      <c r="P825" s="1"/>
      <c r="Q825" s="1"/>
      <c r="R825" s="1"/>
      <c r="S825" s="1" t="s">
        <v>65</v>
      </c>
      <c r="T825" s="1">
        <v>2</v>
      </c>
      <c r="U825" s="1"/>
    </row>
    <row r="826" spans="1:21">
      <c r="A826" s="1" t="s">
        <v>50</v>
      </c>
      <c r="B826" s="1" t="s">
        <v>986</v>
      </c>
      <c r="C826" s="1" t="s">
        <v>382</v>
      </c>
      <c r="D826" s="1">
        <f t="shared" si="36"/>
        <v>0.21</v>
      </c>
      <c r="E826" s="1" t="s">
        <v>10450</v>
      </c>
      <c r="F826" s="1" t="s">
        <v>10449</v>
      </c>
      <c r="G826" s="6" t="s">
        <v>12527</v>
      </c>
      <c r="H826" s="1" t="s">
        <v>180</v>
      </c>
      <c r="I826" s="1" t="s">
        <v>6443</v>
      </c>
      <c r="J826" s="1" t="s">
        <v>2263</v>
      </c>
      <c r="K826" s="1" t="str">
        <f t="shared" si="37"/>
        <v>2010</v>
      </c>
      <c r="L826" s="1">
        <f t="shared" si="38"/>
        <v>60</v>
      </c>
      <c r="M826" s="1" t="s">
        <v>60</v>
      </c>
      <c r="N826" t="s">
        <v>53</v>
      </c>
      <c r="O826" s="1" t="s">
        <v>61</v>
      </c>
      <c r="P826" s="1"/>
      <c r="Q826" s="1"/>
      <c r="R826" s="1"/>
      <c r="S826" s="1" t="s">
        <v>354</v>
      </c>
      <c r="T826" s="1">
        <v>1</v>
      </c>
      <c r="U826" s="1"/>
    </row>
    <row r="827" spans="1:21">
      <c r="A827" s="1" t="s">
        <v>54</v>
      </c>
      <c r="B827" s="1"/>
      <c r="C827" s="1"/>
      <c r="D827" s="1">
        <f t="shared" si="36"/>
        <v>0</v>
      </c>
      <c r="E827" s="1" t="s">
        <v>10073</v>
      </c>
      <c r="F827" s="1" t="s">
        <v>10707</v>
      </c>
      <c r="G827" s="6" t="s">
        <v>12525</v>
      </c>
      <c r="H827" s="1" t="s">
        <v>177</v>
      </c>
      <c r="I827" s="1" t="s">
        <v>10697</v>
      </c>
      <c r="J827" s="1" t="s">
        <v>9329</v>
      </c>
      <c r="K827" s="1" t="str">
        <f t="shared" si="37"/>
        <v>2010</v>
      </c>
      <c r="L827" s="1">
        <f t="shared" si="38"/>
        <v>13</v>
      </c>
      <c r="M827" s="1" t="s">
        <v>60</v>
      </c>
      <c r="N827" t="s">
        <v>53</v>
      </c>
      <c r="O827" s="1" t="s">
        <v>61</v>
      </c>
      <c r="P827" s="1" t="s">
        <v>388</v>
      </c>
      <c r="Q827" s="1" t="s">
        <v>351</v>
      </c>
      <c r="R827" s="1" t="s">
        <v>10708</v>
      </c>
      <c r="S827" s="1" t="s">
        <v>417</v>
      </c>
      <c r="T827" s="1">
        <v>1</v>
      </c>
      <c r="U827" s="1" t="s">
        <v>55</v>
      </c>
    </row>
    <row r="828" spans="1:21">
      <c r="A828" s="1" t="s">
        <v>53</v>
      </c>
      <c r="B828" s="1" t="s">
        <v>986</v>
      </c>
      <c r="C828" s="1" t="s">
        <v>273</v>
      </c>
      <c r="D828" s="1">
        <f t="shared" si="36"/>
        <v>0.3</v>
      </c>
      <c r="E828" s="1" t="s">
        <v>10808</v>
      </c>
      <c r="F828" s="1" t="s">
        <v>10928</v>
      </c>
      <c r="G828" s="6" t="s">
        <v>12525</v>
      </c>
      <c r="H828" s="1" t="s">
        <v>389</v>
      </c>
      <c r="I828" s="1" t="s">
        <v>10910</v>
      </c>
      <c r="J828" s="1" t="s">
        <v>10930</v>
      </c>
      <c r="K828" s="1" t="str">
        <f t="shared" si="37"/>
        <v>2010</v>
      </c>
      <c r="L828" s="1">
        <f t="shared" si="38"/>
        <v>52</v>
      </c>
      <c r="M828" s="1" t="s">
        <v>60</v>
      </c>
      <c r="N828" t="s">
        <v>53</v>
      </c>
      <c r="O828" s="1" t="s">
        <v>61</v>
      </c>
      <c r="P828" s="1" t="s">
        <v>232</v>
      </c>
      <c r="Q828" s="1" t="s">
        <v>389</v>
      </c>
      <c r="R828" s="1" t="s">
        <v>10929</v>
      </c>
      <c r="S828" s="1" t="s">
        <v>311</v>
      </c>
      <c r="T828" s="1">
        <v>1</v>
      </c>
      <c r="U828" s="1"/>
    </row>
    <row r="829" spans="1:21">
      <c r="A829" s="1" t="s">
        <v>55</v>
      </c>
      <c r="B829" s="1" t="s">
        <v>120</v>
      </c>
      <c r="C829" s="1" t="s">
        <v>500</v>
      </c>
      <c r="D829" s="1">
        <f t="shared" si="36"/>
        <v>36.799999999999997</v>
      </c>
      <c r="E829" s="1" t="s">
        <v>1816</v>
      </c>
      <c r="F829" s="1" t="s">
        <v>11182</v>
      </c>
      <c r="G829" s="6" t="s">
        <v>12527</v>
      </c>
      <c r="H829" s="1" t="s">
        <v>1343</v>
      </c>
      <c r="I829" s="1" t="s">
        <v>9192</v>
      </c>
      <c r="J829" s="1" t="s">
        <v>11183</v>
      </c>
      <c r="K829" s="1" t="str">
        <f t="shared" si="37"/>
        <v>2010</v>
      </c>
      <c r="L829" s="1">
        <f t="shared" si="38"/>
        <v>37</v>
      </c>
      <c r="M829" s="1" t="s">
        <v>60</v>
      </c>
      <c r="N829" t="s">
        <v>53</v>
      </c>
      <c r="O829" s="1" t="s">
        <v>61</v>
      </c>
      <c r="P829" s="1"/>
      <c r="Q829" s="1"/>
      <c r="R829" s="1"/>
      <c r="S829" s="1"/>
      <c r="T829" s="1">
        <v>1</v>
      </c>
      <c r="U829" s="1"/>
    </row>
    <row r="830" spans="1:21">
      <c r="A830" s="1" t="s">
        <v>50</v>
      </c>
      <c r="B830" s="1" t="s">
        <v>116</v>
      </c>
      <c r="C830" s="1" t="s">
        <v>273</v>
      </c>
      <c r="D830" s="1">
        <f t="shared" si="36"/>
        <v>5</v>
      </c>
      <c r="E830" s="1" t="s">
        <v>1880</v>
      </c>
      <c r="F830" s="1" t="s">
        <v>9379</v>
      </c>
      <c r="G830" s="6" t="s">
        <v>12527</v>
      </c>
      <c r="H830" s="1" t="s">
        <v>324</v>
      </c>
      <c r="I830" s="1" t="s">
        <v>9206</v>
      </c>
      <c r="J830" s="1" t="s">
        <v>2212</v>
      </c>
      <c r="K830" s="1" t="str">
        <f t="shared" si="37"/>
        <v>2010</v>
      </c>
      <c r="L830" s="1">
        <f t="shared" si="38"/>
        <v>9</v>
      </c>
      <c r="M830" s="1" t="s">
        <v>60</v>
      </c>
      <c r="N830" t="s">
        <v>53</v>
      </c>
      <c r="O830" s="1" t="s">
        <v>61</v>
      </c>
      <c r="P830" s="1"/>
      <c r="Q830" s="1"/>
      <c r="R830" s="1"/>
      <c r="S830" s="1" t="s">
        <v>65</v>
      </c>
      <c r="T830" s="1">
        <v>1</v>
      </c>
      <c r="U830" s="1"/>
    </row>
    <row r="831" spans="1:21">
      <c r="A831" s="1" t="s">
        <v>54</v>
      </c>
      <c r="B831" s="1" t="s">
        <v>448</v>
      </c>
      <c r="C831" s="1" t="s">
        <v>273</v>
      </c>
      <c r="D831" s="1">
        <f t="shared" si="36"/>
        <v>32</v>
      </c>
      <c r="E831" s="1" t="s">
        <v>1979</v>
      </c>
      <c r="F831" s="1" t="s">
        <v>11252</v>
      </c>
      <c r="G831" s="6" t="s">
        <v>12527</v>
      </c>
      <c r="H831" s="1" t="s">
        <v>63</v>
      </c>
      <c r="I831" s="1" t="s">
        <v>7337</v>
      </c>
      <c r="J831" s="1" t="s">
        <v>7868</v>
      </c>
      <c r="K831" s="1" t="str">
        <f t="shared" si="37"/>
        <v>2010</v>
      </c>
      <c r="L831" s="1">
        <f t="shared" si="38"/>
        <v>26</v>
      </c>
      <c r="M831" s="1" t="s">
        <v>60</v>
      </c>
      <c r="N831" t="s">
        <v>53</v>
      </c>
      <c r="O831" s="1" t="s">
        <v>61</v>
      </c>
      <c r="P831" s="1"/>
      <c r="Q831" s="1"/>
      <c r="R831" s="1"/>
      <c r="S831" s="1"/>
      <c r="T831" s="1">
        <v>1</v>
      </c>
      <c r="U831" s="1"/>
    </row>
    <row r="832" spans="1:21">
      <c r="A832" s="1" t="s">
        <v>55</v>
      </c>
      <c r="B832" s="1" t="s">
        <v>4133</v>
      </c>
      <c r="C832" s="1" t="s">
        <v>136</v>
      </c>
      <c r="D832" s="1">
        <f t="shared" si="36"/>
        <v>0.65</v>
      </c>
      <c r="E832" s="1" t="s">
        <v>11266</v>
      </c>
      <c r="F832" s="1" t="s">
        <v>11265</v>
      </c>
      <c r="G832" s="6" t="s">
        <v>12525</v>
      </c>
      <c r="H832" s="1" t="s">
        <v>308</v>
      </c>
      <c r="I832" s="1" t="s">
        <v>11257</v>
      </c>
      <c r="J832" s="1" t="s">
        <v>11267</v>
      </c>
      <c r="K832" s="1" t="str">
        <f t="shared" si="37"/>
        <v>2010</v>
      </c>
      <c r="L832" s="1">
        <f t="shared" si="38"/>
        <v>47</v>
      </c>
      <c r="M832" s="1" t="s">
        <v>79</v>
      </c>
      <c r="N832" t="s">
        <v>53</v>
      </c>
      <c r="O832" s="1" t="s">
        <v>102</v>
      </c>
      <c r="P832" s="1" t="s">
        <v>840</v>
      </c>
      <c r="Q832" s="1" t="s">
        <v>500</v>
      </c>
      <c r="R832" s="1" t="s">
        <v>7674</v>
      </c>
      <c r="S832" s="1" t="s">
        <v>1051</v>
      </c>
      <c r="T832" s="1">
        <v>2</v>
      </c>
      <c r="U832" s="1"/>
    </row>
    <row r="833" spans="1:21">
      <c r="A833" s="1" t="s">
        <v>53</v>
      </c>
      <c r="B833" s="1" t="s">
        <v>50</v>
      </c>
      <c r="C833" s="1" t="s">
        <v>273</v>
      </c>
      <c r="D833" s="1">
        <f t="shared" si="36"/>
        <v>1</v>
      </c>
      <c r="E833" s="1" t="s">
        <v>2169</v>
      </c>
      <c r="F833" s="1" t="s">
        <v>8853</v>
      </c>
      <c r="G833" s="6" t="s">
        <v>12527</v>
      </c>
      <c r="H833" s="1" t="s">
        <v>809</v>
      </c>
      <c r="I833" s="1" t="s">
        <v>8856</v>
      </c>
      <c r="J833" s="1" t="s">
        <v>11381</v>
      </c>
      <c r="K833" s="1" t="str">
        <f t="shared" si="37"/>
        <v>2010</v>
      </c>
      <c r="L833" s="1">
        <f t="shared" si="38"/>
        <v>32</v>
      </c>
      <c r="M833" s="1" t="s">
        <v>60</v>
      </c>
      <c r="N833" t="s">
        <v>53</v>
      </c>
      <c r="O833" s="1" t="s">
        <v>61</v>
      </c>
      <c r="P833" s="1"/>
      <c r="Q833" s="1"/>
      <c r="R833" s="1"/>
      <c r="S833" s="1"/>
      <c r="T833" s="1">
        <v>2</v>
      </c>
      <c r="U833" s="1"/>
    </row>
    <row r="834" spans="1:21">
      <c r="A834" s="1" t="s">
        <v>49</v>
      </c>
      <c r="B834" s="1" t="s">
        <v>7300</v>
      </c>
      <c r="C834" s="1" t="s">
        <v>500</v>
      </c>
      <c r="D834" s="1">
        <f t="shared" ref="D834:D897" si="39">B834*C834/100</f>
        <v>1.84</v>
      </c>
      <c r="E834" s="1" t="s">
        <v>11426</v>
      </c>
      <c r="F834" s="1" t="s">
        <v>11424</v>
      </c>
      <c r="G834" s="6" t="s">
        <v>12525</v>
      </c>
      <c r="H834" s="1" t="s">
        <v>63</v>
      </c>
      <c r="I834" s="1" t="s">
        <v>11421</v>
      </c>
      <c r="J834" s="1" t="s">
        <v>7895</v>
      </c>
      <c r="K834" s="1" t="str">
        <f t="shared" ref="K834:K897" si="40">TEXT(J834,"YYYY")</f>
        <v>2010</v>
      </c>
      <c r="L834" s="1">
        <f t="shared" ref="L834:L897" si="41">H834-(TEXT(I834,"YYYY")-TEXT(J834,"YYYY"))</f>
        <v>20</v>
      </c>
      <c r="M834" s="1" t="s">
        <v>79</v>
      </c>
      <c r="N834" t="s">
        <v>53</v>
      </c>
      <c r="O834" s="1" t="s">
        <v>61</v>
      </c>
      <c r="P834" s="1" t="s">
        <v>840</v>
      </c>
      <c r="Q834" s="1" t="s">
        <v>382</v>
      </c>
      <c r="R834" s="1" t="s">
        <v>841</v>
      </c>
      <c r="S834" s="1" t="s">
        <v>1986</v>
      </c>
      <c r="T834" s="1">
        <v>1</v>
      </c>
      <c r="U834" s="1" t="s">
        <v>116</v>
      </c>
    </row>
    <row r="835" spans="1:21">
      <c r="A835" s="1" t="s">
        <v>55</v>
      </c>
      <c r="B835" s="1" t="s">
        <v>144</v>
      </c>
      <c r="C835" s="1" t="s">
        <v>273</v>
      </c>
      <c r="D835" s="1">
        <f t="shared" si="39"/>
        <v>24</v>
      </c>
      <c r="E835" s="1" t="s">
        <v>11522</v>
      </c>
      <c r="F835" s="1" t="s">
        <v>11521</v>
      </c>
      <c r="G835" s="6" t="s">
        <v>12525</v>
      </c>
      <c r="H835" s="1" t="s">
        <v>104</v>
      </c>
      <c r="I835" s="1" t="s">
        <v>3721</v>
      </c>
      <c r="J835" s="1" t="s">
        <v>11523</v>
      </c>
      <c r="K835" s="1" t="str">
        <f t="shared" si="40"/>
        <v>2010</v>
      </c>
      <c r="L835" s="1">
        <f t="shared" si="41"/>
        <v>65</v>
      </c>
      <c r="M835" s="1" t="s">
        <v>60</v>
      </c>
      <c r="N835" t="s">
        <v>53</v>
      </c>
      <c r="O835" s="1" t="s">
        <v>61</v>
      </c>
      <c r="P835" s="1" t="s">
        <v>150</v>
      </c>
      <c r="Q835" s="1" t="s">
        <v>81</v>
      </c>
      <c r="R835" s="1" t="s">
        <v>1202</v>
      </c>
      <c r="S835" s="1"/>
      <c r="T835" s="1">
        <v>1</v>
      </c>
      <c r="U835" s="1"/>
    </row>
    <row r="836" spans="1:21">
      <c r="A836" s="1" t="s">
        <v>54</v>
      </c>
      <c r="B836" s="1" t="s">
        <v>8037</v>
      </c>
      <c r="C836" s="1"/>
      <c r="D836" s="1">
        <f t="shared" si="39"/>
        <v>0</v>
      </c>
      <c r="E836" s="1" t="s">
        <v>3718</v>
      </c>
      <c r="F836" s="1" t="s">
        <v>11639</v>
      </c>
      <c r="G836" s="6" t="s">
        <v>12527</v>
      </c>
      <c r="H836" s="1" t="s">
        <v>149</v>
      </c>
      <c r="I836" s="1" t="s">
        <v>11621</v>
      </c>
      <c r="J836" s="1" t="s">
        <v>7895</v>
      </c>
      <c r="K836" s="1" t="str">
        <f t="shared" si="40"/>
        <v>2010</v>
      </c>
      <c r="L836" s="1">
        <f t="shared" si="41"/>
        <v>34</v>
      </c>
      <c r="M836" s="1" t="s">
        <v>79</v>
      </c>
      <c r="N836" t="s">
        <v>53</v>
      </c>
      <c r="O836" s="1" t="s">
        <v>61</v>
      </c>
      <c r="P836" s="1"/>
      <c r="Q836" s="1"/>
      <c r="R836" s="1"/>
      <c r="S836" s="1"/>
      <c r="T836" s="1">
        <v>1</v>
      </c>
      <c r="U836" s="1"/>
    </row>
    <row r="837" spans="1:21">
      <c r="A837" s="1" t="s">
        <v>50</v>
      </c>
      <c r="B837" s="1" t="s">
        <v>11693</v>
      </c>
      <c r="C837" s="1" t="s">
        <v>273</v>
      </c>
      <c r="D837" s="1">
        <f t="shared" si="39"/>
        <v>4.0999999999999996</v>
      </c>
      <c r="E837" s="1" t="s">
        <v>4226</v>
      </c>
      <c r="F837" s="1" t="s">
        <v>8859</v>
      </c>
      <c r="G837" s="6" t="s">
        <v>12527</v>
      </c>
      <c r="H837" s="1" t="s">
        <v>134</v>
      </c>
      <c r="I837" s="1" t="s">
        <v>5832</v>
      </c>
      <c r="J837" s="1" t="s">
        <v>2212</v>
      </c>
      <c r="K837" s="1" t="str">
        <f t="shared" si="40"/>
        <v>2010</v>
      </c>
      <c r="L837" s="1">
        <f t="shared" si="41"/>
        <v>21</v>
      </c>
      <c r="M837" s="1" t="s">
        <v>79</v>
      </c>
      <c r="N837" t="s">
        <v>53</v>
      </c>
      <c r="O837" s="1" t="s">
        <v>61</v>
      </c>
      <c r="P837" s="1"/>
      <c r="Q837" s="1"/>
      <c r="R837" s="1"/>
      <c r="S837" s="1" t="s">
        <v>235</v>
      </c>
      <c r="T837" s="1">
        <v>1</v>
      </c>
      <c r="U837" s="1"/>
    </row>
    <row r="838" spans="1:21">
      <c r="A838" s="1" t="s">
        <v>54</v>
      </c>
      <c r="B838" s="1"/>
      <c r="C838" s="1"/>
      <c r="D838" s="1">
        <f t="shared" si="39"/>
        <v>0</v>
      </c>
      <c r="E838" s="1" t="s">
        <v>3159</v>
      </c>
      <c r="F838" s="1" t="s">
        <v>11848</v>
      </c>
      <c r="G838" s="6" t="s">
        <v>12527</v>
      </c>
      <c r="H838" s="1" t="s">
        <v>721</v>
      </c>
      <c r="I838" s="1" t="s">
        <v>1083</v>
      </c>
      <c r="J838" s="1" t="s">
        <v>11849</v>
      </c>
      <c r="K838" s="1" t="str">
        <f t="shared" si="40"/>
        <v>2010</v>
      </c>
      <c r="L838" s="1">
        <f t="shared" si="41"/>
        <v>46</v>
      </c>
      <c r="M838" s="1" t="s">
        <v>60</v>
      </c>
      <c r="N838" t="s">
        <v>53</v>
      </c>
      <c r="O838" s="1" t="s">
        <v>61</v>
      </c>
      <c r="P838" s="1"/>
      <c r="Q838" s="1"/>
      <c r="R838" s="1"/>
      <c r="S838" s="1" t="s">
        <v>4368</v>
      </c>
      <c r="T838" s="1">
        <v>1</v>
      </c>
      <c r="U838" s="1"/>
    </row>
    <row r="839" spans="1:21">
      <c r="A839" s="1" t="s">
        <v>50</v>
      </c>
      <c r="B839" s="1"/>
      <c r="C839" s="1"/>
      <c r="D839" s="1">
        <f t="shared" si="39"/>
        <v>0</v>
      </c>
      <c r="E839" s="1" t="s">
        <v>3192</v>
      </c>
      <c r="F839" s="1" t="s">
        <v>11871</v>
      </c>
      <c r="G839" s="6" t="s">
        <v>12527</v>
      </c>
      <c r="H839" s="1" t="s">
        <v>197</v>
      </c>
      <c r="I839" s="1" t="s">
        <v>9132</v>
      </c>
      <c r="J839" s="1" t="s">
        <v>7895</v>
      </c>
      <c r="K839" s="1" t="str">
        <f t="shared" si="40"/>
        <v>2010</v>
      </c>
      <c r="L839" s="1">
        <f t="shared" si="41"/>
        <v>12</v>
      </c>
      <c r="M839" s="1" t="s">
        <v>60</v>
      </c>
      <c r="N839" t="s">
        <v>53</v>
      </c>
      <c r="O839" s="1" t="s">
        <v>61</v>
      </c>
      <c r="P839" s="1"/>
      <c r="Q839" s="1"/>
      <c r="R839" s="1"/>
      <c r="S839" s="1" t="s">
        <v>65</v>
      </c>
      <c r="T839" s="1">
        <v>2</v>
      </c>
      <c r="U839" s="1"/>
    </row>
    <row r="840" spans="1:21">
      <c r="A840" s="1" t="s">
        <v>54</v>
      </c>
      <c r="B840" s="1" t="s">
        <v>54</v>
      </c>
      <c r="C840" s="1" t="s">
        <v>500</v>
      </c>
      <c r="D840" s="1">
        <f t="shared" si="39"/>
        <v>2.4</v>
      </c>
      <c r="E840" s="1" t="s">
        <v>2819</v>
      </c>
      <c r="F840" s="1" t="s">
        <v>11874</v>
      </c>
      <c r="G840" s="6" t="s">
        <v>12527</v>
      </c>
      <c r="H840" s="1" t="s">
        <v>324</v>
      </c>
      <c r="I840" s="1" t="s">
        <v>1067</v>
      </c>
      <c r="J840" s="1" t="s">
        <v>11875</v>
      </c>
      <c r="K840" s="1" t="str">
        <f t="shared" si="40"/>
        <v>2010</v>
      </c>
      <c r="L840" s="1">
        <f t="shared" si="41"/>
        <v>8</v>
      </c>
      <c r="M840" s="1" t="s">
        <v>79</v>
      </c>
      <c r="N840" t="s">
        <v>53</v>
      </c>
      <c r="O840" s="1" t="s">
        <v>61</v>
      </c>
      <c r="P840" s="1"/>
      <c r="Q840" s="1"/>
      <c r="R840" s="1"/>
      <c r="S840" s="1" t="s">
        <v>65</v>
      </c>
      <c r="T840" s="1">
        <v>2</v>
      </c>
      <c r="U840" s="1"/>
    </row>
    <row r="841" spans="1:21">
      <c r="A841" s="1" t="s">
        <v>55</v>
      </c>
      <c r="B841" s="1"/>
      <c r="C841" s="1"/>
      <c r="D841" s="1">
        <f t="shared" si="39"/>
        <v>0</v>
      </c>
      <c r="E841" s="1" t="s">
        <v>3234</v>
      </c>
      <c r="F841" s="1" t="s">
        <v>11900</v>
      </c>
      <c r="G841" s="6" t="s">
        <v>12527</v>
      </c>
      <c r="H841" s="1" t="s">
        <v>63</v>
      </c>
      <c r="I841" s="1" t="s">
        <v>11899</v>
      </c>
      <c r="J841" s="1" t="s">
        <v>2212</v>
      </c>
      <c r="K841" s="1" t="str">
        <f t="shared" si="40"/>
        <v>2010</v>
      </c>
      <c r="L841" s="1">
        <f t="shared" si="41"/>
        <v>25</v>
      </c>
      <c r="M841" s="1" t="s">
        <v>60</v>
      </c>
      <c r="N841" t="s">
        <v>53</v>
      </c>
      <c r="O841" s="1" t="s">
        <v>61</v>
      </c>
      <c r="P841" s="1"/>
      <c r="Q841" s="1"/>
      <c r="R841" s="1"/>
      <c r="S841" s="1" t="s">
        <v>114</v>
      </c>
      <c r="T841" s="1">
        <v>2</v>
      </c>
      <c r="U841" s="1"/>
    </row>
    <row r="842" spans="1:21">
      <c r="A842" s="1" t="s">
        <v>50</v>
      </c>
      <c r="B842" s="1" t="s">
        <v>50</v>
      </c>
      <c r="C842" s="1" t="s">
        <v>273</v>
      </c>
      <c r="D842" s="1">
        <f t="shared" si="39"/>
        <v>1</v>
      </c>
      <c r="E842" s="1" t="s">
        <v>2927</v>
      </c>
      <c r="F842" s="1" t="s">
        <v>61</v>
      </c>
      <c r="G842" s="6" t="s">
        <v>12527</v>
      </c>
      <c r="H842" s="1" t="s">
        <v>464</v>
      </c>
      <c r="I842" s="1" t="s">
        <v>11978</v>
      </c>
      <c r="J842" s="1" t="s">
        <v>7895</v>
      </c>
      <c r="K842" s="1" t="str">
        <f t="shared" si="40"/>
        <v>2010</v>
      </c>
      <c r="L842" s="1">
        <f t="shared" si="41"/>
        <v>26</v>
      </c>
      <c r="M842" s="1" t="s">
        <v>60</v>
      </c>
      <c r="N842" t="s">
        <v>53</v>
      </c>
      <c r="O842" s="1" t="s">
        <v>61</v>
      </c>
      <c r="P842" s="1"/>
      <c r="Q842" s="1"/>
      <c r="R842" s="1"/>
      <c r="S842" s="1"/>
      <c r="T842" s="1">
        <v>2</v>
      </c>
      <c r="U842" s="1"/>
    </row>
    <row r="843" spans="1:21">
      <c r="A843" s="1" t="s">
        <v>54</v>
      </c>
      <c r="B843" s="1" t="s">
        <v>7098</v>
      </c>
      <c r="C843" s="1" t="s">
        <v>273</v>
      </c>
      <c r="D843" s="1">
        <f t="shared" si="39"/>
        <v>4.2</v>
      </c>
      <c r="E843" s="1" t="s">
        <v>2956</v>
      </c>
      <c r="F843" s="1" t="s">
        <v>4616</v>
      </c>
      <c r="G843" s="6" t="s">
        <v>12527</v>
      </c>
      <c r="H843" s="1" t="s">
        <v>101</v>
      </c>
      <c r="I843" s="1" t="s">
        <v>801</v>
      </c>
      <c r="J843" s="1" t="s">
        <v>12043</v>
      </c>
      <c r="K843" s="1" t="str">
        <f t="shared" si="40"/>
        <v>2010</v>
      </c>
      <c r="L843" s="1">
        <f t="shared" si="41"/>
        <v>33</v>
      </c>
      <c r="M843" s="1" t="s">
        <v>60</v>
      </c>
      <c r="N843" t="s">
        <v>53</v>
      </c>
      <c r="O843" s="1" t="s">
        <v>61</v>
      </c>
      <c r="P843" s="1"/>
      <c r="Q843" s="1"/>
      <c r="R843" s="1"/>
      <c r="S843" s="1"/>
      <c r="T843" s="1">
        <v>1</v>
      </c>
      <c r="U843" s="1"/>
    </row>
    <row r="844" spans="1:21">
      <c r="A844" s="1" t="s">
        <v>50</v>
      </c>
      <c r="B844" s="1" t="s">
        <v>2711</v>
      </c>
      <c r="C844" s="1" t="s">
        <v>273</v>
      </c>
      <c r="D844" s="1">
        <f t="shared" si="39"/>
        <v>1.2</v>
      </c>
      <c r="E844" s="1" t="s">
        <v>797</v>
      </c>
      <c r="F844" s="1" t="s">
        <v>796</v>
      </c>
      <c r="G844" s="6" t="s">
        <v>12527</v>
      </c>
      <c r="H844" s="1" t="s">
        <v>299</v>
      </c>
      <c r="I844" s="1" t="s">
        <v>801</v>
      </c>
      <c r="J844" s="1" t="s">
        <v>652</v>
      </c>
      <c r="K844" s="1" t="str">
        <f t="shared" si="40"/>
        <v>2010</v>
      </c>
      <c r="L844" s="1">
        <f t="shared" si="41"/>
        <v>39</v>
      </c>
      <c r="M844" s="1" t="s">
        <v>79</v>
      </c>
      <c r="N844" t="s">
        <v>53</v>
      </c>
      <c r="O844" s="1" t="s">
        <v>61</v>
      </c>
      <c r="P844" s="1"/>
      <c r="Q844" s="1"/>
      <c r="R844" s="1"/>
      <c r="S844" s="1" t="s">
        <v>226</v>
      </c>
      <c r="T844" s="1">
        <v>2</v>
      </c>
      <c r="U844" s="1"/>
    </row>
    <row r="845" spans="1:21">
      <c r="A845" s="1" t="s">
        <v>53</v>
      </c>
      <c r="B845" s="1" t="s">
        <v>148</v>
      </c>
      <c r="C845" s="1" t="s">
        <v>136</v>
      </c>
      <c r="D845" s="1">
        <f t="shared" si="39"/>
        <v>0.75</v>
      </c>
      <c r="E845" s="1" t="s">
        <v>12413</v>
      </c>
      <c r="F845" s="1" t="s">
        <v>12412</v>
      </c>
      <c r="G845" s="6" t="s">
        <v>12525</v>
      </c>
      <c r="H845" s="1" t="s">
        <v>310</v>
      </c>
      <c r="I845" s="1" t="s">
        <v>12403</v>
      </c>
      <c r="J845" s="1" t="s">
        <v>12414</v>
      </c>
      <c r="K845" s="1" t="str">
        <f t="shared" si="40"/>
        <v>2010</v>
      </c>
      <c r="L845" s="1">
        <f t="shared" si="41"/>
        <v>35</v>
      </c>
      <c r="M845" s="1" t="s">
        <v>79</v>
      </c>
      <c r="N845" t="s">
        <v>53</v>
      </c>
      <c r="O845" s="1" t="s">
        <v>102</v>
      </c>
      <c r="P845" s="1" t="s">
        <v>388</v>
      </c>
      <c r="Q845" s="1" t="s">
        <v>389</v>
      </c>
      <c r="R845" s="1"/>
      <c r="S845" s="1" t="s">
        <v>114</v>
      </c>
      <c r="T845" s="1">
        <v>1</v>
      </c>
      <c r="U845" s="1" t="s">
        <v>53</v>
      </c>
    </row>
    <row r="846" spans="1:21">
      <c r="A846" s="1" t="s">
        <v>115</v>
      </c>
      <c r="B846" s="1" t="s">
        <v>55</v>
      </c>
      <c r="C846" s="1" t="s">
        <v>219</v>
      </c>
      <c r="D846" s="1">
        <f t="shared" si="39"/>
        <v>2.4</v>
      </c>
      <c r="E846" s="1" t="s">
        <v>7897</v>
      </c>
      <c r="F846" s="1" t="s">
        <v>7896</v>
      </c>
      <c r="G846" s="6" t="s">
        <v>12527</v>
      </c>
      <c r="H846" s="1" t="s">
        <v>2694</v>
      </c>
      <c r="I846" s="1" t="s">
        <v>7898</v>
      </c>
      <c r="J846" s="1" t="s">
        <v>7899</v>
      </c>
      <c r="K846" s="1" t="str">
        <f t="shared" si="40"/>
        <v>2010</v>
      </c>
      <c r="L846" s="1" t="e">
        <f t="shared" si="41"/>
        <v>#VALUE!</v>
      </c>
      <c r="M846" s="1" t="s">
        <v>60</v>
      </c>
      <c r="N846" t="s">
        <v>54</v>
      </c>
      <c r="O846" s="1" t="s">
        <v>61</v>
      </c>
      <c r="P846" s="1"/>
      <c r="Q846" s="1"/>
      <c r="R846" s="1"/>
      <c r="S846" s="1" t="s">
        <v>354</v>
      </c>
      <c r="T846" s="1">
        <v>2</v>
      </c>
      <c r="U846" s="1"/>
    </row>
    <row r="847" spans="1:21">
      <c r="A847" s="1" t="s">
        <v>53</v>
      </c>
      <c r="B847" s="1" t="s">
        <v>2554</v>
      </c>
      <c r="C847" s="1" t="s">
        <v>273</v>
      </c>
      <c r="D847" s="1">
        <f t="shared" si="39"/>
        <v>2.1</v>
      </c>
      <c r="E847" s="1" t="s">
        <v>2553</v>
      </c>
      <c r="F847" s="1" t="s">
        <v>2552</v>
      </c>
      <c r="G847" s="6" t="s">
        <v>12527</v>
      </c>
      <c r="H847" s="1" t="s">
        <v>644</v>
      </c>
      <c r="I847" s="1" t="s">
        <v>2534</v>
      </c>
      <c r="J847" s="1" t="s">
        <v>2212</v>
      </c>
      <c r="K847" s="1" t="str">
        <f t="shared" si="40"/>
        <v>2010</v>
      </c>
      <c r="L847" s="1">
        <f t="shared" si="41"/>
        <v>27</v>
      </c>
      <c r="M847" s="1" t="s">
        <v>79</v>
      </c>
      <c r="O847" s="1" t="s">
        <v>61</v>
      </c>
      <c r="P847" s="1"/>
      <c r="Q847" s="1"/>
      <c r="R847" s="1"/>
      <c r="S847" s="1" t="s">
        <v>105</v>
      </c>
      <c r="T847" s="1">
        <v>1</v>
      </c>
      <c r="U847" s="1" t="s">
        <v>55</v>
      </c>
    </row>
    <row r="848" spans="1:21">
      <c r="A848" s="1" t="s">
        <v>49</v>
      </c>
      <c r="B848" s="1" t="s">
        <v>715</v>
      </c>
      <c r="C848" s="1" t="s">
        <v>1381</v>
      </c>
      <c r="D848" s="1">
        <f t="shared" si="39"/>
        <v>9.5000000000000001E-2</v>
      </c>
      <c r="E848" s="1" t="s">
        <v>3565</v>
      </c>
      <c r="F848" s="1" t="s">
        <v>3564</v>
      </c>
      <c r="G848" s="6" t="s">
        <v>12527</v>
      </c>
      <c r="H848" s="1" t="s">
        <v>217</v>
      </c>
      <c r="I848" s="1" t="s">
        <v>3566</v>
      </c>
      <c r="J848" s="1" t="s">
        <v>2212</v>
      </c>
      <c r="K848" s="1" t="str">
        <f t="shared" si="40"/>
        <v>2010</v>
      </c>
      <c r="L848" s="1">
        <f t="shared" si="41"/>
        <v>9</v>
      </c>
      <c r="M848" s="1" t="s">
        <v>79</v>
      </c>
      <c r="O848" s="1" t="s">
        <v>61</v>
      </c>
      <c r="P848" s="1"/>
      <c r="Q848" s="1"/>
      <c r="R848" s="1"/>
      <c r="S848" s="1" t="s">
        <v>65</v>
      </c>
      <c r="T848" s="1">
        <v>2</v>
      </c>
      <c r="U848" s="1" t="s">
        <v>55</v>
      </c>
    </row>
    <row r="849" spans="1:21">
      <c r="A849" s="1" t="s">
        <v>50</v>
      </c>
      <c r="B849" s="1"/>
      <c r="C849" s="1"/>
      <c r="D849" s="1">
        <f t="shared" si="39"/>
        <v>0</v>
      </c>
      <c r="E849" s="1" t="s">
        <v>3587</v>
      </c>
      <c r="F849" s="1" t="s">
        <v>3586</v>
      </c>
      <c r="G849" s="6" t="s">
        <v>12527</v>
      </c>
      <c r="H849" s="1" t="s">
        <v>149</v>
      </c>
      <c r="I849" s="1" t="s">
        <v>3588</v>
      </c>
      <c r="J849" s="1" t="s">
        <v>2212</v>
      </c>
      <c r="K849" s="1" t="str">
        <f t="shared" si="40"/>
        <v>2010</v>
      </c>
      <c r="L849" s="1">
        <f t="shared" si="41"/>
        <v>32</v>
      </c>
      <c r="M849" s="1" t="s">
        <v>79</v>
      </c>
      <c r="O849" s="1" t="s">
        <v>61</v>
      </c>
      <c r="P849" s="1"/>
      <c r="Q849" s="1"/>
      <c r="R849" s="1"/>
      <c r="S849" s="1" t="s">
        <v>1986</v>
      </c>
      <c r="T849" s="1">
        <v>2</v>
      </c>
      <c r="U849" s="1"/>
    </row>
    <row r="850" spans="1:21">
      <c r="A850" s="1"/>
      <c r="B850" s="1" t="s">
        <v>53</v>
      </c>
      <c r="C850" s="1" t="s">
        <v>273</v>
      </c>
      <c r="D850" s="1">
        <f t="shared" si="39"/>
        <v>2</v>
      </c>
      <c r="E850" s="1" t="s">
        <v>4569</v>
      </c>
      <c r="F850" s="1" t="s">
        <v>4570</v>
      </c>
      <c r="G850" s="6" t="s">
        <v>12527</v>
      </c>
      <c r="H850" s="1" t="s">
        <v>169</v>
      </c>
      <c r="I850" s="1" t="s">
        <v>3230</v>
      </c>
      <c r="J850" s="1" t="s">
        <v>4330</v>
      </c>
      <c r="K850" s="1" t="str">
        <f t="shared" si="40"/>
        <v>2010</v>
      </c>
      <c r="L850" s="1">
        <f t="shared" si="41"/>
        <v>14</v>
      </c>
      <c r="M850" s="1" t="s">
        <v>60</v>
      </c>
      <c r="O850" s="1" t="s">
        <v>61</v>
      </c>
      <c r="P850" s="1"/>
      <c r="Q850" s="1"/>
      <c r="R850" s="1"/>
      <c r="S850" s="1" t="s">
        <v>65</v>
      </c>
      <c r="T850" s="1">
        <v>2</v>
      </c>
      <c r="U850" s="1"/>
    </row>
    <row r="851" spans="1:21">
      <c r="A851" s="1" t="s">
        <v>49</v>
      </c>
      <c r="B851" s="1" t="s">
        <v>472</v>
      </c>
      <c r="C851" s="1" t="s">
        <v>273</v>
      </c>
      <c r="D851" s="1">
        <f t="shared" si="39"/>
        <v>0.5</v>
      </c>
      <c r="E851" s="1" t="s">
        <v>7277</v>
      </c>
      <c r="F851" s="1" t="s">
        <v>7276</v>
      </c>
      <c r="G851" s="6" t="s">
        <v>12527</v>
      </c>
      <c r="H851" s="1" t="s">
        <v>63</v>
      </c>
      <c r="I851" s="1" t="s">
        <v>5582</v>
      </c>
      <c r="J851" s="1" t="s">
        <v>7278</v>
      </c>
      <c r="K851" s="1" t="str">
        <f t="shared" si="40"/>
        <v>2010</v>
      </c>
      <c r="L851" s="1">
        <f t="shared" si="41"/>
        <v>25</v>
      </c>
      <c r="M851" s="1" t="s">
        <v>79</v>
      </c>
      <c r="O851" s="1" t="s">
        <v>61</v>
      </c>
      <c r="P851" s="1"/>
      <c r="Q851" s="1"/>
      <c r="R851" s="1"/>
      <c r="S851" s="1" t="s">
        <v>235</v>
      </c>
      <c r="T851" s="1">
        <v>2</v>
      </c>
      <c r="U851" s="1" t="s">
        <v>55</v>
      </c>
    </row>
    <row r="852" spans="1:21">
      <c r="A852" s="1" t="s">
        <v>54</v>
      </c>
      <c r="B852" s="1" t="s">
        <v>715</v>
      </c>
      <c r="C852" s="1" t="s">
        <v>273</v>
      </c>
      <c r="D852" s="1">
        <f t="shared" si="39"/>
        <v>0.1</v>
      </c>
      <c r="E852" s="1" t="s">
        <v>2634</v>
      </c>
      <c r="F852" s="1" t="s">
        <v>7363</v>
      </c>
      <c r="G852" s="6" t="s">
        <v>12527</v>
      </c>
      <c r="H852" s="1" t="s">
        <v>479</v>
      </c>
      <c r="I852" s="1" t="s">
        <v>7359</v>
      </c>
      <c r="J852" s="1" t="s">
        <v>7364</v>
      </c>
      <c r="K852" s="1" t="str">
        <f t="shared" si="40"/>
        <v>2010</v>
      </c>
      <c r="L852" s="1">
        <f t="shared" si="41"/>
        <v>14</v>
      </c>
      <c r="M852" s="1" t="s">
        <v>79</v>
      </c>
      <c r="O852" s="1" t="s">
        <v>61</v>
      </c>
      <c r="P852" s="1"/>
      <c r="Q852" s="1"/>
      <c r="R852" s="1"/>
      <c r="S852" s="1"/>
      <c r="T852" s="1">
        <v>1</v>
      </c>
      <c r="U852" s="1"/>
    </row>
    <row r="853" spans="1:21">
      <c r="A853" s="1" t="s">
        <v>50</v>
      </c>
      <c r="B853" s="1"/>
      <c r="C853" s="1"/>
      <c r="D853" s="1">
        <f t="shared" si="39"/>
        <v>0</v>
      </c>
      <c r="E853" s="1"/>
      <c r="F853" s="1" t="s">
        <v>8008</v>
      </c>
      <c r="G853" s="6" t="s">
        <v>12525</v>
      </c>
      <c r="H853" s="1" t="s">
        <v>583</v>
      </c>
      <c r="I853" s="1" t="s">
        <v>7937</v>
      </c>
      <c r="J853" s="1" t="s">
        <v>2212</v>
      </c>
      <c r="K853" s="1" t="str">
        <f t="shared" si="40"/>
        <v>2010</v>
      </c>
      <c r="L853" s="1">
        <f t="shared" si="41"/>
        <v>12</v>
      </c>
      <c r="M853" s="1" t="s">
        <v>60</v>
      </c>
      <c r="O853" s="1" t="s">
        <v>61</v>
      </c>
      <c r="P853" s="1" t="s">
        <v>255</v>
      </c>
      <c r="Q853" s="1" t="s">
        <v>120</v>
      </c>
      <c r="R853" s="1" t="s">
        <v>908</v>
      </c>
      <c r="S853" s="1" t="s">
        <v>65</v>
      </c>
      <c r="T853" s="1">
        <v>2</v>
      </c>
      <c r="U853" s="1"/>
    </row>
    <row r="854" spans="1:21">
      <c r="A854" s="1" t="s">
        <v>54</v>
      </c>
      <c r="B854" s="1"/>
      <c r="C854" s="1"/>
      <c r="D854" s="1">
        <f t="shared" si="39"/>
        <v>0</v>
      </c>
      <c r="E854" s="1" t="s">
        <v>8730</v>
      </c>
      <c r="F854" s="1" t="s">
        <v>8728</v>
      </c>
      <c r="G854" s="6" t="s">
        <v>12525</v>
      </c>
      <c r="H854" s="1" t="s">
        <v>308</v>
      </c>
      <c r="I854" s="1" t="s">
        <v>8729</v>
      </c>
      <c r="J854" s="1" t="s">
        <v>8182</v>
      </c>
      <c r="K854" s="1" t="str">
        <f t="shared" si="40"/>
        <v>2010</v>
      </c>
      <c r="L854" s="1">
        <f t="shared" si="41"/>
        <v>47</v>
      </c>
      <c r="M854" s="1" t="s">
        <v>60</v>
      </c>
      <c r="O854" s="1" t="s">
        <v>61</v>
      </c>
      <c r="P854" s="1" t="s">
        <v>150</v>
      </c>
      <c r="Q854" s="1" t="s">
        <v>1576</v>
      </c>
      <c r="R854" s="1" t="s">
        <v>1115</v>
      </c>
      <c r="S854" s="1" t="s">
        <v>114</v>
      </c>
      <c r="T854" s="1">
        <v>2</v>
      </c>
      <c r="U854" s="1"/>
    </row>
    <row r="855" spans="1:21">
      <c r="A855" s="1" t="s">
        <v>54</v>
      </c>
      <c r="B855" s="1" t="s">
        <v>50</v>
      </c>
      <c r="C855" s="1" t="s">
        <v>136</v>
      </c>
      <c r="D855" s="1">
        <f t="shared" si="39"/>
        <v>0.5</v>
      </c>
      <c r="E855" s="1" t="s">
        <v>9606</v>
      </c>
      <c r="F855" s="1" t="s">
        <v>9607</v>
      </c>
      <c r="G855" s="6" t="s">
        <v>12527</v>
      </c>
      <c r="H855" s="1" t="s">
        <v>120</v>
      </c>
      <c r="I855" s="1" t="s">
        <v>9587</v>
      </c>
      <c r="J855" s="1" t="s">
        <v>9608</v>
      </c>
      <c r="K855" s="1" t="str">
        <f t="shared" si="40"/>
        <v>2010</v>
      </c>
      <c r="L855" s="1">
        <f t="shared" si="41"/>
        <v>44</v>
      </c>
      <c r="M855" s="1" t="s">
        <v>60</v>
      </c>
      <c r="O855" s="1" t="s">
        <v>102</v>
      </c>
      <c r="P855" s="1"/>
      <c r="Q855" s="1"/>
      <c r="R855" s="1"/>
      <c r="S855" s="1" t="s">
        <v>114</v>
      </c>
      <c r="T855" s="1">
        <v>2</v>
      </c>
      <c r="U855" s="1"/>
    </row>
    <row r="856" spans="1:21">
      <c r="A856" s="1" t="s">
        <v>54</v>
      </c>
      <c r="B856" s="1" t="s">
        <v>99</v>
      </c>
      <c r="C856" s="1" t="s">
        <v>136</v>
      </c>
      <c r="D856" s="1">
        <f t="shared" si="39"/>
        <v>3</v>
      </c>
      <c r="E856" s="1" t="s">
        <v>9660</v>
      </c>
      <c r="F856" s="1" t="s">
        <v>9661</v>
      </c>
      <c r="G856" s="6" t="s">
        <v>12527</v>
      </c>
      <c r="H856" s="1" t="s">
        <v>144</v>
      </c>
      <c r="I856" s="1" t="s">
        <v>9662</v>
      </c>
      <c r="J856" s="1" t="s">
        <v>9214</v>
      </c>
      <c r="K856" s="1" t="str">
        <f t="shared" si="40"/>
        <v>2010</v>
      </c>
      <c r="L856" s="1">
        <f t="shared" si="41"/>
        <v>22</v>
      </c>
      <c r="M856" s="1" t="s">
        <v>79</v>
      </c>
      <c r="O856" s="1" t="s">
        <v>102</v>
      </c>
      <c r="P856" s="1"/>
      <c r="Q856" s="1"/>
      <c r="R856" s="1"/>
      <c r="S856" s="1" t="s">
        <v>7754</v>
      </c>
      <c r="T856" s="1">
        <v>2</v>
      </c>
      <c r="U856" s="1"/>
    </row>
    <row r="857" spans="1:21">
      <c r="A857" s="1" t="s">
        <v>55</v>
      </c>
      <c r="B857" s="1" t="s">
        <v>2760</v>
      </c>
      <c r="C857" s="1" t="s">
        <v>273</v>
      </c>
      <c r="D857" s="1">
        <f t="shared" si="39"/>
        <v>7.5</v>
      </c>
      <c r="E857" s="1" t="s">
        <v>10034</v>
      </c>
      <c r="F857" s="1" t="s">
        <v>10033</v>
      </c>
      <c r="G857" s="6" t="s">
        <v>12527</v>
      </c>
      <c r="H857" s="1" t="s">
        <v>149</v>
      </c>
      <c r="I857" s="1" t="s">
        <v>6287</v>
      </c>
      <c r="J857" s="1" t="s">
        <v>9751</v>
      </c>
      <c r="K857" s="1" t="str">
        <f t="shared" si="40"/>
        <v>2010</v>
      </c>
      <c r="L857" s="1">
        <f t="shared" si="41"/>
        <v>36</v>
      </c>
      <c r="M857" s="1" t="s">
        <v>79</v>
      </c>
      <c r="O857" s="1" t="s">
        <v>61</v>
      </c>
      <c r="P857" s="1"/>
      <c r="Q857" s="1"/>
      <c r="R857" s="1"/>
      <c r="S857" s="1" t="s">
        <v>405</v>
      </c>
      <c r="T857" s="1">
        <v>1</v>
      </c>
      <c r="U857" s="1"/>
    </row>
    <row r="858" spans="1:21">
      <c r="A858" s="1" t="s">
        <v>115</v>
      </c>
      <c r="B858" s="1" t="s">
        <v>141</v>
      </c>
      <c r="C858" s="1" t="s">
        <v>136</v>
      </c>
      <c r="D858" s="1">
        <f t="shared" si="39"/>
        <v>0.1</v>
      </c>
      <c r="E858" s="1" t="s">
        <v>10048</v>
      </c>
      <c r="F858" s="1" t="s">
        <v>10049</v>
      </c>
      <c r="G858" s="6" t="s">
        <v>12527</v>
      </c>
      <c r="H858" s="1" t="s">
        <v>367</v>
      </c>
      <c r="I858" s="1" t="s">
        <v>9733</v>
      </c>
      <c r="J858" s="1" t="s">
        <v>10050</v>
      </c>
      <c r="K858" s="1" t="str">
        <f t="shared" si="40"/>
        <v>2010</v>
      </c>
      <c r="L858" s="1">
        <f t="shared" si="41"/>
        <v>24</v>
      </c>
      <c r="M858" s="1" t="s">
        <v>60</v>
      </c>
      <c r="O858" s="1" t="s">
        <v>102</v>
      </c>
      <c r="P858" s="1"/>
      <c r="Q858" s="1"/>
      <c r="R858" s="1"/>
      <c r="S858" s="1" t="s">
        <v>114</v>
      </c>
      <c r="T858" s="1">
        <v>2</v>
      </c>
      <c r="U858" s="1"/>
    </row>
    <row r="859" spans="1:21">
      <c r="A859" s="1" t="s">
        <v>50</v>
      </c>
      <c r="B859" s="1" t="s">
        <v>141</v>
      </c>
      <c r="C859" s="1" t="s">
        <v>136</v>
      </c>
      <c r="D859" s="1">
        <f t="shared" si="39"/>
        <v>0.1</v>
      </c>
      <c r="E859" s="1" t="s">
        <v>10111</v>
      </c>
      <c r="F859" s="1" t="s">
        <v>10112</v>
      </c>
      <c r="G859" s="6" t="s">
        <v>12527</v>
      </c>
      <c r="H859" s="1" t="s">
        <v>108</v>
      </c>
      <c r="I859" s="1" t="s">
        <v>10100</v>
      </c>
      <c r="J859" s="1" t="s">
        <v>10050</v>
      </c>
      <c r="K859" s="1" t="str">
        <f t="shared" si="40"/>
        <v>2010</v>
      </c>
      <c r="L859" s="1">
        <f t="shared" si="41"/>
        <v>6</v>
      </c>
      <c r="M859" s="1" t="s">
        <v>60</v>
      </c>
      <c r="O859" s="1" t="s">
        <v>102</v>
      </c>
      <c r="P859" s="1"/>
      <c r="Q859" s="1"/>
      <c r="R859" s="1"/>
      <c r="S859" s="1" t="s">
        <v>65</v>
      </c>
      <c r="T859" s="1">
        <v>2</v>
      </c>
      <c r="U859" s="1"/>
    </row>
    <row r="860" spans="1:21">
      <c r="A860" s="1" t="s">
        <v>53</v>
      </c>
      <c r="B860" s="1" t="s">
        <v>2810</v>
      </c>
      <c r="C860" s="1" t="s">
        <v>136</v>
      </c>
      <c r="D860" s="1">
        <f t="shared" si="39"/>
        <v>0.2</v>
      </c>
      <c r="E860" s="1" t="s">
        <v>10116</v>
      </c>
      <c r="F860" s="1" t="s">
        <v>10117</v>
      </c>
      <c r="G860" s="6" t="s">
        <v>12527</v>
      </c>
      <c r="H860" s="1" t="s">
        <v>263</v>
      </c>
      <c r="I860" s="1" t="s">
        <v>10100</v>
      </c>
      <c r="J860" s="1" t="s">
        <v>10118</v>
      </c>
      <c r="K860" s="1" t="str">
        <f t="shared" si="40"/>
        <v>2010</v>
      </c>
      <c r="L860" s="1">
        <f t="shared" si="41"/>
        <v>16</v>
      </c>
      <c r="M860" s="1" t="s">
        <v>60</v>
      </c>
      <c r="O860" s="1" t="s">
        <v>102</v>
      </c>
      <c r="P860" s="1"/>
      <c r="Q860" s="1"/>
      <c r="R860" s="1"/>
      <c r="S860" s="1" t="s">
        <v>65</v>
      </c>
      <c r="T860" s="1">
        <v>1</v>
      </c>
      <c r="U860" s="1"/>
    </row>
    <row r="861" spans="1:21">
      <c r="A861" s="1" t="s">
        <v>53</v>
      </c>
      <c r="B861" s="1" t="s">
        <v>176</v>
      </c>
      <c r="C861" s="1" t="s">
        <v>136</v>
      </c>
      <c r="D861" s="1">
        <f t="shared" si="39"/>
        <v>0.3</v>
      </c>
      <c r="E861" s="1" t="s">
        <v>10139</v>
      </c>
      <c r="F861" s="1" t="s">
        <v>10140</v>
      </c>
      <c r="G861" s="6" t="s">
        <v>12527</v>
      </c>
      <c r="H861" s="1" t="s">
        <v>126</v>
      </c>
      <c r="I861" s="1" t="s">
        <v>10132</v>
      </c>
      <c r="J861" s="1" t="s">
        <v>10141</v>
      </c>
      <c r="K861" s="1" t="str">
        <f t="shared" si="40"/>
        <v>2010</v>
      </c>
      <c r="L861" s="1">
        <f t="shared" si="41"/>
        <v>12</v>
      </c>
      <c r="M861" s="1" t="s">
        <v>60</v>
      </c>
      <c r="O861" s="1" t="s">
        <v>102</v>
      </c>
      <c r="P861" s="1"/>
      <c r="Q861" s="1"/>
      <c r="R861" s="1"/>
      <c r="S861" s="1" t="s">
        <v>65</v>
      </c>
      <c r="T861" s="1">
        <v>2</v>
      </c>
      <c r="U861" s="1"/>
    </row>
    <row r="862" spans="1:21">
      <c r="A862" s="1" t="s">
        <v>53</v>
      </c>
      <c r="B862" s="1" t="s">
        <v>2810</v>
      </c>
      <c r="C862" s="1" t="s">
        <v>136</v>
      </c>
      <c r="D862" s="1">
        <f t="shared" si="39"/>
        <v>0.2</v>
      </c>
      <c r="E862" s="1" t="s">
        <v>10153</v>
      </c>
      <c r="F862" s="1" t="s">
        <v>10154</v>
      </c>
      <c r="G862" s="6" t="s">
        <v>12527</v>
      </c>
      <c r="H862" s="1" t="s">
        <v>158</v>
      </c>
      <c r="I862" s="1" t="s">
        <v>10156</v>
      </c>
      <c r="J862" s="1" t="s">
        <v>10157</v>
      </c>
      <c r="K862" s="1" t="str">
        <f t="shared" si="40"/>
        <v>2010</v>
      </c>
      <c r="L862" s="1">
        <f t="shared" si="41"/>
        <v>9</v>
      </c>
      <c r="M862" s="1" t="s">
        <v>79</v>
      </c>
      <c r="O862" s="1" t="s">
        <v>102</v>
      </c>
      <c r="P862" s="1"/>
      <c r="Q862" s="1"/>
      <c r="R862" s="1"/>
      <c r="S862" s="1" t="s">
        <v>65</v>
      </c>
      <c r="T862" s="1">
        <v>1</v>
      </c>
      <c r="U862" s="1"/>
    </row>
    <row r="863" spans="1:21">
      <c r="A863" s="1" t="s">
        <v>55</v>
      </c>
      <c r="B863" s="1" t="s">
        <v>4027</v>
      </c>
      <c r="C863" s="1" t="s">
        <v>136</v>
      </c>
      <c r="D863" s="1">
        <f t="shared" si="39"/>
        <v>0.55000000000000004</v>
      </c>
      <c r="E863" s="1" t="s">
        <v>10164</v>
      </c>
      <c r="F863" s="1" t="s">
        <v>10165</v>
      </c>
      <c r="G863" s="6" t="s">
        <v>12527</v>
      </c>
      <c r="H863" s="1" t="s">
        <v>1101</v>
      </c>
      <c r="I863" s="1" t="s">
        <v>10161</v>
      </c>
      <c r="J863" s="1" t="s">
        <v>10166</v>
      </c>
      <c r="K863" s="1" t="str">
        <f t="shared" si="40"/>
        <v>2010</v>
      </c>
      <c r="L863" s="1">
        <f t="shared" si="41"/>
        <v>69</v>
      </c>
      <c r="M863" s="1" t="s">
        <v>60</v>
      </c>
      <c r="O863" s="1" t="s">
        <v>102</v>
      </c>
      <c r="P863" s="1"/>
      <c r="Q863" s="1"/>
      <c r="R863" s="1"/>
      <c r="S863" s="1"/>
      <c r="T863" s="1">
        <v>2</v>
      </c>
      <c r="U863" s="1"/>
    </row>
    <row r="864" spans="1:21">
      <c r="A864" s="1" t="s">
        <v>49</v>
      </c>
      <c r="B864" s="1" t="s">
        <v>986</v>
      </c>
      <c r="C864" s="1" t="s">
        <v>219</v>
      </c>
      <c r="D864" s="1">
        <f t="shared" si="39"/>
        <v>0.18</v>
      </c>
      <c r="E864" s="1" t="s">
        <v>10507</v>
      </c>
      <c r="F864" s="1" t="s">
        <v>10506</v>
      </c>
      <c r="G864" s="6" t="s">
        <v>12525</v>
      </c>
      <c r="H864" s="1" t="s">
        <v>136</v>
      </c>
      <c r="I864" s="1" t="s">
        <v>156</v>
      </c>
      <c r="J864" s="1" t="s">
        <v>998</v>
      </c>
      <c r="K864" s="1" t="str">
        <f t="shared" si="40"/>
        <v>2010</v>
      </c>
      <c r="L864" s="1">
        <f t="shared" si="41"/>
        <v>40</v>
      </c>
      <c r="M864" s="1" t="s">
        <v>60</v>
      </c>
      <c r="O864" s="1" t="s">
        <v>102</v>
      </c>
      <c r="P864" s="1" t="s">
        <v>127</v>
      </c>
      <c r="Q864" s="1" t="s">
        <v>351</v>
      </c>
      <c r="R864" s="1" t="s">
        <v>628</v>
      </c>
      <c r="S864" s="1" t="s">
        <v>114</v>
      </c>
      <c r="T864" s="1">
        <v>2</v>
      </c>
      <c r="U864" s="1"/>
    </row>
    <row r="865" spans="1:21">
      <c r="A865" s="1" t="s">
        <v>53</v>
      </c>
      <c r="B865" s="1" t="s">
        <v>50</v>
      </c>
      <c r="C865" s="1" t="s">
        <v>273</v>
      </c>
      <c r="D865" s="1">
        <f t="shared" si="39"/>
        <v>1</v>
      </c>
      <c r="E865" s="1" t="s">
        <v>10047</v>
      </c>
      <c r="F865" s="1" t="s">
        <v>10621</v>
      </c>
      <c r="G865" s="6" t="s">
        <v>12525</v>
      </c>
      <c r="H865" s="1" t="s">
        <v>63</v>
      </c>
      <c r="I865" s="1" t="s">
        <v>261</v>
      </c>
      <c r="J865" s="1" t="s">
        <v>7868</v>
      </c>
      <c r="K865" s="1" t="str">
        <f t="shared" si="40"/>
        <v>2010</v>
      </c>
      <c r="L865" s="1">
        <f t="shared" si="41"/>
        <v>20</v>
      </c>
      <c r="M865" s="1" t="s">
        <v>79</v>
      </c>
      <c r="O865" s="1" t="s">
        <v>102</v>
      </c>
      <c r="P865" s="1" t="s">
        <v>80</v>
      </c>
      <c r="Q865" s="1" t="s">
        <v>196</v>
      </c>
      <c r="R865" s="1" t="s">
        <v>10622</v>
      </c>
      <c r="S865" s="1" t="s">
        <v>10623</v>
      </c>
      <c r="T865" s="1">
        <v>2</v>
      </c>
      <c r="U865" s="1" t="s">
        <v>55</v>
      </c>
    </row>
    <row r="866" spans="1:21">
      <c r="A866" s="1" t="s">
        <v>49</v>
      </c>
      <c r="B866" s="1" t="s">
        <v>986</v>
      </c>
      <c r="C866" s="1" t="s">
        <v>273</v>
      </c>
      <c r="D866" s="1">
        <f t="shared" si="39"/>
        <v>0.3</v>
      </c>
      <c r="E866" s="1" t="s">
        <v>11529</v>
      </c>
      <c r="F866" s="1" t="s">
        <v>11528</v>
      </c>
      <c r="G866" s="6" t="s">
        <v>12525</v>
      </c>
      <c r="H866" s="1" t="s">
        <v>584</v>
      </c>
      <c r="I866" s="1" t="s">
        <v>3721</v>
      </c>
      <c r="J866" s="1" t="s">
        <v>11530</v>
      </c>
      <c r="K866" s="1" t="str">
        <f t="shared" si="40"/>
        <v>2010</v>
      </c>
      <c r="L866" s="1">
        <f t="shared" si="41"/>
        <v>27</v>
      </c>
      <c r="M866" s="1" t="s">
        <v>79</v>
      </c>
      <c r="O866" s="1" t="s">
        <v>61</v>
      </c>
      <c r="P866" s="1" t="s">
        <v>646</v>
      </c>
      <c r="Q866" s="1" t="s">
        <v>219</v>
      </c>
      <c r="R866" s="1" t="s">
        <v>11519</v>
      </c>
      <c r="S866" s="1"/>
      <c r="T866" s="1">
        <v>1</v>
      </c>
      <c r="U866" s="1" t="s">
        <v>116</v>
      </c>
    </row>
    <row r="867" spans="1:21">
      <c r="A867" s="1" t="s">
        <v>50</v>
      </c>
      <c r="B867" s="1"/>
      <c r="C867" s="1"/>
      <c r="D867" s="1">
        <f t="shared" si="39"/>
        <v>0</v>
      </c>
      <c r="E867" s="1" t="s">
        <v>11558</v>
      </c>
      <c r="F867" s="1" t="s">
        <v>11557</v>
      </c>
      <c r="G867" s="6" t="s">
        <v>12527</v>
      </c>
      <c r="H867" s="1" t="s">
        <v>247</v>
      </c>
      <c r="I867" s="1" t="s">
        <v>11559</v>
      </c>
      <c r="J867" s="1" t="s">
        <v>2212</v>
      </c>
      <c r="K867" s="1" t="str">
        <f t="shared" si="40"/>
        <v>2010</v>
      </c>
      <c r="L867" s="1">
        <f t="shared" si="41"/>
        <v>10</v>
      </c>
      <c r="M867" s="1" t="s">
        <v>79</v>
      </c>
      <c r="O867" s="1" t="s">
        <v>61</v>
      </c>
      <c r="P867" s="1"/>
      <c r="Q867" s="1"/>
      <c r="R867" s="1"/>
      <c r="S867" s="1" t="s">
        <v>65</v>
      </c>
      <c r="T867" s="1">
        <v>1</v>
      </c>
      <c r="U867" s="1"/>
    </row>
    <row r="868" spans="1:21">
      <c r="A868" s="1" t="s">
        <v>50</v>
      </c>
      <c r="B868" s="1"/>
      <c r="C868" s="1"/>
      <c r="D868" s="1">
        <f t="shared" si="39"/>
        <v>0</v>
      </c>
      <c r="E868" s="1" t="s">
        <v>938</v>
      </c>
      <c r="F868" s="1" t="s">
        <v>937</v>
      </c>
      <c r="G868" s="6" t="s">
        <v>12527</v>
      </c>
      <c r="H868" s="1" t="s">
        <v>128</v>
      </c>
      <c r="I868" s="1" t="s">
        <v>274</v>
      </c>
      <c r="J868" s="1" t="s">
        <v>941</v>
      </c>
      <c r="K868" s="1" t="str">
        <f t="shared" si="40"/>
        <v>2011</v>
      </c>
      <c r="L868" s="1">
        <f t="shared" si="41"/>
        <v>36</v>
      </c>
      <c r="M868" s="1" t="s">
        <v>60</v>
      </c>
      <c r="N868" t="s">
        <v>50</v>
      </c>
      <c r="O868" s="1" t="s">
        <v>61</v>
      </c>
      <c r="P868" s="1" t="s">
        <v>449</v>
      </c>
      <c r="Q868" s="1" t="s">
        <v>81</v>
      </c>
      <c r="R868" s="1" t="s">
        <v>939</v>
      </c>
      <c r="S868" s="1" t="s">
        <v>940</v>
      </c>
      <c r="T868" s="1">
        <v>1</v>
      </c>
      <c r="U868" s="1"/>
    </row>
    <row r="869" spans="1:21">
      <c r="A869" s="1" t="s">
        <v>55</v>
      </c>
      <c r="B869" s="1"/>
      <c r="C869" s="1"/>
      <c r="D869" s="1">
        <f t="shared" si="39"/>
        <v>0</v>
      </c>
      <c r="E869" s="1" t="s">
        <v>4176</v>
      </c>
      <c r="F869" s="1" t="s">
        <v>4175</v>
      </c>
      <c r="G869" s="6" t="s">
        <v>12527</v>
      </c>
      <c r="H869" s="1" t="s">
        <v>555</v>
      </c>
      <c r="I869" s="1" t="s">
        <v>4177</v>
      </c>
      <c r="J869" s="1" t="s">
        <v>4178</v>
      </c>
      <c r="K869" s="1" t="str">
        <f t="shared" si="40"/>
        <v>2011</v>
      </c>
      <c r="L869" s="1">
        <f t="shared" si="41"/>
        <v>33</v>
      </c>
      <c r="M869" s="1" t="s">
        <v>79</v>
      </c>
      <c r="N869" t="s">
        <v>50</v>
      </c>
      <c r="O869" s="1" t="s">
        <v>61</v>
      </c>
      <c r="P869" s="1"/>
      <c r="Q869" s="1"/>
      <c r="R869" s="1"/>
      <c r="S869" s="1"/>
      <c r="T869" s="1">
        <v>2</v>
      </c>
      <c r="U869" s="1"/>
    </row>
    <row r="870" spans="1:21">
      <c r="A870" s="1" t="s">
        <v>54</v>
      </c>
      <c r="B870" s="1"/>
      <c r="C870" s="1"/>
      <c r="D870" s="1">
        <f t="shared" si="39"/>
        <v>0</v>
      </c>
      <c r="E870" s="1" t="s">
        <v>4776</v>
      </c>
      <c r="F870" s="1" t="s">
        <v>4775</v>
      </c>
      <c r="G870" s="6" t="s">
        <v>12527</v>
      </c>
      <c r="H870" s="1" t="s">
        <v>530</v>
      </c>
      <c r="I870" s="1" t="s">
        <v>496</v>
      </c>
      <c r="J870" s="1" t="s">
        <v>1994</v>
      </c>
      <c r="K870" s="1" t="str">
        <f t="shared" si="40"/>
        <v>2011</v>
      </c>
      <c r="L870" s="1">
        <f t="shared" si="41"/>
        <v>27</v>
      </c>
      <c r="M870" s="1" t="s">
        <v>79</v>
      </c>
      <c r="N870" t="s">
        <v>50</v>
      </c>
      <c r="O870" s="1" t="s">
        <v>61</v>
      </c>
      <c r="P870" s="1"/>
      <c r="Q870" s="1"/>
      <c r="R870" s="1"/>
      <c r="S870" s="1" t="s">
        <v>4777</v>
      </c>
      <c r="T870" s="1">
        <v>2</v>
      </c>
      <c r="U870" s="1"/>
    </row>
    <row r="871" spans="1:21">
      <c r="A871" s="1" t="s">
        <v>54</v>
      </c>
      <c r="B871" s="1" t="s">
        <v>5130</v>
      </c>
      <c r="C871" s="1" t="s">
        <v>273</v>
      </c>
      <c r="D871" s="1">
        <f t="shared" si="39"/>
        <v>15.6</v>
      </c>
      <c r="E871" s="1" t="s">
        <v>5129</v>
      </c>
      <c r="F871" s="1" t="s">
        <v>5128</v>
      </c>
      <c r="G871" s="6" t="s">
        <v>12527</v>
      </c>
      <c r="H871" s="1" t="s">
        <v>282</v>
      </c>
      <c r="I871" s="1" t="s">
        <v>5125</v>
      </c>
      <c r="J871" s="1" t="s">
        <v>941</v>
      </c>
      <c r="K871" s="1" t="str">
        <f t="shared" si="40"/>
        <v>2011</v>
      </c>
      <c r="L871" s="1">
        <f t="shared" si="41"/>
        <v>38</v>
      </c>
      <c r="M871" s="1" t="s">
        <v>60</v>
      </c>
      <c r="N871" t="s">
        <v>50</v>
      </c>
      <c r="O871" s="1" t="s">
        <v>61</v>
      </c>
      <c r="P871" s="1"/>
      <c r="Q871" s="1"/>
      <c r="R871" s="1"/>
      <c r="S871" s="1" t="s">
        <v>5131</v>
      </c>
      <c r="T871" s="1">
        <v>1</v>
      </c>
      <c r="U871" s="1"/>
    </row>
    <row r="872" spans="1:21">
      <c r="A872" s="1" t="s">
        <v>53</v>
      </c>
      <c r="B872" s="1" t="s">
        <v>53</v>
      </c>
      <c r="C872" s="1"/>
      <c r="D872" s="1">
        <f t="shared" si="39"/>
        <v>0</v>
      </c>
      <c r="E872" s="1" t="s">
        <v>5174</v>
      </c>
      <c r="F872" s="1" t="s">
        <v>5172</v>
      </c>
      <c r="G872" s="6" t="s">
        <v>12525</v>
      </c>
      <c r="H872" s="1" t="s">
        <v>809</v>
      </c>
      <c r="I872" s="1" t="s">
        <v>5175</v>
      </c>
      <c r="J872" s="1" t="s">
        <v>5176</v>
      </c>
      <c r="K872" s="1" t="str">
        <f t="shared" si="40"/>
        <v>2011</v>
      </c>
      <c r="L872" s="1">
        <f t="shared" si="41"/>
        <v>29</v>
      </c>
      <c r="M872" s="1" t="s">
        <v>79</v>
      </c>
      <c r="N872" t="s">
        <v>50</v>
      </c>
      <c r="O872" s="1" t="s">
        <v>102</v>
      </c>
      <c r="P872" s="1"/>
      <c r="Q872" s="1"/>
      <c r="R872" s="1"/>
      <c r="S872" s="1" t="s">
        <v>114</v>
      </c>
      <c r="T872" s="1">
        <v>1</v>
      </c>
      <c r="U872" s="1"/>
    </row>
    <row r="873" spans="1:21">
      <c r="A873" s="1" t="s">
        <v>55</v>
      </c>
      <c r="B873" s="1" t="s">
        <v>99</v>
      </c>
      <c r="C873" s="1" t="s">
        <v>500</v>
      </c>
      <c r="D873" s="1">
        <f t="shared" si="39"/>
        <v>4.8</v>
      </c>
      <c r="E873" s="1" t="s">
        <v>5190</v>
      </c>
      <c r="F873" s="1" t="s">
        <v>5189</v>
      </c>
      <c r="G873" s="6" t="s">
        <v>12527</v>
      </c>
      <c r="H873" s="1" t="s">
        <v>299</v>
      </c>
      <c r="I873" s="1" t="s">
        <v>3552</v>
      </c>
      <c r="J873" s="1" t="s">
        <v>5192</v>
      </c>
      <c r="K873" s="1" t="str">
        <f t="shared" si="40"/>
        <v>2011</v>
      </c>
      <c r="L873" s="1">
        <f t="shared" si="41"/>
        <v>39</v>
      </c>
      <c r="M873" s="1" t="s">
        <v>79</v>
      </c>
      <c r="N873" t="s">
        <v>50</v>
      </c>
      <c r="O873" s="1" t="s">
        <v>102</v>
      </c>
      <c r="P873" s="1"/>
      <c r="Q873" s="1"/>
      <c r="R873" s="1"/>
      <c r="S873" s="1" t="s">
        <v>5191</v>
      </c>
      <c r="T873" s="1">
        <v>1</v>
      </c>
      <c r="U873" s="1"/>
    </row>
    <row r="874" spans="1:21">
      <c r="A874" s="1" t="s">
        <v>53</v>
      </c>
      <c r="B874" s="1"/>
      <c r="C874" s="1"/>
      <c r="D874" s="1">
        <f t="shared" si="39"/>
        <v>0</v>
      </c>
      <c r="E874" s="1" t="s">
        <v>6006</v>
      </c>
      <c r="F874" s="1" t="s">
        <v>6005</v>
      </c>
      <c r="G874" s="6" t="s">
        <v>12527</v>
      </c>
      <c r="H874" s="1" t="s">
        <v>118</v>
      </c>
      <c r="I874" s="1" t="s">
        <v>6004</v>
      </c>
      <c r="J874" s="1" t="s">
        <v>941</v>
      </c>
      <c r="K874" s="1" t="str">
        <f t="shared" si="40"/>
        <v>2011</v>
      </c>
      <c r="L874" s="1">
        <f t="shared" si="41"/>
        <v>19</v>
      </c>
      <c r="M874" s="1" t="s">
        <v>79</v>
      </c>
      <c r="N874" t="s">
        <v>50</v>
      </c>
      <c r="O874" s="1" t="s">
        <v>61</v>
      </c>
      <c r="P874" s="1"/>
      <c r="Q874" s="1"/>
      <c r="R874" s="1" t="s">
        <v>805</v>
      </c>
      <c r="S874" s="1" t="s">
        <v>65</v>
      </c>
      <c r="T874" s="1">
        <v>1</v>
      </c>
      <c r="U874" s="1"/>
    </row>
    <row r="875" spans="1:21">
      <c r="A875" s="1" t="s">
        <v>54</v>
      </c>
      <c r="B875" s="1"/>
      <c r="C875" s="1"/>
      <c r="D875" s="1">
        <f t="shared" si="39"/>
        <v>0</v>
      </c>
      <c r="E875" s="1" t="s">
        <v>6765</v>
      </c>
      <c r="F875" s="1" t="s">
        <v>6764</v>
      </c>
      <c r="G875" s="6" t="s">
        <v>12527</v>
      </c>
      <c r="H875" s="1" t="s">
        <v>678</v>
      </c>
      <c r="I875" s="1" t="s">
        <v>6747</v>
      </c>
      <c r="J875" s="1" t="s">
        <v>1994</v>
      </c>
      <c r="K875" s="1" t="str">
        <f t="shared" si="40"/>
        <v>2011</v>
      </c>
      <c r="L875" s="1">
        <f t="shared" si="41"/>
        <v>25</v>
      </c>
      <c r="M875" s="1" t="s">
        <v>79</v>
      </c>
      <c r="N875" t="s">
        <v>50</v>
      </c>
      <c r="O875" s="1" t="s">
        <v>61</v>
      </c>
      <c r="P875" s="1"/>
      <c r="Q875" s="1"/>
      <c r="R875" s="1"/>
      <c r="S875" s="1" t="s">
        <v>2015</v>
      </c>
      <c r="T875" s="1">
        <v>1</v>
      </c>
      <c r="U875" s="1"/>
    </row>
    <row r="876" spans="1:21">
      <c r="A876" s="1" t="s">
        <v>54</v>
      </c>
      <c r="B876" s="1" t="s">
        <v>55</v>
      </c>
      <c r="C876" s="1" t="s">
        <v>273</v>
      </c>
      <c r="D876" s="1">
        <f t="shared" si="39"/>
        <v>4</v>
      </c>
      <c r="E876" s="1" t="s">
        <v>7883</v>
      </c>
      <c r="F876" s="1" t="s">
        <v>7882</v>
      </c>
      <c r="G876" s="6" t="s">
        <v>12527</v>
      </c>
      <c r="H876" s="1" t="s">
        <v>63</v>
      </c>
      <c r="I876" s="1" t="s">
        <v>7875</v>
      </c>
      <c r="J876" s="1" t="s">
        <v>3141</v>
      </c>
      <c r="K876" s="1" t="str">
        <f t="shared" si="40"/>
        <v>2011</v>
      </c>
      <c r="L876" s="1">
        <f t="shared" si="41"/>
        <v>29</v>
      </c>
      <c r="M876" s="1" t="s">
        <v>79</v>
      </c>
      <c r="N876" t="s">
        <v>50</v>
      </c>
      <c r="O876" s="1" t="s">
        <v>61</v>
      </c>
      <c r="P876" s="1"/>
      <c r="Q876" s="1"/>
      <c r="R876" s="1"/>
      <c r="S876" s="1" t="s">
        <v>417</v>
      </c>
      <c r="T876" s="1">
        <v>2</v>
      </c>
      <c r="U876" s="1"/>
    </row>
    <row r="877" spans="1:21">
      <c r="A877" s="1" t="s">
        <v>55</v>
      </c>
      <c r="B877" s="1" t="s">
        <v>53</v>
      </c>
      <c r="C877" s="1" t="s">
        <v>273</v>
      </c>
      <c r="D877" s="1">
        <f t="shared" si="39"/>
        <v>2</v>
      </c>
      <c r="E877" s="1" t="s">
        <v>2083</v>
      </c>
      <c r="F877" s="1" t="s">
        <v>8519</v>
      </c>
      <c r="G877" s="6" t="s">
        <v>12527</v>
      </c>
      <c r="H877" s="1" t="s">
        <v>584</v>
      </c>
      <c r="I877" s="1" t="s">
        <v>8512</v>
      </c>
      <c r="J877" s="1" t="s">
        <v>8520</v>
      </c>
      <c r="K877" s="1" t="str">
        <f t="shared" si="40"/>
        <v>2011</v>
      </c>
      <c r="L877" s="1">
        <f t="shared" si="41"/>
        <v>34</v>
      </c>
      <c r="M877" s="1" t="s">
        <v>60</v>
      </c>
      <c r="N877" t="s">
        <v>50</v>
      </c>
      <c r="O877" s="1" t="s">
        <v>61</v>
      </c>
      <c r="P877" s="1"/>
      <c r="Q877" s="1"/>
      <c r="R877" s="1"/>
      <c r="S877" s="1" t="s">
        <v>405</v>
      </c>
      <c r="T877" s="1">
        <v>2</v>
      </c>
      <c r="U877" s="1"/>
    </row>
    <row r="878" spans="1:21">
      <c r="A878" s="1" t="s">
        <v>49</v>
      </c>
      <c r="B878" s="1" t="s">
        <v>3072</v>
      </c>
      <c r="C878" s="1" t="s">
        <v>219</v>
      </c>
      <c r="D878" s="1">
        <f t="shared" si="39"/>
        <v>0.48</v>
      </c>
      <c r="E878" s="1" t="s">
        <v>9112</v>
      </c>
      <c r="F878" s="1" t="s">
        <v>9111</v>
      </c>
      <c r="G878" s="6" t="s">
        <v>12527</v>
      </c>
      <c r="H878" s="1" t="s">
        <v>101</v>
      </c>
      <c r="I878" s="1" t="s">
        <v>9113</v>
      </c>
      <c r="J878" s="1" t="s">
        <v>9114</v>
      </c>
      <c r="K878" s="1" t="str">
        <f t="shared" si="40"/>
        <v>2011</v>
      </c>
      <c r="L878" s="1">
        <f t="shared" si="41"/>
        <v>37</v>
      </c>
      <c r="M878" s="1" t="s">
        <v>60</v>
      </c>
      <c r="N878" t="s">
        <v>50</v>
      </c>
      <c r="O878" s="1" t="s">
        <v>61</v>
      </c>
      <c r="P878" s="1"/>
      <c r="Q878" s="1"/>
      <c r="R878" s="1"/>
      <c r="S878" s="1" t="s">
        <v>405</v>
      </c>
      <c r="T878" s="1">
        <v>2</v>
      </c>
      <c r="U878" s="1"/>
    </row>
    <row r="879" spans="1:21">
      <c r="A879" s="1" t="s">
        <v>55</v>
      </c>
      <c r="B879" s="1" t="s">
        <v>176</v>
      </c>
      <c r="C879" s="1" t="s">
        <v>500</v>
      </c>
      <c r="D879" s="1">
        <f t="shared" si="39"/>
        <v>0.48</v>
      </c>
      <c r="E879" s="1" t="s">
        <v>9162</v>
      </c>
      <c r="F879" s="1" t="s">
        <v>9161</v>
      </c>
      <c r="G879" s="6" t="s">
        <v>12527</v>
      </c>
      <c r="H879" s="1" t="s">
        <v>197</v>
      </c>
      <c r="I879" s="1" t="s">
        <v>9108</v>
      </c>
      <c r="J879" s="1" t="s">
        <v>9163</v>
      </c>
      <c r="K879" s="1" t="str">
        <f t="shared" si="40"/>
        <v>2011</v>
      </c>
      <c r="L879" s="1">
        <f t="shared" si="41"/>
        <v>16</v>
      </c>
      <c r="M879" s="1" t="s">
        <v>79</v>
      </c>
      <c r="N879" t="s">
        <v>50</v>
      </c>
      <c r="O879" s="1" t="s">
        <v>61</v>
      </c>
      <c r="P879" s="1"/>
      <c r="Q879" s="1"/>
      <c r="R879" s="1"/>
      <c r="S879" s="1" t="s">
        <v>65</v>
      </c>
      <c r="T879" s="1">
        <v>2</v>
      </c>
      <c r="U879" s="1"/>
    </row>
    <row r="880" spans="1:21">
      <c r="A880" s="1" t="s">
        <v>49</v>
      </c>
      <c r="B880" s="1" t="s">
        <v>3072</v>
      </c>
      <c r="C880" s="1" t="s">
        <v>273</v>
      </c>
      <c r="D880" s="1">
        <f t="shared" si="39"/>
        <v>0.8</v>
      </c>
      <c r="E880" s="1" t="s">
        <v>9466</v>
      </c>
      <c r="F880" s="1" t="s">
        <v>9467</v>
      </c>
      <c r="G880" s="6" t="s">
        <v>12527</v>
      </c>
      <c r="H880" s="1"/>
      <c r="I880" s="1" t="s">
        <v>9468</v>
      </c>
      <c r="J880" s="1" t="s">
        <v>9469</v>
      </c>
      <c r="K880" s="1" t="str">
        <f t="shared" si="40"/>
        <v>2011</v>
      </c>
      <c r="L880" s="1">
        <f t="shared" si="41"/>
        <v>-1</v>
      </c>
      <c r="M880" s="1" t="s">
        <v>60</v>
      </c>
      <c r="N880" t="s">
        <v>50</v>
      </c>
      <c r="O880" s="1" t="s">
        <v>61</v>
      </c>
      <c r="P880" s="1"/>
      <c r="Q880" s="1"/>
      <c r="R880" s="1"/>
      <c r="S880" s="1" t="s">
        <v>6633</v>
      </c>
      <c r="T880" s="1">
        <v>1</v>
      </c>
      <c r="U880" s="1"/>
    </row>
    <row r="881" spans="1:21">
      <c r="A881" s="1" t="s">
        <v>55</v>
      </c>
      <c r="B881" s="1" t="s">
        <v>176</v>
      </c>
      <c r="C881" s="1" t="s">
        <v>136</v>
      </c>
      <c r="D881" s="1">
        <f t="shared" si="39"/>
        <v>0.3</v>
      </c>
      <c r="E881" s="1" t="s">
        <v>9737</v>
      </c>
      <c r="F881" s="1" t="s">
        <v>9738</v>
      </c>
      <c r="G881" s="6" t="s">
        <v>12527</v>
      </c>
      <c r="H881" s="1" t="s">
        <v>375</v>
      </c>
      <c r="I881" s="1" t="s">
        <v>9733</v>
      </c>
      <c r="J881" s="1" t="s">
        <v>9739</v>
      </c>
      <c r="K881" s="1" t="str">
        <f t="shared" si="40"/>
        <v>2011</v>
      </c>
      <c r="L881" s="1">
        <f t="shared" si="41"/>
        <v>55</v>
      </c>
      <c r="M881" s="1" t="s">
        <v>60</v>
      </c>
      <c r="N881" t="s">
        <v>50</v>
      </c>
      <c r="O881" s="1" t="s">
        <v>102</v>
      </c>
      <c r="P881" s="1"/>
      <c r="Q881" s="1"/>
      <c r="R881" s="1"/>
      <c r="S881" s="1" t="s">
        <v>226</v>
      </c>
      <c r="T881" s="1">
        <v>1</v>
      </c>
      <c r="U881" s="1"/>
    </row>
    <row r="882" spans="1:21">
      <c r="A882" s="1" t="s">
        <v>54</v>
      </c>
      <c r="B882" s="1" t="s">
        <v>2620</v>
      </c>
      <c r="C882" s="1" t="s">
        <v>958</v>
      </c>
      <c r="D882" s="1">
        <f t="shared" si="39"/>
        <v>2.25</v>
      </c>
      <c r="E882" s="1" t="s">
        <v>10031</v>
      </c>
      <c r="F882" s="1" t="s">
        <v>10030</v>
      </c>
      <c r="G882" s="6" t="s">
        <v>12527</v>
      </c>
      <c r="H882" s="1" t="s">
        <v>160</v>
      </c>
      <c r="I882" s="1" t="s">
        <v>6287</v>
      </c>
      <c r="J882" s="1" t="s">
        <v>1003</v>
      </c>
      <c r="K882" s="1" t="str">
        <f t="shared" si="40"/>
        <v>2011</v>
      </c>
      <c r="L882" s="1">
        <f t="shared" si="41"/>
        <v>56</v>
      </c>
      <c r="M882" s="1" t="s">
        <v>60</v>
      </c>
      <c r="N882" t="s">
        <v>50</v>
      </c>
      <c r="O882" s="1" t="s">
        <v>61</v>
      </c>
      <c r="P882" s="1"/>
      <c r="Q882" s="1"/>
      <c r="R882" s="1"/>
      <c r="S882" s="1"/>
      <c r="T882" s="1">
        <v>2</v>
      </c>
      <c r="U882" s="1"/>
    </row>
    <row r="883" spans="1:21">
      <c r="A883" s="1" t="s">
        <v>54</v>
      </c>
      <c r="B883" s="1" t="s">
        <v>2711</v>
      </c>
      <c r="C883" s="1" t="s">
        <v>273</v>
      </c>
      <c r="D883" s="1">
        <f t="shared" si="39"/>
        <v>1.2</v>
      </c>
      <c r="E883" s="1" t="s">
        <v>122</v>
      </c>
      <c r="F883" s="1" t="s">
        <v>10362</v>
      </c>
      <c r="G883" s="6" t="s">
        <v>12527</v>
      </c>
      <c r="H883" s="1" t="s">
        <v>149</v>
      </c>
      <c r="I883" s="1" t="s">
        <v>9902</v>
      </c>
      <c r="J883" s="1" t="s">
        <v>941</v>
      </c>
      <c r="K883" s="1" t="str">
        <f t="shared" si="40"/>
        <v>2011</v>
      </c>
      <c r="L883" s="1">
        <f t="shared" si="41"/>
        <v>37</v>
      </c>
      <c r="M883" s="1" t="s">
        <v>79</v>
      </c>
      <c r="N883" t="s">
        <v>50</v>
      </c>
      <c r="O883" s="1" t="s">
        <v>61</v>
      </c>
      <c r="P883" s="1"/>
      <c r="Q883" s="1"/>
      <c r="R883" s="1"/>
      <c r="S883" s="1" t="s">
        <v>4368</v>
      </c>
      <c r="T883" s="1">
        <v>1</v>
      </c>
      <c r="U883" s="1"/>
    </row>
    <row r="884" spans="1:21">
      <c r="A884" s="1" t="s">
        <v>53</v>
      </c>
      <c r="B884" s="1" t="s">
        <v>50</v>
      </c>
      <c r="C884" s="1" t="s">
        <v>958</v>
      </c>
      <c r="D884" s="1">
        <f t="shared" si="39"/>
        <v>0.9</v>
      </c>
      <c r="E884" s="1" t="s">
        <v>1845</v>
      </c>
      <c r="F884" s="1" t="s">
        <v>11197</v>
      </c>
      <c r="G884" s="6" t="s">
        <v>12527</v>
      </c>
      <c r="H884" s="1" t="s">
        <v>555</v>
      </c>
      <c r="I884" s="1" t="s">
        <v>9691</v>
      </c>
      <c r="J884" s="1" t="s">
        <v>941</v>
      </c>
      <c r="K884" s="1" t="str">
        <f t="shared" si="40"/>
        <v>2011</v>
      </c>
      <c r="L884" s="1">
        <f t="shared" si="41"/>
        <v>37</v>
      </c>
      <c r="M884" s="1" t="s">
        <v>60</v>
      </c>
      <c r="N884" t="s">
        <v>50</v>
      </c>
      <c r="O884" s="1" t="s">
        <v>61</v>
      </c>
      <c r="P884" s="1"/>
      <c r="Q884" s="1"/>
      <c r="R884" s="1"/>
      <c r="S884" s="1" t="s">
        <v>377</v>
      </c>
      <c r="T884" s="1">
        <v>2</v>
      </c>
      <c r="U884" s="1"/>
    </row>
    <row r="885" spans="1:21">
      <c r="A885" s="1" t="s">
        <v>54</v>
      </c>
      <c r="B885" s="1"/>
      <c r="C885" s="1"/>
      <c r="D885" s="1">
        <f t="shared" si="39"/>
        <v>0</v>
      </c>
      <c r="E885" s="1" t="s">
        <v>3249</v>
      </c>
      <c r="F885" s="1" t="s">
        <v>11908</v>
      </c>
      <c r="G885" s="6" t="s">
        <v>12527</v>
      </c>
      <c r="H885" s="1" t="s">
        <v>118</v>
      </c>
      <c r="I885" s="1" t="s">
        <v>9509</v>
      </c>
      <c r="J885" s="1" t="s">
        <v>941</v>
      </c>
      <c r="K885" s="1" t="str">
        <f t="shared" si="40"/>
        <v>2011</v>
      </c>
      <c r="L885" s="1">
        <f t="shared" si="41"/>
        <v>21</v>
      </c>
      <c r="M885" s="1" t="s">
        <v>60</v>
      </c>
      <c r="N885" t="s">
        <v>50</v>
      </c>
      <c r="O885" s="1" t="s">
        <v>61</v>
      </c>
      <c r="P885" s="1"/>
      <c r="Q885" s="1"/>
      <c r="R885" s="1"/>
      <c r="S885" s="1" t="s">
        <v>92</v>
      </c>
      <c r="T885" s="1">
        <v>2</v>
      </c>
      <c r="U885" s="1"/>
    </row>
    <row r="886" spans="1:21">
      <c r="A886" s="1" t="s">
        <v>54</v>
      </c>
      <c r="B886" s="1" t="s">
        <v>176</v>
      </c>
      <c r="C886" s="1" t="s">
        <v>136</v>
      </c>
      <c r="D886" s="1">
        <f t="shared" si="39"/>
        <v>0.3</v>
      </c>
      <c r="E886" s="1" t="s">
        <v>175</v>
      </c>
      <c r="F886" s="1" t="s">
        <v>173</v>
      </c>
      <c r="G886" s="6" t="s">
        <v>12527</v>
      </c>
      <c r="H886" s="1" t="s">
        <v>177</v>
      </c>
      <c r="I886" s="1" t="s">
        <v>178</v>
      </c>
      <c r="J886" s="1" t="s">
        <v>182</v>
      </c>
      <c r="K886" s="1" t="str">
        <f t="shared" si="40"/>
        <v>2011</v>
      </c>
      <c r="L886" s="1">
        <f t="shared" si="41"/>
        <v>22</v>
      </c>
      <c r="M886" s="1" t="s">
        <v>79</v>
      </c>
      <c r="N886" t="s">
        <v>53</v>
      </c>
      <c r="O886" s="1" t="s">
        <v>61</v>
      </c>
      <c r="P886" s="1" t="s">
        <v>179</v>
      </c>
      <c r="Q886" s="1" t="s">
        <v>180</v>
      </c>
      <c r="R886" s="1" t="s">
        <v>181</v>
      </c>
      <c r="S886" s="1" t="s">
        <v>65</v>
      </c>
      <c r="T886" s="1">
        <v>2</v>
      </c>
      <c r="U886" s="1"/>
    </row>
    <row r="887" spans="1:21">
      <c r="A887" s="1" t="s">
        <v>55</v>
      </c>
      <c r="B887" s="1"/>
      <c r="C887" s="1"/>
      <c r="D887" s="1">
        <f t="shared" si="39"/>
        <v>0</v>
      </c>
      <c r="E887" s="1" t="s">
        <v>852</v>
      </c>
      <c r="F887" s="1" t="s">
        <v>850</v>
      </c>
      <c r="G887" s="6" t="s">
        <v>12527</v>
      </c>
      <c r="H887" s="1" t="s">
        <v>448</v>
      </c>
      <c r="I887" s="1" t="s">
        <v>835</v>
      </c>
      <c r="J887" s="1" t="s">
        <v>855</v>
      </c>
      <c r="K887" s="1" t="str">
        <f t="shared" si="40"/>
        <v>2011</v>
      </c>
      <c r="L887" s="1">
        <f t="shared" si="41"/>
        <v>24</v>
      </c>
      <c r="M887" s="1" t="s">
        <v>60</v>
      </c>
      <c r="N887" t="s">
        <v>53</v>
      </c>
      <c r="O887" s="1" t="s">
        <v>61</v>
      </c>
      <c r="P887" s="1" t="s">
        <v>135</v>
      </c>
      <c r="Q887" s="1" t="s">
        <v>160</v>
      </c>
      <c r="R887" s="1" t="s">
        <v>853</v>
      </c>
      <c r="S887" s="1" t="s">
        <v>854</v>
      </c>
      <c r="T887" s="1">
        <v>1</v>
      </c>
      <c r="U887" s="1" t="s">
        <v>50</v>
      </c>
    </row>
    <row r="888" spans="1:21">
      <c r="A888" s="1" t="s">
        <v>50</v>
      </c>
      <c r="B888" s="1"/>
      <c r="C888" s="1"/>
      <c r="D888" s="1">
        <f t="shared" si="39"/>
        <v>0</v>
      </c>
      <c r="E888" s="1" t="s">
        <v>1000</v>
      </c>
      <c r="F888" s="1" t="s">
        <v>999</v>
      </c>
      <c r="G888" s="6" t="s">
        <v>12527</v>
      </c>
      <c r="H888" s="1" t="s">
        <v>63</v>
      </c>
      <c r="I888" s="1" t="s">
        <v>1001</v>
      </c>
      <c r="J888" s="1" t="s">
        <v>1003</v>
      </c>
      <c r="K888" s="1" t="str">
        <f t="shared" si="40"/>
        <v>2011</v>
      </c>
      <c r="L888" s="1">
        <f t="shared" si="41"/>
        <v>22</v>
      </c>
      <c r="M888" s="1" t="s">
        <v>79</v>
      </c>
      <c r="N888" t="s">
        <v>53</v>
      </c>
      <c r="O888" s="1" t="s">
        <v>61</v>
      </c>
      <c r="P888" s="1" t="s">
        <v>1002</v>
      </c>
      <c r="Q888" s="1" t="s">
        <v>500</v>
      </c>
      <c r="R888" s="1"/>
      <c r="S888" s="1" t="s">
        <v>114</v>
      </c>
      <c r="T888" s="1">
        <v>2</v>
      </c>
      <c r="U888" s="1"/>
    </row>
    <row r="889" spans="1:21">
      <c r="A889" s="1" t="s">
        <v>55</v>
      </c>
      <c r="B889" s="1"/>
      <c r="C889" s="1"/>
      <c r="D889" s="1">
        <f t="shared" si="39"/>
        <v>0</v>
      </c>
      <c r="E889" s="1" t="s">
        <v>1005</v>
      </c>
      <c r="F889" s="1" t="s">
        <v>1004</v>
      </c>
      <c r="G889" s="6" t="s">
        <v>12527</v>
      </c>
      <c r="H889" s="1" t="s">
        <v>88</v>
      </c>
      <c r="I889" s="1" t="s">
        <v>1006</v>
      </c>
      <c r="J889" s="1" t="s">
        <v>1008</v>
      </c>
      <c r="K889" s="1" t="str">
        <f t="shared" si="40"/>
        <v>2011</v>
      </c>
      <c r="L889" s="1">
        <f t="shared" si="41"/>
        <v>24</v>
      </c>
      <c r="M889" s="1" t="s">
        <v>79</v>
      </c>
      <c r="N889" t="s">
        <v>53</v>
      </c>
      <c r="O889" s="1" t="s">
        <v>61</v>
      </c>
      <c r="P889" s="1" t="s">
        <v>179</v>
      </c>
      <c r="Q889" s="1" t="s">
        <v>104</v>
      </c>
      <c r="R889" s="1" t="s">
        <v>1007</v>
      </c>
      <c r="S889" s="1"/>
      <c r="T889" s="1">
        <v>1</v>
      </c>
      <c r="U889" s="1"/>
    </row>
    <row r="890" spans="1:21">
      <c r="A890" s="1" t="s">
        <v>49</v>
      </c>
      <c r="B890" s="1"/>
      <c r="C890" s="1"/>
      <c r="D890" s="1">
        <f t="shared" si="39"/>
        <v>0</v>
      </c>
      <c r="E890" s="1" t="s">
        <v>1684</v>
      </c>
      <c r="F890" s="1" t="s">
        <v>1683</v>
      </c>
      <c r="G890" s="6" t="s">
        <v>12527</v>
      </c>
      <c r="H890" s="1" t="s">
        <v>144</v>
      </c>
      <c r="I890" s="1" t="s">
        <v>1685</v>
      </c>
      <c r="J890" s="1" t="s">
        <v>941</v>
      </c>
      <c r="K890" s="1" t="str">
        <f t="shared" si="40"/>
        <v>2011</v>
      </c>
      <c r="L890" s="1">
        <f t="shared" si="41"/>
        <v>20</v>
      </c>
      <c r="M890" s="1" t="s">
        <v>79</v>
      </c>
      <c r="N890" t="s">
        <v>53</v>
      </c>
      <c r="O890" s="1" t="s">
        <v>61</v>
      </c>
      <c r="P890" s="1" t="s">
        <v>265</v>
      </c>
      <c r="Q890" s="1" t="s">
        <v>500</v>
      </c>
      <c r="R890" s="1"/>
      <c r="S890" s="1" t="s">
        <v>114</v>
      </c>
      <c r="T890" s="1">
        <v>2</v>
      </c>
      <c r="U890" s="1"/>
    </row>
    <row r="891" spans="1:21">
      <c r="A891" s="1" t="s">
        <v>49</v>
      </c>
      <c r="B891" s="1"/>
      <c r="C891" s="1"/>
      <c r="D891" s="1">
        <f t="shared" si="39"/>
        <v>0</v>
      </c>
      <c r="E891" s="1" t="s">
        <v>1992</v>
      </c>
      <c r="F891" s="1" t="s">
        <v>1991</v>
      </c>
      <c r="G891" s="6" t="s">
        <v>12527</v>
      </c>
      <c r="H891" s="1" t="s">
        <v>128</v>
      </c>
      <c r="I891" s="1" t="s">
        <v>1993</v>
      </c>
      <c r="J891" s="1" t="s">
        <v>1994</v>
      </c>
      <c r="K891" s="1" t="str">
        <f t="shared" si="40"/>
        <v>2011</v>
      </c>
      <c r="L891" s="1">
        <f t="shared" si="41"/>
        <v>34</v>
      </c>
      <c r="M891" s="1" t="s">
        <v>60</v>
      </c>
      <c r="N891" t="s">
        <v>53</v>
      </c>
      <c r="O891" s="1" t="s">
        <v>102</v>
      </c>
      <c r="P891" s="1"/>
      <c r="Q891" s="1"/>
      <c r="R891" s="1"/>
      <c r="S891" s="1" t="s">
        <v>114</v>
      </c>
      <c r="T891" s="1">
        <v>1</v>
      </c>
      <c r="U891" s="1"/>
    </row>
    <row r="892" spans="1:21">
      <c r="A892" s="1" t="s">
        <v>49</v>
      </c>
      <c r="B892" s="1"/>
      <c r="C892" s="1"/>
      <c r="D892" s="1">
        <f t="shared" si="39"/>
        <v>0</v>
      </c>
      <c r="E892" s="1" t="s">
        <v>2993</v>
      </c>
      <c r="F892" s="1" t="s">
        <v>2992</v>
      </c>
      <c r="G892" s="6" t="s">
        <v>12527</v>
      </c>
      <c r="H892" s="1" t="s">
        <v>169</v>
      </c>
      <c r="I892" s="1" t="s">
        <v>2994</v>
      </c>
      <c r="J892" s="1" t="s">
        <v>2995</v>
      </c>
      <c r="K892" s="1" t="str">
        <f t="shared" si="40"/>
        <v>2011</v>
      </c>
      <c r="L892" s="1">
        <f t="shared" si="41"/>
        <v>13</v>
      </c>
      <c r="M892" s="1" t="s">
        <v>79</v>
      </c>
      <c r="N892" t="s">
        <v>53</v>
      </c>
      <c r="O892" s="1" t="s">
        <v>61</v>
      </c>
      <c r="P892" s="1"/>
      <c r="Q892" s="1"/>
      <c r="R892" s="1"/>
      <c r="S892" s="1"/>
      <c r="T892" s="1">
        <v>2</v>
      </c>
      <c r="U892" s="1"/>
    </row>
    <row r="893" spans="1:21">
      <c r="A893" s="1" t="s">
        <v>55</v>
      </c>
      <c r="B893" s="1"/>
      <c r="C893" s="1"/>
      <c r="D893" s="1">
        <f t="shared" si="39"/>
        <v>0</v>
      </c>
      <c r="E893" s="1" t="s">
        <v>3105</v>
      </c>
      <c r="F893" s="1" t="s">
        <v>3104</v>
      </c>
      <c r="G893" s="6" t="s">
        <v>12527</v>
      </c>
      <c r="H893" s="1" t="s">
        <v>58</v>
      </c>
      <c r="I893" s="1" t="s">
        <v>3106</v>
      </c>
      <c r="J893" s="1" t="s">
        <v>3107</v>
      </c>
      <c r="K893" s="1" t="str">
        <f t="shared" si="40"/>
        <v>2011</v>
      </c>
      <c r="L893" s="1">
        <f t="shared" si="41"/>
        <v>2</v>
      </c>
      <c r="M893" s="1" t="s">
        <v>79</v>
      </c>
      <c r="N893" t="s">
        <v>53</v>
      </c>
      <c r="O893" s="1" t="s">
        <v>61</v>
      </c>
      <c r="P893" s="1"/>
      <c r="Q893" s="1"/>
      <c r="R893" s="1"/>
      <c r="S893" s="1" t="s">
        <v>65</v>
      </c>
      <c r="T893" s="1">
        <v>1</v>
      </c>
      <c r="U893" s="1"/>
    </row>
    <row r="894" spans="1:21">
      <c r="A894" s="1" t="s">
        <v>49</v>
      </c>
      <c r="B894" s="1"/>
      <c r="C894" s="1"/>
      <c r="D894" s="1">
        <f t="shared" si="39"/>
        <v>0</v>
      </c>
      <c r="E894" s="1" t="s">
        <v>3140</v>
      </c>
      <c r="F894" s="1" t="s">
        <v>3139</v>
      </c>
      <c r="G894" s="6" t="s">
        <v>12527</v>
      </c>
      <c r="H894" s="1" t="s">
        <v>118</v>
      </c>
      <c r="I894" s="1" t="s">
        <v>223</v>
      </c>
      <c r="J894" s="1" t="s">
        <v>3141</v>
      </c>
      <c r="K894" s="1" t="str">
        <f t="shared" si="40"/>
        <v>2011</v>
      </c>
      <c r="L894" s="1">
        <f t="shared" si="41"/>
        <v>19</v>
      </c>
      <c r="M894" s="1" t="s">
        <v>60</v>
      </c>
      <c r="N894" t="s">
        <v>53</v>
      </c>
      <c r="O894" s="1" t="s">
        <v>61</v>
      </c>
      <c r="P894" s="1"/>
      <c r="Q894" s="1"/>
      <c r="R894" s="1"/>
      <c r="S894" s="1" t="s">
        <v>226</v>
      </c>
      <c r="T894" s="1">
        <v>2</v>
      </c>
      <c r="U894" s="1"/>
    </row>
    <row r="895" spans="1:21">
      <c r="A895" s="1" t="s">
        <v>49</v>
      </c>
      <c r="B895" s="1"/>
      <c r="C895" s="1"/>
      <c r="D895" s="1">
        <f t="shared" si="39"/>
        <v>0</v>
      </c>
      <c r="E895" s="1" t="s">
        <v>3226</v>
      </c>
      <c r="F895" s="1" t="s">
        <v>3225</v>
      </c>
      <c r="G895" s="6" t="s">
        <v>12527</v>
      </c>
      <c r="H895" s="1" t="s">
        <v>217</v>
      </c>
      <c r="I895" s="1" t="s">
        <v>1741</v>
      </c>
      <c r="J895" s="1" t="s">
        <v>1994</v>
      </c>
      <c r="K895" s="1" t="str">
        <f t="shared" si="40"/>
        <v>2011</v>
      </c>
      <c r="L895" s="1">
        <f t="shared" si="41"/>
        <v>10</v>
      </c>
      <c r="M895" s="1" t="s">
        <v>60</v>
      </c>
      <c r="N895" t="s">
        <v>53</v>
      </c>
      <c r="O895" s="1" t="s">
        <v>61</v>
      </c>
      <c r="P895" s="1"/>
      <c r="Q895" s="1"/>
      <c r="R895" s="1"/>
      <c r="S895" s="1" t="s">
        <v>65</v>
      </c>
      <c r="T895" s="1">
        <v>2</v>
      </c>
      <c r="U895" s="1"/>
    </row>
    <row r="896" spans="1:21">
      <c r="A896" s="1" t="s">
        <v>50</v>
      </c>
      <c r="B896" s="1"/>
      <c r="C896" s="1"/>
      <c r="D896" s="1">
        <f t="shared" si="39"/>
        <v>0</v>
      </c>
      <c r="E896" s="1" t="s">
        <v>3384</v>
      </c>
      <c r="F896" s="1" t="s">
        <v>3383</v>
      </c>
      <c r="G896" s="6" t="s">
        <v>12527</v>
      </c>
      <c r="H896" s="1" t="s">
        <v>310</v>
      </c>
      <c r="I896" s="1" t="s">
        <v>3385</v>
      </c>
      <c r="J896" s="1" t="s">
        <v>941</v>
      </c>
      <c r="K896" s="1" t="str">
        <f t="shared" si="40"/>
        <v>2011</v>
      </c>
      <c r="L896" s="1">
        <f t="shared" si="41"/>
        <v>39</v>
      </c>
      <c r="M896" s="1" t="s">
        <v>79</v>
      </c>
      <c r="N896" t="s">
        <v>53</v>
      </c>
      <c r="O896" s="1" t="s">
        <v>61</v>
      </c>
      <c r="P896" s="1"/>
      <c r="Q896" s="1"/>
      <c r="R896" s="1"/>
      <c r="S896" s="1" t="s">
        <v>92</v>
      </c>
      <c r="T896" s="1">
        <v>1</v>
      </c>
      <c r="U896" s="1"/>
    </row>
    <row r="897" spans="1:21">
      <c r="A897" s="1" t="s">
        <v>50</v>
      </c>
      <c r="B897" s="1"/>
      <c r="C897" s="1"/>
      <c r="D897" s="1">
        <f t="shared" si="39"/>
        <v>0</v>
      </c>
      <c r="E897" s="1" t="s">
        <v>3732</v>
      </c>
      <c r="F897" s="1" t="s">
        <v>3731</v>
      </c>
      <c r="G897" s="6" t="s">
        <v>12527</v>
      </c>
      <c r="H897" s="1" t="s">
        <v>78</v>
      </c>
      <c r="I897" s="1" t="s">
        <v>381</v>
      </c>
      <c r="J897" s="1" t="s">
        <v>941</v>
      </c>
      <c r="K897" s="1" t="str">
        <f t="shared" si="40"/>
        <v>2011</v>
      </c>
      <c r="L897" s="1">
        <f t="shared" si="41"/>
        <v>24</v>
      </c>
      <c r="M897" s="1" t="s">
        <v>79</v>
      </c>
      <c r="N897" t="s">
        <v>53</v>
      </c>
      <c r="O897" s="1" t="s">
        <v>61</v>
      </c>
      <c r="P897" s="1" t="s">
        <v>103</v>
      </c>
      <c r="Q897" s="1" t="s">
        <v>3733</v>
      </c>
      <c r="R897" s="1"/>
      <c r="S897" s="1" t="s">
        <v>114</v>
      </c>
      <c r="T897" s="1">
        <v>2</v>
      </c>
      <c r="U897" s="1"/>
    </row>
    <row r="898" spans="1:21">
      <c r="A898" s="1" t="s">
        <v>54</v>
      </c>
      <c r="B898" s="1"/>
      <c r="C898" s="1"/>
      <c r="D898" s="1">
        <f t="shared" ref="D898:D961" si="42">B898*C898/100</f>
        <v>0</v>
      </c>
      <c r="E898" s="1" t="s">
        <v>3768</v>
      </c>
      <c r="F898" s="1" t="s">
        <v>3767</v>
      </c>
      <c r="G898" s="6" t="s">
        <v>12527</v>
      </c>
      <c r="H898" s="1" t="s">
        <v>81</v>
      </c>
      <c r="I898" s="1" t="s">
        <v>851</v>
      </c>
      <c r="J898" s="1" t="s">
        <v>3141</v>
      </c>
      <c r="K898" s="1" t="str">
        <f t="shared" ref="K898:K961" si="43">TEXT(J898,"YYYY")</f>
        <v>2011</v>
      </c>
      <c r="L898" s="1">
        <f t="shared" ref="L898:L961" si="44">H898-(TEXT(I898,"YYYY")-TEXT(J898,"YYYY"))</f>
        <v>53</v>
      </c>
      <c r="M898" s="1" t="s">
        <v>60</v>
      </c>
      <c r="N898" t="s">
        <v>53</v>
      </c>
      <c r="O898" s="1" t="s">
        <v>61</v>
      </c>
      <c r="P898" s="1" t="s">
        <v>206</v>
      </c>
      <c r="Q898" s="1" t="s">
        <v>81</v>
      </c>
      <c r="R898" s="1" t="s">
        <v>3769</v>
      </c>
      <c r="S898" s="1" t="s">
        <v>311</v>
      </c>
      <c r="T898" s="1">
        <v>1</v>
      </c>
      <c r="U898" s="1"/>
    </row>
    <row r="899" spans="1:21">
      <c r="A899" s="1" t="s">
        <v>55</v>
      </c>
      <c r="B899" s="1" t="s">
        <v>54</v>
      </c>
      <c r="C899" s="1" t="s">
        <v>273</v>
      </c>
      <c r="D899" s="1">
        <f t="shared" si="42"/>
        <v>3</v>
      </c>
      <c r="E899" s="1" t="s">
        <v>4129</v>
      </c>
      <c r="F899" s="1" t="s">
        <v>4128</v>
      </c>
      <c r="G899" s="6" t="s">
        <v>12527</v>
      </c>
      <c r="H899" s="1" t="s">
        <v>101</v>
      </c>
      <c r="I899" s="1" t="s">
        <v>412</v>
      </c>
      <c r="J899" s="1" t="s">
        <v>941</v>
      </c>
      <c r="K899" s="1" t="str">
        <f t="shared" si="43"/>
        <v>2011</v>
      </c>
      <c r="L899" s="1">
        <f t="shared" si="44"/>
        <v>33</v>
      </c>
      <c r="M899" s="1" t="s">
        <v>60</v>
      </c>
      <c r="N899" t="s">
        <v>53</v>
      </c>
      <c r="O899" s="1" t="s">
        <v>61</v>
      </c>
      <c r="P899" s="1"/>
      <c r="Q899" s="1"/>
      <c r="R899" s="1"/>
      <c r="S899" s="1" t="s">
        <v>405</v>
      </c>
      <c r="T899" s="1">
        <v>2</v>
      </c>
      <c r="U899" s="1"/>
    </row>
    <row r="900" spans="1:21">
      <c r="A900" s="1" t="s">
        <v>50</v>
      </c>
      <c r="B900" s="1" t="s">
        <v>53</v>
      </c>
      <c r="C900" s="1"/>
      <c r="D900" s="1">
        <f t="shared" si="42"/>
        <v>0</v>
      </c>
      <c r="E900" s="1" t="s">
        <v>4393</v>
      </c>
      <c r="F900" s="1" t="s">
        <v>4392</v>
      </c>
      <c r="G900" s="6" t="s">
        <v>12527</v>
      </c>
      <c r="H900" s="1" t="s">
        <v>149</v>
      </c>
      <c r="I900" s="1" t="s">
        <v>4394</v>
      </c>
      <c r="J900" s="1" t="s">
        <v>4395</v>
      </c>
      <c r="K900" s="1" t="str">
        <f t="shared" si="43"/>
        <v>2011</v>
      </c>
      <c r="L900" s="1">
        <f t="shared" si="44"/>
        <v>32</v>
      </c>
      <c r="M900" s="1" t="s">
        <v>60</v>
      </c>
      <c r="N900" t="s">
        <v>53</v>
      </c>
      <c r="O900" s="1" t="s">
        <v>61</v>
      </c>
      <c r="P900" s="1"/>
      <c r="Q900" s="1"/>
      <c r="R900" s="1"/>
      <c r="S900" s="1"/>
      <c r="T900" s="1">
        <v>2</v>
      </c>
      <c r="U900" s="1"/>
    </row>
    <row r="901" spans="1:21">
      <c r="A901" s="1" t="s">
        <v>50</v>
      </c>
      <c r="B901" s="1" t="s">
        <v>55</v>
      </c>
      <c r="C901" s="1"/>
      <c r="D901" s="1">
        <f t="shared" si="42"/>
        <v>0</v>
      </c>
      <c r="E901" s="1" t="s">
        <v>4529</v>
      </c>
      <c r="F901" s="1" t="s">
        <v>4530</v>
      </c>
      <c r="G901" s="6" t="s">
        <v>12527</v>
      </c>
      <c r="H901" s="1" t="s">
        <v>180</v>
      </c>
      <c r="I901" s="1" t="s">
        <v>2268</v>
      </c>
      <c r="J901" s="1" t="s">
        <v>4531</v>
      </c>
      <c r="K901" s="1" t="str">
        <f t="shared" si="43"/>
        <v>2011</v>
      </c>
      <c r="L901" s="1">
        <f t="shared" si="44"/>
        <v>58</v>
      </c>
      <c r="M901" s="1" t="s">
        <v>60</v>
      </c>
      <c r="N901" t="s">
        <v>53</v>
      </c>
      <c r="O901" s="1" t="s">
        <v>61</v>
      </c>
      <c r="P901" s="1"/>
      <c r="Q901" s="1"/>
      <c r="R901" s="1"/>
      <c r="S901" s="1"/>
      <c r="T901" s="1">
        <v>2</v>
      </c>
      <c r="U901" s="1"/>
    </row>
    <row r="902" spans="1:21">
      <c r="A902" s="1" t="s">
        <v>53</v>
      </c>
      <c r="B902" s="1" t="s">
        <v>53</v>
      </c>
      <c r="C902" s="1" t="s">
        <v>273</v>
      </c>
      <c r="D902" s="1">
        <f t="shared" si="42"/>
        <v>2</v>
      </c>
      <c r="E902" s="1" t="s">
        <v>4615</v>
      </c>
      <c r="F902" s="1" t="s">
        <v>4616</v>
      </c>
      <c r="G902" s="6" t="s">
        <v>12527</v>
      </c>
      <c r="H902" s="1" t="s">
        <v>63</v>
      </c>
      <c r="I902" s="1" t="s">
        <v>4617</v>
      </c>
      <c r="J902" s="1" t="s">
        <v>4618</v>
      </c>
      <c r="K902" s="1" t="str">
        <f t="shared" si="43"/>
        <v>2011</v>
      </c>
      <c r="L902" s="1">
        <f t="shared" si="44"/>
        <v>25</v>
      </c>
      <c r="M902" s="1" t="s">
        <v>79</v>
      </c>
      <c r="N902" t="s">
        <v>53</v>
      </c>
      <c r="O902" s="1" t="s">
        <v>61</v>
      </c>
      <c r="P902" s="1"/>
      <c r="Q902" s="1"/>
      <c r="R902" s="1"/>
      <c r="S902" s="1"/>
      <c r="T902" s="1">
        <v>2</v>
      </c>
      <c r="U902" s="1"/>
    </row>
    <row r="903" spans="1:21">
      <c r="A903" s="1" t="s">
        <v>49</v>
      </c>
      <c r="B903" s="1" t="s">
        <v>986</v>
      </c>
      <c r="C903" s="1" t="s">
        <v>273</v>
      </c>
      <c r="D903" s="1">
        <f t="shared" si="42"/>
        <v>0.3</v>
      </c>
      <c r="E903" s="1" t="s">
        <v>5116</v>
      </c>
      <c r="F903" s="1" t="s">
        <v>5115</v>
      </c>
      <c r="G903" s="6" t="s">
        <v>12527</v>
      </c>
      <c r="H903" s="1" t="s">
        <v>678</v>
      </c>
      <c r="I903" s="1" t="s">
        <v>5110</v>
      </c>
      <c r="J903" s="1" t="s">
        <v>5117</v>
      </c>
      <c r="K903" s="1" t="str">
        <f t="shared" si="43"/>
        <v>2011</v>
      </c>
      <c r="L903" s="1">
        <f t="shared" si="44"/>
        <v>29</v>
      </c>
      <c r="M903" s="1" t="s">
        <v>79</v>
      </c>
      <c r="N903" t="s">
        <v>53</v>
      </c>
      <c r="O903" s="1" t="s">
        <v>61</v>
      </c>
      <c r="P903" s="1"/>
      <c r="Q903" s="1"/>
      <c r="R903" s="1"/>
      <c r="S903" s="1" t="s">
        <v>2558</v>
      </c>
      <c r="T903" s="1">
        <v>2</v>
      </c>
      <c r="U903" s="1"/>
    </row>
    <row r="904" spans="1:21">
      <c r="A904" s="1" t="s">
        <v>55</v>
      </c>
      <c r="B904" s="1" t="s">
        <v>141</v>
      </c>
      <c r="C904" s="1" t="s">
        <v>500</v>
      </c>
      <c r="D904" s="1">
        <f t="shared" si="42"/>
        <v>0.16</v>
      </c>
      <c r="E904" s="1" t="s">
        <v>5250</v>
      </c>
      <c r="F904" s="1" t="s">
        <v>5317</v>
      </c>
      <c r="G904" s="6" t="s">
        <v>12527</v>
      </c>
      <c r="H904" s="1" t="s">
        <v>118</v>
      </c>
      <c r="I904" s="1" t="s">
        <v>5243</v>
      </c>
      <c r="J904" s="1" t="s">
        <v>5176</v>
      </c>
      <c r="K904" s="1" t="str">
        <f t="shared" si="43"/>
        <v>2011</v>
      </c>
      <c r="L904" s="1">
        <f t="shared" si="44"/>
        <v>20</v>
      </c>
      <c r="M904" s="1" t="s">
        <v>60</v>
      </c>
      <c r="N904" t="s">
        <v>53</v>
      </c>
      <c r="O904" s="1" t="s">
        <v>61</v>
      </c>
      <c r="P904" s="1"/>
      <c r="Q904" s="1"/>
      <c r="R904" s="1"/>
      <c r="S904" s="1" t="s">
        <v>3523</v>
      </c>
      <c r="T904" s="1">
        <v>1</v>
      </c>
      <c r="U904" s="1"/>
    </row>
    <row r="905" spans="1:21">
      <c r="A905" s="1" t="s">
        <v>49</v>
      </c>
      <c r="B905" s="1" t="s">
        <v>50</v>
      </c>
      <c r="C905" s="1" t="s">
        <v>273</v>
      </c>
      <c r="D905" s="1">
        <f t="shared" si="42"/>
        <v>1</v>
      </c>
      <c r="E905" s="1" t="s">
        <v>5270</v>
      </c>
      <c r="F905" s="1" t="s">
        <v>5338</v>
      </c>
      <c r="G905" s="6" t="s">
        <v>12527</v>
      </c>
      <c r="H905" s="1" t="s">
        <v>169</v>
      </c>
      <c r="I905" s="1" t="s">
        <v>5325</v>
      </c>
      <c r="J905" s="1" t="s">
        <v>5176</v>
      </c>
      <c r="K905" s="1" t="str">
        <f t="shared" si="43"/>
        <v>2011</v>
      </c>
      <c r="L905" s="1">
        <f t="shared" si="44"/>
        <v>15</v>
      </c>
      <c r="M905" s="1" t="s">
        <v>60</v>
      </c>
      <c r="N905" t="s">
        <v>53</v>
      </c>
      <c r="O905" s="1" t="s">
        <v>102</v>
      </c>
      <c r="P905" s="1"/>
      <c r="Q905" s="1"/>
      <c r="R905" s="1"/>
      <c r="S905" s="1" t="s">
        <v>65</v>
      </c>
      <c r="T905" s="1">
        <v>2</v>
      </c>
      <c r="U905" s="1"/>
    </row>
    <row r="906" spans="1:21">
      <c r="A906" s="1" t="s">
        <v>50</v>
      </c>
      <c r="B906" s="1"/>
      <c r="C906" s="1"/>
      <c r="D906" s="1">
        <f t="shared" si="42"/>
        <v>0</v>
      </c>
      <c r="E906" s="1" t="s">
        <v>5453</v>
      </c>
      <c r="F906" s="1" t="s">
        <v>5454</v>
      </c>
      <c r="G906" s="6" t="s">
        <v>12527</v>
      </c>
      <c r="H906" s="1" t="s">
        <v>180</v>
      </c>
      <c r="I906" s="1" t="s">
        <v>5455</v>
      </c>
      <c r="J906" s="1" t="s">
        <v>941</v>
      </c>
      <c r="K906" s="1" t="str">
        <f t="shared" si="43"/>
        <v>2011</v>
      </c>
      <c r="L906" s="1">
        <f t="shared" si="44"/>
        <v>57</v>
      </c>
      <c r="M906" s="1" t="s">
        <v>60</v>
      </c>
      <c r="N906" t="s">
        <v>53</v>
      </c>
      <c r="O906" s="1" t="s">
        <v>102</v>
      </c>
      <c r="P906" s="1"/>
      <c r="Q906" s="1"/>
      <c r="R906" s="1" t="s">
        <v>805</v>
      </c>
      <c r="S906" s="1" t="s">
        <v>354</v>
      </c>
      <c r="T906" s="1">
        <v>1</v>
      </c>
      <c r="U906" s="1"/>
    </row>
    <row r="907" spans="1:21">
      <c r="A907" s="1" t="s">
        <v>55</v>
      </c>
      <c r="B907" s="1" t="s">
        <v>986</v>
      </c>
      <c r="C907" s="1" t="s">
        <v>273</v>
      </c>
      <c r="D907" s="1">
        <f t="shared" si="42"/>
        <v>0.3</v>
      </c>
      <c r="E907" s="1" t="s">
        <v>5971</v>
      </c>
      <c r="F907" s="1" t="s">
        <v>5970</v>
      </c>
      <c r="G907" s="6" t="s">
        <v>12527</v>
      </c>
      <c r="H907" s="1" t="s">
        <v>375</v>
      </c>
      <c r="I907" s="1" t="s">
        <v>5967</v>
      </c>
      <c r="J907" s="1" t="s">
        <v>5972</v>
      </c>
      <c r="K907" s="1" t="str">
        <f t="shared" si="43"/>
        <v>2011</v>
      </c>
      <c r="L907" s="1">
        <f t="shared" si="44"/>
        <v>50</v>
      </c>
      <c r="M907" s="1" t="s">
        <v>60</v>
      </c>
      <c r="N907" t="s">
        <v>53</v>
      </c>
      <c r="O907" s="1" t="s">
        <v>61</v>
      </c>
      <c r="P907" s="1"/>
      <c r="Q907" s="1"/>
      <c r="R907" s="1"/>
      <c r="S907" s="1"/>
      <c r="T907" s="1">
        <v>2</v>
      </c>
      <c r="U907" s="1" t="s">
        <v>55</v>
      </c>
    </row>
    <row r="908" spans="1:21">
      <c r="A908" s="1" t="s">
        <v>49</v>
      </c>
      <c r="B908" s="1" t="s">
        <v>50</v>
      </c>
      <c r="C908" s="1" t="s">
        <v>273</v>
      </c>
      <c r="D908" s="1">
        <f t="shared" si="42"/>
        <v>1</v>
      </c>
      <c r="E908" s="1" t="s">
        <v>6501</v>
      </c>
      <c r="F908" s="1" t="s">
        <v>6502</v>
      </c>
      <c r="G908" s="6" t="s">
        <v>12527</v>
      </c>
      <c r="H908" s="1" t="s">
        <v>324</v>
      </c>
      <c r="I908" s="1" t="s">
        <v>6503</v>
      </c>
      <c r="J908" s="1" t="s">
        <v>6504</v>
      </c>
      <c r="K908" s="1" t="str">
        <f t="shared" si="43"/>
        <v>2011</v>
      </c>
      <c r="L908" s="1">
        <f t="shared" si="44"/>
        <v>7</v>
      </c>
      <c r="M908" s="1" t="s">
        <v>79</v>
      </c>
      <c r="N908" t="s">
        <v>53</v>
      </c>
      <c r="O908" s="1" t="s">
        <v>61</v>
      </c>
      <c r="P908" s="1"/>
      <c r="Q908" s="1"/>
      <c r="R908" s="1"/>
      <c r="S908" s="1"/>
      <c r="T908" s="1">
        <v>2</v>
      </c>
      <c r="U908" s="1"/>
    </row>
    <row r="909" spans="1:21">
      <c r="A909" s="1" t="s">
        <v>55</v>
      </c>
      <c r="B909" s="1" t="s">
        <v>2810</v>
      </c>
      <c r="C909" s="1" t="s">
        <v>293</v>
      </c>
      <c r="D909" s="1">
        <f t="shared" si="42"/>
        <v>0.39200000000000002</v>
      </c>
      <c r="E909" s="1" t="s">
        <v>4880</v>
      </c>
      <c r="F909" s="1" t="s">
        <v>6616</v>
      </c>
      <c r="G909" s="6" t="s">
        <v>12527</v>
      </c>
      <c r="H909" s="1" t="s">
        <v>479</v>
      </c>
      <c r="I909" s="1" t="s">
        <v>6617</v>
      </c>
      <c r="J909" s="1" t="s">
        <v>941</v>
      </c>
      <c r="K909" s="1" t="str">
        <f t="shared" si="43"/>
        <v>2011</v>
      </c>
      <c r="L909" s="1">
        <f t="shared" si="44"/>
        <v>14</v>
      </c>
      <c r="M909" s="1" t="s">
        <v>79</v>
      </c>
      <c r="N909" t="s">
        <v>53</v>
      </c>
      <c r="O909" s="1" t="s">
        <v>61</v>
      </c>
      <c r="P909" s="1"/>
      <c r="Q909" s="1"/>
      <c r="R909" s="1"/>
      <c r="S909" s="1" t="s">
        <v>65</v>
      </c>
      <c r="T909" s="1">
        <v>1</v>
      </c>
      <c r="U909" s="1" t="s">
        <v>55</v>
      </c>
    </row>
    <row r="910" spans="1:21">
      <c r="A910" s="1" t="s">
        <v>53</v>
      </c>
      <c r="B910" s="1" t="s">
        <v>54</v>
      </c>
      <c r="C910" s="1"/>
      <c r="D910" s="1">
        <f t="shared" si="42"/>
        <v>0</v>
      </c>
      <c r="E910" s="1" t="s">
        <v>4402</v>
      </c>
      <c r="F910" s="1" t="s">
        <v>6869</v>
      </c>
      <c r="G910" s="6" t="s">
        <v>12527</v>
      </c>
      <c r="H910" s="1" t="s">
        <v>282</v>
      </c>
      <c r="I910" s="1" t="s">
        <v>6870</v>
      </c>
      <c r="J910" s="1" t="s">
        <v>6871</v>
      </c>
      <c r="K910" s="1" t="str">
        <f t="shared" si="43"/>
        <v>2011</v>
      </c>
      <c r="L910" s="1">
        <f t="shared" si="44"/>
        <v>39</v>
      </c>
      <c r="M910" s="1" t="s">
        <v>60</v>
      </c>
      <c r="N910" t="s">
        <v>53</v>
      </c>
      <c r="O910" s="1" t="s">
        <v>61</v>
      </c>
      <c r="P910" s="1"/>
      <c r="Q910" s="1"/>
      <c r="R910" s="1"/>
      <c r="S910" s="1" t="s">
        <v>3261</v>
      </c>
      <c r="T910" s="1">
        <v>1</v>
      </c>
      <c r="U910" s="1"/>
    </row>
    <row r="911" spans="1:21">
      <c r="A911" s="1" t="s">
        <v>55</v>
      </c>
      <c r="B911" s="1" t="s">
        <v>54</v>
      </c>
      <c r="C911" s="1"/>
      <c r="D911" s="1">
        <f t="shared" si="42"/>
        <v>0</v>
      </c>
      <c r="E911" s="1" t="s">
        <v>4408</v>
      </c>
      <c r="F911" s="1" t="s">
        <v>6877</v>
      </c>
      <c r="G911" s="6" t="s">
        <v>12527</v>
      </c>
      <c r="H911" s="1" t="s">
        <v>809</v>
      </c>
      <c r="I911" s="1" t="s">
        <v>3932</v>
      </c>
      <c r="J911" s="1" t="s">
        <v>6871</v>
      </c>
      <c r="K911" s="1" t="str">
        <f t="shared" si="43"/>
        <v>2011</v>
      </c>
      <c r="L911" s="1">
        <f t="shared" si="44"/>
        <v>31</v>
      </c>
      <c r="M911" s="1" t="s">
        <v>79</v>
      </c>
      <c r="N911" t="s">
        <v>53</v>
      </c>
      <c r="O911" s="1" t="s">
        <v>61</v>
      </c>
      <c r="P911" s="1"/>
      <c r="Q911" s="1"/>
      <c r="R911" s="1"/>
      <c r="S911" s="1" t="s">
        <v>1051</v>
      </c>
      <c r="T911" s="1">
        <v>2</v>
      </c>
      <c r="U911" s="1"/>
    </row>
    <row r="912" spans="1:21">
      <c r="A912" s="1" t="s">
        <v>50</v>
      </c>
      <c r="B912" s="1"/>
      <c r="C912" s="1"/>
      <c r="D912" s="1">
        <f t="shared" si="42"/>
        <v>0</v>
      </c>
      <c r="E912" s="1" t="s">
        <v>6933</v>
      </c>
      <c r="F912" s="1" t="s">
        <v>6932</v>
      </c>
      <c r="G912" s="6" t="s">
        <v>12527</v>
      </c>
      <c r="H912" s="1" t="s">
        <v>1343</v>
      </c>
      <c r="I912" s="1" t="s">
        <v>6923</v>
      </c>
      <c r="J912" s="1" t="s">
        <v>3107</v>
      </c>
      <c r="K912" s="1" t="str">
        <f t="shared" si="43"/>
        <v>2011</v>
      </c>
      <c r="L912" s="1">
        <f t="shared" si="44"/>
        <v>37</v>
      </c>
      <c r="M912" s="1" t="s">
        <v>60</v>
      </c>
      <c r="N912" t="s">
        <v>53</v>
      </c>
      <c r="O912" s="1" t="s">
        <v>61</v>
      </c>
      <c r="P912" s="1"/>
      <c r="Q912" s="1"/>
      <c r="R912" s="1"/>
      <c r="S912" s="1" t="s">
        <v>83</v>
      </c>
      <c r="T912" s="1">
        <v>1</v>
      </c>
      <c r="U912" s="1"/>
    </row>
    <row r="913" spans="1:21">
      <c r="A913" s="1" t="s">
        <v>55</v>
      </c>
      <c r="B913" s="1" t="s">
        <v>176</v>
      </c>
      <c r="C913" s="1" t="s">
        <v>273</v>
      </c>
      <c r="D913" s="1">
        <f t="shared" si="42"/>
        <v>0.6</v>
      </c>
      <c r="E913" s="1" t="s">
        <v>2360</v>
      </c>
      <c r="F913" s="1" t="s">
        <v>7187</v>
      </c>
      <c r="G913" s="6" t="s">
        <v>12527</v>
      </c>
      <c r="H913" s="1" t="s">
        <v>555</v>
      </c>
      <c r="I913" s="1" t="s">
        <v>7188</v>
      </c>
      <c r="J913" s="1" t="s">
        <v>7189</v>
      </c>
      <c r="K913" s="1" t="str">
        <f t="shared" si="43"/>
        <v>2011</v>
      </c>
      <c r="L913" s="1">
        <f t="shared" si="44"/>
        <v>36</v>
      </c>
      <c r="M913" s="1" t="s">
        <v>60</v>
      </c>
      <c r="N913" t="s">
        <v>53</v>
      </c>
      <c r="O913" s="1" t="s">
        <v>4197</v>
      </c>
      <c r="P913" s="1"/>
      <c r="Q913" s="1"/>
      <c r="R913" s="1"/>
      <c r="S913" s="1"/>
      <c r="T913" s="1">
        <v>2</v>
      </c>
      <c r="U913" s="1"/>
    </row>
    <row r="914" spans="1:21">
      <c r="A914" s="1" t="s">
        <v>55</v>
      </c>
      <c r="B914" s="1" t="s">
        <v>2095</v>
      </c>
      <c r="C914" s="1" t="s">
        <v>273</v>
      </c>
      <c r="D914" s="1">
        <f t="shared" si="42"/>
        <v>0.7</v>
      </c>
      <c r="E914" s="1" t="s">
        <v>7297</v>
      </c>
      <c r="F914" s="1" t="s">
        <v>7296</v>
      </c>
      <c r="G914" s="6" t="s">
        <v>12527</v>
      </c>
      <c r="H914" s="1" t="s">
        <v>464</v>
      </c>
      <c r="I914" s="1" t="s">
        <v>7292</v>
      </c>
      <c r="J914" s="1" t="s">
        <v>7298</v>
      </c>
      <c r="K914" s="1" t="str">
        <f t="shared" si="43"/>
        <v>2011</v>
      </c>
      <c r="L914" s="1">
        <f t="shared" si="44"/>
        <v>27</v>
      </c>
      <c r="M914" s="1" t="s">
        <v>79</v>
      </c>
      <c r="N914" t="s">
        <v>53</v>
      </c>
      <c r="O914" s="1" t="s">
        <v>61</v>
      </c>
      <c r="P914" s="1"/>
      <c r="Q914" s="1"/>
      <c r="R914" s="1"/>
      <c r="S914" s="1" t="s">
        <v>1051</v>
      </c>
      <c r="T914" s="1">
        <v>1</v>
      </c>
      <c r="U914" s="1" t="s">
        <v>55</v>
      </c>
    </row>
    <row r="915" spans="1:21">
      <c r="A915" s="1" t="s">
        <v>54</v>
      </c>
      <c r="B915" s="1" t="s">
        <v>53</v>
      </c>
      <c r="C915" s="1" t="s">
        <v>273</v>
      </c>
      <c r="D915" s="1">
        <f t="shared" si="42"/>
        <v>2</v>
      </c>
      <c r="E915" s="1" t="s">
        <v>7309</v>
      </c>
      <c r="F915" s="1" t="s">
        <v>7308</v>
      </c>
      <c r="G915" s="6" t="s">
        <v>12527</v>
      </c>
      <c r="H915" s="1" t="s">
        <v>55</v>
      </c>
      <c r="I915" s="1" t="s">
        <v>7310</v>
      </c>
      <c r="J915" s="1" t="s">
        <v>6871</v>
      </c>
      <c r="K915" s="1" t="str">
        <f t="shared" si="43"/>
        <v>2011</v>
      </c>
      <c r="L915" s="1">
        <f t="shared" si="44"/>
        <v>0</v>
      </c>
      <c r="M915" s="1" t="s">
        <v>60</v>
      </c>
      <c r="N915" t="s">
        <v>53</v>
      </c>
      <c r="O915" s="1" t="s">
        <v>61</v>
      </c>
      <c r="P915" s="1"/>
      <c r="Q915" s="1"/>
      <c r="R915" s="1"/>
      <c r="S915" s="1"/>
      <c r="T915" s="1">
        <v>2</v>
      </c>
      <c r="U915" s="1"/>
    </row>
    <row r="916" spans="1:21">
      <c r="A916" s="1" t="s">
        <v>55</v>
      </c>
      <c r="B916" s="1" t="s">
        <v>54</v>
      </c>
      <c r="C916" s="1"/>
      <c r="D916" s="1">
        <f t="shared" si="42"/>
        <v>0</v>
      </c>
      <c r="E916" s="1" t="s">
        <v>4427</v>
      </c>
      <c r="F916" s="1" t="s">
        <v>7637</v>
      </c>
      <c r="G916" s="6" t="s">
        <v>12527</v>
      </c>
      <c r="H916" s="1" t="s">
        <v>484</v>
      </c>
      <c r="I916" s="1" t="s">
        <v>7638</v>
      </c>
      <c r="J916" s="1" t="s">
        <v>7639</v>
      </c>
      <c r="K916" s="1" t="str">
        <f t="shared" si="43"/>
        <v>2011</v>
      </c>
      <c r="L916" s="1">
        <f t="shared" si="44"/>
        <v>43</v>
      </c>
      <c r="M916" s="1" t="s">
        <v>79</v>
      </c>
      <c r="N916" t="s">
        <v>53</v>
      </c>
      <c r="O916" s="1" t="s">
        <v>61</v>
      </c>
      <c r="P916" s="1"/>
      <c r="Q916" s="1"/>
      <c r="R916" s="1"/>
      <c r="S916" s="1" t="s">
        <v>3598</v>
      </c>
      <c r="T916" s="1">
        <v>1</v>
      </c>
      <c r="U916" s="1"/>
    </row>
    <row r="917" spans="1:21">
      <c r="A917" s="1" t="s">
        <v>55</v>
      </c>
      <c r="B917" s="1" t="s">
        <v>50</v>
      </c>
      <c r="C917" s="1"/>
      <c r="D917" s="1">
        <f t="shared" si="42"/>
        <v>0</v>
      </c>
      <c r="E917" s="1" t="s">
        <v>4443</v>
      </c>
      <c r="F917" s="1" t="s">
        <v>7644</v>
      </c>
      <c r="G917" s="6" t="s">
        <v>12527</v>
      </c>
      <c r="H917" s="1" t="s">
        <v>144</v>
      </c>
      <c r="I917" s="1" t="s">
        <v>7638</v>
      </c>
      <c r="J917" s="1" t="s">
        <v>7645</v>
      </c>
      <c r="K917" s="1" t="str">
        <f t="shared" si="43"/>
        <v>2011</v>
      </c>
      <c r="L917" s="1">
        <f t="shared" si="44"/>
        <v>19</v>
      </c>
      <c r="M917" s="1" t="s">
        <v>79</v>
      </c>
      <c r="N917" t="s">
        <v>53</v>
      </c>
      <c r="O917" s="1" t="s">
        <v>61</v>
      </c>
      <c r="P917" s="1"/>
      <c r="Q917" s="1"/>
      <c r="R917" s="1"/>
      <c r="S917" s="1"/>
      <c r="T917" s="1">
        <v>1</v>
      </c>
      <c r="U917" s="1"/>
    </row>
    <row r="918" spans="1:21">
      <c r="A918" s="1" t="s">
        <v>49</v>
      </c>
      <c r="B918" s="1" t="s">
        <v>50</v>
      </c>
      <c r="C918" s="1"/>
      <c r="D918" s="1">
        <f t="shared" si="42"/>
        <v>0</v>
      </c>
      <c r="E918" s="1" t="s">
        <v>4458</v>
      </c>
      <c r="F918" s="1" t="s">
        <v>7650</v>
      </c>
      <c r="G918" s="6" t="s">
        <v>12527</v>
      </c>
      <c r="H918" s="1" t="s">
        <v>555</v>
      </c>
      <c r="I918" s="1" t="s">
        <v>7097</v>
      </c>
      <c r="J918" s="1" t="s">
        <v>6871</v>
      </c>
      <c r="K918" s="1" t="str">
        <f t="shared" si="43"/>
        <v>2011</v>
      </c>
      <c r="L918" s="1">
        <f t="shared" si="44"/>
        <v>35</v>
      </c>
      <c r="M918" s="1" t="s">
        <v>79</v>
      </c>
      <c r="N918" t="s">
        <v>53</v>
      </c>
      <c r="O918" s="1" t="s">
        <v>61</v>
      </c>
      <c r="P918" s="1"/>
      <c r="Q918" s="1"/>
      <c r="R918" s="1"/>
      <c r="S918" s="1" t="s">
        <v>4155</v>
      </c>
      <c r="T918" s="1">
        <v>1</v>
      </c>
      <c r="U918" s="1"/>
    </row>
    <row r="919" spans="1:21">
      <c r="A919" s="1"/>
      <c r="B919" s="1"/>
      <c r="C919" s="1"/>
      <c r="D919" s="1">
        <f t="shared" si="42"/>
        <v>0</v>
      </c>
      <c r="E919" s="1" t="s">
        <v>4571</v>
      </c>
      <c r="F919" s="1" t="s">
        <v>7729</v>
      </c>
      <c r="G919" s="6" t="s">
        <v>12527</v>
      </c>
      <c r="H919" s="1" t="s">
        <v>158</v>
      </c>
      <c r="I919" s="1" t="s">
        <v>381</v>
      </c>
      <c r="J919" s="1" t="s">
        <v>7730</v>
      </c>
      <c r="K919" s="1" t="str">
        <f t="shared" si="43"/>
        <v>2011</v>
      </c>
      <c r="L919" s="1">
        <f t="shared" si="44"/>
        <v>6</v>
      </c>
      <c r="M919" s="1" t="s">
        <v>60</v>
      </c>
      <c r="N919" t="s">
        <v>53</v>
      </c>
      <c r="O919" s="1" t="s">
        <v>61</v>
      </c>
      <c r="P919" s="1"/>
      <c r="Q919" s="1"/>
      <c r="R919" s="1"/>
      <c r="S919" s="1" t="s">
        <v>65</v>
      </c>
      <c r="T919" s="1">
        <v>2</v>
      </c>
      <c r="U919" s="1"/>
    </row>
    <row r="920" spans="1:21">
      <c r="A920" s="1" t="s">
        <v>49</v>
      </c>
      <c r="B920" s="1" t="s">
        <v>50</v>
      </c>
      <c r="C920" s="1"/>
      <c r="D920" s="1">
        <f t="shared" si="42"/>
        <v>0</v>
      </c>
      <c r="E920" s="1" t="s">
        <v>4643</v>
      </c>
      <c r="F920" s="1" t="s">
        <v>7795</v>
      </c>
      <c r="G920" s="6" t="s">
        <v>12527</v>
      </c>
      <c r="H920" s="1" t="s">
        <v>197</v>
      </c>
      <c r="I920" s="1" t="s">
        <v>3137</v>
      </c>
      <c r="J920" s="1" t="s">
        <v>7796</v>
      </c>
      <c r="K920" s="1" t="str">
        <f t="shared" si="43"/>
        <v>2011</v>
      </c>
      <c r="L920" s="1">
        <f t="shared" si="44"/>
        <v>12</v>
      </c>
      <c r="M920" s="1" t="s">
        <v>60</v>
      </c>
      <c r="N920" t="s">
        <v>53</v>
      </c>
      <c r="O920" s="1" t="s">
        <v>61</v>
      </c>
      <c r="P920" s="1"/>
      <c r="Q920" s="1"/>
      <c r="R920" s="1"/>
      <c r="S920" s="1" t="s">
        <v>65</v>
      </c>
      <c r="T920" s="1">
        <v>2</v>
      </c>
      <c r="U920" s="1"/>
    </row>
    <row r="921" spans="1:21">
      <c r="A921" s="1" t="s">
        <v>54</v>
      </c>
      <c r="B921" s="1" t="s">
        <v>50</v>
      </c>
      <c r="C921" s="1" t="s">
        <v>50</v>
      </c>
      <c r="D921" s="1">
        <f t="shared" si="42"/>
        <v>0.01</v>
      </c>
      <c r="E921" s="1" t="s">
        <v>7864</v>
      </c>
      <c r="F921" s="1" t="s">
        <v>7863</v>
      </c>
      <c r="G921" s="6" t="s">
        <v>12527</v>
      </c>
      <c r="H921" s="1" t="s">
        <v>367</v>
      </c>
      <c r="I921" s="1" t="s">
        <v>7502</v>
      </c>
      <c r="J921" s="1" t="s">
        <v>7865</v>
      </c>
      <c r="K921" s="1" t="str">
        <f t="shared" si="43"/>
        <v>2011</v>
      </c>
      <c r="L921" s="1">
        <f t="shared" si="44"/>
        <v>25</v>
      </c>
      <c r="M921" s="1" t="s">
        <v>60</v>
      </c>
      <c r="N921" t="s">
        <v>53</v>
      </c>
      <c r="O921" s="1" t="s">
        <v>61</v>
      </c>
      <c r="P921" s="1"/>
      <c r="Q921" s="1"/>
      <c r="R921" s="1"/>
      <c r="S921" s="1" t="s">
        <v>65</v>
      </c>
      <c r="T921" s="1">
        <v>1</v>
      </c>
      <c r="U921" s="1"/>
    </row>
    <row r="922" spans="1:21">
      <c r="A922" s="1" t="s">
        <v>49</v>
      </c>
      <c r="B922" s="1" t="s">
        <v>472</v>
      </c>
      <c r="C922" s="1" t="s">
        <v>169</v>
      </c>
      <c r="D922" s="1">
        <f t="shared" si="42"/>
        <v>0.1</v>
      </c>
      <c r="E922" s="1" t="s">
        <v>7874</v>
      </c>
      <c r="F922" s="1" t="s">
        <v>7873</v>
      </c>
      <c r="G922" s="6" t="s">
        <v>12527</v>
      </c>
      <c r="H922" s="1" t="s">
        <v>189</v>
      </c>
      <c r="I922" s="1" t="s">
        <v>7875</v>
      </c>
      <c r="J922" s="1" t="s">
        <v>3556</v>
      </c>
      <c r="K922" s="1" t="str">
        <f t="shared" si="43"/>
        <v>2011</v>
      </c>
      <c r="L922" s="1">
        <f t="shared" si="44"/>
        <v>46</v>
      </c>
      <c r="M922" s="1" t="s">
        <v>60</v>
      </c>
      <c r="N922" t="s">
        <v>53</v>
      </c>
      <c r="O922" s="1" t="s">
        <v>61</v>
      </c>
      <c r="P922" s="1"/>
      <c r="Q922" s="1"/>
      <c r="R922" s="1"/>
      <c r="S922" s="1" t="s">
        <v>405</v>
      </c>
      <c r="T922" s="1">
        <v>1</v>
      </c>
      <c r="U922" s="1"/>
    </row>
    <row r="923" spans="1:21">
      <c r="A923" s="1" t="s">
        <v>53</v>
      </c>
      <c r="B923" s="1" t="s">
        <v>3072</v>
      </c>
      <c r="C923" s="1" t="s">
        <v>136</v>
      </c>
      <c r="D923" s="1">
        <f t="shared" si="42"/>
        <v>0.4</v>
      </c>
      <c r="E923" s="1" t="s">
        <v>7881</v>
      </c>
      <c r="F923" s="1" t="s">
        <v>7880</v>
      </c>
      <c r="G923" s="6" t="s">
        <v>12527</v>
      </c>
      <c r="H923" s="1" t="s">
        <v>263</v>
      </c>
      <c r="I923" s="1" t="s">
        <v>7875</v>
      </c>
      <c r="J923" s="1" t="s">
        <v>4531</v>
      </c>
      <c r="K923" s="1" t="str">
        <f t="shared" si="43"/>
        <v>2011</v>
      </c>
      <c r="L923" s="1">
        <f t="shared" si="44"/>
        <v>17</v>
      </c>
      <c r="M923" s="1" t="s">
        <v>60</v>
      </c>
      <c r="N923" t="s">
        <v>53</v>
      </c>
      <c r="O923" s="1" t="s">
        <v>61</v>
      </c>
      <c r="P923" s="1"/>
      <c r="Q923" s="1"/>
      <c r="R923" s="1"/>
      <c r="S923" s="1" t="s">
        <v>405</v>
      </c>
      <c r="T923" s="1">
        <v>2</v>
      </c>
      <c r="U923" s="1"/>
    </row>
    <row r="924" spans="1:21">
      <c r="A924" s="1" t="s">
        <v>115</v>
      </c>
      <c r="B924" s="1" t="s">
        <v>715</v>
      </c>
      <c r="C924" s="1" t="s">
        <v>273</v>
      </c>
      <c r="D924" s="1">
        <f t="shared" si="42"/>
        <v>0.1</v>
      </c>
      <c r="E924" s="1" t="s">
        <v>7886</v>
      </c>
      <c r="F924" s="1" t="s">
        <v>7884</v>
      </c>
      <c r="G924" s="6" t="s">
        <v>12527</v>
      </c>
      <c r="H924" s="1" t="s">
        <v>217</v>
      </c>
      <c r="I924" s="1" t="s">
        <v>7887</v>
      </c>
      <c r="J924" s="1" t="s">
        <v>3107</v>
      </c>
      <c r="K924" s="1" t="str">
        <f t="shared" si="43"/>
        <v>2011</v>
      </c>
      <c r="L924" s="1">
        <f t="shared" si="44"/>
        <v>15</v>
      </c>
      <c r="M924" s="1" t="s">
        <v>60</v>
      </c>
      <c r="N924" t="s">
        <v>53</v>
      </c>
      <c r="O924" s="1" t="s">
        <v>61</v>
      </c>
      <c r="P924" s="1"/>
      <c r="Q924" s="1"/>
      <c r="R924" s="1"/>
      <c r="S924" s="1" t="s">
        <v>65</v>
      </c>
      <c r="T924" s="1">
        <v>2</v>
      </c>
      <c r="U924" s="1"/>
    </row>
    <row r="925" spans="1:21">
      <c r="A925" s="1" t="s">
        <v>50</v>
      </c>
      <c r="B925" s="1" t="s">
        <v>472</v>
      </c>
      <c r="C925" s="1" t="s">
        <v>219</v>
      </c>
      <c r="D925" s="1">
        <f t="shared" si="42"/>
        <v>0.3</v>
      </c>
      <c r="E925" s="1" t="s">
        <v>7905</v>
      </c>
      <c r="F925" s="1" t="s">
        <v>7904</v>
      </c>
      <c r="G925" s="6" t="s">
        <v>12527</v>
      </c>
      <c r="H925" s="1" t="s">
        <v>282</v>
      </c>
      <c r="I925" s="1" t="s">
        <v>7898</v>
      </c>
      <c r="J925" s="1" t="s">
        <v>4531</v>
      </c>
      <c r="K925" s="1" t="str">
        <f t="shared" si="43"/>
        <v>2011</v>
      </c>
      <c r="L925" s="1">
        <f t="shared" si="44"/>
        <v>42</v>
      </c>
      <c r="M925" s="1" t="s">
        <v>60</v>
      </c>
      <c r="N925" t="s">
        <v>53</v>
      </c>
      <c r="O925" s="1" t="s">
        <v>61</v>
      </c>
      <c r="P925" s="1"/>
      <c r="Q925" s="1"/>
      <c r="R925" s="1"/>
      <c r="S925" s="1" t="s">
        <v>354</v>
      </c>
      <c r="T925" s="1">
        <v>2</v>
      </c>
      <c r="U925" s="1"/>
    </row>
    <row r="926" spans="1:21">
      <c r="A926" s="1" t="s">
        <v>55</v>
      </c>
      <c r="B926" s="1" t="s">
        <v>3072</v>
      </c>
      <c r="C926" s="1" t="s">
        <v>500</v>
      </c>
      <c r="D926" s="1">
        <f t="shared" si="42"/>
        <v>0.64</v>
      </c>
      <c r="E926" s="1" t="s">
        <v>7909</v>
      </c>
      <c r="F926" s="1" t="s">
        <v>7908</v>
      </c>
      <c r="G926" s="6" t="s">
        <v>12527</v>
      </c>
      <c r="H926" s="1" t="s">
        <v>144</v>
      </c>
      <c r="I926" s="1" t="s">
        <v>7910</v>
      </c>
      <c r="J926" s="1" t="s">
        <v>7911</v>
      </c>
      <c r="K926" s="1" t="str">
        <f t="shared" si="43"/>
        <v>2011</v>
      </c>
      <c r="L926" s="1">
        <f t="shared" si="44"/>
        <v>23</v>
      </c>
      <c r="M926" s="1" t="s">
        <v>60</v>
      </c>
      <c r="N926" t="s">
        <v>53</v>
      </c>
      <c r="O926" s="1" t="s">
        <v>61</v>
      </c>
      <c r="P926" s="1"/>
      <c r="Q926" s="1"/>
      <c r="R926" s="1"/>
      <c r="S926" s="1" t="s">
        <v>65</v>
      </c>
      <c r="T926" s="1">
        <v>2</v>
      </c>
      <c r="U926" s="1"/>
    </row>
    <row r="927" spans="1:21">
      <c r="A927" s="1" t="s">
        <v>50</v>
      </c>
      <c r="B927" s="1" t="s">
        <v>50</v>
      </c>
      <c r="C927" s="1" t="s">
        <v>273</v>
      </c>
      <c r="D927" s="1">
        <f t="shared" si="42"/>
        <v>1</v>
      </c>
      <c r="E927" s="1" t="s">
        <v>3459</v>
      </c>
      <c r="F927" s="1" t="s">
        <v>8046</v>
      </c>
      <c r="G927" s="6" t="s">
        <v>12527</v>
      </c>
      <c r="H927" s="1" t="s">
        <v>134</v>
      </c>
      <c r="I927" s="1" t="s">
        <v>6161</v>
      </c>
      <c r="J927" s="1" t="s">
        <v>4531</v>
      </c>
      <c r="K927" s="1" t="str">
        <f t="shared" si="43"/>
        <v>2011</v>
      </c>
      <c r="L927" s="1">
        <f t="shared" si="44"/>
        <v>23</v>
      </c>
      <c r="M927" s="1" t="s">
        <v>79</v>
      </c>
      <c r="N927" t="s">
        <v>53</v>
      </c>
      <c r="O927" s="1" t="s">
        <v>61</v>
      </c>
      <c r="P927" s="1"/>
      <c r="Q927" s="1"/>
      <c r="R927" s="1"/>
      <c r="S927" s="1"/>
      <c r="T927" s="1">
        <v>2</v>
      </c>
      <c r="U927" s="1"/>
    </row>
    <row r="928" spans="1:21">
      <c r="A928" s="1" t="s">
        <v>55</v>
      </c>
      <c r="B928" s="1" t="s">
        <v>8329</v>
      </c>
      <c r="C928" s="1" t="s">
        <v>273</v>
      </c>
      <c r="D928" s="1">
        <f t="shared" si="42"/>
        <v>3</v>
      </c>
      <c r="E928" s="1" t="s">
        <v>1983</v>
      </c>
      <c r="F928" s="1" t="s">
        <v>8328</v>
      </c>
      <c r="G928" s="6" t="s">
        <v>12527</v>
      </c>
      <c r="H928" s="1" t="s">
        <v>721</v>
      </c>
      <c r="I928" s="1" t="s">
        <v>7360</v>
      </c>
      <c r="J928" s="1" t="s">
        <v>8330</v>
      </c>
      <c r="K928" s="1" t="str">
        <f t="shared" si="43"/>
        <v>2011</v>
      </c>
      <c r="L928" s="1">
        <f t="shared" si="44"/>
        <v>48</v>
      </c>
      <c r="M928" s="1" t="s">
        <v>60</v>
      </c>
      <c r="N928" t="s">
        <v>53</v>
      </c>
      <c r="O928" s="1" t="s">
        <v>102</v>
      </c>
      <c r="P928" s="1"/>
      <c r="Q928" s="1"/>
      <c r="R928" s="1"/>
      <c r="S928" s="1" t="s">
        <v>557</v>
      </c>
      <c r="T928" s="1">
        <v>1</v>
      </c>
      <c r="U928" s="1"/>
    </row>
    <row r="929" spans="1:21">
      <c r="A929" s="1" t="s">
        <v>55</v>
      </c>
      <c r="B929" s="1" t="s">
        <v>50</v>
      </c>
      <c r="C929" s="1" t="s">
        <v>136</v>
      </c>
      <c r="D929" s="1">
        <f t="shared" si="42"/>
        <v>0.5</v>
      </c>
      <c r="E929" s="1" t="s">
        <v>8335</v>
      </c>
      <c r="F929" s="1" t="s">
        <v>8334</v>
      </c>
      <c r="G929" s="6" t="s">
        <v>12527</v>
      </c>
      <c r="H929" s="1" t="s">
        <v>63</v>
      </c>
      <c r="I929" s="1" t="s">
        <v>7910</v>
      </c>
      <c r="J929" s="1" t="s">
        <v>7865</v>
      </c>
      <c r="K929" s="1" t="str">
        <f t="shared" si="43"/>
        <v>2011</v>
      </c>
      <c r="L929" s="1">
        <f t="shared" si="44"/>
        <v>29</v>
      </c>
      <c r="M929" s="1" t="s">
        <v>79</v>
      </c>
      <c r="N929" t="s">
        <v>53</v>
      </c>
      <c r="O929" s="1" t="s">
        <v>61</v>
      </c>
      <c r="P929" s="1"/>
      <c r="Q929" s="1"/>
      <c r="R929" s="1"/>
      <c r="S929" s="1" t="s">
        <v>526</v>
      </c>
      <c r="T929" s="1">
        <v>1</v>
      </c>
      <c r="U929" s="1"/>
    </row>
    <row r="930" spans="1:21">
      <c r="A930" s="1" t="s">
        <v>54</v>
      </c>
      <c r="B930" s="1"/>
      <c r="C930" s="1"/>
      <c r="D930" s="1">
        <f t="shared" si="42"/>
        <v>0</v>
      </c>
      <c r="E930" s="1" t="s">
        <v>8623</v>
      </c>
      <c r="F930" s="1" t="s">
        <v>8622</v>
      </c>
      <c r="G930" s="6" t="s">
        <v>12525</v>
      </c>
      <c r="H930" s="1" t="s">
        <v>263</v>
      </c>
      <c r="I930" s="1" t="s">
        <v>1610</v>
      </c>
      <c r="J930" s="1" t="s">
        <v>8624</v>
      </c>
      <c r="K930" s="1" t="str">
        <f t="shared" si="43"/>
        <v>2011</v>
      </c>
      <c r="L930" s="1">
        <f t="shared" si="44"/>
        <v>9</v>
      </c>
      <c r="M930" s="1" t="s">
        <v>60</v>
      </c>
      <c r="N930" t="s">
        <v>53</v>
      </c>
      <c r="O930" s="1" t="s">
        <v>61</v>
      </c>
      <c r="P930" s="1" t="s">
        <v>150</v>
      </c>
      <c r="Q930" s="1" t="s">
        <v>233</v>
      </c>
      <c r="R930" s="1" t="s">
        <v>1199</v>
      </c>
      <c r="S930" s="1" t="s">
        <v>65</v>
      </c>
      <c r="T930" s="1">
        <v>2</v>
      </c>
      <c r="U930" s="1" t="s">
        <v>55</v>
      </c>
    </row>
    <row r="931" spans="1:21">
      <c r="A931" s="1" t="s">
        <v>53</v>
      </c>
      <c r="B931" s="1"/>
      <c r="C931" s="1"/>
      <c r="D931" s="1">
        <f t="shared" si="42"/>
        <v>0</v>
      </c>
      <c r="E931" s="1" t="s">
        <v>8811</v>
      </c>
      <c r="F931" s="1" t="s">
        <v>8810</v>
      </c>
      <c r="G931" s="6" t="s">
        <v>12525</v>
      </c>
      <c r="H931" s="1" t="s">
        <v>721</v>
      </c>
      <c r="I931" s="1" t="s">
        <v>202</v>
      </c>
      <c r="J931" s="1" t="s">
        <v>8624</v>
      </c>
      <c r="K931" s="1" t="str">
        <f t="shared" si="43"/>
        <v>2011</v>
      </c>
      <c r="L931" s="1">
        <f t="shared" si="44"/>
        <v>42</v>
      </c>
      <c r="M931" s="1" t="s">
        <v>79</v>
      </c>
      <c r="N931" t="s">
        <v>53</v>
      </c>
      <c r="O931" s="1" t="s">
        <v>61</v>
      </c>
      <c r="P931" s="1" t="s">
        <v>80</v>
      </c>
      <c r="Q931" s="1" t="s">
        <v>500</v>
      </c>
      <c r="R931" s="1" t="s">
        <v>869</v>
      </c>
      <c r="S931" s="1" t="s">
        <v>83</v>
      </c>
      <c r="T931" s="1">
        <v>1</v>
      </c>
      <c r="U931" s="1" t="s">
        <v>55</v>
      </c>
    </row>
    <row r="932" spans="1:21">
      <c r="A932" s="1" t="s">
        <v>53</v>
      </c>
      <c r="B932" s="1" t="s">
        <v>50</v>
      </c>
      <c r="C932" s="1" t="s">
        <v>273</v>
      </c>
      <c r="D932" s="1">
        <f t="shared" si="42"/>
        <v>1</v>
      </c>
      <c r="E932" s="1" t="s">
        <v>9034</v>
      </c>
      <c r="F932" s="1" t="s">
        <v>9033</v>
      </c>
      <c r="G932" s="6" t="s">
        <v>12527</v>
      </c>
      <c r="H932" s="1" t="s">
        <v>126</v>
      </c>
      <c r="I932" s="1" t="s">
        <v>9035</v>
      </c>
      <c r="J932" s="1" t="s">
        <v>3141</v>
      </c>
      <c r="K932" s="1" t="str">
        <f t="shared" si="43"/>
        <v>2011</v>
      </c>
      <c r="L932" s="1">
        <f t="shared" si="44"/>
        <v>13</v>
      </c>
      <c r="M932" s="1" t="s">
        <v>79</v>
      </c>
      <c r="N932" t="s">
        <v>53</v>
      </c>
      <c r="O932" s="1"/>
      <c r="P932" s="1"/>
      <c r="Q932" s="1"/>
      <c r="R932" s="1"/>
      <c r="S932" s="1" t="s">
        <v>65</v>
      </c>
      <c r="T932" s="1">
        <v>2</v>
      </c>
      <c r="U932" s="1"/>
    </row>
    <row r="933" spans="1:21">
      <c r="A933" s="1" t="s">
        <v>55</v>
      </c>
      <c r="B933" s="1" t="s">
        <v>4133</v>
      </c>
      <c r="C933" s="1" t="s">
        <v>500</v>
      </c>
      <c r="D933" s="1">
        <f t="shared" si="42"/>
        <v>1.04</v>
      </c>
      <c r="E933" s="1" t="s">
        <v>9054</v>
      </c>
      <c r="F933" s="1" t="s">
        <v>9053</v>
      </c>
      <c r="G933" s="6" t="s">
        <v>12527</v>
      </c>
      <c r="H933" s="1" t="s">
        <v>1033</v>
      </c>
      <c r="I933" s="1" t="s">
        <v>9045</v>
      </c>
      <c r="J933" s="1" t="s">
        <v>3141</v>
      </c>
      <c r="K933" s="1" t="str">
        <f t="shared" si="43"/>
        <v>2011</v>
      </c>
      <c r="L933" s="1">
        <f t="shared" si="44"/>
        <v>72</v>
      </c>
      <c r="M933" s="1" t="s">
        <v>60</v>
      </c>
      <c r="N933" t="s">
        <v>53</v>
      </c>
      <c r="O933" s="1"/>
      <c r="P933" s="1"/>
      <c r="Q933" s="1"/>
      <c r="R933" s="1"/>
      <c r="S933" s="1" t="s">
        <v>354</v>
      </c>
      <c r="T933" s="1">
        <v>2</v>
      </c>
      <c r="U933" s="1"/>
    </row>
    <row r="934" spans="1:21">
      <c r="A934" s="1" t="s">
        <v>55</v>
      </c>
      <c r="B934" s="1" t="s">
        <v>472</v>
      </c>
      <c r="C934" s="1" t="s">
        <v>958</v>
      </c>
      <c r="D934" s="1">
        <f t="shared" si="42"/>
        <v>0.45</v>
      </c>
      <c r="E934" s="1" t="s">
        <v>9056</v>
      </c>
      <c r="F934" s="1" t="s">
        <v>9055</v>
      </c>
      <c r="G934" s="6" t="s">
        <v>12527</v>
      </c>
      <c r="H934" s="1" t="s">
        <v>197</v>
      </c>
      <c r="I934" s="1" t="s">
        <v>9045</v>
      </c>
      <c r="J934" s="1" t="s">
        <v>7865</v>
      </c>
      <c r="K934" s="1" t="str">
        <f t="shared" si="43"/>
        <v>2011</v>
      </c>
      <c r="L934" s="1">
        <f t="shared" si="44"/>
        <v>16</v>
      </c>
      <c r="M934" s="1" t="s">
        <v>60</v>
      </c>
      <c r="N934" t="s">
        <v>53</v>
      </c>
      <c r="O934" s="1"/>
      <c r="P934" s="1"/>
      <c r="Q934" s="1"/>
      <c r="R934" s="1"/>
      <c r="S934" s="1" t="s">
        <v>65</v>
      </c>
      <c r="T934" s="1">
        <v>1</v>
      </c>
      <c r="U934" s="1"/>
    </row>
    <row r="935" spans="1:21">
      <c r="A935" s="1" t="s">
        <v>50</v>
      </c>
      <c r="B935" s="1" t="s">
        <v>3072</v>
      </c>
      <c r="C935" s="1" t="s">
        <v>219</v>
      </c>
      <c r="D935" s="1">
        <f t="shared" si="42"/>
        <v>0.48</v>
      </c>
      <c r="E935" s="1" t="s">
        <v>9197</v>
      </c>
      <c r="F935" s="1" t="s">
        <v>9196</v>
      </c>
      <c r="G935" s="6" t="s">
        <v>12527</v>
      </c>
      <c r="H935" s="1" t="s">
        <v>247</v>
      </c>
      <c r="I935" s="1" t="s">
        <v>9194</v>
      </c>
      <c r="J935" s="1" t="s">
        <v>9198</v>
      </c>
      <c r="K935" s="1" t="str">
        <f t="shared" si="43"/>
        <v>2011</v>
      </c>
      <c r="L935" s="1">
        <f t="shared" si="44"/>
        <v>14</v>
      </c>
      <c r="M935" s="1" t="s">
        <v>79</v>
      </c>
      <c r="N935" t="s">
        <v>53</v>
      </c>
      <c r="O935" s="1" t="s">
        <v>61</v>
      </c>
      <c r="P935" s="1"/>
      <c r="Q935" s="1"/>
      <c r="R935" s="1"/>
      <c r="S935" s="1" t="s">
        <v>65</v>
      </c>
      <c r="T935" s="1">
        <v>2</v>
      </c>
      <c r="U935" s="1"/>
    </row>
    <row r="936" spans="1:21">
      <c r="A936" s="1" t="s">
        <v>115</v>
      </c>
      <c r="B936" s="1" t="s">
        <v>116</v>
      </c>
      <c r="C936" s="1" t="s">
        <v>219</v>
      </c>
      <c r="D936" s="1">
        <f t="shared" si="42"/>
        <v>3</v>
      </c>
      <c r="E936" s="1" t="s">
        <v>1646</v>
      </c>
      <c r="F936" s="1" t="s">
        <v>9321</v>
      </c>
      <c r="G936" s="6" t="s">
        <v>12527</v>
      </c>
      <c r="H936" s="1" t="s">
        <v>130</v>
      </c>
      <c r="I936" s="1" t="s">
        <v>9247</v>
      </c>
      <c r="J936" s="1" t="s">
        <v>9322</v>
      </c>
      <c r="K936" s="1" t="str">
        <f t="shared" si="43"/>
        <v>2011</v>
      </c>
      <c r="L936" s="1">
        <f t="shared" si="44"/>
        <v>9</v>
      </c>
      <c r="M936" s="1" t="s">
        <v>60</v>
      </c>
      <c r="N936" t="s">
        <v>53</v>
      </c>
      <c r="O936" s="1" t="s">
        <v>61</v>
      </c>
      <c r="P936" s="1"/>
      <c r="Q936" s="1"/>
      <c r="R936" s="1"/>
      <c r="S936" s="1" t="s">
        <v>65</v>
      </c>
      <c r="T936" s="1">
        <v>2</v>
      </c>
      <c r="U936" s="1"/>
    </row>
    <row r="937" spans="1:21">
      <c r="A937" s="1" t="s">
        <v>53</v>
      </c>
      <c r="B937" s="1" t="s">
        <v>116</v>
      </c>
      <c r="C937" s="1" t="s">
        <v>136</v>
      </c>
      <c r="D937" s="1">
        <f t="shared" si="42"/>
        <v>2.5</v>
      </c>
      <c r="E937" s="1" t="s">
        <v>9324</v>
      </c>
      <c r="F937" s="1" t="s">
        <v>9323</v>
      </c>
      <c r="G937" s="6" t="s">
        <v>12527</v>
      </c>
      <c r="H937" s="1" t="s">
        <v>63</v>
      </c>
      <c r="I937" s="1" t="s">
        <v>3346</v>
      </c>
      <c r="J937" s="1" t="s">
        <v>3556</v>
      </c>
      <c r="K937" s="1" t="str">
        <f t="shared" si="43"/>
        <v>2011</v>
      </c>
      <c r="L937" s="1">
        <f t="shared" si="44"/>
        <v>29</v>
      </c>
      <c r="M937" s="1" t="s">
        <v>60</v>
      </c>
      <c r="N937" t="s">
        <v>53</v>
      </c>
      <c r="O937" s="1" t="s">
        <v>61</v>
      </c>
      <c r="P937" s="1"/>
      <c r="Q937" s="1"/>
      <c r="R937" s="1"/>
      <c r="S937" s="1" t="s">
        <v>3449</v>
      </c>
      <c r="T937" s="1">
        <v>1</v>
      </c>
      <c r="U937" s="1"/>
    </row>
    <row r="938" spans="1:21">
      <c r="A938" s="1" t="s">
        <v>55</v>
      </c>
      <c r="B938" s="1" t="s">
        <v>9332</v>
      </c>
      <c r="C938" s="1" t="s">
        <v>136</v>
      </c>
      <c r="D938" s="1">
        <f t="shared" si="42"/>
        <v>2.4</v>
      </c>
      <c r="E938" s="1" t="s">
        <v>9331</v>
      </c>
      <c r="F938" s="1" t="s">
        <v>9330</v>
      </c>
      <c r="G938" s="6" t="s">
        <v>12527</v>
      </c>
      <c r="H938" s="1" t="s">
        <v>247</v>
      </c>
      <c r="I938" s="1" t="s">
        <v>9328</v>
      </c>
      <c r="J938" s="1" t="s">
        <v>1994</v>
      </c>
      <c r="K938" s="1" t="str">
        <f t="shared" si="43"/>
        <v>2011</v>
      </c>
      <c r="L938" s="1">
        <f t="shared" si="44"/>
        <v>14</v>
      </c>
      <c r="M938" s="1" t="s">
        <v>79</v>
      </c>
      <c r="N938" t="s">
        <v>53</v>
      </c>
      <c r="O938" s="1" t="s">
        <v>61</v>
      </c>
      <c r="P938" s="1"/>
      <c r="Q938" s="1"/>
      <c r="R938" s="1"/>
      <c r="S938" s="1" t="s">
        <v>65</v>
      </c>
      <c r="T938" s="1">
        <v>2</v>
      </c>
      <c r="U938" s="1"/>
    </row>
    <row r="939" spans="1:21">
      <c r="A939" s="1" t="s">
        <v>53</v>
      </c>
      <c r="B939" s="1" t="s">
        <v>55</v>
      </c>
      <c r="C939" s="1" t="s">
        <v>136</v>
      </c>
      <c r="D939" s="1">
        <f t="shared" si="42"/>
        <v>2</v>
      </c>
      <c r="E939" s="1" t="s">
        <v>9343</v>
      </c>
      <c r="F939" s="1" t="s">
        <v>9342</v>
      </c>
      <c r="G939" s="6" t="s">
        <v>12527</v>
      </c>
      <c r="H939" s="1" t="s">
        <v>120</v>
      </c>
      <c r="I939" s="1" t="s">
        <v>9328</v>
      </c>
      <c r="J939" s="1" t="s">
        <v>9344</v>
      </c>
      <c r="K939" s="1" t="str">
        <f t="shared" si="43"/>
        <v>2011</v>
      </c>
      <c r="L939" s="1">
        <f t="shared" si="44"/>
        <v>45</v>
      </c>
      <c r="M939" s="1" t="s">
        <v>60</v>
      </c>
      <c r="N939" t="s">
        <v>53</v>
      </c>
      <c r="O939" s="1" t="s">
        <v>61</v>
      </c>
      <c r="P939" s="1"/>
      <c r="Q939" s="1"/>
      <c r="R939" s="1"/>
      <c r="S939" s="1" t="s">
        <v>226</v>
      </c>
      <c r="T939" s="1">
        <v>1</v>
      </c>
      <c r="U939" s="1"/>
    </row>
    <row r="940" spans="1:21">
      <c r="A940" s="1" t="s">
        <v>54</v>
      </c>
      <c r="B940" s="1" t="s">
        <v>55</v>
      </c>
      <c r="C940" s="1" t="s">
        <v>500</v>
      </c>
      <c r="D940" s="1">
        <f t="shared" si="42"/>
        <v>3.2</v>
      </c>
      <c r="E940" s="1" t="s">
        <v>9345</v>
      </c>
      <c r="F940" s="1" t="s">
        <v>9249</v>
      </c>
      <c r="G940" s="6" t="s">
        <v>12527</v>
      </c>
      <c r="H940" s="1" t="s">
        <v>448</v>
      </c>
      <c r="I940" s="1" t="s">
        <v>9346</v>
      </c>
      <c r="J940" s="1" t="s">
        <v>7730</v>
      </c>
      <c r="K940" s="1" t="str">
        <f t="shared" si="43"/>
        <v>2011</v>
      </c>
      <c r="L940" s="1">
        <f t="shared" si="44"/>
        <v>31</v>
      </c>
      <c r="M940" s="1" t="s">
        <v>60</v>
      </c>
      <c r="N940" t="s">
        <v>53</v>
      </c>
      <c r="O940" s="1" t="s">
        <v>61</v>
      </c>
      <c r="P940" s="1"/>
      <c r="Q940" s="1"/>
      <c r="R940" s="1"/>
      <c r="S940" s="1" t="s">
        <v>427</v>
      </c>
      <c r="T940" s="1">
        <v>2</v>
      </c>
      <c r="U940" s="1"/>
    </row>
    <row r="941" spans="1:21">
      <c r="A941" s="1" t="s">
        <v>55</v>
      </c>
      <c r="B941" s="1" t="s">
        <v>472</v>
      </c>
      <c r="C941" s="1" t="s">
        <v>136</v>
      </c>
      <c r="D941" s="1">
        <f t="shared" si="42"/>
        <v>0.25</v>
      </c>
      <c r="E941" s="1" t="s">
        <v>9349</v>
      </c>
      <c r="F941" s="1" t="s">
        <v>4982</v>
      </c>
      <c r="G941" s="6" t="s">
        <v>12527</v>
      </c>
      <c r="H941" s="1" t="s">
        <v>58</v>
      </c>
      <c r="I941" s="1" t="s">
        <v>9350</v>
      </c>
      <c r="J941" s="1" t="s">
        <v>9114</v>
      </c>
      <c r="K941" s="1" t="str">
        <f t="shared" si="43"/>
        <v>2011</v>
      </c>
      <c r="L941" s="1">
        <f t="shared" si="44"/>
        <v>9</v>
      </c>
      <c r="M941" s="1" t="s">
        <v>79</v>
      </c>
      <c r="N941" t="s">
        <v>53</v>
      </c>
      <c r="O941" s="1" t="s">
        <v>61</v>
      </c>
      <c r="P941" s="1"/>
      <c r="Q941" s="1"/>
      <c r="R941" s="1"/>
      <c r="S941" s="1" t="s">
        <v>65</v>
      </c>
      <c r="T941" s="1">
        <v>2</v>
      </c>
      <c r="U941" s="1"/>
    </row>
    <row r="942" spans="1:21">
      <c r="A942" s="1" t="s">
        <v>55</v>
      </c>
      <c r="B942" s="1" t="s">
        <v>116</v>
      </c>
      <c r="C942" s="1" t="s">
        <v>273</v>
      </c>
      <c r="D942" s="1">
        <f t="shared" si="42"/>
        <v>5</v>
      </c>
      <c r="E942" s="1" t="s">
        <v>1705</v>
      </c>
      <c r="F942" s="1" t="s">
        <v>9461</v>
      </c>
      <c r="G942" s="6" t="s">
        <v>12527</v>
      </c>
      <c r="H942" s="1" t="s">
        <v>310</v>
      </c>
      <c r="I942" s="1" t="s">
        <v>7289</v>
      </c>
      <c r="J942" s="1" t="s">
        <v>855</v>
      </c>
      <c r="K942" s="1" t="str">
        <f t="shared" si="43"/>
        <v>2011</v>
      </c>
      <c r="L942" s="1">
        <f t="shared" si="44"/>
        <v>42</v>
      </c>
      <c r="M942" s="1" t="s">
        <v>79</v>
      </c>
      <c r="N942" t="s">
        <v>53</v>
      </c>
      <c r="O942" s="1" t="s">
        <v>61</v>
      </c>
      <c r="P942" s="1"/>
      <c r="Q942" s="1"/>
      <c r="R942" s="1"/>
      <c r="S942" s="1" t="s">
        <v>114</v>
      </c>
      <c r="T942" s="1">
        <v>1</v>
      </c>
      <c r="U942" s="1"/>
    </row>
    <row r="943" spans="1:21">
      <c r="A943" s="1" t="s">
        <v>55</v>
      </c>
      <c r="B943" s="1" t="s">
        <v>148</v>
      </c>
      <c r="C943" s="1" t="s">
        <v>958</v>
      </c>
      <c r="D943" s="1">
        <f t="shared" si="42"/>
        <v>1.35</v>
      </c>
      <c r="E943" s="1" t="s">
        <v>9523</v>
      </c>
      <c r="F943" s="1" t="s">
        <v>9522</v>
      </c>
      <c r="G943" s="6" t="s">
        <v>12527</v>
      </c>
      <c r="H943" s="1" t="s">
        <v>217</v>
      </c>
      <c r="I943" s="1" t="s">
        <v>9524</v>
      </c>
      <c r="J943" s="1" t="s">
        <v>9114</v>
      </c>
      <c r="K943" s="1" t="str">
        <f t="shared" si="43"/>
        <v>2011</v>
      </c>
      <c r="L943" s="1">
        <f t="shared" si="44"/>
        <v>14</v>
      </c>
      <c r="M943" s="1" t="s">
        <v>79</v>
      </c>
      <c r="N943" t="s">
        <v>53</v>
      </c>
      <c r="O943" s="1" t="s">
        <v>61</v>
      </c>
      <c r="P943" s="1"/>
      <c r="Q943" s="1"/>
      <c r="R943" s="1"/>
      <c r="S943" s="1" t="s">
        <v>65</v>
      </c>
      <c r="T943" s="1">
        <v>2</v>
      </c>
      <c r="U943" s="1"/>
    </row>
    <row r="944" spans="1:21">
      <c r="A944" s="1" t="s">
        <v>55</v>
      </c>
      <c r="B944" s="1" t="s">
        <v>2095</v>
      </c>
      <c r="C944" s="1" t="s">
        <v>382</v>
      </c>
      <c r="D944" s="1">
        <f t="shared" si="42"/>
        <v>0.49</v>
      </c>
      <c r="E944" s="1" t="s">
        <v>9568</v>
      </c>
      <c r="F944" s="1" t="s">
        <v>9567</v>
      </c>
      <c r="G944" s="6" t="s">
        <v>12527</v>
      </c>
      <c r="H944" s="1" t="s">
        <v>144</v>
      </c>
      <c r="I944" s="1" t="s">
        <v>9120</v>
      </c>
      <c r="J944" s="1" t="s">
        <v>941</v>
      </c>
      <c r="K944" s="1" t="str">
        <f t="shared" si="43"/>
        <v>2011</v>
      </c>
      <c r="L944" s="1">
        <f t="shared" si="44"/>
        <v>22</v>
      </c>
      <c r="M944" s="1" t="s">
        <v>79</v>
      </c>
      <c r="N944" t="s">
        <v>53</v>
      </c>
      <c r="O944" s="1" t="s">
        <v>61</v>
      </c>
      <c r="P944" s="1"/>
      <c r="Q944" s="1"/>
      <c r="R944" s="1"/>
      <c r="S944" s="1" t="s">
        <v>417</v>
      </c>
      <c r="T944" s="1">
        <v>1</v>
      </c>
      <c r="U944" s="1"/>
    </row>
    <row r="945" spans="1:21">
      <c r="A945" s="1" t="s">
        <v>55</v>
      </c>
      <c r="B945" s="1" t="s">
        <v>141</v>
      </c>
      <c r="C945" s="1" t="s">
        <v>136</v>
      </c>
      <c r="D945" s="1">
        <f t="shared" si="42"/>
        <v>0.1</v>
      </c>
      <c r="E945" s="1" t="s">
        <v>9645</v>
      </c>
      <c r="F945" s="1" t="s">
        <v>9646</v>
      </c>
      <c r="G945" s="6" t="s">
        <v>12527</v>
      </c>
      <c r="H945" s="1" t="s">
        <v>160</v>
      </c>
      <c r="I945" s="1" t="s">
        <v>9618</v>
      </c>
      <c r="J945" s="1" t="s">
        <v>9647</v>
      </c>
      <c r="K945" s="1" t="str">
        <f t="shared" si="43"/>
        <v>2011</v>
      </c>
      <c r="L945" s="1">
        <f t="shared" si="44"/>
        <v>57</v>
      </c>
      <c r="M945" s="1" t="s">
        <v>60</v>
      </c>
      <c r="N945" t="s">
        <v>53</v>
      </c>
      <c r="O945" s="1" t="s">
        <v>102</v>
      </c>
      <c r="P945" s="1"/>
      <c r="Q945" s="1"/>
      <c r="R945" s="1"/>
      <c r="S945" s="1" t="s">
        <v>354</v>
      </c>
      <c r="T945" s="1">
        <v>2</v>
      </c>
      <c r="U945" s="1"/>
    </row>
    <row r="946" spans="1:21">
      <c r="A946" s="1" t="s">
        <v>55</v>
      </c>
      <c r="B946" s="1" t="s">
        <v>148</v>
      </c>
      <c r="C946" s="1" t="s">
        <v>136</v>
      </c>
      <c r="D946" s="1">
        <f t="shared" si="42"/>
        <v>0.75</v>
      </c>
      <c r="E946" s="1" t="s">
        <v>9657</v>
      </c>
      <c r="F946" s="1" t="s">
        <v>9658</v>
      </c>
      <c r="G946" s="6" t="s">
        <v>12527</v>
      </c>
      <c r="H946" s="1" t="s">
        <v>128</v>
      </c>
      <c r="I946" s="1" t="s">
        <v>9653</v>
      </c>
      <c r="J946" s="1" t="s">
        <v>9659</v>
      </c>
      <c r="K946" s="1" t="str">
        <f t="shared" si="43"/>
        <v>2011</v>
      </c>
      <c r="L946" s="1">
        <f t="shared" si="44"/>
        <v>41</v>
      </c>
      <c r="M946" s="1" t="s">
        <v>79</v>
      </c>
      <c r="N946" t="s">
        <v>53</v>
      </c>
      <c r="O946" s="1" t="s">
        <v>102</v>
      </c>
      <c r="P946" s="1"/>
      <c r="Q946" s="1"/>
      <c r="R946" s="1"/>
      <c r="S946" s="1" t="s">
        <v>2558</v>
      </c>
      <c r="T946" s="1">
        <v>1</v>
      </c>
      <c r="U946" s="1"/>
    </row>
    <row r="947" spans="1:21">
      <c r="A947" s="1" t="s">
        <v>54</v>
      </c>
      <c r="B947" s="1" t="s">
        <v>148</v>
      </c>
      <c r="C947" s="1" t="s">
        <v>273</v>
      </c>
      <c r="D947" s="1">
        <f t="shared" si="42"/>
        <v>1.5</v>
      </c>
      <c r="E947" s="1" t="s">
        <v>9664</v>
      </c>
      <c r="F947" s="1" t="s">
        <v>9663</v>
      </c>
      <c r="G947" s="6" t="s">
        <v>12527</v>
      </c>
      <c r="H947" s="1" t="s">
        <v>573</v>
      </c>
      <c r="I947" s="1" t="s">
        <v>9629</v>
      </c>
      <c r="J947" s="1" t="s">
        <v>8624</v>
      </c>
      <c r="K947" s="1" t="str">
        <f t="shared" si="43"/>
        <v>2011</v>
      </c>
      <c r="L947" s="1">
        <f t="shared" si="44"/>
        <v>64</v>
      </c>
      <c r="M947" s="1" t="s">
        <v>60</v>
      </c>
      <c r="N947" t="s">
        <v>53</v>
      </c>
      <c r="O947" s="1" t="s">
        <v>61</v>
      </c>
      <c r="P947" s="1"/>
      <c r="Q947" s="1"/>
      <c r="R947" s="1"/>
      <c r="S947" s="1" t="s">
        <v>354</v>
      </c>
      <c r="T947" s="1">
        <v>1</v>
      </c>
      <c r="U947" s="1"/>
    </row>
    <row r="948" spans="1:21">
      <c r="A948" s="1" t="s">
        <v>55</v>
      </c>
      <c r="B948" s="1" t="s">
        <v>3946</v>
      </c>
      <c r="C948" s="1" t="s">
        <v>273</v>
      </c>
      <c r="D948" s="1">
        <f t="shared" si="42"/>
        <v>3.5</v>
      </c>
      <c r="E948" s="1" t="s">
        <v>9780</v>
      </c>
      <c r="F948" s="1" t="s">
        <v>9777</v>
      </c>
      <c r="G948" s="6" t="s">
        <v>12527</v>
      </c>
      <c r="H948" s="1" t="s">
        <v>721</v>
      </c>
      <c r="I948" s="1" t="s">
        <v>9781</v>
      </c>
      <c r="J948" s="1" t="s">
        <v>9782</v>
      </c>
      <c r="K948" s="1" t="str">
        <f t="shared" si="43"/>
        <v>2011</v>
      </c>
      <c r="L948" s="1">
        <f t="shared" si="44"/>
        <v>49</v>
      </c>
      <c r="M948" s="1" t="s">
        <v>60</v>
      </c>
      <c r="N948" t="s">
        <v>53</v>
      </c>
      <c r="O948" s="1" t="s">
        <v>61</v>
      </c>
      <c r="P948" s="1"/>
      <c r="Q948" s="1"/>
      <c r="R948" s="1"/>
      <c r="S948" s="1" t="s">
        <v>557</v>
      </c>
      <c r="T948" s="1">
        <v>2</v>
      </c>
      <c r="U948" s="1"/>
    </row>
    <row r="949" spans="1:21">
      <c r="A949" s="1" t="s">
        <v>50</v>
      </c>
      <c r="B949" s="1" t="s">
        <v>148</v>
      </c>
      <c r="C949" s="1" t="s">
        <v>500</v>
      </c>
      <c r="D949" s="1">
        <f t="shared" si="42"/>
        <v>1.2</v>
      </c>
      <c r="E949" s="1" t="s">
        <v>9817</v>
      </c>
      <c r="F949" s="1" t="s">
        <v>9815</v>
      </c>
      <c r="G949" s="6" t="s">
        <v>12527</v>
      </c>
      <c r="H949" s="1" t="s">
        <v>118</v>
      </c>
      <c r="I949" s="1" t="s">
        <v>9637</v>
      </c>
      <c r="J949" s="1" t="s">
        <v>3141</v>
      </c>
      <c r="K949" s="1" t="str">
        <f t="shared" si="43"/>
        <v>2011</v>
      </c>
      <c r="L949" s="1">
        <f t="shared" si="44"/>
        <v>23</v>
      </c>
      <c r="M949" s="1" t="s">
        <v>60</v>
      </c>
      <c r="N949" t="s">
        <v>53</v>
      </c>
      <c r="O949" s="1" t="s">
        <v>61</v>
      </c>
      <c r="P949" s="1"/>
      <c r="Q949" s="1"/>
      <c r="R949" s="1"/>
      <c r="S949" s="1" t="s">
        <v>6735</v>
      </c>
      <c r="T949" s="1">
        <v>2</v>
      </c>
      <c r="U949" s="1"/>
    </row>
    <row r="950" spans="1:21">
      <c r="A950" s="1" t="s">
        <v>55</v>
      </c>
      <c r="B950" s="1" t="s">
        <v>7743</v>
      </c>
      <c r="C950" s="1" t="s">
        <v>958</v>
      </c>
      <c r="D950" s="1">
        <f t="shared" si="42"/>
        <v>1.53</v>
      </c>
      <c r="E950" s="1" t="s">
        <v>9836</v>
      </c>
      <c r="F950" s="1" t="s">
        <v>9835</v>
      </c>
      <c r="G950" s="6" t="s">
        <v>12527</v>
      </c>
      <c r="H950" s="1" t="s">
        <v>1343</v>
      </c>
      <c r="I950" s="1" t="s">
        <v>9833</v>
      </c>
      <c r="J950" s="1" t="s">
        <v>855</v>
      </c>
      <c r="K950" s="1" t="str">
        <f t="shared" si="43"/>
        <v>2011</v>
      </c>
      <c r="L950" s="1">
        <f t="shared" si="44"/>
        <v>39</v>
      </c>
      <c r="M950" s="1" t="s">
        <v>79</v>
      </c>
      <c r="N950" t="s">
        <v>53</v>
      </c>
      <c r="O950" s="1" t="s">
        <v>61</v>
      </c>
      <c r="P950" s="1"/>
      <c r="Q950" s="1"/>
      <c r="R950" s="1"/>
      <c r="S950" s="1" t="s">
        <v>2161</v>
      </c>
      <c r="T950" s="1">
        <v>2</v>
      </c>
      <c r="U950" s="1"/>
    </row>
    <row r="951" spans="1:21">
      <c r="A951" s="1" t="s">
        <v>50</v>
      </c>
      <c r="B951" s="1" t="s">
        <v>8630</v>
      </c>
      <c r="C951" s="1" t="s">
        <v>136</v>
      </c>
      <c r="D951" s="1">
        <f t="shared" si="42"/>
        <v>0.9</v>
      </c>
      <c r="E951" s="1" t="s">
        <v>9843</v>
      </c>
      <c r="F951" s="1" t="s">
        <v>9842</v>
      </c>
      <c r="G951" s="6" t="s">
        <v>12527</v>
      </c>
      <c r="H951" s="1" t="s">
        <v>247</v>
      </c>
      <c r="I951" s="1" t="s">
        <v>9354</v>
      </c>
      <c r="J951" s="1" t="s">
        <v>9844</v>
      </c>
      <c r="K951" s="1" t="str">
        <f t="shared" si="43"/>
        <v>2011</v>
      </c>
      <c r="L951" s="1">
        <f t="shared" si="44"/>
        <v>14</v>
      </c>
      <c r="M951" s="1" t="s">
        <v>60</v>
      </c>
      <c r="N951" t="s">
        <v>53</v>
      </c>
      <c r="O951" s="1" t="s">
        <v>61</v>
      </c>
      <c r="P951" s="1"/>
      <c r="Q951" s="1"/>
      <c r="R951" s="1"/>
      <c r="S951" s="1" t="s">
        <v>65</v>
      </c>
      <c r="T951" s="1">
        <v>1</v>
      </c>
      <c r="U951" s="1"/>
    </row>
    <row r="952" spans="1:21">
      <c r="A952" s="1" t="s">
        <v>115</v>
      </c>
      <c r="B952" s="1" t="s">
        <v>141</v>
      </c>
      <c r="C952" s="1" t="s">
        <v>136</v>
      </c>
      <c r="D952" s="1">
        <f t="shared" si="42"/>
        <v>0.1</v>
      </c>
      <c r="E952" s="1" t="s">
        <v>9846</v>
      </c>
      <c r="F952" s="1" t="s">
        <v>9845</v>
      </c>
      <c r="G952" s="6" t="s">
        <v>12527</v>
      </c>
      <c r="H952" s="1" t="s">
        <v>71</v>
      </c>
      <c r="I952" s="1" t="s">
        <v>9354</v>
      </c>
      <c r="J952" s="1" t="s">
        <v>9847</v>
      </c>
      <c r="K952" s="1" t="str">
        <f t="shared" si="43"/>
        <v>2011</v>
      </c>
      <c r="L952" s="1">
        <f t="shared" si="44"/>
        <v>6</v>
      </c>
      <c r="M952" s="1" t="s">
        <v>79</v>
      </c>
      <c r="N952" t="s">
        <v>53</v>
      </c>
      <c r="O952" s="1" t="s">
        <v>61</v>
      </c>
      <c r="P952" s="1"/>
      <c r="Q952" s="1"/>
      <c r="R952" s="1"/>
      <c r="S952" s="1" t="s">
        <v>65</v>
      </c>
      <c r="T952" s="1">
        <v>1</v>
      </c>
      <c r="U952" s="1"/>
    </row>
    <row r="953" spans="1:21">
      <c r="A953" s="1" t="s">
        <v>54</v>
      </c>
      <c r="B953" s="1" t="s">
        <v>3072</v>
      </c>
      <c r="C953" s="1" t="s">
        <v>136</v>
      </c>
      <c r="D953" s="1">
        <f t="shared" si="42"/>
        <v>0.4</v>
      </c>
      <c r="E953" s="1" t="s">
        <v>9862</v>
      </c>
      <c r="F953" s="1" t="s">
        <v>9861</v>
      </c>
      <c r="G953" s="6" t="s">
        <v>12527</v>
      </c>
      <c r="H953" s="1" t="s">
        <v>310</v>
      </c>
      <c r="I953" s="1" t="s">
        <v>9858</v>
      </c>
      <c r="J953" s="1" t="s">
        <v>7730</v>
      </c>
      <c r="K953" s="1" t="str">
        <f t="shared" si="43"/>
        <v>2011</v>
      </c>
      <c r="L953" s="1">
        <f t="shared" si="44"/>
        <v>44</v>
      </c>
      <c r="M953" s="1" t="s">
        <v>60</v>
      </c>
      <c r="N953" t="s">
        <v>53</v>
      </c>
      <c r="O953" s="1" t="s">
        <v>61</v>
      </c>
      <c r="P953" s="1"/>
      <c r="Q953" s="1"/>
      <c r="R953" s="1"/>
      <c r="S953" s="1" t="s">
        <v>92</v>
      </c>
      <c r="T953" s="1">
        <v>2</v>
      </c>
      <c r="U953" s="1"/>
    </row>
    <row r="954" spans="1:21">
      <c r="A954" s="1" t="s">
        <v>54</v>
      </c>
      <c r="B954" s="1" t="s">
        <v>472</v>
      </c>
      <c r="C954" s="1" t="s">
        <v>958</v>
      </c>
      <c r="D954" s="1">
        <f t="shared" si="42"/>
        <v>0.45</v>
      </c>
      <c r="E954" s="1" t="s">
        <v>9870</v>
      </c>
      <c r="F954" s="1" t="s">
        <v>9869</v>
      </c>
      <c r="G954" s="6" t="s">
        <v>12527</v>
      </c>
      <c r="H954" s="1" t="s">
        <v>448</v>
      </c>
      <c r="I954" s="1" t="s">
        <v>2689</v>
      </c>
      <c r="J954" s="1" t="s">
        <v>941</v>
      </c>
      <c r="K954" s="1" t="str">
        <f t="shared" si="43"/>
        <v>2011</v>
      </c>
      <c r="L954" s="1">
        <f t="shared" si="44"/>
        <v>25</v>
      </c>
      <c r="M954" s="1" t="s">
        <v>60</v>
      </c>
      <c r="N954" t="s">
        <v>53</v>
      </c>
      <c r="O954" s="1" t="s">
        <v>61</v>
      </c>
      <c r="P954" s="1"/>
      <c r="Q954" s="1"/>
      <c r="R954" s="1"/>
      <c r="S954" s="1" t="s">
        <v>9871</v>
      </c>
      <c r="T954" s="1">
        <v>2</v>
      </c>
      <c r="U954" s="1"/>
    </row>
    <row r="955" spans="1:21">
      <c r="A955" s="1" t="s">
        <v>54</v>
      </c>
      <c r="B955" s="1" t="s">
        <v>176</v>
      </c>
      <c r="C955" s="1" t="s">
        <v>219</v>
      </c>
      <c r="D955" s="1">
        <f t="shared" si="42"/>
        <v>0.36</v>
      </c>
      <c r="E955" s="1" t="s">
        <v>9873</v>
      </c>
      <c r="F955" s="1" t="s">
        <v>9872</v>
      </c>
      <c r="G955" s="6" t="s">
        <v>12527</v>
      </c>
      <c r="H955" s="1" t="s">
        <v>282</v>
      </c>
      <c r="I955" s="1" t="s">
        <v>9868</v>
      </c>
      <c r="J955" s="1" t="s">
        <v>9874</v>
      </c>
      <c r="K955" s="1" t="str">
        <f t="shared" si="43"/>
        <v>2011</v>
      </c>
      <c r="L955" s="1">
        <f t="shared" si="44"/>
        <v>41</v>
      </c>
      <c r="M955" s="1" t="s">
        <v>79</v>
      </c>
      <c r="N955" t="s">
        <v>53</v>
      </c>
      <c r="O955" s="1" t="s">
        <v>61</v>
      </c>
      <c r="P955" s="1"/>
      <c r="Q955" s="1"/>
      <c r="R955" s="1"/>
      <c r="S955" s="1" t="s">
        <v>405</v>
      </c>
      <c r="T955" s="1">
        <v>2</v>
      </c>
      <c r="U955" s="1"/>
    </row>
    <row r="956" spans="1:21">
      <c r="A956" s="1" t="s">
        <v>55</v>
      </c>
      <c r="B956" s="1" t="s">
        <v>472</v>
      </c>
      <c r="C956" s="1"/>
      <c r="D956" s="1">
        <f t="shared" si="42"/>
        <v>0</v>
      </c>
      <c r="E956" s="1" t="s">
        <v>9907</v>
      </c>
      <c r="F956" s="1" t="s">
        <v>9905</v>
      </c>
      <c r="G956" s="6" t="s">
        <v>12527</v>
      </c>
      <c r="H956" s="1" t="s">
        <v>55</v>
      </c>
      <c r="I956" s="1" t="s">
        <v>9908</v>
      </c>
      <c r="J956" s="1" t="s">
        <v>9909</v>
      </c>
      <c r="K956" s="1" t="str">
        <f t="shared" si="43"/>
        <v>2011</v>
      </c>
      <c r="L956" s="1">
        <f t="shared" si="44"/>
        <v>2</v>
      </c>
      <c r="M956" s="1" t="s">
        <v>60</v>
      </c>
      <c r="N956" t="s">
        <v>53</v>
      </c>
      <c r="O956" s="1" t="s">
        <v>61</v>
      </c>
      <c r="P956" s="1"/>
      <c r="Q956" s="1"/>
      <c r="R956" s="1"/>
      <c r="S956" s="1"/>
      <c r="T956" s="1">
        <v>2</v>
      </c>
      <c r="U956" s="1"/>
    </row>
    <row r="957" spans="1:21">
      <c r="A957" s="1" t="s">
        <v>49</v>
      </c>
      <c r="B957" s="1" t="s">
        <v>3072</v>
      </c>
      <c r="C957" s="1" t="s">
        <v>273</v>
      </c>
      <c r="D957" s="1">
        <f t="shared" si="42"/>
        <v>0.8</v>
      </c>
      <c r="E957" s="1" t="s">
        <v>9912</v>
      </c>
      <c r="F957" s="1" t="s">
        <v>9911</v>
      </c>
      <c r="G957" s="6" t="s">
        <v>12527</v>
      </c>
      <c r="H957" s="1"/>
      <c r="I957" s="1" t="s">
        <v>9908</v>
      </c>
      <c r="J957" s="1" t="s">
        <v>9913</v>
      </c>
      <c r="K957" s="1" t="str">
        <f t="shared" si="43"/>
        <v>2011</v>
      </c>
      <c r="L957" s="1">
        <f t="shared" si="44"/>
        <v>-2</v>
      </c>
      <c r="M957" s="1" t="s">
        <v>79</v>
      </c>
      <c r="N957" t="s">
        <v>53</v>
      </c>
      <c r="O957" s="1" t="s">
        <v>61</v>
      </c>
      <c r="P957" s="1"/>
      <c r="Q957" s="1"/>
      <c r="R957" s="1"/>
      <c r="S957" s="1" t="s">
        <v>9424</v>
      </c>
      <c r="T957" s="1">
        <v>1</v>
      </c>
      <c r="U957" s="1"/>
    </row>
    <row r="958" spans="1:21">
      <c r="A958" s="1" t="s">
        <v>55</v>
      </c>
      <c r="B958" s="1" t="s">
        <v>141</v>
      </c>
      <c r="C958" s="1" t="s">
        <v>273</v>
      </c>
      <c r="D958" s="1">
        <f t="shared" si="42"/>
        <v>0.2</v>
      </c>
      <c r="E958" s="1" t="s">
        <v>9934</v>
      </c>
      <c r="F958" s="1" t="s">
        <v>9933</v>
      </c>
      <c r="G958" s="6" t="s">
        <v>12527</v>
      </c>
      <c r="H958" s="1" t="s">
        <v>678</v>
      </c>
      <c r="I958" s="1" t="s">
        <v>9931</v>
      </c>
      <c r="J958" s="1" t="s">
        <v>9935</v>
      </c>
      <c r="K958" s="1" t="str">
        <f t="shared" si="43"/>
        <v>2011</v>
      </c>
      <c r="L958" s="1">
        <f t="shared" si="44"/>
        <v>32</v>
      </c>
      <c r="M958" s="1" t="s">
        <v>60</v>
      </c>
      <c r="N958" t="s">
        <v>53</v>
      </c>
      <c r="O958" s="1" t="s">
        <v>61</v>
      </c>
      <c r="P958" s="1"/>
      <c r="Q958" s="1"/>
      <c r="R958" s="1"/>
      <c r="S958" s="1" t="s">
        <v>226</v>
      </c>
      <c r="T958" s="1">
        <v>2</v>
      </c>
      <c r="U958" s="1"/>
    </row>
    <row r="959" spans="1:21">
      <c r="A959" s="1" t="s">
        <v>54</v>
      </c>
      <c r="B959" s="1" t="s">
        <v>54</v>
      </c>
      <c r="C959" s="1" t="s">
        <v>273</v>
      </c>
      <c r="D959" s="1">
        <f t="shared" si="42"/>
        <v>3</v>
      </c>
      <c r="E959" s="1" t="s">
        <v>9992</v>
      </c>
      <c r="F959" s="1" t="s">
        <v>9991</v>
      </c>
      <c r="G959" s="6" t="s">
        <v>12527</v>
      </c>
      <c r="H959" s="1" t="s">
        <v>308</v>
      </c>
      <c r="I959" s="1" t="s">
        <v>9989</v>
      </c>
      <c r="J959" s="1" t="s">
        <v>941</v>
      </c>
      <c r="K959" s="1" t="str">
        <f t="shared" si="43"/>
        <v>2011</v>
      </c>
      <c r="L959" s="1">
        <f t="shared" si="44"/>
        <v>55</v>
      </c>
      <c r="M959" s="1" t="s">
        <v>79</v>
      </c>
      <c r="N959" t="s">
        <v>53</v>
      </c>
      <c r="O959" s="1" t="s">
        <v>61</v>
      </c>
      <c r="P959" s="1"/>
      <c r="Q959" s="1"/>
      <c r="R959" s="1"/>
      <c r="S959" s="1" t="s">
        <v>354</v>
      </c>
      <c r="T959" s="1">
        <v>2</v>
      </c>
      <c r="U959" s="1"/>
    </row>
    <row r="960" spans="1:21">
      <c r="A960" s="1" t="s">
        <v>53</v>
      </c>
      <c r="B960" s="1" t="s">
        <v>141</v>
      </c>
      <c r="C960" s="1" t="s">
        <v>136</v>
      </c>
      <c r="D960" s="1">
        <f t="shared" si="42"/>
        <v>0.1</v>
      </c>
      <c r="E960" s="1" t="s">
        <v>10126</v>
      </c>
      <c r="F960" s="1" t="s">
        <v>10127</v>
      </c>
      <c r="G960" s="6" t="s">
        <v>12527</v>
      </c>
      <c r="H960" s="1" t="s">
        <v>128</v>
      </c>
      <c r="I960" s="1" t="s">
        <v>10100</v>
      </c>
      <c r="J960" s="1" t="s">
        <v>10128</v>
      </c>
      <c r="K960" s="1" t="str">
        <f t="shared" si="43"/>
        <v>2011</v>
      </c>
      <c r="L960" s="1">
        <f t="shared" si="44"/>
        <v>41</v>
      </c>
      <c r="M960" s="1" t="s">
        <v>60</v>
      </c>
      <c r="N960" t="s">
        <v>53</v>
      </c>
      <c r="O960" s="1" t="s">
        <v>102</v>
      </c>
      <c r="P960" s="1"/>
      <c r="Q960" s="1"/>
      <c r="R960" s="1"/>
      <c r="S960" s="1"/>
      <c r="T960" s="1">
        <v>2</v>
      </c>
      <c r="U960" s="1"/>
    </row>
    <row r="961" spans="1:21">
      <c r="A961" s="1" t="s">
        <v>54</v>
      </c>
      <c r="B961" s="1" t="s">
        <v>54</v>
      </c>
      <c r="C961" s="1" t="s">
        <v>958</v>
      </c>
      <c r="D961" s="1">
        <f t="shared" si="42"/>
        <v>2.7</v>
      </c>
      <c r="E961" s="1" t="s">
        <v>10233</v>
      </c>
      <c r="F961" s="1" t="s">
        <v>10232</v>
      </c>
      <c r="G961" s="6" t="s">
        <v>12527</v>
      </c>
      <c r="H961" s="1" t="s">
        <v>584</v>
      </c>
      <c r="I961" s="1" t="s">
        <v>9437</v>
      </c>
      <c r="J961" s="1" t="s">
        <v>4618</v>
      </c>
      <c r="K961" s="1" t="str">
        <f t="shared" si="43"/>
        <v>2011</v>
      </c>
      <c r="L961" s="1">
        <f t="shared" si="44"/>
        <v>35</v>
      </c>
      <c r="M961" s="1" t="s">
        <v>60</v>
      </c>
      <c r="N961" t="s">
        <v>53</v>
      </c>
      <c r="O961" s="1" t="s">
        <v>61</v>
      </c>
      <c r="P961" s="1"/>
      <c r="Q961" s="1"/>
      <c r="R961" s="1"/>
      <c r="S961" s="1" t="s">
        <v>4893</v>
      </c>
      <c r="T961" s="1">
        <v>2</v>
      </c>
      <c r="U961" s="1"/>
    </row>
    <row r="962" spans="1:21">
      <c r="A962" s="1" t="s">
        <v>54</v>
      </c>
      <c r="B962" s="1" t="s">
        <v>4098</v>
      </c>
      <c r="C962" s="1" t="s">
        <v>273</v>
      </c>
      <c r="D962" s="1">
        <f t="shared" ref="D962:D1025" si="45">B962*C962/100</f>
        <v>4.5</v>
      </c>
      <c r="E962" s="1" t="s">
        <v>10254</v>
      </c>
      <c r="F962" s="1" t="s">
        <v>10253</v>
      </c>
      <c r="G962" s="6" t="s">
        <v>12527</v>
      </c>
      <c r="H962" s="1" t="s">
        <v>177</v>
      </c>
      <c r="I962" s="1" t="s">
        <v>9779</v>
      </c>
      <c r="J962" s="1" t="s">
        <v>1003</v>
      </c>
      <c r="K962" s="1" t="str">
        <f t="shared" ref="K962:K1025" si="46">TEXT(J962,"YYYY")</f>
        <v>2011</v>
      </c>
      <c r="L962" s="1">
        <f t="shared" ref="L962:L1025" si="47">H962-(TEXT(I962,"YYYY")-TEXT(J962,"YYYY"))</f>
        <v>21</v>
      </c>
      <c r="M962" s="1" t="s">
        <v>60</v>
      </c>
      <c r="N962" t="s">
        <v>53</v>
      </c>
      <c r="O962" s="1" t="s">
        <v>61</v>
      </c>
      <c r="P962" s="1"/>
      <c r="Q962" s="1"/>
      <c r="R962" s="1"/>
      <c r="S962" s="1"/>
      <c r="T962" s="1">
        <v>2</v>
      </c>
      <c r="U962" s="1"/>
    </row>
    <row r="963" spans="1:21">
      <c r="A963" s="1" t="s">
        <v>54</v>
      </c>
      <c r="B963" s="1" t="s">
        <v>324</v>
      </c>
      <c r="C963" s="1" t="s">
        <v>273</v>
      </c>
      <c r="D963" s="1">
        <f t="shared" si="45"/>
        <v>13</v>
      </c>
      <c r="E963" s="1" t="s">
        <v>10259</v>
      </c>
      <c r="F963" s="1" t="s">
        <v>10258</v>
      </c>
      <c r="G963" s="6" t="s">
        <v>12527</v>
      </c>
      <c r="H963" s="1" t="s">
        <v>158</v>
      </c>
      <c r="I963" s="1" t="s">
        <v>10028</v>
      </c>
      <c r="J963" s="1" t="s">
        <v>941</v>
      </c>
      <c r="K963" s="1" t="str">
        <f t="shared" si="46"/>
        <v>2011</v>
      </c>
      <c r="L963" s="1">
        <f t="shared" si="47"/>
        <v>9</v>
      </c>
      <c r="M963" s="1" t="s">
        <v>60</v>
      </c>
      <c r="N963" t="s">
        <v>53</v>
      </c>
      <c r="O963" s="1" t="s">
        <v>61</v>
      </c>
      <c r="P963" s="1"/>
      <c r="Q963" s="1"/>
      <c r="R963" s="1"/>
      <c r="S963" s="1" t="s">
        <v>65</v>
      </c>
      <c r="T963" s="1">
        <v>2</v>
      </c>
      <c r="U963" s="1"/>
    </row>
    <row r="964" spans="1:21">
      <c r="A964" s="1" t="s">
        <v>49</v>
      </c>
      <c r="B964" s="1" t="s">
        <v>986</v>
      </c>
      <c r="C964" s="1" t="s">
        <v>500</v>
      </c>
      <c r="D964" s="1">
        <f t="shared" si="45"/>
        <v>0.24</v>
      </c>
      <c r="E964" s="1" t="s">
        <v>10302</v>
      </c>
      <c r="F964" s="1" t="s">
        <v>10301</v>
      </c>
      <c r="G964" s="6" t="s">
        <v>12527</v>
      </c>
      <c r="H964" s="1" t="s">
        <v>149</v>
      </c>
      <c r="I964" s="1" t="s">
        <v>10246</v>
      </c>
      <c r="J964" s="1" t="s">
        <v>10303</v>
      </c>
      <c r="K964" s="1" t="str">
        <f t="shared" si="46"/>
        <v>2011</v>
      </c>
      <c r="L964" s="1">
        <f t="shared" si="47"/>
        <v>37</v>
      </c>
      <c r="M964" s="1" t="s">
        <v>79</v>
      </c>
      <c r="N964" t="s">
        <v>53</v>
      </c>
      <c r="O964" s="1" t="s">
        <v>61</v>
      </c>
      <c r="P964" s="1"/>
      <c r="Q964" s="1"/>
      <c r="R964" s="1"/>
      <c r="S964" s="1" t="s">
        <v>235</v>
      </c>
      <c r="T964" s="1">
        <v>1</v>
      </c>
      <c r="U964" s="1"/>
    </row>
    <row r="965" spans="1:21">
      <c r="A965" s="1" t="s">
        <v>54</v>
      </c>
      <c r="B965" s="1" t="s">
        <v>472</v>
      </c>
      <c r="C965" s="1" t="s">
        <v>500</v>
      </c>
      <c r="D965" s="1">
        <f t="shared" si="45"/>
        <v>0.4</v>
      </c>
      <c r="E965" s="1" t="s">
        <v>10328</v>
      </c>
      <c r="F965" s="1" t="s">
        <v>10327</v>
      </c>
      <c r="G965" s="6" t="s">
        <v>12527</v>
      </c>
      <c r="H965" s="1" t="s">
        <v>555</v>
      </c>
      <c r="I965" s="1" t="s">
        <v>9512</v>
      </c>
      <c r="J965" s="1" t="s">
        <v>9344</v>
      </c>
      <c r="K965" s="1" t="str">
        <f t="shared" si="46"/>
        <v>2011</v>
      </c>
      <c r="L965" s="1">
        <f t="shared" si="47"/>
        <v>38</v>
      </c>
      <c r="M965" s="1" t="s">
        <v>60</v>
      </c>
      <c r="N965" t="s">
        <v>53</v>
      </c>
      <c r="O965" s="1" t="s">
        <v>61</v>
      </c>
      <c r="P965" s="1"/>
      <c r="Q965" s="1"/>
      <c r="R965" s="1"/>
      <c r="S965" s="1" t="s">
        <v>226</v>
      </c>
      <c r="T965" s="1">
        <v>1</v>
      </c>
      <c r="U965" s="1"/>
    </row>
    <row r="966" spans="1:21">
      <c r="A966" s="1" t="s">
        <v>54</v>
      </c>
      <c r="B966" s="1" t="s">
        <v>53</v>
      </c>
      <c r="C966" s="1" t="s">
        <v>500</v>
      </c>
      <c r="D966" s="1">
        <f t="shared" si="45"/>
        <v>1.6</v>
      </c>
      <c r="E966" s="1" t="s">
        <v>10357</v>
      </c>
      <c r="F966" s="1" t="s">
        <v>10356</v>
      </c>
      <c r="G966" s="6" t="s">
        <v>12527</v>
      </c>
      <c r="H966" s="1" t="s">
        <v>149</v>
      </c>
      <c r="I966" s="1" t="s">
        <v>10350</v>
      </c>
      <c r="J966" s="1" t="s">
        <v>1003</v>
      </c>
      <c r="K966" s="1" t="str">
        <f t="shared" si="46"/>
        <v>2011</v>
      </c>
      <c r="L966" s="1">
        <f t="shared" si="47"/>
        <v>37</v>
      </c>
      <c r="M966" s="1" t="s">
        <v>60</v>
      </c>
      <c r="N966" t="s">
        <v>53</v>
      </c>
      <c r="O966" s="1" t="s">
        <v>61</v>
      </c>
      <c r="P966" s="1"/>
      <c r="Q966" s="1"/>
      <c r="R966" s="1"/>
      <c r="S966" s="1"/>
      <c r="T966" s="1">
        <v>1</v>
      </c>
      <c r="U966" s="1"/>
    </row>
    <row r="967" spans="1:21">
      <c r="A967" s="1" t="s">
        <v>55</v>
      </c>
      <c r="B967" s="1" t="s">
        <v>53</v>
      </c>
      <c r="C967" s="1" t="s">
        <v>273</v>
      </c>
      <c r="D967" s="1">
        <f t="shared" si="45"/>
        <v>2</v>
      </c>
      <c r="E967" s="1" t="s">
        <v>10365</v>
      </c>
      <c r="F967" s="1" t="s">
        <v>10364</v>
      </c>
      <c r="G967" s="6" t="s">
        <v>12527</v>
      </c>
      <c r="H967" s="1" t="s">
        <v>310</v>
      </c>
      <c r="I967" s="1" t="s">
        <v>7209</v>
      </c>
      <c r="J967" s="1" t="s">
        <v>941</v>
      </c>
      <c r="K967" s="1" t="str">
        <f t="shared" si="46"/>
        <v>2011</v>
      </c>
      <c r="L967" s="1">
        <f t="shared" si="47"/>
        <v>43</v>
      </c>
      <c r="M967" s="1" t="s">
        <v>79</v>
      </c>
      <c r="N967" t="s">
        <v>53</v>
      </c>
      <c r="O967" s="1" t="s">
        <v>61</v>
      </c>
      <c r="P967" s="1"/>
      <c r="Q967" s="1"/>
      <c r="R967" s="1"/>
      <c r="S967" s="1" t="s">
        <v>10366</v>
      </c>
      <c r="T967" s="1">
        <v>1</v>
      </c>
      <c r="U967" s="1"/>
    </row>
    <row r="968" spans="1:21">
      <c r="A968" s="1" t="s">
        <v>53</v>
      </c>
      <c r="B968" s="1" t="s">
        <v>141</v>
      </c>
      <c r="C968" s="1" t="s">
        <v>273</v>
      </c>
      <c r="D968" s="1">
        <f t="shared" si="45"/>
        <v>0.2</v>
      </c>
      <c r="E968" s="1" t="s">
        <v>163</v>
      </c>
      <c r="F968" s="1" t="s">
        <v>10396</v>
      </c>
      <c r="G968" s="6" t="s">
        <v>12527</v>
      </c>
      <c r="H968" s="1" t="s">
        <v>144</v>
      </c>
      <c r="I968" s="1" t="s">
        <v>9173</v>
      </c>
      <c r="J968" s="1" t="s">
        <v>9913</v>
      </c>
      <c r="K968" s="1" t="str">
        <f t="shared" si="46"/>
        <v>2011</v>
      </c>
      <c r="L968" s="1">
        <f t="shared" si="47"/>
        <v>22</v>
      </c>
      <c r="M968" s="1" t="s">
        <v>79</v>
      </c>
      <c r="N968" t="s">
        <v>53</v>
      </c>
      <c r="O968" s="1" t="s">
        <v>61</v>
      </c>
      <c r="P968" s="1"/>
      <c r="Q968" s="1"/>
      <c r="R968" s="1"/>
      <c r="S968" s="1" t="s">
        <v>10397</v>
      </c>
      <c r="T968" s="1">
        <v>2</v>
      </c>
      <c r="U968" s="1"/>
    </row>
    <row r="969" spans="1:21">
      <c r="A969" s="1" t="s">
        <v>54</v>
      </c>
      <c r="B969" s="1" t="s">
        <v>2711</v>
      </c>
      <c r="C969" s="1" t="s">
        <v>273</v>
      </c>
      <c r="D969" s="1">
        <f t="shared" si="45"/>
        <v>1.2</v>
      </c>
      <c r="E969" s="1" t="s">
        <v>251</v>
      </c>
      <c r="F969" s="1" t="s">
        <v>10403</v>
      </c>
      <c r="G969" s="6" t="s">
        <v>12525</v>
      </c>
      <c r="H969" s="1" t="s">
        <v>448</v>
      </c>
      <c r="I969" s="1" t="s">
        <v>9722</v>
      </c>
      <c r="J969" s="1" t="s">
        <v>941</v>
      </c>
      <c r="K969" s="1" t="str">
        <f t="shared" si="46"/>
        <v>2011</v>
      </c>
      <c r="L969" s="1">
        <f t="shared" si="47"/>
        <v>30</v>
      </c>
      <c r="M969" s="1" t="s">
        <v>60</v>
      </c>
      <c r="N969" t="s">
        <v>53</v>
      </c>
      <c r="O969" s="1" t="s">
        <v>61</v>
      </c>
      <c r="P969" s="1"/>
      <c r="Q969" s="1"/>
      <c r="R969" s="1"/>
      <c r="S969" s="1" t="s">
        <v>226</v>
      </c>
      <c r="T969" s="1">
        <v>2</v>
      </c>
      <c r="U969" s="1"/>
    </row>
    <row r="970" spans="1:21">
      <c r="A970" s="1" t="s">
        <v>55</v>
      </c>
      <c r="B970" s="1" t="s">
        <v>3072</v>
      </c>
      <c r="C970" s="1" t="s">
        <v>958</v>
      </c>
      <c r="D970" s="1">
        <f t="shared" si="45"/>
        <v>0.72</v>
      </c>
      <c r="E970" s="1" t="s">
        <v>10440</v>
      </c>
      <c r="F970" s="1" t="s">
        <v>10439</v>
      </c>
      <c r="G970" s="6" t="s">
        <v>12527</v>
      </c>
      <c r="H970" s="1" t="s">
        <v>71</v>
      </c>
      <c r="I970" s="1" t="s">
        <v>9673</v>
      </c>
      <c r="J970" s="1" t="s">
        <v>855</v>
      </c>
      <c r="K970" s="1" t="str">
        <f t="shared" si="46"/>
        <v>2011</v>
      </c>
      <c r="L970" s="1">
        <f t="shared" si="47"/>
        <v>5</v>
      </c>
      <c r="M970" s="1" t="s">
        <v>60</v>
      </c>
      <c r="N970" t="s">
        <v>53</v>
      </c>
      <c r="O970" s="1" t="s">
        <v>61</v>
      </c>
      <c r="P970" s="1"/>
      <c r="Q970" s="1"/>
      <c r="R970" s="1"/>
      <c r="S970" s="1" t="s">
        <v>65</v>
      </c>
      <c r="T970" s="1">
        <v>2</v>
      </c>
      <c r="U970" s="1"/>
    </row>
    <row r="971" spans="1:21">
      <c r="A971" s="1" t="s">
        <v>55</v>
      </c>
      <c r="B971" s="1" t="s">
        <v>176</v>
      </c>
      <c r="C971" s="1" t="s">
        <v>958</v>
      </c>
      <c r="D971" s="1">
        <f t="shared" si="45"/>
        <v>0.54</v>
      </c>
      <c r="E971" s="1" t="s">
        <v>10467</v>
      </c>
      <c r="F971" s="1" t="s">
        <v>10466</v>
      </c>
      <c r="G971" s="6" t="s">
        <v>12527</v>
      </c>
      <c r="H971" s="1" t="s">
        <v>310</v>
      </c>
      <c r="I971" s="1" t="s">
        <v>10468</v>
      </c>
      <c r="J971" s="1" t="s">
        <v>9874</v>
      </c>
      <c r="K971" s="1" t="str">
        <f t="shared" si="46"/>
        <v>2011</v>
      </c>
      <c r="L971" s="1">
        <f t="shared" si="47"/>
        <v>43</v>
      </c>
      <c r="M971" s="1" t="s">
        <v>60</v>
      </c>
      <c r="N971" t="s">
        <v>53</v>
      </c>
      <c r="O971" s="1" t="s">
        <v>61</v>
      </c>
      <c r="P971" s="1"/>
      <c r="Q971" s="1"/>
      <c r="R971" s="1"/>
      <c r="S971" s="1" t="s">
        <v>1051</v>
      </c>
      <c r="T971" s="1">
        <v>2</v>
      </c>
      <c r="U971" s="1"/>
    </row>
    <row r="972" spans="1:21">
      <c r="A972" s="1" t="s">
        <v>50</v>
      </c>
      <c r="B972" s="1" t="s">
        <v>50</v>
      </c>
      <c r="C972" s="1" t="s">
        <v>500</v>
      </c>
      <c r="D972" s="1">
        <f t="shared" si="45"/>
        <v>0.8</v>
      </c>
      <c r="E972" s="1" t="s">
        <v>1743</v>
      </c>
      <c r="F972" s="1" t="s">
        <v>10760</v>
      </c>
      <c r="G972" s="6" t="s">
        <v>12527</v>
      </c>
      <c r="H972" s="1" t="s">
        <v>130</v>
      </c>
      <c r="I972" s="1" t="s">
        <v>9477</v>
      </c>
      <c r="J972" s="1" t="s">
        <v>10761</v>
      </c>
      <c r="K972" s="1" t="str">
        <f t="shared" si="46"/>
        <v>2011</v>
      </c>
      <c r="L972" s="1">
        <f t="shared" si="47"/>
        <v>9</v>
      </c>
      <c r="M972" s="1" t="s">
        <v>79</v>
      </c>
      <c r="N972" t="s">
        <v>53</v>
      </c>
      <c r="O972" s="1" t="s">
        <v>61</v>
      </c>
      <c r="P972" s="1"/>
      <c r="Q972" s="1"/>
      <c r="R972" s="1"/>
      <c r="S972" s="1" t="s">
        <v>65</v>
      </c>
      <c r="T972" s="1">
        <v>1</v>
      </c>
      <c r="U972" s="1"/>
    </row>
    <row r="973" spans="1:21">
      <c r="A973" s="1" t="s">
        <v>53</v>
      </c>
      <c r="B973" s="1" t="s">
        <v>7280</v>
      </c>
      <c r="C973" s="1" t="s">
        <v>273</v>
      </c>
      <c r="D973" s="1">
        <f t="shared" si="45"/>
        <v>2.7</v>
      </c>
      <c r="E973" s="1" t="s">
        <v>10795</v>
      </c>
      <c r="F973" s="1" t="s">
        <v>10794</v>
      </c>
      <c r="G973" s="6" t="s">
        <v>12525</v>
      </c>
      <c r="H973" s="1" t="s">
        <v>88</v>
      </c>
      <c r="I973" s="1" t="s">
        <v>193</v>
      </c>
      <c r="J973" s="1" t="s">
        <v>10796</v>
      </c>
      <c r="K973" s="1" t="str">
        <f t="shared" si="46"/>
        <v>2011</v>
      </c>
      <c r="L973" s="1">
        <f t="shared" si="47"/>
        <v>19</v>
      </c>
      <c r="M973" s="1" t="s">
        <v>79</v>
      </c>
      <c r="N973" t="s">
        <v>53</v>
      </c>
      <c r="O973" s="1" t="s">
        <v>61</v>
      </c>
      <c r="P973" s="1" t="s">
        <v>1002</v>
      </c>
      <c r="Q973" s="1" t="s">
        <v>104</v>
      </c>
      <c r="R973" s="1" t="s">
        <v>603</v>
      </c>
      <c r="S973" s="1" t="s">
        <v>377</v>
      </c>
      <c r="T973" s="1">
        <v>1</v>
      </c>
      <c r="U973" s="1"/>
    </row>
    <row r="974" spans="1:21">
      <c r="A974" s="1" t="s">
        <v>54</v>
      </c>
      <c r="B974" s="1" t="s">
        <v>4098</v>
      </c>
      <c r="C974" s="1" t="s">
        <v>273</v>
      </c>
      <c r="D974" s="1">
        <f t="shared" si="45"/>
        <v>4.5</v>
      </c>
      <c r="E974" s="1" t="s">
        <v>1937</v>
      </c>
      <c r="F974" s="1" t="s">
        <v>11235</v>
      </c>
      <c r="G974" s="6" t="s">
        <v>12527</v>
      </c>
      <c r="H974" s="1" t="s">
        <v>678</v>
      </c>
      <c r="I974" s="1" t="s">
        <v>11233</v>
      </c>
      <c r="J974" s="1" t="s">
        <v>7173</v>
      </c>
      <c r="K974" s="1" t="str">
        <f t="shared" si="46"/>
        <v>2011</v>
      </c>
      <c r="L974" s="1">
        <f t="shared" si="47"/>
        <v>31</v>
      </c>
      <c r="M974" s="1" t="s">
        <v>60</v>
      </c>
      <c r="N974" t="s">
        <v>53</v>
      </c>
      <c r="O974" s="1" t="s">
        <v>61</v>
      </c>
      <c r="P974" s="1"/>
      <c r="Q974" s="1"/>
      <c r="R974" s="1"/>
      <c r="S974" s="1" t="s">
        <v>114</v>
      </c>
      <c r="T974" s="1">
        <v>2</v>
      </c>
      <c r="U974" s="1"/>
    </row>
    <row r="975" spans="1:21">
      <c r="A975" s="1" t="s">
        <v>55</v>
      </c>
      <c r="B975" s="1" t="s">
        <v>116</v>
      </c>
      <c r="C975" s="1"/>
      <c r="D975" s="1">
        <f t="shared" si="45"/>
        <v>0</v>
      </c>
      <c r="E975" s="1" t="s">
        <v>1983</v>
      </c>
      <c r="F975" s="1" t="s">
        <v>11253</v>
      </c>
      <c r="G975" s="6" t="s">
        <v>12527</v>
      </c>
      <c r="H975" s="1" t="s">
        <v>721</v>
      </c>
      <c r="I975" s="1" t="s">
        <v>7360</v>
      </c>
      <c r="J975" s="1" t="s">
        <v>10761</v>
      </c>
      <c r="K975" s="1" t="str">
        <f t="shared" si="46"/>
        <v>2011</v>
      </c>
      <c r="L975" s="1">
        <f t="shared" si="47"/>
        <v>48</v>
      </c>
      <c r="M975" s="1" t="s">
        <v>60</v>
      </c>
      <c r="N975" t="s">
        <v>53</v>
      </c>
      <c r="O975" s="1" t="s">
        <v>61</v>
      </c>
      <c r="P975" s="1"/>
      <c r="Q975" s="1"/>
      <c r="R975" s="1"/>
      <c r="S975" s="1" t="s">
        <v>557</v>
      </c>
      <c r="T975" s="1">
        <v>1</v>
      </c>
      <c r="U975" s="1"/>
    </row>
    <row r="976" spans="1:21">
      <c r="A976" s="1" t="s">
        <v>55</v>
      </c>
      <c r="B976" s="1" t="s">
        <v>555</v>
      </c>
      <c r="C976" s="1"/>
      <c r="D976" s="1">
        <f t="shared" si="45"/>
        <v>0</v>
      </c>
      <c r="E976" s="1" t="s">
        <v>3705</v>
      </c>
      <c r="F976" s="1" t="s">
        <v>3286</v>
      </c>
      <c r="G976" s="6" t="s">
        <v>12525</v>
      </c>
      <c r="H976" s="1" t="s">
        <v>149</v>
      </c>
      <c r="I976" s="1" t="s">
        <v>11621</v>
      </c>
      <c r="J976" s="1" t="s">
        <v>7911</v>
      </c>
      <c r="K976" s="1" t="str">
        <f t="shared" si="46"/>
        <v>2011</v>
      </c>
      <c r="L976" s="1">
        <f t="shared" si="47"/>
        <v>35</v>
      </c>
      <c r="M976" s="1" t="s">
        <v>60</v>
      </c>
      <c r="N976" t="s">
        <v>53</v>
      </c>
      <c r="O976" s="1" t="s">
        <v>61</v>
      </c>
      <c r="P976" s="1"/>
      <c r="Q976" s="1"/>
      <c r="R976" s="1"/>
      <c r="S976" s="1" t="s">
        <v>1814</v>
      </c>
      <c r="T976" s="1">
        <v>2</v>
      </c>
      <c r="U976" s="1"/>
    </row>
    <row r="977" spans="1:21">
      <c r="A977" s="1"/>
      <c r="B977" s="1"/>
      <c r="C977" s="1"/>
      <c r="D977" s="1">
        <f t="shared" si="45"/>
        <v>0</v>
      </c>
      <c r="E977" s="1" t="s">
        <v>3184</v>
      </c>
      <c r="F977" s="1" t="s">
        <v>11867</v>
      </c>
      <c r="G977" s="6" t="s">
        <v>12527</v>
      </c>
      <c r="H977" s="1" t="s">
        <v>158</v>
      </c>
      <c r="I977" s="1" t="s">
        <v>9132</v>
      </c>
      <c r="J977" s="1" t="s">
        <v>941</v>
      </c>
      <c r="K977" s="1" t="str">
        <f t="shared" si="46"/>
        <v>2011</v>
      </c>
      <c r="L977" s="1">
        <f t="shared" si="47"/>
        <v>7</v>
      </c>
      <c r="M977" s="1" t="s">
        <v>79</v>
      </c>
      <c r="N977" t="s">
        <v>53</v>
      </c>
      <c r="O977" s="1" t="s">
        <v>61</v>
      </c>
      <c r="P977" s="1"/>
      <c r="Q977" s="1"/>
      <c r="R977" s="1"/>
      <c r="S977" s="1" t="s">
        <v>65</v>
      </c>
      <c r="T977" s="1">
        <v>2</v>
      </c>
      <c r="U977" s="1"/>
    </row>
    <row r="978" spans="1:21">
      <c r="A978" s="1" t="s">
        <v>53</v>
      </c>
      <c r="B978" s="1"/>
      <c r="C978" s="1"/>
      <c r="D978" s="1">
        <f t="shared" si="45"/>
        <v>0</v>
      </c>
      <c r="E978" s="1" t="s">
        <v>4320</v>
      </c>
      <c r="F978" s="1" t="s">
        <v>4319</v>
      </c>
      <c r="G978" s="6" t="s">
        <v>12527</v>
      </c>
      <c r="H978" s="1" t="s">
        <v>108</v>
      </c>
      <c r="I978" s="1" t="s">
        <v>4301</v>
      </c>
      <c r="J978" s="1" t="s">
        <v>941</v>
      </c>
      <c r="K978" s="1" t="str">
        <f t="shared" si="46"/>
        <v>2011</v>
      </c>
      <c r="L978" s="1">
        <f t="shared" si="47"/>
        <v>2</v>
      </c>
      <c r="M978" s="1" t="s">
        <v>79</v>
      </c>
      <c r="N978" t="s">
        <v>55</v>
      </c>
      <c r="O978" s="1" t="s">
        <v>61</v>
      </c>
      <c r="P978" s="1"/>
      <c r="Q978" s="1"/>
      <c r="R978" s="1"/>
      <c r="S978" s="1" t="s">
        <v>65</v>
      </c>
      <c r="T978" s="1">
        <v>2</v>
      </c>
      <c r="U978" s="1"/>
    </row>
    <row r="979" spans="1:21">
      <c r="A979" s="1" t="s">
        <v>54</v>
      </c>
      <c r="B979" s="1"/>
      <c r="C979" s="1"/>
      <c r="D979" s="1">
        <f t="shared" si="45"/>
        <v>0</v>
      </c>
      <c r="E979" s="1" t="s">
        <v>1490</v>
      </c>
      <c r="F979" s="1" t="s">
        <v>1489</v>
      </c>
      <c r="G979" s="6" t="s">
        <v>12527</v>
      </c>
      <c r="H979" s="1" t="s">
        <v>351</v>
      </c>
      <c r="I979" s="1" t="s">
        <v>1479</v>
      </c>
      <c r="J979" s="5">
        <v>40544</v>
      </c>
      <c r="K979" s="1" t="str">
        <f t="shared" si="46"/>
        <v>2011</v>
      </c>
      <c r="L979" s="1">
        <f t="shared" si="47"/>
        <v>47</v>
      </c>
      <c r="M979" s="1" t="s">
        <v>60</v>
      </c>
      <c r="O979" s="1" t="s">
        <v>102</v>
      </c>
      <c r="P979" s="1" t="s">
        <v>232</v>
      </c>
      <c r="Q979" s="1" t="s">
        <v>301</v>
      </c>
      <c r="R979" s="1" t="s">
        <v>701</v>
      </c>
      <c r="S979" s="1" t="s">
        <v>354</v>
      </c>
      <c r="T979" s="1">
        <v>1</v>
      </c>
      <c r="U979" s="1"/>
    </row>
    <row r="980" spans="1:21">
      <c r="A980" s="1"/>
      <c r="B980" s="1"/>
      <c r="C980" s="1"/>
      <c r="D980" s="1">
        <f t="shared" si="45"/>
        <v>0</v>
      </c>
      <c r="E980" s="1" t="s">
        <v>1550</v>
      </c>
      <c r="F980" s="1" t="s">
        <v>1548</v>
      </c>
      <c r="G980" s="6" t="s">
        <v>12527</v>
      </c>
      <c r="H980" s="1" t="s">
        <v>158</v>
      </c>
      <c r="I980" s="1" t="s">
        <v>1549</v>
      </c>
      <c r="J980" s="5">
        <v>40544</v>
      </c>
      <c r="K980" s="1" t="str">
        <f t="shared" si="46"/>
        <v>2011</v>
      </c>
      <c r="L980" s="1">
        <f t="shared" si="47"/>
        <v>3</v>
      </c>
      <c r="M980" s="1" t="s">
        <v>60</v>
      </c>
      <c r="O980" s="1" t="s">
        <v>102</v>
      </c>
      <c r="P980" s="1" t="s">
        <v>206</v>
      </c>
      <c r="Q980" s="1" t="s">
        <v>809</v>
      </c>
      <c r="R980" s="1" t="s">
        <v>1551</v>
      </c>
      <c r="S980" s="1" t="s">
        <v>65</v>
      </c>
      <c r="T980" s="1">
        <v>2</v>
      </c>
      <c r="U980" s="1"/>
    </row>
    <row r="981" spans="1:21">
      <c r="A981" s="1" t="s">
        <v>49</v>
      </c>
      <c r="B981" s="1" t="s">
        <v>50</v>
      </c>
      <c r="C981" s="1" t="s">
        <v>273</v>
      </c>
      <c r="D981" s="1">
        <f t="shared" si="45"/>
        <v>1</v>
      </c>
      <c r="E981" s="1" t="s">
        <v>2130</v>
      </c>
      <c r="F981" s="1" t="s">
        <v>2129</v>
      </c>
      <c r="G981" s="6" t="s">
        <v>12527</v>
      </c>
      <c r="H981" s="1" t="s">
        <v>130</v>
      </c>
      <c r="I981" s="1" t="s">
        <v>2115</v>
      </c>
      <c r="J981" s="1" t="s">
        <v>2131</v>
      </c>
      <c r="K981" s="1" t="str">
        <f t="shared" si="46"/>
        <v>2011</v>
      </c>
      <c r="L981" s="1">
        <f t="shared" si="47"/>
        <v>5</v>
      </c>
      <c r="M981" s="1" t="s">
        <v>60</v>
      </c>
      <c r="O981" s="1" t="s">
        <v>61</v>
      </c>
      <c r="P981" s="1"/>
      <c r="Q981" s="1"/>
      <c r="R981" s="1"/>
      <c r="S981" s="1" t="s">
        <v>65</v>
      </c>
      <c r="T981" s="1">
        <v>2</v>
      </c>
      <c r="U981" s="1" t="s">
        <v>55</v>
      </c>
    </row>
    <row r="982" spans="1:21">
      <c r="A982" s="1" t="s">
        <v>49</v>
      </c>
      <c r="B982" s="1" t="s">
        <v>2810</v>
      </c>
      <c r="C982" s="1" t="s">
        <v>1381</v>
      </c>
      <c r="D982" s="1">
        <f t="shared" si="45"/>
        <v>0.38</v>
      </c>
      <c r="E982" s="1" t="s">
        <v>3555</v>
      </c>
      <c r="F982" s="1" t="s">
        <v>3554</v>
      </c>
      <c r="G982" s="6" t="s">
        <v>12527</v>
      </c>
      <c r="H982" s="1" t="s">
        <v>169</v>
      </c>
      <c r="I982" s="1" t="s">
        <v>750</v>
      </c>
      <c r="J982" s="1" t="s">
        <v>3556</v>
      </c>
      <c r="K982" s="1" t="str">
        <f t="shared" si="46"/>
        <v>2011</v>
      </c>
      <c r="L982" s="1">
        <f t="shared" si="47"/>
        <v>13</v>
      </c>
      <c r="M982" s="1" t="s">
        <v>60</v>
      </c>
      <c r="O982" s="1" t="s">
        <v>205</v>
      </c>
      <c r="P982" s="1"/>
      <c r="Q982" s="1"/>
      <c r="R982" s="1"/>
      <c r="S982" s="1" t="s">
        <v>65</v>
      </c>
      <c r="T982" s="1">
        <v>2</v>
      </c>
      <c r="U982" s="1" t="s">
        <v>55</v>
      </c>
    </row>
    <row r="983" spans="1:21">
      <c r="A983" s="1" t="s">
        <v>54</v>
      </c>
      <c r="B983" s="1" t="s">
        <v>986</v>
      </c>
      <c r="C983" s="1" t="s">
        <v>1381</v>
      </c>
      <c r="D983" s="1">
        <f t="shared" si="45"/>
        <v>0.28499999999999998</v>
      </c>
      <c r="E983" s="1" t="s">
        <v>3569</v>
      </c>
      <c r="F983" s="1" t="s">
        <v>3568</v>
      </c>
      <c r="G983" s="6" t="s">
        <v>12527</v>
      </c>
      <c r="H983" s="1" t="s">
        <v>464</v>
      </c>
      <c r="I983" s="1" t="s">
        <v>3566</v>
      </c>
      <c r="J983" s="1" t="s">
        <v>941</v>
      </c>
      <c r="K983" s="1" t="str">
        <f t="shared" si="46"/>
        <v>2011</v>
      </c>
      <c r="L983" s="1">
        <f t="shared" si="47"/>
        <v>25</v>
      </c>
      <c r="M983" s="1" t="s">
        <v>60</v>
      </c>
      <c r="O983" s="1" t="s">
        <v>61</v>
      </c>
      <c r="P983" s="1"/>
      <c r="Q983" s="1"/>
      <c r="R983" s="1"/>
      <c r="S983" s="1" t="s">
        <v>940</v>
      </c>
      <c r="T983" s="1">
        <v>2</v>
      </c>
      <c r="U983" s="1"/>
    </row>
    <row r="984" spans="1:21">
      <c r="A984" s="1" t="s">
        <v>49</v>
      </c>
      <c r="B984" s="1" t="s">
        <v>986</v>
      </c>
      <c r="C984" s="1" t="s">
        <v>273</v>
      </c>
      <c r="D984" s="1">
        <f t="shared" si="45"/>
        <v>0.3</v>
      </c>
      <c r="E984" s="1" t="s">
        <v>2345</v>
      </c>
      <c r="F984" s="1" t="s">
        <v>7171</v>
      </c>
      <c r="G984" s="6" t="s">
        <v>12527</v>
      </c>
      <c r="H984" s="1" t="s">
        <v>367</v>
      </c>
      <c r="I984" s="1" t="s">
        <v>7172</v>
      </c>
      <c r="J984" s="1" t="s">
        <v>7173</v>
      </c>
      <c r="K984" s="1" t="str">
        <f t="shared" si="46"/>
        <v>2011</v>
      </c>
      <c r="L984" s="1">
        <f t="shared" si="47"/>
        <v>23</v>
      </c>
      <c r="M984" s="1" t="s">
        <v>79</v>
      </c>
      <c r="O984" s="1" t="s">
        <v>61</v>
      </c>
      <c r="P984" s="1"/>
      <c r="Q984" s="1"/>
      <c r="R984" s="1"/>
      <c r="S984" s="1" t="s">
        <v>1765</v>
      </c>
      <c r="T984" s="1">
        <v>1</v>
      </c>
      <c r="U984" s="1"/>
    </row>
    <row r="985" spans="1:21">
      <c r="A985" s="1" t="s">
        <v>49</v>
      </c>
      <c r="B985" s="1" t="s">
        <v>7368</v>
      </c>
      <c r="C985" s="1" t="s">
        <v>273</v>
      </c>
      <c r="D985" s="1">
        <f t="shared" si="45"/>
        <v>10.9</v>
      </c>
      <c r="E985" s="1" t="s">
        <v>2645</v>
      </c>
      <c r="F985" s="1" t="s">
        <v>7367</v>
      </c>
      <c r="G985" s="6" t="s">
        <v>12527</v>
      </c>
      <c r="H985" s="1" t="s">
        <v>78</v>
      </c>
      <c r="I985" s="1" t="s">
        <v>7369</v>
      </c>
      <c r="J985" s="1" t="s">
        <v>7370</v>
      </c>
      <c r="K985" s="1" t="str">
        <f t="shared" si="46"/>
        <v>2011</v>
      </c>
      <c r="L985" s="1">
        <f t="shared" si="47"/>
        <v>25</v>
      </c>
      <c r="M985" s="1" t="s">
        <v>60</v>
      </c>
      <c r="O985" s="1" t="s">
        <v>61</v>
      </c>
      <c r="P985" s="1"/>
      <c r="Q985" s="1"/>
      <c r="R985" s="1"/>
      <c r="S985" s="1"/>
      <c r="T985" s="1">
        <v>1</v>
      </c>
      <c r="U985" s="1"/>
    </row>
    <row r="986" spans="1:21">
      <c r="A986" s="1" t="s">
        <v>55</v>
      </c>
      <c r="B986" s="1" t="s">
        <v>4027</v>
      </c>
      <c r="C986" s="1" t="s">
        <v>273</v>
      </c>
      <c r="D986" s="1">
        <f t="shared" si="45"/>
        <v>1.1000000000000001</v>
      </c>
      <c r="E986" s="1" t="s">
        <v>8013</v>
      </c>
      <c r="F986" s="1" t="s">
        <v>8012</v>
      </c>
      <c r="G986" s="6" t="s">
        <v>12525</v>
      </c>
      <c r="H986" s="1" t="s">
        <v>464</v>
      </c>
      <c r="I986" s="1" t="s">
        <v>7937</v>
      </c>
      <c r="J986" s="1" t="s">
        <v>8014</v>
      </c>
      <c r="K986" s="1" t="str">
        <f t="shared" si="46"/>
        <v>2011</v>
      </c>
      <c r="L986" s="1">
        <f t="shared" si="47"/>
        <v>22</v>
      </c>
      <c r="M986" s="1" t="s">
        <v>79</v>
      </c>
      <c r="O986" s="1" t="s">
        <v>61</v>
      </c>
      <c r="P986" s="1" t="s">
        <v>988</v>
      </c>
      <c r="Q986" s="1" t="s">
        <v>1033</v>
      </c>
      <c r="R986" s="1" t="s">
        <v>2865</v>
      </c>
      <c r="S986" s="1" t="s">
        <v>92</v>
      </c>
      <c r="T986" s="1">
        <v>2</v>
      </c>
      <c r="U986" s="1"/>
    </row>
    <row r="987" spans="1:21">
      <c r="A987" s="1" t="s">
        <v>50</v>
      </c>
      <c r="B987" s="1" t="s">
        <v>8028</v>
      </c>
      <c r="C987" s="1"/>
      <c r="D987" s="1">
        <f t="shared" si="45"/>
        <v>0</v>
      </c>
      <c r="E987" s="1" t="s">
        <v>3410</v>
      </c>
      <c r="F987" s="1" t="s">
        <v>8027</v>
      </c>
      <c r="G987" s="6" t="s">
        <v>12527</v>
      </c>
      <c r="H987" s="1" t="s">
        <v>118</v>
      </c>
      <c r="I987" s="1" t="s">
        <v>8021</v>
      </c>
      <c r="J987" s="1" t="s">
        <v>7730</v>
      </c>
      <c r="K987" s="1" t="str">
        <f t="shared" si="46"/>
        <v>2011</v>
      </c>
      <c r="L987" s="1">
        <f t="shared" si="47"/>
        <v>21</v>
      </c>
      <c r="M987" s="1" t="s">
        <v>79</v>
      </c>
      <c r="O987" s="1" t="s">
        <v>61</v>
      </c>
      <c r="P987" s="1"/>
      <c r="Q987" s="1"/>
      <c r="R987" s="1"/>
      <c r="S987" s="1"/>
      <c r="T987" s="1">
        <v>1</v>
      </c>
      <c r="U987" s="1"/>
    </row>
    <row r="988" spans="1:21">
      <c r="A988" s="1" t="s">
        <v>49</v>
      </c>
      <c r="B988" s="1"/>
      <c r="C988" s="1"/>
      <c r="D988" s="1">
        <f t="shared" si="45"/>
        <v>0</v>
      </c>
      <c r="E988" s="1" t="s">
        <v>9115</v>
      </c>
      <c r="F988" s="1" t="s">
        <v>9116</v>
      </c>
      <c r="G988" s="6" t="s">
        <v>12527</v>
      </c>
      <c r="H988" s="1" t="s">
        <v>149</v>
      </c>
      <c r="I988" s="1" t="s">
        <v>178</v>
      </c>
      <c r="J988" s="1" t="s">
        <v>9117</v>
      </c>
      <c r="K988" s="1" t="str">
        <f t="shared" si="46"/>
        <v>2011</v>
      </c>
      <c r="L988" s="1">
        <f t="shared" si="47"/>
        <v>38</v>
      </c>
      <c r="M988" s="1" t="s">
        <v>60</v>
      </c>
      <c r="O988" s="1" t="s">
        <v>102</v>
      </c>
      <c r="P988" s="1"/>
      <c r="Q988" s="1"/>
      <c r="R988" s="1"/>
      <c r="S988" s="1"/>
      <c r="T988" s="1">
        <v>1</v>
      </c>
      <c r="U988" s="1"/>
    </row>
    <row r="989" spans="1:21">
      <c r="A989" s="1" t="s">
        <v>55</v>
      </c>
      <c r="B989" s="1" t="s">
        <v>2095</v>
      </c>
      <c r="C989" s="1" t="s">
        <v>219</v>
      </c>
      <c r="D989" s="1">
        <f t="shared" si="45"/>
        <v>0.42</v>
      </c>
      <c r="E989" s="1" t="s">
        <v>9255</v>
      </c>
      <c r="F989" s="1" t="s">
        <v>9254</v>
      </c>
      <c r="G989" s="6" t="s">
        <v>12527</v>
      </c>
      <c r="H989" s="1" t="s">
        <v>721</v>
      </c>
      <c r="I989" s="1" t="s">
        <v>9256</v>
      </c>
      <c r="J989" s="1" t="s">
        <v>9257</v>
      </c>
      <c r="K989" s="1" t="str">
        <f t="shared" si="46"/>
        <v>2011</v>
      </c>
      <c r="L989" s="1">
        <f t="shared" si="47"/>
        <v>49</v>
      </c>
      <c r="M989" s="1" t="s">
        <v>79</v>
      </c>
      <c r="O989" s="1" t="s">
        <v>61</v>
      </c>
      <c r="P989" s="1"/>
      <c r="Q989" s="1"/>
      <c r="R989" s="1"/>
      <c r="S989" s="1" t="s">
        <v>1051</v>
      </c>
      <c r="T989" s="1">
        <v>1</v>
      </c>
      <c r="U989" s="1"/>
    </row>
    <row r="990" spans="1:21">
      <c r="A990" s="1" t="s">
        <v>54</v>
      </c>
      <c r="B990" s="1" t="s">
        <v>148</v>
      </c>
      <c r="C990" s="1" t="s">
        <v>500</v>
      </c>
      <c r="D990" s="1">
        <f t="shared" si="45"/>
        <v>1.2</v>
      </c>
      <c r="E990" s="1" t="s">
        <v>9649</v>
      </c>
      <c r="F990" s="1" t="s">
        <v>9648</v>
      </c>
      <c r="G990" s="6" t="s">
        <v>12527</v>
      </c>
      <c r="H990" s="1" t="s">
        <v>458</v>
      </c>
      <c r="I990" s="1" t="s">
        <v>9629</v>
      </c>
      <c r="J990" s="1" t="s">
        <v>8624</v>
      </c>
      <c r="K990" s="1" t="str">
        <f t="shared" si="46"/>
        <v>2011</v>
      </c>
      <c r="L990" s="1">
        <f t="shared" si="47"/>
        <v>62</v>
      </c>
      <c r="M990" s="1" t="s">
        <v>60</v>
      </c>
      <c r="O990" s="1" t="s">
        <v>61</v>
      </c>
      <c r="P990" s="1"/>
      <c r="Q990" s="1"/>
      <c r="R990" s="1"/>
      <c r="S990" s="1" t="s">
        <v>9650</v>
      </c>
      <c r="T990" s="1">
        <v>1</v>
      </c>
      <c r="U990" s="1"/>
    </row>
    <row r="991" spans="1:21">
      <c r="A991" s="1" t="s">
        <v>55</v>
      </c>
      <c r="B991" s="1" t="s">
        <v>4027</v>
      </c>
      <c r="C991" s="1" t="s">
        <v>136</v>
      </c>
      <c r="D991" s="1">
        <f t="shared" si="45"/>
        <v>0.55000000000000004</v>
      </c>
      <c r="E991" s="1" t="s">
        <v>9728</v>
      </c>
      <c r="F991" s="1" t="s">
        <v>9729</v>
      </c>
      <c r="G991" s="6" t="s">
        <v>12527</v>
      </c>
      <c r="H991" s="1" t="s">
        <v>118</v>
      </c>
      <c r="I991" s="1" t="s">
        <v>9716</v>
      </c>
      <c r="J991" s="1" t="s">
        <v>1008</v>
      </c>
      <c r="K991" s="1" t="str">
        <f t="shared" si="46"/>
        <v>2011</v>
      </c>
      <c r="L991" s="1">
        <f t="shared" si="47"/>
        <v>24</v>
      </c>
      <c r="M991" s="1" t="s">
        <v>79</v>
      </c>
      <c r="O991" s="1" t="s">
        <v>102</v>
      </c>
      <c r="P991" s="1"/>
      <c r="Q991" s="1"/>
      <c r="R991" s="1"/>
      <c r="S991" s="1" t="s">
        <v>9730</v>
      </c>
      <c r="T991" s="1">
        <v>2</v>
      </c>
      <c r="U991" s="1"/>
    </row>
    <row r="992" spans="1:21">
      <c r="A992" s="1" t="s">
        <v>53</v>
      </c>
      <c r="B992" s="1" t="s">
        <v>141</v>
      </c>
      <c r="C992" s="1" t="s">
        <v>136</v>
      </c>
      <c r="D992" s="1">
        <f t="shared" si="45"/>
        <v>0.1</v>
      </c>
      <c r="E992" s="1" t="s">
        <v>10061</v>
      </c>
      <c r="F992" s="1" t="s">
        <v>10062</v>
      </c>
      <c r="G992" s="6" t="s">
        <v>12527</v>
      </c>
      <c r="H992" s="1" t="s">
        <v>247</v>
      </c>
      <c r="I992" s="1" t="s">
        <v>9733</v>
      </c>
      <c r="J992" s="1" t="s">
        <v>10063</v>
      </c>
      <c r="K992" s="1" t="str">
        <f t="shared" si="46"/>
        <v>2011</v>
      </c>
      <c r="L992" s="1">
        <f t="shared" si="47"/>
        <v>14</v>
      </c>
      <c r="M992" s="1" t="s">
        <v>60</v>
      </c>
      <c r="O992" s="1" t="s">
        <v>102</v>
      </c>
      <c r="P992" s="1"/>
      <c r="Q992" s="1"/>
      <c r="R992" s="1"/>
      <c r="S992" s="1" t="s">
        <v>65</v>
      </c>
      <c r="T992" s="1">
        <v>2</v>
      </c>
      <c r="U992" s="1"/>
    </row>
    <row r="993" spans="1:21">
      <c r="A993" s="1" t="s">
        <v>53</v>
      </c>
      <c r="B993" s="1" t="s">
        <v>141</v>
      </c>
      <c r="C993" s="1" t="s">
        <v>136</v>
      </c>
      <c r="D993" s="1">
        <f t="shared" si="45"/>
        <v>0.1</v>
      </c>
      <c r="E993" s="1" t="s">
        <v>10113</v>
      </c>
      <c r="F993" s="1" t="s">
        <v>10114</v>
      </c>
      <c r="G993" s="6" t="s">
        <v>12527</v>
      </c>
      <c r="H993" s="1" t="s">
        <v>158</v>
      </c>
      <c r="I993" s="1" t="s">
        <v>10100</v>
      </c>
      <c r="J993" s="1" t="s">
        <v>10115</v>
      </c>
      <c r="K993" s="1" t="str">
        <f t="shared" si="46"/>
        <v>2011</v>
      </c>
      <c r="L993" s="1">
        <f t="shared" si="47"/>
        <v>10</v>
      </c>
      <c r="M993" s="1" t="s">
        <v>60</v>
      </c>
      <c r="O993" s="1" t="s">
        <v>102</v>
      </c>
      <c r="P993" s="1"/>
      <c r="Q993" s="1"/>
      <c r="R993" s="1"/>
      <c r="S993" s="1" t="s">
        <v>65</v>
      </c>
      <c r="T993" s="1">
        <v>1</v>
      </c>
      <c r="U993" s="1"/>
    </row>
    <row r="994" spans="1:21">
      <c r="A994" s="1" t="s">
        <v>50</v>
      </c>
      <c r="B994" s="1" t="s">
        <v>472</v>
      </c>
      <c r="C994" s="1" t="s">
        <v>136</v>
      </c>
      <c r="D994" s="1">
        <f t="shared" si="45"/>
        <v>0.25</v>
      </c>
      <c r="E994" s="1" t="s">
        <v>10119</v>
      </c>
      <c r="F994" s="1" t="s">
        <v>10120</v>
      </c>
      <c r="G994" s="6" t="s">
        <v>12527</v>
      </c>
      <c r="H994" s="1" t="s">
        <v>217</v>
      </c>
      <c r="I994" s="1" t="s">
        <v>10100</v>
      </c>
      <c r="J994" s="1" t="s">
        <v>10115</v>
      </c>
      <c r="K994" s="1" t="str">
        <f t="shared" si="46"/>
        <v>2011</v>
      </c>
      <c r="L994" s="1">
        <f t="shared" si="47"/>
        <v>15</v>
      </c>
      <c r="M994" s="1" t="s">
        <v>60</v>
      </c>
      <c r="O994" s="1" t="s">
        <v>102</v>
      </c>
      <c r="P994" s="1"/>
      <c r="Q994" s="1"/>
      <c r="R994" s="1"/>
      <c r="S994" s="1" t="s">
        <v>65</v>
      </c>
      <c r="T994" s="1">
        <v>1</v>
      </c>
      <c r="U994" s="1"/>
    </row>
    <row r="995" spans="1:21">
      <c r="A995" s="1" t="s">
        <v>55</v>
      </c>
      <c r="B995" s="1" t="s">
        <v>176</v>
      </c>
      <c r="C995" s="1" t="s">
        <v>136</v>
      </c>
      <c r="D995" s="1">
        <f t="shared" si="45"/>
        <v>0.3</v>
      </c>
      <c r="E995" s="1" t="s">
        <v>10159</v>
      </c>
      <c r="F995" s="1" t="s">
        <v>10160</v>
      </c>
      <c r="G995" s="6" t="s">
        <v>12527</v>
      </c>
      <c r="H995" s="1" t="s">
        <v>240</v>
      </c>
      <c r="I995" s="1" t="s">
        <v>10161</v>
      </c>
      <c r="J995" s="1" t="s">
        <v>10162</v>
      </c>
      <c r="K995" s="1" t="str">
        <f t="shared" si="46"/>
        <v>2011</v>
      </c>
      <c r="L995" s="1">
        <f t="shared" si="47"/>
        <v>53</v>
      </c>
      <c r="M995" s="1" t="s">
        <v>60</v>
      </c>
      <c r="O995" s="1" t="s">
        <v>102</v>
      </c>
      <c r="P995" s="1"/>
      <c r="Q995" s="1"/>
      <c r="R995" s="1"/>
      <c r="S995" s="1" t="s">
        <v>3261</v>
      </c>
      <c r="T995" s="1">
        <v>1</v>
      </c>
      <c r="U995" s="1"/>
    </row>
    <row r="996" spans="1:21">
      <c r="A996" s="1" t="s">
        <v>53</v>
      </c>
      <c r="B996" s="1"/>
      <c r="C996" s="1"/>
      <c r="D996" s="1">
        <f t="shared" si="45"/>
        <v>0</v>
      </c>
      <c r="E996" s="1" t="s">
        <v>10187</v>
      </c>
      <c r="F996" s="1" t="s">
        <v>10188</v>
      </c>
      <c r="G996" s="6" t="s">
        <v>12527</v>
      </c>
      <c r="H996" s="1" t="s">
        <v>479</v>
      </c>
      <c r="I996" s="1" t="s">
        <v>7320</v>
      </c>
      <c r="J996" s="1" t="s">
        <v>10189</v>
      </c>
      <c r="K996" s="1" t="str">
        <f t="shared" si="46"/>
        <v>2011</v>
      </c>
      <c r="L996" s="1">
        <f t="shared" si="47"/>
        <v>18</v>
      </c>
      <c r="M996" s="1" t="s">
        <v>79</v>
      </c>
      <c r="O996" s="1" t="s">
        <v>102</v>
      </c>
      <c r="P996" s="1"/>
      <c r="Q996" s="1"/>
      <c r="R996" s="1"/>
      <c r="S996" s="1" t="s">
        <v>65</v>
      </c>
      <c r="T996" s="1">
        <v>2</v>
      </c>
      <c r="U996" s="1"/>
    </row>
    <row r="997" spans="1:21">
      <c r="A997" s="1" t="s">
        <v>54</v>
      </c>
      <c r="B997" s="1" t="s">
        <v>986</v>
      </c>
      <c r="C997" s="1" t="s">
        <v>136</v>
      </c>
      <c r="D997" s="1">
        <f t="shared" si="45"/>
        <v>0.15</v>
      </c>
      <c r="E997" s="1" t="s">
        <v>10198</v>
      </c>
      <c r="F997" s="1" t="s">
        <v>10199</v>
      </c>
      <c r="G997" s="6" t="s">
        <v>12527</v>
      </c>
      <c r="H997" s="1" t="s">
        <v>187</v>
      </c>
      <c r="I997" s="1" t="s">
        <v>9708</v>
      </c>
      <c r="J997" s="1" t="s">
        <v>10200</v>
      </c>
      <c r="K997" s="1" t="str">
        <f t="shared" si="46"/>
        <v>2011</v>
      </c>
      <c r="L997" s="1">
        <f t="shared" si="47"/>
        <v>8</v>
      </c>
      <c r="M997" s="1" t="s">
        <v>79</v>
      </c>
      <c r="O997" s="1" t="s">
        <v>102</v>
      </c>
      <c r="P997" s="1"/>
      <c r="Q997" s="1"/>
      <c r="R997" s="1"/>
      <c r="S997" s="1" t="s">
        <v>65</v>
      </c>
      <c r="T997" s="1">
        <v>2</v>
      </c>
      <c r="U997" s="1"/>
    </row>
    <row r="998" spans="1:21">
      <c r="A998" s="1" t="s">
        <v>54</v>
      </c>
      <c r="B998" s="1"/>
      <c r="C998" s="1"/>
      <c r="D998" s="1">
        <f t="shared" si="45"/>
        <v>0</v>
      </c>
      <c r="E998" s="1" t="s">
        <v>10202</v>
      </c>
      <c r="F998" s="1" t="s">
        <v>10203</v>
      </c>
      <c r="G998" s="6" t="s">
        <v>12527</v>
      </c>
      <c r="H998" s="1" t="s">
        <v>344</v>
      </c>
      <c r="I998" s="1" t="s">
        <v>9708</v>
      </c>
      <c r="J998" s="1" t="s">
        <v>10204</v>
      </c>
      <c r="K998" s="1" t="str">
        <f t="shared" si="46"/>
        <v>2011</v>
      </c>
      <c r="L998" s="1">
        <f t="shared" si="47"/>
        <v>20</v>
      </c>
      <c r="M998" s="1" t="s">
        <v>60</v>
      </c>
      <c r="O998" s="1" t="s">
        <v>102</v>
      </c>
      <c r="P998" s="1"/>
      <c r="Q998" s="1"/>
      <c r="R998" s="1"/>
      <c r="S998" s="1" t="s">
        <v>65</v>
      </c>
      <c r="T998" s="1">
        <v>1</v>
      </c>
      <c r="U998" s="1"/>
    </row>
    <row r="999" spans="1:21">
      <c r="A999" s="1" t="s">
        <v>50</v>
      </c>
      <c r="B999" s="1" t="s">
        <v>2711</v>
      </c>
      <c r="C999" s="1" t="s">
        <v>382</v>
      </c>
      <c r="D999" s="1">
        <f t="shared" si="45"/>
        <v>0.84</v>
      </c>
      <c r="E999" s="1" t="s">
        <v>10477</v>
      </c>
      <c r="F999" s="1" t="s">
        <v>10476</v>
      </c>
      <c r="G999" s="6" t="s">
        <v>12527</v>
      </c>
      <c r="H999" s="1" t="s">
        <v>282</v>
      </c>
      <c r="I999" s="1" t="s">
        <v>10478</v>
      </c>
      <c r="J999" s="1" t="s">
        <v>1003</v>
      </c>
      <c r="K999" s="1" t="str">
        <f t="shared" si="46"/>
        <v>2011</v>
      </c>
      <c r="L999" s="1">
        <f t="shared" si="47"/>
        <v>41</v>
      </c>
      <c r="M999" s="1" t="s">
        <v>60</v>
      </c>
      <c r="O999" s="1" t="s">
        <v>61</v>
      </c>
      <c r="P999" s="1"/>
      <c r="Q999" s="1"/>
      <c r="R999" s="1"/>
      <c r="S999" s="1" t="s">
        <v>1051</v>
      </c>
      <c r="T999" s="1">
        <v>1</v>
      </c>
      <c r="U999" s="1"/>
    </row>
    <row r="1000" spans="1:21">
      <c r="A1000" s="1" t="s">
        <v>54</v>
      </c>
      <c r="B1000" s="1" t="s">
        <v>4027</v>
      </c>
      <c r="C1000" s="1" t="s">
        <v>500</v>
      </c>
      <c r="D1000" s="1">
        <f t="shared" si="45"/>
        <v>0.88</v>
      </c>
      <c r="E1000" s="1" t="s">
        <v>10488</v>
      </c>
      <c r="F1000" s="1" t="s">
        <v>10489</v>
      </c>
      <c r="G1000" s="6" t="s">
        <v>12527</v>
      </c>
      <c r="H1000" s="1" t="s">
        <v>263</v>
      </c>
      <c r="I1000" s="1" t="s">
        <v>10076</v>
      </c>
      <c r="J1000" s="1" t="s">
        <v>941</v>
      </c>
      <c r="K1000" s="1" t="str">
        <f t="shared" si="46"/>
        <v>2011</v>
      </c>
      <c r="L1000" s="1">
        <f t="shared" si="47"/>
        <v>16</v>
      </c>
      <c r="M1000" s="1" t="s">
        <v>60</v>
      </c>
      <c r="O1000" s="1" t="s">
        <v>102</v>
      </c>
      <c r="P1000" s="1"/>
      <c r="Q1000" s="1"/>
      <c r="R1000" s="1"/>
      <c r="S1000" s="1" t="s">
        <v>65</v>
      </c>
      <c r="T1000" s="1">
        <v>2</v>
      </c>
      <c r="U1000" s="1"/>
    </row>
    <row r="1001" spans="1:21">
      <c r="A1001" s="1" t="s">
        <v>55</v>
      </c>
      <c r="B1001" s="1" t="s">
        <v>116</v>
      </c>
      <c r="C1001" s="1" t="s">
        <v>273</v>
      </c>
      <c r="D1001" s="1">
        <f t="shared" si="45"/>
        <v>5</v>
      </c>
      <c r="E1001" s="1" t="s">
        <v>1778</v>
      </c>
      <c r="F1001" s="1" t="s">
        <v>11125</v>
      </c>
      <c r="G1001" s="6" t="s">
        <v>12527</v>
      </c>
      <c r="H1001" s="1" t="s">
        <v>128</v>
      </c>
      <c r="I1001" s="1" t="s">
        <v>7293</v>
      </c>
      <c r="J1001" s="1" t="s">
        <v>10761</v>
      </c>
      <c r="K1001" s="1" t="str">
        <f t="shared" si="46"/>
        <v>2011</v>
      </c>
      <c r="L1001" s="1">
        <f t="shared" si="47"/>
        <v>39</v>
      </c>
      <c r="M1001" s="1" t="s">
        <v>60</v>
      </c>
      <c r="O1001" s="1" t="s">
        <v>61</v>
      </c>
      <c r="P1001" s="1"/>
      <c r="Q1001" s="1"/>
      <c r="R1001" s="1"/>
      <c r="S1001" s="1" t="s">
        <v>114</v>
      </c>
      <c r="T1001" s="1">
        <v>1</v>
      </c>
      <c r="U1001" s="1"/>
    </row>
    <row r="1002" spans="1:21">
      <c r="A1002" s="1" t="s">
        <v>53</v>
      </c>
      <c r="B1002" s="1" t="s">
        <v>8017</v>
      </c>
      <c r="C1002" s="1"/>
      <c r="D1002" s="1" t="e">
        <f t="shared" si="45"/>
        <v>#VALUE!</v>
      </c>
      <c r="E1002" s="1" t="s">
        <v>3549</v>
      </c>
      <c r="F1002" s="1" t="s">
        <v>4338</v>
      </c>
      <c r="G1002" s="6" t="s">
        <v>12527</v>
      </c>
      <c r="H1002" s="1" t="s">
        <v>158</v>
      </c>
      <c r="I1002" s="1" t="s">
        <v>11531</v>
      </c>
      <c r="J1002" s="1" t="s">
        <v>7370</v>
      </c>
      <c r="K1002" s="1" t="str">
        <f t="shared" si="46"/>
        <v>2011</v>
      </c>
      <c r="L1002" s="1">
        <f t="shared" si="47"/>
        <v>7</v>
      </c>
      <c r="M1002" s="1" t="s">
        <v>79</v>
      </c>
      <c r="O1002" s="1" t="s">
        <v>61</v>
      </c>
      <c r="P1002" s="1"/>
      <c r="Q1002" s="1"/>
      <c r="R1002" s="1"/>
      <c r="S1002" s="1" t="s">
        <v>65</v>
      </c>
      <c r="T1002" s="1">
        <v>2</v>
      </c>
      <c r="U1002" s="1"/>
    </row>
    <row r="1003" spans="1:21">
      <c r="A1003" s="1" t="s">
        <v>49</v>
      </c>
      <c r="B1003" s="1"/>
      <c r="C1003" s="1"/>
      <c r="D1003" s="1">
        <f t="shared" si="45"/>
        <v>0</v>
      </c>
      <c r="E1003" s="1" t="s">
        <v>3559</v>
      </c>
      <c r="F1003" s="1" t="s">
        <v>11534</v>
      </c>
      <c r="G1003" s="6" t="s">
        <v>12527</v>
      </c>
      <c r="H1003" s="1" t="s">
        <v>177</v>
      </c>
      <c r="I1003" s="1" t="s">
        <v>11531</v>
      </c>
      <c r="J1003" s="1" t="s">
        <v>7911</v>
      </c>
      <c r="K1003" s="1" t="str">
        <f t="shared" si="46"/>
        <v>2011</v>
      </c>
      <c r="L1003" s="1">
        <f t="shared" si="47"/>
        <v>19</v>
      </c>
      <c r="M1003" s="1" t="s">
        <v>79</v>
      </c>
      <c r="O1003" s="1" t="s">
        <v>61</v>
      </c>
      <c r="P1003" s="1"/>
      <c r="Q1003" s="1"/>
      <c r="R1003" s="1"/>
      <c r="S1003" s="1"/>
      <c r="T1003" s="1">
        <v>1</v>
      </c>
      <c r="U1003" s="1"/>
    </row>
    <row r="1004" spans="1:21">
      <c r="A1004" s="1" t="s">
        <v>50</v>
      </c>
      <c r="B1004" s="1" t="s">
        <v>11537</v>
      </c>
      <c r="C1004" s="1"/>
      <c r="D1004" s="1" t="e">
        <f t="shared" si="45"/>
        <v>#VALUE!</v>
      </c>
      <c r="E1004" s="1" t="s">
        <v>3577</v>
      </c>
      <c r="F1004" s="1" t="s">
        <v>11541</v>
      </c>
      <c r="G1004" s="6" t="s">
        <v>12527</v>
      </c>
      <c r="H1004" s="1" t="s">
        <v>555</v>
      </c>
      <c r="I1004" s="1" t="s">
        <v>6398</v>
      </c>
      <c r="J1004" s="1" t="s">
        <v>7911</v>
      </c>
      <c r="K1004" s="1" t="str">
        <f t="shared" si="46"/>
        <v>2011</v>
      </c>
      <c r="L1004" s="1">
        <f t="shared" si="47"/>
        <v>36</v>
      </c>
      <c r="M1004" s="1" t="s">
        <v>79</v>
      </c>
      <c r="O1004" s="1" t="s">
        <v>7850</v>
      </c>
      <c r="P1004" s="1"/>
      <c r="Q1004" s="1"/>
      <c r="R1004" s="1"/>
      <c r="S1004" s="1" t="s">
        <v>226</v>
      </c>
      <c r="T1004" s="1">
        <v>1</v>
      </c>
      <c r="U1004" s="1"/>
    </row>
    <row r="1005" spans="1:21">
      <c r="A1005" s="1" t="s">
        <v>54</v>
      </c>
      <c r="B1005" s="1"/>
      <c r="C1005" s="1"/>
      <c r="D1005" s="1">
        <f t="shared" si="45"/>
        <v>0</v>
      </c>
      <c r="E1005" s="1" t="s">
        <v>3100</v>
      </c>
      <c r="F1005" s="1" t="s">
        <v>11666</v>
      </c>
      <c r="G1005" s="6" t="s">
        <v>12527</v>
      </c>
      <c r="H1005" s="1" t="s">
        <v>187</v>
      </c>
      <c r="I1005" s="1" t="s">
        <v>9463</v>
      </c>
      <c r="J1005" s="1" t="s">
        <v>11667</v>
      </c>
      <c r="K1005" s="1" t="str">
        <f t="shared" si="46"/>
        <v>2011</v>
      </c>
      <c r="L1005" s="1">
        <f t="shared" si="47"/>
        <v>5</v>
      </c>
      <c r="M1005" s="1" t="s">
        <v>79</v>
      </c>
      <c r="O1005" s="1" t="s">
        <v>61</v>
      </c>
      <c r="P1005" s="1"/>
      <c r="Q1005" s="1"/>
      <c r="R1005" s="1"/>
      <c r="S1005" s="1" t="s">
        <v>65</v>
      </c>
      <c r="T1005" s="1">
        <v>2</v>
      </c>
      <c r="U1005" s="1"/>
    </row>
    <row r="1006" spans="1:21">
      <c r="A1006" s="1" t="s">
        <v>54</v>
      </c>
      <c r="B1006" s="1" t="s">
        <v>176</v>
      </c>
      <c r="C1006" s="1" t="s">
        <v>136</v>
      </c>
      <c r="D1006" s="1">
        <f t="shared" si="45"/>
        <v>0.3</v>
      </c>
      <c r="E1006" s="1" t="s">
        <v>413</v>
      </c>
      <c r="F1006" s="1" t="s">
        <v>411</v>
      </c>
      <c r="G1006" s="6" t="s">
        <v>12527</v>
      </c>
      <c r="H1006" s="1" t="s">
        <v>149</v>
      </c>
      <c r="I1006" s="1" t="s">
        <v>415</v>
      </c>
      <c r="J1006" s="1" t="s">
        <v>418</v>
      </c>
      <c r="K1006" s="1" t="str">
        <f t="shared" si="46"/>
        <v>2012</v>
      </c>
      <c r="L1006" s="1">
        <f t="shared" si="47"/>
        <v>38</v>
      </c>
      <c r="M1006" s="1" t="s">
        <v>60</v>
      </c>
      <c r="N1006" t="s">
        <v>50</v>
      </c>
      <c r="O1006" s="1" t="s">
        <v>61</v>
      </c>
      <c r="P1006" s="1" t="s">
        <v>150</v>
      </c>
      <c r="Q1006" s="1" t="s">
        <v>308</v>
      </c>
      <c r="R1006" s="1" t="s">
        <v>416</v>
      </c>
      <c r="S1006" s="1" t="s">
        <v>417</v>
      </c>
      <c r="T1006" s="1">
        <v>1</v>
      </c>
      <c r="U1006" s="1"/>
    </row>
    <row r="1007" spans="1:21">
      <c r="A1007" s="1" t="s">
        <v>54</v>
      </c>
      <c r="B1007" s="1"/>
      <c r="C1007" s="1"/>
      <c r="D1007" s="1">
        <f t="shared" si="45"/>
        <v>0</v>
      </c>
      <c r="E1007" s="1" t="s">
        <v>3871</v>
      </c>
      <c r="F1007" s="1" t="s">
        <v>3870</v>
      </c>
      <c r="G1007" s="6" t="s">
        <v>12527</v>
      </c>
      <c r="H1007" s="1" t="s">
        <v>247</v>
      </c>
      <c r="I1007" s="1" t="s">
        <v>3863</v>
      </c>
      <c r="J1007" s="1" t="s">
        <v>3872</v>
      </c>
      <c r="K1007" s="1" t="str">
        <f t="shared" si="46"/>
        <v>2012</v>
      </c>
      <c r="L1007" s="1">
        <f t="shared" si="47"/>
        <v>7</v>
      </c>
      <c r="M1007" s="1" t="s">
        <v>79</v>
      </c>
      <c r="N1007" t="s">
        <v>50</v>
      </c>
      <c r="O1007" s="1" t="s">
        <v>61</v>
      </c>
      <c r="P1007" s="1" t="s">
        <v>840</v>
      </c>
      <c r="Q1007" s="1" t="s">
        <v>219</v>
      </c>
      <c r="R1007" s="1" t="s">
        <v>1652</v>
      </c>
      <c r="S1007" s="1" t="s">
        <v>65</v>
      </c>
      <c r="T1007" s="1">
        <v>2</v>
      </c>
      <c r="U1007" s="1" t="s">
        <v>54</v>
      </c>
    </row>
    <row r="1008" spans="1:21">
      <c r="A1008" s="1"/>
      <c r="B1008" s="1" t="s">
        <v>2810</v>
      </c>
      <c r="C1008" s="1" t="s">
        <v>273</v>
      </c>
      <c r="D1008" s="1">
        <f t="shared" si="45"/>
        <v>0.4</v>
      </c>
      <c r="E1008" s="1" t="s">
        <v>5106</v>
      </c>
      <c r="F1008" s="1" t="s">
        <v>5105</v>
      </c>
      <c r="G1008" s="6" t="s">
        <v>12527</v>
      </c>
      <c r="H1008" s="1" t="s">
        <v>324</v>
      </c>
      <c r="I1008" s="1" t="s">
        <v>5097</v>
      </c>
      <c r="J1008" s="1" t="s">
        <v>5107</v>
      </c>
      <c r="K1008" s="1" t="str">
        <f t="shared" si="46"/>
        <v>2012</v>
      </c>
      <c r="L1008" s="1">
        <f t="shared" si="47"/>
        <v>5</v>
      </c>
      <c r="M1008" s="1" t="s">
        <v>79</v>
      </c>
      <c r="N1008" t="s">
        <v>50</v>
      </c>
      <c r="O1008" s="1" t="s">
        <v>61</v>
      </c>
      <c r="P1008" s="1"/>
      <c r="Q1008" s="1"/>
      <c r="R1008" s="1"/>
      <c r="S1008" s="1" t="s">
        <v>65</v>
      </c>
      <c r="T1008" s="1">
        <v>1</v>
      </c>
      <c r="U1008" s="1"/>
    </row>
    <row r="1009" spans="1:21">
      <c r="A1009" s="1" t="s">
        <v>54</v>
      </c>
      <c r="B1009" s="1" t="s">
        <v>148</v>
      </c>
      <c r="C1009" s="1" t="s">
        <v>273</v>
      </c>
      <c r="D1009" s="1">
        <f t="shared" si="45"/>
        <v>1.5</v>
      </c>
      <c r="E1009" s="1" t="s">
        <v>5266</v>
      </c>
      <c r="F1009" s="1" t="s">
        <v>5335</v>
      </c>
      <c r="G1009" s="6" t="s">
        <v>12527</v>
      </c>
      <c r="H1009" s="1" t="s">
        <v>263</v>
      </c>
      <c r="I1009" s="1" t="s">
        <v>5325</v>
      </c>
      <c r="J1009" s="1" t="s">
        <v>5336</v>
      </c>
      <c r="K1009" s="1" t="str">
        <f t="shared" si="46"/>
        <v>2012</v>
      </c>
      <c r="L1009" s="1">
        <f t="shared" si="47"/>
        <v>14</v>
      </c>
      <c r="M1009" s="1" t="s">
        <v>79</v>
      </c>
      <c r="N1009" t="s">
        <v>50</v>
      </c>
      <c r="O1009" s="1" t="s">
        <v>61</v>
      </c>
      <c r="P1009" s="1"/>
      <c r="Q1009" s="1"/>
      <c r="R1009" s="1"/>
      <c r="S1009" s="1" t="s">
        <v>65</v>
      </c>
      <c r="T1009" s="1">
        <v>2</v>
      </c>
      <c r="U1009" s="1"/>
    </row>
    <row r="1010" spans="1:21">
      <c r="A1010" s="1" t="s">
        <v>55</v>
      </c>
      <c r="B1010" s="1"/>
      <c r="C1010" s="1"/>
      <c r="D1010" s="1">
        <f t="shared" si="45"/>
        <v>0</v>
      </c>
      <c r="E1010" s="1" t="s">
        <v>5488</v>
      </c>
      <c r="F1010" s="1" t="s">
        <v>5489</v>
      </c>
      <c r="G1010" s="6" t="s">
        <v>12527</v>
      </c>
      <c r="H1010" s="1" t="s">
        <v>189</v>
      </c>
      <c r="I1010" s="1" t="s">
        <v>4203</v>
      </c>
      <c r="J1010" s="1" t="s">
        <v>2019</v>
      </c>
      <c r="K1010" s="1" t="str">
        <f t="shared" si="46"/>
        <v>2012</v>
      </c>
      <c r="L1010" s="1">
        <f t="shared" si="47"/>
        <v>42</v>
      </c>
      <c r="M1010" s="1" t="s">
        <v>60</v>
      </c>
      <c r="N1010" t="s">
        <v>50</v>
      </c>
      <c r="O1010" s="1" t="s">
        <v>61</v>
      </c>
      <c r="P1010" s="1"/>
      <c r="Q1010" s="1"/>
      <c r="R1010" s="1" t="s">
        <v>805</v>
      </c>
      <c r="S1010" s="1" t="s">
        <v>4233</v>
      </c>
      <c r="T1010" s="1">
        <v>2</v>
      </c>
      <c r="U1010" s="1"/>
    </row>
    <row r="1011" spans="1:21">
      <c r="A1011" s="1" t="s">
        <v>49</v>
      </c>
      <c r="B1011" s="1" t="s">
        <v>141</v>
      </c>
      <c r="C1011" s="1" t="s">
        <v>293</v>
      </c>
      <c r="D1011" s="1">
        <f t="shared" si="45"/>
        <v>0.19600000000000001</v>
      </c>
      <c r="E1011" s="1" t="s">
        <v>6121</v>
      </c>
      <c r="F1011" s="1" t="s">
        <v>6120</v>
      </c>
      <c r="G1011" s="6" t="s">
        <v>12527</v>
      </c>
      <c r="H1011" s="1" t="s">
        <v>299</v>
      </c>
      <c r="I1011" s="1" t="s">
        <v>2368</v>
      </c>
      <c r="J1011" s="1" t="s">
        <v>2019</v>
      </c>
      <c r="K1011" s="1" t="str">
        <f t="shared" si="46"/>
        <v>2012</v>
      </c>
      <c r="L1011" s="1">
        <f t="shared" si="47"/>
        <v>39</v>
      </c>
      <c r="M1011" s="1" t="s">
        <v>60</v>
      </c>
      <c r="N1011" t="s">
        <v>50</v>
      </c>
      <c r="O1011" s="1" t="s">
        <v>61</v>
      </c>
      <c r="P1011" s="1"/>
      <c r="Q1011" s="1"/>
      <c r="R1011" s="1"/>
      <c r="S1011" s="1" t="s">
        <v>940</v>
      </c>
      <c r="T1011" s="1">
        <v>1</v>
      </c>
      <c r="U1011" s="1" t="s">
        <v>55</v>
      </c>
    </row>
    <row r="1012" spans="1:21">
      <c r="A1012" s="1" t="s">
        <v>50</v>
      </c>
      <c r="B1012" s="1" t="s">
        <v>4133</v>
      </c>
      <c r="C1012" s="1" t="s">
        <v>293</v>
      </c>
      <c r="D1012" s="1">
        <f t="shared" si="45"/>
        <v>1.274</v>
      </c>
      <c r="E1012" s="1" t="s">
        <v>6311</v>
      </c>
      <c r="F1012" s="1" t="s">
        <v>6310</v>
      </c>
      <c r="G1012" s="6" t="s">
        <v>12527</v>
      </c>
      <c r="H1012" s="1" t="s">
        <v>1488</v>
      </c>
      <c r="I1012" s="1" t="s">
        <v>152</v>
      </c>
      <c r="J1012" s="1" t="s">
        <v>6312</v>
      </c>
      <c r="K1012" s="1" t="str">
        <f t="shared" si="46"/>
        <v>2012</v>
      </c>
      <c r="L1012" s="1">
        <f t="shared" si="47"/>
        <v>62</v>
      </c>
      <c r="M1012" s="1" t="s">
        <v>60</v>
      </c>
      <c r="N1012" t="s">
        <v>50</v>
      </c>
      <c r="O1012" s="1" t="s">
        <v>61</v>
      </c>
      <c r="P1012" s="1"/>
      <c r="Q1012" s="1"/>
      <c r="R1012" s="1"/>
      <c r="S1012" s="1" t="s">
        <v>354</v>
      </c>
      <c r="T1012" s="1">
        <v>2</v>
      </c>
      <c r="U1012" s="1" t="s">
        <v>55</v>
      </c>
    </row>
    <row r="1013" spans="1:21">
      <c r="A1013" s="1"/>
      <c r="B1013" s="1"/>
      <c r="C1013" s="1"/>
      <c r="D1013" s="1">
        <f t="shared" si="45"/>
        <v>0</v>
      </c>
      <c r="E1013" s="1" t="s">
        <v>6326</v>
      </c>
      <c r="F1013" s="1" t="s">
        <v>6327</v>
      </c>
      <c r="G1013" s="6" t="s">
        <v>12527</v>
      </c>
      <c r="H1013" s="1" t="s">
        <v>63</v>
      </c>
      <c r="I1013" s="1" t="s">
        <v>6328</v>
      </c>
      <c r="J1013" s="1" t="s">
        <v>6312</v>
      </c>
      <c r="K1013" s="1" t="str">
        <f t="shared" si="46"/>
        <v>2012</v>
      </c>
      <c r="L1013" s="1">
        <f t="shared" si="47"/>
        <v>25</v>
      </c>
      <c r="M1013" s="1" t="s">
        <v>79</v>
      </c>
      <c r="N1013" t="s">
        <v>50</v>
      </c>
      <c r="O1013" s="1" t="s">
        <v>61</v>
      </c>
      <c r="P1013" s="1"/>
      <c r="Q1013" s="1"/>
      <c r="R1013" s="1"/>
      <c r="S1013" s="1" t="s">
        <v>6329</v>
      </c>
      <c r="T1013" s="1">
        <v>2</v>
      </c>
      <c r="U1013" s="1"/>
    </row>
    <row r="1014" spans="1:21">
      <c r="A1014" s="1" t="s">
        <v>53</v>
      </c>
      <c r="B1014" s="1" t="s">
        <v>2095</v>
      </c>
      <c r="C1014" s="1" t="s">
        <v>293</v>
      </c>
      <c r="D1014" s="1">
        <f t="shared" si="45"/>
        <v>0.68599999999999994</v>
      </c>
      <c r="E1014" s="1" t="s">
        <v>4861</v>
      </c>
      <c r="F1014" s="1" t="s">
        <v>6590</v>
      </c>
      <c r="G1014" s="6" t="s">
        <v>12525</v>
      </c>
      <c r="H1014" s="1" t="s">
        <v>282</v>
      </c>
      <c r="I1014" s="1" t="s">
        <v>6582</v>
      </c>
      <c r="J1014" s="1" t="s">
        <v>6591</v>
      </c>
      <c r="K1014" s="1" t="str">
        <f t="shared" si="46"/>
        <v>2012</v>
      </c>
      <c r="L1014" s="1">
        <f t="shared" si="47"/>
        <v>39</v>
      </c>
      <c r="M1014" s="1" t="s">
        <v>79</v>
      </c>
      <c r="N1014" t="s">
        <v>50</v>
      </c>
      <c r="O1014" s="1" t="s">
        <v>61</v>
      </c>
      <c r="P1014" s="1"/>
      <c r="Q1014" s="1"/>
      <c r="R1014" s="1"/>
      <c r="S1014" s="1" t="s">
        <v>417</v>
      </c>
      <c r="T1014" s="1">
        <v>2</v>
      </c>
      <c r="U1014" s="1" t="s">
        <v>55</v>
      </c>
    </row>
    <row r="1015" spans="1:21">
      <c r="A1015" s="1" t="s">
        <v>54</v>
      </c>
      <c r="B1015" s="1" t="s">
        <v>2095</v>
      </c>
      <c r="C1015" s="1" t="s">
        <v>273</v>
      </c>
      <c r="D1015" s="1">
        <f t="shared" si="45"/>
        <v>0.7</v>
      </c>
      <c r="E1015" s="1" t="s">
        <v>4868</v>
      </c>
      <c r="F1015" s="1" t="s">
        <v>6592</v>
      </c>
      <c r="G1015" s="6" t="s">
        <v>12527</v>
      </c>
      <c r="H1015" s="1"/>
      <c r="I1015" s="1" t="s">
        <v>6593</v>
      </c>
      <c r="J1015" s="1" t="s">
        <v>6594</v>
      </c>
      <c r="K1015" s="1" t="str">
        <f t="shared" si="46"/>
        <v>2012</v>
      </c>
      <c r="L1015" s="1">
        <f t="shared" si="47"/>
        <v>-4</v>
      </c>
      <c r="M1015" s="1"/>
      <c r="N1015" t="s">
        <v>50</v>
      </c>
      <c r="O1015" s="1"/>
      <c r="P1015" s="1"/>
      <c r="Q1015" s="1"/>
      <c r="R1015" s="1"/>
      <c r="S1015" s="1" t="s">
        <v>226</v>
      </c>
      <c r="T1015" s="1">
        <v>1</v>
      </c>
      <c r="U1015" s="1" t="s">
        <v>55</v>
      </c>
    </row>
    <row r="1016" spans="1:21">
      <c r="A1016" s="1" t="s">
        <v>53</v>
      </c>
      <c r="B1016" s="1" t="s">
        <v>141</v>
      </c>
      <c r="C1016" s="1" t="s">
        <v>293</v>
      </c>
      <c r="D1016" s="1">
        <f t="shared" si="45"/>
        <v>0.19600000000000001</v>
      </c>
      <c r="E1016" s="1" t="s">
        <v>4943</v>
      </c>
      <c r="F1016" s="1" t="s">
        <v>6676</v>
      </c>
      <c r="G1016" s="6" t="s">
        <v>12527</v>
      </c>
      <c r="H1016" s="1" t="s">
        <v>233</v>
      </c>
      <c r="I1016" s="1" t="s">
        <v>6677</v>
      </c>
      <c r="J1016" s="1" t="s">
        <v>6679</v>
      </c>
      <c r="K1016" s="1" t="str">
        <f t="shared" si="46"/>
        <v>2012</v>
      </c>
      <c r="L1016" s="1">
        <f t="shared" si="47"/>
        <v>49</v>
      </c>
      <c r="M1016" s="1" t="s">
        <v>79</v>
      </c>
      <c r="N1016" t="s">
        <v>50</v>
      </c>
      <c r="O1016" s="1" t="s">
        <v>61</v>
      </c>
      <c r="P1016" s="1"/>
      <c r="Q1016" s="1"/>
      <c r="R1016" s="1"/>
      <c r="S1016" s="1" t="s">
        <v>6678</v>
      </c>
      <c r="T1016" s="1">
        <v>1</v>
      </c>
      <c r="U1016" s="1" t="s">
        <v>55</v>
      </c>
    </row>
    <row r="1017" spans="1:21">
      <c r="A1017" s="1" t="s">
        <v>55</v>
      </c>
      <c r="B1017" s="1"/>
      <c r="C1017" s="1"/>
      <c r="D1017" s="1">
        <f t="shared" si="45"/>
        <v>0</v>
      </c>
      <c r="E1017" s="1" t="s">
        <v>3861</v>
      </c>
      <c r="F1017" s="1" t="s">
        <v>6882</v>
      </c>
      <c r="G1017" s="6" t="s">
        <v>12527</v>
      </c>
      <c r="H1017" s="1" t="s">
        <v>484</v>
      </c>
      <c r="I1017" s="1" t="s">
        <v>6881</v>
      </c>
      <c r="J1017" s="1" t="s">
        <v>6883</v>
      </c>
      <c r="K1017" s="1" t="str">
        <f t="shared" si="46"/>
        <v>2012</v>
      </c>
      <c r="L1017" s="1">
        <f t="shared" si="47"/>
        <v>45</v>
      </c>
      <c r="M1017" s="1" t="s">
        <v>60</v>
      </c>
      <c r="N1017" t="s">
        <v>50</v>
      </c>
      <c r="O1017" s="1" t="s">
        <v>61</v>
      </c>
      <c r="P1017" s="1"/>
      <c r="Q1017" s="1"/>
      <c r="R1017" s="1"/>
      <c r="S1017" s="1" t="s">
        <v>4290</v>
      </c>
      <c r="T1017" s="1">
        <v>2</v>
      </c>
      <c r="U1017" s="1" t="s">
        <v>55</v>
      </c>
    </row>
    <row r="1018" spans="1:21">
      <c r="A1018" s="1" t="s">
        <v>55</v>
      </c>
      <c r="B1018" s="1"/>
      <c r="C1018" s="1"/>
      <c r="D1018" s="1">
        <f t="shared" si="45"/>
        <v>0</v>
      </c>
      <c r="E1018" s="1" t="s">
        <v>7112</v>
      </c>
      <c r="F1018" s="1" t="s">
        <v>3671</v>
      </c>
      <c r="G1018" s="6" t="s">
        <v>12525</v>
      </c>
      <c r="H1018" s="1" t="s">
        <v>134</v>
      </c>
      <c r="I1018" s="1" t="s">
        <v>7089</v>
      </c>
      <c r="J1018" s="1" t="s">
        <v>6721</v>
      </c>
      <c r="K1018" s="1" t="str">
        <f t="shared" si="46"/>
        <v>2012</v>
      </c>
      <c r="L1018" s="1">
        <f t="shared" si="47"/>
        <v>19</v>
      </c>
      <c r="M1018" s="1" t="s">
        <v>60</v>
      </c>
      <c r="N1018" t="s">
        <v>50</v>
      </c>
      <c r="O1018" s="1" t="s">
        <v>61</v>
      </c>
      <c r="P1018" s="1" t="s">
        <v>255</v>
      </c>
      <c r="Q1018" s="1" t="s">
        <v>240</v>
      </c>
      <c r="R1018" s="1" t="s">
        <v>7113</v>
      </c>
      <c r="S1018" s="1" t="s">
        <v>7114</v>
      </c>
      <c r="T1018" s="1">
        <v>1</v>
      </c>
      <c r="U1018" s="1" t="s">
        <v>99</v>
      </c>
    </row>
    <row r="1019" spans="1:21">
      <c r="A1019" s="1" t="s">
        <v>55</v>
      </c>
      <c r="B1019" s="1" t="s">
        <v>8037</v>
      </c>
      <c r="C1019" s="1"/>
      <c r="D1019" s="1">
        <f t="shared" si="45"/>
        <v>0</v>
      </c>
      <c r="E1019" s="1" t="s">
        <v>3489</v>
      </c>
      <c r="F1019" s="1" t="s">
        <v>8608</v>
      </c>
      <c r="G1019" s="6" t="s">
        <v>12527</v>
      </c>
      <c r="H1019" s="1" t="s">
        <v>344</v>
      </c>
      <c r="I1019" s="1" t="s">
        <v>3450</v>
      </c>
      <c r="J1019" s="1" t="s">
        <v>8609</v>
      </c>
      <c r="K1019" s="1" t="str">
        <f t="shared" si="46"/>
        <v>2012</v>
      </c>
      <c r="L1019" s="1">
        <f t="shared" si="47"/>
        <v>18</v>
      </c>
      <c r="M1019" s="1" t="s">
        <v>79</v>
      </c>
      <c r="N1019" t="s">
        <v>50</v>
      </c>
      <c r="O1019" s="1" t="s">
        <v>61</v>
      </c>
      <c r="P1019" s="1"/>
      <c r="Q1019" s="1"/>
      <c r="R1019" s="1"/>
      <c r="S1019" s="1" t="s">
        <v>65</v>
      </c>
      <c r="T1019" s="1">
        <v>2</v>
      </c>
      <c r="U1019" s="1"/>
    </row>
    <row r="1020" spans="1:21">
      <c r="A1020" s="1" t="s">
        <v>50</v>
      </c>
      <c r="B1020" s="1" t="s">
        <v>472</v>
      </c>
      <c r="C1020" s="1" t="s">
        <v>136</v>
      </c>
      <c r="D1020" s="1">
        <f t="shared" si="45"/>
        <v>0.25</v>
      </c>
      <c r="E1020" s="1" t="s">
        <v>9017</v>
      </c>
      <c r="F1020" s="1" t="s">
        <v>9016</v>
      </c>
      <c r="G1020" s="6" t="s">
        <v>12527</v>
      </c>
      <c r="H1020" s="1" t="s">
        <v>58</v>
      </c>
      <c r="I1020" s="1" t="s">
        <v>8338</v>
      </c>
      <c r="J1020" s="1" t="s">
        <v>8338</v>
      </c>
      <c r="K1020" s="1" t="str">
        <f t="shared" si="46"/>
        <v>2012</v>
      </c>
      <c r="L1020" s="1">
        <f t="shared" si="47"/>
        <v>10</v>
      </c>
      <c r="M1020" s="1" t="s">
        <v>60</v>
      </c>
      <c r="N1020" t="s">
        <v>50</v>
      </c>
      <c r="O1020" s="1" t="s">
        <v>61</v>
      </c>
      <c r="P1020" s="1"/>
      <c r="Q1020" s="1"/>
      <c r="R1020" s="1"/>
      <c r="S1020" s="1"/>
      <c r="T1020" s="1">
        <v>2</v>
      </c>
      <c r="U1020" s="1"/>
    </row>
    <row r="1021" spans="1:21">
      <c r="A1021" s="1" t="s">
        <v>55</v>
      </c>
      <c r="B1021" s="1" t="s">
        <v>187</v>
      </c>
      <c r="C1021" s="1" t="s">
        <v>136</v>
      </c>
      <c r="D1021" s="1">
        <f t="shared" si="45"/>
        <v>4.5</v>
      </c>
      <c r="E1021" s="1" t="s">
        <v>9019</v>
      </c>
      <c r="F1021" s="1" t="s">
        <v>9018</v>
      </c>
      <c r="G1021" s="6" t="s">
        <v>12527</v>
      </c>
      <c r="H1021" s="1" t="s">
        <v>583</v>
      </c>
      <c r="I1021" s="1" t="s">
        <v>3346</v>
      </c>
      <c r="J1021" s="1" t="s">
        <v>3346</v>
      </c>
      <c r="K1021" s="1" t="str">
        <f t="shared" si="46"/>
        <v>2012</v>
      </c>
      <c r="L1021" s="1">
        <f t="shared" si="47"/>
        <v>22</v>
      </c>
      <c r="M1021" s="1" t="s">
        <v>60</v>
      </c>
      <c r="N1021" t="s">
        <v>50</v>
      </c>
      <c r="O1021" s="1" t="s">
        <v>61</v>
      </c>
      <c r="P1021" s="1"/>
      <c r="Q1021" s="1"/>
      <c r="R1021" s="1"/>
      <c r="S1021" s="1" t="s">
        <v>4093</v>
      </c>
      <c r="T1021" s="1">
        <v>1</v>
      </c>
      <c r="U1021" s="1"/>
    </row>
    <row r="1022" spans="1:21">
      <c r="A1022" s="1" t="s">
        <v>50</v>
      </c>
      <c r="B1022" s="1" t="s">
        <v>116</v>
      </c>
      <c r="C1022" s="1" t="s">
        <v>136</v>
      </c>
      <c r="D1022" s="1">
        <f t="shared" si="45"/>
        <v>2.5</v>
      </c>
      <c r="E1022" s="1" t="s">
        <v>9021</v>
      </c>
      <c r="F1022" s="1" t="s">
        <v>9020</v>
      </c>
      <c r="G1022" s="6" t="s">
        <v>12527</v>
      </c>
      <c r="H1022" s="1" t="s">
        <v>58</v>
      </c>
      <c r="I1022" s="1" t="s">
        <v>3346</v>
      </c>
      <c r="J1022" s="1" t="s">
        <v>3346</v>
      </c>
      <c r="K1022" s="1" t="str">
        <f t="shared" si="46"/>
        <v>2012</v>
      </c>
      <c r="L1022" s="1">
        <f t="shared" si="47"/>
        <v>10</v>
      </c>
      <c r="M1022" s="1" t="s">
        <v>79</v>
      </c>
      <c r="N1022" t="s">
        <v>50</v>
      </c>
      <c r="O1022" s="1" t="s">
        <v>61</v>
      </c>
      <c r="P1022" s="1"/>
      <c r="Q1022" s="1"/>
      <c r="R1022" s="1"/>
      <c r="S1022" s="1" t="s">
        <v>65</v>
      </c>
      <c r="T1022" s="1">
        <v>2</v>
      </c>
      <c r="U1022" s="1"/>
    </row>
    <row r="1023" spans="1:21">
      <c r="A1023" s="1" t="s">
        <v>49</v>
      </c>
      <c r="B1023" s="1" t="s">
        <v>472</v>
      </c>
      <c r="C1023" s="1" t="s">
        <v>500</v>
      </c>
      <c r="D1023" s="1">
        <f t="shared" si="45"/>
        <v>0.4</v>
      </c>
      <c r="E1023" s="1" t="s">
        <v>9058</v>
      </c>
      <c r="F1023" s="1" t="s">
        <v>9057</v>
      </c>
      <c r="G1023" s="6" t="s">
        <v>12527</v>
      </c>
      <c r="H1023" s="1" t="s">
        <v>448</v>
      </c>
      <c r="I1023" s="1" t="s">
        <v>9045</v>
      </c>
      <c r="J1023" s="1" t="s">
        <v>9059</v>
      </c>
      <c r="K1023" s="1" t="str">
        <f t="shared" si="46"/>
        <v>2012</v>
      </c>
      <c r="L1023" s="1">
        <f t="shared" si="47"/>
        <v>32</v>
      </c>
      <c r="M1023" s="1" t="s">
        <v>60</v>
      </c>
      <c r="N1023" t="s">
        <v>50</v>
      </c>
      <c r="O1023" s="1"/>
      <c r="P1023" s="1"/>
      <c r="Q1023" s="1"/>
      <c r="R1023" s="1"/>
      <c r="S1023" s="1"/>
      <c r="T1023" s="1">
        <v>1</v>
      </c>
      <c r="U1023" s="1"/>
    </row>
    <row r="1024" spans="1:21">
      <c r="A1024" s="1" t="s">
        <v>53</v>
      </c>
      <c r="B1024" s="1" t="s">
        <v>148</v>
      </c>
      <c r="C1024" s="1" t="s">
        <v>273</v>
      </c>
      <c r="D1024" s="1">
        <f t="shared" si="45"/>
        <v>1.5</v>
      </c>
      <c r="E1024" s="1" t="s">
        <v>9073</v>
      </c>
      <c r="F1024" s="1" t="s">
        <v>9070</v>
      </c>
      <c r="G1024" s="6" t="s">
        <v>12527</v>
      </c>
      <c r="H1024" s="1" t="s">
        <v>555</v>
      </c>
      <c r="I1024" s="1" t="s">
        <v>9074</v>
      </c>
      <c r="J1024" s="1" t="s">
        <v>4638</v>
      </c>
      <c r="K1024" s="1" t="str">
        <f t="shared" si="46"/>
        <v>2012</v>
      </c>
      <c r="L1024" s="1">
        <f t="shared" si="47"/>
        <v>40</v>
      </c>
      <c r="M1024" s="1" t="s">
        <v>60</v>
      </c>
      <c r="N1024" t="s">
        <v>50</v>
      </c>
      <c r="O1024" s="1"/>
      <c r="P1024" s="1"/>
      <c r="Q1024" s="1"/>
      <c r="R1024" s="1"/>
      <c r="S1024" s="1" t="s">
        <v>377</v>
      </c>
      <c r="T1024" s="1">
        <v>2</v>
      </c>
      <c r="U1024" s="1"/>
    </row>
    <row r="1025" spans="1:21">
      <c r="A1025" s="1" t="s">
        <v>54</v>
      </c>
      <c r="B1025" s="1" t="s">
        <v>53</v>
      </c>
      <c r="C1025" s="1" t="s">
        <v>219</v>
      </c>
      <c r="D1025" s="1">
        <f t="shared" si="45"/>
        <v>1.2</v>
      </c>
      <c r="E1025" s="1" t="s">
        <v>9133</v>
      </c>
      <c r="F1025" s="1" t="s">
        <v>9131</v>
      </c>
      <c r="G1025" s="6" t="s">
        <v>12527</v>
      </c>
      <c r="H1025" s="1" t="s">
        <v>130</v>
      </c>
      <c r="I1025" s="1" t="s">
        <v>9113</v>
      </c>
      <c r="J1025" s="1" t="s">
        <v>8509</v>
      </c>
      <c r="K1025" s="1" t="str">
        <f t="shared" si="46"/>
        <v>2012</v>
      </c>
      <c r="L1025" s="1">
        <f t="shared" si="47"/>
        <v>12</v>
      </c>
      <c r="M1025" s="1" t="s">
        <v>60</v>
      </c>
      <c r="N1025" t="s">
        <v>50</v>
      </c>
      <c r="O1025" s="1" t="s">
        <v>61</v>
      </c>
      <c r="P1025" s="1"/>
      <c r="Q1025" s="1"/>
      <c r="R1025" s="1"/>
      <c r="S1025" s="1" t="s">
        <v>65</v>
      </c>
      <c r="T1025" s="1">
        <v>2</v>
      </c>
      <c r="U1025" s="1"/>
    </row>
    <row r="1026" spans="1:21">
      <c r="A1026" s="1" t="s">
        <v>55</v>
      </c>
      <c r="B1026" s="1" t="s">
        <v>3072</v>
      </c>
      <c r="C1026" s="1" t="s">
        <v>500</v>
      </c>
      <c r="D1026" s="1">
        <f t="shared" ref="D1026:D1089" si="48">B1026*C1026/100</f>
        <v>0.64</v>
      </c>
      <c r="E1026" s="1" t="s">
        <v>9155</v>
      </c>
      <c r="F1026" s="1" t="s">
        <v>9154</v>
      </c>
      <c r="G1026" s="6" t="s">
        <v>12527</v>
      </c>
      <c r="H1026" s="1" t="s">
        <v>101</v>
      </c>
      <c r="I1026" s="1" t="s">
        <v>9108</v>
      </c>
      <c r="J1026" s="1" t="s">
        <v>9156</v>
      </c>
      <c r="K1026" s="1" t="str">
        <f t="shared" ref="K1026:K1089" si="49">TEXT(J1026,"YYYY")</f>
        <v>2012</v>
      </c>
      <c r="L1026" s="1">
        <f t="shared" ref="L1026:L1089" si="50">H1026-(TEXT(I1026,"YYYY")-TEXT(J1026,"YYYY"))</f>
        <v>38</v>
      </c>
      <c r="M1026" s="1" t="s">
        <v>60</v>
      </c>
      <c r="N1026" t="s">
        <v>50</v>
      </c>
      <c r="O1026" s="1" t="s">
        <v>61</v>
      </c>
      <c r="P1026" s="1"/>
      <c r="Q1026" s="1"/>
      <c r="R1026" s="1"/>
      <c r="S1026" s="1"/>
      <c r="T1026" s="1">
        <v>1</v>
      </c>
      <c r="U1026" s="1"/>
    </row>
    <row r="1027" spans="1:21">
      <c r="A1027" s="1" t="s">
        <v>54</v>
      </c>
      <c r="B1027" s="1" t="s">
        <v>176</v>
      </c>
      <c r="C1027" s="1" t="s">
        <v>382</v>
      </c>
      <c r="D1027" s="1">
        <f t="shared" si="48"/>
        <v>0.42</v>
      </c>
      <c r="E1027" s="1" t="s">
        <v>9166</v>
      </c>
      <c r="F1027" s="1" t="s">
        <v>9164</v>
      </c>
      <c r="G1027" s="6" t="s">
        <v>12527</v>
      </c>
      <c r="H1027" s="1" t="s">
        <v>448</v>
      </c>
      <c r="I1027" s="1" t="s">
        <v>9143</v>
      </c>
      <c r="J1027" s="1" t="s">
        <v>8509</v>
      </c>
      <c r="K1027" s="1" t="str">
        <f t="shared" si="49"/>
        <v>2012</v>
      </c>
      <c r="L1027" s="1">
        <f t="shared" si="50"/>
        <v>31</v>
      </c>
      <c r="M1027" s="1" t="s">
        <v>79</v>
      </c>
      <c r="N1027" t="s">
        <v>50</v>
      </c>
      <c r="O1027" s="1" t="s">
        <v>61</v>
      </c>
      <c r="P1027" s="1"/>
      <c r="Q1027" s="1"/>
      <c r="R1027" s="1"/>
      <c r="S1027" s="1" t="s">
        <v>226</v>
      </c>
      <c r="T1027" s="1">
        <v>2</v>
      </c>
      <c r="U1027" s="1"/>
    </row>
    <row r="1028" spans="1:21">
      <c r="A1028" s="1" t="s">
        <v>53</v>
      </c>
      <c r="B1028" s="1" t="s">
        <v>2810</v>
      </c>
      <c r="C1028" s="1" t="s">
        <v>382</v>
      </c>
      <c r="D1028" s="1">
        <f t="shared" si="48"/>
        <v>0.28000000000000003</v>
      </c>
      <c r="E1028" s="1" t="s">
        <v>9243</v>
      </c>
      <c r="F1028" s="1" t="s">
        <v>9242</v>
      </c>
      <c r="G1028" s="6" t="s">
        <v>12527</v>
      </c>
      <c r="H1028" s="1" t="s">
        <v>809</v>
      </c>
      <c r="I1028" s="1" t="s">
        <v>9244</v>
      </c>
      <c r="J1028" s="1" t="s">
        <v>9245</v>
      </c>
      <c r="K1028" s="1" t="str">
        <f t="shared" si="49"/>
        <v>2012</v>
      </c>
      <c r="L1028" s="1">
        <f t="shared" si="50"/>
        <v>36</v>
      </c>
      <c r="M1028" s="1" t="s">
        <v>60</v>
      </c>
      <c r="N1028" t="s">
        <v>50</v>
      </c>
      <c r="O1028" s="1" t="s">
        <v>61</v>
      </c>
      <c r="P1028" s="1"/>
      <c r="Q1028" s="1"/>
      <c r="R1028" s="1"/>
      <c r="S1028" s="1" t="s">
        <v>226</v>
      </c>
      <c r="T1028" s="1">
        <v>1</v>
      </c>
      <c r="U1028" s="1"/>
    </row>
    <row r="1029" spans="1:21">
      <c r="A1029" s="1" t="s">
        <v>54</v>
      </c>
      <c r="B1029" s="1" t="s">
        <v>7743</v>
      </c>
      <c r="C1029" s="1" t="s">
        <v>219</v>
      </c>
      <c r="D1029" s="1">
        <f t="shared" si="48"/>
        <v>1.02</v>
      </c>
      <c r="E1029" s="1" t="s">
        <v>9251</v>
      </c>
      <c r="F1029" s="1" t="s">
        <v>9249</v>
      </c>
      <c r="G1029" s="6" t="s">
        <v>12527</v>
      </c>
      <c r="H1029" s="1" t="s">
        <v>130</v>
      </c>
      <c r="I1029" s="1" t="s">
        <v>9143</v>
      </c>
      <c r="J1029" s="1" t="s">
        <v>2577</v>
      </c>
      <c r="K1029" s="1" t="str">
        <f t="shared" si="49"/>
        <v>2012</v>
      </c>
      <c r="L1029" s="1">
        <f t="shared" si="50"/>
        <v>11</v>
      </c>
      <c r="M1029" s="1" t="s">
        <v>60</v>
      </c>
      <c r="N1029" t="s">
        <v>50</v>
      </c>
      <c r="O1029" s="1" t="s">
        <v>61</v>
      </c>
      <c r="P1029" s="1"/>
      <c r="Q1029" s="1"/>
      <c r="R1029" s="1"/>
      <c r="S1029" s="1" t="s">
        <v>65</v>
      </c>
      <c r="T1029" s="1">
        <v>2</v>
      </c>
      <c r="U1029" s="1"/>
    </row>
    <row r="1030" spans="1:21">
      <c r="A1030" s="1" t="s">
        <v>55</v>
      </c>
      <c r="B1030" s="1" t="s">
        <v>3072</v>
      </c>
      <c r="C1030" s="1" t="s">
        <v>136</v>
      </c>
      <c r="D1030" s="1">
        <f t="shared" si="48"/>
        <v>0.4</v>
      </c>
      <c r="E1030" s="1" t="s">
        <v>9334</v>
      </c>
      <c r="F1030" s="1" t="s">
        <v>9333</v>
      </c>
      <c r="G1030" s="6" t="s">
        <v>12527</v>
      </c>
      <c r="H1030" s="1" t="s">
        <v>555</v>
      </c>
      <c r="I1030" s="1" t="s">
        <v>9328</v>
      </c>
      <c r="J1030" s="1" t="s">
        <v>6312</v>
      </c>
      <c r="K1030" s="1" t="str">
        <f t="shared" si="49"/>
        <v>2012</v>
      </c>
      <c r="L1030" s="1">
        <f t="shared" si="50"/>
        <v>40</v>
      </c>
      <c r="M1030" s="1" t="s">
        <v>60</v>
      </c>
      <c r="N1030" t="s">
        <v>50</v>
      </c>
      <c r="O1030" s="1" t="s">
        <v>61</v>
      </c>
      <c r="P1030" s="1"/>
      <c r="Q1030" s="1"/>
      <c r="R1030" s="1"/>
      <c r="S1030" s="1" t="s">
        <v>405</v>
      </c>
      <c r="T1030" s="1">
        <v>1</v>
      </c>
      <c r="U1030" s="1"/>
    </row>
    <row r="1031" spans="1:21">
      <c r="A1031" s="1" t="s">
        <v>55</v>
      </c>
      <c r="B1031" s="1" t="s">
        <v>472</v>
      </c>
      <c r="C1031" s="1" t="s">
        <v>382</v>
      </c>
      <c r="D1031" s="1">
        <f t="shared" si="48"/>
        <v>0.35</v>
      </c>
      <c r="E1031" s="1" t="s">
        <v>9414</v>
      </c>
      <c r="F1031" s="1" t="s">
        <v>9413</v>
      </c>
      <c r="G1031" s="6" t="s">
        <v>12527</v>
      </c>
      <c r="H1031" s="1" t="s">
        <v>583</v>
      </c>
      <c r="I1031" s="1" t="s">
        <v>9415</v>
      </c>
      <c r="J1031" s="1" t="s">
        <v>9416</v>
      </c>
      <c r="K1031" s="1" t="str">
        <f t="shared" si="49"/>
        <v>2012</v>
      </c>
      <c r="L1031" s="1">
        <f t="shared" si="50"/>
        <v>22</v>
      </c>
      <c r="M1031" s="1" t="s">
        <v>60</v>
      </c>
      <c r="N1031" t="s">
        <v>50</v>
      </c>
      <c r="O1031" s="1" t="s">
        <v>61</v>
      </c>
      <c r="P1031" s="1"/>
      <c r="Q1031" s="1"/>
      <c r="R1031" s="1"/>
      <c r="S1031" s="1" t="s">
        <v>226</v>
      </c>
      <c r="T1031" s="1">
        <v>2</v>
      </c>
      <c r="U1031" s="1"/>
    </row>
    <row r="1032" spans="1:21">
      <c r="A1032" s="1" t="s">
        <v>55</v>
      </c>
      <c r="B1032" s="1" t="s">
        <v>3072</v>
      </c>
      <c r="C1032" s="1" t="s">
        <v>273</v>
      </c>
      <c r="D1032" s="1">
        <f t="shared" si="48"/>
        <v>0.8</v>
      </c>
      <c r="E1032" s="1" t="s">
        <v>9428</v>
      </c>
      <c r="F1032" s="1" t="s">
        <v>9427</v>
      </c>
      <c r="G1032" s="6" t="s">
        <v>12527</v>
      </c>
      <c r="H1032" s="1" t="s">
        <v>367</v>
      </c>
      <c r="I1032" s="1" t="s">
        <v>9429</v>
      </c>
      <c r="J1032" s="1" t="s">
        <v>9431</v>
      </c>
      <c r="K1032" s="1" t="str">
        <f t="shared" si="49"/>
        <v>2012</v>
      </c>
      <c r="L1032" s="1">
        <f t="shared" si="50"/>
        <v>26</v>
      </c>
      <c r="M1032" s="1" t="s">
        <v>79</v>
      </c>
      <c r="N1032" t="s">
        <v>50</v>
      </c>
      <c r="O1032" s="1" t="s">
        <v>61</v>
      </c>
      <c r="P1032" s="1"/>
      <c r="Q1032" s="1"/>
      <c r="R1032" s="1"/>
      <c r="S1032" s="1" t="s">
        <v>9430</v>
      </c>
      <c r="T1032" s="1">
        <v>1</v>
      </c>
      <c r="U1032" s="1"/>
    </row>
    <row r="1033" spans="1:21">
      <c r="A1033" s="1" t="s">
        <v>53</v>
      </c>
      <c r="B1033" s="1" t="s">
        <v>2810</v>
      </c>
      <c r="C1033" s="1" t="s">
        <v>382</v>
      </c>
      <c r="D1033" s="1">
        <f t="shared" si="48"/>
        <v>0.28000000000000003</v>
      </c>
      <c r="E1033" s="1" t="s">
        <v>9433</v>
      </c>
      <c r="F1033" s="1" t="s">
        <v>9432</v>
      </c>
      <c r="G1033" s="6" t="s">
        <v>12527</v>
      </c>
      <c r="H1033" s="1" t="s">
        <v>189</v>
      </c>
      <c r="I1033" s="1" t="s">
        <v>9434</v>
      </c>
      <c r="J1033" s="1" t="s">
        <v>8599</v>
      </c>
      <c r="K1033" s="1" t="str">
        <f t="shared" si="49"/>
        <v>2012</v>
      </c>
      <c r="L1033" s="1">
        <f t="shared" si="50"/>
        <v>47</v>
      </c>
      <c r="M1033" s="1" t="s">
        <v>79</v>
      </c>
      <c r="N1033" t="s">
        <v>50</v>
      </c>
      <c r="O1033" s="1" t="s">
        <v>61</v>
      </c>
      <c r="P1033" s="1"/>
      <c r="Q1033" s="1"/>
      <c r="R1033" s="1"/>
      <c r="S1033" s="1" t="s">
        <v>92</v>
      </c>
      <c r="T1033" s="1">
        <v>1</v>
      </c>
      <c r="U1033" s="1"/>
    </row>
    <row r="1034" spans="1:21">
      <c r="A1034" s="1" t="s">
        <v>53</v>
      </c>
      <c r="B1034" s="1" t="s">
        <v>116</v>
      </c>
      <c r="C1034" s="1" t="s">
        <v>273</v>
      </c>
      <c r="D1034" s="1">
        <f t="shared" si="48"/>
        <v>5</v>
      </c>
      <c r="E1034" s="1" t="s">
        <v>1691</v>
      </c>
      <c r="F1034" s="1" t="s">
        <v>9448</v>
      </c>
      <c r="G1034" s="6" t="s">
        <v>12527</v>
      </c>
      <c r="H1034" s="1" t="s">
        <v>63</v>
      </c>
      <c r="I1034" s="1" t="s">
        <v>7289</v>
      </c>
      <c r="J1034" s="1" t="s">
        <v>2708</v>
      </c>
      <c r="K1034" s="1" t="str">
        <f t="shared" si="49"/>
        <v>2012</v>
      </c>
      <c r="L1034" s="1">
        <f t="shared" si="50"/>
        <v>28</v>
      </c>
      <c r="M1034" s="1" t="s">
        <v>79</v>
      </c>
      <c r="N1034" t="s">
        <v>50</v>
      </c>
      <c r="O1034" s="1" t="s">
        <v>61</v>
      </c>
      <c r="P1034" s="1"/>
      <c r="Q1034" s="1"/>
      <c r="R1034" s="1"/>
      <c r="S1034" s="1" t="s">
        <v>114</v>
      </c>
      <c r="T1034" s="1">
        <v>1</v>
      </c>
      <c r="U1034" s="1"/>
    </row>
    <row r="1035" spans="1:21">
      <c r="A1035" s="1" t="s">
        <v>54</v>
      </c>
      <c r="B1035" s="1" t="s">
        <v>148</v>
      </c>
      <c r="C1035" s="1" t="s">
        <v>273</v>
      </c>
      <c r="D1035" s="1">
        <f t="shared" si="48"/>
        <v>1.5</v>
      </c>
      <c r="E1035" s="1" t="s">
        <v>9454</v>
      </c>
      <c r="F1035" s="1" t="s">
        <v>9453</v>
      </c>
      <c r="G1035" s="6" t="s">
        <v>12527</v>
      </c>
      <c r="H1035" s="1" t="s">
        <v>240</v>
      </c>
      <c r="I1035" s="1" t="s">
        <v>9455</v>
      </c>
      <c r="J1035" s="1" t="s">
        <v>9439</v>
      </c>
      <c r="K1035" s="1" t="str">
        <f t="shared" si="49"/>
        <v>2012</v>
      </c>
      <c r="L1035" s="1">
        <f t="shared" si="50"/>
        <v>54</v>
      </c>
      <c r="M1035" s="1" t="s">
        <v>60</v>
      </c>
      <c r="N1035" t="s">
        <v>50</v>
      </c>
      <c r="O1035" s="1" t="s">
        <v>61</v>
      </c>
      <c r="P1035" s="1"/>
      <c r="Q1035" s="1"/>
      <c r="R1035" s="1"/>
      <c r="S1035" s="1" t="s">
        <v>354</v>
      </c>
      <c r="T1035" s="1">
        <v>2</v>
      </c>
      <c r="U1035" s="1"/>
    </row>
    <row r="1036" spans="1:21">
      <c r="A1036" s="1" t="s">
        <v>55</v>
      </c>
      <c r="B1036" s="1" t="s">
        <v>2620</v>
      </c>
      <c r="C1036" s="1" t="s">
        <v>382</v>
      </c>
      <c r="D1036" s="1">
        <f t="shared" si="48"/>
        <v>1.75</v>
      </c>
      <c r="E1036" s="1" t="s">
        <v>9458</v>
      </c>
      <c r="F1036" s="1" t="s">
        <v>9456</v>
      </c>
      <c r="G1036" s="6" t="s">
        <v>12527</v>
      </c>
      <c r="H1036" s="1" t="s">
        <v>584</v>
      </c>
      <c r="I1036" s="1" t="s">
        <v>9451</v>
      </c>
      <c r="J1036" s="1" t="s">
        <v>9459</v>
      </c>
      <c r="K1036" s="1" t="str">
        <f t="shared" si="49"/>
        <v>2012</v>
      </c>
      <c r="L1036" s="1">
        <f t="shared" si="50"/>
        <v>37</v>
      </c>
      <c r="M1036" s="1" t="s">
        <v>60</v>
      </c>
      <c r="N1036" t="s">
        <v>50</v>
      </c>
      <c r="O1036" s="1" t="s">
        <v>61</v>
      </c>
      <c r="P1036" s="1"/>
      <c r="Q1036" s="1"/>
      <c r="R1036" s="1"/>
      <c r="S1036" s="1" t="s">
        <v>405</v>
      </c>
      <c r="T1036" s="1">
        <v>2</v>
      </c>
      <c r="U1036" s="1"/>
    </row>
    <row r="1037" spans="1:21">
      <c r="A1037" s="1" t="s">
        <v>55</v>
      </c>
      <c r="B1037" s="1" t="s">
        <v>50</v>
      </c>
      <c r="C1037" s="1" t="s">
        <v>273</v>
      </c>
      <c r="D1037" s="1">
        <f t="shared" si="48"/>
        <v>1</v>
      </c>
      <c r="E1037" s="1" t="s">
        <v>1713</v>
      </c>
      <c r="F1037" s="1" t="s">
        <v>9470</v>
      </c>
      <c r="G1037" s="6" t="s">
        <v>12527</v>
      </c>
      <c r="H1037" s="1" t="s">
        <v>464</v>
      </c>
      <c r="I1037" s="1" t="s">
        <v>7289</v>
      </c>
      <c r="J1037" s="1" t="s">
        <v>9471</v>
      </c>
      <c r="K1037" s="1" t="str">
        <f t="shared" si="49"/>
        <v>2012</v>
      </c>
      <c r="L1037" s="1">
        <f t="shared" si="50"/>
        <v>29</v>
      </c>
      <c r="M1037" s="1" t="s">
        <v>79</v>
      </c>
      <c r="N1037" t="s">
        <v>50</v>
      </c>
      <c r="O1037" s="1" t="s">
        <v>61</v>
      </c>
      <c r="P1037" s="1"/>
      <c r="Q1037" s="1"/>
      <c r="R1037" s="1"/>
      <c r="S1037" s="1" t="s">
        <v>235</v>
      </c>
      <c r="T1037" s="1">
        <v>2</v>
      </c>
      <c r="U1037" s="1"/>
    </row>
    <row r="1038" spans="1:21">
      <c r="A1038" s="1" t="s">
        <v>49</v>
      </c>
      <c r="B1038" s="1" t="s">
        <v>986</v>
      </c>
      <c r="C1038" s="1" t="s">
        <v>382</v>
      </c>
      <c r="D1038" s="1">
        <f t="shared" si="48"/>
        <v>0.21</v>
      </c>
      <c r="E1038" s="1" t="s">
        <v>9565</v>
      </c>
      <c r="F1038" s="1" t="s">
        <v>9564</v>
      </c>
      <c r="G1038" s="6" t="s">
        <v>12527</v>
      </c>
      <c r="H1038" s="1" t="s">
        <v>99</v>
      </c>
      <c r="I1038" s="1" t="s">
        <v>9120</v>
      </c>
      <c r="J1038" s="1" t="s">
        <v>9566</v>
      </c>
      <c r="K1038" s="1" t="str">
        <f t="shared" si="49"/>
        <v>2012</v>
      </c>
      <c r="L1038" s="1">
        <f t="shared" si="50"/>
        <v>5</v>
      </c>
      <c r="M1038" s="1" t="s">
        <v>79</v>
      </c>
      <c r="N1038" t="s">
        <v>50</v>
      </c>
      <c r="O1038" s="1" t="s">
        <v>61</v>
      </c>
      <c r="P1038" s="1"/>
      <c r="Q1038" s="1"/>
      <c r="R1038" s="1"/>
      <c r="S1038" s="1"/>
      <c r="T1038" s="1">
        <v>1</v>
      </c>
      <c r="U1038" s="1"/>
    </row>
    <row r="1039" spans="1:21">
      <c r="A1039" s="1" t="s">
        <v>53</v>
      </c>
      <c r="B1039" s="1" t="s">
        <v>715</v>
      </c>
      <c r="C1039" s="1" t="s">
        <v>136</v>
      </c>
      <c r="D1039" s="1">
        <f t="shared" si="48"/>
        <v>0.05</v>
      </c>
      <c r="E1039" s="1" t="s">
        <v>9623</v>
      </c>
      <c r="F1039" s="1" t="s">
        <v>9624</v>
      </c>
      <c r="G1039" s="6" t="s">
        <v>12527</v>
      </c>
      <c r="H1039" s="1" t="s">
        <v>479</v>
      </c>
      <c r="I1039" s="1" t="s">
        <v>9618</v>
      </c>
      <c r="J1039" s="1" t="s">
        <v>9626</v>
      </c>
      <c r="K1039" s="1" t="str">
        <f t="shared" si="49"/>
        <v>2012</v>
      </c>
      <c r="L1039" s="1">
        <f t="shared" si="50"/>
        <v>19</v>
      </c>
      <c r="M1039" s="1" t="s">
        <v>60</v>
      </c>
      <c r="N1039" t="s">
        <v>50</v>
      </c>
      <c r="O1039" s="1" t="s">
        <v>102</v>
      </c>
      <c r="P1039" s="1"/>
      <c r="Q1039" s="1"/>
      <c r="R1039" s="1"/>
      <c r="S1039" s="1" t="s">
        <v>65</v>
      </c>
      <c r="T1039" s="1">
        <v>2</v>
      </c>
      <c r="U1039" s="1"/>
    </row>
    <row r="1040" spans="1:21">
      <c r="A1040" s="1" t="s">
        <v>54</v>
      </c>
      <c r="B1040" s="1" t="s">
        <v>2810</v>
      </c>
      <c r="C1040" s="1" t="s">
        <v>136</v>
      </c>
      <c r="D1040" s="1">
        <f t="shared" si="48"/>
        <v>0.2</v>
      </c>
      <c r="E1040" s="1" t="s">
        <v>9698</v>
      </c>
      <c r="F1040" s="1" t="s">
        <v>9699</v>
      </c>
      <c r="G1040" s="6" t="s">
        <v>12527</v>
      </c>
      <c r="H1040" s="1" t="s">
        <v>108</v>
      </c>
      <c r="I1040" s="1" t="s">
        <v>9662</v>
      </c>
      <c r="J1040" s="1" t="s">
        <v>9701</v>
      </c>
      <c r="K1040" s="1" t="str">
        <f t="shared" si="49"/>
        <v>2012</v>
      </c>
      <c r="L1040" s="1">
        <f t="shared" si="50"/>
        <v>8</v>
      </c>
      <c r="M1040" s="1" t="s">
        <v>60</v>
      </c>
      <c r="N1040" t="s">
        <v>50</v>
      </c>
      <c r="O1040" s="1" t="s">
        <v>102</v>
      </c>
      <c r="P1040" s="1"/>
      <c r="Q1040" s="1"/>
      <c r="R1040" s="1"/>
      <c r="S1040" s="1" t="s">
        <v>65</v>
      </c>
      <c r="T1040" s="1">
        <v>2</v>
      </c>
      <c r="U1040" s="1"/>
    </row>
    <row r="1041" spans="1:21">
      <c r="A1041" s="1" t="s">
        <v>54</v>
      </c>
      <c r="B1041" s="1" t="s">
        <v>50</v>
      </c>
      <c r="C1041" s="1" t="s">
        <v>273</v>
      </c>
      <c r="D1041" s="1">
        <f t="shared" si="48"/>
        <v>1</v>
      </c>
      <c r="E1041" s="1" t="s">
        <v>1806</v>
      </c>
      <c r="F1041" s="1" t="s">
        <v>11179</v>
      </c>
      <c r="G1041" s="6" t="s">
        <v>12527</v>
      </c>
      <c r="H1041" s="1" t="s">
        <v>169</v>
      </c>
      <c r="I1041" s="1" t="s">
        <v>9192</v>
      </c>
      <c r="J1041" s="1" t="s">
        <v>11180</v>
      </c>
      <c r="K1041" s="1" t="str">
        <f t="shared" si="49"/>
        <v>2012</v>
      </c>
      <c r="L1041" s="1">
        <f t="shared" si="50"/>
        <v>18</v>
      </c>
      <c r="M1041" s="1" t="s">
        <v>60</v>
      </c>
      <c r="N1041" t="s">
        <v>50</v>
      </c>
      <c r="O1041" s="1" t="s">
        <v>61</v>
      </c>
      <c r="P1041" s="1"/>
      <c r="Q1041" s="1"/>
      <c r="R1041" s="1"/>
      <c r="S1041" s="1" t="s">
        <v>65</v>
      </c>
      <c r="T1041" s="1">
        <v>1</v>
      </c>
      <c r="U1041" s="1"/>
    </row>
    <row r="1042" spans="1:21">
      <c r="A1042" s="1" t="s">
        <v>54</v>
      </c>
      <c r="B1042" s="1" t="s">
        <v>50</v>
      </c>
      <c r="C1042" s="1" t="s">
        <v>273</v>
      </c>
      <c r="D1042" s="1">
        <f t="shared" si="48"/>
        <v>1</v>
      </c>
      <c r="E1042" s="1" t="s">
        <v>2096</v>
      </c>
      <c r="F1042" s="1" t="s">
        <v>2674</v>
      </c>
      <c r="G1042" s="6" t="s">
        <v>12527</v>
      </c>
      <c r="H1042" s="1" t="s">
        <v>240</v>
      </c>
      <c r="I1042" s="1" t="s">
        <v>8526</v>
      </c>
      <c r="J1042" s="1" t="s">
        <v>8528</v>
      </c>
      <c r="K1042" s="1" t="str">
        <f t="shared" si="49"/>
        <v>2012</v>
      </c>
      <c r="L1042" s="1">
        <f t="shared" si="50"/>
        <v>52</v>
      </c>
      <c r="M1042" s="1" t="s">
        <v>60</v>
      </c>
      <c r="N1042" t="s">
        <v>50</v>
      </c>
      <c r="O1042" s="1" t="s">
        <v>61</v>
      </c>
      <c r="P1042" s="1"/>
      <c r="Q1042" s="1"/>
      <c r="R1042" s="1"/>
      <c r="S1042" s="1" t="s">
        <v>8527</v>
      </c>
      <c r="T1042" s="1">
        <v>1</v>
      </c>
      <c r="U1042" s="1"/>
    </row>
    <row r="1043" spans="1:21">
      <c r="A1043" s="1" t="s">
        <v>115</v>
      </c>
      <c r="B1043" s="1" t="s">
        <v>141</v>
      </c>
      <c r="C1043" s="1" t="s">
        <v>273</v>
      </c>
      <c r="D1043" s="1">
        <f t="shared" si="48"/>
        <v>0.2</v>
      </c>
      <c r="E1043" s="1" t="s">
        <v>4179</v>
      </c>
      <c r="F1043" s="1" t="s">
        <v>10810</v>
      </c>
      <c r="G1043" s="6" t="s">
        <v>12527</v>
      </c>
      <c r="H1043" s="1" t="s">
        <v>324</v>
      </c>
      <c r="I1043" s="1" t="s">
        <v>11653</v>
      </c>
      <c r="J1043" s="1" t="s">
        <v>1125</v>
      </c>
      <c r="K1043" s="1" t="str">
        <f t="shared" si="49"/>
        <v>2012</v>
      </c>
      <c r="L1043" s="1">
        <f t="shared" si="50"/>
        <v>9</v>
      </c>
      <c r="M1043" s="1" t="s">
        <v>79</v>
      </c>
      <c r="N1043" t="s">
        <v>50</v>
      </c>
      <c r="O1043" s="1" t="s">
        <v>61</v>
      </c>
      <c r="P1043" s="1"/>
      <c r="Q1043" s="1"/>
      <c r="R1043" s="1"/>
      <c r="S1043" s="1" t="s">
        <v>65</v>
      </c>
      <c r="T1043" s="1">
        <v>1</v>
      </c>
      <c r="U1043" s="1"/>
    </row>
    <row r="1044" spans="1:21">
      <c r="A1044" s="1" t="s">
        <v>54</v>
      </c>
      <c r="B1044" s="1" t="s">
        <v>5958</v>
      </c>
      <c r="C1044" s="1" t="s">
        <v>273</v>
      </c>
      <c r="D1044" s="1">
        <f t="shared" si="48"/>
        <v>5.5</v>
      </c>
      <c r="E1044" s="1" t="s">
        <v>2691</v>
      </c>
      <c r="F1044" s="1" t="s">
        <v>8379</v>
      </c>
      <c r="G1044" s="6" t="s">
        <v>12527</v>
      </c>
      <c r="H1044" s="1" t="s">
        <v>644</v>
      </c>
      <c r="I1044" s="1" t="s">
        <v>8377</v>
      </c>
      <c r="J1044" s="1" t="s">
        <v>11778</v>
      </c>
      <c r="K1044" s="1" t="str">
        <f t="shared" si="49"/>
        <v>2012</v>
      </c>
      <c r="L1044" s="1">
        <f t="shared" si="50"/>
        <v>32</v>
      </c>
      <c r="M1044" s="1" t="s">
        <v>79</v>
      </c>
      <c r="N1044" t="s">
        <v>50</v>
      </c>
      <c r="O1044" s="1" t="s">
        <v>61</v>
      </c>
      <c r="P1044" s="1"/>
      <c r="Q1044" s="1"/>
      <c r="R1044" s="1"/>
      <c r="S1044" s="1" t="s">
        <v>417</v>
      </c>
      <c r="T1044" s="1">
        <v>2</v>
      </c>
      <c r="U1044" s="1"/>
    </row>
    <row r="1045" spans="1:21">
      <c r="A1045" s="1" t="s">
        <v>54</v>
      </c>
      <c r="B1045" s="1"/>
      <c r="C1045" s="1"/>
      <c r="D1045" s="1">
        <f t="shared" si="48"/>
        <v>0</v>
      </c>
      <c r="E1045" s="1" t="s">
        <v>11833</v>
      </c>
      <c r="F1045" s="1" t="s">
        <v>11831</v>
      </c>
      <c r="G1045" s="6" t="s">
        <v>12527</v>
      </c>
      <c r="H1045" s="1" t="s">
        <v>130</v>
      </c>
      <c r="I1045" s="1" t="s">
        <v>6169</v>
      </c>
      <c r="J1045" s="1" t="s">
        <v>11832</v>
      </c>
      <c r="K1045" s="1" t="str">
        <f t="shared" si="49"/>
        <v>2012</v>
      </c>
      <c r="L1045" s="1">
        <f t="shared" si="50"/>
        <v>9</v>
      </c>
      <c r="M1045" s="1" t="s">
        <v>60</v>
      </c>
      <c r="N1045" t="s">
        <v>50</v>
      </c>
      <c r="O1045" s="1" t="s">
        <v>61</v>
      </c>
      <c r="P1045" s="1"/>
      <c r="Q1045" s="1"/>
      <c r="R1045" s="1"/>
      <c r="S1045" s="1" t="s">
        <v>65</v>
      </c>
      <c r="T1045" s="1">
        <v>2</v>
      </c>
      <c r="U1045" s="1"/>
    </row>
    <row r="1046" spans="1:21">
      <c r="A1046" s="1" t="s">
        <v>54</v>
      </c>
      <c r="B1046" s="1"/>
      <c r="C1046" s="1"/>
      <c r="D1046" s="1">
        <f t="shared" si="48"/>
        <v>0</v>
      </c>
      <c r="E1046" s="1" t="s">
        <v>3359</v>
      </c>
      <c r="F1046" s="1" t="s">
        <v>12027</v>
      </c>
      <c r="G1046" s="6" t="s">
        <v>12527</v>
      </c>
      <c r="H1046" s="1" t="s">
        <v>58</v>
      </c>
      <c r="I1046" s="1" t="s">
        <v>10805</v>
      </c>
      <c r="J1046" s="1" t="s">
        <v>2019</v>
      </c>
      <c r="K1046" s="1" t="str">
        <f t="shared" si="49"/>
        <v>2012</v>
      </c>
      <c r="L1046" s="1">
        <f t="shared" si="50"/>
        <v>7</v>
      </c>
      <c r="M1046" s="1" t="s">
        <v>60</v>
      </c>
      <c r="N1046" t="s">
        <v>50</v>
      </c>
      <c r="O1046" s="1" t="s">
        <v>61</v>
      </c>
      <c r="P1046" s="1"/>
      <c r="Q1046" s="1"/>
      <c r="R1046" s="1"/>
      <c r="S1046" s="1" t="s">
        <v>65</v>
      </c>
      <c r="T1046" s="1">
        <v>2</v>
      </c>
      <c r="U1046" s="1"/>
    </row>
    <row r="1047" spans="1:21">
      <c r="A1047" s="1" t="s">
        <v>55</v>
      </c>
      <c r="B1047" s="1" t="s">
        <v>50</v>
      </c>
      <c r="C1047" s="1" t="s">
        <v>273</v>
      </c>
      <c r="D1047" s="1">
        <f t="shared" si="48"/>
        <v>1</v>
      </c>
      <c r="E1047" s="1" t="s">
        <v>3029</v>
      </c>
      <c r="F1047" s="1" t="s">
        <v>12343</v>
      </c>
      <c r="G1047" s="6" t="s">
        <v>12527</v>
      </c>
      <c r="H1047" s="1" t="s">
        <v>12344</v>
      </c>
      <c r="I1047" s="1" t="s">
        <v>12335</v>
      </c>
      <c r="J1047" s="1" t="s">
        <v>9232</v>
      </c>
      <c r="K1047" s="1" t="str">
        <f t="shared" si="49"/>
        <v>2012</v>
      </c>
      <c r="L1047" s="1" t="e">
        <f t="shared" si="50"/>
        <v>#VALUE!</v>
      </c>
      <c r="M1047" s="1" t="s">
        <v>79</v>
      </c>
      <c r="N1047" t="s">
        <v>50</v>
      </c>
      <c r="O1047" s="1" t="s">
        <v>61</v>
      </c>
      <c r="P1047" s="1"/>
      <c r="Q1047" s="1"/>
      <c r="R1047" s="1"/>
      <c r="S1047" s="1" t="s">
        <v>405</v>
      </c>
      <c r="T1047" s="1">
        <v>1</v>
      </c>
      <c r="U1047" s="1"/>
    </row>
    <row r="1048" spans="1:21">
      <c r="A1048" s="1" t="s">
        <v>55</v>
      </c>
      <c r="B1048" s="1"/>
      <c r="C1048" s="1"/>
      <c r="D1048" s="1">
        <f t="shared" si="48"/>
        <v>0</v>
      </c>
      <c r="E1048" s="1" t="s">
        <v>386</v>
      </c>
      <c r="F1048" s="1" t="s">
        <v>385</v>
      </c>
      <c r="G1048" s="6" t="s">
        <v>12527</v>
      </c>
      <c r="H1048" s="1" t="s">
        <v>387</v>
      </c>
      <c r="I1048" s="1" t="s">
        <v>155</v>
      </c>
      <c r="J1048" s="1" t="s">
        <v>391</v>
      </c>
      <c r="K1048" s="1" t="str">
        <f t="shared" si="49"/>
        <v>2012</v>
      </c>
      <c r="L1048" s="1">
        <f t="shared" si="50"/>
        <v>61</v>
      </c>
      <c r="M1048" s="1" t="s">
        <v>79</v>
      </c>
      <c r="N1048" t="s">
        <v>53</v>
      </c>
      <c r="O1048" s="1" t="s">
        <v>61</v>
      </c>
      <c r="P1048" s="1" t="s">
        <v>388</v>
      </c>
      <c r="Q1048" s="1" t="s">
        <v>389</v>
      </c>
      <c r="R1048" s="1" t="s">
        <v>390</v>
      </c>
      <c r="S1048" s="1" t="s">
        <v>311</v>
      </c>
      <c r="T1048" s="1">
        <v>2</v>
      </c>
      <c r="U1048" s="1"/>
    </row>
    <row r="1049" spans="1:21">
      <c r="A1049" s="1" t="s">
        <v>55</v>
      </c>
      <c r="B1049" s="1"/>
      <c r="C1049" s="1"/>
      <c r="D1049" s="1">
        <f t="shared" si="48"/>
        <v>0</v>
      </c>
      <c r="E1049" s="1" t="s">
        <v>1123</v>
      </c>
      <c r="F1049" s="1" t="s">
        <v>1122</v>
      </c>
      <c r="G1049" s="6" t="s">
        <v>12527</v>
      </c>
      <c r="H1049" s="1" t="s">
        <v>555</v>
      </c>
      <c r="I1049" s="1" t="s">
        <v>1107</v>
      </c>
      <c r="J1049" s="1" t="s">
        <v>1125</v>
      </c>
      <c r="K1049" s="1" t="str">
        <f t="shared" si="49"/>
        <v>2012</v>
      </c>
      <c r="L1049" s="1">
        <f t="shared" si="50"/>
        <v>33</v>
      </c>
      <c r="M1049" s="1" t="s">
        <v>79</v>
      </c>
      <c r="N1049" t="s">
        <v>53</v>
      </c>
      <c r="O1049" s="1" t="s">
        <v>102</v>
      </c>
      <c r="P1049" s="1" t="s">
        <v>255</v>
      </c>
      <c r="Q1049" s="1" t="s">
        <v>599</v>
      </c>
      <c r="R1049" s="1" t="s">
        <v>1124</v>
      </c>
      <c r="S1049" s="1" t="s">
        <v>114</v>
      </c>
      <c r="T1049" s="1">
        <v>1</v>
      </c>
      <c r="U1049" s="1"/>
    </row>
    <row r="1050" spans="1:21">
      <c r="A1050" s="1" t="s">
        <v>49</v>
      </c>
      <c r="B1050" s="1"/>
      <c r="C1050" s="1"/>
      <c r="D1050" s="1">
        <f t="shared" si="48"/>
        <v>0</v>
      </c>
      <c r="E1050" s="1" t="s">
        <v>2018</v>
      </c>
      <c r="F1050" s="1" t="s">
        <v>2017</v>
      </c>
      <c r="G1050" s="6" t="s">
        <v>12527</v>
      </c>
      <c r="H1050" s="1" t="s">
        <v>88</v>
      </c>
      <c r="I1050" s="1" t="s">
        <v>2007</v>
      </c>
      <c r="J1050" s="1" t="s">
        <v>2019</v>
      </c>
      <c r="K1050" s="1" t="str">
        <f t="shared" si="49"/>
        <v>2012</v>
      </c>
      <c r="L1050" s="1">
        <f t="shared" si="50"/>
        <v>21</v>
      </c>
      <c r="M1050" s="1" t="s">
        <v>60</v>
      </c>
      <c r="N1050" t="s">
        <v>53</v>
      </c>
      <c r="O1050" s="1" t="s">
        <v>61</v>
      </c>
      <c r="P1050" s="1"/>
      <c r="Q1050" s="1"/>
      <c r="R1050" s="1"/>
      <c r="S1050" s="1" t="s">
        <v>114</v>
      </c>
      <c r="T1050" s="1">
        <v>1</v>
      </c>
      <c r="U1050" s="1"/>
    </row>
    <row r="1051" spans="1:21">
      <c r="A1051" s="1" t="s">
        <v>49</v>
      </c>
      <c r="B1051" s="1"/>
      <c r="C1051" s="1"/>
      <c r="D1051" s="1">
        <f t="shared" si="48"/>
        <v>0</v>
      </c>
      <c r="E1051" s="1" t="s">
        <v>2454</v>
      </c>
      <c r="F1051" s="1" t="s">
        <v>2453</v>
      </c>
      <c r="G1051" s="6" t="s">
        <v>12527</v>
      </c>
      <c r="H1051" s="1" t="s">
        <v>63</v>
      </c>
      <c r="I1051" s="1" t="s">
        <v>585</v>
      </c>
      <c r="J1051" s="1" t="s">
        <v>2019</v>
      </c>
      <c r="K1051" s="1" t="str">
        <f t="shared" si="49"/>
        <v>2012</v>
      </c>
      <c r="L1051" s="1">
        <f t="shared" si="50"/>
        <v>23</v>
      </c>
      <c r="M1051" s="1" t="s">
        <v>79</v>
      </c>
      <c r="N1051" t="s">
        <v>53</v>
      </c>
      <c r="O1051" s="1" t="s">
        <v>61</v>
      </c>
      <c r="P1051" s="1"/>
      <c r="Q1051" s="1"/>
      <c r="R1051" s="1"/>
      <c r="S1051" s="1" t="s">
        <v>105</v>
      </c>
      <c r="T1051" s="1">
        <v>1</v>
      </c>
      <c r="U1051" s="1"/>
    </row>
    <row r="1052" spans="1:21">
      <c r="A1052" s="1" t="s">
        <v>54</v>
      </c>
      <c r="B1052" s="1"/>
      <c r="C1052" s="1"/>
      <c r="D1052" s="1">
        <f t="shared" si="48"/>
        <v>0</v>
      </c>
      <c r="E1052" s="1" t="s">
        <v>2938</v>
      </c>
      <c r="F1052" s="1" t="s">
        <v>2937</v>
      </c>
      <c r="G1052" s="6" t="s">
        <v>12527</v>
      </c>
      <c r="H1052" s="1" t="s">
        <v>308</v>
      </c>
      <c r="I1052" s="1" t="s">
        <v>2930</v>
      </c>
      <c r="J1052" s="1" t="s">
        <v>2939</v>
      </c>
      <c r="K1052" s="1" t="str">
        <f t="shared" si="49"/>
        <v>2012</v>
      </c>
      <c r="L1052" s="1">
        <f t="shared" si="50"/>
        <v>51</v>
      </c>
      <c r="M1052" s="1" t="s">
        <v>60</v>
      </c>
      <c r="N1052" t="s">
        <v>53</v>
      </c>
      <c r="O1052" s="1" t="s">
        <v>61</v>
      </c>
      <c r="P1052" s="1"/>
      <c r="Q1052" s="1"/>
      <c r="R1052" s="1"/>
      <c r="S1052" s="1"/>
      <c r="T1052" s="1">
        <v>1</v>
      </c>
      <c r="U1052" s="1"/>
    </row>
    <row r="1053" spans="1:21">
      <c r="A1053" s="1" t="s">
        <v>53</v>
      </c>
      <c r="B1053" s="1"/>
      <c r="C1053" s="1"/>
      <c r="D1053" s="1">
        <f t="shared" si="48"/>
        <v>0</v>
      </c>
      <c r="E1053" s="1" t="s">
        <v>2942</v>
      </c>
      <c r="F1053" s="1" t="s">
        <v>2941</v>
      </c>
      <c r="G1053" s="6" t="s">
        <v>12527</v>
      </c>
      <c r="H1053" s="1" t="s">
        <v>108</v>
      </c>
      <c r="I1053" s="1" t="s">
        <v>2930</v>
      </c>
      <c r="J1053" s="1" t="s">
        <v>2943</v>
      </c>
      <c r="K1053" s="1" t="str">
        <f t="shared" si="49"/>
        <v>2012</v>
      </c>
      <c r="L1053" s="1">
        <f t="shared" si="50"/>
        <v>2</v>
      </c>
      <c r="M1053" s="1" t="s">
        <v>60</v>
      </c>
      <c r="N1053" t="s">
        <v>53</v>
      </c>
      <c r="O1053" s="1" t="s">
        <v>61</v>
      </c>
      <c r="P1053" s="1"/>
      <c r="Q1053" s="1"/>
      <c r="R1053" s="1"/>
      <c r="S1053" s="1" t="s">
        <v>65</v>
      </c>
      <c r="T1053" s="1">
        <v>2</v>
      </c>
      <c r="U1053" s="1"/>
    </row>
    <row r="1054" spans="1:21">
      <c r="A1054" s="1" t="s">
        <v>54</v>
      </c>
      <c r="B1054" s="1"/>
      <c r="C1054" s="1"/>
      <c r="D1054" s="1">
        <f t="shared" si="48"/>
        <v>0</v>
      </c>
      <c r="E1054" s="1" t="s">
        <v>2990</v>
      </c>
      <c r="F1054" s="1" t="s">
        <v>2989</v>
      </c>
      <c r="G1054" s="6" t="s">
        <v>12527</v>
      </c>
      <c r="H1054" s="1" t="s">
        <v>88</v>
      </c>
      <c r="I1054" s="1" t="s">
        <v>2654</v>
      </c>
      <c r="J1054" s="1" t="s">
        <v>1125</v>
      </c>
      <c r="K1054" s="1" t="str">
        <f t="shared" si="49"/>
        <v>2012</v>
      </c>
      <c r="L1054" s="1">
        <f t="shared" si="50"/>
        <v>21</v>
      </c>
      <c r="M1054" s="1" t="s">
        <v>60</v>
      </c>
      <c r="N1054" t="s">
        <v>53</v>
      </c>
      <c r="O1054" s="1" t="s">
        <v>61</v>
      </c>
      <c r="P1054" s="1"/>
      <c r="Q1054" s="1"/>
      <c r="R1054" s="1"/>
      <c r="S1054" s="1" t="s">
        <v>2440</v>
      </c>
      <c r="T1054" s="1">
        <v>2</v>
      </c>
      <c r="U1054" s="1"/>
    </row>
    <row r="1055" spans="1:21">
      <c r="A1055" s="1" t="s">
        <v>55</v>
      </c>
      <c r="B1055" s="1" t="s">
        <v>472</v>
      </c>
      <c r="C1055" s="1" t="s">
        <v>273</v>
      </c>
      <c r="D1055" s="1">
        <f t="shared" si="48"/>
        <v>0.5</v>
      </c>
      <c r="E1055" s="1" t="s">
        <v>3034</v>
      </c>
      <c r="F1055" s="1" t="s">
        <v>3033</v>
      </c>
      <c r="G1055" s="6" t="s">
        <v>12527</v>
      </c>
      <c r="H1055" s="1" t="s">
        <v>324</v>
      </c>
      <c r="I1055" s="1" t="s">
        <v>3035</v>
      </c>
      <c r="J1055" s="1" t="s">
        <v>3036</v>
      </c>
      <c r="K1055" s="1" t="str">
        <f t="shared" si="49"/>
        <v>2012</v>
      </c>
      <c r="L1055" s="1">
        <f t="shared" si="50"/>
        <v>7</v>
      </c>
      <c r="M1055" s="1" t="s">
        <v>79</v>
      </c>
      <c r="N1055" t="s">
        <v>53</v>
      </c>
      <c r="O1055" s="1" t="s">
        <v>61</v>
      </c>
      <c r="P1055" s="1"/>
      <c r="Q1055" s="1"/>
      <c r="R1055" s="1"/>
      <c r="S1055" s="1" t="s">
        <v>65</v>
      </c>
      <c r="T1055" s="1">
        <v>2</v>
      </c>
      <c r="U1055" s="1" t="s">
        <v>55</v>
      </c>
    </row>
    <row r="1056" spans="1:21">
      <c r="A1056" s="1" t="s">
        <v>49</v>
      </c>
      <c r="B1056" s="1"/>
      <c r="C1056" s="1"/>
      <c r="D1056" s="1">
        <f t="shared" si="48"/>
        <v>0</v>
      </c>
      <c r="E1056" s="1" t="s">
        <v>3143</v>
      </c>
      <c r="F1056" s="1" t="s">
        <v>3142</v>
      </c>
      <c r="G1056" s="6" t="s">
        <v>12527</v>
      </c>
      <c r="H1056" s="1" t="s">
        <v>351</v>
      </c>
      <c r="I1056" s="1" t="s">
        <v>223</v>
      </c>
      <c r="J1056" s="1" t="s">
        <v>2019</v>
      </c>
      <c r="K1056" s="1" t="str">
        <f t="shared" si="49"/>
        <v>2012</v>
      </c>
      <c r="L1056" s="1">
        <f t="shared" si="50"/>
        <v>50</v>
      </c>
      <c r="M1056" s="1" t="s">
        <v>60</v>
      </c>
      <c r="N1056" t="s">
        <v>53</v>
      </c>
      <c r="O1056" s="1" t="s">
        <v>61</v>
      </c>
      <c r="P1056" s="1"/>
      <c r="Q1056" s="1"/>
      <c r="R1056" s="1"/>
      <c r="S1056" s="1" t="s">
        <v>940</v>
      </c>
      <c r="T1056" s="1">
        <v>2</v>
      </c>
      <c r="U1056" s="1"/>
    </row>
    <row r="1057" spans="1:21">
      <c r="A1057" s="1" t="s">
        <v>55</v>
      </c>
      <c r="B1057" s="1"/>
      <c r="C1057" s="1"/>
      <c r="D1057" s="1">
        <f t="shared" si="48"/>
        <v>0</v>
      </c>
      <c r="E1057" s="1" t="s">
        <v>3344</v>
      </c>
      <c r="F1057" s="1" t="s">
        <v>3343</v>
      </c>
      <c r="G1057" s="6" t="s">
        <v>12527</v>
      </c>
      <c r="H1057" s="1" t="s">
        <v>809</v>
      </c>
      <c r="I1057" s="1" t="s">
        <v>3342</v>
      </c>
      <c r="J1057" s="1" t="s">
        <v>3346</v>
      </c>
      <c r="K1057" s="1" t="str">
        <f t="shared" si="49"/>
        <v>2012</v>
      </c>
      <c r="L1057" s="1">
        <f t="shared" si="50"/>
        <v>31</v>
      </c>
      <c r="M1057" s="1" t="s">
        <v>60</v>
      </c>
      <c r="N1057" t="s">
        <v>53</v>
      </c>
      <c r="O1057" s="1" t="s">
        <v>61</v>
      </c>
      <c r="P1057" s="1"/>
      <c r="Q1057" s="1"/>
      <c r="R1057" s="1"/>
      <c r="S1057" s="1" t="s">
        <v>3345</v>
      </c>
      <c r="T1057" s="1">
        <v>1</v>
      </c>
      <c r="U1057" s="1"/>
    </row>
    <row r="1058" spans="1:21">
      <c r="A1058" s="1" t="s">
        <v>53</v>
      </c>
      <c r="B1058" s="1"/>
      <c r="C1058" s="1"/>
      <c r="D1058" s="1">
        <f t="shared" si="48"/>
        <v>0</v>
      </c>
      <c r="E1058" s="1" t="s">
        <v>3397</v>
      </c>
      <c r="F1058" s="1" t="s">
        <v>3396</v>
      </c>
      <c r="G1058" s="6" t="s">
        <v>12527</v>
      </c>
      <c r="H1058" s="1" t="s">
        <v>108</v>
      </c>
      <c r="I1058" s="1" t="s">
        <v>3385</v>
      </c>
      <c r="J1058" s="1" t="s">
        <v>2019</v>
      </c>
      <c r="K1058" s="1" t="str">
        <f t="shared" si="49"/>
        <v>2012</v>
      </c>
      <c r="L1058" s="1">
        <f t="shared" si="50"/>
        <v>3</v>
      </c>
      <c r="M1058" s="1" t="s">
        <v>79</v>
      </c>
      <c r="N1058" t="s">
        <v>53</v>
      </c>
      <c r="O1058" s="1" t="s">
        <v>61</v>
      </c>
      <c r="P1058" s="1"/>
      <c r="Q1058" s="1"/>
      <c r="R1058" s="1"/>
      <c r="S1058" s="1" t="s">
        <v>65</v>
      </c>
      <c r="T1058" s="1">
        <v>2</v>
      </c>
      <c r="U1058" s="1"/>
    </row>
    <row r="1059" spans="1:21">
      <c r="A1059" s="1" t="s">
        <v>55</v>
      </c>
      <c r="B1059" s="1"/>
      <c r="C1059" s="1"/>
      <c r="D1059" s="1">
        <f t="shared" si="48"/>
        <v>0</v>
      </c>
      <c r="E1059" s="1" t="s">
        <v>3512</v>
      </c>
      <c r="F1059" s="1" t="s">
        <v>3511</v>
      </c>
      <c r="G1059" s="6" t="s">
        <v>12527</v>
      </c>
      <c r="H1059" s="1" t="s">
        <v>126</v>
      </c>
      <c r="I1059" s="1" t="s">
        <v>3506</v>
      </c>
      <c r="J1059" s="1" t="s">
        <v>1125</v>
      </c>
      <c r="K1059" s="1" t="str">
        <f t="shared" si="49"/>
        <v>2012</v>
      </c>
      <c r="L1059" s="1">
        <f t="shared" si="50"/>
        <v>7</v>
      </c>
      <c r="M1059" s="1" t="s">
        <v>79</v>
      </c>
      <c r="N1059" t="s">
        <v>53</v>
      </c>
      <c r="O1059" s="1" t="s">
        <v>102</v>
      </c>
      <c r="P1059" s="1" t="s">
        <v>103</v>
      </c>
      <c r="Q1059" s="1" t="s">
        <v>375</v>
      </c>
      <c r="R1059" s="1" t="s">
        <v>3513</v>
      </c>
      <c r="S1059" s="1" t="s">
        <v>65</v>
      </c>
      <c r="T1059" s="1">
        <v>1</v>
      </c>
      <c r="U1059" s="1"/>
    </row>
    <row r="1060" spans="1:21">
      <c r="A1060" s="1" t="s">
        <v>54</v>
      </c>
      <c r="B1060" s="1" t="s">
        <v>2810</v>
      </c>
      <c r="C1060" s="1" t="s">
        <v>136</v>
      </c>
      <c r="D1060" s="1">
        <f t="shared" si="48"/>
        <v>0.2</v>
      </c>
      <c r="E1060" s="1" t="s">
        <v>3824</v>
      </c>
      <c r="F1060" s="1" t="s">
        <v>3822</v>
      </c>
      <c r="G1060" s="6" t="s">
        <v>12527</v>
      </c>
      <c r="H1060" s="1" t="s">
        <v>344</v>
      </c>
      <c r="I1060" s="1" t="s">
        <v>3825</v>
      </c>
      <c r="J1060" s="1" t="s">
        <v>3826</v>
      </c>
      <c r="K1060" s="1" t="str">
        <f t="shared" si="49"/>
        <v>2012</v>
      </c>
      <c r="L1060" s="1">
        <f t="shared" si="50"/>
        <v>21</v>
      </c>
      <c r="M1060" s="1" t="s">
        <v>79</v>
      </c>
      <c r="N1060" t="s">
        <v>53</v>
      </c>
      <c r="O1060" s="1" t="s">
        <v>102</v>
      </c>
      <c r="P1060" s="1"/>
      <c r="Q1060" s="1"/>
      <c r="R1060" s="1"/>
      <c r="S1060" s="1"/>
      <c r="T1060" s="1">
        <v>1</v>
      </c>
      <c r="U1060" s="1"/>
    </row>
    <row r="1061" spans="1:21">
      <c r="A1061" s="1" t="s">
        <v>55</v>
      </c>
      <c r="B1061" s="1"/>
      <c r="C1061" s="1"/>
      <c r="D1061" s="1">
        <f t="shared" si="48"/>
        <v>0</v>
      </c>
      <c r="E1061" s="1" t="s">
        <v>4207</v>
      </c>
      <c r="F1061" s="1" t="s">
        <v>4206</v>
      </c>
      <c r="G1061" s="6" t="s">
        <v>12525</v>
      </c>
      <c r="H1061" s="1" t="s">
        <v>169</v>
      </c>
      <c r="I1061" s="1" t="s">
        <v>665</v>
      </c>
      <c r="J1061" s="1" t="s">
        <v>4208</v>
      </c>
      <c r="K1061" s="1" t="str">
        <f t="shared" si="49"/>
        <v>2012</v>
      </c>
      <c r="L1061" s="1">
        <f t="shared" si="50"/>
        <v>14</v>
      </c>
      <c r="M1061" s="1" t="s">
        <v>79</v>
      </c>
      <c r="N1061" t="s">
        <v>53</v>
      </c>
      <c r="O1061" s="1" t="s">
        <v>102</v>
      </c>
      <c r="P1061" s="1"/>
      <c r="Q1061" s="1"/>
      <c r="R1061" s="1"/>
      <c r="S1061" s="1"/>
      <c r="T1061" s="1">
        <v>2</v>
      </c>
      <c r="U1061" s="1"/>
    </row>
    <row r="1062" spans="1:21">
      <c r="A1062" s="1" t="s">
        <v>55</v>
      </c>
      <c r="B1062" s="1"/>
      <c r="C1062" s="1"/>
      <c r="D1062" s="1">
        <f t="shared" si="48"/>
        <v>0</v>
      </c>
      <c r="E1062" s="1" t="s">
        <v>4376</v>
      </c>
      <c r="F1062" s="1" t="s">
        <v>4375</v>
      </c>
      <c r="G1062" s="6" t="s">
        <v>12527</v>
      </c>
      <c r="H1062" s="1" t="s">
        <v>464</v>
      </c>
      <c r="I1062" s="1" t="s">
        <v>2854</v>
      </c>
      <c r="J1062" s="1" t="s">
        <v>4208</v>
      </c>
      <c r="K1062" s="1" t="str">
        <f t="shared" si="49"/>
        <v>2012</v>
      </c>
      <c r="L1062" s="1">
        <f t="shared" si="50"/>
        <v>25</v>
      </c>
      <c r="M1062" s="1" t="s">
        <v>60</v>
      </c>
      <c r="N1062" t="s">
        <v>53</v>
      </c>
      <c r="O1062" s="1" t="s">
        <v>102</v>
      </c>
      <c r="P1062" s="1"/>
      <c r="Q1062" s="1"/>
      <c r="R1062" s="1"/>
      <c r="S1062" s="1"/>
      <c r="T1062" s="1">
        <v>2</v>
      </c>
      <c r="U1062" s="1"/>
    </row>
    <row r="1063" spans="1:21">
      <c r="A1063" s="1" t="s">
        <v>54</v>
      </c>
      <c r="B1063" s="1" t="s">
        <v>55</v>
      </c>
      <c r="C1063" s="1" t="s">
        <v>273</v>
      </c>
      <c r="D1063" s="1">
        <f t="shared" si="48"/>
        <v>4</v>
      </c>
      <c r="E1063" s="1" t="s">
        <v>4449</v>
      </c>
      <c r="F1063" s="1" t="s">
        <v>4448</v>
      </c>
      <c r="G1063" s="6" t="s">
        <v>12527</v>
      </c>
      <c r="H1063" s="1" t="s">
        <v>233</v>
      </c>
      <c r="I1063" s="1" t="s">
        <v>4450</v>
      </c>
      <c r="J1063" s="1" t="s">
        <v>4208</v>
      </c>
      <c r="K1063" s="1" t="str">
        <f t="shared" si="49"/>
        <v>2012</v>
      </c>
      <c r="L1063" s="1">
        <f t="shared" si="50"/>
        <v>43</v>
      </c>
      <c r="M1063" s="1" t="s">
        <v>79</v>
      </c>
      <c r="N1063" t="s">
        <v>53</v>
      </c>
      <c r="O1063" s="1" t="s">
        <v>102</v>
      </c>
      <c r="P1063" s="1"/>
      <c r="Q1063" s="1"/>
      <c r="R1063" s="1"/>
      <c r="S1063" s="1"/>
      <c r="T1063" s="1">
        <v>1</v>
      </c>
      <c r="U1063" s="1"/>
    </row>
    <row r="1064" spans="1:21">
      <c r="A1064" s="1" t="s">
        <v>53</v>
      </c>
      <c r="B1064" s="1" t="s">
        <v>4636</v>
      </c>
      <c r="C1064" s="1" t="s">
        <v>273</v>
      </c>
      <c r="D1064" s="1">
        <f t="shared" si="48"/>
        <v>3.2</v>
      </c>
      <c r="E1064" s="1" t="s">
        <v>4634</v>
      </c>
      <c r="F1064" s="1" t="s">
        <v>4635</v>
      </c>
      <c r="G1064" s="6" t="s">
        <v>12527</v>
      </c>
      <c r="H1064" s="1" t="s">
        <v>583</v>
      </c>
      <c r="I1064" s="1" t="s">
        <v>4637</v>
      </c>
      <c r="J1064" s="1" t="s">
        <v>4638</v>
      </c>
      <c r="K1064" s="1" t="str">
        <f t="shared" si="49"/>
        <v>2012</v>
      </c>
      <c r="L1064" s="1">
        <f t="shared" si="50"/>
        <v>18</v>
      </c>
      <c r="M1064" s="1"/>
      <c r="N1064" t="s">
        <v>53</v>
      </c>
      <c r="O1064" s="1" t="s">
        <v>61</v>
      </c>
      <c r="P1064" s="1"/>
      <c r="Q1064" s="1"/>
      <c r="R1064" s="1"/>
      <c r="S1064" s="1" t="s">
        <v>526</v>
      </c>
      <c r="T1064" s="1">
        <v>2</v>
      </c>
      <c r="U1064" s="1"/>
    </row>
    <row r="1065" spans="1:21">
      <c r="A1065" s="1" t="s">
        <v>55</v>
      </c>
      <c r="B1065" s="1"/>
      <c r="C1065" s="1"/>
      <c r="D1065" s="1">
        <f t="shared" si="48"/>
        <v>0</v>
      </c>
      <c r="E1065" s="1" t="s">
        <v>4860</v>
      </c>
      <c r="F1065" s="1" t="s">
        <v>4859</v>
      </c>
      <c r="G1065" s="6" t="s">
        <v>12527</v>
      </c>
      <c r="H1065" s="1" t="s">
        <v>351</v>
      </c>
      <c r="I1065" s="1" t="s">
        <v>4851</v>
      </c>
      <c r="J1065" s="1" t="s">
        <v>2019</v>
      </c>
      <c r="K1065" s="1" t="str">
        <f t="shared" si="49"/>
        <v>2012</v>
      </c>
      <c r="L1065" s="1">
        <f t="shared" si="50"/>
        <v>50</v>
      </c>
      <c r="M1065" s="1" t="s">
        <v>60</v>
      </c>
      <c r="N1065" t="s">
        <v>53</v>
      </c>
      <c r="O1065" s="1" t="s">
        <v>61</v>
      </c>
      <c r="P1065" s="1"/>
      <c r="Q1065" s="1"/>
      <c r="R1065" s="1"/>
      <c r="S1065" s="1" t="s">
        <v>235</v>
      </c>
      <c r="T1065" s="1">
        <v>1</v>
      </c>
      <c r="U1065" s="1"/>
    </row>
    <row r="1066" spans="1:21">
      <c r="A1066" s="1" t="s">
        <v>50</v>
      </c>
      <c r="B1066" s="1" t="s">
        <v>50</v>
      </c>
      <c r="C1066" s="1"/>
      <c r="D1066" s="1">
        <f t="shared" si="48"/>
        <v>0</v>
      </c>
      <c r="E1066" s="1" t="s">
        <v>4983</v>
      </c>
      <c r="F1066" s="1" t="s">
        <v>4982</v>
      </c>
      <c r="G1066" s="6" t="s">
        <v>12527</v>
      </c>
      <c r="H1066" s="1" t="s">
        <v>63</v>
      </c>
      <c r="I1066" s="1" t="s">
        <v>4977</v>
      </c>
      <c r="J1066" s="1" t="s">
        <v>4208</v>
      </c>
      <c r="K1066" s="1" t="str">
        <f t="shared" si="49"/>
        <v>2012</v>
      </c>
      <c r="L1066" s="1">
        <f t="shared" si="50"/>
        <v>25</v>
      </c>
      <c r="M1066" s="1" t="s">
        <v>79</v>
      </c>
      <c r="N1066" t="s">
        <v>53</v>
      </c>
      <c r="O1066" s="1" t="s">
        <v>61</v>
      </c>
      <c r="P1066" s="1"/>
      <c r="Q1066" s="1"/>
      <c r="R1066" s="1"/>
      <c r="S1066" s="1"/>
      <c r="T1066" s="1">
        <v>2</v>
      </c>
      <c r="U1066" s="1"/>
    </row>
    <row r="1067" spans="1:21">
      <c r="A1067" s="1"/>
      <c r="B1067" s="1" t="s">
        <v>53</v>
      </c>
      <c r="C1067" s="1"/>
      <c r="D1067" s="1">
        <f t="shared" si="48"/>
        <v>0</v>
      </c>
      <c r="E1067" s="1" t="s">
        <v>4987</v>
      </c>
      <c r="F1067" s="1" t="s">
        <v>4986</v>
      </c>
      <c r="G1067" s="6" t="s">
        <v>12527</v>
      </c>
      <c r="H1067" s="1" t="s">
        <v>120</v>
      </c>
      <c r="I1067" s="1" t="s">
        <v>4988</v>
      </c>
      <c r="J1067" s="1" t="s">
        <v>4638</v>
      </c>
      <c r="K1067" s="1" t="str">
        <f t="shared" si="49"/>
        <v>2012</v>
      </c>
      <c r="L1067" s="1">
        <f t="shared" si="50"/>
        <v>38</v>
      </c>
      <c r="M1067" s="1" t="s">
        <v>60</v>
      </c>
      <c r="N1067" t="s">
        <v>53</v>
      </c>
      <c r="O1067" s="1" t="s">
        <v>61</v>
      </c>
      <c r="P1067" s="1"/>
      <c r="Q1067" s="1"/>
      <c r="R1067" s="1"/>
      <c r="S1067" s="1"/>
      <c r="T1067" s="1">
        <v>1</v>
      </c>
      <c r="U1067" s="1"/>
    </row>
    <row r="1068" spans="1:21">
      <c r="A1068" s="1" t="s">
        <v>53</v>
      </c>
      <c r="B1068" s="1" t="s">
        <v>4027</v>
      </c>
      <c r="C1068" s="1" t="s">
        <v>500</v>
      </c>
      <c r="D1068" s="1">
        <f t="shared" si="48"/>
        <v>0.88</v>
      </c>
      <c r="E1068" s="1" t="s">
        <v>5237</v>
      </c>
      <c r="F1068" s="1" t="s">
        <v>5236</v>
      </c>
      <c r="G1068" s="6" t="s">
        <v>12527</v>
      </c>
      <c r="H1068" s="1" t="s">
        <v>118</v>
      </c>
      <c r="I1068" s="1" t="s">
        <v>5231</v>
      </c>
      <c r="J1068" s="1" t="s">
        <v>5238</v>
      </c>
      <c r="K1068" s="1" t="str">
        <f t="shared" si="49"/>
        <v>2012</v>
      </c>
      <c r="L1068" s="1">
        <f t="shared" si="50"/>
        <v>21</v>
      </c>
      <c r="M1068" s="1" t="s">
        <v>60</v>
      </c>
      <c r="N1068" t="s">
        <v>53</v>
      </c>
      <c r="O1068" s="1" t="s">
        <v>61</v>
      </c>
      <c r="P1068" s="1"/>
      <c r="Q1068" s="1"/>
      <c r="R1068" s="1"/>
      <c r="S1068" s="1" t="s">
        <v>226</v>
      </c>
      <c r="T1068" s="1">
        <v>1</v>
      </c>
      <c r="U1068" s="1"/>
    </row>
    <row r="1069" spans="1:21">
      <c r="A1069" s="1" t="s">
        <v>53</v>
      </c>
      <c r="B1069" s="1"/>
      <c r="C1069" s="1"/>
      <c r="D1069" s="1">
        <f t="shared" si="48"/>
        <v>0</v>
      </c>
      <c r="E1069" s="1" t="s">
        <v>5460</v>
      </c>
      <c r="F1069" s="1" t="s">
        <v>5461</v>
      </c>
      <c r="G1069" s="6" t="s">
        <v>12527</v>
      </c>
      <c r="H1069" s="1" t="s">
        <v>644</v>
      </c>
      <c r="I1069" s="1" t="s">
        <v>5462</v>
      </c>
      <c r="J1069" s="1" t="s">
        <v>2019</v>
      </c>
      <c r="K1069" s="1" t="str">
        <f t="shared" si="49"/>
        <v>2012</v>
      </c>
      <c r="L1069" s="1">
        <f t="shared" si="50"/>
        <v>30</v>
      </c>
      <c r="M1069" s="1" t="s">
        <v>60</v>
      </c>
      <c r="N1069" t="s">
        <v>53</v>
      </c>
      <c r="O1069" s="1" t="s">
        <v>102</v>
      </c>
      <c r="P1069" s="1"/>
      <c r="Q1069" s="1"/>
      <c r="R1069" s="1" t="s">
        <v>805</v>
      </c>
      <c r="S1069" s="1" t="s">
        <v>405</v>
      </c>
      <c r="T1069" s="1">
        <v>2</v>
      </c>
      <c r="U1069" s="1"/>
    </row>
    <row r="1070" spans="1:21">
      <c r="A1070" s="1" t="s">
        <v>55</v>
      </c>
      <c r="B1070" s="1" t="s">
        <v>71</v>
      </c>
      <c r="C1070" s="1" t="s">
        <v>273</v>
      </c>
      <c r="D1070" s="1">
        <f t="shared" si="48"/>
        <v>7</v>
      </c>
      <c r="E1070" s="1" t="s">
        <v>5676</v>
      </c>
      <c r="F1070" s="1" t="s">
        <v>5675</v>
      </c>
      <c r="G1070" s="6" t="s">
        <v>12527</v>
      </c>
      <c r="H1070" s="1" t="s">
        <v>247</v>
      </c>
      <c r="I1070" s="1" t="s">
        <v>5673</v>
      </c>
      <c r="J1070" s="1" t="s">
        <v>5677</v>
      </c>
      <c r="K1070" s="1" t="str">
        <f t="shared" si="49"/>
        <v>2012</v>
      </c>
      <c r="L1070" s="1">
        <f t="shared" si="50"/>
        <v>7</v>
      </c>
      <c r="M1070" s="1" t="s">
        <v>60</v>
      </c>
      <c r="N1070" t="s">
        <v>53</v>
      </c>
      <c r="O1070" s="1" t="s">
        <v>61</v>
      </c>
      <c r="P1070" s="1" t="s">
        <v>232</v>
      </c>
      <c r="Q1070" s="1" t="s">
        <v>136</v>
      </c>
      <c r="R1070" s="1" t="s">
        <v>491</v>
      </c>
      <c r="S1070" s="1" t="s">
        <v>65</v>
      </c>
      <c r="T1070" s="1">
        <v>2</v>
      </c>
      <c r="U1070" s="1" t="s">
        <v>54</v>
      </c>
    </row>
    <row r="1071" spans="1:21">
      <c r="A1071" s="1" t="s">
        <v>53</v>
      </c>
      <c r="B1071" s="1" t="s">
        <v>986</v>
      </c>
      <c r="C1071" s="1" t="s">
        <v>293</v>
      </c>
      <c r="D1071" s="1">
        <f t="shared" si="48"/>
        <v>0.29399999999999998</v>
      </c>
      <c r="E1071" s="1" t="s">
        <v>6080</v>
      </c>
      <c r="F1071" s="1" t="s">
        <v>6079</v>
      </c>
      <c r="G1071" s="6" t="s">
        <v>12527</v>
      </c>
      <c r="H1071" s="1" t="s">
        <v>101</v>
      </c>
      <c r="I1071" s="1" t="s">
        <v>6078</v>
      </c>
      <c r="J1071" s="1" t="s">
        <v>2019</v>
      </c>
      <c r="K1071" s="1" t="str">
        <f t="shared" si="49"/>
        <v>2012</v>
      </c>
      <c r="L1071" s="1">
        <f t="shared" si="50"/>
        <v>33</v>
      </c>
      <c r="M1071" s="1" t="s">
        <v>79</v>
      </c>
      <c r="N1071" t="s">
        <v>53</v>
      </c>
      <c r="O1071" s="1" t="s">
        <v>61</v>
      </c>
      <c r="P1071" s="1"/>
      <c r="Q1071" s="1"/>
      <c r="R1071" s="1"/>
      <c r="S1071" s="1" t="s">
        <v>405</v>
      </c>
      <c r="T1071" s="1">
        <v>2</v>
      </c>
      <c r="U1071" s="1" t="s">
        <v>55</v>
      </c>
    </row>
    <row r="1072" spans="1:21">
      <c r="A1072" s="1" t="s">
        <v>54</v>
      </c>
      <c r="B1072" s="1" t="s">
        <v>116</v>
      </c>
      <c r="C1072" s="1"/>
      <c r="D1072" s="1">
        <f t="shared" si="48"/>
        <v>0</v>
      </c>
      <c r="E1072" s="1" t="s">
        <v>6323</v>
      </c>
      <c r="F1072" s="1" t="s">
        <v>6324</v>
      </c>
      <c r="G1072" s="6" t="s">
        <v>12527</v>
      </c>
      <c r="H1072" s="1" t="s">
        <v>6324</v>
      </c>
      <c r="I1072" s="1" t="s">
        <v>204</v>
      </c>
      <c r="J1072" s="1" t="s">
        <v>2019</v>
      </c>
      <c r="K1072" s="1" t="str">
        <f t="shared" si="49"/>
        <v>2012</v>
      </c>
      <c r="L1072" s="1" t="e">
        <f t="shared" si="50"/>
        <v>#VALUE!</v>
      </c>
      <c r="M1072" s="1" t="s">
        <v>79</v>
      </c>
      <c r="N1072" t="s">
        <v>53</v>
      </c>
      <c r="O1072" s="1" t="s">
        <v>61</v>
      </c>
      <c r="P1072" s="1"/>
      <c r="Q1072" s="1"/>
      <c r="R1072" s="1"/>
      <c r="S1072" s="1" t="s">
        <v>417</v>
      </c>
      <c r="T1072" s="1">
        <v>2</v>
      </c>
      <c r="U1072" s="1"/>
    </row>
    <row r="1073" spans="1:21">
      <c r="A1073" s="1" t="s">
        <v>50</v>
      </c>
      <c r="B1073" s="1" t="s">
        <v>472</v>
      </c>
      <c r="C1073" s="1" t="s">
        <v>273</v>
      </c>
      <c r="D1073" s="1">
        <f t="shared" si="48"/>
        <v>0.5</v>
      </c>
      <c r="E1073" s="1" t="s">
        <v>4107</v>
      </c>
      <c r="F1073" s="1" t="s">
        <v>6402</v>
      </c>
      <c r="G1073" s="6" t="s">
        <v>12527</v>
      </c>
      <c r="H1073" s="1" t="s">
        <v>118</v>
      </c>
      <c r="I1073" s="1" t="s">
        <v>4170</v>
      </c>
      <c r="J1073" s="1" t="s">
        <v>6403</v>
      </c>
      <c r="K1073" s="1" t="str">
        <f t="shared" si="49"/>
        <v>2012</v>
      </c>
      <c r="L1073" s="1">
        <f t="shared" si="50"/>
        <v>21</v>
      </c>
      <c r="M1073" s="1" t="s">
        <v>60</v>
      </c>
      <c r="N1073" t="s">
        <v>53</v>
      </c>
      <c r="O1073" s="1" t="s">
        <v>61</v>
      </c>
      <c r="P1073" s="1"/>
      <c r="Q1073" s="1"/>
      <c r="R1073" s="1"/>
      <c r="S1073" s="1"/>
      <c r="T1073" s="1">
        <v>2</v>
      </c>
      <c r="U1073" s="1"/>
    </row>
    <row r="1074" spans="1:21">
      <c r="A1074" s="1" t="s">
        <v>50</v>
      </c>
      <c r="B1074" s="1" t="s">
        <v>54</v>
      </c>
      <c r="C1074" s="1" t="s">
        <v>273</v>
      </c>
      <c r="D1074" s="1">
        <f t="shared" si="48"/>
        <v>3</v>
      </c>
      <c r="E1074" s="1" t="s">
        <v>6416</v>
      </c>
      <c r="F1074" s="1" t="s">
        <v>6415</v>
      </c>
      <c r="G1074" s="6" t="s">
        <v>12527</v>
      </c>
      <c r="H1074" s="1" t="s">
        <v>116</v>
      </c>
      <c r="I1074" s="1" t="s">
        <v>6417</v>
      </c>
      <c r="J1074" s="1" t="s">
        <v>6418</v>
      </c>
      <c r="K1074" s="1" t="str">
        <f t="shared" si="49"/>
        <v>2012</v>
      </c>
      <c r="L1074" s="1">
        <f t="shared" si="50"/>
        <v>1</v>
      </c>
      <c r="M1074" s="1" t="s">
        <v>79</v>
      </c>
      <c r="N1074" t="s">
        <v>53</v>
      </c>
      <c r="O1074" s="1" t="s">
        <v>61</v>
      </c>
      <c r="P1074" s="1"/>
      <c r="Q1074" s="1"/>
      <c r="R1074" s="1"/>
      <c r="S1074" s="1" t="s">
        <v>65</v>
      </c>
      <c r="T1074" s="1">
        <v>2</v>
      </c>
      <c r="U1074" s="1"/>
    </row>
    <row r="1075" spans="1:21">
      <c r="A1075" s="1" t="s">
        <v>49</v>
      </c>
      <c r="B1075" s="1" t="s">
        <v>50</v>
      </c>
      <c r="C1075" s="1" t="s">
        <v>273</v>
      </c>
      <c r="D1075" s="1">
        <f t="shared" si="48"/>
        <v>1</v>
      </c>
      <c r="E1075" s="1" t="s">
        <v>6491</v>
      </c>
      <c r="F1075" s="1" t="s">
        <v>6492</v>
      </c>
      <c r="G1075" s="6" t="s">
        <v>12527</v>
      </c>
      <c r="H1075" s="1" t="s">
        <v>158</v>
      </c>
      <c r="I1075" s="1" t="s">
        <v>6493</v>
      </c>
      <c r="J1075" s="1" t="s">
        <v>6312</v>
      </c>
      <c r="K1075" s="1" t="str">
        <f t="shared" si="49"/>
        <v>2012</v>
      </c>
      <c r="L1075" s="1">
        <f t="shared" si="50"/>
        <v>6</v>
      </c>
      <c r="M1075" s="1" t="s">
        <v>79</v>
      </c>
      <c r="N1075" t="s">
        <v>53</v>
      </c>
      <c r="O1075" s="1" t="s">
        <v>61</v>
      </c>
      <c r="P1075" s="1"/>
      <c r="Q1075" s="1"/>
      <c r="R1075" s="1"/>
      <c r="S1075" s="1" t="s">
        <v>65</v>
      </c>
      <c r="T1075" s="1">
        <v>2</v>
      </c>
      <c r="U1075" s="1"/>
    </row>
    <row r="1076" spans="1:21">
      <c r="A1076" s="1" t="s">
        <v>54</v>
      </c>
      <c r="B1076" s="1"/>
      <c r="C1076" s="1"/>
      <c r="D1076" s="1">
        <f t="shared" si="48"/>
        <v>0</v>
      </c>
      <c r="E1076" s="1" t="s">
        <v>5523</v>
      </c>
      <c r="F1076" s="1" t="s">
        <v>6527</v>
      </c>
      <c r="G1076" s="6" t="s">
        <v>12527</v>
      </c>
      <c r="H1076" s="1" t="s">
        <v>233</v>
      </c>
      <c r="I1076" s="1" t="s">
        <v>6526</v>
      </c>
      <c r="J1076" s="1" t="s">
        <v>6312</v>
      </c>
      <c r="K1076" s="1" t="str">
        <f t="shared" si="49"/>
        <v>2012</v>
      </c>
      <c r="L1076" s="1">
        <f t="shared" si="50"/>
        <v>44</v>
      </c>
      <c r="M1076" s="1" t="s">
        <v>79</v>
      </c>
      <c r="N1076" t="s">
        <v>53</v>
      </c>
      <c r="O1076" s="1" t="s">
        <v>61</v>
      </c>
      <c r="P1076" s="1"/>
      <c r="Q1076" s="1"/>
      <c r="R1076" s="1"/>
      <c r="S1076" s="1" t="s">
        <v>405</v>
      </c>
      <c r="T1076" s="1">
        <v>1</v>
      </c>
      <c r="U1076" s="1"/>
    </row>
    <row r="1077" spans="1:21">
      <c r="A1077" s="1" t="s">
        <v>55</v>
      </c>
      <c r="B1077" s="1"/>
      <c r="C1077" s="1"/>
      <c r="D1077" s="1">
        <f t="shared" si="48"/>
        <v>0</v>
      </c>
      <c r="E1077" s="1" t="s">
        <v>4365</v>
      </c>
      <c r="F1077" s="1" t="s">
        <v>6720</v>
      </c>
      <c r="G1077" s="6" t="s">
        <v>12527</v>
      </c>
      <c r="H1077" s="1" t="s">
        <v>177</v>
      </c>
      <c r="I1077" s="1" t="s">
        <v>983</v>
      </c>
      <c r="J1077" s="1" t="s">
        <v>6721</v>
      </c>
      <c r="K1077" s="1" t="str">
        <f t="shared" si="49"/>
        <v>2012</v>
      </c>
      <c r="L1077" s="1">
        <f t="shared" si="50"/>
        <v>19</v>
      </c>
      <c r="M1077" s="1" t="s">
        <v>79</v>
      </c>
      <c r="N1077" t="s">
        <v>53</v>
      </c>
      <c r="O1077" s="1" t="s">
        <v>61</v>
      </c>
      <c r="P1077" s="1"/>
      <c r="Q1077" s="1"/>
      <c r="R1077" s="1"/>
      <c r="S1077" s="1" t="s">
        <v>6209</v>
      </c>
      <c r="T1077" s="1">
        <v>1</v>
      </c>
      <c r="U1077" s="1"/>
    </row>
    <row r="1078" spans="1:21">
      <c r="A1078" s="1" t="s">
        <v>50</v>
      </c>
      <c r="B1078" s="1" t="s">
        <v>2095</v>
      </c>
      <c r="C1078" s="1" t="s">
        <v>273</v>
      </c>
      <c r="D1078" s="1">
        <f t="shared" si="48"/>
        <v>0.7</v>
      </c>
      <c r="E1078" s="1" t="s">
        <v>3821</v>
      </c>
      <c r="F1078" s="1" t="s">
        <v>6812</v>
      </c>
      <c r="G1078" s="6" t="s">
        <v>12527</v>
      </c>
      <c r="H1078" s="1" t="s">
        <v>136</v>
      </c>
      <c r="I1078" s="1" t="s">
        <v>6813</v>
      </c>
      <c r="J1078" s="1" t="s">
        <v>2019</v>
      </c>
      <c r="K1078" s="1" t="str">
        <f t="shared" si="49"/>
        <v>2012</v>
      </c>
      <c r="L1078" s="1">
        <f t="shared" si="50"/>
        <v>47</v>
      </c>
      <c r="M1078" s="1" t="s">
        <v>60</v>
      </c>
      <c r="N1078" t="s">
        <v>53</v>
      </c>
      <c r="O1078" s="1" t="s">
        <v>61</v>
      </c>
      <c r="P1078" s="1"/>
      <c r="Q1078" s="1"/>
      <c r="R1078" s="1"/>
      <c r="S1078" s="1" t="s">
        <v>6209</v>
      </c>
      <c r="T1078" s="1">
        <v>1</v>
      </c>
      <c r="U1078" s="1" t="s">
        <v>55</v>
      </c>
    </row>
    <row r="1079" spans="1:21">
      <c r="A1079" s="1" t="s">
        <v>55</v>
      </c>
      <c r="B1079" s="1" t="s">
        <v>2099</v>
      </c>
      <c r="C1079" s="1" t="s">
        <v>273</v>
      </c>
      <c r="D1079" s="1">
        <f t="shared" si="48"/>
        <v>6.5</v>
      </c>
      <c r="E1079" s="1" t="s">
        <v>6845</v>
      </c>
      <c r="F1079" s="1" t="s">
        <v>6844</v>
      </c>
      <c r="G1079" s="6" t="s">
        <v>12527</v>
      </c>
      <c r="H1079" s="1" t="s">
        <v>389</v>
      </c>
      <c r="I1079" s="1" t="s">
        <v>6834</v>
      </c>
      <c r="J1079" s="1" t="s">
        <v>6591</v>
      </c>
      <c r="K1079" s="1" t="str">
        <f t="shared" si="49"/>
        <v>2012</v>
      </c>
      <c r="L1079" s="1">
        <f t="shared" si="50"/>
        <v>59</v>
      </c>
      <c r="M1079" s="1" t="s">
        <v>60</v>
      </c>
      <c r="N1079" t="s">
        <v>53</v>
      </c>
      <c r="O1079" s="1" t="s">
        <v>61</v>
      </c>
      <c r="P1079" s="1"/>
      <c r="Q1079" s="1"/>
      <c r="R1079" s="1"/>
      <c r="S1079" s="1" t="s">
        <v>235</v>
      </c>
      <c r="T1079" s="1">
        <v>2</v>
      </c>
      <c r="U1079" s="1" t="s">
        <v>55</v>
      </c>
    </row>
    <row r="1080" spans="1:21">
      <c r="A1080" s="1" t="s">
        <v>50</v>
      </c>
      <c r="B1080" s="1" t="s">
        <v>472</v>
      </c>
      <c r="C1080" s="1" t="s">
        <v>273</v>
      </c>
      <c r="D1080" s="1">
        <f t="shared" si="48"/>
        <v>0.5</v>
      </c>
      <c r="E1080" s="1" t="s">
        <v>3935</v>
      </c>
      <c r="F1080" s="1" t="s">
        <v>6925</v>
      </c>
      <c r="G1080" s="6" t="s">
        <v>12527</v>
      </c>
      <c r="H1080" s="1" t="s">
        <v>108</v>
      </c>
      <c r="I1080" s="1" t="s">
        <v>6917</v>
      </c>
      <c r="J1080" s="1" t="s">
        <v>6591</v>
      </c>
      <c r="K1080" s="1" t="str">
        <f t="shared" si="49"/>
        <v>2012</v>
      </c>
      <c r="L1080" s="1">
        <f t="shared" si="50"/>
        <v>5</v>
      </c>
      <c r="M1080" s="1" t="s">
        <v>60</v>
      </c>
      <c r="N1080" t="s">
        <v>53</v>
      </c>
      <c r="O1080" s="1" t="s">
        <v>61</v>
      </c>
      <c r="P1080" s="1"/>
      <c r="Q1080" s="1"/>
      <c r="R1080" s="1"/>
      <c r="S1080" s="1" t="s">
        <v>65</v>
      </c>
      <c r="T1080" s="1">
        <v>1</v>
      </c>
      <c r="U1080" s="1" t="s">
        <v>55</v>
      </c>
    </row>
    <row r="1081" spans="1:21">
      <c r="A1081" s="1" t="s">
        <v>50</v>
      </c>
      <c r="B1081" s="1"/>
      <c r="C1081" s="1"/>
      <c r="D1081" s="1">
        <f t="shared" si="48"/>
        <v>0</v>
      </c>
      <c r="E1081" s="1" t="s">
        <v>6938</v>
      </c>
      <c r="F1081" s="1" t="s">
        <v>6937</v>
      </c>
      <c r="G1081" s="6" t="s">
        <v>12527</v>
      </c>
      <c r="H1081" s="1" t="s">
        <v>116</v>
      </c>
      <c r="I1081" s="1" t="s">
        <v>6936</v>
      </c>
      <c r="J1081" s="1" t="s">
        <v>2019</v>
      </c>
      <c r="K1081" s="1" t="str">
        <f t="shared" si="49"/>
        <v>2012</v>
      </c>
      <c r="L1081" s="1">
        <f t="shared" si="50"/>
        <v>2</v>
      </c>
      <c r="M1081" s="1" t="s">
        <v>79</v>
      </c>
      <c r="N1081" t="s">
        <v>53</v>
      </c>
      <c r="O1081" s="1" t="s">
        <v>61</v>
      </c>
      <c r="P1081" s="1"/>
      <c r="Q1081" s="1"/>
      <c r="R1081" s="1"/>
      <c r="S1081" s="1" t="s">
        <v>936</v>
      </c>
      <c r="T1081" s="1">
        <v>1</v>
      </c>
      <c r="U1081" s="1"/>
    </row>
    <row r="1082" spans="1:21">
      <c r="A1082" s="1" t="s">
        <v>55</v>
      </c>
      <c r="B1082" s="1"/>
      <c r="C1082" s="1"/>
      <c r="D1082" s="1">
        <f t="shared" si="48"/>
        <v>0</v>
      </c>
      <c r="E1082" s="1" t="s">
        <v>7128</v>
      </c>
      <c r="F1082" s="1" t="s">
        <v>7127</v>
      </c>
      <c r="G1082" s="6" t="s">
        <v>12527</v>
      </c>
      <c r="H1082" s="1" t="s">
        <v>256</v>
      </c>
      <c r="I1082" s="1" t="s">
        <v>7125</v>
      </c>
      <c r="J1082" s="1" t="s">
        <v>6721</v>
      </c>
      <c r="K1082" s="1" t="str">
        <f t="shared" si="49"/>
        <v>2012</v>
      </c>
      <c r="L1082" s="1">
        <f t="shared" si="50"/>
        <v>49</v>
      </c>
      <c r="M1082" s="1" t="s">
        <v>60</v>
      </c>
      <c r="N1082" t="s">
        <v>53</v>
      </c>
      <c r="O1082" s="1" t="s">
        <v>61</v>
      </c>
      <c r="P1082" s="1"/>
      <c r="Q1082" s="1"/>
      <c r="R1082" s="1"/>
      <c r="S1082" s="1" t="s">
        <v>92</v>
      </c>
      <c r="T1082" s="1">
        <v>2</v>
      </c>
      <c r="U1082" s="1"/>
    </row>
    <row r="1083" spans="1:21">
      <c r="A1083" s="1" t="s">
        <v>54</v>
      </c>
      <c r="B1083" s="1" t="s">
        <v>55</v>
      </c>
      <c r="C1083" s="1" t="s">
        <v>273</v>
      </c>
      <c r="D1083" s="1">
        <f t="shared" si="48"/>
        <v>4</v>
      </c>
      <c r="E1083" s="1" t="s">
        <v>2349</v>
      </c>
      <c r="F1083" s="1" t="s">
        <v>7177</v>
      </c>
      <c r="G1083" s="6" t="s">
        <v>12527</v>
      </c>
      <c r="H1083" s="1" t="s">
        <v>678</v>
      </c>
      <c r="I1083" s="1" t="s">
        <v>7172</v>
      </c>
      <c r="J1083" s="1" t="s">
        <v>2708</v>
      </c>
      <c r="K1083" s="1" t="str">
        <f t="shared" si="49"/>
        <v>2012</v>
      </c>
      <c r="L1083" s="1">
        <f t="shared" si="50"/>
        <v>32</v>
      </c>
      <c r="M1083" s="1" t="s">
        <v>60</v>
      </c>
      <c r="N1083" t="s">
        <v>53</v>
      </c>
      <c r="O1083" s="1" t="s">
        <v>102</v>
      </c>
      <c r="P1083" s="1"/>
      <c r="Q1083" s="1"/>
      <c r="R1083" s="1"/>
      <c r="S1083" s="1"/>
      <c r="T1083" s="1">
        <v>1</v>
      </c>
      <c r="U1083" s="1"/>
    </row>
    <row r="1084" spans="1:21">
      <c r="A1084" s="1" t="s">
        <v>49</v>
      </c>
      <c r="B1084" s="1" t="s">
        <v>2620</v>
      </c>
      <c r="C1084" s="1" t="s">
        <v>273</v>
      </c>
      <c r="D1084" s="1">
        <f t="shared" si="48"/>
        <v>2.5</v>
      </c>
      <c r="E1084" s="1" t="s">
        <v>2406</v>
      </c>
      <c r="F1084" s="1" t="s">
        <v>7217</v>
      </c>
      <c r="G1084" s="6" t="s">
        <v>12527</v>
      </c>
      <c r="H1084" s="1" t="s">
        <v>555</v>
      </c>
      <c r="I1084" s="1" t="s">
        <v>4141</v>
      </c>
      <c r="J1084" s="1" t="s">
        <v>7218</v>
      </c>
      <c r="K1084" s="1" t="str">
        <f t="shared" si="49"/>
        <v>2012</v>
      </c>
      <c r="L1084" s="1">
        <f t="shared" si="50"/>
        <v>37</v>
      </c>
      <c r="M1084" s="1" t="s">
        <v>60</v>
      </c>
      <c r="N1084" t="s">
        <v>53</v>
      </c>
      <c r="O1084" s="1" t="s">
        <v>61</v>
      </c>
      <c r="P1084" s="1"/>
      <c r="Q1084" s="1"/>
      <c r="R1084" s="1"/>
      <c r="S1084" s="1"/>
      <c r="T1084" s="1">
        <v>2</v>
      </c>
      <c r="U1084" s="1"/>
    </row>
    <row r="1085" spans="1:21">
      <c r="A1085" s="1" t="s">
        <v>49</v>
      </c>
      <c r="B1085" s="1" t="s">
        <v>3535</v>
      </c>
      <c r="C1085" s="1" t="s">
        <v>273</v>
      </c>
      <c r="D1085" s="1">
        <f t="shared" si="48"/>
        <v>1.4</v>
      </c>
      <c r="E1085" s="1" t="s">
        <v>2458</v>
      </c>
      <c r="F1085" s="1" t="s">
        <v>7252</v>
      </c>
      <c r="G1085" s="6" t="s">
        <v>12527</v>
      </c>
      <c r="H1085" s="1" t="s">
        <v>233</v>
      </c>
      <c r="I1085" s="1" t="s">
        <v>7253</v>
      </c>
      <c r="J1085" s="1" t="s">
        <v>7254</v>
      </c>
      <c r="K1085" s="1" t="str">
        <f t="shared" si="49"/>
        <v>2012</v>
      </c>
      <c r="L1085" s="1">
        <f t="shared" si="50"/>
        <v>46</v>
      </c>
      <c r="M1085" s="1" t="s">
        <v>79</v>
      </c>
      <c r="N1085" t="s">
        <v>53</v>
      </c>
      <c r="O1085" s="1" t="s">
        <v>61</v>
      </c>
      <c r="P1085" s="1"/>
      <c r="Q1085" s="1"/>
      <c r="R1085" s="1"/>
      <c r="S1085" s="1"/>
      <c r="T1085" s="1">
        <v>2</v>
      </c>
      <c r="U1085" s="1"/>
    </row>
    <row r="1086" spans="1:21">
      <c r="A1086" s="1" t="s">
        <v>55</v>
      </c>
      <c r="B1086" s="1" t="s">
        <v>2810</v>
      </c>
      <c r="C1086" s="1" t="s">
        <v>273</v>
      </c>
      <c r="D1086" s="1">
        <f t="shared" si="48"/>
        <v>0.4</v>
      </c>
      <c r="E1086" s="1" t="s">
        <v>4052</v>
      </c>
      <c r="F1086" s="1" t="s">
        <v>6499</v>
      </c>
      <c r="G1086" s="6" t="s">
        <v>12525</v>
      </c>
      <c r="H1086" s="1" t="s">
        <v>678</v>
      </c>
      <c r="I1086" s="1" t="s">
        <v>7191</v>
      </c>
      <c r="J1086" s="1" t="s">
        <v>7268</v>
      </c>
      <c r="K1086" s="1" t="str">
        <f t="shared" si="49"/>
        <v>2012</v>
      </c>
      <c r="L1086" s="1">
        <f t="shared" si="50"/>
        <v>31</v>
      </c>
      <c r="M1086" s="1" t="s">
        <v>60</v>
      </c>
      <c r="N1086" t="s">
        <v>53</v>
      </c>
      <c r="O1086" s="1" t="s">
        <v>61</v>
      </c>
      <c r="P1086" s="1"/>
      <c r="Q1086" s="1"/>
      <c r="R1086" s="1"/>
      <c r="S1086" s="1" t="s">
        <v>235</v>
      </c>
      <c r="T1086" s="1">
        <v>2</v>
      </c>
      <c r="U1086" s="1" t="s">
        <v>55</v>
      </c>
    </row>
    <row r="1087" spans="1:21">
      <c r="A1087" s="1" t="s">
        <v>50</v>
      </c>
      <c r="B1087" s="1" t="s">
        <v>141</v>
      </c>
      <c r="C1087" s="1" t="s">
        <v>273</v>
      </c>
      <c r="D1087" s="1">
        <f t="shared" si="48"/>
        <v>0.2</v>
      </c>
      <c r="E1087" s="1" t="s">
        <v>2503</v>
      </c>
      <c r="F1087" s="1" t="s">
        <v>7283</v>
      </c>
      <c r="G1087" s="6" t="s">
        <v>12527</v>
      </c>
      <c r="H1087" s="1" t="s">
        <v>479</v>
      </c>
      <c r="I1087" s="1" t="s">
        <v>7281</v>
      </c>
      <c r="J1087" s="1" t="s">
        <v>7284</v>
      </c>
      <c r="K1087" s="1" t="str">
        <f t="shared" si="49"/>
        <v>2012</v>
      </c>
      <c r="L1087" s="1">
        <f t="shared" si="50"/>
        <v>16</v>
      </c>
      <c r="M1087" s="1" t="s">
        <v>60</v>
      </c>
      <c r="N1087" t="s">
        <v>53</v>
      </c>
      <c r="O1087" s="1" t="s">
        <v>4197</v>
      </c>
      <c r="P1087" s="1"/>
      <c r="Q1087" s="1"/>
      <c r="R1087" s="1"/>
      <c r="S1087" s="1" t="s">
        <v>65</v>
      </c>
      <c r="T1087" s="1">
        <v>1</v>
      </c>
      <c r="U1087" s="1"/>
    </row>
    <row r="1088" spans="1:21">
      <c r="A1088" s="1" t="s">
        <v>49</v>
      </c>
      <c r="B1088" s="1"/>
      <c r="C1088" s="1"/>
      <c r="D1088" s="1">
        <f t="shared" si="48"/>
        <v>0</v>
      </c>
      <c r="E1088" s="1" t="s">
        <v>7313</v>
      </c>
      <c r="F1088" s="1" t="s">
        <v>7312</v>
      </c>
      <c r="G1088" s="6" t="s">
        <v>12525</v>
      </c>
      <c r="H1088" s="1" t="s">
        <v>678</v>
      </c>
      <c r="I1088" s="1" t="s">
        <v>3111</v>
      </c>
      <c r="J1088" s="1" t="s">
        <v>6721</v>
      </c>
      <c r="K1088" s="1" t="str">
        <f t="shared" si="49"/>
        <v>2012</v>
      </c>
      <c r="L1088" s="1">
        <f t="shared" si="50"/>
        <v>26</v>
      </c>
      <c r="M1088" s="1" t="s">
        <v>60</v>
      </c>
      <c r="N1088" t="s">
        <v>53</v>
      </c>
      <c r="O1088" s="1" t="s">
        <v>61</v>
      </c>
      <c r="P1088" s="1" t="s">
        <v>466</v>
      </c>
      <c r="Q1088" s="1" t="s">
        <v>233</v>
      </c>
      <c r="R1088" s="1" t="s">
        <v>7314</v>
      </c>
      <c r="S1088" s="1" t="s">
        <v>114</v>
      </c>
      <c r="T1088" s="1">
        <v>1</v>
      </c>
      <c r="U1088" s="1" t="s">
        <v>54</v>
      </c>
    </row>
    <row r="1089" spans="1:21">
      <c r="A1089" s="1" t="s">
        <v>49</v>
      </c>
      <c r="B1089" s="1" t="s">
        <v>715</v>
      </c>
      <c r="C1089" s="1" t="s">
        <v>273</v>
      </c>
      <c r="D1089" s="1">
        <f t="shared" si="48"/>
        <v>0.1</v>
      </c>
      <c r="E1089" s="1" t="s">
        <v>2600</v>
      </c>
      <c r="F1089" s="1" t="s">
        <v>7342</v>
      </c>
      <c r="G1089" s="6" t="s">
        <v>12527</v>
      </c>
      <c r="H1089" s="1" t="s">
        <v>189</v>
      </c>
      <c r="I1089" s="1" t="s">
        <v>7340</v>
      </c>
      <c r="J1089" s="1" t="s">
        <v>7343</v>
      </c>
      <c r="K1089" s="1" t="str">
        <f t="shared" si="49"/>
        <v>2012</v>
      </c>
      <c r="L1089" s="1">
        <f t="shared" si="50"/>
        <v>44</v>
      </c>
      <c r="M1089" s="1" t="s">
        <v>60</v>
      </c>
      <c r="N1089" t="s">
        <v>53</v>
      </c>
      <c r="O1089" s="1" t="s">
        <v>61</v>
      </c>
      <c r="P1089" s="1"/>
      <c r="Q1089" s="1"/>
      <c r="R1089" s="1"/>
      <c r="S1089" s="1"/>
      <c r="T1089" s="1">
        <v>2</v>
      </c>
      <c r="U1089" s="1"/>
    </row>
    <row r="1090" spans="1:21">
      <c r="A1090" s="1" t="s">
        <v>55</v>
      </c>
      <c r="B1090" s="1" t="s">
        <v>986</v>
      </c>
      <c r="C1090" s="1" t="s">
        <v>136</v>
      </c>
      <c r="D1090" s="1">
        <f t="shared" ref="D1090:D1153" si="51">B1090*C1090/100</f>
        <v>0.15</v>
      </c>
      <c r="E1090" s="1" t="s">
        <v>7430</v>
      </c>
      <c r="F1090" s="1" t="s">
        <v>7429</v>
      </c>
      <c r="G1090" s="6" t="s">
        <v>12527</v>
      </c>
      <c r="H1090" s="1" t="s">
        <v>584</v>
      </c>
      <c r="I1090" s="1" t="s">
        <v>7414</v>
      </c>
      <c r="J1090" s="1" t="s">
        <v>2019</v>
      </c>
      <c r="K1090" s="1" t="str">
        <f t="shared" ref="K1090:K1153" si="52">TEXT(J1090,"YYYY")</f>
        <v>2012</v>
      </c>
      <c r="L1090" s="1">
        <f t="shared" ref="L1090:L1153" si="53">H1090-(TEXT(I1090,"YYYY")-TEXT(J1090,"YYYY"))</f>
        <v>33</v>
      </c>
      <c r="M1090" s="1" t="s">
        <v>79</v>
      </c>
      <c r="N1090" t="s">
        <v>53</v>
      </c>
      <c r="O1090" s="1" t="s">
        <v>102</v>
      </c>
      <c r="P1090" s="1"/>
      <c r="Q1090" s="1"/>
      <c r="R1090" s="1"/>
      <c r="S1090" s="1" t="s">
        <v>405</v>
      </c>
      <c r="T1090" s="1">
        <v>2</v>
      </c>
      <c r="U1090" s="1"/>
    </row>
    <row r="1091" spans="1:21">
      <c r="A1091" s="1" t="s">
        <v>49</v>
      </c>
      <c r="B1091" s="1" t="s">
        <v>53</v>
      </c>
      <c r="C1091" s="1" t="s">
        <v>273</v>
      </c>
      <c r="D1091" s="1">
        <f t="shared" si="51"/>
        <v>2</v>
      </c>
      <c r="E1091" s="1" t="s">
        <v>5007</v>
      </c>
      <c r="F1091" s="1" t="s">
        <v>7458</v>
      </c>
      <c r="G1091" s="6" t="s">
        <v>12527</v>
      </c>
      <c r="H1091" s="1" t="s">
        <v>479</v>
      </c>
      <c r="I1091" s="1" t="s">
        <v>431</v>
      </c>
      <c r="J1091" s="1" t="s">
        <v>2019</v>
      </c>
      <c r="K1091" s="1" t="str">
        <f t="shared" si="52"/>
        <v>2012</v>
      </c>
      <c r="L1091" s="1">
        <f t="shared" si="53"/>
        <v>13</v>
      </c>
      <c r="M1091" s="1"/>
      <c r="N1091" t="s">
        <v>53</v>
      </c>
      <c r="O1091" s="1" t="s">
        <v>102</v>
      </c>
      <c r="P1091" s="1"/>
      <c r="Q1091" s="1"/>
      <c r="R1091" s="1"/>
      <c r="S1091" s="1" t="s">
        <v>65</v>
      </c>
      <c r="T1091" s="1">
        <v>2</v>
      </c>
      <c r="U1091" s="1"/>
    </row>
    <row r="1092" spans="1:21">
      <c r="A1092" s="1" t="s">
        <v>54</v>
      </c>
      <c r="B1092" s="1"/>
      <c r="C1092" s="1"/>
      <c r="D1092" s="1">
        <f t="shared" si="51"/>
        <v>0</v>
      </c>
      <c r="E1092" s="1" t="s">
        <v>4447</v>
      </c>
      <c r="F1092" s="1" t="s">
        <v>7646</v>
      </c>
      <c r="G1092" s="6" t="s">
        <v>12527</v>
      </c>
      <c r="H1092" s="1" t="s">
        <v>144</v>
      </c>
      <c r="I1092" s="1" t="s">
        <v>7647</v>
      </c>
      <c r="J1092" s="1" t="s">
        <v>6721</v>
      </c>
      <c r="K1092" s="1" t="str">
        <f t="shared" si="52"/>
        <v>2012</v>
      </c>
      <c r="L1092" s="1">
        <f t="shared" si="53"/>
        <v>20</v>
      </c>
      <c r="M1092" s="1" t="s">
        <v>79</v>
      </c>
      <c r="N1092" t="s">
        <v>53</v>
      </c>
      <c r="O1092" s="1" t="s">
        <v>61</v>
      </c>
      <c r="P1092" s="1"/>
      <c r="Q1092" s="1"/>
      <c r="R1092" s="1"/>
      <c r="S1092" s="1" t="s">
        <v>92</v>
      </c>
      <c r="T1092" s="1">
        <v>1</v>
      </c>
      <c r="U1092" s="1"/>
    </row>
    <row r="1093" spans="1:21">
      <c r="A1093" s="1" t="s">
        <v>54</v>
      </c>
      <c r="B1093" s="1" t="s">
        <v>50</v>
      </c>
      <c r="C1093" s="1" t="s">
        <v>273</v>
      </c>
      <c r="D1093" s="1">
        <f t="shared" si="51"/>
        <v>1</v>
      </c>
      <c r="E1093" s="1" t="s">
        <v>7745</v>
      </c>
      <c r="F1093" s="1" t="s">
        <v>7744</v>
      </c>
      <c r="G1093" s="6" t="s">
        <v>12527</v>
      </c>
      <c r="H1093" s="1" t="s">
        <v>55</v>
      </c>
      <c r="I1093" s="1" t="s">
        <v>7736</v>
      </c>
      <c r="J1093" s="1" t="s">
        <v>2019</v>
      </c>
      <c r="K1093" s="1" t="str">
        <f t="shared" si="52"/>
        <v>2012</v>
      </c>
      <c r="L1093" s="1">
        <f t="shared" si="53"/>
        <v>0</v>
      </c>
      <c r="M1093" s="1" t="s">
        <v>60</v>
      </c>
      <c r="N1093" t="s">
        <v>53</v>
      </c>
      <c r="O1093" s="1" t="s">
        <v>61</v>
      </c>
      <c r="P1093" s="1"/>
      <c r="Q1093" s="1"/>
      <c r="R1093" s="1"/>
      <c r="S1093" s="1" t="s">
        <v>936</v>
      </c>
      <c r="T1093" s="1">
        <v>1</v>
      </c>
      <c r="U1093" s="1"/>
    </row>
    <row r="1094" spans="1:21">
      <c r="A1094" s="1" t="s">
        <v>54</v>
      </c>
      <c r="B1094" s="1" t="s">
        <v>2099</v>
      </c>
      <c r="C1094" s="1" t="s">
        <v>958</v>
      </c>
      <c r="D1094" s="1">
        <f t="shared" si="51"/>
        <v>5.85</v>
      </c>
      <c r="E1094" s="1"/>
      <c r="F1094" s="1" t="s">
        <v>7777</v>
      </c>
      <c r="G1094" s="6" t="s">
        <v>12527</v>
      </c>
      <c r="H1094" s="1" t="s">
        <v>88</v>
      </c>
      <c r="I1094" s="1" t="s">
        <v>663</v>
      </c>
      <c r="J1094" s="1" t="s">
        <v>7778</v>
      </c>
      <c r="K1094" s="1" t="str">
        <f t="shared" si="52"/>
        <v>2012</v>
      </c>
      <c r="L1094" s="1">
        <f t="shared" si="53"/>
        <v>20</v>
      </c>
      <c r="M1094" s="1" t="s">
        <v>60</v>
      </c>
      <c r="N1094" t="s">
        <v>53</v>
      </c>
      <c r="O1094" s="1" t="s">
        <v>102</v>
      </c>
      <c r="P1094" s="1" t="s">
        <v>432</v>
      </c>
      <c r="Q1094" s="1" t="s">
        <v>256</v>
      </c>
      <c r="R1094" s="1" t="s">
        <v>433</v>
      </c>
      <c r="S1094" s="1" t="s">
        <v>1559</v>
      </c>
      <c r="T1094" s="1">
        <v>2</v>
      </c>
      <c r="U1094" s="1" t="s">
        <v>53</v>
      </c>
    </row>
    <row r="1095" spans="1:21">
      <c r="A1095" s="1" t="s">
        <v>55</v>
      </c>
      <c r="B1095" s="1" t="s">
        <v>3991</v>
      </c>
      <c r="C1095" s="1" t="s">
        <v>273</v>
      </c>
      <c r="D1095" s="1">
        <f t="shared" si="51"/>
        <v>1.9</v>
      </c>
      <c r="E1095" s="1" t="s">
        <v>7780</v>
      </c>
      <c r="F1095" s="1" t="s">
        <v>7779</v>
      </c>
      <c r="G1095" s="6" t="s">
        <v>12527</v>
      </c>
      <c r="H1095" s="1" t="s">
        <v>809</v>
      </c>
      <c r="I1095" s="1" t="s">
        <v>663</v>
      </c>
      <c r="J1095" s="1" t="s">
        <v>7783</v>
      </c>
      <c r="K1095" s="1" t="str">
        <f t="shared" si="52"/>
        <v>2012</v>
      </c>
      <c r="L1095" s="1">
        <f t="shared" si="53"/>
        <v>28</v>
      </c>
      <c r="M1095" s="1" t="s">
        <v>60</v>
      </c>
      <c r="N1095" t="s">
        <v>53</v>
      </c>
      <c r="O1095" s="1" t="s">
        <v>102</v>
      </c>
      <c r="P1095" s="1" t="s">
        <v>232</v>
      </c>
      <c r="Q1095" s="1" t="s">
        <v>7781</v>
      </c>
      <c r="R1095" s="1" t="s">
        <v>7782</v>
      </c>
      <c r="S1095" s="1" t="s">
        <v>526</v>
      </c>
      <c r="T1095" s="1">
        <v>1</v>
      </c>
      <c r="U1095" s="1" t="s">
        <v>53</v>
      </c>
    </row>
    <row r="1096" spans="1:21">
      <c r="A1096" s="1" t="s">
        <v>54</v>
      </c>
      <c r="B1096" s="1"/>
      <c r="C1096" s="1"/>
      <c r="D1096" s="1">
        <f t="shared" si="51"/>
        <v>0</v>
      </c>
      <c r="E1096" s="1" t="s">
        <v>7842</v>
      </c>
      <c r="F1096" s="1" t="s">
        <v>7840</v>
      </c>
      <c r="G1096" s="6" t="s">
        <v>12525</v>
      </c>
      <c r="H1096" s="1" t="s">
        <v>263</v>
      </c>
      <c r="I1096" s="1" t="s">
        <v>7841</v>
      </c>
      <c r="J1096" s="1" t="s">
        <v>6677</v>
      </c>
      <c r="K1096" s="1" t="str">
        <f t="shared" si="52"/>
        <v>2012</v>
      </c>
      <c r="L1096" s="1">
        <f t="shared" si="53"/>
        <v>10</v>
      </c>
      <c r="M1096" s="1" t="s">
        <v>60</v>
      </c>
      <c r="N1096" t="s">
        <v>53</v>
      </c>
      <c r="O1096" s="1" t="s">
        <v>61</v>
      </c>
      <c r="P1096" s="1" t="s">
        <v>514</v>
      </c>
      <c r="Q1096" s="1" t="s">
        <v>387</v>
      </c>
      <c r="R1096" s="1" t="s">
        <v>7843</v>
      </c>
      <c r="S1096" s="1" t="s">
        <v>65</v>
      </c>
      <c r="T1096" s="1">
        <v>1</v>
      </c>
      <c r="U1096" s="1" t="s">
        <v>55</v>
      </c>
    </row>
    <row r="1097" spans="1:21">
      <c r="A1097" s="1" t="s">
        <v>54</v>
      </c>
      <c r="B1097" s="1"/>
      <c r="C1097" s="1"/>
      <c r="D1097" s="1">
        <f t="shared" si="51"/>
        <v>0</v>
      </c>
      <c r="E1097" s="1" t="s">
        <v>7915</v>
      </c>
      <c r="F1097" s="1" t="s">
        <v>7914</v>
      </c>
      <c r="G1097" s="6" t="s">
        <v>12527</v>
      </c>
      <c r="H1097" s="1" t="s">
        <v>88</v>
      </c>
      <c r="I1097" s="1" t="s">
        <v>7913</v>
      </c>
      <c r="J1097" s="1" t="s">
        <v>2019</v>
      </c>
      <c r="K1097" s="1" t="str">
        <f t="shared" si="52"/>
        <v>2012</v>
      </c>
      <c r="L1097" s="1">
        <f t="shared" si="53"/>
        <v>23</v>
      </c>
      <c r="M1097" s="1" t="s">
        <v>79</v>
      </c>
      <c r="N1097" t="s">
        <v>53</v>
      </c>
      <c r="O1097" s="1" t="s">
        <v>102</v>
      </c>
      <c r="P1097" s="1"/>
      <c r="Q1097" s="1"/>
      <c r="R1097" s="1" t="s">
        <v>805</v>
      </c>
      <c r="S1097" s="1" t="s">
        <v>7916</v>
      </c>
      <c r="T1097" s="1">
        <v>1</v>
      </c>
      <c r="U1097" s="1"/>
    </row>
    <row r="1098" spans="1:21">
      <c r="A1098" s="1" t="s">
        <v>55</v>
      </c>
      <c r="B1098" s="1" t="s">
        <v>141</v>
      </c>
      <c r="C1098" s="1" t="s">
        <v>136</v>
      </c>
      <c r="D1098" s="1">
        <f t="shared" si="51"/>
        <v>0.1</v>
      </c>
      <c r="E1098" s="1" t="s">
        <v>8100</v>
      </c>
      <c r="F1098" s="1" t="s">
        <v>8099</v>
      </c>
      <c r="G1098" s="6" t="s">
        <v>12525</v>
      </c>
      <c r="H1098" s="1" t="s">
        <v>78</v>
      </c>
      <c r="I1098" s="1" t="s">
        <v>8093</v>
      </c>
      <c r="J1098" s="1" t="s">
        <v>6677</v>
      </c>
      <c r="K1098" s="1" t="str">
        <f t="shared" si="52"/>
        <v>2012</v>
      </c>
      <c r="L1098" s="1">
        <f t="shared" si="53"/>
        <v>21</v>
      </c>
      <c r="M1098" s="1" t="s">
        <v>60</v>
      </c>
      <c r="N1098" t="s">
        <v>53</v>
      </c>
      <c r="O1098" s="1" t="s">
        <v>61</v>
      </c>
      <c r="P1098" s="1" t="s">
        <v>119</v>
      </c>
      <c r="Q1098" s="1" t="s">
        <v>299</v>
      </c>
      <c r="R1098" s="1" t="s">
        <v>8101</v>
      </c>
      <c r="S1098" s="1"/>
      <c r="T1098" s="1">
        <v>2</v>
      </c>
      <c r="U1098" s="1"/>
    </row>
    <row r="1099" spans="1:21">
      <c r="A1099" s="1"/>
      <c r="B1099" s="1" t="s">
        <v>472</v>
      </c>
      <c r="C1099" s="1" t="s">
        <v>500</v>
      </c>
      <c r="D1099" s="1">
        <f t="shared" si="51"/>
        <v>0.4</v>
      </c>
      <c r="E1099" s="1" t="s">
        <v>8207</v>
      </c>
      <c r="F1099" s="1" t="s">
        <v>5341</v>
      </c>
      <c r="G1099" s="6" t="s">
        <v>12525</v>
      </c>
      <c r="H1099" s="1" t="s">
        <v>63</v>
      </c>
      <c r="I1099" s="1" t="s">
        <v>8197</v>
      </c>
      <c r="J1099" s="1" t="s">
        <v>8208</v>
      </c>
      <c r="K1099" s="1" t="str">
        <f t="shared" si="52"/>
        <v>2012</v>
      </c>
      <c r="L1099" s="1">
        <f t="shared" si="53"/>
        <v>22</v>
      </c>
      <c r="M1099" s="1" t="s">
        <v>60</v>
      </c>
      <c r="N1099" t="s">
        <v>53</v>
      </c>
      <c r="O1099" s="1" t="s">
        <v>61</v>
      </c>
      <c r="P1099" s="1" t="s">
        <v>466</v>
      </c>
      <c r="Q1099" s="1" t="s">
        <v>160</v>
      </c>
      <c r="R1099" s="1"/>
      <c r="S1099" s="1" t="s">
        <v>7771</v>
      </c>
      <c r="T1099" s="1">
        <v>2</v>
      </c>
      <c r="U1099" s="1"/>
    </row>
    <row r="1100" spans="1:21">
      <c r="A1100" s="1"/>
      <c r="B1100" s="1" t="s">
        <v>148</v>
      </c>
      <c r="C1100" s="1" t="s">
        <v>500</v>
      </c>
      <c r="D1100" s="1">
        <f t="shared" si="51"/>
        <v>1.2</v>
      </c>
      <c r="E1100" s="1" t="s">
        <v>8230</v>
      </c>
      <c r="F1100" s="1" t="s">
        <v>8229</v>
      </c>
      <c r="G1100" s="6" t="s">
        <v>12525</v>
      </c>
      <c r="H1100" s="1" t="s">
        <v>301</v>
      </c>
      <c r="I1100" s="1" t="s">
        <v>8225</v>
      </c>
      <c r="J1100" s="1" t="s">
        <v>8231</v>
      </c>
      <c r="K1100" s="1" t="str">
        <f t="shared" si="52"/>
        <v>2012</v>
      </c>
      <c r="L1100" s="1">
        <f t="shared" si="53"/>
        <v>45</v>
      </c>
      <c r="M1100" s="1" t="s">
        <v>79</v>
      </c>
      <c r="N1100" t="s">
        <v>53</v>
      </c>
      <c r="O1100" s="1" t="s">
        <v>61</v>
      </c>
      <c r="P1100" s="1" t="s">
        <v>103</v>
      </c>
      <c r="Q1100" s="1" t="s">
        <v>1070</v>
      </c>
      <c r="R1100" s="1"/>
      <c r="S1100" s="1" t="s">
        <v>3261</v>
      </c>
      <c r="T1100" s="1">
        <v>2</v>
      </c>
      <c r="U1100" s="1" t="s">
        <v>55</v>
      </c>
    </row>
    <row r="1101" spans="1:21">
      <c r="A1101" s="1" t="s">
        <v>54</v>
      </c>
      <c r="B1101" s="1" t="s">
        <v>3946</v>
      </c>
      <c r="C1101" s="1" t="s">
        <v>273</v>
      </c>
      <c r="D1101" s="1">
        <f t="shared" si="51"/>
        <v>3.5</v>
      </c>
      <c r="E1101" s="1" t="s">
        <v>2691</v>
      </c>
      <c r="F1101" s="1" t="s">
        <v>8379</v>
      </c>
      <c r="G1101" s="6" t="s">
        <v>12527</v>
      </c>
      <c r="H1101" s="1" t="s">
        <v>644</v>
      </c>
      <c r="I1101" s="1" t="s">
        <v>8377</v>
      </c>
      <c r="J1101" s="1" t="s">
        <v>8380</v>
      </c>
      <c r="K1101" s="1" t="str">
        <f t="shared" si="52"/>
        <v>2012</v>
      </c>
      <c r="L1101" s="1">
        <f t="shared" si="53"/>
        <v>32</v>
      </c>
      <c r="M1101" s="1" t="s">
        <v>79</v>
      </c>
      <c r="N1101" t="s">
        <v>53</v>
      </c>
      <c r="O1101" s="1" t="s">
        <v>61</v>
      </c>
      <c r="P1101" s="1"/>
      <c r="Q1101" s="1"/>
      <c r="R1101" s="1"/>
      <c r="S1101" s="1"/>
      <c r="T1101" s="1">
        <v>2</v>
      </c>
      <c r="U1101" s="1"/>
    </row>
    <row r="1102" spans="1:21">
      <c r="A1102" s="1" t="s">
        <v>50</v>
      </c>
      <c r="B1102" s="1"/>
      <c r="C1102" s="1" t="s">
        <v>273</v>
      </c>
      <c r="D1102" s="1">
        <f t="shared" si="51"/>
        <v>0</v>
      </c>
      <c r="E1102" s="1" t="s">
        <v>8507</v>
      </c>
      <c r="F1102" s="1" t="s">
        <v>8508</v>
      </c>
      <c r="G1102" s="6" t="s">
        <v>12527</v>
      </c>
      <c r="H1102" s="1" t="s">
        <v>177</v>
      </c>
      <c r="I1102" s="1" t="s">
        <v>8505</v>
      </c>
      <c r="J1102" s="1" t="s">
        <v>8509</v>
      </c>
      <c r="K1102" s="1" t="str">
        <f t="shared" si="52"/>
        <v>2012</v>
      </c>
      <c r="L1102" s="1">
        <f t="shared" si="53"/>
        <v>21</v>
      </c>
      <c r="M1102" s="1" t="s">
        <v>79</v>
      </c>
      <c r="N1102" t="s">
        <v>53</v>
      </c>
      <c r="O1102" s="1" t="s">
        <v>633</v>
      </c>
      <c r="P1102" s="1"/>
      <c r="Q1102" s="1"/>
      <c r="R1102" s="1"/>
      <c r="S1102" s="1" t="s">
        <v>65</v>
      </c>
      <c r="T1102" s="1">
        <v>2</v>
      </c>
      <c r="U1102" s="1"/>
    </row>
    <row r="1103" spans="1:21">
      <c r="A1103" s="1" t="s">
        <v>54</v>
      </c>
      <c r="B1103" s="1" t="s">
        <v>472</v>
      </c>
      <c r="C1103" s="1" t="s">
        <v>273</v>
      </c>
      <c r="D1103" s="1">
        <f t="shared" si="51"/>
        <v>0.5</v>
      </c>
      <c r="E1103" s="1" t="s">
        <v>2096</v>
      </c>
      <c r="F1103" s="1" t="s">
        <v>2674</v>
      </c>
      <c r="G1103" s="6" t="s">
        <v>12527</v>
      </c>
      <c r="H1103" s="1" t="s">
        <v>240</v>
      </c>
      <c r="I1103" s="1" t="s">
        <v>8526</v>
      </c>
      <c r="J1103" s="1" t="s">
        <v>8528</v>
      </c>
      <c r="K1103" s="1" t="str">
        <f t="shared" si="52"/>
        <v>2012</v>
      </c>
      <c r="L1103" s="1">
        <f t="shared" si="53"/>
        <v>52</v>
      </c>
      <c r="M1103" s="1"/>
      <c r="N1103" t="s">
        <v>53</v>
      </c>
      <c r="O1103" s="1"/>
      <c r="P1103" s="1"/>
      <c r="Q1103" s="1"/>
      <c r="R1103" s="1"/>
      <c r="S1103" s="1" t="s">
        <v>8527</v>
      </c>
      <c r="T1103" s="1">
        <v>1</v>
      </c>
      <c r="U1103" s="1"/>
    </row>
    <row r="1104" spans="1:21">
      <c r="A1104" s="1" t="s">
        <v>55</v>
      </c>
      <c r="B1104" s="1"/>
      <c r="C1104" s="1"/>
      <c r="D1104" s="1">
        <f t="shared" si="51"/>
        <v>0</v>
      </c>
      <c r="E1104" s="1" t="s">
        <v>8617</v>
      </c>
      <c r="F1104" s="1" t="s">
        <v>8616</v>
      </c>
      <c r="G1104" s="6" t="s">
        <v>12525</v>
      </c>
      <c r="H1104" s="1" t="s">
        <v>149</v>
      </c>
      <c r="I1104" s="1" t="s">
        <v>8590</v>
      </c>
      <c r="J1104" s="1" t="s">
        <v>8609</v>
      </c>
      <c r="K1104" s="1" t="str">
        <f t="shared" si="52"/>
        <v>2012</v>
      </c>
      <c r="L1104" s="1">
        <f t="shared" si="53"/>
        <v>31</v>
      </c>
      <c r="M1104" s="1" t="s">
        <v>60</v>
      </c>
      <c r="N1104" t="s">
        <v>53</v>
      </c>
      <c r="O1104" s="1" t="s">
        <v>61</v>
      </c>
      <c r="P1104" s="1" t="s">
        <v>119</v>
      </c>
      <c r="Q1104" s="1" t="s">
        <v>1343</v>
      </c>
      <c r="R1104" s="1" t="s">
        <v>556</v>
      </c>
      <c r="S1104" s="1" t="s">
        <v>226</v>
      </c>
      <c r="T1104" s="1">
        <v>2</v>
      </c>
      <c r="U1104" s="1"/>
    </row>
    <row r="1105" spans="1:21">
      <c r="A1105" s="1" t="s">
        <v>55</v>
      </c>
      <c r="B1105" s="1" t="s">
        <v>8829</v>
      </c>
      <c r="C1105" s="1" t="s">
        <v>273</v>
      </c>
      <c r="D1105" s="1">
        <f t="shared" si="51"/>
        <v>7.4</v>
      </c>
      <c r="E1105" s="1" t="s">
        <v>2125</v>
      </c>
      <c r="F1105" s="1" t="s">
        <v>8828</v>
      </c>
      <c r="G1105" s="6" t="s">
        <v>12527</v>
      </c>
      <c r="H1105" s="1" t="s">
        <v>584</v>
      </c>
      <c r="I1105" s="1" t="s">
        <v>8821</v>
      </c>
      <c r="J1105" s="1" t="s">
        <v>7320</v>
      </c>
      <c r="K1105" s="1" t="str">
        <f t="shared" si="52"/>
        <v>2012</v>
      </c>
      <c r="L1105" s="1">
        <f t="shared" si="53"/>
        <v>35</v>
      </c>
      <c r="M1105" s="1" t="s">
        <v>79</v>
      </c>
      <c r="N1105" t="s">
        <v>53</v>
      </c>
      <c r="O1105" s="1" t="s">
        <v>61</v>
      </c>
      <c r="P1105" s="1"/>
      <c r="Q1105" s="1"/>
      <c r="R1105" s="1"/>
      <c r="S1105" s="1" t="s">
        <v>8830</v>
      </c>
      <c r="T1105" s="1">
        <v>2</v>
      </c>
      <c r="U1105" s="1"/>
    </row>
    <row r="1106" spans="1:21">
      <c r="A1106" s="1" t="s">
        <v>55</v>
      </c>
      <c r="B1106" s="1" t="s">
        <v>55</v>
      </c>
      <c r="C1106" s="1" t="s">
        <v>273</v>
      </c>
      <c r="D1106" s="1">
        <f t="shared" si="51"/>
        <v>4</v>
      </c>
      <c r="E1106" s="1" t="s">
        <v>9004</v>
      </c>
      <c r="F1106" s="1" t="s">
        <v>9003</v>
      </c>
      <c r="G1106" s="6" t="s">
        <v>12525</v>
      </c>
      <c r="H1106" s="1" t="s">
        <v>375</v>
      </c>
      <c r="I1106" s="1" t="s">
        <v>523</v>
      </c>
      <c r="J1106" s="1" t="s">
        <v>9006</v>
      </c>
      <c r="K1106" s="1" t="str">
        <f t="shared" si="52"/>
        <v>2012</v>
      </c>
      <c r="L1106" s="1">
        <f t="shared" si="53"/>
        <v>48</v>
      </c>
      <c r="M1106" s="1" t="s">
        <v>79</v>
      </c>
      <c r="N1106" t="s">
        <v>53</v>
      </c>
      <c r="O1106" s="1" t="s">
        <v>102</v>
      </c>
      <c r="P1106" s="1" t="s">
        <v>103</v>
      </c>
      <c r="Q1106" s="1" t="s">
        <v>7781</v>
      </c>
      <c r="R1106" s="1" t="s">
        <v>9005</v>
      </c>
      <c r="S1106" s="1" t="s">
        <v>4368</v>
      </c>
      <c r="T1106" s="1">
        <v>1</v>
      </c>
      <c r="U1106" s="1" t="s">
        <v>116</v>
      </c>
    </row>
    <row r="1107" spans="1:21">
      <c r="A1107" s="1" t="s">
        <v>53</v>
      </c>
      <c r="B1107" s="1"/>
      <c r="C1107" s="1" t="s">
        <v>273</v>
      </c>
      <c r="D1107" s="1">
        <f t="shared" si="51"/>
        <v>0</v>
      </c>
      <c r="E1107" s="1" t="s">
        <v>9031</v>
      </c>
      <c r="F1107" s="1" t="s">
        <v>9030</v>
      </c>
      <c r="G1107" s="6" t="s">
        <v>12527</v>
      </c>
      <c r="H1107" s="1" t="s">
        <v>324</v>
      </c>
      <c r="I1107" s="1" t="s">
        <v>9032</v>
      </c>
      <c r="J1107" s="1" t="s">
        <v>4638</v>
      </c>
      <c r="K1107" s="1" t="str">
        <f t="shared" si="52"/>
        <v>2012</v>
      </c>
      <c r="L1107" s="1">
        <f t="shared" si="53"/>
        <v>13</v>
      </c>
      <c r="M1107" s="1" t="s">
        <v>79</v>
      </c>
      <c r="N1107" t="s">
        <v>53</v>
      </c>
      <c r="O1107" s="1" t="s">
        <v>61</v>
      </c>
      <c r="P1107" s="1"/>
      <c r="Q1107" s="1"/>
      <c r="R1107" s="1"/>
      <c r="S1107" s="1" t="s">
        <v>65</v>
      </c>
      <c r="T1107" s="1">
        <v>2</v>
      </c>
      <c r="U1107" s="1"/>
    </row>
    <row r="1108" spans="1:21">
      <c r="A1108" s="1" t="s">
        <v>55</v>
      </c>
      <c r="B1108" s="1" t="s">
        <v>3072</v>
      </c>
      <c r="C1108" s="1" t="s">
        <v>500</v>
      </c>
      <c r="D1108" s="1">
        <f t="shared" si="51"/>
        <v>0.64</v>
      </c>
      <c r="E1108" s="1" t="s">
        <v>9052</v>
      </c>
      <c r="F1108" s="1" t="s">
        <v>9051</v>
      </c>
      <c r="G1108" s="6" t="s">
        <v>12527</v>
      </c>
      <c r="H1108" s="1" t="s">
        <v>233</v>
      </c>
      <c r="I1108" s="1" t="s">
        <v>9045</v>
      </c>
      <c r="J1108" s="1" t="s">
        <v>6677</v>
      </c>
      <c r="K1108" s="1" t="str">
        <f t="shared" si="52"/>
        <v>2012</v>
      </c>
      <c r="L1108" s="1">
        <f t="shared" si="53"/>
        <v>49</v>
      </c>
      <c r="M1108" s="1" t="s">
        <v>60</v>
      </c>
      <c r="N1108" t="s">
        <v>53</v>
      </c>
      <c r="O1108" s="1"/>
      <c r="P1108" s="1"/>
      <c r="Q1108" s="1"/>
      <c r="R1108" s="1"/>
      <c r="S1108" s="1" t="s">
        <v>417</v>
      </c>
      <c r="T1108" s="1">
        <v>1</v>
      </c>
      <c r="U1108" s="1"/>
    </row>
    <row r="1109" spans="1:21">
      <c r="A1109" s="1" t="s">
        <v>54</v>
      </c>
      <c r="B1109" s="1" t="s">
        <v>54</v>
      </c>
      <c r="C1109" s="1" t="s">
        <v>958</v>
      </c>
      <c r="D1109" s="1">
        <f t="shared" si="51"/>
        <v>2.7</v>
      </c>
      <c r="E1109" s="1" t="s">
        <v>9061</v>
      </c>
      <c r="F1109" s="1" t="s">
        <v>9060</v>
      </c>
      <c r="G1109" s="6" t="s">
        <v>12527</v>
      </c>
      <c r="H1109" s="1" t="s">
        <v>130</v>
      </c>
      <c r="I1109" s="1" t="s">
        <v>9062</v>
      </c>
      <c r="J1109" s="1" t="s">
        <v>6677</v>
      </c>
      <c r="K1109" s="1" t="str">
        <f t="shared" si="52"/>
        <v>2012</v>
      </c>
      <c r="L1109" s="1">
        <f t="shared" si="53"/>
        <v>12</v>
      </c>
      <c r="M1109" s="1" t="s">
        <v>79</v>
      </c>
      <c r="N1109" t="s">
        <v>53</v>
      </c>
      <c r="O1109" s="1"/>
      <c r="P1109" s="1"/>
      <c r="Q1109" s="1"/>
      <c r="R1109" s="1"/>
      <c r="S1109" s="1" t="s">
        <v>65</v>
      </c>
      <c r="T1109" s="1">
        <v>2</v>
      </c>
      <c r="U1109" s="1"/>
    </row>
    <row r="1110" spans="1:21">
      <c r="A1110" s="1" t="s">
        <v>53</v>
      </c>
      <c r="B1110" s="1" t="s">
        <v>141</v>
      </c>
      <c r="C1110" s="1" t="s">
        <v>958</v>
      </c>
      <c r="D1110" s="1">
        <f t="shared" si="51"/>
        <v>0.18</v>
      </c>
      <c r="E1110" s="1" t="s">
        <v>9064</v>
      </c>
      <c r="F1110" s="1" t="s">
        <v>9063</v>
      </c>
      <c r="G1110" s="6" t="s">
        <v>12527</v>
      </c>
      <c r="H1110" s="1" t="s">
        <v>177</v>
      </c>
      <c r="I1110" s="1" t="s">
        <v>8208</v>
      </c>
      <c r="J1110" s="1" t="s">
        <v>4638</v>
      </c>
      <c r="K1110" s="1" t="str">
        <f t="shared" si="52"/>
        <v>2012</v>
      </c>
      <c r="L1110" s="1">
        <f t="shared" si="53"/>
        <v>23</v>
      </c>
      <c r="M1110" s="1" t="s">
        <v>79</v>
      </c>
      <c r="N1110" t="s">
        <v>53</v>
      </c>
      <c r="O1110" s="1"/>
      <c r="P1110" s="1"/>
      <c r="Q1110" s="1"/>
      <c r="R1110" s="1"/>
      <c r="S1110" s="1" t="s">
        <v>3449</v>
      </c>
      <c r="T1110" s="1">
        <v>2</v>
      </c>
      <c r="U1110" s="1"/>
    </row>
    <row r="1111" spans="1:21">
      <c r="A1111" s="1" t="s">
        <v>54</v>
      </c>
      <c r="B1111" s="1" t="s">
        <v>472</v>
      </c>
      <c r="C1111" s="1" t="s">
        <v>958</v>
      </c>
      <c r="D1111" s="1">
        <f t="shared" si="51"/>
        <v>0.45</v>
      </c>
      <c r="E1111" s="1" t="s">
        <v>9079</v>
      </c>
      <c r="F1111" s="1" t="s">
        <v>8863</v>
      </c>
      <c r="G1111" s="6" t="s">
        <v>12527</v>
      </c>
      <c r="H1111" s="1" t="s">
        <v>344</v>
      </c>
      <c r="I1111" s="1" t="s">
        <v>9080</v>
      </c>
      <c r="J1111" s="1" t="s">
        <v>8599</v>
      </c>
      <c r="K1111" s="1" t="str">
        <f t="shared" si="52"/>
        <v>2012</v>
      </c>
      <c r="L1111" s="1">
        <f t="shared" si="53"/>
        <v>21</v>
      </c>
      <c r="M1111" s="1" t="s">
        <v>60</v>
      </c>
      <c r="N1111" t="s">
        <v>53</v>
      </c>
      <c r="O1111" s="1" t="s">
        <v>61</v>
      </c>
      <c r="P1111" s="1"/>
      <c r="Q1111" s="1"/>
      <c r="R1111" s="1"/>
      <c r="S1111" s="1"/>
      <c r="T1111" s="1">
        <v>2</v>
      </c>
      <c r="U1111" s="1"/>
    </row>
    <row r="1112" spans="1:21">
      <c r="A1112" s="1" t="s">
        <v>55</v>
      </c>
      <c r="B1112" s="1"/>
      <c r="C1112" s="1"/>
      <c r="D1112" s="1">
        <f t="shared" si="51"/>
        <v>0</v>
      </c>
      <c r="E1112" s="1" t="s">
        <v>9083</v>
      </c>
      <c r="F1112" s="1" t="s">
        <v>9084</v>
      </c>
      <c r="G1112" s="6" t="s">
        <v>12527</v>
      </c>
      <c r="H1112" s="1" t="s">
        <v>256</v>
      </c>
      <c r="I1112" s="1" t="s">
        <v>9012</v>
      </c>
      <c r="J1112" s="1" t="s">
        <v>9077</v>
      </c>
      <c r="K1112" s="1" t="str">
        <f t="shared" si="52"/>
        <v>2012</v>
      </c>
      <c r="L1112" s="1">
        <f t="shared" si="53"/>
        <v>52</v>
      </c>
      <c r="M1112" s="1" t="s">
        <v>79</v>
      </c>
      <c r="N1112" t="s">
        <v>53</v>
      </c>
      <c r="O1112" s="1" t="s">
        <v>102</v>
      </c>
      <c r="P1112" s="1"/>
      <c r="Q1112" s="1"/>
      <c r="R1112" s="1"/>
      <c r="S1112" s="1" t="s">
        <v>354</v>
      </c>
      <c r="T1112" s="1">
        <v>2</v>
      </c>
      <c r="U1112" s="1"/>
    </row>
    <row r="1113" spans="1:21">
      <c r="A1113" s="1" t="s">
        <v>55</v>
      </c>
      <c r="B1113" s="1"/>
      <c r="C1113" s="1"/>
      <c r="D1113" s="1">
        <f t="shared" si="51"/>
        <v>0</v>
      </c>
      <c r="E1113" s="1" t="s">
        <v>9090</v>
      </c>
      <c r="F1113" s="1" t="s">
        <v>9091</v>
      </c>
      <c r="G1113" s="6" t="s">
        <v>12527</v>
      </c>
      <c r="H1113" s="1" t="s">
        <v>116</v>
      </c>
      <c r="I1113" s="1" t="s">
        <v>178</v>
      </c>
      <c r="J1113" s="1" t="s">
        <v>9092</v>
      </c>
      <c r="K1113" s="1" t="str">
        <f t="shared" si="52"/>
        <v>2012</v>
      </c>
      <c r="L1113" s="1">
        <f t="shared" si="53"/>
        <v>5</v>
      </c>
      <c r="M1113" s="1" t="s">
        <v>60</v>
      </c>
      <c r="N1113" t="s">
        <v>53</v>
      </c>
      <c r="O1113" s="1" t="s">
        <v>102</v>
      </c>
      <c r="P1113" s="1"/>
      <c r="Q1113" s="1"/>
      <c r="R1113" s="1"/>
      <c r="S1113" s="1" t="s">
        <v>65</v>
      </c>
      <c r="T1113" s="1">
        <v>2</v>
      </c>
      <c r="U1113" s="1"/>
    </row>
    <row r="1114" spans="1:21">
      <c r="A1114" s="1" t="s">
        <v>54</v>
      </c>
      <c r="B1114" s="1" t="s">
        <v>148</v>
      </c>
      <c r="C1114" s="1" t="s">
        <v>500</v>
      </c>
      <c r="D1114" s="1">
        <f t="shared" si="51"/>
        <v>1.2</v>
      </c>
      <c r="E1114" s="1" t="s">
        <v>9094</v>
      </c>
      <c r="F1114" s="1" t="s">
        <v>9093</v>
      </c>
      <c r="G1114" s="6" t="s">
        <v>12527</v>
      </c>
      <c r="H1114" s="1" t="s">
        <v>375</v>
      </c>
      <c r="I1114" s="1" t="s">
        <v>9078</v>
      </c>
      <c r="J1114" s="1" t="s">
        <v>9059</v>
      </c>
      <c r="K1114" s="1" t="str">
        <f t="shared" si="52"/>
        <v>2012</v>
      </c>
      <c r="L1114" s="1">
        <f t="shared" si="53"/>
        <v>56</v>
      </c>
      <c r="M1114" s="1" t="s">
        <v>60</v>
      </c>
      <c r="N1114" t="s">
        <v>53</v>
      </c>
      <c r="O1114" s="1" t="s">
        <v>61</v>
      </c>
      <c r="P1114" s="1"/>
      <c r="Q1114" s="1"/>
      <c r="R1114" s="1"/>
      <c r="S1114" s="1"/>
      <c r="T1114" s="1">
        <v>1</v>
      </c>
      <c r="U1114" s="1"/>
    </row>
    <row r="1115" spans="1:21">
      <c r="A1115" s="1" t="s">
        <v>55</v>
      </c>
      <c r="B1115" s="1" t="s">
        <v>148</v>
      </c>
      <c r="C1115" s="1" t="s">
        <v>382</v>
      </c>
      <c r="D1115" s="1">
        <f t="shared" si="51"/>
        <v>1.05</v>
      </c>
      <c r="E1115" s="1" t="s">
        <v>9099</v>
      </c>
      <c r="F1115" s="1" t="s">
        <v>9098</v>
      </c>
      <c r="G1115" s="6" t="s">
        <v>12527</v>
      </c>
      <c r="H1115" s="1" t="s">
        <v>108</v>
      </c>
      <c r="I1115" s="1" t="s">
        <v>9100</v>
      </c>
      <c r="J1115" s="1" t="s">
        <v>9101</v>
      </c>
      <c r="K1115" s="1" t="str">
        <f t="shared" si="52"/>
        <v>2012</v>
      </c>
      <c r="L1115" s="1">
        <f t="shared" si="53"/>
        <v>8</v>
      </c>
      <c r="M1115" s="1" t="s">
        <v>79</v>
      </c>
      <c r="N1115" t="s">
        <v>53</v>
      </c>
      <c r="O1115" s="1" t="s">
        <v>61</v>
      </c>
      <c r="P1115" s="1"/>
      <c r="Q1115" s="1"/>
      <c r="R1115" s="1"/>
      <c r="S1115" s="1"/>
      <c r="T1115" s="1">
        <v>2</v>
      </c>
      <c r="U1115" s="1"/>
    </row>
    <row r="1116" spans="1:21">
      <c r="A1116" s="1" t="s">
        <v>55</v>
      </c>
      <c r="B1116" s="1"/>
      <c r="C1116" s="1"/>
      <c r="D1116" s="1">
        <f t="shared" si="51"/>
        <v>0</v>
      </c>
      <c r="E1116" s="1" t="s">
        <v>9118</v>
      </c>
      <c r="F1116" s="1" t="s">
        <v>9119</v>
      </c>
      <c r="G1116" s="6" t="s">
        <v>12527</v>
      </c>
      <c r="H1116" s="1" t="s">
        <v>126</v>
      </c>
      <c r="I1116" s="1" t="s">
        <v>178</v>
      </c>
      <c r="J1116" s="1" t="s">
        <v>9121</v>
      </c>
      <c r="K1116" s="1" t="str">
        <f t="shared" si="52"/>
        <v>2012</v>
      </c>
      <c r="L1116" s="1">
        <f t="shared" si="53"/>
        <v>14</v>
      </c>
      <c r="M1116" s="1" t="s">
        <v>60</v>
      </c>
      <c r="N1116" t="s">
        <v>53</v>
      </c>
      <c r="O1116" s="1" t="s">
        <v>102</v>
      </c>
      <c r="P1116" s="1"/>
      <c r="Q1116" s="1"/>
      <c r="R1116" s="1"/>
      <c r="S1116" s="1" t="s">
        <v>65</v>
      </c>
      <c r="T1116" s="1">
        <v>2</v>
      </c>
      <c r="U1116" s="1"/>
    </row>
    <row r="1117" spans="1:21">
      <c r="A1117" s="1" t="s">
        <v>54</v>
      </c>
      <c r="B1117" s="1" t="s">
        <v>7300</v>
      </c>
      <c r="C1117" s="1" t="s">
        <v>382</v>
      </c>
      <c r="D1117" s="1">
        <f t="shared" si="51"/>
        <v>1.61</v>
      </c>
      <c r="E1117" s="1" t="s">
        <v>9158</v>
      </c>
      <c r="F1117" s="1" t="s">
        <v>9157</v>
      </c>
      <c r="G1117" s="6" t="s">
        <v>12527</v>
      </c>
      <c r="H1117" s="1" t="s">
        <v>282</v>
      </c>
      <c r="I1117" s="1" t="s">
        <v>9108</v>
      </c>
      <c r="J1117" s="1" t="s">
        <v>178</v>
      </c>
      <c r="K1117" s="1" t="str">
        <f t="shared" si="52"/>
        <v>2012</v>
      </c>
      <c r="L1117" s="1">
        <f t="shared" si="53"/>
        <v>43</v>
      </c>
      <c r="M1117" s="1" t="s">
        <v>60</v>
      </c>
      <c r="N1117" t="s">
        <v>53</v>
      </c>
      <c r="O1117" s="1" t="s">
        <v>61</v>
      </c>
      <c r="P1117" s="1"/>
      <c r="Q1117" s="1"/>
      <c r="R1117" s="1"/>
      <c r="S1117" s="1"/>
      <c r="T1117" s="1">
        <v>2</v>
      </c>
      <c r="U1117" s="1"/>
    </row>
    <row r="1118" spans="1:21">
      <c r="A1118" s="1" t="s">
        <v>115</v>
      </c>
      <c r="B1118" s="1" t="s">
        <v>176</v>
      </c>
      <c r="C1118" s="1" t="s">
        <v>219</v>
      </c>
      <c r="D1118" s="1">
        <f t="shared" si="51"/>
        <v>0.36</v>
      </c>
      <c r="E1118" s="1" t="s">
        <v>9180</v>
      </c>
      <c r="F1118" s="1" t="s">
        <v>9179</v>
      </c>
      <c r="G1118" s="6" t="s">
        <v>12527</v>
      </c>
      <c r="H1118" s="1" t="s">
        <v>78</v>
      </c>
      <c r="I1118" s="1" t="s">
        <v>9177</v>
      </c>
      <c r="J1118" s="1" t="s">
        <v>9182</v>
      </c>
      <c r="K1118" s="1" t="str">
        <f t="shared" si="52"/>
        <v>2012</v>
      </c>
      <c r="L1118" s="1">
        <f t="shared" si="53"/>
        <v>29</v>
      </c>
      <c r="M1118" s="1" t="s">
        <v>60</v>
      </c>
      <c r="N1118" t="s">
        <v>53</v>
      </c>
      <c r="O1118" s="1" t="s">
        <v>61</v>
      </c>
      <c r="P1118" s="1"/>
      <c r="Q1118" s="1"/>
      <c r="R1118" s="1"/>
      <c r="S1118" s="1" t="s">
        <v>9181</v>
      </c>
      <c r="T1118" s="1">
        <v>1</v>
      </c>
      <c r="U1118" s="1"/>
    </row>
    <row r="1119" spans="1:21">
      <c r="A1119" s="1" t="s">
        <v>55</v>
      </c>
      <c r="B1119" s="1" t="s">
        <v>472</v>
      </c>
      <c r="C1119" s="1" t="s">
        <v>219</v>
      </c>
      <c r="D1119" s="1">
        <f t="shared" si="51"/>
        <v>0.3</v>
      </c>
      <c r="E1119" s="1" t="s">
        <v>9230</v>
      </c>
      <c r="F1119" s="1" t="s">
        <v>9229</v>
      </c>
      <c r="G1119" s="6" t="s">
        <v>12527</v>
      </c>
      <c r="H1119" s="1" t="s">
        <v>71</v>
      </c>
      <c r="I1119" s="1" t="s">
        <v>9231</v>
      </c>
      <c r="J1119" s="1" t="s">
        <v>9232</v>
      </c>
      <c r="K1119" s="1" t="str">
        <f t="shared" si="52"/>
        <v>2012</v>
      </c>
      <c r="L1119" s="1">
        <f t="shared" si="53"/>
        <v>7</v>
      </c>
      <c r="M1119" s="1" t="s">
        <v>79</v>
      </c>
      <c r="N1119" t="s">
        <v>53</v>
      </c>
      <c r="O1119" s="1" t="s">
        <v>61</v>
      </c>
      <c r="P1119" s="1"/>
      <c r="Q1119" s="1"/>
      <c r="R1119" s="1"/>
      <c r="S1119" s="1" t="s">
        <v>65</v>
      </c>
      <c r="T1119" s="1">
        <v>1</v>
      </c>
      <c r="U1119" s="1"/>
    </row>
    <row r="1120" spans="1:21">
      <c r="A1120" s="1" t="s">
        <v>55</v>
      </c>
      <c r="B1120" s="1" t="s">
        <v>472</v>
      </c>
      <c r="C1120" s="1" t="s">
        <v>382</v>
      </c>
      <c r="D1120" s="1">
        <f t="shared" si="51"/>
        <v>0.35</v>
      </c>
      <c r="E1120" s="1" t="s">
        <v>9240</v>
      </c>
      <c r="F1120" s="1" t="s">
        <v>9239</v>
      </c>
      <c r="G1120" s="6" t="s">
        <v>12527</v>
      </c>
      <c r="H1120" s="1" t="s">
        <v>678</v>
      </c>
      <c r="I1120" s="1" t="s">
        <v>9231</v>
      </c>
      <c r="J1120" s="1" t="s">
        <v>9100</v>
      </c>
      <c r="K1120" s="1" t="str">
        <f t="shared" si="52"/>
        <v>2012</v>
      </c>
      <c r="L1120" s="1">
        <f t="shared" si="53"/>
        <v>34</v>
      </c>
      <c r="M1120" s="1" t="s">
        <v>60</v>
      </c>
      <c r="N1120" t="s">
        <v>53</v>
      </c>
      <c r="O1120" s="1" t="s">
        <v>61</v>
      </c>
      <c r="P1120" s="1"/>
      <c r="Q1120" s="1"/>
      <c r="R1120" s="1"/>
      <c r="S1120" s="1" t="s">
        <v>377</v>
      </c>
      <c r="T1120" s="1">
        <v>1</v>
      </c>
      <c r="U1120" s="1"/>
    </row>
    <row r="1121" spans="1:21">
      <c r="A1121" s="1" t="s">
        <v>55</v>
      </c>
      <c r="B1121" s="1" t="s">
        <v>53</v>
      </c>
      <c r="C1121" s="1" t="s">
        <v>219</v>
      </c>
      <c r="D1121" s="1">
        <f t="shared" si="51"/>
        <v>1.2</v>
      </c>
      <c r="E1121" s="1" t="s">
        <v>9265</v>
      </c>
      <c r="F1121" s="1" t="s">
        <v>9264</v>
      </c>
      <c r="G1121" s="6" t="s">
        <v>12527</v>
      </c>
      <c r="H1121" s="1" t="s">
        <v>130</v>
      </c>
      <c r="I1121" s="1" t="s">
        <v>9263</v>
      </c>
      <c r="J1121" s="1" t="s">
        <v>9266</v>
      </c>
      <c r="K1121" s="1" t="str">
        <f t="shared" si="52"/>
        <v>2012</v>
      </c>
      <c r="L1121" s="1">
        <f t="shared" si="53"/>
        <v>11</v>
      </c>
      <c r="M1121" s="1" t="s">
        <v>79</v>
      </c>
      <c r="N1121" t="s">
        <v>53</v>
      </c>
      <c r="O1121" s="1" t="s">
        <v>61</v>
      </c>
      <c r="P1121" s="1"/>
      <c r="Q1121" s="1"/>
      <c r="R1121" s="1"/>
      <c r="S1121" s="1" t="s">
        <v>65</v>
      </c>
      <c r="T1121" s="1">
        <v>2</v>
      </c>
      <c r="U1121" s="1"/>
    </row>
    <row r="1122" spans="1:21">
      <c r="A1122" s="1" t="s">
        <v>49</v>
      </c>
      <c r="B1122" s="1" t="s">
        <v>141</v>
      </c>
      <c r="C1122" s="1" t="s">
        <v>219</v>
      </c>
      <c r="D1122" s="1">
        <f t="shared" si="51"/>
        <v>0.12</v>
      </c>
      <c r="E1122" s="1" t="s">
        <v>9270</v>
      </c>
      <c r="F1122" s="1" t="s">
        <v>9269</v>
      </c>
      <c r="G1122" s="6" t="s">
        <v>12527</v>
      </c>
      <c r="H1122" s="1" t="s">
        <v>169</v>
      </c>
      <c r="I1122" s="1" t="s">
        <v>9263</v>
      </c>
      <c r="J1122" s="1" t="s">
        <v>9059</v>
      </c>
      <c r="K1122" s="1" t="str">
        <f t="shared" si="52"/>
        <v>2012</v>
      </c>
      <c r="L1122" s="1">
        <f t="shared" si="53"/>
        <v>19</v>
      </c>
      <c r="M1122" s="1" t="s">
        <v>79</v>
      </c>
      <c r="N1122" t="s">
        <v>53</v>
      </c>
      <c r="O1122" s="1" t="s">
        <v>61</v>
      </c>
      <c r="P1122" s="1"/>
      <c r="Q1122" s="1"/>
      <c r="R1122" s="1"/>
      <c r="S1122" s="1" t="s">
        <v>65</v>
      </c>
      <c r="T1122" s="1">
        <v>1</v>
      </c>
      <c r="U1122" s="1"/>
    </row>
    <row r="1123" spans="1:21">
      <c r="A1123" s="1" t="s">
        <v>54</v>
      </c>
      <c r="B1123" s="1" t="s">
        <v>50</v>
      </c>
      <c r="C1123" s="1" t="s">
        <v>219</v>
      </c>
      <c r="D1123" s="1">
        <f t="shared" si="51"/>
        <v>0.6</v>
      </c>
      <c r="E1123" s="1" t="s">
        <v>1653</v>
      </c>
      <c r="F1123" s="1" t="s">
        <v>9339</v>
      </c>
      <c r="G1123" s="6" t="s">
        <v>12527</v>
      </c>
      <c r="H1123" s="1" t="s">
        <v>58</v>
      </c>
      <c r="I1123" s="1" t="s">
        <v>9340</v>
      </c>
      <c r="J1123" s="1" t="s">
        <v>9341</v>
      </c>
      <c r="K1123" s="1" t="str">
        <f t="shared" si="52"/>
        <v>2012</v>
      </c>
      <c r="L1123" s="1">
        <f t="shared" si="53"/>
        <v>8</v>
      </c>
      <c r="M1123" s="1" t="s">
        <v>60</v>
      </c>
      <c r="N1123" t="s">
        <v>53</v>
      </c>
      <c r="O1123" s="1" t="s">
        <v>61</v>
      </c>
      <c r="P1123" s="1"/>
      <c r="Q1123" s="1"/>
      <c r="R1123" s="1"/>
      <c r="S1123" s="1" t="s">
        <v>65</v>
      </c>
      <c r="T1123" s="1">
        <v>2</v>
      </c>
      <c r="U1123" s="1"/>
    </row>
    <row r="1124" spans="1:21">
      <c r="A1124" s="1" t="s">
        <v>55</v>
      </c>
      <c r="B1124" s="1" t="s">
        <v>116</v>
      </c>
      <c r="C1124" s="1" t="s">
        <v>500</v>
      </c>
      <c r="D1124" s="1">
        <f t="shared" si="51"/>
        <v>4</v>
      </c>
      <c r="E1124" s="1" t="s">
        <v>1663</v>
      </c>
      <c r="F1124" s="1" t="s">
        <v>9357</v>
      </c>
      <c r="G1124" s="6" t="s">
        <v>12527</v>
      </c>
      <c r="H1124" s="1" t="s">
        <v>158</v>
      </c>
      <c r="I1124" s="1" t="s">
        <v>9340</v>
      </c>
      <c r="J1124" s="1" t="s">
        <v>9059</v>
      </c>
      <c r="K1124" s="1" t="str">
        <f t="shared" si="52"/>
        <v>2012</v>
      </c>
      <c r="L1124" s="1">
        <f t="shared" si="53"/>
        <v>9</v>
      </c>
      <c r="M1124" s="1" t="s">
        <v>79</v>
      </c>
      <c r="N1124" t="s">
        <v>53</v>
      </c>
      <c r="O1124" s="1" t="s">
        <v>61</v>
      </c>
      <c r="P1124" s="1"/>
      <c r="Q1124" s="1"/>
      <c r="R1124" s="1"/>
      <c r="S1124" s="1" t="s">
        <v>65</v>
      </c>
      <c r="T1124" s="1">
        <v>2</v>
      </c>
      <c r="U1124" s="1"/>
    </row>
    <row r="1125" spans="1:21">
      <c r="A1125" s="1" t="s">
        <v>55</v>
      </c>
      <c r="B1125" s="1" t="s">
        <v>7743</v>
      </c>
      <c r="C1125" s="1" t="s">
        <v>273</v>
      </c>
      <c r="D1125" s="1">
        <f t="shared" si="51"/>
        <v>1.7</v>
      </c>
      <c r="E1125" s="1" t="s">
        <v>9385</v>
      </c>
      <c r="F1125" s="1" t="s">
        <v>9384</v>
      </c>
      <c r="G1125" s="6" t="s">
        <v>12527</v>
      </c>
      <c r="H1125" s="1" t="s">
        <v>120</v>
      </c>
      <c r="I1125" s="1" t="s">
        <v>9284</v>
      </c>
      <c r="J1125" s="1" t="s">
        <v>9006</v>
      </c>
      <c r="K1125" s="1" t="str">
        <f t="shared" si="52"/>
        <v>2012</v>
      </c>
      <c r="L1125" s="1">
        <f t="shared" si="53"/>
        <v>45</v>
      </c>
      <c r="M1125" s="1" t="s">
        <v>79</v>
      </c>
      <c r="N1125" t="s">
        <v>53</v>
      </c>
      <c r="O1125" s="1" t="s">
        <v>61</v>
      </c>
      <c r="P1125" s="1"/>
      <c r="Q1125" s="1"/>
      <c r="R1125" s="1"/>
      <c r="S1125" s="1" t="s">
        <v>405</v>
      </c>
      <c r="T1125" s="1">
        <v>1</v>
      </c>
      <c r="U1125" s="1"/>
    </row>
    <row r="1126" spans="1:21">
      <c r="A1126" s="1" t="s">
        <v>55</v>
      </c>
      <c r="B1126" s="1" t="s">
        <v>53</v>
      </c>
      <c r="C1126" s="1" t="s">
        <v>382</v>
      </c>
      <c r="D1126" s="1">
        <f t="shared" si="51"/>
        <v>1.4</v>
      </c>
      <c r="E1126" s="1" t="s">
        <v>9403</v>
      </c>
      <c r="F1126" s="1" t="s">
        <v>9402</v>
      </c>
      <c r="G1126" s="6" t="s">
        <v>12527</v>
      </c>
      <c r="H1126" s="1" t="s">
        <v>584</v>
      </c>
      <c r="I1126" s="1" t="s">
        <v>9244</v>
      </c>
      <c r="J1126" s="1" t="s">
        <v>9404</v>
      </c>
      <c r="K1126" s="1" t="str">
        <f t="shared" si="52"/>
        <v>2012</v>
      </c>
      <c r="L1126" s="1">
        <f t="shared" si="53"/>
        <v>37</v>
      </c>
      <c r="M1126" s="1" t="s">
        <v>60</v>
      </c>
      <c r="N1126" t="s">
        <v>53</v>
      </c>
      <c r="O1126" s="1" t="s">
        <v>61</v>
      </c>
      <c r="P1126" s="1"/>
      <c r="Q1126" s="1"/>
      <c r="R1126" s="1"/>
      <c r="S1126" s="1" t="s">
        <v>417</v>
      </c>
      <c r="T1126" s="1">
        <v>2</v>
      </c>
      <c r="U1126" s="1"/>
    </row>
    <row r="1127" spans="1:21">
      <c r="A1127" s="1" t="s">
        <v>55</v>
      </c>
      <c r="B1127" s="1" t="s">
        <v>472</v>
      </c>
      <c r="C1127" s="1" t="s">
        <v>382</v>
      </c>
      <c r="D1127" s="1">
        <f t="shared" si="51"/>
        <v>0.35</v>
      </c>
      <c r="E1127" s="1" t="s">
        <v>9418</v>
      </c>
      <c r="F1127" s="1" t="s">
        <v>9417</v>
      </c>
      <c r="G1127" s="6" t="s">
        <v>12527</v>
      </c>
      <c r="H1127" s="1" t="s">
        <v>118</v>
      </c>
      <c r="I1127" s="1" t="s">
        <v>9415</v>
      </c>
      <c r="J1127" s="1" t="s">
        <v>9419</v>
      </c>
      <c r="K1127" s="1" t="str">
        <f t="shared" si="52"/>
        <v>2012</v>
      </c>
      <c r="L1127" s="1">
        <f t="shared" si="53"/>
        <v>25</v>
      </c>
      <c r="M1127" s="1" t="s">
        <v>60</v>
      </c>
      <c r="N1127" t="s">
        <v>53</v>
      </c>
      <c r="O1127" s="1" t="s">
        <v>61</v>
      </c>
      <c r="P1127" s="1"/>
      <c r="Q1127" s="1"/>
      <c r="R1127" s="1"/>
      <c r="S1127" s="1" t="s">
        <v>92</v>
      </c>
      <c r="T1127" s="1">
        <v>2</v>
      </c>
      <c r="U1127" s="1"/>
    </row>
    <row r="1128" spans="1:21">
      <c r="A1128" s="1" t="s">
        <v>54</v>
      </c>
      <c r="B1128" s="1" t="s">
        <v>986</v>
      </c>
      <c r="C1128" s="1" t="s">
        <v>273</v>
      </c>
      <c r="D1128" s="1">
        <f t="shared" si="51"/>
        <v>0.3</v>
      </c>
      <c r="E1128" s="1" t="s">
        <v>9438</v>
      </c>
      <c r="F1128" s="1" t="s">
        <v>9436</v>
      </c>
      <c r="G1128" s="6" t="s">
        <v>12527</v>
      </c>
      <c r="H1128" s="1" t="s">
        <v>555</v>
      </c>
      <c r="I1128" s="1" t="s">
        <v>9429</v>
      </c>
      <c r="J1128" s="1" t="s">
        <v>9439</v>
      </c>
      <c r="K1128" s="1" t="str">
        <f t="shared" si="52"/>
        <v>2012</v>
      </c>
      <c r="L1128" s="1">
        <f t="shared" si="53"/>
        <v>40</v>
      </c>
      <c r="M1128" s="1" t="s">
        <v>79</v>
      </c>
      <c r="N1128" t="s">
        <v>53</v>
      </c>
      <c r="O1128" s="1" t="s">
        <v>61</v>
      </c>
      <c r="P1128" s="1"/>
      <c r="Q1128" s="1"/>
      <c r="R1128" s="1"/>
      <c r="S1128" s="1" t="s">
        <v>377</v>
      </c>
      <c r="T1128" s="1">
        <v>2</v>
      </c>
      <c r="U1128" s="1"/>
    </row>
    <row r="1129" spans="1:21">
      <c r="A1129" s="1" t="s">
        <v>55</v>
      </c>
      <c r="B1129" s="1" t="s">
        <v>176</v>
      </c>
      <c r="C1129" s="1" t="s">
        <v>500</v>
      </c>
      <c r="D1129" s="1">
        <f t="shared" si="51"/>
        <v>0.48</v>
      </c>
      <c r="E1129" s="1" t="s">
        <v>9450</v>
      </c>
      <c r="F1129" s="1" t="s">
        <v>9449</v>
      </c>
      <c r="G1129" s="6" t="s">
        <v>12527</v>
      </c>
      <c r="H1129" s="1" t="s">
        <v>130</v>
      </c>
      <c r="I1129" s="1" t="s">
        <v>9451</v>
      </c>
      <c r="J1129" s="1" t="s">
        <v>9439</v>
      </c>
      <c r="K1129" s="1" t="str">
        <f t="shared" si="52"/>
        <v>2012</v>
      </c>
      <c r="L1129" s="1">
        <f t="shared" si="53"/>
        <v>12</v>
      </c>
      <c r="M1129" s="1" t="s">
        <v>60</v>
      </c>
      <c r="N1129" t="s">
        <v>53</v>
      </c>
      <c r="O1129" s="1" t="s">
        <v>61</v>
      </c>
      <c r="P1129" s="1"/>
      <c r="Q1129" s="1"/>
      <c r="R1129" s="1"/>
      <c r="S1129" s="1" t="s">
        <v>65</v>
      </c>
      <c r="T1129" s="1">
        <v>1</v>
      </c>
      <c r="U1129" s="1"/>
    </row>
    <row r="1130" spans="1:21">
      <c r="A1130" s="1" t="s">
        <v>54</v>
      </c>
      <c r="B1130" s="1" t="s">
        <v>141</v>
      </c>
      <c r="C1130" s="1" t="s">
        <v>273</v>
      </c>
      <c r="D1130" s="1">
        <f t="shared" si="51"/>
        <v>0.2</v>
      </c>
      <c r="E1130" s="1" t="s">
        <v>9464</v>
      </c>
      <c r="F1130" s="1" t="s">
        <v>9462</v>
      </c>
      <c r="G1130" s="6" t="s">
        <v>12527</v>
      </c>
      <c r="H1130" s="1" t="s">
        <v>55</v>
      </c>
      <c r="I1130" s="1" t="s">
        <v>9451</v>
      </c>
      <c r="J1130" s="1" t="s">
        <v>9439</v>
      </c>
      <c r="K1130" s="1" t="str">
        <f t="shared" si="52"/>
        <v>2012</v>
      </c>
      <c r="L1130" s="1">
        <f t="shared" si="53"/>
        <v>4</v>
      </c>
      <c r="M1130" s="1" t="s">
        <v>60</v>
      </c>
      <c r="N1130" t="s">
        <v>53</v>
      </c>
      <c r="O1130" s="1" t="s">
        <v>61</v>
      </c>
      <c r="P1130" s="1"/>
      <c r="Q1130" s="1"/>
      <c r="R1130" s="1"/>
      <c r="S1130" s="1" t="s">
        <v>65</v>
      </c>
      <c r="T1130" s="1">
        <v>2</v>
      </c>
      <c r="U1130" s="1"/>
    </row>
    <row r="1131" spans="1:21">
      <c r="A1131" s="1" t="s">
        <v>55</v>
      </c>
      <c r="B1131" s="1" t="s">
        <v>3072</v>
      </c>
      <c r="C1131" s="1" t="s">
        <v>382</v>
      </c>
      <c r="D1131" s="1">
        <f t="shared" si="51"/>
        <v>0.56000000000000005</v>
      </c>
      <c r="E1131" s="1" t="s">
        <v>9532</v>
      </c>
      <c r="F1131" s="1" t="s">
        <v>9531</v>
      </c>
      <c r="G1131" s="6" t="s">
        <v>12527</v>
      </c>
      <c r="H1131" s="1" t="s">
        <v>530</v>
      </c>
      <c r="I1131" s="1" t="s">
        <v>9524</v>
      </c>
      <c r="J1131" s="1" t="s">
        <v>9006</v>
      </c>
      <c r="K1131" s="1" t="str">
        <f t="shared" si="52"/>
        <v>2012</v>
      </c>
      <c r="L1131" s="1">
        <f t="shared" si="53"/>
        <v>32</v>
      </c>
      <c r="M1131" s="1" t="s">
        <v>60</v>
      </c>
      <c r="N1131" t="s">
        <v>53</v>
      </c>
      <c r="O1131" s="1" t="s">
        <v>61</v>
      </c>
      <c r="P1131" s="1"/>
      <c r="Q1131" s="1"/>
      <c r="R1131" s="1"/>
      <c r="S1131" s="1" t="s">
        <v>235</v>
      </c>
      <c r="T1131" s="1">
        <v>2</v>
      </c>
      <c r="U1131" s="1"/>
    </row>
    <row r="1132" spans="1:21">
      <c r="A1132" s="1" t="s">
        <v>55</v>
      </c>
      <c r="B1132" s="1" t="s">
        <v>4133</v>
      </c>
      <c r="C1132" s="1" t="s">
        <v>219</v>
      </c>
      <c r="D1132" s="1">
        <f t="shared" si="51"/>
        <v>0.78</v>
      </c>
      <c r="E1132" s="1" t="s">
        <v>9547</v>
      </c>
      <c r="F1132" s="1" t="s">
        <v>9546</v>
      </c>
      <c r="G1132" s="6" t="s">
        <v>12527</v>
      </c>
      <c r="H1132" s="1" t="s">
        <v>187</v>
      </c>
      <c r="I1132" s="1" t="s">
        <v>9548</v>
      </c>
      <c r="J1132" s="1" t="s">
        <v>9549</v>
      </c>
      <c r="K1132" s="1" t="str">
        <f t="shared" si="52"/>
        <v>2012</v>
      </c>
      <c r="L1132" s="1">
        <f t="shared" si="53"/>
        <v>8</v>
      </c>
      <c r="M1132" s="1" t="s">
        <v>60</v>
      </c>
      <c r="N1132" t="s">
        <v>53</v>
      </c>
      <c r="O1132" s="1" t="s">
        <v>61</v>
      </c>
      <c r="P1132" s="1"/>
      <c r="Q1132" s="1"/>
      <c r="R1132" s="1"/>
      <c r="S1132" s="1" t="s">
        <v>65</v>
      </c>
      <c r="T1132" s="1">
        <v>1</v>
      </c>
      <c r="U1132" s="1"/>
    </row>
    <row r="1133" spans="1:21">
      <c r="A1133" s="1" t="s">
        <v>54</v>
      </c>
      <c r="B1133" s="1" t="s">
        <v>4027</v>
      </c>
      <c r="C1133" s="1" t="s">
        <v>219</v>
      </c>
      <c r="D1133" s="1">
        <f t="shared" si="51"/>
        <v>0.66</v>
      </c>
      <c r="E1133" s="1" t="s">
        <v>9560</v>
      </c>
      <c r="F1133" s="1" t="s">
        <v>6925</v>
      </c>
      <c r="G1133" s="6" t="s">
        <v>12527</v>
      </c>
      <c r="H1133" s="1" t="s">
        <v>116</v>
      </c>
      <c r="I1133" s="1" t="s">
        <v>9120</v>
      </c>
      <c r="J1133" s="1" t="s">
        <v>7126</v>
      </c>
      <c r="K1133" s="1" t="str">
        <f t="shared" si="52"/>
        <v>2012</v>
      </c>
      <c r="L1133" s="1">
        <f t="shared" si="53"/>
        <v>4</v>
      </c>
      <c r="M1133" s="1" t="s">
        <v>60</v>
      </c>
      <c r="N1133" t="s">
        <v>53</v>
      </c>
      <c r="O1133" s="1" t="s">
        <v>61</v>
      </c>
      <c r="P1133" s="1"/>
      <c r="Q1133" s="1"/>
      <c r="R1133" s="1"/>
      <c r="S1133" s="1" t="s">
        <v>65</v>
      </c>
      <c r="T1133" s="1">
        <v>1</v>
      </c>
      <c r="U1133" s="1"/>
    </row>
    <row r="1134" spans="1:21">
      <c r="A1134" s="1" t="s">
        <v>55</v>
      </c>
      <c r="B1134" s="1" t="s">
        <v>472</v>
      </c>
      <c r="C1134" s="1" t="s">
        <v>136</v>
      </c>
      <c r="D1134" s="1">
        <f t="shared" si="51"/>
        <v>0.25</v>
      </c>
      <c r="E1134" s="1" t="s">
        <v>9583</v>
      </c>
      <c r="F1134" s="1" t="s">
        <v>9584</v>
      </c>
      <c r="G1134" s="6" t="s">
        <v>12527</v>
      </c>
      <c r="H1134" s="1" t="s">
        <v>282</v>
      </c>
      <c r="I1134" s="1" t="s">
        <v>9587</v>
      </c>
      <c r="J1134" s="1" t="s">
        <v>9588</v>
      </c>
      <c r="K1134" s="1" t="str">
        <f t="shared" si="52"/>
        <v>2012</v>
      </c>
      <c r="L1134" s="1">
        <f t="shared" si="53"/>
        <v>43</v>
      </c>
      <c r="M1134" s="1" t="s">
        <v>60</v>
      </c>
      <c r="N1134" t="s">
        <v>53</v>
      </c>
      <c r="O1134" s="1" t="s">
        <v>102</v>
      </c>
      <c r="P1134" s="1"/>
      <c r="Q1134" s="1"/>
      <c r="R1134" s="1"/>
      <c r="S1134" s="1" t="s">
        <v>9028</v>
      </c>
      <c r="T1134" s="1">
        <v>1</v>
      </c>
      <c r="U1134" s="1"/>
    </row>
    <row r="1135" spans="1:21">
      <c r="A1135" s="1"/>
      <c r="B1135" s="1"/>
      <c r="C1135" s="1"/>
      <c r="D1135" s="1">
        <f t="shared" si="51"/>
        <v>0</v>
      </c>
      <c r="E1135" s="1" t="s">
        <v>9589</v>
      </c>
      <c r="F1135" s="1" t="s">
        <v>9590</v>
      </c>
      <c r="G1135" s="6" t="s">
        <v>12527</v>
      </c>
      <c r="H1135" s="1" t="s">
        <v>120</v>
      </c>
      <c r="I1135" s="1" t="s">
        <v>9587</v>
      </c>
      <c r="J1135" s="1" t="s">
        <v>9591</v>
      </c>
      <c r="K1135" s="1" t="str">
        <f t="shared" si="52"/>
        <v>2012</v>
      </c>
      <c r="L1135" s="1">
        <f t="shared" si="53"/>
        <v>46</v>
      </c>
      <c r="M1135" s="1" t="s">
        <v>60</v>
      </c>
      <c r="N1135" t="s">
        <v>53</v>
      </c>
      <c r="O1135" s="1" t="s">
        <v>102</v>
      </c>
      <c r="P1135" s="1"/>
      <c r="Q1135" s="1"/>
      <c r="R1135" s="1"/>
      <c r="S1135" s="1" t="s">
        <v>114</v>
      </c>
      <c r="T1135" s="1">
        <v>2</v>
      </c>
      <c r="U1135" s="1"/>
    </row>
    <row r="1136" spans="1:21">
      <c r="A1136" s="1" t="s">
        <v>55</v>
      </c>
      <c r="B1136" s="1" t="s">
        <v>176</v>
      </c>
      <c r="C1136" s="1" t="s">
        <v>136</v>
      </c>
      <c r="D1136" s="1">
        <f t="shared" si="51"/>
        <v>0.3</v>
      </c>
      <c r="E1136" s="1" t="s">
        <v>9592</v>
      </c>
      <c r="F1136" s="1" t="s">
        <v>9593</v>
      </c>
      <c r="G1136" s="6" t="s">
        <v>12527</v>
      </c>
      <c r="H1136" s="1" t="s">
        <v>149</v>
      </c>
      <c r="I1136" s="1" t="s">
        <v>9587</v>
      </c>
      <c r="J1136" s="1" t="s">
        <v>9595</v>
      </c>
      <c r="K1136" s="1" t="str">
        <f t="shared" si="52"/>
        <v>2012</v>
      </c>
      <c r="L1136" s="1">
        <f t="shared" si="53"/>
        <v>39</v>
      </c>
      <c r="M1136" s="1" t="s">
        <v>60</v>
      </c>
      <c r="N1136" t="s">
        <v>53</v>
      </c>
      <c r="O1136" s="1" t="s">
        <v>102</v>
      </c>
      <c r="P1136" s="1"/>
      <c r="Q1136" s="1"/>
      <c r="R1136" s="1"/>
      <c r="S1136" s="1" t="s">
        <v>114</v>
      </c>
      <c r="T1136" s="1">
        <v>1</v>
      </c>
      <c r="U1136" s="1"/>
    </row>
    <row r="1137" spans="1:21">
      <c r="A1137" s="1" t="s">
        <v>55</v>
      </c>
      <c r="B1137" s="1" t="s">
        <v>141</v>
      </c>
      <c r="C1137" s="1" t="s">
        <v>136</v>
      </c>
      <c r="D1137" s="1">
        <f t="shared" si="51"/>
        <v>0.1</v>
      </c>
      <c r="E1137" s="1" t="s">
        <v>9639</v>
      </c>
      <c r="F1137" s="1" t="s">
        <v>9640</v>
      </c>
      <c r="G1137" s="6" t="s">
        <v>12527</v>
      </c>
      <c r="H1137" s="1" t="s">
        <v>126</v>
      </c>
      <c r="I1137" s="1" t="s">
        <v>9618</v>
      </c>
      <c r="J1137" s="1" t="s">
        <v>9641</v>
      </c>
      <c r="K1137" s="1" t="str">
        <f t="shared" si="52"/>
        <v>2012</v>
      </c>
      <c r="L1137" s="1">
        <f t="shared" si="53"/>
        <v>14</v>
      </c>
      <c r="M1137" s="1" t="s">
        <v>79</v>
      </c>
      <c r="N1137" t="s">
        <v>53</v>
      </c>
      <c r="O1137" s="1" t="s">
        <v>102</v>
      </c>
      <c r="P1137" s="1"/>
      <c r="Q1137" s="1"/>
      <c r="R1137" s="1"/>
      <c r="S1137" s="1" t="s">
        <v>65</v>
      </c>
      <c r="T1137" s="1">
        <v>2</v>
      </c>
      <c r="U1137" s="1"/>
    </row>
    <row r="1138" spans="1:21">
      <c r="A1138" s="1" t="s">
        <v>55</v>
      </c>
      <c r="B1138" s="1"/>
      <c r="C1138" s="1"/>
      <c r="D1138" s="1">
        <f t="shared" si="51"/>
        <v>0</v>
      </c>
      <c r="E1138" s="1" t="s">
        <v>9678</v>
      </c>
      <c r="F1138" s="1" t="s">
        <v>9679</v>
      </c>
      <c r="G1138" s="6" t="s">
        <v>12527</v>
      </c>
      <c r="H1138" s="1" t="s">
        <v>189</v>
      </c>
      <c r="I1138" s="1" t="s">
        <v>9662</v>
      </c>
      <c r="J1138" s="1" t="s">
        <v>9680</v>
      </c>
      <c r="K1138" s="1" t="str">
        <f t="shared" si="52"/>
        <v>2012</v>
      </c>
      <c r="L1138" s="1">
        <f t="shared" si="53"/>
        <v>47</v>
      </c>
      <c r="M1138" s="1" t="s">
        <v>79</v>
      </c>
      <c r="N1138" t="s">
        <v>53</v>
      </c>
      <c r="O1138" s="1" t="s">
        <v>102</v>
      </c>
      <c r="P1138" s="1"/>
      <c r="Q1138" s="1"/>
      <c r="R1138" s="1"/>
      <c r="S1138" s="1" t="s">
        <v>859</v>
      </c>
      <c r="T1138" s="1">
        <v>2</v>
      </c>
      <c r="U1138" s="1"/>
    </row>
    <row r="1139" spans="1:21">
      <c r="A1139" s="1" t="s">
        <v>55</v>
      </c>
      <c r="B1139" s="1"/>
      <c r="C1139" s="1"/>
      <c r="D1139" s="1">
        <f t="shared" si="51"/>
        <v>0</v>
      </c>
      <c r="E1139" s="1" t="s">
        <v>9684</v>
      </c>
      <c r="F1139" s="1" t="s">
        <v>9685</v>
      </c>
      <c r="G1139" s="6" t="s">
        <v>12527</v>
      </c>
      <c r="H1139" s="1" t="s">
        <v>1343</v>
      </c>
      <c r="I1139" s="1" t="s">
        <v>9662</v>
      </c>
      <c r="J1139" s="1" t="s">
        <v>9680</v>
      </c>
      <c r="K1139" s="1" t="str">
        <f t="shared" si="52"/>
        <v>2012</v>
      </c>
      <c r="L1139" s="1">
        <f t="shared" si="53"/>
        <v>41</v>
      </c>
      <c r="M1139" s="1" t="s">
        <v>60</v>
      </c>
      <c r="N1139" t="s">
        <v>53</v>
      </c>
      <c r="O1139" s="1" t="s">
        <v>102</v>
      </c>
      <c r="P1139" s="1"/>
      <c r="Q1139" s="1"/>
      <c r="R1139" s="1"/>
      <c r="S1139" s="1" t="s">
        <v>1765</v>
      </c>
      <c r="T1139" s="1">
        <v>2</v>
      </c>
      <c r="U1139" s="1"/>
    </row>
    <row r="1140" spans="1:21">
      <c r="A1140" s="1" t="s">
        <v>54</v>
      </c>
      <c r="B1140" s="1" t="s">
        <v>141</v>
      </c>
      <c r="C1140" s="1" t="s">
        <v>136</v>
      </c>
      <c r="D1140" s="1">
        <f t="shared" si="51"/>
        <v>0.1</v>
      </c>
      <c r="E1140" s="1" t="s">
        <v>9735</v>
      </c>
      <c r="F1140" s="1" t="s">
        <v>9736</v>
      </c>
      <c r="G1140" s="6" t="s">
        <v>12527</v>
      </c>
      <c r="H1140" s="1" t="s">
        <v>247</v>
      </c>
      <c r="I1140" s="1" t="s">
        <v>9733</v>
      </c>
      <c r="J1140" s="1" t="s">
        <v>9689</v>
      </c>
      <c r="K1140" s="1" t="str">
        <f t="shared" si="52"/>
        <v>2012</v>
      </c>
      <c r="L1140" s="1">
        <f t="shared" si="53"/>
        <v>15</v>
      </c>
      <c r="M1140" s="1" t="s">
        <v>79</v>
      </c>
      <c r="N1140" t="s">
        <v>53</v>
      </c>
      <c r="O1140" s="1" t="s">
        <v>102</v>
      </c>
      <c r="P1140" s="1"/>
      <c r="Q1140" s="1"/>
      <c r="R1140" s="1"/>
      <c r="S1140" s="1" t="s">
        <v>65</v>
      </c>
      <c r="T1140" s="1">
        <v>1</v>
      </c>
      <c r="U1140" s="1"/>
    </row>
    <row r="1141" spans="1:21">
      <c r="A1141" s="1" t="s">
        <v>53</v>
      </c>
      <c r="B1141" s="1" t="s">
        <v>2620</v>
      </c>
      <c r="C1141" s="1" t="s">
        <v>958</v>
      </c>
      <c r="D1141" s="1">
        <f t="shared" si="51"/>
        <v>2.25</v>
      </c>
      <c r="E1141" s="1" t="s">
        <v>9787</v>
      </c>
      <c r="F1141" s="1" t="s">
        <v>9786</v>
      </c>
      <c r="G1141" s="6" t="s">
        <v>12527</v>
      </c>
      <c r="H1141" s="1" t="s">
        <v>158</v>
      </c>
      <c r="I1141" s="1" t="s">
        <v>9594</v>
      </c>
      <c r="J1141" s="1" t="s">
        <v>9788</v>
      </c>
      <c r="K1141" s="1" t="str">
        <f t="shared" si="52"/>
        <v>2012</v>
      </c>
      <c r="L1141" s="1">
        <f t="shared" si="53"/>
        <v>10</v>
      </c>
      <c r="M1141" s="1" t="s">
        <v>79</v>
      </c>
      <c r="N1141" t="s">
        <v>53</v>
      </c>
      <c r="O1141" s="1" t="s">
        <v>61</v>
      </c>
      <c r="P1141" s="1"/>
      <c r="Q1141" s="1"/>
      <c r="R1141" s="1"/>
      <c r="S1141" s="1" t="s">
        <v>65</v>
      </c>
      <c r="T1141" s="1">
        <v>2</v>
      </c>
      <c r="U1141" s="1"/>
    </row>
    <row r="1142" spans="1:21">
      <c r="A1142" s="1" t="s">
        <v>53</v>
      </c>
      <c r="B1142" s="1"/>
      <c r="C1142" s="1"/>
      <c r="D1142" s="1">
        <f t="shared" si="51"/>
        <v>0</v>
      </c>
      <c r="E1142" s="1" t="s">
        <v>9809</v>
      </c>
      <c r="F1142" s="1" t="s">
        <v>9808</v>
      </c>
      <c r="G1142" s="6" t="s">
        <v>12527</v>
      </c>
      <c r="H1142" s="1" t="s">
        <v>263</v>
      </c>
      <c r="I1142" s="1" t="s">
        <v>7885</v>
      </c>
      <c r="J1142" s="1" t="s">
        <v>9810</v>
      </c>
      <c r="K1142" s="1" t="str">
        <f t="shared" si="52"/>
        <v>2012</v>
      </c>
      <c r="L1142" s="1">
        <f t="shared" si="53"/>
        <v>17</v>
      </c>
      <c r="M1142" s="1" t="s">
        <v>79</v>
      </c>
      <c r="N1142" t="s">
        <v>53</v>
      </c>
      <c r="O1142" s="1" t="s">
        <v>61</v>
      </c>
      <c r="P1142" s="1"/>
      <c r="Q1142" s="1"/>
      <c r="R1142" s="1"/>
      <c r="S1142" s="1"/>
      <c r="T1142" s="1">
        <v>2</v>
      </c>
      <c r="U1142" s="1"/>
    </row>
    <row r="1143" spans="1:21">
      <c r="A1143" s="1" t="s">
        <v>53</v>
      </c>
      <c r="B1143" s="1" t="s">
        <v>986</v>
      </c>
      <c r="C1143" s="1" t="s">
        <v>273</v>
      </c>
      <c r="D1143" s="1">
        <f t="shared" si="51"/>
        <v>0.3</v>
      </c>
      <c r="E1143" s="1" t="s">
        <v>9819</v>
      </c>
      <c r="F1143" s="1" t="s">
        <v>9818</v>
      </c>
      <c r="G1143" s="6" t="s">
        <v>12527</v>
      </c>
      <c r="H1143" s="1" t="s">
        <v>158</v>
      </c>
      <c r="I1143" s="1" t="s">
        <v>7885</v>
      </c>
      <c r="J1143" s="1" t="s">
        <v>2708</v>
      </c>
      <c r="K1143" s="1" t="str">
        <f t="shared" si="52"/>
        <v>2012</v>
      </c>
      <c r="L1143" s="1">
        <f t="shared" si="53"/>
        <v>10</v>
      </c>
      <c r="M1143" s="1" t="s">
        <v>79</v>
      </c>
      <c r="N1143" t="s">
        <v>53</v>
      </c>
      <c r="O1143" s="1" t="s">
        <v>61</v>
      </c>
      <c r="P1143" s="1"/>
      <c r="Q1143" s="1"/>
      <c r="R1143" s="1"/>
      <c r="S1143" s="1"/>
      <c r="T1143" s="1">
        <v>1</v>
      </c>
      <c r="U1143" s="1"/>
    </row>
    <row r="1144" spans="1:21">
      <c r="A1144" s="1" t="s">
        <v>55</v>
      </c>
      <c r="B1144" s="1" t="s">
        <v>54</v>
      </c>
      <c r="C1144" s="1" t="s">
        <v>136</v>
      </c>
      <c r="D1144" s="1">
        <f t="shared" si="51"/>
        <v>1.5</v>
      </c>
      <c r="E1144" s="1" t="s">
        <v>9860</v>
      </c>
      <c r="F1144" s="1" t="s">
        <v>9859</v>
      </c>
      <c r="G1144" s="6" t="s">
        <v>12527</v>
      </c>
      <c r="H1144" s="1" t="s">
        <v>484</v>
      </c>
      <c r="I1144" s="1" t="s">
        <v>9858</v>
      </c>
      <c r="J1144" s="1" t="s">
        <v>2019</v>
      </c>
      <c r="K1144" s="1" t="str">
        <f t="shared" si="52"/>
        <v>2012</v>
      </c>
      <c r="L1144" s="1">
        <f t="shared" si="53"/>
        <v>48</v>
      </c>
      <c r="M1144" s="1" t="s">
        <v>60</v>
      </c>
      <c r="N1144" t="s">
        <v>53</v>
      </c>
      <c r="O1144" s="1" t="s">
        <v>61</v>
      </c>
      <c r="P1144" s="1"/>
      <c r="Q1144" s="1"/>
      <c r="R1144" s="1"/>
      <c r="S1144" s="1" t="s">
        <v>405</v>
      </c>
      <c r="T1144" s="1">
        <v>1</v>
      </c>
      <c r="U1144" s="1"/>
    </row>
    <row r="1145" spans="1:21">
      <c r="A1145" s="1" t="s">
        <v>54</v>
      </c>
      <c r="B1145" s="1" t="s">
        <v>148</v>
      </c>
      <c r="C1145" s="1" t="s">
        <v>500</v>
      </c>
      <c r="D1145" s="1">
        <f t="shared" si="51"/>
        <v>1.2</v>
      </c>
      <c r="E1145" s="1" t="s">
        <v>9880</v>
      </c>
      <c r="F1145" s="1" t="s">
        <v>9879</v>
      </c>
      <c r="G1145" s="6" t="s">
        <v>12527</v>
      </c>
      <c r="H1145" s="1" t="s">
        <v>101</v>
      </c>
      <c r="I1145" s="1" t="s">
        <v>9868</v>
      </c>
      <c r="J1145" s="1" t="s">
        <v>2019</v>
      </c>
      <c r="K1145" s="1" t="str">
        <f t="shared" si="52"/>
        <v>2012</v>
      </c>
      <c r="L1145" s="1">
        <f t="shared" si="53"/>
        <v>37</v>
      </c>
      <c r="M1145" s="1" t="s">
        <v>79</v>
      </c>
      <c r="N1145" t="s">
        <v>53</v>
      </c>
      <c r="O1145" s="1" t="s">
        <v>61</v>
      </c>
      <c r="P1145" s="1"/>
      <c r="Q1145" s="1"/>
      <c r="R1145" s="1"/>
      <c r="S1145" s="1" t="s">
        <v>4368</v>
      </c>
      <c r="T1145" s="1">
        <v>2</v>
      </c>
      <c r="U1145" s="1"/>
    </row>
    <row r="1146" spans="1:21">
      <c r="A1146" s="1" t="s">
        <v>55</v>
      </c>
      <c r="B1146" s="1" t="s">
        <v>472</v>
      </c>
      <c r="C1146" s="1" t="s">
        <v>958</v>
      </c>
      <c r="D1146" s="1">
        <f t="shared" si="51"/>
        <v>0.45</v>
      </c>
      <c r="E1146" s="1" t="s">
        <v>9885</v>
      </c>
      <c r="F1146" s="1" t="s">
        <v>9884</v>
      </c>
      <c r="G1146" s="6" t="s">
        <v>12527</v>
      </c>
      <c r="H1146" s="1" t="s">
        <v>233</v>
      </c>
      <c r="I1146" s="1" t="s">
        <v>9868</v>
      </c>
      <c r="J1146" s="1" t="s">
        <v>9006</v>
      </c>
      <c r="K1146" s="1" t="str">
        <f t="shared" si="52"/>
        <v>2012</v>
      </c>
      <c r="L1146" s="1">
        <f t="shared" si="53"/>
        <v>48</v>
      </c>
      <c r="M1146" s="1" t="s">
        <v>79</v>
      </c>
      <c r="N1146" t="s">
        <v>53</v>
      </c>
      <c r="O1146" s="1" t="s">
        <v>61</v>
      </c>
      <c r="P1146" s="1"/>
      <c r="Q1146" s="1"/>
      <c r="R1146" s="1"/>
      <c r="S1146" s="1" t="s">
        <v>405</v>
      </c>
      <c r="T1146" s="1">
        <v>2</v>
      </c>
      <c r="U1146" s="1"/>
    </row>
    <row r="1147" spans="1:21">
      <c r="A1147" s="1" t="s">
        <v>54</v>
      </c>
      <c r="B1147" s="1" t="s">
        <v>141</v>
      </c>
      <c r="C1147" s="1" t="s">
        <v>500</v>
      </c>
      <c r="D1147" s="1">
        <f t="shared" si="51"/>
        <v>0.16</v>
      </c>
      <c r="E1147" s="1" t="s">
        <v>74</v>
      </c>
      <c r="F1147" s="1" t="s">
        <v>9890</v>
      </c>
      <c r="G1147" s="6" t="s">
        <v>12527</v>
      </c>
      <c r="H1147" s="1" t="s">
        <v>63</v>
      </c>
      <c r="I1147" s="1" t="s">
        <v>9868</v>
      </c>
      <c r="J1147" s="1" t="s">
        <v>3346</v>
      </c>
      <c r="K1147" s="1" t="str">
        <f t="shared" si="52"/>
        <v>2012</v>
      </c>
      <c r="L1147" s="1">
        <f t="shared" si="53"/>
        <v>29</v>
      </c>
      <c r="M1147" s="1" t="s">
        <v>60</v>
      </c>
      <c r="N1147" t="s">
        <v>53</v>
      </c>
      <c r="O1147" s="1" t="s">
        <v>61</v>
      </c>
      <c r="P1147" s="1"/>
      <c r="Q1147" s="1"/>
      <c r="R1147" s="1"/>
      <c r="S1147" s="1" t="s">
        <v>4368</v>
      </c>
      <c r="T1147" s="1">
        <v>2</v>
      </c>
      <c r="U1147" s="1"/>
    </row>
    <row r="1148" spans="1:21">
      <c r="A1148" s="1" t="s">
        <v>50</v>
      </c>
      <c r="B1148" s="1" t="s">
        <v>3534</v>
      </c>
      <c r="C1148" s="1" t="s">
        <v>958</v>
      </c>
      <c r="D1148" s="1">
        <f t="shared" si="51"/>
        <v>0.81</v>
      </c>
      <c r="E1148" s="1" t="s">
        <v>9916</v>
      </c>
      <c r="F1148" s="1" t="s">
        <v>9915</v>
      </c>
      <c r="G1148" s="6" t="s">
        <v>12527</v>
      </c>
      <c r="H1148" s="1" t="s">
        <v>448</v>
      </c>
      <c r="I1148" s="1" t="s">
        <v>9908</v>
      </c>
      <c r="J1148" s="1" t="s">
        <v>9917</v>
      </c>
      <c r="K1148" s="1" t="str">
        <f t="shared" si="52"/>
        <v>2012</v>
      </c>
      <c r="L1148" s="1">
        <f t="shared" si="53"/>
        <v>31</v>
      </c>
      <c r="M1148" s="1" t="s">
        <v>60</v>
      </c>
      <c r="N1148" t="s">
        <v>53</v>
      </c>
      <c r="O1148" s="1" t="s">
        <v>61</v>
      </c>
      <c r="P1148" s="1"/>
      <c r="Q1148" s="1"/>
      <c r="R1148" s="1"/>
      <c r="S1148" s="1" t="s">
        <v>235</v>
      </c>
      <c r="T1148" s="1">
        <v>1</v>
      </c>
      <c r="U1148" s="1"/>
    </row>
    <row r="1149" spans="1:21">
      <c r="A1149" s="1" t="s">
        <v>53</v>
      </c>
      <c r="B1149" s="1" t="s">
        <v>53</v>
      </c>
      <c r="C1149" s="1" t="s">
        <v>273</v>
      </c>
      <c r="D1149" s="1">
        <f t="shared" si="51"/>
        <v>2</v>
      </c>
      <c r="E1149" s="1" t="s">
        <v>9927</v>
      </c>
      <c r="F1149" s="1" t="s">
        <v>9925</v>
      </c>
      <c r="G1149" s="6" t="s">
        <v>12527</v>
      </c>
      <c r="H1149" s="1" t="s">
        <v>128</v>
      </c>
      <c r="I1149" s="1" t="s">
        <v>9473</v>
      </c>
      <c r="J1149" s="1" t="s">
        <v>1125</v>
      </c>
      <c r="K1149" s="1" t="str">
        <f t="shared" si="52"/>
        <v>2012</v>
      </c>
      <c r="L1149" s="1">
        <f t="shared" si="53"/>
        <v>41</v>
      </c>
      <c r="M1149" s="1" t="s">
        <v>60</v>
      </c>
      <c r="N1149" t="s">
        <v>53</v>
      </c>
      <c r="O1149" s="1" t="s">
        <v>61</v>
      </c>
      <c r="P1149" s="1"/>
      <c r="Q1149" s="1"/>
      <c r="R1149" s="1"/>
      <c r="S1149" s="1" t="s">
        <v>235</v>
      </c>
      <c r="T1149" s="1">
        <v>1</v>
      </c>
      <c r="U1149" s="1"/>
    </row>
    <row r="1150" spans="1:21">
      <c r="A1150" s="1" t="s">
        <v>55</v>
      </c>
      <c r="B1150" s="1" t="s">
        <v>3072</v>
      </c>
      <c r="C1150" s="1" t="s">
        <v>382</v>
      </c>
      <c r="D1150" s="1">
        <f t="shared" si="51"/>
        <v>0.56000000000000005</v>
      </c>
      <c r="E1150" s="1" t="s">
        <v>9938</v>
      </c>
      <c r="F1150" s="1" t="s">
        <v>9937</v>
      </c>
      <c r="G1150" s="6" t="s">
        <v>12527</v>
      </c>
      <c r="H1150" s="1" t="s">
        <v>299</v>
      </c>
      <c r="I1150" s="1" t="s">
        <v>9939</v>
      </c>
      <c r="J1150" s="1" t="s">
        <v>8380</v>
      </c>
      <c r="K1150" s="1" t="str">
        <f t="shared" si="52"/>
        <v>2012</v>
      </c>
      <c r="L1150" s="1">
        <f t="shared" si="53"/>
        <v>43</v>
      </c>
      <c r="M1150" s="1" t="s">
        <v>60</v>
      </c>
      <c r="N1150" t="s">
        <v>53</v>
      </c>
      <c r="O1150" s="1" t="s">
        <v>61</v>
      </c>
      <c r="P1150" s="1"/>
      <c r="Q1150" s="1"/>
      <c r="R1150" s="1"/>
      <c r="S1150" s="1"/>
      <c r="T1150" s="1">
        <v>1</v>
      </c>
      <c r="U1150" s="1"/>
    </row>
    <row r="1151" spans="1:21">
      <c r="A1151" s="1" t="s">
        <v>55</v>
      </c>
      <c r="B1151" s="1" t="s">
        <v>55</v>
      </c>
      <c r="C1151" s="1" t="s">
        <v>500</v>
      </c>
      <c r="D1151" s="1">
        <f t="shared" si="51"/>
        <v>3.2</v>
      </c>
      <c r="E1151" s="1" t="s">
        <v>9967</v>
      </c>
      <c r="F1151" s="1" t="s">
        <v>9966</v>
      </c>
      <c r="G1151" s="6" t="s">
        <v>12527</v>
      </c>
      <c r="H1151" s="1" t="s">
        <v>128</v>
      </c>
      <c r="I1151" s="1" t="s">
        <v>9968</v>
      </c>
      <c r="J1151" s="1" t="s">
        <v>9969</v>
      </c>
      <c r="K1151" s="1" t="str">
        <f t="shared" si="52"/>
        <v>2012</v>
      </c>
      <c r="L1151" s="1">
        <f t="shared" si="53"/>
        <v>41</v>
      </c>
      <c r="M1151" s="1" t="s">
        <v>79</v>
      </c>
      <c r="N1151" t="s">
        <v>53</v>
      </c>
      <c r="O1151" s="1" t="s">
        <v>61</v>
      </c>
      <c r="P1151" s="1"/>
      <c r="Q1151" s="1"/>
      <c r="R1151" s="1"/>
      <c r="S1151" s="1" t="s">
        <v>2015</v>
      </c>
      <c r="T1151" s="1">
        <v>2</v>
      </c>
      <c r="U1151" s="1"/>
    </row>
    <row r="1152" spans="1:21">
      <c r="A1152" s="1" t="s">
        <v>50</v>
      </c>
      <c r="B1152" s="1" t="s">
        <v>176</v>
      </c>
      <c r="C1152" s="1" t="s">
        <v>382</v>
      </c>
      <c r="D1152" s="1">
        <f t="shared" si="51"/>
        <v>0.42</v>
      </c>
      <c r="E1152" s="1" t="s">
        <v>9975</v>
      </c>
      <c r="F1152" s="1" t="s">
        <v>9974</v>
      </c>
      <c r="G1152" s="6" t="s">
        <v>12527</v>
      </c>
      <c r="H1152" s="1" t="s">
        <v>479</v>
      </c>
      <c r="I1152" s="1" t="s">
        <v>4019</v>
      </c>
      <c r="J1152" s="1" t="s">
        <v>9823</v>
      </c>
      <c r="K1152" s="1" t="str">
        <f t="shared" si="52"/>
        <v>2012</v>
      </c>
      <c r="L1152" s="1">
        <f t="shared" si="53"/>
        <v>18</v>
      </c>
      <c r="M1152" s="1" t="s">
        <v>60</v>
      </c>
      <c r="N1152" t="s">
        <v>53</v>
      </c>
      <c r="O1152" s="1" t="s">
        <v>61</v>
      </c>
      <c r="P1152" s="1"/>
      <c r="Q1152" s="1"/>
      <c r="R1152" s="1"/>
      <c r="S1152" s="1"/>
      <c r="T1152" s="1">
        <v>2</v>
      </c>
      <c r="U1152" s="1"/>
    </row>
    <row r="1153" spans="1:21">
      <c r="A1153" s="1" t="s">
        <v>55</v>
      </c>
      <c r="B1153" s="1" t="s">
        <v>6899</v>
      </c>
      <c r="C1153" s="1" t="s">
        <v>273</v>
      </c>
      <c r="D1153" s="1">
        <f t="shared" si="51"/>
        <v>2.2000000000000002</v>
      </c>
      <c r="E1153" s="1" t="s">
        <v>10001</v>
      </c>
      <c r="F1153" s="1" t="s">
        <v>10000</v>
      </c>
      <c r="G1153" s="6" t="s">
        <v>12527</v>
      </c>
      <c r="H1153" s="1" t="s">
        <v>71</v>
      </c>
      <c r="I1153" s="1" t="s">
        <v>9534</v>
      </c>
      <c r="J1153" s="1" t="s">
        <v>10002</v>
      </c>
      <c r="K1153" s="1" t="str">
        <f t="shared" si="52"/>
        <v>2012</v>
      </c>
      <c r="L1153" s="1">
        <f t="shared" si="53"/>
        <v>6</v>
      </c>
      <c r="M1153" s="1" t="s">
        <v>79</v>
      </c>
      <c r="N1153" t="s">
        <v>53</v>
      </c>
      <c r="O1153" s="1" t="s">
        <v>61</v>
      </c>
      <c r="P1153" s="1"/>
      <c r="Q1153" s="1"/>
      <c r="R1153" s="1"/>
      <c r="S1153" s="1"/>
      <c r="T1153" s="1">
        <v>1</v>
      </c>
      <c r="U1153" s="1"/>
    </row>
    <row r="1154" spans="1:21">
      <c r="A1154" s="1" t="s">
        <v>54</v>
      </c>
      <c r="B1154" s="1" t="s">
        <v>3072</v>
      </c>
      <c r="C1154" s="1" t="s">
        <v>382</v>
      </c>
      <c r="D1154" s="1">
        <f t="shared" ref="D1154:D1217" si="54">B1154*C1154/100</f>
        <v>0.56000000000000005</v>
      </c>
      <c r="E1154" s="1" t="s">
        <v>10005</v>
      </c>
      <c r="F1154" s="1" t="s">
        <v>10004</v>
      </c>
      <c r="G1154" s="6" t="s">
        <v>12527</v>
      </c>
      <c r="H1154" s="1" t="s">
        <v>573</v>
      </c>
      <c r="I1154" s="1" t="s">
        <v>9534</v>
      </c>
      <c r="J1154" s="1" t="s">
        <v>10006</v>
      </c>
      <c r="K1154" s="1" t="str">
        <f t="shared" ref="K1154:K1217" si="55">TEXT(J1154,"YYYY")</f>
        <v>2012</v>
      </c>
      <c r="L1154" s="1">
        <f t="shared" ref="L1154:L1217" si="56">H1154-(TEXT(I1154,"YYYY")-TEXT(J1154,"YYYY"))</f>
        <v>65</v>
      </c>
      <c r="M1154" s="1" t="s">
        <v>79</v>
      </c>
      <c r="N1154" t="s">
        <v>53</v>
      </c>
      <c r="O1154" s="1" t="s">
        <v>61</v>
      </c>
      <c r="P1154" s="1"/>
      <c r="Q1154" s="1"/>
      <c r="R1154" s="1"/>
      <c r="S1154" s="1" t="s">
        <v>354</v>
      </c>
      <c r="T1154" s="1">
        <v>1</v>
      </c>
      <c r="U1154" s="1"/>
    </row>
    <row r="1155" spans="1:21">
      <c r="A1155" s="1" t="s">
        <v>55</v>
      </c>
      <c r="B1155" s="1" t="s">
        <v>3072</v>
      </c>
      <c r="C1155" s="1" t="s">
        <v>382</v>
      </c>
      <c r="D1155" s="1">
        <f t="shared" si="54"/>
        <v>0.56000000000000005</v>
      </c>
      <c r="E1155" s="1" t="s">
        <v>10017</v>
      </c>
      <c r="F1155" s="1" t="s">
        <v>10016</v>
      </c>
      <c r="G1155" s="6" t="s">
        <v>12527</v>
      </c>
      <c r="H1155" s="1" t="s">
        <v>169</v>
      </c>
      <c r="I1155" s="1" t="s">
        <v>6287</v>
      </c>
      <c r="J1155" s="1" t="s">
        <v>9100</v>
      </c>
      <c r="K1155" s="1" t="str">
        <f t="shared" si="55"/>
        <v>2012</v>
      </c>
      <c r="L1155" s="1">
        <f t="shared" si="56"/>
        <v>19</v>
      </c>
      <c r="M1155" s="1" t="s">
        <v>79</v>
      </c>
      <c r="N1155" t="s">
        <v>53</v>
      </c>
      <c r="O1155" s="1" t="s">
        <v>61</v>
      </c>
      <c r="P1155" s="1"/>
      <c r="Q1155" s="1"/>
      <c r="R1155" s="1"/>
      <c r="S1155" s="1" t="s">
        <v>65</v>
      </c>
      <c r="T1155" s="1">
        <v>1</v>
      </c>
      <c r="U1155" s="1"/>
    </row>
    <row r="1156" spans="1:21">
      <c r="A1156" s="1" t="s">
        <v>49</v>
      </c>
      <c r="B1156" s="1" t="s">
        <v>986</v>
      </c>
      <c r="C1156" s="1" t="s">
        <v>382</v>
      </c>
      <c r="D1156" s="1">
        <f t="shared" si="54"/>
        <v>0.21</v>
      </c>
      <c r="E1156" s="1" t="s">
        <v>10221</v>
      </c>
      <c r="F1156" s="1" t="s">
        <v>10220</v>
      </c>
      <c r="G1156" s="6" t="s">
        <v>12527</v>
      </c>
      <c r="H1156" s="1" t="s">
        <v>233</v>
      </c>
      <c r="I1156" s="1" t="s">
        <v>10155</v>
      </c>
      <c r="J1156" s="1" t="s">
        <v>2708</v>
      </c>
      <c r="K1156" s="1" t="str">
        <f t="shared" si="55"/>
        <v>2012</v>
      </c>
      <c r="L1156" s="1">
        <f t="shared" si="56"/>
        <v>48</v>
      </c>
      <c r="M1156" s="1" t="s">
        <v>60</v>
      </c>
      <c r="N1156" t="s">
        <v>53</v>
      </c>
      <c r="O1156" s="1" t="s">
        <v>61</v>
      </c>
      <c r="P1156" s="1"/>
      <c r="Q1156" s="1"/>
      <c r="R1156" s="1"/>
      <c r="S1156" s="1" t="s">
        <v>1731</v>
      </c>
      <c r="T1156" s="1">
        <v>2</v>
      </c>
      <c r="U1156" s="1"/>
    </row>
    <row r="1157" spans="1:21">
      <c r="A1157" s="1" t="s">
        <v>50</v>
      </c>
      <c r="B1157" s="1" t="s">
        <v>2095</v>
      </c>
      <c r="C1157" s="1" t="s">
        <v>219</v>
      </c>
      <c r="D1157" s="1">
        <f t="shared" si="54"/>
        <v>0.42</v>
      </c>
      <c r="E1157" s="1" t="s">
        <v>10231</v>
      </c>
      <c r="F1157" s="1" t="s">
        <v>10230</v>
      </c>
      <c r="G1157" s="6" t="s">
        <v>12527</v>
      </c>
      <c r="H1157" s="1" t="s">
        <v>458</v>
      </c>
      <c r="I1157" s="1" t="s">
        <v>9437</v>
      </c>
      <c r="J1157" s="1" t="s">
        <v>6418</v>
      </c>
      <c r="K1157" s="1" t="str">
        <f t="shared" si="55"/>
        <v>2012</v>
      </c>
      <c r="L1157" s="1">
        <f t="shared" si="56"/>
        <v>63</v>
      </c>
      <c r="M1157" s="1" t="s">
        <v>60</v>
      </c>
      <c r="N1157" t="s">
        <v>53</v>
      </c>
      <c r="O1157" s="1" t="s">
        <v>61</v>
      </c>
      <c r="P1157" s="1"/>
      <c r="Q1157" s="1"/>
      <c r="R1157" s="1"/>
      <c r="S1157" s="1"/>
      <c r="T1157" s="1">
        <v>2</v>
      </c>
      <c r="U1157" s="1"/>
    </row>
    <row r="1158" spans="1:21">
      <c r="A1158" s="1" t="s">
        <v>54</v>
      </c>
      <c r="B1158" s="1" t="s">
        <v>3072</v>
      </c>
      <c r="C1158" s="1" t="s">
        <v>273</v>
      </c>
      <c r="D1158" s="1">
        <f t="shared" si="54"/>
        <v>0.8</v>
      </c>
      <c r="E1158" s="1" t="s">
        <v>10240</v>
      </c>
      <c r="F1158" s="1" t="s">
        <v>10239</v>
      </c>
      <c r="G1158" s="6" t="s">
        <v>12527</v>
      </c>
      <c r="H1158" s="1" t="s">
        <v>187</v>
      </c>
      <c r="I1158" s="1" t="s">
        <v>9437</v>
      </c>
      <c r="J1158" s="1" t="s">
        <v>178</v>
      </c>
      <c r="K1158" s="1" t="str">
        <f t="shared" si="55"/>
        <v>2012</v>
      </c>
      <c r="L1158" s="1">
        <f t="shared" si="56"/>
        <v>8</v>
      </c>
      <c r="M1158" s="1" t="s">
        <v>79</v>
      </c>
      <c r="N1158" t="s">
        <v>53</v>
      </c>
      <c r="O1158" s="1" t="s">
        <v>61</v>
      </c>
      <c r="P1158" s="1"/>
      <c r="Q1158" s="1"/>
      <c r="R1158" s="1"/>
      <c r="S1158" s="1" t="s">
        <v>65</v>
      </c>
      <c r="T1158" s="1">
        <v>2</v>
      </c>
      <c r="U1158" s="1"/>
    </row>
    <row r="1159" spans="1:21">
      <c r="A1159" s="1" t="s">
        <v>55</v>
      </c>
      <c r="B1159" s="1" t="s">
        <v>2760</v>
      </c>
      <c r="C1159" s="1" t="s">
        <v>273</v>
      </c>
      <c r="D1159" s="1">
        <f t="shared" si="54"/>
        <v>7.5</v>
      </c>
      <c r="E1159" s="1" t="s">
        <v>10247</v>
      </c>
      <c r="F1159" s="1" t="s">
        <v>10248</v>
      </c>
      <c r="G1159" s="6" t="s">
        <v>12527</v>
      </c>
      <c r="H1159" s="1" t="s">
        <v>530</v>
      </c>
      <c r="I1159" s="1" t="s">
        <v>10249</v>
      </c>
      <c r="J1159" s="1" t="s">
        <v>2019</v>
      </c>
      <c r="K1159" s="1" t="str">
        <f t="shared" si="55"/>
        <v>2012</v>
      </c>
      <c r="L1159" s="1">
        <f t="shared" si="56"/>
        <v>32</v>
      </c>
      <c r="M1159" s="1" t="s">
        <v>60</v>
      </c>
      <c r="N1159" t="s">
        <v>53</v>
      </c>
      <c r="O1159" s="1" t="s">
        <v>61</v>
      </c>
      <c r="P1159" s="1"/>
      <c r="Q1159" s="1"/>
      <c r="R1159" s="1"/>
      <c r="S1159" s="1" t="s">
        <v>83</v>
      </c>
      <c r="T1159" s="1">
        <v>2</v>
      </c>
      <c r="U1159" s="1"/>
    </row>
    <row r="1160" spans="1:21">
      <c r="A1160" s="1" t="s">
        <v>54</v>
      </c>
      <c r="B1160" s="1" t="s">
        <v>53</v>
      </c>
      <c r="C1160" s="1" t="s">
        <v>500</v>
      </c>
      <c r="D1160" s="1">
        <f t="shared" si="54"/>
        <v>1.6</v>
      </c>
      <c r="E1160" s="1" t="s">
        <v>10293</v>
      </c>
      <c r="F1160" s="1" t="s">
        <v>10292</v>
      </c>
      <c r="G1160" s="6" t="s">
        <v>12527</v>
      </c>
      <c r="H1160" s="1" t="s">
        <v>1343</v>
      </c>
      <c r="I1160" s="1" t="s">
        <v>9212</v>
      </c>
      <c r="J1160" s="1" t="s">
        <v>10294</v>
      </c>
      <c r="K1160" s="1" t="str">
        <f t="shared" si="55"/>
        <v>2012</v>
      </c>
      <c r="L1160" s="1">
        <f t="shared" si="56"/>
        <v>40</v>
      </c>
      <c r="M1160" s="1" t="s">
        <v>60</v>
      </c>
      <c r="N1160" t="s">
        <v>53</v>
      </c>
      <c r="O1160" s="1" t="s">
        <v>61</v>
      </c>
      <c r="P1160" s="1"/>
      <c r="Q1160" s="1"/>
      <c r="R1160" s="1"/>
      <c r="S1160" s="1" t="s">
        <v>235</v>
      </c>
      <c r="T1160" s="1">
        <v>1</v>
      </c>
      <c r="U1160" s="1"/>
    </row>
    <row r="1161" spans="1:21">
      <c r="A1161" s="1" t="s">
        <v>55</v>
      </c>
      <c r="B1161" s="1" t="s">
        <v>472</v>
      </c>
      <c r="C1161" s="1" t="s">
        <v>382</v>
      </c>
      <c r="D1161" s="1">
        <f t="shared" si="54"/>
        <v>0.35</v>
      </c>
      <c r="E1161" s="1" t="s">
        <v>10305</v>
      </c>
      <c r="F1161" s="1" t="s">
        <v>10304</v>
      </c>
      <c r="G1161" s="6" t="s">
        <v>12527</v>
      </c>
      <c r="H1161" s="1" t="s">
        <v>299</v>
      </c>
      <c r="I1161" s="1" t="s">
        <v>10246</v>
      </c>
      <c r="J1161" s="1" t="s">
        <v>9455</v>
      </c>
      <c r="K1161" s="1" t="str">
        <f t="shared" si="55"/>
        <v>2012</v>
      </c>
      <c r="L1161" s="1">
        <f t="shared" si="56"/>
        <v>43</v>
      </c>
      <c r="M1161" s="1" t="s">
        <v>60</v>
      </c>
      <c r="N1161" t="s">
        <v>53</v>
      </c>
      <c r="O1161" s="1" t="s">
        <v>61</v>
      </c>
      <c r="P1161" s="1" t="s">
        <v>232</v>
      </c>
      <c r="Q1161" s="1" t="s">
        <v>436</v>
      </c>
      <c r="R1161" s="1" t="s">
        <v>3890</v>
      </c>
      <c r="S1161" s="1" t="s">
        <v>10306</v>
      </c>
      <c r="T1161" s="1">
        <v>1</v>
      </c>
      <c r="U1161" s="1"/>
    </row>
    <row r="1162" spans="1:21">
      <c r="A1162" s="1" t="s">
        <v>54</v>
      </c>
      <c r="B1162" s="1" t="s">
        <v>50</v>
      </c>
      <c r="C1162" s="1" t="s">
        <v>500</v>
      </c>
      <c r="D1162" s="1">
        <f t="shared" si="54"/>
        <v>0.8</v>
      </c>
      <c r="E1162" s="1" t="s">
        <v>9921</v>
      </c>
      <c r="F1162" s="1" t="s">
        <v>10319</v>
      </c>
      <c r="G1162" s="6" t="s">
        <v>12525</v>
      </c>
      <c r="H1162" s="1" t="s">
        <v>344</v>
      </c>
      <c r="I1162" s="1" t="s">
        <v>10281</v>
      </c>
      <c r="J1162" s="1" t="s">
        <v>7218</v>
      </c>
      <c r="K1162" s="1" t="str">
        <f t="shared" si="55"/>
        <v>2012</v>
      </c>
      <c r="L1162" s="1">
        <f t="shared" si="56"/>
        <v>13</v>
      </c>
      <c r="M1162" s="1" t="s">
        <v>79</v>
      </c>
      <c r="N1162" t="s">
        <v>53</v>
      </c>
      <c r="O1162" s="1" t="s">
        <v>61</v>
      </c>
      <c r="P1162" s="1" t="s">
        <v>1385</v>
      </c>
      <c r="Q1162" s="1" t="s">
        <v>240</v>
      </c>
      <c r="R1162" s="1" t="s">
        <v>1652</v>
      </c>
      <c r="S1162" s="1" t="s">
        <v>65</v>
      </c>
      <c r="T1162" s="1">
        <v>2</v>
      </c>
      <c r="U1162" s="1"/>
    </row>
    <row r="1163" spans="1:21">
      <c r="A1163" s="1" t="s">
        <v>54</v>
      </c>
      <c r="B1163" s="1" t="s">
        <v>472</v>
      </c>
      <c r="C1163" s="1" t="s">
        <v>500</v>
      </c>
      <c r="D1163" s="1">
        <f t="shared" si="54"/>
        <v>0.4</v>
      </c>
      <c r="E1163" s="1" t="s">
        <v>10341</v>
      </c>
      <c r="F1163" s="1" t="s">
        <v>10344</v>
      </c>
      <c r="G1163" s="6" t="s">
        <v>12527</v>
      </c>
      <c r="H1163" s="1" t="s">
        <v>233</v>
      </c>
      <c r="I1163" s="1" t="s">
        <v>9108</v>
      </c>
      <c r="J1163" s="1" t="s">
        <v>10345</v>
      </c>
      <c r="K1163" s="1" t="str">
        <f t="shared" si="55"/>
        <v>2012</v>
      </c>
      <c r="L1163" s="1">
        <f t="shared" si="56"/>
        <v>49</v>
      </c>
      <c r="M1163" s="1" t="s">
        <v>60</v>
      </c>
      <c r="N1163" t="s">
        <v>53</v>
      </c>
      <c r="O1163" s="1" t="s">
        <v>61</v>
      </c>
      <c r="P1163" s="1"/>
      <c r="Q1163" s="1"/>
      <c r="R1163" s="1"/>
      <c r="S1163" s="1" t="s">
        <v>92</v>
      </c>
      <c r="T1163" s="1">
        <v>1</v>
      </c>
      <c r="U1163" s="1"/>
    </row>
    <row r="1164" spans="1:21">
      <c r="A1164" s="1" t="s">
        <v>55</v>
      </c>
      <c r="B1164" s="1" t="s">
        <v>2095</v>
      </c>
      <c r="C1164" s="1" t="s">
        <v>958</v>
      </c>
      <c r="D1164" s="1">
        <f t="shared" si="54"/>
        <v>0.62999999999999989</v>
      </c>
      <c r="E1164" s="1" t="s">
        <v>10347</v>
      </c>
      <c r="F1164" s="1" t="s">
        <v>10346</v>
      </c>
      <c r="G1164" s="6" t="s">
        <v>12527</v>
      </c>
      <c r="H1164" s="1" t="s">
        <v>584</v>
      </c>
      <c r="I1164" s="1" t="s">
        <v>9072</v>
      </c>
      <c r="J1164" s="1" t="s">
        <v>9709</v>
      </c>
      <c r="K1164" s="1" t="str">
        <f t="shared" si="55"/>
        <v>2012</v>
      </c>
      <c r="L1164" s="1">
        <f t="shared" si="56"/>
        <v>36</v>
      </c>
      <c r="M1164" s="1" t="s">
        <v>79</v>
      </c>
      <c r="N1164" t="s">
        <v>53</v>
      </c>
      <c r="O1164" s="1" t="s">
        <v>61</v>
      </c>
      <c r="P1164" s="1"/>
      <c r="Q1164" s="1"/>
      <c r="R1164" s="1"/>
      <c r="S1164" s="1" t="s">
        <v>3831</v>
      </c>
      <c r="T1164" s="1">
        <v>1</v>
      </c>
      <c r="U1164" s="1"/>
    </row>
    <row r="1165" spans="1:21">
      <c r="A1165" s="1" t="s">
        <v>55</v>
      </c>
      <c r="B1165" s="1" t="s">
        <v>108</v>
      </c>
      <c r="C1165" s="1" t="s">
        <v>273</v>
      </c>
      <c r="D1165" s="1">
        <f t="shared" si="54"/>
        <v>8</v>
      </c>
      <c r="E1165" s="1" t="s">
        <v>10352</v>
      </c>
      <c r="F1165" s="1" t="s">
        <v>10351</v>
      </c>
      <c r="G1165" s="6" t="s">
        <v>12527</v>
      </c>
      <c r="H1165" s="1" t="s">
        <v>436</v>
      </c>
      <c r="I1165" s="1" t="s">
        <v>10353</v>
      </c>
      <c r="J1165" s="1" t="s">
        <v>10354</v>
      </c>
      <c r="K1165" s="1" t="str">
        <f t="shared" si="55"/>
        <v>2012</v>
      </c>
      <c r="L1165" s="1">
        <f t="shared" si="56"/>
        <v>56</v>
      </c>
      <c r="M1165" s="1" t="s">
        <v>60</v>
      </c>
      <c r="N1165" t="s">
        <v>53</v>
      </c>
      <c r="O1165" s="1" t="s">
        <v>61</v>
      </c>
      <c r="P1165" s="1"/>
      <c r="Q1165" s="1"/>
      <c r="R1165" s="1"/>
      <c r="S1165" s="1" t="s">
        <v>354</v>
      </c>
      <c r="T1165" s="1">
        <v>2</v>
      </c>
      <c r="U1165" s="1"/>
    </row>
    <row r="1166" spans="1:21">
      <c r="A1166" s="1" t="s">
        <v>50</v>
      </c>
      <c r="B1166" s="1" t="s">
        <v>715</v>
      </c>
      <c r="C1166" s="1" t="s">
        <v>136</v>
      </c>
      <c r="D1166" s="1">
        <f t="shared" si="54"/>
        <v>0.05</v>
      </c>
      <c r="E1166" s="1" t="s">
        <v>10374</v>
      </c>
      <c r="F1166" s="1" t="s">
        <v>10373</v>
      </c>
      <c r="G1166" s="6" t="s">
        <v>12527</v>
      </c>
      <c r="H1166" s="1" t="s">
        <v>344</v>
      </c>
      <c r="I1166" s="1" t="s">
        <v>9902</v>
      </c>
      <c r="J1166" s="1" t="s">
        <v>10376</v>
      </c>
      <c r="K1166" s="1" t="str">
        <f t="shared" si="55"/>
        <v>2012</v>
      </c>
      <c r="L1166" s="1">
        <f t="shared" si="56"/>
        <v>20</v>
      </c>
      <c r="M1166" s="1" t="s">
        <v>79</v>
      </c>
      <c r="N1166" t="s">
        <v>53</v>
      </c>
      <c r="O1166" s="1" t="s">
        <v>61</v>
      </c>
      <c r="P1166" s="1"/>
      <c r="Q1166" s="1"/>
      <c r="R1166" s="1"/>
      <c r="S1166" s="1" t="s">
        <v>10375</v>
      </c>
      <c r="T1166" s="1">
        <v>2</v>
      </c>
      <c r="U1166" s="1"/>
    </row>
    <row r="1167" spans="1:21">
      <c r="A1167" s="1" t="s">
        <v>54</v>
      </c>
      <c r="B1167" s="1" t="s">
        <v>54</v>
      </c>
      <c r="C1167" s="1" t="s">
        <v>273</v>
      </c>
      <c r="D1167" s="1">
        <f t="shared" si="54"/>
        <v>3</v>
      </c>
      <c r="E1167" s="1" t="s">
        <v>10393</v>
      </c>
      <c r="F1167" s="1" t="s">
        <v>10392</v>
      </c>
      <c r="G1167" s="6" t="s">
        <v>12527</v>
      </c>
      <c r="H1167" s="1" t="s">
        <v>99</v>
      </c>
      <c r="I1167" s="1" t="s">
        <v>10340</v>
      </c>
      <c r="J1167" s="1" t="s">
        <v>2019</v>
      </c>
      <c r="K1167" s="1" t="str">
        <f t="shared" si="55"/>
        <v>2012</v>
      </c>
      <c r="L1167" s="1">
        <f t="shared" si="56"/>
        <v>5</v>
      </c>
      <c r="M1167" s="1" t="s">
        <v>79</v>
      </c>
      <c r="N1167" t="s">
        <v>53</v>
      </c>
      <c r="O1167" s="1" t="s">
        <v>61</v>
      </c>
      <c r="P1167" s="1"/>
      <c r="Q1167" s="1"/>
      <c r="R1167" s="1"/>
      <c r="S1167" s="1" t="s">
        <v>936</v>
      </c>
      <c r="T1167" s="1">
        <v>2</v>
      </c>
      <c r="U1167" s="1"/>
    </row>
    <row r="1168" spans="1:21">
      <c r="A1168" s="1" t="s">
        <v>50</v>
      </c>
      <c r="B1168" s="1" t="s">
        <v>4027</v>
      </c>
      <c r="C1168" s="1" t="s">
        <v>500</v>
      </c>
      <c r="D1168" s="1">
        <f t="shared" si="54"/>
        <v>0.88</v>
      </c>
      <c r="E1168" s="1" t="s">
        <v>10493</v>
      </c>
      <c r="F1168" s="1" t="s">
        <v>10494</v>
      </c>
      <c r="G1168" s="6" t="s">
        <v>12527</v>
      </c>
      <c r="H1168" s="1" t="s">
        <v>263</v>
      </c>
      <c r="I1168" s="1" t="s">
        <v>3292</v>
      </c>
      <c r="J1168" s="1" t="s">
        <v>2019</v>
      </c>
      <c r="K1168" s="1" t="str">
        <f t="shared" si="55"/>
        <v>2012</v>
      </c>
      <c r="L1168" s="1">
        <f t="shared" si="56"/>
        <v>17</v>
      </c>
      <c r="M1168" s="1" t="s">
        <v>79</v>
      </c>
      <c r="N1168" t="s">
        <v>53</v>
      </c>
      <c r="O1168" s="1" t="s">
        <v>102</v>
      </c>
      <c r="P1168" s="1"/>
      <c r="Q1168" s="1"/>
      <c r="R1168" s="1"/>
      <c r="S1168" s="1" t="s">
        <v>65</v>
      </c>
      <c r="T1168" s="1">
        <v>2</v>
      </c>
      <c r="U1168" s="1"/>
    </row>
    <row r="1169" spans="1:21">
      <c r="A1169" s="1" t="s">
        <v>55</v>
      </c>
      <c r="B1169" s="1"/>
      <c r="C1169" s="1"/>
      <c r="D1169" s="1">
        <f t="shared" si="54"/>
        <v>0</v>
      </c>
      <c r="E1169" s="1" t="s">
        <v>3049</v>
      </c>
      <c r="F1169" s="1" t="s">
        <v>10809</v>
      </c>
      <c r="G1169" s="6" t="s">
        <v>12527</v>
      </c>
      <c r="H1169" s="1" t="s">
        <v>217</v>
      </c>
      <c r="I1169" s="1" t="s">
        <v>10517</v>
      </c>
      <c r="J1169" s="1" t="s">
        <v>2019</v>
      </c>
      <c r="K1169" s="1" t="str">
        <f t="shared" si="55"/>
        <v>2012</v>
      </c>
      <c r="L1169" s="1">
        <f t="shared" si="56"/>
        <v>13</v>
      </c>
      <c r="M1169" s="1" t="s">
        <v>79</v>
      </c>
      <c r="N1169" t="s">
        <v>53</v>
      </c>
      <c r="O1169" s="1" t="s">
        <v>61</v>
      </c>
      <c r="P1169" s="1"/>
      <c r="Q1169" s="1"/>
      <c r="R1169" s="1"/>
      <c r="S1169" s="1" t="s">
        <v>65</v>
      </c>
      <c r="T1169" s="1">
        <v>1</v>
      </c>
      <c r="U1169" s="1"/>
    </row>
    <row r="1170" spans="1:21">
      <c r="A1170" s="1" t="s">
        <v>54</v>
      </c>
      <c r="B1170" s="1"/>
      <c r="C1170" s="1"/>
      <c r="D1170" s="1">
        <f t="shared" si="54"/>
        <v>0</v>
      </c>
      <c r="E1170" s="1" t="s">
        <v>1770</v>
      </c>
      <c r="F1170" s="1" t="s">
        <v>11115</v>
      </c>
      <c r="G1170" s="6" t="s">
        <v>12527</v>
      </c>
      <c r="H1170" s="1" t="s">
        <v>101</v>
      </c>
      <c r="I1170" s="1" t="s">
        <v>7293</v>
      </c>
      <c r="J1170" s="1" t="s">
        <v>10161</v>
      </c>
      <c r="K1170" s="1" t="str">
        <f t="shared" si="55"/>
        <v>2012</v>
      </c>
      <c r="L1170" s="1">
        <f t="shared" si="56"/>
        <v>36</v>
      </c>
      <c r="M1170" s="1" t="s">
        <v>60</v>
      </c>
      <c r="N1170" t="s">
        <v>53</v>
      </c>
      <c r="O1170" s="1" t="s">
        <v>61</v>
      </c>
      <c r="P1170" s="1"/>
      <c r="Q1170" s="1"/>
      <c r="R1170" s="1"/>
      <c r="S1170" s="1" t="s">
        <v>417</v>
      </c>
      <c r="T1170" s="1">
        <v>2</v>
      </c>
      <c r="U1170" s="1"/>
    </row>
    <row r="1171" spans="1:21">
      <c r="A1171" s="1" t="s">
        <v>55</v>
      </c>
      <c r="B1171" s="1"/>
      <c r="C1171" s="1" t="s">
        <v>500</v>
      </c>
      <c r="D1171" s="1">
        <f t="shared" si="54"/>
        <v>0</v>
      </c>
      <c r="E1171" s="1" t="s">
        <v>1822</v>
      </c>
      <c r="F1171" s="1" t="s">
        <v>6962</v>
      </c>
      <c r="G1171" s="6" t="s">
        <v>12525</v>
      </c>
      <c r="H1171" s="1" t="s">
        <v>344</v>
      </c>
      <c r="I1171" s="1" t="s">
        <v>9377</v>
      </c>
      <c r="J1171" s="1" t="s">
        <v>10193</v>
      </c>
      <c r="K1171" s="1" t="str">
        <f t="shared" si="55"/>
        <v>2012</v>
      </c>
      <c r="L1171" s="1">
        <f t="shared" si="56"/>
        <v>19</v>
      </c>
      <c r="M1171" s="1" t="s">
        <v>60</v>
      </c>
      <c r="N1171" t="s">
        <v>53</v>
      </c>
      <c r="O1171" s="1" t="s">
        <v>61</v>
      </c>
      <c r="P1171" s="1"/>
      <c r="Q1171" s="1"/>
      <c r="R1171" s="1"/>
      <c r="S1171" s="1" t="s">
        <v>405</v>
      </c>
      <c r="T1171" s="1">
        <v>2</v>
      </c>
      <c r="U1171" s="1"/>
    </row>
    <row r="1172" spans="1:21">
      <c r="A1172" s="1" t="s">
        <v>49</v>
      </c>
      <c r="B1172" s="1" t="s">
        <v>116</v>
      </c>
      <c r="C1172" s="1" t="s">
        <v>273</v>
      </c>
      <c r="D1172" s="1">
        <f t="shared" si="54"/>
        <v>5</v>
      </c>
      <c r="E1172" s="1" t="s">
        <v>1940</v>
      </c>
      <c r="F1172" s="1" t="s">
        <v>11236</v>
      </c>
      <c r="G1172" s="6" t="s">
        <v>12527</v>
      </c>
      <c r="H1172" s="1" t="s">
        <v>55</v>
      </c>
      <c r="I1172" s="1" t="s">
        <v>11233</v>
      </c>
      <c r="J1172" s="1" t="s">
        <v>10161</v>
      </c>
      <c r="K1172" s="1" t="str">
        <f t="shared" si="55"/>
        <v>2012</v>
      </c>
      <c r="L1172" s="1">
        <f t="shared" si="56"/>
        <v>2</v>
      </c>
      <c r="M1172" s="1" t="s">
        <v>60</v>
      </c>
      <c r="N1172" t="s">
        <v>53</v>
      </c>
      <c r="O1172" s="1" t="s">
        <v>61</v>
      </c>
      <c r="P1172" s="1"/>
      <c r="Q1172" s="1"/>
      <c r="R1172" s="1"/>
      <c r="S1172" s="1" t="s">
        <v>6783</v>
      </c>
      <c r="T1172" s="1">
        <v>2</v>
      </c>
      <c r="U1172" s="1"/>
    </row>
    <row r="1173" spans="1:21">
      <c r="A1173" s="1" t="s">
        <v>50</v>
      </c>
      <c r="B1173" s="1" t="s">
        <v>116</v>
      </c>
      <c r="C1173" s="1" t="s">
        <v>273</v>
      </c>
      <c r="D1173" s="1">
        <f t="shared" si="54"/>
        <v>5</v>
      </c>
      <c r="E1173" s="1" t="s">
        <v>1975</v>
      </c>
      <c r="F1173" s="1" t="s">
        <v>11251</v>
      </c>
      <c r="G1173" s="6" t="s">
        <v>12527</v>
      </c>
      <c r="H1173" s="1" t="s">
        <v>63</v>
      </c>
      <c r="I1173" s="1" t="s">
        <v>7337</v>
      </c>
      <c r="J1173" s="1" t="s">
        <v>3825</v>
      </c>
      <c r="K1173" s="1" t="str">
        <f t="shared" si="55"/>
        <v>2012</v>
      </c>
      <c r="L1173" s="1">
        <f t="shared" si="56"/>
        <v>28</v>
      </c>
      <c r="M1173" s="1" t="s">
        <v>60</v>
      </c>
      <c r="N1173" t="s">
        <v>53</v>
      </c>
      <c r="O1173" s="1" t="s">
        <v>61</v>
      </c>
      <c r="P1173" s="1"/>
      <c r="Q1173" s="1"/>
      <c r="R1173" s="1"/>
      <c r="S1173" s="1" t="s">
        <v>114</v>
      </c>
      <c r="T1173" s="1">
        <v>1</v>
      </c>
      <c r="U1173" s="1"/>
    </row>
    <row r="1174" spans="1:21">
      <c r="A1174" s="1"/>
      <c r="B1174" s="1"/>
      <c r="C1174" s="1"/>
      <c r="D1174" s="1">
        <f t="shared" si="54"/>
        <v>0</v>
      </c>
      <c r="E1174" s="1" t="s">
        <v>2065</v>
      </c>
      <c r="F1174" s="1" t="s">
        <v>11348</v>
      </c>
      <c r="G1174" s="6" t="s">
        <v>12527</v>
      </c>
      <c r="H1174" s="1" t="s">
        <v>177</v>
      </c>
      <c r="I1174" s="1" t="s">
        <v>8505</v>
      </c>
      <c r="J1174" s="1" t="s">
        <v>391</v>
      </c>
      <c r="K1174" s="1" t="str">
        <f t="shared" si="55"/>
        <v>2012</v>
      </c>
      <c r="L1174" s="1">
        <f t="shared" si="56"/>
        <v>21</v>
      </c>
      <c r="M1174" s="1" t="s">
        <v>79</v>
      </c>
      <c r="N1174" t="s">
        <v>53</v>
      </c>
      <c r="O1174" s="1" t="s">
        <v>7850</v>
      </c>
      <c r="P1174" s="1"/>
      <c r="Q1174" s="1"/>
      <c r="R1174" s="1"/>
      <c r="S1174" s="1" t="s">
        <v>65</v>
      </c>
      <c r="T1174" s="1">
        <v>2</v>
      </c>
      <c r="U1174" s="1"/>
    </row>
    <row r="1175" spans="1:21">
      <c r="A1175" s="1" t="s">
        <v>50</v>
      </c>
      <c r="B1175" s="1"/>
      <c r="C1175" s="1"/>
      <c r="D1175" s="1">
        <f t="shared" si="54"/>
        <v>0</v>
      </c>
      <c r="E1175" s="1" t="s">
        <v>3734</v>
      </c>
      <c r="F1175" s="1" t="s">
        <v>11643</v>
      </c>
      <c r="G1175" s="6" t="s">
        <v>12527</v>
      </c>
      <c r="H1175" s="1" t="s">
        <v>81</v>
      </c>
      <c r="I1175" s="1" t="s">
        <v>5785</v>
      </c>
      <c r="J1175" s="1" t="s">
        <v>11644</v>
      </c>
      <c r="K1175" s="1" t="str">
        <f t="shared" si="55"/>
        <v>2012</v>
      </c>
      <c r="L1175" s="1">
        <f t="shared" si="56"/>
        <v>58</v>
      </c>
      <c r="M1175" s="1" t="s">
        <v>79</v>
      </c>
      <c r="N1175" t="s">
        <v>53</v>
      </c>
      <c r="O1175" s="1" t="s">
        <v>61</v>
      </c>
      <c r="P1175" s="1"/>
      <c r="Q1175" s="1"/>
      <c r="R1175" s="1"/>
      <c r="S1175" s="1"/>
      <c r="T1175" s="1">
        <v>1</v>
      </c>
      <c r="U1175" s="1"/>
    </row>
    <row r="1176" spans="1:21">
      <c r="A1176" s="1" t="s">
        <v>53</v>
      </c>
      <c r="B1176" s="1" t="s">
        <v>50</v>
      </c>
      <c r="C1176" s="1" t="s">
        <v>273</v>
      </c>
      <c r="D1176" s="1">
        <f t="shared" si="54"/>
        <v>1</v>
      </c>
      <c r="E1176" s="1" t="s">
        <v>4305</v>
      </c>
      <c r="F1176" s="1" t="s">
        <v>11687</v>
      </c>
      <c r="G1176" s="6" t="s">
        <v>12527</v>
      </c>
      <c r="H1176" s="1" t="s">
        <v>108</v>
      </c>
      <c r="I1176" s="1" t="s">
        <v>11688</v>
      </c>
      <c r="J1176" s="1" t="s">
        <v>8208</v>
      </c>
      <c r="K1176" s="1" t="str">
        <f t="shared" si="55"/>
        <v>2012</v>
      </c>
      <c r="L1176" s="1">
        <f t="shared" si="56"/>
        <v>4</v>
      </c>
      <c r="M1176" s="1" t="s">
        <v>60</v>
      </c>
      <c r="N1176" t="s">
        <v>53</v>
      </c>
      <c r="O1176" s="1" t="s">
        <v>61</v>
      </c>
      <c r="P1176" s="1"/>
      <c r="Q1176" s="1"/>
      <c r="R1176" s="1"/>
      <c r="S1176" s="1" t="s">
        <v>65</v>
      </c>
      <c r="T1176" s="1">
        <v>2</v>
      </c>
      <c r="U1176" s="1"/>
    </row>
    <row r="1177" spans="1:21">
      <c r="A1177" s="1" t="s">
        <v>55</v>
      </c>
      <c r="B1177" s="1"/>
      <c r="C1177" s="1"/>
      <c r="D1177" s="1">
        <f t="shared" si="54"/>
        <v>0</v>
      </c>
      <c r="E1177" s="1" t="s">
        <v>3134</v>
      </c>
      <c r="F1177" s="1" t="s">
        <v>11820</v>
      </c>
      <c r="G1177" s="6" t="s">
        <v>12527</v>
      </c>
      <c r="H1177" s="1" t="s">
        <v>263</v>
      </c>
      <c r="I1177" s="1" t="s">
        <v>562</v>
      </c>
      <c r="J1177" s="1" t="s">
        <v>4638</v>
      </c>
      <c r="K1177" s="1" t="str">
        <f t="shared" si="55"/>
        <v>2012</v>
      </c>
      <c r="L1177" s="1">
        <f t="shared" si="56"/>
        <v>15</v>
      </c>
      <c r="M1177" s="1" t="s">
        <v>79</v>
      </c>
      <c r="N1177" t="s">
        <v>53</v>
      </c>
      <c r="O1177" s="1" t="s">
        <v>61</v>
      </c>
      <c r="P1177" s="1"/>
      <c r="Q1177" s="1"/>
      <c r="R1177" s="1"/>
      <c r="S1177" s="1" t="s">
        <v>65</v>
      </c>
      <c r="T1177" s="1">
        <v>2</v>
      </c>
      <c r="U1177" s="1"/>
    </row>
    <row r="1178" spans="1:21">
      <c r="A1178" s="1" t="s">
        <v>55</v>
      </c>
      <c r="B1178" s="1"/>
      <c r="C1178" s="1"/>
      <c r="D1178" s="1">
        <f t="shared" si="54"/>
        <v>0</v>
      </c>
      <c r="E1178" s="1" t="s">
        <v>3148</v>
      </c>
      <c r="F1178" s="1" t="s">
        <v>6159</v>
      </c>
      <c r="G1178" s="6" t="s">
        <v>12525</v>
      </c>
      <c r="H1178" s="1" t="s">
        <v>78</v>
      </c>
      <c r="I1178" s="1" t="s">
        <v>6169</v>
      </c>
      <c r="J1178" s="1" t="s">
        <v>2019</v>
      </c>
      <c r="K1178" s="1" t="str">
        <f t="shared" si="55"/>
        <v>2012</v>
      </c>
      <c r="L1178" s="1">
        <f t="shared" si="56"/>
        <v>26</v>
      </c>
      <c r="M1178" s="1" t="s">
        <v>60</v>
      </c>
      <c r="N1178" t="s">
        <v>53</v>
      </c>
      <c r="O1178" s="1" t="s">
        <v>61</v>
      </c>
      <c r="P1178" s="1"/>
      <c r="Q1178" s="1"/>
      <c r="R1178" s="1"/>
      <c r="S1178" s="1" t="s">
        <v>92</v>
      </c>
      <c r="T1178" s="1">
        <v>1</v>
      </c>
      <c r="U1178" s="1"/>
    </row>
    <row r="1179" spans="1:21">
      <c r="A1179" s="1" t="s">
        <v>53</v>
      </c>
      <c r="B1179" s="1" t="s">
        <v>126</v>
      </c>
      <c r="C1179" s="1" t="s">
        <v>958</v>
      </c>
      <c r="D1179" s="1">
        <f t="shared" si="54"/>
        <v>12.6</v>
      </c>
      <c r="E1179" s="1" t="s">
        <v>2776</v>
      </c>
      <c r="F1179" s="1" t="s">
        <v>11842</v>
      </c>
      <c r="G1179" s="6" t="s">
        <v>12527</v>
      </c>
      <c r="H1179" s="1" t="s">
        <v>530</v>
      </c>
      <c r="I1179" s="1" t="s">
        <v>11825</v>
      </c>
      <c r="J1179" s="1" t="s">
        <v>391</v>
      </c>
      <c r="K1179" s="1" t="str">
        <f t="shared" si="55"/>
        <v>2012</v>
      </c>
      <c r="L1179" s="1">
        <f t="shared" si="56"/>
        <v>30</v>
      </c>
      <c r="M1179" s="1" t="s">
        <v>79</v>
      </c>
      <c r="N1179" t="s">
        <v>53</v>
      </c>
      <c r="O1179" s="1" t="s">
        <v>61</v>
      </c>
      <c r="P1179" s="1"/>
      <c r="Q1179" s="1"/>
      <c r="R1179" s="1"/>
      <c r="S1179" s="1"/>
      <c r="T1179" s="1">
        <v>2</v>
      </c>
      <c r="U1179" s="1"/>
    </row>
    <row r="1180" spans="1:21">
      <c r="A1180" s="1" t="s">
        <v>55</v>
      </c>
      <c r="B1180" s="1" t="s">
        <v>71</v>
      </c>
      <c r="C1180" s="1" t="s">
        <v>273</v>
      </c>
      <c r="D1180" s="1">
        <f t="shared" si="54"/>
        <v>7</v>
      </c>
      <c r="E1180" s="1" t="s">
        <v>2844</v>
      </c>
      <c r="F1180" s="1" t="s">
        <v>11892</v>
      </c>
      <c r="G1180" s="6" t="s">
        <v>12527</v>
      </c>
      <c r="H1180" s="1" t="s">
        <v>128</v>
      </c>
      <c r="I1180" s="1" t="s">
        <v>8110</v>
      </c>
      <c r="J1180" s="1" t="s">
        <v>11893</v>
      </c>
      <c r="K1180" s="1" t="str">
        <f t="shared" si="55"/>
        <v>2012</v>
      </c>
      <c r="L1180" s="1">
        <f t="shared" si="56"/>
        <v>39</v>
      </c>
      <c r="M1180" s="1" t="s">
        <v>79</v>
      </c>
      <c r="N1180" t="s">
        <v>53</v>
      </c>
      <c r="O1180" s="1" t="s">
        <v>61</v>
      </c>
      <c r="P1180" s="1"/>
      <c r="Q1180" s="1"/>
      <c r="R1180" s="1"/>
      <c r="S1180" s="1" t="s">
        <v>417</v>
      </c>
      <c r="T1180" s="1">
        <v>1</v>
      </c>
      <c r="U1180" s="1"/>
    </row>
    <row r="1181" spans="1:21">
      <c r="A1181" s="1" t="s">
        <v>49</v>
      </c>
      <c r="B1181" s="1" t="s">
        <v>50</v>
      </c>
      <c r="C1181" s="1" t="s">
        <v>500</v>
      </c>
      <c r="D1181" s="1">
        <f t="shared" si="54"/>
        <v>0.8</v>
      </c>
      <c r="E1181" s="1" t="s">
        <v>2889</v>
      </c>
      <c r="F1181" s="1" t="s">
        <v>11971</v>
      </c>
      <c r="G1181" s="6" t="s">
        <v>12527</v>
      </c>
      <c r="H1181" s="1" t="s">
        <v>187</v>
      </c>
      <c r="I1181" s="1" t="s">
        <v>537</v>
      </c>
      <c r="J1181" s="1" t="s">
        <v>11972</v>
      </c>
      <c r="K1181" s="1" t="str">
        <f t="shared" si="55"/>
        <v>2012</v>
      </c>
      <c r="L1181" s="1">
        <f t="shared" si="56"/>
        <v>6</v>
      </c>
      <c r="M1181" s="1" t="s">
        <v>60</v>
      </c>
      <c r="N1181" t="s">
        <v>53</v>
      </c>
      <c r="O1181" s="1" t="s">
        <v>61</v>
      </c>
      <c r="P1181" s="1"/>
      <c r="Q1181" s="1"/>
      <c r="R1181" s="1"/>
      <c r="S1181" s="1" t="s">
        <v>65</v>
      </c>
      <c r="T1181" s="1">
        <v>1</v>
      </c>
      <c r="U1181" s="1"/>
    </row>
    <row r="1182" spans="1:21">
      <c r="A1182" s="1" t="s">
        <v>50</v>
      </c>
      <c r="B1182" s="1"/>
      <c r="C1182" s="1"/>
      <c r="D1182" s="1">
        <f t="shared" si="54"/>
        <v>0</v>
      </c>
      <c r="E1182" s="1" t="s">
        <v>3350</v>
      </c>
      <c r="F1182" s="1" t="s">
        <v>12024</v>
      </c>
      <c r="G1182" s="6" t="s">
        <v>12527</v>
      </c>
      <c r="H1182" s="1" t="s">
        <v>58</v>
      </c>
      <c r="I1182" s="1" t="s">
        <v>10805</v>
      </c>
      <c r="J1182" s="1" t="s">
        <v>2019</v>
      </c>
      <c r="K1182" s="1" t="str">
        <f t="shared" si="55"/>
        <v>2012</v>
      </c>
      <c r="L1182" s="1">
        <f t="shared" si="56"/>
        <v>7</v>
      </c>
      <c r="M1182" s="1" t="s">
        <v>60</v>
      </c>
      <c r="N1182" t="s">
        <v>53</v>
      </c>
      <c r="O1182" s="1" t="s">
        <v>61</v>
      </c>
      <c r="P1182" s="1"/>
      <c r="Q1182" s="1"/>
      <c r="R1182" s="1"/>
      <c r="S1182" s="1" t="s">
        <v>65</v>
      </c>
      <c r="T1182" s="1">
        <v>2</v>
      </c>
      <c r="U1182" s="1"/>
    </row>
    <row r="1183" spans="1:21">
      <c r="A1183" s="1" t="s">
        <v>50</v>
      </c>
      <c r="B1183" s="1"/>
      <c r="C1183" s="1"/>
      <c r="D1183" s="1">
        <f t="shared" si="54"/>
        <v>0</v>
      </c>
      <c r="E1183" s="1" t="s">
        <v>12173</v>
      </c>
      <c r="F1183" s="1" t="s">
        <v>12172</v>
      </c>
      <c r="G1183" s="6" t="s">
        <v>12525</v>
      </c>
      <c r="H1183" s="1" t="s">
        <v>344</v>
      </c>
      <c r="I1183" s="1" t="s">
        <v>461</v>
      </c>
      <c r="J1183" s="1" t="s">
        <v>9222</v>
      </c>
      <c r="K1183" s="1" t="str">
        <f t="shared" si="55"/>
        <v>2012</v>
      </c>
      <c r="L1183" s="1">
        <f t="shared" si="56"/>
        <v>13</v>
      </c>
      <c r="M1183" s="1" t="s">
        <v>60</v>
      </c>
      <c r="N1183" t="s">
        <v>53</v>
      </c>
      <c r="O1183" s="1"/>
      <c r="P1183" s="1" t="s">
        <v>179</v>
      </c>
      <c r="Q1183" s="1" t="s">
        <v>136</v>
      </c>
      <c r="R1183" s="1" t="s">
        <v>1813</v>
      </c>
      <c r="S1183" s="1" t="s">
        <v>65</v>
      </c>
      <c r="T1183" s="1">
        <v>2</v>
      </c>
      <c r="U1183" s="1"/>
    </row>
    <row r="1184" spans="1:21">
      <c r="A1184" s="1" t="s">
        <v>55</v>
      </c>
      <c r="B1184" s="1" t="s">
        <v>2095</v>
      </c>
      <c r="C1184" s="1" t="s">
        <v>136</v>
      </c>
      <c r="D1184" s="1">
        <f t="shared" si="54"/>
        <v>0.35</v>
      </c>
      <c r="E1184" s="1" t="s">
        <v>12371</v>
      </c>
      <c r="F1184" s="1" t="s">
        <v>12370</v>
      </c>
      <c r="G1184" s="6" t="s">
        <v>12525</v>
      </c>
      <c r="H1184" s="1" t="s">
        <v>367</v>
      </c>
      <c r="I1184" s="1" t="s">
        <v>3887</v>
      </c>
      <c r="J1184" s="1" t="s">
        <v>9618</v>
      </c>
      <c r="K1184" s="1" t="str">
        <f t="shared" si="55"/>
        <v>2012</v>
      </c>
      <c r="L1184" s="1">
        <f t="shared" si="56"/>
        <v>18</v>
      </c>
      <c r="M1184" s="1" t="s">
        <v>60</v>
      </c>
      <c r="N1184" t="s">
        <v>55</v>
      </c>
      <c r="O1184" s="1" t="s">
        <v>102</v>
      </c>
      <c r="P1184" s="1" t="s">
        <v>232</v>
      </c>
      <c r="Q1184" s="1" t="s">
        <v>484</v>
      </c>
      <c r="R1184" s="1" t="s">
        <v>1050</v>
      </c>
      <c r="S1184" s="1" t="s">
        <v>105</v>
      </c>
      <c r="T1184" s="1">
        <v>2</v>
      </c>
      <c r="U1184" s="1"/>
    </row>
    <row r="1185" spans="1:21">
      <c r="A1185" s="1" t="s">
        <v>55</v>
      </c>
      <c r="B1185" s="1" t="s">
        <v>148</v>
      </c>
      <c r="C1185" s="1" t="s">
        <v>273</v>
      </c>
      <c r="D1185" s="1">
        <f t="shared" si="54"/>
        <v>1.5</v>
      </c>
      <c r="E1185" s="1" t="s">
        <v>2576</v>
      </c>
      <c r="F1185" s="1" t="s">
        <v>2575</v>
      </c>
      <c r="G1185" s="6" t="s">
        <v>12527</v>
      </c>
      <c r="H1185" s="1" t="s">
        <v>101</v>
      </c>
      <c r="I1185" s="1" t="s">
        <v>2534</v>
      </c>
      <c r="J1185" s="1" t="s">
        <v>2577</v>
      </c>
      <c r="K1185" s="1" t="str">
        <f t="shared" si="55"/>
        <v>2012</v>
      </c>
      <c r="L1185" s="1">
        <f t="shared" si="56"/>
        <v>32</v>
      </c>
      <c r="M1185" s="1" t="s">
        <v>79</v>
      </c>
      <c r="O1185" s="1" t="s">
        <v>61</v>
      </c>
      <c r="P1185" s="1" t="s">
        <v>179</v>
      </c>
      <c r="Q1185" s="1" t="s">
        <v>382</v>
      </c>
      <c r="R1185" s="1" t="s">
        <v>383</v>
      </c>
      <c r="S1185" s="1" t="s">
        <v>114</v>
      </c>
      <c r="T1185" s="1">
        <v>1</v>
      </c>
      <c r="U1185" s="1" t="s">
        <v>55</v>
      </c>
    </row>
    <row r="1186" spans="1:21">
      <c r="A1186" s="1" t="s">
        <v>55</v>
      </c>
      <c r="B1186" s="1" t="s">
        <v>148</v>
      </c>
      <c r="C1186" s="1" t="s">
        <v>273</v>
      </c>
      <c r="D1186" s="1">
        <f t="shared" si="54"/>
        <v>1.5</v>
      </c>
      <c r="E1186" s="1" t="s">
        <v>2707</v>
      </c>
      <c r="F1186" s="1" t="s">
        <v>2706</v>
      </c>
      <c r="G1186" s="6" t="s">
        <v>12527</v>
      </c>
      <c r="H1186" s="1" t="s">
        <v>324</v>
      </c>
      <c r="I1186" s="1" t="s">
        <v>2689</v>
      </c>
      <c r="J1186" s="1" t="s">
        <v>2708</v>
      </c>
      <c r="K1186" s="1" t="str">
        <f t="shared" si="55"/>
        <v>2012</v>
      </c>
      <c r="L1186" s="1">
        <f t="shared" si="56"/>
        <v>7</v>
      </c>
      <c r="M1186" s="1" t="s">
        <v>79</v>
      </c>
      <c r="O1186" s="1" t="s">
        <v>61</v>
      </c>
      <c r="P1186" s="1"/>
      <c r="Q1186" s="1"/>
      <c r="R1186" s="1"/>
      <c r="S1186" s="1"/>
      <c r="T1186" s="1">
        <v>2</v>
      </c>
      <c r="U1186" s="1" t="s">
        <v>55</v>
      </c>
    </row>
    <row r="1187" spans="1:21">
      <c r="A1187" s="1" t="s">
        <v>55</v>
      </c>
      <c r="B1187" s="1" t="s">
        <v>472</v>
      </c>
      <c r="C1187" s="1" t="s">
        <v>273</v>
      </c>
      <c r="D1187" s="1">
        <f t="shared" si="54"/>
        <v>0.5</v>
      </c>
      <c r="E1187" s="1" t="s">
        <v>2794</v>
      </c>
      <c r="F1187" s="1" t="s">
        <v>2793</v>
      </c>
      <c r="G1187" s="6" t="s">
        <v>12527</v>
      </c>
      <c r="H1187" s="1" t="s">
        <v>144</v>
      </c>
      <c r="I1187" s="1" t="s">
        <v>554</v>
      </c>
      <c r="J1187" s="1" t="s">
        <v>2795</v>
      </c>
      <c r="K1187" s="1" t="str">
        <f t="shared" si="55"/>
        <v>2012</v>
      </c>
      <c r="L1187" s="1">
        <f t="shared" si="56"/>
        <v>18</v>
      </c>
      <c r="M1187" s="1" t="s">
        <v>79</v>
      </c>
      <c r="O1187" s="1" t="s">
        <v>61</v>
      </c>
      <c r="P1187" s="1"/>
      <c r="Q1187" s="1"/>
      <c r="R1187" s="1"/>
      <c r="S1187" s="1" t="s">
        <v>105</v>
      </c>
      <c r="T1187" s="1">
        <v>2</v>
      </c>
      <c r="U1187" s="1" t="s">
        <v>55</v>
      </c>
    </row>
    <row r="1188" spans="1:21">
      <c r="A1188" s="1" t="s">
        <v>54</v>
      </c>
      <c r="B1188" s="1" t="s">
        <v>158</v>
      </c>
      <c r="C1188" s="1" t="s">
        <v>273</v>
      </c>
      <c r="D1188" s="1">
        <f t="shared" si="54"/>
        <v>11</v>
      </c>
      <c r="E1188" s="1" t="s">
        <v>2817</v>
      </c>
      <c r="F1188" s="1" t="s">
        <v>2816</v>
      </c>
      <c r="G1188" s="6" t="s">
        <v>12527</v>
      </c>
      <c r="H1188" s="1" t="s">
        <v>644</v>
      </c>
      <c r="I1188" s="1" t="s">
        <v>696</v>
      </c>
      <c r="J1188" s="1" t="s">
        <v>2818</v>
      </c>
      <c r="K1188" s="1" t="str">
        <f t="shared" si="55"/>
        <v>2012</v>
      </c>
      <c r="L1188" s="1">
        <f t="shared" si="56"/>
        <v>29</v>
      </c>
      <c r="M1188" s="1" t="s">
        <v>60</v>
      </c>
      <c r="O1188" s="1" t="s">
        <v>61</v>
      </c>
      <c r="P1188" s="1"/>
      <c r="Q1188" s="1"/>
      <c r="R1188" s="1"/>
      <c r="S1188" s="1"/>
      <c r="T1188" s="1">
        <v>1</v>
      </c>
      <c r="U1188" s="1" t="s">
        <v>55</v>
      </c>
    </row>
    <row r="1189" spans="1:21">
      <c r="A1189" s="1" t="s">
        <v>50</v>
      </c>
      <c r="B1189" s="1"/>
      <c r="C1189" s="1"/>
      <c r="D1189" s="1">
        <f t="shared" si="54"/>
        <v>0</v>
      </c>
      <c r="E1189" s="1" t="s">
        <v>5814</v>
      </c>
      <c r="F1189" s="1" t="s">
        <v>5813</v>
      </c>
      <c r="G1189" s="6" t="s">
        <v>12527</v>
      </c>
      <c r="H1189" s="1" t="s">
        <v>101</v>
      </c>
      <c r="I1189" s="1" t="s">
        <v>3220</v>
      </c>
      <c r="J1189" s="1" t="s">
        <v>1125</v>
      </c>
      <c r="K1189" s="1" t="str">
        <f t="shared" si="55"/>
        <v>2012</v>
      </c>
      <c r="L1189" s="1">
        <f t="shared" si="56"/>
        <v>30</v>
      </c>
      <c r="M1189" s="1" t="s">
        <v>60</v>
      </c>
      <c r="O1189" s="1" t="s">
        <v>61</v>
      </c>
      <c r="P1189" s="1" t="s">
        <v>449</v>
      </c>
      <c r="Q1189" s="1" t="s">
        <v>5815</v>
      </c>
      <c r="R1189" s="1"/>
      <c r="S1189" s="1" t="s">
        <v>105</v>
      </c>
      <c r="T1189" s="1">
        <v>2</v>
      </c>
      <c r="U1189" s="1"/>
    </row>
    <row r="1190" spans="1:21">
      <c r="A1190" s="1" t="s">
        <v>53</v>
      </c>
      <c r="B1190" s="1" t="s">
        <v>50</v>
      </c>
      <c r="C1190" s="1" t="s">
        <v>273</v>
      </c>
      <c r="D1190" s="1">
        <f t="shared" si="54"/>
        <v>1</v>
      </c>
      <c r="E1190" s="1" t="s">
        <v>4790</v>
      </c>
      <c r="F1190" s="1" t="s">
        <v>6470</v>
      </c>
      <c r="G1190" s="6" t="s">
        <v>12525</v>
      </c>
      <c r="H1190" s="1" t="s">
        <v>144</v>
      </c>
      <c r="I1190" s="1" t="s">
        <v>6364</v>
      </c>
      <c r="J1190" s="1" t="s">
        <v>1125</v>
      </c>
      <c r="K1190" s="1" t="str">
        <f t="shared" si="55"/>
        <v>2012</v>
      </c>
      <c r="L1190" s="1">
        <f t="shared" si="56"/>
        <v>20</v>
      </c>
      <c r="M1190" s="1" t="s">
        <v>79</v>
      </c>
      <c r="O1190" s="1" t="s">
        <v>61</v>
      </c>
      <c r="P1190" s="1"/>
      <c r="Q1190" s="1"/>
      <c r="R1190" s="1"/>
      <c r="S1190" s="1" t="s">
        <v>6471</v>
      </c>
      <c r="T1190" s="1">
        <v>2</v>
      </c>
      <c r="U1190" s="1" t="s">
        <v>55</v>
      </c>
    </row>
    <row r="1191" spans="1:21">
      <c r="A1191" s="1" t="s">
        <v>53</v>
      </c>
      <c r="B1191" s="1"/>
      <c r="C1191" s="1"/>
      <c r="D1191" s="1">
        <f t="shared" si="54"/>
        <v>0</v>
      </c>
      <c r="E1191" s="1" t="s">
        <v>7124</v>
      </c>
      <c r="F1191" s="1" t="s">
        <v>7123</v>
      </c>
      <c r="G1191" s="6" t="s">
        <v>12527</v>
      </c>
      <c r="H1191" s="1">
        <v>35</v>
      </c>
      <c r="I1191" s="1" t="s">
        <v>7125</v>
      </c>
      <c r="J1191" s="1" t="s">
        <v>7126</v>
      </c>
      <c r="K1191" s="1" t="str">
        <f t="shared" si="55"/>
        <v>2012</v>
      </c>
      <c r="L1191" s="1">
        <f t="shared" si="56"/>
        <v>32</v>
      </c>
      <c r="M1191" s="1" t="s">
        <v>60</v>
      </c>
      <c r="O1191" s="1" t="s">
        <v>61</v>
      </c>
      <c r="P1191" s="1"/>
      <c r="Q1191" s="1"/>
      <c r="R1191" s="1"/>
      <c r="S1191" s="1" t="s">
        <v>226</v>
      </c>
      <c r="T1191" s="1">
        <v>1</v>
      </c>
      <c r="U1191" s="1"/>
    </row>
    <row r="1192" spans="1:21">
      <c r="A1192" s="1" t="s">
        <v>55</v>
      </c>
      <c r="B1192" s="1"/>
      <c r="C1192" s="1"/>
      <c r="D1192" s="1">
        <f t="shared" si="54"/>
        <v>0</v>
      </c>
      <c r="E1192" s="1" t="s">
        <v>7133</v>
      </c>
      <c r="F1192" s="1" t="s">
        <v>7132</v>
      </c>
      <c r="G1192" s="6" t="s">
        <v>12527</v>
      </c>
      <c r="H1192" s="1" t="s">
        <v>436</v>
      </c>
      <c r="I1192" s="1" t="s">
        <v>6247</v>
      </c>
      <c r="J1192" s="1" t="s">
        <v>2019</v>
      </c>
      <c r="K1192" s="1" t="str">
        <f t="shared" si="55"/>
        <v>2012</v>
      </c>
      <c r="L1192" s="1">
        <f t="shared" si="56"/>
        <v>56</v>
      </c>
      <c r="M1192" s="1" t="s">
        <v>60</v>
      </c>
      <c r="O1192" s="1" t="s">
        <v>61</v>
      </c>
      <c r="P1192" s="1"/>
      <c r="Q1192" s="1"/>
      <c r="R1192" s="1"/>
      <c r="S1192" s="1" t="s">
        <v>311</v>
      </c>
      <c r="T1192" s="1">
        <v>2</v>
      </c>
      <c r="U1192" s="1"/>
    </row>
    <row r="1193" spans="1:21">
      <c r="A1193" s="1" t="s">
        <v>55</v>
      </c>
      <c r="B1193" s="1" t="s">
        <v>217</v>
      </c>
      <c r="C1193" s="1" t="s">
        <v>273</v>
      </c>
      <c r="D1193" s="1">
        <f t="shared" si="54"/>
        <v>16</v>
      </c>
      <c r="E1193" s="1" t="s">
        <v>2369</v>
      </c>
      <c r="F1193" s="1" t="s">
        <v>7196</v>
      </c>
      <c r="G1193" s="6" t="s">
        <v>12527</v>
      </c>
      <c r="H1193" s="1" t="s">
        <v>530</v>
      </c>
      <c r="I1193" s="1" t="s">
        <v>7194</v>
      </c>
      <c r="J1193" s="1" t="s">
        <v>7197</v>
      </c>
      <c r="K1193" s="1" t="str">
        <f t="shared" si="55"/>
        <v>2012</v>
      </c>
      <c r="L1193" s="1">
        <f t="shared" si="56"/>
        <v>30</v>
      </c>
      <c r="M1193" s="1" t="s">
        <v>79</v>
      </c>
      <c r="O1193" s="1" t="s">
        <v>61</v>
      </c>
      <c r="P1193" s="1"/>
      <c r="Q1193" s="1"/>
      <c r="R1193" s="1"/>
      <c r="S1193" s="1" t="s">
        <v>417</v>
      </c>
      <c r="T1193" s="1">
        <v>1</v>
      </c>
      <c r="U1193" s="1"/>
    </row>
    <row r="1194" spans="1:21">
      <c r="A1194" s="1" t="s">
        <v>49</v>
      </c>
      <c r="B1194" s="1" t="s">
        <v>715</v>
      </c>
      <c r="C1194" s="1" t="s">
        <v>273</v>
      </c>
      <c r="D1194" s="1">
        <f t="shared" si="54"/>
        <v>0.1</v>
      </c>
      <c r="E1194" s="1" t="s">
        <v>2544</v>
      </c>
      <c r="F1194" s="1" t="s">
        <v>7319</v>
      </c>
      <c r="G1194" s="6" t="s">
        <v>12527</v>
      </c>
      <c r="H1194" s="1" t="s">
        <v>263</v>
      </c>
      <c r="I1194" s="1" t="s">
        <v>7316</v>
      </c>
      <c r="J1194" s="1" t="s">
        <v>7320</v>
      </c>
      <c r="K1194" s="1" t="str">
        <f t="shared" si="55"/>
        <v>2012</v>
      </c>
      <c r="L1194" s="1">
        <f t="shared" si="56"/>
        <v>15</v>
      </c>
      <c r="M1194" s="1" t="s">
        <v>79</v>
      </c>
      <c r="O1194" s="1" t="s">
        <v>61</v>
      </c>
      <c r="P1194" s="1"/>
      <c r="Q1194" s="1"/>
      <c r="R1194" s="1"/>
      <c r="S1194" s="1"/>
      <c r="T1194" s="1">
        <v>2</v>
      </c>
      <c r="U1194" s="1"/>
    </row>
    <row r="1195" spans="1:21">
      <c r="A1195" s="1" t="s">
        <v>50</v>
      </c>
      <c r="B1195" s="1" t="s">
        <v>8017</v>
      </c>
      <c r="C1195" s="1"/>
      <c r="D1195" s="1" t="e">
        <f t="shared" si="54"/>
        <v>#VALUE!</v>
      </c>
      <c r="E1195" s="1" t="s">
        <v>3418</v>
      </c>
      <c r="F1195" s="1" t="s">
        <v>8031</v>
      </c>
      <c r="G1195" s="6" t="s">
        <v>12527</v>
      </c>
      <c r="H1195" s="1" t="s">
        <v>479</v>
      </c>
      <c r="I1195" s="1" t="s">
        <v>8021</v>
      </c>
      <c r="J1195" s="1" t="s">
        <v>6677</v>
      </c>
      <c r="K1195" s="1" t="str">
        <f t="shared" si="55"/>
        <v>2012</v>
      </c>
      <c r="L1195" s="1">
        <f t="shared" si="56"/>
        <v>16</v>
      </c>
      <c r="M1195" s="1" t="s">
        <v>60</v>
      </c>
      <c r="O1195" s="1" t="s">
        <v>61</v>
      </c>
      <c r="P1195" s="1"/>
      <c r="Q1195" s="1"/>
      <c r="R1195" s="1"/>
      <c r="S1195" s="1"/>
      <c r="T1195" s="1">
        <v>2</v>
      </c>
      <c r="U1195" s="1"/>
    </row>
    <row r="1196" spans="1:21">
      <c r="A1196" s="1" t="s">
        <v>54</v>
      </c>
      <c r="B1196" s="1"/>
      <c r="C1196" s="1"/>
      <c r="D1196" s="1">
        <f t="shared" si="54"/>
        <v>0</v>
      </c>
      <c r="E1196" s="1" t="s">
        <v>3473</v>
      </c>
      <c r="F1196" s="1" t="s">
        <v>8598</v>
      </c>
      <c r="G1196" s="6" t="s">
        <v>12527</v>
      </c>
      <c r="H1196" s="1" t="s">
        <v>128</v>
      </c>
      <c r="I1196" s="1" t="s">
        <v>6161</v>
      </c>
      <c r="J1196" s="1" t="s">
        <v>8599</v>
      </c>
      <c r="K1196" s="1" t="str">
        <f t="shared" si="55"/>
        <v>2012</v>
      </c>
      <c r="L1196" s="1">
        <f t="shared" si="56"/>
        <v>39</v>
      </c>
      <c r="M1196" s="1" t="s">
        <v>60</v>
      </c>
      <c r="O1196" s="1" t="s">
        <v>61</v>
      </c>
      <c r="P1196" s="1"/>
      <c r="Q1196" s="1"/>
      <c r="R1196" s="1"/>
      <c r="S1196" s="1" t="s">
        <v>377</v>
      </c>
      <c r="T1196" s="1">
        <v>2</v>
      </c>
      <c r="U1196" s="1"/>
    </row>
    <row r="1197" spans="1:21">
      <c r="A1197" s="1" t="s">
        <v>55</v>
      </c>
      <c r="B1197" s="1"/>
      <c r="C1197" s="1"/>
      <c r="D1197" s="1">
        <f t="shared" si="54"/>
        <v>0</v>
      </c>
      <c r="E1197" s="1" t="s">
        <v>9075</v>
      </c>
      <c r="F1197" s="1" t="s">
        <v>9076</v>
      </c>
      <c r="G1197" s="6" t="s">
        <v>12527</v>
      </c>
      <c r="H1197" s="1" t="s">
        <v>53</v>
      </c>
      <c r="I1197" s="1" t="s">
        <v>9012</v>
      </c>
      <c r="J1197" s="1" t="s">
        <v>9077</v>
      </c>
      <c r="K1197" s="1" t="str">
        <f t="shared" si="55"/>
        <v>2012</v>
      </c>
      <c r="L1197" s="1">
        <f t="shared" si="56"/>
        <v>2</v>
      </c>
      <c r="M1197" s="1" t="s">
        <v>79</v>
      </c>
      <c r="O1197" s="1" t="s">
        <v>102</v>
      </c>
      <c r="P1197" s="1"/>
      <c r="Q1197" s="1"/>
      <c r="R1197" s="1"/>
      <c r="S1197" s="1"/>
      <c r="T1197" s="1">
        <v>2</v>
      </c>
      <c r="U1197" s="1"/>
    </row>
    <row r="1198" spans="1:21">
      <c r="A1198" s="1" t="s">
        <v>54</v>
      </c>
      <c r="B1198" s="1" t="s">
        <v>2095</v>
      </c>
      <c r="C1198" s="1" t="s">
        <v>136</v>
      </c>
      <c r="D1198" s="1">
        <f t="shared" si="54"/>
        <v>0.35</v>
      </c>
      <c r="E1198" s="1" t="s">
        <v>9627</v>
      </c>
      <c r="F1198" s="1" t="s">
        <v>9628</v>
      </c>
      <c r="G1198" s="6" t="s">
        <v>12527</v>
      </c>
      <c r="H1198" s="1" t="s">
        <v>584</v>
      </c>
      <c r="I1198" s="1" t="s">
        <v>9618</v>
      </c>
      <c r="J1198" s="1" t="s">
        <v>9630</v>
      </c>
      <c r="K1198" s="1" t="str">
        <f t="shared" si="55"/>
        <v>2012</v>
      </c>
      <c r="L1198" s="1">
        <f t="shared" si="56"/>
        <v>37</v>
      </c>
      <c r="M1198" s="1" t="s">
        <v>60</v>
      </c>
      <c r="O1198" s="1" t="s">
        <v>102</v>
      </c>
      <c r="P1198" s="1"/>
      <c r="Q1198" s="1"/>
      <c r="R1198" s="1"/>
      <c r="S1198" s="1" t="s">
        <v>417</v>
      </c>
      <c r="T1198" s="1">
        <v>2</v>
      </c>
      <c r="U1198" s="1"/>
    </row>
    <row r="1199" spans="1:21">
      <c r="A1199" s="1" t="s">
        <v>53</v>
      </c>
      <c r="B1199" s="1" t="s">
        <v>141</v>
      </c>
      <c r="C1199" s="1" t="s">
        <v>136</v>
      </c>
      <c r="D1199" s="1">
        <f t="shared" si="54"/>
        <v>0.1</v>
      </c>
      <c r="E1199" s="1" t="s">
        <v>9635</v>
      </c>
      <c r="F1199" s="1" t="s">
        <v>9636</v>
      </c>
      <c r="G1199" s="6" t="s">
        <v>12527</v>
      </c>
      <c r="H1199" s="1" t="s">
        <v>197</v>
      </c>
      <c r="I1199" s="1" t="s">
        <v>9618</v>
      </c>
      <c r="J1199" s="1" t="s">
        <v>9626</v>
      </c>
      <c r="K1199" s="1" t="str">
        <f t="shared" si="55"/>
        <v>2012</v>
      </c>
      <c r="L1199" s="1">
        <f t="shared" si="56"/>
        <v>17</v>
      </c>
      <c r="M1199" s="1" t="s">
        <v>60</v>
      </c>
      <c r="O1199" s="1" t="s">
        <v>102</v>
      </c>
      <c r="P1199" s="1"/>
      <c r="Q1199" s="1"/>
      <c r="R1199" s="1"/>
      <c r="S1199" s="1" t="s">
        <v>65</v>
      </c>
      <c r="T1199" s="1">
        <v>1</v>
      </c>
      <c r="U1199" s="1"/>
    </row>
    <row r="1200" spans="1:21">
      <c r="A1200" s="1" t="s">
        <v>55</v>
      </c>
      <c r="B1200" s="1" t="s">
        <v>50</v>
      </c>
      <c r="C1200" s="1" t="s">
        <v>273</v>
      </c>
      <c r="D1200" s="1">
        <f t="shared" si="54"/>
        <v>1</v>
      </c>
      <c r="E1200" s="1" t="s">
        <v>9651</v>
      </c>
      <c r="F1200" s="1" t="s">
        <v>9652</v>
      </c>
      <c r="G1200" s="6" t="s">
        <v>12527</v>
      </c>
      <c r="H1200" s="1" t="s">
        <v>130</v>
      </c>
      <c r="I1200" s="1" t="s">
        <v>9653</v>
      </c>
      <c r="J1200" s="1" t="s">
        <v>9012</v>
      </c>
      <c r="K1200" s="1" t="str">
        <f t="shared" si="55"/>
        <v>2012</v>
      </c>
      <c r="L1200" s="1">
        <f t="shared" si="56"/>
        <v>12</v>
      </c>
      <c r="M1200" s="1" t="s">
        <v>60</v>
      </c>
      <c r="O1200" s="1" t="s">
        <v>102</v>
      </c>
      <c r="P1200" s="1"/>
      <c r="Q1200" s="1"/>
      <c r="R1200" s="1"/>
      <c r="S1200" s="1" t="s">
        <v>65</v>
      </c>
      <c r="T1200" s="1">
        <v>2</v>
      </c>
      <c r="U1200" s="1"/>
    </row>
    <row r="1201" spans="1:21">
      <c r="A1201" s="1" t="s">
        <v>54</v>
      </c>
      <c r="B1201" s="1" t="s">
        <v>141</v>
      </c>
      <c r="C1201" s="1" t="s">
        <v>136</v>
      </c>
      <c r="D1201" s="1">
        <f t="shared" si="54"/>
        <v>0.1</v>
      </c>
      <c r="E1201" s="1" t="s">
        <v>9674</v>
      </c>
      <c r="F1201" s="1" t="s">
        <v>9675</v>
      </c>
      <c r="G1201" s="6" t="s">
        <v>12527</v>
      </c>
      <c r="H1201" s="1" t="s">
        <v>448</v>
      </c>
      <c r="I1201" s="1" t="s">
        <v>9662</v>
      </c>
      <c r="J1201" s="1" t="s">
        <v>9677</v>
      </c>
      <c r="K1201" s="1" t="str">
        <f t="shared" si="55"/>
        <v>2012</v>
      </c>
      <c r="L1201" s="1">
        <f t="shared" si="56"/>
        <v>32</v>
      </c>
      <c r="M1201" s="1" t="s">
        <v>79</v>
      </c>
      <c r="O1201" s="1" t="s">
        <v>102</v>
      </c>
      <c r="P1201" s="1"/>
      <c r="Q1201" s="1"/>
      <c r="R1201" s="1"/>
      <c r="S1201" s="1"/>
      <c r="T1201" s="1">
        <v>2</v>
      </c>
      <c r="U1201" s="1"/>
    </row>
    <row r="1202" spans="1:21">
      <c r="A1202" s="1" t="s">
        <v>55</v>
      </c>
      <c r="B1202" s="1" t="s">
        <v>141</v>
      </c>
      <c r="C1202" s="1" t="s">
        <v>136</v>
      </c>
      <c r="D1202" s="1">
        <f t="shared" si="54"/>
        <v>0.1</v>
      </c>
      <c r="E1202" s="1" t="s">
        <v>9687</v>
      </c>
      <c r="F1202" s="1" t="s">
        <v>9688</v>
      </c>
      <c r="G1202" s="6" t="s">
        <v>12527</v>
      </c>
      <c r="H1202" s="1" t="s">
        <v>128</v>
      </c>
      <c r="I1202" s="1" t="s">
        <v>9662</v>
      </c>
      <c r="J1202" s="1" t="s">
        <v>9689</v>
      </c>
      <c r="K1202" s="1" t="str">
        <f t="shared" si="55"/>
        <v>2012</v>
      </c>
      <c r="L1202" s="1">
        <f t="shared" si="56"/>
        <v>42</v>
      </c>
      <c r="M1202" s="1" t="s">
        <v>60</v>
      </c>
      <c r="O1202" s="1" t="s">
        <v>102</v>
      </c>
      <c r="P1202" s="1"/>
      <c r="Q1202" s="1"/>
      <c r="R1202" s="1"/>
      <c r="S1202" s="1" t="s">
        <v>226</v>
      </c>
      <c r="T1202" s="1">
        <v>1</v>
      </c>
      <c r="U1202" s="1"/>
    </row>
    <row r="1203" spans="1:21">
      <c r="A1203" s="1" t="s">
        <v>115</v>
      </c>
      <c r="B1203" s="1" t="s">
        <v>50</v>
      </c>
      <c r="C1203" s="1" t="s">
        <v>500</v>
      </c>
      <c r="D1203" s="1">
        <f t="shared" si="54"/>
        <v>0.8</v>
      </c>
      <c r="E1203" s="1" t="s">
        <v>9719</v>
      </c>
      <c r="F1203" s="1" t="s">
        <v>9720</v>
      </c>
      <c r="G1203" s="6" t="s">
        <v>12527</v>
      </c>
      <c r="H1203" s="1" t="s">
        <v>126</v>
      </c>
      <c r="I1203" s="1" t="s">
        <v>9716</v>
      </c>
      <c r="J1203" s="1" t="s">
        <v>9701</v>
      </c>
      <c r="K1203" s="1" t="str">
        <f t="shared" si="55"/>
        <v>2012</v>
      </c>
      <c r="L1203" s="1">
        <f t="shared" si="56"/>
        <v>14</v>
      </c>
      <c r="M1203" s="1" t="s">
        <v>79</v>
      </c>
      <c r="O1203" s="1" t="s">
        <v>102</v>
      </c>
      <c r="P1203" s="1"/>
      <c r="Q1203" s="1"/>
      <c r="R1203" s="1"/>
      <c r="S1203" s="1" t="s">
        <v>65</v>
      </c>
      <c r="T1203" s="1">
        <v>2</v>
      </c>
      <c r="U1203" s="1"/>
    </row>
    <row r="1204" spans="1:21">
      <c r="A1204" s="1" t="s">
        <v>53</v>
      </c>
      <c r="B1204" s="1" t="s">
        <v>3072</v>
      </c>
      <c r="C1204" s="1" t="s">
        <v>500</v>
      </c>
      <c r="D1204" s="1">
        <f t="shared" si="54"/>
        <v>0.64</v>
      </c>
      <c r="E1204" s="1" t="s">
        <v>9821</v>
      </c>
      <c r="F1204" s="1" t="s">
        <v>9820</v>
      </c>
      <c r="G1204" s="6" t="s">
        <v>12527</v>
      </c>
      <c r="H1204" s="1" t="s">
        <v>555</v>
      </c>
      <c r="I1204" s="1" t="s">
        <v>9822</v>
      </c>
      <c r="J1204" s="1" t="s">
        <v>9823</v>
      </c>
      <c r="K1204" s="1" t="str">
        <f t="shared" si="55"/>
        <v>2012</v>
      </c>
      <c r="L1204" s="1">
        <f t="shared" si="56"/>
        <v>39</v>
      </c>
      <c r="M1204" s="1" t="s">
        <v>60</v>
      </c>
      <c r="O1204" s="1" t="s">
        <v>61</v>
      </c>
      <c r="P1204" s="1"/>
      <c r="Q1204" s="1"/>
      <c r="R1204" s="1"/>
      <c r="S1204" s="1" t="s">
        <v>377</v>
      </c>
      <c r="T1204" s="1">
        <v>2</v>
      </c>
      <c r="U1204" s="1"/>
    </row>
    <row r="1205" spans="1:21">
      <c r="A1205" s="1" t="s">
        <v>54</v>
      </c>
      <c r="B1205" s="1" t="s">
        <v>986</v>
      </c>
      <c r="C1205" s="1" t="s">
        <v>136</v>
      </c>
      <c r="D1205" s="1">
        <f t="shared" si="54"/>
        <v>0.15</v>
      </c>
      <c r="E1205" s="1" t="s">
        <v>95</v>
      </c>
      <c r="F1205" s="1" t="s">
        <v>9897</v>
      </c>
      <c r="G1205" s="6" t="s">
        <v>12527</v>
      </c>
      <c r="H1205" s="1" t="s">
        <v>126</v>
      </c>
      <c r="I1205" s="1" t="s">
        <v>9895</v>
      </c>
      <c r="J1205" s="1" t="s">
        <v>9899</v>
      </c>
      <c r="K1205" s="1" t="str">
        <f t="shared" si="55"/>
        <v>2012</v>
      </c>
      <c r="L1205" s="1">
        <f t="shared" si="56"/>
        <v>13</v>
      </c>
      <c r="M1205" s="1" t="s">
        <v>60</v>
      </c>
      <c r="O1205" s="1" t="s">
        <v>9898</v>
      </c>
      <c r="P1205" s="1"/>
      <c r="Q1205" s="1"/>
      <c r="R1205" s="1"/>
      <c r="S1205" s="1" t="s">
        <v>65</v>
      </c>
      <c r="T1205" s="1">
        <v>2</v>
      </c>
      <c r="U1205" s="1"/>
    </row>
    <row r="1206" spans="1:21">
      <c r="A1206" s="1" t="s">
        <v>54</v>
      </c>
      <c r="B1206" s="1" t="s">
        <v>53</v>
      </c>
      <c r="C1206" s="1" t="s">
        <v>500</v>
      </c>
      <c r="D1206" s="1">
        <f t="shared" si="54"/>
        <v>1.6</v>
      </c>
      <c r="E1206" s="1" t="s">
        <v>9923</v>
      </c>
      <c r="F1206" s="1" t="s">
        <v>9922</v>
      </c>
      <c r="G1206" s="6" t="s">
        <v>12527</v>
      </c>
      <c r="H1206" s="1" t="s">
        <v>187</v>
      </c>
      <c r="I1206" s="1" t="s">
        <v>9908</v>
      </c>
      <c r="J1206" s="1" t="s">
        <v>9231</v>
      </c>
      <c r="K1206" s="1" t="str">
        <f t="shared" si="55"/>
        <v>2012</v>
      </c>
      <c r="L1206" s="1">
        <f t="shared" si="56"/>
        <v>8</v>
      </c>
      <c r="M1206" s="1" t="s">
        <v>79</v>
      </c>
      <c r="O1206" s="1" t="s">
        <v>61</v>
      </c>
      <c r="P1206" s="1"/>
      <c r="Q1206" s="1"/>
      <c r="R1206" s="1"/>
      <c r="S1206" s="1"/>
      <c r="T1206" s="1">
        <v>2</v>
      </c>
      <c r="U1206" s="1"/>
    </row>
    <row r="1207" spans="1:21">
      <c r="A1207" s="1" t="s">
        <v>55</v>
      </c>
      <c r="B1207" s="1" t="s">
        <v>3534</v>
      </c>
      <c r="C1207" s="1" t="s">
        <v>500</v>
      </c>
      <c r="D1207" s="1">
        <f t="shared" si="54"/>
        <v>0.72</v>
      </c>
      <c r="E1207" s="1" t="s">
        <v>9949</v>
      </c>
      <c r="F1207" s="1" t="s">
        <v>9948</v>
      </c>
      <c r="G1207" s="6" t="s">
        <v>12527</v>
      </c>
      <c r="H1207" s="1" t="s">
        <v>448</v>
      </c>
      <c r="I1207" s="1" t="s">
        <v>9950</v>
      </c>
      <c r="J1207" s="1" t="s">
        <v>9156</v>
      </c>
      <c r="K1207" s="1" t="str">
        <f t="shared" si="55"/>
        <v>2012</v>
      </c>
      <c r="L1207" s="1">
        <f t="shared" si="56"/>
        <v>31</v>
      </c>
      <c r="M1207" s="1" t="s">
        <v>79</v>
      </c>
      <c r="O1207" s="1" t="s">
        <v>61</v>
      </c>
      <c r="P1207" s="1"/>
      <c r="Q1207" s="1"/>
      <c r="R1207" s="1"/>
      <c r="S1207" s="1" t="s">
        <v>7739</v>
      </c>
      <c r="T1207" s="1">
        <v>1</v>
      </c>
      <c r="U1207" s="1"/>
    </row>
    <row r="1208" spans="1:21">
      <c r="A1208" s="1" t="s">
        <v>54</v>
      </c>
      <c r="B1208" s="1"/>
      <c r="C1208" s="1"/>
      <c r="D1208" s="1">
        <f t="shared" si="54"/>
        <v>0</v>
      </c>
      <c r="E1208" s="1" t="s">
        <v>10068</v>
      </c>
      <c r="F1208" s="1" t="s">
        <v>10069</v>
      </c>
      <c r="G1208" s="6" t="s">
        <v>12527</v>
      </c>
      <c r="H1208" s="1" t="s">
        <v>530</v>
      </c>
      <c r="I1208" s="1" t="s">
        <v>9733</v>
      </c>
      <c r="J1208" s="1" t="s">
        <v>7778</v>
      </c>
      <c r="K1208" s="1" t="str">
        <f t="shared" si="55"/>
        <v>2012</v>
      </c>
      <c r="L1208" s="1">
        <f t="shared" si="56"/>
        <v>33</v>
      </c>
      <c r="M1208" s="1" t="s">
        <v>79</v>
      </c>
      <c r="O1208" s="1" t="s">
        <v>102</v>
      </c>
      <c r="P1208" s="1"/>
      <c r="Q1208" s="1"/>
      <c r="R1208" s="1"/>
      <c r="S1208" s="1" t="s">
        <v>92</v>
      </c>
      <c r="T1208" s="1">
        <v>2</v>
      </c>
      <c r="U1208" s="1"/>
    </row>
    <row r="1209" spans="1:21">
      <c r="A1209" s="1" t="s">
        <v>55</v>
      </c>
      <c r="B1209" s="1" t="s">
        <v>141</v>
      </c>
      <c r="C1209" s="1" t="s">
        <v>136</v>
      </c>
      <c r="D1209" s="1">
        <f t="shared" si="54"/>
        <v>0.1</v>
      </c>
      <c r="E1209" s="1" t="s">
        <v>10074</v>
      </c>
      <c r="F1209" s="1" t="s">
        <v>10075</v>
      </c>
      <c r="G1209" s="6" t="s">
        <v>12527</v>
      </c>
      <c r="H1209" s="1" t="s">
        <v>197</v>
      </c>
      <c r="I1209" s="1" t="s">
        <v>10072</v>
      </c>
      <c r="J1209" s="1" t="s">
        <v>7778</v>
      </c>
      <c r="K1209" s="1" t="str">
        <f t="shared" si="55"/>
        <v>2012</v>
      </c>
      <c r="L1209" s="1">
        <f t="shared" si="56"/>
        <v>17</v>
      </c>
      <c r="M1209" s="1" t="s">
        <v>79</v>
      </c>
      <c r="O1209" s="1" t="s">
        <v>102</v>
      </c>
      <c r="P1209" s="1"/>
      <c r="Q1209" s="1"/>
      <c r="R1209" s="1"/>
      <c r="S1209" s="1" t="s">
        <v>65</v>
      </c>
      <c r="T1209" s="1">
        <v>2</v>
      </c>
      <c r="U1209" s="1"/>
    </row>
    <row r="1210" spans="1:21">
      <c r="A1210" s="1" t="s">
        <v>55</v>
      </c>
      <c r="B1210" s="1" t="s">
        <v>141</v>
      </c>
      <c r="C1210" s="1" t="s">
        <v>136</v>
      </c>
      <c r="D1210" s="1">
        <f t="shared" si="54"/>
        <v>0.1</v>
      </c>
      <c r="E1210" s="1" t="s">
        <v>10090</v>
      </c>
      <c r="F1210" s="1" t="s">
        <v>10091</v>
      </c>
      <c r="G1210" s="6" t="s">
        <v>12527</v>
      </c>
      <c r="H1210" s="1" t="s">
        <v>71</v>
      </c>
      <c r="I1210" s="1" t="s">
        <v>10072</v>
      </c>
      <c r="J1210" s="1" t="s">
        <v>10092</v>
      </c>
      <c r="K1210" s="1" t="str">
        <f t="shared" si="55"/>
        <v>2012</v>
      </c>
      <c r="L1210" s="1">
        <f t="shared" si="56"/>
        <v>7</v>
      </c>
      <c r="M1210" s="1" t="s">
        <v>60</v>
      </c>
      <c r="O1210" s="1" t="s">
        <v>102</v>
      </c>
      <c r="P1210" s="1"/>
      <c r="Q1210" s="1"/>
      <c r="R1210" s="1"/>
      <c r="S1210" s="1" t="s">
        <v>65</v>
      </c>
      <c r="T1210" s="1">
        <v>2</v>
      </c>
      <c r="U1210" s="1"/>
    </row>
    <row r="1211" spans="1:21">
      <c r="A1211" s="1" t="s">
        <v>55</v>
      </c>
      <c r="B1211" s="1" t="s">
        <v>141</v>
      </c>
      <c r="C1211" s="1" t="s">
        <v>136</v>
      </c>
      <c r="D1211" s="1">
        <f t="shared" si="54"/>
        <v>0.1</v>
      </c>
      <c r="E1211" s="1" t="s">
        <v>10102</v>
      </c>
      <c r="F1211" s="1" t="s">
        <v>10103</v>
      </c>
      <c r="G1211" s="6" t="s">
        <v>12527</v>
      </c>
      <c r="H1211" s="1" t="s">
        <v>116</v>
      </c>
      <c r="I1211" s="1" t="s">
        <v>10100</v>
      </c>
      <c r="J1211" s="1" t="s">
        <v>10104</v>
      </c>
      <c r="K1211" s="1" t="str">
        <f t="shared" si="55"/>
        <v>2012</v>
      </c>
      <c r="L1211" s="1">
        <f t="shared" si="56"/>
        <v>5</v>
      </c>
      <c r="M1211" s="1" t="s">
        <v>60</v>
      </c>
      <c r="O1211" s="1" t="s">
        <v>102</v>
      </c>
      <c r="P1211" s="1"/>
      <c r="Q1211" s="1"/>
      <c r="R1211" s="1"/>
      <c r="S1211" s="1"/>
      <c r="T1211" s="1">
        <v>1</v>
      </c>
      <c r="U1211" s="1"/>
    </row>
    <row r="1212" spans="1:21">
      <c r="A1212" s="1" t="s">
        <v>54</v>
      </c>
      <c r="B1212" s="1"/>
      <c r="C1212" s="1"/>
      <c r="D1212" s="1">
        <f t="shared" si="54"/>
        <v>0</v>
      </c>
      <c r="E1212" s="1" t="s">
        <v>10105</v>
      </c>
      <c r="F1212" s="1" t="s">
        <v>10106</v>
      </c>
      <c r="G1212" s="6" t="s">
        <v>12527</v>
      </c>
      <c r="H1212" s="1" t="s">
        <v>149</v>
      </c>
      <c r="I1212" s="1" t="s">
        <v>10100</v>
      </c>
      <c r="J1212" s="1" t="s">
        <v>10107</v>
      </c>
      <c r="K1212" s="1" t="str">
        <f t="shared" si="55"/>
        <v>2012</v>
      </c>
      <c r="L1212" s="1">
        <f t="shared" si="56"/>
        <v>39</v>
      </c>
      <c r="M1212" s="1" t="s">
        <v>60</v>
      </c>
      <c r="O1212" s="1" t="s">
        <v>102</v>
      </c>
      <c r="P1212" s="1"/>
      <c r="Q1212" s="1"/>
      <c r="R1212" s="1"/>
      <c r="S1212" s="1" t="s">
        <v>226</v>
      </c>
      <c r="T1212" s="1">
        <v>1</v>
      </c>
      <c r="U1212" s="1"/>
    </row>
    <row r="1213" spans="1:21">
      <c r="A1213" s="1" t="s">
        <v>53</v>
      </c>
      <c r="B1213" s="1" t="s">
        <v>141</v>
      </c>
      <c r="C1213" s="1" t="s">
        <v>136</v>
      </c>
      <c r="D1213" s="1">
        <f t="shared" si="54"/>
        <v>0.1</v>
      </c>
      <c r="E1213" s="1" t="s">
        <v>10108</v>
      </c>
      <c r="F1213" s="1" t="s">
        <v>10109</v>
      </c>
      <c r="G1213" s="6" t="s">
        <v>12527</v>
      </c>
      <c r="H1213" s="1" t="s">
        <v>308</v>
      </c>
      <c r="I1213" s="1" t="s">
        <v>10100</v>
      </c>
      <c r="J1213" s="1" t="s">
        <v>10110</v>
      </c>
      <c r="K1213" s="1" t="str">
        <f t="shared" si="55"/>
        <v>2012</v>
      </c>
      <c r="L1213" s="1">
        <f t="shared" si="56"/>
        <v>57</v>
      </c>
      <c r="M1213" s="1" t="s">
        <v>79</v>
      </c>
      <c r="O1213" s="1" t="s">
        <v>102</v>
      </c>
      <c r="P1213" s="1"/>
      <c r="Q1213" s="1"/>
      <c r="R1213" s="1"/>
      <c r="S1213" s="1" t="s">
        <v>114</v>
      </c>
      <c r="T1213" s="1">
        <v>1</v>
      </c>
      <c r="U1213" s="1"/>
    </row>
    <row r="1214" spans="1:21">
      <c r="A1214" s="1" t="s">
        <v>54</v>
      </c>
      <c r="B1214" s="1" t="s">
        <v>176</v>
      </c>
      <c r="C1214" s="1" t="s">
        <v>136</v>
      </c>
      <c r="D1214" s="1">
        <f t="shared" si="54"/>
        <v>0.3</v>
      </c>
      <c r="E1214" s="1" t="s">
        <v>10121</v>
      </c>
      <c r="F1214" s="1" t="s">
        <v>10122</v>
      </c>
      <c r="G1214" s="6" t="s">
        <v>12527</v>
      </c>
      <c r="H1214" s="1" t="s">
        <v>197</v>
      </c>
      <c r="I1214" s="1" t="s">
        <v>10100</v>
      </c>
      <c r="J1214" s="1" t="s">
        <v>7898</v>
      </c>
      <c r="K1214" s="1" t="str">
        <f t="shared" si="55"/>
        <v>2012</v>
      </c>
      <c r="L1214" s="1">
        <f t="shared" si="56"/>
        <v>17</v>
      </c>
      <c r="M1214" s="1" t="s">
        <v>79</v>
      </c>
      <c r="O1214" s="1" t="s">
        <v>102</v>
      </c>
      <c r="P1214" s="1"/>
      <c r="Q1214" s="1"/>
      <c r="R1214" s="1"/>
      <c r="S1214" s="1" t="s">
        <v>65</v>
      </c>
      <c r="T1214" s="1">
        <v>2</v>
      </c>
      <c r="U1214" s="1"/>
    </row>
    <row r="1215" spans="1:21">
      <c r="A1215" s="1" t="s">
        <v>53</v>
      </c>
      <c r="B1215" s="1" t="s">
        <v>141</v>
      </c>
      <c r="C1215" s="1" t="s">
        <v>136</v>
      </c>
      <c r="D1215" s="1">
        <f t="shared" si="54"/>
        <v>0.1</v>
      </c>
      <c r="E1215" s="1" t="s">
        <v>10130</v>
      </c>
      <c r="F1215" s="1" t="s">
        <v>10131</v>
      </c>
      <c r="G1215" s="6" t="s">
        <v>12527</v>
      </c>
      <c r="H1215" s="1" t="s">
        <v>448</v>
      </c>
      <c r="I1215" s="1" t="s">
        <v>10132</v>
      </c>
      <c r="J1215" s="1" t="s">
        <v>7898</v>
      </c>
      <c r="K1215" s="1" t="str">
        <f t="shared" si="55"/>
        <v>2012</v>
      </c>
      <c r="L1215" s="1">
        <f t="shared" si="56"/>
        <v>32</v>
      </c>
      <c r="M1215" s="1" t="s">
        <v>60</v>
      </c>
      <c r="O1215" s="1" t="s">
        <v>102</v>
      </c>
      <c r="P1215" s="1"/>
      <c r="Q1215" s="1"/>
      <c r="R1215" s="1"/>
      <c r="S1215" s="1" t="s">
        <v>92</v>
      </c>
      <c r="T1215" s="1">
        <v>1</v>
      </c>
      <c r="U1215" s="1"/>
    </row>
    <row r="1216" spans="1:21">
      <c r="A1216" s="1" t="s">
        <v>55</v>
      </c>
      <c r="B1216" s="1"/>
      <c r="C1216" s="1"/>
      <c r="D1216" s="1">
        <f t="shared" si="54"/>
        <v>0</v>
      </c>
      <c r="E1216" s="1" t="s">
        <v>10142</v>
      </c>
      <c r="F1216" s="1" t="s">
        <v>10143</v>
      </c>
      <c r="G1216" s="6" t="s">
        <v>12527</v>
      </c>
      <c r="H1216" s="1" t="s">
        <v>99</v>
      </c>
      <c r="I1216" s="1" t="s">
        <v>10132</v>
      </c>
      <c r="J1216" s="1" t="s">
        <v>9182</v>
      </c>
      <c r="K1216" s="1" t="str">
        <f t="shared" si="55"/>
        <v>2012</v>
      </c>
      <c r="L1216" s="1">
        <f t="shared" si="56"/>
        <v>6</v>
      </c>
      <c r="M1216" s="1" t="s">
        <v>60</v>
      </c>
      <c r="O1216" s="1" t="s">
        <v>102</v>
      </c>
      <c r="P1216" s="1"/>
      <c r="Q1216" s="1"/>
      <c r="R1216" s="1"/>
      <c r="S1216" s="1"/>
      <c r="T1216" s="1">
        <v>2</v>
      </c>
      <c r="U1216" s="1"/>
    </row>
    <row r="1217" spans="1:21">
      <c r="A1217" s="1" t="s">
        <v>55</v>
      </c>
      <c r="B1217" s="1"/>
      <c r="C1217" s="1"/>
      <c r="D1217" s="1">
        <f t="shared" si="54"/>
        <v>0</v>
      </c>
      <c r="E1217" s="1" t="s">
        <v>10145</v>
      </c>
      <c r="F1217" s="1" t="s">
        <v>10146</v>
      </c>
      <c r="G1217" s="6" t="s">
        <v>12527</v>
      </c>
      <c r="H1217" s="1" t="s">
        <v>809</v>
      </c>
      <c r="I1217" s="1" t="s">
        <v>10132</v>
      </c>
      <c r="J1217" s="1" t="s">
        <v>9006</v>
      </c>
      <c r="K1217" s="1" t="str">
        <f t="shared" si="55"/>
        <v>2012</v>
      </c>
      <c r="L1217" s="1">
        <f t="shared" si="56"/>
        <v>36</v>
      </c>
      <c r="M1217" s="1" t="s">
        <v>60</v>
      </c>
      <c r="O1217" s="1" t="s">
        <v>102</v>
      </c>
      <c r="P1217" s="1"/>
      <c r="Q1217" s="1"/>
      <c r="R1217" s="1"/>
      <c r="S1217" s="1" t="s">
        <v>226</v>
      </c>
      <c r="T1217" s="1">
        <v>2</v>
      </c>
      <c r="U1217" s="1"/>
    </row>
    <row r="1218" spans="1:21">
      <c r="A1218" s="1" t="s">
        <v>55</v>
      </c>
      <c r="B1218" s="1" t="s">
        <v>141</v>
      </c>
      <c r="C1218" s="1" t="s">
        <v>136</v>
      </c>
      <c r="D1218" s="1">
        <f t="shared" ref="D1218:D1281" si="57">B1218*C1218/100</f>
        <v>0.1</v>
      </c>
      <c r="E1218" s="1" t="s">
        <v>10148</v>
      </c>
      <c r="F1218" s="1" t="s">
        <v>10149</v>
      </c>
      <c r="G1218" s="6" t="s">
        <v>12527</v>
      </c>
      <c r="H1218" s="1" t="s">
        <v>128</v>
      </c>
      <c r="I1218" s="1" t="s">
        <v>9823</v>
      </c>
      <c r="J1218" s="1" t="s">
        <v>10151</v>
      </c>
      <c r="K1218" s="1" t="str">
        <f t="shared" ref="K1218:K1281" si="58">TEXT(J1218,"YYYY")</f>
        <v>2012</v>
      </c>
      <c r="L1218" s="1">
        <f t="shared" ref="L1218:L1281" si="59">H1218-(TEXT(I1218,"YYYY")-TEXT(J1218,"YYYY"))</f>
        <v>42</v>
      </c>
      <c r="M1218" s="1" t="s">
        <v>60</v>
      </c>
      <c r="O1218" s="1" t="s">
        <v>102</v>
      </c>
      <c r="P1218" s="1"/>
      <c r="Q1218" s="1"/>
      <c r="R1218" s="1"/>
      <c r="S1218" s="1" t="s">
        <v>10150</v>
      </c>
      <c r="T1218" s="1">
        <v>1</v>
      </c>
      <c r="U1218" s="1"/>
    </row>
    <row r="1219" spans="1:21">
      <c r="A1219" s="1" t="s">
        <v>54</v>
      </c>
      <c r="B1219" s="1" t="s">
        <v>2711</v>
      </c>
      <c r="C1219" s="1" t="s">
        <v>500</v>
      </c>
      <c r="D1219" s="1">
        <f t="shared" si="57"/>
        <v>0.96</v>
      </c>
      <c r="E1219" s="1" t="s">
        <v>10168</v>
      </c>
      <c r="F1219" s="1" t="s">
        <v>10169</v>
      </c>
      <c r="G1219" s="6" t="s">
        <v>12527</v>
      </c>
      <c r="H1219" s="1" t="s">
        <v>53</v>
      </c>
      <c r="I1219" s="1" t="s">
        <v>10161</v>
      </c>
      <c r="J1219" s="1" t="s">
        <v>10170</v>
      </c>
      <c r="K1219" s="1" t="str">
        <f t="shared" si="58"/>
        <v>2012</v>
      </c>
      <c r="L1219" s="1">
        <f t="shared" si="59"/>
        <v>2</v>
      </c>
      <c r="M1219" s="1" t="s">
        <v>79</v>
      </c>
      <c r="O1219" s="1" t="s">
        <v>102</v>
      </c>
      <c r="P1219" s="1"/>
      <c r="Q1219" s="1"/>
      <c r="R1219" s="1"/>
      <c r="S1219" s="1"/>
      <c r="T1219" s="1">
        <v>2</v>
      </c>
      <c r="U1219" s="1"/>
    </row>
    <row r="1220" spans="1:21">
      <c r="A1220" s="1" t="s">
        <v>53</v>
      </c>
      <c r="B1220" s="1" t="s">
        <v>141</v>
      </c>
      <c r="C1220" s="1" t="s">
        <v>136</v>
      </c>
      <c r="D1220" s="1">
        <f t="shared" si="57"/>
        <v>0.1</v>
      </c>
      <c r="E1220" s="1" t="s">
        <v>10172</v>
      </c>
      <c r="F1220" s="1" t="s">
        <v>10173</v>
      </c>
      <c r="G1220" s="6" t="s">
        <v>12527</v>
      </c>
      <c r="H1220" s="1"/>
      <c r="I1220" s="1" t="s">
        <v>10161</v>
      </c>
      <c r="J1220" s="1" t="s">
        <v>8528</v>
      </c>
      <c r="K1220" s="1" t="str">
        <f t="shared" si="58"/>
        <v>2012</v>
      </c>
      <c r="L1220" s="1">
        <f t="shared" si="59"/>
        <v>0</v>
      </c>
      <c r="M1220" s="1" t="s">
        <v>60</v>
      </c>
      <c r="O1220" s="1" t="s">
        <v>102</v>
      </c>
      <c r="P1220" s="1"/>
      <c r="Q1220" s="1"/>
      <c r="R1220" s="1"/>
      <c r="S1220" s="1" t="s">
        <v>65</v>
      </c>
      <c r="T1220" s="1">
        <v>1</v>
      </c>
      <c r="U1220" s="1"/>
    </row>
    <row r="1221" spans="1:21">
      <c r="A1221" s="1" t="s">
        <v>54</v>
      </c>
      <c r="B1221" s="1" t="s">
        <v>4027</v>
      </c>
      <c r="C1221" s="1" t="s">
        <v>136</v>
      </c>
      <c r="D1221" s="1">
        <f t="shared" si="57"/>
        <v>0.55000000000000004</v>
      </c>
      <c r="E1221" s="1" t="s">
        <v>10181</v>
      </c>
      <c r="F1221" s="1" t="s">
        <v>10182</v>
      </c>
      <c r="G1221" s="6" t="s">
        <v>12527</v>
      </c>
      <c r="H1221" s="1" t="s">
        <v>1343</v>
      </c>
      <c r="I1221" s="1" t="s">
        <v>3825</v>
      </c>
      <c r="J1221" s="1" t="s">
        <v>9101</v>
      </c>
      <c r="K1221" s="1" t="str">
        <f t="shared" si="58"/>
        <v>2012</v>
      </c>
      <c r="L1221" s="1">
        <f t="shared" si="59"/>
        <v>41</v>
      </c>
      <c r="M1221" s="1" t="s">
        <v>60</v>
      </c>
      <c r="O1221" s="1" t="s">
        <v>102</v>
      </c>
      <c r="P1221" s="1"/>
      <c r="Q1221" s="1"/>
      <c r="R1221" s="1"/>
      <c r="S1221" s="1" t="s">
        <v>7837</v>
      </c>
      <c r="T1221" s="1">
        <v>1</v>
      </c>
      <c r="U1221" s="1"/>
    </row>
    <row r="1222" spans="1:21">
      <c r="A1222" s="1" t="s">
        <v>54</v>
      </c>
      <c r="B1222" s="1" t="s">
        <v>176</v>
      </c>
      <c r="C1222" s="1" t="s">
        <v>219</v>
      </c>
      <c r="D1222" s="1">
        <f t="shared" si="57"/>
        <v>0.36</v>
      </c>
      <c r="E1222" s="1" t="s">
        <v>10190</v>
      </c>
      <c r="F1222" s="1" t="s">
        <v>10191</v>
      </c>
      <c r="G1222" s="6" t="s">
        <v>12527</v>
      </c>
      <c r="H1222" s="1" t="s">
        <v>71</v>
      </c>
      <c r="I1222" s="1" t="s">
        <v>10193</v>
      </c>
      <c r="J1222" s="1" t="s">
        <v>10194</v>
      </c>
      <c r="K1222" s="1" t="str">
        <f t="shared" si="58"/>
        <v>2012</v>
      </c>
      <c r="L1222" s="1">
        <f t="shared" si="59"/>
        <v>7</v>
      </c>
      <c r="M1222" s="1" t="s">
        <v>79</v>
      </c>
      <c r="O1222" s="1" t="s">
        <v>102</v>
      </c>
      <c r="P1222" s="1"/>
      <c r="Q1222" s="1"/>
      <c r="R1222" s="1"/>
      <c r="S1222" s="1" t="s">
        <v>65</v>
      </c>
      <c r="T1222" s="1">
        <v>1</v>
      </c>
      <c r="U1222" s="1"/>
    </row>
    <row r="1223" spans="1:21">
      <c r="A1223" s="1" t="s">
        <v>54</v>
      </c>
      <c r="B1223" s="1" t="s">
        <v>99</v>
      </c>
      <c r="C1223" s="1" t="s">
        <v>136</v>
      </c>
      <c r="D1223" s="1">
        <f t="shared" si="57"/>
        <v>3</v>
      </c>
      <c r="E1223" s="1" t="s">
        <v>10195</v>
      </c>
      <c r="F1223" s="1" t="s">
        <v>10196</v>
      </c>
      <c r="G1223" s="6" t="s">
        <v>12527</v>
      </c>
      <c r="H1223" s="1" t="s">
        <v>99</v>
      </c>
      <c r="I1223" s="1" t="s">
        <v>10193</v>
      </c>
      <c r="J1223" s="1" t="s">
        <v>10194</v>
      </c>
      <c r="K1223" s="1" t="str">
        <f t="shared" si="58"/>
        <v>2012</v>
      </c>
      <c r="L1223" s="1">
        <f t="shared" si="59"/>
        <v>6</v>
      </c>
      <c r="M1223" s="1" t="s">
        <v>60</v>
      </c>
      <c r="O1223" s="1" t="s">
        <v>102</v>
      </c>
      <c r="P1223" s="1"/>
      <c r="Q1223" s="1"/>
      <c r="R1223" s="1"/>
      <c r="S1223" s="1" t="s">
        <v>65</v>
      </c>
      <c r="T1223" s="1">
        <v>2</v>
      </c>
      <c r="U1223" s="1"/>
    </row>
    <row r="1224" spans="1:21">
      <c r="A1224" s="1" t="s">
        <v>55</v>
      </c>
      <c r="B1224" s="1"/>
      <c r="C1224" s="1"/>
      <c r="D1224" s="1">
        <f t="shared" si="57"/>
        <v>0</v>
      </c>
      <c r="E1224" s="1" t="s">
        <v>2404</v>
      </c>
      <c r="F1224" s="1" t="s">
        <v>2403</v>
      </c>
      <c r="G1224" s="6" t="s">
        <v>12527</v>
      </c>
      <c r="H1224" s="1" t="s">
        <v>158</v>
      </c>
      <c r="I1224" s="1" t="s">
        <v>2387</v>
      </c>
      <c r="J1224" s="1" t="s">
        <v>2405</v>
      </c>
      <c r="K1224" s="1" t="str">
        <f t="shared" si="58"/>
        <v>2013</v>
      </c>
      <c r="L1224" s="1">
        <f t="shared" si="59"/>
        <v>6</v>
      </c>
      <c r="M1224" s="1" t="s">
        <v>79</v>
      </c>
      <c r="N1224" t="s">
        <v>50</v>
      </c>
      <c r="O1224" s="1" t="s">
        <v>61</v>
      </c>
      <c r="P1224" s="1"/>
      <c r="Q1224" s="1"/>
      <c r="R1224" s="1"/>
      <c r="S1224" s="1"/>
      <c r="T1224" s="1">
        <v>2</v>
      </c>
      <c r="U1224" s="1"/>
    </row>
    <row r="1225" spans="1:21">
      <c r="A1225" s="1" t="s">
        <v>115</v>
      </c>
      <c r="B1225" s="1"/>
      <c r="C1225" s="1"/>
      <c r="D1225" s="1">
        <f t="shared" si="57"/>
        <v>0</v>
      </c>
      <c r="E1225" s="1" t="s">
        <v>3132</v>
      </c>
      <c r="F1225" s="1" t="s">
        <v>3131</v>
      </c>
      <c r="G1225" s="6" t="s">
        <v>12527</v>
      </c>
      <c r="H1225" s="1" t="s">
        <v>367</v>
      </c>
      <c r="I1225" s="1" t="s">
        <v>759</v>
      </c>
      <c r="J1225" s="1" t="s">
        <v>2405</v>
      </c>
      <c r="K1225" s="1" t="str">
        <f t="shared" si="58"/>
        <v>2013</v>
      </c>
      <c r="L1225" s="1">
        <f t="shared" si="59"/>
        <v>20</v>
      </c>
      <c r="M1225" s="1" t="s">
        <v>79</v>
      </c>
      <c r="N1225" t="s">
        <v>50</v>
      </c>
      <c r="O1225" s="1" t="s">
        <v>102</v>
      </c>
      <c r="P1225" s="1"/>
      <c r="Q1225" s="1"/>
      <c r="R1225" s="1"/>
      <c r="S1225" s="1" t="s">
        <v>114</v>
      </c>
      <c r="T1225" s="1">
        <v>2</v>
      </c>
      <c r="U1225" s="1"/>
    </row>
    <row r="1226" spans="1:21">
      <c r="A1226" s="1" t="s">
        <v>50</v>
      </c>
      <c r="B1226" s="1"/>
      <c r="C1226" s="1"/>
      <c r="D1226" s="1">
        <f t="shared" si="57"/>
        <v>0</v>
      </c>
      <c r="E1226" s="1" t="s">
        <v>4896</v>
      </c>
      <c r="F1226" s="1" t="s">
        <v>4895</v>
      </c>
      <c r="G1226" s="6" t="s">
        <v>12527</v>
      </c>
      <c r="H1226" s="1" t="s">
        <v>555</v>
      </c>
      <c r="I1226" s="1" t="s">
        <v>4897</v>
      </c>
      <c r="J1226" s="1" t="s">
        <v>2023</v>
      </c>
      <c r="K1226" s="1" t="str">
        <f t="shared" si="58"/>
        <v>2013</v>
      </c>
      <c r="L1226" s="1">
        <f t="shared" si="59"/>
        <v>36</v>
      </c>
      <c r="M1226" s="1" t="s">
        <v>79</v>
      </c>
      <c r="N1226" t="s">
        <v>50</v>
      </c>
      <c r="O1226" s="1" t="s">
        <v>61</v>
      </c>
      <c r="P1226" s="1"/>
      <c r="Q1226" s="1"/>
      <c r="R1226" s="1"/>
      <c r="S1226" s="1" t="s">
        <v>92</v>
      </c>
      <c r="T1226" s="1">
        <v>1</v>
      </c>
      <c r="U1226" s="1"/>
    </row>
    <row r="1227" spans="1:21">
      <c r="A1227" s="1" t="s">
        <v>53</v>
      </c>
      <c r="B1227" s="1"/>
      <c r="C1227" s="1"/>
      <c r="D1227" s="1">
        <f t="shared" si="57"/>
        <v>0</v>
      </c>
      <c r="E1227" s="1" t="s">
        <v>5547</v>
      </c>
      <c r="F1227" s="1" t="s">
        <v>5548</v>
      </c>
      <c r="G1227" s="6" t="s">
        <v>12527</v>
      </c>
      <c r="H1227" s="1" t="s">
        <v>158</v>
      </c>
      <c r="I1227" s="1" t="s">
        <v>4373</v>
      </c>
      <c r="J1227" s="1" t="s">
        <v>2023</v>
      </c>
      <c r="K1227" s="1" t="str">
        <f t="shared" si="58"/>
        <v>2013</v>
      </c>
      <c r="L1227" s="1">
        <f t="shared" si="59"/>
        <v>7</v>
      </c>
      <c r="M1227" s="1" t="s">
        <v>79</v>
      </c>
      <c r="N1227" t="s">
        <v>50</v>
      </c>
      <c r="O1227" s="1" t="s">
        <v>61</v>
      </c>
      <c r="P1227" s="1"/>
      <c r="Q1227" s="1"/>
      <c r="R1227" s="1" t="s">
        <v>805</v>
      </c>
      <c r="S1227" s="1" t="s">
        <v>65</v>
      </c>
      <c r="T1227" s="1">
        <v>2</v>
      </c>
      <c r="U1227" s="1"/>
    </row>
    <row r="1228" spans="1:21">
      <c r="A1228" s="1" t="s">
        <v>49</v>
      </c>
      <c r="B1228" s="1"/>
      <c r="C1228" s="1"/>
      <c r="D1228" s="1">
        <f t="shared" si="57"/>
        <v>0</v>
      </c>
      <c r="E1228" s="1" t="s">
        <v>6293</v>
      </c>
      <c r="F1228" s="1" t="s">
        <v>6292</v>
      </c>
      <c r="G1228" s="6" t="s">
        <v>12527</v>
      </c>
      <c r="H1228" s="1" t="s">
        <v>310</v>
      </c>
      <c r="I1228" s="1" t="s">
        <v>6294</v>
      </c>
      <c r="J1228" s="1" t="s">
        <v>2023</v>
      </c>
      <c r="K1228" s="1" t="str">
        <f t="shared" si="58"/>
        <v>2013</v>
      </c>
      <c r="L1228" s="1">
        <f t="shared" si="59"/>
        <v>43</v>
      </c>
      <c r="M1228" s="1" t="s">
        <v>79</v>
      </c>
      <c r="N1228" t="s">
        <v>50</v>
      </c>
      <c r="O1228" s="1" t="s">
        <v>61</v>
      </c>
      <c r="P1228" s="1"/>
      <c r="Q1228" s="1"/>
      <c r="R1228" s="1"/>
      <c r="S1228" s="1" t="s">
        <v>114</v>
      </c>
      <c r="T1228" s="1">
        <v>2</v>
      </c>
      <c r="U1228" s="1"/>
    </row>
    <row r="1229" spans="1:21">
      <c r="A1229" s="1" t="s">
        <v>53</v>
      </c>
      <c r="B1229" s="1" t="s">
        <v>50</v>
      </c>
      <c r="C1229" s="1"/>
      <c r="D1229" s="1">
        <f t="shared" si="57"/>
        <v>0</v>
      </c>
      <c r="E1229" s="1" t="s">
        <v>5565</v>
      </c>
      <c r="F1229" s="1" t="s">
        <v>6557</v>
      </c>
      <c r="G1229" s="6" t="s">
        <v>12527</v>
      </c>
      <c r="H1229" s="1" t="s">
        <v>367</v>
      </c>
      <c r="I1229" s="1" t="s">
        <v>4683</v>
      </c>
      <c r="J1229" s="1" t="s">
        <v>6558</v>
      </c>
      <c r="K1229" s="1" t="str">
        <f t="shared" si="58"/>
        <v>2013</v>
      </c>
      <c r="L1229" s="1">
        <f t="shared" si="59"/>
        <v>22</v>
      </c>
      <c r="M1229" s="1" t="s">
        <v>60</v>
      </c>
      <c r="N1229" t="s">
        <v>50</v>
      </c>
      <c r="O1229" s="1" t="s">
        <v>61</v>
      </c>
      <c r="P1229" s="1"/>
      <c r="Q1229" s="1"/>
      <c r="R1229" s="1"/>
      <c r="S1229" s="1"/>
      <c r="T1229" s="1">
        <v>1</v>
      </c>
      <c r="U1229" s="1"/>
    </row>
    <row r="1230" spans="1:21">
      <c r="A1230" s="1" t="s">
        <v>55</v>
      </c>
      <c r="B1230" s="1" t="s">
        <v>986</v>
      </c>
      <c r="C1230" s="1" t="s">
        <v>273</v>
      </c>
      <c r="D1230" s="1">
        <f t="shared" si="57"/>
        <v>0.3</v>
      </c>
      <c r="E1230" s="1" t="s">
        <v>3920</v>
      </c>
      <c r="F1230" s="1" t="s">
        <v>6916</v>
      </c>
      <c r="G1230" s="6" t="s">
        <v>12527</v>
      </c>
      <c r="H1230" s="1" t="s">
        <v>678</v>
      </c>
      <c r="I1230" s="1" t="s">
        <v>6917</v>
      </c>
      <c r="J1230" s="1" t="s">
        <v>6904</v>
      </c>
      <c r="K1230" s="1" t="str">
        <f t="shared" si="58"/>
        <v>2013</v>
      </c>
      <c r="L1230" s="1">
        <f t="shared" si="59"/>
        <v>32</v>
      </c>
      <c r="M1230" s="1" t="s">
        <v>79</v>
      </c>
      <c r="N1230" t="s">
        <v>50</v>
      </c>
      <c r="O1230" s="1" t="s">
        <v>61</v>
      </c>
      <c r="P1230" s="1"/>
      <c r="Q1230" s="1"/>
      <c r="R1230" s="1"/>
      <c r="S1230" s="1" t="s">
        <v>526</v>
      </c>
      <c r="T1230" s="1">
        <v>1</v>
      </c>
      <c r="U1230" s="1" t="s">
        <v>55</v>
      </c>
    </row>
    <row r="1231" spans="1:21">
      <c r="A1231" s="1" t="s">
        <v>55</v>
      </c>
      <c r="B1231" s="1"/>
      <c r="C1231" s="1"/>
      <c r="D1231" s="1">
        <f t="shared" si="57"/>
        <v>0</v>
      </c>
      <c r="E1231" s="1" t="s">
        <v>6935</v>
      </c>
      <c r="F1231" s="1" t="s">
        <v>6934</v>
      </c>
      <c r="G1231" s="6" t="s">
        <v>12527</v>
      </c>
      <c r="H1231" s="1" t="s">
        <v>584</v>
      </c>
      <c r="I1231" s="1" t="s">
        <v>6936</v>
      </c>
      <c r="J1231" s="1" t="s">
        <v>1471</v>
      </c>
      <c r="K1231" s="1" t="str">
        <f t="shared" si="58"/>
        <v>2013</v>
      </c>
      <c r="L1231" s="1">
        <f t="shared" si="59"/>
        <v>35</v>
      </c>
      <c r="M1231" s="1" t="s">
        <v>60</v>
      </c>
      <c r="N1231" t="s">
        <v>50</v>
      </c>
      <c r="O1231" s="1" t="s">
        <v>61</v>
      </c>
      <c r="P1231" s="1"/>
      <c r="Q1231" s="1"/>
      <c r="R1231" s="1"/>
      <c r="S1231" s="1" t="s">
        <v>4893</v>
      </c>
      <c r="T1231" s="1">
        <v>2</v>
      </c>
      <c r="U1231" s="1"/>
    </row>
    <row r="1232" spans="1:21">
      <c r="A1232" s="1" t="s">
        <v>49</v>
      </c>
      <c r="B1232" s="1" t="s">
        <v>50</v>
      </c>
      <c r="C1232" s="1"/>
      <c r="D1232" s="1">
        <f t="shared" si="57"/>
        <v>0</v>
      </c>
      <c r="E1232" s="1" t="s">
        <v>4436</v>
      </c>
      <c r="F1232" s="1" t="s">
        <v>7641</v>
      </c>
      <c r="G1232" s="6" t="s">
        <v>12527</v>
      </c>
      <c r="H1232" s="1" t="s">
        <v>299</v>
      </c>
      <c r="I1232" s="1" t="s">
        <v>7638</v>
      </c>
      <c r="J1232" s="1" t="s">
        <v>2023</v>
      </c>
      <c r="K1232" s="1" t="str">
        <f t="shared" si="58"/>
        <v>2013</v>
      </c>
      <c r="L1232" s="1">
        <f t="shared" si="59"/>
        <v>41</v>
      </c>
      <c r="M1232" s="1" t="s">
        <v>60</v>
      </c>
      <c r="N1232" t="s">
        <v>50</v>
      </c>
      <c r="O1232" s="1" t="s">
        <v>61</v>
      </c>
      <c r="P1232" s="1"/>
      <c r="Q1232" s="1"/>
      <c r="R1232" s="1"/>
      <c r="S1232" s="1" t="s">
        <v>92</v>
      </c>
      <c r="T1232" s="1">
        <v>1</v>
      </c>
      <c r="U1232" s="1"/>
    </row>
    <row r="1233" spans="1:21">
      <c r="A1233" s="1" t="s">
        <v>50</v>
      </c>
      <c r="B1233" s="1" t="s">
        <v>50</v>
      </c>
      <c r="C1233" s="1" t="s">
        <v>500</v>
      </c>
      <c r="D1233" s="1">
        <f t="shared" si="57"/>
        <v>0.8</v>
      </c>
      <c r="E1233" s="1" t="s">
        <v>1620</v>
      </c>
      <c r="F1233" s="1" t="s">
        <v>9228</v>
      </c>
      <c r="G1233" s="6" t="s">
        <v>12527</v>
      </c>
      <c r="H1233" s="1" t="s">
        <v>58</v>
      </c>
      <c r="I1233" s="1" t="s">
        <v>9210</v>
      </c>
      <c r="J1233" s="1" t="s">
        <v>9216</v>
      </c>
      <c r="K1233" s="1" t="str">
        <f t="shared" si="58"/>
        <v>2013</v>
      </c>
      <c r="L1233" s="1">
        <f t="shared" si="59"/>
        <v>9</v>
      </c>
      <c r="M1233" s="1" t="s">
        <v>60</v>
      </c>
      <c r="N1233" t="s">
        <v>50</v>
      </c>
      <c r="O1233" s="1" t="s">
        <v>61</v>
      </c>
      <c r="P1233" s="1"/>
      <c r="Q1233" s="1"/>
      <c r="R1233" s="1"/>
      <c r="S1233" s="1" t="s">
        <v>65</v>
      </c>
      <c r="T1233" s="1">
        <v>2</v>
      </c>
      <c r="U1233" s="1"/>
    </row>
    <row r="1234" spans="1:21">
      <c r="A1234" s="1" t="s">
        <v>50</v>
      </c>
      <c r="B1234" s="1" t="s">
        <v>986</v>
      </c>
      <c r="C1234" s="1" t="s">
        <v>382</v>
      </c>
      <c r="D1234" s="1">
        <f t="shared" si="57"/>
        <v>0.21</v>
      </c>
      <c r="E1234" s="1" t="s">
        <v>9400</v>
      </c>
      <c r="F1234" s="1" t="s">
        <v>9399</v>
      </c>
      <c r="G1234" s="6" t="s">
        <v>12527</v>
      </c>
      <c r="H1234" s="1" t="s">
        <v>88</v>
      </c>
      <c r="I1234" s="1" t="s">
        <v>9244</v>
      </c>
      <c r="J1234" s="1" t="s">
        <v>9401</v>
      </c>
      <c r="K1234" s="1" t="str">
        <f t="shared" si="58"/>
        <v>2013</v>
      </c>
      <c r="L1234" s="1">
        <f t="shared" si="59"/>
        <v>29</v>
      </c>
      <c r="M1234" s="1" t="s">
        <v>60</v>
      </c>
      <c r="N1234" t="s">
        <v>50</v>
      </c>
      <c r="O1234" s="1" t="s">
        <v>61</v>
      </c>
      <c r="P1234" s="1"/>
      <c r="Q1234" s="1"/>
      <c r="R1234" s="1"/>
      <c r="S1234" s="1"/>
      <c r="T1234" s="1">
        <v>1</v>
      </c>
      <c r="U1234" s="1"/>
    </row>
    <row r="1235" spans="1:21">
      <c r="A1235" s="1" t="s">
        <v>50</v>
      </c>
      <c r="B1235" s="1" t="s">
        <v>176</v>
      </c>
      <c r="C1235" s="1" t="s">
        <v>219</v>
      </c>
      <c r="D1235" s="1">
        <f t="shared" si="57"/>
        <v>0.36</v>
      </c>
      <c r="E1235" s="1" t="s">
        <v>9407</v>
      </c>
      <c r="F1235" s="1" t="s">
        <v>9406</v>
      </c>
      <c r="G1235" s="6" t="s">
        <v>12525</v>
      </c>
      <c r="H1235" s="1" t="s">
        <v>344</v>
      </c>
      <c r="I1235" s="1" t="s">
        <v>9362</v>
      </c>
      <c r="J1235" s="1" t="s">
        <v>9216</v>
      </c>
      <c r="K1235" s="1" t="str">
        <f t="shared" si="58"/>
        <v>2013</v>
      </c>
      <c r="L1235" s="1">
        <f t="shared" si="59"/>
        <v>14</v>
      </c>
      <c r="M1235" s="1" t="s">
        <v>79</v>
      </c>
      <c r="N1235" t="s">
        <v>50</v>
      </c>
      <c r="O1235" s="1" t="s">
        <v>9408</v>
      </c>
      <c r="P1235" s="1" t="s">
        <v>957</v>
      </c>
      <c r="Q1235" s="1" t="s">
        <v>382</v>
      </c>
      <c r="R1235" s="1" t="s">
        <v>9409</v>
      </c>
      <c r="S1235" s="1" t="s">
        <v>65</v>
      </c>
      <c r="T1235" s="1">
        <v>2</v>
      </c>
      <c r="U1235" s="1" t="s">
        <v>99</v>
      </c>
    </row>
    <row r="1236" spans="1:21">
      <c r="A1236" s="1" t="s">
        <v>55</v>
      </c>
      <c r="B1236" s="1" t="s">
        <v>472</v>
      </c>
      <c r="C1236" s="1" t="s">
        <v>219</v>
      </c>
      <c r="D1236" s="1">
        <f t="shared" si="57"/>
        <v>0.3</v>
      </c>
      <c r="E1236" s="1" t="s">
        <v>9579</v>
      </c>
      <c r="F1236" s="1" t="s">
        <v>9578</v>
      </c>
      <c r="G1236" s="6" t="s">
        <v>12525</v>
      </c>
      <c r="H1236" s="1" t="s">
        <v>530</v>
      </c>
      <c r="I1236" s="1" t="s">
        <v>9563</v>
      </c>
      <c r="J1236" s="1" t="s">
        <v>9580</v>
      </c>
      <c r="K1236" s="1" t="str">
        <f t="shared" si="58"/>
        <v>2013</v>
      </c>
      <c r="L1236" s="1">
        <f t="shared" si="59"/>
        <v>33</v>
      </c>
      <c r="M1236" s="1" t="s">
        <v>60</v>
      </c>
      <c r="N1236" t="s">
        <v>50</v>
      </c>
      <c r="O1236" s="1" t="s">
        <v>61</v>
      </c>
      <c r="P1236" s="1"/>
      <c r="Q1236" s="1"/>
      <c r="R1236" s="1"/>
      <c r="S1236" s="1" t="s">
        <v>7301</v>
      </c>
      <c r="T1236" s="1">
        <v>1</v>
      </c>
      <c r="U1236" s="1"/>
    </row>
    <row r="1237" spans="1:21">
      <c r="A1237" s="1" t="s">
        <v>54</v>
      </c>
      <c r="B1237" s="1" t="s">
        <v>986</v>
      </c>
      <c r="C1237" s="1" t="s">
        <v>273</v>
      </c>
      <c r="D1237" s="1">
        <f t="shared" si="57"/>
        <v>0.3</v>
      </c>
      <c r="E1237" s="1" t="s">
        <v>9930</v>
      </c>
      <c r="F1237" s="1" t="s">
        <v>9929</v>
      </c>
      <c r="G1237" s="6" t="s">
        <v>12527</v>
      </c>
      <c r="H1237" s="1" t="s">
        <v>197</v>
      </c>
      <c r="I1237" s="1" t="s">
        <v>9931</v>
      </c>
      <c r="J1237" s="1" t="s">
        <v>9932</v>
      </c>
      <c r="K1237" s="1" t="str">
        <f t="shared" si="58"/>
        <v>2013</v>
      </c>
      <c r="L1237" s="1">
        <f t="shared" si="59"/>
        <v>17</v>
      </c>
      <c r="M1237" s="1" t="s">
        <v>79</v>
      </c>
      <c r="N1237" t="s">
        <v>50</v>
      </c>
      <c r="O1237" s="1" t="s">
        <v>61</v>
      </c>
      <c r="P1237" s="1"/>
      <c r="Q1237" s="1"/>
      <c r="R1237" s="1"/>
      <c r="S1237" s="1"/>
      <c r="T1237" s="1">
        <v>1</v>
      </c>
      <c r="U1237" s="1"/>
    </row>
    <row r="1238" spans="1:21">
      <c r="A1238" s="1" t="s">
        <v>54</v>
      </c>
      <c r="B1238" s="1" t="s">
        <v>2095</v>
      </c>
      <c r="C1238" s="1" t="s">
        <v>382</v>
      </c>
      <c r="D1238" s="1">
        <f t="shared" si="57"/>
        <v>0.49</v>
      </c>
      <c r="E1238" s="1" t="s">
        <v>9985</v>
      </c>
      <c r="F1238" s="1" t="s">
        <v>9984</v>
      </c>
      <c r="G1238" s="6" t="s">
        <v>12527</v>
      </c>
      <c r="H1238" s="1" t="s">
        <v>584</v>
      </c>
      <c r="I1238" s="1" t="s">
        <v>3294</v>
      </c>
      <c r="J1238" s="1" t="s">
        <v>2023</v>
      </c>
      <c r="K1238" s="1" t="str">
        <f t="shared" si="58"/>
        <v>2013</v>
      </c>
      <c r="L1238" s="1">
        <f t="shared" si="59"/>
        <v>37</v>
      </c>
      <c r="M1238" s="1" t="s">
        <v>60</v>
      </c>
      <c r="N1238" t="s">
        <v>50</v>
      </c>
      <c r="O1238" s="1" t="s">
        <v>61</v>
      </c>
      <c r="P1238" s="1"/>
      <c r="Q1238" s="1"/>
      <c r="R1238" s="1"/>
      <c r="S1238" s="1" t="s">
        <v>1051</v>
      </c>
      <c r="T1238" s="1">
        <v>1</v>
      </c>
      <c r="U1238" s="1"/>
    </row>
    <row r="1239" spans="1:21">
      <c r="A1239" s="1" t="s">
        <v>54</v>
      </c>
      <c r="B1239" s="1" t="s">
        <v>986</v>
      </c>
      <c r="C1239" s="1" t="s">
        <v>500</v>
      </c>
      <c r="D1239" s="1">
        <f t="shared" si="57"/>
        <v>0.24</v>
      </c>
      <c r="E1239" s="1" t="s">
        <v>10261</v>
      </c>
      <c r="F1239" s="1" t="s">
        <v>10260</v>
      </c>
      <c r="G1239" s="6" t="s">
        <v>12527</v>
      </c>
      <c r="H1239" s="1" t="s">
        <v>324</v>
      </c>
      <c r="I1239" s="1" t="s">
        <v>10262</v>
      </c>
      <c r="J1239" s="1" t="s">
        <v>10263</v>
      </c>
      <c r="K1239" s="1" t="str">
        <f t="shared" si="58"/>
        <v>2013</v>
      </c>
      <c r="L1239" s="1">
        <f t="shared" si="59"/>
        <v>13</v>
      </c>
      <c r="M1239" s="1" t="s">
        <v>60</v>
      </c>
      <c r="N1239" t="s">
        <v>50</v>
      </c>
      <c r="O1239" s="1" t="s">
        <v>61</v>
      </c>
      <c r="P1239" s="1"/>
      <c r="Q1239" s="1"/>
      <c r="R1239" s="1"/>
      <c r="S1239" s="1" t="s">
        <v>65</v>
      </c>
      <c r="T1239" s="1">
        <v>1</v>
      </c>
      <c r="U1239" s="1"/>
    </row>
    <row r="1240" spans="1:21">
      <c r="A1240" s="1" t="s">
        <v>55</v>
      </c>
      <c r="B1240" s="1" t="s">
        <v>3072</v>
      </c>
      <c r="C1240" s="1" t="s">
        <v>958</v>
      </c>
      <c r="D1240" s="1">
        <f t="shared" si="57"/>
        <v>0.72</v>
      </c>
      <c r="E1240" s="1" t="s">
        <v>10315</v>
      </c>
      <c r="F1240" s="1" t="s">
        <v>10314</v>
      </c>
      <c r="G1240" s="6" t="s">
        <v>12527</v>
      </c>
      <c r="H1240" s="1" t="s">
        <v>118</v>
      </c>
      <c r="I1240" s="1" t="s">
        <v>9512</v>
      </c>
      <c r="J1240" s="1" t="s">
        <v>10263</v>
      </c>
      <c r="K1240" s="1" t="str">
        <f t="shared" si="58"/>
        <v>2013</v>
      </c>
      <c r="L1240" s="1">
        <f t="shared" si="59"/>
        <v>25</v>
      </c>
      <c r="M1240" s="1" t="s">
        <v>79</v>
      </c>
      <c r="N1240" t="s">
        <v>50</v>
      </c>
      <c r="O1240" s="1" t="s">
        <v>61</v>
      </c>
      <c r="P1240" s="1"/>
      <c r="Q1240" s="1"/>
      <c r="R1240" s="1"/>
      <c r="S1240" s="1" t="s">
        <v>4155</v>
      </c>
      <c r="T1240" s="1">
        <v>1</v>
      </c>
      <c r="U1240" s="1"/>
    </row>
    <row r="1241" spans="1:21">
      <c r="A1241" s="1" t="s">
        <v>54</v>
      </c>
      <c r="B1241" s="1" t="s">
        <v>176</v>
      </c>
      <c r="C1241" s="1" t="s">
        <v>958</v>
      </c>
      <c r="D1241" s="1">
        <f t="shared" si="57"/>
        <v>0.54</v>
      </c>
      <c r="E1241" s="1" t="s">
        <v>10368</v>
      </c>
      <c r="F1241" s="1" t="s">
        <v>10367</v>
      </c>
      <c r="G1241" s="6" t="s">
        <v>12527</v>
      </c>
      <c r="H1241" s="1" t="s">
        <v>160</v>
      </c>
      <c r="I1241" s="1" t="s">
        <v>7209</v>
      </c>
      <c r="J1241" s="1" t="s">
        <v>10369</v>
      </c>
      <c r="K1241" s="1" t="str">
        <f t="shared" si="58"/>
        <v>2013</v>
      </c>
      <c r="L1241" s="1">
        <f t="shared" si="59"/>
        <v>58</v>
      </c>
      <c r="M1241" s="1" t="s">
        <v>60</v>
      </c>
      <c r="N1241" t="s">
        <v>50</v>
      </c>
      <c r="O1241" s="1" t="s">
        <v>61</v>
      </c>
      <c r="P1241" s="1"/>
      <c r="Q1241" s="1"/>
      <c r="R1241" s="1"/>
      <c r="S1241" s="1"/>
      <c r="T1241" s="1">
        <v>2</v>
      </c>
      <c r="U1241" s="1"/>
    </row>
    <row r="1242" spans="1:21">
      <c r="A1242" s="1" t="s">
        <v>55</v>
      </c>
      <c r="B1242" s="1" t="s">
        <v>141</v>
      </c>
      <c r="C1242" s="1" t="s">
        <v>382</v>
      </c>
      <c r="D1242" s="1">
        <f t="shared" si="57"/>
        <v>0.14000000000000001</v>
      </c>
      <c r="E1242" s="1" t="s">
        <v>139</v>
      </c>
      <c r="F1242" s="1" t="s">
        <v>10386</v>
      </c>
      <c r="G1242" s="6" t="s">
        <v>12527</v>
      </c>
      <c r="H1242" s="1" t="s">
        <v>71</v>
      </c>
      <c r="I1242" s="1" t="s">
        <v>9902</v>
      </c>
      <c r="J1242" s="1" t="s">
        <v>9833</v>
      </c>
      <c r="K1242" s="1" t="str">
        <f t="shared" si="58"/>
        <v>2013</v>
      </c>
      <c r="L1242" s="1">
        <f t="shared" si="59"/>
        <v>7</v>
      </c>
      <c r="M1242" s="1" t="s">
        <v>60</v>
      </c>
      <c r="N1242" t="s">
        <v>50</v>
      </c>
      <c r="O1242" s="1" t="s">
        <v>61</v>
      </c>
      <c r="P1242" s="1"/>
      <c r="Q1242" s="1"/>
      <c r="R1242" s="1"/>
      <c r="S1242" s="1" t="s">
        <v>65</v>
      </c>
      <c r="T1242" s="1">
        <v>1</v>
      </c>
      <c r="U1242" s="1"/>
    </row>
    <row r="1243" spans="1:21">
      <c r="A1243" s="1" t="s">
        <v>50</v>
      </c>
      <c r="B1243" s="1" t="s">
        <v>176</v>
      </c>
      <c r="C1243" s="1" t="s">
        <v>273</v>
      </c>
      <c r="D1243" s="1">
        <f t="shared" si="57"/>
        <v>0.6</v>
      </c>
      <c r="E1243" s="1" t="s">
        <v>328</v>
      </c>
      <c r="F1243" s="1" t="s">
        <v>10519</v>
      </c>
      <c r="G1243" s="6" t="s">
        <v>12527</v>
      </c>
      <c r="H1243" s="1" t="s">
        <v>479</v>
      </c>
      <c r="I1243" s="1" t="s">
        <v>7543</v>
      </c>
      <c r="J1243" s="1" t="s">
        <v>10520</v>
      </c>
      <c r="K1243" s="1" t="str">
        <f t="shared" si="58"/>
        <v>2013</v>
      </c>
      <c r="L1243" s="1">
        <f t="shared" si="59"/>
        <v>19</v>
      </c>
      <c r="M1243" s="1" t="s">
        <v>60</v>
      </c>
      <c r="N1243" t="s">
        <v>50</v>
      </c>
      <c r="O1243" s="1" t="s">
        <v>61</v>
      </c>
      <c r="P1243" s="1"/>
      <c r="Q1243" s="1"/>
      <c r="R1243" s="1"/>
      <c r="S1243" s="1" t="s">
        <v>65</v>
      </c>
      <c r="T1243" s="1">
        <v>1</v>
      </c>
      <c r="U1243" s="1"/>
    </row>
    <row r="1244" spans="1:21">
      <c r="A1244" s="1" t="s">
        <v>54</v>
      </c>
      <c r="B1244" s="1" t="s">
        <v>50</v>
      </c>
      <c r="C1244" s="1" t="s">
        <v>382</v>
      </c>
      <c r="D1244" s="1">
        <f t="shared" si="57"/>
        <v>0.7</v>
      </c>
      <c r="E1244" s="1" t="s">
        <v>1748</v>
      </c>
      <c r="F1244" s="1" t="s">
        <v>10765</v>
      </c>
      <c r="G1244" s="6" t="s">
        <v>12527</v>
      </c>
      <c r="H1244" s="1" t="s">
        <v>126</v>
      </c>
      <c r="I1244" s="1" t="s">
        <v>8824</v>
      </c>
      <c r="J1244" s="1" t="s">
        <v>10766</v>
      </c>
      <c r="K1244" s="1" t="str">
        <f t="shared" si="58"/>
        <v>2013</v>
      </c>
      <c r="L1244" s="1">
        <f t="shared" si="59"/>
        <v>13</v>
      </c>
      <c r="M1244" s="1" t="s">
        <v>79</v>
      </c>
      <c r="N1244" t="s">
        <v>50</v>
      </c>
      <c r="O1244" s="1" t="s">
        <v>61</v>
      </c>
      <c r="P1244" s="1"/>
      <c r="Q1244" s="1"/>
      <c r="R1244" s="1"/>
      <c r="S1244" s="1" t="s">
        <v>65</v>
      </c>
      <c r="T1244" s="1">
        <v>1</v>
      </c>
      <c r="U1244" s="1"/>
    </row>
    <row r="1245" spans="1:21">
      <c r="A1245" s="1" t="s">
        <v>54</v>
      </c>
      <c r="B1245" s="1" t="s">
        <v>50</v>
      </c>
      <c r="C1245" s="1" t="s">
        <v>382</v>
      </c>
      <c r="D1245" s="1">
        <f t="shared" si="57"/>
        <v>0.7</v>
      </c>
      <c r="E1245" s="1" t="s">
        <v>11009</v>
      </c>
      <c r="F1245" s="1" t="s">
        <v>11008</v>
      </c>
      <c r="G1245" s="6" t="s">
        <v>12525</v>
      </c>
      <c r="H1245" s="1" t="s">
        <v>583</v>
      </c>
      <c r="I1245" s="1" t="s">
        <v>830</v>
      </c>
      <c r="J1245" s="1" t="s">
        <v>10183</v>
      </c>
      <c r="K1245" s="1" t="str">
        <f t="shared" si="58"/>
        <v>2013</v>
      </c>
      <c r="L1245" s="1">
        <f t="shared" si="59"/>
        <v>15</v>
      </c>
      <c r="M1245" s="1" t="s">
        <v>60</v>
      </c>
      <c r="N1245" t="s">
        <v>50</v>
      </c>
      <c r="O1245" s="1" t="s">
        <v>61</v>
      </c>
      <c r="P1245" s="1" t="s">
        <v>232</v>
      </c>
      <c r="Q1245" s="1" t="s">
        <v>375</v>
      </c>
      <c r="R1245" s="1" t="s">
        <v>516</v>
      </c>
      <c r="S1245" s="1" t="s">
        <v>65</v>
      </c>
      <c r="T1245" s="1">
        <v>2</v>
      </c>
      <c r="U1245" s="1" t="s">
        <v>116</v>
      </c>
    </row>
    <row r="1246" spans="1:21">
      <c r="A1246" s="1" t="s">
        <v>50</v>
      </c>
      <c r="B1246" s="1" t="s">
        <v>986</v>
      </c>
      <c r="C1246" s="1" t="s">
        <v>63</v>
      </c>
      <c r="D1246" s="1">
        <f t="shared" si="57"/>
        <v>0.09</v>
      </c>
      <c r="E1246" s="1" t="s">
        <v>11173</v>
      </c>
      <c r="F1246" s="1" t="s">
        <v>11171</v>
      </c>
      <c r="G1246" s="6" t="s">
        <v>12525</v>
      </c>
      <c r="H1246" s="1" t="s">
        <v>464</v>
      </c>
      <c r="I1246" s="1" t="s">
        <v>11172</v>
      </c>
      <c r="J1246" s="1" t="s">
        <v>11174</v>
      </c>
      <c r="K1246" s="1" t="str">
        <f t="shared" si="58"/>
        <v>2013</v>
      </c>
      <c r="L1246" s="1">
        <f t="shared" si="59"/>
        <v>24</v>
      </c>
      <c r="M1246" s="1" t="s">
        <v>79</v>
      </c>
      <c r="N1246" t="s">
        <v>50</v>
      </c>
      <c r="O1246" s="1" t="s">
        <v>61</v>
      </c>
      <c r="P1246" s="1" t="s">
        <v>255</v>
      </c>
      <c r="Q1246" s="1" t="s">
        <v>256</v>
      </c>
      <c r="R1246" s="1" t="s">
        <v>257</v>
      </c>
      <c r="S1246" s="1" t="s">
        <v>105</v>
      </c>
      <c r="T1246" s="1">
        <v>2</v>
      </c>
      <c r="U1246" s="1"/>
    </row>
    <row r="1247" spans="1:21">
      <c r="A1247" s="1" t="s">
        <v>49</v>
      </c>
      <c r="B1247" s="1" t="s">
        <v>50</v>
      </c>
      <c r="C1247" s="1" t="s">
        <v>273</v>
      </c>
      <c r="D1247" s="1">
        <f t="shared" si="57"/>
        <v>1</v>
      </c>
      <c r="E1247" s="1" t="s">
        <v>1809</v>
      </c>
      <c r="F1247" s="1" t="s">
        <v>11181</v>
      </c>
      <c r="G1247" s="6" t="s">
        <v>12527</v>
      </c>
      <c r="H1247" s="1" t="s">
        <v>217</v>
      </c>
      <c r="I1247" s="1" t="s">
        <v>9192</v>
      </c>
      <c r="J1247" s="1" t="s">
        <v>10155</v>
      </c>
      <c r="K1247" s="1" t="str">
        <f t="shared" si="58"/>
        <v>2013</v>
      </c>
      <c r="L1247" s="1">
        <f t="shared" si="59"/>
        <v>15</v>
      </c>
      <c r="M1247" s="1" t="s">
        <v>79</v>
      </c>
      <c r="N1247" t="s">
        <v>50</v>
      </c>
      <c r="O1247" s="1" t="s">
        <v>61</v>
      </c>
      <c r="P1247" s="1"/>
      <c r="Q1247" s="1"/>
      <c r="R1247" s="1"/>
      <c r="S1247" s="1" t="s">
        <v>65</v>
      </c>
      <c r="T1247" s="1">
        <v>2</v>
      </c>
      <c r="U1247" s="1"/>
    </row>
    <row r="1248" spans="1:21">
      <c r="A1248" s="1" t="s">
        <v>53</v>
      </c>
      <c r="B1248" s="1" t="s">
        <v>116</v>
      </c>
      <c r="C1248" s="1" t="s">
        <v>273</v>
      </c>
      <c r="D1248" s="1">
        <f t="shared" si="57"/>
        <v>5</v>
      </c>
      <c r="E1248" s="1" t="s">
        <v>1834</v>
      </c>
      <c r="F1248" s="1" t="s">
        <v>11191</v>
      </c>
      <c r="G1248" s="6" t="s">
        <v>12527</v>
      </c>
      <c r="H1248" s="1" t="s">
        <v>367</v>
      </c>
      <c r="I1248" s="1" t="s">
        <v>9625</v>
      </c>
      <c r="J1248" s="1" t="s">
        <v>6947</v>
      </c>
      <c r="K1248" s="1" t="str">
        <f t="shared" si="58"/>
        <v>2013</v>
      </c>
      <c r="L1248" s="1">
        <f t="shared" si="59"/>
        <v>25</v>
      </c>
      <c r="M1248" s="1" t="s">
        <v>60</v>
      </c>
      <c r="N1248" t="s">
        <v>50</v>
      </c>
      <c r="O1248" s="1" t="s">
        <v>61</v>
      </c>
      <c r="P1248" s="1"/>
      <c r="Q1248" s="1"/>
      <c r="R1248" s="1"/>
      <c r="S1248" s="1" t="s">
        <v>2363</v>
      </c>
      <c r="T1248" s="1">
        <v>1</v>
      </c>
      <c r="U1248" s="1"/>
    </row>
    <row r="1249" spans="1:21">
      <c r="A1249" s="1" t="s">
        <v>54</v>
      </c>
      <c r="B1249" s="1" t="s">
        <v>50</v>
      </c>
      <c r="C1249" s="1" t="s">
        <v>958</v>
      </c>
      <c r="D1249" s="1">
        <f t="shared" si="57"/>
        <v>0.9</v>
      </c>
      <c r="E1249" s="1" t="s">
        <v>1858</v>
      </c>
      <c r="F1249" s="1" t="s">
        <v>11201</v>
      </c>
      <c r="G1249" s="6" t="s">
        <v>12527</v>
      </c>
      <c r="H1249" s="1" t="s">
        <v>99</v>
      </c>
      <c r="I1249" s="1" t="s">
        <v>9206</v>
      </c>
      <c r="J1249" s="1" t="s">
        <v>10438</v>
      </c>
      <c r="K1249" s="1" t="str">
        <f t="shared" si="58"/>
        <v>2013</v>
      </c>
      <c r="L1249" s="1">
        <f t="shared" si="59"/>
        <v>5</v>
      </c>
      <c r="M1249" s="1" t="s">
        <v>79</v>
      </c>
      <c r="N1249" t="s">
        <v>50</v>
      </c>
      <c r="O1249" s="1" t="s">
        <v>61</v>
      </c>
      <c r="P1249" s="1"/>
      <c r="Q1249" s="1"/>
      <c r="R1249" s="1"/>
      <c r="S1249" s="1" t="s">
        <v>65</v>
      </c>
      <c r="T1249" s="1">
        <v>2</v>
      </c>
      <c r="U1249" s="1"/>
    </row>
    <row r="1250" spans="1:21">
      <c r="A1250" s="1" t="s">
        <v>53</v>
      </c>
      <c r="B1250" s="1" t="s">
        <v>50</v>
      </c>
      <c r="C1250" s="1" t="s">
        <v>500</v>
      </c>
      <c r="D1250" s="1">
        <f t="shared" si="57"/>
        <v>0.8</v>
      </c>
      <c r="E1250" s="1" t="s">
        <v>1884</v>
      </c>
      <c r="F1250" s="1" t="s">
        <v>11210</v>
      </c>
      <c r="G1250" s="6" t="s">
        <v>12527</v>
      </c>
      <c r="H1250" s="1" t="s">
        <v>126</v>
      </c>
      <c r="I1250" s="1" t="s">
        <v>9206</v>
      </c>
      <c r="J1250" s="1" t="s">
        <v>6443</v>
      </c>
      <c r="K1250" s="1" t="str">
        <f t="shared" si="58"/>
        <v>2013</v>
      </c>
      <c r="L1250" s="1">
        <f t="shared" si="59"/>
        <v>13</v>
      </c>
      <c r="M1250" s="1" t="s">
        <v>79</v>
      </c>
      <c r="N1250" t="s">
        <v>50</v>
      </c>
      <c r="O1250" s="1" t="s">
        <v>61</v>
      </c>
      <c r="P1250" s="1"/>
      <c r="Q1250" s="1"/>
      <c r="R1250" s="1"/>
      <c r="S1250" s="1" t="s">
        <v>65</v>
      </c>
      <c r="T1250" s="1">
        <v>2</v>
      </c>
      <c r="U1250" s="1"/>
    </row>
    <row r="1251" spans="1:21">
      <c r="A1251" s="1" t="s">
        <v>53</v>
      </c>
      <c r="B1251" s="1" t="s">
        <v>116</v>
      </c>
      <c r="C1251" s="1" t="s">
        <v>273</v>
      </c>
      <c r="D1251" s="1">
        <f t="shared" si="57"/>
        <v>5</v>
      </c>
      <c r="E1251" s="1" t="s">
        <v>1930</v>
      </c>
      <c r="F1251" s="1" t="s">
        <v>11232</v>
      </c>
      <c r="G1251" s="6" t="s">
        <v>12527</v>
      </c>
      <c r="H1251" s="1" t="s">
        <v>310</v>
      </c>
      <c r="I1251" s="1" t="s">
        <v>11233</v>
      </c>
      <c r="J1251" s="1" t="s">
        <v>6443</v>
      </c>
      <c r="K1251" s="1" t="str">
        <f t="shared" si="58"/>
        <v>2013</v>
      </c>
      <c r="L1251" s="1">
        <f t="shared" si="59"/>
        <v>44</v>
      </c>
      <c r="M1251" s="1" t="s">
        <v>79</v>
      </c>
      <c r="N1251" t="s">
        <v>50</v>
      </c>
      <c r="O1251" s="1" t="s">
        <v>4197</v>
      </c>
      <c r="P1251" s="1"/>
      <c r="Q1251" s="1"/>
      <c r="R1251" s="1"/>
      <c r="S1251" s="1" t="s">
        <v>114</v>
      </c>
      <c r="T1251" s="1">
        <v>1</v>
      </c>
      <c r="U1251" s="1"/>
    </row>
    <row r="1252" spans="1:21">
      <c r="A1252" s="1" t="s">
        <v>55</v>
      </c>
      <c r="B1252" s="1" t="s">
        <v>50</v>
      </c>
      <c r="C1252" s="1" t="s">
        <v>500</v>
      </c>
      <c r="D1252" s="1">
        <f t="shared" si="57"/>
        <v>0.8</v>
      </c>
      <c r="E1252" s="1" t="s">
        <v>1944</v>
      </c>
      <c r="F1252" s="1" t="s">
        <v>11237</v>
      </c>
      <c r="G1252" s="6" t="s">
        <v>12527</v>
      </c>
      <c r="H1252" s="1" t="s">
        <v>134</v>
      </c>
      <c r="I1252" s="1" t="s">
        <v>11233</v>
      </c>
      <c r="J1252" s="1" t="s">
        <v>9722</v>
      </c>
      <c r="K1252" s="1" t="str">
        <f t="shared" si="58"/>
        <v>2013</v>
      </c>
      <c r="L1252" s="1">
        <f t="shared" si="59"/>
        <v>26</v>
      </c>
      <c r="M1252" s="1" t="s">
        <v>60</v>
      </c>
      <c r="N1252" t="s">
        <v>50</v>
      </c>
      <c r="O1252" s="1" t="s">
        <v>61</v>
      </c>
      <c r="P1252" s="1"/>
      <c r="Q1252" s="1"/>
      <c r="R1252" s="1"/>
      <c r="S1252" s="1" t="s">
        <v>1986</v>
      </c>
      <c r="T1252" s="1">
        <v>1</v>
      </c>
      <c r="U1252" s="1"/>
    </row>
    <row r="1253" spans="1:21">
      <c r="A1253" s="1" t="s">
        <v>55</v>
      </c>
      <c r="B1253" s="1" t="s">
        <v>116</v>
      </c>
      <c r="C1253" s="1" t="s">
        <v>273</v>
      </c>
      <c r="D1253" s="1">
        <f t="shared" si="57"/>
        <v>5</v>
      </c>
      <c r="E1253" s="1" t="s">
        <v>2027</v>
      </c>
      <c r="F1253" s="1" t="s">
        <v>8386</v>
      </c>
      <c r="G1253" s="6" t="s">
        <v>12527</v>
      </c>
      <c r="H1253" s="1" t="s">
        <v>299</v>
      </c>
      <c r="I1253" s="1" t="s">
        <v>7224</v>
      </c>
      <c r="J1253" s="1" t="s">
        <v>11336</v>
      </c>
      <c r="K1253" s="1" t="str">
        <f t="shared" si="58"/>
        <v>2013</v>
      </c>
      <c r="L1253" s="1">
        <f t="shared" si="59"/>
        <v>43</v>
      </c>
      <c r="M1253" s="1" t="s">
        <v>79</v>
      </c>
      <c r="N1253" t="s">
        <v>50</v>
      </c>
      <c r="O1253" s="1" t="s">
        <v>61</v>
      </c>
      <c r="P1253" s="1"/>
      <c r="Q1253" s="1"/>
      <c r="R1253" s="1"/>
      <c r="S1253" s="1" t="s">
        <v>226</v>
      </c>
      <c r="T1253" s="1">
        <v>2</v>
      </c>
      <c r="U1253" s="1"/>
    </row>
    <row r="1254" spans="1:21">
      <c r="A1254" s="1" t="s">
        <v>50</v>
      </c>
      <c r="B1254" s="1" t="s">
        <v>116</v>
      </c>
      <c r="C1254" s="1" t="s">
        <v>273</v>
      </c>
      <c r="D1254" s="1">
        <f t="shared" si="57"/>
        <v>5</v>
      </c>
      <c r="E1254" s="1" t="s">
        <v>2092</v>
      </c>
      <c r="F1254" s="1" t="s">
        <v>11355</v>
      </c>
      <c r="G1254" s="6" t="s">
        <v>12527</v>
      </c>
      <c r="H1254" s="1" t="s">
        <v>282</v>
      </c>
      <c r="I1254" s="1" t="s">
        <v>8512</v>
      </c>
      <c r="J1254" s="1" t="s">
        <v>6947</v>
      </c>
      <c r="K1254" s="1" t="str">
        <f t="shared" si="58"/>
        <v>2013</v>
      </c>
      <c r="L1254" s="1">
        <f t="shared" si="59"/>
        <v>42</v>
      </c>
      <c r="M1254" s="1" t="s">
        <v>60</v>
      </c>
      <c r="N1254" t="s">
        <v>50</v>
      </c>
      <c r="O1254" s="1" t="s">
        <v>61</v>
      </c>
      <c r="P1254" s="1"/>
      <c r="Q1254" s="1"/>
      <c r="R1254" s="1"/>
      <c r="S1254" s="1" t="s">
        <v>8525</v>
      </c>
      <c r="T1254" s="1">
        <v>1</v>
      </c>
      <c r="U1254" s="1"/>
    </row>
    <row r="1255" spans="1:21">
      <c r="A1255" s="1" t="s">
        <v>54</v>
      </c>
      <c r="B1255" s="1" t="s">
        <v>50</v>
      </c>
      <c r="C1255" s="1" t="s">
        <v>500</v>
      </c>
      <c r="D1255" s="1">
        <f t="shared" si="57"/>
        <v>0.8</v>
      </c>
      <c r="E1255" s="1" t="s">
        <v>2100</v>
      </c>
      <c r="F1255" s="1" t="s">
        <v>8529</v>
      </c>
      <c r="G1255" s="6" t="s">
        <v>12527</v>
      </c>
      <c r="H1255" s="1" t="s">
        <v>233</v>
      </c>
      <c r="I1255" s="1" t="s">
        <v>8526</v>
      </c>
      <c r="J1255" s="1" t="s">
        <v>10038</v>
      </c>
      <c r="K1255" s="1" t="str">
        <f t="shared" si="58"/>
        <v>2013</v>
      </c>
      <c r="L1255" s="1">
        <f t="shared" si="59"/>
        <v>48</v>
      </c>
      <c r="M1255" s="1" t="s">
        <v>60</v>
      </c>
      <c r="N1255" t="s">
        <v>50</v>
      </c>
      <c r="O1255" s="1" t="s">
        <v>61</v>
      </c>
      <c r="P1255" s="1"/>
      <c r="Q1255" s="1"/>
      <c r="R1255" s="1"/>
      <c r="S1255" s="1"/>
      <c r="T1255" s="1">
        <v>2</v>
      </c>
      <c r="U1255" s="1"/>
    </row>
    <row r="1256" spans="1:21">
      <c r="A1256" s="1" t="s">
        <v>50</v>
      </c>
      <c r="B1256" s="1" t="s">
        <v>53</v>
      </c>
      <c r="C1256" s="1" t="s">
        <v>273</v>
      </c>
      <c r="D1256" s="1">
        <f t="shared" si="57"/>
        <v>2</v>
      </c>
      <c r="E1256" s="1" t="s">
        <v>2132</v>
      </c>
      <c r="F1256" s="1" t="s">
        <v>8834</v>
      </c>
      <c r="G1256" s="6" t="s">
        <v>12527</v>
      </c>
      <c r="H1256" s="1" t="s">
        <v>177</v>
      </c>
      <c r="I1256" s="1" t="s">
        <v>8821</v>
      </c>
      <c r="J1256" s="1" t="s">
        <v>2023</v>
      </c>
      <c r="K1256" s="1" t="str">
        <f t="shared" si="58"/>
        <v>2013</v>
      </c>
      <c r="L1256" s="1">
        <f t="shared" si="59"/>
        <v>22</v>
      </c>
      <c r="M1256" s="1" t="s">
        <v>60</v>
      </c>
      <c r="N1256" t="s">
        <v>50</v>
      </c>
      <c r="O1256" s="1" t="s">
        <v>61</v>
      </c>
      <c r="P1256" s="1"/>
      <c r="Q1256" s="1"/>
      <c r="R1256" s="1"/>
      <c r="S1256" s="1" t="s">
        <v>417</v>
      </c>
      <c r="T1256" s="1">
        <v>1</v>
      </c>
      <c r="U1256" s="1"/>
    </row>
    <row r="1257" spans="1:21">
      <c r="A1257" s="1" t="s">
        <v>50</v>
      </c>
      <c r="B1257" s="1" t="s">
        <v>50</v>
      </c>
      <c r="C1257" s="1" t="s">
        <v>500</v>
      </c>
      <c r="D1257" s="1">
        <f t="shared" si="57"/>
        <v>0.8</v>
      </c>
      <c r="E1257" s="1" t="s">
        <v>2175</v>
      </c>
      <c r="F1257" s="1" t="s">
        <v>8858</v>
      </c>
      <c r="G1257" s="6" t="s">
        <v>12527</v>
      </c>
      <c r="H1257" s="1" t="s">
        <v>128</v>
      </c>
      <c r="I1257" s="1" t="s">
        <v>8856</v>
      </c>
      <c r="J1257" s="1" t="s">
        <v>6947</v>
      </c>
      <c r="K1257" s="1" t="str">
        <f t="shared" si="58"/>
        <v>2013</v>
      </c>
      <c r="L1257" s="1">
        <f t="shared" si="59"/>
        <v>41</v>
      </c>
      <c r="M1257" s="1" t="s">
        <v>60</v>
      </c>
      <c r="N1257" t="s">
        <v>50</v>
      </c>
      <c r="O1257" s="1" t="s">
        <v>61</v>
      </c>
      <c r="P1257" s="1"/>
      <c r="Q1257" s="1"/>
      <c r="R1257" s="1"/>
      <c r="S1257" s="1" t="s">
        <v>377</v>
      </c>
      <c r="T1257" s="1">
        <v>1</v>
      </c>
      <c r="U1257" s="1"/>
    </row>
    <row r="1258" spans="1:21">
      <c r="A1258" s="1" t="s">
        <v>54</v>
      </c>
      <c r="B1258" s="1" t="s">
        <v>50</v>
      </c>
      <c r="C1258" s="1" t="s">
        <v>273</v>
      </c>
      <c r="D1258" s="1">
        <f t="shared" si="57"/>
        <v>1</v>
      </c>
      <c r="E1258" s="1" t="s">
        <v>2179</v>
      </c>
      <c r="F1258" s="1" t="s">
        <v>8859</v>
      </c>
      <c r="G1258" s="6" t="s">
        <v>12527</v>
      </c>
      <c r="H1258" s="1" t="s">
        <v>120</v>
      </c>
      <c r="I1258" s="1" t="s">
        <v>8860</v>
      </c>
      <c r="J1258" s="1" t="s">
        <v>9722</v>
      </c>
      <c r="K1258" s="1" t="str">
        <f t="shared" si="58"/>
        <v>2013</v>
      </c>
      <c r="L1258" s="1">
        <f t="shared" si="59"/>
        <v>45</v>
      </c>
      <c r="M1258" s="1" t="s">
        <v>79</v>
      </c>
      <c r="N1258" t="s">
        <v>50</v>
      </c>
      <c r="O1258" s="1" t="s">
        <v>61</v>
      </c>
      <c r="P1258" s="1"/>
      <c r="Q1258" s="1"/>
      <c r="R1258" s="1"/>
      <c r="S1258" s="1" t="s">
        <v>1051</v>
      </c>
      <c r="T1258" s="1">
        <v>1</v>
      </c>
      <c r="U1258" s="1"/>
    </row>
    <row r="1259" spans="1:21">
      <c r="A1259" s="1" t="s">
        <v>54</v>
      </c>
      <c r="B1259" s="1" t="s">
        <v>8017</v>
      </c>
      <c r="C1259" s="1"/>
      <c r="D1259" s="1" t="e">
        <f t="shared" si="57"/>
        <v>#VALUE!</v>
      </c>
      <c r="E1259" s="1" t="s">
        <v>3544</v>
      </c>
      <c r="F1259" s="1" t="s">
        <v>11526</v>
      </c>
      <c r="G1259" s="6" t="s">
        <v>12527</v>
      </c>
      <c r="H1259" s="1" t="s">
        <v>158</v>
      </c>
      <c r="I1259" s="1" t="s">
        <v>10640</v>
      </c>
      <c r="J1259" s="1" t="s">
        <v>3217</v>
      </c>
      <c r="K1259" s="1" t="str">
        <f t="shared" si="58"/>
        <v>2013</v>
      </c>
      <c r="L1259" s="1">
        <f t="shared" si="59"/>
        <v>9</v>
      </c>
      <c r="M1259" s="1" t="s">
        <v>79</v>
      </c>
      <c r="N1259" t="s">
        <v>50</v>
      </c>
      <c r="O1259" s="1" t="s">
        <v>61</v>
      </c>
      <c r="P1259" s="1"/>
      <c r="Q1259" s="1"/>
      <c r="R1259" s="1"/>
      <c r="S1259" s="1" t="s">
        <v>65</v>
      </c>
      <c r="T1259" s="1">
        <v>2</v>
      </c>
      <c r="U1259" s="1"/>
    </row>
    <row r="1260" spans="1:21">
      <c r="A1260" s="1" t="s">
        <v>55</v>
      </c>
      <c r="B1260" s="1" t="s">
        <v>8040</v>
      </c>
      <c r="C1260" s="1" t="s">
        <v>273</v>
      </c>
      <c r="D1260" s="1" t="e">
        <f t="shared" si="57"/>
        <v>#VALUE!</v>
      </c>
      <c r="E1260" s="1" t="s">
        <v>3669</v>
      </c>
      <c r="F1260" s="1" t="s">
        <v>11599</v>
      </c>
      <c r="G1260" s="6" t="s">
        <v>12527</v>
      </c>
      <c r="H1260" s="1" t="s">
        <v>448</v>
      </c>
      <c r="I1260" s="1" t="s">
        <v>171</v>
      </c>
      <c r="J1260" s="1" t="s">
        <v>6947</v>
      </c>
      <c r="K1260" s="1" t="str">
        <f t="shared" si="58"/>
        <v>2013</v>
      </c>
      <c r="L1260" s="1">
        <f t="shared" si="59"/>
        <v>30</v>
      </c>
      <c r="M1260" s="1" t="s">
        <v>79</v>
      </c>
      <c r="N1260" t="s">
        <v>50</v>
      </c>
      <c r="O1260" s="1" t="s">
        <v>61</v>
      </c>
      <c r="P1260" s="1"/>
      <c r="Q1260" s="1"/>
      <c r="R1260" s="1"/>
      <c r="S1260" s="1" t="s">
        <v>3831</v>
      </c>
      <c r="T1260" s="1">
        <v>2</v>
      </c>
      <c r="U1260" s="1"/>
    </row>
    <row r="1261" spans="1:21">
      <c r="A1261" s="1" t="s">
        <v>49</v>
      </c>
      <c r="B1261" s="1"/>
      <c r="C1261" s="1"/>
      <c r="D1261" s="1">
        <f t="shared" si="57"/>
        <v>0</v>
      </c>
      <c r="E1261" s="1" t="s">
        <v>3224</v>
      </c>
      <c r="F1261" s="1" t="s">
        <v>11883</v>
      </c>
      <c r="G1261" s="6" t="s">
        <v>12527</v>
      </c>
      <c r="H1261" s="1" t="s">
        <v>217</v>
      </c>
      <c r="I1261" s="1" t="s">
        <v>3988</v>
      </c>
      <c r="J1261" s="1" t="s">
        <v>6038</v>
      </c>
      <c r="K1261" s="1" t="str">
        <f t="shared" si="58"/>
        <v>2013</v>
      </c>
      <c r="L1261" s="1">
        <f t="shared" si="59"/>
        <v>14</v>
      </c>
      <c r="M1261" s="1" t="s">
        <v>79</v>
      </c>
      <c r="N1261" t="s">
        <v>50</v>
      </c>
      <c r="O1261" s="1" t="s">
        <v>61</v>
      </c>
      <c r="P1261" s="1"/>
      <c r="Q1261" s="1"/>
      <c r="R1261" s="1"/>
      <c r="S1261" s="1" t="s">
        <v>65</v>
      </c>
      <c r="T1261" s="1">
        <v>2</v>
      </c>
      <c r="U1261" s="1"/>
    </row>
    <row r="1262" spans="1:21">
      <c r="A1262" s="1" t="s">
        <v>54</v>
      </c>
      <c r="B1262" s="1"/>
      <c r="C1262" s="1"/>
      <c r="D1262" s="1">
        <f t="shared" si="57"/>
        <v>0</v>
      </c>
      <c r="E1262" s="1" t="s">
        <v>1617</v>
      </c>
      <c r="F1262" s="1" t="s">
        <v>1616</v>
      </c>
      <c r="G1262" s="6" t="s">
        <v>12527</v>
      </c>
      <c r="H1262" s="1" t="s">
        <v>809</v>
      </c>
      <c r="I1262" s="1" t="s">
        <v>1609</v>
      </c>
      <c r="J1262" s="1" t="s">
        <v>1619</v>
      </c>
      <c r="K1262" s="1" t="str">
        <f t="shared" si="58"/>
        <v>2013</v>
      </c>
      <c r="L1262" s="1">
        <f t="shared" si="59"/>
        <v>30</v>
      </c>
      <c r="M1262" s="1" t="s">
        <v>79</v>
      </c>
      <c r="N1262" t="s">
        <v>53</v>
      </c>
      <c r="O1262" s="1" t="s">
        <v>61</v>
      </c>
      <c r="P1262" s="1" t="s">
        <v>103</v>
      </c>
      <c r="Q1262" s="1" t="s">
        <v>958</v>
      </c>
      <c r="R1262" s="1" t="s">
        <v>1618</v>
      </c>
      <c r="S1262" s="1" t="s">
        <v>105</v>
      </c>
      <c r="T1262" s="1">
        <v>2</v>
      </c>
      <c r="U1262" s="1"/>
    </row>
    <row r="1263" spans="1:21">
      <c r="A1263" s="1" t="s">
        <v>55</v>
      </c>
      <c r="B1263" s="1"/>
      <c r="C1263" s="1"/>
      <c r="D1263" s="1">
        <f t="shared" si="57"/>
        <v>0</v>
      </c>
      <c r="E1263" s="1" t="s">
        <v>2022</v>
      </c>
      <c r="F1263" s="1" t="s">
        <v>2021</v>
      </c>
      <c r="G1263" s="6" t="s">
        <v>12527</v>
      </c>
      <c r="H1263" s="1" t="s">
        <v>367</v>
      </c>
      <c r="I1263" s="1" t="s">
        <v>421</v>
      </c>
      <c r="J1263" s="1" t="s">
        <v>2023</v>
      </c>
      <c r="K1263" s="1" t="str">
        <f t="shared" si="58"/>
        <v>2013</v>
      </c>
      <c r="L1263" s="1">
        <f t="shared" si="59"/>
        <v>20</v>
      </c>
      <c r="M1263" s="1" t="s">
        <v>60</v>
      </c>
      <c r="N1263" t="s">
        <v>53</v>
      </c>
      <c r="O1263" s="1" t="s">
        <v>61</v>
      </c>
      <c r="P1263" s="1"/>
      <c r="Q1263" s="1"/>
      <c r="R1263" s="1"/>
      <c r="S1263" s="1" t="s">
        <v>114</v>
      </c>
      <c r="T1263" s="1">
        <v>2</v>
      </c>
      <c r="U1263" s="1"/>
    </row>
    <row r="1264" spans="1:21">
      <c r="A1264" s="1" t="s">
        <v>55</v>
      </c>
      <c r="B1264" s="1"/>
      <c r="C1264" s="1"/>
      <c r="D1264" s="1">
        <f t="shared" si="57"/>
        <v>0</v>
      </c>
      <c r="E1264" s="1" t="s">
        <v>2457</v>
      </c>
      <c r="F1264" s="1" t="s">
        <v>2456</v>
      </c>
      <c r="G1264" s="6" t="s">
        <v>12527</v>
      </c>
      <c r="H1264" s="1" t="s">
        <v>464</v>
      </c>
      <c r="I1264" s="1" t="s">
        <v>645</v>
      </c>
      <c r="J1264" s="1" t="s">
        <v>2023</v>
      </c>
      <c r="K1264" s="1" t="str">
        <f t="shared" si="58"/>
        <v>2013</v>
      </c>
      <c r="L1264" s="1">
        <f t="shared" si="59"/>
        <v>25</v>
      </c>
      <c r="M1264" s="1" t="s">
        <v>79</v>
      </c>
      <c r="N1264" t="s">
        <v>53</v>
      </c>
      <c r="O1264" s="1" t="s">
        <v>102</v>
      </c>
      <c r="P1264" s="1"/>
      <c r="Q1264" s="1"/>
      <c r="R1264" s="1"/>
      <c r="S1264" s="1" t="s">
        <v>114</v>
      </c>
      <c r="T1264" s="1">
        <v>2</v>
      </c>
      <c r="U1264" s="1"/>
    </row>
    <row r="1265" spans="1:21">
      <c r="A1265" s="1"/>
      <c r="B1265" s="1"/>
      <c r="C1265" s="1"/>
      <c r="D1265" s="1">
        <f t="shared" si="57"/>
        <v>0</v>
      </c>
      <c r="E1265" s="1" t="s">
        <v>3215</v>
      </c>
      <c r="F1265" s="1" t="s">
        <v>3214</v>
      </c>
      <c r="G1265" s="6" t="s">
        <v>12527</v>
      </c>
      <c r="H1265" s="1" t="s">
        <v>583</v>
      </c>
      <c r="I1265" s="1" t="s">
        <v>3199</v>
      </c>
      <c r="J1265" s="1" t="s">
        <v>3217</v>
      </c>
      <c r="K1265" s="1" t="str">
        <f t="shared" si="58"/>
        <v>2013</v>
      </c>
      <c r="L1265" s="1">
        <f t="shared" si="59"/>
        <v>16</v>
      </c>
      <c r="M1265" s="1" t="s">
        <v>79</v>
      </c>
      <c r="N1265" t="s">
        <v>53</v>
      </c>
      <c r="O1265" s="1" t="s">
        <v>102</v>
      </c>
      <c r="P1265" s="1" t="s">
        <v>890</v>
      </c>
      <c r="Q1265" s="1" t="s">
        <v>958</v>
      </c>
      <c r="R1265" s="1" t="s">
        <v>3216</v>
      </c>
      <c r="S1265" s="1" t="s">
        <v>105</v>
      </c>
      <c r="T1265" s="1">
        <v>2</v>
      </c>
      <c r="U1265" s="1"/>
    </row>
    <row r="1266" spans="1:21">
      <c r="A1266" s="1" t="s">
        <v>54</v>
      </c>
      <c r="B1266" s="1"/>
      <c r="C1266" s="1"/>
      <c r="D1266" s="1">
        <f t="shared" si="57"/>
        <v>0</v>
      </c>
      <c r="E1266" s="1" t="s">
        <v>3278</v>
      </c>
      <c r="F1266" s="1" t="s">
        <v>3277</v>
      </c>
      <c r="G1266" s="6" t="s">
        <v>12527</v>
      </c>
      <c r="H1266" s="1" t="s">
        <v>375</v>
      </c>
      <c r="I1266" s="1" t="s">
        <v>3279</v>
      </c>
      <c r="J1266" s="1" t="s">
        <v>2023</v>
      </c>
      <c r="K1266" s="1" t="str">
        <f t="shared" si="58"/>
        <v>2013</v>
      </c>
      <c r="L1266" s="1">
        <f t="shared" si="59"/>
        <v>53</v>
      </c>
      <c r="M1266" s="1" t="s">
        <v>60</v>
      </c>
      <c r="N1266" t="s">
        <v>53</v>
      </c>
      <c r="O1266" s="1" t="s">
        <v>61</v>
      </c>
      <c r="P1266" s="1" t="s">
        <v>135</v>
      </c>
      <c r="Q1266" s="1" t="s">
        <v>515</v>
      </c>
      <c r="R1266" s="1" t="s">
        <v>3280</v>
      </c>
      <c r="S1266" s="1" t="s">
        <v>114</v>
      </c>
      <c r="T1266" s="1">
        <v>2</v>
      </c>
      <c r="U1266" s="1"/>
    </row>
    <row r="1267" spans="1:21">
      <c r="A1267" s="1" t="s">
        <v>55</v>
      </c>
      <c r="B1267" s="1" t="s">
        <v>176</v>
      </c>
      <c r="C1267" s="1" t="s">
        <v>273</v>
      </c>
      <c r="D1267" s="1">
        <f t="shared" si="57"/>
        <v>0.6</v>
      </c>
      <c r="E1267" s="1" t="s">
        <v>3293</v>
      </c>
      <c r="F1267" s="1" t="s">
        <v>3291</v>
      </c>
      <c r="G1267" s="6" t="s">
        <v>12527</v>
      </c>
      <c r="H1267" s="1" t="s">
        <v>344</v>
      </c>
      <c r="I1267" s="1" t="s">
        <v>3294</v>
      </c>
      <c r="J1267" s="1" t="s">
        <v>3295</v>
      </c>
      <c r="K1267" s="1" t="str">
        <f t="shared" si="58"/>
        <v>2013</v>
      </c>
      <c r="L1267" s="1">
        <f t="shared" si="59"/>
        <v>21</v>
      </c>
      <c r="M1267" s="1" t="s">
        <v>79</v>
      </c>
      <c r="N1267" t="s">
        <v>53</v>
      </c>
      <c r="O1267" s="1" t="s">
        <v>61</v>
      </c>
      <c r="P1267" s="1" t="s">
        <v>103</v>
      </c>
      <c r="Q1267" s="1" t="s">
        <v>351</v>
      </c>
      <c r="R1267" s="1"/>
      <c r="S1267" s="1" t="s">
        <v>114</v>
      </c>
      <c r="T1267" s="1">
        <v>1</v>
      </c>
      <c r="U1267" s="1"/>
    </row>
    <row r="1268" spans="1:21">
      <c r="A1268" s="1" t="s">
        <v>55</v>
      </c>
      <c r="B1268" s="1"/>
      <c r="C1268" s="1"/>
      <c r="D1268" s="1">
        <f t="shared" si="57"/>
        <v>0</v>
      </c>
      <c r="E1268" s="1" t="s">
        <v>3941</v>
      </c>
      <c r="F1268" s="1" t="s">
        <v>3940</v>
      </c>
      <c r="G1268" s="6" t="s">
        <v>12527</v>
      </c>
      <c r="H1268" s="1" t="s">
        <v>101</v>
      </c>
      <c r="I1268" s="1" t="s">
        <v>3942</v>
      </c>
      <c r="J1268" s="1" t="s">
        <v>3943</v>
      </c>
      <c r="K1268" s="1" t="str">
        <f t="shared" si="58"/>
        <v>2013</v>
      </c>
      <c r="L1268" s="1">
        <f t="shared" si="59"/>
        <v>34</v>
      </c>
      <c r="M1268" s="1" t="s">
        <v>60</v>
      </c>
      <c r="N1268" t="s">
        <v>53</v>
      </c>
      <c r="O1268" s="1" t="s">
        <v>61</v>
      </c>
      <c r="P1268" s="1" t="s">
        <v>449</v>
      </c>
      <c r="Q1268" s="1" t="s">
        <v>351</v>
      </c>
      <c r="R1268" s="1" t="s">
        <v>638</v>
      </c>
      <c r="S1268" s="1" t="s">
        <v>114</v>
      </c>
      <c r="T1268" s="1">
        <v>2</v>
      </c>
      <c r="U1268" s="1"/>
    </row>
    <row r="1269" spans="1:21">
      <c r="A1269" s="1" t="s">
        <v>55</v>
      </c>
      <c r="B1269" s="1"/>
      <c r="C1269" s="1"/>
      <c r="D1269" s="1">
        <f t="shared" si="57"/>
        <v>0</v>
      </c>
      <c r="E1269" s="1" t="s">
        <v>3947</v>
      </c>
      <c r="F1269" s="1" t="s">
        <v>3945</v>
      </c>
      <c r="G1269" s="6" t="s">
        <v>12527</v>
      </c>
      <c r="H1269" s="1" t="s">
        <v>583</v>
      </c>
      <c r="I1269" s="1" t="s">
        <v>534</v>
      </c>
      <c r="J1269" s="1" t="s">
        <v>2023</v>
      </c>
      <c r="K1269" s="1" t="str">
        <f t="shared" si="58"/>
        <v>2013</v>
      </c>
      <c r="L1269" s="1">
        <f t="shared" si="59"/>
        <v>15</v>
      </c>
      <c r="M1269" s="1" t="s">
        <v>79</v>
      </c>
      <c r="N1269" t="s">
        <v>53</v>
      </c>
      <c r="O1269" s="1" t="s">
        <v>102</v>
      </c>
      <c r="P1269" s="1" t="s">
        <v>646</v>
      </c>
      <c r="Q1269" s="1" t="s">
        <v>160</v>
      </c>
      <c r="R1269" s="1" t="s">
        <v>3948</v>
      </c>
      <c r="S1269" s="1" t="s">
        <v>65</v>
      </c>
      <c r="T1269" s="1">
        <v>2</v>
      </c>
      <c r="U1269" s="1"/>
    </row>
    <row r="1270" spans="1:21">
      <c r="A1270" s="1" t="s">
        <v>55</v>
      </c>
      <c r="B1270" s="1" t="s">
        <v>3946</v>
      </c>
      <c r="C1270" s="1" t="s">
        <v>273</v>
      </c>
      <c r="D1270" s="1">
        <f t="shared" si="57"/>
        <v>3.5</v>
      </c>
      <c r="E1270" s="1" t="s">
        <v>4074</v>
      </c>
      <c r="F1270" s="1" t="s">
        <v>4073</v>
      </c>
      <c r="G1270" s="6" t="s">
        <v>12527</v>
      </c>
      <c r="H1270" s="1" t="s">
        <v>282</v>
      </c>
      <c r="I1270" s="1" t="s">
        <v>4071</v>
      </c>
      <c r="J1270" s="1" t="s">
        <v>2023</v>
      </c>
      <c r="K1270" s="1" t="str">
        <f t="shared" si="58"/>
        <v>2013</v>
      </c>
      <c r="L1270" s="1">
        <f t="shared" si="59"/>
        <v>40</v>
      </c>
      <c r="M1270" s="1" t="s">
        <v>60</v>
      </c>
      <c r="N1270" t="s">
        <v>53</v>
      </c>
      <c r="O1270" s="1" t="s">
        <v>61</v>
      </c>
      <c r="P1270" s="1"/>
      <c r="Q1270" s="1"/>
      <c r="R1270" s="1"/>
      <c r="S1270" s="1" t="s">
        <v>83</v>
      </c>
      <c r="T1270" s="1">
        <v>2</v>
      </c>
      <c r="U1270" s="1"/>
    </row>
    <row r="1271" spans="1:21">
      <c r="A1271" s="1" t="s">
        <v>50</v>
      </c>
      <c r="B1271" s="1"/>
      <c r="C1271" s="1"/>
      <c r="D1271" s="1">
        <f t="shared" si="57"/>
        <v>0</v>
      </c>
      <c r="E1271" s="1" t="s">
        <v>4248</v>
      </c>
      <c r="F1271" s="1" t="s">
        <v>4247</v>
      </c>
      <c r="G1271" s="6" t="s">
        <v>12527</v>
      </c>
      <c r="H1271" s="1" t="s">
        <v>310</v>
      </c>
      <c r="I1271" s="1" t="s">
        <v>4224</v>
      </c>
      <c r="J1271" s="1" t="s">
        <v>1619</v>
      </c>
      <c r="K1271" s="1" t="str">
        <f t="shared" si="58"/>
        <v>2013</v>
      </c>
      <c r="L1271" s="1">
        <f t="shared" si="59"/>
        <v>40</v>
      </c>
      <c r="M1271" s="1" t="s">
        <v>60</v>
      </c>
      <c r="N1271" t="s">
        <v>53</v>
      </c>
      <c r="O1271" s="1" t="s">
        <v>61</v>
      </c>
      <c r="P1271" s="1"/>
      <c r="Q1271" s="1"/>
      <c r="R1271" s="1"/>
      <c r="S1271" s="1"/>
      <c r="T1271" s="1">
        <v>2</v>
      </c>
      <c r="U1271" s="1"/>
    </row>
    <row r="1272" spans="1:21">
      <c r="A1272" s="1"/>
      <c r="B1272" s="1" t="s">
        <v>50</v>
      </c>
      <c r="C1272" s="1" t="s">
        <v>273</v>
      </c>
      <c r="D1272" s="1">
        <f t="shared" si="57"/>
        <v>1</v>
      </c>
      <c r="E1272" s="1" t="s">
        <v>4712</v>
      </c>
      <c r="F1272" s="1" t="s">
        <v>4711</v>
      </c>
      <c r="G1272" s="6" t="s">
        <v>12527</v>
      </c>
      <c r="H1272" s="1" t="s">
        <v>809</v>
      </c>
      <c r="I1272" s="1" t="s">
        <v>412</v>
      </c>
      <c r="J1272" s="1" t="s">
        <v>2023</v>
      </c>
      <c r="K1272" s="1" t="str">
        <f t="shared" si="58"/>
        <v>2013</v>
      </c>
      <c r="L1272" s="1">
        <f t="shared" si="59"/>
        <v>33</v>
      </c>
      <c r="M1272" s="1" t="s">
        <v>60</v>
      </c>
      <c r="N1272" t="s">
        <v>53</v>
      </c>
      <c r="O1272" s="1" t="s">
        <v>61</v>
      </c>
      <c r="P1272" s="1"/>
      <c r="Q1272" s="1"/>
      <c r="R1272" s="1"/>
      <c r="S1272" s="1" t="s">
        <v>4713</v>
      </c>
      <c r="T1272" s="1">
        <v>2</v>
      </c>
      <c r="U1272" s="1"/>
    </row>
    <row r="1273" spans="1:21">
      <c r="A1273" s="1"/>
      <c r="B1273" s="1"/>
      <c r="C1273" s="1"/>
      <c r="D1273" s="1">
        <f t="shared" si="57"/>
        <v>0</v>
      </c>
      <c r="E1273" s="1" t="s">
        <v>4764</v>
      </c>
      <c r="F1273" s="1" t="s">
        <v>4763</v>
      </c>
      <c r="G1273" s="6" t="s">
        <v>12527</v>
      </c>
      <c r="H1273" s="1" t="s">
        <v>678</v>
      </c>
      <c r="I1273" s="1" t="s">
        <v>4765</v>
      </c>
      <c r="J1273" s="1" t="s">
        <v>2023</v>
      </c>
      <c r="K1273" s="1" t="str">
        <f t="shared" si="58"/>
        <v>2013</v>
      </c>
      <c r="L1273" s="1">
        <f t="shared" si="59"/>
        <v>30</v>
      </c>
      <c r="M1273" s="1" t="s">
        <v>79</v>
      </c>
      <c r="N1273" t="s">
        <v>53</v>
      </c>
      <c r="O1273" s="1" t="s">
        <v>61</v>
      </c>
      <c r="P1273" s="1"/>
      <c r="Q1273" s="1"/>
      <c r="R1273" s="1" t="s">
        <v>805</v>
      </c>
      <c r="S1273" s="1" t="s">
        <v>2015</v>
      </c>
      <c r="T1273" s="1">
        <v>2</v>
      </c>
      <c r="U1273" s="1"/>
    </row>
    <row r="1274" spans="1:21">
      <c r="A1274" s="1" t="s">
        <v>50</v>
      </c>
      <c r="B1274" s="1"/>
      <c r="C1274" s="1"/>
      <c r="D1274" s="1">
        <f t="shared" si="57"/>
        <v>0</v>
      </c>
      <c r="E1274" s="1" t="s">
        <v>4780</v>
      </c>
      <c r="F1274" s="1" t="s">
        <v>4779</v>
      </c>
      <c r="G1274" s="6" t="s">
        <v>12527</v>
      </c>
      <c r="H1274" s="1" t="s">
        <v>479</v>
      </c>
      <c r="I1274" s="1" t="s">
        <v>4781</v>
      </c>
      <c r="J1274" s="1" t="s">
        <v>2023</v>
      </c>
      <c r="K1274" s="1" t="str">
        <f t="shared" si="58"/>
        <v>2013</v>
      </c>
      <c r="L1274" s="1">
        <f t="shared" si="59"/>
        <v>15</v>
      </c>
      <c r="M1274" s="1" t="s">
        <v>79</v>
      </c>
      <c r="N1274" t="s">
        <v>53</v>
      </c>
      <c r="O1274" s="1" t="s">
        <v>61</v>
      </c>
      <c r="P1274" s="1"/>
      <c r="Q1274" s="1"/>
      <c r="R1274" s="1" t="s">
        <v>805</v>
      </c>
      <c r="S1274" s="1" t="s">
        <v>940</v>
      </c>
      <c r="T1274" s="1">
        <v>1</v>
      </c>
      <c r="U1274" s="1"/>
    </row>
    <row r="1275" spans="1:21">
      <c r="A1275" s="1" t="s">
        <v>53</v>
      </c>
      <c r="B1275" s="1"/>
      <c r="C1275" s="1"/>
      <c r="D1275" s="1">
        <f t="shared" si="57"/>
        <v>0</v>
      </c>
      <c r="E1275" s="1" t="s">
        <v>4863</v>
      </c>
      <c r="F1275" s="1" t="s">
        <v>4862</v>
      </c>
      <c r="G1275" s="6" t="s">
        <v>12527</v>
      </c>
      <c r="H1275" s="1" t="s">
        <v>88</v>
      </c>
      <c r="I1275" s="1" t="s">
        <v>4359</v>
      </c>
      <c r="J1275" s="1" t="s">
        <v>4864</v>
      </c>
      <c r="K1275" s="1" t="str">
        <f t="shared" si="58"/>
        <v>2013</v>
      </c>
      <c r="L1275" s="1">
        <f t="shared" si="59"/>
        <v>24</v>
      </c>
      <c r="M1275" s="1" t="s">
        <v>79</v>
      </c>
      <c r="N1275" t="s">
        <v>53</v>
      </c>
      <c r="O1275" s="1" t="s">
        <v>61</v>
      </c>
      <c r="P1275" s="1"/>
      <c r="Q1275" s="1"/>
      <c r="R1275" s="1"/>
      <c r="S1275" s="1" t="s">
        <v>417</v>
      </c>
      <c r="T1275" s="1">
        <v>2</v>
      </c>
      <c r="U1275" s="1"/>
    </row>
    <row r="1276" spans="1:21">
      <c r="A1276" s="1" t="s">
        <v>50</v>
      </c>
      <c r="B1276" s="1" t="s">
        <v>2620</v>
      </c>
      <c r="C1276" s="1" t="s">
        <v>500</v>
      </c>
      <c r="D1276" s="1">
        <f t="shared" si="57"/>
        <v>2</v>
      </c>
      <c r="E1276" s="1" t="s">
        <v>4882</v>
      </c>
      <c r="F1276" s="1" t="s">
        <v>4881</v>
      </c>
      <c r="G1276" s="6" t="s">
        <v>12527</v>
      </c>
      <c r="H1276" s="1" t="s">
        <v>1343</v>
      </c>
      <c r="I1276" s="1" t="s">
        <v>4872</v>
      </c>
      <c r="J1276" s="1" t="s">
        <v>2023</v>
      </c>
      <c r="K1276" s="1" t="str">
        <f t="shared" si="58"/>
        <v>2013</v>
      </c>
      <c r="L1276" s="1">
        <f t="shared" si="59"/>
        <v>38</v>
      </c>
      <c r="M1276" s="1" t="s">
        <v>60</v>
      </c>
      <c r="N1276" t="s">
        <v>53</v>
      </c>
      <c r="O1276" s="1" t="s">
        <v>61</v>
      </c>
      <c r="P1276" s="1"/>
      <c r="Q1276" s="1"/>
      <c r="R1276" s="1"/>
      <c r="S1276" s="1" t="s">
        <v>226</v>
      </c>
      <c r="T1276" s="1">
        <v>1</v>
      </c>
      <c r="U1276" s="1"/>
    </row>
    <row r="1277" spans="1:21">
      <c r="A1277" s="1" t="s">
        <v>55</v>
      </c>
      <c r="B1277" s="1" t="s">
        <v>53</v>
      </c>
      <c r="C1277" s="1"/>
      <c r="D1277" s="1">
        <f t="shared" si="57"/>
        <v>0</v>
      </c>
      <c r="E1277" s="1" t="s">
        <v>5070</v>
      </c>
      <c r="F1277" s="1" t="s">
        <v>5068</v>
      </c>
      <c r="G1277" s="6" t="s">
        <v>12527</v>
      </c>
      <c r="H1277" s="1" t="s">
        <v>256</v>
      </c>
      <c r="I1277" s="1" t="s">
        <v>996</v>
      </c>
      <c r="J1277" s="1" t="s">
        <v>5071</v>
      </c>
      <c r="K1277" s="1" t="str">
        <f t="shared" si="58"/>
        <v>2013</v>
      </c>
      <c r="L1277" s="1">
        <f t="shared" si="59"/>
        <v>48</v>
      </c>
      <c r="M1277" s="1" t="s">
        <v>79</v>
      </c>
      <c r="N1277" t="s">
        <v>53</v>
      </c>
      <c r="O1277" s="1" t="s">
        <v>61</v>
      </c>
      <c r="P1277" s="1"/>
      <c r="Q1277" s="1"/>
      <c r="R1277" s="1"/>
      <c r="S1277" s="1"/>
      <c r="T1277" s="1">
        <v>2</v>
      </c>
      <c r="U1277" s="1"/>
    </row>
    <row r="1278" spans="1:21">
      <c r="A1278" s="1" t="s">
        <v>55</v>
      </c>
      <c r="B1278" s="1" t="s">
        <v>141</v>
      </c>
      <c r="C1278" s="1" t="s">
        <v>273</v>
      </c>
      <c r="D1278" s="1">
        <f t="shared" si="57"/>
        <v>0.2</v>
      </c>
      <c r="E1278" s="1" t="s">
        <v>5137</v>
      </c>
      <c r="F1278" s="1" t="s">
        <v>5136</v>
      </c>
      <c r="G1278" s="6" t="s">
        <v>12527</v>
      </c>
      <c r="H1278" s="1" t="s">
        <v>144</v>
      </c>
      <c r="I1278" s="1" t="s">
        <v>5125</v>
      </c>
      <c r="J1278" s="1" t="s">
        <v>2023</v>
      </c>
      <c r="K1278" s="1" t="str">
        <f t="shared" si="58"/>
        <v>2013</v>
      </c>
      <c r="L1278" s="1">
        <f t="shared" si="59"/>
        <v>21</v>
      </c>
      <c r="M1278" s="1" t="s">
        <v>60</v>
      </c>
      <c r="N1278" t="s">
        <v>53</v>
      </c>
      <c r="O1278" s="1" t="s">
        <v>61</v>
      </c>
      <c r="P1278" s="1"/>
      <c r="Q1278" s="1"/>
      <c r="R1278" s="1"/>
      <c r="S1278" s="1" t="s">
        <v>92</v>
      </c>
      <c r="T1278" s="1">
        <v>2</v>
      </c>
      <c r="U1278" s="1"/>
    </row>
    <row r="1279" spans="1:21">
      <c r="A1279" s="1"/>
      <c r="B1279" s="1" t="s">
        <v>2711</v>
      </c>
      <c r="C1279" s="1" t="s">
        <v>273</v>
      </c>
      <c r="D1279" s="1">
        <f t="shared" si="57"/>
        <v>1.2</v>
      </c>
      <c r="E1279" s="1" t="s">
        <v>5234</v>
      </c>
      <c r="F1279" s="1" t="s">
        <v>3828</v>
      </c>
      <c r="G1279" s="6" t="s">
        <v>12527</v>
      </c>
      <c r="H1279" s="1" t="s">
        <v>169</v>
      </c>
      <c r="I1279" s="1" t="s">
        <v>5231</v>
      </c>
      <c r="J1279" s="1" t="s">
        <v>5235</v>
      </c>
      <c r="K1279" s="1" t="str">
        <f t="shared" si="58"/>
        <v>2013</v>
      </c>
      <c r="L1279" s="1">
        <f t="shared" si="59"/>
        <v>17</v>
      </c>
      <c r="M1279" s="1" t="s">
        <v>79</v>
      </c>
      <c r="N1279" t="s">
        <v>53</v>
      </c>
      <c r="O1279" s="1" t="s">
        <v>61</v>
      </c>
      <c r="P1279" s="1"/>
      <c r="Q1279" s="1"/>
      <c r="R1279" s="1"/>
      <c r="S1279" s="1" t="s">
        <v>65</v>
      </c>
      <c r="T1279" s="1">
        <v>1</v>
      </c>
      <c r="U1279" s="1"/>
    </row>
    <row r="1280" spans="1:21">
      <c r="A1280" s="1" t="s">
        <v>50</v>
      </c>
      <c r="B1280" s="1"/>
      <c r="C1280" s="1"/>
      <c r="D1280" s="1">
        <f t="shared" si="57"/>
        <v>0</v>
      </c>
      <c r="E1280" s="1" t="s">
        <v>5379</v>
      </c>
      <c r="F1280" s="1" t="s">
        <v>5380</v>
      </c>
      <c r="G1280" s="6" t="s">
        <v>12527</v>
      </c>
      <c r="H1280" s="1" t="s">
        <v>78</v>
      </c>
      <c r="I1280" s="1" t="s">
        <v>5378</v>
      </c>
      <c r="J1280" s="1" t="s">
        <v>2023</v>
      </c>
      <c r="K1280" s="1" t="str">
        <f t="shared" si="58"/>
        <v>2013</v>
      </c>
      <c r="L1280" s="1">
        <f t="shared" si="59"/>
        <v>25</v>
      </c>
      <c r="M1280" s="1" t="s">
        <v>79</v>
      </c>
      <c r="N1280" t="s">
        <v>53</v>
      </c>
      <c r="O1280" s="1" t="s">
        <v>61</v>
      </c>
      <c r="P1280" s="1"/>
      <c r="Q1280" s="1"/>
      <c r="R1280" s="1" t="s">
        <v>805</v>
      </c>
      <c r="S1280" s="1" t="s">
        <v>3598</v>
      </c>
      <c r="T1280" s="1">
        <v>2</v>
      </c>
      <c r="U1280" s="1"/>
    </row>
    <row r="1281" spans="1:21">
      <c r="A1281" s="1" t="s">
        <v>54</v>
      </c>
      <c r="B1281" s="1"/>
      <c r="C1281" s="1"/>
      <c r="D1281" s="1">
        <f t="shared" si="57"/>
        <v>0</v>
      </c>
      <c r="E1281" s="1" t="s">
        <v>5517</v>
      </c>
      <c r="F1281" s="1" t="s">
        <v>5518</v>
      </c>
      <c r="G1281" s="6" t="s">
        <v>12527</v>
      </c>
      <c r="H1281" s="1" t="s">
        <v>299</v>
      </c>
      <c r="I1281" s="1" t="s">
        <v>241</v>
      </c>
      <c r="J1281" s="1" t="s">
        <v>2023</v>
      </c>
      <c r="K1281" s="1" t="str">
        <f t="shared" si="58"/>
        <v>2013</v>
      </c>
      <c r="L1281" s="1">
        <f t="shared" si="59"/>
        <v>40</v>
      </c>
      <c r="M1281" s="1" t="s">
        <v>79</v>
      </c>
      <c r="N1281" t="s">
        <v>53</v>
      </c>
      <c r="O1281" s="1" t="s">
        <v>61</v>
      </c>
      <c r="P1281" s="1"/>
      <c r="Q1281" s="1"/>
      <c r="R1281" s="1" t="s">
        <v>805</v>
      </c>
      <c r="S1281" s="1" t="s">
        <v>417</v>
      </c>
      <c r="T1281" s="1">
        <v>2</v>
      </c>
      <c r="U1281" s="1"/>
    </row>
    <row r="1282" spans="1:21">
      <c r="A1282" s="1"/>
      <c r="B1282" s="1" t="s">
        <v>99</v>
      </c>
      <c r="C1282" s="1" t="s">
        <v>273</v>
      </c>
      <c r="D1282" s="1">
        <f t="shared" ref="D1282:D1345" si="60">B1282*C1282/100</f>
        <v>6</v>
      </c>
      <c r="E1282" s="1" t="s">
        <v>5337</v>
      </c>
      <c r="F1282" s="1" t="s">
        <v>5641</v>
      </c>
      <c r="G1282" s="6" t="s">
        <v>12527</v>
      </c>
      <c r="H1282" s="1" t="s">
        <v>530</v>
      </c>
      <c r="I1282" s="1" t="s">
        <v>5642</v>
      </c>
      <c r="J1282" s="1" t="s">
        <v>2023</v>
      </c>
      <c r="K1282" s="1" t="str">
        <f t="shared" ref="K1282:K1345" si="61">TEXT(J1282,"YYYY")</f>
        <v>2013</v>
      </c>
      <c r="L1282" s="1">
        <f t="shared" ref="L1282:L1345" si="62">H1282-(TEXT(I1282,"YYYY")-TEXT(J1282,"YYYY"))</f>
        <v>30</v>
      </c>
      <c r="M1282" s="1" t="s">
        <v>79</v>
      </c>
      <c r="N1282" t="s">
        <v>53</v>
      </c>
      <c r="O1282" s="1" t="s">
        <v>61</v>
      </c>
      <c r="P1282" s="1"/>
      <c r="Q1282" s="1"/>
      <c r="R1282" s="1"/>
      <c r="S1282" s="1" t="s">
        <v>4093</v>
      </c>
      <c r="T1282" s="1">
        <v>2</v>
      </c>
      <c r="U1282" s="1"/>
    </row>
    <row r="1283" spans="1:21">
      <c r="A1283" s="1"/>
      <c r="B1283" s="1" t="s">
        <v>263</v>
      </c>
      <c r="C1283" s="1" t="s">
        <v>958</v>
      </c>
      <c r="D1283" s="1">
        <f t="shared" si="60"/>
        <v>16.2</v>
      </c>
      <c r="E1283" s="1" t="s">
        <v>5693</v>
      </c>
      <c r="F1283" s="1" t="s">
        <v>5692</v>
      </c>
      <c r="G1283" s="6" t="s">
        <v>12527</v>
      </c>
      <c r="H1283" s="1" t="s">
        <v>158</v>
      </c>
      <c r="I1283" s="1" t="s">
        <v>5680</v>
      </c>
      <c r="J1283" s="1" t="s">
        <v>5694</v>
      </c>
      <c r="K1283" s="1" t="str">
        <f t="shared" si="61"/>
        <v>2013</v>
      </c>
      <c r="L1283" s="1">
        <f t="shared" si="62"/>
        <v>4</v>
      </c>
      <c r="M1283" s="1" t="s">
        <v>60</v>
      </c>
      <c r="N1283" t="s">
        <v>53</v>
      </c>
      <c r="O1283" s="1" t="s">
        <v>61</v>
      </c>
      <c r="P1283" s="1" t="s">
        <v>449</v>
      </c>
      <c r="Q1283" s="1" t="s">
        <v>310</v>
      </c>
      <c r="R1283" s="1" t="s">
        <v>495</v>
      </c>
      <c r="S1283" s="1" t="s">
        <v>65</v>
      </c>
      <c r="T1283" s="1">
        <v>2</v>
      </c>
      <c r="U1283" s="1" t="s">
        <v>55</v>
      </c>
    </row>
    <row r="1284" spans="1:21">
      <c r="A1284" s="1" t="s">
        <v>54</v>
      </c>
      <c r="B1284" s="1"/>
      <c r="C1284" s="1"/>
      <c r="D1284" s="1">
        <f t="shared" si="60"/>
        <v>0</v>
      </c>
      <c r="E1284" s="1" t="s">
        <v>6036</v>
      </c>
      <c r="F1284" s="1" t="s">
        <v>6035</v>
      </c>
      <c r="G1284" s="6" t="s">
        <v>12527</v>
      </c>
      <c r="H1284" s="1" t="s">
        <v>88</v>
      </c>
      <c r="I1284" s="1" t="s">
        <v>5975</v>
      </c>
      <c r="J1284" s="1" t="s">
        <v>6038</v>
      </c>
      <c r="K1284" s="1" t="str">
        <f t="shared" si="61"/>
        <v>2013</v>
      </c>
      <c r="L1284" s="1">
        <f t="shared" si="62"/>
        <v>24</v>
      </c>
      <c r="M1284" s="1" t="s">
        <v>60</v>
      </c>
      <c r="N1284" t="s">
        <v>53</v>
      </c>
      <c r="O1284" s="1" t="s">
        <v>61</v>
      </c>
      <c r="P1284" s="1"/>
      <c r="Q1284" s="1"/>
      <c r="R1284" s="1"/>
      <c r="S1284" s="1"/>
      <c r="T1284" s="1">
        <v>2</v>
      </c>
      <c r="U1284" s="1" t="s">
        <v>55</v>
      </c>
    </row>
    <row r="1285" spans="1:21">
      <c r="A1285" s="1" t="s">
        <v>115</v>
      </c>
      <c r="B1285" s="1" t="s">
        <v>986</v>
      </c>
      <c r="C1285" s="1" t="s">
        <v>293</v>
      </c>
      <c r="D1285" s="1">
        <f t="shared" si="60"/>
        <v>0.29399999999999998</v>
      </c>
      <c r="E1285" s="1" t="s">
        <v>6137</v>
      </c>
      <c r="F1285" s="1" t="s">
        <v>6136</v>
      </c>
      <c r="G1285" s="6" t="s">
        <v>12527</v>
      </c>
      <c r="H1285" s="1" t="s">
        <v>584</v>
      </c>
      <c r="I1285" s="1" t="s">
        <v>6134</v>
      </c>
      <c r="J1285" s="1" t="s">
        <v>6139</v>
      </c>
      <c r="K1285" s="1" t="str">
        <f t="shared" si="61"/>
        <v>2013</v>
      </c>
      <c r="L1285" s="1">
        <f t="shared" si="62"/>
        <v>33</v>
      </c>
      <c r="M1285" s="1" t="s">
        <v>60</v>
      </c>
      <c r="N1285" t="s">
        <v>53</v>
      </c>
      <c r="O1285" s="1" t="s">
        <v>61</v>
      </c>
      <c r="P1285" s="1"/>
      <c r="Q1285" s="1"/>
      <c r="R1285" s="1"/>
      <c r="S1285" s="1" t="s">
        <v>6138</v>
      </c>
      <c r="T1285" s="1">
        <v>2</v>
      </c>
      <c r="U1285" s="1" t="s">
        <v>55</v>
      </c>
    </row>
    <row r="1286" spans="1:21">
      <c r="A1286" s="1" t="s">
        <v>115</v>
      </c>
      <c r="B1286" s="1" t="s">
        <v>50</v>
      </c>
      <c r="C1286" s="1" t="s">
        <v>293</v>
      </c>
      <c r="D1286" s="1">
        <f t="shared" si="60"/>
        <v>0.98</v>
      </c>
      <c r="E1286" s="1" t="s">
        <v>6141</v>
      </c>
      <c r="F1286" s="1" t="s">
        <v>6140</v>
      </c>
      <c r="G1286" s="6" t="s">
        <v>12527</v>
      </c>
      <c r="H1286" s="1" t="s">
        <v>108</v>
      </c>
      <c r="I1286" s="1" t="s">
        <v>6134</v>
      </c>
      <c r="J1286" s="1" t="s">
        <v>6139</v>
      </c>
      <c r="K1286" s="1" t="str">
        <f t="shared" si="61"/>
        <v>2013</v>
      </c>
      <c r="L1286" s="1">
        <f t="shared" si="62"/>
        <v>4</v>
      </c>
      <c r="M1286" s="1" t="s">
        <v>60</v>
      </c>
      <c r="N1286" t="s">
        <v>53</v>
      </c>
      <c r="O1286" s="1" t="s">
        <v>61</v>
      </c>
      <c r="P1286" s="1"/>
      <c r="Q1286" s="1"/>
      <c r="R1286" s="1"/>
      <c r="S1286" s="1" t="s">
        <v>65</v>
      </c>
      <c r="T1286" s="1">
        <v>2</v>
      </c>
      <c r="U1286" s="1" t="s">
        <v>55</v>
      </c>
    </row>
    <row r="1287" spans="1:21">
      <c r="A1287" s="1" t="s">
        <v>54</v>
      </c>
      <c r="B1287" s="1" t="s">
        <v>141</v>
      </c>
      <c r="C1287" s="1" t="s">
        <v>273</v>
      </c>
      <c r="D1287" s="1">
        <f t="shared" si="60"/>
        <v>0.2</v>
      </c>
      <c r="E1287" s="1" t="s">
        <v>6171</v>
      </c>
      <c r="F1287" s="1" t="s">
        <v>6170</v>
      </c>
      <c r="G1287" s="6" t="s">
        <v>12527</v>
      </c>
      <c r="H1287" s="1" t="s">
        <v>263</v>
      </c>
      <c r="I1287" s="1" t="s">
        <v>6166</v>
      </c>
      <c r="J1287" s="1" t="s">
        <v>3294</v>
      </c>
      <c r="K1287" s="1" t="str">
        <f t="shared" si="61"/>
        <v>2013</v>
      </c>
      <c r="L1287" s="1">
        <f t="shared" si="62"/>
        <v>15</v>
      </c>
      <c r="M1287" s="1" t="s">
        <v>79</v>
      </c>
      <c r="N1287" t="s">
        <v>53</v>
      </c>
      <c r="O1287" s="1" t="s">
        <v>61</v>
      </c>
      <c r="P1287" s="1"/>
      <c r="Q1287" s="1"/>
      <c r="R1287" s="1"/>
      <c r="S1287" s="1" t="s">
        <v>65</v>
      </c>
      <c r="T1287" s="1">
        <v>2</v>
      </c>
      <c r="U1287" s="1" t="s">
        <v>55</v>
      </c>
    </row>
    <row r="1288" spans="1:21">
      <c r="A1288" s="1" t="s">
        <v>53</v>
      </c>
      <c r="B1288" s="1"/>
      <c r="C1288" s="1"/>
      <c r="D1288" s="1">
        <f t="shared" si="60"/>
        <v>0</v>
      </c>
      <c r="E1288" s="1" t="s">
        <v>4728</v>
      </c>
      <c r="F1288" s="1" t="s">
        <v>6230</v>
      </c>
      <c r="G1288" s="6" t="s">
        <v>12527</v>
      </c>
      <c r="H1288" s="1" t="s">
        <v>324</v>
      </c>
      <c r="I1288" s="1" t="s">
        <v>6231</v>
      </c>
      <c r="J1288" s="1" t="s">
        <v>2023</v>
      </c>
      <c r="K1288" s="1" t="str">
        <f t="shared" si="61"/>
        <v>2013</v>
      </c>
      <c r="L1288" s="1">
        <f t="shared" si="62"/>
        <v>10</v>
      </c>
      <c r="M1288" s="1" t="s">
        <v>60</v>
      </c>
      <c r="N1288" t="s">
        <v>53</v>
      </c>
      <c r="O1288" s="1" t="s">
        <v>61</v>
      </c>
      <c r="P1288" s="1"/>
      <c r="Q1288" s="1"/>
      <c r="R1288" s="1"/>
      <c r="S1288" s="1" t="s">
        <v>65</v>
      </c>
      <c r="T1288" s="1">
        <v>2</v>
      </c>
      <c r="U1288" s="1" t="s">
        <v>55</v>
      </c>
    </row>
    <row r="1289" spans="1:21">
      <c r="A1289" s="1" t="s">
        <v>55</v>
      </c>
      <c r="B1289" s="1" t="s">
        <v>4039</v>
      </c>
      <c r="C1289" s="1" t="s">
        <v>293</v>
      </c>
      <c r="D1289" s="1">
        <f t="shared" si="60"/>
        <v>3.0380000000000003</v>
      </c>
      <c r="E1289" s="1" t="s">
        <v>6238</v>
      </c>
      <c r="F1289" s="1" t="s">
        <v>6237</v>
      </c>
      <c r="G1289" s="6" t="s">
        <v>12527</v>
      </c>
      <c r="H1289" s="1" t="s">
        <v>484</v>
      </c>
      <c r="I1289" s="1" t="s">
        <v>6231</v>
      </c>
      <c r="J1289" s="1" t="s">
        <v>2023</v>
      </c>
      <c r="K1289" s="1" t="str">
        <f t="shared" si="61"/>
        <v>2013</v>
      </c>
      <c r="L1289" s="1">
        <f t="shared" si="62"/>
        <v>45</v>
      </c>
      <c r="M1289" s="1" t="s">
        <v>79</v>
      </c>
      <c r="N1289" t="s">
        <v>53</v>
      </c>
      <c r="O1289" s="1" t="s">
        <v>61</v>
      </c>
      <c r="P1289" s="1"/>
      <c r="Q1289" s="1"/>
      <c r="R1289" s="1"/>
      <c r="S1289" s="1" t="s">
        <v>417</v>
      </c>
      <c r="T1289" s="1">
        <v>2</v>
      </c>
      <c r="U1289" s="1" t="s">
        <v>55</v>
      </c>
    </row>
    <row r="1290" spans="1:21">
      <c r="A1290" s="1" t="s">
        <v>49</v>
      </c>
      <c r="B1290" s="1"/>
      <c r="C1290" s="1"/>
      <c r="D1290" s="1">
        <f t="shared" si="60"/>
        <v>0</v>
      </c>
      <c r="E1290" s="1" t="s">
        <v>6286</v>
      </c>
      <c r="F1290" s="1" t="s">
        <v>6285</v>
      </c>
      <c r="G1290" s="6" t="s">
        <v>12527</v>
      </c>
      <c r="H1290" s="1" t="s">
        <v>324</v>
      </c>
      <c r="I1290" s="1" t="s">
        <v>5603</v>
      </c>
      <c r="J1290" s="1" t="s">
        <v>6287</v>
      </c>
      <c r="K1290" s="1" t="str">
        <f t="shared" si="61"/>
        <v>2013</v>
      </c>
      <c r="L1290" s="1">
        <f t="shared" si="62"/>
        <v>11</v>
      </c>
      <c r="M1290" s="1" t="s">
        <v>79</v>
      </c>
      <c r="N1290" t="s">
        <v>53</v>
      </c>
      <c r="O1290" s="1" t="s">
        <v>61</v>
      </c>
      <c r="P1290" s="1"/>
      <c r="Q1290" s="1"/>
      <c r="R1290" s="1"/>
      <c r="S1290" s="1" t="s">
        <v>65</v>
      </c>
      <c r="T1290" s="1">
        <v>2</v>
      </c>
      <c r="U1290" s="1"/>
    </row>
    <row r="1291" spans="1:21">
      <c r="A1291" s="1" t="s">
        <v>50</v>
      </c>
      <c r="B1291" s="1"/>
      <c r="C1291" s="1"/>
      <c r="D1291" s="1">
        <f t="shared" si="60"/>
        <v>0</v>
      </c>
      <c r="E1291" s="1" t="s">
        <v>6370</v>
      </c>
      <c r="F1291" s="1" t="s">
        <v>6369</v>
      </c>
      <c r="G1291" s="6" t="s">
        <v>12527</v>
      </c>
      <c r="H1291" s="1" t="s">
        <v>344</v>
      </c>
      <c r="I1291" s="1" t="s">
        <v>6371</v>
      </c>
      <c r="J1291" s="1" t="s">
        <v>2023</v>
      </c>
      <c r="K1291" s="1" t="str">
        <f t="shared" si="61"/>
        <v>2013</v>
      </c>
      <c r="L1291" s="1">
        <f t="shared" si="62"/>
        <v>17</v>
      </c>
      <c r="M1291" s="1" t="s">
        <v>79</v>
      </c>
      <c r="N1291" t="s">
        <v>53</v>
      </c>
      <c r="O1291" s="1" t="s">
        <v>102</v>
      </c>
      <c r="P1291" s="1"/>
      <c r="Q1291" s="1"/>
      <c r="R1291" s="1" t="s">
        <v>805</v>
      </c>
      <c r="S1291" s="1" t="s">
        <v>65</v>
      </c>
      <c r="T1291" s="1">
        <v>1</v>
      </c>
      <c r="U1291" s="1"/>
    </row>
    <row r="1292" spans="1:21">
      <c r="A1292" s="1" t="s">
        <v>55</v>
      </c>
      <c r="B1292" s="1"/>
      <c r="C1292" s="1"/>
      <c r="D1292" s="1">
        <f t="shared" si="60"/>
        <v>0</v>
      </c>
      <c r="E1292" s="1" t="s">
        <v>6387</v>
      </c>
      <c r="F1292" s="1" t="s">
        <v>6386</v>
      </c>
      <c r="G1292" s="6" t="s">
        <v>12527</v>
      </c>
      <c r="H1292" s="1" t="s">
        <v>1343</v>
      </c>
      <c r="I1292" s="1" t="s">
        <v>6378</v>
      </c>
      <c r="J1292" s="1" t="s">
        <v>2023</v>
      </c>
      <c r="K1292" s="1" t="str">
        <f t="shared" si="61"/>
        <v>2013</v>
      </c>
      <c r="L1292" s="1">
        <f t="shared" si="62"/>
        <v>37</v>
      </c>
      <c r="M1292" s="1" t="s">
        <v>60</v>
      </c>
      <c r="N1292" t="s">
        <v>53</v>
      </c>
      <c r="O1292" s="1" t="s">
        <v>102</v>
      </c>
      <c r="P1292" s="1"/>
      <c r="Q1292" s="1"/>
      <c r="R1292" s="1" t="s">
        <v>805</v>
      </c>
      <c r="S1292" s="1" t="s">
        <v>105</v>
      </c>
      <c r="T1292" s="1">
        <v>2</v>
      </c>
      <c r="U1292" s="1"/>
    </row>
    <row r="1293" spans="1:21">
      <c r="A1293" s="1" t="s">
        <v>50</v>
      </c>
      <c r="B1293" s="1" t="s">
        <v>3151</v>
      </c>
      <c r="C1293" s="1" t="s">
        <v>273</v>
      </c>
      <c r="D1293" s="1">
        <f t="shared" si="60"/>
        <v>0.01</v>
      </c>
      <c r="E1293" s="1" t="s">
        <v>6442</v>
      </c>
      <c r="F1293" s="1" t="s">
        <v>6441</v>
      </c>
      <c r="G1293" s="6" t="s">
        <v>12527</v>
      </c>
      <c r="H1293" s="1" t="s">
        <v>217</v>
      </c>
      <c r="I1293" s="1" t="s">
        <v>6440</v>
      </c>
      <c r="J1293" s="1" t="s">
        <v>6443</v>
      </c>
      <c r="K1293" s="1" t="str">
        <f t="shared" si="61"/>
        <v>2013</v>
      </c>
      <c r="L1293" s="1">
        <f t="shared" si="62"/>
        <v>13</v>
      </c>
      <c r="M1293" s="1" t="s">
        <v>79</v>
      </c>
      <c r="N1293" t="s">
        <v>53</v>
      </c>
      <c r="O1293" s="1" t="s">
        <v>61</v>
      </c>
      <c r="P1293" s="1"/>
      <c r="Q1293" s="1"/>
      <c r="R1293" s="1"/>
      <c r="S1293" s="1" t="s">
        <v>65</v>
      </c>
      <c r="T1293" s="1">
        <v>2</v>
      </c>
      <c r="U1293" s="1"/>
    </row>
    <row r="1294" spans="1:21">
      <c r="A1294" s="1" t="s">
        <v>49</v>
      </c>
      <c r="B1294" s="1" t="s">
        <v>141</v>
      </c>
      <c r="C1294" s="1" t="s">
        <v>273</v>
      </c>
      <c r="D1294" s="1">
        <f t="shared" si="60"/>
        <v>0.2</v>
      </c>
      <c r="E1294" s="1" t="s">
        <v>4786</v>
      </c>
      <c r="F1294" s="1" t="s">
        <v>6468</v>
      </c>
      <c r="G1294" s="6" t="s">
        <v>12527</v>
      </c>
      <c r="H1294" s="1" t="s">
        <v>187</v>
      </c>
      <c r="I1294" s="1" t="s">
        <v>6364</v>
      </c>
      <c r="J1294" s="1" t="s">
        <v>6287</v>
      </c>
      <c r="K1294" s="1" t="str">
        <f t="shared" si="61"/>
        <v>2013</v>
      </c>
      <c r="L1294" s="1">
        <f t="shared" si="62"/>
        <v>6</v>
      </c>
      <c r="M1294" s="1" t="s">
        <v>79</v>
      </c>
      <c r="N1294" t="s">
        <v>53</v>
      </c>
      <c r="O1294" s="1" t="s">
        <v>61</v>
      </c>
      <c r="P1294" s="1"/>
      <c r="Q1294" s="1"/>
      <c r="R1294" s="1"/>
      <c r="S1294" s="1" t="s">
        <v>65</v>
      </c>
      <c r="T1294" s="1">
        <v>1</v>
      </c>
      <c r="U1294" s="1" t="s">
        <v>55</v>
      </c>
    </row>
    <row r="1295" spans="1:21">
      <c r="A1295" s="1" t="s">
        <v>49</v>
      </c>
      <c r="B1295" s="1" t="s">
        <v>472</v>
      </c>
      <c r="C1295" s="1" t="s">
        <v>293</v>
      </c>
      <c r="D1295" s="1">
        <f t="shared" si="60"/>
        <v>0.49</v>
      </c>
      <c r="E1295" s="1" t="s">
        <v>4858</v>
      </c>
      <c r="F1295" s="1" t="s">
        <v>6583</v>
      </c>
      <c r="G1295" s="6" t="s">
        <v>12527</v>
      </c>
      <c r="H1295" s="1" t="s">
        <v>263</v>
      </c>
      <c r="I1295" s="1" t="s">
        <v>6582</v>
      </c>
      <c r="J1295" s="1" t="s">
        <v>2023</v>
      </c>
      <c r="K1295" s="1" t="str">
        <f t="shared" si="61"/>
        <v>2013</v>
      </c>
      <c r="L1295" s="1">
        <f t="shared" si="62"/>
        <v>15</v>
      </c>
      <c r="M1295" s="1" t="s">
        <v>60</v>
      </c>
      <c r="N1295" t="s">
        <v>53</v>
      </c>
      <c r="O1295" s="1" t="s">
        <v>61</v>
      </c>
      <c r="P1295" s="1"/>
      <c r="Q1295" s="1"/>
      <c r="R1295" s="1"/>
      <c r="S1295" s="1" t="s">
        <v>65</v>
      </c>
      <c r="T1295" s="1">
        <v>2</v>
      </c>
      <c r="U1295" s="1" t="s">
        <v>55</v>
      </c>
    </row>
    <row r="1296" spans="1:21">
      <c r="A1296" s="1" t="s">
        <v>50</v>
      </c>
      <c r="B1296" s="1" t="s">
        <v>141</v>
      </c>
      <c r="C1296" s="1" t="s">
        <v>273</v>
      </c>
      <c r="D1296" s="1">
        <f t="shared" si="60"/>
        <v>0.2</v>
      </c>
      <c r="E1296" s="1" t="s">
        <v>4883</v>
      </c>
      <c r="F1296" s="1" t="s">
        <v>6622</v>
      </c>
      <c r="G1296" s="6" t="s">
        <v>12527</v>
      </c>
      <c r="H1296" s="1" t="s">
        <v>310</v>
      </c>
      <c r="I1296" s="1" t="s">
        <v>6617</v>
      </c>
      <c r="J1296" s="1" t="s">
        <v>2023</v>
      </c>
      <c r="K1296" s="1" t="str">
        <f t="shared" si="61"/>
        <v>2013</v>
      </c>
      <c r="L1296" s="1">
        <f t="shared" si="62"/>
        <v>42</v>
      </c>
      <c r="M1296" s="1" t="s">
        <v>79</v>
      </c>
      <c r="N1296" t="s">
        <v>53</v>
      </c>
      <c r="O1296" s="1" t="s">
        <v>61</v>
      </c>
      <c r="P1296" s="1"/>
      <c r="Q1296" s="1"/>
      <c r="R1296" s="1"/>
      <c r="S1296" s="1" t="s">
        <v>6209</v>
      </c>
      <c r="T1296" s="1">
        <v>1</v>
      </c>
      <c r="U1296" s="1" t="s">
        <v>55</v>
      </c>
    </row>
    <row r="1297" spans="1:21">
      <c r="A1297" s="1" t="s">
        <v>115</v>
      </c>
      <c r="B1297" s="1" t="s">
        <v>986</v>
      </c>
      <c r="C1297" s="1" t="s">
        <v>273</v>
      </c>
      <c r="D1297" s="1">
        <f t="shared" si="60"/>
        <v>0.3</v>
      </c>
      <c r="E1297" s="1" t="s">
        <v>3739</v>
      </c>
      <c r="F1297" s="1" t="s">
        <v>6683</v>
      </c>
      <c r="G1297" s="6" t="s">
        <v>12527</v>
      </c>
      <c r="H1297" s="1" t="s">
        <v>583</v>
      </c>
      <c r="I1297" s="1" t="s">
        <v>5785</v>
      </c>
      <c r="J1297" s="1" t="s">
        <v>6684</v>
      </c>
      <c r="K1297" s="1" t="str">
        <f t="shared" si="61"/>
        <v>2013</v>
      </c>
      <c r="L1297" s="1">
        <f t="shared" si="62"/>
        <v>20</v>
      </c>
      <c r="M1297" s="1" t="s">
        <v>79</v>
      </c>
      <c r="N1297" t="s">
        <v>53</v>
      </c>
      <c r="O1297" s="1" t="s">
        <v>61</v>
      </c>
      <c r="P1297" s="1"/>
      <c r="Q1297" s="1"/>
      <c r="R1297" s="1"/>
      <c r="S1297" s="1" t="s">
        <v>65</v>
      </c>
      <c r="T1297" s="1">
        <v>2</v>
      </c>
      <c r="U1297" s="1" t="s">
        <v>55</v>
      </c>
    </row>
    <row r="1298" spans="1:21">
      <c r="A1298" s="1" t="s">
        <v>55</v>
      </c>
      <c r="B1298" s="1" t="s">
        <v>53</v>
      </c>
      <c r="C1298" s="1"/>
      <c r="D1298" s="1">
        <f t="shared" si="60"/>
        <v>0</v>
      </c>
      <c r="E1298" s="1" t="s">
        <v>4377</v>
      </c>
      <c r="F1298" s="1" t="s">
        <v>6730</v>
      </c>
      <c r="G1298" s="6" t="s">
        <v>12527</v>
      </c>
      <c r="H1298" s="1" t="s">
        <v>484</v>
      </c>
      <c r="I1298" s="1" t="s">
        <v>6731</v>
      </c>
      <c r="J1298" s="1" t="s">
        <v>6732</v>
      </c>
      <c r="K1298" s="1" t="str">
        <f t="shared" si="61"/>
        <v>2013</v>
      </c>
      <c r="L1298" s="1">
        <f t="shared" si="62"/>
        <v>45</v>
      </c>
      <c r="M1298" s="1" t="s">
        <v>60</v>
      </c>
      <c r="N1298" t="s">
        <v>53</v>
      </c>
      <c r="O1298" s="1" t="s">
        <v>61</v>
      </c>
      <c r="P1298" s="1"/>
      <c r="Q1298" s="1"/>
      <c r="R1298" s="1"/>
      <c r="S1298" s="1"/>
      <c r="T1298" s="1">
        <v>1</v>
      </c>
      <c r="U1298" s="1"/>
    </row>
    <row r="1299" spans="1:21">
      <c r="A1299" s="1" t="s">
        <v>53</v>
      </c>
      <c r="B1299" s="1"/>
      <c r="C1299" s="1"/>
      <c r="D1299" s="1">
        <f t="shared" si="60"/>
        <v>0</v>
      </c>
      <c r="E1299" s="1" t="s">
        <v>3783</v>
      </c>
      <c r="F1299" s="1" t="s">
        <v>6761</v>
      </c>
      <c r="G1299" s="6" t="s">
        <v>12527</v>
      </c>
      <c r="H1299" s="1" t="s">
        <v>177</v>
      </c>
      <c r="I1299" s="1" t="s">
        <v>6754</v>
      </c>
      <c r="J1299" s="1" t="s">
        <v>6762</v>
      </c>
      <c r="K1299" s="1" t="str">
        <f t="shared" si="61"/>
        <v>2013</v>
      </c>
      <c r="L1299" s="1">
        <f t="shared" si="62"/>
        <v>21</v>
      </c>
      <c r="M1299" s="1" t="s">
        <v>79</v>
      </c>
      <c r="N1299" t="s">
        <v>53</v>
      </c>
      <c r="O1299" s="1" t="s">
        <v>61</v>
      </c>
      <c r="P1299" s="1"/>
      <c r="Q1299" s="1"/>
      <c r="R1299" s="1"/>
      <c r="S1299" s="1" t="s">
        <v>65</v>
      </c>
      <c r="T1299" s="1">
        <v>1</v>
      </c>
      <c r="U1299" s="1" t="s">
        <v>55</v>
      </c>
    </row>
    <row r="1300" spans="1:21">
      <c r="A1300" s="1" t="s">
        <v>55</v>
      </c>
      <c r="B1300" s="1" t="s">
        <v>6899</v>
      </c>
      <c r="C1300" s="1" t="s">
        <v>273</v>
      </c>
      <c r="D1300" s="1">
        <f t="shared" si="60"/>
        <v>2.2000000000000002</v>
      </c>
      <c r="E1300" s="1" t="s">
        <v>3897</v>
      </c>
      <c r="F1300" s="1" t="s">
        <v>6902</v>
      </c>
      <c r="G1300" s="6" t="s">
        <v>12527</v>
      </c>
      <c r="H1300" s="1" t="s">
        <v>299</v>
      </c>
      <c r="I1300" s="1" t="s">
        <v>6903</v>
      </c>
      <c r="J1300" s="1" t="s">
        <v>6904</v>
      </c>
      <c r="K1300" s="1" t="str">
        <f t="shared" si="61"/>
        <v>2013</v>
      </c>
      <c r="L1300" s="1">
        <f t="shared" si="62"/>
        <v>42</v>
      </c>
      <c r="M1300" s="1" t="s">
        <v>79</v>
      </c>
      <c r="N1300" t="s">
        <v>53</v>
      </c>
      <c r="O1300" s="1" t="s">
        <v>61</v>
      </c>
      <c r="P1300" s="1"/>
      <c r="Q1300" s="1"/>
      <c r="R1300" s="1"/>
      <c r="S1300" s="1" t="s">
        <v>5352</v>
      </c>
      <c r="T1300" s="1">
        <v>1</v>
      </c>
      <c r="U1300" s="1" t="s">
        <v>55</v>
      </c>
    </row>
    <row r="1301" spans="1:21">
      <c r="A1301" s="1" t="s">
        <v>54</v>
      </c>
      <c r="B1301" s="1"/>
      <c r="C1301" s="1"/>
      <c r="D1301" s="1">
        <f t="shared" si="60"/>
        <v>0</v>
      </c>
      <c r="E1301" s="1" t="s">
        <v>6945</v>
      </c>
      <c r="F1301" s="1" t="s">
        <v>6944</v>
      </c>
      <c r="G1301" s="6" t="s">
        <v>12527</v>
      </c>
      <c r="H1301" s="1" t="s">
        <v>256</v>
      </c>
      <c r="I1301" s="1" t="s">
        <v>3817</v>
      </c>
      <c r="J1301" s="1" t="s">
        <v>6947</v>
      </c>
      <c r="K1301" s="1" t="str">
        <f t="shared" si="61"/>
        <v>2013</v>
      </c>
      <c r="L1301" s="1">
        <f t="shared" si="62"/>
        <v>50</v>
      </c>
      <c r="M1301" s="1" t="s">
        <v>60</v>
      </c>
      <c r="N1301" t="s">
        <v>53</v>
      </c>
      <c r="O1301" s="1" t="s">
        <v>61</v>
      </c>
      <c r="P1301" s="1"/>
      <c r="Q1301" s="1"/>
      <c r="R1301" s="1"/>
      <c r="S1301" s="1" t="s">
        <v>6946</v>
      </c>
      <c r="T1301" s="1">
        <v>1</v>
      </c>
      <c r="U1301" s="1"/>
    </row>
    <row r="1302" spans="1:21">
      <c r="A1302" s="1" t="s">
        <v>54</v>
      </c>
      <c r="B1302" s="1"/>
      <c r="C1302" s="1"/>
      <c r="D1302" s="1">
        <f t="shared" si="60"/>
        <v>0</v>
      </c>
      <c r="E1302" s="1" t="s">
        <v>3963</v>
      </c>
      <c r="F1302" s="1" t="s">
        <v>6956</v>
      </c>
      <c r="G1302" s="6" t="s">
        <v>12527</v>
      </c>
      <c r="H1302" s="1" t="s">
        <v>479</v>
      </c>
      <c r="I1302" s="1" t="s">
        <v>6952</v>
      </c>
      <c r="J1302" s="1" t="s">
        <v>6957</v>
      </c>
      <c r="K1302" s="1" t="str">
        <f t="shared" si="61"/>
        <v>2013</v>
      </c>
      <c r="L1302" s="1">
        <f t="shared" si="62"/>
        <v>17</v>
      </c>
      <c r="M1302" s="1" t="s">
        <v>79</v>
      </c>
      <c r="N1302" t="s">
        <v>53</v>
      </c>
      <c r="O1302" s="1" t="s">
        <v>61</v>
      </c>
      <c r="P1302" s="1"/>
      <c r="Q1302" s="1"/>
      <c r="R1302" s="1"/>
      <c r="S1302" s="1" t="s">
        <v>4368</v>
      </c>
      <c r="T1302" s="1">
        <v>1</v>
      </c>
      <c r="U1302" s="1" t="s">
        <v>55</v>
      </c>
    </row>
    <row r="1303" spans="1:21">
      <c r="A1303" s="1" t="s">
        <v>55</v>
      </c>
      <c r="B1303" s="1" t="s">
        <v>141</v>
      </c>
      <c r="C1303" s="1" t="s">
        <v>273</v>
      </c>
      <c r="D1303" s="1">
        <f t="shared" si="60"/>
        <v>0.2</v>
      </c>
      <c r="E1303" s="1" t="s">
        <v>3966</v>
      </c>
      <c r="F1303" s="1" t="s">
        <v>6958</v>
      </c>
      <c r="G1303" s="6" t="s">
        <v>12527</v>
      </c>
      <c r="H1303" s="1" t="s">
        <v>126</v>
      </c>
      <c r="I1303" s="1" t="s">
        <v>6952</v>
      </c>
      <c r="J1303" s="1" t="s">
        <v>6959</v>
      </c>
      <c r="K1303" s="1" t="str">
        <f t="shared" si="61"/>
        <v>2013</v>
      </c>
      <c r="L1303" s="1">
        <f t="shared" si="62"/>
        <v>12</v>
      </c>
      <c r="M1303" s="1" t="s">
        <v>79</v>
      </c>
      <c r="N1303" t="s">
        <v>53</v>
      </c>
      <c r="O1303" s="1" t="s">
        <v>61</v>
      </c>
      <c r="P1303" s="1"/>
      <c r="Q1303" s="1"/>
      <c r="R1303" s="1"/>
      <c r="S1303" s="1" t="s">
        <v>65</v>
      </c>
      <c r="T1303" s="1">
        <v>1</v>
      </c>
      <c r="U1303" s="1" t="s">
        <v>55</v>
      </c>
    </row>
    <row r="1304" spans="1:21">
      <c r="A1304" s="1" t="s">
        <v>55</v>
      </c>
      <c r="B1304" s="1"/>
      <c r="C1304" s="1"/>
      <c r="D1304" s="1">
        <f t="shared" si="60"/>
        <v>0</v>
      </c>
      <c r="E1304" s="1" t="s">
        <v>6968</v>
      </c>
      <c r="F1304" s="1" t="s">
        <v>6967</v>
      </c>
      <c r="G1304" s="6" t="s">
        <v>12527</v>
      </c>
      <c r="H1304" s="1" t="s">
        <v>160</v>
      </c>
      <c r="I1304" s="1" t="s">
        <v>3817</v>
      </c>
      <c r="J1304" s="1" t="s">
        <v>6947</v>
      </c>
      <c r="K1304" s="1" t="str">
        <f t="shared" si="61"/>
        <v>2013</v>
      </c>
      <c r="L1304" s="1">
        <f t="shared" si="62"/>
        <v>56</v>
      </c>
      <c r="M1304" s="1" t="s">
        <v>79</v>
      </c>
      <c r="N1304" t="s">
        <v>53</v>
      </c>
      <c r="O1304" s="1" t="s">
        <v>61</v>
      </c>
      <c r="P1304" s="1"/>
      <c r="Q1304" s="1"/>
      <c r="R1304" s="1"/>
      <c r="S1304" s="1" t="s">
        <v>2161</v>
      </c>
      <c r="T1304" s="1">
        <v>2</v>
      </c>
      <c r="U1304" s="1"/>
    </row>
    <row r="1305" spans="1:21">
      <c r="A1305" s="1" t="s">
        <v>53</v>
      </c>
      <c r="B1305" s="1" t="s">
        <v>472</v>
      </c>
      <c r="C1305" s="1" t="s">
        <v>273</v>
      </c>
      <c r="D1305" s="1">
        <f t="shared" si="60"/>
        <v>0.5</v>
      </c>
      <c r="E1305" s="1" t="s">
        <v>2325</v>
      </c>
      <c r="F1305" s="1" t="s">
        <v>7148</v>
      </c>
      <c r="G1305" s="6" t="s">
        <v>12527</v>
      </c>
      <c r="H1305" s="1" t="s">
        <v>324</v>
      </c>
      <c r="I1305" s="1" t="s">
        <v>7149</v>
      </c>
      <c r="J1305" s="1" t="s">
        <v>7150</v>
      </c>
      <c r="K1305" s="1" t="str">
        <f t="shared" si="61"/>
        <v>2013</v>
      </c>
      <c r="L1305" s="1">
        <f t="shared" si="62"/>
        <v>12</v>
      </c>
      <c r="M1305" s="1" t="s">
        <v>79</v>
      </c>
      <c r="N1305" t="s">
        <v>53</v>
      </c>
      <c r="O1305" s="1" t="s">
        <v>61</v>
      </c>
      <c r="P1305" s="1"/>
      <c r="Q1305" s="1"/>
      <c r="R1305" s="1"/>
      <c r="S1305" s="1" t="s">
        <v>65</v>
      </c>
      <c r="T1305" s="1">
        <v>1</v>
      </c>
      <c r="U1305" s="1"/>
    </row>
    <row r="1306" spans="1:21">
      <c r="A1306" s="1" t="s">
        <v>55</v>
      </c>
      <c r="B1306" s="1" t="s">
        <v>2513</v>
      </c>
      <c r="C1306" s="1" t="s">
        <v>273</v>
      </c>
      <c r="D1306" s="1">
        <f t="shared" si="60"/>
        <v>4.3</v>
      </c>
      <c r="E1306" s="1" t="s">
        <v>2356</v>
      </c>
      <c r="F1306" s="1" t="s">
        <v>7184</v>
      </c>
      <c r="G1306" s="6" t="s">
        <v>12527</v>
      </c>
      <c r="H1306" s="1" t="s">
        <v>375</v>
      </c>
      <c r="I1306" s="1" t="s">
        <v>7185</v>
      </c>
      <c r="J1306" s="1" t="s">
        <v>7186</v>
      </c>
      <c r="K1306" s="1" t="str">
        <f t="shared" si="61"/>
        <v>2013</v>
      </c>
      <c r="L1306" s="1">
        <f t="shared" si="62"/>
        <v>54</v>
      </c>
      <c r="M1306" s="1" t="s">
        <v>79</v>
      </c>
      <c r="N1306" t="s">
        <v>53</v>
      </c>
      <c r="O1306" s="1" t="s">
        <v>61</v>
      </c>
      <c r="P1306" s="1"/>
      <c r="Q1306" s="1"/>
      <c r="R1306" s="1"/>
      <c r="S1306" s="1" t="s">
        <v>2015</v>
      </c>
      <c r="T1306" s="1">
        <v>2</v>
      </c>
      <c r="U1306" s="1"/>
    </row>
    <row r="1307" spans="1:21">
      <c r="A1307" s="1" t="s">
        <v>55</v>
      </c>
      <c r="B1307" s="1" t="s">
        <v>5853</v>
      </c>
      <c r="C1307" s="1" t="s">
        <v>273</v>
      </c>
      <c r="D1307" s="1">
        <f t="shared" si="60"/>
        <v>12.5</v>
      </c>
      <c r="E1307" s="1" t="s">
        <v>2383</v>
      </c>
      <c r="F1307" s="1" t="s">
        <v>7205</v>
      </c>
      <c r="G1307" s="6" t="s">
        <v>12527</v>
      </c>
      <c r="H1307" s="1" t="s">
        <v>180</v>
      </c>
      <c r="I1307" s="1" t="s">
        <v>7206</v>
      </c>
      <c r="J1307" s="1" t="s">
        <v>2023</v>
      </c>
      <c r="K1307" s="1" t="str">
        <f t="shared" si="61"/>
        <v>2013</v>
      </c>
      <c r="L1307" s="1">
        <f t="shared" si="62"/>
        <v>61</v>
      </c>
      <c r="M1307" s="1" t="s">
        <v>60</v>
      </c>
      <c r="N1307" t="s">
        <v>53</v>
      </c>
      <c r="O1307" s="1" t="s">
        <v>61</v>
      </c>
      <c r="P1307" s="1"/>
      <c r="Q1307" s="1"/>
      <c r="R1307" s="1"/>
      <c r="S1307" s="1"/>
      <c r="T1307" s="1">
        <v>1</v>
      </c>
      <c r="U1307" s="1"/>
    </row>
    <row r="1308" spans="1:21">
      <c r="A1308" s="1" t="s">
        <v>49</v>
      </c>
      <c r="B1308" s="1" t="s">
        <v>176</v>
      </c>
      <c r="C1308" s="1" t="s">
        <v>273</v>
      </c>
      <c r="D1308" s="1">
        <f t="shared" si="60"/>
        <v>0.6</v>
      </c>
      <c r="E1308" s="1" t="s">
        <v>2389</v>
      </c>
      <c r="F1308" s="1" t="s">
        <v>7207</v>
      </c>
      <c r="G1308" s="6" t="s">
        <v>12527</v>
      </c>
      <c r="H1308" s="1" t="s">
        <v>158</v>
      </c>
      <c r="I1308" s="1" t="s">
        <v>7208</v>
      </c>
      <c r="J1308" s="1" t="s">
        <v>7209</v>
      </c>
      <c r="K1308" s="1" t="str">
        <f t="shared" si="61"/>
        <v>2013</v>
      </c>
      <c r="L1308" s="1">
        <f t="shared" si="62"/>
        <v>9</v>
      </c>
      <c r="M1308" s="1" t="s">
        <v>79</v>
      </c>
      <c r="N1308" t="s">
        <v>53</v>
      </c>
      <c r="O1308" s="1" t="s">
        <v>61</v>
      </c>
      <c r="P1308" s="1"/>
      <c r="Q1308" s="1"/>
      <c r="R1308" s="1"/>
      <c r="S1308" s="1" t="s">
        <v>65</v>
      </c>
      <c r="T1308" s="1">
        <v>2</v>
      </c>
      <c r="U1308" s="1"/>
    </row>
    <row r="1309" spans="1:21">
      <c r="A1309" s="1" t="s">
        <v>49</v>
      </c>
      <c r="B1309" s="1" t="s">
        <v>986</v>
      </c>
      <c r="C1309" s="1" t="s">
        <v>273</v>
      </c>
      <c r="D1309" s="1">
        <f t="shared" si="60"/>
        <v>0.3</v>
      </c>
      <c r="E1309" s="1" t="s">
        <v>2423</v>
      </c>
      <c r="F1309" s="1" t="s">
        <v>7225</v>
      </c>
      <c r="G1309" s="6" t="s">
        <v>12527</v>
      </c>
      <c r="H1309" s="1" t="s">
        <v>187</v>
      </c>
      <c r="I1309" s="1" t="s">
        <v>5111</v>
      </c>
      <c r="J1309" s="1" t="s">
        <v>7226</v>
      </c>
      <c r="K1309" s="1" t="str">
        <f t="shared" si="61"/>
        <v>2013</v>
      </c>
      <c r="L1309" s="1">
        <f t="shared" si="62"/>
        <v>7</v>
      </c>
      <c r="M1309" s="1" t="s">
        <v>79</v>
      </c>
      <c r="N1309" t="s">
        <v>53</v>
      </c>
      <c r="O1309" s="1" t="s">
        <v>61</v>
      </c>
      <c r="P1309" s="1"/>
      <c r="Q1309" s="1"/>
      <c r="R1309" s="1"/>
      <c r="S1309" s="1" t="s">
        <v>65</v>
      </c>
      <c r="T1309" s="1">
        <v>1</v>
      </c>
      <c r="U1309" s="1"/>
    </row>
    <row r="1310" spans="1:21">
      <c r="A1310" s="1" t="s">
        <v>49</v>
      </c>
      <c r="B1310" s="1" t="s">
        <v>2810</v>
      </c>
      <c r="C1310" s="1" t="s">
        <v>273</v>
      </c>
      <c r="D1310" s="1">
        <f t="shared" si="60"/>
        <v>0.4</v>
      </c>
      <c r="E1310" s="1" t="s">
        <v>2475</v>
      </c>
      <c r="F1310" s="1" t="s">
        <v>7263</v>
      </c>
      <c r="G1310" s="6" t="s">
        <v>12527</v>
      </c>
      <c r="H1310" s="1" t="s">
        <v>344</v>
      </c>
      <c r="I1310" s="1" t="s">
        <v>7253</v>
      </c>
      <c r="J1310" s="1" t="s">
        <v>1619</v>
      </c>
      <c r="K1310" s="1" t="str">
        <f t="shared" si="61"/>
        <v>2013</v>
      </c>
      <c r="L1310" s="1">
        <f t="shared" si="62"/>
        <v>19</v>
      </c>
      <c r="M1310" s="1" t="s">
        <v>79</v>
      </c>
      <c r="N1310" t="s">
        <v>53</v>
      </c>
      <c r="O1310" s="1" t="s">
        <v>61</v>
      </c>
      <c r="P1310" s="1"/>
      <c r="Q1310" s="1"/>
      <c r="R1310" s="1"/>
      <c r="S1310" s="1"/>
      <c r="T1310" s="1">
        <v>2</v>
      </c>
      <c r="U1310" s="1"/>
    </row>
    <row r="1311" spans="1:21">
      <c r="A1311" s="1" t="s">
        <v>50</v>
      </c>
      <c r="B1311" s="1" t="s">
        <v>50</v>
      </c>
      <c r="C1311" s="1" t="s">
        <v>273</v>
      </c>
      <c r="D1311" s="1">
        <f t="shared" si="60"/>
        <v>1</v>
      </c>
      <c r="E1311" s="1" t="s">
        <v>2535</v>
      </c>
      <c r="F1311" s="1" t="s">
        <v>7306</v>
      </c>
      <c r="G1311" s="6" t="s">
        <v>12527</v>
      </c>
      <c r="H1311" s="1" t="s">
        <v>116</v>
      </c>
      <c r="I1311" s="1" t="s">
        <v>7307</v>
      </c>
      <c r="J1311" s="1" t="s">
        <v>6732</v>
      </c>
      <c r="K1311" s="1" t="str">
        <f t="shared" si="61"/>
        <v>2013</v>
      </c>
      <c r="L1311" s="1">
        <f t="shared" si="62"/>
        <v>3</v>
      </c>
      <c r="M1311" s="1" t="s">
        <v>79</v>
      </c>
      <c r="N1311" t="s">
        <v>53</v>
      </c>
      <c r="O1311" s="1" t="s">
        <v>61</v>
      </c>
      <c r="P1311" s="1"/>
      <c r="Q1311" s="1"/>
      <c r="R1311" s="1"/>
      <c r="S1311" s="1"/>
      <c r="T1311" s="1">
        <v>1</v>
      </c>
      <c r="U1311" s="1"/>
    </row>
    <row r="1312" spans="1:21">
      <c r="A1312" s="1" t="s">
        <v>49</v>
      </c>
      <c r="B1312" s="1" t="s">
        <v>141</v>
      </c>
      <c r="C1312" s="1" t="s">
        <v>273</v>
      </c>
      <c r="D1312" s="1">
        <f t="shared" si="60"/>
        <v>0.2</v>
      </c>
      <c r="E1312" s="1" t="s">
        <v>2606</v>
      </c>
      <c r="F1312" s="1" t="s">
        <v>7346</v>
      </c>
      <c r="G1312" s="6" t="s">
        <v>12527</v>
      </c>
      <c r="H1312" s="1" t="s">
        <v>263</v>
      </c>
      <c r="I1312" s="1" t="s">
        <v>7340</v>
      </c>
      <c r="J1312" s="1" t="s">
        <v>7347</v>
      </c>
      <c r="K1312" s="1" t="str">
        <f t="shared" si="61"/>
        <v>2013</v>
      </c>
      <c r="L1312" s="1">
        <f t="shared" si="62"/>
        <v>16</v>
      </c>
      <c r="M1312" s="1" t="s">
        <v>60</v>
      </c>
      <c r="N1312" t="s">
        <v>53</v>
      </c>
      <c r="O1312" s="1" t="s">
        <v>61</v>
      </c>
      <c r="P1312" s="1"/>
      <c r="Q1312" s="1"/>
      <c r="R1312" s="1"/>
      <c r="S1312" s="1"/>
      <c r="T1312" s="1">
        <v>2</v>
      </c>
      <c r="U1312" s="1"/>
    </row>
    <row r="1313" spans="1:21">
      <c r="A1313" s="1" t="s">
        <v>49</v>
      </c>
      <c r="B1313" s="1" t="s">
        <v>4027</v>
      </c>
      <c r="C1313" s="1" t="s">
        <v>136</v>
      </c>
      <c r="D1313" s="1">
        <f t="shared" si="60"/>
        <v>0.55000000000000004</v>
      </c>
      <c r="E1313" s="1" t="s">
        <v>4974</v>
      </c>
      <c r="F1313" s="1" t="s">
        <v>7400</v>
      </c>
      <c r="G1313" s="6" t="s">
        <v>12527</v>
      </c>
      <c r="H1313" s="1" t="s">
        <v>126</v>
      </c>
      <c r="I1313" s="1" t="s">
        <v>159</v>
      </c>
      <c r="J1313" s="1" t="s">
        <v>7401</v>
      </c>
      <c r="K1313" s="1" t="str">
        <f t="shared" si="61"/>
        <v>2013</v>
      </c>
      <c r="L1313" s="1">
        <f t="shared" si="62"/>
        <v>11</v>
      </c>
      <c r="M1313" s="1" t="s">
        <v>79</v>
      </c>
      <c r="N1313" t="s">
        <v>53</v>
      </c>
      <c r="O1313" s="1"/>
      <c r="P1313" s="1"/>
      <c r="Q1313" s="1"/>
      <c r="R1313" s="1"/>
      <c r="S1313" s="1" t="s">
        <v>65</v>
      </c>
      <c r="T1313" s="1">
        <v>2</v>
      </c>
      <c r="U1313" s="1"/>
    </row>
    <row r="1314" spans="1:21">
      <c r="A1314" s="1" t="s">
        <v>55</v>
      </c>
      <c r="B1314" s="1" t="s">
        <v>4098</v>
      </c>
      <c r="C1314" s="1" t="s">
        <v>273</v>
      </c>
      <c r="D1314" s="1">
        <f t="shared" si="60"/>
        <v>4.5</v>
      </c>
      <c r="E1314" s="1" t="s">
        <v>7470</v>
      </c>
      <c r="F1314" s="1" t="s">
        <v>7469</v>
      </c>
      <c r="G1314" s="6" t="s">
        <v>12527</v>
      </c>
      <c r="H1314" s="1" t="s">
        <v>88</v>
      </c>
      <c r="I1314" s="1" t="s">
        <v>7456</v>
      </c>
      <c r="J1314" s="1" t="s">
        <v>2023</v>
      </c>
      <c r="K1314" s="1" t="str">
        <f t="shared" si="61"/>
        <v>2013</v>
      </c>
      <c r="L1314" s="1">
        <f t="shared" si="62"/>
        <v>25</v>
      </c>
      <c r="M1314" s="1" t="s">
        <v>60</v>
      </c>
      <c r="N1314" t="s">
        <v>53</v>
      </c>
      <c r="O1314" s="1" t="s">
        <v>102</v>
      </c>
      <c r="P1314" s="1"/>
      <c r="Q1314" s="1"/>
      <c r="R1314" s="1"/>
      <c r="S1314" s="1" t="s">
        <v>377</v>
      </c>
      <c r="T1314" s="1">
        <v>1</v>
      </c>
      <c r="U1314" s="1"/>
    </row>
    <row r="1315" spans="1:21">
      <c r="A1315" s="1" t="s">
        <v>54</v>
      </c>
      <c r="B1315" s="1" t="s">
        <v>50</v>
      </c>
      <c r="C1315" s="1" t="s">
        <v>273</v>
      </c>
      <c r="D1315" s="1">
        <f t="shared" si="60"/>
        <v>1</v>
      </c>
      <c r="E1315" s="1" t="s">
        <v>7512</v>
      </c>
      <c r="F1315" s="1" t="s">
        <v>7511</v>
      </c>
      <c r="G1315" s="6" t="s">
        <v>12525</v>
      </c>
      <c r="H1315" s="1" t="s">
        <v>464</v>
      </c>
      <c r="I1315" s="1" t="s">
        <v>165</v>
      </c>
      <c r="J1315" s="1" t="s">
        <v>7514</v>
      </c>
      <c r="K1315" s="1" t="str">
        <f t="shared" si="61"/>
        <v>2013</v>
      </c>
      <c r="L1315" s="1">
        <f t="shared" si="62"/>
        <v>24</v>
      </c>
      <c r="M1315" s="1" t="s">
        <v>79</v>
      </c>
      <c r="N1315" t="s">
        <v>53</v>
      </c>
      <c r="O1315" s="1" t="s">
        <v>205</v>
      </c>
      <c r="P1315" s="1" t="s">
        <v>778</v>
      </c>
      <c r="Q1315" s="1" t="s">
        <v>104</v>
      </c>
      <c r="R1315" s="1" t="s">
        <v>7513</v>
      </c>
      <c r="S1315" s="1"/>
      <c r="T1315" s="1">
        <v>1</v>
      </c>
      <c r="U1315" s="1" t="s">
        <v>116</v>
      </c>
    </row>
    <row r="1316" spans="1:21">
      <c r="A1316" s="1" t="s">
        <v>54</v>
      </c>
      <c r="B1316" s="1" t="s">
        <v>472</v>
      </c>
      <c r="C1316" s="1" t="s">
        <v>273</v>
      </c>
      <c r="D1316" s="1">
        <f t="shared" si="60"/>
        <v>0.5</v>
      </c>
      <c r="E1316" s="1" t="s">
        <v>333</v>
      </c>
      <c r="F1316" s="1" t="s">
        <v>7541</v>
      </c>
      <c r="G1316" s="6" t="s">
        <v>12527</v>
      </c>
      <c r="H1316" s="1" t="s">
        <v>299</v>
      </c>
      <c r="I1316" s="1" t="s">
        <v>7543</v>
      </c>
      <c r="J1316" s="1" t="s">
        <v>7544</v>
      </c>
      <c r="K1316" s="1" t="str">
        <f t="shared" si="61"/>
        <v>2013</v>
      </c>
      <c r="L1316" s="1">
        <f t="shared" si="62"/>
        <v>44</v>
      </c>
      <c r="M1316" s="1" t="s">
        <v>60</v>
      </c>
      <c r="N1316" t="s">
        <v>53</v>
      </c>
      <c r="O1316" s="1" t="s">
        <v>61</v>
      </c>
      <c r="P1316" s="1"/>
      <c r="Q1316" s="1"/>
      <c r="R1316" s="1"/>
      <c r="S1316" s="1" t="s">
        <v>3261</v>
      </c>
      <c r="T1316" s="1">
        <v>1</v>
      </c>
      <c r="U1316" s="1" t="s">
        <v>55</v>
      </c>
    </row>
    <row r="1317" spans="1:21">
      <c r="A1317" s="1"/>
      <c r="B1317" s="1"/>
      <c r="C1317" s="1"/>
      <c r="D1317" s="1">
        <f t="shared" si="60"/>
        <v>0</v>
      </c>
      <c r="E1317" s="1" t="s">
        <v>341</v>
      </c>
      <c r="F1317" s="1" t="s">
        <v>7553</v>
      </c>
      <c r="G1317" s="6" t="s">
        <v>12527</v>
      </c>
      <c r="H1317" s="1" t="s">
        <v>128</v>
      </c>
      <c r="I1317" s="1" t="s">
        <v>7554</v>
      </c>
      <c r="J1317" s="1" t="s">
        <v>6287</v>
      </c>
      <c r="K1317" s="1" t="str">
        <f t="shared" si="61"/>
        <v>2013</v>
      </c>
      <c r="L1317" s="1">
        <f t="shared" si="62"/>
        <v>42</v>
      </c>
      <c r="M1317" s="1" t="s">
        <v>60</v>
      </c>
      <c r="N1317" t="s">
        <v>53</v>
      </c>
      <c r="O1317" s="1" t="s">
        <v>61</v>
      </c>
      <c r="P1317" s="1"/>
      <c r="Q1317" s="1"/>
      <c r="R1317" s="1"/>
      <c r="S1317" s="1" t="s">
        <v>2410</v>
      </c>
      <c r="T1317" s="1">
        <v>1</v>
      </c>
      <c r="U1317" s="1" t="s">
        <v>55</v>
      </c>
    </row>
    <row r="1318" spans="1:21">
      <c r="A1318" s="1" t="s">
        <v>55</v>
      </c>
      <c r="B1318" s="1"/>
      <c r="C1318" s="1"/>
      <c r="D1318" s="1">
        <f t="shared" si="60"/>
        <v>0</v>
      </c>
      <c r="E1318" s="1" t="s">
        <v>7697</v>
      </c>
      <c r="F1318" s="1" t="s">
        <v>7696</v>
      </c>
      <c r="G1318" s="6" t="s">
        <v>12527</v>
      </c>
      <c r="H1318" s="1" t="s">
        <v>71</v>
      </c>
      <c r="I1318" s="1" t="s">
        <v>7694</v>
      </c>
      <c r="J1318" s="1" t="s">
        <v>2023</v>
      </c>
      <c r="K1318" s="1" t="str">
        <f t="shared" si="61"/>
        <v>2013</v>
      </c>
      <c r="L1318" s="1">
        <f t="shared" si="62"/>
        <v>4</v>
      </c>
      <c r="M1318" s="1" t="s">
        <v>60</v>
      </c>
      <c r="N1318" t="s">
        <v>53</v>
      </c>
      <c r="O1318" s="1"/>
      <c r="P1318" s="1"/>
      <c r="Q1318" s="1"/>
      <c r="R1318" s="1"/>
      <c r="S1318" s="1" t="s">
        <v>65</v>
      </c>
      <c r="T1318" s="1">
        <v>2</v>
      </c>
      <c r="U1318" s="1"/>
    </row>
    <row r="1319" spans="1:21">
      <c r="A1319" s="1" t="s">
        <v>55</v>
      </c>
      <c r="B1319" s="1" t="s">
        <v>50</v>
      </c>
      <c r="C1319" s="1"/>
      <c r="D1319" s="1">
        <f t="shared" si="60"/>
        <v>0</v>
      </c>
      <c r="E1319" s="1" t="s">
        <v>4540</v>
      </c>
      <c r="F1319" s="1" t="s">
        <v>7712</v>
      </c>
      <c r="G1319" s="6" t="s">
        <v>12527</v>
      </c>
      <c r="H1319" s="1" t="s">
        <v>240</v>
      </c>
      <c r="I1319" s="1" t="s">
        <v>381</v>
      </c>
      <c r="J1319" s="1" t="s">
        <v>2023</v>
      </c>
      <c r="K1319" s="1" t="str">
        <f t="shared" si="61"/>
        <v>2013</v>
      </c>
      <c r="L1319" s="1">
        <f t="shared" si="62"/>
        <v>51</v>
      </c>
      <c r="M1319" s="1" t="s">
        <v>60</v>
      </c>
      <c r="N1319" t="s">
        <v>53</v>
      </c>
      <c r="O1319" s="1" t="s">
        <v>61</v>
      </c>
      <c r="P1319" s="1"/>
      <c r="Q1319" s="1"/>
      <c r="R1319" s="1"/>
      <c r="S1319" s="1"/>
      <c r="T1319" s="1">
        <v>2</v>
      </c>
      <c r="U1319" s="1"/>
    </row>
    <row r="1320" spans="1:21">
      <c r="A1320" s="1" t="s">
        <v>55</v>
      </c>
      <c r="B1320" s="1" t="s">
        <v>53</v>
      </c>
      <c r="C1320" s="1"/>
      <c r="D1320" s="1">
        <f t="shared" si="60"/>
        <v>0</v>
      </c>
      <c r="E1320" s="1" t="s">
        <v>4543</v>
      </c>
      <c r="F1320" s="1" t="s">
        <v>7713</v>
      </c>
      <c r="G1320" s="6" t="s">
        <v>12527</v>
      </c>
      <c r="H1320" s="1" t="s">
        <v>126</v>
      </c>
      <c r="I1320" s="1" t="s">
        <v>381</v>
      </c>
      <c r="J1320" s="1" t="s">
        <v>3217</v>
      </c>
      <c r="K1320" s="1" t="str">
        <f t="shared" si="61"/>
        <v>2013</v>
      </c>
      <c r="L1320" s="1">
        <f t="shared" si="62"/>
        <v>11</v>
      </c>
      <c r="M1320" s="1"/>
      <c r="N1320" t="s">
        <v>53</v>
      </c>
      <c r="O1320" s="1" t="s">
        <v>61</v>
      </c>
      <c r="P1320" s="1"/>
      <c r="Q1320" s="1"/>
      <c r="R1320" s="1"/>
      <c r="S1320" s="1" t="s">
        <v>65</v>
      </c>
      <c r="T1320" s="1">
        <v>2</v>
      </c>
      <c r="U1320" s="1"/>
    </row>
    <row r="1321" spans="1:21">
      <c r="A1321" s="1" t="s">
        <v>55</v>
      </c>
      <c r="B1321" s="1" t="s">
        <v>351</v>
      </c>
      <c r="C1321" s="1"/>
      <c r="D1321" s="1">
        <f t="shared" si="60"/>
        <v>0</v>
      </c>
      <c r="E1321" s="1" t="s">
        <v>4549</v>
      </c>
      <c r="F1321" s="1" t="s">
        <v>7715</v>
      </c>
      <c r="G1321" s="6" t="s">
        <v>12527</v>
      </c>
      <c r="H1321" s="1" t="s">
        <v>169</v>
      </c>
      <c r="I1321" s="1" t="s">
        <v>381</v>
      </c>
      <c r="J1321" s="1" t="s">
        <v>3217</v>
      </c>
      <c r="K1321" s="1" t="str">
        <f t="shared" si="61"/>
        <v>2013</v>
      </c>
      <c r="L1321" s="1">
        <f t="shared" si="62"/>
        <v>17</v>
      </c>
      <c r="M1321" s="1" t="s">
        <v>79</v>
      </c>
      <c r="N1321" t="s">
        <v>53</v>
      </c>
      <c r="O1321" s="1" t="s">
        <v>61</v>
      </c>
      <c r="P1321" s="1"/>
      <c r="Q1321" s="1"/>
      <c r="R1321" s="1"/>
      <c r="S1321" s="1" t="s">
        <v>65</v>
      </c>
      <c r="T1321" s="1">
        <v>2</v>
      </c>
      <c r="U1321" s="1"/>
    </row>
    <row r="1322" spans="1:21">
      <c r="A1322" s="1"/>
      <c r="B1322" s="1"/>
      <c r="C1322" s="1"/>
      <c r="D1322" s="1">
        <f t="shared" si="60"/>
        <v>0</v>
      </c>
      <c r="E1322" s="1" t="s">
        <v>3386</v>
      </c>
      <c r="F1322" s="1" t="s">
        <v>7802</v>
      </c>
      <c r="G1322" s="6" t="s">
        <v>12527</v>
      </c>
      <c r="H1322" s="1" t="s">
        <v>116</v>
      </c>
      <c r="I1322" s="1" t="s">
        <v>1067</v>
      </c>
      <c r="J1322" s="1" t="s">
        <v>6947</v>
      </c>
      <c r="K1322" s="1" t="str">
        <f t="shared" si="61"/>
        <v>2013</v>
      </c>
      <c r="L1322" s="1">
        <f t="shared" si="62"/>
        <v>3</v>
      </c>
      <c r="M1322" s="1" t="s">
        <v>60</v>
      </c>
      <c r="N1322" t="s">
        <v>53</v>
      </c>
      <c r="O1322" s="1" t="s">
        <v>61</v>
      </c>
      <c r="P1322" s="1"/>
      <c r="Q1322" s="1"/>
      <c r="R1322" s="1"/>
      <c r="S1322" s="1" t="s">
        <v>65</v>
      </c>
      <c r="T1322" s="1">
        <v>1</v>
      </c>
      <c r="U1322" s="1"/>
    </row>
    <row r="1323" spans="1:21">
      <c r="A1323" s="1" t="s">
        <v>49</v>
      </c>
      <c r="B1323" s="1" t="s">
        <v>54</v>
      </c>
      <c r="C1323" s="1" t="s">
        <v>500</v>
      </c>
      <c r="D1323" s="1">
        <f t="shared" si="60"/>
        <v>2.4</v>
      </c>
      <c r="E1323" s="1" t="s">
        <v>4167</v>
      </c>
      <c r="F1323" s="1" t="s">
        <v>7817</v>
      </c>
      <c r="G1323" s="6" t="s">
        <v>12527</v>
      </c>
      <c r="H1323" s="1" t="s">
        <v>247</v>
      </c>
      <c r="I1323" s="1" t="s">
        <v>7818</v>
      </c>
      <c r="J1323" s="1" t="s">
        <v>2023</v>
      </c>
      <c r="K1323" s="1" t="str">
        <f t="shared" si="61"/>
        <v>2013</v>
      </c>
      <c r="L1323" s="1">
        <f t="shared" si="62"/>
        <v>12</v>
      </c>
      <c r="M1323" s="1" t="s">
        <v>79</v>
      </c>
      <c r="N1323" t="s">
        <v>53</v>
      </c>
      <c r="O1323" s="1" t="s">
        <v>61</v>
      </c>
      <c r="P1323" s="1"/>
      <c r="Q1323" s="1"/>
      <c r="R1323" s="1"/>
      <c r="S1323" s="1" t="s">
        <v>65</v>
      </c>
      <c r="T1323" s="1">
        <v>2</v>
      </c>
      <c r="U1323" s="1"/>
    </row>
    <row r="1324" spans="1:21">
      <c r="A1324" s="1" t="s">
        <v>53</v>
      </c>
      <c r="B1324" s="1"/>
      <c r="C1324" s="1"/>
      <c r="D1324" s="1">
        <f t="shared" si="60"/>
        <v>0</v>
      </c>
      <c r="E1324" s="1" t="s">
        <v>7922</v>
      </c>
      <c r="F1324" s="1" t="s">
        <v>7923</v>
      </c>
      <c r="G1324" s="6" t="s">
        <v>12527</v>
      </c>
      <c r="H1324" s="1"/>
      <c r="I1324" s="1" t="s">
        <v>7921</v>
      </c>
      <c r="J1324" s="1" t="s">
        <v>2023</v>
      </c>
      <c r="K1324" s="1" t="str">
        <f t="shared" si="61"/>
        <v>2013</v>
      </c>
      <c r="L1324" s="1">
        <f t="shared" si="62"/>
        <v>-4</v>
      </c>
      <c r="M1324" s="1"/>
      <c r="N1324" t="s">
        <v>53</v>
      </c>
      <c r="O1324" s="1" t="s">
        <v>102</v>
      </c>
      <c r="P1324" s="1"/>
      <c r="Q1324" s="1"/>
      <c r="R1324" s="1" t="s">
        <v>805</v>
      </c>
      <c r="S1324" s="1"/>
      <c r="T1324" s="1">
        <v>2</v>
      </c>
      <c r="U1324" s="1"/>
    </row>
    <row r="1325" spans="1:21">
      <c r="A1325" s="1" t="s">
        <v>55</v>
      </c>
      <c r="B1325" s="1" t="s">
        <v>8054</v>
      </c>
      <c r="C1325" s="1" t="s">
        <v>8055</v>
      </c>
      <c r="D1325" s="1">
        <f t="shared" si="60"/>
        <v>58.933500000000002</v>
      </c>
      <c r="E1325" s="1" t="s">
        <v>8056</v>
      </c>
      <c r="F1325" s="1" t="s">
        <v>8052</v>
      </c>
      <c r="G1325" s="6" t="s">
        <v>12525</v>
      </c>
      <c r="H1325" s="1" t="s">
        <v>240</v>
      </c>
      <c r="I1325" s="1" t="s">
        <v>8053</v>
      </c>
      <c r="J1325" s="1" t="s">
        <v>2023</v>
      </c>
      <c r="K1325" s="1" t="str">
        <f t="shared" si="61"/>
        <v>2013</v>
      </c>
      <c r="L1325" s="1">
        <f t="shared" si="62"/>
        <v>47</v>
      </c>
      <c r="M1325" s="1" t="s">
        <v>79</v>
      </c>
      <c r="N1325" t="s">
        <v>53</v>
      </c>
      <c r="O1325" s="1" t="s">
        <v>61</v>
      </c>
      <c r="P1325" s="1" t="s">
        <v>778</v>
      </c>
      <c r="Q1325" s="1" t="s">
        <v>1381</v>
      </c>
      <c r="R1325" s="1" t="s">
        <v>8057</v>
      </c>
      <c r="S1325" s="1" t="s">
        <v>405</v>
      </c>
      <c r="T1325" s="1">
        <v>2</v>
      </c>
      <c r="U1325" s="1" t="s">
        <v>116</v>
      </c>
    </row>
    <row r="1326" spans="1:21">
      <c r="A1326" s="1" t="s">
        <v>55</v>
      </c>
      <c r="B1326" s="1"/>
      <c r="C1326" s="1"/>
      <c r="D1326" s="1">
        <f t="shared" si="60"/>
        <v>0</v>
      </c>
      <c r="E1326" s="1" t="s">
        <v>8303</v>
      </c>
      <c r="F1326" s="1" t="s">
        <v>8302</v>
      </c>
      <c r="G1326" s="6" t="s">
        <v>12525</v>
      </c>
      <c r="H1326" s="1" t="s">
        <v>308</v>
      </c>
      <c r="I1326" s="1" t="s">
        <v>8294</v>
      </c>
      <c r="J1326" s="1" t="s">
        <v>8304</v>
      </c>
      <c r="K1326" s="1" t="str">
        <f t="shared" si="61"/>
        <v>2013</v>
      </c>
      <c r="L1326" s="1">
        <f t="shared" si="62"/>
        <v>50</v>
      </c>
      <c r="M1326" s="1" t="s">
        <v>79</v>
      </c>
      <c r="N1326" t="s">
        <v>53</v>
      </c>
      <c r="O1326" s="1" t="s">
        <v>61</v>
      </c>
      <c r="P1326" s="1" t="s">
        <v>150</v>
      </c>
      <c r="Q1326" s="1" t="s">
        <v>515</v>
      </c>
      <c r="R1326" s="1"/>
      <c r="S1326" s="1" t="s">
        <v>3261</v>
      </c>
      <c r="T1326" s="1">
        <v>2</v>
      </c>
      <c r="U1326" s="1"/>
    </row>
    <row r="1327" spans="1:21">
      <c r="A1327" s="1" t="s">
        <v>50</v>
      </c>
      <c r="B1327" s="1" t="s">
        <v>53</v>
      </c>
      <c r="C1327" s="1" t="s">
        <v>136</v>
      </c>
      <c r="D1327" s="1">
        <f t="shared" si="60"/>
        <v>1</v>
      </c>
      <c r="E1327" s="1" t="s">
        <v>8354</v>
      </c>
      <c r="F1327" s="1" t="s">
        <v>8355</v>
      </c>
      <c r="G1327" s="6" t="s">
        <v>12527</v>
      </c>
      <c r="H1327" s="1" t="s">
        <v>53</v>
      </c>
      <c r="I1327" s="1" t="s">
        <v>7244</v>
      </c>
      <c r="J1327" s="1" t="s">
        <v>3704</v>
      </c>
      <c r="K1327" s="1" t="str">
        <f t="shared" si="61"/>
        <v>2013</v>
      </c>
      <c r="L1327" s="1">
        <f t="shared" si="62"/>
        <v>1</v>
      </c>
      <c r="M1327" s="1"/>
      <c r="N1327" t="s">
        <v>53</v>
      </c>
      <c r="O1327" s="1" t="s">
        <v>102</v>
      </c>
      <c r="P1327" s="1"/>
      <c r="Q1327" s="1"/>
      <c r="R1327" s="1"/>
      <c r="S1327" s="1" t="s">
        <v>423</v>
      </c>
      <c r="T1327" s="1">
        <v>2</v>
      </c>
      <c r="U1327" s="1"/>
    </row>
    <row r="1328" spans="1:21">
      <c r="A1328" s="1" t="s">
        <v>50</v>
      </c>
      <c r="B1328" s="1" t="s">
        <v>53</v>
      </c>
      <c r="C1328" s="1" t="s">
        <v>273</v>
      </c>
      <c r="D1328" s="1">
        <f t="shared" si="60"/>
        <v>2</v>
      </c>
      <c r="E1328" s="1" t="s">
        <v>8406</v>
      </c>
      <c r="F1328" s="1" t="s">
        <v>8407</v>
      </c>
      <c r="G1328" s="6" t="s">
        <v>12527</v>
      </c>
      <c r="H1328" s="1" t="s">
        <v>63</v>
      </c>
      <c r="I1328" s="1" t="s">
        <v>5184</v>
      </c>
      <c r="J1328" s="1" t="s">
        <v>8409</v>
      </c>
      <c r="K1328" s="1" t="str">
        <f t="shared" si="61"/>
        <v>2013</v>
      </c>
      <c r="L1328" s="1">
        <f t="shared" si="62"/>
        <v>29</v>
      </c>
      <c r="M1328" s="1"/>
      <c r="N1328" t="s">
        <v>53</v>
      </c>
      <c r="O1328" s="1"/>
      <c r="P1328" s="1"/>
      <c r="Q1328" s="1"/>
      <c r="R1328" s="1"/>
      <c r="S1328" s="1" t="s">
        <v>8408</v>
      </c>
      <c r="T1328" s="1">
        <v>2</v>
      </c>
      <c r="U1328" s="1"/>
    </row>
    <row r="1329" spans="1:21">
      <c r="A1329" s="1" t="s">
        <v>50</v>
      </c>
      <c r="B1329" s="1"/>
      <c r="C1329" s="1" t="s">
        <v>273</v>
      </c>
      <c r="D1329" s="1">
        <f t="shared" si="60"/>
        <v>0</v>
      </c>
      <c r="E1329" s="1" t="s">
        <v>8510</v>
      </c>
      <c r="F1329" s="1" t="s">
        <v>8511</v>
      </c>
      <c r="G1329" s="6" t="s">
        <v>12527</v>
      </c>
      <c r="H1329" s="1" t="s">
        <v>149</v>
      </c>
      <c r="I1329" s="1" t="s">
        <v>8512</v>
      </c>
      <c r="J1329" s="1" t="s">
        <v>8409</v>
      </c>
      <c r="K1329" s="1" t="str">
        <f t="shared" si="61"/>
        <v>2013</v>
      </c>
      <c r="L1329" s="1">
        <f t="shared" si="62"/>
        <v>38</v>
      </c>
      <c r="M1329" s="1" t="s">
        <v>60</v>
      </c>
      <c r="N1329" t="s">
        <v>53</v>
      </c>
      <c r="O1329" s="1" t="s">
        <v>102</v>
      </c>
      <c r="P1329" s="1"/>
      <c r="Q1329" s="1"/>
      <c r="R1329" s="1"/>
      <c r="S1329" s="1" t="s">
        <v>8408</v>
      </c>
      <c r="T1329" s="1">
        <v>1</v>
      </c>
      <c r="U1329" s="1"/>
    </row>
    <row r="1330" spans="1:21">
      <c r="A1330" s="1" t="s">
        <v>50</v>
      </c>
      <c r="B1330" s="1" t="s">
        <v>53</v>
      </c>
      <c r="C1330" s="1" t="s">
        <v>219</v>
      </c>
      <c r="D1330" s="1">
        <f t="shared" si="60"/>
        <v>1.2</v>
      </c>
      <c r="E1330" s="1" t="s">
        <v>8517</v>
      </c>
      <c r="F1330" s="1" t="s">
        <v>6105</v>
      </c>
      <c r="G1330" s="6" t="s">
        <v>12527</v>
      </c>
      <c r="H1330" s="1" t="s">
        <v>678</v>
      </c>
      <c r="I1330" s="1" t="s">
        <v>8518</v>
      </c>
      <c r="J1330" s="1" t="s">
        <v>8409</v>
      </c>
      <c r="K1330" s="1" t="str">
        <f t="shared" si="61"/>
        <v>2013</v>
      </c>
      <c r="L1330" s="1">
        <f t="shared" si="62"/>
        <v>33</v>
      </c>
      <c r="M1330" s="1" t="s">
        <v>60</v>
      </c>
      <c r="N1330" t="s">
        <v>53</v>
      </c>
      <c r="O1330" s="1" t="s">
        <v>61</v>
      </c>
      <c r="P1330" s="1"/>
      <c r="Q1330" s="1"/>
      <c r="R1330" s="1"/>
      <c r="S1330" s="1" t="s">
        <v>8408</v>
      </c>
      <c r="T1330" s="1">
        <v>2</v>
      </c>
      <c r="U1330" s="1"/>
    </row>
    <row r="1331" spans="1:21">
      <c r="A1331" s="1" t="s">
        <v>50</v>
      </c>
      <c r="B1331" s="1" t="s">
        <v>54</v>
      </c>
      <c r="C1331" s="1" t="s">
        <v>273</v>
      </c>
      <c r="D1331" s="1">
        <f t="shared" si="60"/>
        <v>3</v>
      </c>
      <c r="E1331" s="1" t="s">
        <v>2092</v>
      </c>
      <c r="F1331" s="1" t="s">
        <v>8524</v>
      </c>
      <c r="G1331" s="6" t="s">
        <v>12527</v>
      </c>
      <c r="H1331" s="1" t="s">
        <v>282</v>
      </c>
      <c r="I1331" s="1" t="s">
        <v>8512</v>
      </c>
      <c r="J1331" s="1" t="s">
        <v>6947</v>
      </c>
      <c r="K1331" s="1" t="str">
        <f t="shared" si="61"/>
        <v>2013</v>
      </c>
      <c r="L1331" s="1">
        <f t="shared" si="62"/>
        <v>42</v>
      </c>
      <c r="M1331" s="1" t="s">
        <v>60</v>
      </c>
      <c r="N1331" t="s">
        <v>53</v>
      </c>
      <c r="O1331" s="1" t="s">
        <v>61</v>
      </c>
      <c r="P1331" s="1"/>
      <c r="Q1331" s="1"/>
      <c r="R1331" s="1"/>
      <c r="S1331" s="1" t="s">
        <v>8525</v>
      </c>
      <c r="T1331" s="1">
        <v>1</v>
      </c>
      <c r="U1331" s="1"/>
    </row>
    <row r="1332" spans="1:21">
      <c r="A1332" s="1" t="s">
        <v>54</v>
      </c>
      <c r="B1332" s="1" t="s">
        <v>176</v>
      </c>
      <c r="C1332" s="1" t="s">
        <v>136</v>
      </c>
      <c r="D1332" s="1">
        <f t="shared" si="60"/>
        <v>0.3</v>
      </c>
      <c r="E1332" s="1" t="s">
        <v>2100</v>
      </c>
      <c r="F1332" s="1" t="s">
        <v>8529</v>
      </c>
      <c r="G1332" s="6" t="s">
        <v>12527</v>
      </c>
      <c r="H1332" s="1" t="s">
        <v>233</v>
      </c>
      <c r="I1332" s="1" t="s">
        <v>8526</v>
      </c>
      <c r="J1332" s="1" t="s">
        <v>8304</v>
      </c>
      <c r="K1332" s="1" t="str">
        <f t="shared" si="61"/>
        <v>2013</v>
      </c>
      <c r="L1332" s="1">
        <f t="shared" si="62"/>
        <v>48</v>
      </c>
      <c r="M1332" s="1" t="s">
        <v>60</v>
      </c>
      <c r="N1332" t="s">
        <v>53</v>
      </c>
      <c r="O1332" s="1" t="s">
        <v>61</v>
      </c>
      <c r="P1332" s="1"/>
      <c r="Q1332" s="1"/>
      <c r="R1332" s="1"/>
      <c r="S1332" s="1" t="s">
        <v>8408</v>
      </c>
      <c r="T1332" s="1">
        <v>2</v>
      </c>
      <c r="U1332" s="1"/>
    </row>
    <row r="1333" spans="1:21">
      <c r="A1333" s="1" t="s">
        <v>54</v>
      </c>
      <c r="B1333" s="1" t="s">
        <v>8037</v>
      </c>
      <c r="C1333" s="1"/>
      <c r="D1333" s="1">
        <f t="shared" si="60"/>
        <v>0</v>
      </c>
      <c r="E1333" s="1" t="s">
        <v>3465</v>
      </c>
      <c r="F1333" s="1" t="s">
        <v>8593</v>
      </c>
      <c r="G1333" s="6" t="s">
        <v>12527</v>
      </c>
      <c r="H1333" s="1" t="s">
        <v>78</v>
      </c>
      <c r="I1333" s="1" t="s">
        <v>8594</v>
      </c>
      <c r="J1333" s="1" t="s">
        <v>6947</v>
      </c>
      <c r="K1333" s="1" t="str">
        <f t="shared" si="61"/>
        <v>2013</v>
      </c>
      <c r="L1333" s="1">
        <f t="shared" si="62"/>
        <v>24</v>
      </c>
      <c r="M1333" s="1" t="s">
        <v>79</v>
      </c>
      <c r="N1333" t="s">
        <v>53</v>
      </c>
      <c r="O1333" s="1" t="s">
        <v>61</v>
      </c>
      <c r="P1333" s="1"/>
      <c r="Q1333" s="1"/>
      <c r="R1333" s="1"/>
      <c r="S1333" s="1" t="s">
        <v>417</v>
      </c>
      <c r="T1333" s="1">
        <v>1</v>
      </c>
      <c r="U1333" s="1"/>
    </row>
    <row r="1334" spans="1:21">
      <c r="A1334" s="1" t="s">
        <v>55</v>
      </c>
      <c r="B1334" s="1" t="s">
        <v>53</v>
      </c>
      <c r="C1334" s="1" t="s">
        <v>273</v>
      </c>
      <c r="D1334" s="1">
        <f t="shared" si="60"/>
        <v>2</v>
      </c>
      <c r="E1334" s="1" t="s">
        <v>2116</v>
      </c>
      <c r="F1334" s="1" t="s">
        <v>8820</v>
      </c>
      <c r="G1334" s="6" t="s">
        <v>12527</v>
      </c>
      <c r="H1334" s="1" t="s">
        <v>81</v>
      </c>
      <c r="I1334" s="1" t="s">
        <v>8821</v>
      </c>
      <c r="J1334" s="1" t="s">
        <v>8822</v>
      </c>
      <c r="K1334" s="1" t="str">
        <f t="shared" si="61"/>
        <v>2013</v>
      </c>
      <c r="L1334" s="1">
        <f t="shared" si="62"/>
        <v>60</v>
      </c>
      <c r="M1334" s="1" t="s">
        <v>60</v>
      </c>
      <c r="N1334" t="s">
        <v>53</v>
      </c>
      <c r="O1334" s="1" t="s">
        <v>61</v>
      </c>
      <c r="P1334" s="1"/>
      <c r="Q1334" s="1"/>
      <c r="R1334" s="1"/>
      <c r="S1334" s="1"/>
      <c r="T1334" s="1">
        <v>1</v>
      </c>
      <c r="U1334" s="1"/>
    </row>
    <row r="1335" spans="1:21">
      <c r="A1335" s="1" t="s">
        <v>55</v>
      </c>
      <c r="B1335" s="1" t="s">
        <v>53</v>
      </c>
      <c r="C1335" s="1" t="s">
        <v>273</v>
      </c>
      <c r="D1335" s="1">
        <f t="shared" si="60"/>
        <v>2</v>
      </c>
      <c r="E1335" s="1" t="s">
        <v>8831</v>
      </c>
      <c r="F1335" s="1" t="s">
        <v>8832</v>
      </c>
      <c r="G1335" s="6" t="s">
        <v>12527</v>
      </c>
      <c r="H1335" s="1" t="s">
        <v>217</v>
      </c>
      <c r="I1335" s="1" t="s">
        <v>8821</v>
      </c>
      <c r="J1335" s="1" t="s">
        <v>7183</v>
      </c>
      <c r="K1335" s="1" t="str">
        <f t="shared" si="61"/>
        <v>2013</v>
      </c>
      <c r="L1335" s="1">
        <f t="shared" si="62"/>
        <v>15</v>
      </c>
      <c r="M1335" s="1" t="s">
        <v>79</v>
      </c>
      <c r="N1335" t="s">
        <v>53</v>
      </c>
      <c r="O1335" s="1" t="s">
        <v>61</v>
      </c>
      <c r="P1335" s="1"/>
      <c r="Q1335" s="1"/>
      <c r="R1335" s="1"/>
      <c r="S1335" s="1" t="s">
        <v>65</v>
      </c>
      <c r="T1335" s="1">
        <v>2</v>
      </c>
      <c r="U1335" s="1"/>
    </row>
    <row r="1336" spans="1:21">
      <c r="A1336" s="1" t="s">
        <v>50</v>
      </c>
      <c r="B1336" s="1" t="s">
        <v>53</v>
      </c>
      <c r="C1336" s="1" t="s">
        <v>273</v>
      </c>
      <c r="D1336" s="1">
        <f t="shared" si="60"/>
        <v>2</v>
      </c>
      <c r="E1336" s="1" t="s">
        <v>8833</v>
      </c>
      <c r="F1336" s="1" t="s">
        <v>8834</v>
      </c>
      <c r="G1336" s="6" t="s">
        <v>12527</v>
      </c>
      <c r="H1336" s="1" t="s">
        <v>177</v>
      </c>
      <c r="I1336" s="1" t="s">
        <v>8821</v>
      </c>
      <c r="J1336" s="1" t="s">
        <v>8835</v>
      </c>
      <c r="K1336" s="1" t="str">
        <f t="shared" si="61"/>
        <v>2013</v>
      </c>
      <c r="L1336" s="1">
        <f t="shared" si="62"/>
        <v>22</v>
      </c>
      <c r="M1336" s="1" t="s">
        <v>79</v>
      </c>
      <c r="N1336" t="s">
        <v>53</v>
      </c>
      <c r="O1336" s="1" t="s">
        <v>61</v>
      </c>
      <c r="P1336" s="1"/>
      <c r="Q1336" s="1"/>
      <c r="R1336" s="1"/>
      <c r="S1336" s="1" t="s">
        <v>417</v>
      </c>
      <c r="T1336" s="1">
        <v>1</v>
      </c>
      <c r="U1336" s="1"/>
    </row>
    <row r="1337" spans="1:21">
      <c r="A1337" s="1" t="s">
        <v>53</v>
      </c>
      <c r="B1337" s="1" t="s">
        <v>50</v>
      </c>
      <c r="C1337" s="1" t="s">
        <v>273</v>
      </c>
      <c r="D1337" s="1">
        <f t="shared" si="60"/>
        <v>1</v>
      </c>
      <c r="E1337" s="1" t="s">
        <v>2157</v>
      </c>
      <c r="F1337" s="1" t="s">
        <v>8848</v>
      </c>
      <c r="G1337" s="6" t="s">
        <v>12527</v>
      </c>
      <c r="H1337" s="1" t="s">
        <v>678</v>
      </c>
      <c r="I1337" s="1" t="s">
        <v>8846</v>
      </c>
      <c r="J1337" s="1" t="s">
        <v>8849</v>
      </c>
      <c r="K1337" s="1" t="str">
        <f t="shared" si="61"/>
        <v>2013</v>
      </c>
      <c r="L1337" s="1">
        <f t="shared" si="62"/>
        <v>33</v>
      </c>
      <c r="M1337" s="1" t="s">
        <v>60</v>
      </c>
      <c r="N1337" t="s">
        <v>53</v>
      </c>
      <c r="O1337" s="1"/>
      <c r="P1337" s="1"/>
      <c r="Q1337" s="1"/>
      <c r="R1337" s="1"/>
      <c r="S1337" s="1" t="s">
        <v>8408</v>
      </c>
      <c r="T1337" s="1">
        <v>2</v>
      </c>
      <c r="U1337" s="1"/>
    </row>
    <row r="1338" spans="1:21">
      <c r="A1338" s="1" t="s">
        <v>50</v>
      </c>
      <c r="B1338" s="1" t="s">
        <v>3072</v>
      </c>
      <c r="C1338" s="1" t="s">
        <v>273</v>
      </c>
      <c r="D1338" s="1">
        <f t="shared" si="60"/>
        <v>0.8</v>
      </c>
      <c r="E1338" s="1" t="s">
        <v>2175</v>
      </c>
      <c r="F1338" s="1" t="s">
        <v>8858</v>
      </c>
      <c r="G1338" s="6" t="s">
        <v>12527</v>
      </c>
      <c r="H1338" s="1" t="s">
        <v>128</v>
      </c>
      <c r="I1338" s="1" t="s">
        <v>8856</v>
      </c>
      <c r="J1338" s="1" t="s">
        <v>8822</v>
      </c>
      <c r="K1338" s="1" t="str">
        <f t="shared" si="61"/>
        <v>2013</v>
      </c>
      <c r="L1338" s="1">
        <f t="shared" si="62"/>
        <v>41</v>
      </c>
      <c r="M1338" s="1" t="s">
        <v>60</v>
      </c>
      <c r="N1338" t="s">
        <v>53</v>
      </c>
      <c r="O1338" s="1" t="s">
        <v>61</v>
      </c>
      <c r="P1338" s="1"/>
      <c r="Q1338" s="1"/>
      <c r="R1338" s="1"/>
      <c r="S1338" s="1"/>
      <c r="T1338" s="1">
        <v>1</v>
      </c>
      <c r="U1338" s="1"/>
    </row>
    <row r="1339" spans="1:21">
      <c r="A1339" s="1" t="s">
        <v>54</v>
      </c>
      <c r="B1339" s="1" t="s">
        <v>50</v>
      </c>
      <c r="C1339" s="1" t="s">
        <v>273</v>
      </c>
      <c r="D1339" s="1">
        <f t="shared" si="60"/>
        <v>1</v>
      </c>
      <c r="E1339" s="1" t="s">
        <v>2179</v>
      </c>
      <c r="F1339" s="1" t="s">
        <v>8859</v>
      </c>
      <c r="G1339" s="6" t="s">
        <v>12527</v>
      </c>
      <c r="H1339" s="1" t="s">
        <v>120</v>
      </c>
      <c r="I1339" s="1" t="s">
        <v>8860</v>
      </c>
      <c r="J1339" s="1" t="s">
        <v>7183</v>
      </c>
      <c r="K1339" s="1" t="str">
        <f t="shared" si="61"/>
        <v>2013</v>
      </c>
      <c r="L1339" s="1">
        <f t="shared" si="62"/>
        <v>45</v>
      </c>
      <c r="M1339" s="1" t="s">
        <v>79</v>
      </c>
      <c r="N1339" t="s">
        <v>53</v>
      </c>
      <c r="O1339" s="1" t="s">
        <v>61</v>
      </c>
      <c r="P1339" s="1"/>
      <c r="Q1339" s="1"/>
      <c r="R1339" s="1"/>
      <c r="S1339" s="1" t="s">
        <v>1051</v>
      </c>
      <c r="T1339" s="1">
        <v>1</v>
      </c>
      <c r="U1339" s="1"/>
    </row>
    <row r="1340" spans="1:21">
      <c r="A1340" s="1" t="s">
        <v>55</v>
      </c>
      <c r="B1340" s="1" t="s">
        <v>3072</v>
      </c>
      <c r="C1340" s="1" t="s">
        <v>273</v>
      </c>
      <c r="D1340" s="1">
        <f t="shared" si="60"/>
        <v>0.8</v>
      </c>
      <c r="E1340" s="1" t="s">
        <v>2201</v>
      </c>
      <c r="F1340" s="1" t="s">
        <v>8872</v>
      </c>
      <c r="G1340" s="6" t="s">
        <v>12527</v>
      </c>
      <c r="H1340" s="1" t="s">
        <v>247</v>
      </c>
      <c r="I1340" s="1" t="s">
        <v>8873</v>
      </c>
      <c r="J1340" s="1" t="s">
        <v>8874</v>
      </c>
      <c r="K1340" s="1" t="str">
        <f t="shared" si="61"/>
        <v>2013</v>
      </c>
      <c r="L1340" s="1">
        <f t="shared" si="62"/>
        <v>14</v>
      </c>
      <c r="M1340" s="1" t="s">
        <v>79</v>
      </c>
      <c r="N1340" t="s">
        <v>53</v>
      </c>
      <c r="O1340" s="1" t="s">
        <v>61</v>
      </c>
      <c r="P1340" s="1"/>
      <c r="Q1340" s="1"/>
      <c r="R1340" s="1"/>
      <c r="S1340" s="1" t="s">
        <v>65</v>
      </c>
      <c r="T1340" s="1">
        <v>1</v>
      </c>
      <c r="U1340" s="1"/>
    </row>
    <row r="1341" spans="1:21">
      <c r="A1341" s="1" t="s">
        <v>53</v>
      </c>
      <c r="B1341" s="1" t="s">
        <v>3072</v>
      </c>
      <c r="C1341" s="1" t="s">
        <v>273</v>
      </c>
      <c r="D1341" s="1">
        <f t="shared" si="60"/>
        <v>0.8</v>
      </c>
      <c r="E1341" s="1" t="s">
        <v>2208</v>
      </c>
      <c r="F1341" s="1" t="s">
        <v>8876</v>
      </c>
      <c r="G1341" s="6" t="s">
        <v>12527</v>
      </c>
      <c r="H1341" s="1" t="s">
        <v>678</v>
      </c>
      <c r="I1341" s="1" t="s">
        <v>8873</v>
      </c>
      <c r="J1341" s="1" t="s">
        <v>8877</v>
      </c>
      <c r="K1341" s="1" t="str">
        <f t="shared" si="61"/>
        <v>2013</v>
      </c>
      <c r="L1341" s="1">
        <f t="shared" si="62"/>
        <v>33</v>
      </c>
      <c r="M1341" s="1" t="s">
        <v>60</v>
      </c>
      <c r="N1341" t="s">
        <v>53</v>
      </c>
      <c r="O1341" s="1" t="s">
        <v>61</v>
      </c>
      <c r="P1341" s="1"/>
      <c r="Q1341" s="1"/>
      <c r="R1341" s="1"/>
      <c r="S1341" s="1"/>
      <c r="T1341" s="1">
        <v>2</v>
      </c>
      <c r="U1341" s="1"/>
    </row>
    <row r="1342" spans="1:21">
      <c r="A1342" s="1" t="s">
        <v>55</v>
      </c>
      <c r="B1342" s="1" t="s">
        <v>3072</v>
      </c>
      <c r="C1342" s="1" t="s">
        <v>219</v>
      </c>
      <c r="D1342" s="1">
        <f t="shared" si="60"/>
        <v>0.48</v>
      </c>
      <c r="E1342" s="1" t="s">
        <v>9160</v>
      </c>
      <c r="F1342" s="1" t="s">
        <v>9159</v>
      </c>
      <c r="G1342" s="6" t="s">
        <v>12527</v>
      </c>
      <c r="H1342" s="1" t="s">
        <v>180</v>
      </c>
      <c r="I1342" s="1" t="s">
        <v>9143</v>
      </c>
      <c r="J1342" s="1" t="s">
        <v>3217</v>
      </c>
      <c r="K1342" s="1" t="str">
        <f t="shared" si="61"/>
        <v>2013</v>
      </c>
      <c r="L1342" s="1">
        <f t="shared" si="62"/>
        <v>63</v>
      </c>
      <c r="M1342" s="1" t="s">
        <v>79</v>
      </c>
      <c r="N1342" t="s">
        <v>53</v>
      </c>
      <c r="O1342" s="1" t="s">
        <v>61</v>
      </c>
      <c r="P1342" s="1"/>
      <c r="Q1342" s="1"/>
      <c r="R1342" s="1"/>
      <c r="S1342" s="1" t="s">
        <v>235</v>
      </c>
      <c r="T1342" s="1">
        <v>1</v>
      </c>
      <c r="U1342" s="1"/>
    </row>
    <row r="1343" spans="1:21">
      <c r="A1343" s="1" t="s">
        <v>50</v>
      </c>
      <c r="B1343" s="1" t="s">
        <v>50</v>
      </c>
      <c r="C1343" s="1" t="s">
        <v>273</v>
      </c>
      <c r="D1343" s="1">
        <f t="shared" si="60"/>
        <v>1</v>
      </c>
      <c r="E1343" s="1" t="s">
        <v>1593</v>
      </c>
      <c r="F1343" s="1" t="s">
        <v>9170</v>
      </c>
      <c r="G1343" s="6" t="s">
        <v>12527</v>
      </c>
      <c r="H1343" s="1" t="s">
        <v>116</v>
      </c>
      <c r="I1343" s="1" t="s">
        <v>9171</v>
      </c>
      <c r="J1343" s="1" t="s">
        <v>6038</v>
      </c>
      <c r="K1343" s="1" t="str">
        <f t="shared" si="61"/>
        <v>2013</v>
      </c>
      <c r="L1343" s="1">
        <f t="shared" si="62"/>
        <v>4</v>
      </c>
      <c r="M1343" s="1" t="s">
        <v>60</v>
      </c>
      <c r="N1343" t="s">
        <v>53</v>
      </c>
      <c r="O1343" s="1" t="s">
        <v>61</v>
      </c>
      <c r="P1343" s="1"/>
      <c r="Q1343" s="1"/>
      <c r="R1343" s="1"/>
      <c r="S1343" s="1" t="s">
        <v>6783</v>
      </c>
      <c r="T1343" s="1">
        <v>1</v>
      </c>
      <c r="U1343" s="1"/>
    </row>
    <row r="1344" spans="1:21">
      <c r="A1344" s="1" t="s">
        <v>55</v>
      </c>
      <c r="B1344" s="1" t="s">
        <v>50</v>
      </c>
      <c r="C1344" s="1" t="s">
        <v>136</v>
      </c>
      <c r="D1344" s="1">
        <f t="shared" si="60"/>
        <v>0.5</v>
      </c>
      <c r="E1344" s="1" t="s">
        <v>1612</v>
      </c>
      <c r="F1344" s="1" t="s">
        <v>9215</v>
      </c>
      <c r="G1344" s="6" t="s">
        <v>12527</v>
      </c>
      <c r="H1344" s="1" t="s">
        <v>324</v>
      </c>
      <c r="I1344" s="1" t="s">
        <v>9210</v>
      </c>
      <c r="J1344" s="1" t="s">
        <v>9216</v>
      </c>
      <c r="K1344" s="1" t="str">
        <f t="shared" si="61"/>
        <v>2013</v>
      </c>
      <c r="L1344" s="1">
        <f t="shared" si="62"/>
        <v>12</v>
      </c>
      <c r="M1344" s="1" t="s">
        <v>79</v>
      </c>
      <c r="N1344" t="s">
        <v>53</v>
      </c>
      <c r="O1344" s="1" t="s">
        <v>61</v>
      </c>
      <c r="P1344" s="1"/>
      <c r="Q1344" s="1"/>
      <c r="R1344" s="1"/>
      <c r="S1344" s="1" t="s">
        <v>65</v>
      </c>
      <c r="T1344" s="1">
        <v>2</v>
      </c>
      <c r="U1344" s="1"/>
    </row>
    <row r="1345" spans="1:21">
      <c r="A1345" s="1" t="s">
        <v>54</v>
      </c>
      <c r="B1345" s="1" t="s">
        <v>53</v>
      </c>
      <c r="C1345" s="1" t="s">
        <v>219</v>
      </c>
      <c r="D1345" s="1">
        <f t="shared" si="60"/>
        <v>1.2</v>
      </c>
      <c r="E1345" s="1" t="s">
        <v>9262</v>
      </c>
      <c r="F1345" s="1" t="s">
        <v>9261</v>
      </c>
      <c r="G1345" s="6" t="s">
        <v>12527</v>
      </c>
      <c r="H1345" s="1" t="s">
        <v>78</v>
      </c>
      <c r="I1345" s="1" t="s">
        <v>9263</v>
      </c>
      <c r="J1345" s="1" t="s">
        <v>4019</v>
      </c>
      <c r="K1345" s="1" t="str">
        <f t="shared" si="61"/>
        <v>2013</v>
      </c>
      <c r="L1345" s="1">
        <f t="shared" si="62"/>
        <v>29</v>
      </c>
      <c r="M1345" s="1" t="s">
        <v>60</v>
      </c>
      <c r="N1345" t="s">
        <v>53</v>
      </c>
      <c r="O1345" s="1" t="s">
        <v>61</v>
      </c>
      <c r="P1345" s="1"/>
      <c r="Q1345" s="1"/>
      <c r="R1345" s="1"/>
      <c r="S1345" s="1" t="s">
        <v>405</v>
      </c>
      <c r="T1345" s="1">
        <v>2</v>
      </c>
      <c r="U1345" s="1"/>
    </row>
    <row r="1346" spans="1:21">
      <c r="A1346" s="1" t="s">
        <v>55</v>
      </c>
      <c r="B1346" s="1" t="s">
        <v>472</v>
      </c>
      <c r="C1346" s="1" t="s">
        <v>219</v>
      </c>
      <c r="D1346" s="1">
        <f t="shared" ref="D1346:D1409" si="63">B1346*C1346/100</f>
        <v>0.3</v>
      </c>
      <c r="E1346" s="1" t="s">
        <v>9268</v>
      </c>
      <c r="F1346" s="1" t="s">
        <v>9267</v>
      </c>
      <c r="G1346" s="6" t="s">
        <v>12527</v>
      </c>
      <c r="H1346" s="1" t="s">
        <v>63</v>
      </c>
      <c r="I1346" s="1" t="s">
        <v>9263</v>
      </c>
      <c r="J1346" s="1" t="s">
        <v>4864</v>
      </c>
      <c r="K1346" s="1" t="str">
        <f t="shared" ref="K1346:K1409" si="64">TEXT(J1346,"YYYY")</f>
        <v>2013</v>
      </c>
      <c r="L1346" s="1">
        <f t="shared" ref="L1346:L1409" si="65">H1346-(TEXT(I1346,"YYYY")-TEXT(J1346,"YYYY"))</f>
        <v>30</v>
      </c>
      <c r="M1346" s="1" t="s">
        <v>79</v>
      </c>
      <c r="N1346" t="s">
        <v>53</v>
      </c>
      <c r="O1346" s="1" t="s">
        <v>61</v>
      </c>
      <c r="P1346" s="1"/>
      <c r="Q1346" s="1"/>
      <c r="R1346" s="1"/>
      <c r="S1346" s="1" t="s">
        <v>3598</v>
      </c>
      <c r="T1346" s="1">
        <v>1</v>
      </c>
      <c r="U1346" s="1"/>
    </row>
    <row r="1347" spans="1:21">
      <c r="A1347" s="1" t="s">
        <v>55</v>
      </c>
      <c r="B1347" s="1" t="s">
        <v>472</v>
      </c>
      <c r="C1347" s="1" t="s">
        <v>382</v>
      </c>
      <c r="D1347" s="1">
        <f t="shared" si="63"/>
        <v>0.35</v>
      </c>
      <c r="E1347" s="1" t="s">
        <v>9280</v>
      </c>
      <c r="F1347" s="1" t="s">
        <v>9279</v>
      </c>
      <c r="G1347" s="6" t="s">
        <v>12527</v>
      </c>
      <c r="H1347" s="1" t="s">
        <v>436</v>
      </c>
      <c r="I1347" s="1" t="s">
        <v>9273</v>
      </c>
      <c r="J1347" s="1" t="s">
        <v>7347</v>
      </c>
      <c r="K1347" s="1" t="str">
        <f t="shared" si="64"/>
        <v>2013</v>
      </c>
      <c r="L1347" s="1">
        <f t="shared" si="65"/>
        <v>59</v>
      </c>
      <c r="M1347" s="1" t="s">
        <v>79</v>
      </c>
      <c r="N1347" t="s">
        <v>53</v>
      </c>
      <c r="O1347" s="1" t="s">
        <v>61</v>
      </c>
      <c r="P1347" s="1"/>
      <c r="Q1347" s="1"/>
      <c r="R1347" s="1"/>
      <c r="S1347" s="1" t="s">
        <v>9281</v>
      </c>
      <c r="T1347" s="1">
        <v>2</v>
      </c>
      <c r="U1347" s="1"/>
    </row>
    <row r="1348" spans="1:21">
      <c r="A1348" s="1" t="s">
        <v>54</v>
      </c>
      <c r="B1348" s="1" t="s">
        <v>2095</v>
      </c>
      <c r="C1348" s="1" t="s">
        <v>382</v>
      </c>
      <c r="D1348" s="1">
        <f t="shared" si="63"/>
        <v>0.49</v>
      </c>
      <c r="E1348" s="1" t="s">
        <v>9286</v>
      </c>
      <c r="F1348" s="1" t="s">
        <v>9285</v>
      </c>
      <c r="G1348" s="6" t="s">
        <v>12527</v>
      </c>
      <c r="H1348" s="1" t="s">
        <v>464</v>
      </c>
      <c r="I1348" s="1" t="s">
        <v>9284</v>
      </c>
      <c r="J1348" s="1" t="s">
        <v>9287</v>
      </c>
      <c r="K1348" s="1" t="str">
        <f t="shared" si="64"/>
        <v>2013</v>
      </c>
      <c r="L1348" s="1">
        <f t="shared" si="65"/>
        <v>31</v>
      </c>
      <c r="M1348" s="1" t="s">
        <v>60</v>
      </c>
      <c r="N1348" t="s">
        <v>53</v>
      </c>
      <c r="O1348" s="1" t="s">
        <v>61</v>
      </c>
      <c r="P1348" s="1"/>
      <c r="Q1348" s="1"/>
      <c r="R1348" s="1"/>
      <c r="S1348" s="1" t="s">
        <v>226</v>
      </c>
      <c r="T1348" s="1">
        <v>2</v>
      </c>
      <c r="U1348" s="1"/>
    </row>
    <row r="1349" spans="1:21">
      <c r="A1349" s="1" t="s">
        <v>55</v>
      </c>
      <c r="B1349" s="1" t="s">
        <v>50</v>
      </c>
      <c r="C1349" s="1" t="s">
        <v>273</v>
      </c>
      <c r="D1349" s="1">
        <f t="shared" si="63"/>
        <v>1</v>
      </c>
      <c r="E1349" s="1" t="s">
        <v>1675</v>
      </c>
      <c r="F1349" s="1" t="s">
        <v>9420</v>
      </c>
      <c r="G1349" s="6" t="s">
        <v>12527</v>
      </c>
      <c r="H1349" s="1" t="s">
        <v>158</v>
      </c>
      <c r="I1349" s="1" t="s">
        <v>9411</v>
      </c>
      <c r="J1349" s="1" t="s">
        <v>8849</v>
      </c>
      <c r="K1349" s="1" t="str">
        <f t="shared" si="64"/>
        <v>2013</v>
      </c>
      <c r="L1349" s="1">
        <f t="shared" si="65"/>
        <v>10</v>
      </c>
      <c r="M1349" s="1" t="s">
        <v>79</v>
      </c>
      <c r="N1349" t="s">
        <v>53</v>
      </c>
      <c r="O1349" s="1" t="s">
        <v>61</v>
      </c>
      <c r="P1349" s="1"/>
      <c r="Q1349" s="1"/>
      <c r="R1349" s="1"/>
      <c r="S1349" s="1" t="s">
        <v>65</v>
      </c>
      <c r="T1349" s="1">
        <v>1</v>
      </c>
      <c r="U1349" s="1"/>
    </row>
    <row r="1350" spans="1:21">
      <c r="A1350" s="1" t="s">
        <v>50</v>
      </c>
      <c r="B1350" s="1" t="s">
        <v>50</v>
      </c>
      <c r="C1350" s="1" t="s">
        <v>273</v>
      </c>
      <c r="D1350" s="1">
        <f t="shared" si="63"/>
        <v>1</v>
      </c>
      <c r="E1350" s="1" t="s">
        <v>1718</v>
      </c>
      <c r="F1350" s="1" t="s">
        <v>9476</v>
      </c>
      <c r="G1350" s="6" t="s">
        <v>12527</v>
      </c>
      <c r="H1350" s="1" t="s">
        <v>479</v>
      </c>
      <c r="I1350" s="1" t="s">
        <v>9477</v>
      </c>
      <c r="J1350" s="1" t="s">
        <v>9478</v>
      </c>
      <c r="K1350" s="1" t="str">
        <f t="shared" si="64"/>
        <v>2013</v>
      </c>
      <c r="L1350" s="1">
        <f t="shared" si="65"/>
        <v>18</v>
      </c>
      <c r="M1350" s="1" t="s">
        <v>79</v>
      </c>
      <c r="N1350" t="s">
        <v>53</v>
      </c>
      <c r="O1350" s="1" t="s">
        <v>61</v>
      </c>
      <c r="P1350" s="1"/>
      <c r="Q1350" s="1"/>
      <c r="R1350" s="1"/>
      <c r="S1350" s="1" t="s">
        <v>65</v>
      </c>
      <c r="T1350" s="1">
        <v>1</v>
      </c>
      <c r="U1350" s="1"/>
    </row>
    <row r="1351" spans="1:21">
      <c r="A1351" s="1" t="s">
        <v>54</v>
      </c>
      <c r="B1351" s="1" t="s">
        <v>472</v>
      </c>
      <c r="C1351" s="1" t="s">
        <v>219</v>
      </c>
      <c r="D1351" s="1">
        <f t="shared" si="63"/>
        <v>0.3</v>
      </c>
      <c r="E1351" s="1" t="s">
        <v>9562</v>
      </c>
      <c r="F1351" s="1" t="s">
        <v>9561</v>
      </c>
      <c r="G1351" s="6" t="s">
        <v>12527</v>
      </c>
      <c r="H1351" s="1" t="s">
        <v>479</v>
      </c>
      <c r="I1351" s="1" t="s">
        <v>9563</v>
      </c>
      <c r="J1351" s="1" t="s">
        <v>9553</v>
      </c>
      <c r="K1351" s="1" t="str">
        <f t="shared" si="64"/>
        <v>2013</v>
      </c>
      <c r="L1351" s="1">
        <f t="shared" si="65"/>
        <v>19</v>
      </c>
      <c r="M1351" s="1" t="s">
        <v>79</v>
      </c>
      <c r="N1351" t="s">
        <v>53</v>
      </c>
      <c r="O1351" s="1" t="s">
        <v>61</v>
      </c>
      <c r="P1351" s="1"/>
      <c r="Q1351" s="1"/>
      <c r="R1351" s="1"/>
      <c r="S1351" s="1" t="s">
        <v>65</v>
      </c>
      <c r="T1351" s="1">
        <v>1</v>
      </c>
      <c r="U1351" s="1"/>
    </row>
    <row r="1352" spans="1:21">
      <c r="A1352" s="1" t="s">
        <v>54</v>
      </c>
      <c r="B1352" s="1" t="s">
        <v>2095</v>
      </c>
      <c r="C1352" s="1" t="s">
        <v>500</v>
      </c>
      <c r="D1352" s="1">
        <f t="shared" si="63"/>
        <v>0.56000000000000005</v>
      </c>
      <c r="E1352" s="1" t="s">
        <v>9576</v>
      </c>
      <c r="F1352" s="1" t="s">
        <v>9575</v>
      </c>
      <c r="G1352" s="6" t="s">
        <v>12527</v>
      </c>
      <c r="H1352" s="1" t="s">
        <v>1488</v>
      </c>
      <c r="I1352" s="1" t="s">
        <v>9563</v>
      </c>
      <c r="J1352" s="1" t="s">
        <v>1471</v>
      </c>
      <c r="K1352" s="1" t="str">
        <f t="shared" si="64"/>
        <v>2013</v>
      </c>
      <c r="L1352" s="1">
        <f t="shared" si="65"/>
        <v>67</v>
      </c>
      <c r="M1352" s="1" t="s">
        <v>60</v>
      </c>
      <c r="N1352" t="s">
        <v>53</v>
      </c>
      <c r="O1352" s="1" t="s">
        <v>61</v>
      </c>
      <c r="P1352" s="1"/>
      <c r="Q1352" s="1"/>
      <c r="R1352" s="1"/>
      <c r="S1352" s="1" t="s">
        <v>354</v>
      </c>
      <c r="T1352" s="1">
        <v>2</v>
      </c>
      <c r="U1352" s="1"/>
    </row>
    <row r="1353" spans="1:21">
      <c r="A1353" s="1" t="s">
        <v>53</v>
      </c>
      <c r="B1353" s="1" t="s">
        <v>148</v>
      </c>
      <c r="C1353" s="1" t="s">
        <v>958</v>
      </c>
      <c r="D1353" s="1">
        <f t="shared" si="63"/>
        <v>1.35</v>
      </c>
      <c r="E1353" s="1" t="s">
        <v>9825</v>
      </c>
      <c r="F1353" s="1" t="s">
        <v>9824</v>
      </c>
      <c r="G1353" s="6" t="s">
        <v>12527</v>
      </c>
      <c r="H1353" s="1" t="s">
        <v>189</v>
      </c>
      <c r="I1353" s="1" t="s">
        <v>9637</v>
      </c>
      <c r="J1353" s="1" t="s">
        <v>2023</v>
      </c>
      <c r="K1353" s="1" t="str">
        <f t="shared" si="64"/>
        <v>2013</v>
      </c>
      <c r="L1353" s="1">
        <f t="shared" si="65"/>
        <v>47</v>
      </c>
      <c r="M1353" s="1" t="s">
        <v>79</v>
      </c>
      <c r="N1353" t="s">
        <v>53</v>
      </c>
      <c r="O1353" s="1" t="s">
        <v>61</v>
      </c>
      <c r="P1353" s="1"/>
      <c r="Q1353" s="1"/>
      <c r="R1353" s="1"/>
      <c r="S1353" s="1" t="s">
        <v>6735</v>
      </c>
      <c r="T1353" s="1">
        <v>2</v>
      </c>
      <c r="U1353" s="1"/>
    </row>
    <row r="1354" spans="1:21">
      <c r="A1354" s="1" t="s">
        <v>54</v>
      </c>
      <c r="B1354" s="1" t="s">
        <v>472</v>
      </c>
      <c r="C1354" s="1" t="s">
        <v>273</v>
      </c>
      <c r="D1354" s="1">
        <f t="shared" si="63"/>
        <v>0.5</v>
      </c>
      <c r="E1354" s="1" t="s">
        <v>9830</v>
      </c>
      <c r="F1354" s="1" t="s">
        <v>9828</v>
      </c>
      <c r="G1354" s="6" t="s">
        <v>12527</v>
      </c>
      <c r="H1354" s="1" t="s">
        <v>678</v>
      </c>
      <c r="I1354" s="1" t="s">
        <v>9831</v>
      </c>
      <c r="J1354" s="1" t="s">
        <v>3943</v>
      </c>
      <c r="K1354" s="1" t="str">
        <f t="shared" si="64"/>
        <v>2013</v>
      </c>
      <c r="L1354" s="1">
        <f t="shared" si="65"/>
        <v>34</v>
      </c>
      <c r="M1354" s="1" t="s">
        <v>60</v>
      </c>
      <c r="N1354" t="s">
        <v>53</v>
      </c>
      <c r="O1354" s="1" t="s">
        <v>61</v>
      </c>
      <c r="P1354" s="1"/>
      <c r="Q1354" s="1"/>
      <c r="R1354" s="1"/>
      <c r="S1354" s="1" t="s">
        <v>417</v>
      </c>
      <c r="T1354" s="1">
        <v>1</v>
      </c>
      <c r="U1354" s="1"/>
    </row>
    <row r="1355" spans="1:21">
      <c r="A1355" s="1" t="s">
        <v>54</v>
      </c>
      <c r="B1355" s="1" t="s">
        <v>472</v>
      </c>
      <c r="C1355" s="1" t="s">
        <v>219</v>
      </c>
      <c r="D1355" s="1">
        <f t="shared" si="63"/>
        <v>0.3</v>
      </c>
      <c r="E1355" s="1" t="s">
        <v>9867</v>
      </c>
      <c r="F1355" s="1" t="s">
        <v>9866</v>
      </c>
      <c r="G1355" s="6" t="s">
        <v>12527</v>
      </c>
      <c r="H1355" s="1" t="s">
        <v>282</v>
      </c>
      <c r="I1355" s="1" t="s">
        <v>9868</v>
      </c>
      <c r="J1355" s="1" t="s">
        <v>6558</v>
      </c>
      <c r="K1355" s="1" t="str">
        <f t="shared" si="64"/>
        <v>2013</v>
      </c>
      <c r="L1355" s="1">
        <f t="shared" si="65"/>
        <v>43</v>
      </c>
      <c r="M1355" s="1" t="s">
        <v>60</v>
      </c>
      <c r="N1355" t="s">
        <v>53</v>
      </c>
      <c r="O1355" s="1" t="s">
        <v>61</v>
      </c>
      <c r="P1355" s="1"/>
      <c r="Q1355" s="1"/>
      <c r="R1355" s="1"/>
      <c r="S1355" s="1" t="s">
        <v>92</v>
      </c>
      <c r="T1355" s="1">
        <v>1</v>
      </c>
      <c r="U1355" s="1"/>
    </row>
    <row r="1356" spans="1:21">
      <c r="A1356" s="1" t="s">
        <v>55</v>
      </c>
      <c r="B1356" s="1" t="s">
        <v>472</v>
      </c>
      <c r="C1356" s="1" t="s">
        <v>219</v>
      </c>
      <c r="D1356" s="1">
        <f t="shared" si="63"/>
        <v>0.3</v>
      </c>
      <c r="E1356" s="1" t="s">
        <v>9878</v>
      </c>
      <c r="F1356" s="1" t="s">
        <v>9877</v>
      </c>
      <c r="G1356" s="6" t="s">
        <v>12527</v>
      </c>
      <c r="H1356" s="1" t="s">
        <v>144</v>
      </c>
      <c r="I1356" s="1" t="s">
        <v>9868</v>
      </c>
      <c r="J1356" s="1" t="s">
        <v>5694</v>
      </c>
      <c r="K1356" s="1" t="str">
        <f t="shared" si="64"/>
        <v>2013</v>
      </c>
      <c r="L1356" s="1">
        <f t="shared" si="65"/>
        <v>24</v>
      </c>
      <c r="M1356" s="1" t="s">
        <v>79</v>
      </c>
      <c r="N1356" t="s">
        <v>53</v>
      </c>
      <c r="O1356" s="1" t="s">
        <v>61</v>
      </c>
      <c r="P1356" s="1"/>
      <c r="Q1356" s="1"/>
      <c r="R1356" s="1"/>
      <c r="S1356" s="1" t="s">
        <v>65</v>
      </c>
      <c r="T1356" s="1">
        <v>2</v>
      </c>
      <c r="U1356" s="1"/>
    </row>
    <row r="1357" spans="1:21">
      <c r="A1357" s="1" t="s">
        <v>54</v>
      </c>
      <c r="B1357" s="1" t="s">
        <v>2711</v>
      </c>
      <c r="C1357" s="1" t="s">
        <v>958</v>
      </c>
      <c r="D1357" s="1">
        <f t="shared" si="63"/>
        <v>1.08</v>
      </c>
      <c r="E1357" s="1" t="s">
        <v>68</v>
      </c>
      <c r="F1357" s="1" t="s">
        <v>9889</v>
      </c>
      <c r="G1357" s="6" t="s">
        <v>12527</v>
      </c>
      <c r="H1357" s="1" t="s">
        <v>187</v>
      </c>
      <c r="I1357" s="1" t="s">
        <v>9868</v>
      </c>
      <c r="J1357" s="1" t="s">
        <v>4019</v>
      </c>
      <c r="K1357" s="1" t="str">
        <f t="shared" si="64"/>
        <v>2013</v>
      </c>
      <c r="L1357" s="1">
        <f t="shared" si="65"/>
        <v>9</v>
      </c>
      <c r="M1357" s="1" t="s">
        <v>79</v>
      </c>
      <c r="N1357" t="s">
        <v>53</v>
      </c>
      <c r="O1357" s="1" t="s">
        <v>61</v>
      </c>
      <c r="P1357" s="1"/>
      <c r="Q1357" s="1"/>
      <c r="R1357" s="1"/>
      <c r="S1357" s="1" t="s">
        <v>65</v>
      </c>
      <c r="T1357" s="1">
        <v>1</v>
      </c>
      <c r="U1357" s="1"/>
    </row>
    <row r="1358" spans="1:21">
      <c r="A1358" s="1" t="s">
        <v>55</v>
      </c>
      <c r="B1358" s="1" t="s">
        <v>472</v>
      </c>
      <c r="C1358" s="1" t="s">
        <v>136</v>
      </c>
      <c r="D1358" s="1">
        <f t="shared" si="63"/>
        <v>0.25</v>
      </c>
      <c r="E1358" s="1" t="s">
        <v>85</v>
      </c>
      <c r="F1358" s="1" t="s">
        <v>9891</v>
      </c>
      <c r="G1358" s="6" t="s">
        <v>12527</v>
      </c>
      <c r="H1358" s="1" t="s">
        <v>263</v>
      </c>
      <c r="I1358" s="1" t="s">
        <v>9868</v>
      </c>
      <c r="J1358" s="1" t="s">
        <v>9892</v>
      </c>
      <c r="K1358" s="1" t="str">
        <f t="shared" si="64"/>
        <v>2013</v>
      </c>
      <c r="L1358" s="1">
        <f t="shared" si="65"/>
        <v>18</v>
      </c>
      <c r="M1358" s="1" t="s">
        <v>60</v>
      </c>
      <c r="N1358" t="s">
        <v>53</v>
      </c>
      <c r="O1358" s="1" t="s">
        <v>61</v>
      </c>
      <c r="P1358" s="1"/>
      <c r="Q1358" s="1"/>
      <c r="R1358" s="1"/>
      <c r="S1358" s="1" t="s">
        <v>65</v>
      </c>
      <c r="T1358" s="1">
        <v>2</v>
      </c>
      <c r="U1358" s="1"/>
    </row>
    <row r="1359" spans="1:21">
      <c r="A1359" s="1" t="s">
        <v>53</v>
      </c>
      <c r="B1359" s="1" t="s">
        <v>472</v>
      </c>
      <c r="C1359" s="1" t="s">
        <v>958</v>
      </c>
      <c r="D1359" s="1">
        <f t="shared" si="63"/>
        <v>0.45</v>
      </c>
      <c r="E1359" s="1" t="s">
        <v>109</v>
      </c>
      <c r="F1359" s="1" t="s">
        <v>9900</v>
      </c>
      <c r="G1359" s="6" t="s">
        <v>12527</v>
      </c>
      <c r="H1359" s="1" t="s">
        <v>555</v>
      </c>
      <c r="I1359" s="1" t="s">
        <v>9895</v>
      </c>
      <c r="J1359" s="1" t="s">
        <v>2023</v>
      </c>
      <c r="K1359" s="1" t="str">
        <f t="shared" si="64"/>
        <v>2013</v>
      </c>
      <c r="L1359" s="1">
        <f t="shared" si="65"/>
        <v>40</v>
      </c>
      <c r="M1359" s="1" t="s">
        <v>79</v>
      </c>
      <c r="N1359" t="s">
        <v>53</v>
      </c>
      <c r="O1359" s="1" t="s">
        <v>61</v>
      </c>
      <c r="P1359" s="1"/>
      <c r="Q1359" s="1"/>
      <c r="R1359" s="1"/>
      <c r="S1359" s="1" t="s">
        <v>3261</v>
      </c>
      <c r="T1359" s="1">
        <v>2</v>
      </c>
      <c r="U1359" s="1"/>
    </row>
    <row r="1360" spans="1:21">
      <c r="A1360" s="1" t="s">
        <v>55</v>
      </c>
      <c r="B1360" s="1" t="s">
        <v>2554</v>
      </c>
      <c r="C1360" s="1" t="s">
        <v>500</v>
      </c>
      <c r="D1360" s="1">
        <f t="shared" si="63"/>
        <v>1.68</v>
      </c>
      <c r="E1360" s="1" t="s">
        <v>9942</v>
      </c>
      <c r="F1360" s="1" t="s">
        <v>9941</v>
      </c>
      <c r="G1360" s="6" t="s">
        <v>12527</v>
      </c>
      <c r="H1360" s="1" t="s">
        <v>169</v>
      </c>
      <c r="I1360" s="1" t="s">
        <v>9829</v>
      </c>
      <c r="J1360" s="1" t="s">
        <v>7885</v>
      </c>
      <c r="K1360" s="1" t="str">
        <f t="shared" si="64"/>
        <v>2013</v>
      </c>
      <c r="L1360" s="1">
        <f t="shared" si="65"/>
        <v>20</v>
      </c>
      <c r="M1360" s="1" t="s">
        <v>79</v>
      </c>
      <c r="N1360" t="s">
        <v>53</v>
      </c>
      <c r="O1360" s="1" t="s">
        <v>61</v>
      </c>
      <c r="P1360" s="1"/>
      <c r="Q1360" s="1"/>
      <c r="R1360" s="1"/>
      <c r="S1360" s="1" t="s">
        <v>1814</v>
      </c>
      <c r="T1360" s="1">
        <v>1</v>
      </c>
      <c r="U1360" s="1"/>
    </row>
    <row r="1361" spans="1:21">
      <c r="A1361" s="1" t="s">
        <v>54</v>
      </c>
      <c r="B1361" s="1" t="s">
        <v>3072</v>
      </c>
      <c r="C1361" s="1" t="s">
        <v>382</v>
      </c>
      <c r="D1361" s="1">
        <f t="shared" si="63"/>
        <v>0.56000000000000005</v>
      </c>
      <c r="E1361" s="1" t="s">
        <v>9953</v>
      </c>
      <c r="F1361" s="1" t="s">
        <v>9952</v>
      </c>
      <c r="G1361" s="6" t="s">
        <v>12527</v>
      </c>
      <c r="H1361" s="1" t="s">
        <v>144</v>
      </c>
      <c r="I1361" s="1" t="s">
        <v>9954</v>
      </c>
      <c r="J1361" s="1" t="s">
        <v>9544</v>
      </c>
      <c r="K1361" s="1" t="str">
        <f t="shared" si="64"/>
        <v>2013</v>
      </c>
      <c r="L1361" s="1">
        <f t="shared" si="65"/>
        <v>24</v>
      </c>
      <c r="M1361" s="1" t="s">
        <v>60</v>
      </c>
      <c r="N1361" t="s">
        <v>53</v>
      </c>
      <c r="O1361" s="1" t="s">
        <v>61</v>
      </c>
      <c r="P1361" s="1"/>
      <c r="Q1361" s="1"/>
      <c r="R1361" s="1"/>
      <c r="S1361" s="1"/>
      <c r="T1361" s="1">
        <v>2</v>
      </c>
      <c r="U1361" s="1"/>
    </row>
    <row r="1362" spans="1:21">
      <c r="A1362" s="1" t="s">
        <v>55</v>
      </c>
      <c r="B1362" s="1" t="s">
        <v>53</v>
      </c>
      <c r="C1362" s="1" t="s">
        <v>515</v>
      </c>
      <c r="D1362" s="1">
        <f t="shared" si="63"/>
        <v>1.3</v>
      </c>
      <c r="E1362" s="1" t="s">
        <v>9963</v>
      </c>
      <c r="F1362" s="1" t="s">
        <v>9962</v>
      </c>
      <c r="G1362" s="6" t="s">
        <v>12527</v>
      </c>
      <c r="H1362" s="1" t="s">
        <v>101</v>
      </c>
      <c r="I1362" s="1" t="s">
        <v>3294</v>
      </c>
      <c r="J1362" s="1" t="s">
        <v>9964</v>
      </c>
      <c r="K1362" s="1" t="str">
        <f t="shared" si="64"/>
        <v>2013</v>
      </c>
      <c r="L1362" s="1">
        <f t="shared" si="65"/>
        <v>38</v>
      </c>
      <c r="M1362" s="1" t="s">
        <v>60</v>
      </c>
      <c r="N1362" t="s">
        <v>53</v>
      </c>
      <c r="O1362" s="1" t="s">
        <v>61</v>
      </c>
      <c r="P1362" s="1"/>
      <c r="Q1362" s="1"/>
      <c r="R1362" s="1"/>
      <c r="S1362" s="1" t="s">
        <v>92</v>
      </c>
      <c r="T1362" s="1">
        <v>1</v>
      </c>
      <c r="U1362" s="1"/>
    </row>
    <row r="1363" spans="1:21">
      <c r="A1363" s="1" t="s">
        <v>55</v>
      </c>
      <c r="B1363" s="1" t="s">
        <v>3072</v>
      </c>
      <c r="C1363" s="1" t="s">
        <v>500</v>
      </c>
      <c r="D1363" s="1">
        <f t="shared" si="63"/>
        <v>0.64</v>
      </c>
      <c r="E1363" s="1" t="s">
        <v>9972</v>
      </c>
      <c r="F1363" s="1" t="s">
        <v>9971</v>
      </c>
      <c r="G1363" s="6" t="s">
        <v>12527</v>
      </c>
      <c r="H1363" s="1" t="s">
        <v>118</v>
      </c>
      <c r="I1363" s="1" t="s">
        <v>4019</v>
      </c>
      <c r="J1363" s="1" t="s">
        <v>9580</v>
      </c>
      <c r="K1363" s="1" t="str">
        <f t="shared" si="64"/>
        <v>2013</v>
      </c>
      <c r="L1363" s="1">
        <f t="shared" si="65"/>
        <v>25</v>
      </c>
      <c r="M1363" s="1" t="s">
        <v>79</v>
      </c>
      <c r="N1363" t="s">
        <v>53</v>
      </c>
      <c r="O1363" s="1" t="s">
        <v>61</v>
      </c>
      <c r="P1363" s="1"/>
      <c r="Q1363" s="1"/>
      <c r="R1363" s="1"/>
      <c r="S1363" s="1" t="s">
        <v>405</v>
      </c>
      <c r="T1363" s="1">
        <v>1</v>
      </c>
      <c r="U1363" s="1"/>
    </row>
    <row r="1364" spans="1:21">
      <c r="A1364" s="1" t="s">
        <v>55</v>
      </c>
      <c r="B1364" s="1" t="s">
        <v>3072</v>
      </c>
      <c r="C1364" s="1" t="s">
        <v>382</v>
      </c>
      <c r="D1364" s="1">
        <f t="shared" si="63"/>
        <v>0.56000000000000005</v>
      </c>
      <c r="E1364" s="1" t="s">
        <v>2650</v>
      </c>
      <c r="F1364" s="1" t="s">
        <v>9977</v>
      </c>
      <c r="G1364" s="6" t="s">
        <v>12527</v>
      </c>
      <c r="H1364" s="1" t="s">
        <v>479</v>
      </c>
      <c r="I1364" s="1" t="s">
        <v>4019</v>
      </c>
      <c r="J1364" s="1" t="s">
        <v>9978</v>
      </c>
      <c r="K1364" s="1" t="str">
        <f t="shared" si="64"/>
        <v>2013</v>
      </c>
      <c r="L1364" s="1">
        <f t="shared" si="65"/>
        <v>19</v>
      </c>
      <c r="M1364" s="1" t="s">
        <v>60</v>
      </c>
      <c r="N1364" t="s">
        <v>53</v>
      </c>
      <c r="O1364" s="1" t="s">
        <v>61</v>
      </c>
      <c r="P1364" s="1"/>
      <c r="Q1364" s="1"/>
      <c r="R1364" s="1"/>
      <c r="S1364" s="1" t="s">
        <v>65</v>
      </c>
      <c r="T1364" s="1">
        <v>1</v>
      </c>
      <c r="U1364" s="1"/>
    </row>
    <row r="1365" spans="1:21">
      <c r="A1365" s="1" t="s">
        <v>55</v>
      </c>
      <c r="B1365" s="1" t="s">
        <v>3946</v>
      </c>
      <c r="C1365" s="1" t="s">
        <v>273</v>
      </c>
      <c r="D1365" s="1">
        <f t="shared" si="63"/>
        <v>3.5</v>
      </c>
      <c r="E1365" s="1" t="s">
        <v>9988</v>
      </c>
      <c r="F1365" s="1" t="s">
        <v>9987</v>
      </c>
      <c r="G1365" s="6" t="s">
        <v>12527</v>
      </c>
      <c r="H1365" s="1" t="s">
        <v>247</v>
      </c>
      <c r="I1365" s="1" t="s">
        <v>9989</v>
      </c>
      <c r="J1365" s="1" t="s">
        <v>4019</v>
      </c>
      <c r="K1365" s="1" t="str">
        <f t="shared" si="64"/>
        <v>2013</v>
      </c>
      <c r="L1365" s="1">
        <f t="shared" si="65"/>
        <v>15</v>
      </c>
      <c r="M1365" s="1" t="s">
        <v>79</v>
      </c>
      <c r="N1365" t="s">
        <v>53</v>
      </c>
      <c r="O1365" s="1" t="s">
        <v>61</v>
      </c>
      <c r="P1365" s="1"/>
      <c r="Q1365" s="1"/>
      <c r="R1365" s="1"/>
      <c r="S1365" s="1" t="s">
        <v>65</v>
      </c>
      <c r="T1365" s="1">
        <v>2</v>
      </c>
      <c r="U1365" s="1"/>
    </row>
    <row r="1366" spans="1:21">
      <c r="A1366" s="1" t="s">
        <v>54</v>
      </c>
      <c r="B1366" s="1" t="s">
        <v>3072</v>
      </c>
      <c r="C1366" s="1" t="s">
        <v>958</v>
      </c>
      <c r="D1366" s="1">
        <f t="shared" si="63"/>
        <v>0.72</v>
      </c>
      <c r="E1366" s="1" t="s">
        <v>10009</v>
      </c>
      <c r="F1366" s="1" t="s">
        <v>10008</v>
      </c>
      <c r="G1366" s="6" t="s">
        <v>12527</v>
      </c>
      <c r="H1366" s="1" t="s">
        <v>678</v>
      </c>
      <c r="I1366" s="1" t="s">
        <v>9534</v>
      </c>
      <c r="J1366" s="1" t="s">
        <v>9551</v>
      </c>
      <c r="K1366" s="1" t="str">
        <f t="shared" si="64"/>
        <v>2013</v>
      </c>
      <c r="L1366" s="1">
        <f t="shared" si="65"/>
        <v>34</v>
      </c>
      <c r="M1366" s="1" t="s">
        <v>60</v>
      </c>
      <c r="N1366" t="s">
        <v>53</v>
      </c>
      <c r="O1366" s="1" t="s">
        <v>61</v>
      </c>
      <c r="P1366" s="1"/>
      <c r="Q1366" s="1"/>
      <c r="R1366" s="1"/>
      <c r="S1366" s="1" t="s">
        <v>235</v>
      </c>
      <c r="T1366" s="1">
        <v>1</v>
      </c>
      <c r="U1366" s="1"/>
    </row>
    <row r="1367" spans="1:21">
      <c r="A1367" s="1" t="s">
        <v>55</v>
      </c>
      <c r="B1367" s="1" t="s">
        <v>986</v>
      </c>
      <c r="C1367" s="1" t="s">
        <v>273</v>
      </c>
      <c r="D1367" s="1">
        <f t="shared" si="63"/>
        <v>0.3</v>
      </c>
      <c r="E1367" s="1" t="s">
        <v>10020</v>
      </c>
      <c r="F1367" s="1" t="s">
        <v>10019</v>
      </c>
      <c r="G1367" s="6" t="s">
        <v>12527</v>
      </c>
      <c r="H1367" s="1" t="s">
        <v>308</v>
      </c>
      <c r="I1367" s="1" t="s">
        <v>6287</v>
      </c>
      <c r="J1367" s="1" t="s">
        <v>10021</v>
      </c>
      <c r="K1367" s="1" t="str">
        <f t="shared" si="64"/>
        <v>2013</v>
      </c>
      <c r="L1367" s="1">
        <f t="shared" si="65"/>
        <v>57</v>
      </c>
      <c r="M1367" s="1" t="s">
        <v>60</v>
      </c>
      <c r="N1367" t="s">
        <v>53</v>
      </c>
      <c r="O1367" s="1" t="s">
        <v>61</v>
      </c>
      <c r="P1367" s="1"/>
      <c r="Q1367" s="1"/>
      <c r="R1367" s="1"/>
      <c r="S1367" s="1"/>
      <c r="T1367" s="1">
        <v>1</v>
      </c>
      <c r="U1367" s="1"/>
    </row>
    <row r="1368" spans="1:21">
      <c r="A1368" s="1" t="s">
        <v>54</v>
      </c>
      <c r="B1368" s="1" t="s">
        <v>141</v>
      </c>
      <c r="C1368" s="1" t="s">
        <v>500</v>
      </c>
      <c r="D1368" s="1">
        <f t="shared" si="63"/>
        <v>0.16</v>
      </c>
      <c r="E1368" s="1" t="s">
        <v>10027</v>
      </c>
      <c r="F1368" s="1" t="s">
        <v>10026</v>
      </c>
      <c r="G1368" s="6" t="s">
        <v>12527</v>
      </c>
      <c r="H1368" s="1" t="s">
        <v>310</v>
      </c>
      <c r="I1368" s="1" t="s">
        <v>6287</v>
      </c>
      <c r="J1368" s="1" t="s">
        <v>10028</v>
      </c>
      <c r="K1368" s="1" t="str">
        <f t="shared" si="64"/>
        <v>2013</v>
      </c>
      <c r="L1368" s="1">
        <f t="shared" si="65"/>
        <v>45</v>
      </c>
      <c r="M1368" s="1" t="s">
        <v>60</v>
      </c>
      <c r="N1368" t="s">
        <v>53</v>
      </c>
      <c r="O1368" s="1" t="s">
        <v>61</v>
      </c>
      <c r="P1368" s="1"/>
      <c r="Q1368" s="1"/>
      <c r="R1368" s="1"/>
      <c r="S1368" s="1"/>
      <c r="T1368" s="1">
        <v>1</v>
      </c>
      <c r="U1368" s="1"/>
    </row>
    <row r="1369" spans="1:21">
      <c r="A1369" s="1" t="s">
        <v>55</v>
      </c>
      <c r="B1369" s="1" t="s">
        <v>71</v>
      </c>
      <c r="C1369" s="1" t="s">
        <v>273</v>
      </c>
      <c r="D1369" s="1">
        <f t="shared" si="63"/>
        <v>7</v>
      </c>
      <c r="E1369" s="1" t="s">
        <v>10219</v>
      </c>
      <c r="F1369" s="1" t="s">
        <v>10218</v>
      </c>
      <c r="G1369" s="6" t="s">
        <v>12527</v>
      </c>
      <c r="H1369" s="1" t="s">
        <v>187</v>
      </c>
      <c r="I1369" s="1" t="s">
        <v>8019</v>
      </c>
      <c r="J1369" s="1" t="s">
        <v>6038</v>
      </c>
      <c r="K1369" s="1" t="str">
        <f t="shared" si="64"/>
        <v>2013</v>
      </c>
      <c r="L1369" s="1">
        <f t="shared" si="65"/>
        <v>9</v>
      </c>
      <c r="M1369" s="1" t="s">
        <v>79</v>
      </c>
      <c r="N1369" t="s">
        <v>53</v>
      </c>
      <c r="O1369" s="1" t="s">
        <v>61</v>
      </c>
      <c r="P1369" s="1"/>
      <c r="Q1369" s="1"/>
      <c r="R1369" s="1"/>
      <c r="S1369" s="1" t="s">
        <v>65</v>
      </c>
      <c r="T1369" s="1">
        <v>1</v>
      </c>
      <c r="U1369" s="1"/>
    </row>
    <row r="1370" spans="1:21">
      <c r="A1370" s="1" t="s">
        <v>54</v>
      </c>
      <c r="B1370" s="1" t="s">
        <v>4133</v>
      </c>
      <c r="C1370" s="1" t="s">
        <v>273</v>
      </c>
      <c r="D1370" s="1">
        <f t="shared" si="63"/>
        <v>1.3</v>
      </c>
      <c r="E1370" s="1" t="s">
        <v>10223</v>
      </c>
      <c r="F1370" s="1" t="s">
        <v>10222</v>
      </c>
      <c r="G1370" s="6" t="s">
        <v>12527</v>
      </c>
      <c r="H1370" s="1" t="s">
        <v>484</v>
      </c>
      <c r="I1370" s="1" t="s">
        <v>9143</v>
      </c>
      <c r="J1370" s="1" t="s">
        <v>6732</v>
      </c>
      <c r="K1370" s="1" t="str">
        <f t="shared" si="64"/>
        <v>2013</v>
      </c>
      <c r="L1370" s="1">
        <f t="shared" si="65"/>
        <v>48</v>
      </c>
      <c r="M1370" s="1" t="s">
        <v>60</v>
      </c>
      <c r="N1370" t="s">
        <v>53</v>
      </c>
      <c r="O1370" s="1" t="s">
        <v>61</v>
      </c>
      <c r="P1370" s="1"/>
      <c r="Q1370" s="1"/>
      <c r="R1370" s="1"/>
      <c r="S1370" s="1" t="s">
        <v>3523</v>
      </c>
      <c r="T1370" s="1">
        <v>1</v>
      </c>
      <c r="U1370" s="1"/>
    </row>
    <row r="1371" spans="1:21">
      <c r="A1371" s="1" t="s">
        <v>55</v>
      </c>
      <c r="B1371" s="1" t="s">
        <v>472</v>
      </c>
      <c r="C1371" s="1" t="s">
        <v>958</v>
      </c>
      <c r="D1371" s="1">
        <f t="shared" si="63"/>
        <v>0.45</v>
      </c>
      <c r="E1371" s="1" t="s">
        <v>10244</v>
      </c>
      <c r="F1371" s="1" t="s">
        <v>10242</v>
      </c>
      <c r="G1371" s="6" t="s">
        <v>12525</v>
      </c>
      <c r="H1371" s="1" t="s">
        <v>101</v>
      </c>
      <c r="I1371" s="1" t="s">
        <v>9437</v>
      </c>
      <c r="J1371" s="1" t="s">
        <v>10246</v>
      </c>
      <c r="K1371" s="1" t="str">
        <f t="shared" si="64"/>
        <v>2013</v>
      </c>
      <c r="L1371" s="1">
        <f t="shared" si="65"/>
        <v>38</v>
      </c>
      <c r="M1371" s="1" t="s">
        <v>79</v>
      </c>
      <c r="N1371" t="s">
        <v>53</v>
      </c>
      <c r="O1371" s="1" t="s">
        <v>61</v>
      </c>
      <c r="P1371" s="1" t="s">
        <v>103</v>
      </c>
      <c r="Q1371" s="1" t="s">
        <v>500</v>
      </c>
      <c r="R1371" s="1" t="s">
        <v>5825</v>
      </c>
      <c r="S1371" s="1" t="s">
        <v>10245</v>
      </c>
      <c r="T1371" s="1">
        <v>2</v>
      </c>
      <c r="U1371" s="1"/>
    </row>
    <row r="1372" spans="1:21">
      <c r="A1372" s="1" t="s">
        <v>55</v>
      </c>
      <c r="B1372" s="1" t="s">
        <v>55</v>
      </c>
      <c r="C1372" s="1" t="s">
        <v>958</v>
      </c>
      <c r="D1372" s="1">
        <f t="shared" si="63"/>
        <v>3.6</v>
      </c>
      <c r="E1372" s="1" t="s">
        <v>10256</v>
      </c>
      <c r="F1372" s="1" t="s">
        <v>10255</v>
      </c>
      <c r="G1372" s="6" t="s">
        <v>12527</v>
      </c>
      <c r="H1372" s="1" t="s">
        <v>177</v>
      </c>
      <c r="I1372" s="1" t="s">
        <v>9779</v>
      </c>
      <c r="J1372" s="1" t="s">
        <v>10257</v>
      </c>
      <c r="K1372" s="1" t="str">
        <f t="shared" si="64"/>
        <v>2013</v>
      </c>
      <c r="L1372" s="1">
        <f t="shared" si="65"/>
        <v>23</v>
      </c>
      <c r="M1372" s="1" t="s">
        <v>60</v>
      </c>
      <c r="N1372" t="s">
        <v>53</v>
      </c>
      <c r="O1372" s="1" t="s">
        <v>61</v>
      </c>
      <c r="P1372" s="1"/>
      <c r="Q1372" s="1"/>
      <c r="R1372" s="1"/>
      <c r="S1372" s="1" t="s">
        <v>1559</v>
      </c>
      <c r="T1372" s="1">
        <v>1</v>
      </c>
      <c r="U1372" s="1"/>
    </row>
    <row r="1373" spans="1:21">
      <c r="A1373" s="1" t="s">
        <v>50</v>
      </c>
      <c r="B1373" s="1" t="s">
        <v>176</v>
      </c>
      <c r="C1373" s="1" t="s">
        <v>273</v>
      </c>
      <c r="D1373" s="1">
        <f t="shared" si="63"/>
        <v>0.6</v>
      </c>
      <c r="E1373" s="1" t="s">
        <v>10289</v>
      </c>
      <c r="F1373" s="1" t="s">
        <v>10288</v>
      </c>
      <c r="G1373" s="6" t="s">
        <v>12527</v>
      </c>
      <c r="H1373" s="1" t="s">
        <v>55</v>
      </c>
      <c r="I1373" s="1" t="s">
        <v>10290</v>
      </c>
      <c r="J1373" s="1" t="s">
        <v>10291</v>
      </c>
      <c r="K1373" s="1" t="str">
        <f t="shared" si="64"/>
        <v>2013</v>
      </c>
      <c r="L1373" s="1">
        <f t="shared" si="65"/>
        <v>4</v>
      </c>
      <c r="M1373" s="1" t="s">
        <v>60</v>
      </c>
      <c r="N1373" t="s">
        <v>53</v>
      </c>
      <c r="O1373" s="1" t="s">
        <v>61</v>
      </c>
      <c r="P1373" s="1"/>
      <c r="Q1373" s="1"/>
      <c r="R1373" s="1"/>
      <c r="S1373" s="1" t="s">
        <v>936</v>
      </c>
      <c r="T1373" s="1">
        <v>2</v>
      </c>
      <c r="U1373" s="1"/>
    </row>
    <row r="1374" spans="1:21">
      <c r="A1374" s="1" t="s">
        <v>54</v>
      </c>
      <c r="B1374" s="1" t="s">
        <v>986</v>
      </c>
      <c r="C1374" s="1" t="s">
        <v>382</v>
      </c>
      <c r="D1374" s="1">
        <f t="shared" si="63"/>
        <v>0.21</v>
      </c>
      <c r="E1374" s="1" t="s">
        <v>10308</v>
      </c>
      <c r="F1374" s="1" t="s">
        <v>10307</v>
      </c>
      <c r="G1374" s="6" t="s">
        <v>12527</v>
      </c>
      <c r="H1374" s="1" t="s">
        <v>1343</v>
      </c>
      <c r="I1374" s="1" t="s">
        <v>10309</v>
      </c>
      <c r="J1374" s="1" t="s">
        <v>10310</v>
      </c>
      <c r="K1374" s="1" t="str">
        <f t="shared" si="64"/>
        <v>2013</v>
      </c>
      <c r="L1374" s="1">
        <f t="shared" si="65"/>
        <v>41</v>
      </c>
      <c r="M1374" s="1" t="s">
        <v>60</v>
      </c>
      <c r="N1374" t="s">
        <v>53</v>
      </c>
      <c r="O1374" s="1" t="s">
        <v>61</v>
      </c>
      <c r="P1374" s="1"/>
      <c r="Q1374" s="1"/>
      <c r="R1374" s="1"/>
      <c r="S1374" s="1" t="s">
        <v>235</v>
      </c>
      <c r="T1374" s="1">
        <v>2</v>
      </c>
      <c r="U1374" s="1"/>
    </row>
    <row r="1375" spans="1:21">
      <c r="A1375" s="1" t="s">
        <v>54</v>
      </c>
      <c r="B1375" s="1" t="s">
        <v>2810</v>
      </c>
      <c r="C1375" s="1" t="s">
        <v>273</v>
      </c>
      <c r="D1375" s="1">
        <f t="shared" si="63"/>
        <v>0.4</v>
      </c>
      <c r="E1375" s="1" t="s">
        <v>10313</v>
      </c>
      <c r="F1375" s="1" t="s">
        <v>10312</v>
      </c>
      <c r="G1375" s="6" t="s">
        <v>12527</v>
      </c>
      <c r="H1375" s="1" t="s">
        <v>584</v>
      </c>
      <c r="I1375" s="1" t="s">
        <v>10309</v>
      </c>
      <c r="J1375" s="1" t="s">
        <v>9978</v>
      </c>
      <c r="K1375" s="1" t="str">
        <f t="shared" si="64"/>
        <v>2013</v>
      </c>
      <c r="L1375" s="1">
        <f t="shared" si="65"/>
        <v>37</v>
      </c>
      <c r="M1375" s="1" t="s">
        <v>79</v>
      </c>
      <c r="N1375" t="s">
        <v>53</v>
      </c>
      <c r="O1375" s="1" t="s">
        <v>61</v>
      </c>
      <c r="P1375" s="1"/>
      <c r="Q1375" s="1"/>
      <c r="R1375" s="1"/>
      <c r="S1375" s="1" t="s">
        <v>417</v>
      </c>
      <c r="T1375" s="1">
        <v>1</v>
      </c>
      <c r="U1375" s="1"/>
    </row>
    <row r="1376" spans="1:21">
      <c r="A1376" s="1" t="s">
        <v>55</v>
      </c>
      <c r="B1376" s="1" t="s">
        <v>986</v>
      </c>
      <c r="C1376" s="1" t="s">
        <v>500</v>
      </c>
      <c r="D1376" s="1">
        <f t="shared" si="63"/>
        <v>0.24</v>
      </c>
      <c r="E1376" s="1" t="s">
        <v>10317</v>
      </c>
      <c r="F1376" s="1" t="s">
        <v>10316</v>
      </c>
      <c r="G1376" s="6" t="s">
        <v>12527</v>
      </c>
      <c r="H1376" s="1" t="s">
        <v>310</v>
      </c>
      <c r="I1376" s="1" t="s">
        <v>9512</v>
      </c>
      <c r="J1376" s="1" t="s">
        <v>5079</v>
      </c>
      <c r="K1376" s="1" t="str">
        <f t="shared" si="64"/>
        <v>2013</v>
      </c>
      <c r="L1376" s="1">
        <f t="shared" si="65"/>
        <v>45</v>
      </c>
      <c r="M1376" s="1" t="s">
        <v>60</v>
      </c>
      <c r="N1376" t="s">
        <v>53</v>
      </c>
      <c r="O1376" s="1" t="s">
        <v>61</v>
      </c>
      <c r="P1376" s="1"/>
      <c r="Q1376" s="1"/>
      <c r="R1376" s="1"/>
      <c r="S1376" s="1"/>
      <c r="T1376" s="1">
        <v>1</v>
      </c>
      <c r="U1376" s="1"/>
    </row>
    <row r="1377" spans="1:21">
      <c r="A1377" s="1" t="s">
        <v>54</v>
      </c>
      <c r="B1377" s="1" t="s">
        <v>4098</v>
      </c>
      <c r="C1377" s="1" t="s">
        <v>273</v>
      </c>
      <c r="D1377" s="1">
        <f t="shared" si="63"/>
        <v>4.5</v>
      </c>
      <c r="E1377" s="1" t="s">
        <v>10326</v>
      </c>
      <c r="F1377" s="1" t="s">
        <v>10325</v>
      </c>
      <c r="G1377" s="6" t="s">
        <v>12527</v>
      </c>
      <c r="H1377" s="1" t="s">
        <v>809</v>
      </c>
      <c r="I1377" s="1" t="s">
        <v>9512</v>
      </c>
      <c r="J1377" s="1" t="s">
        <v>9512</v>
      </c>
      <c r="K1377" s="1" t="str">
        <f t="shared" si="64"/>
        <v>2013</v>
      </c>
      <c r="L1377" s="1">
        <f t="shared" si="65"/>
        <v>36</v>
      </c>
      <c r="M1377" s="1" t="s">
        <v>79</v>
      </c>
      <c r="N1377" t="s">
        <v>53</v>
      </c>
      <c r="O1377" s="1" t="s">
        <v>61</v>
      </c>
      <c r="P1377" s="1"/>
      <c r="Q1377" s="1"/>
      <c r="R1377" s="1"/>
      <c r="S1377" s="1"/>
      <c r="T1377" s="1">
        <v>1</v>
      </c>
      <c r="U1377" s="1"/>
    </row>
    <row r="1378" spans="1:21">
      <c r="A1378" s="1" t="s">
        <v>55</v>
      </c>
      <c r="B1378" s="1" t="s">
        <v>176</v>
      </c>
      <c r="C1378" s="1" t="s">
        <v>500</v>
      </c>
      <c r="D1378" s="1">
        <f t="shared" si="63"/>
        <v>0.48</v>
      </c>
      <c r="E1378" s="1" t="s">
        <v>10349</v>
      </c>
      <c r="F1378" s="1" t="s">
        <v>10348</v>
      </c>
      <c r="G1378" s="6" t="s">
        <v>12527</v>
      </c>
      <c r="H1378" s="1" t="s">
        <v>197</v>
      </c>
      <c r="I1378" s="1" t="s">
        <v>10350</v>
      </c>
      <c r="J1378" s="1" t="s">
        <v>5694</v>
      </c>
      <c r="K1378" s="1" t="str">
        <f t="shared" si="64"/>
        <v>2013</v>
      </c>
      <c r="L1378" s="1">
        <f t="shared" si="65"/>
        <v>17</v>
      </c>
      <c r="M1378" s="1" t="s">
        <v>60</v>
      </c>
      <c r="N1378" t="s">
        <v>53</v>
      </c>
      <c r="O1378" s="1" t="s">
        <v>61</v>
      </c>
      <c r="P1378" s="1"/>
      <c r="Q1378" s="1"/>
      <c r="R1378" s="1"/>
      <c r="S1378" s="1" t="s">
        <v>65</v>
      </c>
      <c r="T1378" s="1">
        <v>1</v>
      </c>
      <c r="U1378" s="1"/>
    </row>
    <row r="1379" spans="1:21">
      <c r="A1379" s="1" t="s">
        <v>55</v>
      </c>
      <c r="B1379" s="1" t="s">
        <v>176</v>
      </c>
      <c r="C1379" s="1" t="s">
        <v>500</v>
      </c>
      <c r="D1379" s="1">
        <f t="shared" si="63"/>
        <v>0.48</v>
      </c>
      <c r="E1379" s="1" t="s">
        <v>10360</v>
      </c>
      <c r="F1379" s="1" t="s">
        <v>10359</v>
      </c>
      <c r="G1379" s="6" t="s">
        <v>12527</v>
      </c>
      <c r="H1379" s="1" t="s">
        <v>149</v>
      </c>
      <c r="I1379" s="1" t="s">
        <v>10350</v>
      </c>
      <c r="J1379" s="1" t="s">
        <v>9950</v>
      </c>
      <c r="K1379" s="1" t="str">
        <f t="shared" si="64"/>
        <v>2013</v>
      </c>
      <c r="L1379" s="1">
        <f t="shared" si="65"/>
        <v>39</v>
      </c>
      <c r="M1379" s="1" t="s">
        <v>60</v>
      </c>
      <c r="N1379" t="s">
        <v>53</v>
      </c>
      <c r="O1379" s="1" t="s">
        <v>61</v>
      </c>
      <c r="P1379" s="1"/>
      <c r="Q1379" s="1"/>
      <c r="R1379" s="1"/>
      <c r="S1379" s="1" t="s">
        <v>417</v>
      </c>
      <c r="T1379" s="1">
        <v>2</v>
      </c>
      <c r="U1379" s="1"/>
    </row>
    <row r="1380" spans="1:21">
      <c r="A1380" s="1" t="s">
        <v>54</v>
      </c>
      <c r="B1380" s="1" t="s">
        <v>50</v>
      </c>
      <c r="C1380" s="1" t="s">
        <v>273</v>
      </c>
      <c r="D1380" s="1">
        <f t="shared" si="63"/>
        <v>1</v>
      </c>
      <c r="E1380" s="1" t="s">
        <v>10371</v>
      </c>
      <c r="F1380" s="1" t="s">
        <v>10370</v>
      </c>
      <c r="G1380" s="6" t="s">
        <v>12527</v>
      </c>
      <c r="H1380" s="1" t="s">
        <v>118</v>
      </c>
      <c r="I1380" s="1" t="s">
        <v>7209</v>
      </c>
      <c r="J1380" s="1" t="s">
        <v>10372</v>
      </c>
      <c r="K1380" s="1" t="str">
        <f t="shared" si="64"/>
        <v>2013</v>
      </c>
      <c r="L1380" s="1">
        <f t="shared" si="65"/>
        <v>25</v>
      </c>
      <c r="M1380" s="1" t="s">
        <v>79</v>
      </c>
      <c r="N1380" t="s">
        <v>53</v>
      </c>
      <c r="O1380" s="1" t="s">
        <v>61</v>
      </c>
      <c r="P1380" s="1"/>
      <c r="Q1380" s="1"/>
      <c r="R1380" s="1"/>
      <c r="S1380" s="1" t="s">
        <v>4368</v>
      </c>
      <c r="T1380" s="1">
        <v>2</v>
      </c>
      <c r="U1380" s="1"/>
    </row>
    <row r="1381" spans="1:21">
      <c r="A1381" s="1" t="s">
        <v>55</v>
      </c>
      <c r="B1381" s="1" t="s">
        <v>986</v>
      </c>
      <c r="C1381" s="1" t="s">
        <v>273</v>
      </c>
      <c r="D1381" s="1">
        <f t="shared" si="63"/>
        <v>0.3</v>
      </c>
      <c r="E1381" s="1" t="s">
        <v>10378</v>
      </c>
      <c r="F1381" s="1" t="s">
        <v>10377</v>
      </c>
      <c r="G1381" s="6" t="s">
        <v>12527</v>
      </c>
      <c r="H1381" s="1" t="s">
        <v>88</v>
      </c>
      <c r="I1381" s="1" t="s">
        <v>7209</v>
      </c>
      <c r="J1381" s="1" t="s">
        <v>10379</v>
      </c>
      <c r="K1381" s="1" t="str">
        <f t="shared" si="64"/>
        <v>2013</v>
      </c>
      <c r="L1381" s="1">
        <f t="shared" si="65"/>
        <v>28</v>
      </c>
      <c r="M1381" s="1" t="s">
        <v>60</v>
      </c>
      <c r="N1381" t="s">
        <v>53</v>
      </c>
      <c r="O1381" s="1" t="s">
        <v>61</v>
      </c>
      <c r="P1381" s="1"/>
      <c r="Q1381" s="1"/>
      <c r="R1381" s="1"/>
      <c r="S1381" s="1" t="s">
        <v>2052</v>
      </c>
      <c r="T1381" s="1">
        <v>2</v>
      </c>
      <c r="U1381" s="1"/>
    </row>
    <row r="1382" spans="1:21">
      <c r="A1382" s="1" t="s">
        <v>54</v>
      </c>
      <c r="B1382" s="1" t="s">
        <v>472</v>
      </c>
      <c r="C1382" s="1" t="s">
        <v>382</v>
      </c>
      <c r="D1382" s="1">
        <f t="shared" si="63"/>
        <v>0.35</v>
      </c>
      <c r="E1382" s="1" t="s">
        <v>10390</v>
      </c>
      <c r="F1382" s="1" t="s">
        <v>10389</v>
      </c>
      <c r="G1382" s="6" t="s">
        <v>12527</v>
      </c>
      <c r="H1382" s="1" t="s">
        <v>308</v>
      </c>
      <c r="I1382" s="1" t="s">
        <v>9173</v>
      </c>
      <c r="J1382" s="1" t="s">
        <v>10021</v>
      </c>
      <c r="K1382" s="1" t="str">
        <f t="shared" si="64"/>
        <v>2013</v>
      </c>
      <c r="L1382" s="1">
        <f t="shared" si="65"/>
        <v>57</v>
      </c>
      <c r="M1382" s="1" t="s">
        <v>60</v>
      </c>
      <c r="N1382" t="s">
        <v>53</v>
      </c>
      <c r="O1382" s="1" t="s">
        <v>61</v>
      </c>
      <c r="P1382" s="1"/>
      <c r="Q1382" s="1"/>
      <c r="R1382" s="1"/>
      <c r="S1382" s="1" t="s">
        <v>354</v>
      </c>
      <c r="T1382" s="1">
        <v>2</v>
      </c>
      <c r="U1382" s="1"/>
    </row>
    <row r="1383" spans="1:21">
      <c r="A1383" s="1" t="s">
        <v>54</v>
      </c>
      <c r="B1383" s="1" t="s">
        <v>7300</v>
      </c>
      <c r="C1383" s="1" t="s">
        <v>273</v>
      </c>
      <c r="D1383" s="1">
        <f t="shared" si="63"/>
        <v>2.2999999999999998</v>
      </c>
      <c r="E1383" s="1" t="s">
        <v>10399</v>
      </c>
      <c r="F1383" s="1" t="s">
        <v>10398</v>
      </c>
      <c r="G1383" s="6" t="s">
        <v>12527</v>
      </c>
      <c r="H1383" s="1" t="s">
        <v>583</v>
      </c>
      <c r="I1383" s="1" t="s">
        <v>10340</v>
      </c>
      <c r="J1383" s="1" t="s">
        <v>5694</v>
      </c>
      <c r="K1383" s="1" t="str">
        <f t="shared" si="64"/>
        <v>2013</v>
      </c>
      <c r="L1383" s="1">
        <f t="shared" si="65"/>
        <v>22</v>
      </c>
      <c r="M1383" s="1" t="s">
        <v>79</v>
      </c>
      <c r="N1383" t="s">
        <v>53</v>
      </c>
      <c r="O1383" s="1" t="s">
        <v>61</v>
      </c>
      <c r="P1383" s="1"/>
      <c r="Q1383" s="1"/>
      <c r="R1383" s="1"/>
      <c r="S1383" s="1"/>
      <c r="T1383" s="1">
        <v>1</v>
      </c>
      <c r="U1383" s="1"/>
    </row>
    <row r="1384" spans="1:21">
      <c r="A1384" s="1" t="s">
        <v>55</v>
      </c>
      <c r="B1384" s="1" t="s">
        <v>6222</v>
      </c>
      <c r="C1384" s="1" t="s">
        <v>382</v>
      </c>
      <c r="D1384" s="1">
        <f t="shared" si="63"/>
        <v>0.7</v>
      </c>
      <c r="E1384" s="1" t="s">
        <v>184</v>
      </c>
      <c r="F1384" s="1" t="s">
        <v>10407</v>
      </c>
      <c r="G1384" s="6" t="s">
        <v>12527</v>
      </c>
      <c r="H1384" s="1" t="s">
        <v>436</v>
      </c>
      <c r="I1384" s="1" t="s">
        <v>1262</v>
      </c>
      <c r="J1384" s="1" t="s">
        <v>3943</v>
      </c>
      <c r="K1384" s="1" t="str">
        <f t="shared" si="64"/>
        <v>2013</v>
      </c>
      <c r="L1384" s="1">
        <f t="shared" si="65"/>
        <v>59</v>
      </c>
      <c r="M1384" s="1" t="s">
        <v>60</v>
      </c>
      <c r="N1384" t="s">
        <v>53</v>
      </c>
      <c r="O1384" s="1" t="s">
        <v>61</v>
      </c>
      <c r="P1384" s="1"/>
      <c r="Q1384" s="1"/>
      <c r="R1384" s="1"/>
      <c r="S1384" s="1" t="s">
        <v>354</v>
      </c>
      <c r="T1384" s="1">
        <v>1</v>
      </c>
      <c r="U1384" s="1"/>
    </row>
    <row r="1385" spans="1:21">
      <c r="A1385" s="1" t="s">
        <v>55</v>
      </c>
      <c r="B1385" s="1" t="s">
        <v>176</v>
      </c>
      <c r="C1385" s="1" t="s">
        <v>273</v>
      </c>
      <c r="D1385" s="1">
        <f t="shared" si="63"/>
        <v>0.6</v>
      </c>
      <c r="E1385" s="1" t="s">
        <v>259</v>
      </c>
      <c r="F1385" s="1" t="s">
        <v>10435</v>
      </c>
      <c r="G1385" s="6" t="s">
        <v>12527</v>
      </c>
      <c r="H1385" s="1" t="s">
        <v>351</v>
      </c>
      <c r="I1385" s="1" t="s">
        <v>9401</v>
      </c>
      <c r="J1385" s="1" t="s">
        <v>9563</v>
      </c>
      <c r="K1385" s="1" t="str">
        <f t="shared" si="64"/>
        <v>2013</v>
      </c>
      <c r="L1385" s="1">
        <f t="shared" si="65"/>
        <v>55</v>
      </c>
      <c r="M1385" s="1" t="s">
        <v>60</v>
      </c>
      <c r="N1385" t="s">
        <v>53</v>
      </c>
      <c r="O1385" s="1" t="s">
        <v>61</v>
      </c>
      <c r="P1385" s="1"/>
      <c r="Q1385" s="1"/>
      <c r="R1385" s="1"/>
      <c r="S1385" s="1" t="s">
        <v>354</v>
      </c>
      <c r="T1385" s="1">
        <v>1</v>
      </c>
      <c r="U1385" s="1"/>
    </row>
    <row r="1386" spans="1:21">
      <c r="A1386" s="1" t="s">
        <v>54</v>
      </c>
      <c r="B1386" s="1" t="s">
        <v>472</v>
      </c>
      <c r="C1386" s="1" t="s">
        <v>273</v>
      </c>
      <c r="D1386" s="1">
        <f t="shared" si="63"/>
        <v>0.5</v>
      </c>
      <c r="E1386" s="1" t="s">
        <v>268</v>
      </c>
      <c r="F1386" s="1" t="s">
        <v>10437</v>
      </c>
      <c r="G1386" s="6" t="s">
        <v>12527</v>
      </c>
      <c r="H1386" s="1" t="s">
        <v>99</v>
      </c>
      <c r="I1386" s="1" t="s">
        <v>10438</v>
      </c>
      <c r="J1386" s="1" t="s">
        <v>3217</v>
      </c>
      <c r="K1386" s="1" t="str">
        <f t="shared" si="64"/>
        <v>2013</v>
      </c>
      <c r="L1386" s="1">
        <f t="shared" si="65"/>
        <v>6</v>
      </c>
      <c r="M1386" s="1" t="s">
        <v>79</v>
      </c>
      <c r="N1386" t="s">
        <v>53</v>
      </c>
      <c r="O1386" s="1" t="s">
        <v>61</v>
      </c>
      <c r="P1386" s="1"/>
      <c r="Q1386" s="1"/>
      <c r="R1386" s="1"/>
      <c r="S1386" s="1" t="s">
        <v>65</v>
      </c>
      <c r="T1386" s="1">
        <v>2</v>
      </c>
      <c r="U1386" s="1"/>
    </row>
    <row r="1387" spans="1:21">
      <c r="A1387" s="1" t="s">
        <v>53</v>
      </c>
      <c r="B1387" s="1" t="s">
        <v>986</v>
      </c>
      <c r="C1387" s="1" t="s">
        <v>500</v>
      </c>
      <c r="D1387" s="1">
        <f t="shared" si="63"/>
        <v>0.24</v>
      </c>
      <c r="E1387" s="1" t="s">
        <v>10447</v>
      </c>
      <c r="F1387" s="1" t="s">
        <v>10446</v>
      </c>
      <c r="G1387" s="6" t="s">
        <v>12527</v>
      </c>
      <c r="H1387" s="1" t="s">
        <v>149</v>
      </c>
      <c r="I1387" s="1" t="s">
        <v>6443</v>
      </c>
      <c r="J1387" s="1" t="s">
        <v>3943</v>
      </c>
      <c r="K1387" s="1" t="str">
        <f t="shared" si="64"/>
        <v>2013</v>
      </c>
      <c r="L1387" s="1">
        <f t="shared" si="65"/>
        <v>39</v>
      </c>
      <c r="M1387" s="1" t="s">
        <v>79</v>
      </c>
      <c r="N1387" t="s">
        <v>53</v>
      </c>
      <c r="O1387" s="1" t="s">
        <v>61</v>
      </c>
      <c r="P1387" s="1"/>
      <c r="Q1387" s="1"/>
      <c r="R1387" s="1"/>
      <c r="S1387" s="1" t="s">
        <v>1051</v>
      </c>
      <c r="T1387" s="1">
        <v>2</v>
      </c>
      <c r="U1387" s="1"/>
    </row>
    <row r="1388" spans="1:21">
      <c r="A1388" s="1" t="s">
        <v>55</v>
      </c>
      <c r="B1388" s="1" t="s">
        <v>472</v>
      </c>
      <c r="C1388" s="1" t="s">
        <v>273</v>
      </c>
      <c r="D1388" s="1">
        <f t="shared" si="63"/>
        <v>0.5</v>
      </c>
      <c r="E1388" s="1" t="s">
        <v>276</v>
      </c>
      <c r="F1388" s="1" t="s">
        <v>10448</v>
      </c>
      <c r="G1388" s="6" t="s">
        <v>12527</v>
      </c>
      <c r="H1388" s="1" t="s">
        <v>809</v>
      </c>
      <c r="I1388" s="1" t="s">
        <v>10438</v>
      </c>
      <c r="J1388" s="1" t="s">
        <v>1471</v>
      </c>
      <c r="K1388" s="1" t="str">
        <f t="shared" si="64"/>
        <v>2013</v>
      </c>
      <c r="L1388" s="1">
        <f t="shared" si="65"/>
        <v>36</v>
      </c>
      <c r="M1388" s="1" t="s">
        <v>60</v>
      </c>
      <c r="N1388" t="s">
        <v>53</v>
      </c>
      <c r="O1388" s="1" t="s">
        <v>61</v>
      </c>
      <c r="P1388" s="1"/>
      <c r="Q1388" s="1"/>
      <c r="R1388" s="1"/>
      <c r="S1388" s="1" t="s">
        <v>405</v>
      </c>
      <c r="T1388" s="1">
        <v>1</v>
      </c>
      <c r="U1388" s="1"/>
    </row>
    <row r="1389" spans="1:21">
      <c r="A1389" s="1" t="s">
        <v>54</v>
      </c>
      <c r="B1389" s="1" t="s">
        <v>53</v>
      </c>
      <c r="C1389" s="1" t="s">
        <v>273</v>
      </c>
      <c r="D1389" s="1">
        <f t="shared" si="63"/>
        <v>2</v>
      </c>
      <c r="E1389" s="1" t="s">
        <v>10456</v>
      </c>
      <c r="F1389" s="1" t="s">
        <v>10454</v>
      </c>
      <c r="G1389" s="6" t="s">
        <v>12527</v>
      </c>
      <c r="H1389" s="1" t="s">
        <v>120</v>
      </c>
      <c r="I1389" s="1" t="s">
        <v>10457</v>
      </c>
      <c r="J1389" s="1" t="s">
        <v>4019</v>
      </c>
      <c r="K1389" s="1" t="str">
        <f t="shared" si="64"/>
        <v>2013</v>
      </c>
      <c r="L1389" s="1">
        <f t="shared" si="65"/>
        <v>46</v>
      </c>
      <c r="M1389" s="1" t="s">
        <v>60</v>
      </c>
      <c r="N1389" t="s">
        <v>53</v>
      </c>
      <c r="O1389" s="1" t="s">
        <v>61</v>
      </c>
      <c r="P1389" s="1" t="s">
        <v>432</v>
      </c>
      <c r="Q1389" s="1" t="s">
        <v>160</v>
      </c>
      <c r="R1389" s="1" t="s">
        <v>10458</v>
      </c>
      <c r="S1389" s="1" t="s">
        <v>557</v>
      </c>
      <c r="T1389" s="1">
        <v>2</v>
      </c>
      <c r="U1389" s="1" t="s">
        <v>54</v>
      </c>
    </row>
    <row r="1390" spans="1:21">
      <c r="A1390" s="1" t="s">
        <v>55</v>
      </c>
      <c r="B1390" s="1" t="s">
        <v>176</v>
      </c>
      <c r="C1390" s="1" t="s">
        <v>273</v>
      </c>
      <c r="D1390" s="1">
        <f t="shared" si="63"/>
        <v>0.6</v>
      </c>
      <c r="E1390" s="1" t="s">
        <v>285</v>
      </c>
      <c r="F1390" s="1" t="s">
        <v>10459</v>
      </c>
      <c r="G1390" s="6" t="s">
        <v>12527</v>
      </c>
      <c r="H1390" s="1" t="s">
        <v>479</v>
      </c>
      <c r="I1390" s="1" t="s">
        <v>10438</v>
      </c>
      <c r="J1390" s="1" t="s">
        <v>6287</v>
      </c>
      <c r="K1390" s="1" t="str">
        <f t="shared" si="64"/>
        <v>2013</v>
      </c>
      <c r="L1390" s="1">
        <f t="shared" si="65"/>
        <v>19</v>
      </c>
      <c r="M1390" s="1" t="s">
        <v>79</v>
      </c>
      <c r="N1390" t="s">
        <v>53</v>
      </c>
      <c r="O1390" s="1" t="s">
        <v>61</v>
      </c>
      <c r="P1390" s="1"/>
      <c r="Q1390" s="1"/>
      <c r="R1390" s="1"/>
      <c r="S1390" s="1" t="s">
        <v>83</v>
      </c>
      <c r="T1390" s="1">
        <v>1</v>
      </c>
      <c r="U1390" s="1"/>
    </row>
    <row r="1391" spans="1:21">
      <c r="A1391" s="1" t="s">
        <v>55</v>
      </c>
      <c r="B1391" s="1" t="s">
        <v>141</v>
      </c>
      <c r="C1391" s="1" t="s">
        <v>273</v>
      </c>
      <c r="D1391" s="1">
        <f t="shared" si="63"/>
        <v>0.2</v>
      </c>
      <c r="E1391" s="1" t="s">
        <v>10462</v>
      </c>
      <c r="F1391" s="1" t="s">
        <v>10461</v>
      </c>
      <c r="G1391" s="6" t="s">
        <v>12527</v>
      </c>
      <c r="H1391" s="1" t="s">
        <v>63</v>
      </c>
      <c r="I1391" s="1" t="s">
        <v>8030</v>
      </c>
      <c r="J1391" s="1" t="s">
        <v>10290</v>
      </c>
      <c r="K1391" s="1" t="str">
        <f t="shared" si="64"/>
        <v>2013</v>
      </c>
      <c r="L1391" s="1">
        <f t="shared" si="65"/>
        <v>30</v>
      </c>
      <c r="M1391" s="1" t="s">
        <v>60</v>
      </c>
      <c r="N1391" t="s">
        <v>53</v>
      </c>
      <c r="O1391" s="1" t="s">
        <v>61</v>
      </c>
      <c r="P1391" s="1"/>
      <c r="Q1391" s="1"/>
      <c r="R1391" s="1"/>
      <c r="S1391" s="1" t="s">
        <v>226</v>
      </c>
      <c r="T1391" s="1">
        <v>1</v>
      </c>
      <c r="U1391" s="1"/>
    </row>
    <row r="1392" spans="1:21">
      <c r="A1392" s="1" t="s">
        <v>55</v>
      </c>
      <c r="B1392" s="1" t="s">
        <v>472</v>
      </c>
      <c r="C1392" s="1" t="s">
        <v>273</v>
      </c>
      <c r="D1392" s="1">
        <f t="shared" si="63"/>
        <v>0.5</v>
      </c>
      <c r="E1392" s="1" t="s">
        <v>289</v>
      </c>
      <c r="F1392" s="1" t="s">
        <v>10513</v>
      </c>
      <c r="G1392" s="6" t="s">
        <v>12527</v>
      </c>
      <c r="H1392" s="1" t="s">
        <v>120</v>
      </c>
      <c r="I1392" s="1" t="s">
        <v>7543</v>
      </c>
      <c r="J1392" s="1" t="s">
        <v>3217</v>
      </c>
      <c r="K1392" s="1" t="str">
        <f t="shared" si="64"/>
        <v>2013</v>
      </c>
      <c r="L1392" s="1">
        <f t="shared" si="65"/>
        <v>46</v>
      </c>
      <c r="M1392" s="1" t="s">
        <v>60</v>
      </c>
      <c r="N1392" t="s">
        <v>53</v>
      </c>
      <c r="O1392" s="1" t="s">
        <v>61</v>
      </c>
      <c r="P1392" s="1"/>
      <c r="Q1392" s="1"/>
      <c r="R1392" s="1"/>
      <c r="S1392" s="1" t="s">
        <v>3449</v>
      </c>
      <c r="T1392" s="1">
        <v>1</v>
      </c>
      <c r="U1392" s="1"/>
    </row>
    <row r="1393" spans="1:21">
      <c r="A1393" s="1" t="s">
        <v>55</v>
      </c>
      <c r="B1393" s="1" t="s">
        <v>986</v>
      </c>
      <c r="C1393" s="1" t="s">
        <v>382</v>
      </c>
      <c r="D1393" s="1">
        <f t="shared" si="63"/>
        <v>0.21</v>
      </c>
      <c r="E1393" s="1" t="s">
        <v>295</v>
      </c>
      <c r="F1393" s="1" t="s">
        <v>10514</v>
      </c>
      <c r="G1393" s="6" t="s">
        <v>12527</v>
      </c>
      <c r="H1393" s="1" t="s">
        <v>149</v>
      </c>
      <c r="I1393" s="1" t="s">
        <v>7543</v>
      </c>
      <c r="J1393" s="1" t="s">
        <v>1471</v>
      </c>
      <c r="K1393" s="1" t="str">
        <f t="shared" si="64"/>
        <v>2013</v>
      </c>
      <c r="L1393" s="1">
        <f t="shared" si="65"/>
        <v>39</v>
      </c>
      <c r="M1393" s="1" t="s">
        <v>60</v>
      </c>
      <c r="N1393" t="s">
        <v>53</v>
      </c>
      <c r="O1393" s="1" t="s">
        <v>61</v>
      </c>
      <c r="P1393" s="1"/>
      <c r="Q1393" s="1"/>
      <c r="R1393" s="1"/>
      <c r="S1393" s="1" t="s">
        <v>405</v>
      </c>
      <c r="T1393" s="1">
        <v>1</v>
      </c>
      <c r="U1393" s="1"/>
    </row>
    <row r="1394" spans="1:21">
      <c r="A1394" s="1" t="s">
        <v>54</v>
      </c>
      <c r="B1394" s="1" t="s">
        <v>472</v>
      </c>
      <c r="C1394" s="1" t="s">
        <v>382</v>
      </c>
      <c r="D1394" s="1">
        <f t="shared" si="63"/>
        <v>0.35</v>
      </c>
      <c r="E1394" s="1" t="s">
        <v>313</v>
      </c>
      <c r="F1394" s="1" t="s">
        <v>10516</v>
      </c>
      <c r="G1394" s="6" t="s">
        <v>12527</v>
      </c>
      <c r="H1394" s="1" t="s">
        <v>134</v>
      </c>
      <c r="I1394" s="1" t="s">
        <v>7543</v>
      </c>
      <c r="J1394" s="1" t="s">
        <v>10457</v>
      </c>
      <c r="K1394" s="1" t="str">
        <f t="shared" si="64"/>
        <v>2013</v>
      </c>
      <c r="L1394" s="1">
        <f t="shared" si="65"/>
        <v>27</v>
      </c>
      <c r="M1394" s="1" t="s">
        <v>60</v>
      </c>
      <c r="N1394" t="s">
        <v>53</v>
      </c>
      <c r="O1394" s="1" t="s">
        <v>61</v>
      </c>
      <c r="P1394" s="1"/>
      <c r="Q1394" s="1"/>
      <c r="R1394" s="1"/>
      <c r="S1394" s="1" t="s">
        <v>235</v>
      </c>
      <c r="T1394" s="1">
        <v>1</v>
      </c>
      <c r="U1394" s="1"/>
    </row>
    <row r="1395" spans="1:21">
      <c r="A1395" s="1" t="s">
        <v>50</v>
      </c>
      <c r="B1395" s="1" t="s">
        <v>53</v>
      </c>
      <c r="C1395" s="1" t="s">
        <v>219</v>
      </c>
      <c r="D1395" s="1">
        <f t="shared" si="63"/>
        <v>1.2</v>
      </c>
      <c r="E1395" s="1" t="s">
        <v>9999</v>
      </c>
      <c r="F1395" s="1" t="s">
        <v>10562</v>
      </c>
      <c r="G1395" s="6" t="s">
        <v>12525</v>
      </c>
      <c r="H1395" s="1" t="s">
        <v>128</v>
      </c>
      <c r="I1395" s="1" t="s">
        <v>10563</v>
      </c>
      <c r="J1395" s="1" t="s">
        <v>10563</v>
      </c>
      <c r="K1395" s="1" t="str">
        <f t="shared" si="64"/>
        <v>2013</v>
      </c>
      <c r="L1395" s="1">
        <f t="shared" si="65"/>
        <v>42</v>
      </c>
      <c r="M1395" s="1" t="s">
        <v>60</v>
      </c>
      <c r="N1395" t="s">
        <v>53</v>
      </c>
      <c r="O1395" s="1" t="s">
        <v>61</v>
      </c>
      <c r="P1395" s="1" t="s">
        <v>127</v>
      </c>
      <c r="Q1395" s="1" t="s">
        <v>351</v>
      </c>
      <c r="R1395" s="1" t="s">
        <v>628</v>
      </c>
      <c r="S1395" s="1" t="s">
        <v>105</v>
      </c>
      <c r="T1395" s="1">
        <v>2</v>
      </c>
      <c r="U1395" s="1"/>
    </row>
    <row r="1396" spans="1:21">
      <c r="A1396" s="1" t="s">
        <v>54</v>
      </c>
      <c r="B1396" s="1" t="s">
        <v>8037</v>
      </c>
      <c r="C1396" s="1"/>
      <c r="D1396" s="1">
        <f t="shared" si="63"/>
        <v>0</v>
      </c>
      <c r="E1396" s="1" t="s">
        <v>3518</v>
      </c>
      <c r="F1396" s="1" t="s">
        <v>9196</v>
      </c>
      <c r="G1396" s="6" t="s">
        <v>12527</v>
      </c>
      <c r="H1396" s="1" t="s">
        <v>263</v>
      </c>
      <c r="I1396" s="1" t="s">
        <v>10640</v>
      </c>
      <c r="J1396" s="1" t="s">
        <v>4019</v>
      </c>
      <c r="K1396" s="1" t="str">
        <f t="shared" si="64"/>
        <v>2013</v>
      </c>
      <c r="L1396" s="1">
        <f t="shared" si="65"/>
        <v>16</v>
      </c>
      <c r="M1396" s="1" t="s">
        <v>79</v>
      </c>
      <c r="N1396" t="s">
        <v>53</v>
      </c>
      <c r="O1396" s="1" t="s">
        <v>61</v>
      </c>
      <c r="P1396" s="1"/>
      <c r="Q1396" s="1"/>
      <c r="R1396" s="1"/>
      <c r="S1396" s="1"/>
      <c r="T1396" s="1">
        <v>2</v>
      </c>
      <c r="U1396" s="1"/>
    </row>
    <row r="1397" spans="1:21">
      <c r="A1397" s="1" t="s">
        <v>54</v>
      </c>
      <c r="B1397" s="1"/>
      <c r="C1397" s="1"/>
      <c r="D1397" s="1">
        <f t="shared" si="63"/>
        <v>0</v>
      </c>
      <c r="E1397" s="1" t="s">
        <v>3043</v>
      </c>
      <c r="F1397" s="1" t="s">
        <v>6502</v>
      </c>
      <c r="G1397" s="6" t="s">
        <v>12527</v>
      </c>
      <c r="H1397" s="1" t="s">
        <v>126</v>
      </c>
      <c r="I1397" s="1" t="s">
        <v>10517</v>
      </c>
      <c r="J1397" s="1" t="s">
        <v>2023</v>
      </c>
      <c r="K1397" s="1" t="str">
        <f t="shared" si="64"/>
        <v>2013</v>
      </c>
      <c r="L1397" s="1">
        <f t="shared" si="65"/>
        <v>12</v>
      </c>
      <c r="M1397" s="1" t="s">
        <v>79</v>
      </c>
      <c r="N1397" t="s">
        <v>53</v>
      </c>
      <c r="O1397" s="1" t="s">
        <v>61</v>
      </c>
      <c r="P1397" s="1"/>
      <c r="Q1397" s="1"/>
      <c r="R1397" s="1"/>
      <c r="S1397" s="1" t="s">
        <v>65</v>
      </c>
      <c r="T1397" s="1">
        <v>1</v>
      </c>
      <c r="U1397" s="1"/>
    </row>
    <row r="1398" spans="1:21">
      <c r="A1398" s="1" t="s">
        <v>55</v>
      </c>
      <c r="B1398" s="1" t="s">
        <v>116</v>
      </c>
      <c r="C1398" s="1" t="s">
        <v>500</v>
      </c>
      <c r="D1398" s="1">
        <f t="shared" si="63"/>
        <v>4</v>
      </c>
      <c r="E1398" s="1" t="s">
        <v>11129</v>
      </c>
      <c r="F1398" s="1" t="s">
        <v>11128</v>
      </c>
      <c r="G1398" s="6" t="s">
        <v>12527</v>
      </c>
      <c r="H1398" s="1" t="s">
        <v>809</v>
      </c>
      <c r="I1398" s="1" t="s">
        <v>9192</v>
      </c>
      <c r="J1398" s="1" t="s">
        <v>8877</v>
      </c>
      <c r="K1398" s="1" t="str">
        <f t="shared" si="64"/>
        <v>2013</v>
      </c>
      <c r="L1398" s="1">
        <f t="shared" si="65"/>
        <v>35</v>
      </c>
      <c r="M1398" s="1" t="s">
        <v>60</v>
      </c>
      <c r="N1398" t="s">
        <v>53</v>
      </c>
      <c r="O1398" s="1" t="s">
        <v>61</v>
      </c>
      <c r="P1398" s="1"/>
      <c r="Q1398" s="1"/>
      <c r="R1398" s="1"/>
      <c r="S1398" s="1" t="s">
        <v>377</v>
      </c>
      <c r="T1398" s="1">
        <v>1</v>
      </c>
      <c r="U1398" s="1"/>
    </row>
    <row r="1399" spans="1:21">
      <c r="A1399" s="1" t="s">
        <v>54</v>
      </c>
      <c r="B1399" s="1" t="s">
        <v>116</v>
      </c>
      <c r="C1399" s="1" t="s">
        <v>500</v>
      </c>
      <c r="D1399" s="1">
        <f t="shared" si="63"/>
        <v>4</v>
      </c>
      <c r="E1399" s="1" t="s">
        <v>1842</v>
      </c>
      <c r="F1399" s="1" t="s">
        <v>11196</v>
      </c>
      <c r="G1399" s="6" t="s">
        <v>12527</v>
      </c>
      <c r="H1399" s="1" t="s">
        <v>324</v>
      </c>
      <c r="I1399" s="1" t="s">
        <v>9691</v>
      </c>
      <c r="J1399" s="1" t="s">
        <v>1262</v>
      </c>
      <c r="K1399" s="1" t="str">
        <f t="shared" si="64"/>
        <v>2013</v>
      </c>
      <c r="L1399" s="1">
        <f t="shared" si="65"/>
        <v>12</v>
      </c>
      <c r="M1399" s="1" t="s">
        <v>79</v>
      </c>
      <c r="N1399" t="s">
        <v>53</v>
      </c>
      <c r="O1399" s="1" t="s">
        <v>61</v>
      </c>
      <c r="P1399" s="1"/>
      <c r="Q1399" s="1"/>
      <c r="R1399" s="1"/>
      <c r="S1399" s="1" t="s">
        <v>65</v>
      </c>
      <c r="T1399" s="1">
        <v>2</v>
      </c>
      <c r="U1399" s="1"/>
    </row>
    <row r="1400" spans="1:21">
      <c r="A1400" s="1" t="s">
        <v>53</v>
      </c>
      <c r="B1400" s="1" t="s">
        <v>50</v>
      </c>
      <c r="C1400" s="1" t="s">
        <v>958</v>
      </c>
      <c r="D1400" s="1">
        <f t="shared" si="63"/>
        <v>0.9</v>
      </c>
      <c r="E1400" s="1" t="s">
        <v>1909</v>
      </c>
      <c r="F1400" s="1" t="s">
        <v>11224</v>
      </c>
      <c r="G1400" s="6" t="s">
        <v>12527</v>
      </c>
      <c r="H1400" s="1" t="s">
        <v>99</v>
      </c>
      <c r="I1400" s="1" t="s">
        <v>774</v>
      </c>
      <c r="J1400" s="1" t="s">
        <v>11225</v>
      </c>
      <c r="K1400" s="1" t="str">
        <f t="shared" si="64"/>
        <v>2013</v>
      </c>
      <c r="L1400" s="1">
        <f t="shared" si="65"/>
        <v>5</v>
      </c>
      <c r="M1400" s="1" t="s">
        <v>60</v>
      </c>
      <c r="N1400" t="s">
        <v>53</v>
      </c>
      <c r="O1400" s="1" t="s">
        <v>61</v>
      </c>
      <c r="P1400" s="1"/>
      <c r="Q1400" s="1"/>
      <c r="R1400" s="1"/>
      <c r="S1400" s="1"/>
      <c r="T1400" s="1">
        <v>2</v>
      </c>
      <c r="U1400" s="1"/>
    </row>
    <row r="1401" spans="1:21">
      <c r="A1401" s="1" t="s">
        <v>55</v>
      </c>
      <c r="B1401" s="1" t="s">
        <v>116</v>
      </c>
      <c r="C1401" s="1" t="s">
        <v>958</v>
      </c>
      <c r="D1401" s="1">
        <f t="shared" si="63"/>
        <v>4.5</v>
      </c>
      <c r="E1401" s="1" t="s">
        <v>1926</v>
      </c>
      <c r="F1401" s="1" t="s">
        <v>11231</v>
      </c>
      <c r="G1401" s="6" t="s">
        <v>12527</v>
      </c>
      <c r="H1401" s="1" t="s">
        <v>120</v>
      </c>
      <c r="I1401" s="1" t="s">
        <v>6826</v>
      </c>
      <c r="J1401" s="1" t="s">
        <v>6287</v>
      </c>
      <c r="K1401" s="1" t="str">
        <f t="shared" si="64"/>
        <v>2013</v>
      </c>
      <c r="L1401" s="1">
        <f t="shared" si="65"/>
        <v>45</v>
      </c>
      <c r="M1401" s="1" t="s">
        <v>79</v>
      </c>
      <c r="N1401" t="s">
        <v>53</v>
      </c>
      <c r="O1401" s="1" t="s">
        <v>61</v>
      </c>
      <c r="P1401" s="1"/>
      <c r="Q1401" s="1"/>
      <c r="R1401" s="1"/>
      <c r="S1401" s="1"/>
      <c r="T1401" s="1">
        <v>1</v>
      </c>
      <c r="U1401" s="1"/>
    </row>
    <row r="1402" spans="1:21">
      <c r="A1402" s="1" t="s">
        <v>50</v>
      </c>
      <c r="B1402" s="1"/>
      <c r="C1402" s="1"/>
      <c r="D1402" s="1">
        <f t="shared" si="63"/>
        <v>0</v>
      </c>
      <c r="E1402" s="1" t="s">
        <v>2000</v>
      </c>
      <c r="F1402" s="1" t="s">
        <v>8355</v>
      </c>
      <c r="G1402" s="6" t="s">
        <v>12527</v>
      </c>
      <c r="H1402" s="1" t="s">
        <v>53</v>
      </c>
      <c r="I1402" s="1" t="s">
        <v>7244</v>
      </c>
      <c r="J1402" s="1" t="s">
        <v>1619</v>
      </c>
      <c r="K1402" s="1" t="str">
        <f t="shared" si="64"/>
        <v>2013</v>
      </c>
      <c r="L1402" s="1">
        <f t="shared" si="65"/>
        <v>1</v>
      </c>
      <c r="M1402" s="1" t="s">
        <v>79</v>
      </c>
      <c r="N1402" t="s">
        <v>53</v>
      </c>
      <c r="O1402" s="1" t="s">
        <v>61</v>
      </c>
      <c r="P1402" s="1"/>
      <c r="Q1402" s="1"/>
      <c r="R1402" s="1"/>
      <c r="S1402" s="1" t="s">
        <v>65</v>
      </c>
      <c r="T1402" s="1">
        <v>2</v>
      </c>
      <c r="U1402" s="1"/>
    </row>
    <row r="1403" spans="1:21">
      <c r="A1403" s="1" t="s">
        <v>55</v>
      </c>
      <c r="B1403" s="1" t="s">
        <v>50</v>
      </c>
      <c r="C1403" s="1" t="s">
        <v>500</v>
      </c>
      <c r="D1403" s="1">
        <f t="shared" si="63"/>
        <v>0.8</v>
      </c>
      <c r="E1403" s="1" t="s">
        <v>2024</v>
      </c>
      <c r="F1403" s="1" t="s">
        <v>6420</v>
      </c>
      <c r="G1403" s="6" t="s">
        <v>12527</v>
      </c>
      <c r="H1403" s="1" t="s">
        <v>177</v>
      </c>
      <c r="I1403" s="1" t="s">
        <v>7224</v>
      </c>
      <c r="J1403" s="1" t="s">
        <v>8835</v>
      </c>
      <c r="K1403" s="1" t="str">
        <f t="shared" si="64"/>
        <v>2013</v>
      </c>
      <c r="L1403" s="1">
        <f t="shared" si="65"/>
        <v>22</v>
      </c>
      <c r="M1403" s="1" t="s">
        <v>60</v>
      </c>
      <c r="N1403" t="s">
        <v>53</v>
      </c>
      <c r="O1403" s="1"/>
      <c r="P1403" s="1"/>
      <c r="Q1403" s="1"/>
      <c r="R1403" s="1"/>
      <c r="S1403" s="1" t="s">
        <v>7859</v>
      </c>
      <c r="T1403" s="1">
        <v>2</v>
      </c>
      <c r="U1403" s="1"/>
    </row>
    <row r="1404" spans="1:21">
      <c r="A1404" s="1" t="s">
        <v>50</v>
      </c>
      <c r="B1404" s="1" t="s">
        <v>116</v>
      </c>
      <c r="C1404" s="1" t="s">
        <v>273</v>
      </c>
      <c r="D1404" s="1">
        <f t="shared" si="63"/>
        <v>5</v>
      </c>
      <c r="E1404" s="1" t="s">
        <v>2048</v>
      </c>
      <c r="F1404" s="1" t="s">
        <v>11344</v>
      </c>
      <c r="G1404" s="6" t="s">
        <v>12527</v>
      </c>
      <c r="H1404" s="1" t="s">
        <v>63</v>
      </c>
      <c r="I1404" s="1" t="s">
        <v>5184</v>
      </c>
      <c r="J1404" s="1" t="s">
        <v>8849</v>
      </c>
      <c r="K1404" s="1" t="str">
        <f t="shared" si="64"/>
        <v>2013</v>
      </c>
      <c r="L1404" s="1">
        <f t="shared" si="65"/>
        <v>29</v>
      </c>
      <c r="M1404" s="1" t="s">
        <v>60</v>
      </c>
      <c r="N1404" t="s">
        <v>53</v>
      </c>
      <c r="O1404" s="1" t="s">
        <v>61</v>
      </c>
      <c r="P1404" s="1"/>
      <c r="Q1404" s="1"/>
      <c r="R1404" s="1"/>
      <c r="S1404" s="1"/>
      <c r="T1404" s="1">
        <v>2</v>
      </c>
      <c r="U1404" s="1"/>
    </row>
    <row r="1405" spans="1:21">
      <c r="A1405" s="1" t="s">
        <v>50</v>
      </c>
      <c r="B1405" s="1"/>
      <c r="C1405" s="1"/>
      <c r="D1405" s="1">
        <f t="shared" si="63"/>
        <v>0</v>
      </c>
      <c r="E1405" s="1" t="s">
        <v>2069</v>
      </c>
      <c r="F1405" s="1" t="s">
        <v>8511</v>
      </c>
      <c r="G1405" s="6" t="s">
        <v>12527</v>
      </c>
      <c r="H1405" s="1" t="s">
        <v>149</v>
      </c>
      <c r="I1405" s="1" t="s">
        <v>8512</v>
      </c>
      <c r="J1405" s="1" t="s">
        <v>9724</v>
      </c>
      <c r="K1405" s="1" t="str">
        <f t="shared" si="64"/>
        <v>2013</v>
      </c>
      <c r="L1405" s="1">
        <f t="shared" si="65"/>
        <v>38</v>
      </c>
      <c r="M1405" s="1" t="s">
        <v>60</v>
      </c>
      <c r="N1405" t="s">
        <v>53</v>
      </c>
      <c r="O1405" s="1" t="s">
        <v>61</v>
      </c>
      <c r="P1405" s="1"/>
      <c r="Q1405" s="1"/>
      <c r="R1405" s="1"/>
      <c r="S1405" s="1"/>
      <c r="T1405" s="1">
        <v>1</v>
      </c>
      <c r="U1405" s="1"/>
    </row>
    <row r="1406" spans="1:21">
      <c r="A1406" s="1" t="s">
        <v>55</v>
      </c>
      <c r="B1406" s="1" t="s">
        <v>54</v>
      </c>
      <c r="C1406" s="1" t="s">
        <v>273</v>
      </c>
      <c r="D1406" s="1">
        <f t="shared" si="63"/>
        <v>3</v>
      </c>
      <c r="E1406" s="1" t="s">
        <v>2116</v>
      </c>
      <c r="F1406" s="1" t="s">
        <v>8820</v>
      </c>
      <c r="G1406" s="6" t="s">
        <v>12527</v>
      </c>
      <c r="H1406" s="1" t="s">
        <v>81</v>
      </c>
      <c r="I1406" s="1" t="s">
        <v>8821</v>
      </c>
      <c r="J1406" s="1" t="s">
        <v>2023</v>
      </c>
      <c r="K1406" s="1" t="str">
        <f t="shared" si="64"/>
        <v>2013</v>
      </c>
      <c r="L1406" s="1">
        <f t="shared" si="65"/>
        <v>60</v>
      </c>
      <c r="M1406" s="1" t="s">
        <v>60</v>
      </c>
      <c r="N1406" t="s">
        <v>53</v>
      </c>
      <c r="O1406" s="1" t="s">
        <v>61</v>
      </c>
      <c r="P1406" s="1"/>
      <c r="Q1406" s="1"/>
      <c r="R1406" s="1"/>
      <c r="S1406" s="1" t="s">
        <v>377</v>
      </c>
      <c r="T1406" s="1">
        <v>1</v>
      </c>
      <c r="U1406" s="1"/>
    </row>
    <row r="1407" spans="1:21">
      <c r="A1407" s="1" t="s">
        <v>55</v>
      </c>
      <c r="B1407" s="1" t="s">
        <v>116</v>
      </c>
      <c r="C1407" s="1" t="s">
        <v>273</v>
      </c>
      <c r="D1407" s="1">
        <f t="shared" si="63"/>
        <v>5</v>
      </c>
      <c r="E1407" s="1" t="s">
        <v>2128</v>
      </c>
      <c r="F1407" s="1" t="s">
        <v>8832</v>
      </c>
      <c r="G1407" s="6" t="s">
        <v>12527</v>
      </c>
      <c r="H1407" s="1" t="s">
        <v>217</v>
      </c>
      <c r="I1407" s="1" t="s">
        <v>8821</v>
      </c>
      <c r="J1407" s="1" t="s">
        <v>2023</v>
      </c>
      <c r="K1407" s="1" t="str">
        <f t="shared" si="64"/>
        <v>2013</v>
      </c>
      <c r="L1407" s="1">
        <f t="shared" si="65"/>
        <v>15</v>
      </c>
      <c r="M1407" s="1" t="s">
        <v>79</v>
      </c>
      <c r="N1407" t="s">
        <v>53</v>
      </c>
      <c r="O1407" s="1" t="s">
        <v>61</v>
      </c>
      <c r="P1407" s="1"/>
      <c r="Q1407" s="1"/>
      <c r="R1407" s="1"/>
      <c r="S1407" s="1" t="s">
        <v>65</v>
      </c>
      <c r="T1407" s="1">
        <v>2</v>
      </c>
      <c r="U1407" s="1"/>
    </row>
    <row r="1408" spans="1:21">
      <c r="A1408" s="1" t="s">
        <v>50</v>
      </c>
      <c r="B1408" s="1" t="s">
        <v>50</v>
      </c>
      <c r="C1408" s="1" t="s">
        <v>273</v>
      </c>
      <c r="D1408" s="1">
        <f t="shared" si="63"/>
        <v>1</v>
      </c>
      <c r="E1408" s="1" t="s">
        <v>2193</v>
      </c>
      <c r="F1408" s="1" t="s">
        <v>8867</v>
      </c>
      <c r="G1408" s="6" t="s">
        <v>12527</v>
      </c>
      <c r="H1408" s="1" t="s">
        <v>555</v>
      </c>
      <c r="I1408" s="1" t="s">
        <v>8866</v>
      </c>
      <c r="J1408" s="1" t="s">
        <v>11384</v>
      </c>
      <c r="K1408" s="1" t="str">
        <f t="shared" si="64"/>
        <v>2013</v>
      </c>
      <c r="L1408" s="1">
        <f t="shared" si="65"/>
        <v>39</v>
      </c>
      <c r="M1408" s="1" t="s">
        <v>60</v>
      </c>
      <c r="N1408" t="s">
        <v>53</v>
      </c>
      <c r="O1408" s="1" t="s">
        <v>61</v>
      </c>
      <c r="P1408" s="1"/>
      <c r="Q1408" s="1"/>
      <c r="R1408" s="1"/>
      <c r="S1408" s="1" t="s">
        <v>405</v>
      </c>
      <c r="T1408" s="1">
        <v>1</v>
      </c>
      <c r="U1408" s="1"/>
    </row>
    <row r="1409" spans="1:21">
      <c r="A1409" s="1" t="s">
        <v>54</v>
      </c>
      <c r="B1409" s="1" t="s">
        <v>55</v>
      </c>
      <c r="C1409" s="1" t="s">
        <v>958</v>
      </c>
      <c r="D1409" s="1">
        <f t="shared" si="63"/>
        <v>3.6</v>
      </c>
      <c r="E1409" s="1" t="s">
        <v>11395</v>
      </c>
      <c r="F1409" s="1" t="s">
        <v>11393</v>
      </c>
      <c r="G1409" s="6" t="s">
        <v>12525</v>
      </c>
      <c r="H1409" s="1" t="s">
        <v>177</v>
      </c>
      <c r="I1409" s="1" t="s">
        <v>8486</v>
      </c>
      <c r="J1409" s="1" t="s">
        <v>2023</v>
      </c>
      <c r="K1409" s="1" t="str">
        <f t="shared" si="64"/>
        <v>2013</v>
      </c>
      <c r="L1409" s="1">
        <f t="shared" si="65"/>
        <v>16</v>
      </c>
      <c r="M1409" s="1" t="s">
        <v>79</v>
      </c>
      <c r="N1409" t="s">
        <v>53</v>
      </c>
      <c r="O1409" s="1" t="s">
        <v>61</v>
      </c>
      <c r="P1409" s="1" t="s">
        <v>480</v>
      </c>
      <c r="Q1409" s="1" t="s">
        <v>104</v>
      </c>
      <c r="R1409" s="1" t="s">
        <v>11396</v>
      </c>
      <c r="S1409" s="1" t="s">
        <v>11397</v>
      </c>
      <c r="T1409" s="1">
        <v>2</v>
      </c>
      <c r="U1409" s="1"/>
    </row>
    <row r="1410" spans="1:21">
      <c r="A1410" s="1" t="s">
        <v>53</v>
      </c>
      <c r="B1410" s="1" t="s">
        <v>54</v>
      </c>
      <c r="C1410" s="1" t="s">
        <v>273</v>
      </c>
      <c r="D1410" s="1">
        <f t="shared" ref="D1410:D1473" si="66">B1410*C1410/100</f>
        <v>3</v>
      </c>
      <c r="E1410" s="1" t="s">
        <v>11411</v>
      </c>
      <c r="F1410" s="1" t="s">
        <v>11410</v>
      </c>
      <c r="G1410" s="6" t="s">
        <v>12525</v>
      </c>
      <c r="H1410" s="1" t="s">
        <v>134</v>
      </c>
      <c r="I1410" s="1" t="s">
        <v>8486</v>
      </c>
      <c r="J1410" s="1" t="s">
        <v>8822</v>
      </c>
      <c r="K1410" s="1" t="str">
        <f t="shared" ref="K1410:K1473" si="67">TEXT(J1410,"YYYY")</f>
        <v>2013</v>
      </c>
      <c r="L1410" s="1">
        <f t="shared" ref="L1410:L1473" si="68">H1410-(TEXT(I1410,"YYYY")-TEXT(J1410,"YYYY"))</f>
        <v>20</v>
      </c>
      <c r="M1410" s="1" t="s">
        <v>79</v>
      </c>
      <c r="N1410" t="s">
        <v>53</v>
      </c>
      <c r="O1410" s="1" t="s">
        <v>61</v>
      </c>
      <c r="P1410" s="1" t="s">
        <v>179</v>
      </c>
      <c r="Q1410" s="1" t="s">
        <v>301</v>
      </c>
      <c r="R1410" s="1" t="s">
        <v>11412</v>
      </c>
      <c r="S1410" s="1" t="s">
        <v>1051</v>
      </c>
      <c r="T1410" s="1">
        <v>1</v>
      </c>
      <c r="U1410" s="1"/>
    </row>
    <row r="1411" spans="1:21">
      <c r="A1411" s="1" t="s">
        <v>55</v>
      </c>
      <c r="B1411" s="1" t="s">
        <v>11443</v>
      </c>
      <c r="C1411" s="1" t="s">
        <v>273</v>
      </c>
      <c r="D1411" s="1">
        <f t="shared" si="66"/>
        <v>14.7</v>
      </c>
      <c r="E1411" s="1" t="s">
        <v>11442</v>
      </c>
      <c r="F1411" s="1" t="s">
        <v>11441</v>
      </c>
      <c r="G1411" s="6" t="s">
        <v>12525</v>
      </c>
      <c r="H1411" s="1" t="s">
        <v>101</v>
      </c>
      <c r="I1411" s="1" t="s">
        <v>539</v>
      </c>
      <c r="J1411" s="1" t="s">
        <v>11445</v>
      </c>
      <c r="K1411" s="1" t="str">
        <f t="shared" si="67"/>
        <v>2013</v>
      </c>
      <c r="L1411" s="1">
        <f t="shared" si="68"/>
        <v>31</v>
      </c>
      <c r="M1411" s="1" t="s">
        <v>60</v>
      </c>
      <c r="N1411" t="s">
        <v>53</v>
      </c>
      <c r="O1411" s="1" t="s">
        <v>102</v>
      </c>
      <c r="P1411" s="1" t="s">
        <v>3928</v>
      </c>
      <c r="Q1411" s="1" t="s">
        <v>484</v>
      </c>
      <c r="R1411" s="1" t="s">
        <v>11444</v>
      </c>
      <c r="S1411" s="1" t="s">
        <v>405</v>
      </c>
      <c r="T1411" s="1">
        <v>2</v>
      </c>
      <c r="U1411" s="1" t="s">
        <v>116</v>
      </c>
    </row>
    <row r="1412" spans="1:21">
      <c r="A1412" s="1" t="s">
        <v>55</v>
      </c>
      <c r="B1412" s="1"/>
      <c r="C1412" s="1"/>
      <c r="D1412" s="1">
        <f t="shared" si="66"/>
        <v>0</v>
      </c>
      <c r="E1412" s="1" t="s">
        <v>3074</v>
      </c>
      <c r="F1412" s="1" t="s">
        <v>11553</v>
      </c>
      <c r="G1412" s="6" t="s">
        <v>12527</v>
      </c>
      <c r="H1412" s="1" t="s">
        <v>54</v>
      </c>
      <c r="I1412" s="1" t="s">
        <v>10517</v>
      </c>
      <c r="J1412" s="1" t="s">
        <v>2023</v>
      </c>
      <c r="K1412" s="1" t="str">
        <f t="shared" si="67"/>
        <v>2013</v>
      </c>
      <c r="L1412" s="1">
        <f t="shared" si="68"/>
        <v>1</v>
      </c>
      <c r="M1412" s="1" t="s">
        <v>60</v>
      </c>
      <c r="N1412" t="s">
        <v>53</v>
      </c>
      <c r="O1412" s="1" t="s">
        <v>61</v>
      </c>
      <c r="P1412" s="1"/>
      <c r="Q1412" s="1"/>
      <c r="R1412" s="1"/>
      <c r="S1412" s="1" t="s">
        <v>65</v>
      </c>
      <c r="T1412" s="1">
        <v>2</v>
      </c>
      <c r="U1412" s="1"/>
    </row>
    <row r="1413" spans="1:21">
      <c r="A1413" s="1"/>
      <c r="B1413" s="1"/>
      <c r="C1413" s="1"/>
      <c r="D1413" s="1">
        <f t="shared" si="66"/>
        <v>0</v>
      </c>
      <c r="E1413" s="1" t="s">
        <v>3655</v>
      </c>
      <c r="F1413" s="1" t="s">
        <v>11595</v>
      </c>
      <c r="G1413" s="6" t="s">
        <v>12527</v>
      </c>
      <c r="H1413" s="1" t="s">
        <v>479</v>
      </c>
      <c r="I1413" s="1" t="s">
        <v>171</v>
      </c>
      <c r="J1413" s="1" t="s">
        <v>6947</v>
      </c>
      <c r="K1413" s="1" t="str">
        <f t="shared" si="67"/>
        <v>2013</v>
      </c>
      <c r="L1413" s="1">
        <f t="shared" si="68"/>
        <v>17</v>
      </c>
      <c r="M1413" s="1" t="s">
        <v>60</v>
      </c>
      <c r="N1413" t="s">
        <v>53</v>
      </c>
      <c r="O1413" s="1" t="s">
        <v>61</v>
      </c>
      <c r="P1413" s="1"/>
      <c r="Q1413" s="1"/>
      <c r="R1413" s="1"/>
      <c r="S1413" s="1" t="s">
        <v>65</v>
      </c>
      <c r="T1413" s="1">
        <v>1</v>
      </c>
      <c r="U1413" s="1"/>
    </row>
    <row r="1414" spans="1:21">
      <c r="A1414" s="1" t="s">
        <v>50</v>
      </c>
      <c r="B1414" s="1" t="s">
        <v>11537</v>
      </c>
      <c r="C1414" s="1"/>
      <c r="D1414" s="1" t="e">
        <f t="shared" si="66"/>
        <v>#VALUE!</v>
      </c>
      <c r="E1414" s="1" t="s">
        <v>3700</v>
      </c>
      <c r="F1414" s="1" t="s">
        <v>11618</v>
      </c>
      <c r="G1414" s="6" t="s">
        <v>12527</v>
      </c>
      <c r="H1414" s="1" t="s">
        <v>644</v>
      </c>
      <c r="I1414" s="1" t="s">
        <v>9816</v>
      </c>
      <c r="J1414" s="1" t="s">
        <v>11619</v>
      </c>
      <c r="K1414" s="1" t="str">
        <f t="shared" si="67"/>
        <v>2013</v>
      </c>
      <c r="L1414" s="1">
        <f t="shared" si="68"/>
        <v>33</v>
      </c>
      <c r="M1414" s="1" t="s">
        <v>60</v>
      </c>
      <c r="N1414" t="s">
        <v>53</v>
      </c>
      <c r="O1414" s="1" t="s">
        <v>61</v>
      </c>
      <c r="P1414" s="1"/>
      <c r="Q1414" s="1"/>
      <c r="R1414" s="1"/>
      <c r="S1414" s="1"/>
      <c r="T1414" s="1">
        <v>2</v>
      </c>
      <c r="U1414" s="1"/>
    </row>
    <row r="1415" spans="1:21">
      <c r="A1415" s="1" t="s">
        <v>55</v>
      </c>
      <c r="B1415" s="1" t="s">
        <v>11634</v>
      </c>
      <c r="C1415" s="1" t="s">
        <v>273</v>
      </c>
      <c r="D1415" s="1">
        <f t="shared" si="66"/>
        <v>44367</v>
      </c>
      <c r="E1415" s="1" t="s">
        <v>3709</v>
      </c>
      <c r="F1415" s="1" t="s">
        <v>11633</v>
      </c>
      <c r="G1415" s="6" t="s">
        <v>12527</v>
      </c>
      <c r="H1415" s="1" t="s">
        <v>126</v>
      </c>
      <c r="I1415" s="1" t="s">
        <v>11621</v>
      </c>
      <c r="J1415" s="1" t="s">
        <v>6947</v>
      </c>
      <c r="K1415" s="1" t="str">
        <f t="shared" si="67"/>
        <v>2013</v>
      </c>
      <c r="L1415" s="1">
        <f t="shared" si="68"/>
        <v>12</v>
      </c>
      <c r="M1415" s="1" t="s">
        <v>60</v>
      </c>
      <c r="N1415" t="s">
        <v>53</v>
      </c>
      <c r="O1415" s="1" t="s">
        <v>61</v>
      </c>
      <c r="P1415" s="1"/>
      <c r="Q1415" s="1"/>
      <c r="R1415" s="1"/>
      <c r="S1415" s="1" t="s">
        <v>65</v>
      </c>
      <c r="T1415" s="1">
        <v>2</v>
      </c>
      <c r="U1415" s="1"/>
    </row>
    <row r="1416" spans="1:21">
      <c r="A1416" s="1" t="s">
        <v>55</v>
      </c>
      <c r="B1416" s="1" t="s">
        <v>50</v>
      </c>
      <c r="C1416" s="1" t="s">
        <v>500</v>
      </c>
      <c r="D1416" s="1">
        <f t="shared" si="66"/>
        <v>0.8</v>
      </c>
      <c r="E1416" s="1" t="s">
        <v>4295</v>
      </c>
      <c r="F1416" s="1" t="s">
        <v>11677</v>
      </c>
      <c r="G1416" s="6" t="s">
        <v>12527</v>
      </c>
      <c r="H1416" s="1" t="s">
        <v>644</v>
      </c>
      <c r="I1416" s="1" t="s">
        <v>11669</v>
      </c>
      <c r="J1416" s="1" t="s">
        <v>10290</v>
      </c>
      <c r="K1416" s="1" t="str">
        <f t="shared" si="67"/>
        <v>2013</v>
      </c>
      <c r="L1416" s="1">
        <f t="shared" si="68"/>
        <v>32</v>
      </c>
      <c r="M1416" s="1" t="s">
        <v>79</v>
      </c>
      <c r="N1416" t="s">
        <v>53</v>
      </c>
      <c r="O1416" s="1" t="s">
        <v>61</v>
      </c>
      <c r="P1416" s="1"/>
      <c r="Q1416" s="1"/>
      <c r="R1416" s="1"/>
      <c r="S1416" s="1" t="s">
        <v>105</v>
      </c>
      <c r="T1416" s="1">
        <v>2</v>
      </c>
      <c r="U1416" s="1"/>
    </row>
    <row r="1417" spans="1:21">
      <c r="A1417" s="1" t="s">
        <v>55</v>
      </c>
      <c r="B1417" s="1" t="s">
        <v>2620</v>
      </c>
      <c r="C1417" s="1" t="s">
        <v>273</v>
      </c>
      <c r="D1417" s="1">
        <f t="shared" si="66"/>
        <v>2.5</v>
      </c>
      <c r="E1417" s="1" t="s">
        <v>2724</v>
      </c>
      <c r="F1417" s="1" t="s">
        <v>5900</v>
      </c>
      <c r="G1417" s="6" t="s">
        <v>12525</v>
      </c>
      <c r="H1417" s="1" t="s">
        <v>158</v>
      </c>
      <c r="I1417" s="1" t="s">
        <v>11792</v>
      </c>
      <c r="J1417" s="1" t="s">
        <v>11793</v>
      </c>
      <c r="K1417" s="1" t="str">
        <f t="shared" si="67"/>
        <v>2013</v>
      </c>
      <c r="L1417" s="1">
        <f t="shared" si="68"/>
        <v>9</v>
      </c>
      <c r="M1417" s="1" t="s">
        <v>60</v>
      </c>
      <c r="N1417" t="s">
        <v>53</v>
      </c>
      <c r="O1417" s="1" t="s">
        <v>61</v>
      </c>
      <c r="P1417" s="1"/>
      <c r="Q1417" s="1"/>
      <c r="R1417" s="1"/>
      <c r="S1417" s="1" t="s">
        <v>65</v>
      </c>
      <c r="T1417" s="1">
        <v>1</v>
      </c>
      <c r="U1417" s="1"/>
    </row>
    <row r="1418" spans="1:21">
      <c r="A1418" s="1" t="s">
        <v>54</v>
      </c>
      <c r="B1418" s="1"/>
      <c r="C1418" s="1"/>
      <c r="D1418" s="1">
        <f t="shared" si="66"/>
        <v>0</v>
      </c>
      <c r="E1418" s="1" t="s">
        <v>3152</v>
      </c>
      <c r="F1418" s="1" t="s">
        <v>11836</v>
      </c>
      <c r="G1418" s="6" t="s">
        <v>12527</v>
      </c>
      <c r="H1418" s="1" t="s">
        <v>99</v>
      </c>
      <c r="I1418" s="1" t="s">
        <v>6169</v>
      </c>
      <c r="J1418" s="1" t="s">
        <v>8409</v>
      </c>
      <c r="K1418" s="1" t="str">
        <f t="shared" si="67"/>
        <v>2013</v>
      </c>
      <c r="L1418" s="1">
        <f t="shared" si="68"/>
        <v>4</v>
      </c>
      <c r="M1418" s="1" t="s">
        <v>79</v>
      </c>
      <c r="N1418" t="s">
        <v>53</v>
      </c>
      <c r="O1418" s="1" t="s">
        <v>61</v>
      </c>
      <c r="P1418" s="1"/>
      <c r="Q1418" s="1"/>
      <c r="R1418" s="1"/>
      <c r="S1418" s="1" t="s">
        <v>65</v>
      </c>
      <c r="T1418" s="1">
        <v>1</v>
      </c>
      <c r="U1418" s="1"/>
    </row>
    <row r="1419" spans="1:21">
      <c r="A1419" s="1" t="s">
        <v>53</v>
      </c>
      <c r="B1419" s="1"/>
      <c r="C1419" s="1"/>
      <c r="D1419" s="1">
        <f t="shared" si="66"/>
        <v>0</v>
      </c>
      <c r="E1419" s="1" t="s">
        <v>3178</v>
      </c>
      <c r="F1419" s="1" t="s">
        <v>11863</v>
      </c>
      <c r="G1419" s="6" t="s">
        <v>12527</v>
      </c>
      <c r="H1419" s="1" t="s">
        <v>644</v>
      </c>
      <c r="I1419" s="1" t="s">
        <v>9132</v>
      </c>
      <c r="J1419" s="1" t="s">
        <v>2023</v>
      </c>
      <c r="K1419" s="1" t="str">
        <f t="shared" si="67"/>
        <v>2013</v>
      </c>
      <c r="L1419" s="1">
        <f t="shared" si="68"/>
        <v>33</v>
      </c>
      <c r="M1419" s="1" t="s">
        <v>79</v>
      </c>
      <c r="N1419" t="s">
        <v>53</v>
      </c>
      <c r="O1419" s="1" t="s">
        <v>61</v>
      </c>
      <c r="P1419" s="1"/>
      <c r="Q1419" s="1"/>
      <c r="R1419" s="1"/>
      <c r="S1419" s="1" t="s">
        <v>3598</v>
      </c>
      <c r="T1419" s="1">
        <v>2</v>
      </c>
      <c r="U1419" s="1"/>
    </row>
    <row r="1420" spans="1:21">
      <c r="A1420" s="1" t="s">
        <v>50</v>
      </c>
      <c r="B1420" s="1" t="s">
        <v>55</v>
      </c>
      <c r="C1420" s="1" t="s">
        <v>273</v>
      </c>
      <c r="D1420" s="1">
        <f t="shared" si="66"/>
        <v>4</v>
      </c>
      <c r="E1420" s="1" t="s">
        <v>2807</v>
      </c>
      <c r="F1420" s="1" t="s">
        <v>11868</v>
      </c>
      <c r="G1420" s="6" t="s">
        <v>12527</v>
      </c>
      <c r="H1420" s="1" t="s">
        <v>217</v>
      </c>
      <c r="I1420" s="1" t="s">
        <v>507</v>
      </c>
      <c r="J1420" s="1" t="s">
        <v>2023</v>
      </c>
      <c r="K1420" s="1" t="str">
        <f t="shared" si="67"/>
        <v>2013</v>
      </c>
      <c r="L1420" s="1">
        <f t="shared" si="68"/>
        <v>14</v>
      </c>
      <c r="M1420" s="1" t="s">
        <v>79</v>
      </c>
      <c r="N1420" t="s">
        <v>53</v>
      </c>
      <c r="O1420" s="1" t="s">
        <v>61</v>
      </c>
      <c r="P1420" s="1"/>
      <c r="Q1420" s="1"/>
      <c r="R1420" s="1"/>
      <c r="S1420" s="1" t="s">
        <v>65</v>
      </c>
      <c r="T1420" s="1">
        <v>1</v>
      </c>
      <c r="U1420" s="1"/>
    </row>
    <row r="1421" spans="1:21">
      <c r="A1421" s="1" t="s">
        <v>53</v>
      </c>
      <c r="B1421" s="1"/>
      <c r="C1421" s="1"/>
      <c r="D1421" s="1">
        <f t="shared" si="66"/>
        <v>0</v>
      </c>
      <c r="E1421" s="1" t="s">
        <v>3188</v>
      </c>
      <c r="F1421" s="1" t="s">
        <v>11869</v>
      </c>
      <c r="G1421" s="6" t="s">
        <v>12527</v>
      </c>
      <c r="H1421" s="1" t="s">
        <v>464</v>
      </c>
      <c r="I1421" s="1" t="s">
        <v>9132</v>
      </c>
      <c r="J1421" s="1" t="s">
        <v>2023</v>
      </c>
      <c r="K1421" s="1" t="str">
        <f t="shared" si="67"/>
        <v>2013</v>
      </c>
      <c r="L1421" s="1">
        <f t="shared" si="68"/>
        <v>29</v>
      </c>
      <c r="M1421" s="1" t="s">
        <v>79</v>
      </c>
      <c r="N1421" t="s">
        <v>53</v>
      </c>
      <c r="O1421" s="1" t="s">
        <v>61</v>
      </c>
      <c r="P1421" s="1"/>
      <c r="Q1421" s="1"/>
      <c r="R1421" s="1"/>
      <c r="S1421" s="1" t="s">
        <v>114</v>
      </c>
      <c r="T1421" s="1">
        <v>2</v>
      </c>
      <c r="U1421" s="1"/>
    </row>
    <row r="1422" spans="1:21">
      <c r="A1422" s="1" t="s">
        <v>50</v>
      </c>
      <c r="B1422" s="1"/>
      <c r="C1422" s="1"/>
      <c r="D1422" s="1">
        <f t="shared" si="66"/>
        <v>0</v>
      </c>
      <c r="E1422" s="1" t="s">
        <v>3255</v>
      </c>
      <c r="F1422" s="1" t="s">
        <v>11915</v>
      </c>
      <c r="G1422" s="6" t="s">
        <v>12527</v>
      </c>
      <c r="H1422" s="1" t="s">
        <v>88</v>
      </c>
      <c r="I1422" s="1" t="s">
        <v>9509</v>
      </c>
      <c r="J1422" s="1" t="s">
        <v>10520</v>
      </c>
      <c r="K1422" s="1" t="str">
        <f t="shared" si="67"/>
        <v>2013</v>
      </c>
      <c r="L1422" s="1">
        <f t="shared" si="68"/>
        <v>26</v>
      </c>
      <c r="M1422" s="1" t="s">
        <v>79</v>
      </c>
      <c r="N1422" t="s">
        <v>53</v>
      </c>
      <c r="O1422" s="1" t="s">
        <v>61</v>
      </c>
      <c r="P1422" s="1"/>
      <c r="Q1422" s="1"/>
      <c r="R1422" s="1"/>
      <c r="S1422" s="1" t="s">
        <v>65</v>
      </c>
      <c r="T1422" s="1">
        <v>2</v>
      </c>
      <c r="U1422" s="1"/>
    </row>
    <row r="1423" spans="1:21">
      <c r="A1423" s="1" t="s">
        <v>50</v>
      </c>
      <c r="B1423" s="1"/>
      <c r="C1423" s="1"/>
      <c r="D1423" s="1">
        <f t="shared" si="66"/>
        <v>0</v>
      </c>
      <c r="E1423" s="1" t="s">
        <v>3258</v>
      </c>
      <c r="F1423" s="1" t="s">
        <v>11917</v>
      </c>
      <c r="G1423" s="6" t="s">
        <v>12527</v>
      </c>
      <c r="H1423" s="1" t="s">
        <v>247</v>
      </c>
      <c r="I1423" s="1" t="s">
        <v>9509</v>
      </c>
      <c r="J1423" s="1" t="s">
        <v>6287</v>
      </c>
      <c r="K1423" s="1" t="str">
        <f t="shared" si="67"/>
        <v>2013</v>
      </c>
      <c r="L1423" s="1">
        <f t="shared" si="68"/>
        <v>13</v>
      </c>
      <c r="M1423" s="1" t="s">
        <v>60</v>
      </c>
      <c r="N1423" t="s">
        <v>53</v>
      </c>
      <c r="O1423" s="1" t="s">
        <v>61</v>
      </c>
      <c r="P1423" s="1"/>
      <c r="Q1423" s="1"/>
      <c r="R1423" s="1"/>
      <c r="S1423" s="1" t="s">
        <v>65</v>
      </c>
      <c r="T1423" s="1">
        <v>2</v>
      </c>
      <c r="U1423" s="1"/>
    </row>
    <row r="1424" spans="1:21">
      <c r="A1424" s="1" t="s">
        <v>50</v>
      </c>
      <c r="B1424" s="1" t="s">
        <v>3946</v>
      </c>
      <c r="C1424" s="1" t="s">
        <v>273</v>
      </c>
      <c r="D1424" s="1">
        <f t="shared" si="66"/>
        <v>3.5</v>
      </c>
      <c r="E1424" s="1" t="s">
        <v>2881</v>
      </c>
      <c r="F1424" s="1" t="s">
        <v>11929</v>
      </c>
      <c r="G1424" s="6" t="s">
        <v>12527</v>
      </c>
      <c r="H1424" s="1" t="s">
        <v>149</v>
      </c>
      <c r="I1424" s="1" t="s">
        <v>537</v>
      </c>
      <c r="J1424" s="1" t="s">
        <v>9443</v>
      </c>
      <c r="K1424" s="1" t="str">
        <f t="shared" si="67"/>
        <v>2013</v>
      </c>
      <c r="L1424" s="1">
        <f t="shared" si="68"/>
        <v>37</v>
      </c>
      <c r="M1424" s="1" t="s">
        <v>79</v>
      </c>
      <c r="N1424" t="s">
        <v>53</v>
      </c>
      <c r="O1424" s="1" t="s">
        <v>61</v>
      </c>
      <c r="P1424" s="1"/>
      <c r="Q1424" s="1"/>
      <c r="R1424" s="1"/>
      <c r="S1424" s="1" t="s">
        <v>235</v>
      </c>
      <c r="T1424" s="1">
        <v>1</v>
      </c>
      <c r="U1424" s="1"/>
    </row>
    <row r="1425" spans="1:21">
      <c r="A1425" s="1" t="s">
        <v>49</v>
      </c>
      <c r="B1425" s="1"/>
      <c r="C1425" s="1"/>
      <c r="D1425" s="1">
        <f t="shared" si="66"/>
        <v>0</v>
      </c>
      <c r="E1425" s="1" t="s">
        <v>3299</v>
      </c>
      <c r="F1425" s="1" t="s">
        <v>11938</v>
      </c>
      <c r="G1425" s="6" t="s">
        <v>12527</v>
      </c>
      <c r="H1425" s="1" t="s">
        <v>126</v>
      </c>
      <c r="I1425" s="1" t="s">
        <v>613</v>
      </c>
      <c r="J1425" s="1" t="s">
        <v>6287</v>
      </c>
      <c r="K1425" s="1" t="str">
        <f t="shared" si="67"/>
        <v>2013</v>
      </c>
      <c r="L1425" s="1">
        <f t="shared" si="68"/>
        <v>12</v>
      </c>
      <c r="M1425" s="1" t="s">
        <v>60</v>
      </c>
      <c r="N1425" t="s">
        <v>53</v>
      </c>
      <c r="O1425" s="1" t="s">
        <v>61</v>
      </c>
      <c r="P1425" s="1"/>
      <c r="Q1425" s="1"/>
      <c r="R1425" s="1"/>
      <c r="S1425" s="1" t="s">
        <v>65</v>
      </c>
      <c r="T1425" s="1">
        <v>2</v>
      </c>
      <c r="U1425" s="1"/>
    </row>
    <row r="1426" spans="1:21">
      <c r="A1426" s="1" t="s">
        <v>55</v>
      </c>
      <c r="B1426" s="1"/>
      <c r="C1426" s="1"/>
      <c r="D1426" s="1">
        <f t="shared" si="66"/>
        <v>0</v>
      </c>
      <c r="E1426" s="1" t="s">
        <v>3302</v>
      </c>
      <c r="F1426" s="1" t="s">
        <v>11939</v>
      </c>
      <c r="G1426" s="6" t="s">
        <v>12527</v>
      </c>
      <c r="H1426" s="1" t="s">
        <v>530</v>
      </c>
      <c r="I1426" s="1" t="s">
        <v>613</v>
      </c>
      <c r="J1426" s="1" t="s">
        <v>1619</v>
      </c>
      <c r="K1426" s="1" t="str">
        <f t="shared" si="67"/>
        <v>2013</v>
      </c>
      <c r="L1426" s="1">
        <f t="shared" si="68"/>
        <v>31</v>
      </c>
      <c r="M1426" s="1" t="s">
        <v>79</v>
      </c>
      <c r="N1426" t="s">
        <v>53</v>
      </c>
      <c r="O1426" s="1" t="s">
        <v>61</v>
      </c>
      <c r="P1426" s="1"/>
      <c r="Q1426" s="1"/>
      <c r="R1426" s="1"/>
      <c r="S1426" s="1" t="s">
        <v>557</v>
      </c>
      <c r="T1426" s="1">
        <v>1</v>
      </c>
      <c r="U1426" s="1"/>
    </row>
    <row r="1427" spans="1:21">
      <c r="A1427" s="1" t="s">
        <v>49</v>
      </c>
      <c r="B1427" s="1"/>
      <c r="C1427" s="1"/>
      <c r="D1427" s="1">
        <f t="shared" si="66"/>
        <v>0</v>
      </c>
      <c r="E1427" s="1" t="s">
        <v>3315</v>
      </c>
      <c r="F1427" s="1" t="s">
        <v>11942</v>
      </c>
      <c r="G1427" s="6" t="s">
        <v>12527</v>
      </c>
      <c r="H1427" s="1" t="s">
        <v>71</v>
      </c>
      <c r="I1427" s="1" t="s">
        <v>613</v>
      </c>
      <c r="J1427" s="1" t="s">
        <v>2023</v>
      </c>
      <c r="K1427" s="1" t="str">
        <f t="shared" si="67"/>
        <v>2013</v>
      </c>
      <c r="L1427" s="1">
        <f t="shared" si="68"/>
        <v>5</v>
      </c>
      <c r="M1427" s="1" t="s">
        <v>79</v>
      </c>
      <c r="N1427" t="s">
        <v>53</v>
      </c>
      <c r="O1427" s="1" t="s">
        <v>61</v>
      </c>
      <c r="P1427" s="1"/>
      <c r="Q1427" s="1"/>
      <c r="R1427" s="1"/>
      <c r="S1427" s="1" t="s">
        <v>65</v>
      </c>
      <c r="T1427" s="1">
        <v>1</v>
      </c>
      <c r="U1427" s="1"/>
    </row>
    <row r="1428" spans="1:21">
      <c r="A1428" s="1" t="s">
        <v>55</v>
      </c>
      <c r="B1428" s="1" t="s">
        <v>2099</v>
      </c>
      <c r="C1428" s="1" t="s">
        <v>273</v>
      </c>
      <c r="D1428" s="1">
        <f t="shared" si="66"/>
        <v>6.5</v>
      </c>
      <c r="E1428" s="1" t="s">
        <v>2931</v>
      </c>
      <c r="F1428" s="1" t="s">
        <v>11986</v>
      </c>
      <c r="G1428" s="6" t="s">
        <v>12527</v>
      </c>
      <c r="H1428" s="1" t="s">
        <v>1343</v>
      </c>
      <c r="I1428" s="1" t="s">
        <v>11978</v>
      </c>
      <c r="J1428" s="1" t="s">
        <v>11987</v>
      </c>
      <c r="K1428" s="1" t="str">
        <f t="shared" si="67"/>
        <v>2013</v>
      </c>
      <c r="L1428" s="1">
        <f t="shared" si="68"/>
        <v>39</v>
      </c>
      <c r="M1428" s="1" t="s">
        <v>79</v>
      </c>
      <c r="N1428" t="s">
        <v>53</v>
      </c>
      <c r="O1428" s="1" t="s">
        <v>61</v>
      </c>
      <c r="P1428" s="1"/>
      <c r="Q1428" s="1"/>
      <c r="R1428" s="1"/>
      <c r="S1428" s="1" t="s">
        <v>3598</v>
      </c>
      <c r="T1428" s="1">
        <v>1</v>
      </c>
      <c r="U1428" s="1"/>
    </row>
    <row r="1429" spans="1:21">
      <c r="A1429" s="1" t="s">
        <v>54</v>
      </c>
      <c r="B1429" s="1" t="s">
        <v>50</v>
      </c>
      <c r="C1429" s="1" t="s">
        <v>500</v>
      </c>
      <c r="D1429" s="1">
        <f t="shared" si="66"/>
        <v>0.8</v>
      </c>
      <c r="E1429" s="1" t="s">
        <v>2996</v>
      </c>
      <c r="F1429" s="1" t="s">
        <v>12211</v>
      </c>
      <c r="G1429" s="6" t="s">
        <v>12527</v>
      </c>
      <c r="H1429" s="1" t="s">
        <v>247</v>
      </c>
      <c r="I1429" s="1" t="s">
        <v>12212</v>
      </c>
      <c r="J1429" s="1" t="s">
        <v>4019</v>
      </c>
      <c r="K1429" s="1" t="str">
        <f t="shared" si="67"/>
        <v>2013</v>
      </c>
      <c r="L1429" s="1">
        <f t="shared" si="68"/>
        <v>13</v>
      </c>
      <c r="M1429" s="1" t="s">
        <v>79</v>
      </c>
      <c r="N1429" t="s">
        <v>53</v>
      </c>
      <c r="O1429" s="1" t="s">
        <v>61</v>
      </c>
      <c r="P1429" s="1"/>
      <c r="Q1429" s="1"/>
      <c r="R1429" s="1"/>
      <c r="S1429" s="1" t="s">
        <v>65</v>
      </c>
      <c r="T1429" s="1">
        <v>2</v>
      </c>
      <c r="U1429" s="1"/>
    </row>
    <row r="1430" spans="1:21">
      <c r="A1430" s="1" t="s">
        <v>50</v>
      </c>
      <c r="B1430" s="1" t="s">
        <v>141</v>
      </c>
      <c r="C1430" s="1" t="s">
        <v>136</v>
      </c>
      <c r="D1430" s="1">
        <f t="shared" si="66"/>
        <v>0.1</v>
      </c>
      <c r="E1430" s="1" t="s">
        <v>12294</v>
      </c>
      <c r="F1430" s="1" t="s">
        <v>12292</v>
      </c>
      <c r="G1430" s="6" t="s">
        <v>12525</v>
      </c>
      <c r="H1430" s="1" t="s">
        <v>530</v>
      </c>
      <c r="I1430" s="1" t="s">
        <v>12293</v>
      </c>
      <c r="J1430" s="1" t="s">
        <v>12295</v>
      </c>
      <c r="K1430" s="1" t="str">
        <f t="shared" si="67"/>
        <v>2013</v>
      </c>
      <c r="L1430" s="1">
        <f t="shared" si="68"/>
        <v>26</v>
      </c>
      <c r="M1430" s="1" t="s">
        <v>79</v>
      </c>
      <c r="N1430" t="s">
        <v>53</v>
      </c>
      <c r="O1430" s="1" t="s">
        <v>61</v>
      </c>
      <c r="P1430" s="1" t="s">
        <v>449</v>
      </c>
      <c r="Q1430" s="1" t="s">
        <v>219</v>
      </c>
      <c r="R1430" s="1" t="s">
        <v>895</v>
      </c>
      <c r="S1430" s="1" t="s">
        <v>105</v>
      </c>
      <c r="T1430" s="1">
        <v>2</v>
      </c>
      <c r="U1430" s="1" t="s">
        <v>54</v>
      </c>
    </row>
    <row r="1431" spans="1:21">
      <c r="A1431" s="1" t="s">
        <v>54</v>
      </c>
      <c r="B1431" s="1" t="s">
        <v>50</v>
      </c>
      <c r="C1431" s="1" t="s">
        <v>500</v>
      </c>
      <c r="D1431" s="1">
        <f t="shared" si="66"/>
        <v>0.8</v>
      </c>
      <c r="E1431" s="1" t="s">
        <v>3026</v>
      </c>
      <c r="F1431" s="1" t="s">
        <v>12341</v>
      </c>
      <c r="G1431" s="6" t="s">
        <v>12527</v>
      </c>
      <c r="H1431" s="1" t="s">
        <v>128</v>
      </c>
      <c r="I1431" s="1" t="s">
        <v>12335</v>
      </c>
      <c r="J1431" s="1" t="s">
        <v>12342</v>
      </c>
      <c r="K1431" s="1" t="str">
        <f t="shared" si="67"/>
        <v>2013</v>
      </c>
      <c r="L1431" s="1">
        <f t="shared" si="68"/>
        <v>40</v>
      </c>
      <c r="M1431" s="1" t="s">
        <v>60</v>
      </c>
      <c r="N1431" t="s">
        <v>53</v>
      </c>
      <c r="O1431" s="1" t="s">
        <v>61</v>
      </c>
      <c r="P1431" s="1"/>
      <c r="Q1431" s="1"/>
      <c r="R1431" s="1"/>
      <c r="S1431" s="1" t="s">
        <v>83</v>
      </c>
      <c r="T1431" s="1">
        <v>1</v>
      </c>
      <c r="U1431" s="1"/>
    </row>
    <row r="1432" spans="1:21">
      <c r="A1432" s="1" t="s">
        <v>54</v>
      </c>
      <c r="B1432" s="1" t="s">
        <v>50</v>
      </c>
      <c r="C1432" s="1" t="s">
        <v>273</v>
      </c>
      <c r="D1432" s="1">
        <f t="shared" si="66"/>
        <v>1</v>
      </c>
      <c r="E1432" s="1" t="s">
        <v>3043</v>
      </c>
      <c r="F1432" s="1" t="s">
        <v>6502</v>
      </c>
      <c r="G1432" s="6" t="s">
        <v>12527</v>
      </c>
      <c r="H1432" s="1" t="s">
        <v>126</v>
      </c>
      <c r="I1432" s="1" t="s">
        <v>10517</v>
      </c>
      <c r="J1432" s="1" t="s">
        <v>2023</v>
      </c>
      <c r="K1432" s="1" t="str">
        <f t="shared" si="67"/>
        <v>2013</v>
      </c>
      <c r="L1432" s="1">
        <f t="shared" si="68"/>
        <v>12</v>
      </c>
      <c r="M1432" s="1" t="s">
        <v>79</v>
      </c>
      <c r="N1432" t="s">
        <v>53</v>
      </c>
      <c r="O1432" s="1" t="s">
        <v>61</v>
      </c>
      <c r="P1432" s="1"/>
      <c r="Q1432" s="1"/>
      <c r="R1432" s="1"/>
      <c r="S1432" s="1" t="s">
        <v>65</v>
      </c>
      <c r="T1432" s="1">
        <v>1</v>
      </c>
      <c r="U1432" s="1"/>
    </row>
    <row r="1433" spans="1:21">
      <c r="A1433" s="1" t="s">
        <v>50</v>
      </c>
      <c r="B1433" s="1" t="s">
        <v>11537</v>
      </c>
      <c r="C1433" s="1"/>
      <c r="D1433" s="1" t="e">
        <f t="shared" si="66"/>
        <v>#VALUE!</v>
      </c>
      <c r="E1433" s="1" t="s">
        <v>3635</v>
      </c>
      <c r="F1433" s="1" t="s">
        <v>11578</v>
      </c>
      <c r="G1433" s="6" t="s">
        <v>12527</v>
      </c>
      <c r="H1433" s="1" t="s">
        <v>130</v>
      </c>
      <c r="I1433" s="1" t="s">
        <v>11246</v>
      </c>
      <c r="J1433" s="1" t="s">
        <v>6947</v>
      </c>
      <c r="K1433" s="1" t="str">
        <f t="shared" si="67"/>
        <v>2013</v>
      </c>
      <c r="L1433" s="1">
        <f t="shared" si="68"/>
        <v>10</v>
      </c>
      <c r="M1433" s="1" t="s">
        <v>79</v>
      </c>
      <c r="N1433" t="s">
        <v>54</v>
      </c>
      <c r="O1433" s="1" t="s">
        <v>61</v>
      </c>
      <c r="P1433" s="1"/>
      <c r="Q1433" s="1"/>
      <c r="R1433" s="1"/>
      <c r="S1433" s="1" t="s">
        <v>65</v>
      </c>
      <c r="T1433" s="1">
        <v>1</v>
      </c>
      <c r="U1433" s="1"/>
    </row>
    <row r="1434" spans="1:21">
      <c r="A1434" s="1" t="s">
        <v>55</v>
      </c>
      <c r="B1434" s="1"/>
      <c r="C1434" s="1"/>
      <c r="D1434" s="1">
        <f t="shared" si="66"/>
        <v>0</v>
      </c>
      <c r="E1434" s="1" t="s">
        <v>1261</v>
      </c>
      <c r="F1434" s="1" t="s">
        <v>1260</v>
      </c>
      <c r="G1434" s="6" t="s">
        <v>12527</v>
      </c>
      <c r="H1434" s="1" t="s">
        <v>584</v>
      </c>
      <c r="I1434" s="1" t="s">
        <v>1245</v>
      </c>
      <c r="J1434" s="1" t="s">
        <v>1262</v>
      </c>
      <c r="K1434" s="1" t="str">
        <f t="shared" si="67"/>
        <v>2013</v>
      </c>
      <c r="L1434" s="1">
        <f t="shared" si="68"/>
        <v>31</v>
      </c>
      <c r="M1434" s="1" t="s">
        <v>60</v>
      </c>
      <c r="N1434" t="s">
        <v>55</v>
      </c>
      <c r="O1434" s="1" t="s">
        <v>102</v>
      </c>
      <c r="P1434" s="1" t="s">
        <v>432</v>
      </c>
      <c r="Q1434" s="1" t="s">
        <v>189</v>
      </c>
      <c r="R1434" s="1" t="s">
        <v>844</v>
      </c>
      <c r="S1434" s="1" t="s">
        <v>83</v>
      </c>
      <c r="T1434" s="1">
        <v>1</v>
      </c>
      <c r="U1434" s="1" t="s">
        <v>50</v>
      </c>
    </row>
    <row r="1435" spans="1:21">
      <c r="A1435" s="1" t="s">
        <v>115</v>
      </c>
      <c r="B1435" s="1" t="s">
        <v>50</v>
      </c>
      <c r="C1435" s="1"/>
      <c r="D1435" s="1">
        <f t="shared" si="66"/>
        <v>0</v>
      </c>
      <c r="E1435" s="1" t="s">
        <v>4980</v>
      </c>
      <c r="F1435" s="1" t="s">
        <v>4979</v>
      </c>
      <c r="G1435" s="6" t="s">
        <v>12527</v>
      </c>
      <c r="H1435" s="1" t="s">
        <v>130</v>
      </c>
      <c r="I1435" s="1" t="s">
        <v>4977</v>
      </c>
      <c r="J1435" s="1" t="s">
        <v>1619</v>
      </c>
      <c r="K1435" s="1" t="str">
        <f t="shared" si="67"/>
        <v>2013</v>
      </c>
      <c r="L1435" s="1">
        <f t="shared" si="68"/>
        <v>8</v>
      </c>
      <c r="M1435" s="1" t="s">
        <v>60</v>
      </c>
      <c r="N1435" t="s">
        <v>55</v>
      </c>
      <c r="O1435" s="1" t="s">
        <v>61</v>
      </c>
      <c r="P1435" s="1"/>
      <c r="Q1435" s="1"/>
      <c r="R1435" s="1"/>
      <c r="S1435" s="1"/>
      <c r="T1435" s="1">
        <v>2</v>
      </c>
      <c r="U1435" s="1"/>
    </row>
    <row r="1436" spans="1:21">
      <c r="A1436" s="1" t="s">
        <v>53</v>
      </c>
      <c r="B1436" s="1" t="s">
        <v>50</v>
      </c>
      <c r="C1436" s="1"/>
      <c r="D1436" s="1">
        <f t="shared" si="66"/>
        <v>0</v>
      </c>
      <c r="E1436" s="1" t="s">
        <v>5077</v>
      </c>
      <c r="F1436" s="1" t="s">
        <v>5076</v>
      </c>
      <c r="G1436" s="6" t="s">
        <v>12527</v>
      </c>
      <c r="H1436" s="1" t="s">
        <v>310</v>
      </c>
      <c r="I1436" s="1" t="s">
        <v>5078</v>
      </c>
      <c r="J1436" s="1" t="s">
        <v>5079</v>
      </c>
      <c r="K1436" s="1" t="str">
        <f t="shared" si="67"/>
        <v>2013</v>
      </c>
      <c r="L1436" s="1">
        <f t="shared" si="68"/>
        <v>41</v>
      </c>
      <c r="M1436" s="1" t="s">
        <v>60</v>
      </c>
      <c r="N1436" t="s">
        <v>55</v>
      </c>
      <c r="O1436" s="1" t="s">
        <v>61</v>
      </c>
      <c r="P1436" s="1"/>
      <c r="Q1436" s="1"/>
      <c r="R1436" s="1"/>
      <c r="S1436" s="1"/>
      <c r="T1436" s="1">
        <v>1</v>
      </c>
      <c r="U1436" s="1"/>
    </row>
    <row r="1437" spans="1:21">
      <c r="A1437" s="1" t="s">
        <v>54</v>
      </c>
      <c r="B1437" s="1" t="s">
        <v>986</v>
      </c>
      <c r="C1437" s="1" t="s">
        <v>293</v>
      </c>
      <c r="D1437" s="1">
        <f t="shared" si="66"/>
        <v>0.29399999999999998</v>
      </c>
      <c r="E1437" s="1" t="s">
        <v>6165</v>
      </c>
      <c r="F1437" s="1" t="s">
        <v>6164</v>
      </c>
      <c r="G1437" s="6" t="s">
        <v>12527</v>
      </c>
      <c r="H1437" s="1" t="s">
        <v>63</v>
      </c>
      <c r="I1437" s="1" t="s">
        <v>6166</v>
      </c>
      <c r="J1437" s="1" t="s">
        <v>6167</v>
      </c>
      <c r="K1437" s="1" t="str">
        <f t="shared" si="67"/>
        <v>2013</v>
      </c>
      <c r="L1437" s="1">
        <f t="shared" si="68"/>
        <v>27</v>
      </c>
      <c r="M1437" s="1" t="s">
        <v>60</v>
      </c>
      <c r="N1437" t="s">
        <v>55</v>
      </c>
      <c r="O1437" s="1" t="s">
        <v>61</v>
      </c>
      <c r="P1437" s="1"/>
      <c r="Q1437" s="1"/>
      <c r="R1437" s="1"/>
      <c r="S1437" s="1" t="s">
        <v>405</v>
      </c>
      <c r="T1437" s="1">
        <v>1</v>
      </c>
      <c r="U1437" s="1" t="s">
        <v>55</v>
      </c>
    </row>
    <row r="1438" spans="1:21">
      <c r="A1438" s="1" t="s">
        <v>55</v>
      </c>
      <c r="B1438" s="1" t="s">
        <v>55</v>
      </c>
      <c r="C1438" s="1"/>
      <c r="D1438" s="1">
        <f t="shared" si="66"/>
        <v>0</v>
      </c>
      <c r="E1438" s="1" t="s">
        <v>7741</v>
      </c>
      <c r="F1438" s="1" t="s">
        <v>7740</v>
      </c>
      <c r="G1438" s="6" t="s">
        <v>12527</v>
      </c>
      <c r="H1438" s="1" t="s">
        <v>389</v>
      </c>
      <c r="I1438" s="1" t="s">
        <v>7736</v>
      </c>
      <c r="J1438" s="1" t="s">
        <v>3217</v>
      </c>
      <c r="K1438" s="1" t="str">
        <f t="shared" si="67"/>
        <v>2013</v>
      </c>
      <c r="L1438" s="1">
        <f t="shared" si="68"/>
        <v>59</v>
      </c>
      <c r="M1438" s="1" t="s">
        <v>79</v>
      </c>
      <c r="N1438" t="s">
        <v>55</v>
      </c>
      <c r="O1438" s="1" t="s">
        <v>61</v>
      </c>
      <c r="P1438" s="1"/>
      <c r="Q1438" s="1"/>
      <c r="R1438" s="1"/>
      <c r="S1438" s="1"/>
      <c r="T1438" s="1">
        <v>1</v>
      </c>
      <c r="U1438" s="1"/>
    </row>
    <row r="1439" spans="1:21">
      <c r="A1439" s="1" t="s">
        <v>49</v>
      </c>
      <c r="B1439" s="1"/>
      <c r="C1439" s="1"/>
      <c r="D1439" s="1">
        <f t="shared" si="66"/>
        <v>0</v>
      </c>
      <c r="E1439" s="1" t="s">
        <v>1053</v>
      </c>
      <c r="F1439" s="1" t="s">
        <v>1052</v>
      </c>
      <c r="G1439" s="6" t="s">
        <v>12527</v>
      </c>
      <c r="H1439" s="1" t="s">
        <v>169</v>
      </c>
      <c r="I1439" s="1" t="s">
        <v>1042</v>
      </c>
      <c r="J1439" s="5">
        <v>41275</v>
      </c>
      <c r="K1439" s="1" t="str">
        <f t="shared" si="67"/>
        <v>2013</v>
      </c>
      <c r="L1439" s="1">
        <f t="shared" si="68"/>
        <v>14</v>
      </c>
      <c r="M1439" s="1" t="s">
        <v>79</v>
      </c>
      <c r="O1439" s="1" t="s">
        <v>102</v>
      </c>
      <c r="P1439" s="1" t="s">
        <v>988</v>
      </c>
      <c r="Q1439" s="1" t="s">
        <v>219</v>
      </c>
      <c r="R1439" s="1" t="s">
        <v>1054</v>
      </c>
      <c r="S1439" s="1" t="s">
        <v>65</v>
      </c>
      <c r="T1439" s="1">
        <v>2</v>
      </c>
      <c r="U1439" s="1" t="s">
        <v>50</v>
      </c>
    </row>
    <row r="1440" spans="1:21">
      <c r="A1440" s="1" t="s">
        <v>55</v>
      </c>
      <c r="B1440" s="1"/>
      <c r="C1440" s="1"/>
      <c r="D1440" s="1">
        <f t="shared" si="66"/>
        <v>0</v>
      </c>
      <c r="E1440" s="1" t="s">
        <v>1468</v>
      </c>
      <c r="F1440" s="1" t="s">
        <v>1466</v>
      </c>
      <c r="G1440" s="6" t="s">
        <v>12527</v>
      </c>
      <c r="H1440" s="1" t="s">
        <v>299</v>
      </c>
      <c r="I1440" s="1" t="s">
        <v>1462</v>
      </c>
      <c r="J1440" s="1" t="s">
        <v>1471</v>
      </c>
      <c r="K1440" s="1" t="str">
        <f t="shared" si="67"/>
        <v>2013</v>
      </c>
      <c r="L1440" s="1">
        <f t="shared" si="68"/>
        <v>38</v>
      </c>
      <c r="M1440" s="1" t="s">
        <v>60</v>
      </c>
      <c r="O1440" s="1" t="s">
        <v>102</v>
      </c>
      <c r="P1440" s="1" t="s">
        <v>1469</v>
      </c>
      <c r="Q1440" s="1" t="s">
        <v>1470</v>
      </c>
      <c r="R1440" s="1" t="s">
        <v>242</v>
      </c>
      <c r="S1440" s="1"/>
      <c r="T1440" s="1">
        <v>2</v>
      </c>
      <c r="U1440" s="1" t="s">
        <v>50</v>
      </c>
    </row>
    <row r="1441" spans="1:21">
      <c r="A1441" s="1"/>
      <c r="B1441" s="1"/>
      <c r="C1441" s="1"/>
      <c r="D1441" s="1">
        <f t="shared" si="66"/>
        <v>0</v>
      </c>
      <c r="E1441" s="1" t="s">
        <v>1557</v>
      </c>
      <c r="F1441" s="1" t="s">
        <v>1556</v>
      </c>
      <c r="G1441" s="6" t="s">
        <v>12527</v>
      </c>
      <c r="H1441" s="1" t="s">
        <v>464</v>
      </c>
      <c r="I1441" s="1" t="s">
        <v>1549</v>
      </c>
      <c r="J1441" s="5">
        <v>41275</v>
      </c>
      <c r="K1441" s="1" t="str">
        <f t="shared" si="67"/>
        <v>2013</v>
      </c>
      <c r="L1441" s="1">
        <f t="shared" si="68"/>
        <v>25</v>
      </c>
      <c r="M1441" s="1" t="s">
        <v>60</v>
      </c>
      <c r="O1441" s="1" t="s">
        <v>102</v>
      </c>
      <c r="P1441" s="1" t="s">
        <v>89</v>
      </c>
      <c r="Q1441" s="1" t="s">
        <v>136</v>
      </c>
      <c r="R1441" s="1" t="s">
        <v>1558</v>
      </c>
      <c r="S1441" s="1" t="s">
        <v>1559</v>
      </c>
      <c r="T1441" s="1">
        <v>1</v>
      </c>
      <c r="U1441" s="1"/>
    </row>
    <row r="1442" spans="1:21">
      <c r="A1442" s="1" t="s">
        <v>54</v>
      </c>
      <c r="B1442" s="1" t="s">
        <v>2620</v>
      </c>
      <c r="C1442" s="1" t="s">
        <v>1381</v>
      </c>
      <c r="D1442" s="1">
        <f t="shared" si="66"/>
        <v>2.375</v>
      </c>
      <c r="E1442" s="1" t="s">
        <v>2753</v>
      </c>
      <c r="F1442" s="1" t="s">
        <v>2752</v>
      </c>
      <c r="G1442" s="6" t="s">
        <v>12527</v>
      </c>
      <c r="H1442" s="1" t="s">
        <v>247</v>
      </c>
      <c r="I1442" s="1" t="s">
        <v>2746</v>
      </c>
      <c r="J1442" s="1" t="s">
        <v>2023</v>
      </c>
      <c r="K1442" s="1" t="str">
        <f t="shared" si="67"/>
        <v>2013</v>
      </c>
      <c r="L1442" s="1">
        <f t="shared" si="68"/>
        <v>10</v>
      </c>
      <c r="M1442" s="1" t="s">
        <v>60</v>
      </c>
      <c r="O1442" s="1" t="s">
        <v>61</v>
      </c>
      <c r="P1442" s="1"/>
      <c r="Q1442" s="1"/>
      <c r="R1442" s="1"/>
      <c r="S1442" s="1" t="s">
        <v>65</v>
      </c>
      <c r="T1442" s="1">
        <v>2</v>
      </c>
      <c r="U1442" s="1" t="s">
        <v>55</v>
      </c>
    </row>
    <row r="1443" spans="1:21">
      <c r="A1443" s="1" t="s">
        <v>55</v>
      </c>
      <c r="B1443" s="1" t="s">
        <v>2810</v>
      </c>
      <c r="C1443" s="1" t="s">
        <v>273</v>
      </c>
      <c r="D1443" s="1">
        <f t="shared" si="66"/>
        <v>0.4</v>
      </c>
      <c r="E1443" s="1" t="s">
        <v>3702</v>
      </c>
      <c r="F1443" s="1" t="s">
        <v>3701</v>
      </c>
      <c r="G1443" s="6" t="s">
        <v>12527</v>
      </c>
      <c r="H1443" s="1" t="s">
        <v>530</v>
      </c>
      <c r="I1443" s="1" t="s">
        <v>3703</v>
      </c>
      <c r="J1443" s="1" t="s">
        <v>3704</v>
      </c>
      <c r="K1443" s="1" t="str">
        <f t="shared" si="67"/>
        <v>2013</v>
      </c>
      <c r="L1443" s="1">
        <f t="shared" si="68"/>
        <v>29</v>
      </c>
      <c r="M1443" s="1" t="s">
        <v>79</v>
      </c>
      <c r="O1443" s="1" t="s">
        <v>61</v>
      </c>
      <c r="P1443" s="1"/>
      <c r="Q1443" s="1"/>
      <c r="R1443" s="1"/>
      <c r="S1443" s="1" t="s">
        <v>1765</v>
      </c>
      <c r="T1443" s="1">
        <v>2</v>
      </c>
      <c r="U1443" s="1" t="s">
        <v>55</v>
      </c>
    </row>
    <row r="1444" spans="1:21">
      <c r="A1444" s="1" t="s">
        <v>54</v>
      </c>
      <c r="B1444" s="1" t="s">
        <v>176</v>
      </c>
      <c r="C1444" s="1" t="s">
        <v>219</v>
      </c>
      <c r="D1444" s="1">
        <f t="shared" si="66"/>
        <v>0.36</v>
      </c>
      <c r="E1444" s="1" t="s">
        <v>4018</v>
      </c>
      <c r="F1444" s="1" t="s">
        <v>4016</v>
      </c>
      <c r="G1444" s="6" t="s">
        <v>12527</v>
      </c>
      <c r="H1444" s="1" t="s">
        <v>324</v>
      </c>
      <c r="I1444" s="1" t="s">
        <v>4019</v>
      </c>
      <c r="J1444" s="1" t="s">
        <v>2023</v>
      </c>
      <c r="K1444" s="1" t="str">
        <f t="shared" si="67"/>
        <v>2013</v>
      </c>
      <c r="L1444" s="1">
        <f t="shared" si="68"/>
        <v>13</v>
      </c>
      <c r="M1444" s="1" t="s">
        <v>79</v>
      </c>
      <c r="O1444" s="1" t="s">
        <v>61</v>
      </c>
      <c r="P1444" s="1" t="s">
        <v>103</v>
      </c>
      <c r="Q1444" s="1" t="s">
        <v>136</v>
      </c>
      <c r="R1444" s="1" t="s">
        <v>1105</v>
      </c>
      <c r="S1444" s="1" t="s">
        <v>65</v>
      </c>
      <c r="T1444" s="1">
        <v>1</v>
      </c>
      <c r="U1444" s="1"/>
    </row>
    <row r="1445" spans="1:21">
      <c r="A1445" s="1" t="s">
        <v>55</v>
      </c>
      <c r="B1445" s="1" t="s">
        <v>4027</v>
      </c>
      <c r="C1445" s="1" t="s">
        <v>5805</v>
      </c>
      <c r="D1445" s="1">
        <f t="shared" si="66"/>
        <v>1.0857000000000001</v>
      </c>
      <c r="E1445" s="1" t="s">
        <v>5804</v>
      </c>
      <c r="F1445" s="1" t="s">
        <v>5803</v>
      </c>
      <c r="G1445" s="6" t="s">
        <v>12525</v>
      </c>
      <c r="H1445" s="1" t="s">
        <v>177</v>
      </c>
      <c r="I1445" s="1" t="s">
        <v>3220</v>
      </c>
      <c r="J1445" s="1" t="s">
        <v>4019</v>
      </c>
      <c r="K1445" s="1" t="str">
        <f t="shared" si="67"/>
        <v>2013</v>
      </c>
      <c r="L1445" s="1">
        <f t="shared" si="68"/>
        <v>16</v>
      </c>
      <c r="M1445" s="1" t="s">
        <v>60</v>
      </c>
      <c r="O1445" s="1" t="s">
        <v>102</v>
      </c>
      <c r="P1445" s="1" t="s">
        <v>449</v>
      </c>
      <c r="Q1445" s="1" t="s">
        <v>310</v>
      </c>
      <c r="R1445" s="1" t="s">
        <v>495</v>
      </c>
      <c r="S1445" s="1" t="s">
        <v>114</v>
      </c>
      <c r="T1445" s="1">
        <v>1</v>
      </c>
      <c r="U1445" s="1"/>
    </row>
    <row r="1446" spans="1:21">
      <c r="A1446" s="1" t="s">
        <v>55</v>
      </c>
      <c r="B1446" s="1" t="s">
        <v>2810</v>
      </c>
      <c r="C1446" s="1" t="s">
        <v>273</v>
      </c>
      <c r="D1446" s="1">
        <f t="shared" si="66"/>
        <v>0.4</v>
      </c>
      <c r="E1446" s="1" t="s">
        <v>7139</v>
      </c>
      <c r="F1446" s="1" t="s">
        <v>7138</v>
      </c>
      <c r="G1446" s="6" t="s">
        <v>12527</v>
      </c>
      <c r="H1446" s="1" t="s">
        <v>149</v>
      </c>
      <c r="I1446" s="1" t="s">
        <v>921</v>
      </c>
      <c r="J1446" s="1" t="s">
        <v>7140</v>
      </c>
      <c r="K1446" s="1" t="str">
        <f t="shared" si="67"/>
        <v>2013</v>
      </c>
      <c r="L1446" s="1">
        <f t="shared" si="68"/>
        <v>37</v>
      </c>
      <c r="M1446" s="1" t="s">
        <v>60</v>
      </c>
      <c r="O1446" s="1" t="s">
        <v>61</v>
      </c>
      <c r="P1446" s="1"/>
      <c r="Q1446" s="1"/>
      <c r="R1446" s="1"/>
      <c r="S1446" s="1" t="s">
        <v>235</v>
      </c>
      <c r="T1446" s="1">
        <v>2</v>
      </c>
      <c r="U1446" s="1" t="s">
        <v>55</v>
      </c>
    </row>
    <row r="1447" spans="1:21">
      <c r="A1447" s="1" t="s">
        <v>53</v>
      </c>
      <c r="B1447" s="1" t="s">
        <v>2095</v>
      </c>
      <c r="C1447" s="1" t="s">
        <v>273</v>
      </c>
      <c r="D1447" s="1">
        <f t="shared" si="66"/>
        <v>0.7</v>
      </c>
      <c r="E1447" s="1" t="s">
        <v>2353</v>
      </c>
      <c r="F1447" s="1" t="s">
        <v>7181</v>
      </c>
      <c r="G1447" s="6" t="s">
        <v>12527</v>
      </c>
      <c r="H1447" s="1" t="s">
        <v>88</v>
      </c>
      <c r="I1447" s="1" t="s">
        <v>7182</v>
      </c>
      <c r="J1447" s="1" t="s">
        <v>7183</v>
      </c>
      <c r="K1447" s="1" t="str">
        <f t="shared" si="67"/>
        <v>2013</v>
      </c>
      <c r="L1447" s="1">
        <f t="shared" si="68"/>
        <v>27</v>
      </c>
      <c r="M1447" s="1" t="s">
        <v>60</v>
      </c>
      <c r="O1447" s="1" t="s">
        <v>61</v>
      </c>
      <c r="P1447" s="1"/>
      <c r="Q1447" s="1"/>
      <c r="R1447" s="1"/>
      <c r="S1447" s="1" t="s">
        <v>92</v>
      </c>
      <c r="T1447" s="1">
        <v>1</v>
      </c>
      <c r="U1447" s="1"/>
    </row>
    <row r="1448" spans="1:21">
      <c r="A1448" s="1" t="s">
        <v>54</v>
      </c>
      <c r="B1448" s="1" t="s">
        <v>715</v>
      </c>
      <c r="C1448" s="1" t="s">
        <v>273</v>
      </c>
      <c r="D1448" s="1">
        <f t="shared" si="66"/>
        <v>0.1</v>
      </c>
      <c r="E1448" s="1" t="s">
        <v>2497</v>
      </c>
      <c r="F1448" s="1" t="s">
        <v>7275</v>
      </c>
      <c r="G1448" s="6" t="s">
        <v>12527</v>
      </c>
      <c r="H1448" s="1" t="s">
        <v>88</v>
      </c>
      <c r="I1448" s="1" t="s">
        <v>7270</v>
      </c>
      <c r="J1448" s="1" t="s">
        <v>7209</v>
      </c>
      <c r="K1448" s="1" t="str">
        <f t="shared" si="67"/>
        <v>2013</v>
      </c>
      <c r="L1448" s="1">
        <f t="shared" si="68"/>
        <v>26</v>
      </c>
      <c r="M1448" s="1" t="s">
        <v>79</v>
      </c>
      <c r="O1448" s="1" t="s">
        <v>61</v>
      </c>
      <c r="P1448" s="1"/>
      <c r="Q1448" s="1"/>
      <c r="R1448" s="1"/>
      <c r="S1448" s="1" t="s">
        <v>92</v>
      </c>
      <c r="T1448" s="1">
        <v>2</v>
      </c>
      <c r="U1448" s="1"/>
    </row>
    <row r="1449" spans="1:21">
      <c r="A1449" s="1" t="s">
        <v>50</v>
      </c>
      <c r="B1449" s="1" t="s">
        <v>8017</v>
      </c>
      <c r="C1449" s="1"/>
      <c r="D1449" s="1" t="e">
        <f t="shared" si="66"/>
        <v>#VALUE!</v>
      </c>
      <c r="E1449" s="1" t="s">
        <v>3389</v>
      </c>
      <c r="F1449" s="1" t="s">
        <v>8015</v>
      </c>
      <c r="G1449" s="6" t="s">
        <v>12527</v>
      </c>
      <c r="H1449" s="1" t="s">
        <v>256</v>
      </c>
      <c r="I1449" s="1" t="s">
        <v>8018</v>
      </c>
      <c r="J1449" s="1" t="s">
        <v>8019</v>
      </c>
      <c r="K1449" s="1" t="str">
        <f t="shared" si="67"/>
        <v>2013</v>
      </c>
      <c r="L1449" s="1">
        <f t="shared" si="68"/>
        <v>50</v>
      </c>
      <c r="M1449" s="1" t="s">
        <v>79</v>
      </c>
      <c r="O1449" s="1" t="s">
        <v>61</v>
      </c>
      <c r="P1449" s="1"/>
      <c r="Q1449" s="1"/>
      <c r="R1449" s="1"/>
      <c r="S1449" s="1"/>
      <c r="T1449" s="1">
        <v>2</v>
      </c>
      <c r="U1449" s="1"/>
    </row>
    <row r="1450" spans="1:21">
      <c r="A1450" s="1" t="s">
        <v>53</v>
      </c>
      <c r="B1450" s="1" t="s">
        <v>8017</v>
      </c>
      <c r="C1450" s="1"/>
      <c r="D1450" s="1" t="e">
        <f t="shared" si="66"/>
        <v>#VALUE!</v>
      </c>
      <c r="E1450" s="1" t="s">
        <v>3415</v>
      </c>
      <c r="F1450" s="1" t="s">
        <v>8029</v>
      </c>
      <c r="G1450" s="6" t="s">
        <v>12527</v>
      </c>
      <c r="H1450" s="1" t="s">
        <v>189</v>
      </c>
      <c r="I1450" s="1" t="s">
        <v>8030</v>
      </c>
      <c r="J1450" s="1" t="s">
        <v>3217</v>
      </c>
      <c r="K1450" s="1" t="str">
        <f t="shared" si="67"/>
        <v>2013</v>
      </c>
      <c r="L1450" s="1">
        <f t="shared" si="68"/>
        <v>47</v>
      </c>
      <c r="M1450" s="1" t="s">
        <v>79</v>
      </c>
      <c r="O1450" s="1" t="s">
        <v>61</v>
      </c>
      <c r="P1450" s="1"/>
      <c r="Q1450" s="1"/>
      <c r="R1450" s="1"/>
      <c r="S1450" s="1"/>
      <c r="T1450" s="1">
        <v>2</v>
      </c>
      <c r="U1450" s="1"/>
    </row>
    <row r="1451" spans="1:21">
      <c r="A1451" s="1" t="s">
        <v>49</v>
      </c>
      <c r="B1451" s="1" t="s">
        <v>50</v>
      </c>
      <c r="C1451" s="1" t="s">
        <v>273</v>
      </c>
      <c r="D1451" s="1">
        <f t="shared" si="66"/>
        <v>1</v>
      </c>
      <c r="E1451" s="1" t="s">
        <v>3427</v>
      </c>
      <c r="F1451" s="1" t="s">
        <v>8034</v>
      </c>
      <c r="G1451" s="6" t="s">
        <v>12527</v>
      </c>
      <c r="H1451" s="1" t="s">
        <v>177</v>
      </c>
      <c r="I1451" s="1" t="s">
        <v>8033</v>
      </c>
      <c r="J1451" s="1" t="s">
        <v>6167</v>
      </c>
      <c r="K1451" s="1" t="str">
        <f t="shared" si="67"/>
        <v>2013</v>
      </c>
      <c r="L1451" s="1">
        <f t="shared" si="68"/>
        <v>21</v>
      </c>
      <c r="M1451" s="1" t="s">
        <v>79</v>
      </c>
      <c r="O1451" s="1" t="s">
        <v>61</v>
      </c>
      <c r="P1451" s="1"/>
      <c r="Q1451" s="1"/>
      <c r="R1451" s="1"/>
      <c r="S1451" s="1" t="s">
        <v>4040</v>
      </c>
      <c r="T1451" s="1">
        <v>2</v>
      </c>
      <c r="U1451" s="1"/>
    </row>
    <row r="1452" spans="1:21">
      <c r="A1452" s="1" t="s">
        <v>55</v>
      </c>
      <c r="B1452" s="1" t="s">
        <v>472</v>
      </c>
      <c r="C1452" s="1" t="s">
        <v>219</v>
      </c>
      <c r="D1452" s="1">
        <f t="shared" si="66"/>
        <v>0.3</v>
      </c>
      <c r="E1452" s="1" t="s">
        <v>8381</v>
      </c>
      <c r="F1452" s="1" t="s">
        <v>6420</v>
      </c>
      <c r="G1452" s="6" t="s">
        <v>12527</v>
      </c>
      <c r="H1452" s="1" t="s">
        <v>177</v>
      </c>
      <c r="I1452" s="1" t="s">
        <v>7224</v>
      </c>
      <c r="J1452" s="1" t="s">
        <v>8382</v>
      </c>
      <c r="K1452" s="1" t="str">
        <f t="shared" si="67"/>
        <v>2013</v>
      </c>
      <c r="L1452" s="1">
        <f t="shared" si="68"/>
        <v>22</v>
      </c>
      <c r="M1452" s="1" t="s">
        <v>60</v>
      </c>
      <c r="O1452" s="1"/>
      <c r="P1452" s="1"/>
      <c r="Q1452" s="1"/>
      <c r="R1452" s="1"/>
      <c r="S1452" s="1" t="s">
        <v>7859</v>
      </c>
      <c r="T1452" s="1">
        <v>2</v>
      </c>
      <c r="U1452" s="1"/>
    </row>
    <row r="1453" spans="1:21">
      <c r="A1453" s="1" t="s">
        <v>55</v>
      </c>
      <c r="B1453" s="1" t="s">
        <v>53</v>
      </c>
      <c r="C1453" s="1" t="s">
        <v>273</v>
      </c>
      <c r="D1453" s="1">
        <f t="shared" si="66"/>
        <v>2</v>
      </c>
      <c r="E1453" s="1" t="s">
        <v>8385</v>
      </c>
      <c r="F1453" s="1" t="s">
        <v>8386</v>
      </c>
      <c r="G1453" s="6" t="s">
        <v>12527</v>
      </c>
      <c r="H1453" s="1"/>
      <c r="I1453" s="1" t="s">
        <v>7224</v>
      </c>
      <c r="J1453" s="1" t="s">
        <v>8387</v>
      </c>
      <c r="K1453" s="1" t="str">
        <f t="shared" si="67"/>
        <v>2013</v>
      </c>
      <c r="L1453" s="1">
        <f t="shared" si="68"/>
        <v>-1</v>
      </c>
      <c r="M1453" s="1"/>
      <c r="O1453" s="1"/>
      <c r="P1453" s="1"/>
      <c r="Q1453" s="1"/>
      <c r="R1453" s="1"/>
      <c r="S1453" s="1" t="s">
        <v>226</v>
      </c>
      <c r="T1453" s="1">
        <v>2</v>
      </c>
      <c r="U1453" s="1"/>
    </row>
    <row r="1454" spans="1:21">
      <c r="A1454" s="1" t="s">
        <v>53</v>
      </c>
      <c r="B1454" s="1" t="s">
        <v>8037</v>
      </c>
      <c r="C1454" s="1"/>
      <c r="D1454" s="1">
        <f t="shared" si="66"/>
        <v>0</v>
      </c>
      <c r="E1454" s="1" t="s">
        <v>8606</v>
      </c>
      <c r="F1454" s="1" t="s">
        <v>8605</v>
      </c>
      <c r="G1454" s="6" t="s">
        <v>12527</v>
      </c>
      <c r="H1454" s="1" t="s">
        <v>263</v>
      </c>
      <c r="I1454" s="1" t="s">
        <v>2690</v>
      </c>
      <c r="J1454" s="1" t="s">
        <v>6287</v>
      </c>
      <c r="K1454" s="1" t="str">
        <f t="shared" si="67"/>
        <v>2013</v>
      </c>
      <c r="L1454" s="1">
        <f t="shared" si="68"/>
        <v>16</v>
      </c>
      <c r="M1454" s="1" t="s">
        <v>79</v>
      </c>
      <c r="O1454" s="1" t="s">
        <v>61</v>
      </c>
      <c r="P1454" s="1"/>
      <c r="Q1454" s="1"/>
      <c r="R1454" s="1"/>
      <c r="S1454" s="1" t="s">
        <v>8408</v>
      </c>
      <c r="T1454" s="1">
        <v>1</v>
      </c>
      <c r="U1454" s="1"/>
    </row>
    <row r="1455" spans="1:21">
      <c r="A1455" s="1"/>
      <c r="B1455" s="1"/>
      <c r="C1455" s="1"/>
      <c r="D1455" s="1">
        <f t="shared" si="66"/>
        <v>0</v>
      </c>
      <c r="E1455" s="1" t="s">
        <v>2193</v>
      </c>
      <c r="F1455" s="1" t="s">
        <v>8867</v>
      </c>
      <c r="G1455" s="6" t="s">
        <v>12527</v>
      </c>
      <c r="H1455" s="1" t="s">
        <v>555</v>
      </c>
      <c r="I1455" s="1" t="s">
        <v>8866</v>
      </c>
      <c r="J1455" s="1" t="s">
        <v>8868</v>
      </c>
      <c r="K1455" s="1" t="str">
        <f t="shared" si="67"/>
        <v>2013</v>
      </c>
      <c r="L1455" s="1">
        <f t="shared" si="68"/>
        <v>39</v>
      </c>
      <c r="M1455" s="1" t="s">
        <v>60</v>
      </c>
      <c r="O1455" s="1" t="s">
        <v>61</v>
      </c>
      <c r="P1455" s="1"/>
      <c r="Q1455" s="1"/>
      <c r="R1455" s="1"/>
      <c r="S1455" s="1" t="s">
        <v>405</v>
      </c>
      <c r="T1455" s="1">
        <v>1</v>
      </c>
      <c r="U1455" s="1"/>
    </row>
    <row r="1456" spans="1:21">
      <c r="A1456" s="1" t="s">
        <v>53</v>
      </c>
      <c r="B1456" s="1" t="s">
        <v>8630</v>
      </c>
      <c r="C1456" s="1" t="s">
        <v>382</v>
      </c>
      <c r="D1456" s="1">
        <f t="shared" si="66"/>
        <v>1.26</v>
      </c>
      <c r="E1456" s="1" t="s">
        <v>9603</v>
      </c>
      <c r="F1456" s="1" t="s">
        <v>9602</v>
      </c>
      <c r="G1456" s="6" t="s">
        <v>12527</v>
      </c>
      <c r="H1456" s="1" t="s">
        <v>308</v>
      </c>
      <c r="I1456" s="1" t="s">
        <v>9585</v>
      </c>
      <c r="J1456" s="1" t="s">
        <v>2023</v>
      </c>
      <c r="K1456" s="1" t="str">
        <f t="shared" si="67"/>
        <v>2013</v>
      </c>
      <c r="L1456" s="1">
        <f t="shared" si="68"/>
        <v>50</v>
      </c>
      <c r="M1456" s="1" t="s">
        <v>79</v>
      </c>
      <c r="O1456" s="1" t="s">
        <v>61</v>
      </c>
      <c r="P1456" s="1"/>
      <c r="Q1456" s="1"/>
      <c r="R1456" s="1"/>
      <c r="S1456" s="1" t="s">
        <v>354</v>
      </c>
      <c r="T1456" s="1">
        <v>2</v>
      </c>
      <c r="U1456" s="1"/>
    </row>
    <row r="1457" spans="1:21">
      <c r="A1457" s="1" t="s">
        <v>54</v>
      </c>
      <c r="B1457" s="1" t="s">
        <v>472</v>
      </c>
      <c r="C1457" s="1" t="s">
        <v>219</v>
      </c>
      <c r="D1457" s="1">
        <f t="shared" si="66"/>
        <v>0.3</v>
      </c>
      <c r="E1457" s="1" t="s">
        <v>9672</v>
      </c>
      <c r="F1457" s="1" t="s">
        <v>9671</v>
      </c>
      <c r="G1457" s="6" t="s">
        <v>12527</v>
      </c>
      <c r="H1457" s="1" t="s">
        <v>263</v>
      </c>
      <c r="I1457" s="1" t="s">
        <v>9629</v>
      </c>
      <c r="J1457" s="1" t="s">
        <v>9673</v>
      </c>
      <c r="K1457" s="1" t="str">
        <f t="shared" si="67"/>
        <v>2013</v>
      </c>
      <c r="L1457" s="1">
        <f t="shared" si="68"/>
        <v>18</v>
      </c>
      <c r="M1457" s="1" t="s">
        <v>60</v>
      </c>
      <c r="O1457" s="1" t="s">
        <v>7850</v>
      </c>
      <c r="P1457" s="1"/>
      <c r="Q1457" s="1"/>
      <c r="R1457" s="1"/>
      <c r="S1457" s="1" t="s">
        <v>65</v>
      </c>
      <c r="T1457" s="1">
        <v>1</v>
      </c>
      <c r="U1457" s="1"/>
    </row>
    <row r="1458" spans="1:21">
      <c r="A1458" s="1" t="s">
        <v>55</v>
      </c>
      <c r="B1458" s="1" t="s">
        <v>472</v>
      </c>
      <c r="C1458" s="1" t="s">
        <v>219</v>
      </c>
      <c r="D1458" s="1">
        <f t="shared" si="66"/>
        <v>0.3</v>
      </c>
      <c r="E1458" s="1" t="s">
        <v>9718</v>
      </c>
      <c r="F1458" s="1" t="s">
        <v>9717</v>
      </c>
      <c r="G1458" s="6" t="s">
        <v>12527</v>
      </c>
      <c r="H1458" s="1" t="s">
        <v>63</v>
      </c>
      <c r="I1458" s="1" t="s">
        <v>9693</v>
      </c>
      <c r="J1458" s="1" t="s">
        <v>8019</v>
      </c>
      <c r="K1458" s="1" t="str">
        <f t="shared" si="67"/>
        <v>2013</v>
      </c>
      <c r="L1458" s="1">
        <f t="shared" si="68"/>
        <v>30</v>
      </c>
      <c r="M1458" s="1" t="s">
        <v>60</v>
      </c>
      <c r="O1458" s="1" t="s">
        <v>61</v>
      </c>
      <c r="P1458" s="1"/>
      <c r="Q1458" s="1"/>
      <c r="R1458" s="1"/>
      <c r="S1458" s="1" t="s">
        <v>6359</v>
      </c>
      <c r="T1458" s="1">
        <v>1</v>
      </c>
      <c r="U1458" s="1"/>
    </row>
    <row r="1459" spans="1:21">
      <c r="A1459" s="1" t="s">
        <v>55</v>
      </c>
      <c r="B1459" s="1" t="s">
        <v>148</v>
      </c>
      <c r="C1459" s="1" t="s">
        <v>273</v>
      </c>
      <c r="D1459" s="1">
        <f t="shared" si="66"/>
        <v>1.5</v>
      </c>
      <c r="E1459" s="1" t="s">
        <v>10042</v>
      </c>
      <c r="F1459" s="1" t="s">
        <v>10041</v>
      </c>
      <c r="G1459" s="6" t="s">
        <v>12527</v>
      </c>
      <c r="H1459" s="1" t="s">
        <v>324</v>
      </c>
      <c r="I1459" s="1" t="s">
        <v>8019</v>
      </c>
      <c r="J1459" s="1" t="s">
        <v>6732</v>
      </c>
      <c r="K1459" s="1" t="str">
        <f t="shared" si="67"/>
        <v>2013</v>
      </c>
      <c r="L1459" s="1">
        <f t="shared" si="68"/>
        <v>13</v>
      </c>
      <c r="M1459" s="1" t="s">
        <v>79</v>
      </c>
      <c r="O1459" s="1" t="s">
        <v>61</v>
      </c>
      <c r="P1459" s="1"/>
      <c r="Q1459" s="1"/>
      <c r="R1459" s="1"/>
      <c r="S1459" s="1" t="s">
        <v>65</v>
      </c>
      <c r="T1459" s="1">
        <v>2</v>
      </c>
      <c r="U1459" s="1"/>
    </row>
    <row r="1460" spans="1:21">
      <c r="A1460" s="1" t="s">
        <v>55</v>
      </c>
      <c r="B1460" s="1" t="s">
        <v>2095</v>
      </c>
      <c r="C1460" s="1" t="s">
        <v>382</v>
      </c>
      <c r="D1460" s="1">
        <f t="shared" si="66"/>
        <v>0.49</v>
      </c>
      <c r="E1460" s="1" t="s">
        <v>10419</v>
      </c>
      <c r="F1460" s="1" t="s">
        <v>10418</v>
      </c>
      <c r="G1460" s="6" t="s">
        <v>12527</v>
      </c>
      <c r="H1460" s="1" t="s">
        <v>134</v>
      </c>
      <c r="I1460" s="1" t="s">
        <v>9673</v>
      </c>
      <c r="J1460" s="1" t="s">
        <v>5235</v>
      </c>
      <c r="K1460" s="1" t="str">
        <f t="shared" si="67"/>
        <v>2013</v>
      </c>
      <c r="L1460" s="1">
        <f t="shared" si="68"/>
        <v>27</v>
      </c>
      <c r="M1460" s="1" t="s">
        <v>79</v>
      </c>
      <c r="O1460" s="1" t="s">
        <v>61</v>
      </c>
      <c r="P1460" s="1"/>
      <c r="Q1460" s="1"/>
      <c r="R1460" s="1"/>
      <c r="S1460" s="1" t="s">
        <v>1986</v>
      </c>
      <c r="T1460" s="1">
        <v>1</v>
      </c>
      <c r="U1460" s="1"/>
    </row>
    <row r="1461" spans="1:21">
      <c r="A1461" s="1" t="s">
        <v>54</v>
      </c>
      <c r="B1461" s="1" t="s">
        <v>3072</v>
      </c>
      <c r="C1461" s="1" t="s">
        <v>500</v>
      </c>
      <c r="D1461" s="1">
        <f t="shared" si="66"/>
        <v>0.64</v>
      </c>
      <c r="E1461" s="1" t="s">
        <v>10471</v>
      </c>
      <c r="F1461" s="1" t="s">
        <v>10470</v>
      </c>
      <c r="G1461" s="6" t="s">
        <v>12527</v>
      </c>
      <c r="H1461" s="1" t="s">
        <v>299</v>
      </c>
      <c r="I1461" s="1" t="s">
        <v>10468</v>
      </c>
      <c r="J1461" s="1" t="s">
        <v>7401</v>
      </c>
      <c r="K1461" s="1" t="str">
        <f t="shared" si="67"/>
        <v>2013</v>
      </c>
      <c r="L1461" s="1">
        <f t="shared" si="68"/>
        <v>44</v>
      </c>
      <c r="M1461" s="1" t="s">
        <v>79</v>
      </c>
      <c r="O1461" s="1" t="s">
        <v>61</v>
      </c>
      <c r="P1461" s="1"/>
      <c r="Q1461" s="1"/>
      <c r="R1461" s="1"/>
      <c r="S1461" s="1" t="s">
        <v>92</v>
      </c>
      <c r="T1461" s="1">
        <v>2</v>
      </c>
      <c r="U1461" s="1"/>
    </row>
    <row r="1462" spans="1:21">
      <c r="A1462" s="1" t="s">
        <v>54</v>
      </c>
      <c r="B1462" s="1" t="s">
        <v>148</v>
      </c>
      <c r="C1462" s="1" t="s">
        <v>500</v>
      </c>
      <c r="D1462" s="1">
        <f t="shared" si="66"/>
        <v>1.2</v>
      </c>
      <c r="E1462" s="1" t="s">
        <v>10481</v>
      </c>
      <c r="F1462" s="1" t="s">
        <v>10482</v>
      </c>
      <c r="G1462" s="6" t="s">
        <v>12527</v>
      </c>
      <c r="H1462" s="1" t="s">
        <v>484</v>
      </c>
      <c r="I1462" s="1" t="s">
        <v>9072</v>
      </c>
      <c r="J1462" s="1" t="s">
        <v>10483</v>
      </c>
      <c r="K1462" s="1" t="str">
        <f t="shared" si="67"/>
        <v>2013</v>
      </c>
      <c r="L1462" s="1">
        <f t="shared" si="68"/>
        <v>48</v>
      </c>
      <c r="M1462" s="1" t="s">
        <v>60</v>
      </c>
      <c r="O1462" s="1" t="s">
        <v>102</v>
      </c>
      <c r="P1462" s="1"/>
      <c r="Q1462" s="1"/>
      <c r="R1462" s="1"/>
      <c r="S1462" s="1" t="s">
        <v>3598</v>
      </c>
      <c r="T1462" s="1">
        <v>1</v>
      </c>
      <c r="U1462" s="1"/>
    </row>
    <row r="1463" spans="1:21">
      <c r="A1463" s="1" t="s">
        <v>50</v>
      </c>
      <c r="B1463" s="1" t="s">
        <v>50</v>
      </c>
      <c r="C1463" s="1"/>
      <c r="D1463" s="1">
        <f t="shared" si="66"/>
        <v>0</v>
      </c>
      <c r="E1463" s="1" t="s">
        <v>3553</v>
      </c>
      <c r="F1463" s="1" t="s">
        <v>6423</v>
      </c>
      <c r="G1463" s="6" t="s">
        <v>12527</v>
      </c>
      <c r="H1463" s="1" t="s">
        <v>217</v>
      </c>
      <c r="I1463" s="1" t="s">
        <v>11531</v>
      </c>
      <c r="J1463" s="1" t="s">
        <v>2023</v>
      </c>
      <c r="K1463" s="1" t="str">
        <f t="shared" si="67"/>
        <v>2013</v>
      </c>
      <c r="L1463" s="1">
        <f t="shared" si="68"/>
        <v>14</v>
      </c>
      <c r="M1463" s="1" t="s">
        <v>79</v>
      </c>
      <c r="O1463" s="1" t="s">
        <v>61</v>
      </c>
      <c r="P1463" s="1"/>
      <c r="Q1463" s="1"/>
      <c r="R1463" s="1"/>
      <c r="S1463" s="1" t="s">
        <v>65</v>
      </c>
      <c r="T1463" s="1">
        <v>2</v>
      </c>
      <c r="U1463" s="1"/>
    </row>
    <row r="1464" spans="1:21">
      <c r="A1464" s="1" t="s">
        <v>53</v>
      </c>
      <c r="B1464" s="1" t="s">
        <v>11537</v>
      </c>
      <c r="C1464" s="1"/>
      <c r="D1464" s="1" t="e">
        <f t="shared" si="66"/>
        <v>#VALUE!</v>
      </c>
      <c r="E1464" s="1" t="s">
        <v>3567</v>
      </c>
      <c r="F1464" s="1" t="s">
        <v>11536</v>
      </c>
      <c r="G1464" s="6" t="s">
        <v>12527</v>
      </c>
      <c r="H1464" s="1" t="s">
        <v>54</v>
      </c>
      <c r="I1464" s="1" t="s">
        <v>6398</v>
      </c>
      <c r="J1464" s="1" t="s">
        <v>6947</v>
      </c>
      <c r="K1464" s="1" t="str">
        <f t="shared" si="67"/>
        <v>2013</v>
      </c>
      <c r="L1464" s="1">
        <f t="shared" si="68"/>
        <v>1</v>
      </c>
      <c r="M1464" s="1" t="s">
        <v>79</v>
      </c>
      <c r="O1464" s="1" t="s">
        <v>61</v>
      </c>
      <c r="P1464" s="1"/>
      <c r="Q1464" s="1"/>
      <c r="R1464" s="1"/>
      <c r="S1464" s="1"/>
      <c r="T1464" s="1">
        <v>2</v>
      </c>
      <c r="U1464" s="1"/>
    </row>
    <row r="1465" spans="1:21">
      <c r="A1465" s="1" t="s">
        <v>55</v>
      </c>
      <c r="B1465" s="1" t="s">
        <v>11537</v>
      </c>
      <c r="C1465" s="1"/>
      <c r="D1465" s="1" t="e">
        <f t="shared" si="66"/>
        <v>#VALUE!</v>
      </c>
      <c r="E1465" s="1" t="s">
        <v>3615</v>
      </c>
      <c r="F1465" s="1" t="s">
        <v>11564</v>
      </c>
      <c r="G1465" s="6" t="s">
        <v>12527</v>
      </c>
      <c r="H1465" s="1" t="s">
        <v>71</v>
      </c>
      <c r="I1465" s="1" t="s">
        <v>11565</v>
      </c>
      <c r="J1465" s="1" t="s">
        <v>10038</v>
      </c>
      <c r="K1465" s="1" t="str">
        <f t="shared" si="67"/>
        <v>2013</v>
      </c>
      <c r="L1465" s="1">
        <f t="shared" si="68"/>
        <v>5</v>
      </c>
      <c r="M1465" s="1" t="s">
        <v>79</v>
      </c>
      <c r="O1465" s="1" t="s">
        <v>61</v>
      </c>
      <c r="P1465" s="1"/>
      <c r="Q1465" s="1"/>
      <c r="R1465" s="1"/>
      <c r="S1465" s="1" t="s">
        <v>65</v>
      </c>
      <c r="T1465" s="1">
        <v>1</v>
      </c>
      <c r="U1465" s="1"/>
    </row>
    <row r="1466" spans="1:21">
      <c r="A1466" s="1" t="s">
        <v>49</v>
      </c>
      <c r="B1466" s="1"/>
      <c r="C1466" s="1"/>
      <c r="D1466" s="1">
        <f t="shared" si="66"/>
        <v>0</v>
      </c>
      <c r="E1466" s="1" t="s">
        <v>2661</v>
      </c>
      <c r="F1466" s="1" t="s">
        <v>2660</v>
      </c>
      <c r="G1466" s="6" t="s">
        <v>12527</v>
      </c>
      <c r="H1466" s="1" t="s">
        <v>197</v>
      </c>
      <c r="I1466" s="1" t="s">
        <v>280</v>
      </c>
      <c r="J1466" s="1" t="s">
        <v>2008</v>
      </c>
      <c r="K1466" s="1" t="str">
        <f t="shared" si="67"/>
        <v>2014</v>
      </c>
      <c r="L1466" s="1">
        <f t="shared" si="68"/>
        <v>12</v>
      </c>
      <c r="M1466" s="1" t="s">
        <v>79</v>
      </c>
      <c r="N1466" t="s">
        <v>50</v>
      </c>
      <c r="O1466" s="1" t="s">
        <v>102</v>
      </c>
      <c r="P1466" s="1"/>
      <c r="Q1466" s="1"/>
      <c r="R1466" s="1" t="s">
        <v>805</v>
      </c>
      <c r="S1466" s="1" t="s">
        <v>65</v>
      </c>
      <c r="T1466" s="1">
        <v>2</v>
      </c>
      <c r="U1466" s="1"/>
    </row>
    <row r="1467" spans="1:21">
      <c r="A1467" s="1" t="s">
        <v>50</v>
      </c>
      <c r="B1467" s="1"/>
      <c r="C1467" s="1"/>
      <c r="D1467" s="1">
        <f t="shared" si="66"/>
        <v>0</v>
      </c>
      <c r="E1467" s="1" t="s">
        <v>3776</v>
      </c>
      <c r="F1467" s="1" t="s">
        <v>3774</v>
      </c>
      <c r="G1467" s="6" t="s">
        <v>12527</v>
      </c>
      <c r="H1467" s="1" t="s">
        <v>809</v>
      </c>
      <c r="I1467" s="1" t="s">
        <v>3775</v>
      </c>
      <c r="J1467" s="1" t="s">
        <v>1755</v>
      </c>
      <c r="K1467" s="1" t="str">
        <f t="shared" si="67"/>
        <v>2014</v>
      </c>
      <c r="L1467" s="1">
        <f t="shared" si="68"/>
        <v>31</v>
      </c>
      <c r="M1467" s="1" t="s">
        <v>79</v>
      </c>
      <c r="N1467" t="s">
        <v>50</v>
      </c>
      <c r="O1467" s="1" t="s">
        <v>61</v>
      </c>
      <c r="P1467" s="1" t="s">
        <v>80</v>
      </c>
      <c r="Q1467" s="1" t="s">
        <v>500</v>
      </c>
      <c r="R1467" s="1" t="s">
        <v>869</v>
      </c>
      <c r="S1467" s="1" t="s">
        <v>105</v>
      </c>
      <c r="T1467" s="1">
        <v>2</v>
      </c>
      <c r="U1467" s="1"/>
    </row>
    <row r="1468" spans="1:21">
      <c r="A1468" s="1"/>
      <c r="B1468" s="1"/>
      <c r="C1468" s="1"/>
      <c r="D1468" s="1">
        <f t="shared" si="66"/>
        <v>0</v>
      </c>
      <c r="E1468" s="1" t="s">
        <v>4022</v>
      </c>
      <c r="F1468" s="1" t="s">
        <v>4021</v>
      </c>
      <c r="G1468" s="6" t="s">
        <v>12527</v>
      </c>
      <c r="H1468" s="1" t="s">
        <v>71</v>
      </c>
      <c r="I1468" s="1" t="s">
        <v>861</v>
      </c>
      <c r="J1468" s="1" t="s">
        <v>2008</v>
      </c>
      <c r="K1468" s="1" t="str">
        <f t="shared" si="67"/>
        <v>2014</v>
      </c>
      <c r="L1468" s="1">
        <f t="shared" si="68"/>
        <v>2</v>
      </c>
      <c r="M1468" s="1" t="s">
        <v>60</v>
      </c>
      <c r="N1468" t="s">
        <v>50</v>
      </c>
      <c r="O1468" s="1" t="s">
        <v>61</v>
      </c>
      <c r="P1468" s="1" t="s">
        <v>1135</v>
      </c>
      <c r="Q1468" s="1" t="s">
        <v>169</v>
      </c>
      <c r="R1468" s="1"/>
      <c r="S1468" s="1" t="s">
        <v>65</v>
      </c>
      <c r="T1468" s="1">
        <v>2</v>
      </c>
      <c r="U1468" s="1"/>
    </row>
    <row r="1469" spans="1:21">
      <c r="A1469" s="1" t="s">
        <v>50</v>
      </c>
      <c r="B1469" s="1"/>
      <c r="C1469" s="1"/>
      <c r="D1469" s="1">
        <f t="shared" si="66"/>
        <v>0</v>
      </c>
      <c r="E1469" s="1" t="s">
        <v>4491</v>
      </c>
      <c r="F1469" s="1" t="s">
        <v>4490</v>
      </c>
      <c r="G1469" s="6" t="s">
        <v>12527</v>
      </c>
      <c r="H1469" s="1" t="s">
        <v>583</v>
      </c>
      <c r="I1469" s="1" t="s">
        <v>3288</v>
      </c>
      <c r="J1469" s="1" t="s">
        <v>4492</v>
      </c>
      <c r="K1469" s="1" t="str">
        <f t="shared" si="67"/>
        <v>2014</v>
      </c>
      <c r="L1469" s="1">
        <f t="shared" si="68"/>
        <v>18</v>
      </c>
      <c r="M1469" s="1" t="s">
        <v>60</v>
      </c>
      <c r="N1469" t="s">
        <v>50</v>
      </c>
      <c r="O1469" s="1" t="s">
        <v>61</v>
      </c>
      <c r="P1469" s="1"/>
      <c r="Q1469" s="1"/>
      <c r="R1469" s="1"/>
      <c r="S1469" s="1" t="s">
        <v>65</v>
      </c>
      <c r="T1469" s="1">
        <v>2</v>
      </c>
      <c r="U1469" s="1"/>
    </row>
    <row r="1470" spans="1:21">
      <c r="A1470" s="1" t="s">
        <v>49</v>
      </c>
      <c r="B1470" s="1" t="s">
        <v>50</v>
      </c>
      <c r="C1470" s="1" t="s">
        <v>273</v>
      </c>
      <c r="D1470" s="1">
        <f t="shared" si="66"/>
        <v>1</v>
      </c>
      <c r="E1470" s="1" t="s">
        <v>4606</v>
      </c>
      <c r="F1470" s="1" t="s">
        <v>3286</v>
      </c>
      <c r="G1470" s="6" t="s">
        <v>12525</v>
      </c>
      <c r="H1470" s="1" t="s">
        <v>310</v>
      </c>
      <c r="I1470" s="1" t="s">
        <v>4604</v>
      </c>
      <c r="J1470" s="1" t="s">
        <v>4600</v>
      </c>
      <c r="K1470" s="1" t="str">
        <f t="shared" si="67"/>
        <v>2014</v>
      </c>
      <c r="L1470" s="1">
        <f t="shared" si="68"/>
        <v>43</v>
      </c>
      <c r="M1470" s="1" t="s">
        <v>79</v>
      </c>
      <c r="N1470" t="s">
        <v>50</v>
      </c>
      <c r="O1470" s="1" t="s">
        <v>61</v>
      </c>
      <c r="P1470" s="1"/>
      <c r="Q1470" s="1"/>
      <c r="R1470" s="1"/>
      <c r="S1470" s="1" t="s">
        <v>1051</v>
      </c>
      <c r="T1470" s="1">
        <v>2</v>
      </c>
      <c r="U1470" s="1"/>
    </row>
    <row r="1471" spans="1:21">
      <c r="A1471" s="1" t="s">
        <v>49</v>
      </c>
      <c r="B1471" s="1" t="s">
        <v>50</v>
      </c>
      <c r="C1471" s="1" t="s">
        <v>273</v>
      </c>
      <c r="D1471" s="1">
        <f t="shared" si="66"/>
        <v>1</v>
      </c>
      <c r="E1471" s="1" t="s">
        <v>4657</v>
      </c>
      <c r="F1471" s="1" t="s">
        <v>4658</v>
      </c>
      <c r="G1471" s="6" t="s">
        <v>12527</v>
      </c>
      <c r="H1471" s="1" t="s">
        <v>351</v>
      </c>
      <c r="I1471" s="1" t="s">
        <v>4659</v>
      </c>
      <c r="J1471" s="1" t="s">
        <v>4600</v>
      </c>
      <c r="K1471" s="1" t="str">
        <f t="shared" si="67"/>
        <v>2014</v>
      </c>
      <c r="L1471" s="1">
        <f t="shared" si="68"/>
        <v>53</v>
      </c>
      <c r="M1471" s="1" t="s">
        <v>60</v>
      </c>
      <c r="N1471" t="s">
        <v>50</v>
      </c>
      <c r="O1471" s="1" t="s">
        <v>61</v>
      </c>
      <c r="P1471" s="1"/>
      <c r="Q1471" s="1"/>
      <c r="R1471" s="1"/>
      <c r="S1471" s="1"/>
      <c r="T1471" s="1">
        <v>1</v>
      </c>
      <c r="U1471" s="1"/>
    </row>
    <row r="1472" spans="1:21">
      <c r="A1472" s="1" t="s">
        <v>53</v>
      </c>
      <c r="B1472" s="1"/>
      <c r="C1472" s="1"/>
      <c r="D1472" s="1">
        <f t="shared" si="66"/>
        <v>0</v>
      </c>
      <c r="E1472" s="1" t="s">
        <v>4686</v>
      </c>
      <c r="F1472" s="1" t="s">
        <v>4685</v>
      </c>
      <c r="G1472" s="6" t="s">
        <v>12527</v>
      </c>
      <c r="H1472" s="1" t="s">
        <v>324</v>
      </c>
      <c r="I1472" s="1" t="s">
        <v>4687</v>
      </c>
      <c r="J1472" s="1" t="s">
        <v>806</v>
      </c>
      <c r="K1472" s="1" t="str">
        <f t="shared" si="67"/>
        <v>2014</v>
      </c>
      <c r="L1472" s="1">
        <f t="shared" si="68"/>
        <v>10</v>
      </c>
      <c r="M1472" s="1" t="s">
        <v>60</v>
      </c>
      <c r="N1472" t="s">
        <v>50</v>
      </c>
      <c r="O1472" s="1" t="s">
        <v>102</v>
      </c>
      <c r="P1472" s="1"/>
      <c r="Q1472" s="1"/>
      <c r="R1472" s="1" t="s">
        <v>805</v>
      </c>
      <c r="S1472" s="1" t="s">
        <v>65</v>
      </c>
      <c r="T1472" s="1">
        <v>2</v>
      </c>
      <c r="U1472" s="1"/>
    </row>
    <row r="1473" spans="1:21">
      <c r="A1473" s="1" t="s">
        <v>55</v>
      </c>
      <c r="B1473" s="1" t="s">
        <v>50</v>
      </c>
      <c r="C1473" s="1"/>
      <c r="D1473" s="1">
        <f t="shared" si="66"/>
        <v>0</v>
      </c>
      <c r="E1473" s="1" t="s">
        <v>4971</v>
      </c>
      <c r="F1473" s="1" t="s">
        <v>4972</v>
      </c>
      <c r="G1473" s="6" t="s">
        <v>12527</v>
      </c>
      <c r="H1473" s="1"/>
      <c r="I1473" s="1" t="s">
        <v>4960</v>
      </c>
      <c r="J1473" s="1" t="s">
        <v>4973</v>
      </c>
      <c r="K1473" s="1" t="str">
        <f t="shared" si="67"/>
        <v>2014</v>
      </c>
      <c r="L1473" s="1">
        <f t="shared" si="68"/>
        <v>-3</v>
      </c>
      <c r="M1473" s="1"/>
      <c r="N1473" t="s">
        <v>50</v>
      </c>
      <c r="O1473" s="1"/>
      <c r="P1473" s="1"/>
      <c r="Q1473" s="1"/>
      <c r="R1473" s="1"/>
      <c r="S1473" s="1" t="s">
        <v>526</v>
      </c>
      <c r="T1473" s="1">
        <v>1</v>
      </c>
      <c r="U1473" s="1"/>
    </row>
    <row r="1474" spans="1:21">
      <c r="A1474" s="1" t="s">
        <v>50</v>
      </c>
      <c r="B1474" s="1" t="s">
        <v>986</v>
      </c>
      <c r="C1474" s="1" t="s">
        <v>273</v>
      </c>
      <c r="D1474" s="1">
        <f t="shared" ref="D1474:D1537" si="69">B1474*C1474/100</f>
        <v>0.3</v>
      </c>
      <c r="E1474" s="1" t="s">
        <v>5127</v>
      </c>
      <c r="F1474" s="1" t="s">
        <v>5126</v>
      </c>
      <c r="G1474" s="6" t="s">
        <v>12527</v>
      </c>
      <c r="H1474" s="1" t="s">
        <v>240</v>
      </c>
      <c r="I1474" s="1" t="s">
        <v>5125</v>
      </c>
      <c r="J1474" s="1" t="s">
        <v>4600</v>
      </c>
      <c r="K1474" s="1" t="str">
        <f t="shared" ref="K1474:K1537" si="70">TEXT(J1474,"YYYY")</f>
        <v>2014</v>
      </c>
      <c r="L1474" s="1">
        <f t="shared" ref="L1474:L1537" si="71">H1474-(TEXT(I1474,"YYYY")-TEXT(J1474,"YYYY"))</f>
        <v>52</v>
      </c>
      <c r="M1474" s="1" t="s">
        <v>79</v>
      </c>
      <c r="N1474" t="s">
        <v>50</v>
      </c>
      <c r="O1474" s="1" t="s">
        <v>61</v>
      </c>
      <c r="P1474" s="1"/>
      <c r="Q1474" s="1"/>
      <c r="R1474" s="1"/>
      <c r="S1474" s="1" t="s">
        <v>105</v>
      </c>
      <c r="T1474" s="1">
        <v>2</v>
      </c>
      <c r="U1474" s="1"/>
    </row>
    <row r="1475" spans="1:21">
      <c r="A1475" s="1" t="s">
        <v>50</v>
      </c>
      <c r="B1475" s="1" t="s">
        <v>141</v>
      </c>
      <c r="C1475" s="1" t="s">
        <v>273</v>
      </c>
      <c r="D1475" s="1">
        <f t="shared" si="69"/>
        <v>0.2</v>
      </c>
      <c r="E1475" s="1" t="s">
        <v>5285</v>
      </c>
      <c r="F1475" s="1" t="s">
        <v>5372</v>
      </c>
      <c r="G1475" s="6" t="s">
        <v>12527</v>
      </c>
      <c r="H1475" s="1" t="s">
        <v>63</v>
      </c>
      <c r="I1475" s="1" t="s">
        <v>5342</v>
      </c>
      <c r="J1475" s="1" t="s">
        <v>5374</v>
      </c>
      <c r="K1475" s="1" t="str">
        <f t="shared" si="70"/>
        <v>2014</v>
      </c>
      <c r="L1475" s="1">
        <f t="shared" si="71"/>
        <v>28</v>
      </c>
      <c r="M1475" s="1" t="s">
        <v>60</v>
      </c>
      <c r="N1475" t="s">
        <v>50</v>
      </c>
      <c r="O1475" s="1" t="s">
        <v>61</v>
      </c>
      <c r="P1475" s="1"/>
      <c r="Q1475" s="1"/>
      <c r="R1475" s="1"/>
      <c r="S1475" s="1" t="s">
        <v>5373</v>
      </c>
      <c r="T1475" s="1">
        <v>2</v>
      </c>
      <c r="U1475" s="1"/>
    </row>
    <row r="1476" spans="1:21">
      <c r="A1476" s="1"/>
      <c r="B1476" s="1"/>
      <c r="C1476" s="1"/>
      <c r="D1476" s="1">
        <f t="shared" si="69"/>
        <v>0</v>
      </c>
      <c r="E1476" s="1" t="s">
        <v>3218</v>
      </c>
      <c r="F1476" s="1" t="s">
        <v>5435</v>
      </c>
      <c r="G1476" s="6" t="s">
        <v>12527</v>
      </c>
      <c r="H1476" s="1" t="s">
        <v>263</v>
      </c>
      <c r="I1476" s="1" t="s">
        <v>3988</v>
      </c>
      <c r="J1476" s="1" t="s">
        <v>2008</v>
      </c>
      <c r="K1476" s="1" t="str">
        <f t="shared" si="70"/>
        <v>2014</v>
      </c>
      <c r="L1476" s="1">
        <f t="shared" si="71"/>
        <v>17</v>
      </c>
      <c r="M1476" s="1" t="s">
        <v>79</v>
      </c>
      <c r="N1476" t="s">
        <v>50</v>
      </c>
      <c r="O1476" s="1" t="s">
        <v>61</v>
      </c>
      <c r="P1476" s="1" t="s">
        <v>988</v>
      </c>
      <c r="Q1476" s="1" t="s">
        <v>104</v>
      </c>
      <c r="R1476" s="1" t="s">
        <v>5436</v>
      </c>
      <c r="S1476" s="1" t="s">
        <v>65</v>
      </c>
      <c r="T1476" s="1">
        <v>2</v>
      </c>
      <c r="U1476" s="1"/>
    </row>
    <row r="1477" spans="1:21">
      <c r="A1477" s="1" t="s">
        <v>54</v>
      </c>
      <c r="B1477" s="1"/>
      <c r="C1477" s="1"/>
      <c r="D1477" s="1">
        <f t="shared" si="69"/>
        <v>0</v>
      </c>
      <c r="E1477" s="1" t="s">
        <v>5739</v>
      </c>
      <c r="F1477" s="1" t="s">
        <v>5740</v>
      </c>
      <c r="G1477" s="6" t="s">
        <v>12527</v>
      </c>
      <c r="H1477" s="1" t="s">
        <v>678</v>
      </c>
      <c r="I1477" s="1" t="s">
        <v>5741</v>
      </c>
      <c r="J1477" s="1" t="s">
        <v>5742</v>
      </c>
      <c r="K1477" s="1" t="str">
        <f t="shared" si="70"/>
        <v>2014</v>
      </c>
      <c r="L1477" s="1">
        <f t="shared" si="71"/>
        <v>32</v>
      </c>
      <c r="M1477" s="1" t="s">
        <v>79</v>
      </c>
      <c r="N1477" t="s">
        <v>50</v>
      </c>
      <c r="O1477" s="1" t="s">
        <v>61</v>
      </c>
      <c r="P1477" s="1"/>
      <c r="Q1477" s="1"/>
      <c r="R1477" s="1"/>
      <c r="S1477" s="1" t="s">
        <v>3523</v>
      </c>
      <c r="T1477" s="1">
        <v>2</v>
      </c>
      <c r="U1477" s="1"/>
    </row>
    <row r="1478" spans="1:21">
      <c r="A1478" s="1" t="s">
        <v>55</v>
      </c>
      <c r="B1478" s="1" t="s">
        <v>4636</v>
      </c>
      <c r="C1478" s="1" t="s">
        <v>500</v>
      </c>
      <c r="D1478" s="1">
        <f t="shared" si="69"/>
        <v>2.56</v>
      </c>
      <c r="E1478" s="1" t="s">
        <v>6450</v>
      </c>
      <c r="F1478" s="1" t="s">
        <v>6449</v>
      </c>
      <c r="G1478" s="6" t="s">
        <v>12527</v>
      </c>
      <c r="H1478" s="1" t="s">
        <v>479</v>
      </c>
      <c r="I1478" s="1" t="s">
        <v>6451</v>
      </c>
      <c r="J1478" s="1" t="s">
        <v>2008</v>
      </c>
      <c r="K1478" s="1" t="str">
        <f t="shared" si="70"/>
        <v>2014</v>
      </c>
      <c r="L1478" s="1">
        <f t="shared" si="71"/>
        <v>17</v>
      </c>
      <c r="M1478" s="1" t="s">
        <v>79</v>
      </c>
      <c r="N1478" t="s">
        <v>50</v>
      </c>
      <c r="O1478" s="1" t="s">
        <v>61</v>
      </c>
      <c r="P1478" s="1"/>
      <c r="Q1478" s="1"/>
      <c r="R1478" s="1"/>
      <c r="S1478" s="1" t="s">
        <v>417</v>
      </c>
      <c r="T1478" s="1">
        <v>2</v>
      </c>
      <c r="U1478" s="1"/>
    </row>
    <row r="1479" spans="1:21">
      <c r="A1479" s="1" t="s">
        <v>49</v>
      </c>
      <c r="B1479" s="1"/>
      <c r="C1479" s="1"/>
      <c r="D1479" s="1">
        <f t="shared" si="69"/>
        <v>0</v>
      </c>
      <c r="E1479" s="1" t="s">
        <v>6515</v>
      </c>
      <c r="F1479" s="1" t="s">
        <v>6516</v>
      </c>
      <c r="G1479" s="6" t="s">
        <v>12527</v>
      </c>
      <c r="H1479" s="1" t="s">
        <v>644</v>
      </c>
      <c r="I1479" s="1" t="s">
        <v>745</v>
      </c>
      <c r="J1479" s="1" t="s">
        <v>5726</v>
      </c>
      <c r="K1479" s="1" t="str">
        <f t="shared" si="70"/>
        <v>2014</v>
      </c>
      <c r="L1479" s="1">
        <f t="shared" si="71"/>
        <v>32</v>
      </c>
      <c r="M1479" s="1" t="s">
        <v>79</v>
      </c>
      <c r="N1479" t="s">
        <v>50</v>
      </c>
      <c r="O1479" s="1" t="s">
        <v>61</v>
      </c>
      <c r="P1479" s="1"/>
      <c r="Q1479" s="1"/>
      <c r="R1479" s="1"/>
      <c r="S1479" s="1" t="s">
        <v>6209</v>
      </c>
      <c r="T1479" s="1">
        <v>2</v>
      </c>
      <c r="U1479" s="1"/>
    </row>
    <row r="1480" spans="1:21">
      <c r="A1480" s="1" t="s">
        <v>53</v>
      </c>
      <c r="B1480" s="1" t="s">
        <v>986</v>
      </c>
      <c r="C1480" s="1" t="s">
        <v>273</v>
      </c>
      <c r="D1480" s="1">
        <f t="shared" si="69"/>
        <v>0.3</v>
      </c>
      <c r="E1480" s="1" t="s">
        <v>4854</v>
      </c>
      <c r="F1480" s="1" t="s">
        <v>6578</v>
      </c>
      <c r="G1480" s="6" t="s">
        <v>12527</v>
      </c>
      <c r="H1480" s="1"/>
      <c r="I1480" s="1" t="s">
        <v>6575</v>
      </c>
      <c r="J1480" s="1" t="s">
        <v>6579</v>
      </c>
      <c r="K1480" s="1" t="str">
        <f t="shared" si="70"/>
        <v>2014</v>
      </c>
      <c r="L1480" s="1">
        <f t="shared" si="71"/>
        <v>-2</v>
      </c>
      <c r="M1480" s="1"/>
      <c r="N1480" t="s">
        <v>50</v>
      </c>
      <c r="O1480" s="1"/>
      <c r="P1480" s="1"/>
      <c r="Q1480" s="1"/>
      <c r="R1480" s="1"/>
      <c r="S1480" s="1" t="s">
        <v>92</v>
      </c>
      <c r="T1480" s="1">
        <v>1</v>
      </c>
      <c r="U1480" s="1" t="s">
        <v>55</v>
      </c>
    </row>
    <row r="1481" spans="1:21">
      <c r="A1481" s="1" t="s">
        <v>50</v>
      </c>
      <c r="B1481" s="1" t="s">
        <v>3072</v>
      </c>
      <c r="C1481" s="1" t="s">
        <v>273</v>
      </c>
      <c r="D1481" s="1">
        <f t="shared" si="69"/>
        <v>0.8</v>
      </c>
      <c r="E1481" s="1" t="s">
        <v>6581</v>
      </c>
      <c r="F1481" s="1" t="s">
        <v>6580</v>
      </c>
      <c r="G1481" s="6" t="s">
        <v>12527</v>
      </c>
      <c r="H1481" s="1" t="s">
        <v>187</v>
      </c>
      <c r="I1481" s="1" t="s">
        <v>6582</v>
      </c>
      <c r="J1481" s="1" t="s">
        <v>2008</v>
      </c>
      <c r="K1481" s="1" t="str">
        <f t="shared" si="70"/>
        <v>2014</v>
      </c>
      <c r="L1481" s="1">
        <f t="shared" si="71"/>
        <v>7</v>
      </c>
      <c r="M1481" s="1" t="s">
        <v>79</v>
      </c>
      <c r="N1481" t="s">
        <v>50</v>
      </c>
      <c r="O1481" s="1" t="s">
        <v>61</v>
      </c>
      <c r="P1481" s="1"/>
      <c r="Q1481" s="1"/>
      <c r="R1481" s="1"/>
      <c r="S1481" s="1" t="s">
        <v>65</v>
      </c>
      <c r="T1481" s="1">
        <v>1</v>
      </c>
      <c r="U1481" s="1" t="s">
        <v>55</v>
      </c>
    </row>
    <row r="1482" spans="1:21">
      <c r="A1482" s="1" t="s">
        <v>55</v>
      </c>
      <c r="B1482" s="1"/>
      <c r="C1482" s="1"/>
      <c r="D1482" s="1">
        <f t="shared" si="69"/>
        <v>0</v>
      </c>
      <c r="E1482" s="1" t="s">
        <v>6703</v>
      </c>
      <c r="F1482" s="1" t="s">
        <v>6704</v>
      </c>
      <c r="G1482" s="6" t="s">
        <v>12527</v>
      </c>
      <c r="H1482" s="1" t="s">
        <v>583</v>
      </c>
      <c r="I1482" s="1" t="s">
        <v>6705</v>
      </c>
      <c r="J1482" s="1" t="s">
        <v>3786</v>
      </c>
      <c r="K1482" s="1" t="str">
        <f t="shared" si="70"/>
        <v>2014</v>
      </c>
      <c r="L1482" s="1">
        <f t="shared" si="71"/>
        <v>20</v>
      </c>
      <c r="M1482" s="1" t="s">
        <v>79</v>
      </c>
      <c r="N1482" t="s">
        <v>50</v>
      </c>
      <c r="O1482" s="1" t="s">
        <v>61</v>
      </c>
      <c r="P1482" s="1"/>
      <c r="Q1482" s="1"/>
      <c r="R1482" s="1"/>
      <c r="S1482" s="1" t="s">
        <v>65</v>
      </c>
      <c r="T1482" s="1">
        <v>2</v>
      </c>
      <c r="U1482" s="1"/>
    </row>
    <row r="1483" spans="1:21">
      <c r="A1483" s="1" t="s">
        <v>54</v>
      </c>
      <c r="B1483" s="1"/>
      <c r="C1483" s="1"/>
      <c r="D1483" s="1">
        <f t="shared" si="69"/>
        <v>0</v>
      </c>
      <c r="E1483" s="1" t="s">
        <v>6830</v>
      </c>
      <c r="F1483" s="1" t="s">
        <v>6829</v>
      </c>
      <c r="G1483" s="6" t="s">
        <v>12527</v>
      </c>
      <c r="H1483" s="1" t="s">
        <v>530</v>
      </c>
      <c r="I1483" s="1" t="s">
        <v>6811</v>
      </c>
      <c r="J1483" s="1" t="s">
        <v>2008</v>
      </c>
      <c r="K1483" s="1" t="str">
        <f t="shared" si="70"/>
        <v>2014</v>
      </c>
      <c r="L1483" s="1">
        <f t="shared" si="71"/>
        <v>27</v>
      </c>
      <c r="M1483" s="1" t="s">
        <v>79</v>
      </c>
      <c r="N1483" t="s">
        <v>50</v>
      </c>
      <c r="O1483" s="1" t="s">
        <v>61</v>
      </c>
      <c r="P1483" s="1"/>
      <c r="Q1483" s="1"/>
      <c r="R1483" s="1"/>
      <c r="S1483" s="1" t="s">
        <v>6831</v>
      </c>
      <c r="T1483" s="1">
        <v>1</v>
      </c>
      <c r="U1483" s="1"/>
    </row>
    <row r="1484" spans="1:21">
      <c r="A1484" s="1" t="s">
        <v>49</v>
      </c>
      <c r="B1484" s="1" t="s">
        <v>472</v>
      </c>
      <c r="C1484" s="1" t="s">
        <v>273</v>
      </c>
      <c r="D1484" s="1">
        <f t="shared" si="69"/>
        <v>0.5</v>
      </c>
      <c r="E1484" s="1" t="s">
        <v>3866</v>
      </c>
      <c r="F1484" s="1" t="s">
        <v>6884</v>
      </c>
      <c r="G1484" s="6" t="s">
        <v>12527</v>
      </c>
      <c r="H1484" s="1" t="s">
        <v>134</v>
      </c>
      <c r="I1484" s="1" t="s">
        <v>6881</v>
      </c>
      <c r="J1484" s="1" t="s">
        <v>6886</v>
      </c>
      <c r="K1484" s="1" t="str">
        <f t="shared" si="70"/>
        <v>2014</v>
      </c>
      <c r="L1484" s="1">
        <f t="shared" si="71"/>
        <v>26</v>
      </c>
      <c r="M1484" s="1" t="s">
        <v>79</v>
      </c>
      <c r="N1484" t="s">
        <v>50</v>
      </c>
      <c r="O1484" s="1" t="s">
        <v>61</v>
      </c>
      <c r="P1484" s="1"/>
      <c r="Q1484" s="1"/>
      <c r="R1484" s="1"/>
      <c r="S1484" s="1" t="s">
        <v>6885</v>
      </c>
      <c r="T1484" s="1">
        <v>1</v>
      </c>
      <c r="U1484" s="1" t="s">
        <v>55</v>
      </c>
    </row>
    <row r="1485" spans="1:21">
      <c r="A1485" s="1" t="s">
        <v>55</v>
      </c>
      <c r="B1485" s="1" t="s">
        <v>141</v>
      </c>
      <c r="C1485" s="1" t="s">
        <v>273</v>
      </c>
      <c r="D1485" s="1">
        <f t="shared" si="69"/>
        <v>0.2</v>
      </c>
      <c r="E1485" s="1" t="s">
        <v>3953</v>
      </c>
      <c r="F1485" s="1" t="s">
        <v>6948</v>
      </c>
      <c r="G1485" s="6" t="s">
        <v>12527</v>
      </c>
      <c r="H1485" s="1" t="s">
        <v>189</v>
      </c>
      <c r="I1485" s="1" t="s">
        <v>6931</v>
      </c>
      <c r="J1485" s="1" t="s">
        <v>6949</v>
      </c>
      <c r="K1485" s="1" t="str">
        <f t="shared" si="70"/>
        <v>2014</v>
      </c>
      <c r="L1485" s="1">
        <f t="shared" si="71"/>
        <v>46</v>
      </c>
      <c r="M1485" s="1" t="s">
        <v>60</v>
      </c>
      <c r="N1485" t="s">
        <v>50</v>
      </c>
      <c r="O1485" s="1" t="s">
        <v>61</v>
      </c>
      <c r="P1485" s="1"/>
      <c r="Q1485" s="1"/>
      <c r="R1485" s="1"/>
      <c r="S1485" s="1" t="s">
        <v>235</v>
      </c>
      <c r="T1485" s="1">
        <v>1</v>
      </c>
      <c r="U1485" s="1" t="s">
        <v>55</v>
      </c>
    </row>
    <row r="1486" spans="1:21">
      <c r="A1486" s="1" t="s">
        <v>50</v>
      </c>
      <c r="B1486" s="1"/>
      <c r="C1486" s="1"/>
      <c r="D1486" s="1">
        <f t="shared" si="69"/>
        <v>0</v>
      </c>
      <c r="E1486" s="1" t="s">
        <v>6975</v>
      </c>
      <c r="F1486" s="1" t="s">
        <v>6974</v>
      </c>
      <c r="G1486" s="6" t="s">
        <v>12527</v>
      </c>
      <c r="H1486" s="1" t="s">
        <v>54</v>
      </c>
      <c r="I1486" s="1" t="s">
        <v>6973</v>
      </c>
      <c r="J1486" s="1" t="s">
        <v>93</v>
      </c>
      <c r="K1486" s="1" t="str">
        <f t="shared" si="70"/>
        <v>2014</v>
      </c>
      <c r="L1486" s="1">
        <f t="shared" si="71"/>
        <v>2</v>
      </c>
      <c r="M1486" s="1" t="s">
        <v>79</v>
      </c>
      <c r="N1486" t="s">
        <v>50</v>
      </c>
      <c r="O1486" s="1" t="s">
        <v>61</v>
      </c>
      <c r="P1486" s="1"/>
      <c r="Q1486" s="1"/>
      <c r="R1486" s="1"/>
      <c r="S1486" s="1" t="s">
        <v>6976</v>
      </c>
      <c r="T1486" s="1">
        <v>1</v>
      </c>
      <c r="U1486" s="1"/>
    </row>
    <row r="1487" spans="1:21">
      <c r="A1487" s="1" t="s">
        <v>53</v>
      </c>
      <c r="B1487" s="1" t="s">
        <v>472</v>
      </c>
      <c r="C1487" s="1" t="s">
        <v>273</v>
      </c>
      <c r="D1487" s="1">
        <f t="shared" si="69"/>
        <v>0.5</v>
      </c>
      <c r="E1487" s="1" t="s">
        <v>2337</v>
      </c>
      <c r="F1487" s="1" t="s">
        <v>7157</v>
      </c>
      <c r="G1487" s="6" t="s">
        <v>12527</v>
      </c>
      <c r="H1487" s="1" t="s">
        <v>310</v>
      </c>
      <c r="I1487" s="1" t="s">
        <v>7158</v>
      </c>
      <c r="J1487" s="1" t="s">
        <v>7159</v>
      </c>
      <c r="K1487" s="1" t="str">
        <f t="shared" si="70"/>
        <v>2014</v>
      </c>
      <c r="L1487" s="1">
        <f t="shared" si="71"/>
        <v>45</v>
      </c>
      <c r="M1487" s="1" t="s">
        <v>60</v>
      </c>
      <c r="N1487" t="s">
        <v>50</v>
      </c>
      <c r="O1487" s="1" t="s">
        <v>102</v>
      </c>
      <c r="P1487" s="1"/>
      <c r="Q1487" s="1"/>
      <c r="R1487" s="1"/>
      <c r="S1487" s="1" t="s">
        <v>226</v>
      </c>
      <c r="T1487" s="1">
        <v>1</v>
      </c>
      <c r="U1487" s="1"/>
    </row>
    <row r="1488" spans="1:21">
      <c r="A1488" s="1" t="s">
        <v>53</v>
      </c>
      <c r="B1488" s="1"/>
      <c r="C1488" s="1"/>
      <c r="D1488" s="1">
        <f t="shared" si="69"/>
        <v>0</v>
      </c>
      <c r="E1488" s="1" t="s">
        <v>7943</v>
      </c>
      <c r="F1488" s="1" t="s">
        <v>7944</v>
      </c>
      <c r="G1488" s="6" t="s">
        <v>12527</v>
      </c>
      <c r="H1488" s="1"/>
      <c r="I1488" s="1" t="s">
        <v>7945</v>
      </c>
      <c r="J1488" s="1" t="s">
        <v>2008</v>
      </c>
      <c r="K1488" s="1" t="str">
        <f t="shared" si="70"/>
        <v>2014</v>
      </c>
      <c r="L1488" s="1">
        <f t="shared" si="71"/>
        <v>-2</v>
      </c>
      <c r="M1488" s="1"/>
      <c r="N1488" t="s">
        <v>50</v>
      </c>
      <c r="O1488" s="1" t="s">
        <v>102</v>
      </c>
      <c r="P1488" s="1"/>
      <c r="Q1488" s="1"/>
      <c r="R1488" s="1" t="s">
        <v>805</v>
      </c>
      <c r="S1488" s="1" t="s">
        <v>859</v>
      </c>
      <c r="T1488" s="1">
        <v>2</v>
      </c>
      <c r="U1488" s="1"/>
    </row>
    <row r="1489" spans="1:21">
      <c r="A1489" s="1" t="s">
        <v>53</v>
      </c>
      <c r="B1489" s="1" t="s">
        <v>715</v>
      </c>
      <c r="C1489" s="1" t="s">
        <v>136</v>
      </c>
      <c r="D1489" s="1">
        <f t="shared" si="69"/>
        <v>0.05</v>
      </c>
      <c r="E1489" s="1" t="s">
        <v>8343</v>
      </c>
      <c r="F1489" s="1" t="s">
        <v>8344</v>
      </c>
      <c r="G1489" s="6" t="s">
        <v>12527</v>
      </c>
      <c r="H1489" s="1" t="s">
        <v>555</v>
      </c>
      <c r="I1489" s="1" t="s">
        <v>7360</v>
      </c>
      <c r="J1489" s="1" t="s">
        <v>8345</v>
      </c>
      <c r="K1489" s="1" t="str">
        <f t="shared" si="70"/>
        <v>2014</v>
      </c>
      <c r="L1489" s="1">
        <f t="shared" si="71"/>
        <v>40</v>
      </c>
      <c r="M1489" s="1" t="s">
        <v>60</v>
      </c>
      <c r="N1489" t="s">
        <v>50</v>
      </c>
      <c r="O1489" s="1" t="s">
        <v>102</v>
      </c>
      <c r="P1489" s="1"/>
      <c r="Q1489" s="1"/>
      <c r="R1489" s="1"/>
      <c r="S1489" s="1" t="s">
        <v>377</v>
      </c>
      <c r="T1489" s="1">
        <v>2</v>
      </c>
      <c r="U1489" s="1"/>
    </row>
    <row r="1490" spans="1:21">
      <c r="A1490" s="1" t="s">
        <v>54</v>
      </c>
      <c r="B1490" s="1" t="s">
        <v>2095</v>
      </c>
      <c r="C1490" s="1" t="s">
        <v>273</v>
      </c>
      <c r="D1490" s="1">
        <f t="shared" si="69"/>
        <v>0.7</v>
      </c>
      <c r="E1490" s="1" t="s">
        <v>8812</v>
      </c>
      <c r="F1490" s="1" t="s">
        <v>8813</v>
      </c>
      <c r="G1490" s="6" t="s">
        <v>12527</v>
      </c>
      <c r="H1490" s="1" t="s">
        <v>149</v>
      </c>
      <c r="I1490" s="1" t="s">
        <v>8531</v>
      </c>
      <c r="J1490" s="1" t="s">
        <v>8815</v>
      </c>
      <c r="K1490" s="1" t="str">
        <f t="shared" si="70"/>
        <v>2014</v>
      </c>
      <c r="L1490" s="1">
        <f t="shared" si="71"/>
        <v>39</v>
      </c>
      <c r="M1490" s="1" t="s">
        <v>60</v>
      </c>
      <c r="N1490" t="s">
        <v>50</v>
      </c>
      <c r="O1490" s="1" t="s">
        <v>61</v>
      </c>
      <c r="P1490" s="1"/>
      <c r="Q1490" s="1"/>
      <c r="R1490" s="1"/>
      <c r="S1490" s="1"/>
      <c r="T1490" s="1">
        <v>1</v>
      </c>
      <c r="U1490" s="1"/>
    </row>
    <row r="1491" spans="1:21">
      <c r="A1491" s="1" t="s">
        <v>55</v>
      </c>
      <c r="B1491" s="1" t="s">
        <v>3534</v>
      </c>
      <c r="C1491" s="1" t="s">
        <v>273</v>
      </c>
      <c r="D1491" s="1">
        <f t="shared" si="69"/>
        <v>0.9</v>
      </c>
      <c r="E1491" s="1" t="s">
        <v>2190</v>
      </c>
      <c r="F1491" s="1" t="s">
        <v>8865</v>
      </c>
      <c r="G1491" s="6" t="s">
        <v>12527</v>
      </c>
      <c r="H1491" s="1" t="s">
        <v>436</v>
      </c>
      <c r="I1491" s="1" t="s">
        <v>8866</v>
      </c>
      <c r="J1491" s="1" t="s">
        <v>5184</v>
      </c>
      <c r="K1491" s="1" t="str">
        <f t="shared" si="70"/>
        <v>2014</v>
      </c>
      <c r="L1491" s="1">
        <f t="shared" si="71"/>
        <v>59</v>
      </c>
      <c r="M1491" s="1" t="s">
        <v>79</v>
      </c>
      <c r="N1491" t="s">
        <v>50</v>
      </c>
      <c r="O1491" s="1" t="s">
        <v>61</v>
      </c>
      <c r="P1491" s="1"/>
      <c r="Q1491" s="1"/>
      <c r="R1491" s="1"/>
      <c r="S1491" s="1" t="s">
        <v>354</v>
      </c>
      <c r="T1491" s="1">
        <v>1</v>
      </c>
      <c r="U1491" s="1"/>
    </row>
    <row r="1492" spans="1:21">
      <c r="A1492" s="1" t="s">
        <v>54</v>
      </c>
      <c r="B1492" s="1" t="s">
        <v>3072</v>
      </c>
      <c r="C1492" s="1" t="s">
        <v>273</v>
      </c>
      <c r="D1492" s="1">
        <f t="shared" si="69"/>
        <v>0.8</v>
      </c>
      <c r="E1492" s="1" t="s">
        <v>2205</v>
      </c>
      <c r="F1492" s="1" t="s">
        <v>8875</v>
      </c>
      <c r="G1492" s="6" t="s">
        <v>12527</v>
      </c>
      <c r="H1492" s="1" t="s">
        <v>177</v>
      </c>
      <c r="I1492" s="1" t="s">
        <v>8873</v>
      </c>
      <c r="J1492" s="1" t="s">
        <v>8389</v>
      </c>
      <c r="K1492" s="1" t="str">
        <f t="shared" si="70"/>
        <v>2014</v>
      </c>
      <c r="L1492" s="1">
        <f t="shared" si="71"/>
        <v>23</v>
      </c>
      <c r="M1492" s="1" t="s">
        <v>60</v>
      </c>
      <c r="N1492" t="s">
        <v>50</v>
      </c>
      <c r="O1492" s="1" t="s">
        <v>61</v>
      </c>
      <c r="P1492" s="1"/>
      <c r="Q1492" s="1"/>
      <c r="R1492" s="1"/>
      <c r="S1492" s="1" t="s">
        <v>65</v>
      </c>
      <c r="T1492" s="1">
        <v>1</v>
      </c>
      <c r="U1492" s="1"/>
    </row>
    <row r="1493" spans="1:21">
      <c r="A1493" s="1" t="s">
        <v>55</v>
      </c>
      <c r="B1493" s="1" t="s">
        <v>472</v>
      </c>
      <c r="C1493" s="1" t="s">
        <v>136</v>
      </c>
      <c r="D1493" s="1">
        <f t="shared" si="69"/>
        <v>0.25</v>
      </c>
      <c r="E1493" s="1" t="s">
        <v>9082</v>
      </c>
      <c r="F1493" s="1" t="s">
        <v>9081</v>
      </c>
      <c r="G1493" s="6" t="s">
        <v>12525</v>
      </c>
      <c r="H1493" s="1" t="s">
        <v>130</v>
      </c>
      <c r="I1493" s="1" t="s">
        <v>9071</v>
      </c>
      <c r="J1493" s="1" t="s">
        <v>806</v>
      </c>
      <c r="K1493" s="1" t="str">
        <f t="shared" si="70"/>
        <v>2014</v>
      </c>
      <c r="L1493" s="1">
        <f t="shared" si="71"/>
        <v>6</v>
      </c>
      <c r="M1493" s="1" t="s">
        <v>79</v>
      </c>
      <c r="N1493" t="s">
        <v>50</v>
      </c>
      <c r="O1493" s="1" t="s">
        <v>61</v>
      </c>
      <c r="P1493" s="1" t="s">
        <v>119</v>
      </c>
      <c r="Q1493" s="1" t="s">
        <v>136</v>
      </c>
      <c r="R1493" s="1" t="s">
        <v>6629</v>
      </c>
      <c r="S1493" s="1" t="s">
        <v>65</v>
      </c>
      <c r="T1493" s="1">
        <v>2</v>
      </c>
      <c r="U1493" s="1"/>
    </row>
    <row r="1494" spans="1:21">
      <c r="A1494" s="1" t="s">
        <v>54</v>
      </c>
      <c r="B1494" s="1" t="s">
        <v>50</v>
      </c>
      <c r="C1494" s="1" t="s">
        <v>273</v>
      </c>
      <c r="D1494" s="1">
        <f t="shared" si="69"/>
        <v>1</v>
      </c>
      <c r="E1494" s="1" t="s">
        <v>1603</v>
      </c>
      <c r="F1494" s="1" t="s">
        <v>9199</v>
      </c>
      <c r="G1494" s="6" t="s">
        <v>12527</v>
      </c>
      <c r="H1494" s="1" t="s">
        <v>53</v>
      </c>
      <c r="I1494" s="1" t="s">
        <v>9171</v>
      </c>
      <c r="J1494" s="1" t="s">
        <v>9200</v>
      </c>
      <c r="K1494" s="1" t="str">
        <f t="shared" si="70"/>
        <v>2014</v>
      </c>
      <c r="L1494" s="1">
        <f t="shared" si="71"/>
        <v>2</v>
      </c>
      <c r="M1494" s="1" t="s">
        <v>60</v>
      </c>
      <c r="N1494" t="s">
        <v>50</v>
      </c>
      <c r="O1494" s="1" t="s">
        <v>61</v>
      </c>
      <c r="P1494" s="1"/>
      <c r="Q1494" s="1"/>
      <c r="R1494" s="1"/>
      <c r="S1494" s="1" t="s">
        <v>6783</v>
      </c>
      <c r="T1494" s="1">
        <v>1</v>
      </c>
      <c r="U1494" s="1"/>
    </row>
    <row r="1495" spans="1:21">
      <c r="A1495" s="1" t="s">
        <v>54</v>
      </c>
      <c r="B1495" s="1" t="s">
        <v>50</v>
      </c>
      <c r="C1495" s="1" t="s">
        <v>273</v>
      </c>
      <c r="D1495" s="1">
        <f t="shared" si="69"/>
        <v>1</v>
      </c>
      <c r="E1495" s="1" t="s">
        <v>1668</v>
      </c>
      <c r="F1495" s="1" t="s">
        <v>9410</v>
      </c>
      <c r="G1495" s="6" t="s">
        <v>12527</v>
      </c>
      <c r="H1495" s="1" t="s">
        <v>263</v>
      </c>
      <c r="I1495" s="1" t="s">
        <v>9411</v>
      </c>
      <c r="J1495" s="1" t="s">
        <v>9412</v>
      </c>
      <c r="K1495" s="1" t="str">
        <f t="shared" si="70"/>
        <v>2014</v>
      </c>
      <c r="L1495" s="1">
        <f t="shared" si="71"/>
        <v>18</v>
      </c>
      <c r="M1495" s="1" t="s">
        <v>79</v>
      </c>
      <c r="N1495" t="s">
        <v>50</v>
      </c>
      <c r="O1495" s="1" t="s">
        <v>61</v>
      </c>
      <c r="P1495" s="1"/>
      <c r="Q1495" s="1"/>
      <c r="R1495" s="1"/>
      <c r="S1495" s="1" t="s">
        <v>65</v>
      </c>
      <c r="T1495" s="1">
        <v>1</v>
      </c>
      <c r="U1495" s="1"/>
    </row>
    <row r="1496" spans="1:21">
      <c r="A1496" s="1" t="s">
        <v>55</v>
      </c>
      <c r="B1496" s="1" t="s">
        <v>50</v>
      </c>
      <c r="C1496" s="1" t="s">
        <v>500</v>
      </c>
      <c r="D1496" s="1">
        <f t="shared" si="69"/>
        <v>0.8</v>
      </c>
      <c r="E1496" s="1" t="s">
        <v>1686</v>
      </c>
      <c r="F1496" s="1" t="s">
        <v>9440</v>
      </c>
      <c r="G1496" s="6" t="s">
        <v>12527</v>
      </c>
      <c r="H1496" s="1" t="s">
        <v>158</v>
      </c>
      <c r="I1496" s="1" t="s">
        <v>7289</v>
      </c>
      <c r="J1496" s="1" t="s">
        <v>9441</v>
      </c>
      <c r="K1496" s="1" t="str">
        <f t="shared" si="70"/>
        <v>2014</v>
      </c>
      <c r="L1496" s="1">
        <f t="shared" si="71"/>
        <v>11</v>
      </c>
      <c r="M1496" s="1" t="s">
        <v>79</v>
      </c>
      <c r="N1496" t="s">
        <v>50</v>
      </c>
      <c r="O1496" s="1" t="s">
        <v>61</v>
      </c>
      <c r="P1496" s="1"/>
      <c r="Q1496" s="1"/>
      <c r="R1496" s="1"/>
      <c r="S1496" s="1" t="s">
        <v>65</v>
      </c>
      <c r="T1496" s="1">
        <v>1</v>
      </c>
      <c r="U1496" s="1"/>
    </row>
    <row r="1497" spans="1:21">
      <c r="A1497" s="1" t="s">
        <v>54</v>
      </c>
      <c r="B1497" s="1" t="s">
        <v>50</v>
      </c>
      <c r="C1497" s="1" t="s">
        <v>273</v>
      </c>
      <c r="D1497" s="1">
        <f t="shared" si="69"/>
        <v>1</v>
      </c>
      <c r="E1497" s="1" t="s">
        <v>1696</v>
      </c>
      <c r="F1497" s="1" t="s">
        <v>9452</v>
      </c>
      <c r="G1497" s="6" t="s">
        <v>12527</v>
      </c>
      <c r="H1497" s="1" t="s">
        <v>464</v>
      </c>
      <c r="I1497" s="1" t="s">
        <v>7289</v>
      </c>
      <c r="J1497" s="1" t="s">
        <v>3645</v>
      </c>
      <c r="K1497" s="1" t="str">
        <f t="shared" si="70"/>
        <v>2014</v>
      </c>
      <c r="L1497" s="1">
        <f t="shared" si="71"/>
        <v>31</v>
      </c>
      <c r="M1497" s="1" t="s">
        <v>60</v>
      </c>
      <c r="N1497" t="s">
        <v>50</v>
      </c>
      <c r="O1497" s="1" t="s">
        <v>61</v>
      </c>
      <c r="P1497" s="1"/>
      <c r="Q1497" s="1"/>
      <c r="R1497" s="1"/>
      <c r="S1497" s="1" t="s">
        <v>114</v>
      </c>
      <c r="T1497" s="1">
        <v>1</v>
      </c>
      <c r="U1497" s="1"/>
    </row>
    <row r="1498" spans="1:21">
      <c r="A1498" s="1" t="s">
        <v>55</v>
      </c>
      <c r="B1498" s="1"/>
      <c r="C1498" s="1"/>
      <c r="D1498" s="1">
        <f t="shared" si="69"/>
        <v>0</v>
      </c>
      <c r="E1498" s="1" t="s">
        <v>9970</v>
      </c>
      <c r="F1498" s="1" t="s">
        <v>10530</v>
      </c>
      <c r="G1498" s="6" t="s">
        <v>12525</v>
      </c>
      <c r="H1498" s="1" t="s">
        <v>128</v>
      </c>
      <c r="I1498" s="1" t="s">
        <v>10522</v>
      </c>
      <c r="J1498" s="1" t="s">
        <v>8045</v>
      </c>
      <c r="K1498" s="1" t="str">
        <f t="shared" si="70"/>
        <v>2014</v>
      </c>
      <c r="L1498" s="1">
        <f t="shared" si="71"/>
        <v>36</v>
      </c>
      <c r="M1498" s="1" t="s">
        <v>60</v>
      </c>
      <c r="N1498" t="s">
        <v>50</v>
      </c>
      <c r="O1498" s="1" t="s">
        <v>102</v>
      </c>
      <c r="P1498" s="1" t="s">
        <v>135</v>
      </c>
      <c r="Q1498" s="1" t="s">
        <v>484</v>
      </c>
      <c r="R1498" s="1" t="s">
        <v>10433</v>
      </c>
      <c r="S1498" s="1" t="s">
        <v>92</v>
      </c>
      <c r="T1498" s="1">
        <v>2</v>
      </c>
      <c r="U1498" s="1" t="s">
        <v>116</v>
      </c>
    </row>
    <row r="1499" spans="1:21">
      <c r="A1499" s="1"/>
      <c r="B1499" s="1"/>
      <c r="C1499" s="1"/>
      <c r="D1499" s="1">
        <f t="shared" si="69"/>
        <v>0</v>
      </c>
      <c r="E1499" s="1" t="s">
        <v>3070</v>
      </c>
      <c r="F1499" s="1" t="s">
        <v>10816</v>
      </c>
      <c r="G1499" s="6" t="s">
        <v>12527</v>
      </c>
      <c r="H1499" s="1" t="s">
        <v>58</v>
      </c>
      <c r="I1499" s="1" t="s">
        <v>10517</v>
      </c>
      <c r="J1499" s="1" t="s">
        <v>10817</v>
      </c>
      <c r="K1499" s="1" t="str">
        <f t="shared" si="70"/>
        <v>2014</v>
      </c>
      <c r="L1499" s="1">
        <f t="shared" si="71"/>
        <v>9</v>
      </c>
      <c r="M1499" s="1" t="s">
        <v>79</v>
      </c>
      <c r="N1499" t="s">
        <v>50</v>
      </c>
      <c r="O1499" s="1" t="s">
        <v>61</v>
      </c>
      <c r="P1499" s="1"/>
      <c r="Q1499" s="1"/>
      <c r="R1499" s="1"/>
      <c r="S1499" s="1" t="s">
        <v>3755</v>
      </c>
      <c r="T1499" s="1">
        <v>2</v>
      </c>
      <c r="U1499" s="1"/>
    </row>
    <row r="1500" spans="1:21">
      <c r="A1500" s="1" t="s">
        <v>55</v>
      </c>
      <c r="B1500" s="1" t="s">
        <v>50</v>
      </c>
      <c r="C1500" s="1" t="s">
        <v>500</v>
      </c>
      <c r="D1500" s="1">
        <f t="shared" si="69"/>
        <v>0.8</v>
      </c>
      <c r="E1500" s="1" t="s">
        <v>1819</v>
      </c>
      <c r="F1500" s="1" t="s">
        <v>11184</v>
      </c>
      <c r="G1500" s="6" t="s">
        <v>12527</v>
      </c>
      <c r="H1500" s="1" t="s">
        <v>382</v>
      </c>
      <c r="I1500" s="1" t="s">
        <v>9192</v>
      </c>
      <c r="J1500" s="1" t="s">
        <v>7293</v>
      </c>
      <c r="K1500" s="1" t="str">
        <f t="shared" si="70"/>
        <v>2014</v>
      </c>
      <c r="L1500" s="1">
        <f t="shared" si="71"/>
        <v>70</v>
      </c>
      <c r="M1500" s="1" t="s">
        <v>79</v>
      </c>
      <c r="N1500" t="s">
        <v>50</v>
      </c>
      <c r="O1500" s="1" t="s">
        <v>61</v>
      </c>
      <c r="P1500" s="1"/>
      <c r="Q1500" s="1"/>
      <c r="R1500" s="1"/>
      <c r="S1500" s="1" t="s">
        <v>354</v>
      </c>
      <c r="T1500" s="1">
        <v>1</v>
      </c>
      <c r="U1500" s="1"/>
    </row>
    <row r="1501" spans="1:21">
      <c r="A1501" s="1" t="s">
        <v>54</v>
      </c>
      <c r="B1501" s="1" t="s">
        <v>50</v>
      </c>
      <c r="C1501" s="1" t="s">
        <v>500</v>
      </c>
      <c r="D1501" s="1">
        <f t="shared" si="69"/>
        <v>0.8</v>
      </c>
      <c r="E1501" s="1" t="s">
        <v>1887</v>
      </c>
      <c r="F1501" s="1" t="s">
        <v>2932</v>
      </c>
      <c r="G1501" s="6" t="s">
        <v>12527</v>
      </c>
      <c r="H1501" s="1" t="s">
        <v>464</v>
      </c>
      <c r="I1501" s="1" t="s">
        <v>774</v>
      </c>
      <c r="J1501" s="1" t="s">
        <v>11216</v>
      </c>
      <c r="K1501" s="1" t="str">
        <f t="shared" si="70"/>
        <v>2014</v>
      </c>
      <c r="L1501" s="1">
        <f t="shared" si="71"/>
        <v>31</v>
      </c>
      <c r="M1501" s="1" t="s">
        <v>60</v>
      </c>
      <c r="N1501" t="s">
        <v>50</v>
      </c>
      <c r="O1501" s="1" t="s">
        <v>11215</v>
      </c>
      <c r="P1501" s="1"/>
      <c r="Q1501" s="1"/>
      <c r="R1501" s="1"/>
      <c r="S1501" s="1" t="s">
        <v>226</v>
      </c>
      <c r="T1501" s="1">
        <v>1</v>
      </c>
      <c r="U1501" s="1"/>
    </row>
    <row r="1502" spans="1:21">
      <c r="A1502" s="1" t="s">
        <v>55</v>
      </c>
      <c r="B1502" s="1" t="s">
        <v>116</v>
      </c>
      <c r="C1502" s="1" t="s">
        <v>500</v>
      </c>
      <c r="D1502" s="1">
        <f t="shared" si="69"/>
        <v>4</v>
      </c>
      <c r="E1502" s="1" t="s">
        <v>1912</v>
      </c>
      <c r="F1502" s="1" t="s">
        <v>11226</v>
      </c>
      <c r="G1502" s="6" t="s">
        <v>12527</v>
      </c>
      <c r="H1502" s="1" t="s">
        <v>367</v>
      </c>
      <c r="I1502" s="1" t="s">
        <v>774</v>
      </c>
      <c r="J1502" s="1" t="s">
        <v>4961</v>
      </c>
      <c r="K1502" s="1" t="str">
        <f t="shared" si="70"/>
        <v>2014</v>
      </c>
      <c r="L1502" s="1">
        <f t="shared" si="71"/>
        <v>26</v>
      </c>
      <c r="M1502" s="1" t="s">
        <v>60</v>
      </c>
      <c r="N1502" t="s">
        <v>50</v>
      </c>
      <c r="O1502" s="1" t="s">
        <v>61</v>
      </c>
      <c r="P1502" s="1"/>
      <c r="Q1502" s="1"/>
      <c r="R1502" s="1"/>
      <c r="S1502" s="1" t="s">
        <v>1986</v>
      </c>
      <c r="T1502" s="1">
        <v>2</v>
      </c>
      <c r="U1502" s="1"/>
    </row>
    <row r="1503" spans="1:21">
      <c r="A1503" s="1" t="s">
        <v>54</v>
      </c>
      <c r="B1503" s="1" t="s">
        <v>50</v>
      </c>
      <c r="C1503" s="1" t="s">
        <v>273</v>
      </c>
      <c r="D1503" s="1">
        <f t="shared" si="69"/>
        <v>1</v>
      </c>
      <c r="E1503" s="1" t="s">
        <v>1923</v>
      </c>
      <c r="F1503" s="1" t="s">
        <v>11230</v>
      </c>
      <c r="G1503" s="6" t="s">
        <v>12527</v>
      </c>
      <c r="H1503" s="1" t="s">
        <v>120</v>
      </c>
      <c r="I1503" s="1" t="s">
        <v>6826</v>
      </c>
      <c r="J1503" s="1" t="s">
        <v>7289</v>
      </c>
      <c r="K1503" s="1" t="str">
        <f t="shared" si="70"/>
        <v>2014</v>
      </c>
      <c r="L1503" s="1">
        <f t="shared" si="71"/>
        <v>46</v>
      </c>
      <c r="M1503" s="1" t="s">
        <v>60</v>
      </c>
      <c r="N1503" t="s">
        <v>50</v>
      </c>
      <c r="O1503" s="1" t="s">
        <v>61</v>
      </c>
      <c r="P1503" s="1"/>
      <c r="Q1503" s="1"/>
      <c r="R1503" s="1"/>
      <c r="S1503" s="1" t="s">
        <v>114</v>
      </c>
      <c r="T1503" s="1">
        <v>1</v>
      </c>
      <c r="U1503" s="1"/>
    </row>
    <row r="1504" spans="1:21">
      <c r="A1504" s="1" t="s">
        <v>55</v>
      </c>
      <c r="B1504" s="1" t="s">
        <v>50</v>
      </c>
      <c r="C1504" s="1" t="s">
        <v>958</v>
      </c>
      <c r="D1504" s="1">
        <f t="shared" si="69"/>
        <v>0.9</v>
      </c>
      <c r="E1504" s="1" t="s">
        <v>1961</v>
      </c>
      <c r="F1504" s="1" t="s">
        <v>11244</v>
      </c>
      <c r="G1504" s="6" t="s">
        <v>12527</v>
      </c>
      <c r="H1504" s="1" t="s">
        <v>158</v>
      </c>
      <c r="I1504" s="1" t="s">
        <v>7337</v>
      </c>
      <c r="J1504" s="1" t="s">
        <v>9477</v>
      </c>
      <c r="K1504" s="1" t="str">
        <f t="shared" si="70"/>
        <v>2014</v>
      </c>
      <c r="L1504" s="1">
        <f t="shared" si="71"/>
        <v>11</v>
      </c>
      <c r="M1504" s="1" t="s">
        <v>79</v>
      </c>
      <c r="N1504" t="s">
        <v>50</v>
      </c>
      <c r="O1504" s="1" t="s">
        <v>4197</v>
      </c>
      <c r="P1504" s="1"/>
      <c r="Q1504" s="1"/>
      <c r="R1504" s="1"/>
      <c r="S1504" s="1" t="s">
        <v>65</v>
      </c>
      <c r="T1504" s="1">
        <v>2</v>
      </c>
      <c r="U1504" s="1"/>
    </row>
    <row r="1505" spans="1:21">
      <c r="A1505" s="1" t="s">
        <v>53</v>
      </c>
      <c r="B1505" s="1" t="s">
        <v>50</v>
      </c>
      <c r="C1505" s="1" t="s">
        <v>958</v>
      </c>
      <c r="D1505" s="1">
        <f t="shared" si="69"/>
        <v>0.9</v>
      </c>
      <c r="E1505" s="1" t="s">
        <v>1987</v>
      </c>
      <c r="F1505" s="1" t="s">
        <v>11254</v>
      </c>
      <c r="G1505" s="6" t="s">
        <v>12527</v>
      </c>
      <c r="H1505" s="1" t="s">
        <v>555</v>
      </c>
      <c r="I1505" s="1" t="s">
        <v>7360</v>
      </c>
      <c r="J1505" s="1" t="s">
        <v>9539</v>
      </c>
      <c r="K1505" s="1" t="str">
        <f t="shared" si="70"/>
        <v>2014</v>
      </c>
      <c r="L1505" s="1">
        <f t="shared" si="71"/>
        <v>40</v>
      </c>
      <c r="M1505" s="1" t="s">
        <v>60</v>
      </c>
      <c r="N1505" t="s">
        <v>50</v>
      </c>
      <c r="O1505" s="1" t="s">
        <v>61</v>
      </c>
      <c r="P1505" s="1"/>
      <c r="Q1505" s="1"/>
      <c r="R1505" s="1"/>
      <c r="S1505" s="1" t="s">
        <v>377</v>
      </c>
      <c r="T1505" s="1">
        <v>2</v>
      </c>
      <c r="U1505" s="1"/>
    </row>
    <row r="1506" spans="1:21">
      <c r="A1506" s="1" t="s">
        <v>55</v>
      </c>
      <c r="B1506" s="1"/>
      <c r="C1506" s="1"/>
      <c r="D1506" s="1">
        <f t="shared" si="69"/>
        <v>0</v>
      </c>
      <c r="E1506" s="1" t="s">
        <v>1995</v>
      </c>
      <c r="F1506" s="1" t="s">
        <v>11256</v>
      </c>
      <c r="G1506" s="6" t="s">
        <v>12527</v>
      </c>
      <c r="H1506" s="1" t="s">
        <v>108</v>
      </c>
      <c r="I1506" s="1" t="s">
        <v>7360</v>
      </c>
      <c r="J1506" s="1" t="s">
        <v>1712</v>
      </c>
      <c r="K1506" s="1" t="str">
        <f t="shared" si="70"/>
        <v>2014</v>
      </c>
      <c r="L1506" s="1">
        <f t="shared" si="71"/>
        <v>8</v>
      </c>
      <c r="M1506" s="1" t="s">
        <v>60</v>
      </c>
      <c r="N1506" t="s">
        <v>50</v>
      </c>
      <c r="O1506" s="1" t="s">
        <v>61</v>
      </c>
      <c r="P1506" s="1"/>
      <c r="Q1506" s="1"/>
      <c r="R1506" s="1"/>
      <c r="S1506" s="1" t="s">
        <v>65</v>
      </c>
      <c r="T1506" s="1">
        <v>2</v>
      </c>
      <c r="U1506" s="1"/>
    </row>
    <row r="1507" spans="1:21">
      <c r="A1507" s="1" t="s">
        <v>55</v>
      </c>
      <c r="B1507" s="1" t="s">
        <v>50</v>
      </c>
      <c r="C1507" s="1" t="s">
        <v>500</v>
      </c>
      <c r="D1507" s="1">
        <f t="shared" si="69"/>
        <v>0.8</v>
      </c>
      <c r="E1507" s="1" t="s">
        <v>2004</v>
      </c>
      <c r="F1507" s="1" t="s">
        <v>11297</v>
      </c>
      <c r="G1507" s="6" t="s">
        <v>12527</v>
      </c>
      <c r="H1507" s="1">
        <v>2</v>
      </c>
      <c r="I1507" s="1" t="s">
        <v>7244</v>
      </c>
      <c r="J1507" s="1" t="s">
        <v>11216</v>
      </c>
      <c r="K1507" s="1" t="str">
        <f t="shared" si="70"/>
        <v>2014</v>
      </c>
      <c r="L1507" s="1">
        <f t="shared" si="71"/>
        <v>2</v>
      </c>
      <c r="M1507" s="1" t="s">
        <v>60</v>
      </c>
      <c r="N1507" t="s">
        <v>50</v>
      </c>
      <c r="O1507" s="1" t="s">
        <v>61</v>
      </c>
      <c r="P1507" s="1"/>
      <c r="Q1507" s="1"/>
      <c r="R1507" s="1"/>
      <c r="S1507" s="1" t="s">
        <v>6783</v>
      </c>
      <c r="T1507" s="1">
        <v>2</v>
      </c>
      <c r="U1507" s="1"/>
    </row>
    <row r="1508" spans="1:21">
      <c r="A1508" s="1" t="s">
        <v>55</v>
      </c>
      <c r="B1508" s="1" t="s">
        <v>116</v>
      </c>
      <c r="C1508" s="1" t="s">
        <v>500</v>
      </c>
      <c r="D1508" s="1">
        <f t="shared" si="69"/>
        <v>4</v>
      </c>
      <c r="E1508" s="1" t="s">
        <v>2034</v>
      </c>
      <c r="F1508" s="1" t="s">
        <v>8396</v>
      </c>
      <c r="G1508" s="6" t="s">
        <v>12527</v>
      </c>
      <c r="H1508" s="1" t="s">
        <v>1343</v>
      </c>
      <c r="I1508" s="1" t="s">
        <v>7224</v>
      </c>
      <c r="J1508" s="1" t="s">
        <v>7329</v>
      </c>
      <c r="K1508" s="1" t="str">
        <f t="shared" si="70"/>
        <v>2014</v>
      </c>
      <c r="L1508" s="1">
        <f t="shared" si="71"/>
        <v>41</v>
      </c>
      <c r="M1508" s="1" t="s">
        <v>60</v>
      </c>
      <c r="N1508" t="s">
        <v>50</v>
      </c>
      <c r="O1508" s="1" t="s">
        <v>61</v>
      </c>
      <c r="P1508" s="1"/>
      <c r="Q1508" s="1"/>
      <c r="R1508" s="1"/>
      <c r="S1508" s="1" t="s">
        <v>6991</v>
      </c>
      <c r="T1508" s="1">
        <v>1</v>
      </c>
      <c r="U1508" s="1"/>
    </row>
    <row r="1509" spans="1:21">
      <c r="A1509" s="1" t="s">
        <v>55</v>
      </c>
      <c r="B1509" s="1" t="s">
        <v>116</v>
      </c>
      <c r="C1509" s="1" t="s">
        <v>500</v>
      </c>
      <c r="D1509" s="1">
        <f t="shared" si="69"/>
        <v>4</v>
      </c>
      <c r="E1509" s="1" t="s">
        <v>2058</v>
      </c>
      <c r="F1509" s="1" t="s">
        <v>8502</v>
      </c>
      <c r="G1509" s="6" t="s">
        <v>12527</v>
      </c>
      <c r="H1509" s="1" t="s">
        <v>263</v>
      </c>
      <c r="I1509" s="1" t="s">
        <v>5184</v>
      </c>
      <c r="J1509" s="1" t="s">
        <v>11205</v>
      </c>
      <c r="K1509" s="1" t="str">
        <f t="shared" si="70"/>
        <v>2014</v>
      </c>
      <c r="L1509" s="1">
        <f t="shared" si="71"/>
        <v>18</v>
      </c>
      <c r="M1509" s="1" t="s">
        <v>79</v>
      </c>
      <c r="N1509" t="s">
        <v>50</v>
      </c>
      <c r="O1509" s="1" t="s">
        <v>61</v>
      </c>
      <c r="P1509" s="1"/>
      <c r="Q1509" s="1"/>
      <c r="R1509" s="1"/>
      <c r="S1509" s="1" t="s">
        <v>65</v>
      </c>
      <c r="T1509" s="1">
        <v>1</v>
      </c>
      <c r="U1509" s="1"/>
    </row>
    <row r="1510" spans="1:21">
      <c r="A1510" s="1" t="s">
        <v>55</v>
      </c>
      <c r="B1510" s="1" t="s">
        <v>50</v>
      </c>
      <c r="C1510" s="1" t="s">
        <v>273</v>
      </c>
      <c r="D1510" s="1">
        <f t="shared" si="69"/>
        <v>1</v>
      </c>
      <c r="E1510" s="1" t="s">
        <v>2075</v>
      </c>
      <c r="F1510" s="1" t="s">
        <v>5291</v>
      </c>
      <c r="G1510" s="6" t="s">
        <v>12527</v>
      </c>
      <c r="H1510" s="1" t="s">
        <v>644</v>
      </c>
      <c r="I1510" s="1" t="s">
        <v>8512</v>
      </c>
      <c r="J1510" s="1" t="s">
        <v>1933</v>
      </c>
      <c r="K1510" s="1" t="str">
        <f t="shared" si="70"/>
        <v>2014</v>
      </c>
      <c r="L1510" s="1">
        <f t="shared" si="71"/>
        <v>35</v>
      </c>
      <c r="M1510" s="1" t="s">
        <v>79</v>
      </c>
      <c r="N1510" t="s">
        <v>50</v>
      </c>
      <c r="O1510" s="1" t="s">
        <v>61</v>
      </c>
      <c r="P1510" s="1"/>
      <c r="Q1510" s="1"/>
      <c r="R1510" s="1"/>
      <c r="S1510" s="1" t="s">
        <v>557</v>
      </c>
      <c r="T1510" s="1">
        <v>1</v>
      </c>
      <c r="U1510" s="1"/>
    </row>
    <row r="1511" spans="1:21">
      <c r="A1511" s="1" t="s">
        <v>50</v>
      </c>
      <c r="B1511" s="1" t="s">
        <v>116</v>
      </c>
      <c r="C1511" s="1" t="s">
        <v>273</v>
      </c>
      <c r="D1511" s="1">
        <f t="shared" si="69"/>
        <v>5</v>
      </c>
      <c r="E1511" s="1" t="s">
        <v>2080</v>
      </c>
      <c r="F1511" s="1" t="s">
        <v>6105</v>
      </c>
      <c r="G1511" s="6" t="s">
        <v>12527</v>
      </c>
      <c r="H1511" s="1" t="s">
        <v>678</v>
      </c>
      <c r="I1511" s="1" t="s">
        <v>8512</v>
      </c>
      <c r="J1511" s="1" t="s">
        <v>9539</v>
      </c>
      <c r="K1511" s="1" t="str">
        <f t="shared" si="70"/>
        <v>2014</v>
      </c>
      <c r="L1511" s="1">
        <f t="shared" si="71"/>
        <v>34</v>
      </c>
      <c r="M1511" s="1" t="s">
        <v>60</v>
      </c>
      <c r="N1511" t="s">
        <v>50</v>
      </c>
      <c r="O1511" s="1" t="s">
        <v>61</v>
      </c>
      <c r="P1511" s="1"/>
      <c r="Q1511" s="1"/>
      <c r="R1511" s="1"/>
      <c r="S1511" s="1"/>
      <c r="T1511" s="1">
        <v>2</v>
      </c>
      <c r="U1511" s="1"/>
    </row>
    <row r="1512" spans="1:21">
      <c r="A1512" s="1" t="s">
        <v>54</v>
      </c>
      <c r="B1512" s="1" t="s">
        <v>63</v>
      </c>
      <c r="C1512" s="1" t="s">
        <v>273</v>
      </c>
      <c r="D1512" s="1">
        <f t="shared" si="69"/>
        <v>30</v>
      </c>
      <c r="E1512" s="1" t="s">
        <v>2104</v>
      </c>
      <c r="F1512" s="1" t="s">
        <v>8530</v>
      </c>
      <c r="G1512" s="6" t="s">
        <v>12527</v>
      </c>
      <c r="H1512" s="1" t="s">
        <v>71</v>
      </c>
      <c r="I1512" s="1" t="s">
        <v>8531</v>
      </c>
      <c r="J1512" s="1" t="s">
        <v>11119</v>
      </c>
      <c r="K1512" s="1" t="str">
        <f t="shared" si="70"/>
        <v>2014</v>
      </c>
      <c r="L1512" s="1">
        <f t="shared" si="71"/>
        <v>7</v>
      </c>
      <c r="M1512" s="1" t="s">
        <v>60</v>
      </c>
      <c r="N1512" t="s">
        <v>50</v>
      </c>
      <c r="O1512" s="1" t="s">
        <v>61</v>
      </c>
      <c r="P1512" s="1"/>
      <c r="Q1512" s="1"/>
      <c r="R1512" s="1"/>
      <c r="S1512" s="1"/>
      <c r="T1512" s="1">
        <v>2</v>
      </c>
      <c r="U1512" s="1"/>
    </row>
    <row r="1513" spans="1:21">
      <c r="A1513" s="1" t="s">
        <v>54</v>
      </c>
      <c r="B1513" s="1" t="s">
        <v>50</v>
      </c>
      <c r="C1513" s="1" t="s">
        <v>273</v>
      </c>
      <c r="D1513" s="1">
        <f t="shared" si="69"/>
        <v>1</v>
      </c>
      <c r="E1513" s="1" t="s">
        <v>8814</v>
      </c>
      <c r="F1513" s="1" t="s">
        <v>11359</v>
      </c>
      <c r="G1513" s="6" t="s">
        <v>12527</v>
      </c>
      <c r="H1513" s="1" t="s">
        <v>149</v>
      </c>
      <c r="I1513" s="1" t="s">
        <v>8531</v>
      </c>
      <c r="J1513" s="1" t="s">
        <v>11360</v>
      </c>
      <c r="K1513" s="1" t="str">
        <f t="shared" si="70"/>
        <v>2014</v>
      </c>
      <c r="L1513" s="1">
        <f t="shared" si="71"/>
        <v>39</v>
      </c>
      <c r="M1513" s="1" t="s">
        <v>60</v>
      </c>
      <c r="N1513" t="s">
        <v>50</v>
      </c>
      <c r="O1513" s="1" t="s">
        <v>61</v>
      </c>
      <c r="P1513" s="1"/>
      <c r="Q1513" s="1"/>
      <c r="R1513" s="1"/>
      <c r="S1513" s="1"/>
      <c r="T1513" s="1">
        <v>1</v>
      </c>
      <c r="U1513" s="1"/>
    </row>
    <row r="1514" spans="1:21">
      <c r="A1514" s="1" t="s">
        <v>55</v>
      </c>
      <c r="B1514" s="1" t="s">
        <v>116</v>
      </c>
      <c r="C1514" s="1" t="s">
        <v>273</v>
      </c>
      <c r="D1514" s="1">
        <f t="shared" si="69"/>
        <v>5</v>
      </c>
      <c r="E1514" s="1" t="s">
        <v>2108</v>
      </c>
      <c r="F1514" s="1" t="s">
        <v>8817</v>
      </c>
      <c r="G1514" s="6" t="s">
        <v>12527</v>
      </c>
      <c r="H1514" s="1" t="s">
        <v>55</v>
      </c>
      <c r="I1514" s="1" t="s">
        <v>7357</v>
      </c>
      <c r="J1514" s="1" t="s">
        <v>10504</v>
      </c>
      <c r="K1514" s="1" t="str">
        <f t="shared" si="70"/>
        <v>2014</v>
      </c>
      <c r="L1514" s="1">
        <f t="shared" si="71"/>
        <v>4</v>
      </c>
      <c r="M1514" s="1" t="s">
        <v>60</v>
      </c>
      <c r="N1514" t="s">
        <v>50</v>
      </c>
      <c r="O1514" s="1" t="s">
        <v>61</v>
      </c>
      <c r="P1514" s="1"/>
      <c r="Q1514" s="1"/>
      <c r="R1514" s="1"/>
      <c r="S1514" s="1"/>
      <c r="T1514" s="1">
        <v>1</v>
      </c>
      <c r="U1514" s="1"/>
    </row>
    <row r="1515" spans="1:21">
      <c r="A1515" s="1" t="s">
        <v>55</v>
      </c>
      <c r="B1515" s="1" t="s">
        <v>116</v>
      </c>
      <c r="C1515" s="1" t="s">
        <v>273</v>
      </c>
      <c r="D1515" s="1">
        <f t="shared" si="69"/>
        <v>5</v>
      </c>
      <c r="E1515" s="1" t="s">
        <v>2119</v>
      </c>
      <c r="F1515" s="1" t="s">
        <v>8823</v>
      </c>
      <c r="G1515" s="6" t="s">
        <v>12527</v>
      </c>
      <c r="H1515" s="1" t="s">
        <v>310</v>
      </c>
      <c r="I1515" s="1" t="s">
        <v>8821</v>
      </c>
      <c r="J1515" s="1" t="s">
        <v>5742</v>
      </c>
      <c r="K1515" s="1" t="str">
        <f t="shared" si="70"/>
        <v>2014</v>
      </c>
      <c r="L1515" s="1">
        <f t="shared" si="71"/>
        <v>45</v>
      </c>
      <c r="M1515" s="1" t="s">
        <v>60</v>
      </c>
      <c r="N1515" t="s">
        <v>50</v>
      </c>
      <c r="O1515" s="1" t="s">
        <v>61</v>
      </c>
      <c r="P1515" s="1"/>
      <c r="Q1515" s="1"/>
      <c r="R1515" s="1"/>
      <c r="S1515" s="1"/>
      <c r="T1515" s="1">
        <v>2</v>
      </c>
      <c r="U1515" s="1"/>
    </row>
    <row r="1516" spans="1:21">
      <c r="A1516" s="1" t="s">
        <v>55</v>
      </c>
      <c r="B1516" s="1" t="s">
        <v>50</v>
      </c>
      <c r="C1516" s="1" t="s">
        <v>500</v>
      </c>
      <c r="D1516" s="1">
        <f t="shared" si="69"/>
        <v>0.8</v>
      </c>
      <c r="E1516" s="1" t="s">
        <v>2139</v>
      </c>
      <c r="F1516" s="1" t="s">
        <v>11373</v>
      </c>
      <c r="G1516" s="6" t="s">
        <v>12527</v>
      </c>
      <c r="H1516" s="1" t="s">
        <v>299</v>
      </c>
      <c r="I1516" s="1" t="s">
        <v>8837</v>
      </c>
      <c r="J1516" s="1" t="s">
        <v>7329</v>
      </c>
      <c r="K1516" s="1" t="str">
        <f t="shared" si="70"/>
        <v>2014</v>
      </c>
      <c r="L1516" s="1">
        <f t="shared" si="71"/>
        <v>44</v>
      </c>
      <c r="M1516" s="1" t="s">
        <v>60</v>
      </c>
      <c r="N1516" t="s">
        <v>50</v>
      </c>
      <c r="O1516" s="1" t="s">
        <v>61</v>
      </c>
      <c r="P1516" s="1"/>
      <c r="Q1516" s="1"/>
      <c r="R1516" s="1"/>
      <c r="S1516" s="1" t="s">
        <v>5191</v>
      </c>
      <c r="T1516" s="1">
        <v>1</v>
      </c>
      <c r="U1516" s="1"/>
    </row>
    <row r="1517" spans="1:21">
      <c r="A1517" s="1" t="s">
        <v>53</v>
      </c>
      <c r="B1517" s="1" t="s">
        <v>50</v>
      </c>
      <c r="C1517" s="1" t="s">
        <v>273</v>
      </c>
      <c r="D1517" s="1">
        <f t="shared" si="69"/>
        <v>1</v>
      </c>
      <c r="E1517" s="1" t="s">
        <v>2149</v>
      </c>
      <c r="F1517" s="1" t="s">
        <v>4775</v>
      </c>
      <c r="G1517" s="6" t="s">
        <v>12527</v>
      </c>
      <c r="H1517" s="1" t="s">
        <v>282</v>
      </c>
      <c r="I1517" s="1" t="s">
        <v>5326</v>
      </c>
      <c r="J1517" s="1" t="s">
        <v>1712</v>
      </c>
      <c r="K1517" s="1" t="str">
        <f t="shared" si="70"/>
        <v>2014</v>
      </c>
      <c r="L1517" s="1">
        <f t="shared" si="71"/>
        <v>43</v>
      </c>
      <c r="M1517" s="1" t="s">
        <v>79</v>
      </c>
      <c r="N1517" t="s">
        <v>50</v>
      </c>
      <c r="O1517" s="1" t="s">
        <v>61</v>
      </c>
      <c r="P1517" s="1"/>
      <c r="Q1517" s="1"/>
      <c r="R1517" s="1"/>
      <c r="S1517" s="1" t="s">
        <v>417</v>
      </c>
      <c r="T1517" s="1">
        <v>2</v>
      </c>
      <c r="U1517" s="1"/>
    </row>
    <row r="1518" spans="1:21">
      <c r="A1518" s="1" t="s">
        <v>54</v>
      </c>
      <c r="B1518" s="1" t="s">
        <v>50</v>
      </c>
      <c r="C1518" s="1" t="s">
        <v>273</v>
      </c>
      <c r="D1518" s="1">
        <f t="shared" si="69"/>
        <v>1</v>
      </c>
      <c r="E1518" s="1" t="s">
        <v>2162</v>
      </c>
      <c r="F1518" s="1" t="s">
        <v>8850</v>
      </c>
      <c r="G1518" s="6" t="s">
        <v>12527</v>
      </c>
      <c r="H1518" s="1" t="s">
        <v>809</v>
      </c>
      <c r="I1518" s="1" t="s">
        <v>8846</v>
      </c>
      <c r="J1518" s="1" t="s">
        <v>9477</v>
      </c>
      <c r="K1518" s="1" t="str">
        <f t="shared" si="70"/>
        <v>2014</v>
      </c>
      <c r="L1518" s="1">
        <f t="shared" si="71"/>
        <v>36</v>
      </c>
      <c r="M1518" s="1" t="s">
        <v>60</v>
      </c>
      <c r="N1518" t="s">
        <v>50</v>
      </c>
      <c r="O1518" s="1" t="s">
        <v>61</v>
      </c>
      <c r="P1518" s="1"/>
      <c r="Q1518" s="1"/>
      <c r="R1518" s="1"/>
      <c r="S1518" s="1"/>
      <c r="T1518" s="1">
        <v>1</v>
      </c>
      <c r="U1518" s="1"/>
    </row>
    <row r="1519" spans="1:21">
      <c r="A1519" s="1" t="s">
        <v>53</v>
      </c>
      <c r="B1519" s="1" t="s">
        <v>50</v>
      </c>
      <c r="C1519" s="1" t="s">
        <v>273</v>
      </c>
      <c r="D1519" s="1">
        <f t="shared" si="69"/>
        <v>1</v>
      </c>
      <c r="E1519" s="1" t="s">
        <v>2166</v>
      </c>
      <c r="F1519" s="1" t="s">
        <v>8852</v>
      </c>
      <c r="G1519" s="6" t="s">
        <v>12527</v>
      </c>
      <c r="H1519" s="1" t="s">
        <v>448</v>
      </c>
      <c r="I1519" s="1" t="s">
        <v>8862</v>
      </c>
      <c r="J1519" s="1" t="s">
        <v>711</v>
      </c>
      <c r="K1519" s="1" t="str">
        <f t="shared" si="70"/>
        <v>2014</v>
      </c>
      <c r="L1519" s="1">
        <f t="shared" si="71"/>
        <v>32</v>
      </c>
      <c r="M1519" s="1" t="s">
        <v>60</v>
      </c>
      <c r="N1519" t="s">
        <v>50</v>
      </c>
      <c r="O1519" s="1" t="s">
        <v>61</v>
      </c>
      <c r="P1519" s="1"/>
      <c r="Q1519" s="1"/>
      <c r="R1519" s="1"/>
      <c r="S1519" s="1" t="s">
        <v>226</v>
      </c>
      <c r="T1519" s="1">
        <v>2</v>
      </c>
      <c r="U1519" s="1"/>
    </row>
    <row r="1520" spans="1:21">
      <c r="A1520" s="1" t="s">
        <v>54</v>
      </c>
      <c r="B1520" s="1" t="s">
        <v>50</v>
      </c>
      <c r="C1520" s="1" t="s">
        <v>273</v>
      </c>
      <c r="D1520" s="1">
        <f t="shared" si="69"/>
        <v>1</v>
      </c>
      <c r="E1520" s="1" t="s">
        <v>2183</v>
      </c>
      <c r="F1520" s="1" t="s">
        <v>8861</v>
      </c>
      <c r="G1520" s="6" t="s">
        <v>12527</v>
      </c>
      <c r="H1520" s="1" t="s">
        <v>58</v>
      </c>
      <c r="I1520" s="1" t="s">
        <v>8860</v>
      </c>
      <c r="J1520" s="1" t="s">
        <v>11383</v>
      </c>
      <c r="K1520" s="1" t="str">
        <f t="shared" si="70"/>
        <v>2014</v>
      </c>
      <c r="L1520" s="1">
        <f t="shared" si="71"/>
        <v>10</v>
      </c>
      <c r="M1520" s="1" t="s">
        <v>79</v>
      </c>
      <c r="N1520" t="s">
        <v>50</v>
      </c>
      <c r="O1520" s="1" t="s">
        <v>61</v>
      </c>
      <c r="P1520" s="1"/>
      <c r="Q1520" s="1"/>
      <c r="R1520" s="1"/>
      <c r="S1520" s="1" t="s">
        <v>65</v>
      </c>
      <c r="T1520" s="1">
        <v>2</v>
      </c>
      <c r="U1520" s="1"/>
    </row>
    <row r="1521" spans="1:21">
      <c r="A1521" s="1"/>
      <c r="B1521" s="1" t="s">
        <v>50</v>
      </c>
      <c r="C1521" s="1" t="s">
        <v>273</v>
      </c>
      <c r="D1521" s="1">
        <f t="shared" si="69"/>
        <v>1</v>
      </c>
      <c r="E1521" s="1" t="s">
        <v>2187</v>
      </c>
      <c r="F1521" s="1" t="s">
        <v>8863</v>
      </c>
      <c r="G1521" s="6" t="s">
        <v>12527</v>
      </c>
      <c r="H1521" s="1" t="s">
        <v>134</v>
      </c>
      <c r="I1521" s="1" t="s">
        <v>8860</v>
      </c>
      <c r="J1521" s="1" t="s">
        <v>8864</v>
      </c>
      <c r="K1521" s="1" t="str">
        <f t="shared" si="70"/>
        <v>2014</v>
      </c>
      <c r="L1521" s="1">
        <f t="shared" si="71"/>
        <v>27</v>
      </c>
      <c r="M1521" s="1" t="s">
        <v>60</v>
      </c>
      <c r="N1521" t="s">
        <v>50</v>
      </c>
      <c r="O1521" s="1" t="s">
        <v>61</v>
      </c>
      <c r="P1521" s="1"/>
      <c r="Q1521" s="1"/>
      <c r="R1521" s="1"/>
      <c r="S1521" s="1" t="s">
        <v>11137</v>
      </c>
      <c r="T1521" s="1">
        <v>2</v>
      </c>
      <c r="U1521" s="1"/>
    </row>
    <row r="1522" spans="1:21">
      <c r="A1522" s="1" t="s">
        <v>54</v>
      </c>
      <c r="B1522" s="1"/>
      <c r="C1522" s="1"/>
      <c r="D1522" s="1">
        <f t="shared" si="69"/>
        <v>0</v>
      </c>
      <c r="E1522" s="1" t="s">
        <v>11774</v>
      </c>
      <c r="F1522" s="1" t="s">
        <v>11773</v>
      </c>
      <c r="G1522" s="6" t="s">
        <v>12527</v>
      </c>
      <c r="H1522" s="1" t="s">
        <v>217</v>
      </c>
      <c r="I1522" s="1" t="s">
        <v>1742</v>
      </c>
      <c r="J1522" s="1" t="s">
        <v>4961</v>
      </c>
      <c r="K1522" s="1" t="str">
        <f t="shared" si="70"/>
        <v>2014</v>
      </c>
      <c r="L1522" s="1">
        <f t="shared" si="71"/>
        <v>15</v>
      </c>
      <c r="M1522" s="1" t="s">
        <v>79</v>
      </c>
      <c r="N1522" t="s">
        <v>50</v>
      </c>
      <c r="O1522" s="1" t="s">
        <v>61</v>
      </c>
      <c r="P1522" s="1"/>
      <c r="Q1522" s="1"/>
      <c r="R1522" s="1"/>
      <c r="S1522" s="1" t="s">
        <v>65</v>
      </c>
      <c r="T1522" s="1">
        <v>1</v>
      </c>
      <c r="U1522" s="1"/>
    </row>
    <row r="1523" spans="1:21">
      <c r="A1523" s="1" t="s">
        <v>55</v>
      </c>
      <c r="B1523" s="1"/>
      <c r="C1523" s="1"/>
      <c r="D1523" s="1">
        <f t="shared" si="69"/>
        <v>0</v>
      </c>
      <c r="E1523" s="1" t="s">
        <v>10429</v>
      </c>
      <c r="F1523" s="1" t="s">
        <v>11789</v>
      </c>
      <c r="G1523" s="6" t="s">
        <v>12525</v>
      </c>
      <c r="H1523" s="1" t="s">
        <v>144</v>
      </c>
      <c r="I1523" s="1" t="s">
        <v>8180</v>
      </c>
      <c r="J1523" s="1" t="s">
        <v>6826</v>
      </c>
      <c r="K1523" s="1" t="str">
        <f t="shared" si="70"/>
        <v>2014</v>
      </c>
      <c r="L1523" s="1">
        <f t="shared" si="71"/>
        <v>18</v>
      </c>
      <c r="M1523" s="1" t="s">
        <v>79</v>
      </c>
      <c r="N1523" t="s">
        <v>50</v>
      </c>
      <c r="O1523" s="1" t="s">
        <v>61</v>
      </c>
      <c r="P1523" s="1" t="s">
        <v>988</v>
      </c>
      <c r="Q1523" s="1" t="s">
        <v>382</v>
      </c>
      <c r="R1523" s="1" t="s">
        <v>10823</v>
      </c>
      <c r="S1523" s="1" t="s">
        <v>114</v>
      </c>
      <c r="T1523" s="1">
        <v>1</v>
      </c>
      <c r="U1523" s="1" t="s">
        <v>55</v>
      </c>
    </row>
    <row r="1524" spans="1:21">
      <c r="A1524" s="1" t="s">
        <v>54</v>
      </c>
      <c r="B1524" s="1"/>
      <c r="C1524" s="1"/>
      <c r="D1524" s="1">
        <f t="shared" si="69"/>
        <v>0</v>
      </c>
      <c r="E1524" s="1" t="s">
        <v>3120</v>
      </c>
      <c r="F1524" s="1" t="s">
        <v>11795</v>
      </c>
      <c r="G1524" s="6" t="s">
        <v>12527</v>
      </c>
      <c r="H1524" s="1" t="s">
        <v>134</v>
      </c>
      <c r="I1524" s="1" t="s">
        <v>1742</v>
      </c>
      <c r="J1524" s="1" t="s">
        <v>1933</v>
      </c>
      <c r="K1524" s="1" t="str">
        <f t="shared" si="70"/>
        <v>2014</v>
      </c>
      <c r="L1524" s="1">
        <f t="shared" si="71"/>
        <v>26</v>
      </c>
      <c r="M1524" s="1" t="s">
        <v>60</v>
      </c>
      <c r="N1524" t="s">
        <v>50</v>
      </c>
      <c r="O1524" s="1" t="s">
        <v>61</v>
      </c>
      <c r="P1524" s="1"/>
      <c r="Q1524" s="1"/>
      <c r="R1524" s="1"/>
      <c r="S1524" s="1" t="s">
        <v>427</v>
      </c>
      <c r="T1524" s="1">
        <v>1</v>
      </c>
      <c r="U1524" s="1"/>
    </row>
    <row r="1525" spans="1:21">
      <c r="A1525" s="1" t="s">
        <v>53</v>
      </c>
      <c r="B1525" s="1" t="s">
        <v>50</v>
      </c>
      <c r="C1525" s="1" t="s">
        <v>273</v>
      </c>
      <c r="D1525" s="1">
        <f t="shared" si="69"/>
        <v>1</v>
      </c>
      <c r="E1525" s="1" t="s">
        <v>566</v>
      </c>
      <c r="F1525" s="1" t="s">
        <v>565</v>
      </c>
      <c r="G1525" s="6" t="s">
        <v>12527</v>
      </c>
      <c r="H1525" s="1" t="s">
        <v>130</v>
      </c>
      <c r="I1525" s="1" t="s">
        <v>11825</v>
      </c>
      <c r="J1525" s="1" t="s">
        <v>11138</v>
      </c>
      <c r="K1525" s="1" t="str">
        <f t="shared" si="70"/>
        <v>2014</v>
      </c>
      <c r="L1525" s="1">
        <f t="shared" si="71"/>
        <v>11</v>
      </c>
      <c r="M1525" s="1" t="s">
        <v>79</v>
      </c>
      <c r="N1525" t="s">
        <v>50</v>
      </c>
      <c r="O1525" s="1" t="s">
        <v>61</v>
      </c>
      <c r="P1525" s="1"/>
      <c r="Q1525" s="1"/>
      <c r="R1525" s="1"/>
      <c r="S1525" s="1" t="s">
        <v>65</v>
      </c>
      <c r="T1525" s="1">
        <v>1</v>
      </c>
      <c r="U1525" s="1"/>
    </row>
    <row r="1526" spans="1:21">
      <c r="A1526" s="1" t="s">
        <v>50</v>
      </c>
      <c r="B1526" s="1" t="s">
        <v>5607</v>
      </c>
      <c r="C1526" s="1" t="s">
        <v>500</v>
      </c>
      <c r="D1526" s="1">
        <f t="shared" si="69"/>
        <v>1.28</v>
      </c>
      <c r="E1526" s="1" t="s">
        <v>11904</v>
      </c>
      <c r="F1526" s="1" t="s">
        <v>11903</v>
      </c>
      <c r="G1526" s="6" t="s">
        <v>12525</v>
      </c>
      <c r="H1526" s="1" t="s">
        <v>484</v>
      </c>
      <c r="I1526" s="1" t="s">
        <v>5707</v>
      </c>
      <c r="J1526" s="1" t="s">
        <v>11905</v>
      </c>
      <c r="K1526" s="1" t="str">
        <f t="shared" si="70"/>
        <v>2014</v>
      </c>
      <c r="L1526" s="1">
        <f t="shared" si="71"/>
        <v>42</v>
      </c>
      <c r="M1526" s="1" t="s">
        <v>60</v>
      </c>
      <c r="N1526" t="s">
        <v>50</v>
      </c>
      <c r="O1526" s="1" t="s">
        <v>61</v>
      </c>
      <c r="P1526" s="1" t="s">
        <v>206</v>
      </c>
      <c r="Q1526" s="1" t="s">
        <v>120</v>
      </c>
      <c r="R1526" s="1"/>
      <c r="S1526" s="1"/>
      <c r="T1526" s="1">
        <v>1</v>
      </c>
      <c r="U1526" s="1" t="s">
        <v>116</v>
      </c>
    </row>
    <row r="1527" spans="1:21">
      <c r="A1527" s="1" t="s">
        <v>55</v>
      </c>
      <c r="B1527" s="1"/>
      <c r="C1527" s="1"/>
      <c r="D1527" s="1">
        <f t="shared" si="69"/>
        <v>0</v>
      </c>
      <c r="E1527" s="1" t="s">
        <v>11914</v>
      </c>
      <c r="F1527" s="1" t="s">
        <v>11913</v>
      </c>
      <c r="G1527" s="6" t="s">
        <v>12527</v>
      </c>
      <c r="H1527" s="1" t="s">
        <v>118</v>
      </c>
      <c r="I1527" s="1" t="s">
        <v>9509</v>
      </c>
      <c r="J1527" s="1" t="s">
        <v>2008</v>
      </c>
      <c r="K1527" s="1" t="str">
        <f t="shared" si="70"/>
        <v>2014</v>
      </c>
      <c r="L1527" s="1">
        <f t="shared" si="71"/>
        <v>24</v>
      </c>
      <c r="M1527" s="1" t="s">
        <v>79</v>
      </c>
      <c r="N1527" t="s">
        <v>50</v>
      </c>
      <c r="O1527" s="1" t="s">
        <v>61</v>
      </c>
      <c r="P1527" s="1"/>
      <c r="Q1527" s="1"/>
      <c r="R1527" s="1"/>
      <c r="S1527" s="1" t="s">
        <v>92</v>
      </c>
      <c r="T1527" s="1">
        <v>1</v>
      </c>
      <c r="U1527" s="1"/>
    </row>
    <row r="1528" spans="1:21">
      <c r="A1528" s="1" t="s">
        <v>55</v>
      </c>
      <c r="B1528" s="1"/>
      <c r="C1528" s="1"/>
      <c r="D1528" s="1">
        <f t="shared" si="69"/>
        <v>0</v>
      </c>
      <c r="E1528" s="1" t="s">
        <v>3311</v>
      </c>
      <c r="F1528" s="1" t="s">
        <v>11941</v>
      </c>
      <c r="G1528" s="6" t="s">
        <v>12527</v>
      </c>
      <c r="H1528" s="1" t="s">
        <v>118</v>
      </c>
      <c r="I1528" s="1" t="s">
        <v>613</v>
      </c>
      <c r="J1528" s="1" t="s">
        <v>1657</v>
      </c>
      <c r="K1528" s="1" t="str">
        <f t="shared" si="70"/>
        <v>2014</v>
      </c>
      <c r="L1528" s="1">
        <f t="shared" si="71"/>
        <v>24</v>
      </c>
      <c r="M1528" s="1" t="s">
        <v>79</v>
      </c>
      <c r="N1528" t="s">
        <v>50</v>
      </c>
      <c r="O1528" s="1" t="s">
        <v>61</v>
      </c>
      <c r="P1528" s="1"/>
      <c r="Q1528" s="1"/>
      <c r="R1528" s="1"/>
      <c r="S1528" s="1" t="s">
        <v>114</v>
      </c>
      <c r="T1528" s="1">
        <v>1</v>
      </c>
      <c r="U1528" s="1"/>
    </row>
    <row r="1529" spans="1:21">
      <c r="A1529" s="1" t="s">
        <v>54</v>
      </c>
      <c r="B1529" s="1" t="s">
        <v>4636</v>
      </c>
      <c r="C1529" s="1" t="s">
        <v>273</v>
      </c>
      <c r="D1529" s="1">
        <f t="shared" si="69"/>
        <v>3.2</v>
      </c>
      <c r="E1529" s="1" t="s">
        <v>2904</v>
      </c>
      <c r="F1529" s="1" t="s">
        <v>11976</v>
      </c>
      <c r="G1529" s="6" t="s">
        <v>12527</v>
      </c>
      <c r="H1529" s="1" t="s">
        <v>484</v>
      </c>
      <c r="I1529" s="1" t="s">
        <v>11924</v>
      </c>
      <c r="J1529" s="1" t="s">
        <v>711</v>
      </c>
      <c r="K1529" s="1" t="str">
        <f t="shared" si="70"/>
        <v>2014</v>
      </c>
      <c r="L1529" s="1">
        <f t="shared" si="71"/>
        <v>47</v>
      </c>
      <c r="M1529" s="1" t="s">
        <v>79</v>
      </c>
      <c r="N1529" t="s">
        <v>50</v>
      </c>
      <c r="O1529" s="1" t="s">
        <v>61</v>
      </c>
      <c r="P1529" s="1"/>
      <c r="Q1529" s="1"/>
      <c r="R1529" s="1"/>
      <c r="S1529" s="1"/>
      <c r="T1529" s="1">
        <v>2</v>
      </c>
      <c r="U1529" s="1"/>
    </row>
    <row r="1530" spans="1:21">
      <c r="A1530" s="1" t="s">
        <v>54</v>
      </c>
      <c r="B1530" s="1"/>
      <c r="C1530" s="1"/>
      <c r="D1530" s="1">
        <f t="shared" si="69"/>
        <v>0</v>
      </c>
      <c r="E1530" s="1" t="s">
        <v>12037</v>
      </c>
      <c r="F1530" s="1" t="s">
        <v>12036</v>
      </c>
      <c r="G1530" s="6" t="s">
        <v>12527</v>
      </c>
      <c r="H1530" s="1" t="s">
        <v>126</v>
      </c>
      <c r="I1530" s="1" t="s">
        <v>968</v>
      </c>
      <c r="J1530" s="1" t="s">
        <v>1712</v>
      </c>
      <c r="K1530" s="1" t="str">
        <f t="shared" si="70"/>
        <v>2014</v>
      </c>
      <c r="L1530" s="1">
        <f t="shared" si="71"/>
        <v>13</v>
      </c>
      <c r="M1530" s="1" t="s">
        <v>79</v>
      </c>
      <c r="N1530" t="s">
        <v>50</v>
      </c>
      <c r="O1530" s="1" t="s">
        <v>61</v>
      </c>
      <c r="P1530" s="1"/>
      <c r="Q1530" s="1"/>
      <c r="R1530" s="1"/>
      <c r="S1530" s="1" t="s">
        <v>65</v>
      </c>
      <c r="T1530" s="1">
        <v>2</v>
      </c>
      <c r="U1530" s="1"/>
    </row>
    <row r="1531" spans="1:21">
      <c r="A1531" s="1" t="s">
        <v>55</v>
      </c>
      <c r="B1531" s="1" t="s">
        <v>2810</v>
      </c>
      <c r="C1531" s="1" t="s">
        <v>273</v>
      </c>
      <c r="D1531" s="1">
        <f t="shared" si="69"/>
        <v>0.4</v>
      </c>
      <c r="E1531" s="1" t="s">
        <v>2936</v>
      </c>
      <c r="F1531" s="1" t="s">
        <v>12038</v>
      </c>
      <c r="G1531" s="6" t="s">
        <v>12527</v>
      </c>
      <c r="H1531" s="1">
        <v>1</v>
      </c>
      <c r="I1531" s="1" t="s">
        <v>11978</v>
      </c>
      <c r="J1531" s="1" t="s">
        <v>12039</v>
      </c>
      <c r="K1531" s="1" t="str">
        <f t="shared" si="70"/>
        <v>2014</v>
      </c>
      <c r="L1531" s="1">
        <f t="shared" si="71"/>
        <v>0</v>
      </c>
      <c r="M1531" s="1" t="s">
        <v>79</v>
      </c>
      <c r="N1531" t="s">
        <v>50</v>
      </c>
      <c r="O1531" s="1" t="s">
        <v>61</v>
      </c>
      <c r="P1531" s="1"/>
      <c r="Q1531" s="1"/>
      <c r="R1531" s="1"/>
      <c r="S1531" s="1" t="s">
        <v>936</v>
      </c>
      <c r="T1531" s="1">
        <v>2</v>
      </c>
      <c r="U1531" s="1"/>
    </row>
    <row r="1532" spans="1:21">
      <c r="A1532" s="1" t="s">
        <v>50</v>
      </c>
      <c r="B1532" s="1" t="s">
        <v>53</v>
      </c>
      <c r="C1532" s="1" t="s">
        <v>500</v>
      </c>
      <c r="D1532" s="1">
        <f t="shared" si="69"/>
        <v>1.6</v>
      </c>
      <c r="E1532" s="1" t="s">
        <v>12168</v>
      </c>
      <c r="F1532" s="1" t="s">
        <v>12167</v>
      </c>
      <c r="G1532" s="6" t="s">
        <v>12525</v>
      </c>
      <c r="H1532" s="1" t="s">
        <v>301</v>
      </c>
      <c r="I1532" s="1" t="s">
        <v>461</v>
      </c>
      <c r="J1532" s="1" t="s">
        <v>7345</v>
      </c>
      <c r="K1532" s="1" t="str">
        <f t="shared" si="70"/>
        <v>2014</v>
      </c>
      <c r="L1532" s="1">
        <f t="shared" si="71"/>
        <v>47</v>
      </c>
      <c r="M1532" s="1" t="s">
        <v>79</v>
      </c>
      <c r="N1532" t="s">
        <v>50</v>
      </c>
      <c r="O1532" s="1" t="s">
        <v>61</v>
      </c>
      <c r="P1532" s="1"/>
      <c r="Q1532" s="1"/>
      <c r="R1532" s="1"/>
      <c r="S1532" s="1"/>
      <c r="T1532" s="1">
        <v>2</v>
      </c>
      <c r="U1532" s="1"/>
    </row>
    <row r="1533" spans="1:21">
      <c r="A1533" s="1" t="s">
        <v>55</v>
      </c>
      <c r="B1533" s="1" t="s">
        <v>472</v>
      </c>
      <c r="C1533" s="1" t="s">
        <v>273</v>
      </c>
      <c r="D1533" s="1">
        <f t="shared" si="69"/>
        <v>0.5</v>
      </c>
      <c r="E1533" s="1" t="s">
        <v>2988</v>
      </c>
      <c r="F1533" s="1" t="s">
        <v>12209</v>
      </c>
      <c r="G1533" s="6" t="s">
        <v>12527</v>
      </c>
      <c r="H1533" s="1" t="s">
        <v>256</v>
      </c>
      <c r="I1533" s="1" t="s">
        <v>3806</v>
      </c>
      <c r="J1533" s="1" t="s">
        <v>9539</v>
      </c>
      <c r="K1533" s="1" t="str">
        <f t="shared" si="70"/>
        <v>2014</v>
      </c>
      <c r="L1533" s="1">
        <f t="shared" si="71"/>
        <v>51</v>
      </c>
      <c r="M1533" s="1" t="s">
        <v>60</v>
      </c>
      <c r="N1533" t="s">
        <v>50</v>
      </c>
      <c r="O1533" s="1" t="s">
        <v>61</v>
      </c>
      <c r="P1533" s="1"/>
      <c r="Q1533" s="1"/>
      <c r="R1533" s="1"/>
      <c r="S1533" s="1" t="s">
        <v>354</v>
      </c>
      <c r="T1533" s="1">
        <v>1</v>
      </c>
      <c r="U1533" s="1"/>
    </row>
    <row r="1534" spans="1:21">
      <c r="A1534" s="1" t="s">
        <v>55</v>
      </c>
      <c r="B1534" s="1"/>
      <c r="C1534" s="1"/>
      <c r="D1534" s="1">
        <f t="shared" si="69"/>
        <v>0</v>
      </c>
      <c r="E1534" s="1" t="s">
        <v>87</v>
      </c>
      <c r="F1534" s="1" t="s">
        <v>86</v>
      </c>
      <c r="G1534" s="6" t="s">
        <v>12527</v>
      </c>
      <c r="H1534" s="1" t="s">
        <v>88</v>
      </c>
      <c r="I1534" s="1" t="s">
        <v>51</v>
      </c>
      <c r="J1534" s="1" t="s">
        <v>93</v>
      </c>
      <c r="K1534" s="1" t="str">
        <f t="shared" si="70"/>
        <v>2014</v>
      </c>
      <c r="L1534" s="1">
        <f t="shared" si="71"/>
        <v>23</v>
      </c>
      <c r="M1534" s="1" t="s">
        <v>60</v>
      </c>
      <c r="N1534" t="s">
        <v>53</v>
      </c>
      <c r="O1534" s="1" t="s">
        <v>61</v>
      </c>
      <c r="P1534" s="1" t="s">
        <v>89</v>
      </c>
      <c r="Q1534" s="1" t="s">
        <v>90</v>
      </c>
      <c r="R1534" s="1" t="s">
        <v>91</v>
      </c>
      <c r="S1534" s="1" t="s">
        <v>92</v>
      </c>
      <c r="T1534" s="1">
        <v>2</v>
      </c>
      <c r="U1534" s="1"/>
    </row>
    <row r="1535" spans="1:21">
      <c r="A1535" s="1" t="s">
        <v>53</v>
      </c>
      <c r="B1535" s="1"/>
      <c r="C1535" s="1"/>
      <c r="D1535" s="1">
        <f t="shared" si="69"/>
        <v>0</v>
      </c>
      <c r="E1535" s="1" t="s">
        <v>124</v>
      </c>
      <c r="F1535" s="1" t="s">
        <v>123</v>
      </c>
      <c r="G1535" s="6" t="s">
        <v>12527</v>
      </c>
      <c r="H1535" s="1" t="s">
        <v>126</v>
      </c>
      <c r="I1535" s="1" t="s">
        <v>111</v>
      </c>
      <c r="J1535" s="1" t="s">
        <v>93</v>
      </c>
      <c r="K1535" s="1" t="str">
        <f t="shared" si="70"/>
        <v>2014</v>
      </c>
      <c r="L1535" s="1">
        <f t="shared" si="71"/>
        <v>9</v>
      </c>
      <c r="M1535" s="1" t="s">
        <v>60</v>
      </c>
      <c r="N1535" t="s">
        <v>53</v>
      </c>
      <c r="O1535" s="1" t="s">
        <v>61</v>
      </c>
      <c r="P1535" s="1" t="s">
        <v>127</v>
      </c>
      <c r="Q1535" s="1" t="s">
        <v>128</v>
      </c>
      <c r="R1535" s="1" t="s">
        <v>129</v>
      </c>
      <c r="S1535" s="1" t="s">
        <v>65</v>
      </c>
      <c r="T1535" s="1">
        <v>1</v>
      </c>
      <c r="U1535" s="1"/>
    </row>
    <row r="1536" spans="1:21">
      <c r="A1536" s="1" t="s">
        <v>55</v>
      </c>
      <c r="B1536" s="1"/>
      <c r="C1536" s="1"/>
      <c r="D1536" s="1">
        <f t="shared" si="69"/>
        <v>0</v>
      </c>
      <c r="E1536" s="1" t="s">
        <v>343</v>
      </c>
      <c r="F1536" s="1" t="s">
        <v>342</v>
      </c>
      <c r="G1536" s="6" t="s">
        <v>12527</v>
      </c>
      <c r="H1536" s="1" t="s">
        <v>344</v>
      </c>
      <c r="I1536" s="1" t="s">
        <v>345</v>
      </c>
      <c r="J1536" s="1" t="s">
        <v>348</v>
      </c>
      <c r="K1536" s="1" t="str">
        <f t="shared" si="70"/>
        <v>2014</v>
      </c>
      <c r="L1536" s="1">
        <f t="shared" si="71"/>
        <v>19</v>
      </c>
      <c r="M1536" s="1" t="s">
        <v>60</v>
      </c>
      <c r="N1536" t="s">
        <v>53</v>
      </c>
      <c r="O1536" s="1" t="s">
        <v>61</v>
      </c>
      <c r="P1536" s="1" t="s">
        <v>346</v>
      </c>
      <c r="Q1536" s="1" t="s">
        <v>136</v>
      </c>
      <c r="R1536" s="1" t="s">
        <v>347</v>
      </c>
      <c r="S1536" s="1" t="s">
        <v>65</v>
      </c>
      <c r="T1536" s="1">
        <v>1</v>
      </c>
      <c r="U1536" s="1"/>
    </row>
    <row r="1537" spans="1:21">
      <c r="A1537" s="1" t="s">
        <v>49</v>
      </c>
      <c r="B1537" s="1"/>
      <c r="C1537" s="1"/>
      <c r="D1537" s="1">
        <f t="shared" si="69"/>
        <v>0</v>
      </c>
      <c r="E1537" s="1" t="s">
        <v>373</v>
      </c>
      <c r="F1537" s="1" t="s">
        <v>371</v>
      </c>
      <c r="G1537" s="6" t="s">
        <v>12527</v>
      </c>
      <c r="H1537" s="1" t="s">
        <v>344</v>
      </c>
      <c r="I1537" s="1" t="s">
        <v>374</v>
      </c>
      <c r="J1537" s="1" t="s">
        <v>378</v>
      </c>
      <c r="K1537" s="1" t="str">
        <f t="shared" si="70"/>
        <v>2014</v>
      </c>
      <c r="L1537" s="1">
        <f t="shared" si="71"/>
        <v>16</v>
      </c>
      <c r="M1537" s="1" t="s">
        <v>79</v>
      </c>
      <c r="N1537" t="s">
        <v>53</v>
      </c>
      <c r="O1537" s="1" t="s">
        <v>61</v>
      </c>
      <c r="P1537" s="1" t="s">
        <v>179</v>
      </c>
      <c r="Q1537" s="1" t="s">
        <v>375</v>
      </c>
      <c r="R1537" s="1" t="s">
        <v>376</v>
      </c>
      <c r="S1537" s="1" t="s">
        <v>377</v>
      </c>
      <c r="T1537" s="1">
        <v>2</v>
      </c>
      <c r="U1537" s="1"/>
    </row>
    <row r="1538" spans="1:21">
      <c r="A1538" s="1" t="s">
        <v>53</v>
      </c>
      <c r="B1538" s="1"/>
      <c r="C1538" s="1"/>
      <c r="D1538" s="1">
        <f t="shared" ref="D1538:D1601" si="72">B1538*C1538/100</f>
        <v>0</v>
      </c>
      <c r="E1538" s="1" t="s">
        <v>708</v>
      </c>
      <c r="F1538" s="1" t="s">
        <v>706</v>
      </c>
      <c r="G1538" s="6" t="s">
        <v>12527</v>
      </c>
      <c r="H1538" s="1" t="s">
        <v>324</v>
      </c>
      <c r="I1538" s="1" t="s">
        <v>709</v>
      </c>
      <c r="J1538" s="1" t="s">
        <v>711</v>
      </c>
      <c r="K1538" s="1" t="str">
        <f t="shared" ref="K1538:K1601" si="73">TEXT(J1538,"YYYY")</f>
        <v>2014</v>
      </c>
      <c r="L1538" s="1">
        <f t="shared" ref="L1538:L1601" si="74">H1538-(TEXT(I1538,"YYYY")-TEXT(J1538,"YYYY"))</f>
        <v>8</v>
      </c>
      <c r="M1538" s="1" t="s">
        <v>60</v>
      </c>
      <c r="N1538" t="s">
        <v>53</v>
      </c>
      <c r="O1538" s="1" t="s">
        <v>61</v>
      </c>
      <c r="P1538" s="1" t="s">
        <v>119</v>
      </c>
      <c r="Q1538" s="1" t="s">
        <v>584</v>
      </c>
      <c r="R1538" s="1" t="s">
        <v>710</v>
      </c>
      <c r="S1538" s="1" t="s">
        <v>65</v>
      </c>
      <c r="T1538" s="1">
        <v>2</v>
      </c>
      <c r="U1538" s="1"/>
    </row>
    <row r="1539" spans="1:21">
      <c r="A1539" s="1" t="s">
        <v>55</v>
      </c>
      <c r="B1539" s="1"/>
      <c r="C1539" s="1"/>
      <c r="D1539" s="1">
        <f t="shared" si="72"/>
        <v>0</v>
      </c>
      <c r="E1539" s="1" t="s">
        <v>773</v>
      </c>
      <c r="F1539" s="1" t="s">
        <v>772</v>
      </c>
      <c r="G1539" s="6" t="s">
        <v>12527</v>
      </c>
      <c r="H1539" s="1" t="s">
        <v>282</v>
      </c>
      <c r="I1539" s="1" t="s">
        <v>774</v>
      </c>
      <c r="J1539" s="1" t="s">
        <v>774</v>
      </c>
      <c r="K1539" s="1" t="str">
        <f t="shared" si="73"/>
        <v>2014</v>
      </c>
      <c r="L1539" s="1">
        <f t="shared" si="74"/>
        <v>43</v>
      </c>
      <c r="M1539" s="1" t="s">
        <v>60</v>
      </c>
      <c r="N1539" t="s">
        <v>53</v>
      </c>
      <c r="O1539" s="1" t="s">
        <v>61</v>
      </c>
      <c r="P1539" s="1" t="s">
        <v>127</v>
      </c>
      <c r="Q1539" s="1" t="s">
        <v>484</v>
      </c>
      <c r="R1539" s="1" t="s">
        <v>580</v>
      </c>
      <c r="S1539" s="1" t="s">
        <v>114</v>
      </c>
      <c r="T1539" s="1">
        <v>2</v>
      </c>
      <c r="U1539" s="1" t="s">
        <v>50</v>
      </c>
    </row>
    <row r="1540" spans="1:21">
      <c r="A1540" s="1" t="s">
        <v>54</v>
      </c>
      <c r="B1540" s="1"/>
      <c r="C1540" s="1"/>
      <c r="D1540" s="1">
        <f t="shared" si="72"/>
        <v>0</v>
      </c>
      <c r="E1540" s="1" t="s">
        <v>803</v>
      </c>
      <c r="F1540" s="1" t="s">
        <v>802</v>
      </c>
      <c r="G1540" s="6" t="s">
        <v>12527</v>
      </c>
      <c r="H1540" s="1" t="s">
        <v>324</v>
      </c>
      <c r="I1540" s="1" t="s">
        <v>804</v>
      </c>
      <c r="J1540" s="1" t="s">
        <v>806</v>
      </c>
      <c r="K1540" s="1" t="str">
        <f t="shared" si="73"/>
        <v>2014</v>
      </c>
      <c r="L1540" s="1">
        <f t="shared" si="74"/>
        <v>9</v>
      </c>
      <c r="M1540" s="1" t="s">
        <v>60</v>
      </c>
      <c r="N1540" t="s">
        <v>53</v>
      </c>
      <c r="O1540" s="1" t="s">
        <v>61</v>
      </c>
      <c r="P1540" s="1"/>
      <c r="Q1540" s="1"/>
      <c r="R1540" s="1" t="s">
        <v>805</v>
      </c>
      <c r="S1540" s="1"/>
      <c r="T1540" s="1">
        <v>2</v>
      </c>
      <c r="U1540" s="1" t="s">
        <v>50</v>
      </c>
    </row>
    <row r="1541" spans="1:21">
      <c r="A1541" s="1" t="s">
        <v>55</v>
      </c>
      <c r="B1541" s="1"/>
      <c r="C1541" s="1"/>
      <c r="D1541" s="1">
        <f t="shared" si="72"/>
        <v>0</v>
      </c>
      <c r="E1541" s="1" t="s">
        <v>813</v>
      </c>
      <c r="F1541" s="1" t="s">
        <v>812</v>
      </c>
      <c r="G1541" s="6" t="s">
        <v>12527</v>
      </c>
      <c r="H1541" s="1" t="s">
        <v>233</v>
      </c>
      <c r="I1541" s="1" t="s">
        <v>437</v>
      </c>
      <c r="J1541" s="1" t="s">
        <v>815</v>
      </c>
      <c r="K1541" s="1" t="str">
        <f t="shared" si="73"/>
        <v>2014</v>
      </c>
      <c r="L1541" s="1">
        <f t="shared" si="74"/>
        <v>44</v>
      </c>
      <c r="M1541" s="1" t="s">
        <v>79</v>
      </c>
      <c r="N1541" t="s">
        <v>53</v>
      </c>
      <c r="O1541" s="1" t="s">
        <v>61</v>
      </c>
      <c r="P1541" s="1" t="s">
        <v>388</v>
      </c>
      <c r="Q1541" s="1" t="s">
        <v>338</v>
      </c>
      <c r="R1541" s="1" t="s">
        <v>814</v>
      </c>
      <c r="S1541" s="1" t="s">
        <v>105</v>
      </c>
      <c r="T1541" s="1">
        <v>1</v>
      </c>
      <c r="U1541" s="1" t="s">
        <v>50</v>
      </c>
    </row>
    <row r="1542" spans="1:21">
      <c r="A1542" s="1" t="s">
        <v>50</v>
      </c>
      <c r="B1542" s="1"/>
      <c r="C1542" s="1"/>
      <c r="D1542" s="1">
        <f t="shared" si="72"/>
        <v>0</v>
      </c>
      <c r="E1542" s="1" t="s">
        <v>1655</v>
      </c>
      <c r="F1542" s="1" t="s">
        <v>1654</v>
      </c>
      <c r="G1542" s="6" t="s">
        <v>12527</v>
      </c>
      <c r="H1542" s="1" t="s">
        <v>324</v>
      </c>
      <c r="I1542" s="1" t="s">
        <v>1656</v>
      </c>
      <c r="J1542" s="1" t="s">
        <v>1657</v>
      </c>
      <c r="K1542" s="1" t="str">
        <f t="shared" si="73"/>
        <v>2014</v>
      </c>
      <c r="L1542" s="1">
        <f t="shared" si="74"/>
        <v>11</v>
      </c>
      <c r="M1542" s="1" t="s">
        <v>79</v>
      </c>
      <c r="N1542" t="s">
        <v>53</v>
      </c>
      <c r="O1542" s="1" t="s">
        <v>61</v>
      </c>
      <c r="P1542" s="1" t="s">
        <v>89</v>
      </c>
      <c r="Q1542" s="1" t="s">
        <v>120</v>
      </c>
      <c r="R1542" s="1"/>
      <c r="S1542" s="1" t="s">
        <v>65</v>
      </c>
      <c r="T1542" s="1">
        <v>2</v>
      </c>
      <c r="U1542" s="1"/>
    </row>
    <row r="1543" spans="1:21">
      <c r="A1543" s="1" t="s">
        <v>54</v>
      </c>
      <c r="B1543" s="1" t="s">
        <v>50</v>
      </c>
      <c r="C1543" s="1" t="s">
        <v>273</v>
      </c>
      <c r="D1543" s="1">
        <f t="shared" si="72"/>
        <v>1</v>
      </c>
      <c r="E1543" s="1" t="s">
        <v>1711</v>
      </c>
      <c r="F1543" s="1" t="s">
        <v>1710</v>
      </c>
      <c r="G1543" s="6" t="s">
        <v>12527</v>
      </c>
      <c r="H1543" s="1" t="s">
        <v>282</v>
      </c>
      <c r="I1543" s="1" t="s">
        <v>395</v>
      </c>
      <c r="J1543" s="1" t="s">
        <v>1712</v>
      </c>
      <c r="K1543" s="1" t="str">
        <f t="shared" si="73"/>
        <v>2014</v>
      </c>
      <c r="L1543" s="1">
        <f t="shared" si="74"/>
        <v>40</v>
      </c>
      <c r="M1543" s="1" t="s">
        <v>60</v>
      </c>
      <c r="N1543" t="s">
        <v>53</v>
      </c>
      <c r="O1543" s="1" t="s">
        <v>61</v>
      </c>
      <c r="P1543" s="1" t="s">
        <v>346</v>
      </c>
      <c r="Q1543" s="1" t="s">
        <v>308</v>
      </c>
      <c r="R1543" s="1" t="s">
        <v>1236</v>
      </c>
      <c r="S1543" s="1" t="s">
        <v>105</v>
      </c>
      <c r="T1543" s="1">
        <v>1</v>
      </c>
      <c r="U1543" s="1"/>
    </row>
    <row r="1544" spans="1:21">
      <c r="A1544" s="1" t="s">
        <v>53</v>
      </c>
      <c r="B1544" s="1"/>
      <c r="C1544" s="1"/>
      <c r="D1544" s="1">
        <f t="shared" si="72"/>
        <v>0</v>
      </c>
      <c r="E1544" s="1" t="s">
        <v>1754</v>
      </c>
      <c r="F1544" s="1" t="s">
        <v>1753</v>
      </c>
      <c r="G1544" s="6" t="s">
        <v>12527</v>
      </c>
      <c r="H1544" s="1" t="s">
        <v>144</v>
      </c>
      <c r="I1544" s="1" t="s">
        <v>562</v>
      </c>
      <c r="J1544" s="1" t="s">
        <v>1755</v>
      </c>
      <c r="K1544" s="1" t="str">
        <f t="shared" si="73"/>
        <v>2014</v>
      </c>
      <c r="L1544" s="1">
        <f t="shared" si="74"/>
        <v>23</v>
      </c>
      <c r="M1544" s="1" t="s">
        <v>79</v>
      </c>
      <c r="N1544" t="s">
        <v>53</v>
      </c>
      <c r="O1544" s="1" t="s">
        <v>61</v>
      </c>
      <c r="P1544" s="1"/>
      <c r="Q1544" s="1"/>
      <c r="R1544" s="1"/>
      <c r="S1544" s="1" t="s">
        <v>747</v>
      </c>
      <c r="T1544" s="1">
        <v>2</v>
      </c>
      <c r="U1544" s="1"/>
    </row>
    <row r="1545" spans="1:21">
      <c r="A1545" s="1" t="s">
        <v>50</v>
      </c>
      <c r="B1545" s="1"/>
      <c r="C1545" s="1"/>
      <c r="D1545" s="1">
        <f t="shared" si="72"/>
        <v>0</v>
      </c>
      <c r="E1545" s="1" t="s">
        <v>2006</v>
      </c>
      <c r="F1545" s="1" t="s">
        <v>2005</v>
      </c>
      <c r="G1545" s="6" t="s">
        <v>12527</v>
      </c>
      <c r="H1545" s="1" t="s">
        <v>130</v>
      </c>
      <c r="I1545" s="1" t="s">
        <v>2007</v>
      </c>
      <c r="J1545" s="1" t="s">
        <v>2008</v>
      </c>
      <c r="K1545" s="1" t="str">
        <f t="shared" si="73"/>
        <v>2014</v>
      </c>
      <c r="L1545" s="1">
        <f t="shared" si="74"/>
        <v>7</v>
      </c>
      <c r="M1545" s="1" t="s">
        <v>60</v>
      </c>
      <c r="N1545" t="s">
        <v>53</v>
      </c>
      <c r="O1545" s="1" t="s">
        <v>61</v>
      </c>
      <c r="P1545" s="1"/>
      <c r="Q1545" s="1"/>
      <c r="R1545" s="1"/>
      <c r="S1545" s="1" t="s">
        <v>65</v>
      </c>
      <c r="T1545" s="1">
        <v>2</v>
      </c>
      <c r="U1545" s="1"/>
    </row>
    <row r="1546" spans="1:21">
      <c r="A1546" s="1" t="s">
        <v>115</v>
      </c>
      <c r="B1546" s="1"/>
      <c r="C1546" s="1"/>
      <c r="D1546" s="1">
        <f t="shared" si="72"/>
        <v>0</v>
      </c>
      <c r="E1546" s="1" t="s">
        <v>2371</v>
      </c>
      <c r="F1546" s="1" t="s">
        <v>2370</v>
      </c>
      <c r="G1546" s="6" t="s">
        <v>12527</v>
      </c>
      <c r="H1546" s="1" t="s">
        <v>217</v>
      </c>
      <c r="I1546" s="1" t="s">
        <v>254</v>
      </c>
      <c r="J1546" s="1" t="s">
        <v>1657</v>
      </c>
      <c r="K1546" s="1" t="str">
        <f t="shared" si="73"/>
        <v>2014</v>
      </c>
      <c r="L1546" s="1">
        <f t="shared" si="74"/>
        <v>12</v>
      </c>
      <c r="M1546" s="1" t="s">
        <v>60</v>
      </c>
      <c r="N1546" t="s">
        <v>53</v>
      </c>
      <c r="O1546" s="1" t="s">
        <v>61</v>
      </c>
      <c r="P1546" s="1"/>
      <c r="Q1546" s="1"/>
      <c r="R1546" s="1"/>
      <c r="S1546" s="1" t="s">
        <v>65</v>
      </c>
      <c r="T1546" s="1">
        <v>1</v>
      </c>
      <c r="U1546" s="1"/>
    </row>
    <row r="1547" spans="1:21">
      <c r="A1547" s="1"/>
      <c r="B1547" s="1"/>
      <c r="C1547" s="1"/>
      <c r="D1547" s="1">
        <f t="shared" si="72"/>
        <v>0</v>
      </c>
      <c r="E1547" s="1" t="s">
        <v>2380</v>
      </c>
      <c r="F1547" s="1" t="s">
        <v>2379</v>
      </c>
      <c r="G1547" s="6" t="s">
        <v>12527</v>
      </c>
      <c r="H1547" s="1" t="s">
        <v>189</v>
      </c>
      <c r="I1547" s="1" t="s">
        <v>2381</v>
      </c>
      <c r="J1547" s="1" t="s">
        <v>2382</v>
      </c>
      <c r="K1547" s="1" t="str">
        <f t="shared" si="73"/>
        <v>2014</v>
      </c>
      <c r="L1547" s="1">
        <f t="shared" si="74"/>
        <v>43</v>
      </c>
      <c r="M1547" s="1" t="s">
        <v>60</v>
      </c>
      <c r="N1547" t="s">
        <v>53</v>
      </c>
      <c r="O1547" s="1" t="s">
        <v>102</v>
      </c>
      <c r="P1547" s="1"/>
      <c r="Q1547" s="1"/>
      <c r="R1547" s="1"/>
      <c r="S1547" s="1"/>
      <c r="T1547" s="1">
        <v>1</v>
      </c>
      <c r="U1547" s="1"/>
    </row>
    <row r="1548" spans="1:21">
      <c r="A1548" s="1" t="s">
        <v>55</v>
      </c>
      <c r="B1548" s="1"/>
      <c r="C1548" s="1"/>
      <c r="D1548" s="1">
        <f t="shared" si="72"/>
        <v>0</v>
      </c>
      <c r="E1548" s="1" t="s">
        <v>2439</v>
      </c>
      <c r="F1548" s="1" t="s">
        <v>2438</v>
      </c>
      <c r="G1548" s="6" t="s">
        <v>12527</v>
      </c>
      <c r="H1548" s="1" t="s">
        <v>120</v>
      </c>
      <c r="I1548" s="1" t="s">
        <v>2304</v>
      </c>
      <c r="J1548" s="1" t="s">
        <v>1657</v>
      </c>
      <c r="K1548" s="1" t="str">
        <f t="shared" si="73"/>
        <v>2014</v>
      </c>
      <c r="L1548" s="1">
        <f t="shared" si="74"/>
        <v>41</v>
      </c>
      <c r="M1548" s="1" t="s">
        <v>60</v>
      </c>
      <c r="N1548" t="s">
        <v>53</v>
      </c>
      <c r="O1548" s="1" t="s">
        <v>61</v>
      </c>
      <c r="P1548" s="1" t="s">
        <v>466</v>
      </c>
      <c r="Q1548" s="1" t="s">
        <v>592</v>
      </c>
      <c r="R1548" s="1" t="s">
        <v>1494</v>
      </c>
      <c r="S1548" s="1" t="s">
        <v>2440</v>
      </c>
      <c r="T1548" s="1">
        <v>1</v>
      </c>
      <c r="U1548" s="1"/>
    </row>
    <row r="1549" spans="1:21">
      <c r="A1549" s="1" t="s">
        <v>50</v>
      </c>
      <c r="B1549" s="1"/>
      <c r="C1549" s="1"/>
      <c r="D1549" s="1">
        <f t="shared" si="72"/>
        <v>0</v>
      </c>
      <c r="E1549" s="1" t="s">
        <v>2633</v>
      </c>
      <c r="F1549" s="1" t="s">
        <v>2632</v>
      </c>
      <c r="G1549" s="6" t="s">
        <v>12527</v>
      </c>
      <c r="H1549" s="1" t="s">
        <v>256</v>
      </c>
      <c r="I1549" s="1" t="s">
        <v>793</v>
      </c>
      <c r="J1549" s="1" t="s">
        <v>1933</v>
      </c>
      <c r="K1549" s="1" t="str">
        <f t="shared" si="73"/>
        <v>2014</v>
      </c>
      <c r="L1549" s="1">
        <f t="shared" si="74"/>
        <v>47</v>
      </c>
      <c r="M1549" s="1" t="s">
        <v>60</v>
      </c>
      <c r="N1549" t="s">
        <v>53</v>
      </c>
      <c r="O1549" s="1" t="s">
        <v>61</v>
      </c>
      <c r="P1549" s="1"/>
      <c r="Q1549" s="1"/>
      <c r="R1549" s="1"/>
      <c r="S1549" s="1" t="s">
        <v>105</v>
      </c>
      <c r="T1549" s="1">
        <v>1</v>
      </c>
      <c r="U1549" s="1"/>
    </row>
    <row r="1550" spans="1:21">
      <c r="A1550" s="1" t="s">
        <v>50</v>
      </c>
      <c r="B1550" s="1"/>
      <c r="C1550" s="1"/>
      <c r="D1550" s="1">
        <f t="shared" si="72"/>
        <v>0</v>
      </c>
      <c r="E1550" s="1" t="s">
        <v>2950</v>
      </c>
      <c r="F1550" s="1" t="s">
        <v>2949</v>
      </c>
      <c r="G1550" s="6" t="s">
        <v>12525</v>
      </c>
      <c r="H1550" s="1" t="s">
        <v>583</v>
      </c>
      <c r="I1550" s="1" t="s">
        <v>2930</v>
      </c>
      <c r="J1550" s="1" t="s">
        <v>2951</v>
      </c>
      <c r="K1550" s="1" t="str">
        <f t="shared" si="73"/>
        <v>2014</v>
      </c>
      <c r="L1550" s="1">
        <f t="shared" si="74"/>
        <v>18</v>
      </c>
      <c r="M1550" s="1" t="s">
        <v>79</v>
      </c>
      <c r="N1550" t="s">
        <v>53</v>
      </c>
      <c r="O1550" s="1" t="s">
        <v>633</v>
      </c>
      <c r="P1550" s="1"/>
      <c r="Q1550" s="1"/>
      <c r="R1550" s="1"/>
      <c r="S1550" s="1"/>
      <c r="T1550" s="1">
        <v>2</v>
      </c>
      <c r="U1550" s="1"/>
    </row>
    <row r="1551" spans="1:21">
      <c r="A1551" s="1" t="s">
        <v>55</v>
      </c>
      <c r="B1551" s="1"/>
      <c r="C1551" s="1"/>
      <c r="D1551" s="1">
        <f t="shared" si="72"/>
        <v>0</v>
      </c>
      <c r="E1551" s="1" t="s">
        <v>3017</v>
      </c>
      <c r="F1551" s="1" t="s">
        <v>3016</v>
      </c>
      <c r="G1551" s="6" t="s">
        <v>12527</v>
      </c>
      <c r="H1551" s="1" t="s">
        <v>458</v>
      </c>
      <c r="I1551" s="1" t="s">
        <v>3018</v>
      </c>
      <c r="J1551" s="1" t="s">
        <v>2008</v>
      </c>
      <c r="K1551" s="1" t="str">
        <f t="shared" si="73"/>
        <v>2014</v>
      </c>
      <c r="L1551" s="1">
        <f t="shared" si="74"/>
        <v>59</v>
      </c>
      <c r="M1551" s="1" t="s">
        <v>79</v>
      </c>
      <c r="N1551" t="s">
        <v>53</v>
      </c>
      <c r="O1551" s="1" t="s">
        <v>61</v>
      </c>
      <c r="P1551" s="1"/>
      <c r="Q1551" s="1"/>
      <c r="R1551" s="1"/>
      <c r="S1551" s="1" t="s">
        <v>311</v>
      </c>
      <c r="T1551" s="1">
        <v>1</v>
      </c>
      <c r="U1551" s="1"/>
    </row>
    <row r="1552" spans="1:21">
      <c r="A1552" s="1" t="s">
        <v>55</v>
      </c>
      <c r="B1552" s="1" t="s">
        <v>50</v>
      </c>
      <c r="C1552" s="1" t="s">
        <v>273</v>
      </c>
      <c r="D1552" s="1">
        <f t="shared" si="72"/>
        <v>1</v>
      </c>
      <c r="E1552" s="1" t="s">
        <v>3051</v>
      </c>
      <c r="F1552" s="1" t="s">
        <v>3050</v>
      </c>
      <c r="G1552" s="6" t="s">
        <v>12527</v>
      </c>
      <c r="H1552" s="1" t="s">
        <v>324</v>
      </c>
      <c r="I1552" s="1" t="s">
        <v>3035</v>
      </c>
      <c r="J1552" s="1" t="s">
        <v>3052</v>
      </c>
      <c r="K1552" s="1" t="str">
        <f t="shared" si="73"/>
        <v>2014</v>
      </c>
      <c r="L1552" s="1">
        <f t="shared" si="74"/>
        <v>9</v>
      </c>
      <c r="M1552" s="1" t="s">
        <v>79</v>
      </c>
      <c r="N1552" t="s">
        <v>53</v>
      </c>
      <c r="O1552" s="1" t="s">
        <v>61</v>
      </c>
      <c r="P1552" s="1"/>
      <c r="Q1552" s="1"/>
      <c r="R1552" s="1"/>
      <c r="S1552" s="1" t="s">
        <v>65</v>
      </c>
      <c r="T1552" s="1">
        <v>2</v>
      </c>
      <c r="U1552" s="1" t="s">
        <v>55</v>
      </c>
    </row>
    <row r="1553" spans="1:21">
      <c r="A1553" s="1" t="s">
        <v>55</v>
      </c>
      <c r="B1553" s="1"/>
      <c r="C1553" s="1"/>
      <c r="D1553" s="1">
        <f t="shared" si="72"/>
        <v>0</v>
      </c>
      <c r="E1553" s="1" t="s">
        <v>3186</v>
      </c>
      <c r="F1553" s="1" t="s">
        <v>3185</v>
      </c>
      <c r="G1553" s="6" t="s">
        <v>12527</v>
      </c>
      <c r="H1553" s="1" t="s">
        <v>247</v>
      </c>
      <c r="I1553" s="1" t="s">
        <v>610</v>
      </c>
      <c r="J1553" s="1" t="s">
        <v>3187</v>
      </c>
      <c r="K1553" s="1" t="str">
        <f t="shared" si="73"/>
        <v>2014</v>
      </c>
      <c r="L1553" s="1">
        <f t="shared" si="74"/>
        <v>12</v>
      </c>
      <c r="M1553" s="1" t="s">
        <v>60</v>
      </c>
      <c r="N1553" t="s">
        <v>53</v>
      </c>
      <c r="O1553" s="1" t="s">
        <v>61</v>
      </c>
      <c r="P1553" s="1"/>
      <c r="Q1553" s="1"/>
      <c r="R1553" s="1"/>
      <c r="S1553" s="1" t="s">
        <v>65</v>
      </c>
      <c r="T1553" s="1">
        <v>1</v>
      </c>
      <c r="U1553" s="1"/>
    </row>
    <row r="1554" spans="1:21">
      <c r="A1554" s="1" t="s">
        <v>49</v>
      </c>
      <c r="B1554" s="1"/>
      <c r="C1554" s="1"/>
      <c r="D1554" s="1">
        <f t="shared" si="72"/>
        <v>0</v>
      </c>
      <c r="E1554" s="1" t="s">
        <v>3200</v>
      </c>
      <c r="F1554" s="1" t="s">
        <v>3198</v>
      </c>
      <c r="G1554" s="6" t="s">
        <v>12527</v>
      </c>
      <c r="H1554" s="1" t="s">
        <v>189</v>
      </c>
      <c r="I1554" s="1" t="s">
        <v>3199</v>
      </c>
      <c r="J1554" s="1" t="s">
        <v>1755</v>
      </c>
      <c r="K1554" s="1" t="str">
        <f t="shared" si="73"/>
        <v>2014</v>
      </c>
      <c r="L1554" s="1">
        <f t="shared" si="74"/>
        <v>42</v>
      </c>
      <c r="M1554" s="1" t="s">
        <v>79</v>
      </c>
      <c r="N1554" t="s">
        <v>53</v>
      </c>
      <c r="O1554" s="1" t="s">
        <v>61</v>
      </c>
      <c r="P1554" s="1" t="s">
        <v>646</v>
      </c>
      <c r="Q1554" s="1" t="s">
        <v>3201</v>
      </c>
      <c r="R1554" s="1" t="s">
        <v>3202</v>
      </c>
      <c r="S1554" s="1" t="s">
        <v>114</v>
      </c>
      <c r="T1554" s="1">
        <v>1</v>
      </c>
      <c r="U1554" s="1"/>
    </row>
    <row r="1555" spans="1:21">
      <c r="A1555" s="1" t="s">
        <v>55</v>
      </c>
      <c r="B1555" s="1"/>
      <c r="C1555" s="1"/>
      <c r="D1555" s="1">
        <f t="shared" si="72"/>
        <v>0</v>
      </c>
      <c r="E1555" s="1" t="s">
        <v>3301</v>
      </c>
      <c r="F1555" s="1" t="s">
        <v>3300</v>
      </c>
      <c r="G1555" s="6" t="s">
        <v>12527</v>
      </c>
      <c r="H1555" s="1" t="s">
        <v>464</v>
      </c>
      <c r="I1555" s="1" t="s">
        <v>2138</v>
      </c>
      <c r="J1555" s="1" t="s">
        <v>2008</v>
      </c>
      <c r="K1555" s="1" t="str">
        <f t="shared" si="73"/>
        <v>2014</v>
      </c>
      <c r="L1555" s="1">
        <f t="shared" si="74"/>
        <v>27</v>
      </c>
      <c r="M1555" s="1" t="s">
        <v>79</v>
      </c>
      <c r="N1555" t="s">
        <v>53</v>
      </c>
      <c r="O1555" s="1" t="s">
        <v>61</v>
      </c>
      <c r="P1555" s="1"/>
      <c r="Q1555" s="1"/>
      <c r="R1555" s="1"/>
      <c r="S1555" s="1"/>
      <c r="T1555" s="1">
        <v>1</v>
      </c>
      <c r="U1555" s="1"/>
    </row>
    <row r="1556" spans="1:21">
      <c r="A1556" s="1" t="s">
        <v>55</v>
      </c>
      <c r="B1556" s="1"/>
      <c r="C1556" s="1"/>
      <c r="D1556" s="1">
        <f t="shared" si="72"/>
        <v>0</v>
      </c>
      <c r="E1556" s="1" t="s">
        <v>3321</v>
      </c>
      <c r="F1556" s="1" t="s">
        <v>3320</v>
      </c>
      <c r="G1556" s="6" t="s">
        <v>12527</v>
      </c>
      <c r="H1556" s="1" t="s">
        <v>282</v>
      </c>
      <c r="I1556" s="1" t="s">
        <v>1689</v>
      </c>
      <c r="J1556" s="1" t="s">
        <v>3322</v>
      </c>
      <c r="K1556" s="1" t="str">
        <f t="shared" si="73"/>
        <v>2014</v>
      </c>
      <c r="L1556" s="1">
        <f t="shared" si="74"/>
        <v>39</v>
      </c>
      <c r="M1556" s="1" t="s">
        <v>60</v>
      </c>
      <c r="N1556" t="s">
        <v>53</v>
      </c>
      <c r="O1556" s="1" t="s">
        <v>61</v>
      </c>
      <c r="P1556" s="1"/>
      <c r="Q1556" s="1"/>
      <c r="R1556" s="1"/>
      <c r="S1556" s="1"/>
      <c r="T1556" s="1">
        <v>2</v>
      </c>
      <c r="U1556" s="1"/>
    </row>
    <row r="1557" spans="1:21">
      <c r="A1557" s="1" t="s">
        <v>49</v>
      </c>
      <c r="B1557" s="1"/>
      <c r="C1557" s="1"/>
      <c r="D1557" s="1">
        <f t="shared" si="72"/>
        <v>0</v>
      </c>
      <c r="E1557" s="1" t="s">
        <v>3618</v>
      </c>
      <c r="F1557" s="1" t="s">
        <v>3616</v>
      </c>
      <c r="G1557" s="6" t="s">
        <v>12527</v>
      </c>
      <c r="H1557" s="1" t="s">
        <v>197</v>
      </c>
      <c r="I1557" s="1" t="s">
        <v>3617</v>
      </c>
      <c r="J1557" s="1" t="s">
        <v>1755</v>
      </c>
      <c r="K1557" s="1" t="str">
        <f t="shared" si="73"/>
        <v>2014</v>
      </c>
      <c r="L1557" s="1">
        <f t="shared" si="74"/>
        <v>12</v>
      </c>
      <c r="M1557" s="1" t="s">
        <v>79</v>
      </c>
      <c r="N1557" t="s">
        <v>53</v>
      </c>
      <c r="O1557" s="1" t="s">
        <v>102</v>
      </c>
      <c r="P1557" s="1" t="s">
        <v>778</v>
      </c>
      <c r="Q1557" s="1" t="s">
        <v>256</v>
      </c>
      <c r="R1557" s="1" t="s">
        <v>3619</v>
      </c>
      <c r="S1557" s="1" t="s">
        <v>65</v>
      </c>
      <c r="T1557" s="1">
        <v>2</v>
      </c>
      <c r="U1557" s="1"/>
    </row>
    <row r="1558" spans="1:21">
      <c r="A1558" s="1" t="s">
        <v>55</v>
      </c>
      <c r="B1558" s="1" t="s">
        <v>50</v>
      </c>
      <c r="C1558" s="1"/>
      <c r="D1558" s="1">
        <f t="shared" si="72"/>
        <v>0</v>
      </c>
      <c r="E1558" s="1" t="s">
        <v>3643</v>
      </c>
      <c r="F1558" s="1" t="s">
        <v>3642</v>
      </c>
      <c r="G1558" s="6" t="s">
        <v>12527</v>
      </c>
      <c r="H1558" s="1" t="s">
        <v>464</v>
      </c>
      <c r="I1558" s="1" t="s">
        <v>3644</v>
      </c>
      <c r="J1558" s="1" t="s">
        <v>3645</v>
      </c>
      <c r="K1558" s="1" t="str">
        <f t="shared" si="73"/>
        <v>2014</v>
      </c>
      <c r="L1558" s="1">
        <f t="shared" si="74"/>
        <v>27</v>
      </c>
      <c r="M1558" s="1" t="s">
        <v>60</v>
      </c>
      <c r="N1558" t="s">
        <v>53</v>
      </c>
      <c r="O1558" s="1"/>
      <c r="P1558" s="1"/>
      <c r="Q1558" s="1"/>
      <c r="R1558" s="1"/>
      <c r="S1558" s="1" t="s">
        <v>114</v>
      </c>
      <c r="T1558" s="1">
        <v>2</v>
      </c>
      <c r="U1558" s="1"/>
    </row>
    <row r="1559" spans="1:21">
      <c r="A1559" s="1" t="s">
        <v>55</v>
      </c>
      <c r="B1559" s="1" t="s">
        <v>3072</v>
      </c>
      <c r="C1559" s="1" t="s">
        <v>273</v>
      </c>
      <c r="D1559" s="1">
        <f t="shared" si="72"/>
        <v>0.8</v>
      </c>
      <c r="E1559" s="1" t="s">
        <v>3744</v>
      </c>
      <c r="F1559" s="1" t="s">
        <v>3743</v>
      </c>
      <c r="G1559" s="6" t="s">
        <v>12527</v>
      </c>
      <c r="H1559" s="1" t="s">
        <v>721</v>
      </c>
      <c r="I1559" s="1" t="s">
        <v>3745</v>
      </c>
      <c r="J1559" s="1" t="s">
        <v>3746</v>
      </c>
      <c r="K1559" s="1" t="str">
        <f t="shared" si="73"/>
        <v>2014</v>
      </c>
      <c r="L1559" s="1">
        <f t="shared" si="74"/>
        <v>50</v>
      </c>
      <c r="M1559" s="1" t="s">
        <v>60</v>
      </c>
      <c r="N1559" t="s">
        <v>53</v>
      </c>
      <c r="O1559" s="1" t="s">
        <v>61</v>
      </c>
      <c r="P1559" s="1"/>
      <c r="Q1559" s="1"/>
      <c r="R1559" s="1"/>
      <c r="S1559" s="1" t="s">
        <v>235</v>
      </c>
      <c r="T1559" s="1">
        <v>1</v>
      </c>
      <c r="U1559" s="1" t="s">
        <v>55</v>
      </c>
    </row>
    <row r="1560" spans="1:21">
      <c r="A1560" s="1" t="s">
        <v>54</v>
      </c>
      <c r="B1560" s="1"/>
      <c r="C1560" s="1"/>
      <c r="D1560" s="1">
        <f t="shared" si="72"/>
        <v>0</v>
      </c>
      <c r="E1560" s="1" t="s">
        <v>3816</v>
      </c>
      <c r="F1560" s="1" t="s">
        <v>3814</v>
      </c>
      <c r="G1560" s="6" t="s">
        <v>12527</v>
      </c>
      <c r="H1560" s="1" t="s">
        <v>219</v>
      </c>
      <c r="I1560" s="1" t="s">
        <v>3817</v>
      </c>
      <c r="J1560" s="1" t="s">
        <v>1259</v>
      </c>
      <c r="K1560" s="1" t="str">
        <f t="shared" si="73"/>
        <v>2014</v>
      </c>
      <c r="L1560" s="1">
        <f t="shared" si="74"/>
        <v>59</v>
      </c>
      <c r="M1560" s="1" t="s">
        <v>60</v>
      </c>
      <c r="N1560" t="s">
        <v>53</v>
      </c>
      <c r="O1560" s="1" t="s">
        <v>61</v>
      </c>
      <c r="P1560" s="1"/>
      <c r="Q1560" s="1"/>
      <c r="R1560" s="1"/>
      <c r="S1560" s="1" t="s">
        <v>311</v>
      </c>
      <c r="T1560" s="1">
        <v>1</v>
      </c>
      <c r="U1560" s="1"/>
    </row>
    <row r="1561" spans="1:21">
      <c r="A1561" s="1"/>
      <c r="B1561" s="1"/>
      <c r="C1561" s="1"/>
      <c r="D1561" s="1">
        <f t="shared" si="72"/>
        <v>0</v>
      </c>
      <c r="E1561" s="1" t="s">
        <v>3687</v>
      </c>
      <c r="F1561" s="1" t="s">
        <v>3971</v>
      </c>
      <c r="G1561" s="6" t="s">
        <v>12527</v>
      </c>
      <c r="H1561" s="1" t="s">
        <v>136</v>
      </c>
      <c r="I1561" s="1" t="s">
        <v>1956</v>
      </c>
      <c r="J1561" s="1" t="s">
        <v>2008</v>
      </c>
      <c r="K1561" s="1" t="str">
        <f t="shared" si="73"/>
        <v>2014</v>
      </c>
      <c r="L1561" s="1">
        <f t="shared" si="74"/>
        <v>45</v>
      </c>
      <c r="M1561" s="1" t="s">
        <v>79</v>
      </c>
      <c r="N1561" t="s">
        <v>53</v>
      </c>
      <c r="O1561" s="1" t="s">
        <v>102</v>
      </c>
      <c r="P1561" s="1" t="s">
        <v>103</v>
      </c>
      <c r="Q1561" s="1" t="s">
        <v>515</v>
      </c>
      <c r="R1561" s="1" t="s">
        <v>770</v>
      </c>
      <c r="S1561" s="1" t="s">
        <v>105</v>
      </c>
      <c r="T1561" s="1">
        <v>1</v>
      </c>
      <c r="U1561" s="1"/>
    </row>
    <row r="1562" spans="1:21">
      <c r="A1562" s="1" t="s">
        <v>50</v>
      </c>
      <c r="B1562" s="1" t="s">
        <v>50</v>
      </c>
      <c r="C1562" s="1" t="s">
        <v>273</v>
      </c>
      <c r="D1562" s="1">
        <f t="shared" si="72"/>
        <v>1</v>
      </c>
      <c r="E1562" s="1" t="s">
        <v>4092</v>
      </c>
      <c r="F1562" s="1" t="s">
        <v>4091</v>
      </c>
      <c r="G1562" s="6" t="s">
        <v>12527</v>
      </c>
      <c r="H1562" s="1" t="s">
        <v>144</v>
      </c>
      <c r="I1562" s="1" t="s">
        <v>4071</v>
      </c>
      <c r="J1562" s="1" t="s">
        <v>4094</v>
      </c>
      <c r="K1562" s="1" t="str">
        <f t="shared" si="73"/>
        <v>2014</v>
      </c>
      <c r="L1562" s="1">
        <f t="shared" si="74"/>
        <v>22</v>
      </c>
      <c r="M1562" s="1" t="s">
        <v>79</v>
      </c>
      <c r="N1562" t="s">
        <v>53</v>
      </c>
      <c r="O1562" s="1" t="s">
        <v>61</v>
      </c>
      <c r="P1562" s="1"/>
      <c r="Q1562" s="1"/>
      <c r="R1562" s="1"/>
      <c r="S1562" s="1" t="s">
        <v>4093</v>
      </c>
      <c r="T1562" s="1">
        <v>1</v>
      </c>
      <c r="U1562" s="1"/>
    </row>
    <row r="1563" spans="1:21">
      <c r="A1563" s="1" t="s">
        <v>55</v>
      </c>
      <c r="B1563" s="1"/>
      <c r="C1563" s="1"/>
      <c r="D1563" s="1">
        <f t="shared" si="72"/>
        <v>0</v>
      </c>
      <c r="E1563" s="1" t="s">
        <v>4195</v>
      </c>
      <c r="F1563" s="1" t="s">
        <v>4194</v>
      </c>
      <c r="G1563" s="6" t="s">
        <v>12527</v>
      </c>
      <c r="H1563" s="1" t="s">
        <v>78</v>
      </c>
      <c r="I1563" s="1" t="s">
        <v>4196</v>
      </c>
      <c r="J1563" s="1" t="s">
        <v>4198</v>
      </c>
      <c r="K1563" s="1" t="str">
        <f t="shared" si="73"/>
        <v>2014</v>
      </c>
      <c r="L1563" s="1">
        <f t="shared" si="74"/>
        <v>25</v>
      </c>
      <c r="M1563" s="1" t="s">
        <v>79</v>
      </c>
      <c r="N1563" t="s">
        <v>53</v>
      </c>
      <c r="O1563" s="1" t="s">
        <v>4197</v>
      </c>
      <c r="P1563" s="1"/>
      <c r="Q1563" s="1"/>
      <c r="R1563" s="1"/>
      <c r="S1563" s="1"/>
      <c r="T1563" s="1">
        <v>1</v>
      </c>
      <c r="U1563" s="1"/>
    </row>
    <row r="1564" spans="1:21">
      <c r="A1564" s="1" t="s">
        <v>55</v>
      </c>
      <c r="B1564" s="1" t="s">
        <v>54</v>
      </c>
      <c r="C1564" s="1"/>
      <c r="D1564" s="1">
        <f t="shared" si="72"/>
        <v>0</v>
      </c>
      <c r="E1564" s="1" t="s">
        <v>4410</v>
      </c>
      <c r="F1564" s="1" t="s">
        <v>4409</v>
      </c>
      <c r="G1564" s="6" t="s">
        <v>12527</v>
      </c>
      <c r="H1564" s="1" t="s">
        <v>448</v>
      </c>
      <c r="I1564" s="1" t="s">
        <v>804</v>
      </c>
      <c r="J1564" s="1" t="s">
        <v>4198</v>
      </c>
      <c r="K1564" s="1" t="str">
        <f t="shared" si="73"/>
        <v>2014</v>
      </c>
      <c r="L1564" s="1">
        <f t="shared" si="74"/>
        <v>28</v>
      </c>
      <c r="M1564" s="1" t="s">
        <v>79</v>
      </c>
      <c r="N1564" t="s">
        <v>53</v>
      </c>
      <c r="O1564" s="1" t="s">
        <v>102</v>
      </c>
      <c r="P1564" s="1" t="s">
        <v>388</v>
      </c>
      <c r="Q1564" s="1" t="s">
        <v>515</v>
      </c>
      <c r="R1564" s="1" t="s">
        <v>4047</v>
      </c>
      <c r="S1564" s="1"/>
      <c r="T1564" s="1">
        <v>1</v>
      </c>
      <c r="U1564" s="1"/>
    </row>
    <row r="1565" spans="1:21">
      <c r="A1565" s="1" t="s">
        <v>55</v>
      </c>
      <c r="B1565" s="1"/>
      <c r="C1565" s="1"/>
      <c r="D1565" s="1">
        <f t="shared" si="72"/>
        <v>0</v>
      </c>
      <c r="E1565" s="1" t="s">
        <v>4521</v>
      </c>
      <c r="F1565" s="1" t="s">
        <v>4522</v>
      </c>
      <c r="G1565" s="6" t="s">
        <v>12527</v>
      </c>
      <c r="H1565" s="1" t="s">
        <v>53</v>
      </c>
      <c r="I1565" s="1" t="s">
        <v>4509</v>
      </c>
      <c r="J1565" s="1" t="s">
        <v>4523</v>
      </c>
      <c r="K1565" s="1" t="str">
        <f t="shared" si="73"/>
        <v>2014</v>
      </c>
      <c r="L1565" s="1">
        <f t="shared" si="74"/>
        <v>0</v>
      </c>
      <c r="M1565" s="1" t="s">
        <v>60</v>
      </c>
      <c r="N1565" t="s">
        <v>53</v>
      </c>
      <c r="O1565" s="1" t="s">
        <v>61</v>
      </c>
      <c r="P1565" s="1"/>
      <c r="Q1565" s="1"/>
      <c r="R1565" s="1"/>
      <c r="S1565" s="1"/>
      <c r="T1565" s="1">
        <v>2</v>
      </c>
      <c r="U1565" s="1"/>
    </row>
    <row r="1566" spans="1:21">
      <c r="A1566" s="1" t="s">
        <v>55</v>
      </c>
      <c r="B1566" s="1" t="s">
        <v>2095</v>
      </c>
      <c r="C1566" s="1" t="s">
        <v>273</v>
      </c>
      <c r="D1566" s="1">
        <f t="shared" si="72"/>
        <v>0.7</v>
      </c>
      <c r="E1566" s="1" t="s">
        <v>4581</v>
      </c>
      <c r="F1566" s="1" t="s">
        <v>4582</v>
      </c>
      <c r="G1566" s="6" t="s">
        <v>12527</v>
      </c>
      <c r="H1566" s="1" t="s">
        <v>584</v>
      </c>
      <c r="I1566" s="1" t="s">
        <v>4579</v>
      </c>
      <c r="J1566" s="1" t="s">
        <v>4583</v>
      </c>
      <c r="K1566" s="1" t="str">
        <f t="shared" si="73"/>
        <v>2014</v>
      </c>
      <c r="L1566" s="1">
        <f t="shared" si="74"/>
        <v>35</v>
      </c>
      <c r="M1566" s="1" t="s">
        <v>79</v>
      </c>
      <c r="N1566" t="s">
        <v>53</v>
      </c>
      <c r="O1566" s="1" t="s">
        <v>61</v>
      </c>
      <c r="P1566" s="1"/>
      <c r="Q1566" s="1"/>
      <c r="R1566" s="1"/>
      <c r="S1566" s="1" t="s">
        <v>2558</v>
      </c>
      <c r="T1566" s="1">
        <v>1</v>
      </c>
      <c r="U1566" s="1"/>
    </row>
    <row r="1567" spans="1:21">
      <c r="A1567" s="1" t="s">
        <v>54</v>
      </c>
      <c r="B1567" s="1" t="s">
        <v>54</v>
      </c>
      <c r="C1567" s="1"/>
      <c r="D1567" s="1">
        <f t="shared" si="72"/>
        <v>0</v>
      </c>
      <c r="E1567" s="1" t="s">
        <v>4612</v>
      </c>
      <c r="F1567" s="1" t="s">
        <v>4613</v>
      </c>
      <c r="G1567" s="6" t="s">
        <v>12527</v>
      </c>
      <c r="H1567" s="1" t="s">
        <v>55</v>
      </c>
      <c r="I1567" s="1" t="s">
        <v>209</v>
      </c>
      <c r="J1567" s="1" t="s">
        <v>4600</v>
      </c>
      <c r="K1567" s="1" t="str">
        <f t="shared" si="73"/>
        <v>2014</v>
      </c>
      <c r="L1567" s="1">
        <f t="shared" si="74"/>
        <v>2</v>
      </c>
      <c r="M1567" s="1" t="s">
        <v>60</v>
      </c>
      <c r="N1567" t="s">
        <v>53</v>
      </c>
      <c r="O1567" s="1" t="s">
        <v>61</v>
      </c>
      <c r="P1567" s="1"/>
      <c r="Q1567" s="1"/>
      <c r="R1567" s="1"/>
      <c r="S1567" s="1"/>
      <c r="T1567" s="1">
        <v>2</v>
      </c>
      <c r="U1567" s="1"/>
    </row>
    <row r="1568" spans="1:21">
      <c r="A1568" s="1" t="s">
        <v>53</v>
      </c>
      <c r="B1568" s="1"/>
      <c r="C1568" s="1"/>
      <c r="D1568" s="1">
        <f t="shared" si="72"/>
        <v>0</v>
      </c>
      <c r="E1568" s="1" t="s">
        <v>4632</v>
      </c>
      <c r="F1568" s="1" t="s">
        <v>4633</v>
      </c>
      <c r="G1568" s="6" t="s">
        <v>12527</v>
      </c>
      <c r="H1568" s="1" t="s">
        <v>101</v>
      </c>
      <c r="I1568" s="1" t="s">
        <v>4617</v>
      </c>
      <c r="J1568" s="1" t="s">
        <v>4600</v>
      </c>
      <c r="K1568" s="1" t="str">
        <f t="shared" si="73"/>
        <v>2014</v>
      </c>
      <c r="L1568" s="1">
        <f t="shared" si="74"/>
        <v>36</v>
      </c>
      <c r="M1568" s="1" t="s">
        <v>60</v>
      </c>
      <c r="N1568" t="s">
        <v>53</v>
      </c>
      <c r="O1568" s="1" t="s">
        <v>61</v>
      </c>
      <c r="P1568" s="1"/>
      <c r="Q1568" s="1"/>
      <c r="R1568" s="1"/>
      <c r="S1568" s="1"/>
      <c r="T1568" s="1">
        <v>1</v>
      </c>
      <c r="U1568" s="1"/>
    </row>
    <row r="1569" spans="1:21">
      <c r="A1569" s="1"/>
      <c r="B1569" s="1"/>
      <c r="C1569" s="1"/>
      <c r="D1569" s="1">
        <f t="shared" si="72"/>
        <v>0</v>
      </c>
      <c r="E1569" s="1" t="s">
        <v>4792</v>
      </c>
      <c r="F1569" s="1" t="s">
        <v>4791</v>
      </c>
      <c r="G1569" s="6" t="s">
        <v>12527</v>
      </c>
      <c r="H1569" s="1" t="s">
        <v>128</v>
      </c>
      <c r="I1569" s="1" t="s">
        <v>4793</v>
      </c>
      <c r="J1569" s="1" t="s">
        <v>2008</v>
      </c>
      <c r="K1569" s="1" t="str">
        <f t="shared" si="73"/>
        <v>2014</v>
      </c>
      <c r="L1569" s="1">
        <f t="shared" si="74"/>
        <v>39</v>
      </c>
      <c r="M1569" s="1" t="s">
        <v>60</v>
      </c>
      <c r="N1569" t="s">
        <v>53</v>
      </c>
      <c r="O1569" s="1" t="s">
        <v>61</v>
      </c>
      <c r="P1569" s="1"/>
      <c r="Q1569" s="1"/>
      <c r="R1569" s="1"/>
      <c r="S1569" s="1" t="s">
        <v>1051</v>
      </c>
      <c r="T1569" s="1">
        <v>2</v>
      </c>
      <c r="U1569" s="1"/>
    </row>
    <row r="1570" spans="1:21">
      <c r="A1570" s="1" t="s">
        <v>50</v>
      </c>
      <c r="B1570" s="1"/>
      <c r="C1570" s="1"/>
      <c r="D1570" s="1">
        <f t="shared" si="72"/>
        <v>0</v>
      </c>
      <c r="E1570" s="1" t="s">
        <v>4831</v>
      </c>
      <c r="F1570" s="1" t="s">
        <v>4830</v>
      </c>
      <c r="G1570" s="6" t="s">
        <v>12527</v>
      </c>
      <c r="H1570" s="1" t="s">
        <v>1343</v>
      </c>
      <c r="I1570" s="1" t="s">
        <v>4832</v>
      </c>
      <c r="J1570" s="1" t="s">
        <v>2008</v>
      </c>
      <c r="K1570" s="1" t="str">
        <f t="shared" si="73"/>
        <v>2014</v>
      </c>
      <c r="L1570" s="1">
        <f t="shared" si="74"/>
        <v>38</v>
      </c>
      <c r="M1570" s="1" t="s">
        <v>79</v>
      </c>
      <c r="N1570" t="s">
        <v>53</v>
      </c>
      <c r="O1570" s="1" t="s">
        <v>102</v>
      </c>
      <c r="P1570" s="1"/>
      <c r="Q1570" s="1"/>
      <c r="R1570" s="1" t="s">
        <v>805</v>
      </c>
      <c r="S1570" s="1" t="s">
        <v>226</v>
      </c>
      <c r="T1570" s="1">
        <v>2</v>
      </c>
      <c r="U1570" s="1"/>
    </row>
    <row r="1571" spans="1:21">
      <c r="A1571" s="1" t="s">
        <v>54</v>
      </c>
      <c r="B1571" s="1"/>
      <c r="C1571" s="1"/>
      <c r="D1571" s="1">
        <f t="shared" si="72"/>
        <v>0</v>
      </c>
      <c r="E1571" s="1" t="s">
        <v>4902</v>
      </c>
      <c r="F1571" s="1" t="s">
        <v>4901</v>
      </c>
      <c r="G1571" s="6" t="s">
        <v>12527</v>
      </c>
      <c r="H1571" s="1" t="s">
        <v>479</v>
      </c>
      <c r="I1571" s="1" t="s">
        <v>1661</v>
      </c>
      <c r="J1571" s="1" t="s">
        <v>2008</v>
      </c>
      <c r="K1571" s="1" t="str">
        <f t="shared" si="73"/>
        <v>2014</v>
      </c>
      <c r="L1571" s="1">
        <f t="shared" si="74"/>
        <v>16</v>
      </c>
      <c r="M1571" s="1" t="s">
        <v>60</v>
      </c>
      <c r="N1571" t="s">
        <v>53</v>
      </c>
      <c r="O1571" s="1" t="s">
        <v>61</v>
      </c>
      <c r="P1571" s="1"/>
      <c r="Q1571" s="1"/>
      <c r="R1571" s="1"/>
      <c r="S1571" s="1" t="s">
        <v>65</v>
      </c>
      <c r="T1571" s="1">
        <v>2</v>
      </c>
      <c r="U1571" s="1"/>
    </row>
    <row r="1572" spans="1:21">
      <c r="A1572" s="1" t="s">
        <v>55</v>
      </c>
      <c r="B1572" s="1" t="s">
        <v>50</v>
      </c>
      <c r="C1572" s="1"/>
      <c r="D1572" s="1">
        <f t="shared" si="72"/>
        <v>0</v>
      </c>
      <c r="E1572" s="1" t="s">
        <v>4959</v>
      </c>
      <c r="F1572" s="1" t="s">
        <v>4958</v>
      </c>
      <c r="G1572" s="6" t="s">
        <v>12527</v>
      </c>
      <c r="H1572" s="1" t="s">
        <v>120</v>
      </c>
      <c r="I1572" s="1" t="s">
        <v>4960</v>
      </c>
      <c r="J1572" s="1" t="s">
        <v>4961</v>
      </c>
      <c r="K1572" s="1" t="str">
        <f t="shared" si="73"/>
        <v>2014</v>
      </c>
      <c r="L1572" s="1">
        <f t="shared" si="74"/>
        <v>43</v>
      </c>
      <c r="M1572" s="1" t="s">
        <v>60</v>
      </c>
      <c r="N1572" t="s">
        <v>53</v>
      </c>
      <c r="O1572" s="1" t="s">
        <v>61</v>
      </c>
      <c r="P1572" s="1"/>
      <c r="Q1572" s="1"/>
      <c r="R1572" s="1"/>
      <c r="S1572" s="1" t="s">
        <v>92</v>
      </c>
      <c r="T1572" s="1">
        <v>2</v>
      </c>
      <c r="U1572" s="1"/>
    </row>
    <row r="1573" spans="1:21">
      <c r="A1573" s="1" t="s">
        <v>50</v>
      </c>
      <c r="B1573" s="1" t="s">
        <v>50</v>
      </c>
      <c r="C1573" s="1"/>
      <c r="D1573" s="1">
        <f t="shared" si="72"/>
        <v>0</v>
      </c>
      <c r="E1573" s="1" t="s">
        <v>4999</v>
      </c>
      <c r="F1573" s="1" t="s">
        <v>4998</v>
      </c>
      <c r="G1573" s="6" t="s">
        <v>12527</v>
      </c>
      <c r="H1573" s="1" t="s">
        <v>678</v>
      </c>
      <c r="I1573" s="1" t="s">
        <v>4960</v>
      </c>
      <c r="J1573" s="1" t="s">
        <v>5000</v>
      </c>
      <c r="K1573" s="1" t="str">
        <f t="shared" si="73"/>
        <v>2014</v>
      </c>
      <c r="L1573" s="1">
        <f t="shared" si="74"/>
        <v>31</v>
      </c>
      <c r="M1573" s="1" t="s">
        <v>60</v>
      </c>
      <c r="N1573" t="s">
        <v>53</v>
      </c>
      <c r="O1573" s="1" t="s">
        <v>61</v>
      </c>
      <c r="P1573" s="1"/>
      <c r="Q1573" s="1"/>
      <c r="R1573" s="1"/>
      <c r="S1573" s="1"/>
      <c r="T1573" s="1">
        <v>1</v>
      </c>
      <c r="U1573" s="1"/>
    </row>
    <row r="1574" spans="1:21">
      <c r="A1574" s="1" t="s">
        <v>55</v>
      </c>
      <c r="B1574" s="1" t="s">
        <v>50</v>
      </c>
      <c r="C1574" s="1"/>
      <c r="D1574" s="1">
        <f t="shared" si="72"/>
        <v>0</v>
      </c>
      <c r="E1574" s="1" t="s">
        <v>5012</v>
      </c>
      <c r="F1574" s="1" t="s">
        <v>2674</v>
      </c>
      <c r="G1574" s="6" t="s">
        <v>12527</v>
      </c>
      <c r="H1574" s="1" t="s">
        <v>479</v>
      </c>
      <c r="I1574" s="1" t="s">
        <v>2843</v>
      </c>
      <c r="J1574" s="1" t="s">
        <v>5013</v>
      </c>
      <c r="K1574" s="1" t="str">
        <f t="shared" si="73"/>
        <v>2014</v>
      </c>
      <c r="L1574" s="1">
        <f t="shared" si="74"/>
        <v>16</v>
      </c>
      <c r="M1574" s="1" t="s">
        <v>60</v>
      </c>
      <c r="N1574" t="s">
        <v>53</v>
      </c>
      <c r="O1574" s="1" t="s">
        <v>61</v>
      </c>
      <c r="P1574" s="1"/>
      <c r="Q1574" s="1"/>
      <c r="R1574" s="1"/>
      <c r="S1574" s="1"/>
      <c r="T1574" s="1">
        <v>2</v>
      </c>
      <c r="U1574" s="1"/>
    </row>
    <row r="1575" spans="1:21">
      <c r="A1575" s="1" t="s">
        <v>53</v>
      </c>
      <c r="B1575" s="1" t="s">
        <v>53</v>
      </c>
      <c r="C1575" s="1"/>
      <c r="D1575" s="1">
        <f t="shared" si="72"/>
        <v>0</v>
      </c>
      <c r="E1575" s="1" t="s">
        <v>5059</v>
      </c>
      <c r="F1575" s="1" t="s">
        <v>5058</v>
      </c>
      <c r="G1575" s="6" t="s">
        <v>12527</v>
      </c>
      <c r="H1575" s="1" t="s">
        <v>120</v>
      </c>
      <c r="I1575" s="1" t="s">
        <v>5060</v>
      </c>
      <c r="J1575" s="1" t="s">
        <v>4961</v>
      </c>
      <c r="K1575" s="1" t="str">
        <f t="shared" si="73"/>
        <v>2014</v>
      </c>
      <c r="L1575" s="1">
        <f t="shared" si="74"/>
        <v>42</v>
      </c>
      <c r="M1575" s="1" t="s">
        <v>79</v>
      </c>
      <c r="N1575" t="s">
        <v>53</v>
      </c>
      <c r="O1575" s="1" t="s">
        <v>61</v>
      </c>
      <c r="P1575" s="1"/>
      <c r="Q1575" s="1"/>
      <c r="R1575" s="1"/>
      <c r="S1575" s="1"/>
      <c r="T1575" s="1">
        <v>1</v>
      </c>
      <c r="U1575" s="1"/>
    </row>
    <row r="1576" spans="1:21">
      <c r="A1576" s="1" t="s">
        <v>54</v>
      </c>
      <c r="B1576" s="1" t="s">
        <v>141</v>
      </c>
      <c r="C1576" s="1" t="s">
        <v>500</v>
      </c>
      <c r="D1576" s="1">
        <f t="shared" si="72"/>
        <v>0.16</v>
      </c>
      <c r="E1576" s="1" t="s">
        <v>5182</v>
      </c>
      <c r="F1576" s="1" t="s">
        <v>5181</v>
      </c>
      <c r="G1576" s="6" t="s">
        <v>12527</v>
      </c>
      <c r="H1576" s="1" t="s">
        <v>134</v>
      </c>
      <c r="I1576" s="1" t="s">
        <v>3552</v>
      </c>
      <c r="J1576" s="1" t="s">
        <v>5184</v>
      </c>
      <c r="K1576" s="1" t="str">
        <f t="shared" si="73"/>
        <v>2014</v>
      </c>
      <c r="L1576" s="1">
        <f t="shared" si="74"/>
        <v>25</v>
      </c>
      <c r="M1576" s="1" t="s">
        <v>60</v>
      </c>
      <c r="N1576" t="s">
        <v>53</v>
      </c>
      <c r="O1576" s="1" t="s">
        <v>61</v>
      </c>
      <c r="P1576" s="1"/>
      <c r="Q1576" s="1"/>
      <c r="R1576" s="1"/>
      <c r="S1576" s="1" t="s">
        <v>5183</v>
      </c>
      <c r="T1576" s="1">
        <v>2</v>
      </c>
      <c r="U1576" s="1"/>
    </row>
    <row r="1577" spans="1:21">
      <c r="A1577" s="1"/>
      <c r="B1577" s="1" t="s">
        <v>2711</v>
      </c>
      <c r="C1577" s="1" t="s">
        <v>273</v>
      </c>
      <c r="D1577" s="1">
        <f t="shared" si="72"/>
        <v>1.2</v>
      </c>
      <c r="E1577" s="1" t="s">
        <v>5324</v>
      </c>
      <c r="F1577" s="1" t="s">
        <v>5323</v>
      </c>
      <c r="G1577" s="6" t="s">
        <v>12527</v>
      </c>
      <c r="H1577" s="1" t="s">
        <v>233</v>
      </c>
      <c r="I1577" s="1" t="s">
        <v>5325</v>
      </c>
      <c r="J1577" s="1" t="s">
        <v>5326</v>
      </c>
      <c r="K1577" s="1" t="str">
        <f t="shared" si="73"/>
        <v>2014</v>
      </c>
      <c r="L1577" s="1">
        <f t="shared" si="74"/>
        <v>47</v>
      </c>
      <c r="M1577" s="1" t="s">
        <v>79</v>
      </c>
      <c r="N1577" t="s">
        <v>53</v>
      </c>
      <c r="O1577" s="1" t="s">
        <v>61</v>
      </c>
      <c r="P1577" s="1"/>
      <c r="Q1577" s="1"/>
      <c r="R1577" s="1"/>
      <c r="S1577" s="1" t="s">
        <v>417</v>
      </c>
      <c r="T1577" s="1">
        <v>1</v>
      </c>
      <c r="U1577" s="1"/>
    </row>
    <row r="1578" spans="1:21">
      <c r="A1578" s="1" t="s">
        <v>54</v>
      </c>
      <c r="B1578" s="1"/>
      <c r="C1578" s="1"/>
      <c r="D1578" s="1">
        <f t="shared" si="72"/>
        <v>0</v>
      </c>
      <c r="E1578" s="1" t="s">
        <v>5362</v>
      </c>
      <c r="F1578" s="1" t="s">
        <v>5361</v>
      </c>
      <c r="G1578" s="6" t="s">
        <v>12527</v>
      </c>
      <c r="H1578" s="1" t="s">
        <v>187</v>
      </c>
      <c r="I1578" s="1" t="s">
        <v>5363</v>
      </c>
      <c r="J1578" s="1" t="s">
        <v>2008</v>
      </c>
      <c r="K1578" s="1" t="str">
        <f t="shared" si="73"/>
        <v>2014</v>
      </c>
      <c r="L1578" s="1">
        <f t="shared" si="74"/>
        <v>6</v>
      </c>
      <c r="M1578" s="1" t="s">
        <v>60</v>
      </c>
      <c r="N1578" t="s">
        <v>53</v>
      </c>
      <c r="O1578" s="1" t="s">
        <v>61</v>
      </c>
      <c r="P1578" s="1"/>
      <c r="Q1578" s="1"/>
      <c r="R1578" s="1" t="s">
        <v>805</v>
      </c>
      <c r="S1578" s="1" t="s">
        <v>65</v>
      </c>
      <c r="T1578" s="1">
        <v>2</v>
      </c>
      <c r="U1578" s="1"/>
    </row>
    <row r="1579" spans="1:21">
      <c r="A1579" s="1" t="s">
        <v>115</v>
      </c>
      <c r="B1579" s="1"/>
      <c r="C1579" s="1"/>
      <c r="D1579" s="1">
        <f t="shared" si="72"/>
        <v>0</v>
      </c>
      <c r="E1579" s="1" t="s">
        <v>5567</v>
      </c>
      <c r="F1579" s="1" t="s">
        <v>5568</v>
      </c>
      <c r="G1579" s="6" t="s">
        <v>12527</v>
      </c>
      <c r="H1579" s="1" t="s">
        <v>389</v>
      </c>
      <c r="I1579" s="1" t="s">
        <v>5569</v>
      </c>
      <c r="J1579" s="1" t="s">
        <v>2008</v>
      </c>
      <c r="K1579" s="1" t="str">
        <f t="shared" si="73"/>
        <v>2014</v>
      </c>
      <c r="L1579" s="1">
        <f t="shared" si="74"/>
        <v>69</v>
      </c>
      <c r="M1579" s="1" t="s">
        <v>60</v>
      </c>
      <c r="N1579" t="s">
        <v>53</v>
      </c>
      <c r="O1579" s="1" t="s">
        <v>102</v>
      </c>
      <c r="P1579" s="1"/>
      <c r="Q1579" s="1"/>
      <c r="R1579" s="1" t="s">
        <v>805</v>
      </c>
      <c r="S1579" s="1" t="s">
        <v>354</v>
      </c>
      <c r="T1579" s="1">
        <v>2</v>
      </c>
      <c r="U1579" s="1"/>
    </row>
    <row r="1580" spans="1:21">
      <c r="A1580" s="1" t="s">
        <v>55</v>
      </c>
      <c r="B1580" s="1" t="s">
        <v>54</v>
      </c>
      <c r="C1580" s="1" t="s">
        <v>273</v>
      </c>
      <c r="D1580" s="1">
        <f t="shared" si="72"/>
        <v>3</v>
      </c>
      <c r="E1580" s="1" t="s">
        <v>5327</v>
      </c>
      <c r="F1580" s="1" t="s">
        <v>5633</v>
      </c>
      <c r="G1580" s="6" t="s">
        <v>12527</v>
      </c>
      <c r="H1580" s="1" t="s">
        <v>530</v>
      </c>
      <c r="I1580" s="1" t="s">
        <v>5631</v>
      </c>
      <c r="J1580" s="1" t="s">
        <v>5634</v>
      </c>
      <c r="K1580" s="1" t="str">
        <f t="shared" si="73"/>
        <v>2014</v>
      </c>
      <c r="L1580" s="1">
        <f t="shared" si="74"/>
        <v>31</v>
      </c>
      <c r="M1580" s="1" t="s">
        <v>79</v>
      </c>
      <c r="N1580" t="s">
        <v>53</v>
      </c>
      <c r="O1580" s="1" t="s">
        <v>61</v>
      </c>
      <c r="P1580" s="1"/>
      <c r="Q1580" s="1"/>
      <c r="R1580" s="1"/>
      <c r="S1580" s="1" t="s">
        <v>92</v>
      </c>
      <c r="T1580" s="1">
        <v>2</v>
      </c>
      <c r="U1580" s="1"/>
    </row>
    <row r="1581" spans="1:21">
      <c r="A1581" s="1"/>
      <c r="B1581" s="1"/>
      <c r="C1581" s="1"/>
      <c r="D1581" s="1">
        <f t="shared" si="72"/>
        <v>0</v>
      </c>
      <c r="E1581" s="1" t="s">
        <v>5725</v>
      </c>
      <c r="F1581" s="1" t="s">
        <v>5724</v>
      </c>
      <c r="G1581" s="6" t="s">
        <v>12527</v>
      </c>
      <c r="H1581" s="1" t="s">
        <v>71</v>
      </c>
      <c r="I1581" s="1" t="s">
        <v>987</v>
      </c>
      <c r="J1581" s="1" t="s">
        <v>5726</v>
      </c>
      <c r="K1581" s="1" t="str">
        <f t="shared" si="73"/>
        <v>2014</v>
      </c>
      <c r="L1581" s="1">
        <f t="shared" si="74"/>
        <v>4</v>
      </c>
      <c r="M1581" s="1" t="s">
        <v>60</v>
      </c>
      <c r="N1581" t="s">
        <v>53</v>
      </c>
      <c r="O1581" s="1" t="s">
        <v>61</v>
      </c>
      <c r="P1581" s="1"/>
      <c r="Q1581" s="1"/>
      <c r="R1581" s="1"/>
      <c r="S1581" s="1" t="s">
        <v>235</v>
      </c>
      <c r="T1581" s="1">
        <v>2</v>
      </c>
      <c r="U1581" s="1"/>
    </row>
    <row r="1582" spans="1:21">
      <c r="A1582" s="1" t="s">
        <v>55</v>
      </c>
      <c r="B1582" s="1" t="s">
        <v>176</v>
      </c>
      <c r="C1582" s="1" t="s">
        <v>293</v>
      </c>
      <c r="D1582" s="1">
        <f t="shared" si="72"/>
        <v>0.58799999999999997</v>
      </c>
      <c r="E1582" s="1" t="s">
        <v>5974</v>
      </c>
      <c r="F1582" s="1" t="s">
        <v>5973</v>
      </c>
      <c r="G1582" s="6" t="s">
        <v>12527</v>
      </c>
      <c r="H1582" s="1" t="s">
        <v>344</v>
      </c>
      <c r="I1582" s="1" t="s">
        <v>5975</v>
      </c>
      <c r="J1582" s="1" t="s">
        <v>5976</v>
      </c>
      <c r="K1582" s="1" t="str">
        <f t="shared" si="73"/>
        <v>2014</v>
      </c>
      <c r="L1582" s="1">
        <f t="shared" si="74"/>
        <v>18</v>
      </c>
      <c r="M1582" s="1" t="s">
        <v>79</v>
      </c>
      <c r="N1582" t="s">
        <v>53</v>
      </c>
      <c r="O1582" s="1" t="s">
        <v>61</v>
      </c>
      <c r="P1582" s="1"/>
      <c r="Q1582" s="1"/>
      <c r="R1582" s="1"/>
      <c r="S1582" s="1" t="s">
        <v>65</v>
      </c>
      <c r="T1582" s="1">
        <v>2</v>
      </c>
      <c r="U1582" s="1" t="s">
        <v>55</v>
      </c>
    </row>
    <row r="1583" spans="1:21">
      <c r="A1583" s="1" t="s">
        <v>55</v>
      </c>
      <c r="B1583" s="1" t="s">
        <v>986</v>
      </c>
      <c r="C1583" s="1" t="s">
        <v>293</v>
      </c>
      <c r="D1583" s="1">
        <f t="shared" si="72"/>
        <v>0.29399999999999998</v>
      </c>
      <c r="E1583" s="1" t="s">
        <v>4666</v>
      </c>
      <c r="F1583" s="1" t="s">
        <v>6155</v>
      </c>
      <c r="G1583" s="6" t="s">
        <v>12527</v>
      </c>
      <c r="H1583" s="1" t="s">
        <v>436</v>
      </c>
      <c r="I1583" s="1" t="s">
        <v>5632</v>
      </c>
      <c r="J1583" s="1" t="s">
        <v>2008</v>
      </c>
      <c r="K1583" s="1" t="str">
        <f t="shared" si="73"/>
        <v>2014</v>
      </c>
      <c r="L1583" s="1">
        <f t="shared" si="74"/>
        <v>57</v>
      </c>
      <c r="M1583" s="1" t="s">
        <v>60</v>
      </c>
      <c r="N1583" t="s">
        <v>53</v>
      </c>
      <c r="O1583" s="1" t="s">
        <v>61</v>
      </c>
      <c r="P1583" s="1"/>
      <c r="Q1583" s="1"/>
      <c r="R1583" s="1"/>
      <c r="S1583" s="1" t="s">
        <v>235</v>
      </c>
      <c r="T1583" s="1">
        <v>2</v>
      </c>
      <c r="U1583" s="1" t="s">
        <v>55</v>
      </c>
    </row>
    <row r="1584" spans="1:21">
      <c r="A1584" s="1" t="s">
        <v>55</v>
      </c>
      <c r="B1584" s="1"/>
      <c r="C1584" s="1"/>
      <c r="D1584" s="1">
        <f t="shared" si="72"/>
        <v>0</v>
      </c>
      <c r="E1584" s="1" t="s">
        <v>6229</v>
      </c>
      <c r="F1584" s="1" t="s">
        <v>6228</v>
      </c>
      <c r="G1584" s="6" t="s">
        <v>12527</v>
      </c>
      <c r="H1584" s="1" t="s">
        <v>58</v>
      </c>
      <c r="I1584" s="1" t="s">
        <v>6226</v>
      </c>
      <c r="J1584" s="1" t="s">
        <v>806</v>
      </c>
      <c r="K1584" s="1" t="str">
        <f t="shared" si="73"/>
        <v>2014</v>
      </c>
      <c r="L1584" s="1">
        <f t="shared" si="74"/>
        <v>9</v>
      </c>
      <c r="M1584" s="1" t="s">
        <v>79</v>
      </c>
      <c r="N1584" t="s">
        <v>53</v>
      </c>
      <c r="O1584" s="1" t="s">
        <v>61</v>
      </c>
      <c r="P1584" s="1"/>
      <c r="Q1584" s="1"/>
      <c r="R1584" s="1"/>
      <c r="S1584" s="1" t="s">
        <v>65</v>
      </c>
      <c r="T1584" s="1">
        <v>2</v>
      </c>
      <c r="U1584" s="1"/>
    </row>
    <row r="1585" spans="1:21">
      <c r="A1585" s="1" t="s">
        <v>55</v>
      </c>
      <c r="B1585" s="1" t="s">
        <v>2711</v>
      </c>
      <c r="C1585" s="1" t="s">
        <v>293</v>
      </c>
      <c r="D1585" s="1">
        <f t="shared" si="72"/>
        <v>1.1759999999999999</v>
      </c>
      <c r="E1585" s="1" t="s">
        <v>4113</v>
      </c>
      <c r="F1585" s="1" t="s">
        <v>6320</v>
      </c>
      <c r="G1585" s="6" t="s">
        <v>12527</v>
      </c>
      <c r="H1585" s="1">
        <v>22</v>
      </c>
      <c r="I1585" s="1" t="s">
        <v>6231</v>
      </c>
      <c r="J1585" s="1" t="s">
        <v>6321</v>
      </c>
      <c r="K1585" s="1" t="str">
        <f t="shared" si="73"/>
        <v>2014</v>
      </c>
      <c r="L1585" s="1">
        <f t="shared" si="74"/>
        <v>20</v>
      </c>
      <c r="M1585" s="1" t="s">
        <v>79</v>
      </c>
      <c r="N1585" t="s">
        <v>53</v>
      </c>
      <c r="O1585" s="1" t="s">
        <v>61</v>
      </c>
      <c r="P1585" s="1"/>
      <c r="Q1585" s="1"/>
      <c r="R1585" s="1"/>
      <c r="S1585" s="1" t="s">
        <v>526</v>
      </c>
      <c r="T1585" s="1">
        <v>1</v>
      </c>
      <c r="U1585" s="1" t="s">
        <v>55</v>
      </c>
    </row>
    <row r="1586" spans="1:21">
      <c r="A1586" s="1" t="s">
        <v>53</v>
      </c>
      <c r="B1586" s="1"/>
      <c r="C1586" s="1"/>
      <c r="D1586" s="1">
        <f t="shared" si="72"/>
        <v>0</v>
      </c>
      <c r="E1586" s="1" t="s">
        <v>5478</v>
      </c>
      <c r="F1586" s="1" t="s">
        <v>6356</v>
      </c>
      <c r="G1586" s="6" t="s">
        <v>12527</v>
      </c>
      <c r="H1586" s="1" t="s">
        <v>263</v>
      </c>
      <c r="I1586" s="1" t="s">
        <v>6357</v>
      </c>
      <c r="J1586" s="1" t="s">
        <v>2008</v>
      </c>
      <c r="K1586" s="1" t="str">
        <f t="shared" si="73"/>
        <v>2014</v>
      </c>
      <c r="L1586" s="1">
        <f t="shared" si="74"/>
        <v>15</v>
      </c>
      <c r="M1586" s="1" t="s">
        <v>60</v>
      </c>
      <c r="N1586" t="s">
        <v>53</v>
      </c>
      <c r="O1586" s="1" t="s">
        <v>61</v>
      </c>
      <c r="P1586" s="1"/>
      <c r="Q1586" s="1"/>
      <c r="R1586" s="1"/>
      <c r="S1586" s="1" t="s">
        <v>65</v>
      </c>
      <c r="T1586" s="1">
        <v>2</v>
      </c>
      <c r="U1586" s="1"/>
    </row>
    <row r="1587" spans="1:21">
      <c r="A1587" s="1" t="s">
        <v>53</v>
      </c>
      <c r="B1587" s="1"/>
      <c r="C1587" s="1"/>
      <c r="D1587" s="1">
        <f t="shared" si="72"/>
        <v>0</v>
      </c>
      <c r="E1587" s="1" t="s">
        <v>6361</v>
      </c>
      <c r="F1587" s="1" t="s">
        <v>6362</v>
      </c>
      <c r="G1587" s="6" t="s">
        <v>12527</v>
      </c>
      <c r="H1587" s="1" t="s">
        <v>721</v>
      </c>
      <c r="I1587" s="1" t="s">
        <v>6357</v>
      </c>
      <c r="J1587" s="1" t="s">
        <v>2008</v>
      </c>
      <c r="K1587" s="1" t="str">
        <f t="shared" si="73"/>
        <v>2014</v>
      </c>
      <c r="L1587" s="1">
        <f t="shared" si="74"/>
        <v>48</v>
      </c>
      <c r="M1587" s="1" t="s">
        <v>60</v>
      </c>
      <c r="N1587" t="s">
        <v>53</v>
      </c>
      <c r="O1587" s="1" t="s">
        <v>61</v>
      </c>
      <c r="P1587" s="1"/>
      <c r="Q1587" s="1"/>
      <c r="R1587" s="1"/>
      <c r="S1587" s="1" t="s">
        <v>3523</v>
      </c>
      <c r="T1587" s="1">
        <v>2</v>
      </c>
      <c r="U1587" s="1"/>
    </row>
    <row r="1588" spans="1:21">
      <c r="A1588" s="1" t="s">
        <v>49</v>
      </c>
      <c r="B1588" s="1" t="s">
        <v>2810</v>
      </c>
      <c r="C1588" s="1" t="s">
        <v>293</v>
      </c>
      <c r="D1588" s="1">
        <f t="shared" si="72"/>
        <v>0.39200000000000002</v>
      </c>
      <c r="E1588" s="1" t="s">
        <v>4774</v>
      </c>
      <c r="F1588" s="1" t="s">
        <v>6363</v>
      </c>
      <c r="G1588" s="6" t="s">
        <v>12527</v>
      </c>
      <c r="H1588" s="1" t="s">
        <v>324</v>
      </c>
      <c r="I1588" s="1" t="s">
        <v>6364</v>
      </c>
      <c r="J1588" s="1" t="s">
        <v>1259</v>
      </c>
      <c r="K1588" s="1" t="str">
        <f t="shared" si="73"/>
        <v>2014</v>
      </c>
      <c r="L1588" s="1">
        <f t="shared" si="74"/>
        <v>11</v>
      </c>
      <c r="M1588" s="1" t="s">
        <v>79</v>
      </c>
      <c r="N1588" t="s">
        <v>53</v>
      </c>
      <c r="O1588" s="1" t="s">
        <v>61</v>
      </c>
      <c r="P1588" s="1"/>
      <c r="Q1588" s="1"/>
      <c r="R1588" s="1"/>
      <c r="S1588" s="1" t="s">
        <v>65</v>
      </c>
      <c r="T1588" s="1">
        <v>2</v>
      </c>
      <c r="U1588" s="1" t="s">
        <v>55</v>
      </c>
    </row>
    <row r="1589" spans="1:21">
      <c r="A1589" s="1" t="s">
        <v>55</v>
      </c>
      <c r="B1589" s="1"/>
      <c r="C1589" s="1"/>
      <c r="D1589" s="1">
        <f t="shared" si="72"/>
        <v>0</v>
      </c>
      <c r="E1589" s="1" t="s">
        <v>6396</v>
      </c>
      <c r="F1589" s="1" t="s">
        <v>6395</v>
      </c>
      <c r="G1589" s="6" t="s">
        <v>12527</v>
      </c>
      <c r="H1589" s="1" t="s">
        <v>144</v>
      </c>
      <c r="I1589" s="1" t="s">
        <v>6390</v>
      </c>
      <c r="J1589" s="1" t="s">
        <v>2008</v>
      </c>
      <c r="K1589" s="1" t="str">
        <f t="shared" si="73"/>
        <v>2014</v>
      </c>
      <c r="L1589" s="1">
        <f t="shared" si="74"/>
        <v>21</v>
      </c>
      <c r="M1589" s="1" t="s">
        <v>60</v>
      </c>
      <c r="N1589" t="s">
        <v>53</v>
      </c>
      <c r="O1589" s="1" t="s">
        <v>102</v>
      </c>
      <c r="P1589" s="1"/>
      <c r="Q1589" s="1"/>
      <c r="R1589" s="1" t="s">
        <v>805</v>
      </c>
      <c r="S1589" s="1" t="s">
        <v>427</v>
      </c>
      <c r="T1589" s="1">
        <v>2</v>
      </c>
      <c r="U1589" s="1"/>
    </row>
    <row r="1590" spans="1:21">
      <c r="A1590" s="1" t="s">
        <v>50</v>
      </c>
      <c r="B1590" s="1" t="s">
        <v>141</v>
      </c>
      <c r="C1590" s="1" t="s">
        <v>273</v>
      </c>
      <c r="D1590" s="1">
        <f t="shared" si="72"/>
        <v>0.2</v>
      </c>
      <c r="E1590" s="1" t="s">
        <v>6445</v>
      </c>
      <c r="F1590" s="1" t="s">
        <v>6444</v>
      </c>
      <c r="G1590" s="6" t="s">
        <v>12527</v>
      </c>
      <c r="H1590" s="1" t="s">
        <v>555</v>
      </c>
      <c r="I1590" s="1" t="s">
        <v>6440</v>
      </c>
      <c r="J1590" s="1" t="s">
        <v>6446</v>
      </c>
      <c r="K1590" s="1" t="str">
        <f t="shared" si="73"/>
        <v>2014</v>
      </c>
      <c r="L1590" s="1">
        <f t="shared" si="74"/>
        <v>38</v>
      </c>
      <c r="M1590" s="1" t="s">
        <v>79</v>
      </c>
      <c r="N1590" t="s">
        <v>53</v>
      </c>
      <c r="O1590" s="1" t="s">
        <v>61</v>
      </c>
      <c r="P1590" s="1"/>
      <c r="Q1590" s="1"/>
      <c r="R1590" s="1"/>
      <c r="S1590" s="1" t="s">
        <v>405</v>
      </c>
      <c r="T1590" s="1">
        <v>2</v>
      </c>
      <c r="U1590" s="1"/>
    </row>
    <row r="1591" spans="1:21">
      <c r="A1591" s="1" t="s">
        <v>55</v>
      </c>
      <c r="B1591" s="1" t="s">
        <v>50</v>
      </c>
      <c r="C1591" s="1" t="s">
        <v>500</v>
      </c>
      <c r="D1591" s="1">
        <f t="shared" si="72"/>
        <v>0.8</v>
      </c>
      <c r="E1591" s="1" t="s">
        <v>6453</v>
      </c>
      <c r="F1591" s="1" t="s">
        <v>6452</v>
      </c>
      <c r="G1591" s="6" t="s">
        <v>12527</v>
      </c>
      <c r="H1591" s="1" t="s">
        <v>678</v>
      </c>
      <c r="I1591" s="1" t="s">
        <v>6451</v>
      </c>
      <c r="J1591" s="1" t="s">
        <v>2008</v>
      </c>
      <c r="K1591" s="1" t="str">
        <f t="shared" si="73"/>
        <v>2014</v>
      </c>
      <c r="L1591" s="1">
        <f t="shared" si="74"/>
        <v>32</v>
      </c>
      <c r="M1591" s="1" t="s">
        <v>60</v>
      </c>
      <c r="N1591" t="s">
        <v>53</v>
      </c>
      <c r="O1591" s="1" t="s">
        <v>61</v>
      </c>
      <c r="P1591" s="1"/>
      <c r="Q1591" s="1"/>
      <c r="R1591" s="1"/>
      <c r="S1591" s="1" t="s">
        <v>417</v>
      </c>
      <c r="T1591" s="1">
        <v>2</v>
      </c>
      <c r="U1591" s="1"/>
    </row>
    <row r="1592" spans="1:21">
      <c r="A1592" s="1" t="s">
        <v>49</v>
      </c>
      <c r="B1592" s="1"/>
      <c r="C1592" s="1"/>
      <c r="D1592" s="1">
        <f t="shared" si="72"/>
        <v>0</v>
      </c>
      <c r="E1592" s="1" t="s">
        <v>4797</v>
      </c>
      <c r="F1592" s="1" t="s">
        <v>6474</v>
      </c>
      <c r="G1592" s="6" t="s">
        <v>12527</v>
      </c>
      <c r="H1592" s="1" t="s">
        <v>116</v>
      </c>
      <c r="I1592" s="1" t="s">
        <v>6364</v>
      </c>
      <c r="J1592" s="1" t="s">
        <v>6321</v>
      </c>
      <c r="K1592" s="1" t="str">
        <f t="shared" si="73"/>
        <v>2014</v>
      </c>
      <c r="L1592" s="1">
        <f t="shared" si="74"/>
        <v>3</v>
      </c>
      <c r="M1592" s="1" t="s">
        <v>60</v>
      </c>
      <c r="N1592" t="s">
        <v>53</v>
      </c>
      <c r="O1592" s="1" t="s">
        <v>61</v>
      </c>
      <c r="P1592" s="1"/>
      <c r="Q1592" s="1"/>
      <c r="R1592" s="1"/>
      <c r="S1592" s="1" t="s">
        <v>423</v>
      </c>
      <c r="T1592" s="1">
        <v>2</v>
      </c>
      <c r="U1592" s="1"/>
    </row>
    <row r="1593" spans="1:21">
      <c r="A1593" s="1" t="s">
        <v>53</v>
      </c>
      <c r="B1593" s="1"/>
      <c r="C1593" s="1"/>
      <c r="D1593" s="1">
        <f t="shared" si="72"/>
        <v>0</v>
      </c>
      <c r="E1593" s="1" t="s">
        <v>6505</v>
      </c>
      <c r="F1593" s="1" t="s">
        <v>6506</v>
      </c>
      <c r="G1593" s="6" t="s">
        <v>12527</v>
      </c>
      <c r="H1593" s="1" t="s">
        <v>484</v>
      </c>
      <c r="I1593" s="1" t="s">
        <v>6503</v>
      </c>
      <c r="J1593" s="1" t="s">
        <v>2008</v>
      </c>
      <c r="K1593" s="1" t="str">
        <f t="shared" si="73"/>
        <v>2014</v>
      </c>
      <c r="L1593" s="1">
        <f t="shared" si="74"/>
        <v>45</v>
      </c>
      <c r="M1593" s="1" t="s">
        <v>79</v>
      </c>
      <c r="N1593" t="s">
        <v>53</v>
      </c>
      <c r="O1593" s="1" t="s">
        <v>61</v>
      </c>
      <c r="P1593" s="1"/>
      <c r="Q1593" s="1"/>
      <c r="R1593" s="1"/>
      <c r="S1593" s="1"/>
      <c r="T1593" s="1">
        <v>1</v>
      </c>
      <c r="U1593" s="1"/>
    </row>
    <row r="1594" spans="1:21">
      <c r="A1594" s="1" t="s">
        <v>49</v>
      </c>
      <c r="B1594" s="1" t="s">
        <v>3534</v>
      </c>
      <c r="C1594" s="1" t="s">
        <v>273</v>
      </c>
      <c r="D1594" s="1">
        <f t="shared" si="72"/>
        <v>0.9</v>
      </c>
      <c r="E1594" s="1" t="s">
        <v>4814</v>
      </c>
      <c r="F1594" s="1" t="s">
        <v>6531</v>
      </c>
      <c r="G1594" s="6" t="s">
        <v>12527</v>
      </c>
      <c r="H1594" s="1" t="s">
        <v>263</v>
      </c>
      <c r="I1594" s="1" t="s">
        <v>6484</v>
      </c>
      <c r="J1594" s="1" t="s">
        <v>93</v>
      </c>
      <c r="K1594" s="1" t="str">
        <f t="shared" si="73"/>
        <v>2014</v>
      </c>
      <c r="L1594" s="1">
        <f t="shared" si="74"/>
        <v>16</v>
      </c>
      <c r="M1594" s="1" t="s">
        <v>79</v>
      </c>
      <c r="N1594" t="s">
        <v>53</v>
      </c>
      <c r="O1594" s="1" t="s">
        <v>61</v>
      </c>
      <c r="P1594" s="1"/>
      <c r="Q1594" s="1"/>
      <c r="R1594" s="1"/>
      <c r="S1594" s="1" t="s">
        <v>65</v>
      </c>
      <c r="T1594" s="1">
        <v>1</v>
      </c>
      <c r="U1594" s="1" t="s">
        <v>55</v>
      </c>
    </row>
    <row r="1595" spans="1:21">
      <c r="A1595" s="1" t="s">
        <v>49</v>
      </c>
      <c r="B1595" s="1" t="s">
        <v>472</v>
      </c>
      <c r="C1595" s="1" t="s">
        <v>293</v>
      </c>
      <c r="D1595" s="1">
        <f t="shared" si="72"/>
        <v>0.49</v>
      </c>
      <c r="E1595" s="1" t="s">
        <v>4817</v>
      </c>
      <c r="F1595" s="1" t="s">
        <v>6535</v>
      </c>
      <c r="G1595" s="6" t="s">
        <v>12527</v>
      </c>
      <c r="H1595" s="1" t="s">
        <v>247</v>
      </c>
      <c r="I1595" s="1" t="s">
        <v>6481</v>
      </c>
      <c r="J1595" s="1" t="s">
        <v>3187</v>
      </c>
      <c r="K1595" s="1" t="str">
        <f t="shared" si="73"/>
        <v>2014</v>
      </c>
      <c r="L1595" s="1">
        <f t="shared" si="74"/>
        <v>13</v>
      </c>
      <c r="M1595" s="1" t="s">
        <v>79</v>
      </c>
      <c r="N1595" t="s">
        <v>53</v>
      </c>
      <c r="O1595" s="1" t="s">
        <v>61</v>
      </c>
      <c r="P1595" s="1"/>
      <c r="Q1595" s="1"/>
      <c r="R1595" s="1"/>
      <c r="S1595" s="1" t="s">
        <v>65</v>
      </c>
      <c r="T1595" s="1">
        <v>1</v>
      </c>
      <c r="U1595" s="1" t="s">
        <v>55</v>
      </c>
    </row>
    <row r="1596" spans="1:21">
      <c r="A1596" s="1"/>
      <c r="B1596" s="1" t="s">
        <v>53</v>
      </c>
      <c r="C1596" s="1"/>
      <c r="D1596" s="1">
        <f t="shared" si="72"/>
        <v>0</v>
      </c>
      <c r="E1596" s="1" t="s">
        <v>5552</v>
      </c>
      <c r="F1596" s="1" t="s">
        <v>6547</v>
      </c>
      <c r="G1596" s="6" t="s">
        <v>12527</v>
      </c>
      <c r="H1596" s="1" t="s">
        <v>126</v>
      </c>
      <c r="I1596" s="1" t="s">
        <v>3542</v>
      </c>
      <c r="J1596" s="1" t="s">
        <v>4523</v>
      </c>
      <c r="K1596" s="1" t="str">
        <f t="shared" si="73"/>
        <v>2014</v>
      </c>
      <c r="L1596" s="1">
        <f t="shared" si="74"/>
        <v>11</v>
      </c>
      <c r="M1596" s="1" t="s">
        <v>79</v>
      </c>
      <c r="N1596" t="s">
        <v>53</v>
      </c>
      <c r="O1596" s="1" t="s">
        <v>61</v>
      </c>
      <c r="P1596" s="1"/>
      <c r="Q1596" s="1"/>
      <c r="R1596" s="1"/>
      <c r="S1596" s="1" t="s">
        <v>65</v>
      </c>
      <c r="T1596" s="1">
        <v>1</v>
      </c>
      <c r="U1596" s="1"/>
    </row>
    <row r="1597" spans="1:21">
      <c r="A1597" s="1" t="s">
        <v>55</v>
      </c>
      <c r="B1597" s="1"/>
      <c r="C1597" s="1"/>
      <c r="D1597" s="1">
        <f t="shared" si="72"/>
        <v>0</v>
      </c>
      <c r="E1597" s="1" t="s">
        <v>4898</v>
      </c>
      <c r="F1597" s="1" t="s">
        <v>6644</v>
      </c>
      <c r="G1597" s="6" t="s">
        <v>12527</v>
      </c>
      <c r="H1597" s="1" t="s">
        <v>282</v>
      </c>
      <c r="I1597" s="1" t="s">
        <v>352</v>
      </c>
      <c r="J1597" s="1" t="s">
        <v>6645</v>
      </c>
      <c r="K1597" s="1" t="str">
        <f t="shared" si="73"/>
        <v>2014</v>
      </c>
      <c r="L1597" s="1">
        <f t="shared" si="74"/>
        <v>41</v>
      </c>
      <c r="M1597" s="1" t="s">
        <v>60</v>
      </c>
      <c r="N1597" t="s">
        <v>53</v>
      </c>
      <c r="O1597" s="1" t="s">
        <v>61</v>
      </c>
      <c r="P1597" s="1"/>
      <c r="Q1597" s="1"/>
      <c r="R1597" s="1"/>
      <c r="S1597" s="1" t="s">
        <v>6198</v>
      </c>
      <c r="T1597" s="1">
        <v>1</v>
      </c>
      <c r="U1597" s="1" t="s">
        <v>55</v>
      </c>
    </row>
    <row r="1598" spans="1:21">
      <c r="A1598" s="1" t="s">
        <v>55</v>
      </c>
      <c r="B1598" s="1" t="s">
        <v>472</v>
      </c>
      <c r="C1598" s="1" t="s">
        <v>273</v>
      </c>
      <c r="D1598" s="1">
        <f t="shared" si="72"/>
        <v>0.5</v>
      </c>
      <c r="E1598" s="1" t="s">
        <v>4908</v>
      </c>
      <c r="F1598" s="1" t="s">
        <v>6651</v>
      </c>
      <c r="G1598" s="6" t="s">
        <v>12527</v>
      </c>
      <c r="H1598" s="1" t="s">
        <v>375</v>
      </c>
      <c r="I1598" s="1" t="s">
        <v>6652</v>
      </c>
      <c r="J1598" s="1" t="s">
        <v>6645</v>
      </c>
      <c r="K1598" s="1" t="str">
        <f t="shared" si="73"/>
        <v>2014</v>
      </c>
      <c r="L1598" s="1">
        <f t="shared" si="74"/>
        <v>54</v>
      </c>
      <c r="M1598" s="1" t="s">
        <v>60</v>
      </c>
      <c r="N1598" t="s">
        <v>53</v>
      </c>
      <c r="O1598" s="1" t="s">
        <v>61</v>
      </c>
      <c r="P1598" s="1"/>
      <c r="Q1598" s="1"/>
      <c r="R1598" s="1"/>
      <c r="S1598" s="1" t="s">
        <v>354</v>
      </c>
      <c r="T1598" s="1">
        <v>1</v>
      </c>
      <c r="U1598" s="1" t="s">
        <v>55</v>
      </c>
    </row>
    <row r="1599" spans="1:21">
      <c r="A1599" s="1" t="s">
        <v>55</v>
      </c>
      <c r="B1599" s="1"/>
      <c r="C1599" s="1"/>
      <c r="D1599" s="1">
        <f t="shared" si="72"/>
        <v>0</v>
      </c>
      <c r="E1599" s="1" t="s">
        <v>6825</v>
      </c>
      <c r="F1599" s="1" t="s">
        <v>6824</v>
      </c>
      <c r="G1599" s="6" t="s">
        <v>12527</v>
      </c>
      <c r="H1599" s="1" t="s">
        <v>197</v>
      </c>
      <c r="I1599" s="1" t="s">
        <v>6811</v>
      </c>
      <c r="J1599" s="1" t="s">
        <v>6826</v>
      </c>
      <c r="K1599" s="1" t="str">
        <f t="shared" si="73"/>
        <v>2014</v>
      </c>
      <c r="L1599" s="1">
        <f t="shared" si="74"/>
        <v>11</v>
      </c>
      <c r="M1599" s="1" t="s">
        <v>79</v>
      </c>
      <c r="N1599" t="s">
        <v>53</v>
      </c>
      <c r="O1599" s="1" t="s">
        <v>61</v>
      </c>
      <c r="P1599" s="1"/>
      <c r="Q1599" s="1"/>
      <c r="R1599" s="1"/>
      <c r="S1599" s="1" t="s">
        <v>65</v>
      </c>
      <c r="T1599" s="1">
        <v>1</v>
      </c>
      <c r="U1599" s="1"/>
    </row>
    <row r="1600" spans="1:21">
      <c r="A1600" s="1" t="s">
        <v>55</v>
      </c>
      <c r="B1600" s="1" t="s">
        <v>2711</v>
      </c>
      <c r="C1600" s="1" t="s">
        <v>273</v>
      </c>
      <c r="D1600" s="1">
        <f t="shared" si="72"/>
        <v>1.2</v>
      </c>
      <c r="E1600" s="1" t="s">
        <v>6847</v>
      </c>
      <c r="F1600" s="1" t="s">
        <v>6846</v>
      </c>
      <c r="G1600" s="6" t="s">
        <v>12527</v>
      </c>
      <c r="H1600" s="1" t="s">
        <v>367</v>
      </c>
      <c r="I1600" s="1" t="s">
        <v>6848</v>
      </c>
      <c r="J1600" s="1" t="s">
        <v>6850</v>
      </c>
      <c r="K1600" s="1" t="str">
        <f t="shared" si="73"/>
        <v>2014</v>
      </c>
      <c r="L1600" s="1">
        <f t="shared" si="74"/>
        <v>25</v>
      </c>
      <c r="M1600" s="1" t="s">
        <v>79</v>
      </c>
      <c r="N1600" t="s">
        <v>53</v>
      </c>
      <c r="O1600" s="1" t="s">
        <v>61</v>
      </c>
      <c r="P1600" s="1"/>
      <c r="Q1600" s="1"/>
      <c r="R1600" s="1"/>
      <c r="S1600" s="1" t="s">
        <v>6849</v>
      </c>
      <c r="T1600" s="1">
        <v>1</v>
      </c>
      <c r="U1600" s="1" t="s">
        <v>55</v>
      </c>
    </row>
    <row r="1601" spans="1:21">
      <c r="A1601" s="1" t="s">
        <v>55</v>
      </c>
      <c r="B1601" s="1" t="s">
        <v>986</v>
      </c>
      <c r="C1601" s="1" t="s">
        <v>273</v>
      </c>
      <c r="D1601" s="1">
        <f t="shared" si="72"/>
        <v>0.3</v>
      </c>
      <c r="E1601" s="1" t="s">
        <v>3873</v>
      </c>
      <c r="F1601" s="1" t="s">
        <v>6889</v>
      </c>
      <c r="G1601" s="6" t="s">
        <v>12527</v>
      </c>
      <c r="H1601" s="1" t="s">
        <v>71</v>
      </c>
      <c r="I1601" s="1" t="s">
        <v>6881</v>
      </c>
      <c r="J1601" s="1" t="s">
        <v>6890</v>
      </c>
      <c r="K1601" s="1" t="str">
        <f t="shared" si="73"/>
        <v>2014</v>
      </c>
      <c r="L1601" s="1">
        <f t="shared" si="74"/>
        <v>6</v>
      </c>
      <c r="M1601" s="1" t="s">
        <v>79</v>
      </c>
      <c r="N1601" t="s">
        <v>53</v>
      </c>
      <c r="O1601" s="1" t="s">
        <v>61</v>
      </c>
      <c r="P1601" s="1"/>
      <c r="Q1601" s="1"/>
      <c r="R1601" s="1"/>
      <c r="S1601" s="1" t="s">
        <v>65</v>
      </c>
      <c r="T1601" s="1">
        <v>2</v>
      </c>
      <c r="U1601" s="1" t="s">
        <v>55</v>
      </c>
    </row>
    <row r="1602" spans="1:21">
      <c r="A1602" s="1" t="s">
        <v>50</v>
      </c>
      <c r="B1602" s="1" t="s">
        <v>55</v>
      </c>
      <c r="C1602" s="1" t="s">
        <v>273</v>
      </c>
      <c r="D1602" s="1">
        <f t="shared" ref="D1602:D1665" si="75">B1602*C1602/100</f>
        <v>4</v>
      </c>
      <c r="E1602" s="1" t="s">
        <v>3914</v>
      </c>
      <c r="F1602" s="1" t="s">
        <v>6912</v>
      </c>
      <c r="G1602" s="6" t="s">
        <v>12527</v>
      </c>
      <c r="H1602" s="1" t="s">
        <v>120</v>
      </c>
      <c r="I1602" s="1" t="s">
        <v>6913</v>
      </c>
      <c r="J1602" s="1" t="s">
        <v>6915</v>
      </c>
      <c r="K1602" s="1" t="str">
        <f t="shared" ref="K1602:K1665" si="76">TEXT(J1602,"YYYY")</f>
        <v>2014</v>
      </c>
      <c r="L1602" s="1">
        <f t="shared" ref="L1602:L1665" si="77">H1602-(TEXT(I1602,"YYYY")-TEXT(J1602,"YYYY"))</f>
        <v>45</v>
      </c>
      <c r="M1602" s="1" t="s">
        <v>79</v>
      </c>
      <c r="N1602" t="s">
        <v>53</v>
      </c>
      <c r="O1602" s="1" t="s">
        <v>61</v>
      </c>
      <c r="P1602" s="1"/>
      <c r="Q1602" s="1"/>
      <c r="R1602" s="1"/>
      <c r="S1602" s="1" t="s">
        <v>6914</v>
      </c>
      <c r="T1602" s="1">
        <v>1</v>
      </c>
      <c r="U1602" s="1" t="s">
        <v>55</v>
      </c>
    </row>
    <row r="1603" spans="1:21">
      <c r="A1603" s="1" t="s">
        <v>54</v>
      </c>
      <c r="B1603" s="1" t="s">
        <v>2095</v>
      </c>
      <c r="C1603" s="1" t="s">
        <v>273</v>
      </c>
      <c r="D1603" s="1">
        <f t="shared" si="75"/>
        <v>0.7</v>
      </c>
      <c r="E1603" s="1" t="s">
        <v>3929</v>
      </c>
      <c r="F1603" s="1" t="s">
        <v>6924</v>
      </c>
      <c r="G1603" s="6" t="s">
        <v>12527</v>
      </c>
      <c r="H1603" s="1" t="s">
        <v>169</v>
      </c>
      <c r="I1603" s="1" t="s">
        <v>6913</v>
      </c>
      <c r="J1603" s="1" t="s">
        <v>6915</v>
      </c>
      <c r="K1603" s="1" t="str">
        <f t="shared" si="76"/>
        <v>2014</v>
      </c>
      <c r="L1603" s="1">
        <f t="shared" si="77"/>
        <v>19</v>
      </c>
      <c r="M1603" s="1" t="s">
        <v>79</v>
      </c>
      <c r="N1603" t="s">
        <v>53</v>
      </c>
      <c r="O1603" s="1" t="s">
        <v>61</v>
      </c>
      <c r="P1603" s="1"/>
      <c r="Q1603" s="1"/>
      <c r="R1603" s="1"/>
      <c r="S1603" s="1" t="s">
        <v>65</v>
      </c>
      <c r="T1603" s="1">
        <v>1</v>
      </c>
      <c r="U1603" s="1" t="s">
        <v>55</v>
      </c>
    </row>
    <row r="1604" spans="1:21">
      <c r="A1604" s="1" t="s">
        <v>54</v>
      </c>
      <c r="B1604" s="1" t="s">
        <v>472</v>
      </c>
      <c r="C1604" s="1" t="s">
        <v>273</v>
      </c>
      <c r="D1604" s="1">
        <f t="shared" si="75"/>
        <v>0.5</v>
      </c>
      <c r="E1604" s="1" t="s">
        <v>3939</v>
      </c>
      <c r="F1604" s="1" t="s">
        <v>6926</v>
      </c>
      <c r="G1604" s="6" t="s">
        <v>12527</v>
      </c>
      <c r="H1604" s="1" t="s">
        <v>1343</v>
      </c>
      <c r="I1604" s="1" t="s">
        <v>923</v>
      </c>
      <c r="J1604" s="1" t="s">
        <v>6645</v>
      </c>
      <c r="K1604" s="1" t="str">
        <f t="shared" si="76"/>
        <v>2014</v>
      </c>
      <c r="L1604" s="1">
        <f t="shared" si="77"/>
        <v>40</v>
      </c>
      <c r="M1604" s="1" t="s">
        <v>79</v>
      </c>
      <c r="N1604" t="s">
        <v>53</v>
      </c>
      <c r="O1604" s="1" t="s">
        <v>61</v>
      </c>
      <c r="P1604" s="1"/>
      <c r="Q1604" s="1"/>
      <c r="R1604" s="1"/>
      <c r="S1604" s="1" t="s">
        <v>92</v>
      </c>
      <c r="T1604" s="1">
        <v>2</v>
      </c>
      <c r="U1604" s="1" t="s">
        <v>55</v>
      </c>
    </row>
    <row r="1605" spans="1:21">
      <c r="A1605" s="1" t="s">
        <v>55</v>
      </c>
      <c r="B1605" s="1" t="s">
        <v>99</v>
      </c>
      <c r="C1605" s="1" t="s">
        <v>273</v>
      </c>
      <c r="D1605" s="1">
        <f t="shared" si="75"/>
        <v>6</v>
      </c>
      <c r="E1605" s="1" t="s">
        <v>3980</v>
      </c>
      <c r="F1605" s="1" t="s">
        <v>6988</v>
      </c>
      <c r="G1605" s="6" t="s">
        <v>12527</v>
      </c>
      <c r="H1605" s="1" t="s">
        <v>136</v>
      </c>
      <c r="I1605" s="1" t="s">
        <v>6965</v>
      </c>
      <c r="J1605" s="1" t="s">
        <v>6915</v>
      </c>
      <c r="K1605" s="1" t="str">
        <f t="shared" si="76"/>
        <v>2014</v>
      </c>
      <c r="L1605" s="1">
        <f t="shared" si="77"/>
        <v>49</v>
      </c>
      <c r="M1605" s="1" t="s">
        <v>60</v>
      </c>
      <c r="N1605" t="s">
        <v>53</v>
      </c>
      <c r="O1605" s="1" t="s">
        <v>61</v>
      </c>
      <c r="P1605" s="1"/>
      <c r="Q1605" s="1"/>
      <c r="R1605" s="1"/>
      <c r="S1605" s="1" t="s">
        <v>6633</v>
      </c>
      <c r="T1605" s="1">
        <v>1</v>
      </c>
      <c r="U1605" s="1" t="s">
        <v>55</v>
      </c>
    </row>
    <row r="1606" spans="1:21">
      <c r="A1606" s="1" t="s">
        <v>55</v>
      </c>
      <c r="B1606" s="1" t="s">
        <v>176</v>
      </c>
      <c r="C1606" s="1" t="s">
        <v>273</v>
      </c>
      <c r="D1606" s="1">
        <f t="shared" si="75"/>
        <v>0.6</v>
      </c>
      <c r="E1606" s="1" t="s">
        <v>4005</v>
      </c>
      <c r="F1606" s="1" t="s">
        <v>7025</v>
      </c>
      <c r="G1606" s="6" t="s">
        <v>12527</v>
      </c>
      <c r="H1606" s="1" t="s">
        <v>116</v>
      </c>
      <c r="I1606" s="1" t="s">
        <v>7022</v>
      </c>
      <c r="J1606" s="1" t="s">
        <v>7026</v>
      </c>
      <c r="K1606" s="1" t="str">
        <f t="shared" si="76"/>
        <v>2014</v>
      </c>
      <c r="L1606" s="1">
        <f t="shared" si="77"/>
        <v>4</v>
      </c>
      <c r="M1606" s="1" t="s">
        <v>60</v>
      </c>
      <c r="N1606" t="s">
        <v>53</v>
      </c>
      <c r="O1606" s="1" t="s">
        <v>61</v>
      </c>
      <c r="P1606" s="1"/>
      <c r="Q1606" s="1"/>
      <c r="R1606" s="1"/>
      <c r="S1606" s="1" t="s">
        <v>936</v>
      </c>
      <c r="T1606" s="1">
        <v>2</v>
      </c>
      <c r="U1606" s="1" t="s">
        <v>55</v>
      </c>
    </row>
    <row r="1607" spans="1:21">
      <c r="A1607" s="1" t="s">
        <v>50</v>
      </c>
      <c r="B1607" s="1"/>
      <c r="C1607" s="1"/>
      <c r="D1607" s="1">
        <f t="shared" si="75"/>
        <v>0</v>
      </c>
      <c r="E1607" s="1" t="s">
        <v>7077</v>
      </c>
      <c r="F1607" s="1" t="s">
        <v>7076</v>
      </c>
      <c r="G1607" s="6" t="s">
        <v>12527</v>
      </c>
      <c r="H1607" s="1" t="s">
        <v>128</v>
      </c>
      <c r="I1607" s="1" t="s">
        <v>7078</v>
      </c>
      <c r="J1607" s="1" t="s">
        <v>2008</v>
      </c>
      <c r="K1607" s="1" t="str">
        <f t="shared" si="76"/>
        <v>2014</v>
      </c>
      <c r="L1607" s="1">
        <f t="shared" si="77"/>
        <v>41</v>
      </c>
      <c r="M1607" s="1" t="s">
        <v>79</v>
      </c>
      <c r="N1607" t="s">
        <v>53</v>
      </c>
      <c r="O1607" s="1" t="s">
        <v>61</v>
      </c>
      <c r="P1607" s="1"/>
      <c r="Q1607" s="1"/>
      <c r="R1607" s="1"/>
      <c r="S1607" s="1" t="s">
        <v>235</v>
      </c>
      <c r="T1607" s="1">
        <v>2</v>
      </c>
      <c r="U1607" s="1"/>
    </row>
    <row r="1608" spans="1:21">
      <c r="A1608" s="1" t="s">
        <v>54</v>
      </c>
      <c r="B1608" s="1"/>
      <c r="C1608" s="1"/>
      <c r="D1608" s="1">
        <f t="shared" si="75"/>
        <v>0</v>
      </c>
      <c r="E1608" s="1" t="s">
        <v>7081</v>
      </c>
      <c r="F1608" s="1" t="s">
        <v>6528</v>
      </c>
      <c r="G1608" s="6" t="s">
        <v>12527</v>
      </c>
      <c r="H1608" s="1" t="s">
        <v>464</v>
      </c>
      <c r="I1608" s="1" t="s">
        <v>7082</v>
      </c>
      <c r="J1608" s="1" t="s">
        <v>1657</v>
      </c>
      <c r="K1608" s="1" t="str">
        <f t="shared" si="76"/>
        <v>2014</v>
      </c>
      <c r="L1608" s="1">
        <f t="shared" si="77"/>
        <v>30</v>
      </c>
      <c r="M1608" s="1" t="s">
        <v>60</v>
      </c>
      <c r="N1608" t="s">
        <v>53</v>
      </c>
      <c r="O1608" s="1" t="s">
        <v>61</v>
      </c>
      <c r="P1608" s="1"/>
      <c r="Q1608" s="1"/>
      <c r="R1608" s="1"/>
      <c r="S1608" s="1" t="s">
        <v>7083</v>
      </c>
      <c r="T1608" s="1">
        <v>1</v>
      </c>
      <c r="U1608" s="1"/>
    </row>
    <row r="1609" spans="1:21">
      <c r="A1609" s="1" t="s">
        <v>55</v>
      </c>
      <c r="B1609" s="1" t="s">
        <v>986</v>
      </c>
      <c r="C1609" s="1" t="s">
        <v>273</v>
      </c>
      <c r="D1609" s="1">
        <f t="shared" si="75"/>
        <v>0.3</v>
      </c>
      <c r="E1609" s="1" t="s">
        <v>2309</v>
      </c>
      <c r="F1609" s="1" t="s">
        <v>7129</v>
      </c>
      <c r="G1609" s="6" t="s">
        <v>12527</v>
      </c>
      <c r="H1609" s="1" t="s">
        <v>263</v>
      </c>
      <c r="I1609" s="1" t="s">
        <v>7130</v>
      </c>
      <c r="J1609" s="1" t="s">
        <v>7131</v>
      </c>
      <c r="K1609" s="1" t="str">
        <f t="shared" si="76"/>
        <v>2014</v>
      </c>
      <c r="L1609" s="1">
        <f t="shared" si="77"/>
        <v>18</v>
      </c>
      <c r="M1609" s="1" t="s">
        <v>79</v>
      </c>
      <c r="N1609" t="s">
        <v>53</v>
      </c>
      <c r="O1609" s="1" t="s">
        <v>61</v>
      </c>
      <c r="P1609" s="1"/>
      <c r="Q1609" s="1"/>
      <c r="R1609" s="1"/>
      <c r="S1609" s="1" t="s">
        <v>65</v>
      </c>
      <c r="T1609" s="1">
        <v>1</v>
      </c>
      <c r="U1609" s="1"/>
    </row>
    <row r="1610" spans="1:21">
      <c r="A1610" s="1" t="s">
        <v>55</v>
      </c>
      <c r="B1610" s="1" t="s">
        <v>141</v>
      </c>
      <c r="C1610" s="1" t="s">
        <v>273</v>
      </c>
      <c r="D1610" s="1">
        <f t="shared" si="75"/>
        <v>0.2</v>
      </c>
      <c r="E1610" s="1" t="s">
        <v>2314</v>
      </c>
      <c r="F1610" s="1" t="s">
        <v>7134</v>
      </c>
      <c r="G1610" s="6" t="s">
        <v>12527</v>
      </c>
      <c r="H1610" s="1" t="s">
        <v>555</v>
      </c>
      <c r="I1610" s="1" t="s">
        <v>7130</v>
      </c>
      <c r="J1610" s="1" t="s">
        <v>7135</v>
      </c>
      <c r="K1610" s="1" t="str">
        <f t="shared" si="76"/>
        <v>2014</v>
      </c>
      <c r="L1610" s="1">
        <f t="shared" si="77"/>
        <v>40</v>
      </c>
      <c r="M1610" s="1" t="s">
        <v>60</v>
      </c>
      <c r="N1610" t="s">
        <v>53</v>
      </c>
      <c r="O1610" s="1" t="s">
        <v>61</v>
      </c>
      <c r="P1610" s="1"/>
      <c r="Q1610" s="1"/>
      <c r="R1610" s="1"/>
      <c r="S1610" s="1"/>
      <c r="T1610" s="1">
        <v>1</v>
      </c>
      <c r="U1610" s="1"/>
    </row>
    <row r="1611" spans="1:21">
      <c r="A1611" s="1" t="s">
        <v>53</v>
      </c>
      <c r="B1611" s="1" t="s">
        <v>3072</v>
      </c>
      <c r="C1611" s="1" t="s">
        <v>273</v>
      </c>
      <c r="D1611" s="1">
        <f t="shared" si="75"/>
        <v>0.8</v>
      </c>
      <c r="E1611" s="1" t="s">
        <v>2317</v>
      </c>
      <c r="F1611" s="1" t="s">
        <v>7136</v>
      </c>
      <c r="G1611" s="6" t="s">
        <v>12527</v>
      </c>
      <c r="H1611" s="1" t="s">
        <v>256</v>
      </c>
      <c r="I1611" s="1" t="s">
        <v>7130</v>
      </c>
      <c r="J1611" s="1" t="s">
        <v>7137</v>
      </c>
      <c r="K1611" s="1" t="str">
        <f t="shared" si="76"/>
        <v>2014</v>
      </c>
      <c r="L1611" s="1">
        <f t="shared" si="77"/>
        <v>52</v>
      </c>
      <c r="M1611" s="1" t="s">
        <v>60</v>
      </c>
      <c r="N1611" t="s">
        <v>53</v>
      </c>
      <c r="O1611" s="1" t="s">
        <v>61</v>
      </c>
      <c r="P1611" s="1"/>
      <c r="Q1611" s="1"/>
      <c r="R1611" s="1"/>
      <c r="S1611" s="1" t="s">
        <v>92</v>
      </c>
      <c r="T1611" s="1">
        <v>1</v>
      </c>
      <c r="U1611" s="1"/>
    </row>
    <row r="1612" spans="1:21">
      <c r="A1612" s="1" t="s">
        <v>54</v>
      </c>
      <c r="B1612" s="1" t="s">
        <v>986</v>
      </c>
      <c r="C1612" s="1" t="s">
        <v>273</v>
      </c>
      <c r="D1612" s="1">
        <f t="shared" si="75"/>
        <v>0.3</v>
      </c>
      <c r="E1612" s="1"/>
      <c r="F1612" s="1" t="s">
        <v>7153</v>
      </c>
      <c r="G1612" s="6" t="s">
        <v>12527</v>
      </c>
      <c r="H1612" s="1" t="s">
        <v>324</v>
      </c>
      <c r="I1612" s="1" t="s">
        <v>7149</v>
      </c>
      <c r="J1612" s="1" t="s">
        <v>93</v>
      </c>
      <c r="K1612" s="1" t="str">
        <f t="shared" si="76"/>
        <v>2014</v>
      </c>
      <c r="L1612" s="1">
        <f t="shared" si="77"/>
        <v>13</v>
      </c>
      <c r="M1612" s="1" t="s">
        <v>79</v>
      </c>
      <c r="N1612" t="s">
        <v>53</v>
      </c>
      <c r="O1612" s="1" t="s">
        <v>61</v>
      </c>
      <c r="P1612" s="1"/>
      <c r="Q1612" s="1"/>
      <c r="R1612" s="1"/>
      <c r="S1612" s="1" t="s">
        <v>65</v>
      </c>
      <c r="T1612" s="1">
        <v>1</v>
      </c>
      <c r="U1612" s="1"/>
    </row>
    <row r="1613" spans="1:21">
      <c r="A1613" s="1" t="s">
        <v>49</v>
      </c>
      <c r="B1613" s="1" t="s">
        <v>5892</v>
      </c>
      <c r="C1613" s="1" t="s">
        <v>273</v>
      </c>
      <c r="D1613" s="1">
        <f t="shared" si="75"/>
        <v>3.3</v>
      </c>
      <c r="E1613" s="1" t="s">
        <v>2341</v>
      </c>
      <c r="F1613" s="1" t="s">
        <v>7160</v>
      </c>
      <c r="G1613" s="6" t="s">
        <v>12527</v>
      </c>
      <c r="H1613" s="1" t="s">
        <v>108</v>
      </c>
      <c r="I1613" s="1" t="s">
        <v>7158</v>
      </c>
      <c r="J1613" s="1" t="s">
        <v>7161</v>
      </c>
      <c r="K1613" s="1" t="str">
        <f t="shared" si="76"/>
        <v>2014</v>
      </c>
      <c r="L1613" s="1">
        <f t="shared" si="77"/>
        <v>8</v>
      </c>
      <c r="M1613" s="1" t="s">
        <v>79</v>
      </c>
      <c r="N1613" t="s">
        <v>53</v>
      </c>
      <c r="O1613" s="1" t="s">
        <v>61</v>
      </c>
      <c r="P1613" s="1"/>
      <c r="Q1613" s="1"/>
      <c r="R1613" s="1"/>
      <c r="S1613" s="1" t="s">
        <v>65</v>
      </c>
      <c r="T1613" s="1">
        <v>2</v>
      </c>
      <c r="U1613" s="1"/>
    </row>
    <row r="1614" spans="1:21">
      <c r="A1614" s="1" t="s">
        <v>50</v>
      </c>
      <c r="B1614" s="1"/>
      <c r="C1614" s="1"/>
      <c r="D1614" s="1">
        <f t="shared" si="75"/>
        <v>0</v>
      </c>
      <c r="E1614" s="1" t="s">
        <v>4059</v>
      </c>
      <c r="F1614" s="1" t="s">
        <v>7178</v>
      </c>
      <c r="G1614" s="6" t="s">
        <v>12527</v>
      </c>
      <c r="H1614" s="1" t="s">
        <v>282</v>
      </c>
      <c r="I1614" s="1" t="s">
        <v>7156</v>
      </c>
      <c r="J1614" s="1" t="s">
        <v>2008</v>
      </c>
      <c r="K1614" s="1" t="str">
        <f t="shared" si="76"/>
        <v>2014</v>
      </c>
      <c r="L1614" s="1">
        <f t="shared" si="77"/>
        <v>41</v>
      </c>
      <c r="M1614" s="1" t="s">
        <v>60</v>
      </c>
      <c r="N1614" t="s">
        <v>53</v>
      </c>
      <c r="O1614" s="1" t="s">
        <v>61</v>
      </c>
      <c r="P1614" s="1"/>
      <c r="Q1614" s="1"/>
      <c r="R1614" s="1"/>
      <c r="S1614" s="1" t="s">
        <v>3345</v>
      </c>
      <c r="T1614" s="1">
        <v>1</v>
      </c>
      <c r="U1614" s="1"/>
    </row>
    <row r="1615" spans="1:21">
      <c r="A1615" s="1" t="s">
        <v>55</v>
      </c>
      <c r="B1615" s="1" t="s">
        <v>2810</v>
      </c>
      <c r="C1615" s="1" t="s">
        <v>273</v>
      </c>
      <c r="D1615" s="1">
        <f t="shared" si="75"/>
        <v>0.4</v>
      </c>
      <c r="E1615" s="1" t="s">
        <v>4049</v>
      </c>
      <c r="F1615" s="1" t="s">
        <v>7190</v>
      </c>
      <c r="G1615" s="6" t="s">
        <v>12527</v>
      </c>
      <c r="H1615" s="1" t="s">
        <v>530</v>
      </c>
      <c r="I1615" s="1" t="s">
        <v>7191</v>
      </c>
      <c r="J1615" s="1" t="s">
        <v>7192</v>
      </c>
      <c r="K1615" s="1" t="str">
        <f t="shared" si="76"/>
        <v>2014</v>
      </c>
      <c r="L1615" s="1">
        <f t="shared" si="77"/>
        <v>32</v>
      </c>
      <c r="M1615" s="1" t="s">
        <v>60</v>
      </c>
      <c r="N1615" t="s">
        <v>53</v>
      </c>
      <c r="O1615" s="1" t="s">
        <v>61</v>
      </c>
      <c r="P1615" s="1"/>
      <c r="Q1615" s="1"/>
      <c r="R1615" s="1"/>
      <c r="S1615" s="1" t="s">
        <v>526</v>
      </c>
      <c r="T1615" s="1">
        <v>2</v>
      </c>
      <c r="U1615" s="1" t="s">
        <v>55</v>
      </c>
    </row>
    <row r="1616" spans="1:21">
      <c r="A1616" s="1" t="s">
        <v>54</v>
      </c>
      <c r="B1616" s="1" t="s">
        <v>715</v>
      </c>
      <c r="C1616" s="1" t="s">
        <v>273</v>
      </c>
      <c r="D1616" s="1">
        <f t="shared" si="75"/>
        <v>0.1</v>
      </c>
      <c r="E1616" s="1" t="s">
        <v>2372</v>
      </c>
      <c r="F1616" s="1" t="s">
        <v>7198</v>
      </c>
      <c r="G1616" s="6" t="s">
        <v>12527</v>
      </c>
      <c r="H1616" s="1" t="s">
        <v>118</v>
      </c>
      <c r="I1616" s="1" t="s">
        <v>7199</v>
      </c>
      <c r="J1616" s="1" t="s">
        <v>7200</v>
      </c>
      <c r="K1616" s="1" t="str">
        <f t="shared" si="76"/>
        <v>2014</v>
      </c>
      <c r="L1616" s="1">
        <f t="shared" si="77"/>
        <v>24</v>
      </c>
      <c r="M1616" s="1" t="s">
        <v>60</v>
      </c>
      <c r="N1616" t="s">
        <v>53</v>
      </c>
      <c r="O1616" s="1" t="s">
        <v>61</v>
      </c>
      <c r="P1616" s="1"/>
      <c r="Q1616" s="1"/>
      <c r="R1616" s="1"/>
      <c r="S1616" s="1"/>
      <c r="T1616" s="1">
        <v>1</v>
      </c>
      <c r="U1616" s="1"/>
    </row>
    <row r="1617" spans="1:21">
      <c r="A1617" s="1" t="s">
        <v>53</v>
      </c>
      <c r="B1617" s="1" t="s">
        <v>715</v>
      </c>
      <c r="C1617" s="1" t="s">
        <v>273</v>
      </c>
      <c r="D1617" s="1">
        <f t="shared" si="75"/>
        <v>0.1</v>
      </c>
      <c r="E1617" s="1" t="s">
        <v>2393</v>
      </c>
      <c r="F1617" s="1" t="s">
        <v>7210</v>
      </c>
      <c r="G1617" s="6" t="s">
        <v>12527</v>
      </c>
      <c r="H1617" s="1" t="s">
        <v>351</v>
      </c>
      <c r="I1617" s="1" t="s">
        <v>7211</v>
      </c>
      <c r="J1617" s="1" t="s">
        <v>7212</v>
      </c>
      <c r="K1617" s="1" t="str">
        <f t="shared" si="76"/>
        <v>2014</v>
      </c>
      <c r="L1617" s="1">
        <f t="shared" si="77"/>
        <v>54</v>
      </c>
      <c r="M1617" s="1" t="s">
        <v>79</v>
      </c>
      <c r="N1617" t="s">
        <v>53</v>
      </c>
      <c r="O1617" s="1" t="s">
        <v>61</v>
      </c>
      <c r="P1617" s="1"/>
      <c r="Q1617" s="1"/>
      <c r="R1617" s="1"/>
      <c r="S1617" s="1" t="s">
        <v>417</v>
      </c>
      <c r="T1617" s="1">
        <v>1</v>
      </c>
      <c r="U1617" s="1"/>
    </row>
    <row r="1618" spans="1:21">
      <c r="A1618" s="1" t="s">
        <v>55</v>
      </c>
      <c r="B1618" s="1" t="s">
        <v>986</v>
      </c>
      <c r="C1618" s="1" t="s">
        <v>273</v>
      </c>
      <c r="D1618" s="1">
        <f t="shared" si="75"/>
        <v>0.3</v>
      </c>
      <c r="E1618" s="1" t="s">
        <v>2411</v>
      </c>
      <c r="F1618" s="1" t="s">
        <v>7219</v>
      </c>
      <c r="G1618" s="6" t="s">
        <v>12527</v>
      </c>
      <c r="H1618" s="1" t="s">
        <v>187</v>
      </c>
      <c r="I1618" s="1" t="s">
        <v>4141</v>
      </c>
      <c r="J1618" s="1" t="s">
        <v>378</v>
      </c>
      <c r="K1618" s="1" t="str">
        <f t="shared" si="76"/>
        <v>2014</v>
      </c>
      <c r="L1618" s="1">
        <f t="shared" si="77"/>
        <v>8</v>
      </c>
      <c r="M1618" s="1" t="s">
        <v>79</v>
      </c>
      <c r="N1618" t="s">
        <v>53</v>
      </c>
      <c r="O1618" s="1" t="s">
        <v>61</v>
      </c>
      <c r="P1618" s="1"/>
      <c r="Q1618" s="1"/>
      <c r="R1618" s="1"/>
      <c r="S1618" s="1" t="s">
        <v>65</v>
      </c>
      <c r="T1618" s="1">
        <v>2</v>
      </c>
      <c r="U1618" s="1"/>
    </row>
    <row r="1619" spans="1:21">
      <c r="A1619" s="1" t="s">
        <v>53</v>
      </c>
      <c r="B1619" s="1" t="s">
        <v>3072</v>
      </c>
      <c r="C1619" s="1" t="s">
        <v>273</v>
      </c>
      <c r="D1619" s="1">
        <f t="shared" si="75"/>
        <v>0.8</v>
      </c>
      <c r="E1619" s="1" t="s">
        <v>2414</v>
      </c>
      <c r="F1619" s="1" t="s">
        <v>7220</v>
      </c>
      <c r="G1619" s="6" t="s">
        <v>12527</v>
      </c>
      <c r="H1619" s="1" t="s">
        <v>149</v>
      </c>
      <c r="I1619" s="1" t="s">
        <v>4141</v>
      </c>
      <c r="J1619" s="1" t="s">
        <v>7221</v>
      </c>
      <c r="K1619" s="1" t="str">
        <f t="shared" si="76"/>
        <v>2014</v>
      </c>
      <c r="L1619" s="1">
        <f t="shared" si="77"/>
        <v>38</v>
      </c>
      <c r="M1619" s="1" t="s">
        <v>79</v>
      </c>
      <c r="N1619" t="s">
        <v>53</v>
      </c>
      <c r="O1619" s="1" t="s">
        <v>61</v>
      </c>
      <c r="P1619" s="1"/>
      <c r="Q1619" s="1"/>
      <c r="R1619" s="1"/>
      <c r="S1619" s="1"/>
      <c r="T1619" s="1">
        <v>1</v>
      </c>
      <c r="U1619" s="1"/>
    </row>
    <row r="1620" spans="1:21">
      <c r="A1620" s="1" t="s">
        <v>54</v>
      </c>
      <c r="B1620" s="1" t="s">
        <v>176</v>
      </c>
      <c r="C1620" s="1" t="s">
        <v>273</v>
      </c>
      <c r="D1620" s="1">
        <f t="shared" si="75"/>
        <v>0.6</v>
      </c>
      <c r="E1620" s="1" t="s">
        <v>7231</v>
      </c>
      <c r="F1620" s="1" t="s">
        <v>7230</v>
      </c>
      <c r="G1620" s="6" t="s">
        <v>12527</v>
      </c>
      <c r="H1620" s="1" t="s">
        <v>583</v>
      </c>
      <c r="I1620" s="1" t="s">
        <v>4965</v>
      </c>
      <c r="J1620" s="1" t="s">
        <v>7224</v>
      </c>
      <c r="K1620" s="1" t="str">
        <f t="shared" si="76"/>
        <v>2014</v>
      </c>
      <c r="L1620" s="1">
        <f t="shared" si="77"/>
        <v>21</v>
      </c>
      <c r="M1620" s="1" t="s">
        <v>79</v>
      </c>
      <c r="N1620" t="s">
        <v>53</v>
      </c>
      <c r="O1620" s="1" t="s">
        <v>61</v>
      </c>
      <c r="P1620" s="1"/>
      <c r="Q1620" s="1"/>
      <c r="R1620" s="1"/>
      <c r="S1620" s="1" t="s">
        <v>65</v>
      </c>
      <c r="T1620" s="1">
        <v>2</v>
      </c>
      <c r="U1620" s="1"/>
    </row>
    <row r="1621" spans="1:21">
      <c r="A1621" s="1" t="s">
        <v>55</v>
      </c>
      <c r="B1621" s="1" t="s">
        <v>141</v>
      </c>
      <c r="C1621" s="1" t="s">
        <v>273</v>
      </c>
      <c r="D1621" s="1">
        <f t="shared" si="75"/>
        <v>0.2</v>
      </c>
      <c r="E1621" s="1" t="s">
        <v>2441</v>
      </c>
      <c r="F1621" s="1" t="s">
        <v>7240</v>
      </c>
      <c r="G1621" s="6" t="s">
        <v>12527</v>
      </c>
      <c r="H1621" s="1" t="s">
        <v>240</v>
      </c>
      <c r="I1621" s="1" t="s">
        <v>7241</v>
      </c>
      <c r="J1621" s="1" t="s">
        <v>7130</v>
      </c>
      <c r="K1621" s="1" t="str">
        <f t="shared" si="76"/>
        <v>2014</v>
      </c>
      <c r="L1621" s="1">
        <f t="shared" si="77"/>
        <v>53</v>
      </c>
      <c r="M1621" s="1" t="s">
        <v>79</v>
      </c>
      <c r="N1621" t="s">
        <v>53</v>
      </c>
      <c r="O1621" s="1" t="s">
        <v>61</v>
      </c>
      <c r="P1621" s="1"/>
      <c r="Q1621" s="1"/>
      <c r="R1621" s="1"/>
      <c r="S1621" s="1"/>
      <c r="T1621" s="1">
        <v>1</v>
      </c>
      <c r="U1621" s="1"/>
    </row>
    <row r="1622" spans="1:21">
      <c r="A1622" s="1" t="s">
        <v>53</v>
      </c>
      <c r="B1622" s="1" t="s">
        <v>2095</v>
      </c>
      <c r="C1622" s="1" t="s">
        <v>273</v>
      </c>
      <c r="D1622" s="1">
        <f t="shared" si="75"/>
        <v>0.7</v>
      </c>
      <c r="E1622" s="1" t="s">
        <v>2461</v>
      </c>
      <c r="F1622" s="1" t="s">
        <v>7255</v>
      </c>
      <c r="G1622" s="6" t="s">
        <v>12527</v>
      </c>
      <c r="H1622" s="1" t="s">
        <v>187</v>
      </c>
      <c r="I1622" s="1" t="s">
        <v>7253</v>
      </c>
      <c r="J1622" s="1" t="s">
        <v>7256</v>
      </c>
      <c r="K1622" s="1" t="str">
        <f t="shared" si="76"/>
        <v>2014</v>
      </c>
      <c r="L1622" s="1">
        <f t="shared" si="77"/>
        <v>8</v>
      </c>
      <c r="M1622" s="1" t="s">
        <v>60</v>
      </c>
      <c r="N1622" t="s">
        <v>53</v>
      </c>
      <c r="O1622" s="1" t="s">
        <v>61</v>
      </c>
      <c r="P1622" s="1"/>
      <c r="Q1622" s="1"/>
      <c r="R1622" s="1"/>
      <c r="S1622" s="1" t="s">
        <v>65</v>
      </c>
      <c r="T1622" s="1">
        <v>2</v>
      </c>
      <c r="U1622" s="1"/>
    </row>
    <row r="1623" spans="1:21">
      <c r="A1623" s="1" t="s">
        <v>53</v>
      </c>
      <c r="B1623" s="1" t="s">
        <v>141</v>
      </c>
      <c r="C1623" s="1" t="s">
        <v>273</v>
      </c>
      <c r="D1623" s="1">
        <f t="shared" si="75"/>
        <v>0.2</v>
      </c>
      <c r="E1623" s="1" t="s">
        <v>2489</v>
      </c>
      <c r="F1623" s="1" t="s">
        <v>7269</v>
      </c>
      <c r="G1623" s="6" t="s">
        <v>12527</v>
      </c>
      <c r="H1623" s="1" t="s">
        <v>217</v>
      </c>
      <c r="I1623" s="1" t="s">
        <v>7270</v>
      </c>
      <c r="J1623" s="1" t="s">
        <v>7244</v>
      </c>
      <c r="K1623" s="1" t="str">
        <f t="shared" si="76"/>
        <v>2014</v>
      </c>
      <c r="L1623" s="1">
        <f t="shared" si="77"/>
        <v>15</v>
      </c>
      <c r="M1623" s="1" t="s">
        <v>79</v>
      </c>
      <c r="N1623" t="s">
        <v>53</v>
      </c>
      <c r="O1623" s="1" t="s">
        <v>61</v>
      </c>
      <c r="P1623" s="1"/>
      <c r="Q1623" s="1"/>
      <c r="R1623" s="1"/>
      <c r="S1623" s="1" t="s">
        <v>65</v>
      </c>
      <c r="T1623" s="1">
        <v>1</v>
      </c>
      <c r="U1623" s="1"/>
    </row>
    <row r="1624" spans="1:21">
      <c r="A1624" s="1" t="s">
        <v>55</v>
      </c>
      <c r="B1624" s="1" t="s">
        <v>472</v>
      </c>
      <c r="C1624" s="1" t="s">
        <v>273</v>
      </c>
      <c r="D1624" s="1">
        <f t="shared" si="75"/>
        <v>0.5</v>
      </c>
      <c r="E1624" s="1" t="s">
        <v>2493</v>
      </c>
      <c r="F1624" s="1" t="s">
        <v>7274</v>
      </c>
      <c r="G1624" s="6" t="s">
        <v>12527</v>
      </c>
      <c r="H1624" s="1" t="s">
        <v>583</v>
      </c>
      <c r="I1624" s="1" t="s">
        <v>7270</v>
      </c>
      <c r="J1624" s="1" t="s">
        <v>4017</v>
      </c>
      <c r="K1624" s="1" t="str">
        <f t="shared" si="76"/>
        <v>2014</v>
      </c>
      <c r="L1624" s="1">
        <f t="shared" si="77"/>
        <v>21</v>
      </c>
      <c r="M1624" s="1" t="s">
        <v>60</v>
      </c>
      <c r="N1624" t="s">
        <v>53</v>
      </c>
      <c r="O1624" s="1" t="s">
        <v>61</v>
      </c>
      <c r="P1624" s="1"/>
      <c r="Q1624" s="1"/>
      <c r="R1624" s="1"/>
      <c r="S1624" s="1" t="s">
        <v>65</v>
      </c>
      <c r="T1624" s="1">
        <v>2</v>
      </c>
      <c r="U1624" s="1"/>
    </row>
    <row r="1625" spans="1:21">
      <c r="A1625" s="1" t="s">
        <v>54</v>
      </c>
      <c r="B1625" s="1" t="s">
        <v>7280</v>
      </c>
      <c r="C1625" s="1" t="s">
        <v>273</v>
      </c>
      <c r="D1625" s="1">
        <f t="shared" si="75"/>
        <v>2.7</v>
      </c>
      <c r="E1625" s="1" t="s">
        <v>2497</v>
      </c>
      <c r="F1625" s="1" t="s">
        <v>7279</v>
      </c>
      <c r="G1625" s="6" t="s">
        <v>12527</v>
      </c>
      <c r="H1625" s="1" t="s">
        <v>120</v>
      </c>
      <c r="I1625" s="1" t="s">
        <v>7281</v>
      </c>
      <c r="J1625" s="1" t="s">
        <v>7282</v>
      </c>
      <c r="K1625" s="1" t="str">
        <f t="shared" si="76"/>
        <v>2014</v>
      </c>
      <c r="L1625" s="1">
        <f t="shared" si="77"/>
        <v>45</v>
      </c>
      <c r="M1625" s="1" t="s">
        <v>79</v>
      </c>
      <c r="N1625" t="s">
        <v>53</v>
      </c>
      <c r="O1625" s="1" t="s">
        <v>61</v>
      </c>
      <c r="P1625" s="1"/>
      <c r="Q1625" s="1"/>
      <c r="R1625" s="1"/>
      <c r="S1625" s="1"/>
      <c r="T1625" s="1">
        <v>2</v>
      </c>
      <c r="U1625" s="1"/>
    </row>
    <row r="1626" spans="1:21">
      <c r="A1626" s="1" t="s">
        <v>54</v>
      </c>
      <c r="B1626" s="1" t="s">
        <v>986</v>
      </c>
      <c r="C1626" s="1" t="s">
        <v>273</v>
      </c>
      <c r="D1626" s="1">
        <f t="shared" si="75"/>
        <v>0.3</v>
      </c>
      <c r="E1626" s="1" t="s">
        <v>2510</v>
      </c>
      <c r="F1626" s="1" t="s">
        <v>5397</v>
      </c>
      <c r="G1626" s="6" t="s">
        <v>12527</v>
      </c>
      <c r="H1626" s="1" t="s">
        <v>217</v>
      </c>
      <c r="I1626" s="1" t="s">
        <v>5054</v>
      </c>
      <c r="J1626" s="1" t="s">
        <v>7293</v>
      </c>
      <c r="K1626" s="1" t="str">
        <f t="shared" si="76"/>
        <v>2014</v>
      </c>
      <c r="L1626" s="1">
        <f t="shared" si="77"/>
        <v>15</v>
      </c>
      <c r="M1626" s="1" t="s">
        <v>79</v>
      </c>
      <c r="N1626" t="s">
        <v>53</v>
      </c>
      <c r="O1626" s="1" t="s">
        <v>61</v>
      </c>
      <c r="P1626" s="1"/>
      <c r="Q1626" s="1"/>
      <c r="R1626" s="1"/>
      <c r="S1626" s="1" t="s">
        <v>65</v>
      </c>
      <c r="T1626" s="1">
        <v>2</v>
      </c>
      <c r="U1626" s="1"/>
    </row>
    <row r="1627" spans="1:21">
      <c r="A1627" s="1" t="s">
        <v>55</v>
      </c>
      <c r="B1627" s="1" t="s">
        <v>715</v>
      </c>
      <c r="C1627" s="1" t="s">
        <v>273</v>
      </c>
      <c r="D1627" s="1">
        <f t="shared" si="75"/>
        <v>0.1</v>
      </c>
      <c r="E1627" s="1" t="s">
        <v>2520</v>
      </c>
      <c r="F1627" s="1" t="s">
        <v>3819</v>
      </c>
      <c r="G1627" s="6" t="s">
        <v>12527</v>
      </c>
      <c r="H1627" s="1" t="s">
        <v>130</v>
      </c>
      <c r="I1627" s="1" t="s">
        <v>7302</v>
      </c>
      <c r="J1627" s="1" t="s">
        <v>7135</v>
      </c>
      <c r="K1627" s="1" t="str">
        <f t="shared" si="76"/>
        <v>2014</v>
      </c>
      <c r="L1627" s="1">
        <f t="shared" si="77"/>
        <v>11</v>
      </c>
      <c r="M1627" s="1" t="s">
        <v>60</v>
      </c>
      <c r="N1627" t="s">
        <v>53</v>
      </c>
      <c r="O1627" s="1" t="s">
        <v>61</v>
      </c>
      <c r="P1627" s="1"/>
      <c r="Q1627" s="1"/>
      <c r="R1627" s="1"/>
      <c r="S1627" s="1" t="s">
        <v>65</v>
      </c>
      <c r="T1627" s="1">
        <v>1</v>
      </c>
      <c r="U1627" s="1"/>
    </row>
    <row r="1628" spans="1:21">
      <c r="A1628" s="1" t="s">
        <v>55</v>
      </c>
      <c r="B1628" s="1" t="s">
        <v>2620</v>
      </c>
      <c r="C1628" s="1" t="s">
        <v>273</v>
      </c>
      <c r="D1628" s="1">
        <f t="shared" si="75"/>
        <v>2.5</v>
      </c>
      <c r="E1628" s="1" t="s">
        <v>2538</v>
      </c>
      <c r="F1628" s="1" t="s">
        <v>7315</v>
      </c>
      <c r="G1628" s="6" t="s">
        <v>12527</v>
      </c>
      <c r="H1628" s="1" t="s">
        <v>299</v>
      </c>
      <c r="I1628" s="1" t="s">
        <v>7316</v>
      </c>
      <c r="J1628" s="1" t="s">
        <v>5374</v>
      </c>
      <c r="K1628" s="1" t="str">
        <f t="shared" si="76"/>
        <v>2014</v>
      </c>
      <c r="L1628" s="1">
        <f t="shared" si="77"/>
        <v>43</v>
      </c>
      <c r="M1628" s="1" t="s">
        <v>79</v>
      </c>
      <c r="N1628" t="s">
        <v>53</v>
      </c>
      <c r="O1628" s="1" t="s">
        <v>61</v>
      </c>
      <c r="P1628" s="1"/>
      <c r="Q1628" s="1"/>
      <c r="R1628" s="1"/>
      <c r="S1628" s="1"/>
      <c r="T1628" s="1">
        <v>1</v>
      </c>
      <c r="U1628" s="1"/>
    </row>
    <row r="1629" spans="1:21">
      <c r="A1629" s="1" t="s">
        <v>53</v>
      </c>
      <c r="B1629" s="1" t="s">
        <v>986</v>
      </c>
      <c r="C1629" s="1" t="s">
        <v>273</v>
      </c>
      <c r="D1629" s="1">
        <f t="shared" si="75"/>
        <v>0.3</v>
      </c>
      <c r="E1629" s="1" t="s">
        <v>2594</v>
      </c>
      <c r="F1629" s="1" t="s">
        <v>7336</v>
      </c>
      <c r="G1629" s="6" t="s">
        <v>12527</v>
      </c>
      <c r="H1629" s="1" t="s">
        <v>299</v>
      </c>
      <c r="I1629" s="1" t="s">
        <v>5747</v>
      </c>
      <c r="J1629" s="1" t="s">
        <v>7337</v>
      </c>
      <c r="K1629" s="1" t="str">
        <f t="shared" si="76"/>
        <v>2014</v>
      </c>
      <c r="L1629" s="1">
        <f t="shared" si="77"/>
        <v>43</v>
      </c>
      <c r="M1629" s="1" t="s">
        <v>60</v>
      </c>
      <c r="N1629" t="s">
        <v>53</v>
      </c>
      <c r="O1629" s="1" t="s">
        <v>61</v>
      </c>
      <c r="P1629" s="1"/>
      <c r="Q1629" s="1"/>
      <c r="R1629" s="1"/>
      <c r="S1629" s="1"/>
      <c r="T1629" s="1">
        <v>1</v>
      </c>
      <c r="U1629" s="1"/>
    </row>
    <row r="1630" spans="1:21">
      <c r="A1630" s="1" t="s">
        <v>53</v>
      </c>
      <c r="B1630" s="1" t="s">
        <v>50</v>
      </c>
      <c r="C1630" s="1" t="s">
        <v>273</v>
      </c>
      <c r="D1630" s="1">
        <f t="shared" si="75"/>
        <v>1</v>
      </c>
      <c r="E1630" s="1" t="s">
        <v>4970</v>
      </c>
      <c r="F1630" s="1" t="s">
        <v>7398</v>
      </c>
      <c r="G1630" s="6" t="s">
        <v>12527</v>
      </c>
      <c r="H1630" s="1" t="s">
        <v>54</v>
      </c>
      <c r="I1630" s="1" t="s">
        <v>159</v>
      </c>
      <c r="J1630" s="1" t="s">
        <v>1712</v>
      </c>
      <c r="K1630" s="1" t="str">
        <f t="shared" si="76"/>
        <v>2014</v>
      </c>
      <c r="L1630" s="1">
        <f t="shared" si="77"/>
        <v>1</v>
      </c>
      <c r="M1630" s="1" t="s">
        <v>79</v>
      </c>
      <c r="N1630" t="s">
        <v>53</v>
      </c>
      <c r="O1630" s="1" t="s">
        <v>102</v>
      </c>
      <c r="P1630" s="1"/>
      <c r="Q1630" s="1"/>
      <c r="R1630" s="1"/>
      <c r="S1630" s="1" t="s">
        <v>7399</v>
      </c>
      <c r="T1630" s="1">
        <v>2</v>
      </c>
      <c r="U1630" s="1"/>
    </row>
    <row r="1631" spans="1:21">
      <c r="A1631" s="1" t="s">
        <v>49</v>
      </c>
      <c r="B1631" s="1" t="s">
        <v>472</v>
      </c>
      <c r="C1631" s="1" t="s">
        <v>273</v>
      </c>
      <c r="D1631" s="1">
        <f t="shared" si="75"/>
        <v>0.5</v>
      </c>
      <c r="E1631" s="1" t="s">
        <v>4981</v>
      </c>
      <c r="F1631" s="1" t="s">
        <v>7410</v>
      </c>
      <c r="G1631" s="6" t="s">
        <v>12527</v>
      </c>
      <c r="H1631" s="1" t="s">
        <v>58</v>
      </c>
      <c r="I1631" s="1" t="s">
        <v>159</v>
      </c>
      <c r="J1631" s="1" t="s">
        <v>1933</v>
      </c>
      <c r="K1631" s="1" t="str">
        <f t="shared" si="76"/>
        <v>2014</v>
      </c>
      <c r="L1631" s="1">
        <f t="shared" si="77"/>
        <v>8</v>
      </c>
      <c r="M1631" s="1" t="s">
        <v>79</v>
      </c>
      <c r="N1631" t="s">
        <v>53</v>
      </c>
      <c r="O1631" s="1" t="s">
        <v>102</v>
      </c>
      <c r="P1631" s="1" t="s">
        <v>394</v>
      </c>
      <c r="Q1631" s="1" t="s">
        <v>809</v>
      </c>
      <c r="R1631" s="1" t="s">
        <v>7411</v>
      </c>
      <c r="S1631" s="1" t="s">
        <v>65</v>
      </c>
      <c r="T1631" s="1">
        <v>2</v>
      </c>
      <c r="U1631" s="1"/>
    </row>
    <row r="1632" spans="1:21">
      <c r="A1632" s="1"/>
      <c r="B1632" s="1"/>
      <c r="C1632" s="1"/>
      <c r="D1632" s="1">
        <f t="shared" si="75"/>
        <v>0</v>
      </c>
      <c r="E1632" s="1"/>
      <c r="F1632" s="1" t="s">
        <v>7505</v>
      </c>
      <c r="G1632" s="6" t="s">
        <v>12527</v>
      </c>
      <c r="H1632" s="1" t="s">
        <v>583</v>
      </c>
      <c r="I1632" s="1"/>
      <c r="J1632" s="1" t="s">
        <v>1712</v>
      </c>
      <c r="K1632" s="1" t="str">
        <f t="shared" si="76"/>
        <v>2014</v>
      </c>
      <c r="L1632" s="1">
        <f t="shared" si="77"/>
        <v>136</v>
      </c>
      <c r="M1632" s="1" t="s">
        <v>60</v>
      </c>
      <c r="N1632" t="s">
        <v>53</v>
      </c>
      <c r="O1632" s="1" t="s">
        <v>102</v>
      </c>
      <c r="P1632" s="1"/>
      <c r="Q1632" s="1"/>
      <c r="R1632" s="1"/>
      <c r="S1632" s="1"/>
      <c r="T1632" s="1">
        <v>1</v>
      </c>
      <c r="U1632" s="1"/>
    </row>
    <row r="1633" spans="1:21">
      <c r="A1633" s="1" t="s">
        <v>53</v>
      </c>
      <c r="B1633" s="1"/>
      <c r="C1633" s="1"/>
      <c r="D1633" s="1">
        <f t="shared" si="75"/>
        <v>0</v>
      </c>
      <c r="E1633" s="1" t="s">
        <v>4454</v>
      </c>
      <c r="F1633" s="1" t="s">
        <v>7649</v>
      </c>
      <c r="G1633" s="6" t="s">
        <v>12527</v>
      </c>
      <c r="H1633" s="1" t="s">
        <v>54</v>
      </c>
      <c r="I1633" s="1" t="s">
        <v>7097</v>
      </c>
      <c r="J1633" s="1" t="s">
        <v>1712</v>
      </c>
      <c r="K1633" s="1" t="str">
        <f t="shared" si="76"/>
        <v>2014</v>
      </c>
      <c r="L1633" s="1">
        <f t="shared" si="77"/>
        <v>1</v>
      </c>
      <c r="M1633" s="1" t="s">
        <v>60</v>
      </c>
      <c r="N1633" t="s">
        <v>53</v>
      </c>
      <c r="O1633" s="1" t="s">
        <v>61</v>
      </c>
      <c r="P1633" s="1" t="s">
        <v>1302</v>
      </c>
      <c r="Q1633" s="1" t="s">
        <v>118</v>
      </c>
      <c r="R1633" s="1" t="s">
        <v>3938</v>
      </c>
      <c r="S1633" s="1" t="s">
        <v>6783</v>
      </c>
      <c r="T1633" s="1">
        <v>2</v>
      </c>
      <c r="U1633" s="1"/>
    </row>
    <row r="1634" spans="1:21">
      <c r="A1634" s="1" t="s">
        <v>55</v>
      </c>
      <c r="B1634" s="1" t="s">
        <v>50</v>
      </c>
      <c r="C1634" s="1" t="s">
        <v>273</v>
      </c>
      <c r="D1634" s="1">
        <f t="shared" si="75"/>
        <v>1</v>
      </c>
      <c r="E1634" s="1" t="s">
        <v>4464</v>
      </c>
      <c r="F1634" s="1" t="s">
        <v>7651</v>
      </c>
      <c r="G1634" s="6" t="s">
        <v>12527</v>
      </c>
      <c r="H1634" s="1" t="s">
        <v>130</v>
      </c>
      <c r="I1634" s="1" t="s">
        <v>7097</v>
      </c>
      <c r="J1634" s="1" t="s">
        <v>1712</v>
      </c>
      <c r="K1634" s="1" t="str">
        <f t="shared" si="76"/>
        <v>2014</v>
      </c>
      <c r="L1634" s="1">
        <f t="shared" si="77"/>
        <v>10</v>
      </c>
      <c r="M1634" s="1" t="s">
        <v>60</v>
      </c>
      <c r="N1634" t="s">
        <v>53</v>
      </c>
      <c r="O1634" s="1" t="s">
        <v>61</v>
      </c>
      <c r="P1634" s="1"/>
      <c r="Q1634" s="1"/>
      <c r="R1634" s="1"/>
      <c r="S1634" s="1"/>
      <c r="T1634" s="1">
        <v>1</v>
      </c>
      <c r="U1634" s="1"/>
    </row>
    <row r="1635" spans="1:21">
      <c r="A1635" s="1"/>
      <c r="B1635" s="1" t="s">
        <v>53</v>
      </c>
      <c r="C1635" s="1" t="s">
        <v>273</v>
      </c>
      <c r="D1635" s="1">
        <f t="shared" si="75"/>
        <v>2</v>
      </c>
      <c r="E1635" s="1" t="s">
        <v>7661</v>
      </c>
      <c r="F1635" s="1" t="s">
        <v>7660</v>
      </c>
      <c r="G1635" s="6" t="s">
        <v>12527</v>
      </c>
      <c r="H1635" s="1" t="s">
        <v>721</v>
      </c>
      <c r="I1635" s="1" t="s">
        <v>7657</v>
      </c>
      <c r="J1635" s="1" t="s">
        <v>1712</v>
      </c>
      <c r="K1635" s="1" t="str">
        <f t="shared" si="76"/>
        <v>2014</v>
      </c>
      <c r="L1635" s="1">
        <f t="shared" si="77"/>
        <v>49</v>
      </c>
      <c r="M1635" s="1" t="s">
        <v>79</v>
      </c>
      <c r="N1635" t="s">
        <v>53</v>
      </c>
      <c r="O1635" s="1" t="s">
        <v>61</v>
      </c>
      <c r="P1635" s="1"/>
      <c r="Q1635" s="1"/>
      <c r="R1635" s="1"/>
      <c r="S1635" s="1" t="s">
        <v>377</v>
      </c>
      <c r="T1635" s="1">
        <v>2</v>
      </c>
      <c r="U1635" s="1"/>
    </row>
    <row r="1636" spans="1:21">
      <c r="A1636" s="1" t="s">
        <v>49</v>
      </c>
      <c r="B1636" s="1" t="s">
        <v>50</v>
      </c>
      <c r="C1636" s="1"/>
      <c r="D1636" s="1">
        <f t="shared" si="75"/>
        <v>0</v>
      </c>
      <c r="E1636" s="1" t="s">
        <v>4506</v>
      </c>
      <c r="F1636" s="1" t="s">
        <v>7701</v>
      </c>
      <c r="G1636" s="6" t="s">
        <v>12527</v>
      </c>
      <c r="H1636" s="1" t="s">
        <v>99</v>
      </c>
      <c r="I1636" s="1" t="s">
        <v>7694</v>
      </c>
      <c r="J1636" s="1" t="s">
        <v>1933</v>
      </c>
      <c r="K1636" s="1" t="str">
        <f t="shared" si="76"/>
        <v>2014</v>
      </c>
      <c r="L1636" s="1">
        <f t="shared" si="77"/>
        <v>4</v>
      </c>
      <c r="M1636" s="1" t="s">
        <v>79</v>
      </c>
      <c r="N1636" t="s">
        <v>53</v>
      </c>
      <c r="O1636" s="1" t="s">
        <v>61</v>
      </c>
      <c r="P1636" s="1"/>
      <c r="Q1636" s="1"/>
      <c r="R1636" s="1"/>
      <c r="S1636" s="1" t="s">
        <v>936</v>
      </c>
      <c r="T1636" s="1">
        <v>2</v>
      </c>
      <c r="U1636" s="1"/>
    </row>
    <row r="1637" spans="1:21">
      <c r="A1637" s="1" t="s">
        <v>54</v>
      </c>
      <c r="B1637" s="1" t="s">
        <v>53</v>
      </c>
      <c r="C1637" s="1" t="s">
        <v>273</v>
      </c>
      <c r="D1637" s="1">
        <f t="shared" si="75"/>
        <v>2</v>
      </c>
      <c r="E1637" s="1" t="s">
        <v>4516</v>
      </c>
      <c r="F1637" s="1" t="s">
        <v>7703</v>
      </c>
      <c r="G1637" s="6" t="s">
        <v>12527</v>
      </c>
      <c r="H1637" s="1" t="s">
        <v>63</v>
      </c>
      <c r="I1637" s="1" t="s">
        <v>220</v>
      </c>
      <c r="J1637" s="1" t="s">
        <v>806</v>
      </c>
      <c r="K1637" s="1" t="str">
        <f t="shared" si="76"/>
        <v>2014</v>
      </c>
      <c r="L1637" s="1">
        <f t="shared" si="77"/>
        <v>28</v>
      </c>
      <c r="M1637" s="1" t="s">
        <v>60</v>
      </c>
      <c r="N1637" t="s">
        <v>53</v>
      </c>
      <c r="O1637" s="1" t="s">
        <v>61</v>
      </c>
      <c r="P1637" s="1"/>
      <c r="Q1637" s="1"/>
      <c r="R1637" s="1"/>
      <c r="S1637" s="1" t="s">
        <v>940</v>
      </c>
      <c r="T1637" s="1">
        <v>2</v>
      </c>
      <c r="U1637" s="1"/>
    </row>
    <row r="1638" spans="1:21">
      <c r="A1638" s="1" t="s">
        <v>54</v>
      </c>
      <c r="B1638" s="1"/>
      <c r="C1638" s="1"/>
      <c r="D1638" s="1">
        <f t="shared" si="75"/>
        <v>0</v>
      </c>
      <c r="E1638" s="1" t="s">
        <v>4564</v>
      </c>
      <c r="F1638" s="1" t="s">
        <v>7719</v>
      </c>
      <c r="G1638" s="6" t="s">
        <v>12527</v>
      </c>
      <c r="H1638" s="1" t="s">
        <v>217</v>
      </c>
      <c r="I1638" s="1" t="s">
        <v>381</v>
      </c>
      <c r="J1638" s="1" t="s">
        <v>1933</v>
      </c>
      <c r="K1638" s="1" t="str">
        <f t="shared" si="76"/>
        <v>2014</v>
      </c>
      <c r="L1638" s="1">
        <f t="shared" si="77"/>
        <v>14</v>
      </c>
      <c r="M1638" s="1" t="s">
        <v>79</v>
      </c>
      <c r="N1638" t="s">
        <v>53</v>
      </c>
      <c r="O1638" s="1" t="s">
        <v>61</v>
      </c>
      <c r="P1638" s="1"/>
      <c r="Q1638" s="1"/>
      <c r="R1638" s="1"/>
      <c r="S1638" s="1" t="s">
        <v>65</v>
      </c>
      <c r="T1638" s="1">
        <v>1</v>
      </c>
      <c r="U1638" s="1"/>
    </row>
    <row r="1639" spans="1:21">
      <c r="A1639" s="1" t="s">
        <v>55</v>
      </c>
      <c r="B1639" s="1" t="s">
        <v>50</v>
      </c>
      <c r="C1639" s="1" t="s">
        <v>273</v>
      </c>
      <c r="D1639" s="1">
        <f t="shared" si="75"/>
        <v>1</v>
      </c>
      <c r="E1639" s="1" t="s">
        <v>4568</v>
      </c>
      <c r="F1639" s="1" t="s">
        <v>7728</v>
      </c>
      <c r="G1639" s="6" t="s">
        <v>12527</v>
      </c>
      <c r="H1639" s="1" t="s">
        <v>158</v>
      </c>
      <c r="I1639" s="1" t="s">
        <v>381</v>
      </c>
      <c r="J1639" s="1" t="s">
        <v>806</v>
      </c>
      <c r="K1639" s="1" t="str">
        <f t="shared" si="76"/>
        <v>2014</v>
      </c>
      <c r="L1639" s="1">
        <f t="shared" si="77"/>
        <v>9</v>
      </c>
      <c r="M1639" s="1" t="s">
        <v>60</v>
      </c>
      <c r="N1639" t="s">
        <v>53</v>
      </c>
      <c r="O1639" s="1" t="s">
        <v>61</v>
      </c>
      <c r="P1639" s="1"/>
      <c r="Q1639" s="1"/>
      <c r="R1639" s="1"/>
      <c r="S1639" s="1" t="s">
        <v>65</v>
      </c>
      <c r="T1639" s="1">
        <v>1</v>
      </c>
      <c r="U1639" s="1"/>
    </row>
    <row r="1640" spans="1:21">
      <c r="A1640" s="1" t="s">
        <v>55</v>
      </c>
      <c r="B1640" s="1"/>
      <c r="C1640" s="1"/>
      <c r="D1640" s="1">
        <f t="shared" si="75"/>
        <v>0</v>
      </c>
      <c r="E1640" s="1" t="s">
        <v>4601</v>
      </c>
      <c r="F1640" s="1" t="s">
        <v>7748</v>
      </c>
      <c r="G1640" s="6" t="s">
        <v>12527</v>
      </c>
      <c r="H1640" s="1" t="s">
        <v>99</v>
      </c>
      <c r="I1640" s="1" t="s">
        <v>7749</v>
      </c>
      <c r="J1640" s="1" t="s">
        <v>7750</v>
      </c>
      <c r="K1640" s="1" t="str">
        <f t="shared" si="76"/>
        <v>2014</v>
      </c>
      <c r="L1640" s="1">
        <f t="shared" si="77"/>
        <v>4</v>
      </c>
      <c r="M1640" s="1" t="s">
        <v>79</v>
      </c>
      <c r="N1640" t="s">
        <v>53</v>
      </c>
      <c r="O1640" s="1" t="s">
        <v>61</v>
      </c>
      <c r="P1640" s="1"/>
      <c r="Q1640" s="1"/>
      <c r="R1640" s="1"/>
      <c r="S1640" s="1" t="s">
        <v>65</v>
      </c>
      <c r="T1640" s="1">
        <v>2</v>
      </c>
      <c r="U1640" s="1"/>
    </row>
    <row r="1641" spans="1:21">
      <c r="A1641" s="1" t="s">
        <v>55</v>
      </c>
      <c r="B1641" s="1" t="s">
        <v>2554</v>
      </c>
      <c r="C1641" s="1" t="s">
        <v>273</v>
      </c>
      <c r="D1641" s="1">
        <f t="shared" si="75"/>
        <v>2.1</v>
      </c>
      <c r="E1641" s="1" t="s">
        <v>4164</v>
      </c>
      <c r="F1641" s="1" t="s">
        <v>7815</v>
      </c>
      <c r="G1641" s="6" t="s">
        <v>12527</v>
      </c>
      <c r="H1641" s="1" t="s">
        <v>678</v>
      </c>
      <c r="I1641" s="1" t="s">
        <v>7812</v>
      </c>
      <c r="J1641" s="1" t="s">
        <v>1259</v>
      </c>
      <c r="K1641" s="1" t="str">
        <f t="shared" si="76"/>
        <v>2014</v>
      </c>
      <c r="L1641" s="1">
        <f t="shared" si="77"/>
        <v>32</v>
      </c>
      <c r="M1641" s="1" t="s">
        <v>79</v>
      </c>
      <c r="N1641" t="s">
        <v>53</v>
      </c>
      <c r="O1641" s="1" t="s">
        <v>61</v>
      </c>
      <c r="P1641" s="1"/>
      <c r="Q1641" s="1"/>
      <c r="R1641" s="1"/>
      <c r="S1641" s="1" t="s">
        <v>7816</v>
      </c>
      <c r="T1641" s="1">
        <v>1</v>
      </c>
      <c r="U1641" s="1"/>
    </row>
    <row r="1642" spans="1:21">
      <c r="A1642" s="1"/>
      <c r="B1642" s="1"/>
      <c r="C1642" s="1"/>
      <c r="D1642" s="1">
        <f t="shared" si="75"/>
        <v>0</v>
      </c>
      <c r="E1642" s="1" t="s">
        <v>7953</v>
      </c>
      <c r="F1642" s="1" t="s">
        <v>7952</v>
      </c>
      <c r="G1642" s="6" t="s">
        <v>12527</v>
      </c>
      <c r="H1642" s="1" t="s">
        <v>189</v>
      </c>
      <c r="I1642" s="1" t="s">
        <v>7954</v>
      </c>
      <c r="J1642" s="1" t="s">
        <v>2008</v>
      </c>
      <c r="K1642" s="1" t="str">
        <f t="shared" si="76"/>
        <v>2014</v>
      </c>
      <c r="L1642" s="1">
        <f t="shared" si="77"/>
        <v>44</v>
      </c>
      <c r="M1642" s="1" t="s">
        <v>60</v>
      </c>
      <c r="N1642" t="s">
        <v>53</v>
      </c>
      <c r="O1642" s="1" t="s">
        <v>102</v>
      </c>
      <c r="P1642" s="1"/>
      <c r="Q1642" s="1"/>
      <c r="R1642" s="1" t="s">
        <v>805</v>
      </c>
      <c r="S1642" s="1" t="s">
        <v>3261</v>
      </c>
      <c r="T1642" s="1">
        <v>1</v>
      </c>
      <c r="U1642" s="1"/>
    </row>
    <row r="1643" spans="1:21">
      <c r="A1643" s="1" t="s">
        <v>54</v>
      </c>
      <c r="B1643" s="1"/>
      <c r="C1643" s="1"/>
      <c r="D1643" s="1">
        <f t="shared" si="75"/>
        <v>0</v>
      </c>
      <c r="E1643" s="1" t="s">
        <v>7993</v>
      </c>
      <c r="F1643" s="1" t="s">
        <v>7994</v>
      </c>
      <c r="G1643" s="6" t="s">
        <v>12527</v>
      </c>
      <c r="H1643" s="1"/>
      <c r="I1643" s="1" t="s">
        <v>7992</v>
      </c>
      <c r="J1643" s="1" t="s">
        <v>2008</v>
      </c>
      <c r="K1643" s="1" t="str">
        <f t="shared" si="76"/>
        <v>2014</v>
      </c>
      <c r="L1643" s="1">
        <f t="shared" si="77"/>
        <v>-3</v>
      </c>
      <c r="M1643" s="1"/>
      <c r="N1643" t="s">
        <v>53</v>
      </c>
      <c r="O1643" s="1" t="s">
        <v>102</v>
      </c>
      <c r="P1643" s="1"/>
      <c r="Q1643" s="1"/>
      <c r="R1643" s="1" t="s">
        <v>805</v>
      </c>
      <c r="S1643" s="1" t="s">
        <v>2015</v>
      </c>
      <c r="T1643" s="1">
        <v>1</v>
      </c>
      <c r="U1643" s="1"/>
    </row>
    <row r="1644" spans="1:21">
      <c r="A1644" s="1" t="s">
        <v>50</v>
      </c>
      <c r="B1644" s="1" t="s">
        <v>50</v>
      </c>
      <c r="C1644" s="1"/>
      <c r="D1644" s="1">
        <f t="shared" si="75"/>
        <v>0</v>
      </c>
      <c r="E1644" s="1" t="s">
        <v>3451</v>
      </c>
      <c r="F1644" s="1" t="s">
        <v>8043</v>
      </c>
      <c r="G1644" s="6" t="s">
        <v>12527</v>
      </c>
      <c r="H1644" s="1" t="s">
        <v>126</v>
      </c>
      <c r="I1644" s="1" t="s">
        <v>6161</v>
      </c>
      <c r="J1644" s="1" t="s">
        <v>1712</v>
      </c>
      <c r="K1644" s="1" t="str">
        <f t="shared" si="76"/>
        <v>2014</v>
      </c>
      <c r="L1644" s="1">
        <f t="shared" si="77"/>
        <v>13</v>
      </c>
      <c r="M1644" s="1" t="s">
        <v>60</v>
      </c>
      <c r="N1644" t="s">
        <v>53</v>
      </c>
      <c r="O1644" s="1" t="s">
        <v>61</v>
      </c>
      <c r="P1644" s="1"/>
      <c r="Q1644" s="1"/>
      <c r="R1644" s="1"/>
      <c r="S1644" s="1" t="s">
        <v>65</v>
      </c>
      <c r="T1644" s="1">
        <v>2</v>
      </c>
      <c r="U1644" s="1"/>
    </row>
    <row r="1645" spans="1:21">
      <c r="A1645" s="1" t="s">
        <v>54</v>
      </c>
      <c r="B1645" s="1" t="s">
        <v>50</v>
      </c>
      <c r="C1645" s="1" t="s">
        <v>273</v>
      </c>
      <c r="D1645" s="1">
        <f t="shared" si="75"/>
        <v>1</v>
      </c>
      <c r="E1645" s="1" t="s">
        <v>3455</v>
      </c>
      <c r="F1645" s="1" t="s">
        <v>8044</v>
      </c>
      <c r="G1645" s="6" t="s">
        <v>12527</v>
      </c>
      <c r="H1645" s="1" t="s">
        <v>126</v>
      </c>
      <c r="I1645" s="1" t="s">
        <v>6161</v>
      </c>
      <c r="J1645" s="1" t="s">
        <v>8045</v>
      </c>
      <c r="K1645" s="1" t="str">
        <f t="shared" si="76"/>
        <v>2014</v>
      </c>
      <c r="L1645" s="1">
        <f t="shared" si="77"/>
        <v>13</v>
      </c>
      <c r="M1645" s="1" t="s">
        <v>60</v>
      </c>
      <c r="N1645" t="s">
        <v>53</v>
      </c>
      <c r="O1645" s="1" t="s">
        <v>61</v>
      </c>
      <c r="P1645" s="1"/>
      <c r="Q1645" s="1"/>
      <c r="R1645" s="1"/>
      <c r="S1645" s="1" t="s">
        <v>65</v>
      </c>
      <c r="T1645" s="1">
        <v>2</v>
      </c>
      <c r="U1645" s="1"/>
    </row>
    <row r="1646" spans="1:21">
      <c r="A1646" s="1" t="s">
        <v>55</v>
      </c>
      <c r="B1646" s="1" t="s">
        <v>54</v>
      </c>
      <c r="C1646" s="1" t="s">
        <v>273</v>
      </c>
      <c r="D1646" s="1">
        <f t="shared" si="75"/>
        <v>3</v>
      </c>
      <c r="E1646" s="1" t="s">
        <v>8348</v>
      </c>
      <c r="F1646" s="1" t="s">
        <v>8349</v>
      </c>
      <c r="G1646" s="6" t="s">
        <v>12527</v>
      </c>
      <c r="H1646" s="1" t="s">
        <v>108</v>
      </c>
      <c r="I1646" s="1" t="s">
        <v>7360</v>
      </c>
      <c r="J1646" s="1" t="s">
        <v>8350</v>
      </c>
      <c r="K1646" s="1" t="str">
        <f t="shared" si="76"/>
        <v>2014</v>
      </c>
      <c r="L1646" s="1">
        <f t="shared" si="77"/>
        <v>8</v>
      </c>
      <c r="M1646" s="1" t="s">
        <v>60</v>
      </c>
      <c r="N1646" t="s">
        <v>53</v>
      </c>
      <c r="O1646" s="1"/>
      <c r="P1646" s="1"/>
      <c r="Q1646" s="1"/>
      <c r="R1646" s="1"/>
      <c r="S1646" s="1" t="s">
        <v>65</v>
      </c>
      <c r="T1646" s="1">
        <v>2</v>
      </c>
      <c r="U1646" s="1"/>
    </row>
    <row r="1647" spans="1:21">
      <c r="A1647" s="1" t="s">
        <v>53</v>
      </c>
      <c r="B1647" s="1" t="s">
        <v>53</v>
      </c>
      <c r="C1647" s="1" t="s">
        <v>136</v>
      </c>
      <c r="D1647" s="1">
        <f t="shared" si="75"/>
        <v>1</v>
      </c>
      <c r="E1647" s="1" t="s">
        <v>8351</v>
      </c>
      <c r="F1647" s="1" t="s">
        <v>8352</v>
      </c>
      <c r="G1647" s="6" t="s">
        <v>12527</v>
      </c>
      <c r="H1647" s="1" t="s">
        <v>130</v>
      </c>
      <c r="I1647" s="1" t="s">
        <v>7244</v>
      </c>
      <c r="J1647" s="1" t="s">
        <v>8353</v>
      </c>
      <c r="K1647" s="1" t="str">
        <f t="shared" si="76"/>
        <v>2014</v>
      </c>
      <c r="L1647" s="1">
        <f t="shared" si="77"/>
        <v>12</v>
      </c>
      <c r="M1647" s="1" t="s">
        <v>60</v>
      </c>
      <c r="N1647" t="s">
        <v>53</v>
      </c>
      <c r="O1647" s="1"/>
      <c r="P1647" s="1"/>
      <c r="Q1647" s="1"/>
      <c r="R1647" s="1"/>
      <c r="S1647" s="1" t="s">
        <v>65</v>
      </c>
      <c r="T1647" s="1">
        <v>2</v>
      </c>
      <c r="U1647" s="1"/>
    </row>
    <row r="1648" spans="1:21">
      <c r="A1648" s="1" t="s">
        <v>55</v>
      </c>
      <c r="B1648" s="1" t="s">
        <v>2810</v>
      </c>
      <c r="C1648" s="1" t="s">
        <v>136</v>
      </c>
      <c r="D1648" s="1">
        <f t="shared" si="75"/>
        <v>0.2</v>
      </c>
      <c r="E1648" s="1" t="s">
        <v>8361</v>
      </c>
      <c r="F1648" s="1" t="s">
        <v>8362</v>
      </c>
      <c r="G1648" s="6" t="s">
        <v>12527</v>
      </c>
      <c r="H1648" s="1" t="s">
        <v>158</v>
      </c>
      <c r="I1648" s="1" t="s">
        <v>7244</v>
      </c>
      <c r="J1648" s="1" t="s">
        <v>8045</v>
      </c>
      <c r="K1648" s="1" t="str">
        <f t="shared" si="76"/>
        <v>2014</v>
      </c>
      <c r="L1648" s="1">
        <f t="shared" si="77"/>
        <v>11</v>
      </c>
      <c r="M1648" s="1" t="s">
        <v>79</v>
      </c>
      <c r="N1648" t="s">
        <v>53</v>
      </c>
      <c r="O1648" s="1" t="s">
        <v>102</v>
      </c>
      <c r="P1648" s="1"/>
      <c r="Q1648" s="1"/>
      <c r="R1648" s="1"/>
      <c r="S1648" s="1" t="s">
        <v>65</v>
      </c>
      <c r="T1648" s="1">
        <v>1</v>
      </c>
      <c r="U1648" s="1"/>
    </row>
    <row r="1649" spans="1:21">
      <c r="A1649" s="1" t="s">
        <v>50</v>
      </c>
      <c r="B1649" s="1" t="s">
        <v>472</v>
      </c>
      <c r="C1649" s="1" t="s">
        <v>273</v>
      </c>
      <c r="D1649" s="1">
        <f t="shared" si="75"/>
        <v>0.5</v>
      </c>
      <c r="E1649" s="1" t="s">
        <v>2698</v>
      </c>
      <c r="F1649" s="1" t="s">
        <v>8388</v>
      </c>
      <c r="G1649" s="6" t="s">
        <v>12527</v>
      </c>
      <c r="H1649" s="1" t="s">
        <v>187</v>
      </c>
      <c r="I1649" s="1" t="s">
        <v>8377</v>
      </c>
      <c r="J1649" s="1" t="s">
        <v>8389</v>
      </c>
      <c r="K1649" s="1" t="str">
        <f t="shared" si="76"/>
        <v>2014</v>
      </c>
      <c r="L1649" s="1">
        <f t="shared" si="77"/>
        <v>8</v>
      </c>
      <c r="M1649" s="1" t="s">
        <v>60</v>
      </c>
      <c r="N1649" t="s">
        <v>53</v>
      </c>
      <c r="O1649" s="1" t="s">
        <v>61</v>
      </c>
      <c r="P1649" s="1"/>
      <c r="Q1649" s="1"/>
      <c r="R1649" s="1"/>
      <c r="S1649" s="1"/>
      <c r="T1649" s="1">
        <v>1</v>
      </c>
      <c r="U1649" s="1"/>
    </row>
    <row r="1650" spans="1:21">
      <c r="A1650" s="1" t="s">
        <v>54</v>
      </c>
      <c r="B1650" s="1" t="s">
        <v>472</v>
      </c>
      <c r="C1650" s="1" t="s">
        <v>273</v>
      </c>
      <c r="D1650" s="1">
        <f t="shared" si="75"/>
        <v>0.5</v>
      </c>
      <c r="E1650" s="1" t="s">
        <v>8403</v>
      </c>
      <c r="F1650" s="1" t="s">
        <v>8404</v>
      </c>
      <c r="G1650" s="6" t="s">
        <v>12527</v>
      </c>
      <c r="H1650" s="1"/>
      <c r="I1650" s="1" t="s">
        <v>5184</v>
      </c>
      <c r="J1650" s="1" t="s">
        <v>8405</v>
      </c>
      <c r="K1650" s="1" t="str">
        <f t="shared" si="76"/>
        <v>2014</v>
      </c>
      <c r="L1650" s="1">
        <f t="shared" si="77"/>
        <v>0</v>
      </c>
      <c r="M1650" s="1"/>
      <c r="N1650" t="s">
        <v>53</v>
      </c>
      <c r="O1650" s="1"/>
      <c r="P1650" s="1"/>
      <c r="Q1650" s="1"/>
      <c r="R1650" s="1"/>
      <c r="S1650" s="1"/>
      <c r="T1650" s="1">
        <v>1</v>
      </c>
      <c r="U1650" s="1"/>
    </row>
    <row r="1651" spans="1:21">
      <c r="A1651" s="1" t="s">
        <v>54</v>
      </c>
      <c r="B1651" s="1"/>
      <c r="C1651" s="1"/>
      <c r="D1651" s="1">
        <f t="shared" si="75"/>
        <v>0</v>
      </c>
      <c r="E1651" s="1" t="s">
        <v>8424</v>
      </c>
      <c r="F1651" s="1" t="s">
        <v>8423</v>
      </c>
      <c r="G1651" s="6" t="s">
        <v>12525</v>
      </c>
      <c r="H1651" s="1" t="s">
        <v>197</v>
      </c>
      <c r="I1651" s="1" t="s">
        <v>8415</v>
      </c>
      <c r="J1651" s="1" t="s">
        <v>93</v>
      </c>
      <c r="K1651" s="1" t="str">
        <f t="shared" si="76"/>
        <v>2014</v>
      </c>
      <c r="L1651" s="1">
        <f t="shared" si="77"/>
        <v>11</v>
      </c>
      <c r="M1651" s="1" t="s">
        <v>60</v>
      </c>
      <c r="N1651" t="s">
        <v>53</v>
      </c>
      <c r="O1651" s="1" t="s">
        <v>61</v>
      </c>
      <c r="P1651" s="1" t="s">
        <v>432</v>
      </c>
      <c r="Q1651" s="1" t="s">
        <v>120</v>
      </c>
      <c r="R1651" s="1" t="s">
        <v>8425</v>
      </c>
      <c r="S1651" s="1" t="s">
        <v>65</v>
      </c>
      <c r="T1651" s="1">
        <v>2</v>
      </c>
      <c r="U1651" s="1" t="s">
        <v>55</v>
      </c>
    </row>
    <row r="1652" spans="1:21">
      <c r="A1652" s="1" t="s">
        <v>54</v>
      </c>
      <c r="B1652" s="1" t="s">
        <v>247</v>
      </c>
      <c r="C1652" s="1" t="s">
        <v>273</v>
      </c>
      <c r="D1652" s="1">
        <f t="shared" si="75"/>
        <v>15</v>
      </c>
      <c r="E1652" s="1" t="s">
        <v>2104</v>
      </c>
      <c r="F1652" s="1" t="s">
        <v>8530</v>
      </c>
      <c r="G1652" s="6" t="s">
        <v>12527</v>
      </c>
      <c r="H1652" s="1" t="s">
        <v>71</v>
      </c>
      <c r="I1652" s="1" t="s">
        <v>8531</v>
      </c>
      <c r="J1652" s="1" t="s">
        <v>3187</v>
      </c>
      <c r="K1652" s="1" t="str">
        <f t="shared" si="76"/>
        <v>2014</v>
      </c>
      <c r="L1652" s="1">
        <f t="shared" si="77"/>
        <v>7</v>
      </c>
      <c r="M1652" s="1" t="s">
        <v>60</v>
      </c>
      <c r="N1652" t="s">
        <v>53</v>
      </c>
      <c r="O1652" s="1" t="s">
        <v>61</v>
      </c>
      <c r="P1652" s="1"/>
      <c r="Q1652" s="1"/>
      <c r="R1652" s="1"/>
      <c r="S1652" s="1" t="s">
        <v>235</v>
      </c>
      <c r="T1652" s="1">
        <v>2</v>
      </c>
      <c r="U1652" s="1"/>
    </row>
    <row r="1653" spans="1:21">
      <c r="A1653" s="1" t="s">
        <v>55</v>
      </c>
      <c r="B1653" s="1" t="s">
        <v>8037</v>
      </c>
      <c r="C1653" s="1"/>
      <c r="D1653" s="1">
        <f t="shared" si="75"/>
        <v>0</v>
      </c>
      <c r="E1653" s="1" t="s">
        <v>3485</v>
      </c>
      <c r="F1653" s="1" t="s">
        <v>8607</v>
      </c>
      <c r="G1653" s="6" t="s">
        <v>12527</v>
      </c>
      <c r="H1653" s="1" t="s">
        <v>219</v>
      </c>
      <c r="I1653" s="1" t="s">
        <v>3450</v>
      </c>
      <c r="J1653" s="1" t="s">
        <v>806</v>
      </c>
      <c r="K1653" s="1" t="str">
        <f t="shared" si="76"/>
        <v>2014</v>
      </c>
      <c r="L1653" s="1">
        <f t="shared" si="77"/>
        <v>59</v>
      </c>
      <c r="M1653" s="1" t="s">
        <v>79</v>
      </c>
      <c r="N1653" t="s">
        <v>53</v>
      </c>
      <c r="O1653" s="1" t="s">
        <v>61</v>
      </c>
      <c r="P1653" s="1"/>
      <c r="Q1653" s="1"/>
      <c r="R1653" s="1"/>
      <c r="S1653" s="1"/>
      <c r="T1653" s="1">
        <v>2</v>
      </c>
      <c r="U1653" s="1"/>
    </row>
    <row r="1654" spans="1:21">
      <c r="A1654" s="1" t="s">
        <v>53</v>
      </c>
      <c r="B1654" s="1" t="s">
        <v>2760</v>
      </c>
      <c r="C1654" s="1" t="s">
        <v>136</v>
      </c>
      <c r="D1654" s="1">
        <f t="shared" si="75"/>
        <v>3.75</v>
      </c>
      <c r="E1654" s="1" t="s">
        <v>8637</v>
      </c>
      <c r="F1654" s="1" t="s">
        <v>8636</v>
      </c>
      <c r="G1654" s="6" t="s">
        <v>12525</v>
      </c>
      <c r="H1654" s="1" t="s">
        <v>678</v>
      </c>
      <c r="I1654" s="1" t="s">
        <v>1610</v>
      </c>
      <c r="J1654" s="1" t="s">
        <v>1933</v>
      </c>
      <c r="K1654" s="1" t="str">
        <f t="shared" si="76"/>
        <v>2014</v>
      </c>
      <c r="L1654" s="1">
        <f t="shared" si="77"/>
        <v>28</v>
      </c>
      <c r="M1654" s="1" t="s">
        <v>60</v>
      </c>
      <c r="N1654" t="s">
        <v>53</v>
      </c>
      <c r="O1654" s="1" t="s">
        <v>102</v>
      </c>
      <c r="P1654" s="1" t="s">
        <v>89</v>
      </c>
      <c r="Q1654" s="1" t="s">
        <v>351</v>
      </c>
      <c r="R1654" s="1"/>
      <c r="S1654" s="1" t="s">
        <v>114</v>
      </c>
      <c r="T1654" s="1">
        <v>2</v>
      </c>
      <c r="U1654" s="1"/>
    </row>
    <row r="1655" spans="1:21">
      <c r="A1655" s="1" t="s">
        <v>55</v>
      </c>
      <c r="B1655" s="1" t="s">
        <v>54</v>
      </c>
      <c r="C1655" s="1" t="s">
        <v>273</v>
      </c>
      <c r="D1655" s="1">
        <f t="shared" si="75"/>
        <v>3</v>
      </c>
      <c r="E1655" s="1" t="s">
        <v>8816</v>
      </c>
      <c r="F1655" s="1" t="s">
        <v>8817</v>
      </c>
      <c r="G1655" s="6" t="s">
        <v>12527</v>
      </c>
      <c r="H1655" s="1" t="s">
        <v>55</v>
      </c>
      <c r="I1655" s="1" t="s">
        <v>7357</v>
      </c>
      <c r="J1655" s="1" t="s">
        <v>8818</v>
      </c>
      <c r="K1655" s="1" t="str">
        <f t="shared" si="76"/>
        <v>2014</v>
      </c>
      <c r="L1655" s="1">
        <f t="shared" si="77"/>
        <v>4</v>
      </c>
      <c r="M1655" s="1" t="s">
        <v>60</v>
      </c>
      <c r="N1655" t="s">
        <v>53</v>
      </c>
      <c r="O1655" s="1" t="s">
        <v>61</v>
      </c>
      <c r="P1655" s="1"/>
      <c r="Q1655" s="1"/>
      <c r="R1655" s="1"/>
      <c r="S1655" s="1"/>
      <c r="T1655" s="1">
        <v>1</v>
      </c>
      <c r="U1655" s="1"/>
    </row>
    <row r="1656" spans="1:21">
      <c r="A1656" s="1" t="s">
        <v>54</v>
      </c>
      <c r="B1656" s="1" t="s">
        <v>53</v>
      </c>
      <c r="C1656" s="1" t="s">
        <v>273</v>
      </c>
      <c r="D1656" s="1">
        <f t="shared" si="75"/>
        <v>2</v>
      </c>
      <c r="E1656" s="1" t="s">
        <v>2112</v>
      </c>
      <c r="F1656" s="1" t="s">
        <v>703</v>
      </c>
      <c r="G1656" s="6" t="s">
        <v>12527</v>
      </c>
      <c r="H1656" s="1" t="s">
        <v>809</v>
      </c>
      <c r="I1656" s="1" t="s">
        <v>7357</v>
      </c>
      <c r="J1656" s="1" t="s">
        <v>8819</v>
      </c>
      <c r="K1656" s="1" t="str">
        <f t="shared" si="76"/>
        <v>2014</v>
      </c>
      <c r="L1656" s="1">
        <f t="shared" si="77"/>
        <v>36</v>
      </c>
      <c r="M1656" s="1" t="s">
        <v>60</v>
      </c>
      <c r="N1656" t="s">
        <v>53</v>
      </c>
      <c r="O1656" s="1" t="s">
        <v>61</v>
      </c>
      <c r="P1656" s="1"/>
      <c r="Q1656" s="1"/>
      <c r="R1656" s="1"/>
      <c r="S1656" s="1" t="s">
        <v>6735</v>
      </c>
      <c r="T1656" s="1">
        <v>2</v>
      </c>
      <c r="U1656" s="1"/>
    </row>
    <row r="1657" spans="1:21">
      <c r="A1657" s="1" t="s">
        <v>55</v>
      </c>
      <c r="B1657" s="1" t="s">
        <v>53</v>
      </c>
      <c r="C1657" s="1" t="s">
        <v>273</v>
      </c>
      <c r="D1657" s="1">
        <f t="shared" si="75"/>
        <v>2</v>
      </c>
      <c r="E1657" s="1" t="s">
        <v>2119</v>
      </c>
      <c r="F1657" s="1" t="s">
        <v>8823</v>
      </c>
      <c r="G1657" s="6" t="s">
        <v>12527</v>
      </c>
      <c r="H1657" s="1" t="s">
        <v>4098</v>
      </c>
      <c r="I1657" s="1" t="s">
        <v>8821</v>
      </c>
      <c r="J1657" s="1" t="s">
        <v>8824</v>
      </c>
      <c r="K1657" s="1" t="str">
        <f t="shared" si="76"/>
        <v>2014</v>
      </c>
      <c r="L1657" s="1">
        <f t="shared" si="77"/>
        <v>4.5</v>
      </c>
      <c r="M1657" s="1" t="s">
        <v>60</v>
      </c>
      <c r="N1657" t="s">
        <v>53</v>
      </c>
      <c r="O1657" s="1" t="s">
        <v>61</v>
      </c>
      <c r="P1657" s="1"/>
      <c r="Q1657" s="1"/>
      <c r="R1657" s="1"/>
      <c r="S1657" s="1"/>
      <c r="T1657" s="1">
        <v>2</v>
      </c>
      <c r="U1657" s="1"/>
    </row>
    <row r="1658" spans="1:21">
      <c r="A1658" s="1" t="s">
        <v>53</v>
      </c>
      <c r="B1658" s="1" t="s">
        <v>53</v>
      </c>
      <c r="C1658" s="1" t="s">
        <v>273</v>
      </c>
      <c r="D1658" s="1">
        <f t="shared" si="75"/>
        <v>2</v>
      </c>
      <c r="E1658" s="1" t="s">
        <v>2166</v>
      </c>
      <c r="F1658" s="1" t="s">
        <v>8852</v>
      </c>
      <c r="G1658" s="6" t="s">
        <v>12527</v>
      </c>
      <c r="H1658" s="1" t="s">
        <v>448</v>
      </c>
      <c r="I1658" s="1" t="s">
        <v>8837</v>
      </c>
      <c r="J1658" s="1" t="s">
        <v>8353</v>
      </c>
      <c r="K1658" s="1" t="str">
        <f t="shared" si="76"/>
        <v>2014</v>
      </c>
      <c r="L1658" s="1">
        <f t="shared" si="77"/>
        <v>32</v>
      </c>
      <c r="M1658" s="1" t="s">
        <v>60</v>
      </c>
      <c r="N1658" t="s">
        <v>53</v>
      </c>
      <c r="O1658" s="1"/>
      <c r="P1658" s="1"/>
      <c r="Q1658" s="1"/>
      <c r="R1658" s="1"/>
      <c r="S1658" s="1" t="s">
        <v>226</v>
      </c>
      <c r="T1658" s="1">
        <v>2</v>
      </c>
      <c r="U1658" s="1"/>
    </row>
    <row r="1659" spans="1:21">
      <c r="A1659" s="1" t="s">
        <v>54</v>
      </c>
      <c r="B1659" s="1" t="s">
        <v>2095</v>
      </c>
      <c r="C1659" s="1" t="s">
        <v>273</v>
      </c>
      <c r="D1659" s="1">
        <f t="shared" si="75"/>
        <v>0.7</v>
      </c>
      <c r="E1659" s="1" t="s">
        <v>2183</v>
      </c>
      <c r="F1659" s="1" t="s">
        <v>8861</v>
      </c>
      <c r="G1659" s="6" t="s">
        <v>12527</v>
      </c>
      <c r="H1659" s="1" t="s">
        <v>58</v>
      </c>
      <c r="I1659" s="1" t="s">
        <v>8862</v>
      </c>
      <c r="J1659" s="1" t="s">
        <v>378</v>
      </c>
      <c r="K1659" s="1" t="str">
        <f t="shared" si="76"/>
        <v>2014</v>
      </c>
      <c r="L1659" s="1">
        <f t="shared" si="77"/>
        <v>10</v>
      </c>
      <c r="M1659" s="1"/>
      <c r="N1659" t="s">
        <v>53</v>
      </c>
      <c r="O1659" s="1"/>
      <c r="P1659" s="1"/>
      <c r="Q1659" s="1"/>
      <c r="R1659" s="1"/>
      <c r="S1659" s="1" t="s">
        <v>65</v>
      </c>
      <c r="T1659" s="1">
        <v>2</v>
      </c>
      <c r="U1659" s="1"/>
    </row>
    <row r="1660" spans="1:21">
      <c r="A1660" s="1" t="s">
        <v>49</v>
      </c>
      <c r="B1660" s="1" t="s">
        <v>715</v>
      </c>
      <c r="C1660" s="1" t="s">
        <v>273</v>
      </c>
      <c r="D1660" s="1">
        <f t="shared" si="75"/>
        <v>0.1</v>
      </c>
      <c r="E1660" s="1" t="s">
        <v>2187</v>
      </c>
      <c r="F1660" s="1" t="s">
        <v>8863</v>
      </c>
      <c r="G1660" s="6" t="s">
        <v>12527</v>
      </c>
      <c r="H1660" s="1" t="s">
        <v>134</v>
      </c>
      <c r="I1660" s="1" t="s">
        <v>8860</v>
      </c>
      <c r="J1660" s="1" t="s">
        <v>8864</v>
      </c>
      <c r="K1660" s="1" t="str">
        <f t="shared" si="76"/>
        <v>2014</v>
      </c>
      <c r="L1660" s="1">
        <f t="shared" si="77"/>
        <v>27</v>
      </c>
      <c r="M1660" s="1" t="s">
        <v>60</v>
      </c>
      <c r="N1660" t="s">
        <v>53</v>
      </c>
      <c r="O1660" s="1" t="s">
        <v>61</v>
      </c>
      <c r="P1660" s="1"/>
      <c r="Q1660" s="1"/>
      <c r="R1660" s="1"/>
      <c r="S1660" s="1"/>
      <c r="T1660" s="1">
        <v>2</v>
      </c>
      <c r="U1660" s="1"/>
    </row>
    <row r="1661" spans="1:21">
      <c r="A1661" s="1" t="s">
        <v>54</v>
      </c>
      <c r="B1661" s="1" t="s">
        <v>50</v>
      </c>
      <c r="C1661" s="1" t="s">
        <v>273</v>
      </c>
      <c r="D1661" s="1">
        <f t="shared" si="75"/>
        <v>1</v>
      </c>
      <c r="E1661" s="1" t="s">
        <v>1649</v>
      </c>
      <c r="F1661" s="1" t="s">
        <v>9325</v>
      </c>
      <c r="G1661" s="6" t="s">
        <v>12527</v>
      </c>
      <c r="H1661" s="1" t="s">
        <v>134</v>
      </c>
      <c r="I1661" s="1" t="s">
        <v>9247</v>
      </c>
      <c r="J1661" s="1" t="s">
        <v>8851</v>
      </c>
      <c r="K1661" s="1" t="str">
        <f t="shared" si="76"/>
        <v>2014</v>
      </c>
      <c r="L1661" s="1">
        <f t="shared" si="77"/>
        <v>27</v>
      </c>
      <c r="M1661" s="1" t="s">
        <v>60</v>
      </c>
      <c r="N1661" t="s">
        <v>53</v>
      </c>
      <c r="O1661" s="1" t="s">
        <v>61</v>
      </c>
      <c r="P1661" s="1"/>
      <c r="Q1661" s="1"/>
      <c r="R1661" s="1"/>
      <c r="S1661" s="1" t="s">
        <v>405</v>
      </c>
      <c r="T1661" s="1">
        <v>2</v>
      </c>
      <c r="U1661" s="1"/>
    </row>
    <row r="1662" spans="1:21">
      <c r="A1662" s="1" t="s">
        <v>53</v>
      </c>
      <c r="B1662" s="1" t="s">
        <v>50</v>
      </c>
      <c r="C1662" s="1" t="s">
        <v>382</v>
      </c>
      <c r="D1662" s="1">
        <f t="shared" si="75"/>
        <v>0.7</v>
      </c>
      <c r="E1662" s="1" t="s">
        <v>1682</v>
      </c>
      <c r="F1662" s="1" t="s">
        <v>9435</v>
      </c>
      <c r="G1662" s="6" t="s">
        <v>12527</v>
      </c>
      <c r="H1662" s="1" t="s">
        <v>247</v>
      </c>
      <c r="I1662" s="1" t="s">
        <v>9411</v>
      </c>
      <c r="J1662" s="1" t="s">
        <v>3052</v>
      </c>
      <c r="K1662" s="1" t="str">
        <f t="shared" si="76"/>
        <v>2014</v>
      </c>
      <c r="L1662" s="1">
        <f t="shared" si="77"/>
        <v>15</v>
      </c>
      <c r="M1662" s="1" t="s">
        <v>60</v>
      </c>
      <c r="N1662" t="s">
        <v>53</v>
      </c>
      <c r="O1662" s="1" t="s">
        <v>61</v>
      </c>
      <c r="P1662" s="1"/>
      <c r="Q1662" s="1"/>
      <c r="R1662" s="1"/>
      <c r="S1662" s="1" t="s">
        <v>65</v>
      </c>
      <c r="T1662" s="1">
        <v>2</v>
      </c>
      <c r="U1662" s="1"/>
    </row>
    <row r="1663" spans="1:21">
      <c r="A1663" s="1" t="s">
        <v>50</v>
      </c>
      <c r="B1663" s="1" t="s">
        <v>116</v>
      </c>
      <c r="C1663" s="1" t="s">
        <v>273</v>
      </c>
      <c r="D1663" s="1">
        <f t="shared" si="75"/>
        <v>5</v>
      </c>
      <c r="E1663" s="1" t="s">
        <v>1726</v>
      </c>
      <c r="F1663" s="1" t="s">
        <v>9481</v>
      </c>
      <c r="G1663" s="6" t="s">
        <v>12527</v>
      </c>
      <c r="H1663" s="1" t="s">
        <v>197</v>
      </c>
      <c r="I1663" s="1" t="s">
        <v>9477</v>
      </c>
      <c r="J1663" s="1" t="s">
        <v>9482</v>
      </c>
      <c r="K1663" s="1" t="str">
        <f t="shared" si="76"/>
        <v>2014</v>
      </c>
      <c r="L1663" s="1">
        <f t="shared" si="77"/>
        <v>17</v>
      </c>
      <c r="M1663" s="1" t="s">
        <v>79</v>
      </c>
      <c r="N1663" t="s">
        <v>53</v>
      </c>
      <c r="O1663" s="1" t="s">
        <v>61</v>
      </c>
      <c r="P1663" s="1"/>
      <c r="Q1663" s="1"/>
      <c r="R1663" s="1"/>
      <c r="S1663" s="1" t="s">
        <v>65</v>
      </c>
      <c r="T1663" s="1">
        <v>2</v>
      </c>
      <c r="U1663" s="1"/>
    </row>
    <row r="1664" spans="1:21">
      <c r="A1664" s="1" t="s">
        <v>49</v>
      </c>
      <c r="B1664" s="1" t="s">
        <v>3072</v>
      </c>
      <c r="C1664" s="1" t="s">
        <v>219</v>
      </c>
      <c r="D1664" s="1">
        <f t="shared" si="75"/>
        <v>0.48</v>
      </c>
      <c r="E1664" s="1" t="s">
        <v>9764</v>
      </c>
      <c r="F1664" s="1" t="s">
        <v>9763</v>
      </c>
      <c r="G1664" s="6" t="s">
        <v>12525</v>
      </c>
      <c r="H1664" s="1" t="s">
        <v>187</v>
      </c>
      <c r="I1664" s="1" t="s">
        <v>9748</v>
      </c>
      <c r="J1664" s="1" t="s">
        <v>5976</v>
      </c>
      <c r="K1664" s="1" t="str">
        <f t="shared" si="76"/>
        <v>2014</v>
      </c>
      <c r="L1664" s="1">
        <f t="shared" si="77"/>
        <v>3</v>
      </c>
      <c r="M1664" s="1" t="s">
        <v>79</v>
      </c>
      <c r="N1664" t="s">
        <v>53</v>
      </c>
      <c r="O1664" s="1" t="s">
        <v>61</v>
      </c>
      <c r="P1664" s="1" t="s">
        <v>732</v>
      </c>
      <c r="Q1664" s="1" t="s">
        <v>367</v>
      </c>
      <c r="R1664" s="1" t="s">
        <v>3865</v>
      </c>
      <c r="S1664" s="1" t="s">
        <v>65</v>
      </c>
      <c r="T1664" s="1">
        <v>2</v>
      </c>
      <c r="U1664" s="1"/>
    </row>
    <row r="1665" spans="1:21">
      <c r="A1665" s="1"/>
      <c r="B1665" s="1"/>
      <c r="C1665" s="1"/>
      <c r="D1665" s="1">
        <f t="shared" si="75"/>
        <v>0</v>
      </c>
      <c r="E1665" s="1" t="s">
        <v>10426</v>
      </c>
      <c r="F1665" s="1" t="s">
        <v>10425</v>
      </c>
      <c r="G1665" s="6" t="s">
        <v>12527</v>
      </c>
      <c r="H1665" s="1" t="s">
        <v>149</v>
      </c>
      <c r="I1665" s="1" t="s">
        <v>1139</v>
      </c>
      <c r="J1665" s="1" t="s">
        <v>806</v>
      </c>
      <c r="K1665" s="1" t="str">
        <f t="shared" si="76"/>
        <v>2014</v>
      </c>
      <c r="L1665" s="1">
        <f t="shared" si="77"/>
        <v>33</v>
      </c>
      <c r="M1665" s="1" t="s">
        <v>60</v>
      </c>
      <c r="N1665" t="s">
        <v>53</v>
      </c>
      <c r="O1665" s="1" t="s">
        <v>61</v>
      </c>
      <c r="P1665" s="1" t="s">
        <v>449</v>
      </c>
      <c r="Q1665" s="1" t="s">
        <v>721</v>
      </c>
      <c r="R1665" s="1"/>
      <c r="S1665" s="1" t="s">
        <v>105</v>
      </c>
      <c r="T1665" s="1">
        <v>2</v>
      </c>
      <c r="U1665" s="1"/>
    </row>
    <row r="1666" spans="1:21">
      <c r="A1666" s="1" t="s">
        <v>54</v>
      </c>
      <c r="B1666" s="1" t="s">
        <v>10503</v>
      </c>
      <c r="C1666" s="1" t="s">
        <v>555</v>
      </c>
      <c r="D1666" s="1">
        <f t="shared" ref="D1666:D1729" si="78">B1666*C1666/100</f>
        <v>1.22</v>
      </c>
      <c r="E1666" s="1" t="s">
        <v>9943</v>
      </c>
      <c r="F1666" s="1" t="s">
        <v>10502</v>
      </c>
      <c r="G1666" s="6" t="s">
        <v>12525</v>
      </c>
      <c r="H1666" s="1" t="s">
        <v>217</v>
      </c>
      <c r="I1666" s="1" t="s">
        <v>156</v>
      </c>
      <c r="J1666" s="1" t="s">
        <v>10504</v>
      </c>
      <c r="K1666" s="1" t="str">
        <f t="shared" ref="K1666:K1729" si="79">TEXT(J1666,"YYYY")</f>
        <v>2014</v>
      </c>
      <c r="L1666" s="1">
        <f t="shared" ref="L1666:L1729" si="80">H1666-(TEXT(I1666,"YYYY")-TEXT(J1666,"YYYY"))</f>
        <v>10</v>
      </c>
      <c r="M1666" s="1" t="s">
        <v>60</v>
      </c>
      <c r="N1666" t="s">
        <v>53</v>
      </c>
      <c r="O1666" s="1" t="s">
        <v>61</v>
      </c>
      <c r="P1666" s="1" t="s">
        <v>89</v>
      </c>
      <c r="Q1666" s="1" t="s">
        <v>721</v>
      </c>
      <c r="R1666" s="1" t="s">
        <v>1494</v>
      </c>
      <c r="S1666" s="1" t="s">
        <v>65</v>
      </c>
      <c r="T1666" s="1">
        <v>2</v>
      </c>
      <c r="U1666" s="1"/>
    </row>
    <row r="1667" spans="1:21">
      <c r="A1667" s="1"/>
      <c r="B1667" s="1"/>
      <c r="C1667" s="1"/>
      <c r="D1667" s="1">
        <f t="shared" si="78"/>
        <v>0</v>
      </c>
      <c r="E1667" s="1" t="s">
        <v>2058</v>
      </c>
      <c r="F1667" s="1" t="s">
        <v>8502</v>
      </c>
      <c r="G1667" s="6" t="s">
        <v>12527</v>
      </c>
      <c r="H1667" s="1" t="s">
        <v>144</v>
      </c>
      <c r="I1667" s="1" t="s">
        <v>5184</v>
      </c>
      <c r="J1667" s="1" t="s">
        <v>5184</v>
      </c>
      <c r="K1667" s="1" t="str">
        <f t="shared" si="79"/>
        <v>2014</v>
      </c>
      <c r="L1667" s="1">
        <f t="shared" si="80"/>
        <v>24</v>
      </c>
      <c r="M1667" s="1" t="s">
        <v>79</v>
      </c>
      <c r="N1667" t="s">
        <v>53</v>
      </c>
      <c r="O1667" s="1" t="s">
        <v>61</v>
      </c>
      <c r="P1667" s="1" t="s">
        <v>1091</v>
      </c>
      <c r="Q1667" s="1" t="s">
        <v>219</v>
      </c>
      <c r="R1667" s="1" t="s">
        <v>10683</v>
      </c>
      <c r="S1667" s="1" t="s">
        <v>65</v>
      </c>
      <c r="T1667" s="1">
        <v>2</v>
      </c>
      <c r="U1667" s="1"/>
    </row>
    <row r="1668" spans="1:21">
      <c r="A1668" s="1" t="s">
        <v>54</v>
      </c>
      <c r="B1668" s="1" t="s">
        <v>116</v>
      </c>
      <c r="C1668" s="1" t="s">
        <v>273</v>
      </c>
      <c r="D1668" s="1">
        <f t="shared" si="78"/>
        <v>5</v>
      </c>
      <c r="E1668" s="1" t="s">
        <v>1738</v>
      </c>
      <c r="F1668" s="1" t="s">
        <v>5300</v>
      </c>
      <c r="G1668" s="6" t="s">
        <v>12527</v>
      </c>
      <c r="H1668" s="1" t="s">
        <v>144</v>
      </c>
      <c r="I1668" s="1" t="s">
        <v>9477</v>
      </c>
      <c r="J1668" s="1" t="s">
        <v>1933</v>
      </c>
      <c r="K1668" s="1" t="str">
        <f t="shared" si="79"/>
        <v>2014</v>
      </c>
      <c r="L1668" s="1">
        <f t="shared" si="80"/>
        <v>24</v>
      </c>
      <c r="M1668" s="1" t="s">
        <v>79</v>
      </c>
      <c r="N1668" t="s">
        <v>53</v>
      </c>
      <c r="O1668" s="1" t="s">
        <v>61</v>
      </c>
      <c r="P1668" s="1"/>
      <c r="Q1668" s="1"/>
      <c r="R1668" s="1"/>
      <c r="S1668" s="1" t="s">
        <v>2015</v>
      </c>
      <c r="T1668" s="1">
        <v>1</v>
      </c>
      <c r="U1668" s="1"/>
    </row>
    <row r="1669" spans="1:21">
      <c r="A1669" s="1" t="s">
        <v>55</v>
      </c>
      <c r="B1669" s="1" t="s">
        <v>50</v>
      </c>
      <c r="C1669" s="1" t="s">
        <v>500</v>
      </c>
      <c r="D1669" s="1">
        <f t="shared" si="78"/>
        <v>0.8</v>
      </c>
      <c r="E1669" s="1" t="s">
        <v>1752</v>
      </c>
      <c r="F1669" s="1" t="s">
        <v>10767</v>
      </c>
      <c r="G1669" s="6" t="s">
        <v>12527</v>
      </c>
      <c r="H1669" s="1" t="s">
        <v>187</v>
      </c>
      <c r="I1669" s="1" t="s">
        <v>8824</v>
      </c>
      <c r="J1669" s="1" t="s">
        <v>9165</v>
      </c>
      <c r="K1669" s="1" t="str">
        <f t="shared" si="79"/>
        <v>2014</v>
      </c>
      <c r="L1669" s="1">
        <f t="shared" si="80"/>
        <v>9</v>
      </c>
      <c r="M1669" s="1" t="s">
        <v>79</v>
      </c>
      <c r="N1669" t="s">
        <v>53</v>
      </c>
      <c r="O1669" s="1" t="s">
        <v>61</v>
      </c>
      <c r="P1669" s="1"/>
      <c r="Q1669" s="1"/>
      <c r="R1669" s="1"/>
      <c r="S1669" s="1" t="s">
        <v>65</v>
      </c>
      <c r="T1669" s="1">
        <v>2</v>
      </c>
      <c r="U1669" s="1"/>
    </row>
    <row r="1670" spans="1:21">
      <c r="A1670" s="1" t="s">
        <v>55</v>
      </c>
      <c r="B1670" s="1" t="s">
        <v>116</v>
      </c>
      <c r="C1670" s="1" t="s">
        <v>500</v>
      </c>
      <c r="D1670" s="1">
        <f t="shared" si="78"/>
        <v>4</v>
      </c>
      <c r="E1670" s="1" t="s">
        <v>1760</v>
      </c>
      <c r="F1670" s="1" t="s">
        <v>10771</v>
      </c>
      <c r="G1670" s="6" t="s">
        <v>12527</v>
      </c>
      <c r="H1670" s="1" t="s">
        <v>448</v>
      </c>
      <c r="I1670" s="1" t="s">
        <v>8824</v>
      </c>
      <c r="J1670" s="1" t="s">
        <v>9482</v>
      </c>
      <c r="K1670" s="1" t="str">
        <f t="shared" si="79"/>
        <v>2014</v>
      </c>
      <c r="L1670" s="1">
        <f t="shared" si="80"/>
        <v>32</v>
      </c>
      <c r="M1670" s="1" t="s">
        <v>60</v>
      </c>
      <c r="N1670" t="s">
        <v>53</v>
      </c>
      <c r="O1670" s="1" t="s">
        <v>61</v>
      </c>
      <c r="P1670" s="1"/>
      <c r="Q1670" s="1"/>
      <c r="R1670" s="1"/>
      <c r="S1670" s="1"/>
      <c r="T1670" s="1">
        <v>1</v>
      </c>
      <c r="U1670" s="1"/>
    </row>
    <row r="1671" spans="1:21">
      <c r="A1671" s="1" t="s">
        <v>54</v>
      </c>
      <c r="B1671" s="1" t="s">
        <v>50</v>
      </c>
      <c r="C1671" s="1" t="s">
        <v>273</v>
      </c>
      <c r="D1671" s="1">
        <f t="shared" si="78"/>
        <v>1</v>
      </c>
      <c r="E1671" s="1" t="s">
        <v>1768</v>
      </c>
      <c r="F1671" s="1" t="s">
        <v>10772</v>
      </c>
      <c r="G1671" s="6" t="s">
        <v>12527</v>
      </c>
      <c r="H1671" s="1" t="s">
        <v>644</v>
      </c>
      <c r="I1671" s="1" t="s">
        <v>8824</v>
      </c>
      <c r="J1671" s="1" t="s">
        <v>9482</v>
      </c>
      <c r="K1671" s="1" t="str">
        <f t="shared" si="79"/>
        <v>2014</v>
      </c>
      <c r="L1671" s="1">
        <f t="shared" si="80"/>
        <v>35</v>
      </c>
      <c r="M1671" s="1" t="s">
        <v>79</v>
      </c>
      <c r="N1671" t="s">
        <v>53</v>
      </c>
      <c r="O1671" s="1" t="s">
        <v>61</v>
      </c>
      <c r="P1671" s="1"/>
      <c r="Q1671" s="1"/>
      <c r="R1671" s="1"/>
      <c r="S1671" s="1" t="s">
        <v>226</v>
      </c>
      <c r="T1671" s="1">
        <v>1</v>
      </c>
      <c r="U1671" s="1"/>
    </row>
    <row r="1672" spans="1:21">
      <c r="A1672" s="1" t="s">
        <v>55</v>
      </c>
      <c r="B1672" s="1" t="s">
        <v>55</v>
      </c>
      <c r="C1672" s="1" t="s">
        <v>500</v>
      </c>
      <c r="D1672" s="1">
        <f t="shared" si="78"/>
        <v>3.2</v>
      </c>
      <c r="E1672" s="1" t="s">
        <v>10775</v>
      </c>
      <c r="F1672" s="1" t="s">
        <v>10774</v>
      </c>
      <c r="G1672" s="6" t="s">
        <v>12525</v>
      </c>
      <c r="H1672" s="1" t="s">
        <v>144</v>
      </c>
      <c r="I1672" s="1" t="s">
        <v>193</v>
      </c>
      <c r="J1672" s="1" t="s">
        <v>10776</v>
      </c>
      <c r="K1672" s="1" t="str">
        <f t="shared" si="79"/>
        <v>2014</v>
      </c>
      <c r="L1672" s="1">
        <f t="shared" si="80"/>
        <v>18</v>
      </c>
      <c r="M1672" s="1" t="s">
        <v>60</v>
      </c>
      <c r="N1672" t="s">
        <v>53</v>
      </c>
      <c r="O1672" s="1" t="s">
        <v>61</v>
      </c>
      <c r="P1672" s="1" t="s">
        <v>232</v>
      </c>
      <c r="Q1672" s="1" t="s">
        <v>1343</v>
      </c>
      <c r="R1672" s="1" t="s">
        <v>1481</v>
      </c>
      <c r="S1672" s="1" t="s">
        <v>526</v>
      </c>
      <c r="T1672" s="1">
        <v>2</v>
      </c>
      <c r="U1672" s="1" t="s">
        <v>116</v>
      </c>
    </row>
    <row r="1673" spans="1:21">
      <c r="A1673" s="1" t="s">
        <v>54</v>
      </c>
      <c r="B1673" s="1"/>
      <c r="C1673" s="1"/>
      <c r="D1673" s="1">
        <f t="shared" si="78"/>
        <v>0</v>
      </c>
      <c r="E1673" s="1" t="s">
        <v>3056</v>
      </c>
      <c r="F1673" s="1" t="s">
        <v>7021</v>
      </c>
      <c r="G1673" s="6" t="s">
        <v>12527</v>
      </c>
      <c r="H1673" s="1" t="s">
        <v>344</v>
      </c>
      <c r="I1673" s="1" t="s">
        <v>10517</v>
      </c>
      <c r="J1673" s="1" t="s">
        <v>5726</v>
      </c>
      <c r="K1673" s="1" t="str">
        <f t="shared" si="79"/>
        <v>2014</v>
      </c>
      <c r="L1673" s="1">
        <f t="shared" si="80"/>
        <v>20</v>
      </c>
      <c r="M1673" s="1" t="s">
        <v>60</v>
      </c>
      <c r="N1673" t="s">
        <v>53</v>
      </c>
      <c r="O1673" s="1" t="s">
        <v>61</v>
      </c>
      <c r="P1673" s="1"/>
      <c r="Q1673" s="1"/>
      <c r="R1673" s="1"/>
      <c r="S1673" s="1" t="s">
        <v>940</v>
      </c>
      <c r="T1673" s="1">
        <v>1</v>
      </c>
      <c r="U1673" s="1"/>
    </row>
    <row r="1674" spans="1:21">
      <c r="A1674" s="1" t="s">
        <v>54</v>
      </c>
      <c r="B1674" s="1"/>
      <c r="C1674" s="1"/>
      <c r="D1674" s="1">
        <f t="shared" si="78"/>
        <v>0</v>
      </c>
      <c r="E1674" s="1" t="s">
        <v>3063</v>
      </c>
      <c r="F1674" s="1" t="s">
        <v>10813</v>
      </c>
      <c r="G1674" s="6" t="s">
        <v>12527</v>
      </c>
      <c r="H1674" s="1" t="s">
        <v>555</v>
      </c>
      <c r="I1674" s="1" t="s">
        <v>10517</v>
      </c>
      <c r="J1674" s="1" t="s">
        <v>10814</v>
      </c>
      <c r="K1674" s="1" t="str">
        <f t="shared" si="79"/>
        <v>2014</v>
      </c>
      <c r="L1674" s="1">
        <f t="shared" si="80"/>
        <v>39</v>
      </c>
      <c r="M1674" s="1" t="s">
        <v>60</v>
      </c>
      <c r="N1674" t="s">
        <v>53</v>
      </c>
      <c r="O1674" s="1" t="s">
        <v>61</v>
      </c>
      <c r="P1674" s="1"/>
      <c r="Q1674" s="1"/>
      <c r="R1674" s="1"/>
      <c r="S1674" s="1" t="s">
        <v>4233</v>
      </c>
      <c r="T1674" s="1">
        <v>2</v>
      </c>
      <c r="U1674" s="1"/>
    </row>
    <row r="1675" spans="1:21">
      <c r="A1675" s="1" t="s">
        <v>49</v>
      </c>
      <c r="B1675" s="1" t="s">
        <v>715</v>
      </c>
      <c r="C1675" s="1" t="s">
        <v>136</v>
      </c>
      <c r="D1675" s="1">
        <f t="shared" si="78"/>
        <v>0.05</v>
      </c>
      <c r="E1675" s="1" t="s">
        <v>10918</v>
      </c>
      <c r="F1675" s="1" t="s">
        <v>10917</v>
      </c>
      <c r="G1675" s="6" t="s">
        <v>12525</v>
      </c>
      <c r="H1675" s="1" t="s">
        <v>197</v>
      </c>
      <c r="I1675" s="1" t="s">
        <v>10910</v>
      </c>
      <c r="J1675" s="1" t="s">
        <v>10919</v>
      </c>
      <c r="K1675" s="1" t="str">
        <f t="shared" si="79"/>
        <v>2014</v>
      </c>
      <c r="L1675" s="1">
        <f t="shared" si="80"/>
        <v>11</v>
      </c>
      <c r="M1675" s="1" t="s">
        <v>60</v>
      </c>
      <c r="N1675" t="s">
        <v>53</v>
      </c>
      <c r="O1675" s="1" t="s">
        <v>61</v>
      </c>
      <c r="P1675" s="1" t="s">
        <v>449</v>
      </c>
      <c r="Q1675" s="1" t="s">
        <v>240</v>
      </c>
      <c r="R1675" s="1" t="s">
        <v>8185</v>
      </c>
      <c r="S1675" s="1" t="s">
        <v>65</v>
      </c>
      <c r="T1675" s="1">
        <v>2</v>
      </c>
      <c r="U1675" s="1" t="s">
        <v>116</v>
      </c>
    </row>
    <row r="1676" spans="1:21">
      <c r="A1676" s="1" t="s">
        <v>54</v>
      </c>
      <c r="B1676" s="1" t="s">
        <v>4027</v>
      </c>
      <c r="C1676" s="1" t="s">
        <v>500</v>
      </c>
      <c r="D1676" s="1">
        <f t="shared" si="78"/>
        <v>0.88</v>
      </c>
      <c r="E1676" s="1" t="s">
        <v>11006</v>
      </c>
      <c r="F1676" s="1" t="s">
        <v>11005</v>
      </c>
      <c r="G1676" s="6" t="s">
        <v>12525</v>
      </c>
      <c r="H1676" s="1" t="s">
        <v>101</v>
      </c>
      <c r="I1676" s="1" t="s">
        <v>830</v>
      </c>
      <c r="J1676" s="1" t="s">
        <v>7360</v>
      </c>
      <c r="K1676" s="1" t="str">
        <f t="shared" si="79"/>
        <v>2014</v>
      </c>
      <c r="L1676" s="1">
        <f t="shared" si="80"/>
        <v>32</v>
      </c>
      <c r="M1676" s="1" t="s">
        <v>79</v>
      </c>
      <c r="N1676" t="s">
        <v>53</v>
      </c>
      <c r="O1676" s="1" t="s">
        <v>61</v>
      </c>
      <c r="P1676" s="1" t="s">
        <v>840</v>
      </c>
      <c r="Q1676" s="1" t="s">
        <v>1070</v>
      </c>
      <c r="R1676" s="1" t="s">
        <v>1071</v>
      </c>
      <c r="S1676" s="1" t="s">
        <v>417</v>
      </c>
      <c r="T1676" s="1">
        <v>1</v>
      </c>
      <c r="U1676" s="1" t="s">
        <v>116</v>
      </c>
    </row>
    <row r="1677" spans="1:21">
      <c r="A1677" s="1"/>
      <c r="B1677" s="1" t="s">
        <v>2620</v>
      </c>
      <c r="C1677" s="1" t="s">
        <v>273</v>
      </c>
      <c r="D1677" s="1">
        <f t="shared" si="78"/>
        <v>2.5</v>
      </c>
      <c r="E1677" s="1" t="s">
        <v>11012</v>
      </c>
      <c r="F1677" s="1" t="s">
        <v>11011</v>
      </c>
      <c r="G1677" s="6" t="s">
        <v>12525</v>
      </c>
      <c r="H1677" s="1" t="s">
        <v>351</v>
      </c>
      <c r="I1677" s="1" t="s">
        <v>830</v>
      </c>
      <c r="J1677" s="1" t="s">
        <v>7360</v>
      </c>
      <c r="K1677" s="1" t="str">
        <f t="shared" si="79"/>
        <v>2014</v>
      </c>
      <c r="L1677" s="1">
        <f t="shared" si="80"/>
        <v>49</v>
      </c>
      <c r="M1677" s="1" t="s">
        <v>60</v>
      </c>
      <c r="N1677" t="s">
        <v>53</v>
      </c>
      <c r="O1677" s="1" t="s">
        <v>61</v>
      </c>
      <c r="P1677" s="1" t="s">
        <v>135</v>
      </c>
      <c r="Q1677" s="1" t="s">
        <v>515</v>
      </c>
      <c r="R1677" s="1" t="s">
        <v>3280</v>
      </c>
      <c r="S1677" s="1"/>
      <c r="T1677" s="1">
        <v>2</v>
      </c>
      <c r="U1677" s="1" t="s">
        <v>116</v>
      </c>
    </row>
    <row r="1678" spans="1:21">
      <c r="A1678" s="1" t="s">
        <v>55</v>
      </c>
      <c r="B1678" s="1" t="s">
        <v>50</v>
      </c>
      <c r="C1678" s="1" t="s">
        <v>219</v>
      </c>
      <c r="D1678" s="1">
        <f t="shared" si="78"/>
        <v>0.6</v>
      </c>
      <c r="E1678" s="1" t="s">
        <v>11117</v>
      </c>
      <c r="F1678" s="1" t="s">
        <v>11116</v>
      </c>
      <c r="G1678" s="6" t="s">
        <v>12527</v>
      </c>
      <c r="H1678" s="1" t="s">
        <v>53</v>
      </c>
      <c r="I1678" s="1" t="s">
        <v>7293</v>
      </c>
      <c r="J1678" s="1" t="s">
        <v>7337</v>
      </c>
      <c r="K1678" s="1" t="str">
        <f t="shared" si="79"/>
        <v>2014</v>
      </c>
      <c r="L1678" s="1">
        <f t="shared" si="80"/>
        <v>2</v>
      </c>
      <c r="M1678" s="1" t="s">
        <v>60</v>
      </c>
      <c r="N1678" t="s">
        <v>53</v>
      </c>
      <c r="O1678" s="1" t="s">
        <v>61</v>
      </c>
      <c r="P1678" s="1"/>
      <c r="Q1678" s="1"/>
      <c r="R1678" s="1"/>
      <c r="S1678" s="1" t="s">
        <v>65</v>
      </c>
      <c r="T1678" s="1">
        <v>1</v>
      </c>
      <c r="U1678" s="1"/>
    </row>
    <row r="1679" spans="1:21">
      <c r="A1679" s="1" t="s">
        <v>54</v>
      </c>
      <c r="B1679" s="1"/>
      <c r="C1679" s="1"/>
      <c r="D1679" s="1">
        <f t="shared" si="78"/>
        <v>0</v>
      </c>
      <c r="E1679" s="1" t="s">
        <v>1776</v>
      </c>
      <c r="F1679" s="1" t="s">
        <v>11118</v>
      </c>
      <c r="G1679" s="6" t="s">
        <v>12527</v>
      </c>
      <c r="H1679" s="1" t="s">
        <v>144</v>
      </c>
      <c r="I1679" s="1" t="s">
        <v>7293</v>
      </c>
      <c r="J1679" s="1" t="s">
        <v>11119</v>
      </c>
      <c r="K1679" s="1" t="str">
        <f t="shared" si="79"/>
        <v>2014</v>
      </c>
      <c r="L1679" s="1">
        <f t="shared" si="80"/>
        <v>24</v>
      </c>
      <c r="M1679" s="1" t="s">
        <v>60</v>
      </c>
      <c r="N1679" t="s">
        <v>53</v>
      </c>
      <c r="O1679" s="1" t="s">
        <v>61</v>
      </c>
      <c r="P1679" s="1"/>
      <c r="Q1679" s="1"/>
      <c r="R1679" s="1"/>
      <c r="S1679" s="1" t="s">
        <v>114</v>
      </c>
      <c r="T1679" s="1">
        <v>1</v>
      </c>
      <c r="U1679" s="1"/>
    </row>
    <row r="1680" spans="1:21">
      <c r="A1680" s="1" t="s">
        <v>55</v>
      </c>
      <c r="B1680" s="1" t="s">
        <v>116</v>
      </c>
      <c r="C1680" s="1" t="s">
        <v>500</v>
      </c>
      <c r="D1680" s="1">
        <f t="shared" si="78"/>
        <v>4</v>
      </c>
      <c r="E1680" s="1" t="s">
        <v>11124</v>
      </c>
      <c r="F1680" s="1" t="s">
        <v>11123</v>
      </c>
      <c r="G1680" s="6" t="s">
        <v>12527</v>
      </c>
      <c r="H1680" s="1" t="s">
        <v>71</v>
      </c>
      <c r="I1680" s="1" t="s">
        <v>7293</v>
      </c>
      <c r="J1680" s="1" t="s">
        <v>7329</v>
      </c>
      <c r="K1680" s="1" t="str">
        <f t="shared" si="79"/>
        <v>2014</v>
      </c>
      <c r="L1680" s="1">
        <f t="shared" si="80"/>
        <v>7</v>
      </c>
      <c r="M1680" s="1" t="s">
        <v>60</v>
      </c>
      <c r="N1680" t="s">
        <v>53</v>
      </c>
      <c r="O1680" s="1" t="s">
        <v>61</v>
      </c>
      <c r="P1680" s="1"/>
      <c r="Q1680" s="1"/>
      <c r="R1680" s="1"/>
      <c r="S1680" s="1" t="s">
        <v>65</v>
      </c>
      <c r="T1680" s="1">
        <v>2</v>
      </c>
      <c r="U1680" s="1"/>
    </row>
    <row r="1681" spans="1:21">
      <c r="A1681" s="1" t="s">
        <v>54</v>
      </c>
      <c r="B1681" s="1" t="s">
        <v>50</v>
      </c>
      <c r="C1681" s="1"/>
      <c r="D1681" s="1">
        <f t="shared" si="78"/>
        <v>0</v>
      </c>
      <c r="E1681" s="1" t="s">
        <v>1790</v>
      </c>
      <c r="F1681" s="1" t="s">
        <v>11130</v>
      </c>
      <c r="G1681" s="6" t="s">
        <v>12527</v>
      </c>
      <c r="H1681" s="1" t="s">
        <v>63</v>
      </c>
      <c r="I1681" s="1" t="s">
        <v>9192</v>
      </c>
      <c r="J1681" s="1" t="s">
        <v>11119</v>
      </c>
      <c r="K1681" s="1" t="str">
        <f t="shared" si="79"/>
        <v>2014</v>
      </c>
      <c r="L1681" s="1">
        <f t="shared" si="80"/>
        <v>30</v>
      </c>
      <c r="M1681" s="1" t="s">
        <v>60</v>
      </c>
      <c r="N1681" t="s">
        <v>53</v>
      </c>
      <c r="O1681" s="1" t="s">
        <v>61</v>
      </c>
      <c r="P1681" s="1"/>
      <c r="Q1681" s="1"/>
      <c r="R1681" s="1"/>
      <c r="S1681" s="1" t="s">
        <v>114</v>
      </c>
      <c r="T1681" s="1">
        <v>2</v>
      </c>
      <c r="U1681" s="1"/>
    </row>
    <row r="1682" spans="1:21">
      <c r="A1682" s="1" t="s">
        <v>53</v>
      </c>
      <c r="B1682" s="1" t="s">
        <v>50</v>
      </c>
      <c r="C1682" s="1" t="s">
        <v>273</v>
      </c>
      <c r="D1682" s="1">
        <f t="shared" si="78"/>
        <v>1</v>
      </c>
      <c r="E1682" s="1" t="s">
        <v>1794</v>
      </c>
      <c r="F1682" s="1" t="s">
        <v>11131</v>
      </c>
      <c r="G1682" s="6" t="s">
        <v>12527</v>
      </c>
      <c r="H1682" s="1" t="s">
        <v>217</v>
      </c>
      <c r="I1682" s="1" t="s">
        <v>9192</v>
      </c>
      <c r="J1682" s="1" t="s">
        <v>11132</v>
      </c>
      <c r="K1682" s="1" t="str">
        <f t="shared" si="79"/>
        <v>2014</v>
      </c>
      <c r="L1682" s="1">
        <f t="shared" si="80"/>
        <v>16</v>
      </c>
      <c r="M1682" s="1" t="s">
        <v>60</v>
      </c>
      <c r="N1682" t="s">
        <v>53</v>
      </c>
      <c r="O1682" s="1" t="s">
        <v>61</v>
      </c>
      <c r="P1682" s="1"/>
      <c r="Q1682" s="1"/>
      <c r="R1682" s="1"/>
      <c r="S1682" s="1" t="s">
        <v>65</v>
      </c>
      <c r="T1682" s="1">
        <v>1</v>
      </c>
      <c r="U1682" s="1"/>
    </row>
    <row r="1683" spans="1:21">
      <c r="A1683" s="1" t="s">
        <v>53</v>
      </c>
      <c r="B1683" s="1" t="s">
        <v>54</v>
      </c>
      <c r="C1683" s="1"/>
      <c r="D1683" s="1">
        <f t="shared" si="78"/>
        <v>0</v>
      </c>
      <c r="E1683" s="1" t="s">
        <v>11136</v>
      </c>
      <c r="F1683" s="1" t="s">
        <v>11134</v>
      </c>
      <c r="G1683" s="6" t="s">
        <v>12525</v>
      </c>
      <c r="H1683" s="1" t="s">
        <v>134</v>
      </c>
      <c r="I1683" s="1" t="s">
        <v>11135</v>
      </c>
      <c r="J1683" s="1" t="s">
        <v>11138</v>
      </c>
      <c r="K1683" s="1" t="str">
        <f t="shared" si="79"/>
        <v>2014</v>
      </c>
      <c r="L1683" s="1">
        <f t="shared" si="80"/>
        <v>21</v>
      </c>
      <c r="M1683" s="1" t="s">
        <v>79</v>
      </c>
      <c r="N1683" t="s">
        <v>53</v>
      </c>
      <c r="O1683" s="1" t="s">
        <v>61</v>
      </c>
      <c r="P1683" s="1" t="s">
        <v>449</v>
      </c>
      <c r="Q1683" s="1" t="s">
        <v>160</v>
      </c>
      <c r="R1683" s="1" t="s">
        <v>977</v>
      </c>
      <c r="S1683" s="1" t="s">
        <v>11137</v>
      </c>
      <c r="T1683" s="1">
        <v>2</v>
      </c>
      <c r="U1683" s="1"/>
    </row>
    <row r="1684" spans="1:21">
      <c r="A1684" s="1" t="s">
        <v>53</v>
      </c>
      <c r="B1684" s="1" t="s">
        <v>50</v>
      </c>
      <c r="C1684" s="1" t="s">
        <v>500</v>
      </c>
      <c r="D1684" s="1">
        <f t="shared" si="78"/>
        <v>0.8</v>
      </c>
      <c r="E1684" s="1" t="s">
        <v>1828</v>
      </c>
      <c r="F1684" s="1" t="s">
        <v>11188</v>
      </c>
      <c r="G1684" s="6" t="s">
        <v>12527</v>
      </c>
      <c r="H1684" s="1" t="s">
        <v>144</v>
      </c>
      <c r="I1684" s="1" t="s">
        <v>9625</v>
      </c>
      <c r="J1684" s="1" t="s">
        <v>11189</v>
      </c>
      <c r="K1684" s="1" t="str">
        <f t="shared" si="79"/>
        <v>2014</v>
      </c>
      <c r="L1684" s="1">
        <f t="shared" si="80"/>
        <v>24</v>
      </c>
      <c r="M1684" s="1" t="s">
        <v>60</v>
      </c>
      <c r="N1684" t="s">
        <v>53</v>
      </c>
      <c r="O1684" s="1" t="s">
        <v>61</v>
      </c>
      <c r="P1684" s="1"/>
      <c r="Q1684" s="1"/>
      <c r="R1684" s="1"/>
      <c r="S1684" s="1" t="s">
        <v>405</v>
      </c>
      <c r="T1684" s="1">
        <v>2</v>
      </c>
      <c r="U1684" s="1"/>
    </row>
    <row r="1685" spans="1:21">
      <c r="A1685" s="1" t="s">
        <v>55</v>
      </c>
      <c r="B1685" s="1" t="s">
        <v>128</v>
      </c>
      <c r="C1685" s="1" t="s">
        <v>500</v>
      </c>
      <c r="D1685" s="1">
        <f t="shared" si="78"/>
        <v>33.6</v>
      </c>
      <c r="E1685" s="1" t="s">
        <v>1867</v>
      </c>
      <c r="F1685" s="1" t="s">
        <v>11204</v>
      </c>
      <c r="G1685" s="6" t="s">
        <v>12527</v>
      </c>
      <c r="H1685" s="1" t="s">
        <v>324</v>
      </c>
      <c r="I1685" s="1" t="s">
        <v>9206</v>
      </c>
      <c r="J1685" s="1" t="s">
        <v>11205</v>
      </c>
      <c r="K1685" s="1" t="str">
        <f t="shared" si="79"/>
        <v>2014</v>
      </c>
      <c r="L1685" s="1">
        <f t="shared" si="80"/>
        <v>13</v>
      </c>
      <c r="M1685" s="1" t="s">
        <v>60</v>
      </c>
      <c r="N1685" t="s">
        <v>53</v>
      </c>
      <c r="O1685" s="1" t="s">
        <v>61</v>
      </c>
      <c r="P1685" s="1"/>
      <c r="Q1685" s="1"/>
      <c r="R1685" s="1"/>
      <c r="S1685" s="1" t="s">
        <v>65</v>
      </c>
      <c r="T1685" s="1">
        <v>1</v>
      </c>
      <c r="U1685" s="1"/>
    </row>
    <row r="1686" spans="1:21">
      <c r="A1686" s="1" t="s">
        <v>55</v>
      </c>
      <c r="B1686" s="1" t="s">
        <v>50</v>
      </c>
      <c r="C1686" s="1" t="s">
        <v>958</v>
      </c>
      <c r="D1686" s="1">
        <f t="shared" si="78"/>
        <v>0.9</v>
      </c>
      <c r="E1686" s="1" t="s">
        <v>1870</v>
      </c>
      <c r="F1686" s="1" t="s">
        <v>6559</v>
      </c>
      <c r="G1686" s="6" t="s">
        <v>12527</v>
      </c>
      <c r="H1686" s="1" t="s">
        <v>71</v>
      </c>
      <c r="I1686" s="1" t="s">
        <v>9206</v>
      </c>
      <c r="J1686" s="1" t="s">
        <v>7329</v>
      </c>
      <c r="K1686" s="1" t="str">
        <f t="shared" si="79"/>
        <v>2014</v>
      </c>
      <c r="L1686" s="1">
        <f t="shared" si="80"/>
        <v>7</v>
      </c>
      <c r="M1686" s="1" t="s">
        <v>60</v>
      </c>
      <c r="N1686" t="s">
        <v>53</v>
      </c>
      <c r="O1686" s="1" t="s">
        <v>61</v>
      </c>
      <c r="P1686" s="1"/>
      <c r="Q1686" s="1"/>
      <c r="R1686" s="1"/>
      <c r="S1686" s="1" t="s">
        <v>65</v>
      </c>
      <c r="T1686" s="1">
        <v>2</v>
      </c>
      <c r="U1686" s="1"/>
    </row>
    <row r="1687" spans="1:21">
      <c r="A1687" s="1" t="s">
        <v>53</v>
      </c>
      <c r="B1687" s="1"/>
      <c r="C1687" s="1" t="s">
        <v>273</v>
      </c>
      <c r="D1687" s="1">
        <f t="shared" si="78"/>
        <v>0</v>
      </c>
      <c r="E1687" s="1" t="s">
        <v>1900</v>
      </c>
      <c r="F1687" s="1" t="s">
        <v>11221</v>
      </c>
      <c r="G1687" s="6" t="s">
        <v>12527</v>
      </c>
      <c r="H1687" s="1" t="s">
        <v>678</v>
      </c>
      <c r="I1687" s="1" t="s">
        <v>774</v>
      </c>
      <c r="J1687" s="1" t="s">
        <v>2008</v>
      </c>
      <c r="K1687" s="1" t="str">
        <f t="shared" si="79"/>
        <v>2014</v>
      </c>
      <c r="L1687" s="1">
        <f t="shared" si="80"/>
        <v>34</v>
      </c>
      <c r="M1687" s="1" t="s">
        <v>60</v>
      </c>
      <c r="N1687" t="s">
        <v>53</v>
      </c>
      <c r="O1687" s="1" t="s">
        <v>61</v>
      </c>
      <c r="P1687" s="1"/>
      <c r="Q1687" s="1"/>
      <c r="R1687" s="1"/>
      <c r="S1687" s="1" t="s">
        <v>114</v>
      </c>
      <c r="T1687" s="1">
        <v>1</v>
      </c>
      <c r="U1687" s="1"/>
    </row>
    <row r="1688" spans="1:21">
      <c r="A1688" s="1" t="s">
        <v>55</v>
      </c>
      <c r="B1688" s="1" t="s">
        <v>50</v>
      </c>
      <c r="C1688" s="1" t="s">
        <v>273</v>
      </c>
      <c r="D1688" s="1">
        <f t="shared" si="78"/>
        <v>1</v>
      </c>
      <c r="E1688" s="1" t="s">
        <v>1934</v>
      </c>
      <c r="F1688" s="1" t="s">
        <v>11234</v>
      </c>
      <c r="G1688" s="6" t="s">
        <v>12527</v>
      </c>
      <c r="H1688" s="1" t="s">
        <v>187</v>
      </c>
      <c r="I1688" s="1" t="s">
        <v>11233</v>
      </c>
      <c r="J1688" s="1" t="s">
        <v>9539</v>
      </c>
      <c r="K1688" s="1" t="str">
        <f t="shared" si="79"/>
        <v>2014</v>
      </c>
      <c r="L1688" s="1">
        <f t="shared" si="80"/>
        <v>9</v>
      </c>
      <c r="M1688" s="1" t="s">
        <v>79</v>
      </c>
      <c r="N1688" t="s">
        <v>53</v>
      </c>
      <c r="O1688" s="1" t="s">
        <v>61</v>
      </c>
      <c r="P1688" s="1"/>
      <c r="Q1688" s="1"/>
      <c r="R1688" s="1"/>
      <c r="S1688" s="1" t="s">
        <v>65</v>
      </c>
      <c r="T1688" s="1">
        <v>2</v>
      </c>
      <c r="U1688" s="1"/>
    </row>
    <row r="1689" spans="1:21">
      <c r="A1689" s="1" t="s">
        <v>55</v>
      </c>
      <c r="B1689" s="1" t="s">
        <v>116</v>
      </c>
      <c r="C1689" s="1" t="s">
        <v>273</v>
      </c>
      <c r="D1689" s="1">
        <f t="shared" si="78"/>
        <v>5</v>
      </c>
      <c r="E1689" s="1" t="s">
        <v>1957</v>
      </c>
      <c r="F1689" s="1" t="s">
        <v>11243</v>
      </c>
      <c r="G1689" s="6" t="s">
        <v>12527</v>
      </c>
      <c r="H1689" s="1" t="s">
        <v>53</v>
      </c>
      <c r="I1689" s="1" t="s">
        <v>4094</v>
      </c>
      <c r="J1689" s="1" t="s">
        <v>8818</v>
      </c>
      <c r="K1689" s="1" t="str">
        <f t="shared" si="79"/>
        <v>2014</v>
      </c>
      <c r="L1689" s="1">
        <f t="shared" si="80"/>
        <v>2</v>
      </c>
      <c r="M1689" s="1" t="s">
        <v>79</v>
      </c>
      <c r="N1689" t="s">
        <v>53</v>
      </c>
      <c r="O1689" s="1" t="s">
        <v>61</v>
      </c>
      <c r="P1689" s="1"/>
      <c r="Q1689" s="1"/>
      <c r="R1689" s="1"/>
      <c r="S1689" s="1" t="s">
        <v>936</v>
      </c>
      <c r="T1689" s="1">
        <v>1</v>
      </c>
      <c r="U1689" s="1"/>
    </row>
    <row r="1690" spans="1:21">
      <c r="A1690" s="1" t="s">
        <v>55</v>
      </c>
      <c r="B1690" s="1" t="s">
        <v>50</v>
      </c>
      <c r="C1690" s="1" t="s">
        <v>273</v>
      </c>
      <c r="D1690" s="1">
        <f t="shared" si="78"/>
        <v>1</v>
      </c>
      <c r="E1690" s="1" t="s">
        <v>1965</v>
      </c>
      <c r="F1690" s="1" t="s">
        <v>11245</v>
      </c>
      <c r="G1690" s="6" t="s">
        <v>12527</v>
      </c>
      <c r="H1690" s="1" t="s">
        <v>58</v>
      </c>
      <c r="I1690" s="1" t="s">
        <v>7337</v>
      </c>
      <c r="J1690" s="1" t="s">
        <v>11247</v>
      </c>
      <c r="K1690" s="1" t="str">
        <f t="shared" si="79"/>
        <v>2014</v>
      </c>
      <c r="L1690" s="1">
        <f t="shared" si="80"/>
        <v>10</v>
      </c>
      <c r="M1690" s="1" t="s">
        <v>79</v>
      </c>
      <c r="N1690" t="s">
        <v>53</v>
      </c>
      <c r="O1690" s="1" t="s">
        <v>61</v>
      </c>
      <c r="P1690" s="1"/>
      <c r="Q1690" s="1"/>
      <c r="R1690" s="1"/>
      <c r="S1690" s="1" t="s">
        <v>65</v>
      </c>
      <c r="T1690" s="1">
        <v>2</v>
      </c>
      <c r="U1690" s="1"/>
    </row>
    <row r="1691" spans="1:21">
      <c r="A1691" s="1" t="s">
        <v>54</v>
      </c>
      <c r="B1691" s="1" t="s">
        <v>11250</v>
      </c>
      <c r="C1691" s="1" t="s">
        <v>273</v>
      </c>
      <c r="D1691" s="1">
        <f t="shared" si="78"/>
        <v>0.85</v>
      </c>
      <c r="E1691" s="1" t="s">
        <v>1972</v>
      </c>
      <c r="F1691" s="1" t="s">
        <v>11249</v>
      </c>
      <c r="G1691" s="6" t="s">
        <v>12527</v>
      </c>
      <c r="H1691" s="1" t="s">
        <v>58</v>
      </c>
      <c r="I1691" s="1" t="s">
        <v>7337</v>
      </c>
      <c r="J1691" s="1" t="s">
        <v>9539</v>
      </c>
      <c r="K1691" s="1" t="str">
        <f t="shared" si="79"/>
        <v>2014</v>
      </c>
      <c r="L1691" s="1">
        <f t="shared" si="80"/>
        <v>10</v>
      </c>
      <c r="M1691" s="1" t="s">
        <v>60</v>
      </c>
      <c r="N1691" t="s">
        <v>53</v>
      </c>
      <c r="O1691" s="1" t="s">
        <v>61</v>
      </c>
      <c r="P1691" s="1"/>
      <c r="Q1691" s="1"/>
      <c r="R1691" s="1"/>
      <c r="S1691" s="1" t="s">
        <v>65</v>
      </c>
      <c r="T1691" s="1">
        <v>1</v>
      </c>
      <c r="U1691" s="1"/>
    </row>
    <row r="1692" spans="1:21">
      <c r="A1692" s="1" t="s">
        <v>53</v>
      </c>
      <c r="B1692" s="1" t="s">
        <v>116</v>
      </c>
      <c r="C1692" s="1" t="s">
        <v>500</v>
      </c>
      <c r="D1692" s="1">
        <f t="shared" si="78"/>
        <v>4</v>
      </c>
      <c r="E1692" s="1" t="s">
        <v>925</v>
      </c>
      <c r="F1692" s="1" t="s">
        <v>924</v>
      </c>
      <c r="G1692" s="6" t="s">
        <v>12527</v>
      </c>
      <c r="H1692" s="1" t="s">
        <v>130</v>
      </c>
      <c r="I1692" s="1" t="s">
        <v>7244</v>
      </c>
      <c r="J1692" s="1" t="s">
        <v>6321</v>
      </c>
      <c r="K1692" s="1" t="str">
        <f t="shared" si="79"/>
        <v>2014</v>
      </c>
      <c r="L1692" s="1">
        <f t="shared" si="80"/>
        <v>12</v>
      </c>
      <c r="M1692" s="1" t="s">
        <v>60</v>
      </c>
      <c r="N1692" t="s">
        <v>53</v>
      </c>
      <c r="O1692" s="1" t="s">
        <v>61</v>
      </c>
      <c r="P1692" s="1"/>
      <c r="Q1692" s="1"/>
      <c r="R1692" s="1"/>
      <c r="S1692" s="1" t="s">
        <v>65</v>
      </c>
      <c r="T1692" s="1">
        <v>2</v>
      </c>
      <c r="U1692" s="1"/>
    </row>
    <row r="1693" spans="1:21">
      <c r="A1693" s="1" t="s">
        <v>55</v>
      </c>
      <c r="B1693" s="1" t="s">
        <v>50</v>
      </c>
      <c r="C1693" s="1" t="s">
        <v>500</v>
      </c>
      <c r="D1693" s="1">
        <f t="shared" si="78"/>
        <v>0.8</v>
      </c>
      <c r="E1693" s="1" t="s">
        <v>2009</v>
      </c>
      <c r="F1693" s="1" t="s">
        <v>8362</v>
      </c>
      <c r="G1693" s="6" t="s">
        <v>12527</v>
      </c>
      <c r="H1693" s="1" t="s">
        <v>158</v>
      </c>
      <c r="I1693" s="1" t="s">
        <v>7244</v>
      </c>
      <c r="J1693" s="1" t="s">
        <v>11322</v>
      </c>
      <c r="K1693" s="1" t="str">
        <f t="shared" si="79"/>
        <v>2014</v>
      </c>
      <c r="L1693" s="1">
        <f t="shared" si="80"/>
        <v>11</v>
      </c>
      <c r="M1693" s="1" t="s">
        <v>79</v>
      </c>
      <c r="N1693" t="s">
        <v>53</v>
      </c>
      <c r="O1693" s="1" t="s">
        <v>61</v>
      </c>
      <c r="P1693" s="1"/>
      <c r="Q1693" s="1"/>
      <c r="R1693" s="1"/>
      <c r="S1693" s="1" t="s">
        <v>65</v>
      </c>
      <c r="T1693" s="1">
        <v>1</v>
      </c>
      <c r="U1693" s="1"/>
    </row>
    <row r="1694" spans="1:21">
      <c r="A1694" s="1" t="s">
        <v>54</v>
      </c>
      <c r="B1694" s="1" t="s">
        <v>50</v>
      </c>
      <c r="C1694" s="1" t="s">
        <v>273</v>
      </c>
      <c r="D1694" s="1">
        <f t="shared" si="78"/>
        <v>1</v>
      </c>
      <c r="E1694" s="1" t="s">
        <v>2038</v>
      </c>
      <c r="F1694" s="1" t="s">
        <v>11338</v>
      </c>
      <c r="G1694" s="6" t="s">
        <v>12527</v>
      </c>
      <c r="H1694" s="1" t="s">
        <v>88</v>
      </c>
      <c r="I1694" s="1" t="s">
        <v>7224</v>
      </c>
      <c r="J1694" s="1" t="s">
        <v>11322</v>
      </c>
      <c r="K1694" s="1" t="str">
        <f t="shared" si="79"/>
        <v>2014</v>
      </c>
      <c r="L1694" s="1">
        <f t="shared" si="80"/>
        <v>28</v>
      </c>
      <c r="M1694" s="1" t="s">
        <v>79</v>
      </c>
      <c r="N1694" t="s">
        <v>53</v>
      </c>
      <c r="O1694" s="1" t="s">
        <v>61</v>
      </c>
      <c r="P1694" s="1"/>
      <c r="Q1694" s="1"/>
      <c r="R1694" s="1"/>
      <c r="S1694" s="1" t="s">
        <v>114</v>
      </c>
      <c r="T1694" s="1">
        <v>1</v>
      </c>
      <c r="U1694" s="1"/>
    </row>
    <row r="1695" spans="1:21">
      <c r="A1695" s="1" t="s">
        <v>54</v>
      </c>
      <c r="B1695" s="1" t="s">
        <v>50</v>
      </c>
      <c r="C1695" s="1" t="s">
        <v>273</v>
      </c>
      <c r="D1695" s="1">
        <f t="shared" si="78"/>
        <v>1</v>
      </c>
      <c r="E1695" s="1" t="s">
        <v>2041</v>
      </c>
      <c r="F1695" s="1" t="s">
        <v>11339</v>
      </c>
      <c r="G1695" s="6" t="s">
        <v>12527</v>
      </c>
      <c r="H1695" s="1" t="s">
        <v>263</v>
      </c>
      <c r="I1695" s="1" t="s">
        <v>5184</v>
      </c>
      <c r="J1695" s="1" t="s">
        <v>7329</v>
      </c>
      <c r="K1695" s="1" t="str">
        <f t="shared" si="79"/>
        <v>2014</v>
      </c>
      <c r="L1695" s="1">
        <f t="shared" si="80"/>
        <v>18</v>
      </c>
      <c r="M1695" s="1" t="s">
        <v>79</v>
      </c>
      <c r="N1695" t="s">
        <v>53</v>
      </c>
      <c r="O1695" s="1" t="s">
        <v>61</v>
      </c>
      <c r="P1695" s="1"/>
      <c r="Q1695" s="1"/>
      <c r="R1695" s="1"/>
      <c r="S1695" s="1" t="s">
        <v>65</v>
      </c>
      <c r="T1695" s="1">
        <v>2</v>
      </c>
      <c r="U1695" s="1"/>
    </row>
    <row r="1696" spans="1:21">
      <c r="A1696" s="1" t="s">
        <v>54</v>
      </c>
      <c r="B1696" s="1" t="s">
        <v>50</v>
      </c>
      <c r="C1696" s="1" t="s">
        <v>273</v>
      </c>
      <c r="D1696" s="1">
        <f t="shared" si="78"/>
        <v>1</v>
      </c>
      <c r="E1696" s="1" t="s">
        <v>2044</v>
      </c>
      <c r="F1696" s="1" t="s">
        <v>11343</v>
      </c>
      <c r="G1696" s="6" t="s">
        <v>12527</v>
      </c>
      <c r="H1696" s="1" t="s">
        <v>375</v>
      </c>
      <c r="I1696" s="1" t="s">
        <v>5184</v>
      </c>
      <c r="J1696" s="1" t="s">
        <v>7282</v>
      </c>
      <c r="K1696" s="1" t="str">
        <f t="shared" si="79"/>
        <v>2014</v>
      </c>
      <c r="L1696" s="1">
        <f t="shared" si="80"/>
        <v>56</v>
      </c>
      <c r="M1696" s="1" t="s">
        <v>60</v>
      </c>
      <c r="N1696" t="s">
        <v>53</v>
      </c>
      <c r="O1696" s="1" t="s">
        <v>61</v>
      </c>
      <c r="P1696" s="1"/>
      <c r="Q1696" s="1"/>
      <c r="R1696" s="1"/>
      <c r="S1696" s="1" t="s">
        <v>114</v>
      </c>
      <c r="T1696" s="1">
        <v>1</v>
      </c>
      <c r="U1696" s="1"/>
    </row>
    <row r="1697" spans="1:21">
      <c r="A1697" s="1" t="s">
        <v>55</v>
      </c>
      <c r="B1697" s="1" t="s">
        <v>116</v>
      </c>
      <c r="C1697" s="1" t="s">
        <v>273</v>
      </c>
      <c r="D1697" s="1">
        <f t="shared" si="78"/>
        <v>5</v>
      </c>
      <c r="E1697" s="1" t="s">
        <v>2083</v>
      </c>
      <c r="F1697" s="1" t="s">
        <v>11350</v>
      </c>
      <c r="G1697" s="6" t="s">
        <v>12527</v>
      </c>
      <c r="H1697" s="1" t="s">
        <v>584</v>
      </c>
      <c r="I1697" s="1" t="s">
        <v>8512</v>
      </c>
      <c r="J1697" s="1" t="s">
        <v>2008</v>
      </c>
      <c r="K1697" s="1" t="str">
        <f t="shared" si="79"/>
        <v>2014</v>
      </c>
      <c r="L1697" s="1">
        <f t="shared" si="80"/>
        <v>37</v>
      </c>
      <c r="M1697" s="1" t="s">
        <v>60</v>
      </c>
      <c r="N1697" t="s">
        <v>53</v>
      </c>
      <c r="O1697" s="1" t="s">
        <v>61</v>
      </c>
      <c r="P1697" s="1"/>
      <c r="Q1697" s="1"/>
      <c r="R1697" s="1"/>
      <c r="S1697" s="1" t="s">
        <v>405</v>
      </c>
      <c r="T1697" s="1">
        <v>2</v>
      </c>
      <c r="U1697" s="1"/>
    </row>
    <row r="1698" spans="1:21">
      <c r="A1698" s="1" t="s">
        <v>54</v>
      </c>
      <c r="B1698" s="1" t="s">
        <v>116</v>
      </c>
      <c r="C1698" s="1"/>
      <c r="D1698" s="1">
        <f t="shared" si="78"/>
        <v>0</v>
      </c>
      <c r="E1698" s="1" t="s">
        <v>2112</v>
      </c>
      <c r="F1698" s="1" t="s">
        <v>703</v>
      </c>
      <c r="G1698" s="6" t="s">
        <v>12527</v>
      </c>
      <c r="H1698" s="1" t="s">
        <v>809</v>
      </c>
      <c r="I1698" s="1" t="s">
        <v>7357</v>
      </c>
      <c r="J1698" s="1" t="s">
        <v>6321</v>
      </c>
      <c r="K1698" s="1" t="str">
        <f t="shared" si="79"/>
        <v>2014</v>
      </c>
      <c r="L1698" s="1">
        <f t="shared" si="80"/>
        <v>36</v>
      </c>
      <c r="M1698" s="1" t="s">
        <v>60</v>
      </c>
      <c r="N1698" t="s">
        <v>53</v>
      </c>
      <c r="O1698" s="1" t="s">
        <v>61</v>
      </c>
      <c r="P1698" s="1"/>
      <c r="Q1698" s="1"/>
      <c r="R1698" s="1"/>
      <c r="S1698" s="1" t="s">
        <v>6735</v>
      </c>
      <c r="T1698" s="1">
        <v>2</v>
      </c>
      <c r="U1698" s="1"/>
    </row>
    <row r="1699" spans="1:21">
      <c r="A1699" s="1" t="s">
        <v>54</v>
      </c>
      <c r="B1699" s="1" t="s">
        <v>50</v>
      </c>
      <c r="C1699" s="1" t="s">
        <v>500</v>
      </c>
      <c r="D1699" s="1">
        <f t="shared" si="78"/>
        <v>0.8</v>
      </c>
      <c r="E1699" s="1" t="s">
        <v>2135</v>
      </c>
      <c r="F1699" s="1" t="s">
        <v>8836</v>
      </c>
      <c r="G1699" s="6" t="s">
        <v>12527</v>
      </c>
      <c r="H1699" s="1" t="s">
        <v>555</v>
      </c>
      <c r="I1699" s="1" t="s">
        <v>8837</v>
      </c>
      <c r="J1699" s="1" t="s">
        <v>11132</v>
      </c>
      <c r="K1699" s="1" t="str">
        <f t="shared" si="79"/>
        <v>2014</v>
      </c>
      <c r="L1699" s="1">
        <f t="shared" si="80"/>
        <v>40</v>
      </c>
      <c r="M1699" s="1" t="s">
        <v>60</v>
      </c>
      <c r="N1699" t="s">
        <v>53</v>
      </c>
      <c r="O1699" s="1" t="s">
        <v>61</v>
      </c>
      <c r="P1699" s="1"/>
      <c r="Q1699" s="1"/>
      <c r="R1699" s="1"/>
      <c r="S1699" s="1" t="s">
        <v>226</v>
      </c>
      <c r="T1699" s="1">
        <v>1</v>
      </c>
      <c r="U1699" s="1"/>
    </row>
    <row r="1700" spans="1:21">
      <c r="A1700" s="1" t="s">
        <v>55</v>
      </c>
      <c r="B1700" s="1" t="s">
        <v>50</v>
      </c>
      <c r="C1700" s="1" t="s">
        <v>273</v>
      </c>
      <c r="D1700" s="1">
        <f t="shared" si="78"/>
        <v>1</v>
      </c>
      <c r="E1700" s="1" t="s">
        <v>2190</v>
      </c>
      <c r="F1700" s="1" t="s">
        <v>8865</v>
      </c>
      <c r="G1700" s="6" t="s">
        <v>12527</v>
      </c>
      <c r="H1700" s="1" t="s">
        <v>436</v>
      </c>
      <c r="I1700" s="1" t="s">
        <v>8866</v>
      </c>
      <c r="J1700" s="1" t="s">
        <v>8866</v>
      </c>
      <c r="K1700" s="1" t="str">
        <f t="shared" si="79"/>
        <v>2014</v>
      </c>
      <c r="L1700" s="1">
        <f t="shared" si="80"/>
        <v>59</v>
      </c>
      <c r="M1700" s="1" t="s">
        <v>79</v>
      </c>
      <c r="N1700" t="s">
        <v>53</v>
      </c>
      <c r="O1700" s="1" t="s">
        <v>61</v>
      </c>
      <c r="P1700" s="1"/>
      <c r="Q1700" s="1"/>
      <c r="R1700" s="1"/>
      <c r="S1700" s="1" t="s">
        <v>354</v>
      </c>
      <c r="T1700" s="1">
        <v>1</v>
      </c>
      <c r="U1700" s="1"/>
    </row>
    <row r="1701" spans="1:21">
      <c r="A1701" s="1" t="s">
        <v>49</v>
      </c>
      <c r="B1701" s="1" t="s">
        <v>141</v>
      </c>
      <c r="C1701" s="1" t="s">
        <v>169</v>
      </c>
      <c r="D1701" s="1">
        <f t="shared" si="78"/>
        <v>0.04</v>
      </c>
      <c r="E1701" s="1" t="s">
        <v>11485</v>
      </c>
      <c r="F1701" s="1" t="s">
        <v>11484</v>
      </c>
      <c r="G1701" s="6" t="s">
        <v>12525</v>
      </c>
      <c r="H1701" s="1" t="s">
        <v>187</v>
      </c>
      <c r="I1701" s="1" t="s">
        <v>9124</v>
      </c>
      <c r="J1701" s="1" t="s">
        <v>348</v>
      </c>
      <c r="K1701" s="1" t="str">
        <f t="shared" si="79"/>
        <v>2014</v>
      </c>
      <c r="L1701" s="1">
        <f t="shared" si="80"/>
        <v>3</v>
      </c>
      <c r="M1701" s="1" t="s">
        <v>60</v>
      </c>
      <c r="N1701" t="s">
        <v>53</v>
      </c>
      <c r="O1701" s="1" t="s">
        <v>61</v>
      </c>
      <c r="P1701" s="1" t="s">
        <v>1271</v>
      </c>
      <c r="Q1701" s="1" t="s">
        <v>217</v>
      </c>
      <c r="R1701" s="1" t="s">
        <v>11486</v>
      </c>
      <c r="S1701" s="1" t="s">
        <v>65</v>
      </c>
      <c r="T1701" s="1">
        <v>2</v>
      </c>
      <c r="U1701" s="1"/>
    </row>
    <row r="1702" spans="1:21">
      <c r="A1702" s="1" t="s">
        <v>50</v>
      </c>
      <c r="B1702" s="1" t="s">
        <v>11537</v>
      </c>
      <c r="C1702" s="1" t="s">
        <v>273</v>
      </c>
      <c r="D1702" s="1" t="e">
        <f t="shared" si="78"/>
        <v>#VALUE!</v>
      </c>
      <c r="E1702" s="1" t="s">
        <v>3652</v>
      </c>
      <c r="F1702" s="1" t="s">
        <v>11594</v>
      </c>
      <c r="G1702" s="6" t="s">
        <v>12527</v>
      </c>
      <c r="H1702" s="1" t="s">
        <v>130</v>
      </c>
      <c r="I1702" s="1" t="s">
        <v>171</v>
      </c>
      <c r="J1702" s="1" t="s">
        <v>1259</v>
      </c>
      <c r="K1702" s="1" t="str">
        <f t="shared" si="79"/>
        <v>2014</v>
      </c>
      <c r="L1702" s="1">
        <f t="shared" si="80"/>
        <v>11</v>
      </c>
      <c r="M1702" s="1" t="s">
        <v>79</v>
      </c>
      <c r="N1702" t="s">
        <v>53</v>
      </c>
      <c r="O1702" s="1" t="s">
        <v>61</v>
      </c>
      <c r="P1702" s="1"/>
      <c r="Q1702" s="1"/>
      <c r="R1702" s="1"/>
      <c r="S1702" s="1" t="s">
        <v>65</v>
      </c>
      <c r="T1702" s="1">
        <v>1</v>
      </c>
      <c r="U1702" s="1"/>
    </row>
    <row r="1703" spans="1:21">
      <c r="A1703" s="1" t="s">
        <v>54</v>
      </c>
      <c r="B1703" s="1" t="s">
        <v>11537</v>
      </c>
      <c r="C1703" s="1" t="s">
        <v>273</v>
      </c>
      <c r="D1703" s="1" t="e">
        <f t="shared" si="78"/>
        <v>#VALUE!</v>
      </c>
      <c r="E1703" s="1" t="s">
        <v>11607</v>
      </c>
      <c r="F1703" s="1" t="s">
        <v>11606</v>
      </c>
      <c r="G1703" s="6" t="s">
        <v>12527</v>
      </c>
      <c r="H1703" s="1" t="s">
        <v>120</v>
      </c>
      <c r="I1703" s="1" t="s">
        <v>9816</v>
      </c>
      <c r="J1703" s="1" t="s">
        <v>5634</v>
      </c>
      <c r="K1703" s="1" t="str">
        <f t="shared" si="79"/>
        <v>2014</v>
      </c>
      <c r="L1703" s="1">
        <f t="shared" si="80"/>
        <v>45</v>
      </c>
      <c r="M1703" s="1" t="s">
        <v>79</v>
      </c>
      <c r="N1703" t="s">
        <v>53</v>
      </c>
      <c r="O1703" s="1" t="s">
        <v>61</v>
      </c>
      <c r="P1703" s="1"/>
      <c r="Q1703" s="1"/>
      <c r="R1703" s="1"/>
      <c r="S1703" s="1" t="s">
        <v>417</v>
      </c>
      <c r="T1703" s="1">
        <v>2</v>
      </c>
      <c r="U1703" s="1"/>
    </row>
    <row r="1704" spans="1:21">
      <c r="A1704" s="1" t="s">
        <v>54</v>
      </c>
      <c r="B1704" s="1" t="s">
        <v>8037</v>
      </c>
      <c r="C1704" s="1" t="s">
        <v>273</v>
      </c>
      <c r="D1704" s="1">
        <f t="shared" si="78"/>
        <v>44201</v>
      </c>
      <c r="E1704" s="1" t="s">
        <v>3715</v>
      </c>
      <c r="F1704" s="1" t="s">
        <v>11637</v>
      </c>
      <c r="G1704" s="6" t="s">
        <v>12527</v>
      </c>
      <c r="H1704" s="1" t="s">
        <v>448</v>
      </c>
      <c r="I1704" s="1" t="s">
        <v>11621</v>
      </c>
      <c r="J1704" s="1" t="s">
        <v>1259</v>
      </c>
      <c r="K1704" s="1" t="str">
        <f t="shared" si="79"/>
        <v>2014</v>
      </c>
      <c r="L1704" s="1">
        <f t="shared" si="80"/>
        <v>31</v>
      </c>
      <c r="M1704" s="1" t="s">
        <v>79</v>
      </c>
      <c r="N1704" t="s">
        <v>53</v>
      </c>
      <c r="O1704" s="1" t="s">
        <v>61</v>
      </c>
      <c r="P1704" s="1"/>
      <c r="Q1704" s="1"/>
      <c r="R1704" s="1"/>
      <c r="S1704" s="1" t="s">
        <v>11638</v>
      </c>
      <c r="T1704" s="1">
        <v>2</v>
      </c>
      <c r="U1704" s="1"/>
    </row>
    <row r="1705" spans="1:21">
      <c r="A1705" s="1" t="s">
        <v>50</v>
      </c>
      <c r="B1705" s="1" t="s">
        <v>472</v>
      </c>
      <c r="C1705" s="1" t="s">
        <v>273</v>
      </c>
      <c r="D1705" s="1">
        <f t="shared" si="78"/>
        <v>0.5</v>
      </c>
      <c r="E1705" s="1" t="s">
        <v>4187</v>
      </c>
      <c r="F1705" s="1" t="s">
        <v>11661</v>
      </c>
      <c r="G1705" s="6" t="s">
        <v>12527</v>
      </c>
      <c r="H1705" s="1" t="s">
        <v>177</v>
      </c>
      <c r="I1705" s="1" t="s">
        <v>11660</v>
      </c>
      <c r="J1705" s="1" t="s">
        <v>11663</v>
      </c>
      <c r="K1705" s="1" t="str">
        <f t="shared" si="79"/>
        <v>2014</v>
      </c>
      <c r="L1705" s="1">
        <f t="shared" si="80"/>
        <v>21</v>
      </c>
      <c r="M1705" s="1" t="s">
        <v>79</v>
      </c>
      <c r="N1705" t="s">
        <v>53</v>
      </c>
      <c r="O1705" s="1" t="s">
        <v>61</v>
      </c>
      <c r="P1705" s="1"/>
      <c r="Q1705" s="1"/>
      <c r="R1705" s="1"/>
      <c r="S1705" s="1" t="s">
        <v>11662</v>
      </c>
      <c r="T1705" s="1">
        <v>1</v>
      </c>
      <c r="U1705" s="1"/>
    </row>
    <row r="1706" spans="1:21">
      <c r="A1706" s="1" t="s">
        <v>53</v>
      </c>
      <c r="B1706" s="1" t="s">
        <v>116</v>
      </c>
      <c r="C1706" s="1" t="s">
        <v>500</v>
      </c>
      <c r="D1706" s="1">
        <f t="shared" si="78"/>
        <v>4</v>
      </c>
      <c r="E1706" s="1" t="s">
        <v>4287</v>
      </c>
      <c r="F1706" s="1" t="s">
        <v>11668</v>
      </c>
      <c r="G1706" s="6" t="s">
        <v>12527</v>
      </c>
      <c r="H1706" s="1" t="s">
        <v>344</v>
      </c>
      <c r="I1706" s="1" t="s">
        <v>11669</v>
      </c>
      <c r="J1706" s="1" t="s">
        <v>5726</v>
      </c>
      <c r="K1706" s="1" t="str">
        <f t="shared" si="79"/>
        <v>2014</v>
      </c>
      <c r="L1706" s="1">
        <f t="shared" si="80"/>
        <v>19</v>
      </c>
      <c r="M1706" s="1" t="s">
        <v>60</v>
      </c>
      <c r="N1706" t="s">
        <v>53</v>
      </c>
      <c r="O1706" s="1" t="s">
        <v>61</v>
      </c>
      <c r="P1706" s="1"/>
      <c r="Q1706" s="1"/>
      <c r="R1706" s="1"/>
      <c r="S1706" s="1" t="s">
        <v>65</v>
      </c>
      <c r="T1706" s="1">
        <v>1</v>
      </c>
      <c r="U1706" s="1"/>
    </row>
    <row r="1707" spans="1:21">
      <c r="A1707" s="1" t="s">
        <v>55</v>
      </c>
      <c r="B1707" s="1" t="s">
        <v>55</v>
      </c>
      <c r="C1707" s="1" t="s">
        <v>273</v>
      </c>
      <c r="D1707" s="1">
        <f t="shared" si="78"/>
        <v>4</v>
      </c>
      <c r="E1707" s="1" t="s">
        <v>4292</v>
      </c>
      <c r="F1707" s="1" t="s">
        <v>11675</v>
      </c>
      <c r="G1707" s="6" t="s">
        <v>12527</v>
      </c>
      <c r="H1707" s="1" t="s">
        <v>644</v>
      </c>
      <c r="I1707" s="1" t="s">
        <v>11669</v>
      </c>
      <c r="J1707" s="1" t="s">
        <v>2008</v>
      </c>
      <c r="K1707" s="1" t="str">
        <f t="shared" si="79"/>
        <v>2014</v>
      </c>
      <c r="L1707" s="1">
        <f t="shared" si="80"/>
        <v>33</v>
      </c>
      <c r="M1707" s="1" t="s">
        <v>79</v>
      </c>
      <c r="N1707" t="s">
        <v>53</v>
      </c>
      <c r="O1707" s="1" t="s">
        <v>61</v>
      </c>
      <c r="P1707" s="1"/>
      <c r="Q1707" s="1"/>
      <c r="R1707" s="1"/>
      <c r="S1707" s="1" t="s">
        <v>11676</v>
      </c>
      <c r="T1707" s="1">
        <v>2</v>
      </c>
      <c r="U1707" s="1"/>
    </row>
    <row r="1708" spans="1:21">
      <c r="A1708" s="1" t="s">
        <v>50</v>
      </c>
      <c r="B1708" s="1" t="s">
        <v>4098</v>
      </c>
      <c r="C1708" s="1" t="s">
        <v>500</v>
      </c>
      <c r="D1708" s="1">
        <f t="shared" si="78"/>
        <v>3.6</v>
      </c>
      <c r="E1708" s="1" t="s">
        <v>10426</v>
      </c>
      <c r="F1708" s="1" t="s">
        <v>11680</v>
      </c>
      <c r="G1708" s="6" t="s">
        <v>12527</v>
      </c>
      <c r="H1708" s="1" t="s">
        <v>678</v>
      </c>
      <c r="I1708" s="1" t="s">
        <v>8097</v>
      </c>
      <c r="J1708" s="1" t="s">
        <v>2008</v>
      </c>
      <c r="K1708" s="1" t="str">
        <f t="shared" si="79"/>
        <v>2014</v>
      </c>
      <c r="L1708" s="1">
        <f t="shared" si="80"/>
        <v>32</v>
      </c>
      <c r="M1708" s="1" t="s">
        <v>60</v>
      </c>
      <c r="N1708" t="s">
        <v>53</v>
      </c>
      <c r="O1708" s="1" t="s">
        <v>61</v>
      </c>
      <c r="P1708" s="1"/>
      <c r="Q1708" s="1"/>
      <c r="R1708" s="1"/>
      <c r="S1708" s="1" t="s">
        <v>427</v>
      </c>
      <c r="T1708" s="1">
        <v>2</v>
      </c>
      <c r="U1708" s="1"/>
    </row>
    <row r="1709" spans="1:21">
      <c r="A1709" s="1" t="s">
        <v>53</v>
      </c>
      <c r="B1709" s="1" t="s">
        <v>54</v>
      </c>
      <c r="C1709" s="1" t="s">
        <v>273</v>
      </c>
      <c r="D1709" s="1">
        <f t="shared" si="78"/>
        <v>3</v>
      </c>
      <c r="E1709" s="1" t="s">
        <v>2686</v>
      </c>
      <c r="F1709" s="1" t="s">
        <v>8376</v>
      </c>
      <c r="G1709" s="6" t="s">
        <v>12527</v>
      </c>
      <c r="H1709" s="1" t="s">
        <v>247</v>
      </c>
      <c r="I1709" s="1" t="s">
        <v>8377</v>
      </c>
      <c r="J1709" s="1" t="s">
        <v>11777</v>
      </c>
      <c r="K1709" s="1" t="str">
        <f t="shared" si="79"/>
        <v>2014</v>
      </c>
      <c r="L1709" s="1">
        <f t="shared" si="80"/>
        <v>14</v>
      </c>
      <c r="M1709" s="1" t="s">
        <v>79</v>
      </c>
      <c r="N1709" t="s">
        <v>53</v>
      </c>
      <c r="O1709" s="1" t="s">
        <v>61</v>
      </c>
      <c r="P1709" s="1"/>
      <c r="Q1709" s="1"/>
      <c r="R1709" s="1"/>
      <c r="S1709" s="1" t="s">
        <v>65</v>
      </c>
      <c r="T1709" s="1">
        <v>2</v>
      </c>
      <c r="U1709" s="1"/>
    </row>
    <row r="1710" spans="1:21">
      <c r="A1710" s="1" t="s">
        <v>54</v>
      </c>
      <c r="B1710" s="1" t="s">
        <v>5853</v>
      </c>
      <c r="C1710" s="1" t="s">
        <v>273</v>
      </c>
      <c r="D1710" s="1">
        <f t="shared" si="78"/>
        <v>12.5</v>
      </c>
      <c r="E1710" s="1" t="s">
        <v>2695</v>
      </c>
      <c r="F1710" s="1" t="s">
        <v>11779</v>
      </c>
      <c r="G1710" s="6" t="s">
        <v>12527</v>
      </c>
      <c r="H1710" s="1" t="s">
        <v>1152</v>
      </c>
      <c r="I1710" s="1" t="s">
        <v>8377</v>
      </c>
      <c r="J1710" s="1" t="s">
        <v>11780</v>
      </c>
      <c r="K1710" s="1" t="str">
        <f t="shared" si="79"/>
        <v>2014</v>
      </c>
      <c r="L1710" s="1">
        <f t="shared" si="80"/>
        <v>76</v>
      </c>
      <c r="M1710" s="1" t="s">
        <v>79</v>
      </c>
      <c r="N1710" t="s">
        <v>53</v>
      </c>
      <c r="O1710" s="1" t="s">
        <v>61</v>
      </c>
      <c r="P1710" s="1"/>
      <c r="Q1710" s="1"/>
      <c r="R1710" s="1"/>
      <c r="S1710" s="1" t="s">
        <v>354</v>
      </c>
      <c r="T1710" s="1">
        <v>2</v>
      </c>
      <c r="U1710" s="1"/>
    </row>
    <row r="1711" spans="1:21">
      <c r="A1711" s="1" t="s">
        <v>50</v>
      </c>
      <c r="B1711" s="1" t="s">
        <v>2810</v>
      </c>
      <c r="C1711" s="1" t="s">
        <v>273</v>
      </c>
      <c r="D1711" s="1">
        <f t="shared" si="78"/>
        <v>0.4</v>
      </c>
      <c r="E1711" s="1" t="s">
        <v>2698</v>
      </c>
      <c r="F1711" s="1" t="s">
        <v>11781</v>
      </c>
      <c r="G1711" s="6" t="s">
        <v>12527</v>
      </c>
      <c r="H1711" s="1" t="s">
        <v>187</v>
      </c>
      <c r="I1711" s="1" t="s">
        <v>8377</v>
      </c>
      <c r="J1711" s="1" t="s">
        <v>11782</v>
      </c>
      <c r="K1711" s="1" t="str">
        <f t="shared" si="79"/>
        <v>2014</v>
      </c>
      <c r="L1711" s="1">
        <f t="shared" si="80"/>
        <v>8</v>
      </c>
      <c r="M1711" s="1" t="s">
        <v>60</v>
      </c>
      <c r="N1711" t="s">
        <v>53</v>
      </c>
      <c r="O1711" s="1" t="s">
        <v>61</v>
      </c>
      <c r="P1711" s="1"/>
      <c r="Q1711" s="1"/>
      <c r="R1711" s="1"/>
      <c r="S1711" s="1" t="s">
        <v>65</v>
      </c>
      <c r="T1711" s="1">
        <v>1</v>
      </c>
      <c r="U1711" s="1"/>
    </row>
    <row r="1712" spans="1:21">
      <c r="A1712" s="1" t="s">
        <v>53</v>
      </c>
      <c r="B1712" s="1" t="s">
        <v>50</v>
      </c>
      <c r="C1712" s="1" t="s">
        <v>273</v>
      </c>
      <c r="D1712" s="1">
        <f t="shared" si="78"/>
        <v>1</v>
      </c>
      <c r="E1712" s="1" t="s">
        <v>2747</v>
      </c>
      <c r="F1712" s="1" t="s">
        <v>11814</v>
      </c>
      <c r="G1712" s="6" t="s">
        <v>12527</v>
      </c>
      <c r="H1712" s="1" t="s">
        <v>149</v>
      </c>
      <c r="I1712" s="1" t="s">
        <v>11815</v>
      </c>
      <c r="J1712" s="1" t="s">
        <v>9236</v>
      </c>
      <c r="K1712" s="1" t="str">
        <f t="shared" si="79"/>
        <v>2014</v>
      </c>
      <c r="L1712" s="1">
        <f t="shared" si="80"/>
        <v>38</v>
      </c>
      <c r="M1712" s="1" t="s">
        <v>60</v>
      </c>
      <c r="N1712" t="s">
        <v>53</v>
      </c>
      <c r="O1712" s="1" t="s">
        <v>61</v>
      </c>
      <c r="P1712" s="1"/>
      <c r="Q1712" s="1"/>
      <c r="R1712" s="1"/>
      <c r="S1712" s="1" t="s">
        <v>557</v>
      </c>
      <c r="T1712" s="1">
        <v>1</v>
      </c>
      <c r="U1712" s="1"/>
    </row>
    <row r="1713" spans="1:21">
      <c r="A1713" s="1" t="s">
        <v>54</v>
      </c>
      <c r="B1713" s="1" t="s">
        <v>50</v>
      </c>
      <c r="C1713" s="1" t="s">
        <v>273</v>
      </c>
      <c r="D1713" s="1">
        <f t="shared" si="78"/>
        <v>1</v>
      </c>
      <c r="E1713" s="1" t="s">
        <v>2767</v>
      </c>
      <c r="F1713" s="1" t="s">
        <v>11830</v>
      </c>
      <c r="G1713" s="6" t="s">
        <v>12527</v>
      </c>
      <c r="H1713" s="1" t="s">
        <v>134</v>
      </c>
      <c r="I1713" s="1" t="s">
        <v>11825</v>
      </c>
      <c r="J1713" s="1" t="s">
        <v>11322</v>
      </c>
      <c r="K1713" s="1" t="str">
        <f t="shared" si="79"/>
        <v>2014</v>
      </c>
      <c r="L1713" s="1">
        <f t="shared" si="80"/>
        <v>26</v>
      </c>
      <c r="M1713" s="1" t="s">
        <v>60</v>
      </c>
      <c r="N1713" t="s">
        <v>53</v>
      </c>
      <c r="O1713" s="1" t="s">
        <v>61</v>
      </c>
      <c r="P1713" s="1"/>
      <c r="Q1713" s="1"/>
      <c r="R1713" s="1"/>
      <c r="S1713" s="1"/>
      <c r="T1713" s="1">
        <v>1</v>
      </c>
      <c r="U1713" s="1"/>
    </row>
    <row r="1714" spans="1:21">
      <c r="A1714" s="1" t="s">
        <v>55</v>
      </c>
      <c r="B1714" s="1" t="s">
        <v>50</v>
      </c>
      <c r="C1714" s="1" t="s">
        <v>273</v>
      </c>
      <c r="D1714" s="1">
        <f t="shared" si="78"/>
        <v>1</v>
      </c>
      <c r="E1714" s="1" t="s">
        <v>2799</v>
      </c>
      <c r="F1714" s="1" t="s">
        <v>11864</v>
      </c>
      <c r="G1714" s="6" t="s">
        <v>12527</v>
      </c>
      <c r="H1714" s="1" t="s">
        <v>301</v>
      </c>
      <c r="I1714" s="1" t="s">
        <v>11851</v>
      </c>
      <c r="J1714" s="1" t="s">
        <v>7282</v>
      </c>
      <c r="K1714" s="1" t="str">
        <f t="shared" si="79"/>
        <v>2014</v>
      </c>
      <c r="L1714" s="1">
        <f t="shared" si="80"/>
        <v>52</v>
      </c>
      <c r="M1714" s="1" t="s">
        <v>60</v>
      </c>
      <c r="N1714" t="s">
        <v>53</v>
      </c>
      <c r="O1714" s="1" t="s">
        <v>61</v>
      </c>
      <c r="P1714" s="1"/>
      <c r="Q1714" s="1"/>
      <c r="R1714" s="1"/>
      <c r="S1714" s="1" t="s">
        <v>2410</v>
      </c>
      <c r="T1714" s="1">
        <v>1</v>
      </c>
      <c r="U1714" s="1"/>
    </row>
    <row r="1715" spans="1:21">
      <c r="A1715" s="1" t="s">
        <v>50</v>
      </c>
      <c r="B1715" s="1" t="s">
        <v>472</v>
      </c>
      <c r="C1715" s="1" t="s">
        <v>273</v>
      </c>
      <c r="D1715" s="1">
        <f t="shared" si="78"/>
        <v>0.5</v>
      </c>
      <c r="E1715" s="1" t="s">
        <v>2836</v>
      </c>
      <c r="F1715" s="1" t="s">
        <v>11887</v>
      </c>
      <c r="G1715" s="6" t="s">
        <v>12527</v>
      </c>
      <c r="H1715" s="1" t="s">
        <v>53</v>
      </c>
      <c r="I1715" s="1" t="s">
        <v>8116</v>
      </c>
      <c r="J1715" s="1" t="s">
        <v>8838</v>
      </c>
      <c r="K1715" s="1" t="str">
        <f t="shared" si="79"/>
        <v>2014</v>
      </c>
      <c r="L1715" s="1">
        <f t="shared" si="80"/>
        <v>1</v>
      </c>
      <c r="M1715" s="1" t="s">
        <v>60</v>
      </c>
      <c r="N1715" t="s">
        <v>53</v>
      </c>
      <c r="O1715" s="1" t="s">
        <v>61</v>
      </c>
      <c r="P1715" s="1"/>
      <c r="Q1715" s="1"/>
      <c r="R1715" s="1"/>
      <c r="S1715" s="1"/>
      <c r="T1715" s="1">
        <v>1</v>
      </c>
      <c r="U1715" s="1"/>
    </row>
    <row r="1716" spans="1:21">
      <c r="A1716" s="1" t="s">
        <v>54</v>
      </c>
      <c r="B1716" s="1"/>
      <c r="C1716" s="1"/>
      <c r="D1716" s="1">
        <f t="shared" si="78"/>
        <v>0</v>
      </c>
      <c r="E1716" s="1" t="s">
        <v>3227</v>
      </c>
      <c r="F1716" s="1" t="s">
        <v>11888</v>
      </c>
      <c r="G1716" s="6" t="s">
        <v>12527</v>
      </c>
      <c r="H1716" s="1" t="s">
        <v>721</v>
      </c>
      <c r="I1716" s="1" t="s">
        <v>3988</v>
      </c>
      <c r="J1716" s="1" t="s">
        <v>93</v>
      </c>
      <c r="K1716" s="1" t="str">
        <f t="shared" si="79"/>
        <v>2014</v>
      </c>
      <c r="L1716" s="1">
        <f t="shared" si="80"/>
        <v>50</v>
      </c>
      <c r="M1716" s="1" t="s">
        <v>60</v>
      </c>
      <c r="N1716" t="s">
        <v>53</v>
      </c>
      <c r="O1716" s="1" t="s">
        <v>61</v>
      </c>
      <c r="P1716" s="1"/>
      <c r="Q1716" s="1"/>
      <c r="R1716" s="1"/>
      <c r="S1716" s="1" t="s">
        <v>114</v>
      </c>
      <c r="T1716" s="1">
        <v>2</v>
      </c>
      <c r="U1716" s="1"/>
    </row>
    <row r="1717" spans="1:21">
      <c r="A1717" s="1" t="s">
        <v>54</v>
      </c>
      <c r="B1717" s="1"/>
      <c r="C1717" s="1"/>
      <c r="D1717" s="1">
        <f t="shared" si="78"/>
        <v>0</v>
      </c>
      <c r="E1717" s="1" t="s">
        <v>11890</v>
      </c>
      <c r="F1717" s="1" t="s">
        <v>11889</v>
      </c>
      <c r="G1717" s="6" t="s">
        <v>12527</v>
      </c>
      <c r="H1717" s="1" t="s">
        <v>721</v>
      </c>
      <c r="I1717" s="1" t="s">
        <v>11374</v>
      </c>
      <c r="J1717" s="1" t="s">
        <v>2008</v>
      </c>
      <c r="K1717" s="1" t="str">
        <f t="shared" si="79"/>
        <v>2014</v>
      </c>
      <c r="L1717" s="1">
        <f t="shared" si="80"/>
        <v>50</v>
      </c>
      <c r="M1717" s="1" t="s">
        <v>60</v>
      </c>
      <c r="N1717" t="s">
        <v>53</v>
      </c>
      <c r="O1717" s="1" t="s">
        <v>61</v>
      </c>
      <c r="P1717" s="1"/>
      <c r="Q1717" s="1"/>
      <c r="R1717" s="1"/>
      <c r="S1717" s="1" t="s">
        <v>114</v>
      </c>
      <c r="T1717" s="1">
        <v>1</v>
      </c>
      <c r="U1717" s="1"/>
    </row>
    <row r="1718" spans="1:21">
      <c r="A1718" s="1" t="s">
        <v>50</v>
      </c>
      <c r="B1718" s="1" t="s">
        <v>2554</v>
      </c>
      <c r="C1718" s="1" t="s">
        <v>958</v>
      </c>
      <c r="D1718" s="1">
        <f t="shared" si="78"/>
        <v>1.89</v>
      </c>
      <c r="E1718" s="1" t="s">
        <v>11955</v>
      </c>
      <c r="F1718" s="1" t="s">
        <v>11954</v>
      </c>
      <c r="G1718" s="6" t="s">
        <v>12525</v>
      </c>
      <c r="H1718" s="1" t="s">
        <v>644</v>
      </c>
      <c r="I1718" s="1" t="s">
        <v>11088</v>
      </c>
      <c r="J1718" s="1" t="s">
        <v>9926</v>
      </c>
      <c r="K1718" s="1" t="str">
        <f t="shared" si="79"/>
        <v>2014</v>
      </c>
      <c r="L1718" s="1">
        <f t="shared" si="80"/>
        <v>29</v>
      </c>
      <c r="M1718" s="1" t="s">
        <v>60</v>
      </c>
      <c r="N1718" t="s">
        <v>53</v>
      </c>
      <c r="O1718" s="1"/>
      <c r="P1718" s="1" t="s">
        <v>466</v>
      </c>
      <c r="Q1718" s="1" t="s">
        <v>382</v>
      </c>
      <c r="R1718" s="1" t="s">
        <v>3202</v>
      </c>
      <c r="S1718" s="1" t="s">
        <v>105</v>
      </c>
      <c r="T1718" s="1">
        <v>2</v>
      </c>
      <c r="U1718" s="1" t="s">
        <v>99</v>
      </c>
    </row>
    <row r="1719" spans="1:21">
      <c r="A1719" s="1" t="s">
        <v>54</v>
      </c>
      <c r="B1719" s="1" t="s">
        <v>50</v>
      </c>
      <c r="C1719" s="1" t="s">
        <v>273</v>
      </c>
      <c r="D1719" s="1">
        <f t="shared" si="78"/>
        <v>1</v>
      </c>
      <c r="E1719" s="1" t="s">
        <v>2921</v>
      </c>
      <c r="F1719" s="1" t="s">
        <v>11981</v>
      </c>
      <c r="G1719" s="6" t="s">
        <v>12527</v>
      </c>
      <c r="H1719" s="1" t="s">
        <v>53</v>
      </c>
      <c r="I1719" s="1" t="s">
        <v>11978</v>
      </c>
      <c r="J1719" s="1" t="s">
        <v>1259</v>
      </c>
      <c r="K1719" s="1" t="str">
        <f t="shared" si="79"/>
        <v>2014</v>
      </c>
      <c r="L1719" s="1">
        <f t="shared" si="80"/>
        <v>1</v>
      </c>
      <c r="M1719" s="1" t="s">
        <v>60</v>
      </c>
      <c r="N1719" t="s">
        <v>53</v>
      </c>
      <c r="O1719" s="1" t="s">
        <v>61</v>
      </c>
      <c r="P1719" s="1"/>
      <c r="Q1719" s="1"/>
      <c r="R1719" s="1"/>
      <c r="S1719" s="1"/>
      <c r="T1719" s="1">
        <v>1</v>
      </c>
      <c r="U1719" s="1"/>
    </row>
    <row r="1720" spans="1:21">
      <c r="A1720" s="1" t="s">
        <v>53</v>
      </c>
      <c r="B1720" s="1"/>
      <c r="C1720" s="1"/>
      <c r="D1720" s="1">
        <f t="shared" si="78"/>
        <v>0</v>
      </c>
      <c r="E1720" s="1" t="s">
        <v>3333</v>
      </c>
      <c r="F1720" s="1" t="s">
        <v>12010</v>
      </c>
      <c r="G1720" s="6" t="s">
        <v>12527</v>
      </c>
      <c r="H1720" s="1" t="s">
        <v>530</v>
      </c>
      <c r="I1720" s="1" t="s">
        <v>1685</v>
      </c>
      <c r="J1720" s="1" t="s">
        <v>1755</v>
      </c>
      <c r="K1720" s="1" t="str">
        <f t="shared" si="79"/>
        <v>2014</v>
      </c>
      <c r="L1720" s="1">
        <f t="shared" si="80"/>
        <v>32</v>
      </c>
      <c r="M1720" s="1" t="s">
        <v>60</v>
      </c>
      <c r="N1720" t="s">
        <v>53</v>
      </c>
      <c r="O1720" s="1" t="s">
        <v>61</v>
      </c>
      <c r="P1720" s="1"/>
      <c r="Q1720" s="1"/>
      <c r="R1720" s="1"/>
      <c r="S1720" s="1" t="s">
        <v>226</v>
      </c>
      <c r="T1720" s="1">
        <v>1</v>
      </c>
      <c r="U1720" s="1"/>
    </row>
    <row r="1721" spans="1:21">
      <c r="A1721" s="1" t="s">
        <v>50</v>
      </c>
      <c r="B1721" s="1"/>
      <c r="C1721" s="1"/>
      <c r="D1721" s="1">
        <f t="shared" si="78"/>
        <v>0</v>
      </c>
      <c r="E1721" s="1" t="s">
        <v>3364</v>
      </c>
      <c r="F1721" s="1" t="s">
        <v>12028</v>
      </c>
      <c r="G1721" s="6" t="s">
        <v>12527</v>
      </c>
      <c r="H1721" s="1" t="s">
        <v>308</v>
      </c>
      <c r="I1721" s="1" t="s">
        <v>10805</v>
      </c>
      <c r="J1721" s="1" t="s">
        <v>2008</v>
      </c>
      <c r="K1721" s="1" t="str">
        <f t="shared" si="79"/>
        <v>2014</v>
      </c>
      <c r="L1721" s="1">
        <f t="shared" si="80"/>
        <v>56</v>
      </c>
      <c r="M1721" s="1" t="s">
        <v>60</v>
      </c>
      <c r="N1721" t="s">
        <v>53</v>
      </c>
      <c r="O1721" s="1" t="s">
        <v>61</v>
      </c>
      <c r="P1721" s="1"/>
      <c r="Q1721" s="1"/>
      <c r="R1721" s="1"/>
      <c r="S1721" s="1" t="s">
        <v>8408</v>
      </c>
      <c r="T1721" s="1">
        <v>1</v>
      </c>
      <c r="U1721" s="1"/>
    </row>
    <row r="1722" spans="1:21">
      <c r="A1722" s="1" t="s">
        <v>53</v>
      </c>
      <c r="B1722" s="1"/>
      <c r="C1722" s="1"/>
      <c r="D1722" s="1">
        <f t="shared" si="78"/>
        <v>0</v>
      </c>
      <c r="E1722" s="1" t="s">
        <v>3375</v>
      </c>
      <c r="F1722" s="1" t="s">
        <v>12030</v>
      </c>
      <c r="G1722" s="6" t="s">
        <v>12527</v>
      </c>
      <c r="H1722" s="1" t="s">
        <v>189</v>
      </c>
      <c r="I1722" s="1" t="s">
        <v>968</v>
      </c>
      <c r="J1722" s="1" t="s">
        <v>1755</v>
      </c>
      <c r="K1722" s="1" t="str">
        <f t="shared" si="79"/>
        <v>2014</v>
      </c>
      <c r="L1722" s="1">
        <f t="shared" si="80"/>
        <v>46</v>
      </c>
      <c r="M1722" s="1" t="s">
        <v>79</v>
      </c>
      <c r="N1722" t="s">
        <v>53</v>
      </c>
      <c r="O1722" s="1" t="s">
        <v>102</v>
      </c>
      <c r="P1722" s="1"/>
      <c r="Q1722" s="1"/>
      <c r="R1722" s="1"/>
      <c r="S1722" s="1" t="s">
        <v>405</v>
      </c>
      <c r="T1722" s="1">
        <v>2</v>
      </c>
      <c r="U1722" s="1"/>
    </row>
    <row r="1723" spans="1:21">
      <c r="A1723" s="1" t="s">
        <v>55</v>
      </c>
      <c r="B1723" s="1" t="s">
        <v>53</v>
      </c>
      <c r="C1723" s="1" t="s">
        <v>500</v>
      </c>
      <c r="D1723" s="1">
        <f t="shared" si="78"/>
        <v>1.6</v>
      </c>
      <c r="E1723" s="1" t="s">
        <v>2944</v>
      </c>
      <c r="F1723" s="1" t="s">
        <v>12041</v>
      </c>
      <c r="G1723" s="6" t="s">
        <v>12527</v>
      </c>
      <c r="H1723" s="1" t="s">
        <v>484</v>
      </c>
      <c r="I1723" s="1" t="s">
        <v>11978</v>
      </c>
      <c r="J1723" s="1" t="s">
        <v>8389</v>
      </c>
      <c r="K1723" s="1" t="str">
        <f t="shared" si="79"/>
        <v>2014</v>
      </c>
      <c r="L1723" s="1">
        <f t="shared" si="80"/>
        <v>47</v>
      </c>
      <c r="M1723" s="1" t="s">
        <v>60</v>
      </c>
      <c r="N1723" t="s">
        <v>53</v>
      </c>
      <c r="O1723" s="1" t="s">
        <v>61</v>
      </c>
      <c r="P1723" s="1"/>
      <c r="Q1723" s="1"/>
      <c r="R1723" s="1"/>
      <c r="S1723" s="1" t="s">
        <v>92</v>
      </c>
      <c r="T1723" s="1">
        <v>1</v>
      </c>
      <c r="U1723" s="1"/>
    </row>
    <row r="1724" spans="1:21">
      <c r="A1724" s="1" t="s">
        <v>54</v>
      </c>
      <c r="B1724" s="1" t="s">
        <v>4080</v>
      </c>
      <c r="C1724" s="1" t="s">
        <v>500</v>
      </c>
      <c r="D1724" s="1">
        <f t="shared" si="78"/>
        <v>4.32</v>
      </c>
      <c r="E1724" s="1" t="s">
        <v>3000</v>
      </c>
      <c r="F1724" s="1" t="s">
        <v>12213</v>
      </c>
      <c r="G1724" s="6" t="s">
        <v>12527</v>
      </c>
      <c r="H1724" s="1" t="s">
        <v>187</v>
      </c>
      <c r="I1724" s="1" t="s">
        <v>12212</v>
      </c>
      <c r="J1724" s="1" t="s">
        <v>8045</v>
      </c>
      <c r="K1724" s="1" t="str">
        <f t="shared" si="79"/>
        <v>2014</v>
      </c>
      <c r="L1724" s="1">
        <f t="shared" si="80"/>
        <v>8</v>
      </c>
      <c r="M1724" s="1" t="s">
        <v>60</v>
      </c>
      <c r="N1724" t="s">
        <v>53</v>
      </c>
      <c r="O1724" s="1" t="s">
        <v>61</v>
      </c>
      <c r="P1724" s="1"/>
      <c r="Q1724" s="1"/>
      <c r="R1724" s="1"/>
      <c r="S1724" s="1" t="s">
        <v>65</v>
      </c>
      <c r="T1724" s="1">
        <v>1</v>
      </c>
      <c r="U1724" s="1"/>
    </row>
    <row r="1725" spans="1:21">
      <c r="A1725" s="1" t="s">
        <v>53</v>
      </c>
      <c r="B1725" s="1" t="s">
        <v>2810</v>
      </c>
      <c r="C1725" s="1" t="s">
        <v>382</v>
      </c>
      <c r="D1725" s="1">
        <f t="shared" si="78"/>
        <v>0.28000000000000003</v>
      </c>
      <c r="E1725" s="1" t="s">
        <v>12269</v>
      </c>
      <c r="F1725" s="1" t="s">
        <v>12268</v>
      </c>
      <c r="G1725" s="6" t="s">
        <v>12525</v>
      </c>
      <c r="H1725" s="1" t="s">
        <v>256</v>
      </c>
      <c r="I1725" s="1" t="s">
        <v>278</v>
      </c>
      <c r="J1725" s="1" t="s">
        <v>12270</v>
      </c>
      <c r="K1725" s="1" t="str">
        <f t="shared" si="79"/>
        <v>2014</v>
      </c>
      <c r="L1725" s="1">
        <f t="shared" si="80"/>
        <v>46</v>
      </c>
      <c r="M1725" s="1" t="s">
        <v>60</v>
      </c>
      <c r="N1725" t="s">
        <v>53</v>
      </c>
      <c r="O1725" s="1"/>
      <c r="P1725" s="1" t="s">
        <v>206</v>
      </c>
      <c r="Q1725" s="1" t="s">
        <v>136</v>
      </c>
      <c r="R1725" s="1" t="s">
        <v>623</v>
      </c>
      <c r="S1725" s="1" t="s">
        <v>105</v>
      </c>
      <c r="T1725" s="1">
        <v>2</v>
      </c>
      <c r="U1725" s="1"/>
    </row>
    <row r="1726" spans="1:21">
      <c r="A1726" s="1" t="s">
        <v>54</v>
      </c>
      <c r="B1726" s="1" t="s">
        <v>4027</v>
      </c>
      <c r="C1726" s="1" t="s">
        <v>273</v>
      </c>
      <c r="D1726" s="1">
        <f t="shared" si="78"/>
        <v>1.1000000000000001</v>
      </c>
      <c r="E1726" s="1" t="s">
        <v>3012</v>
      </c>
      <c r="F1726" s="1" t="s">
        <v>12318</v>
      </c>
      <c r="G1726" s="6" t="s">
        <v>12527</v>
      </c>
      <c r="H1726" s="1" t="s">
        <v>136</v>
      </c>
      <c r="I1726" s="1" t="s">
        <v>12212</v>
      </c>
      <c r="J1726" s="1" t="s">
        <v>1933</v>
      </c>
      <c r="K1726" s="1" t="str">
        <f t="shared" si="79"/>
        <v>2014</v>
      </c>
      <c r="L1726" s="1">
        <f t="shared" si="80"/>
        <v>49</v>
      </c>
      <c r="M1726" s="1" t="s">
        <v>79</v>
      </c>
      <c r="N1726" t="s">
        <v>53</v>
      </c>
      <c r="O1726" s="1" t="s">
        <v>61</v>
      </c>
      <c r="P1726" s="1"/>
      <c r="Q1726" s="1"/>
      <c r="R1726" s="1"/>
      <c r="S1726" s="1" t="s">
        <v>12319</v>
      </c>
      <c r="T1726" s="1">
        <v>1</v>
      </c>
      <c r="U1726" s="1"/>
    </row>
    <row r="1727" spans="1:21">
      <c r="A1727" s="1" t="s">
        <v>53</v>
      </c>
      <c r="B1727" s="1" t="s">
        <v>99</v>
      </c>
      <c r="C1727" s="1" t="s">
        <v>273</v>
      </c>
      <c r="D1727" s="1">
        <f t="shared" si="78"/>
        <v>6</v>
      </c>
      <c r="E1727" s="1" t="s">
        <v>3032</v>
      </c>
      <c r="F1727" s="1" t="s">
        <v>12345</v>
      </c>
      <c r="G1727" s="6" t="s">
        <v>12527</v>
      </c>
      <c r="H1727" s="1" t="s">
        <v>809</v>
      </c>
      <c r="I1727" s="1" t="s">
        <v>12335</v>
      </c>
      <c r="J1727" s="1" t="s">
        <v>8036</v>
      </c>
      <c r="K1727" s="1" t="str">
        <f t="shared" si="79"/>
        <v>2014</v>
      </c>
      <c r="L1727" s="1">
        <f t="shared" si="80"/>
        <v>35</v>
      </c>
      <c r="M1727" s="1" t="s">
        <v>79</v>
      </c>
      <c r="N1727" t="s">
        <v>53</v>
      </c>
      <c r="O1727" s="1" t="s">
        <v>61</v>
      </c>
      <c r="P1727" s="1"/>
      <c r="Q1727" s="1"/>
      <c r="R1727" s="1"/>
      <c r="S1727" s="1"/>
      <c r="T1727" s="1">
        <v>2</v>
      </c>
      <c r="U1727" s="1"/>
    </row>
    <row r="1728" spans="1:21">
      <c r="A1728" s="1" t="s">
        <v>54</v>
      </c>
      <c r="B1728" s="1" t="s">
        <v>71</v>
      </c>
      <c r="C1728" s="1" t="s">
        <v>500</v>
      </c>
      <c r="D1728" s="1">
        <f t="shared" si="78"/>
        <v>5.6</v>
      </c>
      <c r="E1728" s="1" t="s">
        <v>3037</v>
      </c>
      <c r="F1728" s="1" t="s">
        <v>12346</v>
      </c>
      <c r="G1728" s="6" t="s">
        <v>12527</v>
      </c>
      <c r="H1728" s="1" t="s">
        <v>721</v>
      </c>
      <c r="I1728" s="1" t="s">
        <v>12335</v>
      </c>
      <c r="J1728" s="1" t="s">
        <v>93</v>
      </c>
      <c r="K1728" s="1" t="str">
        <f t="shared" si="79"/>
        <v>2014</v>
      </c>
      <c r="L1728" s="1">
        <f t="shared" si="80"/>
        <v>50</v>
      </c>
      <c r="M1728" s="1" t="s">
        <v>79</v>
      </c>
      <c r="N1728" t="s">
        <v>53</v>
      </c>
      <c r="O1728" s="1" t="s">
        <v>61</v>
      </c>
      <c r="P1728" s="1"/>
      <c r="Q1728" s="1"/>
      <c r="R1728" s="1"/>
      <c r="S1728" s="1" t="s">
        <v>83</v>
      </c>
      <c r="T1728" s="1">
        <v>2</v>
      </c>
      <c r="U1728" s="1"/>
    </row>
    <row r="1729" spans="1:21">
      <c r="A1729" s="1"/>
      <c r="B1729" s="1"/>
      <c r="C1729" s="1"/>
      <c r="D1729" s="1">
        <f t="shared" si="78"/>
        <v>0</v>
      </c>
      <c r="E1729" s="1" t="s">
        <v>1257</v>
      </c>
      <c r="F1729" s="1" t="s">
        <v>1256</v>
      </c>
      <c r="G1729" s="6" t="s">
        <v>12527</v>
      </c>
      <c r="H1729" s="1" t="s">
        <v>88</v>
      </c>
      <c r="I1729" s="1" t="s">
        <v>1245</v>
      </c>
      <c r="J1729" s="1" t="s">
        <v>1259</v>
      </c>
      <c r="K1729" s="1" t="str">
        <f t="shared" si="79"/>
        <v>2014</v>
      </c>
      <c r="L1729" s="1">
        <f t="shared" si="80"/>
        <v>23</v>
      </c>
      <c r="M1729" s="1" t="s">
        <v>60</v>
      </c>
      <c r="N1729" t="s">
        <v>55</v>
      </c>
      <c r="O1729" s="1" t="s">
        <v>102</v>
      </c>
      <c r="P1729" s="1" t="s">
        <v>135</v>
      </c>
      <c r="Q1729" s="1" t="s">
        <v>189</v>
      </c>
      <c r="R1729" s="1" t="s">
        <v>1018</v>
      </c>
      <c r="S1729" s="1" t="s">
        <v>235</v>
      </c>
      <c r="T1729" s="1">
        <v>1</v>
      </c>
      <c r="U1729" s="1"/>
    </row>
    <row r="1730" spans="1:21">
      <c r="A1730" s="1" t="s">
        <v>55</v>
      </c>
      <c r="B1730" s="1"/>
      <c r="C1730" s="1"/>
      <c r="D1730" s="1">
        <f t="shared" ref="D1730:D1793" si="81">B1730*C1730/100</f>
        <v>0</v>
      </c>
      <c r="E1730" s="1" t="s">
        <v>4919</v>
      </c>
      <c r="F1730" s="1" t="s">
        <v>4918</v>
      </c>
      <c r="G1730" s="6" t="s">
        <v>12527</v>
      </c>
      <c r="H1730" s="1" t="s">
        <v>130</v>
      </c>
      <c r="I1730" s="1" t="s">
        <v>3588</v>
      </c>
      <c r="J1730" s="1" t="s">
        <v>2008</v>
      </c>
      <c r="K1730" s="1" t="str">
        <f t="shared" ref="K1730:K1793" si="82">TEXT(J1730,"YYYY")</f>
        <v>2014</v>
      </c>
      <c r="L1730" s="1">
        <f t="shared" ref="L1730:L1793" si="83">H1730-(TEXT(I1730,"YYYY")-TEXT(J1730,"YYYY"))</f>
        <v>9</v>
      </c>
      <c r="M1730" s="1" t="s">
        <v>60</v>
      </c>
      <c r="N1730" t="s">
        <v>55</v>
      </c>
      <c r="O1730" s="1" t="s">
        <v>61</v>
      </c>
      <c r="P1730" s="1"/>
      <c r="Q1730" s="1"/>
      <c r="R1730" s="1"/>
      <c r="S1730" s="1" t="s">
        <v>65</v>
      </c>
      <c r="T1730" s="1">
        <v>1</v>
      </c>
      <c r="U1730" s="1"/>
    </row>
    <row r="1731" spans="1:21">
      <c r="A1731" s="1" t="s">
        <v>54</v>
      </c>
      <c r="B1731" s="1" t="s">
        <v>11576</v>
      </c>
      <c r="C1731" s="1" t="s">
        <v>273</v>
      </c>
      <c r="D1731" s="1">
        <f t="shared" si="81"/>
        <v>0.4</v>
      </c>
      <c r="E1731" s="1" t="s">
        <v>3631</v>
      </c>
      <c r="F1731" s="1" t="s">
        <v>11575</v>
      </c>
      <c r="G1731" s="6" t="s">
        <v>12527</v>
      </c>
      <c r="H1731" s="1" t="s">
        <v>555</v>
      </c>
      <c r="I1731" s="1" t="s">
        <v>11246</v>
      </c>
      <c r="J1731" s="1" t="s">
        <v>806</v>
      </c>
      <c r="K1731" s="1" t="str">
        <f t="shared" si="82"/>
        <v>2014</v>
      </c>
      <c r="L1731" s="1">
        <f t="shared" si="83"/>
        <v>39</v>
      </c>
      <c r="M1731" s="1" t="s">
        <v>60</v>
      </c>
      <c r="N1731" t="s">
        <v>55</v>
      </c>
      <c r="O1731" s="1" t="s">
        <v>61</v>
      </c>
      <c r="P1731" s="1"/>
      <c r="Q1731" s="1"/>
      <c r="R1731" s="1"/>
      <c r="S1731" s="1" t="s">
        <v>11577</v>
      </c>
      <c r="T1731" s="1">
        <v>1</v>
      </c>
      <c r="U1731" s="1"/>
    </row>
    <row r="1732" spans="1:21">
      <c r="A1732" s="1" t="s">
        <v>49</v>
      </c>
      <c r="B1732" s="1"/>
      <c r="C1732" s="1"/>
      <c r="D1732" s="1">
        <f t="shared" si="81"/>
        <v>0</v>
      </c>
      <c r="E1732" s="1" t="s">
        <v>1932</v>
      </c>
      <c r="F1732" s="1" t="s">
        <v>1931</v>
      </c>
      <c r="G1732" s="6" t="s">
        <v>12527</v>
      </c>
      <c r="H1732" s="1" t="s">
        <v>144</v>
      </c>
      <c r="I1732" s="1" t="s">
        <v>1168</v>
      </c>
      <c r="J1732" s="1" t="s">
        <v>1933</v>
      </c>
      <c r="K1732" s="1" t="str">
        <f t="shared" si="82"/>
        <v>2014</v>
      </c>
      <c r="L1732" s="1">
        <f t="shared" si="83"/>
        <v>19</v>
      </c>
      <c r="M1732" s="1" t="s">
        <v>79</v>
      </c>
      <c r="O1732" s="1" t="s">
        <v>61</v>
      </c>
      <c r="P1732" s="1"/>
      <c r="Q1732" s="1"/>
      <c r="R1732" s="1"/>
      <c r="S1732" s="1" t="s">
        <v>114</v>
      </c>
      <c r="T1732" s="1">
        <v>1</v>
      </c>
      <c r="U1732" s="1"/>
    </row>
    <row r="1733" spans="1:21">
      <c r="A1733" s="1" t="s">
        <v>49</v>
      </c>
      <c r="B1733" s="1" t="s">
        <v>715</v>
      </c>
      <c r="C1733" s="1" t="s">
        <v>1381</v>
      </c>
      <c r="D1733" s="1">
        <f t="shared" si="81"/>
        <v>9.5000000000000001E-2</v>
      </c>
      <c r="E1733" s="1" t="s">
        <v>2114</v>
      </c>
      <c r="F1733" s="1" t="s">
        <v>2113</v>
      </c>
      <c r="G1733" s="6" t="s">
        <v>12527</v>
      </c>
      <c r="H1733" s="1" t="s">
        <v>247</v>
      </c>
      <c r="I1733" s="1" t="s">
        <v>2115</v>
      </c>
      <c r="J1733" s="1" t="s">
        <v>1657</v>
      </c>
      <c r="K1733" s="1" t="str">
        <f t="shared" si="82"/>
        <v>2014</v>
      </c>
      <c r="L1733" s="1">
        <f t="shared" si="83"/>
        <v>11</v>
      </c>
      <c r="M1733" s="1" t="s">
        <v>79</v>
      </c>
      <c r="O1733" s="1" t="s">
        <v>102</v>
      </c>
      <c r="P1733" s="1"/>
      <c r="Q1733" s="1"/>
      <c r="R1733" s="1"/>
      <c r="S1733" s="1" t="s">
        <v>65</v>
      </c>
      <c r="T1733" s="1">
        <v>2</v>
      </c>
      <c r="U1733" s="1" t="s">
        <v>55</v>
      </c>
    </row>
    <row r="1734" spans="1:21">
      <c r="A1734" s="1" t="s">
        <v>49</v>
      </c>
      <c r="B1734" s="1"/>
      <c r="C1734" s="1"/>
      <c r="D1734" s="1">
        <f t="shared" si="81"/>
        <v>0</v>
      </c>
      <c r="E1734" s="1" t="s">
        <v>2279</v>
      </c>
      <c r="F1734" s="1" t="s">
        <v>2278</v>
      </c>
      <c r="G1734" s="6" t="s">
        <v>12527</v>
      </c>
      <c r="H1734" s="1" t="s">
        <v>197</v>
      </c>
      <c r="I1734" s="1" t="s">
        <v>2277</v>
      </c>
      <c r="J1734" s="1" t="s">
        <v>2008</v>
      </c>
      <c r="K1734" s="1" t="str">
        <f t="shared" si="82"/>
        <v>2014</v>
      </c>
      <c r="L1734" s="1">
        <f t="shared" si="83"/>
        <v>12</v>
      </c>
      <c r="M1734" s="1" t="s">
        <v>79</v>
      </c>
      <c r="O1734" s="1" t="s">
        <v>102</v>
      </c>
      <c r="P1734" s="1"/>
      <c r="Q1734" s="1"/>
      <c r="R1734" s="1" t="s">
        <v>805</v>
      </c>
      <c r="S1734" s="1" t="s">
        <v>65</v>
      </c>
      <c r="T1734" s="1">
        <v>2</v>
      </c>
      <c r="U1734" s="1"/>
    </row>
    <row r="1735" spans="1:21">
      <c r="A1735" s="1" t="s">
        <v>55</v>
      </c>
      <c r="B1735" s="1" t="s">
        <v>2095</v>
      </c>
      <c r="C1735" s="1" t="s">
        <v>273</v>
      </c>
      <c r="D1735" s="1">
        <f t="shared" si="81"/>
        <v>0.7</v>
      </c>
      <c r="E1735" s="1" t="s">
        <v>2809</v>
      </c>
      <c r="F1735" s="1" t="s">
        <v>2808</v>
      </c>
      <c r="G1735" s="6" t="s">
        <v>12527</v>
      </c>
      <c r="H1735" s="1" t="s">
        <v>479</v>
      </c>
      <c r="I1735" s="1" t="s">
        <v>554</v>
      </c>
      <c r="J1735" s="1" t="s">
        <v>2008</v>
      </c>
      <c r="K1735" s="1" t="str">
        <f t="shared" si="82"/>
        <v>2014</v>
      </c>
      <c r="L1735" s="1">
        <f t="shared" si="83"/>
        <v>15</v>
      </c>
      <c r="M1735" s="1" t="s">
        <v>60</v>
      </c>
      <c r="O1735" s="1" t="s">
        <v>61</v>
      </c>
      <c r="P1735" s="1"/>
      <c r="Q1735" s="1"/>
      <c r="R1735" s="1"/>
      <c r="S1735" s="1"/>
      <c r="T1735" s="1">
        <v>2</v>
      </c>
      <c r="U1735" s="1" t="s">
        <v>55</v>
      </c>
    </row>
    <row r="1736" spans="1:21">
      <c r="A1736" s="1" t="s">
        <v>54</v>
      </c>
      <c r="B1736" s="1"/>
      <c r="C1736" s="1"/>
      <c r="D1736" s="1">
        <f t="shared" si="81"/>
        <v>0</v>
      </c>
      <c r="E1736" s="1" t="s">
        <v>3714</v>
      </c>
      <c r="F1736" s="1" t="s">
        <v>3713</v>
      </c>
      <c r="G1736" s="6" t="s">
        <v>12527</v>
      </c>
      <c r="H1736" s="1" t="s">
        <v>344</v>
      </c>
      <c r="I1736" s="1" t="s">
        <v>3698</v>
      </c>
      <c r="J1736" s="1" t="s">
        <v>1755</v>
      </c>
      <c r="K1736" s="1" t="str">
        <f t="shared" si="82"/>
        <v>2014</v>
      </c>
      <c r="L1736" s="1">
        <f t="shared" si="83"/>
        <v>16</v>
      </c>
      <c r="M1736" s="1" t="s">
        <v>79</v>
      </c>
      <c r="O1736" s="1" t="s">
        <v>102</v>
      </c>
      <c r="P1736" s="1" t="s">
        <v>988</v>
      </c>
      <c r="Q1736" s="1" t="s">
        <v>515</v>
      </c>
      <c r="R1736" s="1"/>
      <c r="S1736" s="1" t="s">
        <v>114</v>
      </c>
      <c r="T1736" s="1">
        <v>1</v>
      </c>
      <c r="U1736" s="1" t="s">
        <v>53</v>
      </c>
    </row>
    <row r="1737" spans="1:21">
      <c r="A1737" s="1" t="s">
        <v>49</v>
      </c>
      <c r="B1737" s="1" t="s">
        <v>472</v>
      </c>
      <c r="C1737" s="1" t="s">
        <v>273</v>
      </c>
      <c r="D1737" s="1">
        <f t="shared" si="81"/>
        <v>0.5</v>
      </c>
      <c r="E1737" s="1" t="s">
        <v>3785</v>
      </c>
      <c r="F1737" s="1" t="s">
        <v>3784</v>
      </c>
      <c r="G1737" s="6" t="s">
        <v>12527</v>
      </c>
      <c r="H1737" s="1" t="s">
        <v>344</v>
      </c>
      <c r="I1737" s="1" t="s">
        <v>3385</v>
      </c>
      <c r="J1737" s="1" t="s">
        <v>3786</v>
      </c>
      <c r="K1737" s="1" t="str">
        <f t="shared" si="82"/>
        <v>2014</v>
      </c>
      <c r="L1737" s="1">
        <f t="shared" si="83"/>
        <v>18</v>
      </c>
      <c r="M1737" s="1" t="s">
        <v>60</v>
      </c>
      <c r="O1737" s="1" t="s">
        <v>61</v>
      </c>
      <c r="P1737" s="1"/>
      <c r="Q1737" s="1"/>
      <c r="R1737" s="1"/>
      <c r="S1737" s="1" t="s">
        <v>65</v>
      </c>
      <c r="T1737" s="1">
        <v>1</v>
      </c>
      <c r="U1737" s="1" t="s">
        <v>55</v>
      </c>
    </row>
    <row r="1738" spans="1:21">
      <c r="A1738" s="1" t="s">
        <v>54</v>
      </c>
      <c r="B1738" s="1"/>
      <c r="C1738" s="1"/>
      <c r="D1738" s="1">
        <f t="shared" si="81"/>
        <v>0</v>
      </c>
      <c r="E1738" s="1" t="s">
        <v>3820</v>
      </c>
      <c r="F1738" s="1" t="s">
        <v>3819</v>
      </c>
      <c r="G1738" s="6" t="s">
        <v>12527</v>
      </c>
      <c r="H1738" s="1" t="s">
        <v>126</v>
      </c>
      <c r="I1738" s="1" t="s">
        <v>3370</v>
      </c>
      <c r="J1738" s="1" t="s">
        <v>2008</v>
      </c>
      <c r="K1738" s="1" t="str">
        <f t="shared" si="82"/>
        <v>2014</v>
      </c>
      <c r="L1738" s="1">
        <f t="shared" si="83"/>
        <v>11</v>
      </c>
      <c r="M1738" s="1" t="s">
        <v>60</v>
      </c>
      <c r="O1738" s="1" t="s">
        <v>61</v>
      </c>
      <c r="P1738" s="1"/>
      <c r="Q1738" s="1"/>
      <c r="R1738" s="1"/>
      <c r="S1738" s="1" t="s">
        <v>65</v>
      </c>
      <c r="T1738" s="1">
        <v>1</v>
      </c>
      <c r="U1738" s="1"/>
    </row>
    <row r="1739" spans="1:21">
      <c r="A1739" s="1" t="s">
        <v>54</v>
      </c>
      <c r="B1739" s="1" t="s">
        <v>50</v>
      </c>
      <c r="C1739" s="1" t="s">
        <v>273</v>
      </c>
      <c r="D1739" s="1">
        <f t="shared" si="81"/>
        <v>1</v>
      </c>
      <c r="E1739" s="1" t="s">
        <v>4598</v>
      </c>
      <c r="F1739" s="1" t="s">
        <v>4599</v>
      </c>
      <c r="G1739" s="6" t="s">
        <v>12527</v>
      </c>
      <c r="H1739" s="1" t="s">
        <v>88</v>
      </c>
      <c r="I1739" s="1" t="s">
        <v>4596</v>
      </c>
      <c r="J1739" s="1" t="s">
        <v>4600</v>
      </c>
      <c r="K1739" s="1" t="str">
        <f t="shared" si="82"/>
        <v>2014</v>
      </c>
      <c r="L1739" s="1">
        <f t="shared" si="83"/>
        <v>26</v>
      </c>
      <c r="M1739" s="1"/>
      <c r="O1739" s="1"/>
      <c r="P1739" s="1"/>
      <c r="Q1739" s="1"/>
      <c r="R1739" s="1"/>
      <c r="S1739" s="1"/>
      <c r="T1739" s="1">
        <v>1</v>
      </c>
      <c r="U1739" s="1"/>
    </row>
    <row r="1740" spans="1:21">
      <c r="A1740" s="1" t="s">
        <v>53</v>
      </c>
      <c r="B1740" s="1" t="s">
        <v>2095</v>
      </c>
      <c r="C1740" s="1" t="s">
        <v>293</v>
      </c>
      <c r="D1740" s="1">
        <f t="shared" si="81"/>
        <v>0.68599999999999994</v>
      </c>
      <c r="E1740" s="1" t="s">
        <v>5911</v>
      </c>
      <c r="F1740" s="1" t="s">
        <v>5910</v>
      </c>
      <c r="G1740" s="6" t="s">
        <v>12527</v>
      </c>
      <c r="H1740" s="1" t="s">
        <v>310</v>
      </c>
      <c r="I1740" s="1" t="s">
        <v>5140</v>
      </c>
      <c r="J1740" s="1" t="s">
        <v>1712</v>
      </c>
      <c r="K1740" s="1" t="str">
        <f t="shared" si="82"/>
        <v>2014</v>
      </c>
      <c r="L1740" s="1">
        <f t="shared" si="83"/>
        <v>42</v>
      </c>
      <c r="M1740" s="1" t="s">
        <v>60</v>
      </c>
      <c r="O1740" s="1" t="s">
        <v>61</v>
      </c>
      <c r="P1740" s="1"/>
      <c r="Q1740" s="1"/>
      <c r="R1740" s="1"/>
      <c r="S1740" s="1" t="s">
        <v>1559</v>
      </c>
      <c r="T1740" s="1">
        <v>2</v>
      </c>
      <c r="U1740" s="1" t="s">
        <v>55</v>
      </c>
    </row>
    <row r="1741" spans="1:21">
      <c r="A1741" s="1" t="s">
        <v>54</v>
      </c>
      <c r="B1741" s="1" t="s">
        <v>141</v>
      </c>
      <c r="C1741" s="1" t="s">
        <v>293</v>
      </c>
      <c r="D1741" s="1">
        <f t="shared" si="81"/>
        <v>0.19600000000000001</v>
      </c>
      <c r="E1741" s="1" t="s">
        <v>4754</v>
      </c>
      <c r="F1741" s="1" t="s">
        <v>6325</v>
      </c>
      <c r="G1741" s="6" t="s">
        <v>12527</v>
      </c>
      <c r="H1741" s="1" t="s">
        <v>71</v>
      </c>
      <c r="I1741" s="1" t="s">
        <v>218</v>
      </c>
      <c r="J1741" s="1" t="s">
        <v>6321</v>
      </c>
      <c r="K1741" s="1" t="str">
        <f t="shared" si="82"/>
        <v>2014</v>
      </c>
      <c r="L1741" s="1">
        <f t="shared" si="83"/>
        <v>5</v>
      </c>
      <c r="M1741" s="1" t="s">
        <v>79</v>
      </c>
      <c r="O1741" s="1" t="s">
        <v>61</v>
      </c>
      <c r="P1741" s="1"/>
      <c r="Q1741" s="1"/>
      <c r="R1741" s="1"/>
      <c r="S1741" s="1" t="s">
        <v>65</v>
      </c>
      <c r="T1741" s="1">
        <v>1</v>
      </c>
      <c r="U1741" s="1" t="s">
        <v>55</v>
      </c>
    </row>
    <row r="1742" spans="1:21">
      <c r="A1742" s="1" t="s">
        <v>55</v>
      </c>
      <c r="B1742" s="1" t="s">
        <v>53</v>
      </c>
      <c r="C1742" s="1" t="s">
        <v>293</v>
      </c>
      <c r="D1742" s="1">
        <f t="shared" si="81"/>
        <v>1.96</v>
      </c>
      <c r="E1742" s="1" t="s">
        <v>6662</v>
      </c>
      <c r="F1742" s="1" t="s">
        <v>6661</v>
      </c>
      <c r="G1742" s="6" t="s">
        <v>12527</v>
      </c>
      <c r="H1742" s="1" t="s">
        <v>301</v>
      </c>
      <c r="I1742" s="1" t="s">
        <v>6656</v>
      </c>
      <c r="J1742" s="1" t="s">
        <v>93</v>
      </c>
      <c r="K1742" s="1" t="str">
        <f t="shared" si="82"/>
        <v>2014</v>
      </c>
      <c r="L1742" s="1">
        <f t="shared" si="83"/>
        <v>51</v>
      </c>
      <c r="M1742" s="1" t="s">
        <v>79</v>
      </c>
      <c r="O1742" s="1" t="s">
        <v>61</v>
      </c>
      <c r="P1742" s="1"/>
      <c r="Q1742" s="1"/>
      <c r="R1742" s="1"/>
      <c r="S1742" s="1" t="s">
        <v>6663</v>
      </c>
      <c r="T1742" s="1">
        <v>2</v>
      </c>
      <c r="U1742" s="1" t="s">
        <v>55</v>
      </c>
    </row>
    <row r="1743" spans="1:21">
      <c r="A1743" s="1" t="s">
        <v>55</v>
      </c>
      <c r="B1743" s="1" t="s">
        <v>2095</v>
      </c>
      <c r="C1743" s="1" t="s">
        <v>273</v>
      </c>
      <c r="D1743" s="1">
        <f t="shared" si="81"/>
        <v>0.7</v>
      </c>
      <c r="E1743" s="1" t="s">
        <v>2398</v>
      </c>
      <c r="F1743" s="1" t="s">
        <v>7213</v>
      </c>
      <c r="G1743" s="6" t="s">
        <v>12527</v>
      </c>
      <c r="H1743" s="1" t="s">
        <v>78</v>
      </c>
      <c r="I1743" s="1" t="s">
        <v>7211</v>
      </c>
      <c r="J1743" s="1" t="s">
        <v>7214</v>
      </c>
      <c r="K1743" s="1" t="str">
        <f t="shared" si="82"/>
        <v>2014</v>
      </c>
      <c r="L1743" s="1">
        <f t="shared" si="83"/>
        <v>28</v>
      </c>
      <c r="M1743" s="1" t="s">
        <v>60</v>
      </c>
      <c r="O1743" s="1" t="s">
        <v>61</v>
      </c>
      <c r="P1743" s="1"/>
      <c r="Q1743" s="1"/>
      <c r="R1743" s="1" t="s">
        <v>805</v>
      </c>
      <c r="S1743" s="1" t="s">
        <v>226</v>
      </c>
      <c r="T1743" s="1">
        <v>1</v>
      </c>
      <c r="U1743" s="1"/>
    </row>
    <row r="1744" spans="1:21">
      <c r="A1744" s="1" t="s">
        <v>54</v>
      </c>
      <c r="B1744" s="1" t="s">
        <v>715</v>
      </c>
      <c r="C1744" s="1" t="s">
        <v>273</v>
      </c>
      <c r="D1744" s="1">
        <f t="shared" si="81"/>
        <v>0.1</v>
      </c>
      <c r="E1744" s="1" t="s">
        <v>2419</v>
      </c>
      <c r="F1744" s="1" t="s">
        <v>7222</v>
      </c>
      <c r="G1744" s="6" t="s">
        <v>12527</v>
      </c>
      <c r="H1744" s="1" t="s">
        <v>217</v>
      </c>
      <c r="I1744" s="1" t="s">
        <v>7223</v>
      </c>
      <c r="J1744" s="1" t="s">
        <v>7224</v>
      </c>
      <c r="K1744" s="1" t="str">
        <f t="shared" si="82"/>
        <v>2014</v>
      </c>
      <c r="L1744" s="1">
        <f t="shared" si="83"/>
        <v>11</v>
      </c>
      <c r="M1744" s="1" t="s">
        <v>79</v>
      </c>
      <c r="O1744" s="1" t="s">
        <v>61</v>
      </c>
      <c r="P1744" s="1"/>
      <c r="Q1744" s="1"/>
      <c r="R1744" s="1"/>
      <c r="S1744" s="1" t="s">
        <v>65</v>
      </c>
      <c r="T1744" s="1">
        <v>1</v>
      </c>
      <c r="U1744" s="1"/>
    </row>
    <row r="1745" spans="1:21">
      <c r="A1745" s="1" t="s">
        <v>53</v>
      </c>
      <c r="B1745" s="1" t="s">
        <v>141</v>
      </c>
      <c r="C1745" s="1" t="s">
        <v>273</v>
      </c>
      <c r="D1745" s="1">
        <f t="shared" si="81"/>
        <v>0.2</v>
      </c>
      <c r="E1745" s="1" t="s">
        <v>2431</v>
      </c>
      <c r="F1745" s="1" t="s">
        <v>7232</v>
      </c>
      <c r="G1745" s="6" t="s">
        <v>12527</v>
      </c>
      <c r="H1745" s="1" t="s">
        <v>324</v>
      </c>
      <c r="I1745" s="1" t="s">
        <v>3807</v>
      </c>
      <c r="J1745" s="1" t="s">
        <v>7233</v>
      </c>
      <c r="K1745" s="1" t="str">
        <f t="shared" si="82"/>
        <v>2014</v>
      </c>
      <c r="L1745" s="1">
        <f t="shared" si="83"/>
        <v>12</v>
      </c>
      <c r="M1745" s="1" t="s">
        <v>60</v>
      </c>
      <c r="O1745" s="1" t="s">
        <v>61</v>
      </c>
      <c r="P1745" s="1"/>
      <c r="Q1745" s="1"/>
      <c r="R1745" s="1"/>
      <c r="S1745" s="1" t="s">
        <v>65</v>
      </c>
      <c r="T1745" s="1">
        <v>1</v>
      </c>
      <c r="U1745" s="1"/>
    </row>
    <row r="1746" spans="1:21">
      <c r="A1746" s="1" t="s">
        <v>55</v>
      </c>
      <c r="B1746" s="1" t="s">
        <v>141</v>
      </c>
      <c r="C1746" s="1" t="s">
        <v>273</v>
      </c>
      <c r="D1746" s="1">
        <f t="shared" si="81"/>
        <v>0.2</v>
      </c>
      <c r="E1746" s="1" t="s">
        <v>2444</v>
      </c>
      <c r="F1746" s="1" t="s">
        <v>7242</v>
      </c>
      <c r="G1746" s="6" t="s">
        <v>12527</v>
      </c>
      <c r="H1746" s="1" t="s">
        <v>217</v>
      </c>
      <c r="I1746" s="1" t="s">
        <v>7243</v>
      </c>
      <c r="J1746" s="1" t="s">
        <v>7244</v>
      </c>
      <c r="K1746" s="1" t="str">
        <f t="shared" si="82"/>
        <v>2014</v>
      </c>
      <c r="L1746" s="1">
        <f t="shared" si="83"/>
        <v>15</v>
      </c>
      <c r="M1746" s="1" t="s">
        <v>79</v>
      </c>
      <c r="O1746" s="1" t="s">
        <v>61</v>
      </c>
      <c r="P1746" s="1"/>
      <c r="Q1746" s="1"/>
      <c r="R1746" s="1"/>
      <c r="S1746" s="1" t="s">
        <v>65</v>
      </c>
      <c r="T1746" s="1">
        <v>1</v>
      </c>
      <c r="U1746" s="1"/>
    </row>
    <row r="1747" spans="1:21">
      <c r="A1747" s="1" t="s">
        <v>55</v>
      </c>
      <c r="B1747" s="1" t="s">
        <v>986</v>
      </c>
      <c r="C1747" s="1" t="s">
        <v>273</v>
      </c>
      <c r="D1747" s="1">
        <f t="shared" si="81"/>
        <v>0.3</v>
      </c>
      <c r="E1747" s="1" t="s">
        <v>2506</v>
      </c>
      <c r="F1747" s="1" t="s">
        <v>7288</v>
      </c>
      <c r="G1747" s="6" t="s">
        <v>12527</v>
      </c>
      <c r="H1747" s="1" t="s">
        <v>555</v>
      </c>
      <c r="I1747" s="1" t="s">
        <v>5054</v>
      </c>
      <c r="J1747" s="1" t="s">
        <v>7289</v>
      </c>
      <c r="K1747" s="1" t="str">
        <f t="shared" si="82"/>
        <v>2014</v>
      </c>
      <c r="L1747" s="1">
        <f t="shared" si="83"/>
        <v>39</v>
      </c>
      <c r="M1747" s="1" t="s">
        <v>79</v>
      </c>
      <c r="O1747" s="1" t="s">
        <v>61</v>
      </c>
      <c r="P1747" s="1"/>
      <c r="Q1747" s="1"/>
      <c r="R1747" s="1"/>
      <c r="S1747" s="1"/>
      <c r="T1747" s="1">
        <v>2</v>
      </c>
      <c r="U1747" s="1"/>
    </row>
    <row r="1748" spans="1:21">
      <c r="A1748" s="1" t="s">
        <v>55</v>
      </c>
      <c r="B1748" s="1"/>
      <c r="C1748" s="1"/>
      <c r="D1748" s="1">
        <f t="shared" si="81"/>
        <v>0</v>
      </c>
      <c r="E1748" s="1" t="s">
        <v>2541</v>
      </c>
      <c r="F1748" s="1" t="s">
        <v>7317</v>
      </c>
      <c r="G1748" s="6" t="s">
        <v>12527</v>
      </c>
      <c r="H1748" s="1" t="s">
        <v>187</v>
      </c>
      <c r="I1748" s="1" t="s">
        <v>7316</v>
      </c>
      <c r="J1748" s="1" t="s">
        <v>7318</v>
      </c>
      <c r="K1748" s="1" t="str">
        <f t="shared" si="82"/>
        <v>2014</v>
      </c>
      <c r="L1748" s="1">
        <f t="shared" si="83"/>
        <v>8</v>
      </c>
      <c r="M1748" s="1" t="s">
        <v>60</v>
      </c>
      <c r="O1748" s="1" t="s">
        <v>61</v>
      </c>
      <c r="P1748" s="1"/>
      <c r="Q1748" s="1"/>
      <c r="R1748" s="1"/>
      <c r="S1748" s="1" t="s">
        <v>65</v>
      </c>
      <c r="T1748" s="1">
        <v>1</v>
      </c>
      <c r="U1748" s="1"/>
    </row>
    <row r="1749" spans="1:21">
      <c r="A1749" s="1" t="s">
        <v>55</v>
      </c>
      <c r="B1749" s="1" t="s">
        <v>71</v>
      </c>
      <c r="C1749" s="1" t="s">
        <v>273</v>
      </c>
      <c r="D1749" s="1">
        <f t="shared" si="81"/>
        <v>7</v>
      </c>
      <c r="E1749" s="1" t="s">
        <v>2560</v>
      </c>
      <c r="F1749" s="1" t="s">
        <v>7326</v>
      </c>
      <c r="G1749" s="6" t="s">
        <v>12527</v>
      </c>
      <c r="H1749" s="1" t="s">
        <v>116</v>
      </c>
      <c r="I1749" s="1" t="s">
        <v>7327</v>
      </c>
      <c r="J1749" s="1" t="s">
        <v>1712</v>
      </c>
      <c r="K1749" s="1" t="str">
        <f t="shared" si="82"/>
        <v>2014</v>
      </c>
      <c r="L1749" s="1">
        <f t="shared" si="83"/>
        <v>4</v>
      </c>
      <c r="M1749" s="1" t="s">
        <v>79</v>
      </c>
      <c r="O1749" s="1" t="s">
        <v>61</v>
      </c>
      <c r="P1749" s="1"/>
      <c r="Q1749" s="1"/>
      <c r="R1749" s="1"/>
      <c r="S1749" s="1"/>
      <c r="T1749" s="1">
        <v>2</v>
      </c>
      <c r="U1749" s="1"/>
    </row>
    <row r="1750" spans="1:21">
      <c r="A1750" s="1" t="s">
        <v>53</v>
      </c>
      <c r="B1750" s="1" t="s">
        <v>2810</v>
      </c>
      <c r="C1750" s="1" t="s">
        <v>273</v>
      </c>
      <c r="D1750" s="1">
        <f t="shared" si="81"/>
        <v>0.4</v>
      </c>
      <c r="E1750" s="1" t="s">
        <v>2563</v>
      </c>
      <c r="F1750" s="1" t="s">
        <v>7328</v>
      </c>
      <c r="G1750" s="6" t="s">
        <v>12527</v>
      </c>
      <c r="H1750" s="1" t="s">
        <v>50</v>
      </c>
      <c r="I1750" s="1" t="s">
        <v>7327</v>
      </c>
      <c r="J1750" s="1" t="s">
        <v>7329</v>
      </c>
      <c r="K1750" s="1" t="str">
        <f t="shared" si="82"/>
        <v>2014</v>
      </c>
      <c r="L1750" s="1">
        <f t="shared" si="83"/>
        <v>0</v>
      </c>
      <c r="M1750" s="1" t="s">
        <v>79</v>
      </c>
      <c r="O1750" s="1" t="s">
        <v>61</v>
      </c>
      <c r="P1750" s="1"/>
      <c r="Q1750" s="1"/>
      <c r="R1750" s="1"/>
      <c r="S1750" s="1"/>
      <c r="T1750" s="1">
        <v>2</v>
      </c>
      <c r="U1750" s="1"/>
    </row>
    <row r="1751" spans="1:21">
      <c r="A1751" s="1" t="s">
        <v>49</v>
      </c>
      <c r="B1751" s="1" t="s">
        <v>141</v>
      </c>
      <c r="C1751" s="1" t="s">
        <v>958</v>
      </c>
      <c r="D1751" s="1">
        <f t="shared" si="81"/>
        <v>0.18</v>
      </c>
      <c r="E1751" s="1" t="s">
        <v>2603</v>
      </c>
      <c r="F1751" s="1" t="s">
        <v>7344</v>
      </c>
      <c r="G1751" s="6" t="s">
        <v>12527</v>
      </c>
      <c r="H1751" s="1" t="s">
        <v>344</v>
      </c>
      <c r="I1751" s="1" t="s">
        <v>7340</v>
      </c>
      <c r="J1751" s="1" t="s">
        <v>7345</v>
      </c>
      <c r="K1751" s="1" t="str">
        <f t="shared" si="82"/>
        <v>2014</v>
      </c>
      <c r="L1751" s="1">
        <f t="shared" si="83"/>
        <v>20</v>
      </c>
      <c r="M1751" s="1" t="s">
        <v>79</v>
      </c>
      <c r="O1751" s="1" t="s">
        <v>61</v>
      </c>
      <c r="P1751" s="1"/>
      <c r="Q1751" s="1"/>
      <c r="R1751" s="1"/>
      <c r="S1751" s="1" t="s">
        <v>65</v>
      </c>
      <c r="T1751" s="1">
        <v>1</v>
      </c>
      <c r="U1751" s="1"/>
    </row>
    <row r="1752" spans="1:21">
      <c r="A1752" s="1" t="s">
        <v>54</v>
      </c>
      <c r="B1752" s="1" t="s">
        <v>4039</v>
      </c>
      <c r="C1752" s="1" t="s">
        <v>273</v>
      </c>
      <c r="D1752" s="1">
        <f t="shared" si="81"/>
        <v>3.1</v>
      </c>
      <c r="E1752" s="1" t="s">
        <v>2624</v>
      </c>
      <c r="F1752" s="1" t="s">
        <v>7356</v>
      </c>
      <c r="G1752" s="6" t="s">
        <v>12527</v>
      </c>
      <c r="H1752" s="1" t="s">
        <v>310</v>
      </c>
      <c r="I1752" s="1" t="s">
        <v>7354</v>
      </c>
      <c r="J1752" s="1" t="s">
        <v>7357</v>
      </c>
      <c r="K1752" s="1" t="str">
        <f t="shared" si="82"/>
        <v>2014</v>
      </c>
      <c r="L1752" s="1">
        <f t="shared" si="83"/>
        <v>44</v>
      </c>
      <c r="M1752" s="1" t="s">
        <v>60</v>
      </c>
      <c r="O1752" s="1" t="s">
        <v>61</v>
      </c>
      <c r="P1752" s="1"/>
      <c r="Q1752" s="1"/>
      <c r="R1752" s="1"/>
      <c r="S1752" s="1" t="s">
        <v>92</v>
      </c>
      <c r="T1752" s="1">
        <v>1</v>
      </c>
      <c r="U1752" s="1"/>
    </row>
    <row r="1753" spans="1:21">
      <c r="A1753" s="1" t="s">
        <v>53</v>
      </c>
      <c r="B1753" s="1" t="s">
        <v>986</v>
      </c>
      <c r="C1753" s="1" t="s">
        <v>273</v>
      </c>
      <c r="D1753" s="1">
        <f t="shared" si="81"/>
        <v>0.3</v>
      </c>
      <c r="E1753" s="1" t="s">
        <v>2627</v>
      </c>
      <c r="F1753" s="1" t="s">
        <v>7358</v>
      </c>
      <c r="G1753" s="6" t="s">
        <v>12527</v>
      </c>
      <c r="H1753" s="1" t="s">
        <v>177</v>
      </c>
      <c r="I1753" s="1" t="s">
        <v>7359</v>
      </c>
      <c r="J1753" s="1" t="s">
        <v>7360</v>
      </c>
      <c r="K1753" s="1" t="str">
        <f t="shared" si="82"/>
        <v>2014</v>
      </c>
      <c r="L1753" s="1">
        <f t="shared" si="83"/>
        <v>22</v>
      </c>
      <c r="M1753" s="1" t="s">
        <v>79</v>
      </c>
      <c r="O1753" s="1" t="s">
        <v>61</v>
      </c>
      <c r="P1753" s="1"/>
      <c r="Q1753" s="1"/>
      <c r="R1753" s="1"/>
      <c r="S1753" s="1" t="s">
        <v>65</v>
      </c>
      <c r="T1753" s="1">
        <v>1</v>
      </c>
      <c r="U1753" s="1"/>
    </row>
    <row r="1754" spans="1:21">
      <c r="A1754" s="1" t="s">
        <v>54</v>
      </c>
      <c r="B1754" s="1" t="s">
        <v>7339</v>
      </c>
      <c r="C1754" s="1" t="s">
        <v>273</v>
      </c>
      <c r="D1754" s="1">
        <f t="shared" si="81"/>
        <v>2.9</v>
      </c>
      <c r="E1754" s="1" t="s">
        <v>2640</v>
      </c>
      <c r="F1754" s="1" t="s">
        <v>7365</v>
      </c>
      <c r="G1754" s="6" t="s">
        <v>12527</v>
      </c>
      <c r="H1754" s="1" t="s">
        <v>458</v>
      </c>
      <c r="I1754" s="1" t="s">
        <v>7359</v>
      </c>
      <c r="J1754" s="1" t="s">
        <v>7366</v>
      </c>
      <c r="K1754" s="1" t="str">
        <f t="shared" si="82"/>
        <v>2014</v>
      </c>
      <c r="L1754" s="1">
        <f t="shared" si="83"/>
        <v>63</v>
      </c>
      <c r="M1754" s="1" t="s">
        <v>79</v>
      </c>
      <c r="O1754" s="1" t="s">
        <v>61</v>
      </c>
      <c r="P1754" s="1"/>
      <c r="Q1754" s="1"/>
      <c r="R1754" s="1"/>
      <c r="S1754" s="1"/>
      <c r="T1754" s="1">
        <v>1</v>
      </c>
      <c r="U1754" s="1"/>
    </row>
    <row r="1755" spans="1:21">
      <c r="A1755" s="1" t="s">
        <v>55</v>
      </c>
      <c r="B1755" s="1" t="s">
        <v>141</v>
      </c>
      <c r="C1755" s="1" t="s">
        <v>273</v>
      </c>
      <c r="D1755" s="1">
        <f t="shared" si="81"/>
        <v>0.2</v>
      </c>
      <c r="E1755" s="1" t="s">
        <v>2663</v>
      </c>
      <c r="F1755" s="1" t="s">
        <v>7376</v>
      </c>
      <c r="G1755" s="6" t="s">
        <v>12527</v>
      </c>
      <c r="H1755" s="1" t="s">
        <v>118</v>
      </c>
      <c r="I1755" s="1" t="s">
        <v>7374</v>
      </c>
      <c r="J1755" s="1" t="s">
        <v>7360</v>
      </c>
      <c r="K1755" s="1" t="str">
        <f t="shared" si="82"/>
        <v>2014</v>
      </c>
      <c r="L1755" s="1">
        <f t="shared" si="83"/>
        <v>24</v>
      </c>
      <c r="M1755" s="1" t="s">
        <v>60</v>
      </c>
      <c r="O1755" s="1" t="s">
        <v>61</v>
      </c>
      <c r="P1755" s="1"/>
      <c r="Q1755" s="1"/>
      <c r="R1755" s="1"/>
      <c r="S1755" s="1"/>
      <c r="T1755" s="1">
        <v>2</v>
      </c>
      <c r="U1755" s="1"/>
    </row>
    <row r="1756" spans="1:21">
      <c r="A1756" s="1" t="s">
        <v>55</v>
      </c>
      <c r="B1756" s="1" t="s">
        <v>8017</v>
      </c>
      <c r="C1756" s="1"/>
      <c r="D1756" s="1" t="e">
        <f t="shared" si="81"/>
        <v>#VALUE!</v>
      </c>
      <c r="E1756" s="1" t="s">
        <v>3391</v>
      </c>
      <c r="F1756" s="1" t="s">
        <v>8020</v>
      </c>
      <c r="G1756" s="6" t="s">
        <v>12527</v>
      </c>
      <c r="H1756" s="1" t="s">
        <v>126</v>
      </c>
      <c r="I1756" s="1" t="s">
        <v>8021</v>
      </c>
      <c r="J1756" s="1" t="s">
        <v>5013</v>
      </c>
      <c r="K1756" s="1" t="str">
        <f t="shared" si="82"/>
        <v>2014</v>
      </c>
      <c r="L1756" s="1">
        <f t="shared" si="83"/>
        <v>13</v>
      </c>
      <c r="M1756" s="1" t="s">
        <v>79</v>
      </c>
      <c r="O1756" s="1" t="s">
        <v>61</v>
      </c>
      <c r="P1756" s="1"/>
      <c r="Q1756" s="1"/>
      <c r="R1756" s="1"/>
      <c r="S1756" s="1" t="s">
        <v>65</v>
      </c>
      <c r="T1756" s="1">
        <v>2</v>
      </c>
      <c r="U1756" s="1"/>
    </row>
    <row r="1757" spans="1:21">
      <c r="A1757" s="1" t="s">
        <v>50</v>
      </c>
      <c r="B1757" s="1" t="s">
        <v>50</v>
      </c>
      <c r="C1757" s="1"/>
      <c r="D1757" s="1">
        <f t="shared" si="81"/>
        <v>0</v>
      </c>
      <c r="E1757" s="1" t="s">
        <v>3423</v>
      </c>
      <c r="F1757" s="1" t="s">
        <v>8032</v>
      </c>
      <c r="G1757" s="6" t="s">
        <v>12527</v>
      </c>
      <c r="H1757" s="1" t="s">
        <v>158</v>
      </c>
      <c r="I1757" s="1" t="s">
        <v>8033</v>
      </c>
      <c r="J1757" s="1" t="s">
        <v>806</v>
      </c>
      <c r="K1757" s="1" t="str">
        <f t="shared" si="82"/>
        <v>2014</v>
      </c>
      <c r="L1757" s="1">
        <f t="shared" si="83"/>
        <v>10</v>
      </c>
      <c r="M1757" s="1" t="s">
        <v>60</v>
      </c>
      <c r="O1757" s="1" t="s">
        <v>61</v>
      </c>
      <c r="P1757" s="1"/>
      <c r="Q1757" s="1"/>
      <c r="R1757" s="1"/>
      <c r="S1757" s="1" t="s">
        <v>65</v>
      </c>
      <c r="T1757" s="1">
        <v>2</v>
      </c>
      <c r="U1757" s="1"/>
    </row>
    <row r="1758" spans="1:21">
      <c r="A1758" s="1" t="s">
        <v>50</v>
      </c>
      <c r="B1758" s="1" t="s">
        <v>50</v>
      </c>
      <c r="C1758" s="1" t="s">
        <v>273</v>
      </c>
      <c r="D1758" s="1">
        <f t="shared" si="81"/>
        <v>1</v>
      </c>
      <c r="E1758" s="1" t="s">
        <v>3431</v>
      </c>
      <c r="F1758" s="1" t="s">
        <v>8035</v>
      </c>
      <c r="G1758" s="6" t="s">
        <v>12527</v>
      </c>
      <c r="H1758" s="1" t="s">
        <v>301</v>
      </c>
      <c r="I1758" s="1" t="s">
        <v>8033</v>
      </c>
      <c r="J1758" s="1" t="s">
        <v>8036</v>
      </c>
      <c r="K1758" s="1" t="str">
        <f t="shared" si="82"/>
        <v>2014</v>
      </c>
      <c r="L1758" s="1">
        <f t="shared" si="83"/>
        <v>52</v>
      </c>
      <c r="M1758" s="1" t="s">
        <v>60</v>
      </c>
      <c r="O1758" s="1" t="s">
        <v>61</v>
      </c>
      <c r="P1758" s="1"/>
      <c r="Q1758" s="1"/>
      <c r="R1758" s="1"/>
      <c r="S1758" s="1"/>
      <c r="T1758" s="1">
        <v>1</v>
      </c>
      <c r="U1758" s="1"/>
    </row>
    <row r="1759" spans="1:21">
      <c r="A1759" s="1" t="s">
        <v>55</v>
      </c>
      <c r="B1759" s="1" t="s">
        <v>50</v>
      </c>
      <c r="C1759" s="1" t="s">
        <v>136</v>
      </c>
      <c r="D1759" s="1">
        <f t="shared" si="81"/>
        <v>0.5</v>
      </c>
      <c r="E1759" s="1" t="s">
        <v>8359</v>
      </c>
      <c r="F1759" s="1" t="s">
        <v>8360</v>
      </c>
      <c r="G1759" s="6" t="s">
        <v>12527</v>
      </c>
      <c r="H1759" s="1"/>
      <c r="I1759" s="1" t="s">
        <v>7244</v>
      </c>
      <c r="J1759" s="1" t="s">
        <v>7214</v>
      </c>
      <c r="K1759" s="1" t="str">
        <f t="shared" si="82"/>
        <v>2014</v>
      </c>
      <c r="L1759" s="1">
        <f t="shared" si="83"/>
        <v>0</v>
      </c>
      <c r="M1759" s="1" t="s">
        <v>60</v>
      </c>
      <c r="O1759" s="1" t="s">
        <v>102</v>
      </c>
      <c r="P1759" s="1"/>
      <c r="Q1759" s="1"/>
      <c r="R1759" s="1"/>
      <c r="S1759" s="1" t="s">
        <v>6783</v>
      </c>
      <c r="T1759" s="1">
        <v>2</v>
      </c>
      <c r="U1759" s="1"/>
    </row>
    <row r="1760" spans="1:21">
      <c r="A1760" s="1" t="s">
        <v>53</v>
      </c>
      <c r="B1760" s="1" t="s">
        <v>54</v>
      </c>
      <c r="C1760" s="1" t="s">
        <v>273</v>
      </c>
      <c r="D1760" s="1">
        <f t="shared" si="81"/>
        <v>3</v>
      </c>
      <c r="E1760" s="1" t="s">
        <v>2686</v>
      </c>
      <c r="F1760" s="1" t="s">
        <v>8376</v>
      </c>
      <c r="G1760" s="6" t="s">
        <v>12527</v>
      </c>
      <c r="H1760" s="1" t="s">
        <v>247</v>
      </c>
      <c r="I1760" s="1" t="s">
        <v>8377</v>
      </c>
      <c r="J1760" s="1" t="s">
        <v>8378</v>
      </c>
      <c r="K1760" s="1" t="str">
        <f t="shared" si="82"/>
        <v>2014</v>
      </c>
      <c r="L1760" s="1">
        <f t="shared" si="83"/>
        <v>14</v>
      </c>
      <c r="M1760" s="1" t="s">
        <v>79</v>
      </c>
      <c r="O1760" s="1" t="s">
        <v>61</v>
      </c>
      <c r="P1760" s="1"/>
      <c r="Q1760" s="1"/>
      <c r="R1760" s="1"/>
      <c r="S1760" s="1" t="s">
        <v>65</v>
      </c>
      <c r="T1760" s="1">
        <v>2</v>
      </c>
      <c r="U1760" s="1"/>
    </row>
    <row r="1761" spans="1:21">
      <c r="A1761" s="1" t="s">
        <v>54</v>
      </c>
      <c r="B1761" s="1" t="s">
        <v>8384</v>
      </c>
      <c r="C1761" s="1" t="s">
        <v>273</v>
      </c>
      <c r="D1761" s="1">
        <f t="shared" si="81"/>
        <v>11.3</v>
      </c>
      <c r="E1761" s="1" t="s">
        <v>2695</v>
      </c>
      <c r="F1761" s="1" t="s">
        <v>8383</v>
      </c>
      <c r="G1761" s="6" t="s">
        <v>12527</v>
      </c>
      <c r="H1761" s="1" t="s">
        <v>1152</v>
      </c>
      <c r="I1761" s="1" t="s">
        <v>8377</v>
      </c>
      <c r="J1761" s="1" t="s">
        <v>7135</v>
      </c>
      <c r="K1761" s="1" t="str">
        <f t="shared" si="82"/>
        <v>2014</v>
      </c>
      <c r="L1761" s="1">
        <f t="shared" si="83"/>
        <v>76</v>
      </c>
      <c r="M1761" s="1" t="s">
        <v>79</v>
      </c>
      <c r="O1761" s="1" t="s">
        <v>61</v>
      </c>
      <c r="P1761" s="1"/>
      <c r="Q1761" s="1"/>
      <c r="R1761" s="1"/>
      <c r="S1761" s="1"/>
      <c r="T1761" s="1">
        <v>2</v>
      </c>
      <c r="U1761" s="1"/>
    </row>
    <row r="1762" spans="1:21">
      <c r="A1762" s="1" t="s">
        <v>55</v>
      </c>
      <c r="B1762" s="1" t="s">
        <v>54</v>
      </c>
      <c r="C1762" s="1" t="s">
        <v>219</v>
      </c>
      <c r="D1762" s="1">
        <f t="shared" si="81"/>
        <v>1.8</v>
      </c>
      <c r="E1762" s="1" t="s">
        <v>8395</v>
      </c>
      <c r="F1762" s="1" t="s">
        <v>8396</v>
      </c>
      <c r="G1762" s="6" t="s">
        <v>12527</v>
      </c>
      <c r="H1762" s="1" t="s">
        <v>1343</v>
      </c>
      <c r="I1762" s="1" t="s">
        <v>7224</v>
      </c>
      <c r="J1762" s="1" t="s">
        <v>1712</v>
      </c>
      <c r="K1762" s="1" t="str">
        <f t="shared" si="82"/>
        <v>2014</v>
      </c>
      <c r="L1762" s="1">
        <f t="shared" si="83"/>
        <v>41</v>
      </c>
      <c r="M1762" s="1" t="s">
        <v>60</v>
      </c>
      <c r="O1762" s="1" t="s">
        <v>102</v>
      </c>
      <c r="P1762" s="1"/>
      <c r="Q1762" s="1"/>
      <c r="R1762" s="1"/>
      <c r="S1762" s="1" t="s">
        <v>6991</v>
      </c>
      <c r="T1762" s="1">
        <v>1</v>
      </c>
      <c r="U1762" s="1"/>
    </row>
    <row r="1763" spans="1:21">
      <c r="A1763" s="1" t="s">
        <v>54</v>
      </c>
      <c r="B1763" s="1" t="s">
        <v>176</v>
      </c>
      <c r="C1763" s="1" t="s">
        <v>273</v>
      </c>
      <c r="D1763" s="1">
        <f t="shared" si="81"/>
        <v>0.6</v>
      </c>
      <c r="E1763" s="1" t="s">
        <v>8399</v>
      </c>
      <c r="F1763" s="1" t="s">
        <v>8400</v>
      </c>
      <c r="G1763" s="6" t="s">
        <v>12527</v>
      </c>
      <c r="H1763" s="1" t="s">
        <v>88</v>
      </c>
      <c r="I1763" s="1" t="s">
        <v>7224</v>
      </c>
      <c r="J1763" s="1" t="s">
        <v>8045</v>
      </c>
      <c r="K1763" s="1" t="str">
        <f t="shared" si="82"/>
        <v>2014</v>
      </c>
      <c r="L1763" s="1">
        <f t="shared" si="83"/>
        <v>28</v>
      </c>
      <c r="M1763" s="1"/>
      <c r="O1763" s="1" t="s">
        <v>102</v>
      </c>
      <c r="P1763" s="1"/>
      <c r="Q1763" s="1"/>
      <c r="R1763" s="1"/>
      <c r="S1763" s="1"/>
      <c r="T1763" s="1">
        <v>1</v>
      </c>
      <c r="U1763" s="1"/>
    </row>
    <row r="1764" spans="1:21">
      <c r="A1764" s="1" t="s">
        <v>54</v>
      </c>
      <c r="B1764" s="1" t="s">
        <v>715</v>
      </c>
      <c r="C1764" s="1" t="s">
        <v>273</v>
      </c>
      <c r="D1764" s="1">
        <f t="shared" si="81"/>
        <v>0.1</v>
      </c>
      <c r="E1764" s="1" t="s">
        <v>8401</v>
      </c>
      <c r="F1764" s="1" t="s">
        <v>8402</v>
      </c>
      <c r="G1764" s="6" t="s">
        <v>12527</v>
      </c>
      <c r="H1764" s="1" t="s">
        <v>263</v>
      </c>
      <c r="I1764" s="1" t="s">
        <v>5184</v>
      </c>
      <c r="J1764" s="1" t="s">
        <v>348</v>
      </c>
      <c r="K1764" s="1" t="str">
        <f t="shared" si="82"/>
        <v>2014</v>
      </c>
      <c r="L1764" s="1">
        <f t="shared" si="83"/>
        <v>18</v>
      </c>
      <c r="M1764" s="1" t="s">
        <v>79</v>
      </c>
      <c r="O1764" s="1" t="s">
        <v>102</v>
      </c>
      <c r="P1764" s="1"/>
      <c r="Q1764" s="1"/>
      <c r="R1764" s="1"/>
      <c r="S1764" s="1" t="s">
        <v>65</v>
      </c>
      <c r="T1764" s="1">
        <v>2</v>
      </c>
      <c r="U1764" s="1"/>
    </row>
    <row r="1765" spans="1:21">
      <c r="A1765" s="1" t="s">
        <v>55</v>
      </c>
      <c r="B1765" s="1" t="s">
        <v>2620</v>
      </c>
      <c r="C1765" s="1" t="s">
        <v>136</v>
      </c>
      <c r="D1765" s="1">
        <f t="shared" si="81"/>
        <v>1.25</v>
      </c>
      <c r="E1765" s="1" t="s">
        <v>2058</v>
      </c>
      <c r="F1765" s="1" t="s">
        <v>8502</v>
      </c>
      <c r="G1765" s="6" t="s">
        <v>12527</v>
      </c>
      <c r="H1765" s="1" t="s">
        <v>263</v>
      </c>
      <c r="I1765" s="1" t="s">
        <v>5184</v>
      </c>
      <c r="J1765" s="1" t="s">
        <v>3322</v>
      </c>
      <c r="K1765" s="1" t="str">
        <f t="shared" si="82"/>
        <v>2014</v>
      </c>
      <c r="L1765" s="1">
        <f t="shared" si="83"/>
        <v>18</v>
      </c>
      <c r="M1765" s="1" t="s">
        <v>79</v>
      </c>
      <c r="O1765" s="1" t="s">
        <v>102</v>
      </c>
      <c r="P1765" s="1"/>
      <c r="Q1765" s="1"/>
      <c r="R1765" s="1"/>
      <c r="S1765" s="1" t="s">
        <v>65</v>
      </c>
      <c r="T1765" s="1">
        <v>1</v>
      </c>
      <c r="U1765" s="1"/>
    </row>
    <row r="1766" spans="1:21">
      <c r="A1766" s="1" t="s">
        <v>55</v>
      </c>
      <c r="B1766" s="1" t="s">
        <v>176</v>
      </c>
      <c r="C1766" s="1" t="s">
        <v>273</v>
      </c>
      <c r="D1766" s="1">
        <f t="shared" si="81"/>
        <v>0.6</v>
      </c>
      <c r="E1766" s="1" t="s">
        <v>8515</v>
      </c>
      <c r="F1766" s="1" t="s">
        <v>5291</v>
      </c>
      <c r="G1766" s="6" t="s">
        <v>12527</v>
      </c>
      <c r="H1766" s="1" t="s">
        <v>644</v>
      </c>
      <c r="I1766" s="1" t="s">
        <v>8512</v>
      </c>
      <c r="J1766" s="1" t="s">
        <v>8516</v>
      </c>
      <c r="K1766" s="1" t="str">
        <f t="shared" si="82"/>
        <v>2014</v>
      </c>
      <c r="L1766" s="1">
        <f t="shared" si="83"/>
        <v>35</v>
      </c>
      <c r="M1766" s="1" t="s">
        <v>79</v>
      </c>
      <c r="O1766" s="1" t="s">
        <v>61</v>
      </c>
      <c r="P1766" s="1"/>
      <c r="Q1766" s="1"/>
      <c r="R1766" s="1"/>
      <c r="S1766" s="1"/>
      <c r="T1766" s="1">
        <v>1</v>
      </c>
      <c r="U1766" s="1"/>
    </row>
    <row r="1767" spans="1:21">
      <c r="A1767" s="1" t="s">
        <v>54</v>
      </c>
      <c r="B1767" s="1" t="s">
        <v>50</v>
      </c>
      <c r="C1767" s="1" t="s">
        <v>273</v>
      </c>
      <c r="D1767" s="1">
        <f t="shared" si="81"/>
        <v>1</v>
      </c>
      <c r="E1767" s="1" t="s">
        <v>2135</v>
      </c>
      <c r="F1767" s="1" t="s">
        <v>8836</v>
      </c>
      <c r="G1767" s="6" t="s">
        <v>12527</v>
      </c>
      <c r="H1767" s="1"/>
      <c r="I1767" s="1" t="s">
        <v>8837</v>
      </c>
      <c r="J1767" s="1" t="s">
        <v>8838</v>
      </c>
      <c r="K1767" s="1" t="str">
        <f t="shared" si="82"/>
        <v>2014</v>
      </c>
      <c r="L1767" s="1">
        <f t="shared" si="83"/>
        <v>0</v>
      </c>
      <c r="M1767" s="1" t="s">
        <v>79</v>
      </c>
      <c r="O1767" s="1" t="s">
        <v>61</v>
      </c>
      <c r="P1767" s="1"/>
      <c r="Q1767" s="1"/>
      <c r="R1767" s="1"/>
      <c r="S1767" s="1" t="s">
        <v>226</v>
      </c>
      <c r="T1767" s="1">
        <v>1</v>
      </c>
      <c r="U1767" s="1"/>
    </row>
    <row r="1768" spans="1:21">
      <c r="A1768" s="1" t="s">
        <v>53</v>
      </c>
      <c r="B1768" s="1" t="s">
        <v>2095</v>
      </c>
      <c r="C1768" s="1" t="s">
        <v>273</v>
      </c>
      <c r="D1768" s="1">
        <f t="shared" si="81"/>
        <v>0.7</v>
      </c>
      <c r="E1768" s="1" t="s">
        <v>8843</v>
      </c>
      <c r="F1768" s="1" t="s">
        <v>4775</v>
      </c>
      <c r="G1768" s="6" t="s">
        <v>12527</v>
      </c>
      <c r="H1768" s="1" t="s">
        <v>282</v>
      </c>
      <c r="I1768" s="1" t="s">
        <v>5326</v>
      </c>
      <c r="J1768" s="1" t="s">
        <v>8844</v>
      </c>
      <c r="K1768" s="1" t="str">
        <f t="shared" si="82"/>
        <v>2014</v>
      </c>
      <c r="L1768" s="1">
        <f t="shared" si="83"/>
        <v>43</v>
      </c>
      <c r="M1768" s="1" t="s">
        <v>79</v>
      </c>
      <c r="O1768" s="1" t="s">
        <v>61</v>
      </c>
      <c r="P1768" s="1"/>
      <c r="Q1768" s="1"/>
      <c r="R1768" s="1"/>
      <c r="S1768" s="1" t="s">
        <v>417</v>
      </c>
      <c r="T1768" s="1">
        <v>2</v>
      </c>
      <c r="U1768" s="1"/>
    </row>
    <row r="1769" spans="1:21">
      <c r="A1769" s="1" t="s">
        <v>54</v>
      </c>
      <c r="B1769" s="1" t="s">
        <v>3072</v>
      </c>
      <c r="C1769" s="1" t="s">
        <v>58</v>
      </c>
      <c r="D1769" s="1">
        <f t="shared" si="81"/>
        <v>0.08</v>
      </c>
      <c r="E1769" s="1" t="s">
        <v>2162</v>
      </c>
      <c r="F1769" s="1" t="s">
        <v>8850</v>
      </c>
      <c r="G1769" s="6" t="s">
        <v>12527</v>
      </c>
      <c r="H1769" s="1" t="s">
        <v>809</v>
      </c>
      <c r="I1769" s="1" t="s">
        <v>8846</v>
      </c>
      <c r="J1769" s="1" t="s">
        <v>8851</v>
      </c>
      <c r="K1769" s="1" t="str">
        <f t="shared" si="82"/>
        <v>2014</v>
      </c>
      <c r="L1769" s="1">
        <f t="shared" si="83"/>
        <v>36</v>
      </c>
      <c r="M1769" s="1" t="s">
        <v>60</v>
      </c>
      <c r="O1769" s="1"/>
      <c r="P1769" s="1"/>
      <c r="Q1769" s="1"/>
      <c r="R1769" s="1"/>
      <c r="S1769" s="1" t="s">
        <v>8408</v>
      </c>
      <c r="T1769" s="1">
        <v>1</v>
      </c>
      <c r="U1769" s="1"/>
    </row>
    <row r="1770" spans="1:21">
      <c r="A1770" s="1" t="s">
        <v>55</v>
      </c>
      <c r="B1770" s="1" t="s">
        <v>116</v>
      </c>
      <c r="C1770" s="1" t="s">
        <v>219</v>
      </c>
      <c r="D1770" s="1">
        <f t="shared" si="81"/>
        <v>3</v>
      </c>
      <c r="E1770" s="1" t="s">
        <v>1615</v>
      </c>
      <c r="F1770" s="1" t="s">
        <v>9217</v>
      </c>
      <c r="G1770" s="6" t="s">
        <v>12527</v>
      </c>
      <c r="H1770" s="1" t="s">
        <v>108</v>
      </c>
      <c r="I1770" s="1" t="s">
        <v>9210</v>
      </c>
      <c r="J1770" s="1" t="s">
        <v>9218</v>
      </c>
      <c r="K1770" s="1" t="str">
        <f t="shared" si="82"/>
        <v>2014</v>
      </c>
      <c r="L1770" s="1">
        <f t="shared" si="83"/>
        <v>8</v>
      </c>
      <c r="M1770" s="1" t="s">
        <v>79</v>
      </c>
      <c r="O1770" s="1" t="s">
        <v>61</v>
      </c>
      <c r="P1770" s="1"/>
      <c r="Q1770" s="1"/>
      <c r="R1770" s="1"/>
      <c r="S1770" s="1" t="s">
        <v>65</v>
      </c>
      <c r="T1770" s="1">
        <v>1</v>
      </c>
      <c r="U1770" s="1"/>
    </row>
    <row r="1771" spans="1:21">
      <c r="A1771" s="1" t="s">
        <v>53</v>
      </c>
      <c r="B1771" s="1" t="s">
        <v>8037</v>
      </c>
      <c r="C1771" s="1"/>
      <c r="D1771" s="1">
        <f t="shared" si="81"/>
        <v>0</v>
      </c>
      <c r="E1771" s="1" t="s">
        <v>3504</v>
      </c>
      <c r="F1771" s="1" t="s">
        <v>10632</v>
      </c>
      <c r="G1771" s="6" t="s">
        <v>12527</v>
      </c>
      <c r="H1771" s="1" t="s">
        <v>189</v>
      </c>
      <c r="I1771" s="1" t="s">
        <v>3450</v>
      </c>
      <c r="J1771" s="1" t="s">
        <v>4094</v>
      </c>
      <c r="K1771" s="1" t="str">
        <f t="shared" si="82"/>
        <v>2014</v>
      </c>
      <c r="L1771" s="1">
        <f t="shared" si="83"/>
        <v>46</v>
      </c>
      <c r="M1771" s="1" t="s">
        <v>60</v>
      </c>
      <c r="O1771" s="1" t="s">
        <v>61</v>
      </c>
      <c r="P1771" s="1"/>
      <c r="Q1771" s="1"/>
      <c r="R1771" s="1"/>
      <c r="S1771" s="1"/>
      <c r="T1771" s="1">
        <v>1</v>
      </c>
      <c r="U1771" s="1"/>
    </row>
    <row r="1772" spans="1:21">
      <c r="A1772" s="1" t="s">
        <v>55</v>
      </c>
      <c r="B1772" s="1" t="s">
        <v>8037</v>
      </c>
      <c r="C1772" s="1"/>
      <c r="D1772" s="1">
        <f t="shared" si="81"/>
        <v>0</v>
      </c>
      <c r="E1772" s="1" t="s">
        <v>10639</v>
      </c>
      <c r="F1772" s="1" t="s">
        <v>10638</v>
      </c>
      <c r="G1772" s="6" t="s">
        <v>12527</v>
      </c>
      <c r="H1772" s="1" t="s">
        <v>108</v>
      </c>
      <c r="I1772" s="1" t="s">
        <v>3450</v>
      </c>
      <c r="J1772" s="1" t="s">
        <v>6826</v>
      </c>
      <c r="K1772" s="1" t="str">
        <f t="shared" si="82"/>
        <v>2014</v>
      </c>
      <c r="L1772" s="1">
        <f t="shared" si="83"/>
        <v>7</v>
      </c>
      <c r="M1772" s="1" t="s">
        <v>60</v>
      </c>
      <c r="O1772" s="1" t="s">
        <v>61</v>
      </c>
      <c r="P1772" s="1"/>
      <c r="Q1772" s="1"/>
      <c r="R1772" s="1"/>
      <c r="S1772" s="1" t="s">
        <v>65</v>
      </c>
      <c r="T1772" s="1">
        <v>2</v>
      </c>
      <c r="U1772" s="1"/>
    </row>
    <row r="1773" spans="1:21">
      <c r="A1773" s="1" t="s">
        <v>55</v>
      </c>
      <c r="B1773" s="1" t="s">
        <v>116</v>
      </c>
      <c r="C1773" s="1" t="s">
        <v>219</v>
      </c>
      <c r="D1773" s="1">
        <f t="shared" si="81"/>
        <v>3</v>
      </c>
      <c r="E1773" s="1" t="s">
        <v>10769</v>
      </c>
      <c r="F1773" s="1" t="s">
        <v>10768</v>
      </c>
      <c r="G1773" s="6" t="s">
        <v>12527</v>
      </c>
      <c r="H1773" s="1" t="s">
        <v>128</v>
      </c>
      <c r="I1773" s="1" t="s">
        <v>8824</v>
      </c>
      <c r="J1773" s="1" t="s">
        <v>5000</v>
      </c>
      <c r="K1773" s="1" t="str">
        <f t="shared" si="82"/>
        <v>2014</v>
      </c>
      <c r="L1773" s="1">
        <f t="shared" si="83"/>
        <v>42</v>
      </c>
      <c r="M1773" s="1" t="s">
        <v>79</v>
      </c>
      <c r="O1773" s="1" t="s">
        <v>61</v>
      </c>
      <c r="P1773" s="1"/>
      <c r="Q1773" s="1"/>
      <c r="R1773" s="1"/>
      <c r="S1773" s="1" t="s">
        <v>405</v>
      </c>
      <c r="T1773" s="1">
        <v>2</v>
      </c>
      <c r="U1773" s="1"/>
    </row>
    <row r="1774" spans="1:21">
      <c r="A1774" s="1" t="s">
        <v>50</v>
      </c>
      <c r="B1774" s="1"/>
      <c r="C1774" s="1"/>
      <c r="D1774" s="1">
        <f t="shared" si="81"/>
        <v>0</v>
      </c>
      <c r="E1774" s="1" t="s">
        <v>3046</v>
      </c>
      <c r="F1774" s="1" t="s">
        <v>10804</v>
      </c>
      <c r="G1774" s="6" t="s">
        <v>12527</v>
      </c>
      <c r="H1774" s="1" t="s">
        <v>344</v>
      </c>
      <c r="I1774" s="1" t="s">
        <v>10517</v>
      </c>
      <c r="J1774" s="1" t="s">
        <v>2008</v>
      </c>
      <c r="K1774" s="1" t="str">
        <f t="shared" si="82"/>
        <v>2014</v>
      </c>
      <c r="L1774" s="1">
        <f t="shared" si="83"/>
        <v>20</v>
      </c>
      <c r="M1774" s="1" t="s">
        <v>79</v>
      </c>
      <c r="O1774" s="1" t="s">
        <v>61</v>
      </c>
      <c r="P1774" s="1"/>
      <c r="Q1774" s="1"/>
      <c r="R1774" s="1"/>
      <c r="S1774" s="1" t="s">
        <v>65</v>
      </c>
      <c r="T1774" s="1">
        <v>2</v>
      </c>
      <c r="U1774" s="1"/>
    </row>
    <row r="1775" spans="1:21">
      <c r="A1775" s="1" t="s">
        <v>50</v>
      </c>
      <c r="B1775" s="1"/>
      <c r="C1775" s="1"/>
      <c r="D1775" s="1">
        <f t="shared" si="81"/>
        <v>0</v>
      </c>
      <c r="E1775" s="1" t="s">
        <v>11532</v>
      </c>
      <c r="F1775" s="1" t="s">
        <v>11533</v>
      </c>
      <c r="G1775" s="6" t="s">
        <v>12527</v>
      </c>
      <c r="H1775" s="1" t="s">
        <v>126</v>
      </c>
      <c r="I1775" s="1" t="s">
        <v>4600</v>
      </c>
      <c r="J1775" s="1" t="s">
        <v>4600</v>
      </c>
      <c r="K1775" s="1" t="str">
        <f t="shared" si="82"/>
        <v>2014</v>
      </c>
      <c r="L1775" s="1">
        <f t="shared" si="83"/>
        <v>14</v>
      </c>
      <c r="M1775" s="1" t="s">
        <v>79</v>
      </c>
      <c r="O1775" s="1" t="s">
        <v>61</v>
      </c>
      <c r="P1775" s="1"/>
      <c r="Q1775" s="1"/>
      <c r="R1775" s="1"/>
      <c r="S1775" s="1" t="s">
        <v>65</v>
      </c>
      <c r="T1775" s="1">
        <v>2</v>
      </c>
      <c r="U1775" s="1"/>
    </row>
    <row r="1776" spans="1:21">
      <c r="A1776" s="1" t="s">
        <v>54</v>
      </c>
      <c r="B1776" s="1"/>
      <c r="C1776" s="1" t="s">
        <v>273</v>
      </c>
      <c r="D1776" s="1">
        <f t="shared" si="81"/>
        <v>0</v>
      </c>
      <c r="E1776" s="1" t="s">
        <v>3612</v>
      </c>
      <c r="F1776" s="1" t="s">
        <v>11561</v>
      </c>
      <c r="G1776" s="6" t="s">
        <v>12527</v>
      </c>
      <c r="H1776" s="1" t="s">
        <v>644</v>
      </c>
      <c r="I1776" s="1" t="s">
        <v>11559</v>
      </c>
      <c r="J1776" s="1" t="s">
        <v>4600</v>
      </c>
      <c r="K1776" s="1" t="str">
        <f t="shared" si="82"/>
        <v>2014</v>
      </c>
      <c r="L1776" s="1">
        <f t="shared" si="83"/>
        <v>34</v>
      </c>
      <c r="M1776" s="1" t="s">
        <v>60</v>
      </c>
      <c r="O1776" s="1" t="s">
        <v>61</v>
      </c>
      <c r="P1776" s="1"/>
      <c r="Q1776" s="1"/>
      <c r="R1776" s="1"/>
      <c r="S1776" s="1"/>
      <c r="T1776" s="1">
        <v>2</v>
      </c>
      <c r="U1776" s="1"/>
    </row>
    <row r="1777" spans="1:21">
      <c r="A1777" s="1" t="s">
        <v>50</v>
      </c>
      <c r="B1777" s="1" t="s">
        <v>3534</v>
      </c>
      <c r="C1777" s="1" t="s">
        <v>382</v>
      </c>
      <c r="D1777" s="1">
        <f t="shared" si="81"/>
        <v>0.63</v>
      </c>
      <c r="E1777" s="1" t="s">
        <v>11583</v>
      </c>
      <c r="F1777" s="1" t="s">
        <v>9578</v>
      </c>
      <c r="G1777" s="6" t="s">
        <v>12525</v>
      </c>
      <c r="H1777" s="1" t="s">
        <v>584</v>
      </c>
      <c r="I1777" s="1" t="s">
        <v>10590</v>
      </c>
      <c r="J1777" s="1" t="s">
        <v>11584</v>
      </c>
      <c r="K1777" s="1" t="str">
        <f t="shared" si="82"/>
        <v>2014</v>
      </c>
      <c r="L1777" s="1">
        <f t="shared" si="83"/>
        <v>31</v>
      </c>
      <c r="M1777" s="1" t="s">
        <v>60</v>
      </c>
      <c r="O1777" s="1" t="s">
        <v>61</v>
      </c>
      <c r="P1777" s="1" t="s">
        <v>119</v>
      </c>
      <c r="Q1777" s="1" t="s">
        <v>189</v>
      </c>
      <c r="R1777" s="1" t="s">
        <v>811</v>
      </c>
      <c r="S1777" s="1" t="s">
        <v>105</v>
      </c>
      <c r="T1777" s="1">
        <v>1</v>
      </c>
      <c r="U1777" s="1" t="s">
        <v>116</v>
      </c>
    </row>
    <row r="1778" spans="1:21">
      <c r="A1778" s="1" t="s">
        <v>50</v>
      </c>
      <c r="B1778" s="1" t="s">
        <v>8040</v>
      </c>
      <c r="C1778" s="1" t="s">
        <v>273</v>
      </c>
      <c r="D1778" s="1" t="e">
        <f t="shared" si="81"/>
        <v>#VALUE!</v>
      </c>
      <c r="E1778" s="1" t="s">
        <v>3646</v>
      </c>
      <c r="F1778" s="1" t="s">
        <v>11590</v>
      </c>
      <c r="G1778" s="6" t="s">
        <v>12527</v>
      </c>
      <c r="H1778" s="1" t="s">
        <v>219</v>
      </c>
      <c r="I1778" s="1" t="s">
        <v>7069</v>
      </c>
      <c r="J1778" s="1" t="s">
        <v>4600</v>
      </c>
      <c r="K1778" s="1" t="str">
        <f t="shared" si="82"/>
        <v>2014</v>
      </c>
      <c r="L1778" s="1">
        <f t="shared" si="83"/>
        <v>59</v>
      </c>
      <c r="M1778" s="1" t="s">
        <v>79</v>
      </c>
      <c r="O1778" s="1" t="s">
        <v>61</v>
      </c>
      <c r="P1778" s="1"/>
      <c r="Q1778" s="1"/>
      <c r="R1778" s="1"/>
      <c r="S1778" s="1"/>
      <c r="T1778" s="1">
        <v>1</v>
      </c>
      <c r="U1778" s="1"/>
    </row>
    <row r="1779" spans="1:21">
      <c r="A1779" s="1" t="s">
        <v>115</v>
      </c>
      <c r="B1779" s="1"/>
      <c r="C1779" s="1"/>
      <c r="D1779" s="1">
        <f t="shared" si="81"/>
        <v>0</v>
      </c>
      <c r="E1779" s="1" t="s">
        <v>166</v>
      </c>
      <c r="F1779" s="1" t="s">
        <v>164</v>
      </c>
      <c r="G1779" s="6" t="s">
        <v>12527</v>
      </c>
      <c r="H1779" s="1" t="s">
        <v>71</v>
      </c>
      <c r="I1779" s="1" t="s">
        <v>167</v>
      </c>
      <c r="J1779" s="1" t="s">
        <v>171</v>
      </c>
      <c r="K1779" s="1" t="str">
        <f t="shared" si="82"/>
        <v>2015</v>
      </c>
      <c r="L1779" s="1">
        <f t="shared" si="83"/>
        <v>6</v>
      </c>
      <c r="M1779" s="1" t="s">
        <v>60</v>
      </c>
      <c r="N1779" t="s">
        <v>50</v>
      </c>
      <c r="O1779" s="1" t="s">
        <v>61</v>
      </c>
      <c r="P1779" s="1" t="s">
        <v>168</v>
      </c>
      <c r="Q1779" s="1" t="s">
        <v>169</v>
      </c>
      <c r="R1779" s="1" t="s">
        <v>170</v>
      </c>
      <c r="S1779" s="1" t="s">
        <v>65</v>
      </c>
      <c r="T1779" s="1">
        <v>1</v>
      </c>
      <c r="U1779" s="1"/>
    </row>
    <row r="1780" spans="1:21">
      <c r="A1780" s="1" t="s">
        <v>49</v>
      </c>
      <c r="B1780" s="1"/>
      <c r="C1780" s="1"/>
      <c r="D1780" s="1">
        <f t="shared" si="81"/>
        <v>0</v>
      </c>
      <c r="E1780" s="1" t="s">
        <v>350</v>
      </c>
      <c r="F1780" s="1" t="s">
        <v>349</v>
      </c>
      <c r="G1780" s="6" t="s">
        <v>12527</v>
      </c>
      <c r="H1780" s="1" t="s">
        <v>351</v>
      </c>
      <c r="I1780" s="1" t="s">
        <v>352</v>
      </c>
      <c r="J1780" s="1" t="s">
        <v>355</v>
      </c>
      <c r="K1780" s="1" t="str">
        <f t="shared" si="82"/>
        <v>2015</v>
      </c>
      <c r="L1780" s="1">
        <f t="shared" si="83"/>
        <v>54</v>
      </c>
      <c r="M1780" s="1" t="s">
        <v>60</v>
      </c>
      <c r="N1780" t="s">
        <v>50</v>
      </c>
      <c r="O1780" s="1" t="s">
        <v>61</v>
      </c>
      <c r="P1780" s="1" t="s">
        <v>119</v>
      </c>
      <c r="Q1780" s="1" t="s">
        <v>351</v>
      </c>
      <c r="R1780" s="1" t="s">
        <v>353</v>
      </c>
      <c r="S1780" s="1" t="s">
        <v>354</v>
      </c>
      <c r="T1780" s="1">
        <v>1</v>
      </c>
      <c r="U1780" s="1"/>
    </row>
    <row r="1781" spans="1:21">
      <c r="A1781" s="1" t="s">
        <v>53</v>
      </c>
      <c r="B1781" s="1"/>
      <c r="C1781" s="1"/>
      <c r="D1781" s="1">
        <f t="shared" si="81"/>
        <v>0</v>
      </c>
      <c r="E1781" s="1" t="s">
        <v>566</v>
      </c>
      <c r="F1781" s="1" t="s">
        <v>565</v>
      </c>
      <c r="G1781" s="6" t="s">
        <v>12527</v>
      </c>
      <c r="H1781" s="1" t="s">
        <v>324</v>
      </c>
      <c r="I1781" s="1" t="s">
        <v>568</v>
      </c>
      <c r="J1781" s="1" t="s">
        <v>568</v>
      </c>
      <c r="K1781" s="1" t="str">
        <f t="shared" si="82"/>
        <v>2015</v>
      </c>
      <c r="L1781" s="1">
        <f t="shared" si="83"/>
        <v>13</v>
      </c>
      <c r="M1781" s="1" t="s">
        <v>79</v>
      </c>
      <c r="N1781" t="s">
        <v>50</v>
      </c>
      <c r="O1781" s="1" t="s">
        <v>61</v>
      </c>
      <c r="P1781" s="1" t="s">
        <v>388</v>
      </c>
      <c r="Q1781" s="1" t="s">
        <v>136</v>
      </c>
      <c r="R1781" s="1" t="s">
        <v>569</v>
      </c>
      <c r="S1781" s="1" t="s">
        <v>65</v>
      </c>
      <c r="T1781" s="1">
        <v>1</v>
      </c>
      <c r="U1781" s="1"/>
    </row>
    <row r="1782" spans="1:21">
      <c r="A1782" s="1" t="s">
        <v>54</v>
      </c>
      <c r="B1782" s="1"/>
      <c r="C1782" s="1"/>
      <c r="D1782" s="1">
        <f t="shared" si="81"/>
        <v>0</v>
      </c>
      <c r="E1782" s="1" t="s">
        <v>596</v>
      </c>
      <c r="F1782" s="1" t="s">
        <v>595</v>
      </c>
      <c r="G1782" s="6" t="s">
        <v>12525</v>
      </c>
      <c r="H1782" s="1" t="s">
        <v>299</v>
      </c>
      <c r="I1782" s="1" t="s">
        <v>171</v>
      </c>
      <c r="J1782" s="1" t="s">
        <v>171</v>
      </c>
      <c r="K1782" s="1" t="str">
        <f t="shared" si="82"/>
        <v>2015</v>
      </c>
      <c r="L1782" s="1">
        <f t="shared" si="83"/>
        <v>44</v>
      </c>
      <c r="M1782" s="1" t="s">
        <v>60</v>
      </c>
      <c r="N1782" t="s">
        <v>50</v>
      </c>
      <c r="O1782" s="1" t="s">
        <v>61</v>
      </c>
      <c r="P1782" s="1" t="s">
        <v>150</v>
      </c>
      <c r="Q1782" s="1" t="s">
        <v>599</v>
      </c>
      <c r="R1782" s="1" t="s">
        <v>249</v>
      </c>
      <c r="S1782" s="1" t="s">
        <v>114</v>
      </c>
      <c r="T1782" s="1">
        <v>2</v>
      </c>
      <c r="U1782" s="1" t="s">
        <v>53</v>
      </c>
    </row>
    <row r="1783" spans="1:21">
      <c r="A1783" s="1" t="s">
        <v>115</v>
      </c>
      <c r="B1783" s="1"/>
      <c r="C1783" s="1"/>
      <c r="D1783" s="1">
        <f t="shared" si="81"/>
        <v>0</v>
      </c>
      <c r="E1783" s="1" t="s">
        <v>925</v>
      </c>
      <c r="F1783" s="1" t="s">
        <v>924</v>
      </c>
      <c r="G1783" s="6" t="s">
        <v>12527</v>
      </c>
      <c r="H1783" s="1" t="s">
        <v>197</v>
      </c>
      <c r="I1783" s="1" t="s">
        <v>926</v>
      </c>
      <c r="J1783" s="1" t="s">
        <v>892</v>
      </c>
      <c r="K1783" s="1" t="str">
        <f t="shared" si="82"/>
        <v>2015</v>
      </c>
      <c r="L1783" s="1">
        <f t="shared" si="83"/>
        <v>17</v>
      </c>
      <c r="M1783" s="1" t="s">
        <v>60</v>
      </c>
      <c r="N1783" t="s">
        <v>50</v>
      </c>
      <c r="O1783" s="1" t="s">
        <v>61</v>
      </c>
      <c r="P1783" s="1" t="s">
        <v>89</v>
      </c>
      <c r="Q1783" s="1" t="s">
        <v>351</v>
      </c>
      <c r="R1783" s="1" t="s">
        <v>927</v>
      </c>
      <c r="S1783" s="1" t="s">
        <v>65</v>
      </c>
      <c r="T1783" s="1">
        <v>2</v>
      </c>
      <c r="U1783" s="1" t="s">
        <v>53</v>
      </c>
    </row>
    <row r="1784" spans="1:21">
      <c r="A1784" s="1" t="s">
        <v>54</v>
      </c>
      <c r="B1784" s="1"/>
      <c r="C1784" s="1"/>
      <c r="D1784" s="1">
        <f t="shared" si="81"/>
        <v>0</v>
      </c>
      <c r="E1784" s="1" t="s">
        <v>1411</v>
      </c>
      <c r="F1784" s="1" t="s">
        <v>1410</v>
      </c>
      <c r="G1784" s="6" t="s">
        <v>12527</v>
      </c>
      <c r="H1784" s="1" t="s">
        <v>136</v>
      </c>
      <c r="I1784" s="1" t="s">
        <v>1408</v>
      </c>
      <c r="J1784" s="1" t="s">
        <v>1413</v>
      </c>
      <c r="K1784" s="1" t="str">
        <f t="shared" si="82"/>
        <v>2015</v>
      </c>
      <c r="L1784" s="1">
        <f t="shared" si="83"/>
        <v>46</v>
      </c>
      <c r="M1784" s="1" t="s">
        <v>60</v>
      </c>
      <c r="N1784" t="s">
        <v>50</v>
      </c>
      <c r="O1784" s="1" t="s">
        <v>61</v>
      </c>
      <c r="P1784" s="1" t="s">
        <v>466</v>
      </c>
      <c r="Q1784" s="1" t="s">
        <v>160</v>
      </c>
      <c r="R1784" s="1" t="s">
        <v>1412</v>
      </c>
      <c r="S1784" s="1" t="s">
        <v>114</v>
      </c>
      <c r="T1784" s="1">
        <v>1</v>
      </c>
      <c r="U1784" s="1"/>
    </row>
    <row r="1785" spans="1:21">
      <c r="A1785" s="1" t="s">
        <v>54</v>
      </c>
      <c r="B1785" s="1"/>
      <c r="C1785" s="1"/>
      <c r="D1785" s="1">
        <f t="shared" si="81"/>
        <v>0</v>
      </c>
      <c r="E1785" s="1" t="s">
        <v>2339</v>
      </c>
      <c r="F1785" s="1" t="s">
        <v>2338</v>
      </c>
      <c r="G1785" s="6" t="s">
        <v>12527</v>
      </c>
      <c r="H1785" s="1" t="s">
        <v>247</v>
      </c>
      <c r="I1785" s="1" t="s">
        <v>976</v>
      </c>
      <c r="J1785" s="1" t="s">
        <v>2340</v>
      </c>
      <c r="K1785" s="1" t="str">
        <f t="shared" si="82"/>
        <v>2015</v>
      </c>
      <c r="L1785" s="1">
        <f t="shared" si="83"/>
        <v>12</v>
      </c>
      <c r="M1785" s="1" t="s">
        <v>79</v>
      </c>
      <c r="N1785" t="s">
        <v>50</v>
      </c>
      <c r="O1785" s="1" t="s">
        <v>61</v>
      </c>
      <c r="P1785" s="1"/>
      <c r="Q1785" s="1"/>
      <c r="R1785" s="1"/>
      <c r="S1785" s="1" t="s">
        <v>65</v>
      </c>
      <c r="T1785" s="1">
        <v>2</v>
      </c>
      <c r="U1785" s="1"/>
    </row>
    <row r="1786" spans="1:21">
      <c r="A1786" s="1" t="s">
        <v>54</v>
      </c>
      <c r="B1786" s="1"/>
      <c r="C1786" s="1"/>
      <c r="D1786" s="1">
        <f t="shared" si="81"/>
        <v>0</v>
      </c>
      <c r="E1786" s="1" t="s">
        <v>3917</v>
      </c>
      <c r="F1786" s="1" t="s">
        <v>3915</v>
      </c>
      <c r="G1786" s="6" t="s">
        <v>12527</v>
      </c>
      <c r="H1786" s="1" t="s">
        <v>324</v>
      </c>
      <c r="I1786" s="1" t="s">
        <v>3918</v>
      </c>
      <c r="J1786" s="1" t="s">
        <v>3919</v>
      </c>
      <c r="K1786" s="1" t="str">
        <f t="shared" si="82"/>
        <v>2015</v>
      </c>
      <c r="L1786" s="1">
        <f t="shared" si="83"/>
        <v>13</v>
      </c>
      <c r="M1786" s="1" t="s">
        <v>79</v>
      </c>
      <c r="N1786" t="s">
        <v>50</v>
      </c>
      <c r="O1786" s="1" t="s">
        <v>102</v>
      </c>
      <c r="P1786" s="1"/>
      <c r="Q1786" s="1"/>
      <c r="R1786" s="1"/>
      <c r="S1786" s="1" t="s">
        <v>65</v>
      </c>
      <c r="T1786" s="1">
        <v>1</v>
      </c>
      <c r="U1786" s="1"/>
    </row>
    <row r="1787" spans="1:21">
      <c r="A1787" s="1" t="s">
        <v>49</v>
      </c>
      <c r="B1787" s="1" t="s">
        <v>50</v>
      </c>
      <c r="C1787" s="1"/>
      <c r="D1787" s="1">
        <f t="shared" si="81"/>
        <v>0</v>
      </c>
      <c r="E1787" s="1" t="s">
        <v>4285</v>
      </c>
      <c r="F1787" s="1" t="s">
        <v>4284</v>
      </c>
      <c r="G1787" s="6" t="s">
        <v>12527</v>
      </c>
      <c r="H1787" s="1" t="s">
        <v>479</v>
      </c>
      <c r="I1787" s="1" t="s">
        <v>4286</v>
      </c>
      <c r="J1787" s="1" t="s">
        <v>4212</v>
      </c>
      <c r="K1787" s="1" t="str">
        <f t="shared" si="82"/>
        <v>2015</v>
      </c>
      <c r="L1787" s="1">
        <f t="shared" si="83"/>
        <v>16</v>
      </c>
      <c r="M1787" s="1" t="s">
        <v>79</v>
      </c>
      <c r="N1787" t="s">
        <v>50</v>
      </c>
      <c r="O1787" s="1" t="s">
        <v>61</v>
      </c>
      <c r="P1787" s="1"/>
      <c r="Q1787" s="1"/>
      <c r="R1787" s="1"/>
      <c r="S1787" s="1" t="s">
        <v>65</v>
      </c>
      <c r="T1787" s="1">
        <v>1</v>
      </c>
      <c r="U1787" s="1"/>
    </row>
    <row r="1788" spans="1:21">
      <c r="A1788" s="1" t="s">
        <v>54</v>
      </c>
      <c r="B1788" s="1" t="s">
        <v>54</v>
      </c>
      <c r="C1788" s="1"/>
      <c r="D1788" s="1">
        <f t="shared" si="81"/>
        <v>0</v>
      </c>
      <c r="E1788" s="1" t="s">
        <v>4307</v>
      </c>
      <c r="F1788" s="1" t="s">
        <v>4306</v>
      </c>
      <c r="G1788" s="6" t="s">
        <v>12527</v>
      </c>
      <c r="H1788" s="1" t="s">
        <v>189</v>
      </c>
      <c r="I1788" s="1" t="s">
        <v>2257</v>
      </c>
      <c r="J1788" s="1" t="s">
        <v>1222</v>
      </c>
      <c r="K1788" s="1" t="str">
        <f t="shared" si="82"/>
        <v>2015</v>
      </c>
      <c r="L1788" s="1">
        <f t="shared" si="83"/>
        <v>44</v>
      </c>
      <c r="M1788" s="1" t="s">
        <v>60</v>
      </c>
      <c r="N1788" t="s">
        <v>50</v>
      </c>
      <c r="O1788" s="1"/>
      <c r="P1788" s="1"/>
      <c r="Q1788" s="1"/>
      <c r="R1788" s="1"/>
      <c r="S1788" s="1"/>
      <c r="T1788" s="1">
        <v>1</v>
      </c>
      <c r="U1788" s="1"/>
    </row>
    <row r="1789" spans="1:21">
      <c r="A1789" s="1" t="s">
        <v>55</v>
      </c>
      <c r="B1789" s="1" t="s">
        <v>55</v>
      </c>
      <c r="C1789" s="1"/>
      <c r="D1789" s="1">
        <f t="shared" si="81"/>
        <v>0</v>
      </c>
      <c r="E1789" s="1" t="s">
        <v>4514</v>
      </c>
      <c r="F1789" s="1" t="s">
        <v>4513</v>
      </c>
      <c r="G1789" s="6" t="s">
        <v>12527</v>
      </c>
      <c r="H1789" s="1" t="s">
        <v>134</v>
      </c>
      <c r="I1789" s="1" t="s">
        <v>4509</v>
      </c>
      <c r="J1789" s="1" t="s">
        <v>1222</v>
      </c>
      <c r="K1789" s="1" t="str">
        <f t="shared" si="82"/>
        <v>2015</v>
      </c>
      <c r="L1789" s="1">
        <f t="shared" si="83"/>
        <v>26</v>
      </c>
      <c r="M1789" s="1" t="s">
        <v>60</v>
      </c>
      <c r="N1789" t="s">
        <v>50</v>
      </c>
      <c r="O1789" s="1" t="s">
        <v>61</v>
      </c>
      <c r="P1789" s="1" t="s">
        <v>449</v>
      </c>
      <c r="Q1789" s="1" t="s">
        <v>120</v>
      </c>
      <c r="R1789" s="1" t="s">
        <v>4515</v>
      </c>
      <c r="S1789" s="1" t="s">
        <v>92</v>
      </c>
      <c r="T1789" s="1">
        <v>1</v>
      </c>
      <c r="U1789" s="1"/>
    </row>
    <row r="1790" spans="1:21">
      <c r="A1790" s="1" t="s">
        <v>50</v>
      </c>
      <c r="B1790" s="1"/>
      <c r="C1790" s="1"/>
      <c r="D1790" s="1">
        <f t="shared" si="81"/>
        <v>0</v>
      </c>
      <c r="E1790" s="1" t="s">
        <v>4517</v>
      </c>
      <c r="F1790" s="1" t="s">
        <v>4518</v>
      </c>
      <c r="G1790" s="6" t="s">
        <v>12527</v>
      </c>
      <c r="H1790" s="1" t="s">
        <v>108</v>
      </c>
      <c r="I1790" s="1" t="s">
        <v>4509</v>
      </c>
      <c r="J1790" s="1" t="s">
        <v>4519</v>
      </c>
      <c r="K1790" s="1" t="str">
        <f t="shared" si="82"/>
        <v>2015</v>
      </c>
      <c r="L1790" s="1">
        <f t="shared" si="83"/>
        <v>7</v>
      </c>
      <c r="M1790" s="1" t="s">
        <v>79</v>
      </c>
      <c r="N1790" t="s">
        <v>50</v>
      </c>
      <c r="O1790" s="1" t="s">
        <v>61</v>
      </c>
      <c r="P1790" s="1"/>
      <c r="Q1790" s="1"/>
      <c r="R1790" s="1"/>
      <c r="S1790" s="1" t="s">
        <v>65</v>
      </c>
      <c r="T1790" s="1">
        <v>2</v>
      </c>
      <c r="U1790" s="1"/>
    </row>
    <row r="1791" spans="1:21">
      <c r="A1791" s="1" t="s">
        <v>55</v>
      </c>
      <c r="B1791" s="1"/>
      <c r="C1791" s="1"/>
      <c r="D1791" s="1">
        <f t="shared" si="81"/>
        <v>0</v>
      </c>
      <c r="E1791" s="1" t="s">
        <v>4572</v>
      </c>
      <c r="F1791" s="1" t="s">
        <v>4573</v>
      </c>
      <c r="G1791" s="6" t="s">
        <v>12527</v>
      </c>
      <c r="H1791" s="1" t="s">
        <v>721</v>
      </c>
      <c r="I1791" s="1" t="s">
        <v>4574</v>
      </c>
      <c r="J1791" s="1" t="s">
        <v>4212</v>
      </c>
      <c r="K1791" s="1" t="str">
        <f t="shared" si="82"/>
        <v>2015</v>
      </c>
      <c r="L1791" s="1">
        <f t="shared" si="83"/>
        <v>50</v>
      </c>
      <c r="M1791" s="1" t="s">
        <v>60</v>
      </c>
      <c r="N1791" t="s">
        <v>50</v>
      </c>
      <c r="O1791" s="1" t="s">
        <v>61</v>
      </c>
      <c r="P1791" s="1"/>
      <c r="Q1791" s="1"/>
      <c r="R1791" s="1"/>
      <c r="S1791" s="1"/>
      <c r="T1791" s="1">
        <v>1</v>
      </c>
      <c r="U1791" s="1"/>
    </row>
    <row r="1792" spans="1:21">
      <c r="A1792" s="1" t="s">
        <v>54</v>
      </c>
      <c r="B1792" s="1" t="s">
        <v>54</v>
      </c>
      <c r="C1792" s="1" t="s">
        <v>273</v>
      </c>
      <c r="D1792" s="1">
        <f t="shared" si="81"/>
        <v>3</v>
      </c>
      <c r="E1792" s="1" t="s">
        <v>4628</v>
      </c>
      <c r="F1792" s="1" t="s">
        <v>4629</v>
      </c>
      <c r="G1792" s="6" t="s">
        <v>12527</v>
      </c>
      <c r="H1792" s="1" t="s">
        <v>301</v>
      </c>
      <c r="I1792" s="1" t="s">
        <v>4617</v>
      </c>
      <c r="J1792" s="1" t="s">
        <v>4212</v>
      </c>
      <c r="K1792" s="1" t="str">
        <f t="shared" si="82"/>
        <v>2015</v>
      </c>
      <c r="L1792" s="1">
        <f t="shared" si="83"/>
        <v>52</v>
      </c>
      <c r="M1792" s="1" t="s">
        <v>79</v>
      </c>
      <c r="N1792" t="s">
        <v>50</v>
      </c>
      <c r="O1792" s="1" t="s">
        <v>4630</v>
      </c>
      <c r="P1792" s="1"/>
      <c r="Q1792" s="1"/>
      <c r="R1792" s="1"/>
      <c r="S1792" s="1"/>
      <c r="T1792" s="1">
        <v>1</v>
      </c>
      <c r="U1792" s="1"/>
    </row>
    <row r="1793" spans="1:21">
      <c r="A1793" s="1" t="s">
        <v>55</v>
      </c>
      <c r="B1793" s="1"/>
      <c r="C1793" s="1"/>
      <c r="D1793" s="1">
        <f t="shared" si="81"/>
        <v>0</v>
      </c>
      <c r="E1793" s="1" t="s">
        <v>4916</v>
      </c>
      <c r="F1793" s="1" t="s">
        <v>4915</v>
      </c>
      <c r="G1793" s="6" t="s">
        <v>12527</v>
      </c>
      <c r="H1793" s="1" t="s">
        <v>448</v>
      </c>
      <c r="I1793" s="1" t="s">
        <v>3588</v>
      </c>
      <c r="J1793" s="1" t="s">
        <v>1222</v>
      </c>
      <c r="K1793" s="1" t="str">
        <f t="shared" si="82"/>
        <v>2015</v>
      </c>
      <c r="L1793" s="1">
        <f t="shared" si="83"/>
        <v>30</v>
      </c>
      <c r="M1793" s="1" t="s">
        <v>79</v>
      </c>
      <c r="N1793" t="s">
        <v>50</v>
      </c>
      <c r="O1793" s="1" t="s">
        <v>61</v>
      </c>
      <c r="P1793" s="1"/>
      <c r="Q1793" s="1"/>
      <c r="R1793" s="1"/>
      <c r="S1793" s="1" t="s">
        <v>4917</v>
      </c>
      <c r="T1793" s="1">
        <v>2</v>
      </c>
      <c r="U1793" s="1"/>
    </row>
    <row r="1794" spans="1:21">
      <c r="A1794" s="1" t="s">
        <v>55</v>
      </c>
      <c r="B1794" s="1" t="s">
        <v>108</v>
      </c>
      <c r="C1794" s="1"/>
      <c r="D1794" s="1">
        <f t="shared" ref="D1794:D1857" si="84">B1794*C1794/100</f>
        <v>0</v>
      </c>
      <c r="E1794" s="1" t="s">
        <v>5033</v>
      </c>
      <c r="F1794" s="1" t="s">
        <v>5032</v>
      </c>
      <c r="G1794" s="6" t="s">
        <v>12527</v>
      </c>
      <c r="H1794" s="1" t="s">
        <v>515</v>
      </c>
      <c r="I1794" s="1" t="s">
        <v>4977</v>
      </c>
      <c r="J1794" s="1" t="s">
        <v>5034</v>
      </c>
      <c r="K1794" s="1" t="str">
        <f t="shared" ref="K1794:K1857" si="85">TEXT(J1794,"YYYY")</f>
        <v>2015</v>
      </c>
      <c r="L1794" s="1">
        <f t="shared" ref="L1794:L1857" si="86">H1794-(TEXT(I1794,"YYYY")-TEXT(J1794,"YYYY"))</f>
        <v>63</v>
      </c>
      <c r="M1794" s="1" t="s">
        <v>79</v>
      </c>
      <c r="N1794" t="s">
        <v>50</v>
      </c>
      <c r="O1794" s="1" t="s">
        <v>61</v>
      </c>
      <c r="P1794" s="1"/>
      <c r="Q1794" s="1"/>
      <c r="R1794" s="1"/>
      <c r="S1794" s="1"/>
      <c r="T1794" s="1">
        <v>1</v>
      </c>
      <c r="U1794" s="1"/>
    </row>
    <row r="1795" spans="1:21">
      <c r="A1795" s="1" t="s">
        <v>49</v>
      </c>
      <c r="B1795" s="1" t="s">
        <v>50</v>
      </c>
      <c r="C1795" s="1"/>
      <c r="D1795" s="1">
        <f t="shared" si="84"/>
        <v>0</v>
      </c>
      <c r="E1795" s="1" t="s">
        <v>5053</v>
      </c>
      <c r="F1795" s="1" t="s">
        <v>5052</v>
      </c>
      <c r="G1795" s="6" t="s">
        <v>12527</v>
      </c>
      <c r="H1795" s="1" t="s">
        <v>130</v>
      </c>
      <c r="I1795" s="1" t="s">
        <v>2843</v>
      </c>
      <c r="J1795" s="1" t="s">
        <v>5054</v>
      </c>
      <c r="K1795" s="1" t="str">
        <f t="shared" si="85"/>
        <v>2015</v>
      </c>
      <c r="L1795" s="1">
        <f t="shared" si="86"/>
        <v>10</v>
      </c>
      <c r="M1795" s="1" t="s">
        <v>79</v>
      </c>
      <c r="N1795" t="s">
        <v>50</v>
      </c>
      <c r="O1795" s="1"/>
      <c r="P1795" s="1"/>
      <c r="Q1795" s="1"/>
      <c r="R1795" s="1"/>
      <c r="S1795" s="1" t="s">
        <v>65</v>
      </c>
      <c r="T1795" s="1">
        <v>2</v>
      </c>
      <c r="U1795" s="1"/>
    </row>
    <row r="1796" spans="1:21">
      <c r="A1796" s="1" t="s">
        <v>54</v>
      </c>
      <c r="B1796" s="1" t="s">
        <v>472</v>
      </c>
      <c r="C1796" s="1" t="s">
        <v>273</v>
      </c>
      <c r="D1796" s="1">
        <f t="shared" si="84"/>
        <v>0.5</v>
      </c>
      <c r="E1796" s="1" t="s">
        <v>5104</v>
      </c>
      <c r="F1796" s="1" t="s">
        <v>5103</v>
      </c>
      <c r="G1796" s="6" t="s">
        <v>12527</v>
      </c>
      <c r="H1796" s="1" t="s">
        <v>464</v>
      </c>
      <c r="I1796" s="1" t="s">
        <v>4872</v>
      </c>
      <c r="J1796" s="1" t="s">
        <v>1222</v>
      </c>
      <c r="K1796" s="1" t="str">
        <f t="shared" si="85"/>
        <v>2015</v>
      </c>
      <c r="L1796" s="1">
        <f t="shared" si="86"/>
        <v>30</v>
      </c>
      <c r="M1796" s="1" t="s">
        <v>60</v>
      </c>
      <c r="N1796" t="s">
        <v>50</v>
      </c>
      <c r="O1796" s="1" t="s">
        <v>61</v>
      </c>
      <c r="P1796" s="1"/>
      <c r="Q1796" s="1"/>
      <c r="R1796" s="1"/>
      <c r="S1796" s="1" t="s">
        <v>526</v>
      </c>
      <c r="T1796" s="1">
        <v>1</v>
      </c>
      <c r="U1796" s="1"/>
    </row>
    <row r="1797" spans="1:21">
      <c r="A1797" s="1" t="s">
        <v>55</v>
      </c>
      <c r="B1797" s="1" t="s">
        <v>472</v>
      </c>
      <c r="C1797" s="1" t="s">
        <v>273</v>
      </c>
      <c r="D1797" s="1">
        <f t="shared" si="84"/>
        <v>0.5</v>
      </c>
      <c r="E1797" s="1" t="s">
        <v>5134</v>
      </c>
      <c r="F1797" s="1" t="s">
        <v>5133</v>
      </c>
      <c r="G1797" s="6" t="s">
        <v>12527</v>
      </c>
      <c r="H1797" s="1" t="s">
        <v>584</v>
      </c>
      <c r="I1797" s="1" t="s">
        <v>5125</v>
      </c>
      <c r="J1797" s="1" t="s">
        <v>1222</v>
      </c>
      <c r="K1797" s="1" t="str">
        <f t="shared" si="85"/>
        <v>2015</v>
      </c>
      <c r="L1797" s="1">
        <f t="shared" si="86"/>
        <v>36</v>
      </c>
      <c r="M1797" s="1" t="s">
        <v>60</v>
      </c>
      <c r="N1797" t="s">
        <v>50</v>
      </c>
      <c r="O1797" s="1" t="s">
        <v>61</v>
      </c>
      <c r="P1797" s="1"/>
      <c r="Q1797" s="1"/>
      <c r="R1797" s="1"/>
      <c r="S1797" s="1" t="s">
        <v>417</v>
      </c>
      <c r="T1797" s="1">
        <v>1</v>
      </c>
      <c r="U1797" s="1"/>
    </row>
    <row r="1798" spans="1:21">
      <c r="A1798" s="1" t="s">
        <v>50</v>
      </c>
      <c r="B1798" s="1" t="s">
        <v>5187</v>
      </c>
      <c r="C1798" s="1" t="s">
        <v>273</v>
      </c>
      <c r="D1798" s="1">
        <f t="shared" si="84"/>
        <v>6.7</v>
      </c>
      <c r="E1798" s="1" t="s">
        <v>5185</v>
      </c>
      <c r="F1798" s="1" t="s">
        <v>5186</v>
      </c>
      <c r="G1798" s="6" t="s">
        <v>12527</v>
      </c>
      <c r="H1798" s="1" t="s">
        <v>389</v>
      </c>
      <c r="I1798" s="1" t="s">
        <v>3552</v>
      </c>
      <c r="J1798" s="1" t="s">
        <v>1222</v>
      </c>
      <c r="K1798" s="1" t="str">
        <f t="shared" si="85"/>
        <v>2015</v>
      </c>
      <c r="L1798" s="1">
        <f t="shared" si="86"/>
        <v>61</v>
      </c>
      <c r="M1798" s="1" t="s">
        <v>79</v>
      </c>
      <c r="N1798" t="s">
        <v>50</v>
      </c>
      <c r="O1798" s="1" t="s">
        <v>61</v>
      </c>
      <c r="P1798" s="1"/>
      <c r="Q1798" s="1"/>
      <c r="R1798" s="1"/>
      <c r="S1798" s="1" t="s">
        <v>354</v>
      </c>
      <c r="T1798" s="1">
        <v>2</v>
      </c>
      <c r="U1798" s="1"/>
    </row>
    <row r="1799" spans="1:21">
      <c r="A1799" s="1" t="s">
        <v>50</v>
      </c>
      <c r="B1799" s="1" t="s">
        <v>54</v>
      </c>
      <c r="C1799" s="1"/>
      <c r="D1799" s="1">
        <f t="shared" si="84"/>
        <v>0</v>
      </c>
      <c r="E1799" s="1" t="s">
        <v>5305</v>
      </c>
      <c r="F1799" s="1" t="s">
        <v>5304</v>
      </c>
      <c r="G1799" s="6" t="s">
        <v>12527</v>
      </c>
      <c r="H1799" s="1" t="s">
        <v>108</v>
      </c>
      <c r="I1799" s="1" t="s">
        <v>3493</v>
      </c>
      <c r="J1799" s="1" t="s">
        <v>5034</v>
      </c>
      <c r="K1799" s="1" t="str">
        <f t="shared" si="85"/>
        <v>2015</v>
      </c>
      <c r="L1799" s="1">
        <f t="shared" si="86"/>
        <v>5</v>
      </c>
      <c r="M1799" s="1" t="s">
        <v>79</v>
      </c>
      <c r="N1799" t="s">
        <v>50</v>
      </c>
      <c r="O1799" s="1"/>
      <c r="P1799" s="1"/>
      <c r="Q1799" s="1"/>
      <c r="R1799" s="1"/>
      <c r="S1799" s="1"/>
      <c r="T1799" s="1">
        <v>2</v>
      </c>
      <c r="U1799" s="1"/>
    </row>
    <row r="1800" spans="1:21">
      <c r="A1800" s="1" t="s">
        <v>53</v>
      </c>
      <c r="B1800" s="1"/>
      <c r="C1800" s="1"/>
      <c r="D1800" s="1">
        <f t="shared" si="84"/>
        <v>0</v>
      </c>
      <c r="E1800" s="1" t="s">
        <v>5357</v>
      </c>
      <c r="F1800" s="1" t="s">
        <v>5356</v>
      </c>
      <c r="G1800" s="6" t="s">
        <v>12527</v>
      </c>
      <c r="H1800" s="1" t="s">
        <v>484</v>
      </c>
      <c r="I1800" s="1" t="s">
        <v>5049</v>
      </c>
      <c r="J1800" s="1" t="s">
        <v>1222</v>
      </c>
      <c r="K1800" s="1" t="str">
        <f t="shared" si="85"/>
        <v>2015</v>
      </c>
      <c r="L1800" s="1">
        <f t="shared" si="86"/>
        <v>46</v>
      </c>
      <c r="M1800" s="1" t="s">
        <v>60</v>
      </c>
      <c r="N1800" t="s">
        <v>50</v>
      </c>
      <c r="O1800" s="1" t="s">
        <v>61</v>
      </c>
      <c r="P1800" s="1"/>
      <c r="Q1800" s="1"/>
      <c r="R1800" s="1" t="s">
        <v>805</v>
      </c>
      <c r="S1800" s="1" t="s">
        <v>114</v>
      </c>
      <c r="T1800" s="1">
        <v>2</v>
      </c>
      <c r="U1800" s="1"/>
    </row>
    <row r="1801" spans="1:21">
      <c r="A1801" s="1"/>
      <c r="B1801" s="1"/>
      <c r="C1801" s="1"/>
      <c r="D1801" s="1">
        <f t="shared" si="84"/>
        <v>0</v>
      </c>
      <c r="E1801" s="1" t="s">
        <v>659</v>
      </c>
      <c r="F1801" s="1" t="s">
        <v>5432</v>
      </c>
      <c r="G1801" s="6" t="s">
        <v>12527</v>
      </c>
      <c r="H1801" s="1" t="s">
        <v>158</v>
      </c>
      <c r="I1801" s="1" t="s">
        <v>3838</v>
      </c>
      <c r="J1801" s="1" t="s">
        <v>905</v>
      </c>
      <c r="K1801" s="1" t="str">
        <f t="shared" si="85"/>
        <v>2015</v>
      </c>
      <c r="L1801" s="1">
        <f t="shared" si="86"/>
        <v>9</v>
      </c>
      <c r="M1801" s="1" t="s">
        <v>79</v>
      </c>
      <c r="N1801" t="s">
        <v>50</v>
      </c>
      <c r="O1801" s="1" t="s">
        <v>61</v>
      </c>
      <c r="P1801" s="1" t="s">
        <v>5433</v>
      </c>
      <c r="Q1801" s="1" t="s">
        <v>464</v>
      </c>
      <c r="R1801" s="1" t="s">
        <v>5434</v>
      </c>
      <c r="S1801" s="1" t="s">
        <v>65</v>
      </c>
      <c r="T1801" s="1">
        <v>1</v>
      </c>
      <c r="U1801" s="1"/>
    </row>
    <row r="1802" spans="1:21">
      <c r="A1802" s="1" t="s">
        <v>115</v>
      </c>
      <c r="B1802" s="1"/>
      <c r="C1802" s="1"/>
      <c r="D1802" s="1">
        <f t="shared" si="84"/>
        <v>0</v>
      </c>
      <c r="E1802" s="1" t="s">
        <v>5581</v>
      </c>
      <c r="F1802" s="1" t="s">
        <v>4104</v>
      </c>
      <c r="G1802" s="6" t="s">
        <v>12527</v>
      </c>
      <c r="H1802" s="1" t="s">
        <v>63</v>
      </c>
      <c r="I1802" s="1" t="s">
        <v>4232</v>
      </c>
      <c r="J1802" s="1" t="s">
        <v>5582</v>
      </c>
      <c r="K1802" s="1" t="str">
        <f t="shared" si="85"/>
        <v>2015</v>
      </c>
      <c r="L1802" s="1">
        <f t="shared" si="86"/>
        <v>28</v>
      </c>
      <c r="M1802" s="1" t="s">
        <v>60</v>
      </c>
      <c r="N1802" t="s">
        <v>50</v>
      </c>
      <c r="O1802" s="1" t="s">
        <v>61</v>
      </c>
      <c r="P1802" s="1"/>
      <c r="Q1802" s="1"/>
      <c r="R1802" s="1" t="s">
        <v>805</v>
      </c>
      <c r="S1802" s="1" t="s">
        <v>235</v>
      </c>
      <c r="T1802" s="1">
        <v>2</v>
      </c>
      <c r="U1802" s="1"/>
    </row>
    <row r="1803" spans="1:21">
      <c r="A1803" s="1" t="s">
        <v>50</v>
      </c>
      <c r="B1803" s="1" t="s">
        <v>50</v>
      </c>
      <c r="C1803" s="1"/>
      <c r="D1803" s="1">
        <f t="shared" si="84"/>
        <v>0</v>
      </c>
      <c r="E1803" s="1" t="s">
        <v>5602</v>
      </c>
      <c r="F1803" s="1" t="s">
        <v>5601</v>
      </c>
      <c r="G1803" s="6" t="s">
        <v>12527</v>
      </c>
      <c r="H1803" s="1" t="s">
        <v>116</v>
      </c>
      <c r="I1803" s="1" t="s">
        <v>1671</v>
      </c>
      <c r="J1803" s="1" t="s">
        <v>5603</v>
      </c>
      <c r="K1803" s="1" t="str">
        <f t="shared" si="85"/>
        <v>2015</v>
      </c>
      <c r="L1803" s="1">
        <f t="shared" si="86"/>
        <v>2</v>
      </c>
      <c r="M1803" s="1" t="s">
        <v>60</v>
      </c>
      <c r="N1803" t="s">
        <v>50</v>
      </c>
      <c r="O1803" s="1"/>
      <c r="P1803" s="1"/>
      <c r="Q1803" s="1"/>
      <c r="R1803" s="1"/>
      <c r="S1803" s="1"/>
      <c r="T1803" s="1">
        <v>2</v>
      </c>
      <c r="U1803" s="1"/>
    </row>
    <row r="1804" spans="1:21">
      <c r="A1804" s="1" t="s">
        <v>55</v>
      </c>
      <c r="B1804" s="1"/>
      <c r="C1804" s="1"/>
      <c r="D1804" s="1">
        <f t="shared" si="84"/>
        <v>0</v>
      </c>
      <c r="E1804" s="1" t="s">
        <v>5827</v>
      </c>
      <c r="F1804" s="1" t="s">
        <v>5826</v>
      </c>
      <c r="G1804" s="6" t="s">
        <v>12527</v>
      </c>
      <c r="H1804" s="1" t="s">
        <v>240</v>
      </c>
      <c r="I1804" s="1" t="s">
        <v>987</v>
      </c>
      <c r="J1804" s="1" t="s">
        <v>1222</v>
      </c>
      <c r="K1804" s="1" t="str">
        <f t="shared" si="85"/>
        <v>2015</v>
      </c>
      <c r="L1804" s="1">
        <f t="shared" si="86"/>
        <v>52</v>
      </c>
      <c r="M1804" s="1" t="s">
        <v>79</v>
      </c>
      <c r="N1804" t="s">
        <v>50</v>
      </c>
      <c r="O1804" s="1" t="s">
        <v>61</v>
      </c>
      <c r="P1804" s="1"/>
      <c r="Q1804" s="1"/>
      <c r="R1804" s="1"/>
      <c r="S1804" s="1" t="s">
        <v>235</v>
      </c>
      <c r="T1804" s="1">
        <v>2</v>
      </c>
      <c r="U1804" s="1"/>
    </row>
    <row r="1805" spans="1:21">
      <c r="A1805" s="1" t="s">
        <v>54</v>
      </c>
      <c r="B1805" s="1" t="s">
        <v>986</v>
      </c>
      <c r="C1805" s="1" t="s">
        <v>293</v>
      </c>
      <c r="D1805" s="1">
        <f t="shared" si="84"/>
        <v>0.29399999999999998</v>
      </c>
      <c r="E1805" s="1" t="s">
        <v>6099</v>
      </c>
      <c r="F1805" s="1" t="s">
        <v>6098</v>
      </c>
      <c r="G1805" s="6" t="s">
        <v>12527</v>
      </c>
      <c r="H1805" s="1" t="s">
        <v>55</v>
      </c>
      <c r="I1805" s="1" t="s">
        <v>5988</v>
      </c>
      <c r="J1805" s="1" t="s">
        <v>1067</v>
      </c>
      <c r="K1805" s="1" t="str">
        <f t="shared" si="85"/>
        <v>2015</v>
      </c>
      <c r="L1805" s="1">
        <f t="shared" si="86"/>
        <v>2</v>
      </c>
      <c r="M1805" s="1" t="s">
        <v>60</v>
      </c>
      <c r="N1805" t="s">
        <v>50</v>
      </c>
      <c r="O1805" s="1" t="s">
        <v>61</v>
      </c>
      <c r="P1805" s="1"/>
      <c r="Q1805" s="1"/>
      <c r="R1805" s="1"/>
      <c r="S1805" s="1" t="s">
        <v>936</v>
      </c>
      <c r="T1805" s="1">
        <v>2</v>
      </c>
      <c r="U1805" s="1" t="s">
        <v>55</v>
      </c>
    </row>
    <row r="1806" spans="1:21">
      <c r="A1806" s="1" t="s">
        <v>54</v>
      </c>
      <c r="B1806" s="1" t="s">
        <v>715</v>
      </c>
      <c r="C1806" s="1" t="s">
        <v>293</v>
      </c>
      <c r="D1806" s="1">
        <f t="shared" si="84"/>
        <v>9.8000000000000004E-2</v>
      </c>
      <c r="E1806" s="1" t="s">
        <v>6103</v>
      </c>
      <c r="F1806" s="1" t="s">
        <v>5123</v>
      </c>
      <c r="G1806" s="6" t="s">
        <v>12527</v>
      </c>
      <c r="H1806" s="1" t="s">
        <v>301</v>
      </c>
      <c r="I1806" s="1" t="s">
        <v>5988</v>
      </c>
      <c r="J1806" s="1" t="s">
        <v>6104</v>
      </c>
      <c r="K1806" s="1" t="str">
        <f t="shared" si="85"/>
        <v>2015</v>
      </c>
      <c r="L1806" s="1">
        <f t="shared" si="86"/>
        <v>51</v>
      </c>
      <c r="M1806" s="1" t="s">
        <v>60</v>
      </c>
      <c r="N1806" t="s">
        <v>50</v>
      </c>
      <c r="O1806" s="1" t="s">
        <v>61</v>
      </c>
      <c r="P1806" s="1"/>
      <c r="Q1806" s="1"/>
      <c r="R1806" s="1"/>
      <c r="S1806" s="1" t="s">
        <v>354</v>
      </c>
      <c r="T1806" s="1">
        <v>2</v>
      </c>
      <c r="U1806" s="1"/>
    </row>
    <row r="1807" spans="1:21">
      <c r="A1807" s="1" t="s">
        <v>54</v>
      </c>
      <c r="B1807" s="1" t="s">
        <v>472</v>
      </c>
      <c r="C1807" s="1" t="s">
        <v>273</v>
      </c>
      <c r="D1807" s="1">
        <f t="shared" si="84"/>
        <v>0.5</v>
      </c>
      <c r="E1807" s="1" t="s">
        <v>4684</v>
      </c>
      <c r="F1807" s="1" t="s">
        <v>6180</v>
      </c>
      <c r="G1807" s="6" t="s">
        <v>12527</v>
      </c>
      <c r="H1807" s="1" t="s">
        <v>99</v>
      </c>
      <c r="I1807" s="1" t="s">
        <v>6181</v>
      </c>
      <c r="J1807" s="1" t="s">
        <v>6182</v>
      </c>
      <c r="K1807" s="1" t="str">
        <f t="shared" si="85"/>
        <v>2015</v>
      </c>
      <c r="L1807" s="1">
        <f t="shared" si="86"/>
        <v>5</v>
      </c>
      <c r="M1807" s="1" t="s">
        <v>60</v>
      </c>
      <c r="N1807" t="s">
        <v>50</v>
      </c>
      <c r="O1807" s="1" t="s">
        <v>61</v>
      </c>
      <c r="P1807" s="1"/>
      <c r="Q1807" s="1"/>
      <c r="R1807" s="1"/>
      <c r="S1807" s="1" t="s">
        <v>65</v>
      </c>
      <c r="T1807" s="1">
        <v>1</v>
      </c>
      <c r="U1807" s="1" t="s">
        <v>55</v>
      </c>
    </row>
    <row r="1808" spans="1:21">
      <c r="A1808" s="1" t="s">
        <v>55</v>
      </c>
      <c r="B1808" s="1"/>
      <c r="C1808" s="1"/>
      <c r="D1808" s="1">
        <f t="shared" si="84"/>
        <v>0</v>
      </c>
      <c r="E1808" s="1" t="s">
        <v>6280</v>
      </c>
      <c r="F1808" s="1" t="s">
        <v>6279</v>
      </c>
      <c r="G1808" s="6" t="s">
        <v>12527</v>
      </c>
      <c r="H1808" s="1" t="s">
        <v>573</v>
      </c>
      <c r="I1808" s="1" t="s">
        <v>6262</v>
      </c>
      <c r="J1808" s="1" t="s">
        <v>384</v>
      </c>
      <c r="K1808" s="1" t="str">
        <f t="shared" si="85"/>
        <v>2015</v>
      </c>
      <c r="L1808" s="1">
        <f t="shared" si="86"/>
        <v>66</v>
      </c>
      <c r="M1808" s="1" t="s">
        <v>60</v>
      </c>
      <c r="N1808" t="s">
        <v>50</v>
      </c>
      <c r="O1808" s="1" t="s">
        <v>61</v>
      </c>
      <c r="P1808" s="1"/>
      <c r="Q1808" s="1"/>
      <c r="R1808" s="1"/>
      <c r="S1808" s="1" t="s">
        <v>354</v>
      </c>
      <c r="T1808" s="1">
        <v>1</v>
      </c>
      <c r="U1808" s="1"/>
    </row>
    <row r="1809" spans="1:21">
      <c r="A1809" s="1" t="s">
        <v>55</v>
      </c>
      <c r="B1809" s="1"/>
      <c r="C1809" s="1"/>
      <c r="D1809" s="1">
        <f t="shared" si="84"/>
        <v>0</v>
      </c>
      <c r="E1809" s="1" t="s">
        <v>6373</v>
      </c>
      <c r="F1809" s="1" t="s">
        <v>6372</v>
      </c>
      <c r="G1809" s="6" t="s">
        <v>12527</v>
      </c>
      <c r="H1809" s="1" t="s">
        <v>169</v>
      </c>
      <c r="I1809" s="1" t="s">
        <v>1485</v>
      </c>
      <c r="J1809" s="1" t="s">
        <v>1222</v>
      </c>
      <c r="K1809" s="1" t="str">
        <f t="shared" si="85"/>
        <v>2015</v>
      </c>
      <c r="L1809" s="1">
        <f t="shared" si="86"/>
        <v>18</v>
      </c>
      <c r="M1809" s="1" t="s">
        <v>79</v>
      </c>
      <c r="N1809" t="s">
        <v>50</v>
      </c>
      <c r="O1809" s="1" t="s">
        <v>102</v>
      </c>
      <c r="P1809" s="1"/>
      <c r="Q1809" s="1"/>
      <c r="R1809" s="1" t="s">
        <v>805</v>
      </c>
      <c r="S1809" s="1" t="s">
        <v>65</v>
      </c>
      <c r="T1809" s="1">
        <v>1</v>
      </c>
      <c r="U1809" s="1"/>
    </row>
    <row r="1810" spans="1:21">
      <c r="A1810" s="1" t="s">
        <v>54</v>
      </c>
      <c r="B1810" s="1" t="s">
        <v>472</v>
      </c>
      <c r="C1810" s="1" t="s">
        <v>500</v>
      </c>
      <c r="D1810" s="1">
        <f t="shared" si="84"/>
        <v>0.4</v>
      </c>
      <c r="E1810" s="1" t="s">
        <v>4130</v>
      </c>
      <c r="F1810" s="1" t="s">
        <v>6438</v>
      </c>
      <c r="G1810" s="6" t="s">
        <v>12527</v>
      </c>
      <c r="H1810" s="1" t="s">
        <v>149</v>
      </c>
      <c r="I1810" s="1" t="s">
        <v>6422</v>
      </c>
      <c r="J1810" s="1" t="s">
        <v>1413</v>
      </c>
      <c r="K1810" s="1" t="str">
        <f t="shared" si="85"/>
        <v>2015</v>
      </c>
      <c r="L1810" s="1">
        <f t="shared" si="86"/>
        <v>38</v>
      </c>
      <c r="M1810" s="1" t="s">
        <v>60</v>
      </c>
      <c r="N1810" t="s">
        <v>50</v>
      </c>
      <c r="O1810" s="1" t="s">
        <v>102</v>
      </c>
      <c r="P1810" s="1"/>
      <c r="Q1810" s="1"/>
      <c r="R1810" s="1"/>
      <c r="S1810" s="1" t="s">
        <v>2061</v>
      </c>
      <c r="T1810" s="1">
        <v>1</v>
      </c>
      <c r="U1810" s="1"/>
    </row>
    <row r="1811" spans="1:21">
      <c r="A1811" s="1" t="s">
        <v>55</v>
      </c>
      <c r="B1811" s="1"/>
      <c r="C1811" s="1"/>
      <c r="D1811" s="1">
        <f t="shared" si="84"/>
        <v>0</v>
      </c>
      <c r="E1811" s="1" t="s">
        <v>6768</v>
      </c>
      <c r="F1811" s="1" t="s">
        <v>6767</v>
      </c>
      <c r="G1811" s="6" t="s">
        <v>12527</v>
      </c>
      <c r="H1811" s="1" t="s">
        <v>324</v>
      </c>
      <c r="I1811" s="1" t="s">
        <v>6747</v>
      </c>
      <c r="J1811" s="1" t="s">
        <v>1163</v>
      </c>
      <c r="K1811" s="1" t="str">
        <f t="shared" si="85"/>
        <v>2015</v>
      </c>
      <c r="L1811" s="1">
        <f t="shared" si="86"/>
        <v>8</v>
      </c>
      <c r="M1811" s="1" t="s">
        <v>60</v>
      </c>
      <c r="N1811" t="s">
        <v>50</v>
      </c>
      <c r="O1811" s="1" t="s">
        <v>61</v>
      </c>
      <c r="P1811" s="1"/>
      <c r="Q1811" s="1"/>
      <c r="R1811" s="1"/>
      <c r="S1811" s="1" t="s">
        <v>65</v>
      </c>
      <c r="T1811" s="1">
        <v>1</v>
      </c>
      <c r="U1811" s="1"/>
    </row>
    <row r="1812" spans="1:21">
      <c r="A1812" s="1" t="s">
        <v>54</v>
      </c>
      <c r="B1812" s="1" t="s">
        <v>986</v>
      </c>
      <c r="C1812" s="1" t="s">
        <v>273</v>
      </c>
      <c r="D1812" s="1">
        <f t="shared" si="84"/>
        <v>0.3</v>
      </c>
      <c r="E1812" s="1" t="s">
        <v>3818</v>
      </c>
      <c r="F1812" s="1" t="s">
        <v>6810</v>
      </c>
      <c r="G1812" s="6" t="s">
        <v>12527</v>
      </c>
      <c r="H1812" s="1" t="s">
        <v>584</v>
      </c>
      <c r="I1812" s="1" t="s">
        <v>6806</v>
      </c>
      <c r="J1812" s="1" t="s">
        <v>6807</v>
      </c>
      <c r="K1812" s="1" t="str">
        <f t="shared" si="85"/>
        <v>2015</v>
      </c>
      <c r="L1812" s="1">
        <f t="shared" si="86"/>
        <v>37</v>
      </c>
      <c r="M1812" s="1" t="s">
        <v>60</v>
      </c>
      <c r="N1812" t="s">
        <v>50</v>
      </c>
      <c r="O1812" s="1" t="s">
        <v>61</v>
      </c>
      <c r="P1812" s="1"/>
      <c r="Q1812" s="1"/>
      <c r="R1812" s="1"/>
      <c r="S1812" s="1" t="s">
        <v>92</v>
      </c>
      <c r="T1812" s="1">
        <v>1</v>
      </c>
      <c r="U1812" s="1" t="s">
        <v>55</v>
      </c>
    </row>
    <row r="1813" spans="1:21">
      <c r="A1813" s="1" t="s">
        <v>53</v>
      </c>
      <c r="B1813" s="1" t="s">
        <v>71</v>
      </c>
      <c r="C1813" s="1" t="s">
        <v>273</v>
      </c>
      <c r="D1813" s="1">
        <f t="shared" si="84"/>
        <v>7</v>
      </c>
      <c r="E1813" s="1" t="s">
        <v>3833</v>
      </c>
      <c r="F1813" s="1" t="s">
        <v>6827</v>
      </c>
      <c r="G1813" s="6" t="s">
        <v>12527</v>
      </c>
      <c r="H1813" s="1" t="s">
        <v>367</v>
      </c>
      <c r="I1813" s="1" t="s">
        <v>6817</v>
      </c>
      <c r="J1813" s="1" t="s">
        <v>6828</v>
      </c>
      <c r="K1813" s="1" t="str">
        <f t="shared" si="85"/>
        <v>2015</v>
      </c>
      <c r="L1813" s="1">
        <f t="shared" si="86"/>
        <v>26</v>
      </c>
      <c r="M1813" s="1" t="s">
        <v>60</v>
      </c>
      <c r="N1813" t="s">
        <v>50</v>
      </c>
      <c r="O1813" s="1" t="s">
        <v>61</v>
      </c>
      <c r="P1813" s="1"/>
      <c r="Q1813" s="1"/>
      <c r="R1813" s="1"/>
      <c r="S1813" s="1" t="s">
        <v>235</v>
      </c>
      <c r="T1813" s="1">
        <v>2</v>
      </c>
      <c r="U1813" s="1" t="s">
        <v>55</v>
      </c>
    </row>
    <row r="1814" spans="1:21">
      <c r="A1814" s="1" t="s">
        <v>55</v>
      </c>
      <c r="B1814" s="1" t="s">
        <v>141</v>
      </c>
      <c r="C1814" s="1" t="s">
        <v>273</v>
      </c>
      <c r="D1814" s="1">
        <f t="shared" si="84"/>
        <v>0.2</v>
      </c>
      <c r="E1814" s="1" t="s">
        <v>3975</v>
      </c>
      <c r="F1814" s="1" t="s">
        <v>6964</v>
      </c>
      <c r="G1814" s="6" t="s">
        <v>12527</v>
      </c>
      <c r="H1814" s="1" t="s">
        <v>464</v>
      </c>
      <c r="I1814" s="1" t="s">
        <v>6965</v>
      </c>
      <c r="J1814" s="1" t="s">
        <v>6966</v>
      </c>
      <c r="K1814" s="1" t="str">
        <f t="shared" si="85"/>
        <v>2015</v>
      </c>
      <c r="L1814" s="1">
        <f t="shared" si="86"/>
        <v>31</v>
      </c>
      <c r="M1814" s="1" t="s">
        <v>60</v>
      </c>
      <c r="N1814" t="s">
        <v>50</v>
      </c>
      <c r="O1814" s="1" t="s">
        <v>61</v>
      </c>
      <c r="P1814" s="1"/>
      <c r="Q1814" s="1"/>
      <c r="R1814" s="1"/>
      <c r="S1814" s="1" t="s">
        <v>377</v>
      </c>
      <c r="T1814" s="1">
        <v>1</v>
      </c>
      <c r="U1814" s="1" t="s">
        <v>55</v>
      </c>
    </row>
    <row r="1815" spans="1:21">
      <c r="A1815" s="1" t="s">
        <v>54</v>
      </c>
      <c r="B1815" s="1"/>
      <c r="C1815" s="1"/>
      <c r="D1815" s="1">
        <f t="shared" si="84"/>
        <v>0</v>
      </c>
      <c r="E1815" s="1" t="s">
        <v>6970</v>
      </c>
      <c r="F1815" s="1" t="s">
        <v>6969</v>
      </c>
      <c r="G1815" s="6" t="s">
        <v>12527</v>
      </c>
      <c r="H1815" s="1" t="s">
        <v>263</v>
      </c>
      <c r="I1815" s="1" t="s">
        <v>3817</v>
      </c>
      <c r="J1815" s="1" t="s">
        <v>171</v>
      </c>
      <c r="K1815" s="1" t="str">
        <f t="shared" si="85"/>
        <v>2015</v>
      </c>
      <c r="L1815" s="1">
        <f t="shared" si="86"/>
        <v>18</v>
      </c>
      <c r="M1815" s="1" t="s">
        <v>79</v>
      </c>
      <c r="N1815" t="s">
        <v>50</v>
      </c>
      <c r="O1815" s="1" t="s">
        <v>61</v>
      </c>
      <c r="P1815" s="1"/>
      <c r="Q1815" s="1"/>
      <c r="R1815" s="1"/>
      <c r="S1815" s="1" t="s">
        <v>65</v>
      </c>
      <c r="T1815" s="1">
        <v>1</v>
      </c>
      <c r="U1815" s="1"/>
    </row>
    <row r="1816" spans="1:21">
      <c r="A1816" s="1" t="s">
        <v>55</v>
      </c>
      <c r="B1816" s="1" t="s">
        <v>141</v>
      </c>
      <c r="C1816" s="1" t="s">
        <v>500</v>
      </c>
      <c r="D1816" s="1">
        <f t="shared" si="84"/>
        <v>0.16</v>
      </c>
      <c r="E1816" s="1" t="s">
        <v>7008</v>
      </c>
      <c r="F1816" s="1" t="s">
        <v>7007</v>
      </c>
      <c r="G1816" s="6" t="s">
        <v>12527</v>
      </c>
      <c r="H1816" s="1" t="s">
        <v>55</v>
      </c>
      <c r="I1816" s="1" t="s">
        <v>7006</v>
      </c>
      <c r="J1816" s="1" t="s">
        <v>7009</v>
      </c>
      <c r="K1816" s="1" t="str">
        <f t="shared" si="85"/>
        <v>2015</v>
      </c>
      <c r="L1816" s="1">
        <f t="shared" si="86"/>
        <v>3</v>
      </c>
      <c r="M1816" s="1" t="s">
        <v>79</v>
      </c>
      <c r="N1816" t="s">
        <v>50</v>
      </c>
      <c r="O1816" s="1" t="s">
        <v>61</v>
      </c>
      <c r="P1816" s="1"/>
      <c r="Q1816" s="1"/>
      <c r="R1816" s="1"/>
      <c r="S1816" s="1" t="s">
        <v>936</v>
      </c>
      <c r="T1816" s="1">
        <v>2</v>
      </c>
      <c r="U1816" s="1"/>
    </row>
    <row r="1817" spans="1:21">
      <c r="A1817" s="1" t="s">
        <v>55</v>
      </c>
      <c r="B1817" s="1" t="s">
        <v>472</v>
      </c>
      <c r="C1817" s="1" t="s">
        <v>273</v>
      </c>
      <c r="D1817" s="1">
        <f t="shared" si="84"/>
        <v>0.5</v>
      </c>
      <c r="E1817" s="1" t="s">
        <v>4010</v>
      </c>
      <c r="F1817" s="1" t="s">
        <v>7030</v>
      </c>
      <c r="G1817" s="6" t="s">
        <v>12527</v>
      </c>
      <c r="H1817" s="1" t="s">
        <v>389</v>
      </c>
      <c r="I1817" s="1" t="s">
        <v>7031</v>
      </c>
      <c r="J1817" s="1" t="s">
        <v>7031</v>
      </c>
      <c r="K1817" s="1" t="str">
        <f t="shared" si="85"/>
        <v>2015</v>
      </c>
      <c r="L1817" s="1">
        <f t="shared" si="86"/>
        <v>62</v>
      </c>
      <c r="M1817" s="1" t="s">
        <v>60</v>
      </c>
      <c r="N1817" t="s">
        <v>50</v>
      </c>
      <c r="O1817" s="1" t="s">
        <v>61</v>
      </c>
      <c r="P1817" s="1"/>
      <c r="Q1817" s="1"/>
      <c r="R1817" s="1"/>
      <c r="S1817" s="1" t="s">
        <v>65</v>
      </c>
      <c r="T1817" s="1">
        <v>2</v>
      </c>
      <c r="U1817" s="1" t="s">
        <v>55</v>
      </c>
    </row>
    <row r="1818" spans="1:21">
      <c r="A1818" s="1" t="s">
        <v>53</v>
      </c>
      <c r="B1818" s="1" t="s">
        <v>141</v>
      </c>
      <c r="C1818" s="1" t="s">
        <v>273</v>
      </c>
      <c r="D1818" s="1">
        <f t="shared" si="84"/>
        <v>0.2</v>
      </c>
      <c r="E1818" s="1" t="s">
        <v>4015</v>
      </c>
      <c r="F1818" s="1" t="s">
        <v>7032</v>
      </c>
      <c r="G1818" s="6" t="s">
        <v>12527</v>
      </c>
      <c r="H1818" s="1" t="s">
        <v>108</v>
      </c>
      <c r="I1818" s="1" t="s">
        <v>7031</v>
      </c>
      <c r="J1818" s="1" t="s">
        <v>6828</v>
      </c>
      <c r="K1818" s="1" t="str">
        <f t="shared" si="85"/>
        <v>2015</v>
      </c>
      <c r="L1818" s="1">
        <f t="shared" si="86"/>
        <v>8</v>
      </c>
      <c r="M1818" s="1" t="s">
        <v>79</v>
      </c>
      <c r="N1818" t="s">
        <v>50</v>
      </c>
      <c r="O1818" s="1" t="s">
        <v>61</v>
      </c>
      <c r="P1818" s="1"/>
      <c r="Q1818" s="1"/>
      <c r="R1818" s="1"/>
      <c r="S1818" s="1" t="s">
        <v>936</v>
      </c>
      <c r="T1818" s="1">
        <v>1</v>
      </c>
      <c r="U1818" s="1" t="s">
        <v>55</v>
      </c>
    </row>
    <row r="1819" spans="1:21">
      <c r="A1819" s="1" t="s">
        <v>55</v>
      </c>
      <c r="B1819" s="1"/>
      <c r="C1819" s="1"/>
      <c r="D1819" s="1">
        <f t="shared" si="84"/>
        <v>0</v>
      </c>
      <c r="E1819" s="1" t="s">
        <v>7062</v>
      </c>
      <c r="F1819" s="1" t="s">
        <v>7061</v>
      </c>
      <c r="G1819" s="6" t="s">
        <v>12527</v>
      </c>
      <c r="H1819" s="1" t="s">
        <v>118</v>
      </c>
      <c r="I1819" s="1" t="s">
        <v>7060</v>
      </c>
      <c r="J1819" s="1" t="s">
        <v>171</v>
      </c>
      <c r="K1819" s="1" t="str">
        <f t="shared" si="85"/>
        <v>2015</v>
      </c>
      <c r="L1819" s="1">
        <f t="shared" si="86"/>
        <v>25</v>
      </c>
      <c r="M1819" s="1" t="s">
        <v>79</v>
      </c>
      <c r="N1819" t="s">
        <v>50</v>
      </c>
      <c r="O1819" s="1" t="s">
        <v>61</v>
      </c>
      <c r="P1819" s="1"/>
      <c r="Q1819" s="1"/>
      <c r="R1819" s="1"/>
      <c r="S1819" s="1" t="s">
        <v>7063</v>
      </c>
      <c r="T1819" s="1">
        <v>1</v>
      </c>
      <c r="U1819" s="1"/>
    </row>
    <row r="1820" spans="1:21">
      <c r="A1820" s="1" t="s">
        <v>53</v>
      </c>
      <c r="B1820" s="1"/>
      <c r="C1820" s="1"/>
      <c r="D1820" s="1">
        <f t="shared" si="84"/>
        <v>0</v>
      </c>
      <c r="E1820" s="1" t="s">
        <v>7068</v>
      </c>
      <c r="F1820" s="1" t="s">
        <v>7067</v>
      </c>
      <c r="G1820" s="6" t="s">
        <v>12527</v>
      </c>
      <c r="H1820" s="1" t="s">
        <v>54</v>
      </c>
      <c r="I1820" s="1" t="s">
        <v>3918</v>
      </c>
      <c r="J1820" s="1" t="s">
        <v>7069</v>
      </c>
      <c r="K1820" s="1" t="str">
        <f t="shared" si="85"/>
        <v>2015</v>
      </c>
      <c r="L1820" s="1">
        <f t="shared" si="86"/>
        <v>3</v>
      </c>
      <c r="M1820" s="1" t="s">
        <v>60</v>
      </c>
      <c r="N1820" t="s">
        <v>50</v>
      </c>
      <c r="O1820" s="1" t="s">
        <v>61</v>
      </c>
      <c r="P1820" s="1"/>
      <c r="Q1820" s="1"/>
      <c r="R1820" s="1"/>
      <c r="S1820" s="1" t="s">
        <v>6783</v>
      </c>
      <c r="T1820" s="1">
        <v>2</v>
      </c>
      <c r="U1820" s="1"/>
    </row>
    <row r="1821" spans="1:21">
      <c r="A1821" s="1" t="s">
        <v>50</v>
      </c>
      <c r="B1821" s="1" t="s">
        <v>2810</v>
      </c>
      <c r="C1821" s="1" t="s">
        <v>273</v>
      </c>
      <c r="D1821" s="1">
        <f t="shared" si="84"/>
        <v>0.4</v>
      </c>
      <c r="E1821" s="1" t="s">
        <v>7448</v>
      </c>
      <c r="F1821" s="1" t="s">
        <v>7447</v>
      </c>
      <c r="G1821" s="6" t="s">
        <v>12527</v>
      </c>
      <c r="H1821" s="1" t="s">
        <v>282</v>
      </c>
      <c r="I1821" s="1" t="s">
        <v>7449</v>
      </c>
      <c r="J1821" s="1" t="s">
        <v>892</v>
      </c>
      <c r="K1821" s="1" t="str">
        <f t="shared" si="85"/>
        <v>2015</v>
      </c>
      <c r="L1821" s="1">
        <f t="shared" si="86"/>
        <v>42</v>
      </c>
      <c r="M1821" s="1"/>
      <c r="N1821" t="s">
        <v>50</v>
      </c>
      <c r="O1821" s="1"/>
      <c r="P1821" s="1"/>
      <c r="Q1821" s="1"/>
      <c r="R1821" s="1"/>
      <c r="S1821" s="1" t="s">
        <v>1051</v>
      </c>
      <c r="T1821" s="1">
        <v>2</v>
      </c>
      <c r="U1821" s="1"/>
    </row>
    <row r="1822" spans="1:21">
      <c r="A1822" s="1"/>
      <c r="B1822" s="1"/>
      <c r="C1822" s="1"/>
      <c r="D1822" s="1">
        <f t="shared" si="84"/>
        <v>0</v>
      </c>
      <c r="E1822" s="1" t="s">
        <v>6702</v>
      </c>
      <c r="F1822" s="1" t="s">
        <v>7918</v>
      </c>
      <c r="G1822" s="6" t="s">
        <v>12527</v>
      </c>
      <c r="H1822" s="1" t="s">
        <v>367</v>
      </c>
      <c r="I1822" s="1" t="s">
        <v>7913</v>
      </c>
      <c r="J1822" s="1" t="s">
        <v>6104</v>
      </c>
      <c r="K1822" s="1" t="str">
        <f t="shared" si="85"/>
        <v>2015</v>
      </c>
      <c r="L1822" s="1">
        <f t="shared" si="86"/>
        <v>24</v>
      </c>
      <c r="M1822" s="1" t="s">
        <v>60</v>
      </c>
      <c r="N1822" t="s">
        <v>50</v>
      </c>
      <c r="O1822" s="1" t="s">
        <v>102</v>
      </c>
      <c r="P1822" s="1"/>
      <c r="Q1822" s="1"/>
      <c r="R1822" s="1" t="s">
        <v>805</v>
      </c>
      <c r="S1822" s="1" t="s">
        <v>7670</v>
      </c>
      <c r="T1822" s="1">
        <v>2</v>
      </c>
      <c r="U1822" s="1"/>
    </row>
    <row r="1823" spans="1:21">
      <c r="A1823" s="1" t="s">
        <v>53</v>
      </c>
      <c r="B1823" s="1"/>
      <c r="C1823" s="1"/>
      <c r="D1823" s="1">
        <f t="shared" si="84"/>
        <v>0</v>
      </c>
      <c r="E1823" s="1" t="s">
        <v>3443</v>
      </c>
      <c r="F1823" s="1" t="s">
        <v>8041</v>
      </c>
      <c r="G1823" s="6" t="s">
        <v>12527</v>
      </c>
      <c r="H1823" s="1" t="s">
        <v>217</v>
      </c>
      <c r="I1823" s="1" t="s">
        <v>8033</v>
      </c>
      <c r="J1823" s="1" t="s">
        <v>4141</v>
      </c>
      <c r="K1823" s="1" t="str">
        <f t="shared" si="85"/>
        <v>2015</v>
      </c>
      <c r="L1823" s="1">
        <f t="shared" si="86"/>
        <v>16</v>
      </c>
      <c r="M1823" s="1" t="s">
        <v>79</v>
      </c>
      <c r="N1823" t="s">
        <v>50</v>
      </c>
      <c r="O1823" s="1" t="s">
        <v>61</v>
      </c>
      <c r="P1823" s="1"/>
      <c r="Q1823" s="1"/>
      <c r="R1823" s="1"/>
      <c r="S1823" s="1" t="s">
        <v>65</v>
      </c>
      <c r="T1823" s="1">
        <v>2</v>
      </c>
      <c r="U1823" s="1"/>
    </row>
    <row r="1824" spans="1:21">
      <c r="A1824" s="1" t="s">
        <v>55</v>
      </c>
      <c r="B1824" s="1" t="s">
        <v>187</v>
      </c>
      <c r="C1824" s="1" t="s">
        <v>273</v>
      </c>
      <c r="D1824" s="1">
        <f t="shared" si="84"/>
        <v>9</v>
      </c>
      <c r="E1824" s="1" t="s">
        <v>8108</v>
      </c>
      <c r="F1824" s="1" t="s">
        <v>8107</v>
      </c>
      <c r="G1824" s="6" t="s">
        <v>12525</v>
      </c>
      <c r="H1824" s="1" t="s">
        <v>299</v>
      </c>
      <c r="I1824" s="1" t="s">
        <v>1331</v>
      </c>
      <c r="J1824" s="1" t="s">
        <v>8110</v>
      </c>
      <c r="K1824" s="1" t="str">
        <f t="shared" si="85"/>
        <v>2015</v>
      </c>
      <c r="L1824" s="1">
        <f t="shared" si="86"/>
        <v>39</v>
      </c>
      <c r="M1824" s="1" t="s">
        <v>60</v>
      </c>
      <c r="N1824" t="s">
        <v>50</v>
      </c>
      <c r="O1824" s="1" t="s">
        <v>61</v>
      </c>
      <c r="P1824" s="1" t="s">
        <v>135</v>
      </c>
      <c r="Q1824" s="1" t="s">
        <v>351</v>
      </c>
      <c r="R1824" s="1" t="s">
        <v>8109</v>
      </c>
      <c r="S1824" s="1" t="s">
        <v>83</v>
      </c>
      <c r="T1824" s="1">
        <v>2</v>
      </c>
      <c r="U1824" s="1"/>
    </row>
    <row r="1825" spans="1:21">
      <c r="A1825" s="1"/>
      <c r="B1825" s="1"/>
      <c r="C1825" s="1"/>
      <c r="D1825" s="1">
        <f t="shared" si="84"/>
        <v>0</v>
      </c>
      <c r="E1825" s="1" t="s">
        <v>8327</v>
      </c>
      <c r="F1825" s="1" t="s">
        <v>8326</v>
      </c>
      <c r="G1825" s="6" t="s">
        <v>12525</v>
      </c>
      <c r="H1825" s="1" t="s">
        <v>130</v>
      </c>
      <c r="I1825" s="1" t="s">
        <v>4988</v>
      </c>
      <c r="J1825" s="1" t="s">
        <v>384</v>
      </c>
      <c r="K1825" s="1" t="str">
        <f t="shared" si="85"/>
        <v>2015</v>
      </c>
      <c r="L1825" s="1">
        <f t="shared" si="86"/>
        <v>7</v>
      </c>
      <c r="M1825" s="1" t="s">
        <v>79</v>
      </c>
      <c r="N1825" t="s">
        <v>50</v>
      </c>
      <c r="O1825" s="1" t="s">
        <v>61</v>
      </c>
      <c r="P1825" s="1" t="s">
        <v>168</v>
      </c>
      <c r="Q1825" s="1" t="s">
        <v>136</v>
      </c>
      <c r="R1825" s="1"/>
      <c r="S1825" s="1" t="s">
        <v>65</v>
      </c>
      <c r="T1825" s="1">
        <v>1</v>
      </c>
      <c r="U1825" s="1" t="s">
        <v>55</v>
      </c>
    </row>
    <row r="1826" spans="1:21">
      <c r="A1826" s="1" t="s">
        <v>53</v>
      </c>
      <c r="B1826" s="1" t="s">
        <v>10642</v>
      </c>
      <c r="C1826" s="1"/>
      <c r="D1826" s="1" t="e">
        <f t="shared" si="84"/>
        <v>#VALUE!</v>
      </c>
      <c r="E1826" s="1" t="s">
        <v>3525</v>
      </c>
      <c r="F1826" s="1" t="s">
        <v>10641</v>
      </c>
      <c r="G1826" s="6" t="s">
        <v>12527</v>
      </c>
      <c r="H1826" s="1" t="s">
        <v>187</v>
      </c>
      <c r="I1826" s="1" t="s">
        <v>10640</v>
      </c>
      <c r="J1826" s="1" t="s">
        <v>4141</v>
      </c>
      <c r="K1826" s="1" t="str">
        <f t="shared" si="85"/>
        <v>2015</v>
      </c>
      <c r="L1826" s="1">
        <f t="shared" si="86"/>
        <v>9</v>
      </c>
      <c r="M1826" s="1" t="s">
        <v>79</v>
      </c>
      <c r="N1826" t="s">
        <v>50</v>
      </c>
      <c r="O1826" s="1" t="s">
        <v>61</v>
      </c>
      <c r="P1826" s="1"/>
      <c r="Q1826" s="1"/>
      <c r="R1826" s="1"/>
      <c r="S1826" s="1" t="s">
        <v>65</v>
      </c>
      <c r="T1826" s="1">
        <v>2</v>
      </c>
      <c r="U1826" s="1"/>
    </row>
    <row r="1827" spans="1:21">
      <c r="A1827" s="1" t="s">
        <v>53</v>
      </c>
      <c r="B1827" s="1"/>
      <c r="C1827" s="1"/>
      <c r="D1827" s="1">
        <f t="shared" si="84"/>
        <v>0</v>
      </c>
      <c r="E1827" s="1" t="s">
        <v>3532</v>
      </c>
      <c r="F1827" s="1" t="s">
        <v>10643</v>
      </c>
      <c r="G1827" s="6" t="s">
        <v>12527</v>
      </c>
      <c r="H1827" s="1" t="s">
        <v>217</v>
      </c>
      <c r="I1827" s="1" t="s">
        <v>10640</v>
      </c>
      <c r="J1827" s="1" t="s">
        <v>10640</v>
      </c>
      <c r="K1827" s="1" t="str">
        <f t="shared" si="85"/>
        <v>2015</v>
      </c>
      <c r="L1827" s="1">
        <f t="shared" si="86"/>
        <v>16</v>
      </c>
      <c r="M1827" s="1" t="s">
        <v>79</v>
      </c>
      <c r="N1827" t="s">
        <v>50</v>
      </c>
      <c r="O1827" s="1" t="s">
        <v>61</v>
      </c>
      <c r="P1827" s="1"/>
      <c r="Q1827" s="1"/>
      <c r="R1827" s="1"/>
      <c r="S1827" s="1"/>
      <c r="T1827" s="1">
        <v>2</v>
      </c>
      <c r="U1827" s="1"/>
    </row>
    <row r="1828" spans="1:21">
      <c r="A1828" s="1" t="s">
        <v>50</v>
      </c>
      <c r="B1828" s="1" t="s">
        <v>2760</v>
      </c>
      <c r="C1828" s="1" t="s">
        <v>500</v>
      </c>
      <c r="D1828" s="1">
        <f t="shared" si="84"/>
        <v>6</v>
      </c>
      <c r="E1828" s="1" t="s">
        <v>10144</v>
      </c>
      <c r="F1828" s="1" t="s">
        <v>10645</v>
      </c>
      <c r="G1828" s="6" t="s">
        <v>12525</v>
      </c>
      <c r="H1828" s="1" t="s">
        <v>130</v>
      </c>
      <c r="I1828" s="1" t="s">
        <v>431</v>
      </c>
      <c r="J1828" s="1" t="s">
        <v>384</v>
      </c>
      <c r="K1828" s="1" t="str">
        <f t="shared" si="85"/>
        <v>2015</v>
      </c>
      <c r="L1828" s="1">
        <f t="shared" si="86"/>
        <v>9</v>
      </c>
      <c r="M1828" s="1" t="s">
        <v>60</v>
      </c>
      <c r="N1828" t="s">
        <v>50</v>
      </c>
      <c r="O1828" s="1" t="s">
        <v>61</v>
      </c>
      <c r="P1828" s="1" t="s">
        <v>388</v>
      </c>
      <c r="Q1828" s="1" t="s">
        <v>207</v>
      </c>
      <c r="R1828" s="1" t="s">
        <v>294</v>
      </c>
      <c r="S1828" s="1" t="s">
        <v>65</v>
      </c>
      <c r="T1828" s="1">
        <v>2</v>
      </c>
      <c r="U1828" s="1" t="s">
        <v>116</v>
      </c>
    </row>
    <row r="1829" spans="1:21">
      <c r="A1829" s="1" t="s">
        <v>55</v>
      </c>
      <c r="B1829" s="1"/>
      <c r="C1829" s="1"/>
      <c r="D1829" s="1">
        <f t="shared" si="84"/>
        <v>0</v>
      </c>
      <c r="E1829" s="1" t="s">
        <v>10085</v>
      </c>
      <c r="F1829" s="1" t="s">
        <v>10750</v>
      </c>
      <c r="G1829" s="6" t="s">
        <v>12525</v>
      </c>
      <c r="H1829" s="1" t="s">
        <v>120</v>
      </c>
      <c r="I1829" s="1" t="s">
        <v>2332</v>
      </c>
      <c r="J1829" s="1" t="s">
        <v>7785</v>
      </c>
      <c r="K1829" s="1" t="str">
        <f t="shared" si="85"/>
        <v>2015</v>
      </c>
      <c r="L1829" s="1">
        <f t="shared" si="86"/>
        <v>41</v>
      </c>
      <c r="M1829" s="1" t="s">
        <v>60</v>
      </c>
      <c r="N1829" t="s">
        <v>50</v>
      </c>
      <c r="O1829" s="1" t="s">
        <v>61</v>
      </c>
      <c r="P1829" s="1" t="s">
        <v>232</v>
      </c>
      <c r="Q1829" s="1" t="s">
        <v>458</v>
      </c>
      <c r="R1829" s="1" t="s">
        <v>10751</v>
      </c>
      <c r="S1829" s="1" t="s">
        <v>10523</v>
      </c>
      <c r="T1829" s="1">
        <v>2</v>
      </c>
      <c r="U1829" s="1" t="s">
        <v>55</v>
      </c>
    </row>
    <row r="1830" spans="1:21">
      <c r="A1830" s="1" t="s">
        <v>55</v>
      </c>
      <c r="B1830" s="1" t="s">
        <v>50</v>
      </c>
      <c r="C1830" s="1" t="s">
        <v>500</v>
      </c>
      <c r="D1830" s="1">
        <f t="shared" si="84"/>
        <v>0.8</v>
      </c>
      <c r="E1830" s="1" t="s">
        <v>10792</v>
      </c>
      <c r="F1830" s="1" t="s">
        <v>10791</v>
      </c>
      <c r="G1830" s="6" t="s">
        <v>12525</v>
      </c>
      <c r="H1830" s="1" t="s">
        <v>189</v>
      </c>
      <c r="I1830" s="1" t="s">
        <v>193</v>
      </c>
      <c r="J1830" s="1" t="s">
        <v>2630</v>
      </c>
      <c r="K1830" s="1" t="str">
        <f t="shared" si="85"/>
        <v>2015</v>
      </c>
      <c r="L1830" s="1">
        <f t="shared" si="86"/>
        <v>42</v>
      </c>
      <c r="M1830" s="1" t="s">
        <v>60</v>
      </c>
      <c r="N1830" t="s">
        <v>50</v>
      </c>
      <c r="O1830" s="1" t="s">
        <v>61</v>
      </c>
      <c r="P1830" s="1" t="s">
        <v>127</v>
      </c>
      <c r="Q1830" s="1" t="s">
        <v>189</v>
      </c>
      <c r="R1830" s="1" t="s">
        <v>1025</v>
      </c>
      <c r="S1830" s="1" t="s">
        <v>92</v>
      </c>
      <c r="T1830" s="1">
        <v>1</v>
      </c>
      <c r="U1830" s="1" t="s">
        <v>116</v>
      </c>
    </row>
    <row r="1831" spans="1:21">
      <c r="A1831" s="1" t="s">
        <v>55</v>
      </c>
      <c r="B1831" s="1"/>
      <c r="C1831" s="1"/>
      <c r="D1831" s="1">
        <f t="shared" si="84"/>
        <v>0</v>
      </c>
      <c r="E1831" s="1" t="s">
        <v>3066</v>
      </c>
      <c r="F1831" s="1" t="s">
        <v>10815</v>
      </c>
      <c r="G1831" s="6" t="s">
        <v>12527</v>
      </c>
      <c r="H1831" s="1" t="s">
        <v>233</v>
      </c>
      <c r="I1831" s="1" t="s">
        <v>10517</v>
      </c>
      <c r="J1831" s="1" t="s">
        <v>1222</v>
      </c>
      <c r="K1831" s="1" t="str">
        <f t="shared" si="85"/>
        <v>2015</v>
      </c>
      <c r="L1831" s="1">
        <f t="shared" si="86"/>
        <v>49</v>
      </c>
      <c r="M1831" s="1" t="s">
        <v>79</v>
      </c>
      <c r="N1831" t="s">
        <v>50</v>
      </c>
      <c r="O1831" s="1" t="s">
        <v>61</v>
      </c>
      <c r="P1831" s="1"/>
      <c r="Q1831" s="1"/>
      <c r="R1831" s="1"/>
      <c r="S1831" s="1" t="s">
        <v>417</v>
      </c>
      <c r="T1831" s="1">
        <v>2</v>
      </c>
      <c r="U1831" s="1"/>
    </row>
    <row r="1832" spans="1:21">
      <c r="A1832" s="1" t="s">
        <v>55</v>
      </c>
      <c r="B1832" s="1" t="s">
        <v>4027</v>
      </c>
      <c r="C1832" s="1" t="s">
        <v>500</v>
      </c>
      <c r="D1832" s="1">
        <f t="shared" si="84"/>
        <v>0.88</v>
      </c>
      <c r="E1832" s="1" t="s">
        <v>10894</v>
      </c>
      <c r="F1832" s="1" t="s">
        <v>10893</v>
      </c>
      <c r="G1832" s="6" t="s">
        <v>12525</v>
      </c>
      <c r="H1832" s="1" t="s">
        <v>375</v>
      </c>
      <c r="I1832" s="1" t="s">
        <v>10869</v>
      </c>
      <c r="J1832" s="1" t="s">
        <v>10895</v>
      </c>
      <c r="K1832" s="1" t="str">
        <f t="shared" si="85"/>
        <v>2015</v>
      </c>
      <c r="L1832" s="1">
        <f t="shared" si="86"/>
        <v>51</v>
      </c>
      <c r="M1832" s="1" t="s">
        <v>60</v>
      </c>
      <c r="N1832" t="s">
        <v>50</v>
      </c>
      <c r="O1832" s="1" t="s">
        <v>61</v>
      </c>
      <c r="P1832" s="1" t="s">
        <v>135</v>
      </c>
      <c r="Q1832" s="1" t="s">
        <v>389</v>
      </c>
      <c r="R1832" s="1" t="s">
        <v>1120</v>
      </c>
      <c r="S1832" s="1" t="s">
        <v>377</v>
      </c>
      <c r="T1832" s="1">
        <v>2</v>
      </c>
      <c r="U1832" s="1" t="s">
        <v>116</v>
      </c>
    </row>
    <row r="1833" spans="1:21">
      <c r="A1833" s="1" t="s">
        <v>55</v>
      </c>
      <c r="B1833" s="1" t="s">
        <v>2810</v>
      </c>
      <c r="C1833" s="1" t="s">
        <v>219</v>
      </c>
      <c r="D1833" s="1">
        <f t="shared" si="84"/>
        <v>0.24</v>
      </c>
      <c r="E1833" s="1" t="s">
        <v>11341</v>
      </c>
      <c r="F1833" s="1" t="s">
        <v>11340</v>
      </c>
      <c r="G1833" s="6" t="s">
        <v>12527</v>
      </c>
      <c r="H1833" s="1" t="s">
        <v>644</v>
      </c>
      <c r="I1833" s="1" t="s">
        <v>5681</v>
      </c>
      <c r="J1833" s="1" t="s">
        <v>6104</v>
      </c>
      <c r="K1833" s="1" t="str">
        <f t="shared" si="85"/>
        <v>2015</v>
      </c>
      <c r="L1833" s="1">
        <f t="shared" si="86"/>
        <v>30</v>
      </c>
      <c r="M1833" s="1" t="s">
        <v>79</v>
      </c>
      <c r="N1833" t="s">
        <v>50</v>
      </c>
      <c r="O1833" s="1" t="s">
        <v>61</v>
      </c>
      <c r="P1833" s="1" t="s">
        <v>514</v>
      </c>
      <c r="Q1833" s="1" t="s">
        <v>436</v>
      </c>
      <c r="R1833" s="1" t="s">
        <v>11342</v>
      </c>
      <c r="S1833" s="1" t="s">
        <v>5373</v>
      </c>
      <c r="T1833" s="1">
        <v>1</v>
      </c>
      <c r="U1833" s="1" t="s">
        <v>116</v>
      </c>
    </row>
    <row r="1834" spans="1:21">
      <c r="A1834" s="1" t="s">
        <v>54</v>
      </c>
      <c r="B1834" s="1" t="s">
        <v>11537</v>
      </c>
      <c r="C1834" s="1"/>
      <c r="D1834" s="1" t="e">
        <f t="shared" si="84"/>
        <v>#VALUE!</v>
      </c>
      <c r="E1834" s="1" t="s">
        <v>3605</v>
      </c>
      <c r="F1834" s="1" t="s">
        <v>11552</v>
      </c>
      <c r="G1834" s="6" t="s">
        <v>12527</v>
      </c>
      <c r="H1834" s="1" t="s">
        <v>247</v>
      </c>
      <c r="I1834" s="1" t="s">
        <v>11547</v>
      </c>
      <c r="J1834" s="1" t="s">
        <v>5747</v>
      </c>
      <c r="K1834" s="1" t="str">
        <f t="shared" si="85"/>
        <v>2015</v>
      </c>
      <c r="L1834" s="1">
        <f t="shared" si="86"/>
        <v>15</v>
      </c>
      <c r="M1834" s="1" t="s">
        <v>79</v>
      </c>
      <c r="N1834" t="s">
        <v>50</v>
      </c>
      <c r="O1834" s="1" t="s">
        <v>61</v>
      </c>
      <c r="P1834" s="1"/>
      <c r="Q1834" s="1"/>
      <c r="R1834" s="1"/>
      <c r="S1834" s="1"/>
      <c r="T1834" s="1">
        <v>2</v>
      </c>
      <c r="U1834" s="1"/>
    </row>
    <row r="1835" spans="1:21">
      <c r="A1835" s="1" t="s">
        <v>55</v>
      </c>
      <c r="B1835" s="1" t="s">
        <v>11537</v>
      </c>
      <c r="C1835" s="1" t="s">
        <v>273</v>
      </c>
      <c r="D1835" s="1" t="e">
        <f t="shared" si="84"/>
        <v>#VALUE!</v>
      </c>
      <c r="E1835" s="1" t="s">
        <v>11596</v>
      </c>
      <c r="F1835" s="1" t="s">
        <v>11597</v>
      </c>
      <c r="G1835" s="6" t="s">
        <v>12527</v>
      </c>
      <c r="H1835" s="1" t="s">
        <v>1694</v>
      </c>
      <c r="I1835" s="1" t="s">
        <v>11246</v>
      </c>
      <c r="J1835" s="1" t="s">
        <v>1163</v>
      </c>
      <c r="K1835" s="1" t="str">
        <f t="shared" si="85"/>
        <v>2015</v>
      </c>
      <c r="L1835" s="1">
        <f t="shared" si="86"/>
        <v>72</v>
      </c>
      <c r="M1835" s="1" t="s">
        <v>60</v>
      </c>
      <c r="N1835" t="s">
        <v>50</v>
      </c>
      <c r="O1835" s="1" t="s">
        <v>61</v>
      </c>
      <c r="P1835" s="1"/>
      <c r="Q1835" s="1"/>
      <c r="R1835" s="1"/>
      <c r="S1835" s="1" t="s">
        <v>354</v>
      </c>
      <c r="T1835" s="1">
        <v>1</v>
      </c>
      <c r="U1835" s="1"/>
    </row>
    <row r="1836" spans="1:21">
      <c r="A1836" s="1" t="s">
        <v>55</v>
      </c>
      <c r="B1836" s="1" t="s">
        <v>8037</v>
      </c>
      <c r="C1836" s="1"/>
      <c r="D1836" s="1">
        <f t="shared" si="84"/>
        <v>0</v>
      </c>
      <c r="E1836" s="1" t="s">
        <v>3684</v>
      </c>
      <c r="F1836" s="1" t="s">
        <v>11602</v>
      </c>
      <c r="G1836" s="6" t="s">
        <v>12527</v>
      </c>
      <c r="H1836" s="1" t="s">
        <v>299</v>
      </c>
      <c r="I1836" s="1" t="s">
        <v>9816</v>
      </c>
      <c r="J1836" s="1" t="s">
        <v>1067</v>
      </c>
      <c r="K1836" s="1" t="str">
        <f t="shared" si="85"/>
        <v>2015</v>
      </c>
      <c r="L1836" s="1">
        <f t="shared" si="86"/>
        <v>44</v>
      </c>
      <c r="M1836" s="1" t="s">
        <v>60</v>
      </c>
      <c r="N1836" t="s">
        <v>50</v>
      </c>
      <c r="O1836" s="1" t="s">
        <v>61</v>
      </c>
      <c r="P1836" s="1"/>
      <c r="Q1836" s="1"/>
      <c r="R1836" s="1"/>
      <c r="S1836" s="1"/>
      <c r="T1836" s="1">
        <v>2</v>
      </c>
      <c r="U1836" s="1"/>
    </row>
    <row r="1837" spans="1:21">
      <c r="A1837" s="1" t="s">
        <v>54</v>
      </c>
      <c r="B1837" s="1" t="s">
        <v>472</v>
      </c>
      <c r="C1837" s="1" t="s">
        <v>273</v>
      </c>
      <c r="D1837" s="1">
        <f t="shared" si="84"/>
        <v>0.5</v>
      </c>
      <c r="E1837" s="1" t="s">
        <v>4334</v>
      </c>
      <c r="F1837" s="1" t="s">
        <v>8593</v>
      </c>
      <c r="G1837" s="6" t="s">
        <v>12527</v>
      </c>
      <c r="H1837" s="1" t="s">
        <v>217</v>
      </c>
      <c r="I1837" s="1" t="s">
        <v>11727</v>
      </c>
      <c r="J1837" s="1" t="s">
        <v>1413</v>
      </c>
      <c r="K1837" s="1" t="str">
        <f t="shared" si="85"/>
        <v>2015</v>
      </c>
      <c r="L1837" s="1">
        <f t="shared" si="86"/>
        <v>15</v>
      </c>
      <c r="M1837" s="1" t="s">
        <v>79</v>
      </c>
      <c r="N1837" t="s">
        <v>50</v>
      </c>
      <c r="O1837" s="1" t="s">
        <v>61</v>
      </c>
      <c r="P1837" s="1"/>
      <c r="Q1837" s="1"/>
      <c r="R1837" s="1"/>
      <c r="S1837" s="1" t="s">
        <v>65</v>
      </c>
      <c r="T1837" s="1">
        <v>1</v>
      </c>
      <c r="U1837" s="1"/>
    </row>
    <row r="1838" spans="1:21">
      <c r="A1838" s="1" t="s">
        <v>53</v>
      </c>
      <c r="B1838" s="1"/>
      <c r="C1838" s="1"/>
      <c r="D1838" s="1">
        <f t="shared" si="84"/>
        <v>0</v>
      </c>
      <c r="E1838" s="1" t="s">
        <v>3113</v>
      </c>
      <c r="F1838" s="1" t="s">
        <v>11775</v>
      </c>
      <c r="G1838" s="6" t="s">
        <v>12527</v>
      </c>
      <c r="H1838" s="1" t="s">
        <v>108</v>
      </c>
      <c r="I1838" s="1" t="s">
        <v>1742</v>
      </c>
      <c r="J1838" s="1" t="s">
        <v>1222</v>
      </c>
      <c r="K1838" s="1" t="str">
        <f t="shared" si="85"/>
        <v>2015</v>
      </c>
      <c r="L1838" s="1">
        <f t="shared" si="86"/>
        <v>8</v>
      </c>
      <c r="M1838" s="1" t="s">
        <v>60</v>
      </c>
      <c r="N1838" t="s">
        <v>50</v>
      </c>
      <c r="O1838" s="1" t="s">
        <v>61</v>
      </c>
      <c r="P1838" s="1"/>
      <c r="Q1838" s="1"/>
      <c r="R1838" s="1"/>
      <c r="S1838" s="1" t="s">
        <v>65</v>
      </c>
      <c r="T1838" s="1">
        <v>1</v>
      </c>
      <c r="U1838" s="1"/>
    </row>
    <row r="1839" spans="1:21">
      <c r="A1839" s="1" t="s">
        <v>55</v>
      </c>
      <c r="B1839" s="1" t="s">
        <v>715</v>
      </c>
      <c r="C1839" s="1" t="s">
        <v>273</v>
      </c>
      <c r="D1839" s="1">
        <f t="shared" si="84"/>
        <v>0.1</v>
      </c>
      <c r="E1839" s="1" t="s">
        <v>2683</v>
      </c>
      <c r="F1839" s="1" t="s">
        <v>8371</v>
      </c>
      <c r="G1839" s="6" t="s">
        <v>12527</v>
      </c>
      <c r="H1839" s="1" t="s">
        <v>479</v>
      </c>
      <c r="I1839" s="1" t="s">
        <v>8372</v>
      </c>
      <c r="J1839" s="1" t="s">
        <v>8373</v>
      </c>
      <c r="K1839" s="1" t="str">
        <f t="shared" si="85"/>
        <v>2015</v>
      </c>
      <c r="L1839" s="1">
        <f t="shared" si="86"/>
        <v>19</v>
      </c>
      <c r="M1839" s="1" t="s">
        <v>79</v>
      </c>
      <c r="N1839" t="s">
        <v>50</v>
      </c>
      <c r="O1839" s="1" t="s">
        <v>61</v>
      </c>
      <c r="P1839" s="1"/>
      <c r="Q1839" s="1"/>
      <c r="R1839" s="1"/>
      <c r="S1839" s="1" t="s">
        <v>526</v>
      </c>
      <c r="T1839" s="1">
        <v>2</v>
      </c>
      <c r="U1839" s="1"/>
    </row>
    <row r="1840" spans="1:21">
      <c r="A1840" s="1" t="s">
        <v>53</v>
      </c>
      <c r="B1840" s="1" t="s">
        <v>116</v>
      </c>
      <c r="C1840" s="1" t="s">
        <v>273</v>
      </c>
      <c r="D1840" s="1">
        <f t="shared" si="84"/>
        <v>5</v>
      </c>
      <c r="E1840" s="1" t="s">
        <v>2763</v>
      </c>
      <c r="F1840" s="1" t="s">
        <v>11824</v>
      </c>
      <c r="G1840" s="6" t="s">
        <v>12527</v>
      </c>
      <c r="H1840" s="1" t="s">
        <v>197</v>
      </c>
      <c r="I1840" s="1" t="s">
        <v>11825</v>
      </c>
      <c r="J1840" s="1" t="s">
        <v>7362</v>
      </c>
      <c r="K1840" s="1" t="str">
        <f t="shared" si="85"/>
        <v>2015</v>
      </c>
      <c r="L1840" s="1">
        <f t="shared" si="86"/>
        <v>17</v>
      </c>
      <c r="M1840" s="1" t="s">
        <v>60</v>
      </c>
      <c r="N1840" t="s">
        <v>50</v>
      </c>
      <c r="O1840" s="1" t="s">
        <v>61</v>
      </c>
      <c r="P1840" s="1"/>
      <c r="Q1840" s="1"/>
      <c r="R1840" s="1"/>
      <c r="S1840" s="1" t="s">
        <v>65</v>
      </c>
      <c r="T1840" s="1">
        <v>1</v>
      </c>
      <c r="U1840" s="1"/>
    </row>
    <row r="1841" spans="1:21">
      <c r="A1841" s="1" t="s">
        <v>55</v>
      </c>
      <c r="B1841" s="1"/>
      <c r="C1841" s="1"/>
      <c r="D1841" s="1">
        <f t="shared" si="84"/>
        <v>0</v>
      </c>
      <c r="E1841" s="1" t="s">
        <v>11844</v>
      </c>
      <c r="F1841" s="1" t="s">
        <v>11843</v>
      </c>
      <c r="G1841" s="6" t="s">
        <v>12527</v>
      </c>
      <c r="H1841" s="1" t="s">
        <v>169</v>
      </c>
      <c r="I1841" s="1" t="s">
        <v>6169</v>
      </c>
      <c r="J1841" s="1" t="s">
        <v>1222</v>
      </c>
      <c r="K1841" s="1" t="str">
        <f t="shared" si="85"/>
        <v>2015</v>
      </c>
      <c r="L1841" s="1">
        <f t="shared" si="86"/>
        <v>20</v>
      </c>
      <c r="M1841" s="1" t="s">
        <v>79</v>
      </c>
      <c r="N1841" t="s">
        <v>50</v>
      </c>
      <c r="O1841" s="1" t="s">
        <v>61</v>
      </c>
      <c r="P1841" s="1"/>
      <c r="Q1841" s="1"/>
      <c r="R1841" s="1"/>
      <c r="S1841" s="1" t="s">
        <v>65</v>
      </c>
      <c r="T1841" s="1">
        <v>1</v>
      </c>
      <c r="U1841" s="1"/>
    </row>
    <row r="1842" spans="1:21">
      <c r="A1842" s="1" t="s">
        <v>55</v>
      </c>
      <c r="B1842" s="1" t="s">
        <v>53</v>
      </c>
      <c r="C1842" s="1" t="s">
        <v>273</v>
      </c>
      <c r="D1842" s="1">
        <f t="shared" si="84"/>
        <v>2</v>
      </c>
      <c r="E1842" s="1" t="s">
        <v>2783</v>
      </c>
      <c r="F1842" s="1" t="s">
        <v>11850</v>
      </c>
      <c r="G1842" s="6" t="s">
        <v>12527</v>
      </c>
      <c r="H1842" s="1" t="s">
        <v>120</v>
      </c>
      <c r="I1842" s="1" t="s">
        <v>11851</v>
      </c>
      <c r="J1842" s="1" t="s">
        <v>5747</v>
      </c>
      <c r="K1842" s="1" t="str">
        <f t="shared" si="85"/>
        <v>2015</v>
      </c>
      <c r="L1842" s="1">
        <f t="shared" si="86"/>
        <v>46</v>
      </c>
      <c r="M1842" s="1" t="s">
        <v>60</v>
      </c>
      <c r="N1842" t="s">
        <v>50</v>
      </c>
      <c r="O1842" s="1" t="s">
        <v>102</v>
      </c>
      <c r="P1842" s="1"/>
      <c r="Q1842" s="1"/>
      <c r="R1842" s="1"/>
      <c r="S1842" s="1" t="s">
        <v>6633</v>
      </c>
      <c r="T1842" s="1">
        <v>1</v>
      </c>
      <c r="U1842" s="1"/>
    </row>
    <row r="1843" spans="1:21">
      <c r="A1843" s="1" t="s">
        <v>55</v>
      </c>
      <c r="B1843" s="1" t="s">
        <v>50</v>
      </c>
      <c r="C1843" s="1" t="s">
        <v>273</v>
      </c>
      <c r="D1843" s="1">
        <f t="shared" si="84"/>
        <v>1</v>
      </c>
      <c r="E1843" s="1" t="s">
        <v>2786</v>
      </c>
      <c r="F1843" s="1" t="s">
        <v>11853</v>
      </c>
      <c r="G1843" s="6" t="s">
        <v>12527</v>
      </c>
      <c r="H1843" s="1" t="s">
        <v>88</v>
      </c>
      <c r="I1843" s="1" t="s">
        <v>11851</v>
      </c>
      <c r="J1843" s="1" t="s">
        <v>11854</v>
      </c>
      <c r="K1843" s="1" t="str">
        <f t="shared" si="85"/>
        <v>2015</v>
      </c>
      <c r="L1843" s="1">
        <f t="shared" si="86"/>
        <v>28</v>
      </c>
      <c r="M1843" s="1" t="s">
        <v>79</v>
      </c>
      <c r="N1843" t="s">
        <v>50</v>
      </c>
      <c r="O1843" s="1" t="s">
        <v>61</v>
      </c>
      <c r="P1843" s="1"/>
      <c r="Q1843" s="1"/>
      <c r="R1843" s="1"/>
      <c r="S1843" s="1" t="s">
        <v>4093</v>
      </c>
      <c r="T1843" s="1">
        <v>2</v>
      </c>
      <c r="U1843" s="1"/>
    </row>
    <row r="1844" spans="1:21">
      <c r="A1844" s="1" t="s">
        <v>55</v>
      </c>
      <c r="B1844" s="1"/>
      <c r="C1844" s="1"/>
      <c r="D1844" s="1">
        <f t="shared" si="84"/>
        <v>0</v>
      </c>
      <c r="E1844" s="1" t="s">
        <v>3218</v>
      </c>
      <c r="F1844" s="1" t="s">
        <v>11882</v>
      </c>
      <c r="G1844" s="6" t="s">
        <v>12527</v>
      </c>
      <c r="H1844" s="1" t="s">
        <v>126</v>
      </c>
      <c r="I1844" s="1" t="s">
        <v>3988</v>
      </c>
      <c r="J1844" s="1" t="s">
        <v>1067</v>
      </c>
      <c r="K1844" s="1" t="str">
        <f t="shared" si="85"/>
        <v>2015</v>
      </c>
      <c r="L1844" s="1">
        <f t="shared" si="86"/>
        <v>14</v>
      </c>
      <c r="M1844" s="1" t="s">
        <v>79</v>
      </c>
      <c r="N1844" t="s">
        <v>50</v>
      </c>
      <c r="O1844" s="1" t="s">
        <v>61</v>
      </c>
      <c r="P1844" s="1"/>
      <c r="Q1844" s="1"/>
      <c r="R1844" s="1"/>
      <c r="S1844" s="1" t="s">
        <v>65</v>
      </c>
      <c r="T1844" s="1">
        <v>2</v>
      </c>
      <c r="U1844" s="1"/>
    </row>
    <row r="1845" spans="1:21">
      <c r="A1845" s="1" t="s">
        <v>55</v>
      </c>
      <c r="B1845" s="1" t="s">
        <v>141</v>
      </c>
      <c r="C1845" s="1" t="s">
        <v>273</v>
      </c>
      <c r="D1845" s="1">
        <f t="shared" si="84"/>
        <v>0.2</v>
      </c>
      <c r="E1845" s="1" t="s">
        <v>2833</v>
      </c>
      <c r="F1845" s="1" t="s">
        <v>11886</v>
      </c>
      <c r="G1845" s="6" t="s">
        <v>12527</v>
      </c>
      <c r="H1845" s="1" t="s">
        <v>58</v>
      </c>
      <c r="I1845" s="1" t="s">
        <v>8116</v>
      </c>
      <c r="J1845" s="1" t="s">
        <v>905</v>
      </c>
      <c r="K1845" s="1" t="str">
        <f t="shared" si="85"/>
        <v>2015</v>
      </c>
      <c r="L1845" s="1">
        <f t="shared" si="86"/>
        <v>10</v>
      </c>
      <c r="M1845" s="1" t="s">
        <v>79</v>
      </c>
      <c r="N1845" t="s">
        <v>50</v>
      </c>
      <c r="O1845" s="1" t="s">
        <v>61</v>
      </c>
      <c r="P1845" s="1"/>
      <c r="Q1845" s="1"/>
      <c r="R1845" s="1"/>
      <c r="S1845" s="1" t="s">
        <v>65</v>
      </c>
      <c r="T1845" s="1">
        <v>2</v>
      </c>
      <c r="U1845" s="1"/>
    </row>
    <row r="1846" spans="1:21">
      <c r="A1846" s="1" t="s">
        <v>53</v>
      </c>
      <c r="B1846" s="1" t="s">
        <v>2810</v>
      </c>
      <c r="C1846" s="1" t="s">
        <v>273</v>
      </c>
      <c r="D1846" s="1">
        <f t="shared" si="84"/>
        <v>0.4</v>
      </c>
      <c r="E1846" s="1" t="s">
        <v>2862</v>
      </c>
      <c r="F1846" s="1" t="s">
        <v>11918</v>
      </c>
      <c r="G1846" s="6" t="s">
        <v>12527</v>
      </c>
      <c r="H1846" s="1" t="s">
        <v>58</v>
      </c>
      <c r="I1846" s="1" t="s">
        <v>1006</v>
      </c>
      <c r="J1846" s="1" t="s">
        <v>1222</v>
      </c>
      <c r="K1846" s="1" t="str">
        <f t="shared" si="85"/>
        <v>2015</v>
      </c>
      <c r="L1846" s="1">
        <f t="shared" si="86"/>
        <v>10</v>
      </c>
      <c r="M1846" s="1" t="s">
        <v>60</v>
      </c>
      <c r="N1846" t="s">
        <v>50</v>
      </c>
      <c r="O1846" s="1" t="s">
        <v>61</v>
      </c>
      <c r="P1846" s="1"/>
      <c r="Q1846" s="1"/>
      <c r="R1846" s="1"/>
      <c r="S1846" s="1" t="s">
        <v>65</v>
      </c>
      <c r="T1846" s="1">
        <v>2</v>
      </c>
      <c r="U1846" s="1"/>
    </row>
    <row r="1847" spans="1:21">
      <c r="A1847" s="1" t="s">
        <v>55</v>
      </c>
      <c r="B1847" s="1"/>
      <c r="C1847" s="1"/>
      <c r="D1847" s="1">
        <f t="shared" si="84"/>
        <v>0</v>
      </c>
      <c r="E1847" s="1" t="s">
        <v>3263</v>
      </c>
      <c r="F1847" s="1" t="s">
        <v>11919</v>
      </c>
      <c r="G1847" s="6" t="s">
        <v>12527</v>
      </c>
      <c r="H1847" s="1" t="s">
        <v>479</v>
      </c>
      <c r="I1847" s="1" t="s">
        <v>9509</v>
      </c>
      <c r="J1847" s="1" t="s">
        <v>905</v>
      </c>
      <c r="K1847" s="1" t="str">
        <f t="shared" si="85"/>
        <v>2015</v>
      </c>
      <c r="L1847" s="1">
        <f t="shared" si="86"/>
        <v>19</v>
      </c>
      <c r="M1847" s="1" t="s">
        <v>79</v>
      </c>
      <c r="N1847" t="s">
        <v>50</v>
      </c>
      <c r="O1847" s="1" t="s">
        <v>61</v>
      </c>
      <c r="P1847" s="1"/>
      <c r="Q1847" s="1"/>
      <c r="R1847" s="1"/>
      <c r="S1847" s="1" t="s">
        <v>65</v>
      </c>
      <c r="T1847" s="1">
        <v>2</v>
      </c>
      <c r="U1847" s="1"/>
    </row>
    <row r="1848" spans="1:21">
      <c r="A1848" s="1" t="s">
        <v>50</v>
      </c>
      <c r="B1848" s="1" t="s">
        <v>148</v>
      </c>
      <c r="C1848" s="1" t="s">
        <v>500</v>
      </c>
      <c r="D1848" s="1">
        <f t="shared" si="84"/>
        <v>1.2</v>
      </c>
      <c r="E1848" s="1" t="s">
        <v>2869</v>
      </c>
      <c r="F1848" s="1" t="s">
        <v>11925</v>
      </c>
      <c r="G1848" s="6" t="s">
        <v>12527</v>
      </c>
      <c r="H1848" s="1" t="s">
        <v>217</v>
      </c>
      <c r="I1848" s="1" t="s">
        <v>1006</v>
      </c>
      <c r="J1848" s="1" t="s">
        <v>1067</v>
      </c>
      <c r="K1848" s="1" t="str">
        <f t="shared" si="85"/>
        <v>2015</v>
      </c>
      <c r="L1848" s="1">
        <f t="shared" si="86"/>
        <v>16</v>
      </c>
      <c r="M1848" s="1" t="s">
        <v>79</v>
      </c>
      <c r="N1848" t="s">
        <v>50</v>
      </c>
      <c r="O1848" s="1" t="s">
        <v>61</v>
      </c>
      <c r="P1848" s="1"/>
      <c r="Q1848" s="1"/>
      <c r="R1848" s="1"/>
      <c r="S1848" s="1" t="s">
        <v>65</v>
      </c>
      <c r="T1848" s="1">
        <v>1</v>
      </c>
      <c r="U1848" s="1"/>
    </row>
    <row r="1849" spans="1:21">
      <c r="A1849" s="1" t="s">
        <v>54</v>
      </c>
      <c r="B1849" s="1"/>
      <c r="C1849" s="1"/>
      <c r="D1849" s="1">
        <f t="shared" si="84"/>
        <v>0</v>
      </c>
      <c r="E1849" s="1" t="s">
        <v>3281</v>
      </c>
      <c r="F1849" s="1" t="s">
        <v>9652</v>
      </c>
      <c r="G1849" s="6" t="s">
        <v>12527</v>
      </c>
      <c r="H1849" s="1" t="s">
        <v>247</v>
      </c>
      <c r="I1849" s="1" t="s">
        <v>613</v>
      </c>
      <c r="J1849" s="1" t="s">
        <v>6255</v>
      </c>
      <c r="K1849" s="1" t="str">
        <f t="shared" si="85"/>
        <v>2015</v>
      </c>
      <c r="L1849" s="1">
        <f t="shared" si="86"/>
        <v>15</v>
      </c>
      <c r="M1849" s="1" t="s">
        <v>79</v>
      </c>
      <c r="N1849" t="s">
        <v>50</v>
      </c>
      <c r="O1849" s="1" t="s">
        <v>61</v>
      </c>
      <c r="P1849" s="1"/>
      <c r="Q1849" s="1"/>
      <c r="R1849" s="1"/>
      <c r="S1849" s="1" t="s">
        <v>65</v>
      </c>
      <c r="T1849" s="1">
        <v>2</v>
      </c>
      <c r="U1849" s="1"/>
    </row>
    <row r="1850" spans="1:21">
      <c r="A1850" s="1" t="s">
        <v>50</v>
      </c>
      <c r="B1850" s="1" t="s">
        <v>2810</v>
      </c>
      <c r="C1850" s="1" t="s">
        <v>500</v>
      </c>
      <c r="D1850" s="1">
        <f t="shared" si="84"/>
        <v>0.32</v>
      </c>
      <c r="E1850" s="1" t="s">
        <v>11966</v>
      </c>
      <c r="F1850" s="1" t="s">
        <v>11965</v>
      </c>
      <c r="G1850" s="6" t="s">
        <v>12525</v>
      </c>
      <c r="H1850" s="1" t="s">
        <v>310</v>
      </c>
      <c r="I1850" s="1" t="s">
        <v>11088</v>
      </c>
      <c r="J1850" s="1" t="s">
        <v>6940</v>
      </c>
      <c r="K1850" s="1" t="str">
        <f t="shared" si="85"/>
        <v>2015</v>
      </c>
      <c r="L1850" s="1">
        <f t="shared" si="86"/>
        <v>40</v>
      </c>
      <c r="M1850" s="1" t="s">
        <v>79</v>
      </c>
      <c r="N1850" t="s">
        <v>50</v>
      </c>
      <c r="O1850" s="1" t="s">
        <v>61</v>
      </c>
      <c r="P1850" s="1" t="s">
        <v>10192</v>
      </c>
      <c r="Q1850" s="1" t="s">
        <v>3201</v>
      </c>
      <c r="R1850" s="1" t="s">
        <v>11026</v>
      </c>
      <c r="S1850" s="1"/>
      <c r="T1850" s="1">
        <v>1</v>
      </c>
      <c r="U1850" s="1"/>
    </row>
    <row r="1851" spans="1:21">
      <c r="A1851" s="1" t="s">
        <v>54</v>
      </c>
      <c r="B1851" s="1" t="s">
        <v>472</v>
      </c>
      <c r="C1851" s="1" t="s">
        <v>500</v>
      </c>
      <c r="D1851" s="1">
        <f t="shared" si="84"/>
        <v>0.4</v>
      </c>
      <c r="E1851" s="1" t="s">
        <v>535</v>
      </c>
      <c r="F1851" s="1" t="s">
        <v>11970</v>
      </c>
      <c r="G1851" s="6" t="s">
        <v>12527</v>
      </c>
      <c r="H1851" s="1" t="s">
        <v>158</v>
      </c>
      <c r="I1851" s="1" t="s">
        <v>537</v>
      </c>
      <c r="J1851" s="1" t="s">
        <v>4965</v>
      </c>
      <c r="K1851" s="1" t="str">
        <f t="shared" si="85"/>
        <v>2015</v>
      </c>
      <c r="L1851" s="1">
        <f t="shared" si="86"/>
        <v>11</v>
      </c>
      <c r="M1851" s="1" t="s">
        <v>60</v>
      </c>
      <c r="N1851" t="s">
        <v>50</v>
      </c>
      <c r="O1851" s="1" t="s">
        <v>61</v>
      </c>
      <c r="P1851" s="1"/>
      <c r="Q1851" s="1"/>
      <c r="R1851" s="1"/>
      <c r="S1851" s="1" t="s">
        <v>65</v>
      </c>
      <c r="T1851" s="1">
        <v>1</v>
      </c>
      <c r="U1851" s="1"/>
    </row>
    <row r="1852" spans="1:21">
      <c r="A1852" s="1" t="s">
        <v>55</v>
      </c>
      <c r="B1852" s="1" t="s">
        <v>50</v>
      </c>
      <c r="C1852" s="1" t="s">
        <v>273</v>
      </c>
      <c r="D1852" s="1">
        <f t="shared" si="84"/>
        <v>1</v>
      </c>
      <c r="E1852" s="1" t="s">
        <v>2893</v>
      </c>
      <c r="F1852" s="1" t="s">
        <v>11973</v>
      </c>
      <c r="G1852" s="6" t="s">
        <v>12527</v>
      </c>
      <c r="H1852" s="1" t="s">
        <v>530</v>
      </c>
      <c r="I1852" s="1" t="s">
        <v>11924</v>
      </c>
      <c r="J1852" s="1" t="s">
        <v>11924</v>
      </c>
      <c r="K1852" s="1" t="str">
        <f t="shared" si="85"/>
        <v>2015</v>
      </c>
      <c r="L1852" s="1">
        <f t="shared" si="86"/>
        <v>33</v>
      </c>
      <c r="M1852" s="1" t="s">
        <v>60</v>
      </c>
      <c r="N1852" t="s">
        <v>50</v>
      </c>
      <c r="O1852" s="1" t="s">
        <v>61</v>
      </c>
      <c r="P1852" s="1"/>
      <c r="Q1852" s="1"/>
      <c r="R1852" s="1"/>
      <c r="S1852" s="1" t="s">
        <v>2161</v>
      </c>
      <c r="T1852" s="1">
        <v>1</v>
      </c>
      <c r="U1852" s="1"/>
    </row>
    <row r="1853" spans="1:21">
      <c r="A1853" s="1" t="s">
        <v>55</v>
      </c>
      <c r="B1853" s="1" t="s">
        <v>472</v>
      </c>
      <c r="C1853" s="1" t="s">
        <v>273</v>
      </c>
      <c r="D1853" s="1">
        <f t="shared" si="84"/>
        <v>0.5</v>
      </c>
      <c r="E1853" s="1" t="s">
        <v>2909</v>
      </c>
      <c r="F1853" s="1" t="s">
        <v>11977</v>
      </c>
      <c r="G1853" s="6" t="s">
        <v>12527</v>
      </c>
      <c r="H1853" s="1" t="s">
        <v>644</v>
      </c>
      <c r="I1853" s="1" t="s">
        <v>11978</v>
      </c>
      <c r="J1853" s="1" t="s">
        <v>507</v>
      </c>
      <c r="K1853" s="1" t="str">
        <f t="shared" si="85"/>
        <v>2015</v>
      </c>
      <c r="L1853" s="1">
        <f t="shared" si="86"/>
        <v>35</v>
      </c>
      <c r="M1853" s="1" t="s">
        <v>60</v>
      </c>
      <c r="N1853" t="s">
        <v>50</v>
      </c>
      <c r="O1853" s="1" t="s">
        <v>61</v>
      </c>
      <c r="P1853" s="1"/>
      <c r="Q1853" s="1"/>
      <c r="R1853" s="1"/>
      <c r="S1853" s="1"/>
      <c r="T1853" s="1">
        <v>1</v>
      </c>
      <c r="U1853" s="1"/>
    </row>
    <row r="1854" spans="1:21">
      <c r="A1854" s="1" t="s">
        <v>53</v>
      </c>
      <c r="B1854" s="1" t="s">
        <v>3946</v>
      </c>
      <c r="C1854" s="1" t="s">
        <v>273</v>
      </c>
      <c r="D1854" s="1">
        <f t="shared" si="84"/>
        <v>3.5</v>
      </c>
      <c r="E1854" s="1" t="s">
        <v>2913</v>
      </c>
      <c r="F1854" s="1" t="s">
        <v>1567</v>
      </c>
      <c r="G1854" s="6" t="s">
        <v>12527</v>
      </c>
      <c r="H1854" s="1" t="s">
        <v>149</v>
      </c>
      <c r="I1854" s="1" t="s">
        <v>11978</v>
      </c>
      <c r="J1854" s="1" t="s">
        <v>11979</v>
      </c>
      <c r="K1854" s="1" t="str">
        <f t="shared" si="85"/>
        <v>2015</v>
      </c>
      <c r="L1854" s="1">
        <f t="shared" si="86"/>
        <v>39</v>
      </c>
      <c r="M1854" s="1" t="s">
        <v>79</v>
      </c>
      <c r="N1854" t="s">
        <v>50</v>
      </c>
      <c r="O1854" s="1" t="s">
        <v>61</v>
      </c>
      <c r="P1854" s="1"/>
      <c r="Q1854" s="1"/>
      <c r="R1854" s="1"/>
      <c r="S1854" s="1"/>
      <c r="T1854" s="1">
        <v>2</v>
      </c>
      <c r="U1854" s="1"/>
    </row>
    <row r="1855" spans="1:21">
      <c r="A1855" s="1" t="s">
        <v>50</v>
      </c>
      <c r="B1855" s="1"/>
      <c r="C1855" s="1"/>
      <c r="D1855" s="1">
        <f t="shared" si="84"/>
        <v>0</v>
      </c>
      <c r="E1855" s="1" t="s">
        <v>3367</v>
      </c>
      <c r="F1855" s="1" t="s">
        <v>12029</v>
      </c>
      <c r="G1855" s="6" t="s">
        <v>12527</v>
      </c>
      <c r="H1855" s="1" t="s">
        <v>479</v>
      </c>
      <c r="I1855" s="1" t="s">
        <v>10805</v>
      </c>
      <c r="J1855" s="1" t="s">
        <v>1222</v>
      </c>
      <c r="K1855" s="1" t="str">
        <f t="shared" si="85"/>
        <v>2015</v>
      </c>
      <c r="L1855" s="1">
        <f t="shared" si="86"/>
        <v>19</v>
      </c>
      <c r="M1855" s="1" t="s">
        <v>79</v>
      </c>
      <c r="N1855" t="s">
        <v>50</v>
      </c>
      <c r="O1855" s="1" t="s">
        <v>61</v>
      </c>
      <c r="P1855" s="1"/>
      <c r="Q1855" s="1"/>
      <c r="R1855" s="1"/>
      <c r="S1855" s="1" t="s">
        <v>65</v>
      </c>
      <c r="T1855" s="1">
        <v>2</v>
      </c>
      <c r="U1855" s="1"/>
    </row>
    <row r="1856" spans="1:21">
      <c r="A1856" s="1" t="s">
        <v>55</v>
      </c>
      <c r="B1856" s="1" t="s">
        <v>50</v>
      </c>
      <c r="C1856" s="1" t="s">
        <v>273</v>
      </c>
      <c r="D1856" s="1">
        <f t="shared" si="84"/>
        <v>1</v>
      </c>
      <c r="E1856" s="1" t="s">
        <v>2963</v>
      </c>
      <c r="F1856" s="1" t="s">
        <v>12044</v>
      </c>
      <c r="G1856" s="6" t="s">
        <v>12527</v>
      </c>
      <c r="H1856" s="1" t="s">
        <v>120</v>
      </c>
      <c r="I1856" s="1" t="s">
        <v>801</v>
      </c>
      <c r="J1856" s="1" t="s">
        <v>12045</v>
      </c>
      <c r="K1856" s="1" t="str">
        <f t="shared" si="85"/>
        <v>2015</v>
      </c>
      <c r="L1856" s="1">
        <f t="shared" si="86"/>
        <v>46</v>
      </c>
      <c r="M1856" s="1" t="s">
        <v>60</v>
      </c>
      <c r="N1856" t="s">
        <v>50</v>
      </c>
      <c r="O1856" s="1" t="s">
        <v>61</v>
      </c>
      <c r="P1856" s="1"/>
      <c r="Q1856" s="1"/>
      <c r="R1856" s="1"/>
      <c r="S1856" s="1" t="s">
        <v>417</v>
      </c>
      <c r="T1856" s="1">
        <v>1</v>
      </c>
      <c r="U1856" s="1"/>
    </row>
    <row r="1857" spans="1:21">
      <c r="A1857" s="1" t="s">
        <v>50</v>
      </c>
      <c r="B1857" s="1" t="s">
        <v>53</v>
      </c>
      <c r="C1857" s="1" t="s">
        <v>273</v>
      </c>
      <c r="D1857" s="1">
        <f t="shared" si="84"/>
        <v>2</v>
      </c>
      <c r="E1857" s="1" t="s">
        <v>12141</v>
      </c>
      <c r="F1857" s="1" t="s">
        <v>12140</v>
      </c>
      <c r="G1857" s="6" t="s">
        <v>12525</v>
      </c>
      <c r="H1857" s="1" t="s">
        <v>101</v>
      </c>
      <c r="I1857" s="1" t="s">
        <v>4032</v>
      </c>
      <c r="J1857" s="1" t="s">
        <v>8110</v>
      </c>
      <c r="K1857" s="1" t="str">
        <f t="shared" si="85"/>
        <v>2015</v>
      </c>
      <c r="L1857" s="1">
        <f t="shared" si="86"/>
        <v>33</v>
      </c>
      <c r="M1857" s="1" t="s">
        <v>79</v>
      </c>
      <c r="N1857" t="s">
        <v>50</v>
      </c>
      <c r="O1857" s="1" t="s">
        <v>61</v>
      </c>
      <c r="P1857" s="1" t="s">
        <v>840</v>
      </c>
      <c r="Q1857" s="1" t="s">
        <v>505</v>
      </c>
      <c r="R1857" s="1" t="s">
        <v>12142</v>
      </c>
      <c r="S1857" s="1" t="s">
        <v>3261</v>
      </c>
      <c r="T1857" s="1">
        <v>2</v>
      </c>
      <c r="U1857" s="1"/>
    </row>
    <row r="1858" spans="1:21">
      <c r="A1858" s="1" t="s">
        <v>54</v>
      </c>
      <c r="B1858" s="1" t="s">
        <v>472</v>
      </c>
      <c r="C1858" s="1" t="s">
        <v>273</v>
      </c>
      <c r="D1858" s="1">
        <f t="shared" ref="D1858:D1921" si="87">B1858*C1858/100</f>
        <v>0.5</v>
      </c>
      <c r="E1858" s="1" t="s">
        <v>2985</v>
      </c>
      <c r="F1858" s="1" t="s">
        <v>12198</v>
      </c>
      <c r="G1858" s="6" t="s">
        <v>12527</v>
      </c>
      <c r="H1858" s="1" t="s">
        <v>189</v>
      </c>
      <c r="I1858" s="1" t="s">
        <v>3806</v>
      </c>
      <c r="J1858" s="1" t="s">
        <v>2770</v>
      </c>
      <c r="K1858" s="1" t="str">
        <f t="shared" ref="K1858:K1921" si="88">TEXT(J1858,"YYYY")</f>
        <v>2015</v>
      </c>
      <c r="L1858" s="1">
        <f t="shared" ref="L1858:L1921" si="89">H1858-(TEXT(I1858,"YYYY")-TEXT(J1858,"YYYY"))</f>
        <v>47</v>
      </c>
      <c r="M1858" s="1" t="s">
        <v>60</v>
      </c>
      <c r="N1858" t="s">
        <v>50</v>
      </c>
      <c r="O1858" s="1" t="s">
        <v>61</v>
      </c>
      <c r="P1858" s="1"/>
      <c r="Q1858" s="1"/>
      <c r="R1858" s="1"/>
      <c r="S1858" s="1" t="s">
        <v>226</v>
      </c>
      <c r="T1858" s="1">
        <v>2</v>
      </c>
      <c r="U1858" s="1"/>
    </row>
    <row r="1859" spans="1:21">
      <c r="A1859" s="1" t="s">
        <v>55</v>
      </c>
      <c r="B1859" s="1" t="s">
        <v>3946</v>
      </c>
      <c r="C1859" s="1" t="s">
        <v>500</v>
      </c>
      <c r="D1859" s="1">
        <f t="shared" si="87"/>
        <v>2.8</v>
      </c>
      <c r="E1859" s="1" t="s">
        <v>3040</v>
      </c>
      <c r="F1859" s="1" t="s">
        <v>12347</v>
      </c>
      <c r="G1859" s="6" t="s">
        <v>12527</v>
      </c>
      <c r="H1859" s="1" t="s">
        <v>128</v>
      </c>
      <c r="I1859" s="1" t="s">
        <v>10517</v>
      </c>
      <c r="J1859" s="1" t="s">
        <v>11978</v>
      </c>
      <c r="K1859" s="1" t="str">
        <f t="shared" si="88"/>
        <v>2015</v>
      </c>
      <c r="L1859" s="1">
        <f t="shared" si="89"/>
        <v>42</v>
      </c>
      <c r="M1859" s="1" t="s">
        <v>79</v>
      </c>
      <c r="N1859" t="s">
        <v>50</v>
      </c>
      <c r="O1859" s="1" t="s">
        <v>61</v>
      </c>
      <c r="P1859" s="1"/>
      <c r="Q1859" s="1"/>
      <c r="R1859" s="1"/>
      <c r="S1859" s="1" t="s">
        <v>417</v>
      </c>
      <c r="T1859" s="1">
        <v>2</v>
      </c>
      <c r="U1859" s="1"/>
    </row>
    <row r="1860" spans="1:21">
      <c r="A1860" s="1" t="s">
        <v>50</v>
      </c>
      <c r="B1860" s="1"/>
      <c r="C1860" s="1"/>
      <c r="D1860" s="1">
        <f t="shared" si="87"/>
        <v>0</v>
      </c>
      <c r="E1860" s="1" t="s">
        <v>380</v>
      </c>
      <c r="F1860" s="1" t="s">
        <v>379</v>
      </c>
      <c r="G1860" s="6" t="s">
        <v>12527</v>
      </c>
      <c r="H1860" s="1" t="s">
        <v>128</v>
      </c>
      <c r="I1860" s="1" t="s">
        <v>381</v>
      </c>
      <c r="J1860" s="1" t="s">
        <v>384</v>
      </c>
      <c r="K1860" s="1" t="str">
        <f t="shared" si="88"/>
        <v>2015</v>
      </c>
      <c r="L1860" s="1">
        <f t="shared" si="89"/>
        <v>41</v>
      </c>
      <c r="M1860" s="1" t="s">
        <v>79</v>
      </c>
      <c r="N1860" t="s">
        <v>53</v>
      </c>
      <c r="O1860" s="1" t="s">
        <v>61</v>
      </c>
      <c r="P1860" s="1" t="s">
        <v>179</v>
      </c>
      <c r="Q1860" s="1" t="s">
        <v>382</v>
      </c>
      <c r="R1860" s="1" t="s">
        <v>383</v>
      </c>
      <c r="S1860" s="1" t="s">
        <v>114</v>
      </c>
      <c r="T1860" s="1">
        <v>2</v>
      </c>
      <c r="U1860" s="1"/>
    </row>
    <row r="1861" spans="1:21">
      <c r="A1861" s="1" t="s">
        <v>50</v>
      </c>
      <c r="B1861" s="1" t="s">
        <v>54</v>
      </c>
      <c r="C1861" s="1" t="s">
        <v>273</v>
      </c>
      <c r="D1861" s="1">
        <f t="shared" si="87"/>
        <v>3</v>
      </c>
      <c r="E1861" s="1" t="s">
        <v>407</v>
      </c>
      <c r="F1861" s="1" t="s">
        <v>406</v>
      </c>
      <c r="G1861" s="6" t="s">
        <v>12527</v>
      </c>
      <c r="H1861" s="1" t="s">
        <v>197</v>
      </c>
      <c r="I1861" s="1" t="s">
        <v>408</v>
      </c>
      <c r="J1861" s="1" t="s">
        <v>410</v>
      </c>
      <c r="K1861" s="1" t="str">
        <f t="shared" si="88"/>
        <v>2015</v>
      </c>
      <c r="L1861" s="1">
        <f t="shared" si="89"/>
        <v>16</v>
      </c>
      <c r="M1861" s="1" t="s">
        <v>79</v>
      </c>
      <c r="N1861" t="s">
        <v>53</v>
      </c>
      <c r="O1861" s="1" t="s">
        <v>61</v>
      </c>
      <c r="P1861" s="1" t="s">
        <v>224</v>
      </c>
      <c r="Q1861" s="1" t="s">
        <v>310</v>
      </c>
      <c r="R1861" s="1" t="s">
        <v>409</v>
      </c>
      <c r="S1861" s="1" t="s">
        <v>65</v>
      </c>
      <c r="T1861" s="1">
        <v>2</v>
      </c>
      <c r="U1861" s="1"/>
    </row>
    <row r="1862" spans="1:21">
      <c r="A1862" s="1" t="s">
        <v>55</v>
      </c>
      <c r="B1862" s="1"/>
      <c r="C1862" s="1"/>
      <c r="D1862" s="1">
        <f t="shared" si="87"/>
        <v>0</v>
      </c>
      <c r="E1862" s="1" t="s">
        <v>504</v>
      </c>
      <c r="F1862" s="1" t="s">
        <v>503</v>
      </c>
      <c r="G1862" s="6" t="s">
        <v>12527</v>
      </c>
      <c r="H1862" s="1" t="s">
        <v>197</v>
      </c>
      <c r="I1862" s="1" t="s">
        <v>493</v>
      </c>
      <c r="J1862" s="1" t="s">
        <v>507</v>
      </c>
      <c r="K1862" s="1" t="str">
        <f t="shared" si="88"/>
        <v>2015</v>
      </c>
      <c r="L1862" s="1">
        <f t="shared" si="89"/>
        <v>13</v>
      </c>
      <c r="M1862" s="1" t="s">
        <v>60</v>
      </c>
      <c r="N1862" t="s">
        <v>53</v>
      </c>
      <c r="O1862" s="1" t="s">
        <v>102</v>
      </c>
      <c r="P1862" s="1" t="s">
        <v>449</v>
      </c>
      <c r="Q1862" s="1" t="s">
        <v>505</v>
      </c>
      <c r="R1862" s="1" t="s">
        <v>506</v>
      </c>
      <c r="S1862" s="1" t="s">
        <v>65</v>
      </c>
      <c r="T1862" s="1">
        <v>1</v>
      </c>
      <c r="U1862" s="1" t="s">
        <v>54</v>
      </c>
    </row>
    <row r="1863" spans="1:21">
      <c r="A1863" s="1" t="s">
        <v>49</v>
      </c>
      <c r="B1863" s="1"/>
      <c r="C1863" s="1"/>
      <c r="D1863" s="1">
        <f t="shared" si="87"/>
        <v>0</v>
      </c>
      <c r="E1863" s="1" t="s">
        <v>535</v>
      </c>
      <c r="F1863" s="1" t="s">
        <v>533</v>
      </c>
      <c r="G1863" s="6" t="s">
        <v>12527</v>
      </c>
      <c r="H1863" s="1" t="s">
        <v>126</v>
      </c>
      <c r="I1863" s="1" t="s">
        <v>522</v>
      </c>
      <c r="J1863" s="1" t="s">
        <v>537</v>
      </c>
      <c r="K1863" s="1" t="str">
        <f t="shared" si="88"/>
        <v>2015</v>
      </c>
      <c r="L1863" s="1">
        <f t="shared" si="89"/>
        <v>10</v>
      </c>
      <c r="M1863" s="1" t="s">
        <v>60</v>
      </c>
      <c r="N1863" t="s">
        <v>53</v>
      </c>
      <c r="O1863" s="1" t="s">
        <v>61</v>
      </c>
      <c r="P1863" s="1" t="s">
        <v>255</v>
      </c>
      <c r="Q1863" s="1" t="s">
        <v>310</v>
      </c>
      <c r="R1863" s="1" t="s">
        <v>536</v>
      </c>
      <c r="S1863" s="1" t="s">
        <v>65</v>
      </c>
      <c r="T1863" s="1">
        <v>1</v>
      </c>
      <c r="U1863" s="1"/>
    </row>
    <row r="1864" spans="1:21">
      <c r="A1864" s="1" t="s">
        <v>55</v>
      </c>
      <c r="B1864" s="1"/>
      <c r="C1864" s="1"/>
      <c r="D1864" s="1">
        <f t="shared" si="87"/>
        <v>0</v>
      </c>
      <c r="E1864" s="1" t="s">
        <v>612</v>
      </c>
      <c r="F1864" s="1" t="s">
        <v>611</v>
      </c>
      <c r="G1864" s="6" t="s">
        <v>12527</v>
      </c>
      <c r="H1864" s="1" t="s">
        <v>310</v>
      </c>
      <c r="I1864" s="1" t="s">
        <v>613</v>
      </c>
      <c r="J1864" s="1" t="s">
        <v>613</v>
      </c>
      <c r="K1864" s="1" t="str">
        <f t="shared" si="88"/>
        <v>2015</v>
      </c>
      <c r="L1864" s="1">
        <f t="shared" si="89"/>
        <v>45</v>
      </c>
      <c r="M1864" s="1" t="s">
        <v>60</v>
      </c>
      <c r="N1864" t="s">
        <v>53</v>
      </c>
      <c r="O1864" s="1" t="s">
        <v>102</v>
      </c>
      <c r="P1864" s="1" t="s">
        <v>432</v>
      </c>
      <c r="Q1864" s="1" t="s">
        <v>90</v>
      </c>
      <c r="R1864" s="1" t="s">
        <v>614</v>
      </c>
      <c r="S1864" s="1" t="s">
        <v>114</v>
      </c>
      <c r="T1864" s="1">
        <v>2</v>
      </c>
      <c r="U1864" s="1" t="s">
        <v>53</v>
      </c>
    </row>
    <row r="1865" spans="1:21">
      <c r="A1865" s="1" t="s">
        <v>115</v>
      </c>
      <c r="B1865" s="1"/>
      <c r="C1865" s="1"/>
      <c r="D1865" s="1">
        <f t="shared" si="87"/>
        <v>0</v>
      </c>
      <c r="E1865" s="1" t="s">
        <v>631</v>
      </c>
      <c r="F1865" s="1" t="s">
        <v>629</v>
      </c>
      <c r="G1865" s="6" t="s">
        <v>12527</v>
      </c>
      <c r="H1865" s="1" t="s">
        <v>479</v>
      </c>
      <c r="I1865" s="1" t="s">
        <v>632</v>
      </c>
      <c r="J1865" s="1" t="s">
        <v>634</v>
      </c>
      <c r="K1865" s="1" t="str">
        <f t="shared" si="88"/>
        <v>2015</v>
      </c>
      <c r="L1865" s="1">
        <f t="shared" si="89"/>
        <v>19</v>
      </c>
      <c r="M1865" s="1" t="s">
        <v>79</v>
      </c>
      <c r="N1865" t="s">
        <v>53</v>
      </c>
      <c r="O1865" s="1" t="s">
        <v>633</v>
      </c>
      <c r="P1865" s="1" t="s">
        <v>179</v>
      </c>
      <c r="Q1865" s="1" t="s">
        <v>382</v>
      </c>
      <c r="R1865" s="1" t="s">
        <v>383</v>
      </c>
      <c r="S1865" s="1" t="s">
        <v>114</v>
      </c>
      <c r="T1865" s="1">
        <v>1</v>
      </c>
      <c r="U1865" s="1"/>
    </row>
    <row r="1866" spans="1:21">
      <c r="A1866" s="1" t="s">
        <v>49</v>
      </c>
      <c r="B1866" s="1"/>
      <c r="C1866" s="1"/>
      <c r="D1866" s="1">
        <f t="shared" si="87"/>
        <v>0</v>
      </c>
      <c r="E1866" s="1" t="s">
        <v>730</v>
      </c>
      <c r="F1866" s="1" t="s">
        <v>729</v>
      </c>
      <c r="G1866" s="6" t="s">
        <v>12527</v>
      </c>
      <c r="H1866" s="1" t="s">
        <v>71</v>
      </c>
      <c r="I1866" s="1" t="s">
        <v>731</v>
      </c>
      <c r="J1866" s="1" t="s">
        <v>731</v>
      </c>
      <c r="K1866" s="1" t="str">
        <f t="shared" si="88"/>
        <v>2015</v>
      </c>
      <c r="L1866" s="1">
        <f t="shared" si="89"/>
        <v>7</v>
      </c>
      <c r="M1866" s="1" t="s">
        <v>60</v>
      </c>
      <c r="N1866" t="s">
        <v>53</v>
      </c>
      <c r="O1866" s="1" t="s">
        <v>61</v>
      </c>
      <c r="P1866" s="1" t="s">
        <v>732</v>
      </c>
      <c r="Q1866" s="1" t="s">
        <v>88</v>
      </c>
      <c r="R1866" s="1" t="s">
        <v>733</v>
      </c>
      <c r="S1866" s="1" t="s">
        <v>65</v>
      </c>
      <c r="T1866" s="1">
        <v>1</v>
      </c>
      <c r="U1866" s="1"/>
    </row>
    <row r="1867" spans="1:21">
      <c r="A1867" s="1" t="s">
        <v>55</v>
      </c>
      <c r="B1867" s="1"/>
      <c r="C1867" s="1"/>
      <c r="D1867" s="1">
        <f t="shared" si="87"/>
        <v>0</v>
      </c>
      <c r="E1867" s="1" t="s">
        <v>797</v>
      </c>
      <c r="F1867" s="1" t="s">
        <v>796</v>
      </c>
      <c r="G1867" s="6" t="s">
        <v>12527</v>
      </c>
      <c r="H1867" s="1" t="s">
        <v>299</v>
      </c>
      <c r="I1867" s="1" t="s">
        <v>799</v>
      </c>
      <c r="J1867" s="1" t="s">
        <v>801</v>
      </c>
      <c r="K1867" s="1" t="str">
        <f t="shared" si="88"/>
        <v>2015</v>
      </c>
      <c r="L1867" s="1">
        <f t="shared" si="89"/>
        <v>44</v>
      </c>
      <c r="M1867" s="1" t="s">
        <v>79</v>
      </c>
      <c r="N1867" t="s">
        <v>53</v>
      </c>
      <c r="O1867" s="1" t="s">
        <v>61</v>
      </c>
      <c r="P1867" s="1" t="s">
        <v>179</v>
      </c>
      <c r="Q1867" s="1" t="s">
        <v>800</v>
      </c>
      <c r="R1867" s="1" t="s">
        <v>531</v>
      </c>
      <c r="S1867" s="1" t="s">
        <v>114</v>
      </c>
      <c r="T1867" s="1">
        <v>1</v>
      </c>
      <c r="U1867" s="1"/>
    </row>
    <row r="1868" spans="1:21">
      <c r="A1868" s="1" t="s">
        <v>50</v>
      </c>
      <c r="B1868" s="1"/>
      <c r="C1868" s="1"/>
      <c r="D1868" s="1">
        <f t="shared" si="87"/>
        <v>0</v>
      </c>
      <c r="E1868" s="1" t="s">
        <v>889</v>
      </c>
      <c r="F1868" s="1" t="s">
        <v>887</v>
      </c>
      <c r="G1868" s="6" t="s">
        <v>12527</v>
      </c>
      <c r="H1868" s="1" t="s">
        <v>479</v>
      </c>
      <c r="I1868" s="1" t="s">
        <v>888</v>
      </c>
      <c r="J1868" s="1" t="s">
        <v>892</v>
      </c>
      <c r="K1868" s="1" t="str">
        <f t="shared" si="88"/>
        <v>2015</v>
      </c>
      <c r="L1868" s="1">
        <f t="shared" si="89"/>
        <v>15</v>
      </c>
      <c r="M1868" s="1" t="s">
        <v>79</v>
      </c>
      <c r="N1868" t="s">
        <v>53</v>
      </c>
      <c r="O1868" s="1" t="s">
        <v>102</v>
      </c>
      <c r="P1868" s="1" t="s">
        <v>890</v>
      </c>
      <c r="Q1868" s="1" t="s">
        <v>104</v>
      </c>
      <c r="R1868" s="1" t="s">
        <v>891</v>
      </c>
      <c r="S1868" s="1" t="s">
        <v>114</v>
      </c>
      <c r="T1868" s="1">
        <v>1</v>
      </c>
      <c r="U1868" s="1"/>
    </row>
    <row r="1869" spans="1:21">
      <c r="A1869" s="1" t="s">
        <v>55</v>
      </c>
      <c r="B1869" s="1"/>
      <c r="C1869" s="1"/>
      <c r="D1869" s="1">
        <f t="shared" si="87"/>
        <v>0</v>
      </c>
      <c r="E1869" s="1" t="s">
        <v>904</v>
      </c>
      <c r="F1869" s="1" t="s">
        <v>902</v>
      </c>
      <c r="G1869" s="6" t="s">
        <v>12527</v>
      </c>
      <c r="H1869" s="1" t="s">
        <v>301</v>
      </c>
      <c r="I1869" s="1" t="s">
        <v>248</v>
      </c>
      <c r="J1869" s="1" t="s">
        <v>905</v>
      </c>
      <c r="K1869" s="1" t="str">
        <f t="shared" si="88"/>
        <v>2015</v>
      </c>
      <c r="L1869" s="1">
        <f t="shared" si="89"/>
        <v>49</v>
      </c>
      <c r="M1869" s="1" t="s">
        <v>79</v>
      </c>
      <c r="N1869" t="s">
        <v>53</v>
      </c>
      <c r="O1869" s="1" t="s">
        <v>61</v>
      </c>
      <c r="P1869" s="1" t="s">
        <v>449</v>
      </c>
      <c r="Q1869" s="1" t="s">
        <v>219</v>
      </c>
      <c r="R1869" s="1" t="s">
        <v>895</v>
      </c>
      <c r="S1869" s="1" t="s">
        <v>105</v>
      </c>
      <c r="T1869" s="1">
        <v>1</v>
      </c>
      <c r="U1869" s="1"/>
    </row>
    <row r="1870" spans="1:21">
      <c r="A1870" s="1" t="s">
        <v>55</v>
      </c>
      <c r="B1870" s="1"/>
      <c r="C1870" s="1"/>
      <c r="D1870" s="1">
        <f t="shared" si="87"/>
        <v>0</v>
      </c>
      <c r="E1870" s="1" t="s">
        <v>920</v>
      </c>
      <c r="F1870" s="1" t="s">
        <v>919</v>
      </c>
      <c r="G1870" s="6" t="s">
        <v>12527</v>
      </c>
      <c r="H1870" s="1" t="s">
        <v>479</v>
      </c>
      <c r="I1870" s="1" t="s">
        <v>921</v>
      </c>
      <c r="J1870" s="1" t="s">
        <v>923</v>
      </c>
      <c r="K1870" s="1" t="str">
        <f t="shared" si="88"/>
        <v>2015</v>
      </c>
      <c r="L1870" s="1">
        <f t="shared" si="89"/>
        <v>19</v>
      </c>
      <c r="M1870" s="1" t="s">
        <v>60</v>
      </c>
      <c r="N1870" t="s">
        <v>53</v>
      </c>
      <c r="O1870" s="1" t="s">
        <v>61</v>
      </c>
      <c r="P1870" s="1" t="s">
        <v>346</v>
      </c>
      <c r="Q1870" s="1" t="s">
        <v>219</v>
      </c>
      <c r="R1870" s="1" t="s">
        <v>922</v>
      </c>
      <c r="S1870" s="1" t="s">
        <v>65</v>
      </c>
      <c r="T1870" s="1">
        <v>1</v>
      </c>
      <c r="U1870" s="1" t="s">
        <v>53</v>
      </c>
    </row>
    <row r="1871" spans="1:21">
      <c r="A1871" s="1" t="s">
        <v>49</v>
      </c>
      <c r="B1871" s="1"/>
      <c r="C1871" s="1"/>
      <c r="D1871" s="1">
        <f t="shared" si="87"/>
        <v>0</v>
      </c>
      <c r="E1871" s="1" t="s">
        <v>967</v>
      </c>
      <c r="F1871" s="1" t="s">
        <v>966</v>
      </c>
      <c r="G1871" s="6" t="s">
        <v>12527</v>
      </c>
      <c r="H1871" s="1" t="s">
        <v>479</v>
      </c>
      <c r="I1871" s="1" t="s">
        <v>968</v>
      </c>
      <c r="J1871" s="1" t="s">
        <v>892</v>
      </c>
      <c r="K1871" s="1" t="str">
        <f t="shared" si="88"/>
        <v>2015</v>
      </c>
      <c r="L1871" s="1">
        <f t="shared" si="89"/>
        <v>19</v>
      </c>
      <c r="M1871" s="1" t="s">
        <v>79</v>
      </c>
      <c r="N1871" t="s">
        <v>53</v>
      </c>
      <c r="O1871" s="1" t="s">
        <v>102</v>
      </c>
      <c r="P1871" s="1" t="s">
        <v>224</v>
      </c>
      <c r="Q1871" s="1" t="s">
        <v>515</v>
      </c>
      <c r="R1871" s="1" t="s">
        <v>969</v>
      </c>
      <c r="S1871" s="1" t="s">
        <v>114</v>
      </c>
      <c r="T1871" s="1">
        <v>2</v>
      </c>
      <c r="U1871" s="1"/>
    </row>
    <row r="1872" spans="1:21">
      <c r="A1872" s="1" t="s">
        <v>54</v>
      </c>
      <c r="B1872" s="1"/>
      <c r="C1872" s="1"/>
      <c r="D1872" s="1">
        <f t="shared" si="87"/>
        <v>0</v>
      </c>
      <c r="E1872" s="1" t="s">
        <v>1065</v>
      </c>
      <c r="F1872" s="1" t="s">
        <v>1064</v>
      </c>
      <c r="G1872" s="6" t="s">
        <v>12527</v>
      </c>
      <c r="H1872" s="1" t="s">
        <v>247</v>
      </c>
      <c r="I1872" s="1" t="s">
        <v>1056</v>
      </c>
      <c r="J1872" s="1" t="s">
        <v>1067</v>
      </c>
      <c r="K1872" s="1" t="str">
        <f t="shared" si="88"/>
        <v>2015</v>
      </c>
      <c r="L1872" s="1">
        <f t="shared" si="89"/>
        <v>11</v>
      </c>
      <c r="M1872" s="1" t="s">
        <v>60</v>
      </c>
      <c r="N1872" t="s">
        <v>53</v>
      </c>
      <c r="O1872" s="1" t="s">
        <v>61</v>
      </c>
      <c r="P1872" s="1" t="s">
        <v>168</v>
      </c>
      <c r="Q1872" s="1" t="s">
        <v>120</v>
      </c>
      <c r="R1872" s="1" t="s">
        <v>1066</v>
      </c>
      <c r="S1872" s="1" t="s">
        <v>65</v>
      </c>
      <c r="T1872" s="1">
        <v>2</v>
      </c>
      <c r="U1872" s="1" t="s">
        <v>50</v>
      </c>
    </row>
    <row r="1873" spans="1:21">
      <c r="A1873" s="1" t="s">
        <v>55</v>
      </c>
      <c r="B1873" s="1"/>
      <c r="C1873" s="1"/>
      <c r="D1873" s="1">
        <f t="shared" si="87"/>
        <v>0</v>
      </c>
      <c r="E1873" s="1" t="s">
        <v>1074</v>
      </c>
      <c r="F1873" s="1" t="s">
        <v>1073</v>
      </c>
      <c r="G1873" s="6" t="s">
        <v>12527</v>
      </c>
      <c r="H1873" s="1" t="s">
        <v>240</v>
      </c>
      <c r="I1873" s="1" t="s">
        <v>1056</v>
      </c>
      <c r="J1873" s="1" t="s">
        <v>1075</v>
      </c>
      <c r="K1873" s="1" t="str">
        <f t="shared" si="88"/>
        <v>2015</v>
      </c>
      <c r="L1873" s="1">
        <f t="shared" si="89"/>
        <v>50</v>
      </c>
      <c r="M1873" s="1" t="s">
        <v>60</v>
      </c>
      <c r="N1873" t="s">
        <v>53</v>
      </c>
      <c r="O1873" s="1" t="s">
        <v>61</v>
      </c>
      <c r="P1873" s="1" t="s">
        <v>449</v>
      </c>
      <c r="Q1873" s="1" t="s">
        <v>219</v>
      </c>
      <c r="R1873" s="1" t="s">
        <v>895</v>
      </c>
      <c r="S1873" s="1" t="s">
        <v>105</v>
      </c>
      <c r="T1873" s="1">
        <v>1</v>
      </c>
      <c r="U1873" s="1" t="s">
        <v>53</v>
      </c>
    </row>
    <row r="1874" spans="1:21">
      <c r="A1874" s="1" t="s">
        <v>55</v>
      </c>
      <c r="B1874" s="1"/>
      <c r="C1874" s="1"/>
      <c r="D1874" s="1">
        <f t="shared" si="87"/>
        <v>0</v>
      </c>
      <c r="E1874" s="1" t="s">
        <v>1081</v>
      </c>
      <c r="F1874" s="1" t="s">
        <v>1080</v>
      </c>
      <c r="G1874" s="6" t="s">
        <v>12527</v>
      </c>
      <c r="H1874" s="1" t="s">
        <v>458</v>
      </c>
      <c r="I1874" s="1" t="s">
        <v>1056</v>
      </c>
      <c r="J1874" s="1" t="s">
        <v>1083</v>
      </c>
      <c r="K1874" s="1" t="str">
        <f t="shared" si="88"/>
        <v>2015</v>
      </c>
      <c r="L1874" s="1">
        <f t="shared" si="89"/>
        <v>60</v>
      </c>
      <c r="M1874" s="1" t="s">
        <v>60</v>
      </c>
      <c r="N1874" t="s">
        <v>53</v>
      </c>
      <c r="O1874" s="1" t="s">
        <v>102</v>
      </c>
      <c r="P1874" s="1" t="s">
        <v>432</v>
      </c>
      <c r="Q1874" s="1" t="s">
        <v>436</v>
      </c>
      <c r="R1874" s="1" t="s">
        <v>1082</v>
      </c>
      <c r="S1874" s="1" t="s">
        <v>311</v>
      </c>
      <c r="T1874" s="1">
        <v>1</v>
      </c>
      <c r="U1874" s="1" t="s">
        <v>53</v>
      </c>
    </row>
    <row r="1875" spans="1:21">
      <c r="A1875" s="1" t="s">
        <v>54</v>
      </c>
      <c r="B1875" s="1"/>
      <c r="C1875" s="1"/>
      <c r="D1875" s="1">
        <f t="shared" si="87"/>
        <v>0</v>
      </c>
      <c r="E1875" s="1" t="s">
        <v>1095</v>
      </c>
      <c r="F1875" s="1" t="s">
        <v>1094</v>
      </c>
      <c r="G1875" s="6" t="s">
        <v>12527</v>
      </c>
      <c r="H1875" s="1" t="s">
        <v>644</v>
      </c>
      <c r="I1875" s="1" t="s">
        <v>1085</v>
      </c>
      <c r="J1875" s="1" t="s">
        <v>171</v>
      </c>
      <c r="K1875" s="1" t="str">
        <f t="shared" si="88"/>
        <v>2015</v>
      </c>
      <c r="L1875" s="1">
        <f t="shared" si="89"/>
        <v>31</v>
      </c>
      <c r="M1875" s="1" t="s">
        <v>79</v>
      </c>
      <c r="N1875" t="s">
        <v>53</v>
      </c>
      <c r="O1875" s="1" t="s">
        <v>102</v>
      </c>
      <c r="P1875" s="1" t="s">
        <v>514</v>
      </c>
      <c r="Q1875" s="1" t="s">
        <v>219</v>
      </c>
      <c r="R1875" s="1" t="s">
        <v>1096</v>
      </c>
      <c r="S1875" s="1" t="s">
        <v>114</v>
      </c>
      <c r="T1875" s="1">
        <v>1</v>
      </c>
      <c r="U1875" s="1"/>
    </row>
    <row r="1876" spans="1:21">
      <c r="A1876" s="1" t="s">
        <v>55</v>
      </c>
      <c r="B1876" s="1"/>
      <c r="C1876" s="1"/>
      <c r="D1876" s="1">
        <f t="shared" si="87"/>
        <v>0</v>
      </c>
      <c r="E1876" s="1" t="s">
        <v>1162</v>
      </c>
      <c r="F1876" s="1" t="s">
        <v>1161</v>
      </c>
      <c r="G1876" s="6" t="s">
        <v>12527</v>
      </c>
      <c r="H1876" s="1" t="s">
        <v>530</v>
      </c>
      <c r="I1876" s="1" t="s">
        <v>1146</v>
      </c>
      <c r="J1876" s="1" t="s">
        <v>1163</v>
      </c>
      <c r="K1876" s="1" t="str">
        <f t="shared" si="88"/>
        <v>2015</v>
      </c>
      <c r="L1876" s="1">
        <f t="shared" si="89"/>
        <v>29</v>
      </c>
      <c r="M1876" s="1" t="s">
        <v>79</v>
      </c>
      <c r="N1876" t="s">
        <v>53</v>
      </c>
      <c r="O1876" s="1" t="s">
        <v>102</v>
      </c>
      <c r="P1876" s="1" t="s">
        <v>480</v>
      </c>
      <c r="Q1876" s="1" t="s">
        <v>382</v>
      </c>
      <c r="R1876" s="1" t="s">
        <v>481</v>
      </c>
      <c r="S1876" s="1" t="s">
        <v>114</v>
      </c>
      <c r="T1876" s="1">
        <v>1</v>
      </c>
      <c r="U1876" s="1" t="s">
        <v>50</v>
      </c>
    </row>
    <row r="1877" spans="1:21">
      <c r="A1877" s="1"/>
      <c r="B1877" s="1"/>
      <c r="C1877" s="1"/>
      <c r="D1877" s="1">
        <f t="shared" si="87"/>
        <v>0</v>
      </c>
      <c r="E1877" s="1" t="s">
        <v>1220</v>
      </c>
      <c r="F1877" s="1" t="s">
        <v>1219</v>
      </c>
      <c r="G1877" s="6" t="s">
        <v>12527</v>
      </c>
      <c r="H1877" s="1" t="s">
        <v>118</v>
      </c>
      <c r="I1877" s="1" t="s">
        <v>1214</v>
      </c>
      <c r="J1877" s="1" t="s">
        <v>1222</v>
      </c>
      <c r="K1877" s="1" t="str">
        <f t="shared" si="88"/>
        <v>2015</v>
      </c>
      <c r="L1877" s="1">
        <f t="shared" si="89"/>
        <v>21</v>
      </c>
      <c r="M1877" s="1" t="s">
        <v>60</v>
      </c>
      <c r="N1877" t="s">
        <v>53</v>
      </c>
      <c r="O1877" s="1" t="s">
        <v>61</v>
      </c>
      <c r="P1877" s="1" t="s">
        <v>168</v>
      </c>
      <c r="Q1877" s="1" t="s">
        <v>721</v>
      </c>
      <c r="R1877" s="1" t="s">
        <v>1221</v>
      </c>
      <c r="S1877" s="1" t="s">
        <v>105</v>
      </c>
      <c r="T1877" s="1">
        <v>2</v>
      </c>
      <c r="U1877" s="1"/>
    </row>
    <row r="1878" spans="1:21">
      <c r="A1878" s="1" t="s">
        <v>55</v>
      </c>
      <c r="B1878" s="1"/>
      <c r="C1878" s="1"/>
      <c r="D1878" s="1">
        <f t="shared" si="87"/>
        <v>0</v>
      </c>
      <c r="E1878" s="1" t="s">
        <v>1279</v>
      </c>
      <c r="F1878" s="1" t="s">
        <v>1278</v>
      </c>
      <c r="G1878" s="6" t="s">
        <v>12527</v>
      </c>
      <c r="H1878" s="1" t="s">
        <v>555</v>
      </c>
      <c r="I1878" s="1" t="s">
        <v>1265</v>
      </c>
      <c r="J1878" s="1" t="s">
        <v>171</v>
      </c>
      <c r="K1878" s="1" t="str">
        <f t="shared" si="88"/>
        <v>2015</v>
      </c>
      <c r="L1878" s="1">
        <f t="shared" si="89"/>
        <v>36</v>
      </c>
      <c r="M1878" s="1" t="s">
        <v>60</v>
      </c>
      <c r="N1878" t="s">
        <v>53</v>
      </c>
      <c r="O1878" s="1" t="s">
        <v>61</v>
      </c>
      <c r="P1878" s="1" t="s">
        <v>449</v>
      </c>
      <c r="Q1878" s="1" t="s">
        <v>458</v>
      </c>
      <c r="R1878" s="1" t="s">
        <v>1280</v>
      </c>
      <c r="S1878" s="1" t="s">
        <v>114</v>
      </c>
      <c r="T1878" s="1">
        <v>1</v>
      </c>
      <c r="U1878" s="1" t="s">
        <v>53</v>
      </c>
    </row>
    <row r="1879" spans="1:21">
      <c r="A1879" s="1" t="s">
        <v>55</v>
      </c>
      <c r="B1879" s="1"/>
      <c r="C1879" s="1"/>
      <c r="D1879" s="1">
        <f t="shared" si="87"/>
        <v>0</v>
      </c>
      <c r="E1879" s="1" t="s">
        <v>1363</v>
      </c>
      <c r="F1879" s="1" t="s">
        <v>1362</v>
      </c>
      <c r="G1879" s="6" t="s">
        <v>12527</v>
      </c>
      <c r="H1879" s="1" t="s">
        <v>464</v>
      </c>
      <c r="I1879" s="1" t="s">
        <v>1355</v>
      </c>
      <c r="J1879" s="1" t="s">
        <v>171</v>
      </c>
      <c r="K1879" s="1" t="str">
        <f t="shared" si="88"/>
        <v>2015</v>
      </c>
      <c r="L1879" s="1">
        <f t="shared" si="89"/>
        <v>27</v>
      </c>
      <c r="M1879" s="1" t="s">
        <v>60</v>
      </c>
      <c r="N1879" t="s">
        <v>53</v>
      </c>
      <c r="O1879" s="1" t="s">
        <v>61</v>
      </c>
      <c r="P1879" s="1" t="s">
        <v>255</v>
      </c>
      <c r="Q1879" s="1" t="s">
        <v>351</v>
      </c>
      <c r="R1879" s="1" t="s">
        <v>1364</v>
      </c>
      <c r="S1879" s="1" t="s">
        <v>114</v>
      </c>
      <c r="T1879" s="1">
        <v>2</v>
      </c>
      <c r="U1879" s="1" t="s">
        <v>50</v>
      </c>
    </row>
    <row r="1880" spans="1:21">
      <c r="A1880" s="1" t="s">
        <v>55</v>
      </c>
      <c r="B1880" s="1"/>
      <c r="C1880" s="1"/>
      <c r="D1880" s="1">
        <f t="shared" si="87"/>
        <v>0</v>
      </c>
      <c r="E1880" s="1" t="s">
        <v>1419</v>
      </c>
      <c r="F1880" s="1" t="s">
        <v>1418</v>
      </c>
      <c r="G1880" s="6" t="s">
        <v>12527</v>
      </c>
      <c r="H1880" s="1" t="s">
        <v>263</v>
      </c>
      <c r="I1880" s="1" t="s">
        <v>1415</v>
      </c>
      <c r="J1880" s="1" t="s">
        <v>1422</v>
      </c>
      <c r="K1880" s="1" t="str">
        <f t="shared" si="88"/>
        <v>2015</v>
      </c>
      <c r="L1880" s="1">
        <f t="shared" si="89"/>
        <v>14</v>
      </c>
      <c r="M1880" s="1" t="s">
        <v>60</v>
      </c>
      <c r="N1880" t="s">
        <v>53</v>
      </c>
      <c r="O1880" s="1" t="s">
        <v>102</v>
      </c>
      <c r="P1880" s="1" t="s">
        <v>135</v>
      </c>
      <c r="Q1880" s="1" t="s">
        <v>1420</v>
      </c>
      <c r="R1880" s="1" t="s">
        <v>1421</v>
      </c>
      <c r="S1880" s="1" t="s">
        <v>235</v>
      </c>
      <c r="T1880" s="1">
        <v>2</v>
      </c>
      <c r="U1880" s="1"/>
    </row>
    <row r="1881" spans="1:21">
      <c r="A1881" s="1" t="s">
        <v>53</v>
      </c>
      <c r="B1881" s="1" t="s">
        <v>53</v>
      </c>
      <c r="C1881" s="1" t="s">
        <v>500</v>
      </c>
      <c r="D1881" s="1">
        <f t="shared" si="87"/>
        <v>1.6</v>
      </c>
      <c r="E1881" s="1" t="s">
        <v>1703</v>
      </c>
      <c r="F1881" s="1" t="s">
        <v>1702</v>
      </c>
      <c r="G1881" s="6" t="s">
        <v>12527</v>
      </c>
      <c r="H1881" s="1" t="s">
        <v>118</v>
      </c>
      <c r="I1881" s="1" t="s">
        <v>911</v>
      </c>
      <c r="J1881" s="1" t="s">
        <v>1075</v>
      </c>
      <c r="K1881" s="1" t="str">
        <f t="shared" si="88"/>
        <v>2015</v>
      </c>
      <c r="L1881" s="1">
        <f t="shared" si="89"/>
        <v>21</v>
      </c>
      <c r="M1881" s="1" t="s">
        <v>79</v>
      </c>
      <c r="N1881" t="s">
        <v>53</v>
      </c>
      <c r="O1881" s="1" t="s">
        <v>61</v>
      </c>
      <c r="P1881" s="1" t="s">
        <v>265</v>
      </c>
      <c r="Q1881" s="1" t="s">
        <v>1704</v>
      </c>
      <c r="R1881" s="1"/>
      <c r="S1881" s="1" t="s">
        <v>65</v>
      </c>
      <c r="T1881" s="1">
        <v>2</v>
      </c>
      <c r="U1881" s="1" t="s">
        <v>50</v>
      </c>
    </row>
    <row r="1882" spans="1:21">
      <c r="A1882" s="1" t="s">
        <v>53</v>
      </c>
      <c r="B1882" s="1"/>
      <c r="C1882" s="1"/>
      <c r="D1882" s="1">
        <f t="shared" si="87"/>
        <v>0</v>
      </c>
      <c r="E1882" s="1" t="s">
        <v>1740</v>
      </c>
      <c r="F1882" s="1" t="s">
        <v>1739</v>
      </c>
      <c r="G1882" s="6" t="s">
        <v>12527</v>
      </c>
      <c r="H1882" s="1" t="s">
        <v>58</v>
      </c>
      <c r="I1882" s="1" t="s">
        <v>1741</v>
      </c>
      <c r="J1882" s="1" t="s">
        <v>1742</v>
      </c>
      <c r="K1882" s="1" t="str">
        <f t="shared" si="88"/>
        <v>2015</v>
      </c>
      <c r="L1882" s="1">
        <f t="shared" si="89"/>
        <v>8</v>
      </c>
      <c r="M1882" s="1" t="s">
        <v>60</v>
      </c>
      <c r="N1882" t="s">
        <v>53</v>
      </c>
      <c r="O1882" s="1" t="s">
        <v>61</v>
      </c>
      <c r="P1882" s="1"/>
      <c r="Q1882" s="1"/>
      <c r="R1882" s="1"/>
      <c r="S1882" s="1" t="s">
        <v>65</v>
      </c>
      <c r="T1882" s="1">
        <v>1</v>
      </c>
      <c r="U1882" s="1"/>
    </row>
    <row r="1883" spans="1:21">
      <c r="A1883" s="1" t="s">
        <v>55</v>
      </c>
      <c r="B1883" s="1"/>
      <c r="C1883" s="1"/>
      <c r="D1883" s="1">
        <f t="shared" si="87"/>
        <v>0</v>
      </c>
      <c r="E1883" s="1" t="s">
        <v>1907</v>
      </c>
      <c r="F1883" s="1" t="s">
        <v>1906</v>
      </c>
      <c r="G1883" s="6" t="s">
        <v>12527</v>
      </c>
      <c r="H1883" s="1" t="s">
        <v>1101</v>
      </c>
      <c r="I1883" s="1" t="s">
        <v>1908</v>
      </c>
      <c r="J1883" s="1" t="s">
        <v>1222</v>
      </c>
      <c r="K1883" s="1" t="str">
        <f t="shared" si="88"/>
        <v>2015</v>
      </c>
      <c r="L1883" s="1">
        <f t="shared" si="89"/>
        <v>68</v>
      </c>
      <c r="M1883" s="1" t="s">
        <v>79</v>
      </c>
      <c r="N1883" t="s">
        <v>53</v>
      </c>
      <c r="O1883" s="1" t="s">
        <v>102</v>
      </c>
      <c r="P1883" s="1"/>
      <c r="Q1883" s="1"/>
      <c r="R1883" s="1" t="s">
        <v>805</v>
      </c>
      <c r="S1883" s="1" t="s">
        <v>311</v>
      </c>
      <c r="T1883" s="1">
        <v>1</v>
      </c>
      <c r="U1883" s="1"/>
    </row>
    <row r="1884" spans="1:21">
      <c r="A1884" s="1" t="s">
        <v>53</v>
      </c>
      <c r="B1884" s="1"/>
      <c r="C1884" s="1"/>
      <c r="D1884" s="1">
        <f t="shared" si="87"/>
        <v>0</v>
      </c>
      <c r="E1884" s="1" t="s">
        <v>1914</v>
      </c>
      <c r="F1884" s="1" t="s">
        <v>1913</v>
      </c>
      <c r="G1884" s="6" t="s">
        <v>12527</v>
      </c>
      <c r="H1884" s="1" t="s">
        <v>63</v>
      </c>
      <c r="I1884" s="1" t="s">
        <v>1908</v>
      </c>
      <c r="J1884" s="1" t="s">
        <v>1222</v>
      </c>
      <c r="K1884" s="1" t="str">
        <f t="shared" si="88"/>
        <v>2015</v>
      </c>
      <c r="L1884" s="1">
        <f t="shared" si="89"/>
        <v>27</v>
      </c>
      <c r="M1884" s="1" t="s">
        <v>60</v>
      </c>
      <c r="N1884" t="s">
        <v>53</v>
      </c>
      <c r="O1884" s="1" t="s">
        <v>102</v>
      </c>
      <c r="P1884" s="1"/>
      <c r="Q1884" s="1"/>
      <c r="R1884" s="1" t="s">
        <v>805</v>
      </c>
      <c r="S1884" s="1" t="s">
        <v>92</v>
      </c>
      <c r="T1884" s="1">
        <v>2</v>
      </c>
      <c r="U1884" s="1"/>
    </row>
    <row r="1885" spans="1:21">
      <c r="A1885" s="1" t="s">
        <v>50</v>
      </c>
      <c r="B1885" s="1"/>
      <c r="C1885" s="1"/>
      <c r="D1885" s="1">
        <f t="shared" si="87"/>
        <v>0</v>
      </c>
      <c r="E1885" s="1" t="s">
        <v>1925</v>
      </c>
      <c r="F1885" s="1" t="s">
        <v>1924</v>
      </c>
      <c r="G1885" s="6" t="s">
        <v>12527</v>
      </c>
      <c r="H1885" s="1" t="s">
        <v>299</v>
      </c>
      <c r="I1885" s="1" t="s">
        <v>1110</v>
      </c>
      <c r="J1885" s="1" t="s">
        <v>1222</v>
      </c>
      <c r="K1885" s="1" t="str">
        <f t="shared" si="88"/>
        <v>2015</v>
      </c>
      <c r="L1885" s="1">
        <f t="shared" si="89"/>
        <v>40</v>
      </c>
      <c r="M1885" s="1" t="s">
        <v>79</v>
      </c>
      <c r="N1885" t="s">
        <v>53</v>
      </c>
      <c r="O1885" s="1" t="s">
        <v>61</v>
      </c>
      <c r="P1885" s="1"/>
      <c r="Q1885" s="1"/>
      <c r="R1885" s="1"/>
      <c r="S1885" s="1" t="s">
        <v>105</v>
      </c>
      <c r="T1885" s="1">
        <v>2</v>
      </c>
      <c r="U1885" s="1"/>
    </row>
    <row r="1886" spans="1:21">
      <c r="A1886" s="1"/>
      <c r="B1886" s="1"/>
      <c r="C1886" s="1"/>
      <c r="D1886" s="1">
        <f t="shared" si="87"/>
        <v>0</v>
      </c>
      <c r="E1886" s="1" t="s">
        <v>1952</v>
      </c>
      <c r="F1886" s="1" t="s">
        <v>1951</v>
      </c>
      <c r="G1886" s="6" t="s">
        <v>12527</v>
      </c>
      <c r="H1886" s="1" t="s">
        <v>375</v>
      </c>
      <c r="I1886" s="1" t="s">
        <v>1936</v>
      </c>
      <c r="J1886" s="1" t="s">
        <v>1222</v>
      </c>
      <c r="K1886" s="1" t="str">
        <f t="shared" si="88"/>
        <v>2015</v>
      </c>
      <c r="L1886" s="1">
        <f t="shared" si="89"/>
        <v>53</v>
      </c>
      <c r="M1886" s="1" t="s">
        <v>60</v>
      </c>
      <c r="N1886" t="s">
        <v>53</v>
      </c>
      <c r="O1886" s="1" t="s">
        <v>61</v>
      </c>
      <c r="P1886" s="1"/>
      <c r="Q1886" s="1"/>
      <c r="R1886" s="1" t="s">
        <v>805</v>
      </c>
      <c r="S1886" s="1" t="s">
        <v>311</v>
      </c>
      <c r="T1886" s="1">
        <v>2</v>
      </c>
      <c r="U1886" s="1"/>
    </row>
    <row r="1887" spans="1:21">
      <c r="A1887" s="1" t="s">
        <v>54</v>
      </c>
      <c r="B1887" s="1"/>
      <c r="C1887" s="1"/>
      <c r="D1887" s="1">
        <f t="shared" si="87"/>
        <v>0</v>
      </c>
      <c r="E1887" s="1" t="s">
        <v>2198</v>
      </c>
      <c r="F1887" s="1" t="s">
        <v>2197</v>
      </c>
      <c r="G1887" s="6" t="s">
        <v>12527</v>
      </c>
      <c r="H1887" s="1" t="s">
        <v>130</v>
      </c>
      <c r="I1887" s="1" t="s">
        <v>1118</v>
      </c>
      <c r="J1887" s="1" t="s">
        <v>1222</v>
      </c>
      <c r="K1887" s="1" t="str">
        <f t="shared" si="88"/>
        <v>2015</v>
      </c>
      <c r="L1887" s="1">
        <f t="shared" si="89"/>
        <v>8</v>
      </c>
      <c r="M1887" s="1" t="s">
        <v>60</v>
      </c>
      <c r="N1887" t="s">
        <v>53</v>
      </c>
      <c r="O1887" s="1" t="s">
        <v>102</v>
      </c>
      <c r="P1887" s="1"/>
      <c r="Q1887" s="1"/>
      <c r="R1887" s="1" t="s">
        <v>805</v>
      </c>
      <c r="S1887" s="1" t="s">
        <v>65</v>
      </c>
      <c r="T1887" s="1">
        <v>2</v>
      </c>
      <c r="U1887" s="1"/>
    </row>
    <row r="1888" spans="1:21">
      <c r="A1888" s="1" t="s">
        <v>55</v>
      </c>
      <c r="B1888" s="1"/>
      <c r="C1888" s="1"/>
      <c r="D1888" s="1">
        <f t="shared" si="87"/>
        <v>0</v>
      </c>
      <c r="E1888" s="1" t="s">
        <v>2245</v>
      </c>
      <c r="F1888" s="1" t="s">
        <v>2244</v>
      </c>
      <c r="G1888" s="6" t="s">
        <v>12527</v>
      </c>
      <c r="H1888" s="1" t="s">
        <v>263</v>
      </c>
      <c r="I1888" s="1" t="s">
        <v>978</v>
      </c>
      <c r="J1888" s="1" t="s">
        <v>2246</v>
      </c>
      <c r="K1888" s="1" t="str">
        <f t="shared" si="88"/>
        <v>2015</v>
      </c>
      <c r="L1888" s="1">
        <f t="shared" si="89"/>
        <v>15</v>
      </c>
      <c r="M1888" s="1" t="s">
        <v>79</v>
      </c>
      <c r="N1888" t="s">
        <v>53</v>
      </c>
      <c r="O1888" s="1" t="s">
        <v>61</v>
      </c>
      <c r="P1888" s="1"/>
      <c r="Q1888" s="1"/>
      <c r="R1888" s="1"/>
      <c r="S1888" s="1" t="s">
        <v>65</v>
      </c>
      <c r="T1888" s="1">
        <v>2</v>
      </c>
      <c r="U1888" s="1"/>
    </row>
    <row r="1889" spans="1:21">
      <c r="A1889" s="1" t="s">
        <v>55</v>
      </c>
      <c r="B1889" s="1"/>
      <c r="C1889" s="1"/>
      <c r="D1889" s="1">
        <f t="shared" si="87"/>
        <v>0</v>
      </c>
      <c r="E1889" s="1" t="s">
        <v>2549</v>
      </c>
      <c r="F1889" s="1" t="s">
        <v>2548</v>
      </c>
      <c r="G1889" s="6" t="s">
        <v>12527</v>
      </c>
      <c r="H1889" s="1" t="s">
        <v>282</v>
      </c>
      <c r="I1889" s="1" t="s">
        <v>2378</v>
      </c>
      <c r="J1889" s="1" t="s">
        <v>2550</v>
      </c>
      <c r="K1889" s="1" t="str">
        <f t="shared" si="88"/>
        <v>2015</v>
      </c>
      <c r="L1889" s="1">
        <f t="shared" si="89"/>
        <v>40</v>
      </c>
      <c r="M1889" s="1" t="s">
        <v>79</v>
      </c>
      <c r="N1889" t="s">
        <v>53</v>
      </c>
      <c r="O1889" s="1" t="s">
        <v>102</v>
      </c>
      <c r="P1889" s="1"/>
      <c r="Q1889" s="1"/>
      <c r="R1889" s="1"/>
      <c r="S1889" s="1"/>
      <c r="T1889" s="1">
        <v>2</v>
      </c>
      <c r="U1889" s="1"/>
    </row>
    <row r="1890" spans="1:21">
      <c r="A1890" s="1" t="s">
        <v>55</v>
      </c>
      <c r="B1890" s="1"/>
      <c r="C1890" s="1"/>
      <c r="D1890" s="1">
        <f t="shared" si="87"/>
        <v>0</v>
      </c>
      <c r="E1890" s="1" t="s">
        <v>2629</v>
      </c>
      <c r="F1890" s="1" t="s">
        <v>2628</v>
      </c>
      <c r="G1890" s="6" t="s">
        <v>12527</v>
      </c>
      <c r="H1890" s="1" t="s">
        <v>217</v>
      </c>
      <c r="I1890" s="1" t="s">
        <v>191</v>
      </c>
      <c r="J1890" s="1" t="s">
        <v>2630</v>
      </c>
      <c r="K1890" s="1" t="str">
        <f t="shared" si="88"/>
        <v>2015</v>
      </c>
      <c r="L1890" s="1">
        <f t="shared" si="89"/>
        <v>13</v>
      </c>
      <c r="M1890" s="1" t="s">
        <v>79</v>
      </c>
      <c r="N1890" t="s">
        <v>53</v>
      </c>
      <c r="O1890" s="1" t="s">
        <v>61</v>
      </c>
      <c r="P1890" s="1"/>
      <c r="Q1890" s="1"/>
      <c r="R1890" s="1"/>
      <c r="S1890" s="1" t="s">
        <v>65</v>
      </c>
      <c r="T1890" s="1">
        <v>1</v>
      </c>
      <c r="U1890" s="1"/>
    </row>
    <row r="1891" spans="1:21">
      <c r="A1891" s="1" t="s">
        <v>54</v>
      </c>
      <c r="B1891" s="1"/>
      <c r="C1891" s="1"/>
      <c r="D1891" s="1">
        <f t="shared" si="87"/>
        <v>0</v>
      </c>
      <c r="E1891" s="1" t="s">
        <v>2821</v>
      </c>
      <c r="F1891" s="1" t="s">
        <v>2820</v>
      </c>
      <c r="G1891" s="6" t="s">
        <v>12527</v>
      </c>
      <c r="H1891" s="1" t="s">
        <v>189</v>
      </c>
      <c r="I1891" s="1" t="s">
        <v>2822</v>
      </c>
      <c r="J1891" s="1" t="s">
        <v>1413</v>
      </c>
      <c r="K1891" s="1" t="str">
        <f t="shared" si="88"/>
        <v>2015</v>
      </c>
      <c r="L1891" s="1">
        <f t="shared" si="89"/>
        <v>45</v>
      </c>
      <c r="M1891" s="1" t="s">
        <v>60</v>
      </c>
      <c r="N1891" t="s">
        <v>53</v>
      </c>
      <c r="O1891" s="1" t="s">
        <v>205</v>
      </c>
      <c r="P1891" s="1" t="s">
        <v>135</v>
      </c>
      <c r="Q1891" s="1" t="s">
        <v>136</v>
      </c>
      <c r="R1891" s="1" t="s">
        <v>137</v>
      </c>
      <c r="S1891" s="1" t="s">
        <v>2823</v>
      </c>
      <c r="T1891" s="1">
        <v>1</v>
      </c>
      <c r="U1891" s="1" t="s">
        <v>55</v>
      </c>
    </row>
    <row r="1892" spans="1:21">
      <c r="A1892" s="1" t="s">
        <v>50</v>
      </c>
      <c r="B1892" s="1"/>
      <c r="C1892" s="1"/>
      <c r="D1892" s="1">
        <f t="shared" si="87"/>
        <v>0</v>
      </c>
      <c r="E1892" s="1" t="s">
        <v>2838</v>
      </c>
      <c r="F1892" s="1" t="s">
        <v>2837</v>
      </c>
      <c r="G1892" s="6" t="s">
        <v>12527</v>
      </c>
      <c r="H1892" s="1" t="s">
        <v>120</v>
      </c>
      <c r="I1892" s="1" t="s">
        <v>2418</v>
      </c>
      <c r="J1892" s="1" t="s">
        <v>2839</v>
      </c>
      <c r="K1892" s="1" t="str">
        <f t="shared" si="88"/>
        <v>2015</v>
      </c>
      <c r="L1892" s="1">
        <f t="shared" si="89"/>
        <v>43</v>
      </c>
      <c r="M1892" s="1" t="s">
        <v>60</v>
      </c>
      <c r="N1892" t="s">
        <v>53</v>
      </c>
      <c r="O1892" s="1" t="s">
        <v>102</v>
      </c>
      <c r="P1892" s="1"/>
      <c r="Q1892" s="1"/>
      <c r="R1892" s="1"/>
      <c r="S1892" s="1"/>
      <c r="T1892" s="1">
        <v>2</v>
      </c>
      <c r="U1892" s="1"/>
    </row>
    <row r="1893" spans="1:21">
      <c r="A1893" s="1" t="s">
        <v>54</v>
      </c>
      <c r="B1893" s="1"/>
      <c r="C1893" s="1"/>
      <c r="D1893" s="1">
        <f t="shared" si="87"/>
        <v>0</v>
      </c>
      <c r="E1893" s="1" t="s">
        <v>2871</v>
      </c>
      <c r="F1893" s="1" t="s">
        <v>2870</v>
      </c>
      <c r="G1893" s="6" t="s">
        <v>12527</v>
      </c>
      <c r="H1893" s="1" t="s">
        <v>721</v>
      </c>
      <c r="I1893" s="1" t="s">
        <v>316</v>
      </c>
      <c r="J1893" s="1" t="s">
        <v>2872</v>
      </c>
      <c r="K1893" s="1" t="str">
        <f t="shared" si="88"/>
        <v>2015</v>
      </c>
      <c r="L1893" s="1">
        <f t="shared" si="89"/>
        <v>48</v>
      </c>
      <c r="M1893" s="1" t="s">
        <v>79</v>
      </c>
      <c r="N1893" t="s">
        <v>53</v>
      </c>
      <c r="O1893" s="1" t="s">
        <v>102</v>
      </c>
      <c r="P1893" s="1"/>
      <c r="Q1893" s="1"/>
      <c r="R1893" s="1"/>
      <c r="S1893" s="1"/>
      <c r="T1893" s="1">
        <v>2</v>
      </c>
      <c r="U1893" s="1"/>
    </row>
    <row r="1894" spans="1:21">
      <c r="A1894" s="1" t="s">
        <v>53</v>
      </c>
      <c r="B1894" s="1"/>
      <c r="C1894" s="1"/>
      <c r="D1894" s="1">
        <f t="shared" si="87"/>
        <v>0</v>
      </c>
      <c r="E1894" s="1" t="s">
        <v>2906</v>
      </c>
      <c r="F1894" s="1" t="s">
        <v>2905</v>
      </c>
      <c r="G1894" s="6" t="s">
        <v>12527</v>
      </c>
      <c r="H1894" s="1" t="s">
        <v>136</v>
      </c>
      <c r="I1894" s="1" t="s">
        <v>2907</v>
      </c>
      <c r="J1894" s="1" t="s">
        <v>2908</v>
      </c>
      <c r="K1894" s="1" t="str">
        <f t="shared" si="88"/>
        <v>2015</v>
      </c>
      <c r="L1894" s="1">
        <f t="shared" si="89"/>
        <v>47</v>
      </c>
      <c r="M1894" s="1" t="s">
        <v>60</v>
      </c>
      <c r="N1894" t="s">
        <v>53</v>
      </c>
      <c r="O1894" s="1" t="s">
        <v>61</v>
      </c>
      <c r="P1894" s="1"/>
      <c r="Q1894" s="1"/>
      <c r="R1894" s="1"/>
      <c r="S1894" s="1" t="s">
        <v>940</v>
      </c>
      <c r="T1894" s="1">
        <v>2</v>
      </c>
      <c r="U1894" s="1"/>
    </row>
    <row r="1895" spans="1:21">
      <c r="A1895" s="1" t="s">
        <v>54</v>
      </c>
      <c r="B1895" s="1"/>
      <c r="C1895" s="1"/>
      <c r="D1895" s="1">
        <f t="shared" si="87"/>
        <v>0</v>
      </c>
      <c r="E1895" s="1" t="s">
        <v>3236</v>
      </c>
      <c r="F1895" s="1" t="s">
        <v>3235</v>
      </c>
      <c r="G1895" s="6" t="s">
        <v>12527</v>
      </c>
      <c r="H1895" s="1" t="s">
        <v>573</v>
      </c>
      <c r="I1895" s="1" t="s">
        <v>1741</v>
      </c>
      <c r="J1895" s="1" t="s">
        <v>3238</v>
      </c>
      <c r="K1895" s="1" t="str">
        <f t="shared" si="88"/>
        <v>2015</v>
      </c>
      <c r="L1895" s="1">
        <f t="shared" si="89"/>
        <v>64</v>
      </c>
      <c r="M1895" s="1" t="s">
        <v>60</v>
      </c>
      <c r="N1895" t="s">
        <v>53</v>
      </c>
      <c r="O1895" s="1" t="s">
        <v>3237</v>
      </c>
      <c r="P1895" s="1"/>
      <c r="Q1895" s="1"/>
      <c r="R1895" s="1"/>
      <c r="S1895" s="1" t="s">
        <v>354</v>
      </c>
      <c r="T1895" s="1">
        <v>2</v>
      </c>
      <c r="U1895" s="1"/>
    </row>
    <row r="1896" spans="1:21">
      <c r="A1896" s="1" t="s">
        <v>50</v>
      </c>
      <c r="B1896" s="1"/>
      <c r="C1896" s="1"/>
      <c r="D1896" s="1">
        <f t="shared" si="87"/>
        <v>0</v>
      </c>
      <c r="E1896" s="1" t="s">
        <v>3241</v>
      </c>
      <c r="F1896" s="1" t="s">
        <v>3240</v>
      </c>
      <c r="G1896" s="6" t="s">
        <v>12527</v>
      </c>
      <c r="H1896" s="1" t="s">
        <v>324</v>
      </c>
      <c r="I1896" s="1" t="s">
        <v>1741</v>
      </c>
      <c r="J1896" s="1" t="s">
        <v>1222</v>
      </c>
      <c r="K1896" s="1" t="str">
        <f t="shared" si="88"/>
        <v>2015</v>
      </c>
      <c r="L1896" s="1">
        <f t="shared" si="89"/>
        <v>11</v>
      </c>
      <c r="M1896" s="1" t="s">
        <v>79</v>
      </c>
      <c r="N1896" t="s">
        <v>53</v>
      </c>
      <c r="O1896" s="1" t="s">
        <v>61</v>
      </c>
      <c r="P1896" s="1"/>
      <c r="Q1896" s="1"/>
      <c r="R1896" s="1"/>
      <c r="S1896" s="1" t="s">
        <v>65</v>
      </c>
      <c r="T1896" s="1">
        <v>1</v>
      </c>
      <c r="U1896" s="1"/>
    </row>
    <row r="1897" spans="1:21">
      <c r="A1897" s="1" t="s">
        <v>49</v>
      </c>
      <c r="B1897" s="1"/>
      <c r="C1897" s="1"/>
      <c r="D1897" s="1">
        <f t="shared" si="87"/>
        <v>0</v>
      </c>
      <c r="E1897" s="1" t="s">
        <v>3313</v>
      </c>
      <c r="F1897" s="1" t="s">
        <v>3312</v>
      </c>
      <c r="G1897" s="6" t="s">
        <v>12527</v>
      </c>
      <c r="H1897" s="1" t="s">
        <v>81</v>
      </c>
      <c r="I1897" s="1" t="s">
        <v>1689</v>
      </c>
      <c r="J1897" s="1" t="s">
        <v>3314</v>
      </c>
      <c r="K1897" s="1" t="str">
        <f t="shared" si="88"/>
        <v>2015</v>
      </c>
      <c r="L1897" s="1">
        <f t="shared" si="89"/>
        <v>58</v>
      </c>
      <c r="M1897" s="1" t="s">
        <v>60</v>
      </c>
      <c r="N1897" t="s">
        <v>53</v>
      </c>
      <c r="O1897" s="1" t="s">
        <v>61</v>
      </c>
      <c r="P1897" s="1"/>
      <c r="Q1897" s="1"/>
      <c r="R1897" s="1"/>
      <c r="S1897" s="1"/>
      <c r="T1897" s="1">
        <v>1</v>
      </c>
      <c r="U1897" s="1"/>
    </row>
    <row r="1898" spans="1:21">
      <c r="A1898" s="1" t="s">
        <v>55</v>
      </c>
      <c r="B1898" s="1"/>
      <c r="C1898" s="1"/>
      <c r="D1898" s="1">
        <f t="shared" si="87"/>
        <v>0</v>
      </c>
      <c r="E1898" s="1" t="s">
        <v>3327</v>
      </c>
      <c r="F1898" s="1" t="s">
        <v>3325</v>
      </c>
      <c r="G1898" s="6" t="s">
        <v>12527</v>
      </c>
      <c r="H1898" s="1" t="s">
        <v>130</v>
      </c>
      <c r="I1898" s="1" t="s">
        <v>1012</v>
      </c>
      <c r="J1898" s="1" t="s">
        <v>3328</v>
      </c>
      <c r="K1898" s="1" t="str">
        <f t="shared" si="88"/>
        <v>2015</v>
      </c>
      <c r="L1898" s="1">
        <f t="shared" si="89"/>
        <v>10</v>
      </c>
      <c r="M1898" s="1" t="s">
        <v>79</v>
      </c>
      <c r="N1898" t="s">
        <v>53</v>
      </c>
      <c r="O1898" s="1" t="s">
        <v>61</v>
      </c>
      <c r="P1898" s="1"/>
      <c r="Q1898" s="1"/>
      <c r="R1898" s="1"/>
      <c r="S1898" s="1" t="s">
        <v>65</v>
      </c>
      <c r="T1898" s="1">
        <v>2</v>
      </c>
      <c r="U1898" s="1"/>
    </row>
    <row r="1899" spans="1:21">
      <c r="A1899" s="1" t="s">
        <v>54</v>
      </c>
      <c r="B1899" s="1"/>
      <c r="C1899" s="1"/>
      <c r="D1899" s="1">
        <f t="shared" si="87"/>
        <v>0</v>
      </c>
      <c r="E1899" s="1" t="s">
        <v>3335</v>
      </c>
      <c r="F1899" s="1" t="s">
        <v>3334</v>
      </c>
      <c r="G1899" s="6" t="s">
        <v>12527</v>
      </c>
      <c r="H1899" s="1" t="s">
        <v>108</v>
      </c>
      <c r="I1899" s="1" t="s">
        <v>1012</v>
      </c>
      <c r="J1899" s="1" t="s">
        <v>1742</v>
      </c>
      <c r="K1899" s="1" t="str">
        <f t="shared" si="88"/>
        <v>2015</v>
      </c>
      <c r="L1899" s="1">
        <f t="shared" si="89"/>
        <v>6</v>
      </c>
      <c r="M1899" s="1" t="s">
        <v>79</v>
      </c>
      <c r="N1899" t="s">
        <v>53</v>
      </c>
      <c r="O1899" s="1" t="s">
        <v>61</v>
      </c>
      <c r="P1899" s="1"/>
      <c r="Q1899" s="1"/>
      <c r="R1899" s="1"/>
      <c r="S1899" s="1" t="s">
        <v>65</v>
      </c>
      <c r="T1899" s="1">
        <v>1</v>
      </c>
      <c r="U1899" s="1"/>
    </row>
    <row r="1900" spans="1:21">
      <c r="A1900" s="1" t="s">
        <v>53</v>
      </c>
      <c r="B1900" s="1"/>
      <c r="C1900" s="1"/>
      <c r="D1900" s="1">
        <f t="shared" si="87"/>
        <v>0</v>
      </c>
      <c r="E1900" s="1" t="s">
        <v>3400</v>
      </c>
      <c r="F1900" s="1" t="s">
        <v>3399</v>
      </c>
      <c r="G1900" s="6" t="s">
        <v>12527</v>
      </c>
      <c r="H1900" s="1" t="s">
        <v>108</v>
      </c>
      <c r="I1900" s="1" t="s">
        <v>3385</v>
      </c>
      <c r="J1900" s="1" t="s">
        <v>1222</v>
      </c>
      <c r="K1900" s="1" t="str">
        <f t="shared" si="88"/>
        <v>2015</v>
      </c>
      <c r="L1900" s="1">
        <f t="shared" si="89"/>
        <v>6</v>
      </c>
      <c r="M1900" s="1" t="s">
        <v>60</v>
      </c>
      <c r="N1900" t="s">
        <v>53</v>
      </c>
      <c r="O1900" s="1" t="s">
        <v>61</v>
      </c>
      <c r="P1900" s="1"/>
      <c r="Q1900" s="1"/>
      <c r="R1900" s="1"/>
      <c r="S1900" s="1" t="s">
        <v>65</v>
      </c>
      <c r="T1900" s="1">
        <v>1</v>
      </c>
      <c r="U1900" s="1"/>
    </row>
    <row r="1901" spans="1:21">
      <c r="A1901" s="1" t="s">
        <v>55</v>
      </c>
      <c r="B1901" s="1" t="s">
        <v>53</v>
      </c>
      <c r="C1901" s="1" t="s">
        <v>273</v>
      </c>
      <c r="D1901" s="1">
        <f t="shared" si="87"/>
        <v>2</v>
      </c>
      <c r="E1901" s="1" t="s">
        <v>3448</v>
      </c>
      <c r="F1901" s="1" t="s">
        <v>3447</v>
      </c>
      <c r="G1901" s="6" t="s">
        <v>12527</v>
      </c>
      <c r="H1901" s="1" t="s">
        <v>678</v>
      </c>
      <c r="I1901" s="1" t="s">
        <v>3445</v>
      </c>
      <c r="J1901" s="1" t="s">
        <v>3450</v>
      </c>
      <c r="K1901" s="1" t="str">
        <f t="shared" si="88"/>
        <v>2015</v>
      </c>
      <c r="L1901" s="1">
        <f t="shared" si="89"/>
        <v>31</v>
      </c>
      <c r="M1901" s="1" t="s">
        <v>79</v>
      </c>
      <c r="N1901" t="s">
        <v>53</v>
      </c>
      <c r="O1901" s="1" t="s">
        <v>61</v>
      </c>
      <c r="P1901" s="1"/>
      <c r="Q1901" s="1"/>
      <c r="R1901" s="1"/>
      <c r="S1901" s="1" t="s">
        <v>3449</v>
      </c>
      <c r="T1901" s="1">
        <v>1</v>
      </c>
      <c r="U1901" s="1"/>
    </row>
    <row r="1902" spans="1:21">
      <c r="A1902" s="1" t="s">
        <v>55</v>
      </c>
      <c r="B1902" s="1" t="s">
        <v>141</v>
      </c>
      <c r="C1902" s="1" t="s">
        <v>1381</v>
      </c>
      <c r="D1902" s="1">
        <f t="shared" si="87"/>
        <v>0.19</v>
      </c>
      <c r="E1902" s="1" t="s">
        <v>3584</v>
      </c>
      <c r="F1902" s="1" t="s">
        <v>3583</v>
      </c>
      <c r="G1902" s="6" t="s">
        <v>12527</v>
      </c>
      <c r="H1902" s="1" t="s">
        <v>530</v>
      </c>
      <c r="I1902" s="1" t="s">
        <v>3580</v>
      </c>
      <c r="J1902" s="1" t="s">
        <v>384</v>
      </c>
      <c r="K1902" s="1" t="str">
        <f t="shared" si="88"/>
        <v>2015</v>
      </c>
      <c r="L1902" s="1">
        <f t="shared" si="89"/>
        <v>31</v>
      </c>
      <c r="M1902" s="1" t="s">
        <v>60</v>
      </c>
      <c r="N1902" t="s">
        <v>53</v>
      </c>
      <c r="O1902" s="1" t="s">
        <v>61</v>
      </c>
      <c r="P1902" s="1"/>
      <c r="Q1902" s="1"/>
      <c r="R1902" s="1"/>
      <c r="S1902" s="1" t="s">
        <v>377</v>
      </c>
      <c r="T1902" s="1">
        <v>1</v>
      </c>
      <c r="U1902" s="1" t="s">
        <v>55</v>
      </c>
    </row>
    <row r="1903" spans="1:21">
      <c r="A1903" s="1"/>
      <c r="B1903" s="1" t="s">
        <v>55</v>
      </c>
      <c r="C1903" s="1" t="s">
        <v>273</v>
      </c>
      <c r="D1903" s="1">
        <f t="shared" si="87"/>
        <v>4</v>
      </c>
      <c r="E1903" s="1" t="s">
        <v>2982</v>
      </c>
      <c r="F1903" s="1" t="s">
        <v>3804</v>
      </c>
      <c r="G1903" s="6" t="s">
        <v>12527</v>
      </c>
      <c r="H1903" s="1" t="s">
        <v>479</v>
      </c>
      <c r="I1903" s="1" t="s">
        <v>3806</v>
      </c>
      <c r="J1903" s="1" t="s">
        <v>3807</v>
      </c>
      <c r="K1903" s="1" t="str">
        <f t="shared" si="88"/>
        <v>2015</v>
      </c>
      <c r="L1903" s="1">
        <f t="shared" si="89"/>
        <v>19</v>
      </c>
      <c r="M1903" s="1" t="s">
        <v>79</v>
      </c>
      <c r="N1903" t="s">
        <v>53</v>
      </c>
      <c r="O1903" s="1" t="s">
        <v>61</v>
      </c>
      <c r="P1903" s="1"/>
      <c r="Q1903" s="1"/>
      <c r="R1903" s="1"/>
      <c r="S1903" s="1" t="s">
        <v>65</v>
      </c>
      <c r="T1903" s="1">
        <v>2</v>
      </c>
      <c r="U1903" s="1"/>
    </row>
    <row r="1904" spans="1:21">
      <c r="A1904" s="1" t="s">
        <v>49</v>
      </c>
      <c r="B1904" s="1"/>
      <c r="C1904" s="1"/>
      <c r="D1904" s="1">
        <f t="shared" si="87"/>
        <v>0</v>
      </c>
      <c r="E1904" s="1"/>
      <c r="F1904" s="1" t="s">
        <v>3809</v>
      </c>
      <c r="G1904" s="6" t="s">
        <v>12527</v>
      </c>
      <c r="H1904" s="1" t="s">
        <v>367</v>
      </c>
      <c r="I1904" s="1" t="s">
        <v>3800</v>
      </c>
      <c r="J1904" s="1" t="s">
        <v>1222</v>
      </c>
      <c r="K1904" s="1" t="str">
        <f t="shared" si="88"/>
        <v>2015</v>
      </c>
      <c r="L1904" s="1">
        <f t="shared" si="89"/>
        <v>21</v>
      </c>
      <c r="M1904" s="1" t="s">
        <v>79</v>
      </c>
      <c r="N1904" t="s">
        <v>53</v>
      </c>
      <c r="O1904" s="1" t="s">
        <v>61</v>
      </c>
      <c r="P1904" s="1" t="s">
        <v>388</v>
      </c>
      <c r="Q1904" s="1" t="s">
        <v>219</v>
      </c>
      <c r="R1904" s="1" t="s">
        <v>1047</v>
      </c>
      <c r="S1904" s="1" t="s">
        <v>105</v>
      </c>
      <c r="T1904" s="1">
        <v>1</v>
      </c>
      <c r="U1904" s="1" t="s">
        <v>54</v>
      </c>
    </row>
    <row r="1905" spans="1:21">
      <c r="A1905" s="1"/>
      <c r="B1905" s="1"/>
      <c r="C1905" s="1"/>
      <c r="D1905" s="1">
        <f t="shared" si="87"/>
        <v>0</v>
      </c>
      <c r="E1905" s="1" t="s">
        <v>3986</v>
      </c>
      <c r="F1905" s="1" t="s">
        <v>3985</v>
      </c>
      <c r="G1905" s="6" t="s">
        <v>12527</v>
      </c>
      <c r="H1905" s="1" t="s">
        <v>583</v>
      </c>
      <c r="I1905" s="1" t="s">
        <v>534</v>
      </c>
      <c r="J1905" s="1" t="s">
        <v>3988</v>
      </c>
      <c r="K1905" s="1" t="str">
        <f t="shared" si="88"/>
        <v>2015</v>
      </c>
      <c r="L1905" s="1">
        <f t="shared" si="89"/>
        <v>17</v>
      </c>
      <c r="M1905" s="1" t="s">
        <v>79</v>
      </c>
      <c r="N1905" t="s">
        <v>53</v>
      </c>
      <c r="O1905" s="1" t="s">
        <v>102</v>
      </c>
      <c r="P1905" s="1" t="s">
        <v>988</v>
      </c>
      <c r="Q1905" s="1" t="s">
        <v>387</v>
      </c>
      <c r="R1905" s="1" t="s">
        <v>3987</v>
      </c>
      <c r="S1905" s="1" t="s">
        <v>92</v>
      </c>
      <c r="T1905" s="1">
        <v>1</v>
      </c>
      <c r="U1905" s="1" t="s">
        <v>54</v>
      </c>
    </row>
    <row r="1906" spans="1:21">
      <c r="A1906" s="1" t="s">
        <v>55</v>
      </c>
      <c r="B1906" s="1" t="s">
        <v>4080</v>
      </c>
      <c r="C1906" s="1" t="s">
        <v>273</v>
      </c>
      <c r="D1906" s="1">
        <f t="shared" si="87"/>
        <v>5.4</v>
      </c>
      <c r="E1906" s="1" t="s">
        <v>4079</v>
      </c>
      <c r="F1906" s="1" t="s">
        <v>4078</v>
      </c>
      <c r="G1906" s="6" t="s">
        <v>12527</v>
      </c>
      <c r="H1906" s="1" t="s">
        <v>583</v>
      </c>
      <c r="I1906" s="1" t="s">
        <v>4071</v>
      </c>
      <c r="J1906" s="1" t="s">
        <v>1222</v>
      </c>
      <c r="K1906" s="1" t="str">
        <f t="shared" si="88"/>
        <v>2015</v>
      </c>
      <c r="L1906" s="1">
        <f t="shared" si="89"/>
        <v>21</v>
      </c>
      <c r="M1906" s="1" t="s">
        <v>60</v>
      </c>
      <c r="N1906" t="s">
        <v>53</v>
      </c>
      <c r="O1906" s="1" t="s">
        <v>61</v>
      </c>
      <c r="P1906" s="1"/>
      <c r="Q1906" s="1"/>
      <c r="R1906" s="1"/>
      <c r="S1906" s="1" t="s">
        <v>1559</v>
      </c>
      <c r="T1906" s="1">
        <v>2</v>
      </c>
      <c r="U1906" s="1"/>
    </row>
    <row r="1907" spans="1:21">
      <c r="A1907" s="1" t="s">
        <v>50</v>
      </c>
      <c r="B1907" s="1" t="s">
        <v>141</v>
      </c>
      <c r="C1907" s="1" t="s">
        <v>273</v>
      </c>
      <c r="D1907" s="1">
        <f t="shared" si="87"/>
        <v>0.2</v>
      </c>
      <c r="E1907" s="1" t="s">
        <v>4105</v>
      </c>
      <c r="F1907" s="1" t="s">
        <v>4104</v>
      </c>
      <c r="G1907" s="6" t="s">
        <v>12527</v>
      </c>
      <c r="H1907" s="1" t="s">
        <v>464</v>
      </c>
      <c r="I1907" s="1" t="s">
        <v>4106</v>
      </c>
      <c r="J1907" s="1" t="s">
        <v>384</v>
      </c>
      <c r="K1907" s="1" t="str">
        <f t="shared" si="88"/>
        <v>2015</v>
      </c>
      <c r="L1907" s="1">
        <f t="shared" si="89"/>
        <v>30</v>
      </c>
      <c r="M1907" s="1" t="s">
        <v>60</v>
      </c>
      <c r="N1907" t="s">
        <v>53</v>
      </c>
      <c r="O1907" s="1" t="s">
        <v>102</v>
      </c>
      <c r="P1907" s="1"/>
      <c r="Q1907" s="1"/>
      <c r="R1907" s="1"/>
      <c r="S1907" s="1" t="s">
        <v>940</v>
      </c>
      <c r="T1907" s="1">
        <v>2</v>
      </c>
      <c r="U1907" s="1"/>
    </row>
    <row r="1908" spans="1:21">
      <c r="A1908" s="1" t="s">
        <v>49</v>
      </c>
      <c r="B1908" s="1"/>
      <c r="C1908" s="1"/>
      <c r="D1908" s="1">
        <f t="shared" si="87"/>
        <v>0</v>
      </c>
      <c r="E1908" s="1" t="s">
        <v>4140</v>
      </c>
      <c r="F1908" s="1" t="s">
        <v>4139</v>
      </c>
      <c r="G1908" s="6" t="s">
        <v>12527</v>
      </c>
      <c r="H1908" s="1" t="s">
        <v>479</v>
      </c>
      <c r="I1908" s="1" t="s">
        <v>4137</v>
      </c>
      <c r="J1908" s="1" t="s">
        <v>4141</v>
      </c>
      <c r="K1908" s="1" t="str">
        <f t="shared" si="88"/>
        <v>2015</v>
      </c>
      <c r="L1908" s="1">
        <f t="shared" si="89"/>
        <v>16</v>
      </c>
      <c r="M1908" s="1" t="s">
        <v>79</v>
      </c>
      <c r="N1908" t="s">
        <v>53</v>
      </c>
      <c r="O1908" s="1" t="s">
        <v>102</v>
      </c>
      <c r="P1908" s="1"/>
      <c r="Q1908" s="1"/>
      <c r="R1908" s="1"/>
      <c r="S1908" s="1" t="s">
        <v>65</v>
      </c>
      <c r="T1908" s="1">
        <v>2</v>
      </c>
      <c r="U1908" s="1"/>
    </row>
    <row r="1909" spans="1:21">
      <c r="A1909" s="1" t="s">
        <v>55</v>
      </c>
      <c r="B1909" s="1"/>
      <c r="C1909" s="1"/>
      <c r="D1909" s="1">
        <f t="shared" si="87"/>
        <v>0</v>
      </c>
      <c r="E1909" s="1" t="s">
        <v>4211</v>
      </c>
      <c r="F1909" s="1" t="s">
        <v>4210</v>
      </c>
      <c r="G1909" s="6" t="s">
        <v>12527</v>
      </c>
      <c r="H1909" s="1" t="s">
        <v>134</v>
      </c>
      <c r="I1909" s="1" t="s">
        <v>3488</v>
      </c>
      <c r="J1909" s="1" t="s">
        <v>4212</v>
      </c>
      <c r="K1909" s="1" t="str">
        <f t="shared" si="88"/>
        <v>2015</v>
      </c>
      <c r="L1909" s="1">
        <f t="shared" si="89"/>
        <v>24</v>
      </c>
      <c r="M1909" s="1" t="s">
        <v>79</v>
      </c>
      <c r="N1909" t="s">
        <v>53</v>
      </c>
      <c r="O1909" s="1" t="s">
        <v>61</v>
      </c>
      <c r="P1909" s="1"/>
      <c r="Q1909" s="1"/>
      <c r="R1909" s="1"/>
      <c r="S1909" s="1"/>
      <c r="T1909" s="1">
        <v>2</v>
      </c>
      <c r="U1909" s="1"/>
    </row>
    <row r="1910" spans="1:21">
      <c r="A1910" s="1" t="s">
        <v>55</v>
      </c>
      <c r="B1910" s="1"/>
      <c r="C1910" s="1"/>
      <c r="D1910" s="1">
        <f t="shared" si="87"/>
        <v>0</v>
      </c>
      <c r="E1910" s="1" t="s">
        <v>4273</v>
      </c>
      <c r="F1910" s="1" t="s">
        <v>4272</v>
      </c>
      <c r="G1910" s="6" t="s">
        <v>12527</v>
      </c>
      <c r="H1910" s="1" t="s">
        <v>158</v>
      </c>
      <c r="I1910" s="1" t="s">
        <v>4224</v>
      </c>
      <c r="J1910" s="1" t="s">
        <v>2872</v>
      </c>
      <c r="K1910" s="1" t="str">
        <f t="shared" si="88"/>
        <v>2015</v>
      </c>
      <c r="L1910" s="1">
        <f t="shared" si="89"/>
        <v>8</v>
      </c>
      <c r="M1910" s="1" t="s">
        <v>60</v>
      </c>
      <c r="N1910" t="s">
        <v>53</v>
      </c>
      <c r="O1910" s="1" t="s">
        <v>61</v>
      </c>
      <c r="P1910" s="1"/>
      <c r="Q1910" s="1"/>
      <c r="R1910" s="1"/>
      <c r="S1910" s="1" t="s">
        <v>65</v>
      </c>
      <c r="T1910" s="1">
        <v>2</v>
      </c>
      <c r="U1910" s="1"/>
    </row>
    <row r="1911" spans="1:21">
      <c r="A1911" s="1" t="s">
        <v>55</v>
      </c>
      <c r="B1911" s="1"/>
      <c r="C1911" s="1"/>
      <c r="D1911" s="1">
        <f t="shared" si="87"/>
        <v>0</v>
      </c>
      <c r="E1911" s="1" t="s">
        <v>4362</v>
      </c>
      <c r="F1911" s="1" t="s">
        <v>4361</v>
      </c>
      <c r="G1911" s="6" t="s">
        <v>12527</v>
      </c>
      <c r="H1911" s="1" t="s">
        <v>282</v>
      </c>
      <c r="I1911" s="1" t="s">
        <v>4363</v>
      </c>
      <c r="J1911" s="1" t="s">
        <v>1222</v>
      </c>
      <c r="K1911" s="1" t="str">
        <f t="shared" si="88"/>
        <v>2015</v>
      </c>
      <c r="L1911" s="1">
        <f t="shared" si="89"/>
        <v>41</v>
      </c>
      <c r="M1911" s="1" t="s">
        <v>79</v>
      </c>
      <c r="N1911" t="s">
        <v>53</v>
      </c>
      <c r="O1911" s="1" t="s">
        <v>61</v>
      </c>
      <c r="P1911" s="1"/>
      <c r="Q1911" s="1"/>
      <c r="R1911" s="1"/>
      <c r="S1911" s="1" t="s">
        <v>4364</v>
      </c>
      <c r="T1911" s="1">
        <v>2</v>
      </c>
      <c r="U1911" s="1"/>
    </row>
    <row r="1912" spans="1:21">
      <c r="A1912" s="1" t="s">
        <v>53</v>
      </c>
      <c r="B1912" s="1" t="s">
        <v>99</v>
      </c>
      <c r="C1912" s="1"/>
      <c r="D1912" s="1">
        <f t="shared" si="87"/>
        <v>0</v>
      </c>
      <c r="E1912" s="1" t="s">
        <v>4456</v>
      </c>
      <c r="F1912" s="1" t="s">
        <v>4455</v>
      </c>
      <c r="G1912" s="6" t="s">
        <v>12527</v>
      </c>
      <c r="H1912" s="1" t="s">
        <v>136</v>
      </c>
      <c r="I1912" s="1" t="s">
        <v>4457</v>
      </c>
      <c r="J1912" s="1" t="s">
        <v>4212</v>
      </c>
      <c r="K1912" s="1" t="str">
        <f t="shared" si="88"/>
        <v>2015</v>
      </c>
      <c r="L1912" s="1">
        <f t="shared" si="89"/>
        <v>47</v>
      </c>
      <c r="M1912" s="1" t="s">
        <v>79</v>
      </c>
      <c r="N1912" t="s">
        <v>53</v>
      </c>
      <c r="O1912" s="1" t="s">
        <v>102</v>
      </c>
      <c r="P1912" s="1"/>
      <c r="Q1912" s="1"/>
      <c r="R1912" s="1"/>
      <c r="S1912" s="1"/>
      <c r="T1912" s="1">
        <v>1</v>
      </c>
      <c r="U1912" s="1"/>
    </row>
    <row r="1913" spans="1:21">
      <c r="A1913" s="1" t="s">
        <v>49</v>
      </c>
      <c r="B1913" s="1" t="s">
        <v>50</v>
      </c>
      <c r="C1913" s="1" t="s">
        <v>273</v>
      </c>
      <c r="D1913" s="1">
        <f t="shared" si="87"/>
        <v>1</v>
      </c>
      <c r="E1913" s="1" t="s">
        <v>4547</v>
      </c>
      <c r="F1913" s="1" t="s">
        <v>4548</v>
      </c>
      <c r="G1913" s="6" t="s">
        <v>12527</v>
      </c>
      <c r="H1913" s="1" t="s">
        <v>55</v>
      </c>
      <c r="I1913" s="1" t="s">
        <v>4538</v>
      </c>
      <c r="J1913" s="1" t="s">
        <v>634</v>
      </c>
      <c r="K1913" s="1" t="str">
        <f t="shared" si="88"/>
        <v>2015</v>
      </c>
      <c r="L1913" s="1">
        <f t="shared" si="89"/>
        <v>3</v>
      </c>
      <c r="M1913" s="1" t="s">
        <v>60</v>
      </c>
      <c r="N1913" t="s">
        <v>53</v>
      </c>
      <c r="O1913" s="1" t="s">
        <v>61</v>
      </c>
      <c r="P1913" s="1"/>
      <c r="Q1913" s="1"/>
      <c r="R1913" s="1"/>
      <c r="S1913" s="1"/>
      <c r="T1913" s="1">
        <v>1</v>
      </c>
      <c r="U1913" s="1"/>
    </row>
    <row r="1914" spans="1:21">
      <c r="A1914" s="1" t="s">
        <v>53</v>
      </c>
      <c r="B1914" s="1" t="s">
        <v>50</v>
      </c>
      <c r="C1914" s="1" t="s">
        <v>273</v>
      </c>
      <c r="D1914" s="1">
        <f t="shared" si="87"/>
        <v>1</v>
      </c>
      <c r="E1914" s="1" t="s">
        <v>4561</v>
      </c>
      <c r="F1914" s="1" t="s">
        <v>4562</v>
      </c>
      <c r="G1914" s="6" t="s">
        <v>12527</v>
      </c>
      <c r="H1914" s="1" t="s">
        <v>721</v>
      </c>
      <c r="I1914" s="1" t="s">
        <v>3230</v>
      </c>
      <c r="J1914" s="1" t="s">
        <v>4563</v>
      </c>
      <c r="K1914" s="1" t="str">
        <f t="shared" si="88"/>
        <v>2015</v>
      </c>
      <c r="L1914" s="1">
        <f t="shared" si="89"/>
        <v>50</v>
      </c>
      <c r="M1914" s="1" t="s">
        <v>60</v>
      </c>
      <c r="N1914" t="s">
        <v>53</v>
      </c>
      <c r="O1914" s="1" t="s">
        <v>61</v>
      </c>
      <c r="P1914" s="1"/>
      <c r="Q1914" s="1"/>
      <c r="R1914" s="1"/>
      <c r="S1914" s="1" t="s">
        <v>2823</v>
      </c>
      <c r="T1914" s="1">
        <v>2</v>
      </c>
      <c r="U1914" s="1"/>
    </row>
    <row r="1915" spans="1:21">
      <c r="A1915" s="1" t="s">
        <v>55</v>
      </c>
      <c r="B1915" s="1" t="s">
        <v>4567</v>
      </c>
      <c r="C1915" s="1"/>
      <c r="D1915" s="1">
        <f t="shared" si="87"/>
        <v>0</v>
      </c>
      <c r="E1915" s="1" t="s">
        <v>4565</v>
      </c>
      <c r="F1915" s="1" t="s">
        <v>4566</v>
      </c>
      <c r="G1915" s="6" t="s">
        <v>12527</v>
      </c>
      <c r="H1915" s="1" t="s">
        <v>88</v>
      </c>
      <c r="I1915" s="1" t="s">
        <v>3823</v>
      </c>
      <c r="J1915" s="1" t="s">
        <v>4212</v>
      </c>
      <c r="K1915" s="1" t="str">
        <f t="shared" si="88"/>
        <v>2015</v>
      </c>
      <c r="L1915" s="1">
        <f t="shared" si="89"/>
        <v>27</v>
      </c>
      <c r="M1915" s="1" t="s">
        <v>79</v>
      </c>
      <c r="N1915" t="s">
        <v>53</v>
      </c>
      <c r="O1915" s="1" t="s">
        <v>61</v>
      </c>
      <c r="P1915" s="1"/>
      <c r="Q1915" s="1"/>
      <c r="R1915" s="1"/>
      <c r="S1915" s="1" t="s">
        <v>92</v>
      </c>
      <c r="T1915" s="1">
        <v>2</v>
      </c>
      <c r="U1915" s="1"/>
    </row>
    <row r="1916" spans="1:21">
      <c r="A1916" s="1" t="s">
        <v>50</v>
      </c>
      <c r="B1916" s="1" t="s">
        <v>50</v>
      </c>
      <c r="C1916" s="1" t="s">
        <v>273</v>
      </c>
      <c r="D1916" s="1">
        <f t="shared" si="87"/>
        <v>1</v>
      </c>
      <c r="E1916" s="1" t="s">
        <v>4620</v>
      </c>
      <c r="F1916" s="1" t="s">
        <v>4621</v>
      </c>
      <c r="G1916" s="6" t="s">
        <v>12527</v>
      </c>
      <c r="H1916" s="1" t="s">
        <v>130</v>
      </c>
      <c r="I1916" s="1" t="s">
        <v>3634</v>
      </c>
      <c r="J1916" s="1" t="s">
        <v>4622</v>
      </c>
      <c r="K1916" s="1" t="str">
        <f t="shared" si="88"/>
        <v>2015</v>
      </c>
      <c r="L1916" s="1">
        <f t="shared" si="89"/>
        <v>11</v>
      </c>
      <c r="M1916" s="1" t="s">
        <v>79</v>
      </c>
      <c r="N1916" t="s">
        <v>53</v>
      </c>
      <c r="O1916" s="1" t="s">
        <v>61</v>
      </c>
      <c r="P1916" s="1"/>
      <c r="Q1916" s="1"/>
      <c r="R1916" s="1"/>
      <c r="S1916" s="1"/>
      <c r="T1916" s="1">
        <v>1</v>
      </c>
      <c r="U1916" s="1"/>
    </row>
    <row r="1917" spans="1:21">
      <c r="A1917" s="1" t="s">
        <v>55</v>
      </c>
      <c r="B1917" s="1" t="s">
        <v>53</v>
      </c>
      <c r="C1917" s="1" t="s">
        <v>958</v>
      </c>
      <c r="D1917" s="1">
        <f t="shared" si="87"/>
        <v>1.8</v>
      </c>
      <c r="E1917" s="1" t="s">
        <v>4719</v>
      </c>
      <c r="F1917" s="1" t="s">
        <v>4718</v>
      </c>
      <c r="G1917" s="6" t="s">
        <v>12527</v>
      </c>
      <c r="H1917" s="1"/>
      <c r="I1917" s="1" t="s">
        <v>3927</v>
      </c>
      <c r="J1917" s="1" t="s">
        <v>4720</v>
      </c>
      <c r="K1917" s="1" t="str">
        <f t="shared" si="88"/>
        <v>2015</v>
      </c>
      <c r="L1917" s="1">
        <f t="shared" si="89"/>
        <v>-1</v>
      </c>
      <c r="M1917" s="1" t="s">
        <v>79</v>
      </c>
      <c r="N1917" t="s">
        <v>53</v>
      </c>
      <c r="O1917" s="1" t="s">
        <v>61</v>
      </c>
      <c r="P1917" s="1"/>
      <c r="Q1917" s="1"/>
      <c r="R1917" s="1"/>
      <c r="S1917" s="1" t="s">
        <v>377</v>
      </c>
      <c r="T1917" s="1">
        <v>1</v>
      </c>
      <c r="U1917" s="1"/>
    </row>
    <row r="1918" spans="1:21">
      <c r="A1918" s="1" t="s">
        <v>55</v>
      </c>
      <c r="B1918" s="1" t="s">
        <v>50</v>
      </c>
      <c r="C1918" s="1"/>
      <c r="D1918" s="1">
        <f t="shared" si="87"/>
        <v>0</v>
      </c>
      <c r="E1918" s="1" t="s">
        <v>4964</v>
      </c>
      <c r="F1918" s="1" t="s">
        <v>4963</v>
      </c>
      <c r="G1918" s="6" t="s">
        <v>12527</v>
      </c>
      <c r="H1918" s="1" t="s">
        <v>187</v>
      </c>
      <c r="I1918" s="1" t="s">
        <v>4960</v>
      </c>
      <c r="J1918" s="1" t="s">
        <v>4965</v>
      </c>
      <c r="K1918" s="1" t="str">
        <f t="shared" si="88"/>
        <v>2015</v>
      </c>
      <c r="L1918" s="1">
        <f t="shared" si="89"/>
        <v>7</v>
      </c>
      <c r="M1918" s="1" t="s">
        <v>60</v>
      </c>
      <c r="N1918" t="s">
        <v>53</v>
      </c>
      <c r="O1918" s="1" t="s">
        <v>61</v>
      </c>
      <c r="P1918" s="1"/>
      <c r="Q1918" s="1"/>
      <c r="R1918" s="1"/>
      <c r="S1918" s="1" t="s">
        <v>65</v>
      </c>
      <c r="T1918" s="1">
        <v>1</v>
      </c>
      <c r="U1918" s="1"/>
    </row>
    <row r="1919" spans="1:21">
      <c r="A1919" s="1" t="s">
        <v>55</v>
      </c>
      <c r="B1919" s="1" t="s">
        <v>50</v>
      </c>
      <c r="C1919" s="1"/>
      <c r="D1919" s="1">
        <f t="shared" si="87"/>
        <v>0</v>
      </c>
      <c r="E1919" s="1" t="s">
        <v>5062</v>
      </c>
      <c r="F1919" s="1" t="s">
        <v>5061</v>
      </c>
      <c r="G1919" s="6" t="s">
        <v>12527</v>
      </c>
      <c r="H1919" s="1" t="s">
        <v>160</v>
      </c>
      <c r="I1919" s="1" t="s">
        <v>5057</v>
      </c>
      <c r="J1919" s="1" t="s">
        <v>5034</v>
      </c>
      <c r="K1919" s="1" t="str">
        <f t="shared" si="88"/>
        <v>2015</v>
      </c>
      <c r="L1919" s="1">
        <f t="shared" si="89"/>
        <v>56</v>
      </c>
      <c r="M1919" s="1" t="s">
        <v>79</v>
      </c>
      <c r="N1919" t="s">
        <v>53</v>
      </c>
      <c r="O1919" s="1"/>
      <c r="P1919" s="1"/>
      <c r="Q1919" s="1"/>
      <c r="R1919" s="1"/>
      <c r="S1919" s="1"/>
      <c r="T1919" s="1">
        <v>1</v>
      </c>
      <c r="U1919" s="1"/>
    </row>
    <row r="1920" spans="1:21">
      <c r="A1920" s="1" t="s">
        <v>49</v>
      </c>
      <c r="B1920" s="1" t="s">
        <v>53</v>
      </c>
      <c r="C1920" s="1"/>
      <c r="D1920" s="1">
        <f t="shared" si="87"/>
        <v>0</v>
      </c>
      <c r="E1920" s="1" t="s">
        <v>5086</v>
      </c>
      <c r="F1920" s="1" t="s">
        <v>5085</v>
      </c>
      <c r="G1920" s="6" t="s">
        <v>12527</v>
      </c>
      <c r="H1920" s="1" t="s">
        <v>88</v>
      </c>
      <c r="I1920" s="1" t="s">
        <v>5087</v>
      </c>
      <c r="J1920" s="1" t="s">
        <v>5034</v>
      </c>
      <c r="K1920" s="1" t="str">
        <f t="shared" si="88"/>
        <v>2015</v>
      </c>
      <c r="L1920" s="1">
        <f t="shared" si="89"/>
        <v>26</v>
      </c>
      <c r="M1920" s="1" t="s">
        <v>60</v>
      </c>
      <c r="N1920" t="s">
        <v>53</v>
      </c>
      <c r="O1920" s="1" t="s">
        <v>61</v>
      </c>
      <c r="P1920" s="1"/>
      <c r="Q1920" s="1"/>
      <c r="R1920" s="1"/>
      <c r="S1920" s="1" t="s">
        <v>5088</v>
      </c>
      <c r="T1920" s="1">
        <v>2</v>
      </c>
      <c r="U1920" s="1"/>
    </row>
    <row r="1921" spans="1:21">
      <c r="A1921" s="1" t="s">
        <v>53</v>
      </c>
      <c r="B1921" s="1" t="s">
        <v>4133</v>
      </c>
      <c r="C1921" s="1" t="s">
        <v>273</v>
      </c>
      <c r="D1921" s="1">
        <f t="shared" si="87"/>
        <v>1.3</v>
      </c>
      <c r="E1921" s="1" t="s">
        <v>5109</v>
      </c>
      <c r="F1921" s="1" t="s">
        <v>5108</v>
      </c>
      <c r="G1921" s="6" t="s">
        <v>12527</v>
      </c>
      <c r="H1921" s="1" t="s">
        <v>71</v>
      </c>
      <c r="I1921" s="1" t="s">
        <v>5110</v>
      </c>
      <c r="J1921" s="1" t="s">
        <v>5111</v>
      </c>
      <c r="K1921" s="1" t="str">
        <f t="shared" si="88"/>
        <v>2015</v>
      </c>
      <c r="L1921" s="1">
        <f t="shared" si="89"/>
        <v>6</v>
      </c>
      <c r="M1921" s="1" t="s">
        <v>60</v>
      </c>
      <c r="N1921" t="s">
        <v>53</v>
      </c>
      <c r="O1921" s="1" t="s">
        <v>4197</v>
      </c>
      <c r="P1921" s="1"/>
      <c r="Q1921" s="1"/>
      <c r="R1921" s="1"/>
      <c r="S1921" s="1" t="s">
        <v>65</v>
      </c>
      <c r="T1921" s="1">
        <v>2</v>
      </c>
      <c r="U1921" s="1"/>
    </row>
    <row r="1922" spans="1:21">
      <c r="A1922" s="1" t="s">
        <v>49</v>
      </c>
      <c r="B1922" s="1" t="s">
        <v>50</v>
      </c>
      <c r="C1922" s="1"/>
      <c r="D1922" s="1">
        <f t="shared" ref="D1922:D1985" si="90">B1922*C1922/100</f>
        <v>0</v>
      </c>
      <c r="E1922" s="1" t="s">
        <v>5148</v>
      </c>
      <c r="F1922" s="1" t="s">
        <v>5147</v>
      </c>
      <c r="G1922" s="6" t="s">
        <v>12527</v>
      </c>
      <c r="H1922" s="1" t="s">
        <v>118</v>
      </c>
      <c r="I1922" s="1" t="s">
        <v>5149</v>
      </c>
      <c r="J1922" s="1" t="s">
        <v>568</v>
      </c>
      <c r="K1922" s="1" t="str">
        <f t="shared" ref="K1922:K1985" si="91">TEXT(J1922,"YYYY")</f>
        <v>2015</v>
      </c>
      <c r="L1922" s="1">
        <f t="shared" ref="L1922:L1985" si="92">H1922-(TEXT(I1922,"YYYY")-TEXT(J1922,"YYYY"))</f>
        <v>23</v>
      </c>
      <c r="M1922" s="1" t="s">
        <v>79</v>
      </c>
      <c r="N1922" t="s">
        <v>53</v>
      </c>
      <c r="O1922" s="1" t="s">
        <v>61</v>
      </c>
      <c r="P1922" s="1"/>
      <c r="Q1922" s="1"/>
      <c r="R1922" s="1"/>
      <c r="S1922" s="1" t="s">
        <v>92</v>
      </c>
      <c r="T1922" s="1">
        <v>2</v>
      </c>
      <c r="U1922" s="1"/>
    </row>
    <row r="1923" spans="1:21">
      <c r="A1923" s="1" t="s">
        <v>54</v>
      </c>
      <c r="B1923" s="1" t="s">
        <v>50</v>
      </c>
      <c r="C1923" s="1"/>
      <c r="D1923" s="1">
        <f t="shared" si="90"/>
        <v>0</v>
      </c>
      <c r="E1923" s="1" t="s">
        <v>5207</v>
      </c>
      <c r="F1923" s="1" t="s">
        <v>5205</v>
      </c>
      <c r="G1923" s="6" t="s">
        <v>12527</v>
      </c>
      <c r="H1923" s="1" t="s">
        <v>484</v>
      </c>
      <c r="I1923" s="1" t="s">
        <v>686</v>
      </c>
      <c r="J1923" s="1" t="s">
        <v>5208</v>
      </c>
      <c r="K1923" s="1" t="str">
        <f t="shared" si="91"/>
        <v>2015</v>
      </c>
      <c r="L1923" s="1">
        <f t="shared" si="92"/>
        <v>46</v>
      </c>
      <c r="M1923" s="1" t="s">
        <v>60</v>
      </c>
      <c r="N1923" t="s">
        <v>53</v>
      </c>
      <c r="O1923" s="1" t="s">
        <v>61</v>
      </c>
      <c r="P1923" s="1"/>
      <c r="Q1923" s="1"/>
      <c r="R1923" s="1"/>
      <c r="S1923" s="1" t="s">
        <v>557</v>
      </c>
      <c r="T1923" s="1">
        <v>1</v>
      </c>
      <c r="U1923" s="1"/>
    </row>
    <row r="1924" spans="1:21">
      <c r="A1924" s="1" t="s">
        <v>50</v>
      </c>
      <c r="B1924" s="1" t="s">
        <v>50</v>
      </c>
      <c r="C1924" s="1"/>
      <c r="D1924" s="1">
        <f t="shared" si="90"/>
        <v>0</v>
      </c>
      <c r="E1924" s="1" t="s">
        <v>5256</v>
      </c>
      <c r="F1924" s="1" t="s">
        <v>5255</v>
      </c>
      <c r="G1924" s="6" t="s">
        <v>12527</v>
      </c>
      <c r="H1924" s="1" t="s">
        <v>479</v>
      </c>
      <c r="I1924" s="1" t="s">
        <v>5257</v>
      </c>
      <c r="J1924" s="1" t="s">
        <v>5258</v>
      </c>
      <c r="K1924" s="1" t="str">
        <f t="shared" si="91"/>
        <v>2015</v>
      </c>
      <c r="L1924" s="1">
        <f t="shared" si="92"/>
        <v>16</v>
      </c>
      <c r="M1924" s="1" t="s">
        <v>79</v>
      </c>
      <c r="N1924" t="s">
        <v>53</v>
      </c>
      <c r="O1924" s="1" t="s">
        <v>102</v>
      </c>
      <c r="P1924" s="1"/>
      <c r="Q1924" s="1"/>
      <c r="R1924" s="1"/>
      <c r="S1924" s="1" t="s">
        <v>65</v>
      </c>
      <c r="T1924" s="1">
        <v>1</v>
      </c>
      <c r="U1924" s="1"/>
    </row>
    <row r="1925" spans="1:21">
      <c r="A1925" s="1" t="s">
        <v>54</v>
      </c>
      <c r="B1925" s="1" t="s">
        <v>50</v>
      </c>
      <c r="C1925" s="1" t="s">
        <v>273</v>
      </c>
      <c r="D1925" s="1">
        <f t="shared" si="90"/>
        <v>1</v>
      </c>
      <c r="E1925" s="1" t="s">
        <v>5259</v>
      </c>
      <c r="F1925" s="1" t="s">
        <v>5330</v>
      </c>
      <c r="G1925" s="6" t="s">
        <v>12527</v>
      </c>
      <c r="H1925" s="1" t="s">
        <v>108</v>
      </c>
      <c r="I1925" s="1" t="s">
        <v>5325</v>
      </c>
      <c r="J1925" s="1" t="s">
        <v>5331</v>
      </c>
      <c r="K1925" s="1" t="str">
        <f t="shared" si="91"/>
        <v>2015</v>
      </c>
      <c r="L1925" s="1">
        <f t="shared" si="92"/>
        <v>7</v>
      </c>
      <c r="M1925" s="1" t="s">
        <v>60</v>
      </c>
      <c r="N1925" t="s">
        <v>53</v>
      </c>
      <c r="O1925" s="1" t="s">
        <v>61</v>
      </c>
      <c r="P1925" s="1"/>
      <c r="Q1925" s="1"/>
      <c r="R1925" s="1"/>
      <c r="S1925" s="1" t="s">
        <v>65</v>
      </c>
      <c r="T1925" s="1">
        <v>2</v>
      </c>
      <c r="U1925" s="1"/>
    </row>
    <row r="1926" spans="1:21">
      <c r="A1926" s="1" t="s">
        <v>50</v>
      </c>
      <c r="B1926" s="1"/>
      <c r="C1926" s="1"/>
      <c r="D1926" s="1">
        <f t="shared" si="90"/>
        <v>0</v>
      </c>
      <c r="E1926" s="1" t="s">
        <v>5262</v>
      </c>
      <c r="F1926" s="1" t="s">
        <v>5333</v>
      </c>
      <c r="G1926" s="6" t="s">
        <v>12527</v>
      </c>
      <c r="H1926" s="1" t="s">
        <v>130</v>
      </c>
      <c r="I1926" s="1" t="s">
        <v>5325</v>
      </c>
      <c r="J1926" s="1" t="s">
        <v>5034</v>
      </c>
      <c r="K1926" s="1" t="str">
        <f t="shared" si="91"/>
        <v>2015</v>
      </c>
      <c r="L1926" s="1">
        <f t="shared" si="92"/>
        <v>11</v>
      </c>
      <c r="M1926" s="1" t="s">
        <v>60</v>
      </c>
      <c r="N1926" t="s">
        <v>53</v>
      </c>
      <c r="O1926" s="1" t="s">
        <v>61</v>
      </c>
      <c r="P1926" s="1"/>
      <c r="Q1926" s="1"/>
      <c r="R1926" s="1"/>
      <c r="S1926" s="1" t="s">
        <v>65</v>
      </c>
      <c r="T1926" s="1">
        <v>2</v>
      </c>
      <c r="U1926" s="1"/>
    </row>
    <row r="1927" spans="1:21">
      <c r="A1927" s="1" t="s">
        <v>54</v>
      </c>
      <c r="B1927" s="1" t="s">
        <v>50</v>
      </c>
      <c r="C1927" s="1" t="s">
        <v>273</v>
      </c>
      <c r="D1927" s="1">
        <f t="shared" si="90"/>
        <v>1</v>
      </c>
      <c r="E1927" s="1" t="s">
        <v>5281</v>
      </c>
      <c r="F1927" s="1" t="s">
        <v>5368</v>
      </c>
      <c r="G1927" s="6" t="s">
        <v>12527</v>
      </c>
      <c r="H1927" s="1" t="s">
        <v>134</v>
      </c>
      <c r="I1927" s="1" t="s">
        <v>5342</v>
      </c>
      <c r="J1927" s="1" t="s">
        <v>5369</v>
      </c>
      <c r="K1927" s="1" t="str">
        <f t="shared" si="91"/>
        <v>2015</v>
      </c>
      <c r="L1927" s="1">
        <f t="shared" si="92"/>
        <v>26</v>
      </c>
      <c r="M1927" s="1" t="s">
        <v>60</v>
      </c>
      <c r="N1927" t="s">
        <v>53</v>
      </c>
      <c r="O1927" s="1" t="s">
        <v>61</v>
      </c>
      <c r="P1927" s="1"/>
      <c r="Q1927" s="1"/>
      <c r="R1927" s="1"/>
      <c r="S1927" s="1" t="s">
        <v>940</v>
      </c>
      <c r="T1927" s="1">
        <v>1</v>
      </c>
      <c r="U1927" s="1"/>
    </row>
    <row r="1928" spans="1:21">
      <c r="A1928" s="1" t="s">
        <v>50</v>
      </c>
      <c r="B1928" s="1"/>
      <c r="C1928" s="1"/>
      <c r="D1928" s="1">
        <f t="shared" si="90"/>
        <v>0</v>
      </c>
      <c r="E1928" s="1" t="s">
        <v>5377</v>
      </c>
      <c r="F1928" s="1" t="s">
        <v>5376</v>
      </c>
      <c r="G1928" s="6" t="s">
        <v>12527</v>
      </c>
      <c r="H1928" s="1" t="s">
        <v>217</v>
      </c>
      <c r="I1928" s="1" t="s">
        <v>5378</v>
      </c>
      <c r="J1928" s="1" t="s">
        <v>1222</v>
      </c>
      <c r="K1928" s="1" t="str">
        <f t="shared" si="91"/>
        <v>2015</v>
      </c>
      <c r="L1928" s="1">
        <f t="shared" si="92"/>
        <v>14</v>
      </c>
      <c r="M1928" s="1" t="s">
        <v>60</v>
      </c>
      <c r="N1928" t="s">
        <v>53</v>
      </c>
      <c r="O1928" s="1" t="s">
        <v>61</v>
      </c>
      <c r="P1928" s="1"/>
      <c r="Q1928" s="1"/>
      <c r="R1928" s="1" t="s">
        <v>805</v>
      </c>
      <c r="S1928" s="1" t="s">
        <v>65</v>
      </c>
      <c r="T1928" s="1">
        <v>2</v>
      </c>
      <c r="U1928" s="1"/>
    </row>
    <row r="1929" spans="1:21">
      <c r="A1929" s="1" t="s">
        <v>50</v>
      </c>
      <c r="B1929" s="1" t="s">
        <v>55</v>
      </c>
      <c r="C1929" s="1" t="s">
        <v>273</v>
      </c>
      <c r="D1929" s="1">
        <f t="shared" si="90"/>
        <v>4</v>
      </c>
      <c r="E1929" s="1" t="s">
        <v>5389</v>
      </c>
      <c r="F1929" s="1" t="s">
        <v>5388</v>
      </c>
      <c r="G1929" s="6" t="s">
        <v>12527</v>
      </c>
      <c r="H1929" s="1" t="s">
        <v>128</v>
      </c>
      <c r="I1929" s="1" t="s">
        <v>465</v>
      </c>
      <c r="J1929" s="1" t="s">
        <v>1222</v>
      </c>
      <c r="K1929" s="1" t="str">
        <f t="shared" si="91"/>
        <v>2015</v>
      </c>
      <c r="L1929" s="1">
        <f t="shared" si="92"/>
        <v>41</v>
      </c>
      <c r="M1929" s="1" t="s">
        <v>79</v>
      </c>
      <c r="N1929" t="s">
        <v>53</v>
      </c>
      <c r="O1929" s="1" t="s">
        <v>61</v>
      </c>
      <c r="P1929" s="1"/>
      <c r="Q1929" s="1"/>
      <c r="R1929" s="1"/>
      <c r="S1929" s="1" t="s">
        <v>226</v>
      </c>
      <c r="T1929" s="1">
        <v>2</v>
      </c>
      <c r="U1929" s="1"/>
    </row>
    <row r="1930" spans="1:21">
      <c r="A1930" s="1" t="s">
        <v>50</v>
      </c>
      <c r="B1930" s="1" t="s">
        <v>472</v>
      </c>
      <c r="C1930" s="1" t="s">
        <v>273</v>
      </c>
      <c r="D1930" s="1">
        <f t="shared" si="90"/>
        <v>0.5</v>
      </c>
      <c r="E1930" s="1" t="s">
        <v>5295</v>
      </c>
      <c r="F1930" s="1" t="s">
        <v>5446</v>
      </c>
      <c r="G1930" s="6" t="s">
        <v>12527</v>
      </c>
      <c r="H1930" s="1" t="s">
        <v>233</v>
      </c>
      <c r="I1930" s="1" t="s">
        <v>465</v>
      </c>
      <c r="J1930" s="1" t="s">
        <v>1222</v>
      </c>
      <c r="K1930" s="1" t="str">
        <f t="shared" si="91"/>
        <v>2015</v>
      </c>
      <c r="L1930" s="1">
        <f t="shared" si="92"/>
        <v>48</v>
      </c>
      <c r="M1930" s="1" t="s">
        <v>60</v>
      </c>
      <c r="N1930" t="s">
        <v>53</v>
      </c>
      <c r="O1930" s="1" t="s">
        <v>61</v>
      </c>
      <c r="P1930" s="1"/>
      <c r="Q1930" s="1"/>
      <c r="R1930" s="1"/>
      <c r="S1930" s="1" t="s">
        <v>5447</v>
      </c>
      <c r="T1930" s="1">
        <v>1</v>
      </c>
      <c r="U1930" s="1"/>
    </row>
    <row r="1931" spans="1:21">
      <c r="A1931" s="1" t="s">
        <v>49</v>
      </c>
      <c r="B1931" s="1" t="s">
        <v>50</v>
      </c>
      <c r="C1931" s="1" t="s">
        <v>273</v>
      </c>
      <c r="D1931" s="1">
        <f t="shared" si="90"/>
        <v>1</v>
      </c>
      <c r="E1931" s="1" t="s">
        <v>5310</v>
      </c>
      <c r="F1931" s="1" t="s">
        <v>5451</v>
      </c>
      <c r="G1931" s="6" t="s">
        <v>12527</v>
      </c>
      <c r="H1931" s="1" t="s">
        <v>5451</v>
      </c>
      <c r="I1931" s="1" t="s">
        <v>465</v>
      </c>
      <c r="J1931" s="1" t="s">
        <v>5452</v>
      </c>
      <c r="K1931" s="1" t="str">
        <f t="shared" si="91"/>
        <v>2015</v>
      </c>
      <c r="L1931" s="1" t="e">
        <f t="shared" si="92"/>
        <v>#VALUE!</v>
      </c>
      <c r="M1931" s="1" t="s">
        <v>60</v>
      </c>
      <c r="N1931" t="s">
        <v>53</v>
      </c>
      <c r="O1931" s="1" t="s">
        <v>61</v>
      </c>
      <c r="P1931" s="1"/>
      <c r="Q1931" s="1"/>
      <c r="R1931" s="1"/>
      <c r="S1931" s="1" t="s">
        <v>92</v>
      </c>
      <c r="T1931" s="1">
        <v>1</v>
      </c>
      <c r="U1931" s="1"/>
    </row>
    <row r="1932" spans="1:21">
      <c r="A1932" s="1" t="s">
        <v>49</v>
      </c>
      <c r="B1932" s="1"/>
      <c r="C1932" s="1"/>
      <c r="D1932" s="1">
        <f t="shared" si="90"/>
        <v>0</v>
      </c>
      <c r="E1932" s="1" t="s">
        <v>5476</v>
      </c>
      <c r="F1932" s="1" t="s">
        <v>5477</v>
      </c>
      <c r="G1932" s="6" t="s">
        <v>12527</v>
      </c>
      <c r="H1932" s="1" t="s">
        <v>678</v>
      </c>
      <c r="I1932" s="1" t="s">
        <v>5354</v>
      </c>
      <c r="J1932" s="1" t="s">
        <v>1222</v>
      </c>
      <c r="K1932" s="1" t="str">
        <f t="shared" si="91"/>
        <v>2015</v>
      </c>
      <c r="L1932" s="1">
        <f t="shared" si="92"/>
        <v>32</v>
      </c>
      <c r="M1932" s="1" t="s">
        <v>79</v>
      </c>
      <c r="N1932" t="s">
        <v>53</v>
      </c>
      <c r="O1932" s="1" t="s">
        <v>102</v>
      </c>
      <c r="P1932" s="1"/>
      <c r="Q1932" s="1"/>
      <c r="R1932" s="1" t="s">
        <v>805</v>
      </c>
      <c r="S1932" s="1" t="s">
        <v>3212</v>
      </c>
      <c r="T1932" s="1">
        <v>1</v>
      </c>
      <c r="U1932" s="1"/>
    </row>
    <row r="1933" spans="1:21">
      <c r="A1933" s="1" t="s">
        <v>50</v>
      </c>
      <c r="B1933" s="1"/>
      <c r="C1933" s="1"/>
      <c r="D1933" s="1">
        <f t="shared" si="90"/>
        <v>0</v>
      </c>
      <c r="E1933" s="1" t="s">
        <v>5525</v>
      </c>
      <c r="F1933" s="1" t="s">
        <v>5524</v>
      </c>
      <c r="G1933" s="6" t="s">
        <v>12527</v>
      </c>
      <c r="H1933" s="1" t="s">
        <v>88</v>
      </c>
      <c r="I1933" s="1" t="s">
        <v>5521</v>
      </c>
      <c r="J1933" s="1" t="s">
        <v>171</v>
      </c>
      <c r="K1933" s="1" t="str">
        <f t="shared" si="91"/>
        <v>2015</v>
      </c>
      <c r="L1933" s="1">
        <f t="shared" si="92"/>
        <v>26</v>
      </c>
      <c r="M1933" s="1" t="s">
        <v>60</v>
      </c>
      <c r="N1933" t="s">
        <v>53</v>
      </c>
      <c r="O1933" s="1" t="s">
        <v>102</v>
      </c>
      <c r="P1933" s="1"/>
      <c r="Q1933" s="1"/>
      <c r="R1933" s="1" t="s">
        <v>805</v>
      </c>
      <c r="S1933" s="1" t="s">
        <v>427</v>
      </c>
      <c r="T1933" s="1">
        <v>2</v>
      </c>
      <c r="U1933" s="1"/>
    </row>
    <row r="1934" spans="1:21">
      <c r="A1934" s="1" t="s">
        <v>54</v>
      </c>
      <c r="B1934" s="1"/>
      <c r="C1934" s="1"/>
      <c r="D1934" s="1">
        <f t="shared" si="90"/>
        <v>0</v>
      </c>
      <c r="E1934" s="1" t="s">
        <v>5564</v>
      </c>
      <c r="F1934" s="1" t="s">
        <v>5563</v>
      </c>
      <c r="G1934" s="6" t="s">
        <v>12527</v>
      </c>
      <c r="H1934" s="1" t="s">
        <v>120</v>
      </c>
      <c r="I1934" s="1" t="s">
        <v>4373</v>
      </c>
      <c r="J1934" s="1" t="s">
        <v>1222</v>
      </c>
      <c r="K1934" s="1" t="str">
        <f t="shared" si="91"/>
        <v>2015</v>
      </c>
      <c r="L1934" s="1">
        <f t="shared" si="92"/>
        <v>44</v>
      </c>
      <c r="M1934" s="1" t="s">
        <v>60</v>
      </c>
      <c r="N1934" t="s">
        <v>53</v>
      </c>
      <c r="O1934" s="1" t="s">
        <v>205</v>
      </c>
      <c r="P1934" s="1"/>
      <c r="Q1934" s="1"/>
      <c r="R1934" s="1" t="s">
        <v>805</v>
      </c>
      <c r="S1934" s="1" t="s">
        <v>105</v>
      </c>
      <c r="T1934" s="1">
        <v>1</v>
      </c>
      <c r="U1934" s="1"/>
    </row>
    <row r="1935" spans="1:21">
      <c r="A1935" s="1"/>
      <c r="B1935" s="1" t="s">
        <v>2620</v>
      </c>
      <c r="C1935" s="1" t="s">
        <v>273</v>
      </c>
      <c r="D1935" s="1">
        <f t="shared" si="90"/>
        <v>2.5</v>
      </c>
      <c r="E1935" s="1" t="s">
        <v>5656</v>
      </c>
      <c r="F1935" s="1" t="s">
        <v>5655</v>
      </c>
      <c r="G1935" s="6" t="s">
        <v>12527</v>
      </c>
      <c r="H1935" s="1" t="s">
        <v>256</v>
      </c>
      <c r="I1935" s="1" t="s">
        <v>5651</v>
      </c>
      <c r="J1935" s="1" t="s">
        <v>1222</v>
      </c>
      <c r="K1935" s="1" t="str">
        <f t="shared" si="91"/>
        <v>2015</v>
      </c>
      <c r="L1935" s="1">
        <f t="shared" si="92"/>
        <v>51</v>
      </c>
      <c r="M1935" s="1" t="s">
        <v>60</v>
      </c>
      <c r="N1935" t="s">
        <v>53</v>
      </c>
      <c r="O1935" s="1" t="s">
        <v>61</v>
      </c>
      <c r="P1935" s="1"/>
      <c r="Q1935" s="1"/>
      <c r="R1935" s="1"/>
      <c r="S1935" s="1" t="s">
        <v>940</v>
      </c>
      <c r="T1935" s="1">
        <v>1</v>
      </c>
      <c r="U1935" s="1"/>
    </row>
    <row r="1936" spans="1:21">
      <c r="A1936" s="1" t="s">
        <v>53</v>
      </c>
      <c r="B1936" s="1"/>
      <c r="C1936" s="1"/>
      <c r="D1936" s="1">
        <f t="shared" si="90"/>
        <v>0</v>
      </c>
      <c r="E1936" s="1" t="s">
        <v>5736</v>
      </c>
      <c r="F1936" s="1" t="s">
        <v>5737</v>
      </c>
      <c r="G1936" s="6" t="s">
        <v>12527</v>
      </c>
      <c r="H1936" s="1" t="s">
        <v>55</v>
      </c>
      <c r="I1936" s="1" t="s">
        <v>5738</v>
      </c>
      <c r="J1936" s="1" t="s">
        <v>1222</v>
      </c>
      <c r="K1936" s="1" t="str">
        <f t="shared" si="91"/>
        <v>2015</v>
      </c>
      <c r="L1936" s="1">
        <f t="shared" si="92"/>
        <v>3</v>
      </c>
      <c r="M1936" s="1" t="s">
        <v>79</v>
      </c>
      <c r="N1936" t="s">
        <v>53</v>
      </c>
      <c r="O1936" s="1" t="s">
        <v>61</v>
      </c>
      <c r="P1936" s="1"/>
      <c r="Q1936" s="1"/>
      <c r="R1936" s="1"/>
      <c r="S1936" s="1"/>
      <c r="T1936" s="1">
        <v>1</v>
      </c>
      <c r="U1936" s="1"/>
    </row>
    <row r="1937" spans="1:21">
      <c r="A1937" s="1" t="s">
        <v>53</v>
      </c>
      <c r="B1937" s="1"/>
      <c r="C1937" s="1"/>
      <c r="D1937" s="1">
        <f t="shared" si="90"/>
        <v>0</v>
      </c>
      <c r="E1937" s="1" t="s">
        <v>5746</v>
      </c>
      <c r="F1937" s="1" t="s">
        <v>5744</v>
      </c>
      <c r="G1937" s="6" t="s">
        <v>12525</v>
      </c>
      <c r="H1937" s="1" t="s">
        <v>324</v>
      </c>
      <c r="I1937" s="1" t="s">
        <v>5745</v>
      </c>
      <c r="J1937" s="1" t="s">
        <v>5747</v>
      </c>
      <c r="K1937" s="1" t="str">
        <f t="shared" si="91"/>
        <v>2015</v>
      </c>
      <c r="L1937" s="1">
        <f t="shared" si="92"/>
        <v>8</v>
      </c>
      <c r="M1937" s="1" t="s">
        <v>60</v>
      </c>
      <c r="N1937" t="s">
        <v>53</v>
      </c>
      <c r="O1937" s="1" t="s">
        <v>61</v>
      </c>
      <c r="P1937" s="1" t="s">
        <v>119</v>
      </c>
      <c r="Q1937" s="1" t="s">
        <v>584</v>
      </c>
      <c r="R1937" s="1" t="s">
        <v>710</v>
      </c>
      <c r="S1937" s="1" t="s">
        <v>65</v>
      </c>
      <c r="T1937" s="1">
        <v>2</v>
      </c>
      <c r="U1937" s="1" t="s">
        <v>53</v>
      </c>
    </row>
    <row r="1938" spans="1:21">
      <c r="A1938" s="1" t="s">
        <v>53</v>
      </c>
      <c r="B1938" s="1"/>
      <c r="C1938" s="1"/>
      <c r="D1938" s="1">
        <f t="shared" si="90"/>
        <v>0</v>
      </c>
      <c r="E1938" s="1" t="s">
        <v>3766</v>
      </c>
      <c r="F1938" s="1" t="s">
        <v>5784</v>
      </c>
      <c r="G1938" s="6" t="s">
        <v>12527</v>
      </c>
      <c r="H1938" s="1" t="s">
        <v>479</v>
      </c>
      <c r="I1938" s="1" t="s">
        <v>5785</v>
      </c>
      <c r="J1938" s="1" t="s">
        <v>5747</v>
      </c>
      <c r="K1938" s="1" t="str">
        <f t="shared" si="91"/>
        <v>2015</v>
      </c>
      <c r="L1938" s="1">
        <f t="shared" si="92"/>
        <v>19</v>
      </c>
      <c r="M1938" s="1" t="s">
        <v>60</v>
      </c>
      <c r="N1938" t="s">
        <v>53</v>
      </c>
      <c r="O1938" s="1" t="s">
        <v>61</v>
      </c>
      <c r="P1938" s="1" t="s">
        <v>449</v>
      </c>
      <c r="Q1938" s="1" t="s">
        <v>219</v>
      </c>
      <c r="R1938" s="1" t="s">
        <v>895</v>
      </c>
      <c r="S1938" s="1" t="s">
        <v>65</v>
      </c>
      <c r="T1938" s="1">
        <v>2</v>
      </c>
      <c r="U1938" s="1" t="s">
        <v>55</v>
      </c>
    </row>
    <row r="1939" spans="1:21">
      <c r="A1939" s="1" t="s">
        <v>55</v>
      </c>
      <c r="B1939" s="1" t="s">
        <v>50</v>
      </c>
      <c r="C1939" s="1" t="s">
        <v>293</v>
      </c>
      <c r="D1939" s="1">
        <f t="shared" si="90"/>
        <v>0.98</v>
      </c>
      <c r="E1939" s="1" t="s">
        <v>5810</v>
      </c>
      <c r="F1939" s="1" t="s">
        <v>5809</v>
      </c>
      <c r="G1939" s="6" t="s">
        <v>12527</v>
      </c>
      <c r="H1939" s="1" t="s">
        <v>88</v>
      </c>
      <c r="I1939" s="1" t="s">
        <v>3703</v>
      </c>
      <c r="J1939" s="1" t="s">
        <v>5258</v>
      </c>
      <c r="K1939" s="1" t="str">
        <f t="shared" si="91"/>
        <v>2015</v>
      </c>
      <c r="L1939" s="1">
        <f t="shared" si="92"/>
        <v>26</v>
      </c>
      <c r="M1939" s="1" t="s">
        <v>60</v>
      </c>
      <c r="N1939" t="s">
        <v>53</v>
      </c>
      <c r="O1939" s="1" t="s">
        <v>61</v>
      </c>
      <c r="P1939" s="1"/>
      <c r="Q1939" s="1"/>
      <c r="R1939" s="1"/>
      <c r="S1939" s="1" t="s">
        <v>427</v>
      </c>
      <c r="T1939" s="1">
        <v>2</v>
      </c>
      <c r="U1939" s="1" t="s">
        <v>55</v>
      </c>
    </row>
    <row r="1940" spans="1:21">
      <c r="A1940" s="1" t="s">
        <v>49</v>
      </c>
      <c r="B1940" s="1"/>
      <c r="C1940" s="1"/>
      <c r="D1940" s="1">
        <f t="shared" si="90"/>
        <v>0</v>
      </c>
      <c r="E1940" s="1" t="s">
        <v>2713</v>
      </c>
      <c r="F1940" s="1" t="s">
        <v>5881</v>
      </c>
      <c r="G1940" s="6" t="s">
        <v>12527</v>
      </c>
      <c r="H1940" s="1" t="s">
        <v>108</v>
      </c>
      <c r="I1940" s="1" t="s">
        <v>5882</v>
      </c>
      <c r="J1940" s="1" t="s">
        <v>905</v>
      </c>
      <c r="K1940" s="1" t="str">
        <f t="shared" si="91"/>
        <v>2015</v>
      </c>
      <c r="L1940" s="1">
        <f t="shared" si="92"/>
        <v>8</v>
      </c>
      <c r="M1940" s="1" t="s">
        <v>79</v>
      </c>
      <c r="N1940" t="s">
        <v>53</v>
      </c>
      <c r="O1940" s="1" t="s">
        <v>61</v>
      </c>
      <c r="P1940" s="1" t="s">
        <v>5883</v>
      </c>
      <c r="Q1940" s="1" t="s">
        <v>484</v>
      </c>
      <c r="R1940" s="1" t="s">
        <v>5884</v>
      </c>
      <c r="S1940" s="1" t="s">
        <v>65</v>
      </c>
      <c r="T1940" s="1">
        <v>2</v>
      </c>
      <c r="U1940" s="1"/>
    </row>
    <row r="1941" spans="1:21">
      <c r="A1941" s="1" t="s">
        <v>54</v>
      </c>
      <c r="B1941" s="1" t="s">
        <v>3072</v>
      </c>
      <c r="C1941" s="1" t="s">
        <v>273</v>
      </c>
      <c r="D1941" s="1">
        <f t="shared" si="90"/>
        <v>0.8</v>
      </c>
      <c r="E1941" s="1" t="s">
        <v>5940</v>
      </c>
      <c r="F1941" s="1" t="s">
        <v>5939</v>
      </c>
      <c r="G1941" s="6" t="s">
        <v>12527</v>
      </c>
      <c r="H1941" s="1" t="s">
        <v>177</v>
      </c>
      <c r="I1941" s="1" t="s">
        <v>2822</v>
      </c>
      <c r="J1941" s="1" t="s">
        <v>5258</v>
      </c>
      <c r="K1941" s="1" t="str">
        <f t="shared" si="91"/>
        <v>2015</v>
      </c>
      <c r="L1941" s="1">
        <f t="shared" si="92"/>
        <v>21</v>
      </c>
      <c r="M1941" s="1" t="s">
        <v>79</v>
      </c>
      <c r="N1941" t="s">
        <v>53</v>
      </c>
      <c r="O1941" s="1" t="s">
        <v>61</v>
      </c>
      <c r="P1941" s="1"/>
      <c r="Q1941" s="1"/>
      <c r="R1941" s="1"/>
      <c r="S1941" s="1" t="s">
        <v>4093</v>
      </c>
      <c r="T1941" s="1">
        <v>1</v>
      </c>
      <c r="U1941" s="1" t="s">
        <v>55</v>
      </c>
    </row>
    <row r="1942" spans="1:21">
      <c r="A1942" s="1" t="s">
        <v>50</v>
      </c>
      <c r="B1942" s="1" t="s">
        <v>141</v>
      </c>
      <c r="C1942" s="1" t="s">
        <v>273</v>
      </c>
      <c r="D1942" s="1">
        <f t="shared" si="90"/>
        <v>0.2</v>
      </c>
      <c r="E1942" s="1" t="s">
        <v>5942</v>
      </c>
      <c r="F1942" s="1" t="s">
        <v>5941</v>
      </c>
      <c r="G1942" s="6" t="s">
        <v>12527</v>
      </c>
      <c r="H1942" s="1" t="s">
        <v>464</v>
      </c>
      <c r="I1942" s="1" t="s">
        <v>2822</v>
      </c>
      <c r="J1942" s="1" t="s">
        <v>2770</v>
      </c>
      <c r="K1942" s="1" t="str">
        <f t="shared" si="91"/>
        <v>2015</v>
      </c>
      <c r="L1942" s="1">
        <f t="shared" si="92"/>
        <v>29</v>
      </c>
      <c r="M1942" s="1" t="s">
        <v>79</v>
      </c>
      <c r="N1942" t="s">
        <v>53</v>
      </c>
      <c r="O1942" s="1" t="s">
        <v>61</v>
      </c>
      <c r="P1942" s="1"/>
      <c r="Q1942" s="1"/>
      <c r="R1942" s="1"/>
      <c r="S1942" s="1" t="s">
        <v>226</v>
      </c>
      <c r="T1942" s="1">
        <v>2</v>
      </c>
      <c r="U1942" s="1" t="s">
        <v>55</v>
      </c>
    </row>
    <row r="1943" spans="1:21">
      <c r="A1943" s="1" t="s">
        <v>55</v>
      </c>
      <c r="B1943" s="1" t="s">
        <v>141</v>
      </c>
      <c r="C1943" s="1" t="s">
        <v>273</v>
      </c>
      <c r="D1943" s="1">
        <f t="shared" si="90"/>
        <v>0.2</v>
      </c>
      <c r="E1943" s="1" t="s">
        <v>5962</v>
      </c>
      <c r="F1943" s="1" t="s">
        <v>5961</v>
      </c>
      <c r="G1943" s="6" t="s">
        <v>12527</v>
      </c>
      <c r="H1943" s="1" t="s">
        <v>584</v>
      </c>
      <c r="I1943" s="1" t="s">
        <v>5160</v>
      </c>
      <c r="J1943" s="1" t="s">
        <v>1222</v>
      </c>
      <c r="K1943" s="1" t="str">
        <f t="shared" si="91"/>
        <v>2015</v>
      </c>
      <c r="L1943" s="1">
        <f t="shared" si="92"/>
        <v>35</v>
      </c>
      <c r="M1943" s="1" t="s">
        <v>60</v>
      </c>
      <c r="N1943" t="s">
        <v>53</v>
      </c>
      <c r="O1943" s="1" t="s">
        <v>61</v>
      </c>
      <c r="P1943" s="1"/>
      <c r="Q1943" s="1"/>
      <c r="R1943" s="1"/>
      <c r="S1943" s="1" t="s">
        <v>2823</v>
      </c>
      <c r="T1943" s="1">
        <v>2</v>
      </c>
      <c r="U1943" s="1" t="s">
        <v>55</v>
      </c>
    </row>
    <row r="1944" spans="1:21">
      <c r="A1944" s="1" t="s">
        <v>55</v>
      </c>
      <c r="B1944" s="1"/>
      <c r="C1944" s="1"/>
      <c r="D1944" s="1">
        <f t="shared" si="90"/>
        <v>0</v>
      </c>
      <c r="E1944" s="1" t="s">
        <v>6028</v>
      </c>
      <c r="F1944" s="1" t="s">
        <v>6029</v>
      </c>
      <c r="G1944" s="6" t="s">
        <v>12527</v>
      </c>
      <c r="H1944" s="1" t="s">
        <v>436</v>
      </c>
      <c r="I1944" s="1" t="s">
        <v>1296</v>
      </c>
      <c r="J1944" s="1" t="s">
        <v>1222</v>
      </c>
      <c r="K1944" s="1" t="str">
        <f t="shared" si="91"/>
        <v>2015</v>
      </c>
      <c r="L1944" s="1">
        <f t="shared" si="92"/>
        <v>57</v>
      </c>
      <c r="M1944" s="1" t="s">
        <v>60</v>
      </c>
      <c r="N1944" t="s">
        <v>53</v>
      </c>
      <c r="O1944" s="1" t="s">
        <v>61</v>
      </c>
      <c r="P1944" s="1"/>
      <c r="Q1944" s="1"/>
      <c r="R1944" s="1" t="s">
        <v>805</v>
      </c>
      <c r="S1944" s="1"/>
      <c r="T1944" s="1">
        <v>2</v>
      </c>
      <c r="U1944" s="1"/>
    </row>
    <row r="1945" spans="1:21">
      <c r="A1945" s="1" t="s">
        <v>55</v>
      </c>
      <c r="B1945" s="1" t="s">
        <v>715</v>
      </c>
      <c r="C1945" s="1" t="s">
        <v>293</v>
      </c>
      <c r="D1945" s="1">
        <f t="shared" si="90"/>
        <v>9.8000000000000004E-2</v>
      </c>
      <c r="E1945" s="1" t="s">
        <v>6075</v>
      </c>
      <c r="F1945" s="1" t="s">
        <v>6074</v>
      </c>
      <c r="G1945" s="6" t="s">
        <v>12527</v>
      </c>
      <c r="H1945" s="1" t="s">
        <v>809</v>
      </c>
      <c r="I1945" s="1" t="s">
        <v>6063</v>
      </c>
      <c r="J1945" s="1" t="s">
        <v>2770</v>
      </c>
      <c r="K1945" s="1" t="str">
        <f t="shared" si="91"/>
        <v>2015</v>
      </c>
      <c r="L1945" s="1">
        <f t="shared" si="92"/>
        <v>34</v>
      </c>
      <c r="M1945" s="1" t="s">
        <v>60</v>
      </c>
      <c r="N1945" t="s">
        <v>53</v>
      </c>
      <c r="O1945" s="1" t="s">
        <v>61</v>
      </c>
      <c r="P1945" s="1"/>
      <c r="Q1945" s="1"/>
      <c r="R1945" s="1"/>
      <c r="S1945" s="1" t="s">
        <v>92</v>
      </c>
      <c r="T1945" s="1">
        <v>2</v>
      </c>
      <c r="U1945" s="1" t="s">
        <v>55</v>
      </c>
    </row>
    <row r="1946" spans="1:21">
      <c r="A1946" s="1" t="s">
        <v>54</v>
      </c>
      <c r="B1946" s="1" t="s">
        <v>472</v>
      </c>
      <c r="C1946" s="1" t="s">
        <v>293</v>
      </c>
      <c r="D1946" s="1">
        <f t="shared" si="90"/>
        <v>0.49</v>
      </c>
      <c r="E1946" s="1" t="s">
        <v>6087</v>
      </c>
      <c r="F1946" s="1" t="s">
        <v>6086</v>
      </c>
      <c r="G1946" s="6" t="s">
        <v>12527</v>
      </c>
      <c r="H1946" s="1" t="s">
        <v>63</v>
      </c>
      <c r="I1946" s="1" t="s">
        <v>755</v>
      </c>
      <c r="J1946" s="1" t="s">
        <v>1222</v>
      </c>
      <c r="K1946" s="1" t="str">
        <f t="shared" si="91"/>
        <v>2015</v>
      </c>
      <c r="L1946" s="1">
        <f t="shared" si="92"/>
        <v>28</v>
      </c>
      <c r="M1946" s="1" t="s">
        <v>60</v>
      </c>
      <c r="N1946" t="s">
        <v>53</v>
      </c>
      <c r="O1946" s="1" t="s">
        <v>61</v>
      </c>
      <c r="P1946" s="1"/>
      <c r="Q1946" s="1"/>
      <c r="R1946" s="1"/>
      <c r="S1946" s="1" t="s">
        <v>83</v>
      </c>
      <c r="T1946" s="1">
        <v>2</v>
      </c>
      <c r="U1946" s="1" t="s">
        <v>55</v>
      </c>
    </row>
    <row r="1947" spans="1:21">
      <c r="A1947" s="1" t="s">
        <v>54</v>
      </c>
      <c r="B1947" s="1" t="s">
        <v>176</v>
      </c>
      <c r="C1947" s="1" t="s">
        <v>293</v>
      </c>
      <c r="D1947" s="1">
        <f t="shared" si="90"/>
        <v>0.58799999999999997</v>
      </c>
      <c r="E1947" s="1" t="s">
        <v>6114</v>
      </c>
      <c r="F1947" s="1" t="s">
        <v>6113</v>
      </c>
      <c r="G1947" s="6" t="s">
        <v>12527</v>
      </c>
      <c r="H1947" s="1" t="s">
        <v>555</v>
      </c>
      <c r="I1947" s="1" t="s">
        <v>2368</v>
      </c>
      <c r="J1947" s="1" t="s">
        <v>1222</v>
      </c>
      <c r="K1947" s="1" t="str">
        <f t="shared" si="91"/>
        <v>2015</v>
      </c>
      <c r="L1947" s="1">
        <f t="shared" si="92"/>
        <v>38</v>
      </c>
      <c r="M1947" s="1" t="s">
        <v>79</v>
      </c>
      <c r="N1947" t="s">
        <v>53</v>
      </c>
      <c r="O1947" s="1" t="s">
        <v>61</v>
      </c>
      <c r="P1947" s="1"/>
      <c r="Q1947" s="1"/>
      <c r="R1947" s="1"/>
      <c r="S1947" s="1" t="s">
        <v>1765</v>
      </c>
      <c r="T1947" s="1">
        <v>1</v>
      </c>
      <c r="U1947" s="1" t="s">
        <v>55</v>
      </c>
    </row>
    <row r="1948" spans="1:21">
      <c r="A1948" s="1" t="s">
        <v>54</v>
      </c>
      <c r="B1948" s="1" t="s">
        <v>472</v>
      </c>
      <c r="C1948" s="1" t="s">
        <v>273</v>
      </c>
      <c r="D1948" s="1">
        <f t="shared" si="90"/>
        <v>0.5</v>
      </c>
      <c r="E1948" s="1" t="s">
        <v>4674</v>
      </c>
      <c r="F1948" s="1" t="s">
        <v>6159</v>
      </c>
      <c r="G1948" s="6" t="s">
        <v>12525</v>
      </c>
      <c r="H1948" s="1" t="s">
        <v>78</v>
      </c>
      <c r="I1948" s="1" t="s">
        <v>6160</v>
      </c>
      <c r="J1948" s="1" t="s">
        <v>6161</v>
      </c>
      <c r="K1948" s="1" t="str">
        <f t="shared" si="91"/>
        <v>2015</v>
      </c>
      <c r="L1948" s="1">
        <f t="shared" si="92"/>
        <v>28</v>
      </c>
      <c r="M1948" s="1" t="s">
        <v>60</v>
      </c>
      <c r="N1948" t="s">
        <v>53</v>
      </c>
      <c r="O1948" s="1" t="s">
        <v>61</v>
      </c>
      <c r="P1948" s="1"/>
      <c r="Q1948" s="1"/>
      <c r="R1948" s="1"/>
      <c r="S1948" s="1" t="s">
        <v>92</v>
      </c>
      <c r="T1948" s="1">
        <v>1</v>
      </c>
      <c r="U1948" s="1"/>
    </row>
    <row r="1949" spans="1:21">
      <c r="A1949" s="1" t="s">
        <v>55</v>
      </c>
      <c r="B1949" s="1" t="s">
        <v>2095</v>
      </c>
      <c r="C1949" s="1" t="s">
        <v>293</v>
      </c>
      <c r="D1949" s="1">
        <f t="shared" si="90"/>
        <v>0.68599999999999994</v>
      </c>
      <c r="E1949" s="1" t="s">
        <v>6168</v>
      </c>
      <c r="F1949" s="1" t="s">
        <v>1359</v>
      </c>
      <c r="G1949" s="6" t="s">
        <v>12527</v>
      </c>
      <c r="H1949" s="1" t="s">
        <v>367</v>
      </c>
      <c r="I1949" s="1" t="s">
        <v>6166</v>
      </c>
      <c r="J1949" s="1" t="s">
        <v>6169</v>
      </c>
      <c r="K1949" s="1" t="str">
        <f t="shared" si="91"/>
        <v>2015</v>
      </c>
      <c r="L1949" s="1">
        <f t="shared" si="92"/>
        <v>25</v>
      </c>
      <c r="M1949" s="1" t="s">
        <v>60</v>
      </c>
      <c r="N1949" t="s">
        <v>53</v>
      </c>
      <c r="O1949" s="1" t="s">
        <v>61</v>
      </c>
      <c r="P1949" s="1"/>
      <c r="Q1949" s="1"/>
      <c r="R1949" s="1"/>
      <c r="S1949" s="1" t="s">
        <v>92</v>
      </c>
      <c r="T1949" s="1">
        <v>2</v>
      </c>
      <c r="U1949" s="1" t="s">
        <v>55</v>
      </c>
    </row>
    <row r="1950" spans="1:21">
      <c r="A1950" s="1" t="s">
        <v>55</v>
      </c>
      <c r="B1950" s="1" t="s">
        <v>2095</v>
      </c>
      <c r="C1950" s="1" t="s">
        <v>293</v>
      </c>
      <c r="D1950" s="1">
        <f t="shared" si="90"/>
        <v>0.68599999999999994</v>
      </c>
      <c r="E1950" s="1" t="s">
        <v>4710</v>
      </c>
      <c r="F1950" s="1" t="s">
        <v>6217</v>
      </c>
      <c r="G1950" s="6" t="s">
        <v>12527</v>
      </c>
      <c r="H1950" s="1" t="s">
        <v>530</v>
      </c>
      <c r="I1950" s="1" t="s">
        <v>6218</v>
      </c>
      <c r="J1950" s="1" t="s">
        <v>1222</v>
      </c>
      <c r="K1950" s="1" t="str">
        <f t="shared" si="91"/>
        <v>2015</v>
      </c>
      <c r="L1950" s="1">
        <f t="shared" si="92"/>
        <v>28</v>
      </c>
      <c r="M1950" s="1" t="s">
        <v>60</v>
      </c>
      <c r="N1950" t="s">
        <v>53</v>
      </c>
      <c r="O1950" s="1" t="s">
        <v>61</v>
      </c>
      <c r="P1950" s="1"/>
      <c r="Q1950" s="1"/>
      <c r="R1950" s="1"/>
      <c r="S1950" s="1" t="s">
        <v>940</v>
      </c>
      <c r="T1950" s="1">
        <v>2</v>
      </c>
      <c r="U1950" s="1" t="s">
        <v>55</v>
      </c>
    </row>
    <row r="1951" spans="1:21">
      <c r="A1951" s="1" t="s">
        <v>49</v>
      </c>
      <c r="B1951" s="1" t="s">
        <v>715</v>
      </c>
      <c r="C1951" s="1" t="s">
        <v>273</v>
      </c>
      <c r="D1951" s="1">
        <f t="shared" si="90"/>
        <v>0.1</v>
      </c>
      <c r="E1951" s="1" t="s">
        <v>6220</v>
      </c>
      <c r="F1951" s="1" t="s">
        <v>6219</v>
      </c>
      <c r="G1951" s="6" t="s">
        <v>12527</v>
      </c>
      <c r="H1951" s="1" t="s">
        <v>158</v>
      </c>
      <c r="I1951" s="1" t="s">
        <v>6185</v>
      </c>
      <c r="J1951" s="1" t="s">
        <v>1067</v>
      </c>
      <c r="K1951" s="1" t="str">
        <f t="shared" si="91"/>
        <v>2015</v>
      </c>
      <c r="L1951" s="1">
        <f t="shared" si="92"/>
        <v>10</v>
      </c>
      <c r="M1951" s="1" t="s">
        <v>60</v>
      </c>
      <c r="N1951" t="s">
        <v>53</v>
      </c>
      <c r="O1951" s="1" t="s">
        <v>61</v>
      </c>
      <c r="P1951" s="1"/>
      <c r="Q1951" s="1"/>
      <c r="R1951" s="1"/>
      <c r="S1951" s="1" t="s">
        <v>65</v>
      </c>
      <c r="T1951" s="1">
        <v>2</v>
      </c>
      <c r="U1951" s="1" t="s">
        <v>55</v>
      </c>
    </row>
    <row r="1952" spans="1:21">
      <c r="A1952" s="1" t="s">
        <v>55</v>
      </c>
      <c r="B1952" s="1"/>
      <c r="C1952" s="1"/>
      <c r="D1952" s="1">
        <f t="shared" si="90"/>
        <v>0</v>
      </c>
      <c r="E1952" s="1" t="s">
        <v>6225</v>
      </c>
      <c r="F1952" s="1" t="s">
        <v>6224</v>
      </c>
      <c r="G1952" s="6" t="s">
        <v>12527</v>
      </c>
      <c r="H1952" s="1" t="s">
        <v>134</v>
      </c>
      <c r="I1952" s="1" t="s">
        <v>6226</v>
      </c>
      <c r="J1952" s="1" t="s">
        <v>171</v>
      </c>
      <c r="K1952" s="1" t="str">
        <f t="shared" si="91"/>
        <v>2015</v>
      </c>
      <c r="L1952" s="1">
        <f t="shared" si="92"/>
        <v>27</v>
      </c>
      <c r="M1952" s="1" t="s">
        <v>60</v>
      </c>
      <c r="N1952" t="s">
        <v>53</v>
      </c>
      <c r="O1952" s="1" t="s">
        <v>61</v>
      </c>
      <c r="P1952" s="1"/>
      <c r="Q1952" s="1"/>
      <c r="R1952" s="1"/>
      <c r="S1952" s="1" t="s">
        <v>114</v>
      </c>
      <c r="T1952" s="1">
        <v>1</v>
      </c>
      <c r="U1952" s="1"/>
    </row>
    <row r="1953" spans="1:21">
      <c r="A1953" s="1" t="s">
        <v>55</v>
      </c>
      <c r="B1953" s="1"/>
      <c r="C1953" s="1"/>
      <c r="D1953" s="1">
        <f t="shared" si="90"/>
        <v>0</v>
      </c>
      <c r="E1953" s="1" t="s">
        <v>6233</v>
      </c>
      <c r="F1953" s="1" t="s">
        <v>6232</v>
      </c>
      <c r="G1953" s="6" t="s">
        <v>12527</v>
      </c>
      <c r="H1953" s="1" t="s">
        <v>130</v>
      </c>
      <c r="I1953" s="1" t="s">
        <v>6226</v>
      </c>
      <c r="J1953" s="1" t="s">
        <v>632</v>
      </c>
      <c r="K1953" s="1" t="str">
        <f t="shared" si="91"/>
        <v>2015</v>
      </c>
      <c r="L1953" s="1">
        <f t="shared" si="92"/>
        <v>12</v>
      </c>
      <c r="M1953" s="1" t="s">
        <v>79</v>
      </c>
      <c r="N1953" t="s">
        <v>53</v>
      </c>
      <c r="O1953" s="1" t="s">
        <v>61</v>
      </c>
      <c r="P1953" s="1"/>
      <c r="Q1953" s="1"/>
      <c r="R1953" s="1"/>
      <c r="S1953" s="1" t="s">
        <v>65</v>
      </c>
      <c r="T1953" s="1">
        <v>1</v>
      </c>
      <c r="U1953" s="1"/>
    </row>
    <row r="1954" spans="1:21">
      <c r="A1954" s="1" t="s">
        <v>55</v>
      </c>
      <c r="B1954" s="1" t="s">
        <v>54</v>
      </c>
      <c r="C1954" s="1" t="s">
        <v>293</v>
      </c>
      <c r="D1954" s="1">
        <f t="shared" si="90"/>
        <v>2.94</v>
      </c>
      <c r="E1954" s="1" t="s">
        <v>6246</v>
      </c>
      <c r="F1954" s="1" t="s">
        <v>6245</v>
      </c>
      <c r="G1954" s="6" t="s">
        <v>12527</v>
      </c>
      <c r="H1954" s="1" t="s">
        <v>99</v>
      </c>
      <c r="I1954" s="1" t="s">
        <v>6231</v>
      </c>
      <c r="J1954" s="1" t="s">
        <v>6247</v>
      </c>
      <c r="K1954" s="1" t="str">
        <f t="shared" si="91"/>
        <v>2015</v>
      </c>
      <c r="L1954" s="1">
        <f t="shared" si="92"/>
        <v>5</v>
      </c>
      <c r="M1954" s="1"/>
      <c r="N1954" t="s">
        <v>53</v>
      </c>
      <c r="O1954" s="1" t="s">
        <v>61</v>
      </c>
      <c r="P1954" s="1"/>
      <c r="Q1954" s="1"/>
      <c r="R1954" s="1"/>
      <c r="S1954" s="1" t="s">
        <v>65</v>
      </c>
      <c r="T1954" s="1">
        <v>2</v>
      </c>
      <c r="U1954" s="1" t="s">
        <v>55</v>
      </c>
    </row>
    <row r="1955" spans="1:21">
      <c r="A1955" s="1" t="s">
        <v>54</v>
      </c>
      <c r="B1955" s="1"/>
      <c r="C1955" s="1"/>
      <c r="D1955" s="1">
        <f t="shared" si="90"/>
        <v>0</v>
      </c>
      <c r="E1955" s="1" t="s">
        <v>6249</v>
      </c>
      <c r="F1955" s="1" t="s">
        <v>6248</v>
      </c>
      <c r="G1955" s="6" t="s">
        <v>12527</v>
      </c>
      <c r="H1955" s="1" t="s">
        <v>130</v>
      </c>
      <c r="I1955" s="1" t="s">
        <v>1163</v>
      </c>
      <c r="J1955" s="1" t="s">
        <v>1163</v>
      </c>
      <c r="K1955" s="1" t="str">
        <f t="shared" si="91"/>
        <v>2015</v>
      </c>
      <c r="L1955" s="1">
        <f t="shared" si="92"/>
        <v>12</v>
      </c>
      <c r="M1955" s="1" t="s">
        <v>79</v>
      </c>
      <c r="N1955" t="s">
        <v>53</v>
      </c>
      <c r="O1955" s="1" t="s">
        <v>61</v>
      </c>
      <c r="P1955" s="1"/>
      <c r="Q1955" s="1"/>
      <c r="R1955" s="1"/>
      <c r="S1955" s="1" t="s">
        <v>65</v>
      </c>
      <c r="T1955" s="1">
        <v>2</v>
      </c>
      <c r="U1955" s="1"/>
    </row>
    <row r="1956" spans="1:21">
      <c r="A1956" s="1" t="s">
        <v>53</v>
      </c>
      <c r="B1956" s="1" t="s">
        <v>2620</v>
      </c>
      <c r="C1956" s="1" t="s">
        <v>293</v>
      </c>
      <c r="D1956" s="1">
        <f t="shared" si="90"/>
        <v>2.4500000000000002</v>
      </c>
      <c r="E1956" s="1" t="s">
        <v>6251</v>
      </c>
      <c r="F1956" s="1" t="s">
        <v>6250</v>
      </c>
      <c r="G1956" s="6" t="s">
        <v>12527</v>
      </c>
      <c r="H1956" s="1" t="s">
        <v>197</v>
      </c>
      <c r="I1956" s="1" t="s">
        <v>6252</v>
      </c>
      <c r="J1956" s="1" t="s">
        <v>384</v>
      </c>
      <c r="K1956" s="1" t="str">
        <f t="shared" si="91"/>
        <v>2015</v>
      </c>
      <c r="L1956" s="1">
        <f t="shared" si="92"/>
        <v>16</v>
      </c>
      <c r="M1956" s="1" t="s">
        <v>79</v>
      </c>
      <c r="N1956" t="s">
        <v>53</v>
      </c>
      <c r="O1956" s="1" t="s">
        <v>61</v>
      </c>
      <c r="P1956" s="1"/>
      <c r="Q1956" s="1"/>
      <c r="R1956" s="1"/>
      <c r="S1956" s="1" t="s">
        <v>65</v>
      </c>
      <c r="T1956" s="1">
        <v>2</v>
      </c>
      <c r="U1956" s="1" t="s">
        <v>55</v>
      </c>
    </row>
    <row r="1957" spans="1:21">
      <c r="A1957" s="1" t="s">
        <v>50</v>
      </c>
      <c r="B1957" s="1"/>
      <c r="C1957" s="1"/>
      <c r="D1957" s="1">
        <f t="shared" si="90"/>
        <v>0</v>
      </c>
      <c r="E1957" s="1" t="s">
        <v>6254</v>
      </c>
      <c r="F1957" s="1" t="s">
        <v>6253</v>
      </c>
      <c r="G1957" s="6" t="s">
        <v>12527</v>
      </c>
      <c r="H1957" s="1" t="s">
        <v>256</v>
      </c>
      <c r="I1957" s="1" t="s">
        <v>2839</v>
      </c>
      <c r="J1957" s="1" t="s">
        <v>6255</v>
      </c>
      <c r="K1957" s="1" t="str">
        <f t="shared" si="91"/>
        <v>2015</v>
      </c>
      <c r="L1957" s="1">
        <f t="shared" si="92"/>
        <v>52</v>
      </c>
      <c r="M1957" s="1" t="s">
        <v>79</v>
      </c>
      <c r="N1957" t="s">
        <v>53</v>
      </c>
      <c r="O1957" s="1" t="s">
        <v>61</v>
      </c>
      <c r="P1957" s="1"/>
      <c r="Q1957" s="1"/>
      <c r="R1957" s="1"/>
      <c r="S1957" s="1" t="s">
        <v>92</v>
      </c>
      <c r="T1957" s="1">
        <v>1</v>
      </c>
      <c r="U1957" s="1"/>
    </row>
    <row r="1958" spans="1:21">
      <c r="A1958" s="1" t="s">
        <v>54</v>
      </c>
      <c r="B1958" s="1"/>
      <c r="C1958" s="1"/>
      <c r="D1958" s="1">
        <f t="shared" si="90"/>
        <v>0</v>
      </c>
      <c r="E1958" s="1" t="s">
        <v>6290</v>
      </c>
      <c r="F1958" s="1" t="s">
        <v>6289</v>
      </c>
      <c r="G1958" s="6" t="s">
        <v>12527</v>
      </c>
      <c r="H1958" s="1" t="s">
        <v>832</v>
      </c>
      <c r="I1958" s="1" t="s">
        <v>6291</v>
      </c>
      <c r="J1958" s="1" t="s">
        <v>892</v>
      </c>
      <c r="K1958" s="1" t="str">
        <f t="shared" si="91"/>
        <v>2015</v>
      </c>
      <c r="L1958" s="1">
        <f t="shared" si="92"/>
        <v>76</v>
      </c>
      <c r="M1958" s="1" t="s">
        <v>60</v>
      </c>
      <c r="N1958" t="s">
        <v>53</v>
      </c>
      <c r="O1958" s="1" t="s">
        <v>61</v>
      </c>
      <c r="P1958" s="1"/>
      <c r="Q1958" s="1"/>
      <c r="R1958" s="1"/>
      <c r="S1958" s="1" t="s">
        <v>354</v>
      </c>
      <c r="T1958" s="1">
        <v>1</v>
      </c>
      <c r="U1958" s="1"/>
    </row>
    <row r="1959" spans="1:21">
      <c r="A1959" s="1" t="s">
        <v>54</v>
      </c>
      <c r="B1959" s="1" t="s">
        <v>50</v>
      </c>
      <c r="C1959" s="1" t="s">
        <v>273</v>
      </c>
      <c r="D1959" s="1">
        <f t="shared" si="90"/>
        <v>1</v>
      </c>
      <c r="E1959" s="1" t="s">
        <v>6330</v>
      </c>
      <c r="F1959" s="1" t="s">
        <v>6331</v>
      </c>
      <c r="G1959" s="6" t="s">
        <v>12527</v>
      </c>
      <c r="H1959" s="1" t="s">
        <v>55</v>
      </c>
      <c r="I1959" s="1" t="s">
        <v>6328</v>
      </c>
      <c r="J1959" s="1" t="s">
        <v>2770</v>
      </c>
      <c r="K1959" s="1" t="str">
        <f t="shared" si="91"/>
        <v>2015</v>
      </c>
      <c r="L1959" s="1">
        <f t="shared" si="92"/>
        <v>2</v>
      </c>
      <c r="M1959" s="1" t="s">
        <v>60</v>
      </c>
      <c r="N1959" t="s">
        <v>53</v>
      </c>
      <c r="O1959" s="1" t="s">
        <v>61</v>
      </c>
      <c r="P1959" s="1"/>
      <c r="Q1959" s="1"/>
      <c r="R1959" s="1"/>
      <c r="S1959" s="1"/>
      <c r="T1959" s="1">
        <v>2</v>
      </c>
      <c r="U1959" s="1"/>
    </row>
    <row r="1960" spans="1:21">
      <c r="A1960" s="1" t="s">
        <v>53</v>
      </c>
      <c r="B1960" s="1" t="s">
        <v>141</v>
      </c>
      <c r="C1960" s="1" t="s">
        <v>273</v>
      </c>
      <c r="D1960" s="1">
        <f t="shared" si="90"/>
        <v>0.2</v>
      </c>
      <c r="E1960" s="1" t="s">
        <v>4095</v>
      </c>
      <c r="F1960" s="1" t="s">
        <v>6391</v>
      </c>
      <c r="G1960" s="6" t="s">
        <v>12527</v>
      </c>
      <c r="H1960" s="1" t="s">
        <v>78</v>
      </c>
      <c r="I1960" s="1" t="s">
        <v>4734</v>
      </c>
      <c r="J1960" s="1" t="s">
        <v>6169</v>
      </c>
      <c r="K1960" s="1" t="str">
        <f t="shared" si="91"/>
        <v>2015</v>
      </c>
      <c r="L1960" s="1">
        <f t="shared" si="92"/>
        <v>28</v>
      </c>
      <c r="M1960" s="1" t="s">
        <v>79</v>
      </c>
      <c r="N1960" t="s">
        <v>53</v>
      </c>
      <c r="O1960" s="1" t="s">
        <v>61</v>
      </c>
      <c r="P1960" s="1"/>
      <c r="Q1960" s="1"/>
      <c r="R1960" s="1"/>
      <c r="S1960" s="1" t="s">
        <v>5352</v>
      </c>
      <c r="T1960" s="1">
        <v>2</v>
      </c>
      <c r="U1960" s="1"/>
    </row>
    <row r="1961" spans="1:21">
      <c r="A1961" s="1" t="s">
        <v>55</v>
      </c>
      <c r="B1961" s="1" t="s">
        <v>472</v>
      </c>
      <c r="C1961" s="1" t="s">
        <v>273</v>
      </c>
      <c r="D1961" s="1">
        <f t="shared" si="90"/>
        <v>0.5</v>
      </c>
      <c r="E1961" s="1" t="s">
        <v>4099</v>
      </c>
      <c r="F1961" s="1" t="s">
        <v>6394</v>
      </c>
      <c r="G1961" s="6" t="s">
        <v>12527</v>
      </c>
      <c r="H1961" s="1" t="s">
        <v>128</v>
      </c>
      <c r="I1961" s="1" t="s">
        <v>4734</v>
      </c>
      <c r="J1961" s="1" t="s">
        <v>6226</v>
      </c>
      <c r="K1961" s="1" t="str">
        <f t="shared" si="91"/>
        <v>2015</v>
      </c>
      <c r="L1961" s="1">
        <f t="shared" si="92"/>
        <v>41</v>
      </c>
      <c r="M1961" s="1" t="s">
        <v>79</v>
      </c>
      <c r="N1961" t="s">
        <v>53</v>
      </c>
      <c r="O1961" s="1" t="s">
        <v>61</v>
      </c>
      <c r="P1961" s="1"/>
      <c r="Q1961" s="1"/>
      <c r="R1961" s="1"/>
      <c r="S1961" s="1" t="s">
        <v>377</v>
      </c>
      <c r="T1961" s="1">
        <v>1</v>
      </c>
      <c r="U1961" s="1"/>
    </row>
    <row r="1962" spans="1:21">
      <c r="A1962" s="1" t="s">
        <v>55</v>
      </c>
      <c r="B1962" s="1" t="s">
        <v>472</v>
      </c>
      <c r="C1962" s="1" t="s">
        <v>273</v>
      </c>
      <c r="D1962" s="1">
        <f t="shared" si="90"/>
        <v>0.5</v>
      </c>
      <c r="E1962" s="1" t="s">
        <v>4103</v>
      </c>
      <c r="F1962" s="1" t="s">
        <v>6397</v>
      </c>
      <c r="G1962" s="6" t="s">
        <v>12527</v>
      </c>
      <c r="H1962" s="1" t="s">
        <v>126</v>
      </c>
      <c r="I1962" s="1" t="s">
        <v>167</v>
      </c>
      <c r="J1962" s="1" t="s">
        <v>6398</v>
      </c>
      <c r="K1962" s="1" t="str">
        <f t="shared" si="91"/>
        <v>2015</v>
      </c>
      <c r="L1962" s="1">
        <f t="shared" si="92"/>
        <v>13</v>
      </c>
      <c r="M1962" s="1" t="s">
        <v>60</v>
      </c>
      <c r="N1962" t="s">
        <v>53</v>
      </c>
      <c r="O1962" s="1" t="s">
        <v>61</v>
      </c>
      <c r="P1962" s="1"/>
      <c r="Q1962" s="1"/>
      <c r="R1962" s="1"/>
      <c r="S1962" s="1" t="s">
        <v>65</v>
      </c>
      <c r="T1962" s="1">
        <v>1</v>
      </c>
      <c r="U1962" s="1"/>
    </row>
    <row r="1963" spans="1:21">
      <c r="A1963" s="1" t="s">
        <v>53</v>
      </c>
      <c r="B1963" s="1" t="s">
        <v>50</v>
      </c>
      <c r="C1963" s="1" t="s">
        <v>273</v>
      </c>
      <c r="D1963" s="1">
        <f t="shared" si="90"/>
        <v>1</v>
      </c>
      <c r="E1963" s="1" t="s">
        <v>4111</v>
      </c>
      <c r="F1963" s="1" t="s">
        <v>6406</v>
      </c>
      <c r="G1963" s="6" t="s">
        <v>12527</v>
      </c>
      <c r="H1963" s="1" t="s">
        <v>88</v>
      </c>
      <c r="I1963" s="1" t="s">
        <v>4170</v>
      </c>
      <c r="J1963" s="1" t="s">
        <v>171</v>
      </c>
      <c r="K1963" s="1" t="str">
        <f t="shared" si="91"/>
        <v>2015</v>
      </c>
      <c r="L1963" s="1">
        <f t="shared" si="92"/>
        <v>27</v>
      </c>
      <c r="M1963" s="1" t="s">
        <v>60</v>
      </c>
      <c r="N1963" t="s">
        <v>53</v>
      </c>
      <c r="O1963" s="1" t="s">
        <v>102</v>
      </c>
      <c r="P1963" s="1"/>
      <c r="Q1963" s="1"/>
      <c r="R1963" s="1"/>
      <c r="S1963" s="1" t="s">
        <v>940</v>
      </c>
      <c r="T1963" s="1">
        <v>2</v>
      </c>
      <c r="U1963" s="1"/>
    </row>
    <row r="1964" spans="1:21">
      <c r="A1964" s="1" t="s">
        <v>53</v>
      </c>
      <c r="B1964" s="1" t="s">
        <v>50</v>
      </c>
      <c r="C1964" s="1" t="s">
        <v>273</v>
      </c>
      <c r="D1964" s="1">
        <f t="shared" si="90"/>
        <v>1</v>
      </c>
      <c r="E1964" s="1" t="s">
        <v>4114</v>
      </c>
      <c r="F1964" s="1" t="s">
        <v>6407</v>
      </c>
      <c r="G1964" s="6" t="s">
        <v>12527</v>
      </c>
      <c r="H1964" s="1" t="s">
        <v>584</v>
      </c>
      <c r="I1964" s="1" t="s">
        <v>6408</v>
      </c>
      <c r="J1964" s="1" t="s">
        <v>1222</v>
      </c>
      <c r="K1964" s="1" t="str">
        <f t="shared" si="91"/>
        <v>2015</v>
      </c>
      <c r="L1964" s="1">
        <f t="shared" si="92"/>
        <v>36</v>
      </c>
      <c r="M1964" s="1" t="s">
        <v>60</v>
      </c>
      <c r="N1964" t="s">
        <v>53</v>
      </c>
      <c r="O1964" s="1" t="s">
        <v>61</v>
      </c>
      <c r="P1964" s="1"/>
      <c r="Q1964" s="1"/>
      <c r="R1964" s="1"/>
      <c r="S1964" s="1" t="s">
        <v>417</v>
      </c>
      <c r="T1964" s="1">
        <v>1</v>
      </c>
      <c r="U1964" s="1"/>
    </row>
    <row r="1965" spans="1:21">
      <c r="A1965" s="1" t="s">
        <v>50</v>
      </c>
      <c r="B1965" s="1"/>
      <c r="C1965" s="1"/>
      <c r="D1965" s="1">
        <f t="shared" si="90"/>
        <v>0</v>
      </c>
      <c r="E1965" s="1" t="s">
        <v>6426</v>
      </c>
      <c r="F1965" s="1" t="s">
        <v>6427</v>
      </c>
      <c r="G1965" s="6" t="s">
        <v>12527</v>
      </c>
      <c r="H1965" s="1" t="s">
        <v>158</v>
      </c>
      <c r="I1965" s="1" t="s">
        <v>6428</v>
      </c>
      <c r="J1965" s="1" t="s">
        <v>1222</v>
      </c>
      <c r="K1965" s="1" t="str">
        <f t="shared" si="91"/>
        <v>2015</v>
      </c>
      <c r="L1965" s="1">
        <f t="shared" si="92"/>
        <v>9</v>
      </c>
      <c r="M1965" s="1" t="s">
        <v>79</v>
      </c>
      <c r="N1965" t="s">
        <v>53</v>
      </c>
      <c r="O1965" s="1" t="s">
        <v>102</v>
      </c>
      <c r="P1965" s="1"/>
      <c r="Q1965" s="1"/>
      <c r="R1965" s="1" t="s">
        <v>805</v>
      </c>
      <c r="S1965" s="1" t="s">
        <v>65</v>
      </c>
      <c r="T1965" s="1">
        <v>2</v>
      </c>
      <c r="U1965" s="1"/>
    </row>
    <row r="1966" spans="1:21">
      <c r="A1966" s="1" t="s">
        <v>53</v>
      </c>
      <c r="B1966" s="1" t="s">
        <v>53</v>
      </c>
      <c r="C1966" s="1" t="s">
        <v>273</v>
      </c>
      <c r="D1966" s="1">
        <f t="shared" si="90"/>
        <v>2</v>
      </c>
      <c r="E1966" s="1" t="s">
        <v>6432</v>
      </c>
      <c r="F1966" s="1" t="s">
        <v>6431</v>
      </c>
      <c r="G1966" s="6" t="s">
        <v>12527</v>
      </c>
      <c r="H1966" s="1">
        <v>10</v>
      </c>
      <c r="I1966" s="1" t="s">
        <v>6422</v>
      </c>
      <c r="J1966" s="1" t="s">
        <v>1163</v>
      </c>
      <c r="K1966" s="1" t="str">
        <f t="shared" si="91"/>
        <v>2015</v>
      </c>
      <c r="L1966" s="1">
        <f t="shared" si="92"/>
        <v>9</v>
      </c>
      <c r="M1966" s="1" t="s">
        <v>79</v>
      </c>
      <c r="N1966" t="s">
        <v>53</v>
      </c>
      <c r="O1966" s="1" t="s">
        <v>61</v>
      </c>
      <c r="P1966" s="1"/>
      <c r="Q1966" s="1"/>
      <c r="R1966" s="1"/>
      <c r="S1966" s="1" t="s">
        <v>65</v>
      </c>
      <c r="T1966" s="1">
        <v>2</v>
      </c>
      <c r="U1966" s="1"/>
    </row>
    <row r="1967" spans="1:21">
      <c r="A1967" s="1" t="s">
        <v>55</v>
      </c>
      <c r="B1967" s="1"/>
      <c r="C1967" s="1"/>
      <c r="D1967" s="1">
        <f t="shared" si="90"/>
        <v>0</v>
      </c>
      <c r="E1967" s="1" t="s">
        <v>6435</v>
      </c>
      <c r="F1967" s="1" t="s">
        <v>6434</v>
      </c>
      <c r="G1967" s="6" t="s">
        <v>12527</v>
      </c>
      <c r="H1967" s="1" t="s">
        <v>130</v>
      </c>
      <c r="I1967" s="1" t="s">
        <v>6428</v>
      </c>
      <c r="J1967" s="1" t="s">
        <v>1222</v>
      </c>
      <c r="K1967" s="1" t="str">
        <f t="shared" si="91"/>
        <v>2015</v>
      </c>
      <c r="L1967" s="1">
        <f t="shared" si="92"/>
        <v>10</v>
      </c>
      <c r="M1967" s="1" t="s">
        <v>60</v>
      </c>
      <c r="N1967" t="s">
        <v>53</v>
      </c>
      <c r="O1967" s="1" t="s">
        <v>102</v>
      </c>
      <c r="P1967" s="1"/>
      <c r="Q1967" s="1"/>
      <c r="R1967" s="1" t="s">
        <v>805</v>
      </c>
      <c r="S1967" s="1" t="s">
        <v>65</v>
      </c>
      <c r="T1967" s="1">
        <v>2</v>
      </c>
      <c r="U1967" s="1"/>
    </row>
    <row r="1968" spans="1:21">
      <c r="A1968" s="1" t="s">
        <v>53</v>
      </c>
      <c r="B1968" s="1" t="s">
        <v>141</v>
      </c>
      <c r="C1968" s="1" t="s">
        <v>293</v>
      </c>
      <c r="D1968" s="1">
        <f t="shared" si="90"/>
        <v>0.19600000000000001</v>
      </c>
      <c r="E1968" s="1" t="s">
        <v>4794</v>
      </c>
      <c r="F1968" s="1" t="s">
        <v>6472</v>
      </c>
      <c r="G1968" s="6" t="s">
        <v>12527</v>
      </c>
      <c r="H1968" s="1" t="s">
        <v>177</v>
      </c>
      <c r="I1968" s="1" t="s">
        <v>6364</v>
      </c>
      <c r="J1968" s="1" t="s">
        <v>384</v>
      </c>
      <c r="K1968" s="1" t="str">
        <f t="shared" si="91"/>
        <v>2015</v>
      </c>
      <c r="L1968" s="1">
        <f t="shared" si="92"/>
        <v>22</v>
      </c>
      <c r="M1968" s="1" t="s">
        <v>79</v>
      </c>
      <c r="N1968" t="s">
        <v>53</v>
      </c>
      <c r="O1968" s="1" t="s">
        <v>61</v>
      </c>
      <c r="P1968" s="1"/>
      <c r="Q1968" s="1"/>
      <c r="R1968" s="1"/>
      <c r="S1968" s="1" t="s">
        <v>92</v>
      </c>
      <c r="T1968" s="1">
        <v>1</v>
      </c>
      <c r="U1968" s="1" t="s">
        <v>55</v>
      </c>
    </row>
    <row r="1969" spans="1:21">
      <c r="A1969" s="1" t="s">
        <v>49</v>
      </c>
      <c r="B1969" s="1" t="s">
        <v>54</v>
      </c>
      <c r="C1969" s="1" t="s">
        <v>273</v>
      </c>
      <c r="D1969" s="1">
        <f t="shared" si="90"/>
        <v>3</v>
      </c>
      <c r="E1969" s="1" t="s">
        <v>6496</v>
      </c>
      <c r="F1969" s="1" t="s">
        <v>6497</v>
      </c>
      <c r="G1969" s="6" t="s">
        <v>12527</v>
      </c>
      <c r="H1969" s="1" t="s">
        <v>479</v>
      </c>
      <c r="I1969" s="1" t="s">
        <v>6493</v>
      </c>
      <c r="J1969" s="1" t="s">
        <v>2770</v>
      </c>
      <c r="K1969" s="1" t="str">
        <f t="shared" si="91"/>
        <v>2015</v>
      </c>
      <c r="L1969" s="1">
        <f t="shared" si="92"/>
        <v>17</v>
      </c>
      <c r="M1969" s="1" t="s">
        <v>79</v>
      </c>
      <c r="N1969" t="s">
        <v>53</v>
      </c>
      <c r="O1969" s="1" t="s">
        <v>61</v>
      </c>
      <c r="P1969" s="1"/>
      <c r="Q1969" s="1"/>
      <c r="R1969" s="1"/>
      <c r="S1969" s="1" t="s">
        <v>65</v>
      </c>
      <c r="T1969" s="1">
        <v>1</v>
      </c>
      <c r="U1969" s="1"/>
    </row>
    <row r="1970" spans="1:21">
      <c r="A1970" s="1" t="s">
        <v>55</v>
      </c>
      <c r="B1970" s="1"/>
      <c r="C1970" s="1"/>
      <c r="D1970" s="1">
        <f t="shared" si="90"/>
        <v>0</v>
      </c>
      <c r="E1970" s="1" t="s">
        <v>6519</v>
      </c>
      <c r="F1970" s="1" t="s">
        <v>6520</v>
      </c>
      <c r="G1970" s="6" t="s">
        <v>12527</v>
      </c>
      <c r="H1970" s="1" t="s">
        <v>263</v>
      </c>
      <c r="I1970" s="1" t="s">
        <v>745</v>
      </c>
      <c r="J1970" s="1" t="s">
        <v>2770</v>
      </c>
      <c r="K1970" s="1" t="str">
        <f t="shared" si="91"/>
        <v>2015</v>
      </c>
      <c r="L1970" s="1">
        <f t="shared" si="92"/>
        <v>16</v>
      </c>
      <c r="M1970" s="1" t="s">
        <v>79</v>
      </c>
      <c r="N1970" t="s">
        <v>53</v>
      </c>
      <c r="O1970" s="1" t="s">
        <v>61</v>
      </c>
      <c r="P1970" s="1"/>
      <c r="Q1970" s="1"/>
      <c r="R1970" s="1"/>
      <c r="S1970" s="1"/>
      <c r="T1970" s="1">
        <v>2</v>
      </c>
      <c r="U1970" s="1"/>
    </row>
    <row r="1971" spans="1:21">
      <c r="A1971" s="1" t="s">
        <v>50</v>
      </c>
      <c r="B1971" s="1" t="s">
        <v>50</v>
      </c>
      <c r="C1971" s="1"/>
      <c r="D1971" s="1">
        <f t="shared" si="90"/>
        <v>0</v>
      </c>
      <c r="E1971" s="1" t="s">
        <v>6521</v>
      </c>
      <c r="F1971" s="1" t="s">
        <v>6522</v>
      </c>
      <c r="G1971" s="6" t="s">
        <v>12527</v>
      </c>
      <c r="H1971" s="1" t="s">
        <v>126</v>
      </c>
      <c r="I1971" s="1" t="s">
        <v>745</v>
      </c>
      <c r="J1971" s="1" t="s">
        <v>384</v>
      </c>
      <c r="K1971" s="1" t="str">
        <f t="shared" si="91"/>
        <v>2015</v>
      </c>
      <c r="L1971" s="1">
        <f t="shared" si="92"/>
        <v>12</v>
      </c>
      <c r="M1971" s="1" t="s">
        <v>79</v>
      </c>
      <c r="N1971" t="s">
        <v>53</v>
      </c>
      <c r="O1971" s="1" t="s">
        <v>61</v>
      </c>
      <c r="P1971" s="1"/>
      <c r="Q1971" s="1"/>
      <c r="R1971" s="1"/>
      <c r="S1971" s="1" t="s">
        <v>65</v>
      </c>
      <c r="T1971" s="1">
        <v>2</v>
      </c>
      <c r="U1971" s="1"/>
    </row>
    <row r="1972" spans="1:21">
      <c r="A1972" s="1" t="s">
        <v>49</v>
      </c>
      <c r="B1972" s="1" t="s">
        <v>50</v>
      </c>
      <c r="C1972" s="1"/>
      <c r="D1972" s="1">
        <f t="shared" si="90"/>
        <v>0</v>
      </c>
      <c r="E1972" s="1" t="s">
        <v>5538</v>
      </c>
      <c r="F1972" s="1" t="s">
        <v>6536</v>
      </c>
      <c r="G1972" s="6" t="s">
        <v>12527</v>
      </c>
      <c r="H1972" s="1" t="s">
        <v>58</v>
      </c>
      <c r="I1972" s="1" t="s">
        <v>6066</v>
      </c>
      <c r="J1972" s="1" t="s">
        <v>1222</v>
      </c>
      <c r="K1972" s="1" t="str">
        <f t="shared" si="91"/>
        <v>2015</v>
      </c>
      <c r="L1972" s="1">
        <f t="shared" si="92"/>
        <v>8</v>
      </c>
      <c r="M1972" s="1" t="s">
        <v>79</v>
      </c>
      <c r="N1972" t="s">
        <v>53</v>
      </c>
      <c r="O1972" s="1" t="s">
        <v>61</v>
      </c>
      <c r="P1972" s="1"/>
      <c r="Q1972" s="1"/>
      <c r="R1972" s="1"/>
      <c r="S1972" s="1" t="s">
        <v>6537</v>
      </c>
      <c r="T1972" s="1">
        <v>1</v>
      </c>
      <c r="U1972" s="1"/>
    </row>
    <row r="1973" spans="1:21">
      <c r="A1973" s="1" t="s">
        <v>54</v>
      </c>
      <c r="B1973" s="1" t="s">
        <v>50</v>
      </c>
      <c r="C1973" s="1" t="s">
        <v>293</v>
      </c>
      <c r="D1973" s="1">
        <f t="shared" si="90"/>
        <v>0.98</v>
      </c>
      <c r="E1973" s="1" t="s">
        <v>4825</v>
      </c>
      <c r="F1973" s="1" t="s">
        <v>6543</v>
      </c>
      <c r="G1973" s="6" t="s">
        <v>12527</v>
      </c>
      <c r="H1973" s="1" t="s">
        <v>134</v>
      </c>
      <c r="I1973" s="1" t="s">
        <v>6544</v>
      </c>
      <c r="J1973" s="1" t="s">
        <v>2690</v>
      </c>
      <c r="K1973" s="1" t="str">
        <f t="shared" si="91"/>
        <v>2015</v>
      </c>
      <c r="L1973" s="1">
        <f t="shared" si="92"/>
        <v>26</v>
      </c>
      <c r="M1973" s="1" t="s">
        <v>79</v>
      </c>
      <c r="N1973" t="s">
        <v>53</v>
      </c>
      <c r="O1973" s="1" t="s">
        <v>61</v>
      </c>
      <c r="P1973" s="1"/>
      <c r="Q1973" s="1"/>
      <c r="R1973" s="1"/>
      <c r="S1973" s="1" t="s">
        <v>6545</v>
      </c>
      <c r="T1973" s="1">
        <v>1</v>
      </c>
      <c r="U1973" s="1" t="s">
        <v>55</v>
      </c>
    </row>
    <row r="1974" spans="1:21">
      <c r="A1974" s="1"/>
      <c r="B1974" s="1" t="s">
        <v>53</v>
      </c>
      <c r="C1974" s="1" t="s">
        <v>273</v>
      </c>
      <c r="D1974" s="1">
        <f t="shared" si="90"/>
        <v>2</v>
      </c>
      <c r="E1974" s="1" t="s">
        <v>5562</v>
      </c>
      <c r="F1974" s="1" t="s">
        <v>6553</v>
      </c>
      <c r="G1974" s="6" t="s">
        <v>12527</v>
      </c>
      <c r="H1974" s="1" t="s">
        <v>101</v>
      </c>
      <c r="I1974" s="1" t="s">
        <v>3542</v>
      </c>
      <c r="J1974" s="1" t="s">
        <v>5747</v>
      </c>
      <c r="K1974" s="1" t="str">
        <f t="shared" si="91"/>
        <v>2015</v>
      </c>
      <c r="L1974" s="1">
        <f t="shared" si="92"/>
        <v>36</v>
      </c>
      <c r="M1974" s="1" t="s">
        <v>79</v>
      </c>
      <c r="N1974" t="s">
        <v>53</v>
      </c>
      <c r="O1974" s="1" t="s">
        <v>61</v>
      </c>
      <c r="P1974" s="1"/>
      <c r="Q1974" s="1"/>
      <c r="R1974" s="1"/>
      <c r="S1974" s="1" t="s">
        <v>92</v>
      </c>
      <c r="T1974" s="1">
        <v>2</v>
      </c>
      <c r="U1974" s="1"/>
    </row>
    <row r="1975" spans="1:21">
      <c r="A1975" s="1" t="s">
        <v>55</v>
      </c>
      <c r="B1975" s="1" t="s">
        <v>2095</v>
      </c>
      <c r="C1975" s="1" t="s">
        <v>273</v>
      </c>
      <c r="D1975" s="1">
        <f t="shared" si="90"/>
        <v>0.7</v>
      </c>
      <c r="E1975" s="1" t="s">
        <v>4837</v>
      </c>
      <c r="F1975" s="1" t="s">
        <v>6559</v>
      </c>
      <c r="G1975" s="6" t="s">
        <v>12527</v>
      </c>
      <c r="H1975" s="1" t="s">
        <v>479</v>
      </c>
      <c r="I1975" s="1" t="s">
        <v>6549</v>
      </c>
      <c r="J1975" s="1" t="s">
        <v>6560</v>
      </c>
      <c r="K1975" s="1" t="str">
        <f t="shared" si="91"/>
        <v>2015</v>
      </c>
      <c r="L1975" s="1">
        <f t="shared" si="92"/>
        <v>18</v>
      </c>
      <c r="M1975" s="1" t="s">
        <v>60</v>
      </c>
      <c r="N1975" t="s">
        <v>53</v>
      </c>
      <c r="O1975" s="1" t="s">
        <v>61</v>
      </c>
      <c r="P1975" s="1"/>
      <c r="Q1975" s="1"/>
      <c r="R1975" s="1"/>
      <c r="S1975" s="1" t="s">
        <v>65</v>
      </c>
      <c r="T1975" s="1">
        <v>2</v>
      </c>
      <c r="U1975" s="1" t="s">
        <v>55</v>
      </c>
    </row>
    <row r="1976" spans="1:21">
      <c r="A1976" s="1" t="s">
        <v>55</v>
      </c>
      <c r="B1976" s="1" t="s">
        <v>472</v>
      </c>
      <c r="C1976" s="1" t="s">
        <v>273</v>
      </c>
      <c r="D1976" s="1">
        <f t="shared" si="90"/>
        <v>0.5</v>
      </c>
      <c r="E1976" s="1" t="s">
        <v>4841</v>
      </c>
      <c r="F1976" s="1" t="s">
        <v>6563</v>
      </c>
      <c r="G1976" s="6" t="s">
        <v>12527</v>
      </c>
      <c r="H1976" s="1" t="s">
        <v>263</v>
      </c>
      <c r="I1976" s="1" t="s">
        <v>6549</v>
      </c>
      <c r="J1976" s="1" t="s">
        <v>6564</v>
      </c>
      <c r="K1976" s="1" t="str">
        <f t="shared" si="91"/>
        <v>2015</v>
      </c>
      <c r="L1976" s="1">
        <f t="shared" si="92"/>
        <v>17</v>
      </c>
      <c r="M1976" s="1" t="s">
        <v>79</v>
      </c>
      <c r="N1976" t="s">
        <v>53</v>
      </c>
      <c r="O1976" s="1" t="s">
        <v>61</v>
      </c>
      <c r="P1976" s="1"/>
      <c r="Q1976" s="1"/>
      <c r="R1976" s="1"/>
      <c r="S1976" s="1" t="s">
        <v>65</v>
      </c>
      <c r="T1976" s="1">
        <v>1</v>
      </c>
      <c r="U1976" s="1" t="s">
        <v>55</v>
      </c>
    </row>
    <row r="1977" spans="1:21">
      <c r="A1977" s="1" t="s">
        <v>50</v>
      </c>
      <c r="B1977" s="1" t="s">
        <v>472</v>
      </c>
      <c r="C1977" s="1" t="s">
        <v>273</v>
      </c>
      <c r="D1977" s="1">
        <f t="shared" si="90"/>
        <v>0.5</v>
      </c>
      <c r="E1977" s="1" t="s">
        <v>4874</v>
      </c>
      <c r="F1977" s="1" t="s">
        <v>6604</v>
      </c>
      <c r="G1977" s="6" t="s">
        <v>12527</v>
      </c>
      <c r="H1977" s="1" t="s">
        <v>479</v>
      </c>
      <c r="I1977" s="1" t="s">
        <v>6593</v>
      </c>
      <c r="J1977" s="1" t="s">
        <v>6605</v>
      </c>
      <c r="K1977" s="1" t="str">
        <f t="shared" si="91"/>
        <v>2015</v>
      </c>
      <c r="L1977" s="1">
        <f t="shared" si="92"/>
        <v>18</v>
      </c>
      <c r="M1977" s="1" t="s">
        <v>79</v>
      </c>
      <c r="N1977" t="s">
        <v>53</v>
      </c>
      <c r="O1977" s="1" t="s">
        <v>61</v>
      </c>
      <c r="P1977" s="1"/>
      <c r="Q1977" s="1"/>
      <c r="R1977" s="1"/>
      <c r="S1977" s="1" t="s">
        <v>65</v>
      </c>
      <c r="T1977" s="1">
        <v>2</v>
      </c>
      <c r="U1977" s="1" t="s">
        <v>55</v>
      </c>
    </row>
    <row r="1978" spans="1:21">
      <c r="A1978" s="1" t="s">
        <v>54</v>
      </c>
      <c r="B1978" s="1" t="s">
        <v>2810</v>
      </c>
      <c r="C1978" s="1" t="s">
        <v>273</v>
      </c>
      <c r="D1978" s="1">
        <f t="shared" si="90"/>
        <v>0.4</v>
      </c>
      <c r="E1978" s="1" t="s">
        <v>4890</v>
      </c>
      <c r="F1978" s="1" t="s">
        <v>6632</v>
      </c>
      <c r="G1978" s="6" t="s">
        <v>12527</v>
      </c>
      <c r="H1978" s="1" t="s">
        <v>479</v>
      </c>
      <c r="I1978" s="1" t="s">
        <v>6617</v>
      </c>
      <c r="J1978" s="1" t="s">
        <v>1413</v>
      </c>
      <c r="K1978" s="1" t="str">
        <f t="shared" si="91"/>
        <v>2015</v>
      </c>
      <c r="L1978" s="1">
        <f t="shared" si="92"/>
        <v>18</v>
      </c>
      <c r="M1978" s="1" t="s">
        <v>60</v>
      </c>
      <c r="N1978" t="s">
        <v>53</v>
      </c>
      <c r="O1978" s="1" t="s">
        <v>61</v>
      </c>
      <c r="P1978" s="1"/>
      <c r="Q1978" s="1"/>
      <c r="R1978" s="1"/>
      <c r="S1978" s="1" t="s">
        <v>6633</v>
      </c>
      <c r="T1978" s="1">
        <v>2</v>
      </c>
      <c r="U1978" s="1" t="s">
        <v>55</v>
      </c>
    </row>
    <row r="1979" spans="1:21">
      <c r="A1979" s="1" t="s">
        <v>50</v>
      </c>
      <c r="B1979" s="1"/>
      <c r="C1979" s="1"/>
      <c r="D1979" s="1">
        <f t="shared" si="90"/>
        <v>0</v>
      </c>
      <c r="E1979" s="1" t="s">
        <v>6650</v>
      </c>
      <c r="F1979" s="1" t="s">
        <v>6649</v>
      </c>
      <c r="G1979" s="6" t="s">
        <v>12525</v>
      </c>
      <c r="H1979" s="1" t="s">
        <v>464</v>
      </c>
      <c r="I1979" s="1" t="s">
        <v>6607</v>
      </c>
      <c r="J1979" s="1" t="s">
        <v>1222</v>
      </c>
      <c r="K1979" s="1" t="str">
        <f t="shared" si="91"/>
        <v>2015</v>
      </c>
      <c r="L1979" s="1">
        <f t="shared" si="92"/>
        <v>26</v>
      </c>
      <c r="M1979" s="1" t="s">
        <v>79</v>
      </c>
      <c r="N1979" t="s">
        <v>53</v>
      </c>
      <c r="O1979" s="1" t="s">
        <v>102</v>
      </c>
      <c r="P1979" s="1" t="s">
        <v>840</v>
      </c>
      <c r="Q1979" s="1" t="s">
        <v>104</v>
      </c>
      <c r="R1979" s="1"/>
      <c r="S1979" s="1" t="s">
        <v>114</v>
      </c>
      <c r="T1979" s="1">
        <v>2</v>
      </c>
      <c r="U1979" s="1"/>
    </row>
    <row r="1980" spans="1:21">
      <c r="A1980" s="1" t="s">
        <v>55</v>
      </c>
      <c r="B1980" s="1" t="s">
        <v>141</v>
      </c>
      <c r="C1980" s="1" t="s">
        <v>293</v>
      </c>
      <c r="D1980" s="1">
        <f t="shared" si="90"/>
        <v>0.19600000000000001</v>
      </c>
      <c r="E1980" s="1" t="s">
        <v>3742</v>
      </c>
      <c r="F1980" s="1" t="s">
        <v>6685</v>
      </c>
      <c r="G1980" s="6" t="s">
        <v>12527</v>
      </c>
      <c r="H1980" s="1" t="s">
        <v>233</v>
      </c>
      <c r="I1980" s="1" t="s">
        <v>5785</v>
      </c>
      <c r="J1980" s="1" t="s">
        <v>6686</v>
      </c>
      <c r="K1980" s="1" t="str">
        <f t="shared" si="91"/>
        <v>2015</v>
      </c>
      <c r="L1980" s="1">
        <f t="shared" si="92"/>
        <v>49</v>
      </c>
      <c r="M1980" s="1" t="s">
        <v>60</v>
      </c>
      <c r="N1980" t="s">
        <v>53</v>
      </c>
      <c r="O1980" s="1" t="s">
        <v>61</v>
      </c>
      <c r="P1980" s="1"/>
      <c r="Q1980" s="1"/>
      <c r="R1980" s="1"/>
      <c r="S1980" s="1" t="s">
        <v>226</v>
      </c>
      <c r="T1980" s="1">
        <v>1</v>
      </c>
      <c r="U1980" s="1" t="s">
        <v>55</v>
      </c>
    </row>
    <row r="1981" spans="1:21">
      <c r="A1981" s="1" t="s">
        <v>55</v>
      </c>
      <c r="B1981" s="1" t="s">
        <v>472</v>
      </c>
      <c r="C1981" s="1" t="s">
        <v>273</v>
      </c>
      <c r="D1981" s="1">
        <f t="shared" si="90"/>
        <v>0.5</v>
      </c>
      <c r="E1981" s="1" t="s">
        <v>3747</v>
      </c>
      <c r="F1981" s="1" t="s">
        <v>6687</v>
      </c>
      <c r="G1981" s="6" t="s">
        <v>12527</v>
      </c>
      <c r="H1981" s="1" t="s">
        <v>54</v>
      </c>
      <c r="I1981" s="1" t="s">
        <v>6689</v>
      </c>
      <c r="J1981" s="1" t="s">
        <v>6691</v>
      </c>
      <c r="K1981" s="1" t="str">
        <f t="shared" si="91"/>
        <v>2015</v>
      </c>
      <c r="L1981" s="1">
        <f t="shared" si="92"/>
        <v>3</v>
      </c>
      <c r="M1981" s="1" t="s">
        <v>79</v>
      </c>
      <c r="N1981" t="s">
        <v>53</v>
      </c>
      <c r="O1981" s="1" t="s">
        <v>61</v>
      </c>
      <c r="P1981" s="1" t="s">
        <v>3853</v>
      </c>
      <c r="Q1981" s="1" t="s">
        <v>344</v>
      </c>
      <c r="R1981" s="1" t="s">
        <v>6690</v>
      </c>
      <c r="S1981" s="1" t="s">
        <v>423</v>
      </c>
      <c r="T1981" s="1">
        <v>2</v>
      </c>
      <c r="U1981" s="1" t="s">
        <v>55</v>
      </c>
    </row>
    <row r="1982" spans="1:21">
      <c r="A1982" s="1" t="s">
        <v>53</v>
      </c>
      <c r="B1982" s="1"/>
      <c r="C1982" s="1"/>
      <c r="D1982" s="1">
        <f t="shared" si="90"/>
        <v>0</v>
      </c>
      <c r="E1982" s="1" t="s">
        <v>6709</v>
      </c>
      <c r="F1982" s="1" t="s">
        <v>6708</v>
      </c>
      <c r="G1982" s="6" t="s">
        <v>12527</v>
      </c>
      <c r="H1982" s="1" t="s">
        <v>187</v>
      </c>
      <c r="I1982" s="1" t="s">
        <v>6705</v>
      </c>
      <c r="J1982" s="1" t="s">
        <v>6710</v>
      </c>
      <c r="K1982" s="1" t="str">
        <f t="shared" si="91"/>
        <v>2015</v>
      </c>
      <c r="L1982" s="1">
        <f t="shared" si="92"/>
        <v>8</v>
      </c>
      <c r="M1982" s="1" t="s">
        <v>60</v>
      </c>
      <c r="N1982" t="s">
        <v>53</v>
      </c>
      <c r="O1982" s="1" t="s">
        <v>61</v>
      </c>
      <c r="P1982" s="1"/>
      <c r="Q1982" s="1"/>
      <c r="R1982" s="1"/>
      <c r="S1982" s="1" t="s">
        <v>65</v>
      </c>
      <c r="T1982" s="1">
        <v>1</v>
      </c>
      <c r="U1982" s="1"/>
    </row>
    <row r="1983" spans="1:21">
      <c r="A1983" s="1"/>
      <c r="B1983" s="1"/>
      <c r="C1983" s="1"/>
      <c r="D1983" s="1">
        <f t="shared" si="90"/>
        <v>0</v>
      </c>
      <c r="E1983" s="1" t="s">
        <v>4374</v>
      </c>
      <c r="F1983" s="1" t="s">
        <v>6728</v>
      </c>
      <c r="G1983" s="6" t="s">
        <v>12527</v>
      </c>
      <c r="H1983" s="1" t="s">
        <v>6728</v>
      </c>
      <c r="I1983" s="1" t="s">
        <v>6723</v>
      </c>
      <c r="J1983" s="1" t="s">
        <v>1222</v>
      </c>
      <c r="K1983" s="1" t="str">
        <f t="shared" si="91"/>
        <v>2015</v>
      </c>
      <c r="L1983" s="1" t="e">
        <f t="shared" si="92"/>
        <v>#VALUE!</v>
      </c>
      <c r="M1983" s="1" t="s">
        <v>60</v>
      </c>
      <c r="N1983" t="s">
        <v>53</v>
      </c>
      <c r="O1983" s="1" t="s">
        <v>61</v>
      </c>
      <c r="P1983" s="1"/>
      <c r="Q1983" s="1"/>
      <c r="R1983" s="1"/>
      <c r="S1983" s="1" t="s">
        <v>65</v>
      </c>
      <c r="T1983" s="1">
        <v>2</v>
      </c>
      <c r="U1983" s="1"/>
    </row>
    <row r="1984" spans="1:21">
      <c r="A1984" s="1" t="s">
        <v>50</v>
      </c>
      <c r="B1984" s="1" t="s">
        <v>50</v>
      </c>
      <c r="C1984" s="1"/>
      <c r="D1984" s="1">
        <f t="shared" si="90"/>
        <v>0</v>
      </c>
      <c r="E1984" s="1" t="s">
        <v>4384</v>
      </c>
      <c r="F1984" s="1" t="s">
        <v>6739</v>
      </c>
      <c r="G1984" s="6" t="s">
        <v>12527</v>
      </c>
      <c r="H1984" s="1" t="s">
        <v>55</v>
      </c>
      <c r="I1984" s="1" t="s">
        <v>6737</v>
      </c>
      <c r="J1984" s="1" t="s">
        <v>2550</v>
      </c>
      <c r="K1984" s="1" t="str">
        <f t="shared" si="91"/>
        <v>2015</v>
      </c>
      <c r="L1984" s="1">
        <f t="shared" si="92"/>
        <v>3</v>
      </c>
      <c r="M1984" s="1" t="s">
        <v>79</v>
      </c>
      <c r="N1984" t="s">
        <v>53</v>
      </c>
      <c r="O1984" s="1" t="s">
        <v>61</v>
      </c>
      <c r="P1984" s="1"/>
      <c r="Q1984" s="1"/>
      <c r="R1984" s="1"/>
      <c r="S1984" s="1" t="s">
        <v>65</v>
      </c>
      <c r="T1984" s="1">
        <v>2</v>
      </c>
      <c r="U1984" s="1"/>
    </row>
    <row r="1985" spans="1:21">
      <c r="A1985" s="1" t="s">
        <v>55</v>
      </c>
      <c r="B1985" s="1" t="s">
        <v>2095</v>
      </c>
      <c r="C1985" s="1" t="s">
        <v>273</v>
      </c>
      <c r="D1985" s="1">
        <f t="shared" si="90"/>
        <v>0.7</v>
      </c>
      <c r="E1985" s="1" t="s">
        <v>3761</v>
      </c>
      <c r="F1985" s="1" t="s">
        <v>6749</v>
      </c>
      <c r="G1985" s="6" t="s">
        <v>12527</v>
      </c>
      <c r="H1985" s="1" t="s">
        <v>134</v>
      </c>
      <c r="I1985" s="1" t="s">
        <v>5785</v>
      </c>
      <c r="J1985" s="1" t="s">
        <v>6750</v>
      </c>
      <c r="K1985" s="1" t="str">
        <f t="shared" si="91"/>
        <v>2015</v>
      </c>
      <c r="L1985" s="1">
        <f t="shared" si="92"/>
        <v>27</v>
      </c>
      <c r="M1985" s="1" t="s">
        <v>60</v>
      </c>
      <c r="N1985" t="s">
        <v>53</v>
      </c>
      <c r="O1985" s="1" t="s">
        <v>61</v>
      </c>
      <c r="P1985" s="1"/>
      <c r="Q1985" s="1"/>
      <c r="R1985" s="1"/>
      <c r="S1985" s="1" t="s">
        <v>526</v>
      </c>
      <c r="T1985" s="1">
        <v>1</v>
      </c>
      <c r="U1985" s="1" t="s">
        <v>55</v>
      </c>
    </row>
    <row r="1986" spans="1:21">
      <c r="A1986" s="1" t="s">
        <v>55</v>
      </c>
      <c r="B1986" s="1" t="s">
        <v>986</v>
      </c>
      <c r="C1986" s="1" t="s">
        <v>273</v>
      </c>
      <c r="D1986" s="1">
        <f t="shared" ref="D1986:D2049" si="93">B1986*C1986/100</f>
        <v>0.3</v>
      </c>
      <c r="E1986" s="1" t="s">
        <v>3766</v>
      </c>
      <c r="F1986" s="1" t="s">
        <v>6751</v>
      </c>
      <c r="G1986" s="6" t="s">
        <v>12527</v>
      </c>
      <c r="H1986" s="1" t="s">
        <v>189</v>
      </c>
      <c r="I1986" s="1" t="s">
        <v>5785</v>
      </c>
      <c r="J1986" s="1" t="s">
        <v>1075</v>
      </c>
      <c r="K1986" s="1" t="str">
        <f t="shared" ref="K1986:K2049" si="94">TEXT(J1986,"YYYY")</f>
        <v>2015</v>
      </c>
      <c r="L1986" s="1">
        <f t="shared" ref="L1986:L2049" si="95">H1986-(TEXT(I1986,"YYYY")-TEXT(J1986,"YYYY"))</f>
        <v>47</v>
      </c>
      <c r="M1986" s="1" t="s">
        <v>60</v>
      </c>
      <c r="N1986" t="s">
        <v>53</v>
      </c>
      <c r="O1986" s="1" t="s">
        <v>61</v>
      </c>
      <c r="P1986" s="1"/>
      <c r="Q1986" s="1"/>
      <c r="R1986" s="1"/>
      <c r="S1986" s="1" t="s">
        <v>92</v>
      </c>
      <c r="T1986" s="1">
        <v>2</v>
      </c>
      <c r="U1986" s="1" t="s">
        <v>55</v>
      </c>
    </row>
    <row r="1987" spans="1:21">
      <c r="A1987" s="1" t="s">
        <v>55</v>
      </c>
      <c r="B1987" s="1" t="s">
        <v>472</v>
      </c>
      <c r="C1987" s="1" t="s">
        <v>273</v>
      </c>
      <c r="D1987" s="1">
        <f t="shared" si="93"/>
        <v>0.5</v>
      </c>
      <c r="E1987" s="1" t="s">
        <v>3773</v>
      </c>
      <c r="F1987" s="1" t="s">
        <v>6752</v>
      </c>
      <c r="G1987" s="6" t="s">
        <v>12527</v>
      </c>
      <c r="H1987" s="1" t="s">
        <v>282</v>
      </c>
      <c r="I1987" s="1" t="s">
        <v>6689</v>
      </c>
      <c r="J1987" s="1" t="s">
        <v>6686</v>
      </c>
      <c r="K1987" s="1" t="str">
        <f t="shared" si="94"/>
        <v>2015</v>
      </c>
      <c r="L1987" s="1">
        <f t="shared" si="95"/>
        <v>43</v>
      </c>
      <c r="M1987" s="1" t="s">
        <v>60</v>
      </c>
      <c r="N1987" t="s">
        <v>53</v>
      </c>
      <c r="O1987" s="1" t="s">
        <v>61</v>
      </c>
      <c r="P1987" s="1"/>
      <c r="Q1987" s="1"/>
      <c r="R1987" s="1"/>
      <c r="S1987" s="1" t="s">
        <v>235</v>
      </c>
      <c r="T1987" s="1">
        <v>1</v>
      </c>
      <c r="U1987" s="1" t="s">
        <v>55</v>
      </c>
    </row>
    <row r="1988" spans="1:21">
      <c r="A1988" s="1" t="s">
        <v>54</v>
      </c>
      <c r="B1988" s="1"/>
      <c r="C1988" s="1"/>
      <c r="D1988" s="1">
        <f t="shared" si="93"/>
        <v>0</v>
      </c>
      <c r="E1988" s="1" t="s">
        <v>3777</v>
      </c>
      <c r="F1988" s="1" t="s">
        <v>6753</v>
      </c>
      <c r="G1988" s="6" t="s">
        <v>12527</v>
      </c>
      <c r="H1988" s="1" t="s">
        <v>484</v>
      </c>
      <c r="I1988" s="1" t="s">
        <v>6754</v>
      </c>
      <c r="J1988" s="1" t="s">
        <v>6605</v>
      </c>
      <c r="K1988" s="1" t="str">
        <f t="shared" si="94"/>
        <v>2015</v>
      </c>
      <c r="L1988" s="1">
        <f t="shared" si="95"/>
        <v>48</v>
      </c>
      <c r="M1988" s="1" t="s">
        <v>60</v>
      </c>
      <c r="N1988" t="s">
        <v>53</v>
      </c>
      <c r="O1988" s="1" t="s">
        <v>61</v>
      </c>
      <c r="P1988" s="1"/>
      <c r="Q1988" s="1"/>
      <c r="R1988" s="1"/>
      <c r="S1988" s="1" t="s">
        <v>92</v>
      </c>
      <c r="T1988" s="1">
        <v>2</v>
      </c>
      <c r="U1988" s="1" t="s">
        <v>55</v>
      </c>
    </row>
    <row r="1989" spans="1:21">
      <c r="A1989" s="1" t="s">
        <v>54</v>
      </c>
      <c r="B1989" s="1" t="s">
        <v>141</v>
      </c>
      <c r="C1989" s="1" t="s">
        <v>273</v>
      </c>
      <c r="D1989" s="1">
        <f t="shared" si="93"/>
        <v>0.2</v>
      </c>
      <c r="E1989" s="1" t="s">
        <v>3787</v>
      </c>
      <c r="F1989" s="1" t="s">
        <v>6770</v>
      </c>
      <c r="G1989" s="6" t="s">
        <v>12527</v>
      </c>
      <c r="H1989" s="1" t="s">
        <v>721</v>
      </c>
      <c r="I1989" s="1" t="s">
        <v>6771</v>
      </c>
      <c r="J1989" s="1" t="s">
        <v>6772</v>
      </c>
      <c r="K1989" s="1" t="str">
        <f t="shared" si="94"/>
        <v>2015</v>
      </c>
      <c r="L1989" s="1">
        <f t="shared" si="95"/>
        <v>51</v>
      </c>
      <c r="M1989" s="1" t="s">
        <v>60</v>
      </c>
      <c r="N1989" t="s">
        <v>53</v>
      </c>
      <c r="O1989" s="1" t="s">
        <v>61</v>
      </c>
      <c r="P1989" s="1"/>
      <c r="Q1989" s="1"/>
      <c r="R1989" s="1"/>
      <c r="S1989" s="1" t="s">
        <v>235</v>
      </c>
      <c r="T1989" s="1">
        <v>1</v>
      </c>
      <c r="U1989" s="1" t="s">
        <v>55</v>
      </c>
    </row>
    <row r="1990" spans="1:21">
      <c r="A1990" s="1" t="s">
        <v>55</v>
      </c>
      <c r="B1990" s="1"/>
      <c r="C1990" s="1"/>
      <c r="D1990" s="1">
        <f t="shared" si="93"/>
        <v>0</v>
      </c>
      <c r="E1990" s="1" t="s">
        <v>6778</v>
      </c>
      <c r="F1990" s="1" t="s">
        <v>6777</v>
      </c>
      <c r="G1990" s="6" t="s">
        <v>12527</v>
      </c>
      <c r="H1990" s="1" t="s">
        <v>256</v>
      </c>
      <c r="I1990" s="1" t="s">
        <v>6779</v>
      </c>
      <c r="J1990" s="1" t="s">
        <v>6780</v>
      </c>
      <c r="K1990" s="1" t="str">
        <f t="shared" si="94"/>
        <v>2015</v>
      </c>
      <c r="L1990" s="1">
        <f t="shared" si="95"/>
        <v>52</v>
      </c>
      <c r="M1990" s="1" t="s">
        <v>60</v>
      </c>
      <c r="N1990" t="s">
        <v>53</v>
      </c>
      <c r="O1990" s="1" t="s">
        <v>61</v>
      </c>
      <c r="P1990" s="1"/>
      <c r="Q1990" s="1"/>
      <c r="R1990" s="1"/>
      <c r="S1990" s="1" t="s">
        <v>235</v>
      </c>
      <c r="T1990" s="1">
        <v>1</v>
      </c>
      <c r="U1990" s="1" t="s">
        <v>55</v>
      </c>
    </row>
    <row r="1991" spans="1:21">
      <c r="A1991" s="1"/>
      <c r="B1991" s="1"/>
      <c r="C1991" s="1"/>
      <c r="D1991" s="1">
        <f t="shared" si="93"/>
        <v>0</v>
      </c>
      <c r="E1991" s="1" t="s">
        <v>3791</v>
      </c>
      <c r="F1991" s="1" t="s">
        <v>6782</v>
      </c>
      <c r="G1991" s="6" t="s">
        <v>12527</v>
      </c>
      <c r="H1991" s="1" t="s">
        <v>54</v>
      </c>
      <c r="I1991" s="1" t="s">
        <v>6779</v>
      </c>
      <c r="J1991" s="1" t="s">
        <v>6784</v>
      </c>
      <c r="K1991" s="1" t="str">
        <f t="shared" si="94"/>
        <v>2015</v>
      </c>
      <c r="L1991" s="1">
        <f t="shared" si="95"/>
        <v>3</v>
      </c>
      <c r="M1991" s="1" t="s">
        <v>60</v>
      </c>
      <c r="N1991" t="s">
        <v>53</v>
      </c>
      <c r="O1991" s="1" t="s">
        <v>61</v>
      </c>
      <c r="P1991" s="1"/>
      <c r="Q1991" s="1"/>
      <c r="R1991" s="1"/>
      <c r="S1991" s="1" t="s">
        <v>6783</v>
      </c>
      <c r="T1991" s="1">
        <v>1</v>
      </c>
      <c r="U1991" s="1" t="s">
        <v>55</v>
      </c>
    </row>
    <row r="1992" spans="1:21">
      <c r="A1992" s="1" t="s">
        <v>55</v>
      </c>
      <c r="B1992" s="1"/>
      <c r="C1992" s="1"/>
      <c r="D1992" s="1">
        <f t="shared" si="93"/>
        <v>0</v>
      </c>
      <c r="E1992" s="1" t="s">
        <v>6794</v>
      </c>
      <c r="F1992" s="1" t="s">
        <v>6793</v>
      </c>
      <c r="G1992" s="6" t="s">
        <v>12527</v>
      </c>
      <c r="H1992" s="1" t="s">
        <v>282</v>
      </c>
      <c r="I1992" s="1" t="s">
        <v>6747</v>
      </c>
      <c r="J1992" s="1" t="s">
        <v>6795</v>
      </c>
      <c r="K1992" s="1" t="str">
        <f t="shared" si="94"/>
        <v>2015</v>
      </c>
      <c r="L1992" s="1">
        <f t="shared" si="95"/>
        <v>38</v>
      </c>
      <c r="M1992" s="1" t="s">
        <v>60</v>
      </c>
      <c r="N1992" t="s">
        <v>53</v>
      </c>
      <c r="O1992" s="1" t="s">
        <v>61</v>
      </c>
      <c r="P1992" s="1"/>
      <c r="Q1992" s="1"/>
      <c r="R1992" s="1"/>
      <c r="S1992" s="1" t="s">
        <v>940</v>
      </c>
      <c r="T1992" s="1">
        <v>1</v>
      </c>
      <c r="U1992" s="1"/>
    </row>
    <row r="1993" spans="1:21">
      <c r="A1993" s="1" t="s">
        <v>54</v>
      </c>
      <c r="B1993" s="1" t="s">
        <v>986</v>
      </c>
      <c r="C1993" s="1" t="s">
        <v>273</v>
      </c>
      <c r="D1993" s="1">
        <f t="shared" si="93"/>
        <v>0.3</v>
      </c>
      <c r="E1993" s="1" t="s">
        <v>3810</v>
      </c>
      <c r="F1993" s="1" t="s">
        <v>6805</v>
      </c>
      <c r="G1993" s="6" t="s">
        <v>12527</v>
      </c>
      <c r="H1993" s="1" t="s">
        <v>299</v>
      </c>
      <c r="I1993" s="1" t="s">
        <v>6806</v>
      </c>
      <c r="J1993" s="1" t="s">
        <v>6807</v>
      </c>
      <c r="K1993" s="1" t="str">
        <f t="shared" si="94"/>
        <v>2015</v>
      </c>
      <c r="L1993" s="1">
        <f t="shared" si="95"/>
        <v>44</v>
      </c>
      <c r="M1993" s="1" t="s">
        <v>60</v>
      </c>
      <c r="N1993" t="s">
        <v>53</v>
      </c>
      <c r="O1993" s="1" t="s">
        <v>61</v>
      </c>
      <c r="P1993" s="1"/>
      <c r="Q1993" s="1"/>
      <c r="R1993" s="1"/>
      <c r="S1993" s="1" t="s">
        <v>2410</v>
      </c>
      <c r="T1993" s="1">
        <v>1</v>
      </c>
      <c r="U1993" s="1" t="s">
        <v>55</v>
      </c>
    </row>
    <row r="1994" spans="1:21">
      <c r="A1994" s="1" t="s">
        <v>55</v>
      </c>
      <c r="B1994" s="1" t="s">
        <v>53</v>
      </c>
      <c r="C1994" s="1" t="s">
        <v>273</v>
      </c>
      <c r="D1994" s="1">
        <f t="shared" si="93"/>
        <v>2</v>
      </c>
      <c r="E1994" s="1" t="s">
        <v>3827</v>
      </c>
      <c r="F1994" s="1" t="s">
        <v>6814</v>
      </c>
      <c r="G1994" s="6" t="s">
        <v>12527</v>
      </c>
      <c r="H1994" s="1" t="s">
        <v>99</v>
      </c>
      <c r="I1994" s="1" t="s">
        <v>6813</v>
      </c>
      <c r="J1994" s="1" t="s">
        <v>6807</v>
      </c>
      <c r="K1994" s="1" t="str">
        <f t="shared" si="94"/>
        <v>2015</v>
      </c>
      <c r="L1994" s="1">
        <f t="shared" si="95"/>
        <v>6</v>
      </c>
      <c r="M1994" s="1" t="s">
        <v>79</v>
      </c>
      <c r="N1994" t="s">
        <v>53</v>
      </c>
      <c r="O1994" s="1" t="s">
        <v>61</v>
      </c>
      <c r="P1994" s="1"/>
      <c r="Q1994" s="1"/>
      <c r="R1994" s="1"/>
      <c r="S1994" s="1" t="s">
        <v>65</v>
      </c>
      <c r="T1994" s="1">
        <v>1</v>
      </c>
      <c r="U1994" s="1" t="s">
        <v>55</v>
      </c>
    </row>
    <row r="1995" spans="1:21">
      <c r="A1995" s="1" t="s">
        <v>55</v>
      </c>
      <c r="B1995" s="1" t="s">
        <v>472</v>
      </c>
      <c r="C1995" s="1" t="s">
        <v>273</v>
      </c>
      <c r="D1995" s="1">
        <f t="shared" si="93"/>
        <v>0.5</v>
      </c>
      <c r="E1995" s="1" t="s">
        <v>6816</v>
      </c>
      <c r="F1995" s="1" t="s">
        <v>6815</v>
      </c>
      <c r="G1995" s="6" t="s">
        <v>12527</v>
      </c>
      <c r="H1995" s="1" t="s">
        <v>128</v>
      </c>
      <c r="I1995" s="1" t="s">
        <v>6817</v>
      </c>
      <c r="J1995" s="1" t="s">
        <v>6818</v>
      </c>
      <c r="K1995" s="1" t="str">
        <f t="shared" si="94"/>
        <v>2015</v>
      </c>
      <c r="L1995" s="1">
        <f t="shared" si="95"/>
        <v>42</v>
      </c>
      <c r="M1995" s="1" t="s">
        <v>60</v>
      </c>
      <c r="N1995" t="s">
        <v>53</v>
      </c>
      <c r="O1995" s="1" t="s">
        <v>61</v>
      </c>
      <c r="P1995" s="1"/>
      <c r="Q1995" s="1"/>
      <c r="R1995" s="1"/>
      <c r="S1995" s="1" t="s">
        <v>526</v>
      </c>
      <c r="T1995" s="1">
        <v>1</v>
      </c>
      <c r="U1995" s="1" t="s">
        <v>55</v>
      </c>
    </row>
    <row r="1996" spans="1:21">
      <c r="A1996" s="1" t="s">
        <v>55</v>
      </c>
      <c r="B1996" s="1"/>
      <c r="C1996" s="1"/>
      <c r="D1996" s="1">
        <f t="shared" si="93"/>
        <v>0</v>
      </c>
      <c r="E1996" s="1" t="s">
        <v>6820</v>
      </c>
      <c r="F1996" s="1" t="s">
        <v>6819</v>
      </c>
      <c r="G1996" s="6" t="s">
        <v>12527</v>
      </c>
      <c r="H1996" s="1" t="s">
        <v>71</v>
      </c>
      <c r="I1996" s="1" t="s">
        <v>1163</v>
      </c>
      <c r="J1996" s="1" t="s">
        <v>1163</v>
      </c>
      <c r="K1996" s="1" t="str">
        <f t="shared" si="94"/>
        <v>2015</v>
      </c>
      <c r="L1996" s="1">
        <f t="shared" si="95"/>
        <v>7</v>
      </c>
      <c r="M1996" s="1" t="s">
        <v>79</v>
      </c>
      <c r="N1996" t="s">
        <v>53</v>
      </c>
      <c r="O1996" s="1"/>
      <c r="P1996" s="1"/>
      <c r="Q1996" s="1"/>
      <c r="R1996" s="1"/>
      <c r="S1996" s="1" t="s">
        <v>65</v>
      </c>
      <c r="T1996" s="1">
        <v>1</v>
      </c>
      <c r="U1996" s="1"/>
    </row>
    <row r="1997" spans="1:21">
      <c r="A1997" s="1" t="s">
        <v>55</v>
      </c>
      <c r="B1997" s="1" t="s">
        <v>472</v>
      </c>
      <c r="C1997" s="1" t="s">
        <v>273</v>
      </c>
      <c r="D1997" s="1">
        <f t="shared" si="93"/>
        <v>0.5</v>
      </c>
      <c r="E1997" s="1" t="s">
        <v>6822</v>
      </c>
      <c r="F1997" s="1" t="s">
        <v>6821</v>
      </c>
      <c r="G1997" s="6" t="s">
        <v>12527</v>
      </c>
      <c r="H1997" s="1" t="s">
        <v>116</v>
      </c>
      <c r="I1997" s="1" t="s">
        <v>6813</v>
      </c>
      <c r="J1997" s="1" t="s">
        <v>6823</v>
      </c>
      <c r="K1997" s="1" t="str">
        <f t="shared" si="94"/>
        <v>2015</v>
      </c>
      <c r="L1997" s="1">
        <f t="shared" si="95"/>
        <v>5</v>
      </c>
      <c r="M1997" s="1" t="s">
        <v>79</v>
      </c>
      <c r="N1997" t="s">
        <v>53</v>
      </c>
      <c r="O1997" s="1" t="s">
        <v>61</v>
      </c>
      <c r="P1997" s="1"/>
      <c r="Q1997" s="1"/>
      <c r="R1997" s="1"/>
      <c r="S1997" s="1" t="s">
        <v>65</v>
      </c>
      <c r="T1997" s="1">
        <v>2</v>
      </c>
      <c r="U1997" s="1" t="s">
        <v>55</v>
      </c>
    </row>
    <row r="1998" spans="1:21">
      <c r="A1998" s="1" t="s">
        <v>55</v>
      </c>
      <c r="B1998" s="1" t="s">
        <v>472</v>
      </c>
      <c r="C1998" s="1" t="s">
        <v>273</v>
      </c>
      <c r="D1998" s="1">
        <f t="shared" si="93"/>
        <v>0.5</v>
      </c>
      <c r="E1998" s="1" t="s">
        <v>3835</v>
      </c>
      <c r="F1998" s="1" t="s">
        <v>6833</v>
      </c>
      <c r="G1998" s="6" t="s">
        <v>12525</v>
      </c>
      <c r="H1998" s="1" t="s">
        <v>583</v>
      </c>
      <c r="I1998" s="1" t="s">
        <v>6834</v>
      </c>
      <c r="J1998" s="1" t="s">
        <v>6835</v>
      </c>
      <c r="K1998" s="1" t="str">
        <f t="shared" si="94"/>
        <v>2015</v>
      </c>
      <c r="L1998" s="1">
        <f t="shared" si="95"/>
        <v>22</v>
      </c>
      <c r="M1998" s="1" t="s">
        <v>60</v>
      </c>
      <c r="N1998" t="s">
        <v>53</v>
      </c>
      <c r="O1998" s="1" t="s">
        <v>61</v>
      </c>
      <c r="P1998" s="1"/>
      <c r="Q1998" s="1"/>
      <c r="R1998" s="1"/>
      <c r="S1998" s="1" t="s">
        <v>65</v>
      </c>
      <c r="T1998" s="1">
        <v>1</v>
      </c>
      <c r="U1998" s="1" t="s">
        <v>55</v>
      </c>
    </row>
    <row r="1999" spans="1:21">
      <c r="A1999" s="1" t="s">
        <v>55</v>
      </c>
      <c r="B1999" s="1" t="s">
        <v>176</v>
      </c>
      <c r="C1999" s="1" t="s">
        <v>273</v>
      </c>
      <c r="D1999" s="1">
        <f t="shared" si="93"/>
        <v>0.6</v>
      </c>
      <c r="E1999" s="1" t="s">
        <v>3839</v>
      </c>
      <c r="F1999" s="1" t="s">
        <v>6851</v>
      </c>
      <c r="G1999" s="6" t="s">
        <v>12527</v>
      </c>
      <c r="H1999" s="1" t="s">
        <v>116</v>
      </c>
      <c r="I1999" s="1" t="s">
        <v>6852</v>
      </c>
      <c r="J1999" s="1" t="s">
        <v>6818</v>
      </c>
      <c r="K1999" s="1" t="str">
        <f t="shared" si="94"/>
        <v>2015</v>
      </c>
      <c r="L1999" s="1">
        <f t="shared" si="95"/>
        <v>5</v>
      </c>
      <c r="M1999" s="1" t="s">
        <v>60</v>
      </c>
      <c r="N1999" t="s">
        <v>53</v>
      </c>
      <c r="O1999" s="1" t="s">
        <v>61</v>
      </c>
      <c r="P1999" s="1"/>
      <c r="Q1999" s="1"/>
      <c r="R1999" s="1"/>
      <c r="S1999" s="1" t="s">
        <v>65</v>
      </c>
      <c r="T1999" s="1">
        <v>2</v>
      </c>
      <c r="U1999" s="1" t="s">
        <v>55</v>
      </c>
    </row>
    <row r="2000" spans="1:21">
      <c r="A2000" s="1" t="s">
        <v>54</v>
      </c>
      <c r="B2000" s="1" t="s">
        <v>53</v>
      </c>
      <c r="C2000" s="1" t="s">
        <v>273</v>
      </c>
      <c r="D2000" s="1">
        <f t="shared" si="93"/>
        <v>2</v>
      </c>
      <c r="E2000" s="1" t="s">
        <v>3842</v>
      </c>
      <c r="F2000" s="1" t="s">
        <v>6853</v>
      </c>
      <c r="G2000" s="6" t="s">
        <v>12527</v>
      </c>
      <c r="H2000" s="1" t="s">
        <v>126</v>
      </c>
      <c r="I2000" s="1" t="s">
        <v>6854</v>
      </c>
      <c r="J2000" s="1" t="s">
        <v>6823</v>
      </c>
      <c r="K2000" s="1" t="str">
        <f t="shared" si="94"/>
        <v>2015</v>
      </c>
      <c r="L2000" s="1">
        <f t="shared" si="95"/>
        <v>14</v>
      </c>
      <c r="M2000" s="1" t="s">
        <v>79</v>
      </c>
      <c r="N2000" t="s">
        <v>53</v>
      </c>
      <c r="O2000" s="1" t="s">
        <v>61</v>
      </c>
      <c r="P2000" s="1"/>
      <c r="Q2000" s="1"/>
      <c r="R2000" s="1"/>
      <c r="S2000" s="1" t="s">
        <v>65</v>
      </c>
      <c r="T2000" s="1">
        <v>2</v>
      </c>
      <c r="U2000" s="1" t="s">
        <v>55</v>
      </c>
    </row>
    <row r="2001" spans="1:21">
      <c r="A2001" s="1" t="s">
        <v>55</v>
      </c>
      <c r="B2001" s="1"/>
      <c r="C2001" s="1"/>
      <c r="D2001" s="1">
        <f t="shared" si="93"/>
        <v>0</v>
      </c>
      <c r="E2001" s="1" t="s">
        <v>6856</v>
      </c>
      <c r="F2001" s="1" t="s">
        <v>6855</v>
      </c>
      <c r="G2001" s="6" t="s">
        <v>12527</v>
      </c>
      <c r="H2001" s="1" t="s">
        <v>721</v>
      </c>
      <c r="I2001" s="1" t="s">
        <v>4563</v>
      </c>
      <c r="J2001" s="1" t="s">
        <v>171</v>
      </c>
      <c r="K2001" s="1" t="str">
        <f t="shared" si="94"/>
        <v>2015</v>
      </c>
      <c r="L2001" s="1">
        <f t="shared" si="95"/>
        <v>51</v>
      </c>
      <c r="M2001" s="1" t="s">
        <v>60</v>
      </c>
      <c r="N2001" t="s">
        <v>53</v>
      </c>
      <c r="O2001" s="1" t="s">
        <v>61</v>
      </c>
      <c r="P2001" s="1"/>
      <c r="Q2001" s="1"/>
      <c r="R2001" s="1"/>
      <c r="S2001" s="1" t="s">
        <v>114</v>
      </c>
      <c r="T2001" s="1">
        <v>2</v>
      </c>
      <c r="U2001" s="1"/>
    </row>
    <row r="2002" spans="1:21">
      <c r="A2002" s="1" t="s">
        <v>55</v>
      </c>
      <c r="B2002" s="1" t="s">
        <v>71</v>
      </c>
      <c r="C2002" s="1" t="s">
        <v>273</v>
      </c>
      <c r="D2002" s="1">
        <f t="shared" si="93"/>
        <v>7</v>
      </c>
      <c r="E2002" s="1" t="s">
        <v>3845</v>
      </c>
      <c r="F2002" s="1" t="s">
        <v>6857</v>
      </c>
      <c r="G2002" s="6" t="s">
        <v>12527</v>
      </c>
      <c r="H2002" s="1" t="s">
        <v>217</v>
      </c>
      <c r="I2002" s="1" t="s">
        <v>6852</v>
      </c>
      <c r="J2002" s="1" t="s">
        <v>3998</v>
      </c>
      <c r="K2002" s="1" t="str">
        <f t="shared" si="94"/>
        <v>2015</v>
      </c>
      <c r="L2002" s="1">
        <f t="shared" si="95"/>
        <v>16</v>
      </c>
      <c r="M2002" s="1" t="s">
        <v>79</v>
      </c>
      <c r="N2002" t="s">
        <v>53</v>
      </c>
      <c r="O2002" s="1" t="s">
        <v>61</v>
      </c>
      <c r="P2002" s="1"/>
      <c r="Q2002" s="1"/>
      <c r="R2002" s="1"/>
      <c r="S2002" s="1" t="s">
        <v>235</v>
      </c>
      <c r="T2002" s="1">
        <v>2</v>
      </c>
      <c r="U2002" s="1" t="s">
        <v>55</v>
      </c>
    </row>
    <row r="2003" spans="1:21">
      <c r="A2003" s="1" t="s">
        <v>55</v>
      </c>
      <c r="B2003" s="1" t="s">
        <v>4098</v>
      </c>
      <c r="C2003" s="1" t="s">
        <v>273</v>
      </c>
      <c r="D2003" s="1">
        <f t="shared" si="93"/>
        <v>4.5</v>
      </c>
      <c r="E2003" s="1" t="s">
        <v>3850</v>
      </c>
      <c r="F2003" s="1" t="s">
        <v>6858</v>
      </c>
      <c r="G2003" s="6" t="s">
        <v>12527</v>
      </c>
      <c r="H2003" s="1" t="s">
        <v>54</v>
      </c>
      <c r="I2003" s="1" t="s">
        <v>6848</v>
      </c>
      <c r="J2003" s="1" t="s">
        <v>6859</v>
      </c>
      <c r="K2003" s="1" t="str">
        <f t="shared" si="94"/>
        <v>2015</v>
      </c>
      <c r="L2003" s="1">
        <f t="shared" si="95"/>
        <v>3</v>
      </c>
      <c r="M2003" s="1" t="s">
        <v>79</v>
      </c>
      <c r="N2003" t="s">
        <v>53</v>
      </c>
      <c r="O2003" s="1" t="s">
        <v>61</v>
      </c>
      <c r="P2003" s="1"/>
      <c r="Q2003" s="1"/>
      <c r="R2003" s="1"/>
      <c r="S2003" s="1" t="s">
        <v>6783</v>
      </c>
      <c r="T2003" s="1">
        <v>2</v>
      </c>
      <c r="U2003" s="1" t="s">
        <v>55</v>
      </c>
    </row>
    <row r="2004" spans="1:21">
      <c r="A2004" s="1" t="s">
        <v>55</v>
      </c>
      <c r="B2004" s="1" t="s">
        <v>50</v>
      </c>
      <c r="C2004" s="1" t="s">
        <v>273</v>
      </c>
      <c r="D2004" s="1">
        <f t="shared" si="93"/>
        <v>1</v>
      </c>
      <c r="E2004" s="1" t="s">
        <v>6861</v>
      </c>
      <c r="F2004" s="1" t="s">
        <v>6860</v>
      </c>
      <c r="G2004" s="6" t="s">
        <v>12527</v>
      </c>
      <c r="H2004" s="1" t="s">
        <v>448</v>
      </c>
      <c r="I2004" s="1" t="s">
        <v>6743</v>
      </c>
      <c r="J2004" s="1" t="s">
        <v>892</v>
      </c>
      <c r="K2004" s="1" t="str">
        <f t="shared" si="94"/>
        <v>2015</v>
      </c>
      <c r="L2004" s="1">
        <f t="shared" si="95"/>
        <v>31</v>
      </c>
      <c r="M2004" s="1" t="s">
        <v>60</v>
      </c>
      <c r="N2004" t="s">
        <v>53</v>
      </c>
      <c r="O2004" s="1" t="s">
        <v>61</v>
      </c>
      <c r="P2004" s="1"/>
      <c r="Q2004" s="1"/>
      <c r="R2004" s="1"/>
      <c r="S2004" s="1" t="s">
        <v>526</v>
      </c>
      <c r="T2004" s="1">
        <v>1</v>
      </c>
      <c r="U2004" s="1"/>
    </row>
    <row r="2005" spans="1:21">
      <c r="A2005" s="1" t="s">
        <v>55</v>
      </c>
      <c r="B2005" s="1" t="s">
        <v>53</v>
      </c>
      <c r="C2005" s="1"/>
      <c r="D2005" s="1">
        <f t="shared" si="93"/>
        <v>0</v>
      </c>
      <c r="E2005" s="1" t="s">
        <v>4399</v>
      </c>
      <c r="F2005" s="1" t="s">
        <v>6864</v>
      </c>
      <c r="G2005" s="6" t="s">
        <v>12525</v>
      </c>
      <c r="H2005" s="1" t="s">
        <v>88</v>
      </c>
      <c r="I2005" s="1" t="s">
        <v>3932</v>
      </c>
      <c r="J2005" s="1" t="s">
        <v>1222</v>
      </c>
      <c r="K2005" s="1" t="str">
        <f t="shared" si="94"/>
        <v>2015</v>
      </c>
      <c r="L2005" s="1">
        <f t="shared" si="95"/>
        <v>27</v>
      </c>
      <c r="M2005" s="1" t="s">
        <v>79</v>
      </c>
      <c r="N2005" t="s">
        <v>53</v>
      </c>
      <c r="O2005" s="1" t="s">
        <v>6865</v>
      </c>
      <c r="P2005" s="1"/>
      <c r="Q2005" s="1"/>
      <c r="R2005" s="1"/>
      <c r="S2005" s="1" t="s">
        <v>226</v>
      </c>
      <c r="T2005" s="1">
        <v>2</v>
      </c>
      <c r="U2005" s="1"/>
    </row>
    <row r="2006" spans="1:21">
      <c r="A2006" s="1" t="s">
        <v>55</v>
      </c>
      <c r="B2006" s="1" t="s">
        <v>141</v>
      </c>
      <c r="C2006" s="1" t="s">
        <v>273</v>
      </c>
      <c r="D2006" s="1">
        <f t="shared" si="93"/>
        <v>0.2</v>
      </c>
      <c r="E2006" s="1" t="s">
        <v>6879</v>
      </c>
      <c r="F2006" s="1" t="s">
        <v>6878</v>
      </c>
      <c r="G2006" s="6" t="s">
        <v>12527</v>
      </c>
      <c r="H2006" s="1" t="s">
        <v>299</v>
      </c>
      <c r="I2006" s="1" t="s">
        <v>6848</v>
      </c>
      <c r="J2006" s="1" t="s">
        <v>6772</v>
      </c>
      <c r="K2006" s="1" t="str">
        <f t="shared" si="94"/>
        <v>2015</v>
      </c>
      <c r="L2006" s="1">
        <f t="shared" si="95"/>
        <v>44</v>
      </c>
      <c r="M2006" s="1" t="s">
        <v>60</v>
      </c>
      <c r="N2006" t="s">
        <v>53</v>
      </c>
      <c r="O2006" s="1" t="s">
        <v>61</v>
      </c>
      <c r="P2006" s="1"/>
      <c r="Q2006" s="1"/>
      <c r="R2006" s="1"/>
      <c r="S2006" s="1" t="s">
        <v>405</v>
      </c>
      <c r="T2006" s="1">
        <v>2</v>
      </c>
      <c r="U2006" s="1" t="s">
        <v>55</v>
      </c>
    </row>
    <row r="2007" spans="1:21">
      <c r="A2007" s="1" t="s">
        <v>55</v>
      </c>
      <c r="B2007" s="1" t="s">
        <v>472</v>
      </c>
      <c r="C2007" s="1" t="s">
        <v>273</v>
      </c>
      <c r="D2007" s="1">
        <f t="shared" si="93"/>
        <v>0.5</v>
      </c>
      <c r="E2007" s="1" t="s">
        <v>3857</v>
      </c>
      <c r="F2007" s="1" t="s">
        <v>6880</v>
      </c>
      <c r="G2007" s="6" t="s">
        <v>12527</v>
      </c>
      <c r="H2007" s="1" t="s">
        <v>130</v>
      </c>
      <c r="I2007" s="1" t="s">
        <v>6881</v>
      </c>
      <c r="J2007" s="1" t="s">
        <v>6828</v>
      </c>
      <c r="K2007" s="1" t="str">
        <f t="shared" si="94"/>
        <v>2015</v>
      </c>
      <c r="L2007" s="1">
        <f t="shared" si="95"/>
        <v>12</v>
      </c>
      <c r="M2007" s="1" t="s">
        <v>60</v>
      </c>
      <c r="N2007" t="s">
        <v>53</v>
      </c>
      <c r="O2007" s="1" t="s">
        <v>61</v>
      </c>
      <c r="P2007" s="1"/>
      <c r="Q2007" s="1"/>
      <c r="R2007" s="1"/>
      <c r="S2007" s="1" t="s">
        <v>65</v>
      </c>
      <c r="T2007" s="1">
        <v>1</v>
      </c>
      <c r="U2007" s="1" t="s">
        <v>55</v>
      </c>
    </row>
    <row r="2008" spans="1:21">
      <c r="A2008" s="1" t="s">
        <v>55</v>
      </c>
      <c r="B2008" s="1" t="s">
        <v>472</v>
      </c>
      <c r="C2008" s="1" t="s">
        <v>273</v>
      </c>
      <c r="D2008" s="1">
        <f t="shared" si="93"/>
        <v>0.5</v>
      </c>
      <c r="E2008" s="1" t="s">
        <v>3876</v>
      </c>
      <c r="F2008" s="1" t="s">
        <v>6891</v>
      </c>
      <c r="G2008" s="6" t="s">
        <v>12527</v>
      </c>
      <c r="H2008" s="1" t="s">
        <v>530</v>
      </c>
      <c r="I2008" s="1" t="s">
        <v>6892</v>
      </c>
      <c r="J2008" s="1" t="s">
        <v>6893</v>
      </c>
      <c r="K2008" s="1" t="str">
        <f t="shared" si="94"/>
        <v>2015</v>
      </c>
      <c r="L2008" s="1">
        <f t="shared" si="95"/>
        <v>33</v>
      </c>
      <c r="M2008" s="1" t="s">
        <v>60</v>
      </c>
      <c r="N2008" t="s">
        <v>53</v>
      </c>
      <c r="O2008" s="1" t="s">
        <v>61</v>
      </c>
      <c r="P2008" s="1"/>
      <c r="Q2008" s="1"/>
      <c r="R2008" s="1"/>
      <c r="S2008" s="1" t="s">
        <v>1559</v>
      </c>
      <c r="T2008" s="1">
        <v>1</v>
      </c>
      <c r="U2008" s="1" t="s">
        <v>55</v>
      </c>
    </row>
    <row r="2009" spans="1:21">
      <c r="A2009" s="1" t="s">
        <v>54</v>
      </c>
      <c r="B2009" s="1" t="s">
        <v>2095</v>
      </c>
      <c r="C2009" s="1" t="s">
        <v>273</v>
      </c>
      <c r="D2009" s="1">
        <f t="shared" si="93"/>
        <v>0.7</v>
      </c>
      <c r="E2009" s="1" t="s">
        <v>3884</v>
      </c>
      <c r="F2009" s="1" t="s">
        <v>6896</v>
      </c>
      <c r="G2009" s="6" t="s">
        <v>12527</v>
      </c>
      <c r="H2009" s="1" t="s">
        <v>1152</v>
      </c>
      <c r="I2009" s="1" t="s">
        <v>6892</v>
      </c>
      <c r="J2009" s="1" t="s">
        <v>6897</v>
      </c>
      <c r="K2009" s="1" t="str">
        <f t="shared" si="94"/>
        <v>2015</v>
      </c>
      <c r="L2009" s="1">
        <f t="shared" si="95"/>
        <v>77</v>
      </c>
      <c r="M2009" s="1" t="s">
        <v>79</v>
      </c>
      <c r="N2009" t="s">
        <v>53</v>
      </c>
      <c r="O2009" s="1" t="s">
        <v>61</v>
      </c>
      <c r="P2009" s="1"/>
      <c r="Q2009" s="1"/>
      <c r="R2009" s="1"/>
      <c r="S2009" s="1" t="s">
        <v>354</v>
      </c>
      <c r="T2009" s="1">
        <v>1</v>
      </c>
      <c r="U2009" s="1" t="s">
        <v>55</v>
      </c>
    </row>
    <row r="2010" spans="1:21">
      <c r="A2010" s="1" t="s">
        <v>55</v>
      </c>
      <c r="B2010" s="1" t="s">
        <v>6899</v>
      </c>
      <c r="C2010" s="1" t="s">
        <v>273</v>
      </c>
      <c r="D2010" s="1">
        <f t="shared" si="93"/>
        <v>2.2000000000000002</v>
      </c>
      <c r="E2010" s="1" t="s">
        <v>3892</v>
      </c>
      <c r="F2010" s="1" t="s">
        <v>6898</v>
      </c>
      <c r="G2010" s="6" t="s">
        <v>12527</v>
      </c>
      <c r="H2010" s="1" t="s">
        <v>158</v>
      </c>
      <c r="I2010" s="1" t="s">
        <v>6900</v>
      </c>
      <c r="J2010" s="1" t="s">
        <v>6901</v>
      </c>
      <c r="K2010" s="1" t="str">
        <f t="shared" si="94"/>
        <v>2015</v>
      </c>
      <c r="L2010" s="1">
        <f t="shared" si="95"/>
        <v>11</v>
      </c>
      <c r="M2010" s="1" t="s">
        <v>60</v>
      </c>
      <c r="N2010" t="s">
        <v>53</v>
      </c>
      <c r="O2010" s="1" t="s">
        <v>61</v>
      </c>
      <c r="P2010" s="1"/>
      <c r="Q2010" s="1"/>
      <c r="R2010" s="1"/>
      <c r="S2010" s="1" t="s">
        <v>65</v>
      </c>
      <c r="T2010" s="1">
        <v>2</v>
      </c>
      <c r="U2010" s="1" t="s">
        <v>55</v>
      </c>
    </row>
    <row r="2011" spans="1:21">
      <c r="A2011" s="1" t="s">
        <v>54</v>
      </c>
      <c r="B2011" s="1" t="s">
        <v>141</v>
      </c>
      <c r="C2011" s="1" t="s">
        <v>273</v>
      </c>
      <c r="D2011" s="1">
        <f t="shared" si="93"/>
        <v>0.2</v>
      </c>
      <c r="E2011" s="1" t="s">
        <v>3907</v>
      </c>
      <c r="F2011" s="1" t="s">
        <v>6910</v>
      </c>
      <c r="G2011" s="6" t="s">
        <v>12527</v>
      </c>
      <c r="H2011" s="1" t="s">
        <v>134</v>
      </c>
      <c r="I2011" s="1" t="s">
        <v>632</v>
      </c>
      <c r="J2011" s="1" t="s">
        <v>6780</v>
      </c>
      <c r="K2011" s="1" t="str">
        <f t="shared" si="94"/>
        <v>2015</v>
      </c>
      <c r="L2011" s="1">
        <f t="shared" si="95"/>
        <v>27</v>
      </c>
      <c r="M2011" s="1" t="s">
        <v>79</v>
      </c>
      <c r="N2011" t="s">
        <v>53</v>
      </c>
      <c r="O2011" s="1" t="s">
        <v>61</v>
      </c>
      <c r="P2011" s="1"/>
      <c r="Q2011" s="1"/>
      <c r="R2011" s="1"/>
      <c r="S2011" s="1" t="s">
        <v>226</v>
      </c>
      <c r="T2011" s="1">
        <v>1</v>
      </c>
      <c r="U2011" s="1" t="s">
        <v>55</v>
      </c>
    </row>
    <row r="2012" spans="1:21">
      <c r="A2012" s="1" t="s">
        <v>55</v>
      </c>
      <c r="B2012" s="1" t="s">
        <v>141</v>
      </c>
      <c r="C2012" s="1" t="s">
        <v>273</v>
      </c>
      <c r="D2012" s="1">
        <f t="shared" si="93"/>
        <v>0.2</v>
      </c>
      <c r="E2012" s="1" t="s">
        <v>3910</v>
      </c>
      <c r="F2012" s="1" t="s">
        <v>6911</v>
      </c>
      <c r="G2012" s="6" t="s">
        <v>12527</v>
      </c>
      <c r="H2012" s="1" t="s">
        <v>130</v>
      </c>
      <c r="I2012" s="1" t="s">
        <v>632</v>
      </c>
      <c r="J2012" s="1" t="s">
        <v>632</v>
      </c>
      <c r="K2012" s="1" t="str">
        <f t="shared" si="94"/>
        <v>2015</v>
      </c>
      <c r="L2012" s="1">
        <f t="shared" si="95"/>
        <v>12</v>
      </c>
      <c r="M2012" s="1" t="s">
        <v>79</v>
      </c>
      <c r="N2012" t="s">
        <v>53</v>
      </c>
      <c r="O2012" s="1" t="s">
        <v>61</v>
      </c>
      <c r="P2012" s="1"/>
      <c r="Q2012" s="1"/>
      <c r="R2012" s="1"/>
      <c r="S2012" s="1" t="s">
        <v>65</v>
      </c>
      <c r="T2012" s="1">
        <v>2</v>
      </c>
      <c r="U2012" s="1" t="s">
        <v>55</v>
      </c>
    </row>
    <row r="2013" spans="1:21">
      <c r="A2013" s="1" t="s">
        <v>55</v>
      </c>
      <c r="B2013" s="1"/>
      <c r="C2013" s="1"/>
      <c r="D2013" s="1">
        <f t="shared" si="93"/>
        <v>0</v>
      </c>
      <c r="E2013" s="1" t="s">
        <v>6922</v>
      </c>
      <c r="F2013" s="1" t="s">
        <v>6921</v>
      </c>
      <c r="G2013" s="6" t="s">
        <v>12527</v>
      </c>
      <c r="H2013" s="1" t="s">
        <v>130</v>
      </c>
      <c r="I2013" s="1" t="s">
        <v>6923</v>
      </c>
      <c r="J2013" s="1" t="s">
        <v>1413</v>
      </c>
      <c r="K2013" s="1" t="str">
        <f t="shared" si="94"/>
        <v>2015</v>
      </c>
      <c r="L2013" s="1">
        <f t="shared" si="95"/>
        <v>12</v>
      </c>
      <c r="M2013" s="1" t="s">
        <v>79</v>
      </c>
      <c r="N2013" t="s">
        <v>53</v>
      </c>
      <c r="O2013" s="1" t="s">
        <v>61</v>
      </c>
      <c r="P2013" s="1"/>
      <c r="Q2013" s="1"/>
      <c r="R2013" s="1"/>
      <c r="S2013" s="1" t="s">
        <v>65</v>
      </c>
      <c r="T2013" s="1">
        <v>1</v>
      </c>
      <c r="U2013" s="1"/>
    </row>
    <row r="2014" spans="1:21">
      <c r="A2014" s="1" t="s">
        <v>53</v>
      </c>
      <c r="B2014" s="1"/>
      <c r="C2014" s="1"/>
      <c r="D2014" s="1">
        <f t="shared" si="93"/>
        <v>0</v>
      </c>
      <c r="E2014" s="1" t="s">
        <v>6928</v>
      </c>
      <c r="F2014" s="1" t="s">
        <v>6927</v>
      </c>
      <c r="G2014" s="6" t="s">
        <v>12527</v>
      </c>
      <c r="H2014" s="1" t="s">
        <v>1033</v>
      </c>
      <c r="I2014" s="1" t="s">
        <v>6929</v>
      </c>
      <c r="J2014" s="1" t="s">
        <v>6807</v>
      </c>
      <c r="K2014" s="1" t="str">
        <f t="shared" si="94"/>
        <v>2015</v>
      </c>
      <c r="L2014" s="1">
        <f t="shared" si="95"/>
        <v>73</v>
      </c>
      <c r="M2014" s="1" t="s">
        <v>60</v>
      </c>
      <c r="N2014" t="s">
        <v>53</v>
      </c>
      <c r="O2014" s="1" t="s">
        <v>61</v>
      </c>
      <c r="P2014" s="1"/>
      <c r="Q2014" s="1"/>
      <c r="R2014" s="1"/>
      <c r="S2014" s="1" t="s">
        <v>354</v>
      </c>
      <c r="T2014" s="1">
        <v>1</v>
      </c>
      <c r="U2014" s="1" t="s">
        <v>55</v>
      </c>
    </row>
    <row r="2015" spans="1:21">
      <c r="A2015" s="1" t="s">
        <v>53</v>
      </c>
      <c r="B2015" s="1" t="s">
        <v>53</v>
      </c>
      <c r="C2015" s="1" t="s">
        <v>273</v>
      </c>
      <c r="D2015" s="1">
        <f t="shared" si="93"/>
        <v>2</v>
      </c>
      <c r="E2015" s="1" t="s">
        <v>3944</v>
      </c>
      <c r="F2015" s="1" t="s">
        <v>6930</v>
      </c>
      <c r="G2015" s="6" t="s">
        <v>12527</v>
      </c>
      <c r="H2015" s="1" t="s">
        <v>217</v>
      </c>
      <c r="I2015" s="1" t="s">
        <v>6931</v>
      </c>
      <c r="J2015" s="1" t="s">
        <v>6807</v>
      </c>
      <c r="K2015" s="1" t="str">
        <f t="shared" si="94"/>
        <v>2015</v>
      </c>
      <c r="L2015" s="1">
        <f t="shared" si="95"/>
        <v>16</v>
      </c>
      <c r="M2015" s="1" t="s">
        <v>79</v>
      </c>
      <c r="N2015" t="s">
        <v>53</v>
      </c>
      <c r="O2015" s="1" t="s">
        <v>61</v>
      </c>
      <c r="P2015" s="1"/>
      <c r="Q2015" s="1"/>
      <c r="R2015" s="1"/>
      <c r="S2015" s="1" t="s">
        <v>65</v>
      </c>
      <c r="T2015" s="1">
        <v>2</v>
      </c>
      <c r="U2015" s="1" t="s">
        <v>55</v>
      </c>
    </row>
    <row r="2016" spans="1:21">
      <c r="A2016" s="1" t="s">
        <v>55</v>
      </c>
      <c r="B2016" s="1" t="s">
        <v>141</v>
      </c>
      <c r="C2016" s="1" t="s">
        <v>273</v>
      </c>
      <c r="D2016" s="1">
        <f t="shared" si="93"/>
        <v>0.2</v>
      </c>
      <c r="E2016" s="1" t="s">
        <v>3949</v>
      </c>
      <c r="F2016" s="1" t="s">
        <v>6939</v>
      </c>
      <c r="G2016" s="6" t="s">
        <v>12527</v>
      </c>
      <c r="H2016" s="1" t="s">
        <v>584</v>
      </c>
      <c r="I2016" s="1" t="s">
        <v>6940</v>
      </c>
      <c r="J2016" s="1" t="s">
        <v>6941</v>
      </c>
      <c r="K2016" s="1" t="str">
        <f t="shared" si="94"/>
        <v>2015</v>
      </c>
      <c r="L2016" s="1">
        <f t="shared" si="95"/>
        <v>37</v>
      </c>
      <c r="M2016" s="1" t="s">
        <v>60</v>
      </c>
      <c r="N2016" t="s">
        <v>53</v>
      </c>
      <c r="O2016" s="1" t="s">
        <v>61</v>
      </c>
      <c r="P2016" s="1"/>
      <c r="Q2016" s="1"/>
      <c r="R2016" s="1"/>
      <c r="S2016" s="1" t="s">
        <v>226</v>
      </c>
      <c r="T2016" s="1">
        <v>2</v>
      </c>
      <c r="U2016" s="1" t="s">
        <v>55</v>
      </c>
    </row>
    <row r="2017" spans="1:21">
      <c r="A2017" s="1" t="s">
        <v>54</v>
      </c>
      <c r="B2017" s="1"/>
      <c r="C2017" s="1"/>
      <c r="D2017" s="1">
        <f t="shared" si="93"/>
        <v>0</v>
      </c>
      <c r="E2017" s="1" t="s">
        <v>6943</v>
      </c>
      <c r="F2017" s="1" t="s">
        <v>6942</v>
      </c>
      <c r="G2017" s="6" t="s">
        <v>12527</v>
      </c>
      <c r="H2017" s="1" t="s">
        <v>54</v>
      </c>
      <c r="I2017" s="1" t="s">
        <v>3817</v>
      </c>
      <c r="J2017" s="1" t="s">
        <v>6104</v>
      </c>
      <c r="K2017" s="1" t="str">
        <f t="shared" si="94"/>
        <v>2015</v>
      </c>
      <c r="L2017" s="1">
        <f t="shared" si="95"/>
        <v>3</v>
      </c>
      <c r="M2017" s="1" t="s">
        <v>60</v>
      </c>
      <c r="N2017" t="s">
        <v>53</v>
      </c>
      <c r="O2017" s="1" t="s">
        <v>61</v>
      </c>
      <c r="P2017" s="1"/>
      <c r="Q2017" s="1"/>
      <c r="R2017" s="1"/>
      <c r="S2017" s="1" t="s">
        <v>936</v>
      </c>
      <c r="T2017" s="1">
        <v>2</v>
      </c>
      <c r="U2017" s="1"/>
    </row>
    <row r="2018" spans="1:21">
      <c r="A2018" s="1" t="s">
        <v>54</v>
      </c>
      <c r="B2018" s="1" t="s">
        <v>53</v>
      </c>
      <c r="C2018" s="1" t="s">
        <v>273</v>
      </c>
      <c r="D2018" s="1">
        <f t="shared" si="93"/>
        <v>2</v>
      </c>
      <c r="E2018" s="1" t="s">
        <v>6951</v>
      </c>
      <c r="F2018" s="1" t="s">
        <v>6950</v>
      </c>
      <c r="G2018" s="6" t="s">
        <v>12527</v>
      </c>
      <c r="H2018" s="1" t="s">
        <v>78</v>
      </c>
      <c r="I2018" s="1" t="s">
        <v>6952</v>
      </c>
      <c r="J2018" s="1" t="s">
        <v>6953</v>
      </c>
      <c r="K2018" s="1" t="str">
        <f t="shared" si="94"/>
        <v>2015</v>
      </c>
      <c r="L2018" s="1">
        <f t="shared" si="95"/>
        <v>29</v>
      </c>
      <c r="M2018" s="1" t="s">
        <v>60</v>
      </c>
      <c r="N2018" t="s">
        <v>53</v>
      </c>
      <c r="O2018" s="1" t="s">
        <v>61</v>
      </c>
      <c r="P2018" s="1"/>
      <c r="Q2018" s="1"/>
      <c r="R2018" s="1"/>
      <c r="S2018" s="1" t="s">
        <v>940</v>
      </c>
      <c r="T2018" s="1">
        <v>2</v>
      </c>
      <c r="U2018" s="1" t="s">
        <v>55</v>
      </c>
    </row>
    <row r="2019" spans="1:21">
      <c r="A2019" s="1" t="s">
        <v>55</v>
      </c>
      <c r="B2019" s="1" t="s">
        <v>141</v>
      </c>
      <c r="C2019" s="1" t="s">
        <v>273</v>
      </c>
      <c r="D2019" s="1">
        <f t="shared" si="93"/>
        <v>0.2</v>
      </c>
      <c r="E2019" s="1" t="s">
        <v>3972</v>
      </c>
      <c r="F2019" s="1" t="s">
        <v>6960</v>
      </c>
      <c r="G2019" s="6" t="s">
        <v>12527</v>
      </c>
      <c r="H2019" s="1" t="s">
        <v>101</v>
      </c>
      <c r="I2019" s="1" t="s">
        <v>3997</v>
      </c>
      <c r="J2019" s="1" t="s">
        <v>6564</v>
      </c>
      <c r="K2019" s="1" t="str">
        <f t="shared" si="94"/>
        <v>2015</v>
      </c>
      <c r="L2019" s="1">
        <f t="shared" si="95"/>
        <v>38</v>
      </c>
      <c r="M2019" s="1" t="s">
        <v>60</v>
      </c>
      <c r="N2019" t="s">
        <v>53</v>
      </c>
      <c r="O2019" s="1" t="s">
        <v>61</v>
      </c>
      <c r="P2019" s="1"/>
      <c r="Q2019" s="1"/>
      <c r="R2019" s="1"/>
      <c r="S2019" s="1" t="s">
        <v>427</v>
      </c>
      <c r="T2019" s="1">
        <v>1</v>
      </c>
      <c r="U2019" s="1" t="s">
        <v>55</v>
      </c>
    </row>
    <row r="2020" spans="1:21">
      <c r="A2020" s="1" t="s">
        <v>53</v>
      </c>
      <c r="B2020" s="1"/>
      <c r="C2020" s="1"/>
      <c r="D2020" s="1">
        <f t="shared" si="93"/>
        <v>0</v>
      </c>
      <c r="E2020" s="1" t="s">
        <v>6982</v>
      </c>
      <c r="F2020" s="1" t="s">
        <v>6981</v>
      </c>
      <c r="G2020" s="6" t="s">
        <v>12527</v>
      </c>
      <c r="H2020" s="1" t="s">
        <v>144</v>
      </c>
      <c r="I2020" s="1" t="s">
        <v>6983</v>
      </c>
      <c r="J2020" s="1" t="s">
        <v>5747</v>
      </c>
      <c r="K2020" s="1" t="str">
        <f t="shared" si="94"/>
        <v>2015</v>
      </c>
      <c r="L2020" s="1">
        <f t="shared" si="95"/>
        <v>24</v>
      </c>
      <c r="M2020" s="1" t="s">
        <v>60</v>
      </c>
      <c r="N2020" t="s">
        <v>53</v>
      </c>
      <c r="O2020" s="1" t="s">
        <v>61</v>
      </c>
      <c r="P2020" s="1"/>
      <c r="Q2020" s="1"/>
      <c r="R2020" s="1"/>
      <c r="S2020" s="1" t="s">
        <v>114</v>
      </c>
      <c r="T2020" s="1">
        <v>1</v>
      </c>
      <c r="U2020" s="1"/>
    </row>
    <row r="2021" spans="1:21">
      <c r="A2021" s="1" t="s">
        <v>50</v>
      </c>
      <c r="B2021" s="1" t="s">
        <v>53</v>
      </c>
      <c r="C2021" s="1" t="s">
        <v>273</v>
      </c>
      <c r="D2021" s="1">
        <f t="shared" si="93"/>
        <v>2</v>
      </c>
      <c r="E2021" s="1"/>
      <c r="F2021" s="1" t="s">
        <v>6985</v>
      </c>
      <c r="G2021" s="6" t="s">
        <v>12525</v>
      </c>
      <c r="H2021" s="1" t="s">
        <v>120</v>
      </c>
      <c r="I2021" s="1" t="s">
        <v>3996</v>
      </c>
      <c r="J2021" s="1" t="s">
        <v>6987</v>
      </c>
      <c r="K2021" s="1" t="str">
        <f t="shared" si="94"/>
        <v>2015</v>
      </c>
      <c r="L2021" s="1">
        <f t="shared" si="95"/>
        <v>41</v>
      </c>
      <c r="M2021" s="1" t="s">
        <v>79</v>
      </c>
      <c r="N2021" t="s">
        <v>53</v>
      </c>
      <c r="O2021" s="1" t="s">
        <v>61</v>
      </c>
      <c r="P2021" s="1" t="s">
        <v>646</v>
      </c>
      <c r="Q2021" s="1" t="s">
        <v>693</v>
      </c>
      <c r="R2021" s="1" t="s">
        <v>6986</v>
      </c>
      <c r="S2021" s="1" t="s">
        <v>417</v>
      </c>
      <c r="T2021" s="1">
        <v>1</v>
      </c>
      <c r="U2021" s="1"/>
    </row>
    <row r="2022" spans="1:21">
      <c r="A2022" s="1" t="s">
        <v>54</v>
      </c>
      <c r="B2022" s="1" t="s">
        <v>3534</v>
      </c>
      <c r="C2022" s="1" t="s">
        <v>273</v>
      </c>
      <c r="D2022" s="1">
        <f t="shared" si="93"/>
        <v>0.9</v>
      </c>
      <c r="E2022" s="1" t="s">
        <v>3984</v>
      </c>
      <c r="F2022" s="1" t="s">
        <v>6990</v>
      </c>
      <c r="G2022" s="6" t="s">
        <v>12527</v>
      </c>
      <c r="H2022" s="1" t="s">
        <v>78</v>
      </c>
      <c r="I2022" s="1" t="s">
        <v>6965</v>
      </c>
      <c r="J2022" s="1" t="s">
        <v>6605</v>
      </c>
      <c r="K2022" s="1" t="str">
        <f t="shared" si="94"/>
        <v>2015</v>
      </c>
      <c r="L2022" s="1">
        <f t="shared" si="95"/>
        <v>29</v>
      </c>
      <c r="M2022" s="1" t="s">
        <v>60</v>
      </c>
      <c r="N2022" t="s">
        <v>53</v>
      </c>
      <c r="O2022" s="1" t="s">
        <v>61</v>
      </c>
      <c r="P2022" s="1"/>
      <c r="Q2022" s="1"/>
      <c r="R2022" s="1"/>
      <c r="S2022" s="1" t="s">
        <v>6991</v>
      </c>
      <c r="T2022" s="1">
        <v>1</v>
      </c>
      <c r="U2022" s="1" t="s">
        <v>55</v>
      </c>
    </row>
    <row r="2023" spans="1:21">
      <c r="A2023" s="1" t="s">
        <v>50</v>
      </c>
      <c r="B2023" s="1" t="s">
        <v>141</v>
      </c>
      <c r="C2023" s="1" t="s">
        <v>273</v>
      </c>
      <c r="D2023" s="1">
        <f t="shared" si="93"/>
        <v>0.2</v>
      </c>
      <c r="E2023" s="1" t="s">
        <v>6993</v>
      </c>
      <c r="F2023" s="1" t="s">
        <v>6992</v>
      </c>
      <c r="G2023" s="6" t="s">
        <v>12527</v>
      </c>
      <c r="H2023" s="1" t="s">
        <v>344</v>
      </c>
      <c r="I2023" s="1" t="s">
        <v>303</v>
      </c>
      <c r="J2023" s="1" t="s">
        <v>905</v>
      </c>
      <c r="K2023" s="1" t="str">
        <f t="shared" si="94"/>
        <v>2015</v>
      </c>
      <c r="L2023" s="1">
        <f t="shared" si="95"/>
        <v>20</v>
      </c>
      <c r="M2023" s="1" t="s">
        <v>60</v>
      </c>
      <c r="N2023" t="s">
        <v>53</v>
      </c>
      <c r="O2023" s="1" t="s">
        <v>61</v>
      </c>
      <c r="P2023" s="1"/>
      <c r="Q2023" s="1"/>
      <c r="R2023" s="1"/>
      <c r="S2023" s="1" t="s">
        <v>65</v>
      </c>
      <c r="T2023" s="1">
        <v>2</v>
      </c>
      <c r="U2023" s="1"/>
    </row>
    <row r="2024" spans="1:21">
      <c r="A2024" s="1" t="s">
        <v>55</v>
      </c>
      <c r="B2024" s="1" t="s">
        <v>141</v>
      </c>
      <c r="C2024" s="1" t="s">
        <v>273</v>
      </c>
      <c r="D2024" s="1">
        <f t="shared" si="93"/>
        <v>0.2</v>
      </c>
      <c r="E2024" s="1" t="s">
        <v>6998</v>
      </c>
      <c r="F2024" s="1" t="s">
        <v>6997</v>
      </c>
      <c r="G2024" s="6" t="s">
        <v>12527</v>
      </c>
      <c r="H2024" s="1" t="s">
        <v>721</v>
      </c>
      <c r="I2024" s="1" t="s">
        <v>303</v>
      </c>
      <c r="J2024" s="1" t="s">
        <v>6104</v>
      </c>
      <c r="K2024" s="1" t="str">
        <f t="shared" si="94"/>
        <v>2015</v>
      </c>
      <c r="L2024" s="1">
        <f t="shared" si="95"/>
        <v>50</v>
      </c>
      <c r="M2024" s="1" t="s">
        <v>60</v>
      </c>
      <c r="N2024" t="s">
        <v>53</v>
      </c>
      <c r="O2024" s="1" t="s">
        <v>61</v>
      </c>
      <c r="P2024" s="1"/>
      <c r="Q2024" s="1"/>
      <c r="R2024" s="1"/>
      <c r="S2024" s="1" t="s">
        <v>235</v>
      </c>
      <c r="T2024" s="1">
        <v>2</v>
      </c>
      <c r="U2024" s="1"/>
    </row>
    <row r="2025" spans="1:21">
      <c r="A2025" s="1" t="s">
        <v>55</v>
      </c>
      <c r="B2025" s="1" t="s">
        <v>2620</v>
      </c>
      <c r="C2025" s="1" t="s">
        <v>273</v>
      </c>
      <c r="D2025" s="1">
        <f t="shared" si="93"/>
        <v>2.5</v>
      </c>
      <c r="E2025" s="1" t="s">
        <v>7011</v>
      </c>
      <c r="F2025" s="1" t="s">
        <v>7010</v>
      </c>
      <c r="G2025" s="6" t="s">
        <v>12527</v>
      </c>
      <c r="H2025" s="1" t="s">
        <v>160</v>
      </c>
      <c r="I2025" s="1" t="s">
        <v>7012</v>
      </c>
      <c r="J2025" s="1" t="s">
        <v>384</v>
      </c>
      <c r="K2025" s="1" t="str">
        <f t="shared" si="94"/>
        <v>2015</v>
      </c>
      <c r="L2025" s="1">
        <f t="shared" si="95"/>
        <v>57</v>
      </c>
      <c r="M2025" s="1" t="s">
        <v>60</v>
      </c>
      <c r="N2025" t="s">
        <v>53</v>
      </c>
      <c r="O2025" s="1" t="s">
        <v>61</v>
      </c>
      <c r="P2025" s="1"/>
      <c r="Q2025" s="1"/>
      <c r="R2025" s="1"/>
      <c r="S2025" s="1" t="s">
        <v>354</v>
      </c>
      <c r="T2025" s="1">
        <v>1</v>
      </c>
      <c r="U2025" s="1"/>
    </row>
    <row r="2026" spans="1:21">
      <c r="A2026" s="1" t="s">
        <v>55</v>
      </c>
      <c r="B2026" s="1" t="s">
        <v>141</v>
      </c>
      <c r="C2026" s="1" t="s">
        <v>273</v>
      </c>
      <c r="D2026" s="1">
        <f t="shared" si="93"/>
        <v>0.2</v>
      </c>
      <c r="E2026" s="1" t="s">
        <v>3989</v>
      </c>
      <c r="F2026" s="1" t="s">
        <v>7017</v>
      </c>
      <c r="G2026" s="6" t="s">
        <v>12527</v>
      </c>
      <c r="H2026" s="1" t="s">
        <v>367</v>
      </c>
      <c r="I2026" s="1" t="s">
        <v>6965</v>
      </c>
      <c r="J2026" s="1" t="s">
        <v>6818</v>
      </c>
      <c r="K2026" s="1" t="str">
        <f t="shared" si="94"/>
        <v>2015</v>
      </c>
      <c r="L2026" s="1">
        <f t="shared" si="95"/>
        <v>26</v>
      </c>
      <c r="M2026" s="1" t="s">
        <v>79</v>
      </c>
      <c r="N2026" t="s">
        <v>53</v>
      </c>
      <c r="O2026" s="1" t="s">
        <v>61</v>
      </c>
      <c r="P2026" s="1"/>
      <c r="Q2026" s="1"/>
      <c r="R2026" s="1"/>
      <c r="S2026" s="1" t="s">
        <v>1051</v>
      </c>
      <c r="T2026" s="1">
        <v>2</v>
      </c>
      <c r="U2026" s="1" t="s">
        <v>55</v>
      </c>
    </row>
    <row r="2027" spans="1:21">
      <c r="A2027" s="1" t="s">
        <v>54</v>
      </c>
      <c r="B2027" s="1" t="s">
        <v>141</v>
      </c>
      <c r="C2027" s="1" t="s">
        <v>273</v>
      </c>
      <c r="D2027" s="1">
        <f t="shared" si="93"/>
        <v>0.2</v>
      </c>
      <c r="E2027" s="1" t="s">
        <v>3999</v>
      </c>
      <c r="F2027" s="1" t="s">
        <v>7021</v>
      </c>
      <c r="G2027" s="6" t="s">
        <v>12527</v>
      </c>
      <c r="H2027" s="1" t="s">
        <v>344</v>
      </c>
      <c r="I2027" s="1" t="s">
        <v>7022</v>
      </c>
      <c r="J2027" s="1" t="s">
        <v>5747</v>
      </c>
      <c r="K2027" s="1" t="str">
        <f t="shared" si="94"/>
        <v>2015</v>
      </c>
      <c r="L2027" s="1">
        <f t="shared" si="95"/>
        <v>21</v>
      </c>
      <c r="M2027" s="1" t="s">
        <v>60</v>
      </c>
      <c r="N2027" t="s">
        <v>53</v>
      </c>
      <c r="O2027" s="1" t="s">
        <v>61</v>
      </c>
      <c r="P2027" s="1"/>
      <c r="Q2027" s="1"/>
      <c r="R2027" s="1"/>
      <c r="S2027" s="1" t="s">
        <v>235</v>
      </c>
      <c r="T2027" s="1">
        <v>1</v>
      </c>
      <c r="U2027" s="1" t="s">
        <v>55</v>
      </c>
    </row>
    <row r="2028" spans="1:21">
      <c r="A2028" s="1" t="s">
        <v>54</v>
      </c>
      <c r="B2028" s="1" t="s">
        <v>141</v>
      </c>
      <c r="C2028" s="1" t="s">
        <v>273</v>
      </c>
      <c r="D2028" s="1">
        <f t="shared" si="93"/>
        <v>0.2</v>
      </c>
      <c r="E2028" s="1" t="s">
        <v>7028</v>
      </c>
      <c r="F2028" s="1" t="s">
        <v>7027</v>
      </c>
      <c r="G2028" s="6" t="s">
        <v>12527</v>
      </c>
      <c r="H2028" s="1" t="s">
        <v>58</v>
      </c>
      <c r="I2028" s="1" t="s">
        <v>4720</v>
      </c>
      <c r="J2028" s="1" t="s">
        <v>7029</v>
      </c>
      <c r="K2028" s="1" t="str">
        <f t="shared" si="94"/>
        <v>2015</v>
      </c>
      <c r="L2028" s="1">
        <f t="shared" si="95"/>
        <v>10</v>
      </c>
      <c r="M2028" s="1" t="s">
        <v>60</v>
      </c>
      <c r="N2028" t="s">
        <v>53</v>
      </c>
      <c r="O2028" s="1" t="s">
        <v>61</v>
      </c>
      <c r="P2028" s="1"/>
      <c r="Q2028" s="1"/>
      <c r="R2028" s="1"/>
      <c r="S2028" s="1" t="s">
        <v>65</v>
      </c>
      <c r="T2028" s="1">
        <v>2</v>
      </c>
      <c r="U2028" s="1" t="s">
        <v>55</v>
      </c>
    </row>
    <row r="2029" spans="1:21">
      <c r="A2029" s="1" t="s">
        <v>54</v>
      </c>
      <c r="B2029" s="1"/>
      <c r="C2029" s="1"/>
      <c r="D2029" s="1">
        <f t="shared" si="93"/>
        <v>0</v>
      </c>
      <c r="E2029" s="1" t="s">
        <v>7059</v>
      </c>
      <c r="F2029" s="1" t="s">
        <v>7058</v>
      </c>
      <c r="G2029" s="6" t="s">
        <v>12527</v>
      </c>
      <c r="H2029" s="1" t="s">
        <v>301</v>
      </c>
      <c r="I2029" s="1" t="s">
        <v>7060</v>
      </c>
      <c r="J2029" s="1" t="s">
        <v>384</v>
      </c>
      <c r="K2029" s="1" t="str">
        <f t="shared" si="94"/>
        <v>2015</v>
      </c>
      <c r="L2029" s="1">
        <f t="shared" si="95"/>
        <v>53</v>
      </c>
      <c r="M2029" s="1" t="s">
        <v>60</v>
      </c>
      <c r="N2029" t="s">
        <v>53</v>
      </c>
      <c r="O2029" s="1" t="s">
        <v>61</v>
      </c>
      <c r="P2029" s="1"/>
      <c r="Q2029" s="1"/>
      <c r="R2029" s="1"/>
      <c r="S2029" s="1" t="s">
        <v>354</v>
      </c>
      <c r="T2029" s="1">
        <v>1</v>
      </c>
      <c r="U2029" s="1"/>
    </row>
    <row r="2030" spans="1:21">
      <c r="A2030" s="1" t="s">
        <v>54</v>
      </c>
      <c r="B2030" s="1"/>
      <c r="C2030" s="1"/>
      <c r="D2030" s="1">
        <f t="shared" si="93"/>
        <v>0</v>
      </c>
      <c r="E2030" s="1" t="s">
        <v>7065</v>
      </c>
      <c r="F2030" s="1" t="s">
        <v>7064</v>
      </c>
      <c r="G2030" s="6" t="s">
        <v>12527</v>
      </c>
      <c r="H2030" s="1" t="s">
        <v>50</v>
      </c>
      <c r="I2030" s="1" t="s">
        <v>3918</v>
      </c>
      <c r="J2030" s="1" t="s">
        <v>7066</v>
      </c>
      <c r="K2030" s="1" t="str">
        <f t="shared" si="94"/>
        <v>2015</v>
      </c>
      <c r="L2030" s="1">
        <f t="shared" si="95"/>
        <v>1</v>
      </c>
      <c r="M2030" s="1" t="s">
        <v>60</v>
      </c>
      <c r="N2030" t="s">
        <v>53</v>
      </c>
      <c r="O2030" s="1" t="s">
        <v>61</v>
      </c>
      <c r="P2030" s="1"/>
      <c r="Q2030" s="1"/>
      <c r="R2030" s="1"/>
      <c r="S2030" s="1" t="s">
        <v>6783</v>
      </c>
      <c r="T2030" s="1">
        <v>2</v>
      </c>
      <c r="U2030" s="1"/>
    </row>
    <row r="2031" spans="1:21">
      <c r="A2031" s="1" t="s">
        <v>53</v>
      </c>
      <c r="B2031" s="1"/>
      <c r="C2031" s="1"/>
      <c r="D2031" s="1">
        <f t="shared" si="93"/>
        <v>0</v>
      </c>
      <c r="E2031" s="1" t="s">
        <v>7070</v>
      </c>
      <c r="F2031" s="1" t="s">
        <v>620</v>
      </c>
      <c r="G2031" s="6" t="s">
        <v>12527</v>
      </c>
      <c r="H2031" s="1" t="s">
        <v>81</v>
      </c>
      <c r="I2031" s="1" t="s">
        <v>3918</v>
      </c>
      <c r="J2031" s="1" t="s">
        <v>1222</v>
      </c>
      <c r="K2031" s="1" t="str">
        <f t="shared" si="94"/>
        <v>2015</v>
      </c>
      <c r="L2031" s="1">
        <f t="shared" si="95"/>
        <v>61</v>
      </c>
      <c r="M2031" s="1" t="s">
        <v>60</v>
      </c>
      <c r="N2031" t="s">
        <v>53</v>
      </c>
      <c r="O2031" s="1" t="s">
        <v>61</v>
      </c>
      <c r="P2031" s="1"/>
      <c r="Q2031" s="1"/>
      <c r="R2031" s="1"/>
      <c r="S2031" s="1" t="s">
        <v>235</v>
      </c>
      <c r="T2031" s="1">
        <v>2</v>
      </c>
      <c r="U2031" s="1"/>
    </row>
    <row r="2032" spans="1:21">
      <c r="A2032" s="1" t="s">
        <v>55</v>
      </c>
      <c r="B2032" s="1"/>
      <c r="C2032" s="1"/>
      <c r="D2032" s="1">
        <f t="shared" si="93"/>
        <v>0</v>
      </c>
      <c r="E2032" s="1" t="s">
        <v>7072</v>
      </c>
      <c r="F2032" s="1" t="s">
        <v>7071</v>
      </c>
      <c r="G2032" s="6" t="s">
        <v>12527</v>
      </c>
      <c r="H2032" s="1" t="s">
        <v>99</v>
      </c>
      <c r="I2032" s="1" t="s">
        <v>7073</v>
      </c>
      <c r="J2032" s="1" t="s">
        <v>1413</v>
      </c>
      <c r="K2032" s="1" t="str">
        <f t="shared" si="94"/>
        <v>2015</v>
      </c>
      <c r="L2032" s="1">
        <f t="shared" si="95"/>
        <v>6</v>
      </c>
      <c r="M2032" s="1" t="s">
        <v>60</v>
      </c>
      <c r="N2032" t="s">
        <v>53</v>
      </c>
      <c r="O2032" s="1" t="s">
        <v>61</v>
      </c>
      <c r="P2032" s="1"/>
      <c r="Q2032" s="1"/>
      <c r="R2032" s="1"/>
      <c r="S2032" s="1" t="s">
        <v>65</v>
      </c>
      <c r="T2032" s="1">
        <v>2</v>
      </c>
      <c r="U2032" s="1"/>
    </row>
    <row r="2033" spans="1:21">
      <c r="A2033" s="1" t="s">
        <v>55</v>
      </c>
      <c r="B2033" s="1"/>
      <c r="C2033" s="1"/>
      <c r="D2033" s="1">
        <f t="shared" si="93"/>
        <v>0</v>
      </c>
      <c r="E2033" s="1" t="s">
        <v>7087</v>
      </c>
      <c r="F2033" s="1" t="s">
        <v>5341</v>
      </c>
      <c r="G2033" s="6" t="s">
        <v>12525</v>
      </c>
      <c r="H2033" s="1" t="s">
        <v>555</v>
      </c>
      <c r="I2033" s="1" t="s">
        <v>731</v>
      </c>
      <c r="J2033" s="1" t="s">
        <v>731</v>
      </c>
      <c r="K2033" s="1" t="str">
        <f t="shared" si="94"/>
        <v>2015</v>
      </c>
      <c r="L2033" s="1">
        <f t="shared" si="95"/>
        <v>40</v>
      </c>
      <c r="M2033" s="1" t="s">
        <v>60</v>
      </c>
      <c r="N2033" t="s">
        <v>53</v>
      </c>
      <c r="O2033" s="1" t="s">
        <v>61</v>
      </c>
      <c r="P2033" s="1"/>
      <c r="Q2033" s="1"/>
      <c r="R2033" s="1"/>
      <c r="S2033" s="1" t="s">
        <v>6735</v>
      </c>
      <c r="T2033" s="1">
        <v>1</v>
      </c>
      <c r="U2033" s="1"/>
    </row>
    <row r="2034" spans="1:21">
      <c r="A2034" s="1" t="s">
        <v>55</v>
      </c>
      <c r="B2034" s="1" t="s">
        <v>986</v>
      </c>
      <c r="C2034" s="1" t="s">
        <v>273</v>
      </c>
      <c r="D2034" s="1">
        <f t="shared" si="93"/>
        <v>0.3</v>
      </c>
      <c r="E2034" s="1" t="s">
        <v>7101</v>
      </c>
      <c r="F2034" s="1" t="s">
        <v>2311</v>
      </c>
      <c r="G2034" s="6" t="s">
        <v>12525</v>
      </c>
      <c r="H2034" s="1" t="s">
        <v>584</v>
      </c>
      <c r="I2034" s="1" t="s">
        <v>7034</v>
      </c>
      <c r="J2034" s="1" t="s">
        <v>7102</v>
      </c>
      <c r="K2034" s="1" t="str">
        <f t="shared" si="94"/>
        <v>2015</v>
      </c>
      <c r="L2034" s="1">
        <f t="shared" si="95"/>
        <v>37</v>
      </c>
      <c r="M2034" s="1" t="s">
        <v>60</v>
      </c>
      <c r="N2034" t="s">
        <v>53</v>
      </c>
      <c r="O2034" s="1" t="s">
        <v>61</v>
      </c>
      <c r="P2034" s="1"/>
      <c r="Q2034" s="1"/>
      <c r="R2034" s="1"/>
      <c r="S2034" s="1" t="s">
        <v>2410</v>
      </c>
      <c r="T2034" s="1">
        <v>2</v>
      </c>
      <c r="U2034" s="1" t="s">
        <v>55</v>
      </c>
    </row>
    <row r="2035" spans="1:21">
      <c r="A2035" s="1" t="s">
        <v>55</v>
      </c>
      <c r="B2035" s="1"/>
      <c r="C2035" s="1"/>
      <c r="D2035" s="1">
        <f t="shared" si="93"/>
        <v>0</v>
      </c>
      <c r="E2035" s="1" t="s">
        <v>7119</v>
      </c>
      <c r="F2035" s="1" t="s">
        <v>7118</v>
      </c>
      <c r="G2035" s="6" t="s">
        <v>12527</v>
      </c>
      <c r="H2035" s="1" t="s">
        <v>299</v>
      </c>
      <c r="I2035" s="1" t="s">
        <v>7120</v>
      </c>
      <c r="J2035" s="1" t="s">
        <v>921</v>
      </c>
      <c r="K2035" s="1" t="str">
        <f t="shared" si="94"/>
        <v>2015</v>
      </c>
      <c r="L2035" s="1">
        <f t="shared" si="95"/>
        <v>44</v>
      </c>
      <c r="M2035" s="1" t="s">
        <v>60</v>
      </c>
      <c r="N2035" t="s">
        <v>53</v>
      </c>
      <c r="O2035" s="1" t="s">
        <v>61</v>
      </c>
      <c r="P2035" s="1"/>
      <c r="Q2035" s="1"/>
      <c r="R2035" s="1"/>
      <c r="S2035" s="1" t="s">
        <v>417</v>
      </c>
      <c r="T2035" s="1">
        <v>2</v>
      </c>
      <c r="U2035" s="1"/>
    </row>
    <row r="2036" spans="1:21">
      <c r="A2036" s="1" t="s">
        <v>53</v>
      </c>
      <c r="B2036" s="1"/>
      <c r="C2036" s="1"/>
      <c r="D2036" s="1">
        <f t="shared" si="93"/>
        <v>0</v>
      </c>
      <c r="E2036" s="1" t="s">
        <v>7122</v>
      </c>
      <c r="F2036" s="1" t="s">
        <v>7121</v>
      </c>
      <c r="G2036" s="6" t="s">
        <v>12527</v>
      </c>
      <c r="H2036" s="1" t="s">
        <v>88</v>
      </c>
      <c r="I2036" s="1" t="s">
        <v>7120</v>
      </c>
      <c r="J2036" s="1" t="s">
        <v>1067</v>
      </c>
      <c r="K2036" s="1" t="str">
        <f t="shared" si="94"/>
        <v>2015</v>
      </c>
      <c r="L2036" s="1">
        <f t="shared" si="95"/>
        <v>28</v>
      </c>
      <c r="M2036" s="1" t="s">
        <v>60</v>
      </c>
      <c r="N2036" t="s">
        <v>53</v>
      </c>
      <c r="O2036" s="1" t="s">
        <v>61</v>
      </c>
      <c r="P2036" s="1"/>
      <c r="Q2036" s="1"/>
      <c r="R2036" s="1"/>
      <c r="S2036" s="1" t="s">
        <v>405</v>
      </c>
      <c r="T2036" s="1">
        <v>1</v>
      </c>
      <c r="U2036" s="1"/>
    </row>
    <row r="2037" spans="1:21">
      <c r="A2037" s="1" t="s">
        <v>55</v>
      </c>
      <c r="B2037" s="1"/>
      <c r="C2037" s="1"/>
      <c r="D2037" s="1">
        <f t="shared" si="93"/>
        <v>0</v>
      </c>
      <c r="E2037" s="1" t="s">
        <v>7142</v>
      </c>
      <c r="F2037" s="1" t="s">
        <v>7141</v>
      </c>
      <c r="G2037" s="6" t="s">
        <v>12527</v>
      </c>
      <c r="H2037" s="1" t="s">
        <v>50</v>
      </c>
      <c r="I2037" s="1" t="s">
        <v>6247</v>
      </c>
      <c r="J2037" s="1" t="s">
        <v>171</v>
      </c>
      <c r="K2037" s="1" t="str">
        <f t="shared" si="94"/>
        <v>2015</v>
      </c>
      <c r="L2037" s="1">
        <f t="shared" si="95"/>
        <v>1</v>
      </c>
      <c r="M2037" s="1" t="s">
        <v>60</v>
      </c>
      <c r="N2037" t="s">
        <v>53</v>
      </c>
      <c r="O2037" s="1" t="s">
        <v>61</v>
      </c>
      <c r="P2037" s="1"/>
      <c r="Q2037" s="1"/>
      <c r="R2037" s="1"/>
      <c r="S2037" s="1" t="s">
        <v>6783</v>
      </c>
      <c r="T2037" s="1">
        <v>1</v>
      </c>
      <c r="U2037" s="1"/>
    </row>
    <row r="2038" spans="1:21">
      <c r="A2038" s="1" t="s">
        <v>54</v>
      </c>
      <c r="B2038" s="1"/>
      <c r="C2038" s="1"/>
      <c r="D2038" s="1">
        <f t="shared" si="93"/>
        <v>0</v>
      </c>
      <c r="E2038" s="1" t="s">
        <v>7152</v>
      </c>
      <c r="F2038" s="1" t="s">
        <v>7151</v>
      </c>
      <c r="G2038" s="6" t="s">
        <v>12527</v>
      </c>
      <c r="H2038" s="1" t="s">
        <v>809</v>
      </c>
      <c r="I2038" s="1" t="s">
        <v>7090</v>
      </c>
      <c r="J2038" s="1" t="s">
        <v>1163</v>
      </c>
      <c r="K2038" s="1" t="str">
        <f t="shared" si="94"/>
        <v>2015</v>
      </c>
      <c r="L2038" s="1">
        <f t="shared" si="95"/>
        <v>36</v>
      </c>
      <c r="M2038" s="1" t="s">
        <v>79</v>
      </c>
      <c r="N2038" t="s">
        <v>53</v>
      </c>
      <c r="O2038" s="1" t="s">
        <v>61</v>
      </c>
      <c r="P2038" s="1"/>
      <c r="Q2038" s="1"/>
      <c r="R2038" s="1"/>
      <c r="S2038" s="1" t="s">
        <v>4093</v>
      </c>
      <c r="T2038" s="1">
        <v>1</v>
      </c>
      <c r="U2038" s="1"/>
    </row>
    <row r="2039" spans="1:21">
      <c r="A2039" s="1" t="s">
        <v>54</v>
      </c>
      <c r="B2039" s="1"/>
      <c r="C2039" s="1"/>
      <c r="D2039" s="1">
        <f t="shared" si="93"/>
        <v>0</v>
      </c>
      <c r="E2039" s="1" t="s">
        <v>7163</v>
      </c>
      <c r="F2039" s="1" t="s">
        <v>7162</v>
      </c>
      <c r="G2039" s="6" t="s">
        <v>12527</v>
      </c>
      <c r="H2039" s="1" t="s">
        <v>240</v>
      </c>
      <c r="I2039" s="1" t="s">
        <v>7156</v>
      </c>
      <c r="J2039" s="1" t="s">
        <v>6104</v>
      </c>
      <c r="K2039" s="1" t="str">
        <f t="shared" si="94"/>
        <v>2015</v>
      </c>
      <c r="L2039" s="1">
        <f t="shared" si="95"/>
        <v>53</v>
      </c>
      <c r="M2039" s="1" t="s">
        <v>60</v>
      </c>
      <c r="N2039" t="s">
        <v>53</v>
      </c>
      <c r="O2039" s="1" t="s">
        <v>61</v>
      </c>
      <c r="P2039" s="1"/>
      <c r="Q2039" s="1"/>
      <c r="R2039" s="1"/>
      <c r="S2039" s="1" t="s">
        <v>105</v>
      </c>
      <c r="T2039" s="1">
        <v>2</v>
      </c>
      <c r="U2039" s="1"/>
    </row>
    <row r="2040" spans="1:21">
      <c r="A2040" s="1" t="s">
        <v>55</v>
      </c>
      <c r="B2040" s="1" t="s">
        <v>141</v>
      </c>
      <c r="C2040" s="1" t="s">
        <v>273</v>
      </c>
      <c r="D2040" s="1">
        <f t="shared" si="93"/>
        <v>0.2</v>
      </c>
      <c r="E2040" s="1" t="s">
        <v>7165</v>
      </c>
      <c r="F2040" s="1" t="s">
        <v>7164</v>
      </c>
      <c r="G2040" s="6" t="s">
        <v>12527</v>
      </c>
      <c r="H2040" s="1" t="s">
        <v>71</v>
      </c>
      <c r="I2040" s="1" t="s">
        <v>7166</v>
      </c>
      <c r="J2040" s="1" t="s">
        <v>7167</v>
      </c>
      <c r="K2040" s="1" t="str">
        <f t="shared" si="94"/>
        <v>2015</v>
      </c>
      <c r="L2040" s="1">
        <f t="shared" si="95"/>
        <v>7</v>
      </c>
      <c r="M2040" s="1" t="s">
        <v>79</v>
      </c>
      <c r="N2040" t="s">
        <v>53</v>
      </c>
      <c r="O2040" s="1" t="s">
        <v>61</v>
      </c>
      <c r="P2040" s="1"/>
      <c r="Q2040" s="1"/>
      <c r="R2040" s="1"/>
      <c r="S2040" s="1" t="s">
        <v>65</v>
      </c>
      <c r="T2040" s="1">
        <v>1</v>
      </c>
      <c r="U2040" s="1" t="s">
        <v>55</v>
      </c>
    </row>
    <row r="2041" spans="1:21">
      <c r="A2041" s="1" t="s">
        <v>50</v>
      </c>
      <c r="B2041" s="1"/>
      <c r="C2041" s="1"/>
      <c r="D2041" s="1">
        <f t="shared" si="93"/>
        <v>0</v>
      </c>
      <c r="E2041" s="1" t="s">
        <v>7170</v>
      </c>
      <c r="F2041" s="1" t="s">
        <v>7169</v>
      </c>
      <c r="G2041" s="6" t="s">
        <v>12525</v>
      </c>
      <c r="H2041" s="1" t="s">
        <v>644</v>
      </c>
      <c r="I2041" s="1" t="s">
        <v>7156</v>
      </c>
      <c r="J2041" s="1" t="s">
        <v>1067</v>
      </c>
      <c r="K2041" s="1" t="str">
        <f t="shared" si="94"/>
        <v>2015</v>
      </c>
      <c r="L2041" s="1">
        <f t="shared" si="95"/>
        <v>34</v>
      </c>
      <c r="M2041" s="1" t="s">
        <v>79</v>
      </c>
      <c r="N2041" t="s">
        <v>53</v>
      </c>
      <c r="O2041" s="1" t="s">
        <v>61</v>
      </c>
      <c r="P2041" s="1"/>
      <c r="Q2041" s="1"/>
      <c r="R2041" s="1"/>
      <c r="S2041" s="1" t="s">
        <v>417</v>
      </c>
      <c r="T2041" s="1">
        <v>1</v>
      </c>
      <c r="U2041" s="1"/>
    </row>
    <row r="2042" spans="1:21">
      <c r="A2042" s="1" t="s">
        <v>54</v>
      </c>
      <c r="B2042" s="1" t="s">
        <v>176</v>
      </c>
      <c r="C2042" s="1" t="s">
        <v>273</v>
      </c>
      <c r="D2042" s="1">
        <f t="shared" si="93"/>
        <v>0.6</v>
      </c>
      <c r="E2042" s="1" t="s">
        <v>2365</v>
      </c>
      <c r="F2042" s="1" t="s">
        <v>7193</v>
      </c>
      <c r="G2042" s="6" t="s">
        <v>12527</v>
      </c>
      <c r="H2042" s="1" t="s">
        <v>555</v>
      </c>
      <c r="I2042" s="1" t="s">
        <v>7194</v>
      </c>
      <c r="J2042" s="1" t="s">
        <v>7195</v>
      </c>
      <c r="K2042" s="1" t="str">
        <f t="shared" si="94"/>
        <v>2015</v>
      </c>
      <c r="L2042" s="1">
        <f t="shared" si="95"/>
        <v>40</v>
      </c>
      <c r="M2042" s="1" t="s">
        <v>79</v>
      </c>
      <c r="N2042" t="s">
        <v>53</v>
      </c>
      <c r="O2042" s="1" t="s">
        <v>61</v>
      </c>
      <c r="P2042" s="1"/>
      <c r="Q2042" s="1"/>
      <c r="R2042" s="1"/>
      <c r="S2042" s="1" t="s">
        <v>427</v>
      </c>
      <c r="T2042" s="1">
        <v>1</v>
      </c>
      <c r="U2042" s="1"/>
    </row>
    <row r="2043" spans="1:21">
      <c r="A2043" s="1" t="s">
        <v>55</v>
      </c>
      <c r="B2043" s="1" t="s">
        <v>986</v>
      </c>
      <c r="C2043" s="1" t="s">
        <v>273</v>
      </c>
      <c r="D2043" s="1">
        <f t="shared" si="93"/>
        <v>0.3</v>
      </c>
      <c r="E2043" s="1" t="s">
        <v>2472</v>
      </c>
      <c r="F2043" s="1" t="s">
        <v>7262</v>
      </c>
      <c r="G2043" s="6" t="s">
        <v>12527</v>
      </c>
      <c r="H2043" s="1" t="s">
        <v>55</v>
      </c>
      <c r="I2043" s="1" t="s">
        <v>7253</v>
      </c>
      <c r="J2043" s="1" t="s">
        <v>3807</v>
      </c>
      <c r="K2043" s="1" t="str">
        <f t="shared" si="94"/>
        <v>2015</v>
      </c>
      <c r="L2043" s="1">
        <f t="shared" si="95"/>
        <v>4</v>
      </c>
      <c r="M2043" s="1" t="s">
        <v>60</v>
      </c>
      <c r="N2043" t="s">
        <v>53</v>
      </c>
      <c r="O2043" s="1" t="s">
        <v>61</v>
      </c>
      <c r="P2043" s="1"/>
      <c r="Q2043" s="1"/>
      <c r="R2043" s="1"/>
      <c r="S2043" s="1"/>
      <c r="T2043" s="1">
        <v>2</v>
      </c>
      <c r="U2043" s="1"/>
    </row>
    <row r="2044" spans="1:21">
      <c r="A2044" s="1" t="s">
        <v>55</v>
      </c>
      <c r="B2044" s="1" t="s">
        <v>2711</v>
      </c>
      <c r="C2044" s="1" t="s">
        <v>273</v>
      </c>
      <c r="D2044" s="1">
        <f t="shared" si="93"/>
        <v>1.2</v>
      </c>
      <c r="E2044" s="1" t="s">
        <v>2478</v>
      </c>
      <c r="F2044" s="1" t="s">
        <v>7264</v>
      </c>
      <c r="G2044" s="6" t="s">
        <v>12527</v>
      </c>
      <c r="H2044" s="1" t="s">
        <v>63</v>
      </c>
      <c r="I2044" s="1" t="s">
        <v>7253</v>
      </c>
      <c r="J2044" s="1" t="s">
        <v>3807</v>
      </c>
      <c r="K2044" s="1" t="str">
        <f t="shared" si="94"/>
        <v>2015</v>
      </c>
      <c r="L2044" s="1">
        <f t="shared" si="95"/>
        <v>30</v>
      </c>
      <c r="M2044" s="1" t="s">
        <v>60</v>
      </c>
      <c r="N2044" t="s">
        <v>53</v>
      </c>
      <c r="O2044" s="1" t="s">
        <v>61</v>
      </c>
      <c r="P2044" s="1"/>
      <c r="Q2044" s="1"/>
      <c r="R2044" s="1"/>
      <c r="S2044" s="1"/>
      <c r="T2044" s="1">
        <v>2</v>
      </c>
      <c r="U2044" s="1"/>
    </row>
    <row r="2045" spans="1:21">
      <c r="A2045" s="1" t="s">
        <v>55</v>
      </c>
      <c r="B2045" s="1" t="s">
        <v>3534</v>
      </c>
      <c r="C2045" s="1" t="s">
        <v>273</v>
      </c>
      <c r="D2045" s="1">
        <f t="shared" si="93"/>
        <v>0.9</v>
      </c>
      <c r="E2045" s="1" t="s">
        <v>7291</v>
      </c>
      <c r="F2045" s="1" t="s">
        <v>6462</v>
      </c>
      <c r="G2045" s="6" t="s">
        <v>12525</v>
      </c>
      <c r="H2045" s="1" t="s">
        <v>299</v>
      </c>
      <c r="I2045" s="1" t="s">
        <v>7292</v>
      </c>
      <c r="J2045" s="1" t="s">
        <v>6691</v>
      </c>
      <c r="K2045" s="1" t="str">
        <f t="shared" si="94"/>
        <v>2015</v>
      </c>
      <c r="L2045" s="1">
        <f t="shared" si="95"/>
        <v>44</v>
      </c>
      <c r="M2045" s="1" t="s">
        <v>60</v>
      </c>
      <c r="N2045" t="s">
        <v>53</v>
      </c>
      <c r="O2045" s="1" t="s">
        <v>61</v>
      </c>
      <c r="P2045" s="1"/>
      <c r="Q2045" s="1"/>
      <c r="R2045" s="1"/>
      <c r="S2045" s="1" t="s">
        <v>235</v>
      </c>
      <c r="T2045" s="1">
        <v>2</v>
      </c>
      <c r="U2045" s="1" t="s">
        <v>55</v>
      </c>
    </row>
    <row r="2046" spans="1:21">
      <c r="A2046" s="1"/>
      <c r="B2046" s="1" t="s">
        <v>6212</v>
      </c>
      <c r="C2046" s="1" t="s">
        <v>273</v>
      </c>
      <c r="D2046" s="1">
        <f t="shared" si="93"/>
        <v>2.6</v>
      </c>
      <c r="E2046" s="1" t="s">
        <v>2517</v>
      </c>
      <c r="F2046" s="1" t="s">
        <v>7299</v>
      </c>
      <c r="G2046" s="6" t="s">
        <v>12527</v>
      </c>
      <c r="H2046" s="1" t="s">
        <v>367</v>
      </c>
      <c r="I2046" s="1" t="s">
        <v>5054</v>
      </c>
      <c r="J2046" s="1" t="s">
        <v>3807</v>
      </c>
      <c r="K2046" s="1" t="str">
        <f t="shared" si="94"/>
        <v>2015</v>
      </c>
      <c r="L2046" s="1">
        <f t="shared" si="95"/>
        <v>26</v>
      </c>
      <c r="M2046" s="1" t="s">
        <v>79</v>
      </c>
      <c r="N2046" t="s">
        <v>53</v>
      </c>
      <c r="O2046" s="1" t="s">
        <v>61</v>
      </c>
      <c r="P2046" s="1"/>
      <c r="Q2046" s="1"/>
      <c r="R2046" s="1"/>
      <c r="S2046" s="1" t="s">
        <v>7301</v>
      </c>
      <c r="T2046" s="1">
        <v>1</v>
      </c>
      <c r="U2046" s="1"/>
    </row>
    <row r="2047" spans="1:21">
      <c r="A2047" s="1" t="s">
        <v>55</v>
      </c>
      <c r="B2047" s="1" t="s">
        <v>141</v>
      </c>
      <c r="C2047" s="1" t="s">
        <v>958</v>
      </c>
      <c r="D2047" s="1">
        <f t="shared" si="93"/>
        <v>0.18</v>
      </c>
      <c r="E2047" s="1" t="s">
        <v>2524</v>
      </c>
      <c r="F2047" s="1" t="s">
        <v>7303</v>
      </c>
      <c r="G2047" s="6" t="s">
        <v>12527</v>
      </c>
      <c r="H2047" s="1" t="s">
        <v>583</v>
      </c>
      <c r="I2047" s="1" t="s">
        <v>5331</v>
      </c>
      <c r="J2047" s="1" t="s">
        <v>5034</v>
      </c>
      <c r="K2047" s="1" t="str">
        <f t="shared" si="94"/>
        <v>2015</v>
      </c>
      <c r="L2047" s="1">
        <f t="shared" si="95"/>
        <v>22</v>
      </c>
      <c r="M2047" s="1" t="s">
        <v>60</v>
      </c>
      <c r="N2047" t="s">
        <v>53</v>
      </c>
      <c r="O2047" s="1" t="s">
        <v>61</v>
      </c>
      <c r="P2047" s="1"/>
      <c r="Q2047" s="1"/>
      <c r="R2047" s="1"/>
      <c r="S2047" s="1" t="s">
        <v>65</v>
      </c>
      <c r="T2047" s="1">
        <v>1</v>
      </c>
      <c r="U2047" s="1"/>
    </row>
    <row r="2048" spans="1:21">
      <c r="A2048" s="1" t="s">
        <v>54</v>
      </c>
      <c r="B2048" s="1" t="s">
        <v>53</v>
      </c>
      <c r="C2048" s="1" t="s">
        <v>273</v>
      </c>
      <c r="D2048" s="1">
        <f t="shared" si="93"/>
        <v>2</v>
      </c>
      <c r="E2048" s="1" t="s">
        <v>5004</v>
      </c>
      <c r="F2048" s="1" t="s">
        <v>7455</v>
      </c>
      <c r="G2048" s="6" t="s">
        <v>12527</v>
      </c>
      <c r="H2048" s="1" t="s">
        <v>324</v>
      </c>
      <c r="I2048" s="1" t="s">
        <v>7456</v>
      </c>
      <c r="J2048" s="1" t="s">
        <v>1222</v>
      </c>
      <c r="K2048" s="1" t="str">
        <f t="shared" si="94"/>
        <v>2015</v>
      </c>
      <c r="L2048" s="1">
        <f t="shared" si="95"/>
        <v>12</v>
      </c>
      <c r="M2048" s="1" t="s">
        <v>79</v>
      </c>
      <c r="N2048" t="s">
        <v>53</v>
      </c>
      <c r="O2048" s="1" t="s">
        <v>102</v>
      </c>
      <c r="P2048" s="1"/>
      <c r="Q2048" s="1"/>
      <c r="R2048" s="1"/>
      <c r="S2048" s="1" t="s">
        <v>65</v>
      </c>
      <c r="T2048" s="1">
        <v>2</v>
      </c>
      <c r="U2048" s="1"/>
    </row>
    <row r="2049" spans="1:21">
      <c r="A2049" s="1" t="s">
        <v>50</v>
      </c>
      <c r="B2049" s="1" t="s">
        <v>148</v>
      </c>
      <c r="C2049" s="1" t="s">
        <v>273</v>
      </c>
      <c r="D2049" s="1">
        <f t="shared" si="93"/>
        <v>1.5</v>
      </c>
      <c r="E2049" s="1" t="s">
        <v>5015</v>
      </c>
      <c r="F2049" s="1" t="s">
        <v>7461</v>
      </c>
      <c r="G2049" s="6" t="s">
        <v>12527</v>
      </c>
      <c r="H2049" s="1" t="s">
        <v>88</v>
      </c>
      <c r="I2049" s="1" t="s">
        <v>7456</v>
      </c>
      <c r="J2049" s="1" t="s">
        <v>1222</v>
      </c>
      <c r="K2049" s="1" t="str">
        <f t="shared" si="94"/>
        <v>2015</v>
      </c>
      <c r="L2049" s="1">
        <f t="shared" si="95"/>
        <v>27</v>
      </c>
      <c r="M2049" s="1" t="s">
        <v>79</v>
      </c>
      <c r="N2049" t="s">
        <v>53</v>
      </c>
      <c r="O2049" s="1" t="s">
        <v>102</v>
      </c>
      <c r="P2049" s="1"/>
      <c r="Q2049" s="1"/>
      <c r="R2049" s="1"/>
      <c r="S2049" s="1"/>
      <c r="T2049" s="1">
        <v>2</v>
      </c>
      <c r="U2049" s="1"/>
    </row>
    <row r="2050" spans="1:21">
      <c r="A2050" s="1" t="s">
        <v>55</v>
      </c>
      <c r="B2050" s="1" t="s">
        <v>472</v>
      </c>
      <c r="C2050" s="1" t="s">
        <v>136</v>
      </c>
      <c r="D2050" s="1">
        <f t="shared" ref="D2050:D2113" si="96">B2050*C2050/100</f>
        <v>0.25</v>
      </c>
      <c r="E2050" s="1" t="s">
        <v>5040</v>
      </c>
      <c r="F2050" s="1" t="s">
        <v>7485</v>
      </c>
      <c r="G2050" s="6" t="s">
        <v>12527</v>
      </c>
      <c r="H2050" s="1" t="s">
        <v>282</v>
      </c>
      <c r="I2050" s="1" t="s">
        <v>2426</v>
      </c>
      <c r="J2050" s="1" t="s">
        <v>1163</v>
      </c>
      <c r="K2050" s="1" t="str">
        <f t="shared" ref="K2050:K2113" si="97">TEXT(J2050,"YYYY")</f>
        <v>2015</v>
      </c>
      <c r="L2050" s="1">
        <f t="shared" ref="L2050:L2113" si="98">H2050-(TEXT(I2050,"YYYY")-TEXT(J2050,"YYYY"))</f>
        <v>40</v>
      </c>
      <c r="M2050" s="1" t="s">
        <v>60</v>
      </c>
      <c r="N2050" t="s">
        <v>53</v>
      </c>
      <c r="O2050" s="1" t="s">
        <v>102</v>
      </c>
      <c r="P2050" s="1"/>
      <c r="Q2050" s="1"/>
      <c r="R2050" s="1"/>
      <c r="S2050" s="1" t="s">
        <v>7486</v>
      </c>
      <c r="T2050" s="1">
        <v>2</v>
      </c>
      <c r="U2050" s="1"/>
    </row>
    <row r="2051" spans="1:21">
      <c r="A2051" s="1" t="s">
        <v>54</v>
      </c>
      <c r="B2051" s="1"/>
      <c r="C2051" s="1"/>
      <c r="D2051" s="1">
        <f t="shared" si="96"/>
        <v>0</v>
      </c>
      <c r="E2051" s="1" t="s">
        <v>7533</v>
      </c>
      <c r="F2051" s="1" t="s">
        <v>7532</v>
      </c>
      <c r="G2051" s="6" t="s">
        <v>12525</v>
      </c>
      <c r="H2051" s="1" t="s">
        <v>120</v>
      </c>
      <c r="I2051" s="1" t="s">
        <v>7528</v>
      </c>
      <c r="J2051" s="1" t="s">
        <v>1222</v>
      </c>
      <c r="K2051" s="1" t="str">
        <f t="shared" si="97"/>
        <v>2015</v>
      </c>
      <c r="L2051" s="1">
        <f t="shared" si="98"/>
        <v>41</v>
      </c>
      <c r="M2051" s="1" t="s">
        <v>79</v>
      </c>
      <c r="N2051" t="s">
        <v>53</v>
      </c>
      <c r="O2051" s="1" t="s">
        <v>61</v>
      </c>
      <c r="P2051" s="1" t="s">
        <v>103</v>
      </c>
      <c r="Q2051" s="1" t="s">
        <v>104</v>
      </c>
      <c r="R2051" s="1" t="s">
        <v>7534</v>
      </c>
      <c r="S2051" s="1" t="s">
        <v>105</v>
      </c>
      <c r="T2051" s="1">
        <v>2</v>
      </c>
      <c r="U2051" s="1" t="s">
        <v>54</v>
      </c>
    </row>
    <row r="2052" spans="1:21">
      <c r="A2052" s="1" t="s">
        <v>54</v>
      </c>
      <c r="B2052" s="1"/>
      <c r="C2052" s="1"/>
      <c r="D2052" s="1">
        <f t="shared" si="96"/>
        <v>0</v>
      </c>
      <c r="E2052" s="1" t="s">
        <v>7546</v>
      </c>
      <c r="F2052" s="1" t="s">
        <v>7545</v>
      </c>
      <c r="G2052" s="6" t="s">
        <v>12527</v>
      </c>
      <c r="H2052" s="1" t="s">
        <v>479</v>
      </c>
      <c r="I2052" s="1" t="s">
        <v>7542</v>
      </c>
      <c r="J2052" s="1" t="s">
        <v>905</v>
      </c>
      <c r="K2052" s="1" t="str">
        <f t="shared" si="97"/>
        <v>2015</v>
      </c>
      <c r="L2052" s="1">
        <f t="shared" si="98"/>
        <v>14</v>
      </c>
      <c r="M2052" s="1" t="s">
        <v>60</v>
      </c>
      <c r="N2052" t="s">
        <v>53</v>
      </c>
      <c r="O2052" s="1" t="s">
        <v>61</v>
      </c>
      <c r="P2052" s="1" t="s">
        <v>135</v>
      </c>
      <c r="Q2052" s="1" t="s">
        <v>458</v>
      </c>
      <c r="R2052" s="1" t="s">
        <v>5893</v>
      </c>
      <c r="S2052" s="1" t="s">
        <v>65</v>
      </c>
      <c r="T2052" s="1">
        <v>2</v>
      </c>
      <c r="U2052" s="1" t="s">
        <v>53</v>
      </c>
    </row>
    <row r="2053" spans="1:21">
      <c r="A2053" s="1" t="s">
        <v>50</v>
      </c>
      <c r="B2053" s="1" t="s">
        <v>54</v>
      </c>
      <c r="C2053" s="1"/>
      <c r="D2053" s="1">
        <f t="shared" si="96"/>
        <v>0</v>
      </c>
      <c r="E2053" s="1" t="s">
        <v>4415</v>
      </c>
      <c r="F2053" s="1" t="s">
        <v>7634</v>
      </c>
      <c r="G2053" s="6" t="s">
        <v>12527</v>
      </c>
      <c r="H2053" s="1" t="s">
        <v>458</v>
      </c>
      <c r="I2053" s="1" t="s">
        <v>3932</v>
      </c>
      <c r="J2053" s="1" t="s">
        <v>892</v>
      </c>
      <c r="K2053" s="1" t="str">
        <f t="shared" si="97"/>
        <v>2015</v>
      </c>
      <c r="L2053" s="1">
        <f t="shared" si="98"/>
        <v>63</v>
      </c>
      <c r="M2053" s="1" t="s">
        <v>79</v>
      </c>
      <c r="N2053" t="s">
        <v>53</v>
      </c>
      <c r="O2053" s="1" t="s">
        <v>61</v>
      </c>
      <c r="P2053" s="1"/>
      <c r="Q2053" s="1"/>
      <c r="R2053" s="1"/>
      <c r="S2053" s="1" t="s">
        <v>3261</v>
      </c>
      <c r="T2053" s="1">
        <v>1</v>
      </c>
      <c r="U2053" s="1"/>
    </row>
    <row r="2054" spans="1:21">
      <c r="A2054" s="1" t="s">
        <v>55</v>
      </c>
      <c r="B2054" s="1" t="s">
        <v>55</v>
      </c>
      <c r="C2054" s="1"/>
      <c r="D2054" s="1">
        <f t="shared" si="96"/>
        <v>0</v>
      </c>
      <c r="E2054" s="1" t="s">
        <v>4430</v>
      </c>
      <c r="F2054" s="1" t="s">
        <v>7640</v>
      </c>
      <c r="G2054" s="6" t="s">
        <v>12527</v>
      </c>
      <c r="H2054" s="1" t="s">
        <v>120</v>
      </c>
      <c r="I2054" s="1" t="s">
        <v>7638</v>
      </c>
      <c r="J2054" s="1" t="s">
        <v>1222</v>
      </c>
      <c r="K2054" s="1" t="str">
        <f t="shared" si="97"/>
        <v>2015</v>
      </c>
      <c r="L2054" s="1">
        <f t="shared" si="98"/>
        <v>45</v>
      </c>
      <c r="M2054" s="1" t="s">
        <v>79</v>
      </c>
      <c r="N2054" t="s">
        <v>53</v>
      </c>
      <c r="O2054" s="1" t="s">
        <v>61</v>
      </c>
      <c r="P2054" s="1"/>
      <c r="Q2054" s="1"/>
      <c r="R2054" s="1"/>
      <c r="S2054" s="1" t="s">
        <v>405</v>
      </c>
      <c r="T2054" s="1">
        <v>2</v>
      </c>
      <c r="U2054" s="1"/>
    </row>
    <row r="2055" spans="1:21">
      <c r="A2055" s="1" t="s">
        <v>50</v>
      </c>
      <c r="B2055" s="1" t="s">
        <v>50</v>
      </c>
      <c r="C2055" s="1" t="s">
        <v>273</v>
      </c>
      <c r="D2055" s="1">
        <f t="shared" si="96"/>
        <v>1</v>
      </c>
      <c r="E2055" s="1" t="s">
        <v>4451</v>
      </c>
      <c r="F2055" s="1" t="s">
        <v>7648</v>
      </c>
      <c r="G2055" s="6" t="s">
        <v>12527</v>
      </c>
      <c r="H2055" s="1" t="s">
        <v>169</v>
      </c>
      <c r="I2055" s="1" t="s">
        <v>7647</v>
      </c>
      <c r="J2055" s="1" t="s">
        <v>1067</v>
      </c>
      <c r="K2055" s="1" t="str">
        <f t="shared" si="97"/>
        <v>2015</v>
      </c>
      <c r="L2055" s="1">
        <f t="shared" si="98"/>
        <v>19</v>
      </c>
      <c r="M2055" s="1" t="s">
        <v>79</v>
      </c>
      <c r="N2055" t="s">
        <v>53</v>
      </c>
      <c r="O2055" s="1" t="s">
        <v>61</v>
      </c>
      <c r="P2055" s="1"/>
      <c r="Q2055" s="1"/>
      <c r="R2055" s="1"/>
      <c r="S2055" s="1"/>
      <c r="T2055" s="1">
        <v>1</v>
      </c>
      <c r="U2055" s="1"/>
    </row>
    <row r="2056" spans="1:21">
      <c r="A2056" s="1" t="s">
        <v>55</v>
      </c>
      <c r="B2056" s="1" t="s">
        <v>53</v>
      </c>
      <c r="C2056" s="1" t="s">
        <v>273</v>
      </c>
      <c r="D2056" s="1">
        <f t="shared" si="96"/>
        <v>2</v>
      </c>
      <c r="E2056" s="1" t="s">
        <v>4478</v>
      </c>
      <c r="F2056" s="1" t="s">
        <v>7662</v>
      </c>
      <c r="G2056" s="6" t="s">
        <v>12527</v>
      </c>
      <c r="H2056" s="1" t="s">
        <v>169</v>
      </c>
      <c r="I2056" s="1" t="s">
        <v>7663</v>
      </c>
      <c r="J2056" s="1" t="s">
        <v>6936</v>
      </c>
      <c r="K2056" s="1" t="str">
        <f t="shared" si="97"/>
        <v>2015</v>
      </c>
      <c r="L2056" s="1">
        <f t="shared" si="98"/>
        <v>19</v>
      </c>
      <c r="M2056" s="1" t="s">
        <v>60</v>
      </c>
      <c r="N2056" t="s">
        <v>53</v>
      </c>
      <c r="O2056" s="1" t="s">
        <v>61</v>
      </c>
      <c r="P2056" s="1"/>
      <c r="Q2056" s="1"/>
      <c r="R2056" s="1"/>
      <c r="S2056" s="1"/>
      <c r="T2056" s="1">
        <v>1</v>
      </c>
      <c r="U2056" s="1"/>
    </row>
    <row r="2057" spans="1:21">
      <c r="A2057" s="1" t="s">
        <v>50</v>
      </c>
      <c r="B2057" s="1" t="s">
        <v>50</v>
      </c>
      <c r="C2057" s="1" t="s">
        <v>273</v>
      </c>
      <c r="D2057" s="1">
        <f t="shared" si="96"/>
        <v>1</v>
      </c>
      <c r="E2057" s="1" t="s">
        <v>4489</v>
      </c>
      <c r="F2057" s="1" t="s">
        <v>7669</v>
      </c>
      <c r="G2057" s="6" t="s">
        <v>12527</v>
      </c>
      <c r="H2057" s="1" t="s">
        <v>583</v>
      </c>
      <c r="I2057" s="1" t="s">
        <v>3823</v>
      </c>
      <c r="J2057" s="1" t="s">
        <v>1163</v>
      </c>
      <c r="K2057" s="1" t="str">
        <f t="shared" si="97"/>
        <v>2015</v>
      </c>
      <c r="L2057" s="1">
        <f t="shared" si="98"/>
        <v>21</v>
      </c>
      <c r="M2057" s="1" t="s">
        <v>60</v>
      </c>
      <c r="N2057" t="s">
        <v>53</v>
      </c>
      <c r="O2057" s="1" t="s">
        <v>61</v>
      </c>
      <c r="P2057" s="1"/>
      <c r="Q2057" s="1"/>
      <c r="R2057" s="1"/>
      <c r="S2057" s="1" t="s">
        <v>7670</v>
      </c>
      <c r="T2057" s="1">
        <v>1</v>
      </c>
      <c r="U2057" s="1"/>
    </row>
    <row r="2058" spans="1:21">
      <c r="A2058" s="1" t="s">
        <v>49</v>
      </c>
      <c r="B2058" s="1"/>
      <c r="C2058" s="1"/>
      <c r="D2058" s="1">
        <f t="shared" si="96"/>
        <v>0</v>
      </c>
      <c r="E2058" s="1" t="s">
        <v>4502</v>
      </c>
      <c r="F2058" s="1" t="s">
        <v>7698</v>
      </c>
      <c r="G2058" s="6" t="s">
        <v>12527</v>
      </c>
      <c r="H2058" s="1" t="s">
        <v>108</v>
      </c>
      <c r="I2058" s="1" t="s">
        <v>7694</v>
      </c>
      <c r="J2058" s="1" t="s">
        <v>1222</v>
      </c>
      <c r="K2058" s="1" t="str">
        <f t="shared" si="97"/>
        <v>2015</v>
      </c>
      <c r="L2058" s="1">
        <f t="shared" si="98"/>
        <v>7</v>
      </c>
      <c r="M2058" s="1" t="s">
        <v>79</v>
      </c>
      <c r="N2058" t="s">
        <v>53</v>
      </c>
      <c r="O2058" s="1" t="s">
        <v>61</v>
      </c>
      <c r="P2058" s="1"/>
      <c r="Q2058" s="1"/>
      <c r="R2058" s="1"/>
      <c r="S2058" s="1" t="s">
        <v>65</v>
      </c>
      <c r="T2058" s="1">
        <v>2</v>
      </c>
      <c r="U2058" s="1"/>
    </row>
    <row r="2059" spans="1:21">
      <c r="A2059" s="1" t="s">
        <v>50</v>
      </c>
      <c r="B2059" s="1"/>
      <c r="C2059" s="1"/>
      <c r="D2059" s="1">
        <f t="shared" si="96"/>
        <v>0</v>
      </c>
      <c r="E2059" s="1" t="s">
        <v>4510</v>
      </c>
      <c r="F2059" s="1" t="s">
        <v>7702</v>
      </c>
      <c r="G2059" s="6" t="s">
        <v>12527</v>
      </c>
      <c r="H2059" s="1" t="s">
        <v>58</v>
      </c>
      <c r="I2059" s="1" t="s">
        <v>220</v>
      </c>
      <c r="J2059" s="1" t="s">
        <v>384</v>
      </c>
      <c r="K2059" s="1" t="str">
        <f t="shared" si="97"/>
        <v>2015</v>
      </c>
      <c r="L2059" s="1">
        <f t="shared" si="98"/>
        <v>9</v>
      </c>
      <c r="M2059" s="1" t="s">
        <v>60</v>
      </c>
      <c r="N2059" t="s">
        <v>53</v>
      </c>
      <c r="O2059" s="1" t="s">
        <v>61</v>
      </c>
      <c r="P2059" s="1"/>
      <c r="Q2059" s="1"/>
      <c r="R2059" s="1"/>
      <c r="S2059" s="1" t="s">
        <v>65</v>
      </c>
      <c r="T2059" s="1">
        <v>2</v>
      </c>
      <c r="U2059" s="1"/>
    </row>
    <row r="2060" spans="1:21">
      <c r="A2060" s="1" t="s">
        <v>54</v>
      </c>
      <c r="B2060" s="1"/>
      <c r="C2060" s="1"/>
      <c r="D2060" s="1">
        <f t="shared" si="96"/>
        <v>0</v>
      </c>
      <c r="E2060" s="1" t="s">
        <v>4520</v>
      </c>
      <c r="F2060" s="1" t="s">
        <v>7704</v>
      </c>
      <c r="G2060" s="6" t="s">
        <v>12527</v>
      </c>
      <c r="H2060" s="1" t="s">
        <v>78</v>
      </c>
      <c r="I2060" s="1" t="s">
        <v>220</v>
      </c>
      <c r="J2060" s="1" t="s">
        <v>1163</v>
      </c>
      <c r="K2060" s="1" t="str">
        <f t="shared" si="97"/>
        <v>2015</v>
      </c>
      <c r="L2060" s="1">
        <f t="shared" si="98"/>
        <v>28</v>
      </c>
      <c r="M2060" s="1" t="s">
        <v>60</v>
      </c>
      <c r="N2060" t="s">
        <v>53</v>
      </c>
      <c r="O2060" s="1" t="s">
        <v>61</v>
      </c>
      <c r="P2060" s="1"/>
      <c r="Q2060" s="1"/>
      <c r="R2060" s="1"/>
      <c r="S2060" s="1" t="s">
        <v>417</v>
      </c>
      <c r="T2060" s="1">
        <v>2</v>
      </c>
      <c r="U2060" s="1"/>
    </row>
    <row r="2061" spans="1:21">
      <c r="A2061" s="1" t="s">
        <v>55</v>
      </c>
      <c r="B2061" s="1"/>
      <c r="C2061" s="1"/>
      <c r="D2061" s="1">
        <f t="shared" si="96"/>
        <v>0</v>
      </c>
      <c r="E2061" s="1" t="s">
        <v>4524</v>
      </c>
      <c r="F2061" s="1" t="s">
        <v>7708</v>
      </c>
      <c r="G2061" s="6" t="s">
        <v>12527</v>
      </c>
      <c r="H2061" s="1" t="s">
        <v>78</v>
      </c>
      <c r="I2061" s="1" t="s">
        <v>7707</v>
      </c>
      <c r="J2061" s="1" t="s">
        <v>1222</v>
      </c>
      <c r="K2061" s="1" t="str">
        <f t="shared" si="97"/>
        <v>2015</v>
      </c>
      <c r="L2061" s="1">
        <f t="shared" si="98"/>
        <v>28</v>
      </c>
      <c r="M2061" s="1" t="s">
        <v>79</v>
      </c>
      <c r="N2061" t="s">
        <v>53</v>
      </c>
      <c r="O2061" s="1" t="s">
        <v>61</v>
      </c>
      <c r="P2061" s="1"/>
      <c r="Q2061" s="1"/>
      <c r="R2061" s="1"/>
      <c r="S2061" s="1" t="s">
        <v>92</v>
      </c>
      <c r="T2061" s="1">
        <v>2</v>
      </c>
      <c r="U2061" s="1"/>
    </row>
    <row r="2062" spans="1:21">
      <c r="A2062" s="1" t="s">
        <v>53</v>
      </c>
      <c r="B2062" s="1" t="s">
        <v>54</v>
      </c>
      <c r="C2062" s="1" t="s">
        <v>273</v>
      </c>
      <c r="D2062" s="1">
        <f t="shared" si="96"/>
        <v>3</v>
      </c>
      <c r="E2062" s="1" t="s">
        <v>4558</v>
      </c>
      <c r="F2062" s="1" t="s">
        <v>7718</v>
      </c>
      <c r="G2062" s="6" t="s">
        <v>12527</v>
      </c>
      <c r="H2062" s="1" t="s">
        <v>583</v>
      </c>
      <c r="I2062" s="1" t="s">
        <v>381</v>
      </c>
      <c r="J2062" s="1" t="s">
        <v>171</v>
      </c>
      <c r="K2062" s="1" t="str">
        <f t="shared" si="97"/>
        <v>2015</v>
      </c>
      <c r="L2062" s="1">
        <f t="shared" si="98"/>
        <v>21</v>
      </c>
      <c r="M2062" s="1" t="s">
        <v>79</v>
      </c>
      <c r="N2062" t="s">
        <v>53</v>
      </c>
      <c r="O2062" s="1" t="s">
        <v>61</v>
      </c>
      <c r="P2062" s="1"/>
      <c r="Q2062" s="1"/>
      <c r="R2062" s="1"/>
      <c r="S2062" s="1" t="s">
        <v>65</v>
      </c>
      <c r="T2062" s="1">
        <v>2</v>
      </c>
      <c r="U2062" s="1"/>
    </row>
    <row r="2063" spans="1:21">
      <c r="A2063" s="1" t="s">
        <v>55</v>
      </c>
      <c r="B2063" s="1" t="s">
        <v>7743</v>
      </c>
      <c r="C2063" s="1" t="s">
        <v>273</v>
      </c>
      <c r="D2063" s="1">
        <f t="shared" si="96"/>
        <v>1.7</v>
      </c>
      <c r="E2063" s="1" t="s">
        <v>4590</v>
      </c>
      <c r="F2063" s="1" t="s">
        <v>7742</v>
      </c>
      <c r="G2063" s="6" t="s">
        <v>12527</v>
      </c>
      <c r="H2063" s="1" t="s">
        <v>169</v>
      </c>
      <c r="I2063" s="1" t="s">
        <v>7736</v>
      </c>
      <c r="J2063" s="1" t="s">
        <v>1067</v>
      </c>
      <c r="K2063" s="1" t="str">
        <f t="shared" si="97"/>
        <v>2015</v>
      </c>
      <c r="L2063" s="1">
        <f t="shared" si="98"/>
        <v>19</v>
      </c>
      <c r="M2063" s="1" t="s">
        <v>79</v>
      </c>
      <c r="N2063" t="s">
        <v>53</v>
      </c>
      <c r="O2063" s="1" t="s">
        <v>61</v>
      </c>
      <c r="P2063" s="1"/>
      <c r="Q2063" s="1"/>
      <c r="R2063" s="1"/>
      <c r="S2063" s="1" t="s">
        <v>65</v>
      </c>
      <c r="T2063" s="1">
        <v>1</v>
      </c>
      <c r="U2063" s="1"/>
    </row>
    <row r="2064" spans="1:21">
      <c r="A2064" s="1" t="s">
        <v>54</v>
      </c>
      <c r="B2064" s="1" t="s">
        <v>53</v>
      </c>
      <c r="C2064" s="1"/>
      <c r="D2064" s="1">
        <f t="shared" si="96"/>
        <v>0</v>
      </c>
      <c r="E2064" s="1" t="s">
        <v>4608</v>
      </c>
      <c r="F2064" s="1" t="s">
        <v>7752</v>
      </c>
      <c r="G2064" s="6" t="s">
        <v>12527</v>
      </c>
      <c r="H2064" s="1" t="s">
        <v>63</v>
      </c>
      <c r="I2064" s="1" t="s">
        <v>7749</v>
      </c>
      <c r="J2064" s="1" t="s">
        <v>6104</v>
      </c>
      <c r="K2064" s="1" t="str">
        <f t="shared" si="97"/>
        <v>2015</v>
      </c>
      <c r="L2064" s="1">
        <f t="shared" si="98"/>
        <v>29</v>
      </c>
      <c r="M2064" s="1" t="s">
        <v>60</v>
      </c>
      <c r="N2064" t="s">
        <v>53</v>
      </c>
      <c r="O2064" s="1" t="s">
        <v>61</v>
      </c>
      <c r="P2064" s="1"/>
      <c r="Q2064" s="1"/>
      <c r="R2064" s="1"/>
      <c r="S2064" s="1" t="s">
        <v>2078</v>
      </c>
      <c r="T2064" s="1">
        <v>2</v>
      </c>
      <c r="U2064" s="1"/>
    </row>
    <row r="2065" spans="1:21">
      <c r="A2065" s="1" t="s">
        <v>50</v>
      </c>
      <c r="B2065" s="1"/>
      <c r="C2065" s="1"/>
      <c r="D2065" s="1">
        <f t="shared" si="96"/>
        <v>0</v>
      </c>
      <c r="E2065" s="1" t="s">
        <v>4614</v>
      </c>
      <c r="F2065" s="1" t="s">
        <v>7767</v>
      </c>
      <c r="G2065" s="6" t="s">
        <v>12527</v>
      </c>
      <c r="H2065" s="1" t="s">
        <v>78</v>
      </c>
      <c r="I2065" s="1" t="s">
        <v>4873</v>
      </c>
      <c r="J2065" s="1" t="s">
        <v>384</v>
      </c>
      <c r="K2065" s="1" t="str">
        <f t="shared" si="97"/>
        <v>2015</v>
      </c>
      <c r="L2065" s="1">
        <f t="shared" si="98"/>
        <v>28</v>
      </c>
      <c r="M2065" s="1" t="s">
        <v>60</v>
      </c>
      <c r="N2065" t="s">
        <v>53</v>
      </c>
      <c r="O2065" s="1" t="s">
        <v>61</v>
      </c>
      <c r="P2065" s="1"/>
      <c r="Q2065" s="1"/>
      <c r="R2065" s="1"/>
      <c r="S2065" s="1" t="s">
        <v>4742</v>
      </c>
      <c r="T2065" s="1">
        <v>2</v>
      </c>
      <c r="U2065" s="1"/>
    </row>
    <row r="2066" spans="1:21">
      <c r="A2066" s="1" t="s">
        <v>53</v>
      </c>
      <c r="B2066" s="1" t="s">
        <v>7280</v>
      </c>
      <c r="C2066" s="1" t="s">
        <v>500</v>
      </c>
      <c r="D2066" s="1">
        <f t="shared" si="96"/>
        <v>2.16</v>
      </c>
      <c r="E2066" s="1" t="s">
        <v>7775</v>
      </c>
      <c r="F2066" s="1" t="s">
        <v>7774</v>
      </c>
      <c r="G2066" s="6" t="s">
        <v>12527</v>
      </c>
      <c r="H2066" s="1" t="s">
        <v>134</v>
      </c>
      <c r="I2066" s="1" t="s">
        <v>7776</v>
      </c>
      <c r="J2066" s="1" t="s">
        <v>5369</v>
      </c>
      <c r="K2066" s="1" t="str">
        <f t="shared" si="97"/>
        <v>2015</v>
      </c>
      <c r="L2066" s="1">
        <f t="shared" si="98"/>
        <v>26</v>
      </c>
      <c r="M2066" s="1" t="s">
        <v>60</v>
      </c>
      <c r="N2066" t="s">
        <v>53</v>
      </c>
      <c r="O2066" s="1" t="s">
        <v>61</v>
      </c>
      <c r="P2066" s="1"/>
      <c r="Q2066" s="1"/>
      <c r="R2066" s="1"/>
      <c r="S2066" s="1" t="s">
        <v>526</v>
      </c>
      <c r="T2066" s="1">
        <v>2</v>
      </c>
      <c r="U2066" s="1"/>
    </row>
    <row r="2067" spans="1:21">
      <c r="A2067" s="1" t="s">
        <v>50</v>
      </c>
      <c r="B2067" s="1"/>
      <c r="C2067" s="1"/>
      <c r="D2067" s="1">
        <f t="shared" si="96"/>
        <v>0</v>
      </c>
      <c r="E2067" s="1" t="s">
        <v>4142</v>
      </c>
      <c r="F2067" s="1" t="s">
        <v>7808</v>
      </c>
      <c r="G2067" s="6" t="s">
        <v>12527</v>
      </c>
      <c r="H2067" s="1" t="s">
        <v>448</v>
      </c>
      <c r="I2067" s="1" t="s">
        <v>7804</v>
      </c>
      <c r="J2067" s="1" t="s">
        <v>905</v>
      </c>
      <c r="K2067" s="1" t="str">
        <f t="shared" si="97"/>
        <v>2015</v>
      </c>
      <c r="L2067" s="1">
        <f t="shared" si="98"/>
        <v>27</v>
      </c>
      <c r="M2067" s="1" t="s">
        <v>79</v>
      </c>
      <c r="N2067" t="s">
        <v>53</v>
      </c>
      <c r="O2067" s="1" t="s">
        <v>61</v>
      </c>
      <c r="P2067" s="1"/>
      <c r="Q2067" s="1"/>
      <c r="R2067" s="1"/>
      <c r="S2067" s="1" t="s">
        <v>7739</v>
      </c>
      <c r="T2067" s="1">
        <v>1</v>
      </c>
      <c r="U2067" s="1"/>
    </row>
    <row r="2068" spans="1:21">
      <c r="A2068" s="1" t="s">
        <v>50</v>
      </c>
      <c r="B2068" s="1" t="s">
        <v>2620</v>
      </c>
      <c r="C2068" s="1" t="s">
        <v>500</v>
      </c>
      <c r="D2068" s="1">
        <f t="shared" si="96"/>
        <v>2</v>
      </c>
      <c r="E2068" s="1" t="s">
        <v>4149</v>
      </c>
      <c r="F2068" s="1" t="s">
        <v>7810</v>
      </c>
      <c r="G2068" s="6" t="s">
        <v>12527</v>
      </c>
      <c r="H2068" s="1" t="s">
        <v>78</v>
      </c>
      <c r="I2068" s="1" t="s">
        <v>7807</v>
      </c>
      <c r="J2068" s="1" t="s">
        <v>1222</v>
      </c>
      <c r="K2068" s="1" t="str">
        <f t="shared" si="97"/>
        <v>2015</v>
      </c>
      <c r="L2068" s="1">
        <f t="shared" si="98"/>
        <v>28</v>
      </c>
      <c r="M2068" s="1" t="s">
        <v>60</v>
      </c>
      <c r="N2068" t="s">
        <v>53</v>
      </c>
      <c r="O2068" s="1" t="s">
        <v>61</v>
      </c>
      <c r="P2068" s="1"/>
      <c r="Q2068" s="1"/>
      <c r="R2068" s="1"/>
      <c r="S2068" s="1" t="s">
        <v>226</v>
      </c>
      <c r="T2068" s="1">
        <v>1</v>
      </c>
      <c r="U2068" s="1"/>
    </row>
    <row r="2069" spans="1:21">
      <c r="A2069" s="1" t="s">
        <v>54</v>
      </c>
      <c r="B2069" s="1" t="s">
        <v>2513</v>
      </c>
      <c r="C2069" s="1" t="s">
        <v>273</v>
      </c>
      <c r="D2069" s="1">
        <f t="shared" si="96"/>
        <v>4.3</v>
      </c>
      <c r="E2069" s="1" t="s">
        <v>4152</v>
      </c>
      <c r="F2069" s="1" t="s">
        <v>7811</v>
      </c>
      <c r="G2069" s="6" t="s">
        <v>12527</v>
      </c>
      <c r="H2069" s="1" t="s">
        <v>160</v>
      </c>
      <c r="I2069" s="1" t="s">
        <v>7812</v>
      </c>
      <c r="J2069" s="1" t="s">
        <v>5747</v>
      </c>
      <c r="K2069" s="1" t="str">
        <f t="shared" si="97"/>
        <v>2015</v>
      </c>
      <c r="L2069" s="1">
        <f t="shared" si="98"/>
        <v>57</v>
      </c>
      <c r="M2069" s="1" t="s">
        <v>60</v>
      </c>
      <c r="N2069" t="s">
        <v>53</v>
      </c>
      <c r="O2069" s="1" t="s">
        <v>61</v>
      </c>
      <c r="P2069" s="1"/>
      <c r="Q2069" s="1"/>
      <c r="R2069" s="1"/>
      <c r="S2069" s="1" t="s">
        <v>1964</v>
      </c>
      <c r="T2069" s="1">
        <v>1</v>
      </c>
      <c r="U2069" s="1"/>
    </row>
    <row r="2070" spans="1:21">
      <c r="A2070" s="1" t="s">
        <v>55</v>
      </c>
      <c r="B2070" s="1" t="s">
        <v>4027</v>
      </c>
      <c r="C2070" s="1" t="s">
        <v>273</v>
      </c>
      <c r="D2070" s="1">
        <f t="shared" si="96"/>
        <v>1.1000000000000001</v>
      </c>
      <c r="E2070" s="1" t="s">
        <v>4157</v>
      </c>
      <c r="F2070" s="1" t="s">
        <v>7813</v>
      </c>
      <c r="G2070" s="6" t="s">
        <v>12527</v>
      </c>
      <c r="H2070" s="1" t="s">
        <v>104</v>
      </c>
      <c r="I2070" s="1" t="s">
        <v>7812</v>
      </c>
      <c r="J2070" s="1" t="s">
        <v>6940</v>
      </c>
      <c r="K2070" s="1" t="str">
        <f t="shared" si="97"/>
        <v>2015</v>
      </c>
      <c r="L2070" s="1">
        <f t="shared" si="98"/>
        <v>74</v>
      </c>
      <c r="M2070" s="1" t="s">
        <v>60</v>
      </c>
      <c r="N2070" t="s">
        <v>53</v>
      </c>
      <c r="O2070" s="1" t="s">
        <v>61</v>
      </c>
      <c r="P2070" s="1"/>
      <c r="Q2070" s="1"/>
      <c r="R2070" s="1"/>
      <c r="S2070" s="1" t="s">
        <v>235</v>
      </c>
      <c r="T2070" s="1">
        <v>2</v>
      </c>
      <c r="U2070" s="1"/>
    </row>
    <row r="2071" spans="1:21">
      <c r="A2071" s="1" t="s">
        <v>55</v>
      </c>
      <c r="B2071" s="1" t="s">
        <v>715</v>
      </c>
      <c r="C2071" s="1" t="s">
        <v>500</v>
      </c>
      <c r="D2071" s="1">
        <f t="shared" si="96"/>
        <v>0.08</v>
      </c>
      <c r="E2071" s="1" t="s">
        <v>4160</v>
      </c>
      <c r="F2071" s="1" t="s">
        <v>7814</v>
      </c>
      <c r="G2071" s="6" t="s">
        <v>12527</v>
      </c>
      <c r="H2071" s="1" t="s">
        <v>144</v>
      </c>
      <c r="I2071" s="1" t="s">
        <v>7812</v>
      </c>
      <c r="J2071" s="1" t="s">
        <v>1422</v>
      </c>
      <c r="K2071" s="1" t="str">
        <f t="shared" si="97"/>
        <v>2015</v>
      </c>
      <c r="L2071" s="1">
        <f t="shared" si="98"/>
        <v>23</v>
      </c>
      <c r="M2071" s="1" t="s">
        <v>60</v>
      </c>
      <c r="N2071" t="s">
        <v>53</v>
      </c>
      <c r="O2071" s="1" t="s">
        <v>61</v>
      </c>
      <c r="P2071" s="1"/>
      <c r="Q2071" s="1"/>
      <c r="R2071" s="1"/>
      <c r="S2071" s="1" t="s">
        <v>557</v>
      </c>
      <c r="T2071" s="1">
        <v>2</v>
      </c>
      <c r="U2071" s="1"/>
    </row>
    <row r="2072" spans="1:21">
      <c r="A2072" s="1" t="s">
        <v>50</v>
      </c>
      <c r="B2072" s="1"/>
      <c r="C2072" s="1"/>
      <c r="D2072" s="1">
        <f t="shared" si="96"/>
        <v>0</v>
      </c>
      <c r="E2072" s="1" t="s">
        <v>6769</v>
      </c>
      <c r="F2072" s="1" t="s">
        <v>8002</v>
      </c>
      <c r="G2072" s="6" t="s">
        <v>12527</v>
      </c>
      <c r="H2072" s="1" t="s">
        <v>54</v>
      </c>
      <c r="I2072" s="1" t="s">
        <v>996</v>
      </c>
      <c r="J2072" s="1" t="s">
        <v>6255</v>
      </c>
      <c r="K2072" s="1" t="str">
        <f t="shared" si="97"/>
        <v>2015</v>
      </c>
      <c r="L2072" s="1">
        <f t="shared" si="98"/>
        <v>1</v>
      </c>
      <c r="M2072" s="1" t="s">
        <v>79</v>
      </c>
      <c r="N2072" t="s">
        <v>53</v>
      </c>
      <c r="O2072" s="1" t="s">
        <v>102</v>
      </c>
      <c r="P2072" s="1"/>
      <c r="Q2072" s="1"/>
      <c r="R2072" s="1" t="s">
        <v>805</v>
      </c>
      <c r="S2072" s="1" t="s">
        <v>936</v>
      </c>
      <c r="T2072" s="1">
        <v>1</v>
      </c>
      <c r="U2072" s="1"/>
    </row>
    <row r="2073" spans="1:21">
      <c r="A2073" s="1" t="s">
        <v>53</v>
      </c>
      <c r="B2073" s="1" t="s">
        <v>50</v>
      </c>
      <c r="C2073" s="1" t="s">
        <v>273</v>
      </c>
      <c r="D2073" s="1">
        <f t="shared" si="96"/>
        <v>1</v>
      </c>
      <c r="E2073" s="1" t="s">
        <v>3446</v>
      </c>
      <c r="F2073" s="1" t="s">
        <v>8042</v>
      </c>
      <c r="G2073" s="6" t="s">
        <v>12527</v>
      </c>
      <c r="H2073" s="1" t="s">
        <v>197</v>
      </c>
      <c r="I2073" s="1" t="s">
        <v>8033</v>
      </c>
      <c r="J2073" s="1" t="s">
        <v>7211</v>
      </c>
      <c r="K2073" s="1" t="str">
        <f t="shared" si="97"/>
        <v>2015</v>
      </c>
      <c r="L2073" s="1">
        <f t="shared" si="98"/>
        <v>17</v>
      </c>
      <c r="M2073" s="1" t="s">
        <v>79</v>
      </c>
      <c r="N2073" t="s">
        <v>53</v>
      </c>
      <c r="O2073" s="1" t="s">
        <v>61</v>
      </c>
      <c r="P2073" s="1"/>
      <c r="Q2073" s="1"/>
      <c r="R2073" s="1"/>
      <c r="S2073" s="1" t="s">
        <v>65</v>
      </c>
      <c r="T2073" s="1">
        <v>1</v>
      </c>
      <c r="U2073" s="1"/>
    </row>
    <row r="2074" spans="1:21">
      <c r="A2074" s="1" t="s">
        <v>55</v>
      </c>
      <c r="B2074" s="1" t="s">
        <v>8040</v>
      </c>
      <c r="C2074" s="1"/>
      <c r="D2074" s="1" t="e">
        <f t="shared" si="96"/>
        <v>#VALUE!</v>
      </c>
      <c r="E2074" s="1" t="s">
        <v>3462</v>
      </c>
      <c r="F2074" s="1" t="s">
        <v>8047</v>
      </c>
      <c r="G2074" s="6" t="s">
        <v>12527</v>
      </c>
      <c r="H2074" s="1" t="s">
        <v>344</v>
      </c>
      <c r="I2074" s="1" t="s">
        <v>6161</v>
      </c>
      <c r="J2074" s="1" t="s">
        <v>892</v>
      </c>
      <c r="K2074" s="1" t="str">
        <f t="shared" si="97"/>
        <v>2015</v>
      </c>
      <c r="L2074" s="1">
        <f t="shared" si="98"/>
        <v>21</v>
      </c>
      <c r="M2074" s="1" t="s">
        <v>79</v>
      </c>
      <c r="N2074" t="s">
        <v>53</v>
      </c>
      <c r="O2074" s="1" t="s">
        <v>61</v>
      </c>
      <c r="P2074" s="1"/>
      <c r="Q2074" s="1"/>
      <c r="R2074" s="1"/>
      <c r="S2074" s="1" t="s">
        <v>65</v>
      </c>
      <c r="T2074" s="1">
        <v>2</v>
      </c>
      <c r="U2074" s="1"/>
    </row>
    <row r="2075" spans="1:21">
      <c r="A2075" s="1" t="s">
        <v>55</v>
      </c>
      <c r="B2075" s="1" t="s">
        <v>54</v>
      </c>
      <c r="C2075" s="1" t="s">
        <v>273</v>
      </c>
      <c r="D2075" s="1">
        <f t="shared" si="96"/>
        <v>3</v>
      </c>
      <c r="E2075" s="1" t="s">
        <v>8113</v>
      </c>
      <c r="F2075" s="1" t="s">
        <v>8112</v>
      </c>
      <c r="G2075" s="6" t="s">
        <v>12525</v>
      </c>
      <c r="H2075" s="1" t="s">
        <v>240</v>
      </c>
      <c r="I2075" s="1" t="s">
        <v>6218</v>
      </c>
      <c r="J2075" s="1" t="s">
        <v>8116</v>
      </c>
      <c r="K2075" s="1" t="str">
        <f t="shared" si="97"/>
        <v>2015</v>
      </c>
      <c r="L2075" s="1">
        <f t="shared" si="98"/>
        <v>49</v>
      </c>
      <c r="M2075" s="1" t="s">
        <v>79</v>
      </c>
      <c r="N2075" t="s">
        <v>53</v>
      </c>
      <c r="O2075" s="1" t="s">
        <v>102</v>
      </c>
      <c r="P2075" s="1" t="s">
        <v>388</v>
      </c>
      <c r="Q2075" s="1" t="s">
        <v>8114</v>
      </c>
      <c r="R2075" s="1" t="s">
        <v>8115</v>
      </c>
      <c r="S2075" s="1" t="s">
        <v>114</v>
      </c>
      <c r="T2075" s="1">
        <v>1</v>
      </c>
      <c r="U2075" s="1" t="s">
        <v>55</v>
      </c>
    </row>
    <row r="2076" spans="1:21">
      <c r="A2076" s="1" t="s">
        <v>55</v>
      </c>
      <c r="B2076" s="1" t="s">
        <v>148</v>
      </c>
      <c r="C2076" s="1" t="s">
        <v>273</v>
      </c>
      <c r="D2076" s="1">
        <f t="shared" si="96"/>
        <v>1.5</v>
      </c>
      <c r="E2076" s="1" t="s">
        <v>2676</v>
      </c>
      <c r="F2076" s="1" t="s">
        <v>8333</v>
      </c>
      <c r="G2076" s="6" t="s">
        <v>12527</v>
      </c>
      <c r="H2076" s="1" t="s">
        <v>310</v>
      </c>
      <c r="I2076" s="1" t="s">
        <v>7383</v>
      </c>
      <c r="J2076" s="1" t="s">
        <v>4519</v>
      </c>
      <c r="K2076" s="1" t="str">
        <f t="shared" si="97"/>
        <v>2015</v>
      </c>
      <c r="L2076" s="1">
        <f t="shared" si="98"/>
        <v>45</v>
      </c>
      <c r="M2076" s="1" t="s">
        <v>60</v>
      </c>
      <c r="N2076" t="s">
        <v>53</v>
      </c>
      <c r="O2076" s="1" t="s">
        <v>61</v>
      </c>
      <c r="P2076" s="1"/>
      <c r="Q2076" s="1"/>
      <c r="R2076" s="1"/>
      <c r="S2076" s="1"/>
      <c r="T2076" s="1">
        <v>1</v>
      </c>
      <c r="U2076" s="1"/>
    </row>
    <row r="2077" spans="1:21">
      <c r="A2077" s="1" t="s">
        <v>55</v>
      </c>
      <c r="B2077" s="1" t="s">
        <v>986</v>
      </c>
      <c r="C2077" s="1" t="s">
        <v>273</v>
      </c>
      <c r="D2077" s="1">
        <f t="shared" si="96"/>
        <v>0.3</v>
      </c>
      <c r="E2077" s="1" t="s">
        <v>2701</v>
      </c>
      <c r="F2077" s="1" t="s">
        <v>8390</v>
      </c>
      <c r="G2077" s="6" t="s">
        <v>12527</v>
      </c>
      <c r="H2077" s="1" t="s">
        <v>1488</v>
      </c>
      <c r="I2077" s="1" t="s">
        <v>5882</v>
      </c>
      <c r="J2077" s="1" t="s">
        <v>8377</v>
      </c>
      <c r="K2077" s="1" t="str">
        <f t="shared" si="97"/>
        <v>2015</v>
      </c>
      <c r="L2077" s="1">
        <f t="shared" si="98"/>
        <v>67</v>
      </c>
      <c r="M2077" s="1" t="s">
        <v>79</v>
      </c>
      <c r="N2077" t="s">
        <v>53</v>
      </c>
      <c r="O2077" s="1" t="s">
        <v>61</v>
      </c>
      <c r="P2077" s="1"/>
      <c r="Q2077" s="1"/>
      <c r="R2077" s="1"/>
      <c r="S2077" s="1"/>
      <c r="T2077" s="1">
        <v>1</v>
      </c>
      <c r="U2077" s="1"/>
    </row>
    <row r="2078" spans="1:21">
      <c r="A2078" s="1" t="s">
        <v>49</v>
      </c>
      <c r="B2078" s="1" t="s">
        <v>148</v>
      </c>
      <c r="C2078" s="1" t="s">
        <v>136</v>
      </c>
      <c r="D2078" s="1">
        <f t="shared" si="96"/>
        <v>0.75</v>
      </c>
      <c r="E2078" s="1" t="s">
        <v>8541</v>
      </c>
      <c r="F2078" s="1" t="s">
        <v>8540</v>
      </c>
      <c r="G2078" s="6" t="s">
        <v>12525</v>
      </c>
      <c r="H2078" s="1" t="s">
        <v>130</v>
      </c>
      <c r="I2078" s="1" t="s">
        <v>8534</v>
      </c>
      <c r="J2078" s="1" t="s">
        <v>1222</v>
      </c>
      <c r="K2078" s="1" t="str">
        <f t="shared" si="97"/>
        <v>2015</v>
      </c>
      <c r="L2078" s="1">
        <f t="shared" si="98"/>
        <v>7</v>
      </c>
      <c r="M2078" s="1" t="s">
        <v>60</v>
      </c>
      <c r="N2078" t="s">
        <v>53</v>
      </c>
      <c r="O2078" s="1" t="s">
        <v>102</v>
      </c>
      <c r="P2078" s="1" t="s">
        <v>394</v>
      </c>
      <c r="Q2078" s="1" t="s">
        <v>299</v>
      </c>
      <c r="R2078" s="1"/>
      <c r="S2078" s="1" t="s">
        <v>65</v>
      </c>
      <c r="T2078" s="1">
        <v>1</v>
      </c>
      <c r="U2078" s="1"/>
    </row>
    <row r="2079" spans="1:21">
      <c r="A2079" s="1" t="s">
        <v>55</v>
      </c>
      <c r="B2079" s="1" t="s">
        <v>310</v>
      </c>
      <c r="C2079" s="1" t="s">
        <v>5790</v>
      </c>
      <c r="D2079" s="1">
        <f t="shared" si="96"/>
        <v>44.55</v>
      </c>
      <c r="E2079" s="1" t="s">
        <v>8753</v>
      </c>
      <c r="F2079" s="1" t="s">
        <v>8755</v>
      </c>
      <c r="G2079" s="6" t="s">
        <v>12525</v>
      </c>
      <c r="H2079" s="1" t="s">
        <v>479</v>
      </c>
      <c r="I2079" s="1" t="s">
        <v>8729</v>
      </c>
      <c r="J2079" s="1" t="s">
        <v>6807</v>
      </c>
      <c r="K2079" s="1" t="str">
        <f t="shared" si="97"/>
        <v>2015</v>
      </c>
      <c r="L2079" s="1">
        <f t="shared" si="98"/>
        <v>14</v>
      </c>
      <c r="M2079" s="1" t="s">
        <v>79</v>
      </c>
      <c r="N2079" t="s">
        <v>53</v>
      </c>
      <c r="O2079" s="1" t="s">
        <v>61</v>
      </c>
      <c r="P2079" s="1" t="s">
        <v>179</v>
      </c>
      <c r="Q2079" s="1" t="s">
        <v>240</v>
      </c>
      <c r="R2079" s="1" t="s">
        <v>8756</v>
      </c>
      <c r="S2079" s="1" t="s">
        <v>65</v>
      </c>
      <c r="T2079" s="1">
        <v>2</v>
      </c>
      <c r="U2079" s="1" t="s">
        <v>116</v>
      </c>
    </row>
    <row r="2080" spans="1:21">
      <c r="A2080" s="1" t="s">
        <v>55</v>
      </c>
      <c r="B2080" s="1" t="s">
        <v>176</v>
      </c>
      <c r="C2080" s="1" t="s">
        <v>273</v>
      </c>
      <c r="D2080" s="1">
        <f t="shared" si="96"/>
        <v>0.6</v>
      </c>
      <c r="E2080" s="1" t="s">
        <v>8887</v>
      </c>
      <c r="F2080" s="1" t="s">
        <v>8886</v>
      </c>
      <c r="G2080" s="6" t="s">
        <v>12525</v>
      </c>
      <c r="H2080" s="1" t="s">
        <v>63</v>
      </c>
      <c r="I2080" s="1" t="s">
        <v>8134</v>
      </c>
      <c r="J2080" s="1" t="s">
        <v>8890</v>
      </c>
      <c r="K2080" s="1" t="str">
        <f t="shared" si="97"/>
        <v>2015</v>
      </c>
      <c r="L2080" s="1">
        <f t="shared" si="98"/>
        <v>25</v>
      </c>
      <c r="M2080" s="1" t="s">
        <v>79</v>
      </c>
      <c r="N2080" t="s">
        <v>53</v>
      </c>
      <c r="O2080" s="1" t="s">
        <v>61</v>
      </c>
      <c r="P2080" s="1" t="s">
        <v>514</v>
      </c>
      <c r="Q2080" s="1" t="s">
        <v>1488</v>
      </c>
      <c r="R2080" s="1" t="s">
        <v>8888</v>
      </c>
      <c r="S2080" s="1" t="s">
        <v>8889</v>
      </c>
      <c r="T2080" s="1">
        <v>2</v>
      </c>
      <c r="U2080" s="1"/>
    </row>
    <row r="2081" spans="1:21">
      <c r="A2081" s="1" t="s">
        <v>55</v>
      </c>
      <c r="B2081" s="1" t="s">
        <v>7300</v>
      </c>
      <c r="C2081" s="1" t="s">
        <v>382</v>
      </c>
      <c r="D2081" s="1">
        <f t="shared" si="96"/>
        <v>1.61</v>
      </c>
      <c r="E2081" s="1" t="s">
        <v>8936</v>
      </c>
      <c r="F2081" s="1" t="s">
        <v>8935</v>
      </c>
      <c r="G2081" s="6" t="s">
        <v>12525</v>
      </c>
      <c r="H2081" s="1" t="s">
        <v>464</v>
      </c>
      <c r="I2081" s="1" t="s">
        <v>8908</v>
      </c>
      <c r="J2081" s="1" t="s">
        <v>6983</v>
      </c>
      <c r="K2081" s="1" t="str">
        <f t="shared" si="97"/>
        <v>2015</v>
      </c>
      <c r="L2081" s="1">
        <f t="shared" si="98"/>
        <v>26</v>
      </c>
      <c r="M2081" s="1" t="s">
        <v>60</v>
      </c>
      <c r="N2081" t="s">
        <v>53</v>
      </c>
      <c r="O2081" s="1" t="s">
        <v>61</v>
      </c>
      <c r="P2081" s="1" t="s">
        <v>168</v>
      </c>
      <c r="Q2081" s="1" t="s">
        <v>120</v>
      </c>
      <c r="R2081" s="1" t="s">
        <v>1066</v>
      </c>
      <c r="S2081" s="1" t="s">
        <v>226</v>
      </c>
      <c r="T2081" s="1">
        <v>2</v>
      </c>
      <c r="U2081" s="1" t="s">
        <v>55</v>
      </c>
    </row>
    <row r="2082" spans="1:21">
      <c r="A2082" s="1" t="s">
        <v>49</v>
      </c>
      <c r="B2082" s="1" t="s">
        <v>53</v>
      </c>
      <c r="C2082" s="1" t="s">
        <v>136</v>
      </c>
      <c r="D2082" s="1">
        <f t="shared" si="96"/>
        <v>1</v>
      </c>
      <c r="E2082" s="1" t="s">
        <v>8969</v>
      </c>
      <c r="F2082" s="1" t="s">
        <v>8968</v>
      </c>
      <c r="G2082" s="6" t="s">
        <v>12525</v>
      </c>
      <c r="H2082" s="1" t="s">
        <v>189</v>
      </c>
      <c r="I2082" s="1" t="s">
        <v>8945</v>
      </c>
      <c r="J2082" s="1" t="s">
        <v>1222</v>
      </c>
      <c r="K2082" s="1" t="str">
        <f t="shared" si="97"/>
        <v>2015</v>
      </c>
      <c r="L2082" s="1">
        <f t="shared" si="98"/>
        <v>42</v>
      </c>
      <c r="M2082" s="1" t="s">
        <v>60</v>
      </c>
      <c r="N2082" t="s">
        <v>53</v>
      </c>
      <c r="O2082" s="1" t="s">
        <v>102</v>
      </c>
      <c r="P2082" s="1" t="s">
        <v>206</v>
      </c>
      <c r="Q2082" s="1" t="s">
        <v>136</v>
      </c>
      <c r="R2082" s="1"/>
      <c r="S2082" s="1" t="s">
        <v>377</v>
      </c>
      <c r="T2082" s="1">
        <v>2</v>
      </c>
      <c r="U2082" s="1"/>
    </row>
    <row r="2083" spans="1:21">
      <c r="A2083" s="1" t="s">
        <v>54</v>
      </c>
      <c r="B2083" s="1" t="s">
        <v>50</v>
      </c>
      <c r="C2083" s="1" t="s">
        <v>500</v>
      </c>
      <c r="D2083" s="1">
        <f t="shared" si="96"/>
        <v>0.8</v>
      </c>
      <c r="E2083" s="1" t="s">
        <v>3273</v>
      </c>
      <c r="F2083" s="1" t="s">
        <v>9508</v>
      </c>
      <c r="G2083" s="6" t="s">
        <v>12527</v>
      </c>
      <c r="H2083" s="1" t="s">
        <v>53</v>
      </c>
      <c r="I2083" s="1" t="s">
        <v>9509</v>
      </c>
      <c r="J2083" s="1" t="s">
        <v>905</v>
      </c>
      <c r="K2083" s="1" t="str">
        <f t="shared" si="97"/>
        <v>2015</v>
      </c>
      <c r="L2083" s="1">
        <f t="shared" si="98"/>
        <v>2</v>
      </c>
      <c r="M2083" s="1" t="s">
        <v>79</v>
      </c>
      <c r="N2083" t="s">
        <v>53</v>
      </c>
      <c r="O2083" s="1" t="s">
        <v>61</v>
      </c>
      <c r="P2083" s="1"/>
      <c r="Q2083" s="1"/>
      <c r="R2083" s="1"/>
      <c r="S2083" s="1" t="s">
        <v>6976</v>
      </c>
      <c r="T2083" s="1">
        <v>1</v>
      </c>
      <c r="U2083" s="1"/>
    </row>
    <row r="2084" spans="1:21">
      <c r="A2084" s="1" t="s">
        <v>49</v>
      </c>
      <c r="B2084" s="1" t="s">
        <v>50</v>
      </c>
      <c r="C2084" s="1" t="s">
        <v>273</v>
      </c>
      <c r="D2084" s="1">
        <f t="shared" si="96"/>
        <v>1</v>
      </c>
      <c r="E2084" s="1" t="s">
        <v>3130</v>
      </c>
      <c r="F2084" s="1" t="s">
        <v>9510</v>
      </c>
      <c r="G2084" s="6" t="s">
        <v>12527</v>
      </c>
      <c r="H2084" s="1" t="s">
        <v>324</v>
      </c>
      <c r="I2084" s="1" t="s">
        <v>562</v>
      </c>
      <c r="J2084" s="1" t="s">
        <v>1083</v>
      </c>
      <c r="K2084" s="1" t="str">
        <f t="shared" si="97"/>
        <v>2015</v>
      </c>
      <c r="L2084" s="1">
        <f t="shared" si="98"/>
        <v>13</v>
      </c>
      <c r="M2084" s="1" t="s">
        <v>60</v>
      </c>
      <c r="N2084" t="s">
        <v>53</v>
      </c>
      <c r="O2084" s="1" t="s">
        <v>61</v>
      </c>
      <c r="P2084" s="1"/>
      <c r="Q2084" s="1"/>
      <c r="R2084" s="1"/>
      <c r="S2084" s="1" t="s">
        <v>65</v>
      </c>
      <c r="T2084" s="1">
        <v>2</v>
      </c>
      <c r="U2084" s="1"/>
    </row>
    <row r="2085" spans="1:21">
      <c r="A2085" s="1" t="s">
        <v>50</v>
      </c>
      <c r="B2085" s="1" t="s">
        <v>50</v>
      </c>
      <c r="C2085" s="1" t="s">
        <v>63</v>
      </c>
      <c r="D2085" s="1">
        <f t="shared" si="96"/>
        <v>0.3</v>
      </c>
      <c r="E2085" s="1" t="s">
        <v>9756</v>
      </c>
      <c r="F2085" s="1" t="s">
        <v>9755</v>
      </c>
      <c r="G2085" s="6" t="s">
        <v>12525</v>
      </c>
      <c r="H2085" s="1" t="s">
        <v>308</v>
      </c>
      <c r="I2085" s="1" t="s">
        <v>9748</v>
      </c>
      <c r="J2085" s="1" t="s">
        <v>8890</v>
      </c>
      <c r="K2085" s="1" t="str">
        <f t="shared" si="97"/>
        <v>2015</v>
      </c>
      <c r="L2085" s="1">
        <f t="shared" si="98"/>
        <v>52</v>
      </c>
      <c r="M2085" s="1" t="s">
        <v>60</v>
      </c>
      <c r="N2085" t="s">
        <v>53</v>
      </c>
      <c r="O2085" s="1" t="s">
        <v>61</v>
      </c>
      <c r="P2085" s="1" t="s">
        <v>514</v>
      </c>
      <c r="Q2085" s="1" t="s">
        <v>382</v>
      </c>
      <c r="R2085" s="1" t="s">
        <v>9757</v>
      </c>
      <c r="S2085" s="1" t="s">
        <v>354</v>
      </c>
      <c r="T2085" s="1">
        <v>2</v>
      </c>
      <c r="U2085" s="1"/>
    </row>
    <row r="2086" spans="1:21">
      <c r="A2086" s="1" t="s">
        <v>54</v>
      </c>
      <c r="B2086" s="1"/>
      <c r="C2086" s="1"/>
      <c r="D2086" s="1">
        <f t="shared" si="96"/>
        <v>0</v>
      </c>
      <c r="E2086" s="1" t="s">
        <v>3213</v>
      </c>
      <c r="F2086" s="1" t="s">
        <v>10498</v>
      </c>
      <c r="G2086" s="6" t="s">
        <v>12527</v>
      </c>
      <c r="H2086" s="1" t="s">
        <v>88</v>
      </c>
      <c r="I2086" s="1" t="s">
        <v>156</v>
      </c>
      <c r="J2086" s="1" t="s">
        <v>1083</v>
      </c>
      <c r="K2086" s="1" t="str">
        <f t="shared" si="97"/>
        <v>2015</v>
      </c>
      <c r="L2086" s="1">
        <f t="shared" si="98"/>
        <v>23</v>
      </c>
      <c r="M2086" s="1" t="s">
        <v>60</v>
      </c>
      <c r="N2086" t="s">
        <v>53</v>
      </c>
      <c r="O2086" s="1" t="s">
        <v>61</v>
      </c>
      <c r="P2086" s="1" t="s">
        <v>119</v>
      </c>
      <c r="Q2086" s="1" t="s">
        <v>6701</v>
      </c>
      <c r="R2086" s="1" t="s">
        <v>10499</v>
      </c>
      <c r="S2086" s="1" t="s">
        <v>526</v>
      </c>
      <c r="T2086" s="1">
        <v>2</v>
      </c>
      <c r="U2086" s="1"/>
    </row>
    <row r="2087" spans="1:21">
      <c r="A2087" s="1" t="s">
        <v>55</v>
      </c>
      <c r="B2087" s="1" t="s">
        <v>141</v>
      </c>
      <c r="C2087" s="1" t="s">
        <v>273</v>
      </c>
      <c r="D2087" s="1">
        <f t="shared" si="96"/>
        <v>0.2</v>
      </c>
      <c r="E2087" s="1" t="s">
        <v>10742</v>
      </c>
      <c r="F2087" s="1" t="s">
        <v>10741</v>
      </c>
      <c r="G2087" s="6" t="s">
        <v>12525</v>
      </c>
      <c r="H2087" s="1" t="s">
        <v>144</v>
      </c>
      <c r="I2087" s="1" t="s">
        <v>2332</v>
      </c>
      <c r="J2087" s="1" t="s">
        <v>10744</v>
      </c>
      <c r="K2087" s="1" t="str">
        <f t="shared" si="97"/>
        <v>2015</v>
      </c>
      <c r="L2087" s="1">
        <f t="shared" si="98"/>
        <v>19</v>
      </c>
      <c r="M2087" s="1" t="s">
        <v>60</v>
      </c>
      <c r="N2087" t="s">
        <v>53</v>
      </c>
      <c r="O2087" s="1" t="s">
        <v>61</v>
      </c>
      <c r="P2087" s="1" t="s">
        <v>449</v>
      </c>
      <c r="Q2087" s="1" t="s">
        <v>282</v>
      </c>
      <c r="R2087" s="1" t="s">
        <v>2968</v>
      </c>
      <c r="S2087" s="1" t="s">
        <v>10743</v>
      </c>
      <c r="T2087" s="1">
        <v>1</v>
      </c>
      <c r="U2087" s="1"/>
    </row>
    <row r="2088" spans="1:21">
      <c r="A2088" s="1" t="s">
        <v>55</v>
      </c>
      <c r="B2088" s="1"/>
      <c r="C2088" s="1"/>
      <c r="D2088" s="1">
        <f t="shared" si="96"/>
        <v>0</v>
      </c>
      <c r="E2088" s="1" t="s">
        <v>3053</v>
      </c>
      <c r="F2088" s="1" t="s">
        <v>10810</v>
      </c>
      <c r="G2088" s="6" t="s">
        <v>12527</v>
      </c>
      <c r="H2088" s="1" t="s">
        <v>324</v>
      </c>
      <c r="I2088" s="1" t="s">
        <v>10517</v>
      </c>
      <c r="J2088" s="1" t="s">
        <v>1222</v>
      </c>
      <c r="K2088" s="1" t="str">
        <f t="shared" si="97"/>
        <v>2015</v>
      </c>
      <c r="L2088" s="1">
        <f t="shared" si="98"/>
        <v>13</v>
      </c>
      <c r="M2088" s="1" t="s">
        <v>79</v>
      </c>
      <c r="N2088" t="s">
        <v>53</v>
      </c>
      <c r="O2088" s="1" t="s">
        <v>61</v>
      </c>
      <c r="P2088" s="1"/>
      <c r="Q2088" s="1"/>
      <c r="R2088" s="1"/>
      <c r="S2088" s="1" t="s">
        <v>65</v>
      </c>
      <c r="T2088" s="1">
        <v>2</v>
      </c>
      <c r="U2088" s="1"/>
    </row>
    <row r="2089" spans="1:21">
      <c r="A2089" s="1" t="s">
        <v>55</v>
      </c>
      <c r="B2089" s="1"/>
      <c r="C2089" s="1"/>
      <c r="D2089" s="1">
        <f t="shared" si="96"/>
        <v>0</v>
      </c>
      <c r="E2089" s="1" t="s">
        <v>3060</v>
      </c>
      <c r="F2089" s="1" t="s">
        <v>10811</v>
      </c>
      <c r="G2089" s="6" t="s">
        <v>12527</v>
      </c>
      <c r="H2089" s="1" t="s">
        <v>128</v>
      </c>
      <c r="I2089" s="1" t="s">
        <v>10517</v>
      </c>
      <c r="J2089" s="1" t="s">
        <v>10812</v>
      </c>
      <c r="K2089" s="1" t="str">
        <f t="shared" si="97"/>
        <v>2015</v>
      </c>
      <c r="L2089" s="1">
        <f t="shared" si="98"/>
        <v>42</v>
      </c>
      <c r="M2089" s="1" t="s">
        <v>60</v>
      </c>
      <c r="N2089" t="s">
        <v>53</v>
      </c>
      <c r="O2089" s="1" t="s">
        <v>61</v>
      </c>
      <c r="P2089" s="1"/>
      <c r="Q2089" s="1"/>
      <c r="R2089" s="1"/>
      <c r="S2089" s="1" t="s">
        <v>77</v>
      </c>
      <c r="T2089" s="1">
        <v>1</v>
      </c>
      <c r="U2089" s="1"/>
    </row>
    <row r="2090" spans="1:21">
      <c r="A2090" s="1" t="s">
        <v>55</v>
      </c>
      <c r="B2090" s="1"/>
      <c r="C2090" s="1"/>
      <c r="D2090" s="1">
        <f t="shared" si="96"/>
        <v>0</v>
      </c>
      <c r="E2090" s="1" t="s">
        <v>11068</v>
      </c>
      <c r="F2090" s="1" t="s">
        <v>11067</v>
      </c>
      <c r="G2090" s="6" t="s">
        <v>12525</v>
      </c>
      <c r="H2090" s="1" t="s">
        <v>484</v>
      </c>
      <c r="I2090" s="1" t="s">
        <v>11058</v>
      </c>
      <c r="J2090" s="1" t="s">
        <v>11069</v>
      </c>
      <c r="K2090" s="1" t="str">
        <f t="shared" si="97"/>
        <v>2015</v>
      </c>
      <c r="L2090" s="1">
        <f t="shared" si="98"/>
        <v>43</v>
      </c>
      <c r="M2090" s="1" t="s">
        <v>60</v>
      </c>
      <c r="N2090" t="s">
        <v>53</v>
      </c>
      <c r="O2090" s="1" t="s">
        <v>102</v>
      </c>
      <c r="P2090" s="1" t="s">
        <v>168</v>
      </c>
      <c r="Q2090" s="1" t="s">
        <v>301</v>
      </c>
      <c r="R2090" s="1" t="s">
        <v>1572</v>
      </c>
      <c r="S2090" s="1" t="s">
        <v>105</v>
      </c>
      <c r="T2090" s="1">
        <v>1</v>
      </c>
      <c r="U2090" s="1"/>
    </row>
    <row r="2091" spans="1:21">
      <c r="A2091" s="1" t="s">
        <v>53</v>
      </c>
      <c r="B2091" s="1" t="s">
        <v>50</v>
      </c>
      <c r="C2091" s="1" t="s">
        <v>273</v>
      </c>
      <c r="D2091" s="1">
        <f t="shared" si="96"/>
        <v>1</v>
      </c>
      <c r="E2091" s="1" t="s">
        <v>2157</v>
      </c>
      <c r="F2091" s="1" t="s">
        <v>11379</v>
      </c>
      <c r="G2091" s="6" t="s">
        <v>12527</v>
      </c>
      <c r="H2091" s="1" t="s">
        <v>678</v>
      </c>
      <c r="I2091" s="1" t="s">
        <v>8846</v>
      </c>
      <c r="J2091" s="1" t="s">
        <v>11380</v>
      </c>
      <c r="K2091" s="1" t="str">
        <f t="shared" si="97"/>
        <v>2015</v>
      </c>
      <c r="L2091" s="1">
        <f t="shared" si="98"/>
        <v>35</v>
      </c>
      <c r="M2091" s="1" t="s">
        <v>60</v>
      </c>
      <c r="N2091" t="s">
        <v>53</v>
      </c>
      <c r="O2091" s="1" t="s">
        <v>61</v>
      </c>
      <c r="P2091" s="1"/>
      <c r="Q2091" s="1"/>
      <c r="R2091" s="1"/>
      <c r="S2091" s="1"/>
      <c r="T2091" s="1">
        <v>2</v>
      </c>
      <c r="U2091" s="1"/>
    </row>
    <row r="2092" spans="1:21">
      <c r="A2092" s="1" t="s">
        <v>50</v>
      </c>
      <c r="B2092" s="1" t="s">
        <v>7586</v>
      </c>
      <c r="C2092" s="1" t="s">
        <v>555</v>
      </c>
      <c r="D2092" s="1">
        <f t="shared" si="96"/>
        <v>4.4000000000000004E-2</v>
      </c>
      <c r="E2092" s="1" t="s">
        <v>11479</v>
      </c>
      <c r="F2092" s="1" t="s">
        <v>11478</v>
      </c>
      <c r="G2092" s="6" t="s">
        <v>12525</v>
      </c>
      <c r="H2092" s="1" t="s">
        <v>126</v>
      </c>
      <c r="I2092" s="1" t="s">
        <v>9124</v>
      </c>
      <c r="J2092" s="1" t="s">
        <v>1422</v>
      </c>
      <c r="K2092" s="1" t="str">
        <f t="shared" si="97"/>
        <v>2015</v>
      </c>
      <c r="L2092" s="1">
        <f t="shared" si="98"/>
        <v>9</v>
      </c>
      <c r="M2092" s="1" t="s">
        <v>60</v>
      </c>
      <c r="N2092" t="s">
        <v>53</v>
      </c>
      <c r="O2092" s="1" t="s">
        <v>4197</v>
      </c>
      <c r="P2092" s="1" t="s">
        <v>514</v>
      </c>
      <c r="Q2092" s="1" t="s">
        <v>721</v>
      </c>
      <c r="R2092" s="1" t="s">
        <v>1502</v>
      </c>
      <c r="S2092" s="1" t="s">
        <v>65</v>
      </c>
      <c r="T2092" s="1">
        <v>2</v>
      </c>
      <c r="U2092" s="1" t="s">
        <v>99</v>
      </c>
    </row>
    <row r="2093" spans="1:21">
      <c r="A2093" s="1" t="s">
        <v>54</v>
      </c>
      <c r="B2093" s="1" t="s">
        <v>11537</v>
      </c>
      <c r="C2093" s="1"/>
      <c r="D2093" s="1" t="e">
        <f t="shared" si="96"/>
        <v>#VALUE!</v>
      </c>
      <c r="E2093" s="1" t="s">
        <v>11551</v>
      </c>
      <c r="F2093" s="1" t="s">
        <v>11550</v>
      </c>
      <c r="G2093" s="6" t="s">
        <v>12527</v>
      </c>
      <c r="H2093" s="1" t="s">
        <v>530</v>
      </c>
      <c r="I2093" s="1" t="s">
        <v>11547</v>
      </c>
      <c r="J2093" s="1" t="s">
        <v>5747</v>
      </c>
      <c r="K2093" s="1" t="str">
        <f t="shared" si="97"/>
        <v>2015</v>
      </c>
      <c r="L2093" s="1">
        <f t="shared" si="98"/>
        <v>33</v>
      </c>
      <c r="M2093" s="1" t="s">
        <v>60</v>
      </c>
      <c r="N2093" t="s">
        <v>53</v>
      </c>
      <c r="O2093" s="1" t="s">
        <v>61</v>
      </c>
      <c r="P2093" s="1"/>
      <c r="Q2093" s="1"/>
      <c r="R2093" s="1"/>
      <c r="S2093" s="1"/>
      <c r="T2093" s="1">
        <v>2</v>
      </c>
      <c r="U2093" s="1"/>
    </row>
    <row r="2094" spans="1:21">
      <c r="A2094" s="1" t="s">
        <v>55</v>
      </c>
      <c r="B2094" s="1"/>
      <c r="C2094" s="1"/>
      <c r="D2094" s="1">
        <f t="shared" si="96"/>
        <v>0</v>
      </c>
      <c r="E2094" s="1" t="s">
        <v>3077</v>
      </c>
      <c r="F2094" s="1" t="s">
        <v>11556</v>
      </c>
      <c r="G2094" s="6" t="s">
        <v>12527</v>
      </c>
      <c r="H2094" s="1" t="s">
        <v>177</v>
      </c>
      <c r="I2094" s="1" t="s">
        <v>384</v>
      </c>
      <c r="J2094" s="1" t="s">
        <v>6255</v>
      </c>
      <c r="K2094" s="1" t="str">
        <f t="shared" si="97"/>
        <v>2015</v>
      </c>
      <c r="L2094" s="1">
        <f t="shared" si="98"/>
        <v>23</v>
      </c>
      <c r="M2094" s="1" t="s">
        <v>60</v>
      </c>
      <c r="N2094" t="s">
        <v>53</v>
      </c>
      <c r="O2094" s="1" t="s">
        <v>61</v>
      </c>
      <c r="P2094" s="1"/>
      <c r="Q2094" s="1"/>
      <c r="R2094" s="1"/>
      <c r="S2094" s="1" t="s">
        <v>65</v>
      </c>
      <c r="T2094" s="1">
        <v>1</v>
      </c>
      <c r="U2094" s="1"/>
    </row>
    <row r="2095" spans="1:21">
      <c r="A2095" s="1" t="s">
        <v>55</v>
      </c>
      <c r="B2095" s="1" t="s">
        <v>8037</v>
      </c>
      <c r="C2095" s="1" t="s">
        <v>273</v>
      </c>
      <c r="D2095" s="1">
        <f t="shared" si="96"/>
        <v>44201</v>
      </c>
      <c r="E2095" s="1" t="s">
        <v>11567</v>
      </c>
      <c r="F2095" s="1" t="s">
        <v>11566</v>
      </c>
      <c r="G2095" s="6" t="s">
        <v>12527</v>
      </c>
      <c r="H2095" s="1" t="s">
        <v>324</v>
      </c>
      <c r="I2095" s="1" t="s">
        <v>11565</v>
      </c>
      <c r="J2095" s="1" t="s">
        <v>1067</v>
      </c>
      <c r="K2095" s="1" t="str">
        <f t="shared" si="97"/>
        <v>2015</v>
      </c>
      <c r="L2095" s="1">
        <f t="shared" si="98"/>
        <v>13</v>
      </c>
      <c r="M2095" s="1" t="s">
        <v>79</v>
      </c>
      <c r="N2095" t="s">
        <v>53</v>
      </c>
      <c r="O2095" s="1" t="s">
        <v>61</v>
      </c>
      <c r="P2095" s="1"/>
      <c r="Q2095" s="1"/>
      <c r="R2095" s="1"/>
      <c r="S2095" s="1" t="s">
        <v>65</v>
      </c>
      <c r="T2095" s="1">
        <v>2</v>
      </c>
      <c r="U2095" s="1"/>
    </row>
    <row r="2096" spans="1:21">
      <c r="A2096" s="1" t="s">
        <v>55</v>
      </c>
      <c r="B2096" s="1" t="s">
        <v>11537</v>
      </c>
      <c r="C2096" s="1" t="s">
        <v>273</v>
      </c>
      <c r="D2096" s="1" t="e">
        <f t="shared" si="96"/>
        <v>#VALUE!</v>
      </c>
      <c r="E2096" s="1" t="s">
        <v>3675</v>
      </c>
      <c r="F2096" s="1" t="s">
        <v>11600</v>
      </c>
      <c r="G2096" s="6" t="s">
        <v>12527</v>
      </c>
      <c r="H2096" s="1" t="s">
        <v>118</v>
      </c>
      <c r="I2096" s="1" t="s">
        <v>9816</v>
      </c>
      <c r="J2096" s="1" t="s">
        <v>1163</v>
      </c>
      <c r="K2096" s="1" t="str">
        <f t="shared" si="97"/>
        <v>2015</v>
      </c>
      <c r="L2096" s="1">
        <f t="shared" si="98"/>
        <v>25</v>
      </c>
      <c r="M2096" s="1" t="s">
        <v>60</v>
      </c>
      <c r="N2096" t="s">
        <v>53</v>
      </c>
      <c r="O2096" s="1" t="s">
        <v>61</v>
      </c>
      <c r="P2096" s="1"/>
      <c r="Q2096" s="1"/>
      <c r="R2096" s="1"/>
      <c r="S2096" s="1" t="s">
        <v>92</v>
      </c>
      <c r="T2096" s="1">
        <v>1</v>
      </c>
      <c r="U2096" s="1"/>
    </row>
    <row r="2097" spans="1:21">
      <c r="A2097" s="1" t="s">
        <v>53</v>
      </c>
      <c r="B2097" s="1" t="s">
        <v>11537</v>
      </c>
      <c r="C2097" s="1" t="s">
        <v>273</v>
      </c>
      <c r="D2097" s="1" t="e">
        <f t="shared" si="96"/>
        <v>#VALUE!</v>
      </c>
      <c r="E2097" s="1" t="s">
        <v>3679</v>
      </c>
      <c r="F2097" s="1" t="s">
        <v>11601</v>
      </c>
      <c r="G2097" s="6" t="s">
        <v>12527</v>
      </c>
      <c r="H2097" s="1" t="s">
        <v>233</v>
      </c>
      <c r="I2097" s="1" t="s">
        <v>9816</v>
      </c>
      <c r="J2097" s="1" t="s">
        <v>905</v>
      </c>
      <c r="K2097" s="1" t="str">
        <f t="shared" si="97"/>
        <v>2015</v>
      </c>
      <c r="L2097" s="1">
        <f t="shared" si="98"/>
        <v>49</v>
      </c>
      <c r="M2097" s="1" t="s">
        <v>79</v>
      </c>
      <c r="N2097" t="s">
        <v>53</v>
      </c>
      <c r="O2097" s="1" t="s">
        <v>61</v>
      </c>
      <c r="P2097" s="1"/>
      <c r="Q2097" s="1"/>
      <c r="R2097" s="1"/>
      <c r="S2097" s="1" t="s">
        <v>2015</v>
      </c>
      <c r="T2097" s="1">
        <v>2</v>
      </c>
      <c r="U2097" s="1"/>
    </row>
    <row r="2098" spans="1:21">
      <c r="A2098" s="1" t="s">
        <v>55</v>
      </c>
      <c r="B2098" s="1" t="s">
        <v>11537</v>
      </c>
      <c r="C2098" s="1" t="s">
        <v>273</v>
      </c>
      <c r="D2098" s="1" t="e">
        <f t="shared" si="96"/>
        <v>#VALUE!</v>
      </c>
      <c r="E2098" s="1" t="s">
        <v>3726</v>
      </c>
      <c r="F2098" s="1" t="s">
        <v>11640</v>
      </c>
      <c r="G2098" s="6" t="s">
        <v>12527</v>
      </c>
      <c r="H2098" s="1" t="s">
        <v>136</v>
      </c>
      <c r="I2098" s="1" t="s">
        <v>11621</v>
      </c>
      <c r="J2098" s="1" t="s">
        <v>892</v>
      </c>
      <c r="K2098" s="1" t="str">
        <f t="shared" si="97"/>
        <v>2015</v>
      </c>
      <c r="L2098" s="1">
        <f t="shared" si="98"/>
        <v>50</v>
      </c>
      <c r="M2098" s="1" t="s">
        <v>79</v>
      </c>
      <c r="N2098" t="s">
        <v>53</v>
      </c>
      <c r="O2098" s="1" t="s">
        <v>61</v>
      </c>
      <c r="P2098" s="1"/>
      <c r="Q2098" s="1"/>
      <c r="R2098" s="1"/>
      <c r="S2098" s="1" t="s">
        <v>2061</v>
      </c>
      <c r="T2098" s="1">
        <v>1</v>
      </c>
      <c r="U2098" s="1"/>
    </row>
    <row r="2099" spans="1:21">
      <c r="A2099" s="1" t="s">
        <v>53</v>
      </c>
      <c r="B2099" s="1" t="s">
        <v>472</v>
      </c>
      <c r="C2099" s="1" t="s">
        <v>500</v>
      </c>
      <c r="D2099" s="1">
        <f t="shared" si="96"/>
        <v>0.4</v>
      </c>
      <c r="E2099" s="1" t="s">
        <v>4171</v>
      </c>
      <c r="F2099" s="1" t="s">
        <v>11651</v>
      </c>
      <c r="G2099" s="6" t="s">
        <v>12527</v>
      </c>
      <c r="H2099" s="1" t="s">
        <v>479</v>
      </c>
      <c r="I2099" s="1" t="s">
        <v>7818</v>
      </c>
      <c r="J2099" s="1" t="s">
        <v>905</v>
      </c>
      <c r="K2099" s="1" t="str">
        <f t="shared" si="97"/>
        <v>2015</v>
      </c>
      <c r="L2099" s="1">
        <f t="shared" si="98"/>
        <v>18</v>
      </c>
      <c r="M2099" s="1" t="s">
        <v>79</v>
      </c>
      <c r="N2099" t="s">
        <v>53</v>
      </c>
      <c r="O2099" s="1" t="s">
        <v>102</v>
      </c>
      <c r="P2099" s="1"/>
      <c r="Q2099" s="1"/>
      <c r="R2099" s="1"/>
      <c r="S2099" s="1" t="s">
        <v>65</v>
      </c>
      <c r="T2099" s="1">
        <v>1</v>
      </c>
      <c r="U2099" s="1"/>
    </row>
    <row r="2100" spans="1:21">
      <c r="A2100" s="1" t="s">
        <v>54</v>
      </c>
      <c r="B2100" s="1"/>
      <c r="C2100" s="1"/>
      <c r="D2100" s="1">
        <f t="shared" si="96"/>
        <v>0</v>
      </c>
      <c r="E2100" s="1" t="s">
        <v>3094</v>
      </c>
      <c r="F2100" s="1" t="s">
        <v>11656</v>
      </c>
      <c r="G2100" s="6" t="s">
        <v>12527</v>
      </c>
      <c r="H2100" s="1" t="s">
        <v>247</v>
      </c>
      <c r="I2100" s="1" t="s">
        <v>9463</v>
      </c>
      <c r="J2100" s="1" t="s">
        <v>1067</v>
      </c>
      <c r="K2100" s="1" t="str">
        <f t="shared" si="97"/>
        <v>2015</v>
      </c>
      <c r="L2100" s="1">
        <f t="shared" si="98"/>
        <v>15</v>
      </c>
      <c r="M2100" s="1" t="s">
        <v>79</v>
      </c>
      <c r="N2100" t="s">
        <v>53</v>
      </c>
      <c r="O2100" s="1" t="s">
        <v>61</v>
      </c>
      <c r="P2100" s="1"/>
      <c r="Q2100" s="1"/>
      <c r="R2100" s="1"/>
      <c r="S2100" s="1" t="s">
        <v>65</v>
      </c>
      <c r="T2100" s="1">
        <v>1</v>
      </c>
      <c r="U2100" s="1"/>
    </row>
    <row r="2101" spans="1:21">
      <c r="A2101" s="1" t="s">
        <v>54</v>
      </c>
      <c r="B2101" s="1" t="s">
        <v>2810</v>
      </c>
      <c r="C2101" s="1" t="s">
        <v>500</v>
      </c>
      <c r="D2101" s="1">
        <f t="shared" si="96"/>
        <v>0.32</v>
      </c>
      <c r="E2101" s="1" t="s">
        <v>4184</v>
      </c>
      <c r="F2101" s="1" t="s">
        <v>11659</v>
      </c>
      <c r="G2101" s="6" t="s">
        <v>12527</v>
      </c>
      <c r="H2101" s="1" t="s">
        <v>126</v>
      </c>
      <c r="I2101" s="1" t="s">
        <v>11660</v>
      </c>
      <c r="J2101" s="1" t="s">
        <v>6104</v>
      </c>
      <c r="K2101" s="1" t="str">
        <f t="shared" si="97"/>
        <v>2015</v>
      </c>
      <c r="L2101" s="1">
        <f t="shared" si="98"/>
        <v>13</v>
      </c>
      <c r="M2101" s="1" t="s">
        <v>60</v>
      </c>
      <c r="N2101" t="s">
        <v>53</v>
      </c>
      <c r="O2101" s="1" t="s">
        <v>61</v>
      </c>
      <c r="P2101" s="1"/>
      <c r="Q2101" s="1"/>
      <c r="R2101" s="1"/>
      <c r="S2101" s="1" t="s">
        <v>65</v>
      </c>
      <c r="T2101" s="1">
        <v>1</v>
      </c>
      <c r="U2101" s="1"/>
    </row>
    <row r="2102" spans="1:21">
      <c r="A2102" s="1" t="s">
        <v>53</v>
      </c>
      <c r="B2102" s="1" t="s">
        <v>50</v>
      </c>
      <c r="C2102" s="1" t="s">
        <v>273</v>
      </c>
      <c r="D2102" s="1">
        <f t="shared" si="96"/>
        <v>1</v>
      </c>
      <c r="E2102" s="1" t="s">
        <v>4200</v>
      </c>
      <c r="F2102" s="1" t="s">
        <v>11665</v>
      </c>
      <c r="G2102" s="6" t="s">
        <v>12527</v>
      </c>
      <c r="H2102" s="1" t="s">
        <v>187</v>
      </c>
      <c r="I2102" s="1" t="s">
        <v>7776</v>
      </c>
      <c r="J2102" s="1" t="s">
        <v>1163</v>
      </c>
      <c r="K2102" s="1" t="str">
        <f t="shared" si="97"/>
        <v>2015</v>
      </c>
      <c r="L2102" s="1">
        <f t="shared" si="98"/>
        <v>8</v>
      </c>
      <c r="M2102" s="1" t="s">
        <v>79</v>
      </c>
      <c r="N2102" t="s">
        <v>53</v>
      </c>
      <c r="O2102" s="1" t="s">
        <v>61</v>
      </c>
      <c r="P2102" s="1"/>
      <c r="Q2102" s="1"/>
      <c r="R2102" s="1"/>
      <c r="S2102" s="1" t="s">
        <v>65</v>
      </c>
      <c r="T2102" s="1">
        <v>2</v>
      </c>
      <c r="U2102" s="1"/>
    </row>
    <row r="2103" spans="1:21">
      <c r="A2103" s="1" t="s">
        <v>50</v>
      </c>
      <c r="B2103" s="1" t="s">
        <v>2620</v>
      </c>
      <c r="C2103" s="1" t="s">
        <v>500</v>
      </c>
      <c r="D2103" s="1">
        <f t="shared" si="96"/>
        <v>2</v>
      </c>
      <c r="E2103" s="1" t="s">
        <v>4209</v>
      </c>
      <c r="F2103" s="1" t="s">
        <v>11672</v>
      </c>
      <c r="G2103" s="6" t="s">
        <v>12527</v>
      </c>
      <c r="H2103" s="1" t="s">
        <v>134</v>
      </c>
      <c r="I2103" s="1" t="s">
        <v>7776</v>
      </c>
      <c r="J2103" s="1" t="s">
        <v>1222</v>
      </c>
      <c r="K2103" s="1" t="str">
        <f t="shared" si="97"/>
        <v>2015</v>
      </c>
      <c r="L2103" s="1">
        <f t="shared" si="98"/>
        <v>26</v>
      </c>
      <c r="M2103" s="1" t="s">
        <v>60</v>
      </c>
      <c r="N2103" t="s">
        <v>53</v>
      </c>
      <c r="O2103" s="1" t="s">
        <v>633</v>
      </c>
      <c r="P2103" s="1"/>
      <c r="Q2103" s="1"/>
      <c r="R2103" s="1"/>
      <c r="S2103" s="1" t="s">
        <v>11673</v>
      </c>
      <c r="T2103" s="1">
        <v>2</v>
      </c>
      <c r="U2103" s="1"/>
    </row>
    <row r="2104" spans="1:21">
      <c r="A2104" s="1" t="s">
        <v>55</v>
      </c>
      <c r="B2104" s="1" t="s">
        <v>141</v>
      </c>
      <c r="C2104" s="1" t="s">
        <v>273</v>
      </c>
      <c r="D2104" s="1">
        <f t="shared" si="96"/>
        <v>0.2</v>
      </c>
      <c r="E2104" s="1" t="s">
        <v>4213</v>
      </c>
      <c r="F2104" s="1" t="s">
        <v>11678</v>
      </c>
      <c r="G2104" s="6" t="s">
        <v>12527</v>
      </c>
      <c r="H2104" s="1" t="s">
        <v>217</v>
      </c>
      <c r="I2104" s="1" t="s">
        <v>7776</v>
      </c>
      <c r="J2104" s="1" t="s">
        <v>6104</v>
      </c>
      <c r="K2104" s="1" t="str">
        <f t="shared" si="97"/>
        <v>2015</v>
      </c>
      <c r="L2104" s="1">
        <f t="shared" si="98"/>
        <v>15</v>
      </c>
      <c r="M2104" s="1" t="s">
        <v>79</v>
      </c>
      <c r="N2104" t="s">
        <v>53</v>
      </c>
      <c r="O2104" s="1" t="s">
        <v>61</v>
      </c>
      <c r="P2104" s="1"/>
      <c r="Q2104" s="1"/>
      <c r="R2104" s="1"/>
      <c r="S2104" s="1" t="s">
        <v>65</v>
      </c>
      <c r="T2104" s="1">
        <v>2</v>
      </c>
      <c r="U2104" s="1"/>
    </row>
    <row r="2105" spans="1:21">
      <c r="A2105" s="1" t="s">
        <v>55</v>
      </c>
      <c r="B2105" s="1" t="s">
        <v>2810</v>
      </c>
      <c r="C2105" s="1" t="s">
        <v>273</v>
      </c>
      <c r="D2105" s="1">
        <f t="shared" si="96"/>
        <v>0.4</v>
      </c>
      <c r="E2105" s="1" t="s">
        <v>4221</v>
      </c>
      <c r="F2105" s="1" t="s">
        <v>11689</v>
      </c>
      <c r="G2105" s="6" t="s">
        <v>12527</v>
      </c>
      <c r="H2105" s="1" t="s">
        <v>55</v>
      </c>
      <c r="I2105" s="1" t="s">
        <v>11685</v>
      </c>
      <c r="J2105" s="1" t="s">
        <v>1163</v>
      </c>
      <c r="K2105" s="1" t="str">
        <f t="shared" si="97"/>
        <v>2015</v>
      </c>
      <c r="L2105" s="1">
        <f t="shared" si="98"/>
        <v>3</v>
      </c>
      <c r="M2105" s="1" t="s">
        <v>60</v>
      </c>
      <c r="N2105" t="s">
        <v>53</v>
      </c>
      <c r="O2105" s="1" t="s">
        <v>61</v>
      </c>
      <c r="P2105" s="1"/>
      <c r="Q2105" s="1"/>
      <c r="R2105" s="1"/>
      <c r="S2105" s="1" t="s">
        <v>65</v>
      </c>
      <c r="T2105" s="1">
        <v>1</v>
      </c>
      <c r="U2105" s="1"/>
    </row>
    <row r="2106" spans="1:21">
      <c r="A2106" s="1" t="s">
        <v>53</v>
      </c>
      <c r="B2106" s="1" t="s">
        <v>50</v>
      </c>
      <c r="C2106" s="1" t="s">
        <v>273</v>
      </c>
      <c r="D2106" s="1">
        <f t="shared" si="96"/>
        <v>1</v>
      </c>
      <c r="E2106" s="1" t="s">
        <v>4240</v>
      </c>
      <c r="F2106" s="1" t="s">
        <v>11699</v>
      </c>
      <c r="G2106" s="6" t="s">
        <v>12527</v>
      </c>
      <c r="H2106" s="1" t="s">
        <v>58</v>
      </c>
      <c r="I2106" s="1" t="s">
        <v>6092</v>
      </c>
      <c r="J2106" s="1" t="s">
        <v>905</v>
      </c>
      <c r="K2106" s="1" t="str">
        <f t="shared" si="97"/>
        <v>2015</v>
      </c>
      <c r="L2106" s="1">
        <f t="shared" si="98"/>
        <v>9</v>
      </c>
      <c r="M2106" s="1" t="s">
        <v>60</v>
      </c>
      <c r="N2106" t="s">
        <v>53</v>
      </c>
      <c r="O2106" s="1" t="s">
        <v>61</v>
      </c>
      <c r="P2106" s="1"/>
      <c r="Q2106" s="1"/>
      <c r="R2106" s="1"/>
      <c r="S2106" s="1" t="s">
        <v>65</v>
      </c>
      <c r="T2106" s="1">
        <v>1</v>
      </c>
      <c r="U2106" s="1"/>
    </row>
    <row r="2107" spans="1:21">
      <c r="A2107" s="1" t="s">
        <v>54</v>
      </c>
      <c r="B2107" s="1" t="s">
        <v>472</v>
      </c>
      <c r="C2107" s="1" t="s">
        <v>382</v>
      </c>
      <c r="D2107" s="1">
        <f t="shared" si="96"/>
        <v>0.35</v>
      </c>
      <c r="E2107" s="1" t="s">
        <v>4246</v>
      </c>
      <c r="F2107" s="1" t="s">
        <v>11700</v>
      </c>
      <c r="G2107" s="6" t="s">
        <v>12527</v>
      </c>
      <c r="H2107" s="1" t="s">
        <v>99</v>
      </c>
      <c r="I2107" s="1" t="s">
        <v>6092</v>
      </c>
      <c r="J2107" s="1" t="s">
        <v>6104</v>
      </c>
      <c r="K2107" s="1" t="str">
        <f t="shared" si="97"/>
        <v>2015</v>
      </c>
      <c r="L2107" s="1">
        <f t="shared" si="98"/>
        <v>5</v>
      </c>
      <c r="M2107" s="1" t="s">
        <v>60</v>
      </c>
      <c r="N2107" t="s">
        <v>53</v>
      </c>
      <c r="O2107" s="1" t="s">
        <v>61</v>
      </c>
      <c r="P2107" s="1"/>
      <c r="Q2107" s="1"/>
      <c r="R2107" s="1"/>
      <c r="S2107" s="1"/>
      <c r="T2107" s="1">
        <v>1</v>
      </c>
      <c r="U2107" s="1"/>
    </row>
    <row r="2108" spans="1:21">
      <c r="A2108" s="1" t="s">
        <v>55</v>
      </c>
      <c r="B2108" s="1" t="s">
        <v>50</v>
      </c>
      <c r="C2108" s="1" t="s">
        <v>273</v>
      </c>
      <c r="D2108" s="1">
        <f t="shared" si="96"/>
        <v>1</v>
      </c>
      <c r="E2108" s="1" t="s">
        <v>4259</v>
      </c>
      <c r="F2108" s="1" t="s">
        <v>11704</v>
      </c>
      <c r="G2108" s="6" t="s">
        <v>12527</v>
      </c>
      <c r="H2108" s="1" t="s">
        <v>88</v>
      </c>
      <c r="I2108" s="1" t="s">
        <v>11703</v>
      </c>
      <c r="J2108" s="1" t="s">
        <v>4622</v>
      </c>
      <c r="K2108" s="1" t="str">
        <f t="shared" si="97"/>
        <v>2015</v>
      </c>
      <c r="L2108" s="1">
        <f t="shared" si="98"/>
        <v>27</v>
      </c>
      <c r="M2108" s="1" t="s">
        <v>79</v>
      </c>
      <c r="N2108" t="s">
        <v>53</v>
      </c>
      <c r="O2108" s="1" t="s">
        <v>61</v>
      </c>
      <c r="P2108" s="1"/>
      <c r="Q2108" s="1"/>
      <c r="R2108" s="1"/>
      <c r="S2108" s="1"/>
      <c r="T2108" s="1">
        <v>1</v>
      </c>
      <c r="U2108" s="1"/>
    </row>
    <row r="2109" spans="1:21">
      <c r="A2109" s="1" t="s">
        <v>55</v>
      </c>
      <c r="B2109" s="1" t="s">
        <v>53</v>
      </c>
      <c r="C2109" s="1" t="s">
        <v>500</v>
      </c>
      <c r="D2109" s="1">
        <f t="shared" si="96"/>
        <v>1.6</v>
      </c>
      <c r="E2109" s="1" t="s">
        <v>11710</v>
      </c>
      <c r="F2109" s="1" t="s">
        <v>11709</v>
      </c>
      <c r="G2109" s="6" t="s">
        <v>12527</v>
      </c>
      <c r="H2109" s="1" t="s">
        <v>63</v>
      </c>
      <c r="I2109" s="1" t="s">
        <v>11711</v>
      </c>
      <c r="J2109" s="1" t="s">
        <v>1222</v>
      </c>
      <c r="K2109" s="1" t="str">
        <f t="shared" si="97"/>
        <v>2015</v>
      </c>
      <c r="L2109" s="1">
        <f t="shared" si="98"/>
        <v>29</v>
      </c>
      <c r="M2109" s="1" t="s">
        <v>79</v>
      </c>
      <c r="N2109" t="s">
        <v>53</v>
      </c>
      <c r="O2109" s="1" t="s">
        <v>61</v>
      </c>
      <c r="P2109" s="1"/>
      <c r="Q2109" s="1"/>
      <c r="R2109" s="1"/>
      <c r="S2109" s="1" t="s">
        <v>11712</v>
      </c>
      <c r="T2109" s="1">
        <v>1</v>
      </c>
      <c r="U2109" s="1"/>
    </row>
    <row r="2110" spans="1:21">
      <c r="A2110" s="1" t="s">
        <v>53</v>
      </c>
      <c r="B2110" s="1" t="s">
        <v>148</v>
      </c>
      <c r="C2110" s="1" t="s">
        <v>273</v>
      </c>
      <c r="D2110" s="1">
        <f t="shared" si="96"/>
        <v>1.5</v>
      </c>
      <c r="E2110" s="1" t="s">
        <v>4271</v>
      </c>
      <c r="F2110" s="1" t="s">
        <v>11713</v>
      </c>
      <c r="G2110" s="6" t="s">
        <v>12527</v>
      </c>
      <c r="H2110" s="1" t="s">
        <v>55</v>
      </c>
      <c r="I2110" s="1" t="s">
        <v>11711</v>
      </c>
      <c r="J2110" s="1" t="s">
        <v>5747</v>
      </c>
      <c r="K2110" s="1" t="str">
        <f t="shared" si="97"/>
        <v>2015</v>
      </c>
      <c r="L2110" s="1">
        <f t="shared" si="98"/>
        <v>3</v>
      </c>
      <c r="M2110" s="1" t="s">
        <v>79</v>
      </c>
      <c r="N2110" t="s">
        <v>53</v>
      </c>
      <c r="O2110" s="1" t="s">
        <v>61</v>
      </c>
      <c r="P2110" s="1"/>
      <c r="Q2110" s="1"/>
      <c r="R2110" s="1"/>
      <c r="S2110" s="1" t="s">
        <v>6783</v>
      </c>
      <c r="T2110" s="1">
        <v>1</v>
      </c>
      <c r="U2110" s="1"/>
    </row>
    <row r="2111" spans="1:21">
      <c r="A2111" s="1" t="s">
        <v>55</v>
      </c>
      <c r="B2111" s="1" t="s">
        <v>2760</v>
      </c>
      <c r="C2111" s="1" t="s">
        <v>382</v>
      </c>
      <c r="D2111" s="1">
        <f t="shared" si="96"/>
        <v>5.25</v>
      </c>
      <c r="E2111" s="1" t="s">
        <v>4283</v>
      </c>
      <c r="F2111" s="1" t="s">
        <v>11717</v>
      </c>
      <c r="G2111" s="6" t="s">
        <v>12527</v>
      </c>
      <c r="H2111" s="1" t="s">
        <v>158</v>
      </c>
      <c r="I2111" s="1" t="s">
        <v>5505</v>
      </c>
      <c r="J2111" s="1" t="s">
        <v>5747</v>
      </c>
      <c r="K2111" s="1" t="str">
        <f t="shared" si="97"/>
        <v>2015</v>
      </c>
      <c r="L2111" s="1">
        <f t="shared" si="98"/>
        <v>10</v>
      </c>
      <c r="M2111" s="1" t="s">
        <v>79</v>
      </c>
      <c r="N2111" t="s">
        <v>53</v>
      </c>
      <c r="O2111" s="1" t="s">
        <v>61</v>
      </c>
      <c r="P2111" s="1"/>
      <c r="Q2111" s="1"/>
      <c r="R2111" s="1"/>
      <c r="S2111" s="1" t="s">
        <v>65</v>
      </c>
      <c r="T2111" s="1">
        <v>1</v>
      </c>
      <c r="U2111" s="1"/>
    </row>
    <row r="2112" spans="1:21">
      <c r="A2112" s="1" t="s">
        <v>53</v>
      </c>
      <c r="B2112" s="1" t="s">
        <v>141</v>
      </c>
      <c r="C2112" s="1" t="s">
        <v>500</v>
      </c>
      <c r="D2112" s="1">
        <f t="shared" si="96"/>
        <v>0.16</v>
      </c>
      <c r="E2112" s="1" t="s">
        <v>166</v>
      </c>
      <c r="F2112" s="1" t="s">
        <v>164</v>
      </c>
      <c r="G2112" s="6" t="s">
        <v>12527</v>
      </c>
      <c r="H2112" s="1" t="s">
        <v>55</v>
      </c>
      <c r="I2112" s="1" t="s">
        <v>11727</v>
      </c>
      <c r="J2112" s="1" t="s">
        <v>1163</v>
      </c>
      <c r="K2112" s="1" t="str">
        <f t="shared" si="97"/>
        <v>2015</v>
      </c>
      <c r="L2112" s="1">
        <f t="shared" si="98"/>
        <v>3</v>
      </c>
      <c r="M2112" s="1" t="s">
        <v>60</v>
      </c>
      <c r="N2112" t="s">
        <v>53</v>
      </c>
      <c r="O2112" s="1" t="s">
        <v>61</v>
      </c>
      <c r="P2112" s="1"/>
      <c r="Q2112" s="1"/>
      <c r="R2112" s="1"/>
      <c r="S2112" s="1" t="s">
        <v>936</v>
      </c>
      <c r="T2112" s="1">
        <v>1</v>
      </c>
      <c r="U2112" s="1"/>
    </row>
    <row r="2113" spans="1:21">
      <c r="A2113" s="1" t="s">
        <v>53</v>
      </c>
      <c r="B2113" s="1" t="s">
        <v>472</v>
      </c>
      <c r="C2113" s="1" t="s">
        <v>382</v>
      </c>
      <c r="D2113" s="1">
        <f t="shared" si="96"/>
        <v>0.35</v>
      </c>
      <c r="E2113" s="1" t="s">
        <v>4331</v>
      </c>
      <c r="F2113" s="1" t="s">
        <v>11730</v>
      </c>
      <c r="G2113" s="6" t="s">
        <v>12527</v>
      </c>
      <c r="H2113" s="1" t="s">
        <v>464</v>
      </c>
      <c r="I2113" s="1" t="s">
        <v>11731</v>
      </c>
      <c r="J2113" s="1" t="s">
        <v>6710</v>
      </c>
      <c r="K2113" s="1" t="str">
        <f t="shared" si="97"/>
        <v>2015</v>
      </c>
      <c r="L2113" s="1">
        <f t="shared" si="98"/>
        <v>31</v>
      </c>
      <c r="M2113" s="1" t="s">
        <v>60</v>
      </c>
      <c r="N2113" t="s">
        <v>53</v>
      </c>
      <c r="O2113" s="1" t="s">
        <v>61</v>
      </c>
      <c r="P2113" s="1"/>
      <c r="Q2113" s="1"/>
      <c r="R2113" s="1"/>
      <c r="S2113" s="1" t="s">
        <v>940</v>
      </c>
      <c r="T2113" s="1">
        <v>2</v>
      </c>
      <c r="U2113" s="1"/>
    </row>
    <row r="2114" spans="1:21">
      <c r="A2114" s="1" t="s">
        <v>54</v>
      </c>
      <c r="B2114" s="1" t="s">
        <v>472</v>
      </c>
      <c r="C2114" s="1" t="s">
        <v>273</v>
      </c>
      <c r="D2114" s="1">
        <f t="shared" ref="D2114:D2177" si="99">B2114*C2114/100</f>
        <v>0.5</v>
      </c>
      <c r="E2114" s="1" t="s">
        <v>4351</v>
      </c>
      <c r="F2114" s="1" t="s">
        <v>11738</v>
      </c>
      <c r="G2114" s="6" t="s">
        <v>12527</v>
      </c>
      <c r="H2114" s="1" t="s">
        <v>136</v>
      </c>
      <c r="I2114" s="1" t="s">
        <v>6705</v>
      </c>
      <c r="J2114" s="1" t="s">
        <v>5747</v>
      </c>
      <c r="K2114" s="1" t="str">
        <f t="shared" ref="K2114:K2177" si="100">TEXT(J2114,"YYYY")</f>
        <v>2015</v>
      </c>
      <c r="L2114" s="1">
        <f t="shared" ref="L2114:L2177" si="101">H2114-(TEXT(I2114,"YYYY")-TEXT(J2114,"YYYY"))</f>
        <v>49</v>
      </c>
      <c r="M2114" s="1" t="s">
        <v>60</v>
      </c>
      <c r="N2114" t="s">
        <v>53</v>
      </c>
      <c r="O2114" s="1" t="s">
        <v>61</v>
      </c>
      <c r="P2114" s="1"/>
      <c r="Q2114" s="1"/>
      <c r="R2114" s="1"/>
      <c r="S2114" s="1"/>
      <c r="T2114" s="1">
        <v>2</v>
      </c>
      <c r="U2114" s="1"/>
    </row>
    <row r="2115" spans="1:21">
      <c r="A2115" s="1" t="s">
        <v>55</v>
      </c>
      <c r="B2115" s="1"/>
      <c r="C2115" s="1"/>
      <c r="D2115" s="1">
        <f t="shared" si="99"/>
        <v>0</v>
      </c>
      <c r="E2115" s="1" t="s">
        <v>3108</v>
      </c>
      <c r="F2115" s="1" t="s">
        <v>11772</v>
      </c>
      <c r="G2115" s="6" t="s">
        <v>12527</v>
      </c>
      <c r="H2115" s="1" t="s">
        <v>126</v>
      </c>
      <c r="I2115" s="1" t="s">
        <v>1742</v>
      </c>
      <c r="J2115" s="1" t="s">
        <v>6255</v>
      </c>
      <c r="K2115" s="1" t="str">
        <f t="shared" si="100"/>
        <v>2015</v>
      </c>
      <c r="L2115" s="1">
        <f t="shared" si="101"/>
        <v>14</v>
      </c>
      <c r="M2115" s="1" t="s">
        <v>79</v>
      </c>
      <c r="N2115" t="s">
        <v>53</v>
      </c>
      <c r="O2115" s="1" t="s">
        <v>61</v>
      </c>
      <c r="P2115" s="1"/>
      <c r="Q2115" s="1"/>
      <c r="R2115" s="1"/>
      <c r="S2115" s="1" t="s">
        <v>65</v>
      </c>
      <c r="T2115" s="1">
        <v>1</v>
      </c>
      <c r="U2115" s="1"/>
    </row>
    <row r="2116" spans="1:21">
      <c r="A2116" s="1" t="s">
        <v>55</v>
      </c>
      <c r="B2116" s="1" t="s">
        <v>141</v>
      </c>
      <c r="C2116" s="1" t="s">
        <v>273</v>
      </c>
      <c r="D2116" s="1">
        <f t="shared" si="99"/>
        <v>0.2</v>
      </c>
      <c r="E2116" s="1" t="s">
        <v>2719</v>
      </c>
      <c r="F2116" s="1" t="s">
        <v>11786</v>
      </c>
      <c r="G2116" s="6" t="s">
        <v>12527</v>
      </c>
      <c r="H2116" s="1" t="s">
        <v>530</v>
      </c>
      <c r="I2116" s="1" t="s">
        <v>11784</v>
      </c>
      <c r="J2116" s="1" t="s">
        <v>11787</v>
      </c>
      <c r="K2116" s="1" t="str">
        <f t="shared" si="100"/>
        <v>2015</v>
      </c>
      <c r="L2116" s="1">
        <f t="shared" si="101"/>
        <v>33</v>
      </c>
      <c r="M2116" s="1" t="s">
        <v>60</v>
      </c>
      <c r="N2116" t="s">
        <v>53</v>
      </c>
      <c r="O2116" s="1" t="s">
        <v>61</v>
      </c>
      <c r="P2116" s="1"/>
      <c r="Q2116" s="1"/>
      <c r="R2116" s="1"/>
      <c r="S2116" s="1" t="s">
        <v>859</v>
      </c>
      <c r="T2116" s="1">
        <v>2</v>
      </c>
      <c r="U2116" s="1"/>
    </row>
    <row r="2117" spans="1:21">
      <c r="A2117" s="1" t="s">
        <v>55</v>
      </c>
      <c r="B2117" s="1"/>
      <c r="C2117" s="1"/>
      <c r="D2117" s="1">
        <f t="shared" si="99"/>
        <v>0</v>
      </c>
      <c r="E2117" s="1" t="s">
        <v>3117</v>
      </c>
      <c r="F2117" s="1" t="s">
        <v>11790</v>
      </c>
      <c r="G2117" s="6" t="s">
        <v>12527</v>
      </c>
      <c r="H2117" s="1" t="s">
        <v>58</v>
      </c>
      <c r="I2117" s="1" t="s">
        <v>1742</v>
      </c>
      <c r="J2117" s="1" t="s">
        <v>892</v>
      </c>
      <c r="K2117" s="1" t="str">
        <f t="shared" si="100"/>
        <v>2015</v>
      </c>
      <c r="L2117" s="1">
        <f t="shared" si="101"/>
        <v>10</v>
      </c>
      <c r="M2117" s="1" t="s">
        <v>60</v>
      </c>
      <c r="N2117" t="s">
        <v>53</v>
      </c>
      <c r="O2117" s="1" t="s">
        <v>61</v>
      </c>
      <c r="P2117" s="1"/>
      <c r="Q2117" s="1"/>
      <c r="R2117" s="1"/>
      <c r="S2117" s="1" t="s">
        <v>65</v>
      </c>
      <c r="T2117" s="1">
        <v>2</v>
      </c>
      <c r="U2117" s="1"/>
    </row>
    <row r="2118" spans="1:21">
      <c r="A2118" s="1" t="s">
        <v>54</v>
      </c>
      <c r="B2118" s="1" t="s">
        <v>54</v>
      </c>
      <c r="C2118" s="1" t="s">
        <v>273</v>
      </c>
      <c r="D2118" s="1">
        <f t="shared" si="99"/>
        <v>3</v>
      </c>
      <c r="E2118" s="1" t="s">
        <v>2728</v>
      </c>
      <c r="F2118" s="1" t="s">
        <v>11796</v>
      </c>
      <c r="G2118" s="6" t="s">
        <v>12527</v>
      </c>
      <c r="H2118" s="1" t="s">
        <v>367</v>
      </c>
      <c r="I2118" s="1" t="s">
        <v>11792</v>
      </c>
      <c r="J2118" s="1" t="s">
        <v>11792</v>
      </c>
      <c r="K2118" s="1" t="str">
        <f t="shared" si="100"/>
        <v>2015</v>
      </c>
      <c r="L2118" s="1">
        <f t="shared" si="101"/>
        <v>26</v>
      </c>
      <c r="M2118" s="1" t="s">
        <v>79</v>
      </c>
      <c r="N2118" t="s">
        <v>53</v>
      </c>
      <c r="O2118" s="1" t="s">
        <v>61</v>
      </c>
      <c r="P2118" s="1"/>
      <c r="Q2118" s="1"/>
      <c r="R2118" s="1"/>
      <c r="S2118" s="1" t="s">
        <v>1305</v>
      </c>
      <c r="T2118" s="1">
        <v>2</v>
      </c>
      <c r="U2118" s="1"/>
    </row>
    <row r="2119" spans="1:21">
      <c r="A2119" s="1" t="s">
        <v>55</v>
      </c>
      <c r="B2119" s="1"/>
      <c r="C2119" s="1"/>
      <c r="D2119" s="1">
        <f t="shared" si="99"/>
        <v>0</v>
      </c>
      <c r="E2119" s="1" t="s">
        <v>3123</v>
      </c>
      <c r="F2119" s="1" t="s">
        <v>11797</v>
      </c>
      <c r="G2119" s="6" t="s">
        <v>12527</v>
      </c>
      <c r="H2119" s="1" t="s">
        <v>310</v>
      </c>
      <c r="I2119" s="1" t="s">
        <v>1742</v>
      </c>
      <c r="J2119" s="1" t="s">
        <v>11784</v>
      </c>
      <c r="K2119" s="1" t="str">
        <f t="shared" si="100"/>
        <v>2015</v>
      </c>
      <c r="L2119" s="1">
        <f t="shared" si="101"/>
        <v>45</v>
      </c>
      <c r="M2119" s="1" t="s">
        <v>60</v>
      </c>
      <c r="N2119" t="s">
        <v>53</v>
      </c>
      <c r="O2119" s="1" t="s">
        <v>61</v>
      </c>
      <c r="P2119" s="1"/>
      <c r="Q2119" s="1"/>
      <c r="R2119" s="1"/>
      <c r="S2119" s="1" t="s">
        <v>4368</v>
      </c>
      <c r="T2119" s="1">
        <v>2</v>
      </c>
      <c r="U2119" s="1"/>
    </row>
    <row r="2120" spans="1:21">
      <c r="A2120" s="1" t="s">
        <v>54</v>
      </c>
      <c r="B2120" s="1" t="s">
        <v>4098</v>
      </c>
      <c r="C2120" s="1" t="s">
        <v>273</v>
      </c>
      <c r="D2120" s="1">
        <f t="shared" si="99"/>
        <v>4.5</v>
      </c>
      <c r="E2120" s="1" t="s">
        <v>2740</v>
      </c>
      <c r="F2120" s="1" t="s">
        <v>11804</v>
      </c>
      <c r="G2120" s="6" t="s">
        <v>12527</v>
      </c>
      <c r="H2120" s="1"/>
      <c r="I2120" s="1" t="s">
        <v>11800</v>
      </c>
      <c r="J2120" s="1" t="s">
        <v>4519</v>
      </c>
      <c r="K2120" s="1" t="str">
        <f t="shared" si="100"/>
        <v>2015</v>
      </c>
      <c r="L2120" s="1">
        <f t="shared" si="101"/>
        <v>0</v>
      </c>
      <c r="M2120" s="1" t="s">
        <v>60</v>
      </c>
      <c r="N2120" t="s">
        <v>53</v>
      </c>
      <c r="O2120" s="1" t="s">
        <v>61</v>
      </c>
      <c r="P2120" s="1"/>
      <c r="Q2120" s="1"/>
      <c r="R2120" s="1"/>
      <c r="S2120" s="1" t="s">
        <v>65</v>
      </c>
      <c r="T2120" s="1">
        <v>1</v>
      </c>
      <c r="U2120" s="1"/>
    </row>
    <row r="2121" spans="1:21">
      <c r="A2121" s="1" t="s">
        <v>54</v>
      </c>
      <c r="B2121" s="1"/>
      <c r="C2121" s="1"/>
      <c r="D2121" s="1">
        <f t="shared" si="99"/>
        <v>0</v>
      </c>
      <c r="E2121" s="1" t="s">
        <v>3127</v>
      </c>
      <c r="F2121" s="1" t="s">
        <v>11816</v>
      </c>
      <c r="G2121" s="6" t="s">
        <v>12527</v>
      </c>
      <c r="H2121" s="1" t="s">
        <v>187</v>
      </c>
      <c r="I2121" s="1" t="s">
        <v>562</v>
      </c>
      <c r="J2121" s="1" t="s">
        <v>1222</v>
      </c>
      <c r="K2121" s="1" t="str">
        <f t="shared" si="100"/>
        <v>2015</v>
      </c>
      <c r="L2121" s="1">
        <f t="shared" si="101"/>
        <v>9</v>
      </c>
      <c r="M2121" s="1" t="s">
        <v>60</v>
      </c>
      <c r="N2121" t="s">
        <v>53</v>
      </c>
      <c r="O2121" s="1" t="s">
        <v>61</v>
      </c>
      <c r="P2121" s="1"/>
      <c r="Q2121" s="1"/>
      <c r="R2121" s="1"/>
      <c r="S2121" s="1" t="s">
        <v>65</v>
      </c>
      <c r="T2121" s="1">
        <v>1</v>
      </c>
      <c r="U2121" s="1"/>
    </row>
    <row r="2122" spans="1:21">
      <c r="A2122" s="1" t="s">
        <v>54</v>
      </c>
      <c r="B2122" s="1" t="s">
        <v>50</v>
      </c>
      <c r="C2122" s="1" t="s">
        <v>273</v>
      </c>
      <c r="D2122" s="1">
        <f t="shared" si="99"/>
        <v>1</v>
      </c>
      <c r="E2122" s="1" t="s">
        <v>2751</v>
      </c>
      <c r="F2122" s="1" t="s">
        <v>11817</v>
      </c>
      <c r="G2122" s="6" t="s">
        <v>12527</v>
      </c>
      <c r="H2122" s="1" t="s">
        <v>344</v>
      </c>
      <c r="I2122" s="1" t="s">
        <v>11818</v>
      </c>
      <c r="J2122" s="1" t="s">
        <v>11819</v>
      </c>
      <c r="K2122" s="1" t="str">
        <f t="shared" si="100"/>
        <v>2015</v>
      </c>
      <c r="L2122" s="1">
        <f t="shared" si="101"/>
        <v>21</v>
      </c>
      <c r="M2122" s="1" t="s">
        <v>60</v>
      </c>
      <c r="N2122" t="s">
        <v>53</v>
      </c>
      <c r="O2122" s="1" t="s">
        <v>61</v>
      </c>
      <c r="P2122" s="1"/>
      <c r="Q2122" s="1"/>
      <c r="R2122" s="1"/>
      <c r="S2122" s="1" t="s">
        <v>940</v>
      </c>
      <c r="T2122" s="1">
        <v>2</v>
      </c>
      <c r="U2122" s="1"/>
    </row>
    <row r="2123" spans="1:21">
      <c r="A2123" s="1" t="s">
        <v>53</v>
      </c>
      <c r="B2123" s="1"/>
      <c r="C2123" s="1"/>
      <c r="D2123" s="1">
        <f t="shared" si="99"/>
        <v>0</v>
      </c>
      <c r="E2123" s="1" t="s">
        <v>3138</v>
      </c>
      <c r="F2123" s="1" t="s">
        <v>11821</v>
      </c>
      <c r="G2123" s="6" t="s">
        <v>12527</v>
      </c>
      <c r="H2123" s="1" t="s">
        <v>197</v>
      </c>
      <c r="I2123" s="1" t="s">
        <v>562</v>
      </c>
      <c r="J2123" s="1" t="s">
        <v>562</v>
      </c>
      <c r="K2123" s="1" t="str">
        <f t="shared" si="100"/>
        <v>2015</v>
      </c>
      <c r="L2123" s="1">
        <f t="shared" si="101"/>
        <v>17</v>
      </c>
      <c r="M2123" s="1" t="s">
        <v>79</v>
      </c>
      <c r="N2123" t="s">
        <v>53</v>
      </c>
      <c r="O2123" s="1" t="s">
        <v>61</v>
      </c>
      <c r="P2123" s="1"/>
      <c r="Q2123" s="1"/>
      <c r="R2123" s="1"/>
      <c r="S2123" s="1" t="s">
        <v>65</v>
      </c>
      <c r="T2123" s="1">
        <v>2</v>
      </c>
      <c r="U2123" s="1"/>
    </row>
    <row r="2124" spans="1:21">
      <c r="A2124" s="1" t="s">
        <v>50</v>
      </c>
      <c r="B2124" s="1" t="s">
        <v>116</v>
      </c>
      <c r="C2124" s="1" t="s">
        <v>273</v>
      </c>
      <c r="D2124" s="1">
        <f t="shared" si="99"/>
        <v>5</v>
      </c>
      <c r="E2124" s="1" t="s">
        <v>2758</v>
      </c>
      <c r="F2124" s="1" t="s">
        <v>11823</v>
      </c>
      <c r="G2124" s="6" t="s">
        <v>12527</v>
      </c>
      <c r="H2124" s="1" t="s">
        <v>375</v>
      </c>
      <c r="I2124" s="1" t="s">
        <v>11818</v>
      </c>
      <c r="J2124" s="1" t="s">
        <v>11818</v>
      </c>
      <c r="K2124" s="1" t="str">
        <f t="shared" si="100"/>
        <v>2015</v>
      </c>
      <c r="L2124" s="1">
        <f t="shared" si="101"/>
        <v>56</v>
      </c>
      <c r="M2124" s="1" t="s">
        <v>79</v>
      </c>
      <c r="N2124" t="s">
        <v>53</v>
      </c>
      <c r="O2124" s="1" t="s">
        <v>61</v>
      </c>
      <c r="P2124" s="1"/>
      <c r="Q2124" s="1"/>
      <c r="R2124" s="1"/>
      <c r="S2124" s="1"/>
      <c r="T2124" s="1">
        <v>1</v>
      </c>
      <c r="U2124" s="1"/>
    </row>
    <row r="2125" spans="1:21">
      <c r="A2125" s="1" t="s">
        <v>55</v>
      </c>
      <c r="B2125" s="1"/>
      <c r="C2125" s="1"/>
      <c r="D2125" s="1">
        <f t="shared" si="99"/>
        <v>0</v>
      </c>
      <c r="E2125" s="1" t="s">
        <v>3144</v>
      </c>
      <c r="F2125" s="1" t="s">
        <v>11826</v>
      </c>
      <c r="G2125" s="6" t="s">
        <v>12527</v>
      </c>
      <c r="H2125" s="1" t="s">
        <v>126</v>
      </c>
      <c r="I2125" s="1" t="s">
        <v>562</v>
      </c>
      <c r="J2125" s="1" t="s">
        <v>892</v>
      </c>
      <c r="K2125" s="1" t="str">
        <f t="shared" si="100"/>
        <v>2015</v>
      </c>
      <c r="L2125" s="1">
        <f t="shared" si="101"/>
        <v>14</v>
      </c>
      <c r="M2125" s="1" t="s">
        <v>60</v>
      </c>
      <c r="N2125" t="s">
        <v>53</v>
      </c>
      <c r="O2125" s="1" t="s">
        <v>61</v>
      </c>
      <c r="P2125" s="1"/>
      <c r="Q2125" s="1"/>
      <c r="R2125" s="1"/>
      <c r="S2125" s="1" t="s">
        <v>65</v>
      </c>
      <c r="T2125" s="1">
        <v>1</v>
      </c>
      <c r="U2125" s="1"/>
    </row>
    <row r="2126" spans="1:21">
      <c r="A2126" s="1" t="s">
        <v>55</v>
      </c>
      <c r="B2126" s="1"/>
      <c r="C2126" s="1"/>
      <c r="D2126" s="1">
        <f t="shared" si="99"/>
        <v>0</v>
      </c>
      <c r="E2126" s="1" t="s">
        <v>11835</v>
      </c>
      <c r="F2126" s="1" t="s">
        <v>11834</v>
      </c>
      <c r="G2126" s="6" t="s">
        <v>12527</v>
      </c>
      <c r="H2126" s="1" t="s">
        <v>809</v>
      </c>
      <c r="I2126" s="1" t="s">
        <v>6169</v>
      </c>
      <c r="J2126" s="1" t="s">
        <v>6169</v>
      </c>
      <c r="K2126" s="1" t="str">
        <f t="shared" si="100"/>
        <v>2015</v>
      </c>
      <c r="L2126" s="1">
        <f t="shared" si="101"/>
        <v>36</v>
      </c>
      <c r="M2126" s="1" t="s">
        <v>60</v>
      </c>
      <c r="N2126" t="s">
        <v>53</v>
      </c>
      <c r="O2126" s="1" t="s">
        <v>61</v>
      </c>
      <c r="P2126" s="1"/>
      <c r="Q2126" s="1"/>
      <c r="R2126" s="1"/>
      <c r="S2126" s="1" t="s">
        <v>405</v>
      </c>
      <c r="T2126" s="1">
        <v>1</v>
      </c>
      <c r="U2126" s="1"/>
    </row>
    <row r="2127" spans="1:21">
      <c r="A2127" s="1" t="s">
        <v>53</v>
      </c>
      <c r="B2127" s="1" t="s">
        <v>50</v>
      </c>
      <c r="C2127" s="1" t="s">
        <v>273</v>
      </c>
      <c r="D2127" s="1">
        <f t="shared" si="99"/>
        <v>1</v>
      </c>
      <c r="E2127" s="1" t="s">
        <v>2773</v>
      </c>
      <c r="F2127" s="1" t="s">
        <v>11841</v>
      </c>
      <c r="G2127" s="6" t="s">
        <v>12527</v>
      </c>
      <c r="H2127" s="1" t="s">
        <v>233</v>
      </c>
      <c r="I2127" s="1" t="s">
        <v>11825</v>
      </c>
      <c r="J2127" s="1" t="s">
        <v>7362</v>
      </c>
      <c r="K2127" s="1" t="str">
        <f t="shared" si="100"/>
        <v>2015</v>
      </c>
      <c r="L2127" s="1">
        <f t="shared" si="101"/>
        <v>49</v>
      </c>
      <c r="M2127" s="1" t="s">
        <v>79</v>
      </c>
      <c r="N2127" t="s">
        <v>53</v>
      </c>
      <c r="O2127" s="1" t="s">
        <v>61</v>
      </c>
      <c r="P2127" s="1"/>
      <c r="Q2127" s="1"/>
      <c r="R2127" s="1"/>
      <c r="S2127" s="1"/>
      <c r="T2127" s="1">
        <v>1</v>
      </c>
      <c r="U2127" s="1"/>
    </row>
    <row r="2128" spans="1:21">
      <c r="A2128" s="1" t="s">
        <v>55</v>
      </c>
      <c r="B2128" s="1"/>
      <c r="C2128" s="1"/>
      <c r="D2128" s="1">
        <f t="shared" si="99"/>
        <v>0</v>
      </c>
      <c r="E2128" s="1" t="s">
        <v>3155</v>
      </c>
      <c r="F2128" s="1" t="s">
        <v>11845</v>
      </c>
      <c r="G2128" s="6" t="s">
        <v>12527</v>
      </c>
      <c r="H2128" s="1" t="s">
        <v>247</v>
      </c>
      <c r="I2128" s="1" t="s">
        <v>1083</v>
      </c>
      <c r="J2128" s="1" t="s">
        <v>1067</v>
      </c>
      <c r="K2128" s="1" t="str">
        <f t="shared" si="100"/>
        <v>2015</v>
      </c>
      <c r="L2128" s="1">
        <f t="shared" si="101"/>
        <v>15</v>
      </c>
      <c r="M2128" s="1" t="s">
        <v>79</v>
      </c>
      <c r="N2128" t="s">
        <v>53</v>
      </c>
      <c r="O2128" s="1" t="s">
        <v>61</v>
      </c>
      <c r="P2128" s="1"/>
      <c r="Q2128" s="1"/>
      <c r="R2128" s="1"/>
      <c r="S2128" s="1" t="s">
        <v>65</v>
      </c>
      <c r="T2128" s="1">
        <v>1</v>
      </c>
      <c r="U2128" s="1"/>
    </row>
    <row r="2129" spans="1:21">
      <c r="A2129" s="1" t="s">
        <v>55</v>
      </c>
      <c r="B2129" s="1"/>
      <c r="C2129" s="1"/>
      <c r="D2129" s="1">
        <f t="shared" si="99"/>
        <v>0</v>
      </c>
      <c r="E2129" s="1" t="s">
        <v>3163</v>
      </c>
      <c r="F2129" s="1" t="s">
        <v>11852</v>
      </c>
      <c r="G2129" s="6" t="s">
        <v>12527</v>
      </c>
      <c r="H2129" s="1" t="s">
        <v>101</v>
      </c>
      <c r="I2129" s="1" t="s">
        <v>1083</v>
      </c>
      <c r="J2129" s="1" t="s">
        <v>6255</v>
      </c>
      <c r="K2129" s="1" t="str">
        <f t="shared" si="100"/>
        <v>2015</v>
      </c>
      <c r="L2129" s="1">
        <f t="shared" si="101"/>
        <v>38</v>
      </c>
      <c r="M2129" s="1" t="s">
        <v>79</v>
      </c>
      <c r="N2129" t="s">
        <v>53</v>
      </c>
      <c r="O2129" s="1" t="s">
        <v>61</v>
      </c>
      <c r="P2129" s="1"/>
      <c r="Q2129" s="1"/>
      <c r="R2129" s="1"/>
      <c r="S2129" s="1" t="s">
        <v>92</v>
      </c>
      <c r="T2129" s="1">
        <v>2</v>
      </c>
      <c r="U2129" s="1"/>
    </row>
    <row r="2130" spans="1:21">
      <c r="A2130" s="1" t="s">
        <v>55</v>
      </c>
      <c r="B2130" s="1"/>
      <c r="C2130" s="1"/>
      <c r="D2130" s="1">
        <f t="shared" si="99"/>
        <v>0</v>
      </c>
      <c r="E2130" s="1" t="s">
        <v>3168</v>
      </c>
      <c r="F2130" s="1" t="s">
        <v>11855</v>
      </c>
      <c r="G2130" s="6" t="s">
        <v>12527</v>
      </c>
      <c r="H2130" s="1" t="s">
        <v>158</v>
      </c>
      <c r="I2130" s="1" t="s">
        <v>10197</v>
      </c>
      <c r="J2130" s="1" t="s">
        <v>384</v>
      </c>
      <c r="K2130" s="1" t="str">
        <f t="shared" si="100"/>
        <v>2015</v>
      </c>
      <c r="L2130" s="1">
        <f t="shared" si="101"/>
        <v>11</v>
      </c>
      <c r="M2130" s="1" t="s">
        <v>79</v>
      </c>
      <c r="N2130" t="s">
        <v>53</v>
      </c>
      <c r="O2130" s="1" t="s">
        <v>205</v>
      </c>
      <c r="P2130" s="1"/>
      <c r="Q2130" s="1"/>
      <c r="R2130" s="1"/>
      <c r="S2130" s="1" t="s">
        <v>65</v>
      </c>
      <c r="T2130" s="1">
        <v>1</v>
      </c>
      <c r="U2130" s="1"/>
    </row>
    <row r="2131" spans="1:21">
      <c r="A2131" s="1" t="s">
        <v>55</v>
      </c>
      <c r="B2131" s="1" t="s">
        <v>50</v>
      </c>
      <c r="C2131" s="1" t="s">
        <v>273</v>
      </c>
      <c r="D2131" s="1">
        <f t="shared" si="99"/>
        <v>1</v>
      </c>
      <c r="E2131" s="1" t="s">
        <v>2789</v>
      </c>
      <c r="F2131" s="1" t="s">
        <v>11856</v>
      </c>
      <c r="G2131" s="6" t="s">
        <v>12527</v>
      </c>
      <c r="H2131" s="1" t="s">
        <v>101</v>
      </c>
      <c r="I2131" s="1" t="s">
        <v>11851</v>
      </c>
      <c r="J2131" s="1" t="s">
        <v>11857</v>
      </c>
      <c r="K2131" s="1" t="str">
        <f t="shared" si="100"/>
        <v>2015</v>
      </c>
      <c r="L2131" s="1">
        <f t="shared" si="101"/>
        <v>38</v>
      </c>
      <c r="M2131" s="1" t="s">
        <v>60</v>
      </c>
      <c r="N2131" t="s">
        <v>53</v>
      </c>
      <c r="O2131" s="1" t="s">
        <v>61</v>
      </c>
      <c r="P2131" s="1"/>
      <c r="Q2131" s="1"/>
      <c r="R2131" s="1"/>
      <c r="S2131" s="1" t="s">
        <v>7787</v>
      </c>
      <c r="T2131" s="1">
        <v>1</v>
      </c>
      <c r="U2131" s="1"/>
    </row>
    <row r="2132" spans="1:21">
      <c r="A2132" s="1"/>
      <c r="B2132" s="1"/>
      <c r="C2132" s="1"/>
      <c r="D2132" s="1">
        <f t="shared" si="99"/>
        <v>0</v>
      </c>
      <c r="E2132" s="1" t="s">
        <v>3172</v>
      </c>
      <c r="F2132" s="1" t="s">
        <v>11858</v>
      </c>
      <c r="G2132" s="6" t="s">
        <v>12527</v>
      </c>
      <c r="H2132" s="1" t="s">
        <v>247</v>
      </c>
      <c r="I2132" s="1" t="s">
        <v>10197</v>
      </c>
      <c r="J2132" s="1" t="s">
        <v>892</v>
      </c>
      <c r="K2132" s="1" t="str">
        <f t="shared" si="100"/>
        <v>2015</v>
      </c>
      <c r="L2132" s="1">
        <f t="shared" si="101"/>
        <v>15</v>
      </c>
      <c r="M2132" s="1" t="s">
        <v>60</v>
      </c>
      <c r="N2132" t="s">
        <v>53</v>
      </c>
      <c r="O2132" s="1" t="s">
        <v>61</v>
      </c>
      <c r="P2132" s="1"/>
      <c r="Q2132" s="1"/>
      <c r="R2132" s="1"/>
      <c r="S2132" s="1" t="s">
        <v>65</v>
      </c>
      <c r="T2132" s="1">
        <v>1</v>
      </c>
      <c r="U2132" s="1"/>
    </row>
    <row r="2133" spans="1:21">
      <c r="A2133" s="1" t="s">
        <v>54</v>
      </c>
      <c r="B2133" s="1" t="s">
        <v>50</v>
      </c>
      <c r="C2133" s="1" t="s">
        <v>273</v>
      </c>
      <c r="D2133" s="1">
        <f t="shared" si="99"/>
        <v>1</v>
      </c>
      <c r="E2133" s="1" t="s">
        <v>2792</v>
      </c>
      <c r="F2133" s="1" t="s">
        <v>11859</v>
      </c>
      <c r="G2133" s="6" t="s">
        <v>12527</v>
      </c>
      <c r="H2133" s="1" t="s">
        <v>389</v>
      </c>
      <c r="I2133" s="1" t="s">
        <v>11851</v>
      </c>
      <c r="J2133" s="1" t="s">
        <v>2246</v>
      </c>
      <c r="K2133" s="1" t="str">
        <f t="shared" si="100"/>
        <v>2015</v>
      </c>
      <c r="L2133" s="1">
        <f t="shared" si="101"/>
        <v>62</v>
      </c>
      <c r="M2133" s="1" t="s">
        <v>60</v>
      </c>
      <c r="N2133" t="s">
        <v>53</v>
      </c>
      <c r="O2133" s="1" t="s">
        <v>61</v>
      </c>
      <c r="P2133" s="1"/>
      <c r="Q2133" s="1"/>
      <c r="R2133" s="1"/>
      <c r="S2133" s="1" t="s">
        <v>354</v>
      </c>
      <c r="T2133" s="1">
        <v>1</v>
      </c>
      <c r="U2133" s="1"/>
    </row>
    <row r="2134" spans="1:21">
      <c r="A2134" s="1" t="s">
        <v>50</v>
      </c>
      <c r="B2134" s="1"/>
      <c r="C2134" s="1"/>
      <c r="D2134" s="1">
        <f t="shared" si="99"/>
        <v>0</v>
      </c>
      <c r="E2134" s="1" t="s">
        <v>3181</v>
      </c>
      <c r="F2134" s="1" t="s">
        <v>11865</v>
      </c>
      <c r="G2134" s="6" t="s">
        <v>12527</v>
      </c>
      <c r="H2134" s="1" t="s">
        <v>144</v>
      </c>
      <c r="I2134" s="1" t="s">
        <v>9132</v>
      </c>
      <c r="J2134" s="1" t="s">
        <v>1222</v>
      </c>
      <c r="K2134" s="1" t="str">
        <f t="shared" si="100"/>
        <v>2015</v>
      </c>
      <c r="L2134" s="1">
        <f t="shared" si="101"/>
        <v>24</v>
      </c>
      <c r="M2134" s="1" t="s">
        <v>60</v>
      </c>
      <c r="N2134" t="s">
        <v>53</v>
      </c>
      <c r="O2134" s="1" t="s">
        <v>61</v>
      </c>
      <c r="P2134" s="1"/>
      <c r="Q2134" s="1"/>
      <c r="R2134" s="1"/>
      <c r="S2134" s="1" t="s">
        <v>65</v>
      </c>
      <c r="T2134" s="1">
        <v>2</v>
      </c>
      <c r="U2134" s="1"/>
    </row>
    <row r="2135" spans="1:21">
      <c r="A2135" s="1" t="s">
        <v>54</v>
      </c>
      <c r="B2135" s="1" t="s">
        <v>116</v>
      </c>
      <c r="C2135" s="1" t="s">
        <v>273</v>
      </c>
      <c r="D2135" s="1">
        <f t="shared" si="99"/>
        <v>5</v>
      </c>
      <c r="E2135" s="1" t="s">
        <v>2802</v>
      </c>
      <c r="F2135" s="1" t="s">
        <v>6015</v>
      </c>
      <c r="G2135" s="6" t="s">
        <v>12527</v>
      </c>
      <c r="H2135" s="1" t="s">
        <v>149</v>
      </c>
      <c r="I2135" s="1" t="s">
        <v>11866</v>
      </c>
      <c r="J2135" s="1" t="s">
        <v>6255</v>
      </c>
      <c r="K2135" s="1" t="str">
        <f t="shared" si="100"/>
        <v>2015</v>
      </c>
      <c r="L2135" s="1">
        <f t="shared" si="101"/>
        <v>39</v>
      </c>
      <c r="M2135" s="1" t="s">
        <v>60</v>
      </c>
      <c r="N2135" t="s">
        <v>53</v>
      </c>
      <c r="O2135" s="1" t="s">
        <v>61</v>
      </c>
      <c r="P2135" s="1"/>
      <c r="Q2135" s="1"/>
      <c r="R2135" s="1"/>
      <c r="S2135" s="1" t="s">
        <v>92</v>
      </c>
      <c r="T2135" s="1">
        <v>2</v>
      </c>
      <c r="U2135" s="1"/>
    </row>
    <row r="2136" spans="1:21">
      <c r="A2136" s="1" t="s">
        <v>55</v>
      </c>
      <c r="B2136" s="1"/>
      <c r="C2136" s="1"/>
      <c r="D2136" s="1">
        <f t="shared" si="99"/>
        <v>0</v>
      </c>
      <c r="E2136" s="1" t="s">
        <v>3197</v>
      </c>
      <c r="F2136" s="1" t="s">
        <v>11873</v>
      </c>
      <c r="G2136" s="6" t="s">
        <v>12527</v>
      </c>
      <c r="H2136" s="1" t="s">
        <v>299</v>
      </c>
      <c r="I2136" s="1" t="s">
        <v>9132</v>
      </c>
      <c r="J2136" s="1" t="s">
        <v>6823</v>
      </c>
      <c r="K2136" s="1" t="str">
        <f t="shared" si="100"/>
        <v>2015</v>
      </c>
      <c r="L2136" s="1">
        <f t="shared" si="101"/>
        <v>44</v>
      </c>
      <c r="M2136" s="1" t="s">
        <v>60</v>
      </c>
      <c r="N2136" t="s">
        <v>53</v>
      </c>
      <c r="O2136" s="1" t="s">
        <v>61</v>
      </c>
      <c r="P2136" s="1"/>
      <c r="Q2136" s="1"/>
      <c r="R2136" s="1"/>
      <c r="S2136" s="1" t="s">
        <v>377</v>
      </c>
      <c r="T2136" s="1">
        <v>1</v>
      </c>
      <c r="U2136" s="1"/>
    </row>
    <row r="2137" spans="1:21">
      <c r="A2137" s="1" t="s">
        <v>55</v>
      </c>
      <c r="B2137" s="1"/>
      <c r="C2137" s="1"/>
      <c r="D2137" s="1">
        <f t="shared" si="99"/>
        <v>0</v>
      </c>
      <c r="E2137" s="1" t="s">
        <v>3203</v>
      </c>
      <c r="F2137" s="1" t="s">
        <v>11876</v>
      </c>
      <c r="G2137" s="6" t="s">
        <v>12527</v>
      </c>
      <c r="H2137" s="1" t="s">
        <v>721</v>
      </c>
      <c r="I2137" s="1" t="s">
        <v>9132</v>
      </c>
      <c r="J2137" s="1" t="s">
        <v>5747</v>
      </c>
      <c r="K2137" s="1" t="str">
        <f t="shared" si="100"/>
        <v>2015</v>
      </c>
      <c r="L2137" s="1">
        <f t="shared" si="101"/>
        <v>51</v>
      </c>
      <c r="M2137" s="1" t="s">
        <v>60</v>
      </c>
      <c r="N2137" t="s">
        <v>53</v>
      </c>
      <c r="O2137" s="1" t="s">
        <v>61</v>
      </c>
      <c r="P2137" s="1"/>
      <c r="Q2137" s="1"/>
      <c r="R2137" s="1"/>
      <c r="S2137" s="1" t="s">
        <v>4368</v>
      </c>
      <c r="T2137" s="1">
        <v>1</v>
      </c>
      <c r="U2137" s="1"/>
    </row>
    <row r="2138" spans="1:21">
      <c r="A2138" s="1" t="s">
        <v>54</v>
      </c>
      <c r="B2138" s="1" t="s">
        <v>108</v>
      </c>
      <c r="C2138" s="1" t="s">
        <v>958</v>
      </c>
      <c r="D2138" s="1">
        <f t="shared" si="99"/>
        <v>7.2</v>
      </c>
      <c r="E2138" s="1" t="s">
        <v>11879</v>
      </c>
      <c r="F2138" s="1" t="s">
        <v>11878</v>
      </c>
      <c r="G2138" s="6" t="s">
        <v>12525</v>
      </c>
      <c r="H2138" s="1" t="s">
        <v>128</v>
      </c>
      <c r="I2138" s="1" t="s">
        <v>5069</v>
      </c>
      <c r="J2138" s="1" t="s">
        <v>1075</v>
      </c>
      <c r="K2138" s="1" t="str">
        <f t="shared" si="100"/>
        <v>2015</v>
      </c>
      <c r="L2138" s="1">
        <f t="shared" si="101"/>
        <v>37</v>
      </c>
      <c r="M2138" s="1" t="s">
        <v>60</v>
      </c>
      <c r="N2138" t="s">
        <v>53</v>
      </c>
      <c r="O2138" s="1" t="s">
        <v>61</v>
      </c>
      <c r="P2138" s="1" t="s">
        <v>3928</v>
      </c>
      <c r="Q2138" s="1" t="s">
        <v>301</v>
      </c>
      <c r="R2138" s="1" t="s">
        <v>11880</v>
      </c>
      <c r="S2138" s="1" t="s">
        <v>427</v>
      </c>
      <c r="T2138" s="1">
        <v>1</v>
      </c>
      <c r="U2138" s="1" t="s">
        <v>55</v>
      </c>
    </row>
    <row r="2139" spans="1:21">
      <c r="A2139" s="1" t="s">
        <v>55</v>
      </c>
      <c r="B2139" s="1" t="s">
        <v>472</v>
      </c>
      <c r="C2139" s="1" t="s">
        <v>273</v>
      </c>
      <c r="D2139" s="1">
        <f t="shared" si="99"/>
        <v>0.5</v>
      </c>
      <c r="E2139" s="1" t="s">
        <v>2829</v>
      </c>
      <c r="F2139" s="1" t="s">
        <v>11885</v>
      </c>
      <c r="G2139" s="6" t="s">
        <v>12527</v>
      </c>
      <c r="H2139" s="1" t="s">
        <v>108</v>
      </c>
      <c r="I2139" s="1" t="s">
        <v>1067</v>
      </c>
      <c r="J2139" s="1" t="s">
        <v>507</v>
      </c>
      <c r="K2139" s="1" t="str">
        <f t="shared" si="100"/>
        <v>2015</v>
      </c>
      <c r="L2139" s="1">
        <f t="shared" si="101"/>
        <v>8</v>
      </c>
      <c r="M2139" s="1" t="s">
        <v>79</v>
      </c>
      <c r="N2139" t="s">
        <v>53</v>
      </c>
      <c r="O2139" s="1" t="s">
        <v>61</v>
      </c>
      <c r="P2139" s="1"/>
      <c r="Q2139" s="1"/>
      <c r="R2139" s="1"/>
      <c r="S2139" s="1"/>
      <c r="T2139" s="1">
        <v>1</v>
      </c>
      <c r="U2139" s="1"/>
    </row>
    <row r="2140" spans="1:21">
      <c r="A2140" s="1" t="s">
        <v>55</v>
      </c>
      <c r="B2140" s="1" t="s">
        <v>50</v>
      </c>
      <c r="C2140" s="1" t="s">
        <v>273</v>
      </c>
      <c r="D2140" s="1">
        <f t="shared" si="99"/>
        <v>1</v>
      </c>
      <c r="E2140" s="1" t="s">
        <v>2840</v>
      </c>
      <c r="F2140" s="1" t="s">
        <v>11891</v>
      </c>
      <c r="G2140" s="6" t="s">
        <v>12527</v>
      </c>
      <c r="H2140" s="1" t="s">
        <v>555</v>
      </c>
      <c r="I2140" s="1" t="s">
        <v>8116</v>
      </c>
      <c r="J2140" s="1" t="s">
        <v>2770</v>
      </c>
      <c r="K2140" s="1" t="str">
        <f t="shared" si="100"/>
        <v>2015</v>
      </c>
      <c r="L2140" s="1">
        <f t="shared" si="101"/>
        <v>40</v>
      </c>
      <c r="M2140" s="1" t="s">
        <v>79</v>
      </c>
      <c r="N2140" t="s">
        <v>53</v>
      </c>
      <c r="O2140" s="1" t="s">
        <v>61</v>
      </c>
      <c r="P2140" s="1"/>
      <c r="Q2140" s="1"/>
      <c r="R2140" s="1"/>
      <c r="S2140" s="1" t="s">
        <v>1051</v>
      </c>
      <c r="T2140" s="1">
        <v>1</v>
      </c>
      <c r="U2140" s="1"/>
    </row>
    <row r="2141" spans="1:21">
      <c r="A2141" s="1" t="s">
        <v>54</v>
      </c>
      <c r="B2141" s="1" t="s">
        <v>53</v>
      </c>
      <c r="C2141" s="1" t="s">
        <v>273</v>
      </c>
      <c r="D2141" s="1">
        <f t="shared" si="99"/>
        <v>2</v>
      </c>
      <c r="E2141" s="1" t="s">
        <v>2848</v>
      </c>
      <c r="F2141" s="1" t="s">
        <v>11894</v>
      </c>
      <c r="G2141" s="6" t="s">
        <v>12527</v>
      </c>
      <c r="H2141" s="1" t="s">
        <v>479</v>
      </c>
      <c r="I2141" s="1" t="s">
        <v>8110</v>
      </c>
      <c r="J2141" s="1" t="s">
        <v>6104</v>
      </c>
      <c r="K2141" s="1" t="str">
        <f t="shared" si="100"/>
        <v>2015</v>
      </c>
      <c r="L2141" s="1">
        <f t="shared" si="101"/>
        <v>19</v>
      </c>
      <c r="M2141" s="1" t="s">
        <v>79</v>
      </c>
      <c r="N2141" t="s">
        <v>53</v>
      </c>
      <c r="O2141" s="1" t="s">
        <v>61</v>
      </c>
      <c r="P2141" s="1"/>
      <c r="Q2141" s="1"/>
      <c r="R2141" s="1"/>
      <c r="S2141" s="1" t="s">
        <v>65</v>
      </c>
      <c r="T2141" s="1">
        <v>1</v>
      </c>
      <c r="U2141" s="1"/>
    </row>
    <row r="2142" spans="1:21">
      <c r="A2142" s="1" t="s">
        <v>55</v>
      </c>
      <c r="B2142" s="1"/>
      <c r="C2142" s="1"/>
      <c r="D2142" s="1">
        <f t="shared" si="99"/>
        <v>0</v>
      </c>
      <c r="E2142" s="1" t="s">
        <v>11897</v>
      </c>
      <c r="F2142" s="1" t="s">
        <v>11896</v>
      </c>
      <c r="G2142" s="6" t="s">
        <v>12527</v>
      </c>
      <c r="H2142" s="1" t="s">
        <v>50</v>
      </c>
      <c r="I2142" s="1" t="s">
        <v>11374</v>
      </c>
      <c r="J2142" s="1" t="s">
        <v>1067</v>
      </c>
      <c r="K2142" s="1" t="str">
        <f t="shared" si="100"/>
        <v>2015</v>
      </c>
      <c r="L2142" s="1">
        <f t="shared" si="101"/>
        <v>1</v>
      </c>
      <c r="M2142" s="1" t="s">
        <v>79</v>
      </c>
      <c r="N2142" t="s">
        <v>53</v>
      </c>
      <c r="O2142" s="1" t="s">
        <v>61</v>
      </c>
      <c r="P2142" s="1"/>
      <c r="Q2142" s="1"/>
      <c r="R2142" s="1"/>
      <c r="S2142" s="1" t="s">
        <v>65</v>
      </c>
      <c r="T2142" s="1">
        <v>1</v>
      </c>
      <c r="U2142" s="1"/>
    </row>
    <row r="2143" spans="1:21">
      <c r="A2143" s="1" t="s">
        <v>55</v>
      </c>
      <c r="B2143" s="1"/>
      <c r="C2143" s="1"/>
      <c r="D2143" s="1">
        <f t="shared" si="99"/>
        <v>0</v>
      </c>
      <c r="E2143" s="1" t="s">
        <v>3231</v>
      </c>
      <c r="F2143" s="1" t="s">
        <v>11898</v>
      </c>
      <c r="G2143" s="6" t="s">
        <v>12527</v>
      </c>
      <c r="H2143" s="1" t="s">
        <v>50</v>
      </c>
      <c r="I2143" s="1" t="s">
        <v>11899</v>
      </c>
      <c r="J2143" s="1" t="s">
        <v>1067</v>
      </c>
      <c r="K2143" s="1" t="str">
        <f t="shared" si="100"/>
        <v>2015</v>
      </c>
      <c r="L2143" s="1">
        <f t="shared" si="101"/>
        <v>1</v>
      </c>
      <c r="M2143" s="1" t="s">
        <v>60</v>
      </c>
      <c r="N2143" t="s">
        <v>53</v>
      </c>
      <c r="O2143" s="1" t="s">
        <v>61</v>
      </c>
      <c r="P2143" s="1"/>
      <c r="Q2143" s="1"/>
      <c r="R2143" s="1"/>
      <c r="S2143" s="1" t="s">
        <v>936</v>
      </c>
      <c r="T2143" s="1">
        <v>2</v>
      </c>
      <c r="U2143" s="1"/>
    </row>
    <row r="2144" spans="1:21">
      <c r="A2144" s="1" t="s">
        <v>55</v>
      </c>
      <c r="B2144" s="1"/>
      <c r="C2144" s="1"/>
      <c r="D2144" s="1">
        <f t="shared" si="99"/>
        <v>0</v>
      </c>
      <c r="E2144" s="1" t="s">
        <v>3239</v>
      </c>
      <c r="F2144" s="1" t="s">
        <v>11901</v>
      </c>
      <c r="G2144" s="6" t="s">
        <v>12527</v>
      </c>
      <c r="H2144" s="1" t="s">
        <v>678</v>
      </c>
      <c r="I2144" s="1" t="s">
        <v>11899</v>
      </c>
      <c r="J2144" s="1" t="s">
        <v>892</v>
      </c>
      <c r="K2144" s="1" t="str">
        <f t="shared" si="100"/>
        <v>2015</v>
      </c>
      <c r="L2144" s="1">
        <f t="shared" si="101"/>
        <v>34</v>
      </c>
      <c r="M2144" s="1" t="s">
        <v>60</v>
      </c>
      <c r="N2144" t="s">
        <v>53</v>
      </c>
      <c r="O2144" s="1" t="s">
        <v>61</v>
      </c>
      <c r="P2144" s="1"/>
      <c r="Q2144" s="1"/>
      <c r="R2144" s="1"/>
      <c r="S2144" s="1" t="s">
        <v>4368</v>
      </c>
      <c r="T2144" s="1">
        <v>1</v>
      </c>
      <c r="U2144" s="1"/>
    </row>
    <row r="2145" spans="1:21">
      <c r="A2145" s="1" t="s">
        <v>53</v>
      </c>
      <c r="B2145" s="1"/>
      <c r="C2145" s="1"/>
      <c r="D2145" s="1">
        <f t="shared" si="99"/>
        <v>0</v>
      </c>
      <c r="E2145" s="1" t="s">
        <v>3246</v>
      </c>
      <c r="F2145" s="1" t="s">
        <v>11907</v>
      </c>
      <c r="G2145" s="6" t="s">
        <v>12527</v>
      </c>
      <c r="H2145" s="1" t="s">
        <v>120</v>
      </c>
      <c r="I2145" s="1" t="s">
        <v>11899</v>
      </c>
      <c r="J2145" s="1" t="s">
        <v>1222</v>
      </c>
      <c r="K2145" s="1" t="str">
        <f t="shared" si="100"/>
        <v>2015</v>
      </c>
      <c r="L2145" s="1">
        <f t="shared" si="101"/>
        <v>46</v>
      </c>
      <c r="M2145" s="1" t="s">
        <v>60</v>
      </c>
      <c r="N2145" t="s">
        <v>53</v>
      </c>
      <c r="O2145" s="1" t="s">
        <v>61</v>
      </c>
      <c r="P2145" s="1"/>
      <c r="Q2145" s="1"/>
      <c r="R2145" s="1"/>
      <c r="S2145" s="1" t="s">
        <v>114</v>
      </c>
      <c r="T2145" s="1">
        <v>1</v>
      </c>
      <c r="U2145" s="1"/>
    </row>
    <row r="2146" spans="1:21">
      <c r="A2146" s="1" t="s">
        <v>54</v>
      </c>
      <c r="B2146" s="1" t="s">
        <v>472</v>
      </c>
      <c r="C2146" s="1" t="s">
        <v>273</v>
      </c>
      <c r="D2146" s="1">
        <f t="shared" si="99"/>
        <v>0.5</v>
      </c>
      <c r="E2146" s="1" t="s">
        <v>2857</v>
      </c>
      <c r="F2146" s="1" t="s">
        <v>11916</v>
      </c>
      <c r="G2146" s="6" t="s">
        <v>12527</v>
      </c>
      <c r="H2146" s="1" t="s">
        <v>58</v>
      </c>
      <c r="I2146" s="1" t="s">
        <v>1006</v>
      </c>
      <c r="J2146" s="1" t="s">
        <v>4965</v>
      </c>
      <c r="K2146" s="1" t="str">
        <f t="shared" si="100"/>
        <v>2015</v>
      </c>
      <c r="L2146" s="1">
        <f t="shared" si="101"/>
        <v>10</v>
      </c>
      <c r="M2146" s="1" t="s">
        <v>60</v>
      </c>
      <c r="N2146" t="s">
        <v>53</v>
      </c>
      <c r="O2146" s="1" t="s">
        <v>61</v>
      </c>
      <c r="P2146" s="1"/>
      <c r="Q2146" s="1"/>
      <c r="R2146" s="1"/>
      <c r="S2146" s="1" t="s">
        <v>65</v>
      </c>
      <c r="T2146" s="1">
        <v>1</v>
      </c>
      <c r="U2146" s="1"/>
    </row>
    <row r="2147" spans="1:21">
      <c r="A2147" s="1" t="s">
        <v>54</v>
      </c>
      <c r="B2147" s="1"/>
      <c r="C2147" s="1"/>
      <c r="D2147" s="1">
        <f t="shared" si="99"/>
        <v>0</v>
      </c>
      <c r="E2147" s="1" t="s">
        <v>11921</v>
      </c>
      <c r="F2147" s="1" t="s">
        <v>11920</v>
      </c>
      <c r="G2147" s="6" t="s">
        <v>12527</v>
      </c>
      <c r="H2147" s="1" t="s">
        <v>344</v>
      </c>
      <c r="I2147" s="1" t="s">
        <v>1006</v>
      </c>
      <c r="J2147" s="1" t="s">
        <v>11922</v>
      </c>
      <c r="K2147" s="1" t="str">
        <f t="shared" si="100"/>
        <v>2015</v>
      </c>
      <c r="L2147" s="1">
        <f t="shared" si="101"/>
        <v>21</v>
      </c>
      <c r="M2147" s="1" t="s">
        <v>79</v>
      </c>
      <c r="N2147" t="s">
        <v>53</v>
      </c>
      <c r="O2147" s="1" t="s">
        <v>61</v>
      </c>
      <c r="P2147" s="1"/>
      <c r="Q2147" s="1"/>
      <c r="R2147" s="1"/>
      <c r="S2147" s="1" t="s">
        <v>65</v>
      </c>
      <c r="T2147" s="1">
        <v>2</v>
      </c>
      <c r="U2147" s="1"/>
    </row>
    <row r="2148" spans="1:21">
      <c r="A2148" s="1" t="s">
        <v>54</v>
      </c>
      <c r="B2148" s="1"/>
      <c r="C2148" s="1"/>
      <c r="D2148" s="1">
        <f t="shared" si="99"/>
        <v>0</v>
      </c>
      <c r="E2148" s="1" t="s">
        <v>3267</v>
      </c>
      <c r="F2148" s="1" t="s">
        <v>11923</v>
      </c>
      <c r="G2148" s="6" t="s">
        <v>12527</v>
      </c>
      <c r="H2148" s="1" t="s">
        <v>530</v>
      </c>
      <c r="I2148" s="1" t="s">
        <v>9509</v>
      </c>
      <c r="J2148" s="1" t="s">
        <v>11924</v>
      </c>
      <c r="K2148" s="1" t="str">
        <f t="shared" si="100"/>
        <v>2015</v>
      </c>
      <c r="L2148" s="1">
        <f t="shared" si="101"/>
        <v>33</v>
      </c>
      <c r="M2148" s="1" t="s">
        <v>79</v>
      </c>
      <c r="N2148" t="s">
        <v>53</v>
      </c>
      <c r="O2148" s="1" t="s">
        <v>61</v>
      </c>
      <c r="P2148" s="1"/>
      <c r="Q2148" s="1"/>
      <c r="R2148" s="1"/>
      <c r="S2148" s="1" t="s">
        <v>5796</v>
      </c>
      <c r="T2148" s="1">
        <v>1</v>
      </c>
      <c r="U2148" s="1"/>
    </row>
    <row r="2149" spans="1:21">
      <c r="A2149" s="1" t="s">
        <v>55</v>
      </c>
      <c r="B2149" s="1"/>
      <c r="C2149" s="1"/>
      <c r="D2149" s="1">
        <f t="shared" si="99"/>
        <v>0</v>
      </c>
      <c r="E2149" s="1" t="s">
        <v>3296</v>
      </c>
      <c r="F2149" s="1" t="s">
        <v>11937</v>
      </c>
      <c r="G2149" s="6" t="s">
        <v>12527</v>
      </c>
      <c r="H2149" s="1" t="s">
        <v>367</v>
      </c>
      <c r="I2149" s="1" t="s">
        <v>613</v>
      </c>
      <c r="J2149" s="1" t="s">
        <v>6255</v>
      </c>
      <c r="K2149" s="1" t="str">
        <f t="shared" si="100"/>
        <v>2015</v>
      </c>
      <c r="L2149" s="1">
        <f t="shared" si="101"/>
        <v>26</v>
      </c>
      <c r="M2149" s="1" t="s">
        <v>60</v>
      </c>
      <c r="N2149" t="s">
        <v>53</v>
      </c>
      <c r="O2149" s="1" t="s">
        <v>61</v>
      </c>
      <c r="P2149" s="1"/>
      <c r="Q2149" s="1"/>
      <c r="R2149" s="1"/>
      <c r="S2149" s="1" t="s">
        <v>114</v>
      </c>
      <c r="T2149" s="1">
        <v>1</v>
      </c>
      <c r="U2149" s="1"/>
    </row>
    <row r="2150" spans="1:21">
      <c r="A2150" s="1" t="s">
        <v>55</v>
      </c>
      <c r="B2150" s="1"/>
      <c r="C2150" s="1"/>
      <c r="D2150" s="1">
        <f t="shared" si="99"/>
        <v>0</v>
      </c>
      <c r="E2150" s="1" t="s">
        <v>3308</v>
      </c>
      <c r="F2150" s="1" t="s">
        <v>11940</v>
      </c>
      <c r="G2150" s="6" t="s">
        <v>12527</v>
      </c>
      <c r="H2150" s="1" t="s">
        <v>219</v>
      </c>
      <c r="I2150" s="1" t="s">
        <v>613</v>
      </c>
      <c r="J2150" s="1" t="s">
        <v>1222</v>
      </c>
      <c r="K2150" s="1" t="str">
        <f t="shared" si="100"/>
        <v>2015</v>
      </c>
      <c r="L2150" s="1">
        <f t="shared" si="101"/>
        <v>60</v>
      </c>
      <c r="M2150" s="1" t="s">
        <v>79</v>
      </c>
      <c r="N2150" t="s">
        <v>53</v>
      </c>
      <c r="O2150" s="1" t="s">
        <v>61</v>
      </c>
      <c r="P2150" s="1"/>
      <c r="Q2150" s="1"/>
      <c r="R2150" s="1"/>
      <c r="S2150" s="1" t="s">
        <v>114</v>
      </c>
      <c r="T2150" s="1">
        <v>1</v>
      </c>
      <c r="U2150" s="1"/>
    </row>
    <row r="2151" spans="1:21">
      <c r="A2151" s="1" t="s">
        <v>55</v>
      </c>
      <c r="B2151" s="1"/>
      <c r="C2151" s="1"/>
      <c r="D2151" s="1">
        <f t="shared" si="99"/>
        <v>0</v>
      </c>
      <c r="E2151" s="1" t="s">
        <v>3319</v>
      </c>
      <c r="F2151" s="1" t="s">
        <v>11943</v>
      </c>
      <c r="G2151" s="6" t="s">
        <v>12527</v>
      </c>
      <c r="H2151" s="1" t="s">
        <v>225</v>
      </c>
      <c r="I2151" s="1" t="s">
        <v>613</v>
      </c>
      <c r="J2151" s="1" t="s">
        <v>6255</v>
      </c>
      <c r="K2151" s="1" t="str">
        <f t="shared" si="100"/>
        <v>2015</v>
      </c>
      <c r="L2151" s="1">
        <f t="shared" si="101"/>
        <v>81</v>
      </c>
      <c r="M2151" s="1" t="s">
        <v>60</v>
      </c>
      <c r="N2151" t="s">
        <v>53</v>
      </c>
      <c r="O2151" s="1" t="s">
        <v>61</v>
      </c>
      <c r="P2151" s="1"/>
      <c r="Q2151" s="1"/>
      <c r="R2151" s="1"/>
      <c r="S2151" s="1" t="s">
        <v>354</v>
      </c>
      <c r="T2151" s="1">
        <v>1</v>
      </c>
      <c r="U2151" s="1"/>
    </row>
    <row r="2152" spans="1:21">
      <c r="A2152" s="1" t="s">
        <v>53</v>
      </c>
      <c r="B2152" s="1" t="s">
        <v>7280</v>
      </c>
      <c r="C2152" s="1" t="s">
        <v>273</v>
      </c>
      <c r="D2152" s="1">
        <f t="shared" si="99"/>
        <v>2.7</v>
      </c>
      <c r="E2152" s="1" t="s">
        <v>2896</v>
      </c>
      <c r="F2152" s="1" t="s">
        <v>11974</v>
      </c>
      <c r="G2152" s="6" t="s">
        <v>12527</v>
      </c>
      <c r="H2152" s="1" t="s">
        <v>78</v>
      </c>
      <c r="I2152" s="1" t="s">
        <v>11924</v>
      </c>
      <c r="J2152" s="1" t="s">
        <v>4519</v>
      </c>
      <c r="K2152" s="1" t="str">
        <f t="shared" si="100"/>
        <v>2015</v>
      </c>
      <c r="L2152" s="1">
        <f t="shared" si="101"/>
        <v>29</v>
      </c>
      <c r="M2152" s="1" t="s">
        <v>79</v>
      </c>
      <c r="N2152" t="s">
        <v>53</v>
      </c>
      <c r="O2152" s="1" t="s">
        <v>61</v>
      </c>
      <c r="P2152" s="1"/>
      <c r="Q2152" s="1"/>
      <c r="R2152" s="1"/>
      <c r="S2152" s="1" t="s">
        <v>1051</v>
      </c>
      <c r="T2152" s="1">
        <v>1</v>
      </c>
      <c r="U2152" s="1"/>
    </row>
    <row r="2153" spans="1:21">
      <c r="A2153" s="1" t="s">
        <v>50</v>
      </c>
      <c r="B2153" s="1" t="s">
        <v>50</v>
      </c>
      <c r="C2153" s="1" t="s">
        <v>273</v>
      </c>
      <c r="D2153" s="1">
        <f t="shared" si="99"/>
        <v>1</v>
      </c>
      <c r="E2153" s="1" t="s">
        <v>2900</v>
      </c>
      <c r="F2153" s="1" t="s">
        <v>11975</v>
      </c>
      <c r="G2153" s="6" t="s">
        <v>12527</v>
      </c>
      <c r="H2153" s="1" t="s">
        <v>101</v>
      </c>
      <c r="I2153" s="1" t="s">
        <v>11924</v>
      </c>
      <c r="J2153" s="1" t="s">
        <v>799</v>
      </c>
      <c r="K2153" s="1" t="str">
        <f t="shared" si="100"/>
        <v>2015</v>
      </c>
      <c r="L2153" s="1">
        <f t="shared" si="101"/>
        <v>38</v>
      </c>
      <c r="M2153" s="1" t="s">
        <v>60</v>
      </c>
      <c r="N2153" t="s">
        <v>53</v>
      </c>
      <c r="O2153" s="1" t="s">
        <v>61</v>
      </c>
      <c r="P2153" s="1"/>
      <c r="Q2153" s="1"/>
      <c r="R2153" s="1"/>
      <c r="S2153" s="1" t="s">
        <v>3261</v>
      </c>
      <c r="T2153" s="1">
        <v>1</v>
      </c>
      <c r="U2153" s="1"/>
    </row>
    <row r="2154" spans="1:21">
      <c r="A2154" s="1" t="s">
        <v>54</v>
      </c>
      <c r="B2154" s="1" t="s">
        <v>50</v>
      </c>
      <c r="C2154" s="1" t="s">
        <v>273</v>
      </c>
      <c r="D2154" s="1">
        <f t="shared" si="99"/>
        <v>1</v>
      </c>
      <c r="E2154" s="1" t="s">
        <v>2924</v>
      </c>
      <c r="F2154" s="1" t="s">
        <v>11982</v>
      </c>
      <c r="G2154" s="6" t="s">
        <v>12527</v>
      </c>
      <c r="H2154" s="1" t="s">
        <v>809</v>
      </c>
      <c r="I2154" s="1" t="s">
        <v>11978</v>
      </c>
      <c r="J2154" s="1" t="s">
        <v>11979</v>
      </c>
      <c r="K2154" s="1" t="str">
        <f t="shared" si="100"/>
        <v>2015</v>
      </c>
      <c r="L2154" s="1">
        <f t="shared" si="101"/>
        <v>36</v>
      </c>
      <c r="M2154" s="1" t="s">
        <v>79</v>
      </c>
      <c r="N2154" t="s">
        <v>53</v>
      </c>
      <c r="O2154" s="1" t="s">
        <v>61</v>
      </c>
      <c r="P2154" s="1"/>
      <c r="Q2154" s="1"/>
      <c r="R2154" s="1"/>
      <c r="S2154" s="1" t="s">
        <v>226</v>
      </c>
      <c r="T2154" s="1">
        <v>1</v>
      </c>
      <c r="U2154" s="1"/>
    </row>
    <row r="2155" spans="1:21">
      <c r="A2155" s="1" t="s">
        <v>53</v>
      </c>
      <c r="B2155" s="1"/>
      <c r="C2155" s="1"/>
      <c r="D2155" s="1">
        <f t="shared" si="99"/>
        <v>0</v>
      </c>
      <c r="E2155" s="1" t="s">
        <v>1684</v>
      </c>
      <c r="F2155" s="1" t="s">
        <v>12016</v>
      </c>
      <c r="G2155" s="6" t="s">
        <v>12527</v>
      </c>
      <c r="H2155" s="1" t="s">
        <v>169</v>
      </c>
      <c r="I2155" s="1" t="s">
        <v>1685</v>
      </c>
      <c r="J2155" s="1" t="s">
        <v>1685</v>
      </c>
      <c r="K2155" s="1" t="str">
        <f t="shared" si="100"/>
        <v>2015</v>
      </c>
      <c r="L2155" s="1">
        <f t="shared" si="101"/>
        <v>20</v>
      </c>
      <c r="M2155" s="1" t="s">
        <v>60</v>
      </c>
      <c r="N2155" t="s">
        <v>53</v>
      </c>
      <c r="O2155" s="1" t="s">
        <v>61</v>
      </c>
      <c r="P2155" s="1"/>
      <c r="Q2155" s="1"/>
      <c r="R2155" s="1"/>
      <c r="S2155" s="1" t="s">
        <v>114</v>
      </c>
      <c r="T2155" s="1">
        <v>2</v>
      </c>
      <c r="U2155" s="1"/>
    </row>
    <row r="2156" spans="1:21">
      <c r="A2156" s="1" t="s">
        <v>55</v>
      </c>
      <c r="B2156" s="1"/>
      <c r="C2156" s="1"/>
      <c r="D2156" s="1">
        <f t="shared" si="99"/>
        <v>0</v>
      </c>
      <c r="E2156" s="1" t="s">
        <v>3356</v>
      </c>
      <c r="F2156" s="1" t="s">
        <v>12026</v>
      </c>
      <c r="G2156" s="6" t="s">
        <v>12527</v>
      </c>
      <c r="H2156" s="1" t="s">
        <v>555</v>
      </c>
      <c r="I2156" s="1" t="s">
        <v>10805</v>
      </c>
      <c r="J2156" s="1" t="s">
        <v>384</v>
      </c>
      <c r="K2156" s="1" t="str">
        <f t="shared" si="100"/>
        <v>2015</v>
      </c>
      <c r="L2156" s="1">
        <f t="shared" si="101"/>
        <v>40</v>
      </c>
      <c r="M2156" s="1" t="s">
        <v>60</v>
      </c>
      <c r="N2156" t="s">
        <v>53</v>
      </c>
      <c r="O2156" s="1" t="s">
        <v>61</v>
      </c>
      <c r="P2156" s="1"/>
      <c r="Q2156" s="1"/>
      <c r="R2156" s="1"/>
      <c r="S2156" s="1" t="s">
        <v>92</v>
      </c>
      <c r="T2156" s="1">
        <v>1</v>
      </c>
      <c r="U2156" s="1"/>
    </row>
    <row r="2157" spans="1:21">
      <c r="A2157" s="1" t="s">
        <v>55</v>
      </c>
      <c r="B2157" s="1" t="s">
        <v>50</v>
      </c>
      <c r="C2157" s="1" t="s">
        <v>273</v>
      </c>
      <c r="D2157" s="1">
        <f t="shared" si="99"/>
        <v>1</v>
      </c>
      <c r="E2157" s="1" t="s">
        <v>2952</v>
      </c>
      <c r="F2157" s="1" t="s">
        <v>12042</v>
      </c>
      <c r="G2157" s="6" t="s">
        <v>12527</v>
      </c>
      <c r="H2157" s="1" t="s">
        <v>88</v>
      </c>
      <c r="I2157" s="1" t="s">
        <v>801</v>
      </c>
      <c r="J2157" s="1" t="s">
        <v>1222</v>
      </c>
      <c r="K2157" s="1" t="str">
        <f t="shared" si="100"/>
        <v>2015</v>
      </c>
      <c r="L2157" s="1">
        <f t="shared" si="101"/>
        <v>28</v>
      </c>
      <c r="M2157" s="1" t="s">
        <v>60</v>
      </c>
      <c r="N2157" t="s">
        <v>53</v>
      </c>
      <c r="O2157" s="1" t="s">
        <v>61</v>
      </c>
      <c r="P2157" s="1"/>
      <c r="Q2157" s="1"/>
      <c r="R2157" s="1"/>
      <c r="S2157" s="1" t="s">
        <v>2052</v>
      </c>
      <c r="T2157" s="1">
        <v>1</v>
      </c>
      <c r="U2157" s="1"/>
    </row>
    <row r="2158" spans="1:21">
      <c r="A2158" s="1" t="s">
        <v>50</v>
      </c>
      <c r="B2158" s="1" t="s">
        <v>2810</v>
      </c>
      <c r="C2158" s="1" t="s">
        <v>273</v>
      </c>
      <c r="D2158" s="1">
        <f t="shared" si="99"/>
        <v>0.4</v>
      </c>
      <c r="E2158" s="1" t="s">
        <v>12168</v>
      </c>
      <c r="F2158" s="1" t="s">
        <v>12169</v>
      </c>
      <c r="G2158" s="6" t="s">
        <v>12527</v>
      </c>
      <c r="H2158" s="1" t="s">
        <v>233</v>
      </c>
      <c r="I2158" s="1" t="s">
        <v>461</v>
      </c>
      <c r="J2158" s="1" t="s">
        <v>12170</v>
      </c>
      <c r="K2158" s="1" t="str">
        <f t="shared" si="100"/>
        <v>2015</v>
      </c>
      <c r="L2158" s="1">
        <f t="shared" si="101"/>
        <v>44</v>
      </c>
      <c r="M2158" s="1" t="s">
        <v>79</v>
      </c>
      <c r="N2158" t="s">
        <v>53</v>
      </c>
      <c r="O2158" s="1" t="s">
        <v>61</v>
      </c>
      <c r="P2158" s="1" t="s">
        <v>1216</v>
      </c>
      <c r="Q2158" s="1" t="s">
        <v>104</v>
      </c>
      <c r="R2158" s="1" t="s">
        <v>10458</v>
      </c>
      <c r="S2158" s="1"/>
      <c r="T2158" s="1">
        <v>1</v>
      </c>
      <c r="U2158" s="1"/>
    </row>
    <row r="2159" spans="1:21">
      <c r="A2159" s="1" t="s">
        <v>55</v>
      </c>
      <c r="B2159" s="1" t="s">
        <v>472</v>
      </c>
      <c r="C2159" s="1" t="s">
        <v>500</v>
      </c>
      <c r="D2159" s="1">
        <f t="shared" si="99"/>
        <v>0.4</v>
      </c>
      <c r="E2159" s="1" t="s">
        <v>2979</v>
      </c>
      <c r="F2159" s="1" t="s">
        <v>12196</v>
      </c>
      <c r="G2159" s="6" t="s">
        <v>12527</v>
      </c>
      <c r="H2159" s="1" t="s">
        <v>88</v>
      </c>
      <c r="I2159" s="1" t="s">
        <v>11815</v>
      </c>
      <c r="J2159" s="1" t="s">
        <v>7253</v>
      </c>
      <c r="K2159" s="1" t="str">
        <f t="shared" si="100"/>
        <v>2015</v>
      </c>
      <c r="L2159" s="1">
        <f t="shared" si="101"/>
        <v>28</v>
      </c>
      <c r="M2159" s="1" t="s">
        <v>60</v>
      </c>
      <c r="N2159" t="s">
        <v>53</v>
      </c>
      <c r="O2159" s="1" t="s">
        <v>61</v>
      </c>
      <c r="P2159" s="1"/>
      <c r="Q2159" s="1"/>
      <c r="R2159" s="1"/>
      <c r="S2159" s="1" t="s">
        <v>12197</v>
      </c>
      <c r="T2159" s="1">
        <v>2</v>
      </c>
      <c r="U2159" s="1"/>
    </row>
    <row r="2160" spans="1:21">
      <c r="A2160" s="1" t="s">
        <v>55</v>
      </c>
      <c r="B2160" s="1" t="s">
        <v>472</v>
      </c>
      <c r="C2160" s="1" t="s">
        <v>273</v>
      </c>
      <c r="D2160" s="1">
        <f t="shared" si="99"/>
        <v>0.5</v>
      </c>
      <c r="E2160" s="1" t="s">
        <v>2991</v>
      </c>
      <c r="F2160" s="1" t="s">
        <v>12210</v>
      </c>
      <c r="G2160" s="6" t="s">
        <v>12527</v>
      </c>
      <c r="H2160" s="1" t="s">
        <v>583</v>
      </c>
      <c r="I2160" s="1" t="s">
        <v>3806</v>
      </c>
      <c r="J2160" s="1" t="s">
        <v>3806</v>
      </c>
      <c r="K2160" s="1" t="str">
        <f t="shared" si="100"/>
        <v>2015</v>
      </c>
      <c r="L2160" s="1">
        <f t="shared" si="101"/>
        <v>22</v>
      </c>
      <c r="M2160" s="1" t="s">
        <v>60</v>
      </c>
      <c r="N2160" t="s">
        <v>53</v>
      </c>
      <c r="O2160" s="1" t="s">
        <v>61</v>
      </c>
      <c r="P2160" s="1"/>
      <c r="Q2160" s="1"/>
      <c r="R2160" s="1"/>
      <c r="S2160" s="1"/>
      <c r="T2160" s="1">
        <v>1</v>
      </c>
      <c r="U2160" s="1"/>
    </row>
    <row r="2161" spans="1:21">
      <c r="A2161" s="1" t="s">
        <v>53</v>
      </c>
      <c r="B2161" s="1"/>
      <c r="C2161" s="1"/>
      <c r="D2161" s="1">
        <f t="shared" si="99"/>
        <v>0</v>
      </c>
      <c r="E2161" s="1" t="s">
        <v>12219</v>
      </c>
      <c r="F2161" s="1" t="s">
        <v>12218</v>
      </c>
      <c r="G2161" s="6" t="s">
        <v>12525</v>
      </c>
      <c r="H2161" s="1" t="s">
        <v>299</v>
      </c>
      <c r="I2161" s="1" t="s">
        <v>3805</v>
      </c>
      <c r="J2161" s="1" t="s">
        <v>892</v>
      </c>
      <c r="K2161" s="1" t="str">
        <f t="shared" si="100"/>
        <v>2015</v>
      </c>
      <c r="L2161" s="1">
        <f t="shared" si="101"/>
        <v>39</v>
      </c>
      <c r="M2161" s="1" t="s">
        <v>79</v>
      </c>
      <c r="N2161" t="s">
        <v>53</v>
      </c>
      <c r="O2161" s="1" t="s">
        <v>61</v>
      </c>
      <c r="P2161" s="1" t="s">
        <v>255</v>
      </c>
      <c r="Q2161" s="1" t="s">
        <v>389</v>
      </c>
      <c r="R2161" s="1" t="s">
        <v>11279</v>
      </c>
      <c r="S2161" s="1" t="s">
        <v>105</v>
      </c>
      <c r="T2161" s="1">
        <v>2</v>
      </c>
      <c r="U2161" s="1"/>
    </row>
    <row r="2162" spans="1:21">
      <c r="A2162" s="1" t="s">
        <v>54</v>
      </c>
      <c r="B2162" s="1"/>
      <c r="C2162" s="1"/>
      <c r="D2162" s="1">
        <f t="shared" si="99"/>
        <v>0</v>
      </c>
      <c r="E2162" s="1" t="s">
        <v>3019</v>
      </c>
      <c r="F2162" s="1" t="s">
        <v>12337</v>
      </c>
      <c r="G2162" s="6" t="s">
        <v>12527</v>
      </c>
      <c r="H2162" s="1" t="s">
        <v>101</v>
      </c>
      <c r="I2162" s="1" t="s">
        <v>12335</v>
      </c>
      <c r="J2162" s="1" t="s">
        <v>12338</v>
      </c>
      <c r="K2162" s="1" t="str">
        <f t="shared" si="100"/>
        <v>2015</v>
      </c>
      <c r="L2162" s="1">
        <f t="shared" si="101"/>
        <v>38</v>
      </c>
      <c r="M2162" s="1" t="s">
        <v>60</v>
      </c>
      <c r="N2162" t="s">
        <v>53</v>
      </c>
      <c r="O2162" s="1" t="s">
        <v>61</v>
      </c>
      <c r="P2162" s="1"/>
      <c r="Q2162" s="1"/>
      <c r="R2162" s="1"/>
      <c r="S2162" s="1" t="s">
        <v>226</v>
      </c>
      <c r="T2162" s="1">
        <v>1</v>
      </c>
      <c r="U2162" s="1"/>
    </row>
    <row r="2163" spans="1:21">
      <c r="A2163" s="1" t="s">
        <v>55</v>
      </c>
      <c r="B2163" s="1" t="s">
        <v>141</v>
      </c>
      <c r="C2163" s="1" t="s">
        <v>273</v>
      </c>
      <c r="D2163" s="1">
        <f t="shared" si="99"/>
        <v>0.2</v>
      </c>
      <c r="E2163" s="1" t="s">
        <v>3023</v>
      </c>
      <c r="F2163" s="1" t="s">
        <v>12339</v>
      </c>
      <c r="G2163" s="6" t="s">
        <v>12527</v>
      </c>
      <c r="H2163" s="1" t="s">
        <v>53</v>
      </c>
      <c r="I2163" s="1" t="s">
        <v>12335</v>
      </c>
      <c r="J2163" s="1" t="s">
        <v>12340</v>
      </c>
      <c r="K2163" s="1" t="str">
        <f t="shared" si="100"/>
        <v>2015</v>
      </c>
      <c r="L2163" s="1">
        <f t="shared" si="101"/>
        <v>2</v>
      </c>
      <c r="M2163" s="1" t="s">
        <v>79</v>
      </c>
      <c r="N2163" t="s">
        <v>53</v>
      </c>
      <c r="O2163" s="1" t="s">
        <v>61</v>
      </c>
      <c r="P2163" s="1"/>
      <c r="Q2163" s="1"/>
      <c r="R2163" s="1"/>
      <c r="S2163" s="1" t="s">
        <v>936</v>
      </c>
      <c r="T2163" s="1">
        <v>2</v>
      </c>
      <c r="U2163" s="1"/>
    </row>
    <row r="2164" spans="1:21">
      <c r="A2164" s="1" t="s">
        <v>53</v>
      </c>
      <c r="B2164" s="1"/>
      <c r="C2164" s="1"/>
      <c r="D2164" s="1">
        <f t="shared" si="99"/>
        <v>0</v>
      </c>
      <c r="E2164" s="1" t="s">
        <v>12361</v>
      </c>
      <c r="F2164" s="1" t="s">
        <v>12359</v>
      </c>
      <c r="G2164" s="6" t="s">
        <v>12525</v>
      </c>
      <c r="H2164" s="1" t="s">
        <v>530</v>
      </c>
      <c r="I2164" s="1" t="s">
        <v>12360</v>
      </c>
      <c r="J2164" s="1" t="s">
        <v>12338</v>
      </c>
      <c r="K2164" s="1" t="str">
        <f t="shared" si="100"/>
        <v>2015</v>
      </c>
      <c r="L2164" s="1">
        <f t="shared" si="101"/>
        <v>28</v>
      </c>
      <c r="M2164" s="1" t="s">
        <v>79</v>
      </c>
      <c r="N2164" t="s">
        <v>53</v>
      </c>
      <c r="O2164" s="1" t="s">
        <v>61</v>
      </c>
      <c r="P2164" s="1" t="s">
        <v>179</v>
      </c>
      <c r="Q2164" s="1" t="s">
        <v>382</v>
      </c>
      <c r="R2164" s="1" t="s">
        <v>383</v>
      </c>
      <c r="S2164" s="1" t="s">
        <v>92</v>
      </c>
      <c r="T2164" s="1">
        <v>1</v>
      </c>
      <c r="U2164" s="1" t="s">
        <v>54</v>
      </c>
    </row>
    <row r="2165" spans="1:21">
      <c r="A2165" s="1" t="s">
        <v>54</v>
      </c>
      <c r="B2165" s="1"/>
      <c r="C2165" s="1"/>
      <c r="D2165" s="1">
        <f t="shared" si="99"/>
        <v>0</v>
      </c>
      <c r="E2165" s="1" t="s">
        <v>7155</v>
      </c>
      <c r="F2165" s="1" t="s">
        <v>7154</v>
      </c>
      <c r="G2165" s="6" t="s">
        <v>12527</v>
      </c>
      <c r="H2165" s="1" t="s">
        <v>120</v>
      </c>
      <c r="I2165" s="1" t="s">
        <v>7156</v>
      </c>
      <c r="J2165" s="1" t="s">
        <v>6104</v>
      </c>
      <c r="K2165" s="1" t="str">
        <f t="shared" si="100"/>
        <v>2015</v>
      </c>
      <c r="L2165" s="1">
        <f t="shared" si="101"/>
        <v>45</v>
      </c>
      <c r="M2165" s="1" t="s">
        <v>60</v>
      </c>
      <c r="N2165" t="s">
        <v>54</v>
      </c>
      <c r="O2165" s="1" t="s">
        <v>61</v>
      </c>
      <c r="P2165" s="1"/>
      <c r="Q2165" s="1"/>
      <c r="R2165" s="1"/>
      <c r="S2165" s="1" t="s">
        <v>417</v>
      </c>
      <c r="T2165" s="1">
        <v>1</v>
      </c>
      <c r="U2165" s="1"/>
    </row>
    <row r="2166" spans="1:21">
      <c r="A2166" s="1" t="s">
        <v>53</v>
      </c>
      <c r="B2166" s="1"/>
      <c r="C2166" s="1"/>
      <c r="D2166" s="1">
        <f t="shared" si="99"/>
        <v>0</v>
      </c>
      <c r="E2166" s="1" t="s">
        <v>6774</v>
      </c>
      <c r="F2166" s="1" t="s">
        <v>6773</v>
      </c>
      <c r="G2166" s="6" t="s">
        <v>12527</v>
      </c>
      <c r="H2166" s="1" t="s">
        <v>479</v>
      </c>
      <c r="I2166" s="1" t="s">
        <v>6747</v>
      </c>
      <c r="J2166" s="1" t="s">
        <v>6775</v>
      </c>
      <c r="K2166" s="1" t="str">
        <f t="shared" si="100"/>
        <v>2015</v>
      </c>
      <c r="L2166" s="1">
        <f t="shared" si="101"/>
        <v>14</v>
      </c>
      <c r="M2166" s="1" t="s">
        <v>79</v>
      </c>
      <c r="N2166" t="s">
        <v>55</v>
      </c>
      <c r="O2166" s="1" t="s">
        <v>61</v>
      </c>
      <c r="P2166" s="1"/>
      <c r="Q2166" s="1"/>
      <c r="R2166" s="1"/>
      <c r="S2166" s="1" t="s">
        <v>65</v>
      </c>
      <c r="T2166" s="1">
        <v>2</v>
      </c>
      <c r="U2166" s="1"/>
    </row>
    <row r="2167" spans="1:21">
      <c r="A2167" s="1" t="s">
        <v>55</v>
      </c>
      <c r="B2167" s="1" t="s">
        <v>472</v>
      </c>
      <c r="C2167" s="1" t="s">
        <v>273</v>
      </c>
      <c r="D2167" s="1">
        <f t="shared" si="99"/>
        <v>0.5</v>
      </c>
      <c r="E2167" s="1" t="s">
        <v>6867</v>
      </c>
      <c r="F2167" s="1" t="s">
        <v>6866</v>
      </c>
      <c r="G2167" s="6" t="s">
        <v>12527</v>
      </c>
      <c r="H2167" s="1" t="s">
        <v>78</v>
      </c>
      <c r="I2167" s="1" t="s">
        <v>6848</v>
      </c>
      <c r="J2167" s="1" t="s">
        <v>6868</v>
      </c>
      <c r="K2167" s="1" t="str">
        <f t="shared" si="100"/>
        <v>2015</v>
      </c>
      <c r="L2167" s="1">
        <f t="shared" si="101"/>
        <v>29</v>
      </c>
      <c r="M2167" s="1" t="s">
        <v>60</v>
      </c>
      <c r="N2167" t="s">
        <v>55</v>
      </c>
      <c r="O2167" s="1" t="s">
        <v>61</v>
      </c>
      <c r="P2167" s="1"/>
      <c r="Q2167" s="1"/>
      <c r="R2167" s="1"/>
      <c r="S2167" s="1" t="s">
        <v>226</v>
      </c>
      <c r="T2167" s="1">
        <v>1</v>
      </c>
      <c r="U2167" s="1" t="s">
        <v>55</v>
      </c>
    </row>
    <row r="2168" spans="1:21">
      <c r="A2168" s="1" t="s">
        <v>55</v>
      </c>
      <c r="B2168" s="1" t="s">
        <v>50</v>
      </c>
      <c r="C2168" s="1" t="s">
        <v>273</v>
      </c>
      <c r="D2168" s="1">
        <f t="shared" si="99"/>
        <v>1</v>
      </c>
      <c r="E2168" s="1" t="s">
        <v>3691</v>
      </c>
      <c r="F2168" s="1" t="s">
        <v>11603</v>
      </c>
      <c r="G2168" s="6" t="s">
        <v>12527</v>
      </c>
      <c r="H2168" s="1" t="s">
        <v>88</v>
      </c>
      <c r="I2168" s="1" t="s">
        <v>9816</v>
      </c>
      <c r="J2168" s="1" t="s">
        <v>8021</v>
      </c>
      <c r="K2168" s="1" t="str">
        <f t="shared" si="100"/>
        <v>2015</v>
      </c>
      <c r="L2168" s="1">
        <f t="shared" si="101"/>
        <v>28</v>
      </c>
      <c r="M2168" s="1" t="s">
        <v>60</v>
      </c>
      <c r="N2168" t="s">
        <v>55</v>
      </c>
      <c r="O2168" s="1" t="s">
        <v>88</v>
      </c>
      <c r="P2168" s="1"/>
      <c r="Q2168" s="1"/>
      <c r="R2168" s="1"/>
      <c r="S2168" s="1"/>
      <c r="T2168" s="1">
        <v>1</v>
      </c>
      <c r="U2168" s="1"/>
    </row>
    <row r="2169" spans="1:21">
      <c r="A2169" s="1" t="s">
        <v>54</v>
      </c>
      <c r="B2169" s="1" t="s">
        <v>53</v>
      </c>
      <c r="C2169" s="1" t="s">
        <v>273</v>
      </c>
      <c r="D2169" s="1">
        <f t="shared" si="99"/>
        <v>2</v>
      </c>
      <c r="E2169" s="1" t="s">
        <v>2917</v>
      </c>
      <c r="F2169" s="1" t="s">
        <v>11980</v>
      </c>
      <c r="G2169" s="6" t="s">
        <v>12527</v>
      </c>
      <c r="H2169" s="1" t="s">
        <v>530</v>
      </c>
      <c r="I2169" s="1" t="s">
        <v>11978</v>
      </c>
      <c r="J2169" s="1" t="s">
        <v>11787</v>
      </c>
      <c r="K2169" s="1" t="str">
        <f t="shared" si="100"/>
        <v>2015</v>
      </c>
      <c r="L2169" s="1">
        <f t="shared" si="101"/>
        <v>33</v>
      </c>
      <c r="M2169" s="1" t="s">
        <v>60</v>
      </c>
      <c r="N2169" t="s">
        <v>55</v>
      </c>
      <c r="O2169" s="1" t="s">
        <v>61</v>
      </c>
      <c r="P2169" s="1"/>
      <c r="Q2169" s="1"/>
      <c r="R2169" s="1"/>
      <c r="S2169" s="1"/>
      <c r="T2169" s="1">
        <v>1</v>
      </c>
      <c r="U2169" s="1"/>
    </row>
    <row r="2170" spans="1:21">
      <c r="A2170" s="1" t="s">
        <v>54</v>
      </c>
      <c r="B2170" s="1"/>
      <c r="C2170" s="1"/>
      <c r="D2170" s="1">
        <f t="shared" si="99"/>
        <v>0</v>
      </c>
      <c r="E2170" s="1" t="s">
        <v>3339</v>
      </c>
      <c r="F2170" s="1" t="s">
        <v>12012</v>
      </c>
      <c r="G2170" s="6" t="s">
        <v>12527</v>
      </c>
      <c r="H2170" s="1" t="s">
        <v>310</v>
      </c>
      <c r="I2170" s="1" t="s">
        <v>1685</v>
      </c>
      <c r="J2170" s="1" t="s">
        <v>905</v>
      </c>
      <c r="K2170" s="1" t="str">
        <f t="shared" si="100"/>
        <v>2015</v>
      </c>
      <c r="L2170" s="1">
        <f t="shared" si="101"/>
        <v>45</v>
      </c>
      <c r="M2170" s="1" t="s">
        <v>60</v>
      </c>
      <c r="N2170" t="s">
        <v>55</v>
      </c>
      <c r="O2170" s="1" t="s">
        <v>61</v>
      </c>
      <c r="P2170" s="1"/>
      <c r="Q2170" s="1"/>
      <c r="R2170" s="1"/>
      <c r="S2170" s="1" t="s">
        <v>92</v>
      </c>
      <c r="T2170" s="1">
        <v>1</v>
      </c>
      <c r="U2170" s="1"/>
    </row>
    <row r="2171" spans="1:21">
      <c r="A2171" s="1" t="s">
        <v>54</v>
      </c>
      <c r="B2171" s="1" t="s">
        <v>148</v>
      </c>
      <c r="C2171" s="1" t="s">
        <v>273</v>
      </c>
      <c r="D2171" s="1">
        <f t="shared" si="99"/>
        <v>1.5</v>
      </c>
      <c r="E2171" s="1" t="s">
        <v>2969</v>
      </c>
      <c r="F2171" s="1" t="s">
        <v>12046</v>
      </c>
      <c r="G2171" s="6" t="s">
        <v>12527</v>
      </c>
      <c r="H2171" s="1" t="s">
        <v>180</v>
      </c>
      <c r="I2171" s="1" t="s">
        <v>355</v>
      </c>
      <c r="J2171" s="1" t="s">
        <v>7199</v>
      </c>
      <c r="K2171" s="1" t="str">
        <f t="shared" si="100"/>
        <v>2015</v>
      </c>
      <c r="L2171" s="1">
        <f t="shared" si="101"/>
        <v>63</v>
      </c>
      <c r="M2171" s="1" t="s">
        <v>60</v>
      </c>
      <c r="N2171" t="s">
        <v>55</v>
      </c>
      <c r="O2171" s="1" t="s">
        <v>61</v>
      </c>
      <c r="P2171" s="1"/>
      <c r="Q2171" s="1"/>
      <c r="R2171" s="1"/>
      <c r="S2171" s="1" t="s">
        <v>354</v>
      </c>
      <c r="T2171" s="1">
        <v>1</v>
      </c>
      <c r="U2171" s="1"/>
    </row>
    <row r="2172" spans="1:21">
      <c r="A2172" s="1" t="s">
        <v>54</v>
      </c>
      <c r="B2172" s="1"/>
      <c r="C2172" s="1"/>
      <c r="D2172" s="1">
        <f t="shared" si="99"/>
        <v>0</v>
      </c>
      <c r="E2172" s="1" t="s">
        <v>425</v>
      </c>
      <c r="F2172" s="1" t="s">
        <v>424</v>
      </c>
      <c r="G2172" s="6" t="s">
        <v>12527</v>
      </c>
      <c r="H2172" s="1" t="s">
        <v>78</v>
      </c>
      <c r="I2172" s="1" t="s">
        <v>426</v>
      </c>
      <c r="J2172" s="1" t="s">
        <v>384</v>
      </c>
      <c r="K2172" s="1" t="str">
        <f t="shared" si="100"/>
        <v>2015</v>
      </c>
      <c r="L2172" s="1">
        <f t="shared" si="101"/>
        <v>26</v>
      </c>
      <c r="M2172" s="1" t="s">
        <v>60</v>
      </c>
      <c r="O2172" s="1" t="s">
        <v>61</v>
      </c>
      <c r="P2172" s="1" t="s">
        <v>232</v>
      </c>
      <c r="Q2172" s="1" t="s">
        <v>136</v>
      </c>
      <c r="R2172" s="1"/>
      <c r="S2172" s="1" t="s">
        <v>427</v>
      </c>
      <c r="T2172" s="1">
        <v>2</v>
      </c>
      <c r="U2172" s="1"/>
    </row>
    <row r="2173" spans="1:21">
      <c r="A2173" s="1" t="s">
        <v>55</v>
      </c>
      <c r="B2173" s="1" t="s">
        <v>50</v>
      </c>
      <c r="C2173" s="1" t="s">
        <v>273</v>
      </c>
      <c r="D2173" s="1">
        <f t="shared" si="99"/>
        <v>1</v>
      </c>
      <c r="E2173" s="1" t="s">
        <v>2533</v>
      </c>
      <c r="F2173" s="1" t="s">
        <v>2532</v>
      </c>
      <c r="G2173" s="6" t="s">
        <v>12527</v>
      </c>
      <c r="H2173" s="1" t="s">
        <v>310</v>
      </c>
      <c r="I2173" s="1" t="s">
        <v>2534</v>
      </c>
      <c r="J2173" s="1" t="s">
        <v>1163</v>
      </c>
      <c r="K2173" s="1" t="str">
        <f t="shared" si="100"/>
        <v>2015</v>
      </c>
      <c r="L2173" s="1">
        <f t="shared" si="101"/>
        <v>42</v>
      </c>
      <c r="M2173" s="1" t="s">
        <v>60</v>
      </c>
      <c r="O2173" s="1" t="s">
        <v>102</v>
      </c>
      <c r="P2173" s="1"/>
      <c r="Q2173" s="1"/>
      <c r="R2173" s="1"/>
      <c r="S2173" s="1"/>
      <c r="T2173" s="1">
        <v>1</v>
      </c>
      <c r="U2173" s="1" t="s">
        <v>55</v>
      </c>
    </row>
    <row r="2174" spans="1:21">
      <c r="A2174" s="1" t="s">
        <v>55</v>
      </c>
      <c r="B2174" s="1" t="s">
        <v>472</v>
      </c>
      <c r="C2174" s="1" t="s">
        <v>273</v>
      </c>
      <c r="D2174" s="1">
        <f t="shared" si="99"/>
        <v>0.5</v>
      </c>
      <c r="E2174" s="1" t="s">
        <v>2602</v>
      </c>
      <c r="F2174" s="1" t="s">
        <v>2601</v>
      </c>
      <c r="G2174" s="6" t="s">
        <v>12527</v>
      </c>
      <c r="H2174" s="1" t="s">
        <v>134</v>
      </c>
      <c r="I2174" s="1" t="s">
        <v>2422</v>
      </c>
      <c r="J2174" s="1" t="s">
        <v>1222</v>
      </c>
      <c r="K2174" s="1" t="str">
        <f t="shared" si="100"/>
        <v>2015</v>
      </c>
      <c r="L2174" s="1">
        <f t="shared" si="101"/>
        <v>24</v>
      </c>
      <c r="M2174" s="1" t="s">
        <v>60</v>
      </c>
      <c r="O2174" s="1" t="s">
        <v>61</v>
      </c>
      <c r="P2174" s="1"/>
      <c r="Q2174" s="1"/>
      <c r="R2174" s="1"/>
      <c r="S2174" s="1"/>
      <c r="T2174" s="1">
        <v>2</v>
      </c>
      <c r="U2174" s="1" t="s">
        <v>55</v>
      </c>
    </row>
    <row r="2175" spans="1:21">
      <c r="A2175" s="1" t="s">
        <v>53</v>
      </c>
      <c r="B2175" s="1" t="s">
        <v>99</v>
      </c>
      <c r="C2175" s="1" t="s">
        <v>2650</v>
      </c>
      <c r="D2175" s="1">
        <f t="shared" si="99"/>
        <v>18</v>
      </c>
      <c r="E2175" s="1" t="s">
        <v>2649</v>
      </c>
      <c r="F2175" s="1" t="s">
        <v>2648</v>
      </c>
      <c r="G2175" s="6" t="s">
        <v>12527</v>
      </c>
      <c r="H2175" s="1" t="s">
        <v>809</v>
      </c>
      <c r="I2175" s="1" t="s">
        <v>2422</v>
      </c>
      <c r="J2175" s="1" t="s">
        <v>1222</v>
      </c>
      <c r="K2175" s="1" t="str">
        <f t="shared" si="100"/>
        <v>2015</v>
      </c>
      <c r="L2175" s="1">
        <f t="shared" si="101"/>
        <v>33</v>
      </c>
      <c r="M2175" s="1" t="s">
        <v>79</v>
      </c>
      <c r="O2175" s="1" t="s">
        <v>61</v>
      </c>
      <c r="P2175" s="1"/>
      <c r="Q2175" s="1"/>
      <c r="R2175" s="1"/>
      <c r="S2175" s="1"/>
      <c r="T2175" s="1">
        <v>1</v>
      </c>
      <c r="U2175" s="1" t="s">
        <v>55</v>
      </c>
    </row>
    <row r="2176" spans="1:21">
      <c r="A2176" s="1" t="s">
        <v>55</v>
      </c>
      <c r="B2176" s="1" t="s">
        <v>176</v>
      </c>
      <c r="C2176" s="1" t="s">
        <v>1381</v>
      </c>
      <c r="D2176" s="1">
        <f t="shared" si="99"/>
        <v>0.56999999999999995</v>
      </c>
      <c r="E2176" s="1" t="s">
        <v>2688</v>
      </c>
      <c r="F2176" s="1" t="s">
        <v>2687</v>
      </c>
      <c r="G2176" s="6" t="s">
        <v>12527</v>
      </c>
      <c r="H2176" s="1" t="s">
        <v>263</v>
      </c>
      <c r="I2176" s="1" t="s">
        <v>2689</v>
      </c>
      <c r="J2176" s="1" t="s">
        <v>2690</v>
      </c>
      <c r="K2176" s="1" t="str">
        <f t="shared" si="100"/>
        <v>2015</v>
      </c>
      <c r="L2176" s="1">
        <f t="shared" si="101"/>
        <v>15</v>
      </c>
      <c r="M2176" s="1" t="s">
        <v>79</v>
      </c>
      <c r="O2176" s="1" t="s">
        <v>102</v>
      </c>
      <c r="P2176" s="1"/>
      <c r="Q2176" s="1"/>
      <c r="R2176" s="1"/>
      <c r="S2176" s="1" t="s">
        <v>65</v>
      </c>
      <c r="T2176" s="1">
        <v>2</v>
      </c>
      <c r="U2176" s="1" t="s">
        <v>55</v>
      </c>
    </row>
    <row r="2177" spans="1:21">
      <c r="A2177" s="1"/>
      <c r="B2177" s="1"/>
      <c r="C2177" s="1"/>
      <c r="D2177" s="1">
        <f t="shared" si="99"/>
        <v>0</v>
      </c>
      <c r="E2177" s="1" t="s">
        <v>2769</v>
      </c>
      <c r="F2177" s="1" t="s">
        <v>2768</v>
      </c>
      <c r="G2177" s="6" t="s">
        <v>12527</v>
      </c>
      <c r="H2177" s="1" t="s">
        <v>484</v>
      </c>
      <c r="I2177" s="1" t="s">
        <v>2766</v>
      </c>
      <c r="J2177" s="1" t="s">
        <v>2770</v>
      </c>
      <c r="K2177" s="1" t="str">
        <f t="shared" si="100"/>
        <v>2015</v>
      </c>
      <c r="L2177" s="1">
        <f t="shared" si="101"/>
        <v>45</v>
      </c>
      <c r="M2177" s="1" t="s">
        <v>79</v>
      </c>
      <c r="O2177" s="1" t="s">
        <v>61</v>
      </c>
      <c r="P2177" s="1"/>
      <c r="Q2177" s="1"/>
      <c r="R2177" s="1"/>
      <c r="S2177" s="1"/>
      <c r="T2177" s="1">
        <v>1</v>
      </c>
      <c r="U2177" s="1" t="s">
        <v>55</v>
      </c>
    </row>
    <row r="2178" spans="1:21">
      <c r="A2178" s="1" t="s">
        <v>55</v>
      </c>
      <c r="B2178" s="1"/>
      <c r="C2178" s="1"/>
      <c r="D2178" s="1">
        <f t="shared" ref="D2178:D2241" si="102">B2178*C2178/100</f>
        <v>0</v>
      </c>
      <c r="E2178" s="1" t="s">
        <v>2775</v>
      </c>
      <c r="F2178" s="1" t="s">
        <v>2774</v>
      </c>
      <c r="G2178" s="6" t="s">
        <v>12527</v>
      </c>
      <c r="H2178" s="1" t="s">
        <v>299</v>
      </c>
      <c r="I2178" s="1" t="s">
        <v>2766</v>
      </c>
      <c r="J2178" s="1" t="s">
        <v>1222</v>
      </c>
      <c r="K2178" s="1" t="str">
        <f t="shared" ref="K2178:K2241" si="103">TEXT(J2178,"YYYY")</f>
        <v>2015</v>
      </c>
      <c r="L2178" s="1">
        <f t="shared" ref="L2178:L2241" si="104">H2178-(TEXT(I2178,"YYYY")-TEXT(J2178,"YYYY"))</f>
        <v>41</v>
      </c>
      <c r="M2178" s="1" t="s">
        <v>60</v>
      </c>
      <c r="O2178" s="1" t="s">
        <v>102</v>
      </c>
      <c r="P2178" s="1"/>
      <c r="Q2178" s="1"/>
      <c r="R2178" s="1"/>
      <c r="S2178" s="1"/>
      <c r="T2178" s="1">
        <v>2</v>
      </c>
      <c r="U2178" s="1" t="s">
        <v>55</v>
      </c>
    </row>
    <row r="2179" spans="1:21">
      <c r="A2179" s="1" t="s">
        <v>55</v>
      </c>
      <c r="B2179" s="1" t="s">
        <v>50</v>
      </c>
      <c r="C2179" s="1" t="s">
        <v>273</v>
      </c>
      <c r="D2179" s="1">
        <f t="shared" si="102"/>
        <v>1</v>
      </c>
      <c r="E2179" s="1" t="s">
        <v>2814</v>
      </c>
      <c r="F2179" s="1" t="s">
        <v>2812</v>
      </c>
      <c r="G2179" s="6" t="s">
        <v>12527</v>
      </c>
      <c r="H2179" s="1" t="s">
        <v>88</v>
      </c>
      <c r="I2179" s="1" t="s">
        <v>554</v>
      </c>
      <c r="J2179" s="1" t="s">
        <v>1222</v>
      </c>
      <c r="K2179" s="1" t="str">
        <f t="shared" si="103"/>
        <v>2015</v>
      </c>
      <c r="L2179" s="1">
        <f t="shared" si="104"/>
        <v>25</v>
      </c>
      <c r="M2179" s="1" t="s">
        <v>60</v>
      </c>
      <c r="O2179" s="1" t="s">
        <v>61</v>
      </c>
      <c r="P2179" s="1"/>
      <c r="Q2179" s="1"/>
      <c r="R2179" s="1"/>
      <c r="S2179" s="1"/>
      <c r="T2179" s="1">
        <v>2</v>
      </c>
      <c r="U2179" s="1" t="s">
        <v>55</v>
      </c>
    </row>
    <row r="2180" spans="1:21">
      <c r="A2180" s="1" t="s">
        <v>55</v>
      </c>
      <c r="B2180" s="1" t="s">
        <v>116</v>
      </c>
      <c r="C2180" s="1"/>
      <c r="D2180" s="1">
        <f t="shared" si="102"/>
        <v>0</v>
      </c>
      <c r="E2180" s="1" t="s">
        <v>3541</v>
      </c>
      <c r="F2180" s="1" t="s">
        <v>3539</v>
      </c>
      <c r="G2180" s="6" t="s">
        <v>12527</v>
      </c>
      <c r="H2180" s="1" t="s">
        <v>344</v>
      </c>
      <c r="I2180" s="1" t="s">
        <v>3542</v>
      </c>
      <c r="J2180" s="1" t="s">
        <v>1067</v>
      </c>
      <c r="K2180" s="1" t="str">
        <f t="shared" si="103"/>
        <v>2015</v>
      </c>
      <c r="L2180" s="1">
        <f t="shared" si="104"/>
        <v>19</v>
      </c>
      <c r="M2180" s="1" t="s">
        <v>79</v>
      </c>
      <c r="O2180" s="1" t="s">
        <v>102</v>
      </c>
      <c r="P2180" s="1" t="s">
        <v>103</v>
      </c>
      <c r="Q2180" s="1" t="s">
        <v>458</v>
      </c>
      <c r="R2180" s="1" t="s">
        <v>3543</v>
      </c>
      <c r="S2180" s="1" t="s">
        <v>65</v>
      </c>
      <c r="T2180" s="1">
        <v>1</v>
      </c>
      <c r="U2180" s="1"/>
    </row>
    <row r="2181" spans="1:21">
      <c r="A2181" s="1" t="s">
        <v>54</v>
      </c>
      <c r="B2181" s="1" t="s">
        <v>986</v>
      </c>
      <c r="C2181" s="1" t="s">
        <v>273</v>
      </c>
      <c r="D2181" s="1">
        <f t="shared" si="102"/>
        <v>0.3</v>
      </c>
      <c r="E2181" s="1" t="s">
        <v>3970</v>
      </c>
      <c r="F2181" s="1" t="s">
        <v>3995</v>
      </c>
      <c r="G2181" s="6" t="s">
        <v>12527</v>
      </c>
      <c r="H2181" s="1" t="s">
        <v>263</v>
      </c>
      <c r="I2181" s="1" t="s">
        <v>3997</v>
      </c>
      <c r="J2181" s="1" t="s">
        <v>3998</v>
      </c>
      <c r="K2181" s="1" t="str">
        <f t="shared" si="103"/>
        <v>2015</v>
      </c>
      <c r="L2181" s="1">
        <f t="shared" si="104"/>
        <v>18</v>
      </c>
      <c r="M2181" s="1" t="s">
        <v>79</v>
      </c>
      <c r="O2181" s="1" t="s">
        <v>61</v>
      </c>
      <c r="P2181" s="1"/>
      <c r="Q2181" s="1"/>
      <c r="R2181" s="1"/>
      <c r="S2181" s="1" t="s">
        <v>65</v>
      </c>
      <c r="T2181" s="1">
        <v>2</v>
      </c>
      <c r="U2181" s="1"/>
    </row>
    <row r="2182" spans="1:21">
      <c r="A2182" s="1" t="s">
        <v>55</v>
      </c>
      <c r="B2182" s="1"/>
      <c r="C2182" s="1"/>
      <c r="D2182" s="1">
        <f t="shared" si="102"/>
        <v>0</v>
      </c>
      <c r="E2182" s="1" t="s">
        <v>4007</v>
      </c>
      <c r="F2182" s="1" t="s">
        <v>4006</v>
      </c>
      <c r="G2182" s="6" t="s">
        <v>12527</v>
      </c>
      <c r="H2182" s="1" t="s">
        <v>530</v>
      </c>
      <c r="I2182" s="1" t="s">
        <v>3838</v>
      </c>
      <c r="J2182" s="1" t="s">
        <v>1222</v>
      </c>
      <c r="K2182" s="1" t="str">
        <f t="shared" si="103"/>
        <v>2015</v>
      </c>
      <c r="L2182" s="1">
        <f t="shared" si="104"/>
        <v>31</v>
      </c>
      <c r="M2182" s="1" t="s">
        <v>60</v>
      </c>
      <c r="O2182" s="1" t="s">
        <v>102</v>
      </c>
      <c r="P2182" s="1"/>
      <c r="Q2182" s="1"/>
      <c r="R2182" s="1"/>
      <c r="S2182" s="1" t="s">
        <v>105</v>
      </c>
      <c r="T2182" s="1">
        <v>2</v>
      </c>
      <c r="U2182" s="1"/>
    </row>
    <row r="2183" spans="1:21">
      <c r="A2183" s="1"/>
      <c r="B2183" s="1"/>
      <c r="C2183" s="1"/>
      <c r="D2183" s="1">
        <f t="shared" si="102"/>
        <v>0</v>
      </c>
      <c r="E2183" s="1"/>
      <c r="F2183" s="1" t="s">
        <v>4008</v>
      </c>
      <c r="G2183" s="6" t="s">
        <v>12527</v>
      </c>
      <c r="H2183" s="1" t="s">
        <v>108</v>
      </c>
      <c r="I2183" s="1" t="s">
        <v>264</v>
      </c>
      <c r="J2183" s="1" t="s">
        <v>1222</v>
      </c>
      <c r="K2183" s="1" t="str">
        <f t="shared" si="103"/>
        <v>2015</v>
      </c>
      <c r="L2183" s="1">
        <f t="shared" si="104"/>
        <v>4</v>
      </c>
      <c r="M2183" s="1" t="s">
        <v>60</v>
      </c>
      <c r="O2183" s="1" t="s">
        <v>61</v>
      </c>
      <c r="P2183" s="1" t="s">
        <v>62</v>
      </c>
      <c r="Q2183" s="1" t="s">
        <v>788</v>
      </c>
      <c r="R2183" s="1"/>
      <c r="S2183" s="1" t="s">
        <v>65</v>
      </c>
      <c r="T2183" s="1">
        <v>2</v>
      </c>
      <c r="U2183" s="1"/>
    </row>
    <row r="2184" spans="1:21">
      <c r="A2184" s="1" t="s">
        <v>54</v>
      </c>
      <c r="B2184" s="1"/>
      <c r="C2184" s="1"/>
      <c r="D2184" s="1">
        <f t="shared" si="102"/>
        <v>0</v>
      </c>
      <c r="E2184" s="1" t="s">
        <v>4336</v>
      </c>
      <c r="F2184" s="1" t="s">
        <v>4335</v>
      </c>
      <c r="G2184" s="6" t="s">
        <v>12527</v>
      </c>
      <c r="H2184" s="1" t="s">
        <v>479</v>
      </c>
      <c r="I2184" s="1" t="s">
        <v>4324</v>
      </c>
      <c r="J2184" s="1" t="s">
        <v>1222</v>
      </c>
      <c r="K2184" s="1" t="str">
        <f t="shared" si="103"/>
        <v>2015</v>
      </c>
      <c r="L2184" s="1">
        <f t="shared" si="104"/>
        <v>17</v>
      </c>
      <c r="M2184" s="1" t="s">
        <v>60</v>
      </c>
      <c r="O2184" s="1" t="s">
        <v>61</v>
      </c>
      <c r="P2184" s="1"/>
      <c r="Q2184" s="1"/>
      <c r="R2184" s="1"/>
      <c r="S2184" s="1" t="s">
        <v>65</v>
      </c>
      <c r="T2184" s="1">
        <v>1</v>
      </c>
      <c r="U2184" s="1"/>
    </row>
    <row r="2185" spans="1:21">
      <c r="A2185" s="1" t="s">
        <v>50</v>
      </c>
      <c r="B2185" s="1" t="s">
        <v>50</v>
      </c>
      <c r="C2185" s="1" t="s">
        <v>273</v>
      </c>
      <c r="D2185" s="1">
        <f t="shared" si="102"/>
        <v>1</v>
      </c>
      <c r="E2185" s="1" t="s">
        <v>4588</v>
      </c>
      <c r="F2185" s="1" t="s">
        <v>4589</v>
      </c>
      <c r="G2185" s="6" t="s">
        <v>12527</v>
      </c>
      <c r="H2185" s="1" t="s">
        <v>116</v>
      </c>
      <c r="I2185" s="1" t="s">
        <v>4579</v>
      </c>
      <c r="J2185" s="1" t="s">
        <v>4212</v>
      </c>
      <c r="K2185" s="1" t="str">
        <f t="shared" si="103"/>
        <v>2015</v>
      </c>
      <c r="L2185" s="1">
        <f t="shared" si="104"/>
        <v>4</v>
      </c>
      <c r="M2185" s="1" t="s">
        <v>60</v>
      </c>
      <c r="O2185" s="1" t="s">
        <v>61</v>
      </c>
      <c r="P2185" s="1"/>
      <c r="Q2185" s="1"/>
      <c r="R2185" s="1"/>
      <c r="S2185" s="1"/>
      <c r="T2185" s="1">
        <v>1</v>
      </c>
      <c r="U2185" s="1"/>
    </row>
    <row r="2186" spans="1:21">
      <c r="A2186" s="1" t="s">
        <v>55</v>
      </c>
      <c r="B2186" s="1"/>
      <c r="C2186" s="1"/>
      <c r="D2186" s="1">
        <f t="shared" si="102"/>
        <v>0</v>
      </c>
      <c r="E2186" s="1" t="s">
        <v>4767</v>
      </c>
      <c r="F2186" s="1" t="s">
        <v>4766</v>
      </c>
      <c r="G2186" s="6" t="s">
        <v>12527</v>
      </c>
      <c r="H2186" s="1" t="s">
        <v>644</v>
      </c>
      <c r="I2186" s="1" t="s">
        <v>496</v>
      </c>
      <c r="J2186" s="1" t="s">
        <v>926</v>
      </c>
      <c r="K2186" s="1" t="str">
        <f t="shared" si="103"/>
        <v>2015</v>
      </c>
      <c r="L2186" s="1">
        <f t="shared" si="104"/>
        <v>33</v>
      </c>
      <c r="M2186" s="1" t="s">
        <v>79</v>
      </c>
      <c r="O2186" s="1" t="s">
        <v>61</v>
      </c>
      <c r="P2186" s="1"/>
      <c r="Q2186" s="1"/>
      <c r="R2186" s="1"/>
      <c r="S2186" s="1" t="s">
        <v>417</v>
      </c>
      <c r="T2186" s="1">
        <v>1</v>
      </c>
      <c r="U2186" s="1"/>
    </row>
    <row r="2187" spans="1:21">
      <c r="A2187" s="1"/>
      <c r="B2187" s="1"/>
      <c r="C2187" s="1"/>
      <c r="D2187" s="1">
        <f t="shared" si="102"/>
        <v>0</v>
      </c>
      <c r="E2187" s="1" t="s">
        <v>6257</v>
      </c>
      <c r="F2187" s="1" t="s">
        <v>6256</v>
      </c>
      <c r="G2187" s="6" t="s">
        <v>12527</v>
      </c>
      <c r="H2187" s="1" t="s">
        <v>101</v>
      </c>
      <c r="I2187" s="1" t="s">
        <v>6258</v>
      </c>
      <c r="J2187" s="1" t="s">
        <v>6259</v>
      </c>
      <c r="K2187" s="1" t="str">
        <f t="shared" si="103"/>
        <v>2015</v>
      </c>
      <c r="L2187" s="1">
        <f t="shared" si="104"/>
        <v>38</v>
      </c>
      <c r="M2187" s="1" t="s">
        <v>60</v>
      </c>
      <c r="O2187" s="1" t="s">
        <v>61</v>
      </c>
      <c r="P2187" s="1"/>
      <c r="Q2187" s="1"/>
      <c r="R2187" s="1"/>
      <c r="S2187" s="1" t="s">
        <v>83</v>
      </c>
      <c r="T2187" s="1">
        <v>1</v>
      </c>
      <c r="U2187" s="1"/>
    </row>
    <row r="2188" spans="1:21">
      <c r="A2188" s="1" t="s">
        <v>55</v>
      </c>
      <c r="B2188" s="1"/>
      <c r="C2188" s="1"/>
      <c r="D2188" s="1">
        <f t="shared" si="102"/>
        <v>0</v>
      </c>
      <c r="E2188" s="1" t="s">
        <v>6261</v>
      </c>
      <c r="F2188" s="1" t="s">
        <v>6260</v>
      </c>
      <c r="G2188" s="6" t="s">
        <v>12527</v>
      </c>
      <c r="H2188" s="1" t="s">
        <v>1070</v>
      </c>
      <c r="I2188" s="1" t="s">
        <v>6262</v>
      </c>
      <c r="J2188" s="1" t="s">
        <v>1163</v>
      </c>
      <c r="K2188" s="1" t="str">
        <f t="shared" si="103"/>
        <v>2015</v>
      </c>
      <c r="L2188" s="1">
        <f t="shared" si="104"/>
        <v>74</v>
      </c>
      <c r="M2188" s="1" t="s">
        <v>60</v>
      </c>
      <c r="O2188" s="1" t="s">
        <v>61</v>
      </c>
      <c r="P2188" s="1"/>
      <c r="Q2188" s="1"/>
      <c r="R2188" s="1"/>
      <c r="S2188" s="1" t="s">
        <v>354</v>
      </c>
      <c r="T2188" s="1">
        <v>1</v>
      </c>
      <c r="U2188" s="1"/>
    </row>
    <row r="2189" spans="1:21">
      <c r="A2189" s="1" t="s">
        <v>50</v>
      </c>
      <c r="B2189" s="1" t="s">
        <v>55</v>
      </c>
      <c r="C2189" s="1" t="s">
        <v>500</v>
      </c>
      <c r="D2189" s="1">
        <f t="shared" si="102"/>
        <v>3.2</v>
      </c>
      <c r="E2189" s="1" t="s">
        <v>4130</v>
      </c>
      <c r="F2189" s="1" t="s">
        <v>4915</v>
      </c>
      <c r="G2189" s="6" t="s">
        <v>12527</v>
      </c>
      <c r="H2189" s="1" t="s">
        <v>247</v>
      </c>
      <c r="I2189" s="1" t="s">
        <v>6422</v>
      </c>
      <c r="J2189" s="1" t="s">
        <v>1222</v>
      </c>
      <c r="K2189" s="1" t="str">
        <f t="shared" si="103"/>
        <v>2015</v>
      </c>
      <c r="L2189" s="1">
        <f t="shared" si="104"/>
        <v>14</v>
      </c>
      <c r="M2189" s="1" t="s">
        <v>79</v>
      </c>
      <c r="O2189" s="1" t="s">
        <v>61</v>
      </c>
      <c r="P2189" s="1"/>
      <c r="Q2189" s="1"/>
      <c r="R2189" s="1"/>
      <c r="S2189" s="1" t="s">
        <v>65</v>
      </c>
      <c r="T2189" s="1">
        <v>2</v>
      </c>
      <c r="U2189" s="1"/>
    </row>
    <row r="2190" spans="1:21">
      <c r="A2190" s="1" t="s">
        <v>55</v>
      </c>
      <c r="B2190" s="1" t="s">
        <v>50</v>
      </c>
      <c r="C2190" s="1" t="s">
        <v>273</v>
      </c>
      <c r="D2190" s="1">
        <f t="shared" si="102"/>
        <v>1</v>
      </c>
      <c r="E2190" s="1" t="s">
        <v>2455</v>
      </c>
      <c r="F2190" s="1" t="s">
        <v>7250</v>
      </c>
      <c r="G2190" s="6" t="s">
        <v>12527</v>
      </c>
      <c r="H2190" s="1" t="s">
        <v>310</v>
      </c>
      <c r="I2190" s="1" t="s">
        <v>7246</v>
      </c>
      <c r="J2190" s="1" t="s">
        <v>7251</v>
      </c>
      <c r="K2190" s="1" t="str">
        <f t="shared" si="103"/>
        <v>2015</v>
      </c>
      <c r="L2190" s="1">
        <f t="shared" si="104"/>
        <v>45</v>
      </c>
      <c r="M2190" s="1" t="s">
        <v>60</v>
      </c>
      <c r="O2190" s="1" t="s">
        <v>61</v>
      </c>
      <c r="P2190" s="1"/>
      <c r="Q2190" s="1"/>
      <c r="R2190" s="1"/>
      <c r="S2190" s="1"/>
      <c r="T2190" s="1">
        <v>2</v>
      </c>
      <c r="U2190" s="1"/>
    </row>
    <row r="2191" spans="1:21">
      <c r="A2191" s="1" t="s">
        <v>55</v>
      </c>
      <c r="B2191" s="1" t="s">
        <v>141</v>
      </c>
      <c r="C2191" s="1" t="s">
        <v>273</v>
      </c>
      <c r="D2191" s="1">
        <f t="shared" si="102"/>
        <v>0.2</v>
      </c>
      <c r="E2191" s="1" t="s">
        <v>2551</v>
      </c>
      <c r="F2191" s="1" t="s">
        <v>7324</v>
      </c>
      <c r="G2191" s="6" t="s">
        <v>12527</v>
      </c>
      <c r="H2191" s="1" t="s">
        <v>644</v>
      </c>
      <c r="I2191" s="1" t="s">
        <v>355</v>
      </c>
      <c r="J2191" s="1" t="s">
        <v>5331</v>
      </c>
      <c r="K2191" s="1" t="str">
        <f t="shared" si="103"/>
        <v>2015</v>
      </c>
      <c r="L2191" s="1">
        <f t="shared" si="104"/>
        <v>35</v>
      </c>
      <c r="M2191" s="1" t="s">
        <v>60</v>
      </c>
      <c r="O2191" s="1" t="s">
        <v>61</v>
      </c>
      <c r="P2191" s="1"/>
      <c r="Q2191" s="1"/>
      <c r="R2191" s="1"/>
      <c r="S2191" s="1"/>
      <c r="T2191" s="1">
        <v>1</v>
      </c>
      <c r="U2191" s="1"/>
    </row>
    <row r="2192" spans="1:21">
      <c r="A2192" s="1" t="s">
        <v>55</v>
      </c>
      <c r="B2192" s="1" t="s">
        <v>986</v>
      </c>
      <c r="C2192" s="1" t="s">
        <v>273</v>
      </c>
      <c r="D2192" s="1">
        <f t="shared" si="102"/>
        <v>0.3</v>
      </c>
      <c r="E2192" s="1" t="s">
        <v>2555</v>
      </c>
      <c r="F2192" s="1" t="s">
        <v>7325</v>
      </c>
      <c r="G2192" s="6" t="s">
        <v>12527</v>
      </c>
      <c r="H2192" s="1" t="s">
        <v>189</v>
      </c>
      <c r="I2192" s="1" t="s">
        <v>355</v>
      </c>
      <c r="J2192" s="1" t="s">
        <v>5331</v>
      </c>
      <c r="K2192" s="1" t="str">
        <f t="shared" si="103"/>
        <v>2015</v>
      </c>
      <c r="L2192" s="1">
        <f t="shared" si="104"/>
        <v>47</v>
      </c>
      <c r="M2192" s="1" t="s">
        <v>60</v>
      </c>
      <c r="O2192" s="1" t="s">
        <v>61</v>
      </c>
      <c r="P2192" s="1"/>
      <c r="Q2192" s="1"/>
      <c r="R2192" s="1"/>
      <c r="S2192" s="1"/>
      <c r="T2192" s="1">
        <v>2</v>
      </c>
      <c r="U2192" s="1"/>
    </row>
    <row r="2193" spans="1:21">
      <c r="A2193" s="1" t="s">
        <v>55</v>
      </c>
      <c r="B2193" s="1" t="s">
        <v>986</v>
      </c>
      <c r="C2193" s="1" t="s">
        <v>273</v>
      </c>
      <c r="D2193" s="1">
        <f t="shared" si="102"/>
        <v>0.3</v>
      </c>
      <c r="E2193" s="1" t="s">
        <v>2611</v>
      </c>
      <c r="F2193" s="1" t="s">
        <v>7348</v>
      </c>
      <c r="G2193" s="6" t="s">
        <v>12527</v>
      </c>
      <c r="H2193" s="1" t="s">
        <v>120</v>
      </c>
      <c r="I2193" s="1" t="s">
        <v>7340</v>
      </c>
      <c r="J2193" s="1" t="s">
        <v>7349</v>
      </c>
      <c r="K2193" s="1" t="str">
        <f t="shared" si="103"/>
        <v>2015</v>
      </c>
      <c r="L2193" s="1">
        <f t="shared" si="104"/>
        <v>46</v>
      </c>
      <c r="M2193" s="1" t="s">
        <v>60</v>
      </c>
      <c r="O2193" s="1" t="s">
        <v>61</v>
      </c>
      <c r="P2193" s="1"/>
      <c r="Q2193" s="1"/>
      <c r="R2193" s="1"/>
      <c r="S2193" s="1" t="s">
        <v>1964</v>
      </c>
      <c r="T2193" s="1">
        <v>2</v>
      </c>
      <c r="U2193" s="1"/>
    </row>
    <row r="2194" spans="1:21">
      <c r="A2194" s="1" t="s">
        <v>55</v>
      </c>
      <c r="B2194" s="1" t="s">
        <v>715</v>
      </c>
      <c r="C2194" s="1" t="s">
        <v>273</v>
      </c>
      <c r="D2194" s="1">
        <f t="shared" si="102"/>
        <v>0.1</v>
      </c>
      <c r="E2194" s="1" t="s">
        <v>2621</v>
      </c>
      <c r="F2194" s="1" t="s">
        <v>7355</v>
      </c>
      <c r="G2194" s="6" t="s">
        <v>12527</v>
      </c>
      <c r="H2194" s="1" t="s">
        <v>233</v>
      </c>
      <c r="I2194" s="1" t="s">
        <v>7354</v>
      </c>
      <c r="J2194" s="1" t="s">
        <v>7310</v>
      </c>
      <c r="K2194" s="1" t="str">
        <f t="shared" si="103"/>
        <v>2015</v>
      </c>
      <c r="L2194" s="1">
        <f t="shared" si="104"/>
        <v>49</v>
      </c>
      <c r="M2194" s="1" t="s">
        <v>60</v>
      </c>
      <c r="O2194" s="1" t="s">
        <v>61</v>
      </c>
      <c r="P2194" s="1"/>
      <c r="Q2194" s="1"/>
      <c r="R2194" s="1"/>
      <c r="S2194" s="1" t="s">
        <v>354</v>
      </c>
      <c r="T2194" s="1">
        <v>1</v>
      </c>
      <c r="U2194" s="1"/>
    </row>
    <row r="2195" spans="1:21">
      <c r="A2195" s="1" t="s">
        <v>54</v>
      </c>
      <c r="B2195" s="1" t="s">
        <v>141</v>
      </c>
      <c r="C2195" s="1" t="s">
        <v>273</v>
      </c>
      <c r="D2195" s="1">
        <f t="shared" si="102"/>
        <v>0.2</v>
      </c>
      <c r="E2195" s="1" t="s">
        <v>2631</v>
      </c>
      <c r="F2195" s="1" t="s">
        <v>7361</v>
      </c>
      <c r="G2195" s="6" t="s">
        <v>12527</v>
      </c>
      <c r="H2195" s="1" t="s">
        <v>126</v>
      </c>
      <c r="I2195" s="1" t="s">
        <v>7359</v>
      </c>
      <c r="J2195" s="1" t="s">
        <v>7362</v>
      </c>
      <c r="K2195" s="1" t="str">
        <f t="shared" si="103"/>
        <v>2015</v>
      </c>
      <c r="L2195" s="1">
        <f t="shared" si="104"/>
        <v>14</v>
      </c>
      <c r="M2195" s="1" t="s">
        <v>79</v>
      </c>
      <c r="O2195" s="1" t="s">
        <v>61</v>
      </c>
      <c r="P2195" s="1"/>
      <c r="Q2195" s="1"/>
      <c r="R2195" s="1"/>
      <c r="S2195" s="1" t="s">
        <v>65</v>
      </c>
      <c r="T2195" s="1">
        <v>1</v>
      </c>
      <c r="U2195" s="1"/>
    </row>
    <row r="2196" spans="1:21">
      <c r="A2196" s="1" t="s">
        <v>55</v>
      </c>
      <c r="B2196" s="1" t="s">
        <v>7339</v>
      </c>
      <c r="C2196" s="1" t="s">
        <v>273</v>
      </c>
      <c r="D2196" s="1">
        <f t="shared" si="102"/>
        <v>2.9</v>
      </c>
      <c r="E2196" s="1" t="s">
        <v>2651</v>
      </c>
      <c r="F2196" s="1" t="s">
        <v>7371</v>
      </c>
      <c r="G2196" s="6" t="s">
        <v>12527</v>
      </c>
      <c r="H2196" s="1" t="s">
        <v>530</v>
      </c>
      <c r="I2196" s="1" t="s">
        <v>7369</v>
      </c>
      <c r="J2196" s="1" t="s">
        <v>7302</v>
      </c>
      <c r="K2196" s="1" t="str">
        <f t="shared" si="103"/>
        <v>2015</v>
      </c>
      <c r="L2196" s="1">
        <f t="shared" si="104"/>
        <v>33</v>
      </c>
      <c r="M2196" s="1" t="s">
        <v>60</v>
      </c>
      <c r="O2196" s="1" t="s">
        <v>61</v>
      </c>
      <c r="P2196" s="1"/>
      <c r="Q2196" s="1"/>
      <c r="R2196" s="1"/>
      <c r="S2196" s="1"/>
      <c r="T2196" s="1">
        <v>2</v>
      </c>
      <c r="U2196" s="1"/>
    </row>
    <row r="2197" spans="1:21">
      <c r="A2197" s="1" t="s">
        <v>54</v>
      </c>
      <c r="B2197" s="1" t="s">
        <v>2711</v>
      </c>
      <c r="C2197" s="1" t="s">
        <v>273</v>
      </c>
      <c r="D2197" s="1">
        <f t="shared" si="102"/>
        <v>1.2</v>
      </c>
      <c r="E2197" s="1" t="s">
        <v>2655</v>
      </c>
      <c r="F2197" s="1" t="s">
        <v>7373</v>
      </c>
      <c r="G2197" s="6" t="s">
        <v>12527</v>
      </c>
      <c r="H2197" s="1" t="s">
        <v>310</v>
      </c>
      <c r="I2197" s="1" t="s">
        <v>7374</v>
      </c>
      <c r="J2197" s="1" t="s">
        <v>4519</v>
      </c>
      <c r="K2197" s="1" t="str">
        <f t="shared" si="103"/>
        <v>2015</v>
      </c>
      <c r="L2197" s="1">
        <f t="shared" si="104"/>
        <v>45</v>
      </c>
      <c r="M2197" s="1" t="s">
        <v>60</v>
      </c>
      <c r="O2197" s="1" t="s">
        <v>61</v>
      </c>
      <c r="P2197" s="1"/>
      <c r="Q2197" s="1"/>
      <c r="R2197" s="1"/>
      <c r="S2197" s="1"/>
      <c r="T2197" s="1">
        <v>1</v>
      </c>
      <c r="U2197" s="1"/>
    </row>
    <row r="2198" spans="1:21">
      <c r="A2198" s="1" t="s">
        <v>55</v>
      </c>
      <c r="B2198" s="1" t="s">
        <v>55</v>
      </c>
      <c r="C2198" s="1" t="s">
        <v>273</v>
      </c>
      <c r="D2198" s="1">
        <f t="shared" si="102"/>
        <v>4</v>
      </c>
      <c r="E2198" s="1" t="s">
        <v>2659</v>
      </c>
      <c r="F2198" s="1" t="s">
        <v>7375</v>
      </c>
      <c r="G2198" s="6" t="s">
        <v>12527</v>
      </c>
      <c r="H2198" s="1" t="s">
        <v>299</v>
      </c>
      <c r="I2198" s="1" t="s">
        <v>7374</v>
      </c>
      <c r="J2198" s="1" t="s">
        <v>5747</v>
      </c>
      <c r="K2198" s="1" t="str">
        <f t="shared" si="103"/>
        <v>2015</v>
      </c>
      <c r="L2198" s="1">
        <f t="shared" si="104"/>
        <v>44</v>
      </c>
      <c r="M2198" s="1" t="s">
        <v>79</v>
      </c>
      <c r="O2198" s="1" t="s">
        <v>61</v>
      </c>
      <c r="P2198" s="1"/>
      <c r="Q2198" s="1"/>
      <c r="R2198" s="1"/>
      <c r="S2198" s="1"/>
      <c r="T2198" s="1">
        <v>2</v>
      </c>
      <c r="U2198" s="1"/>
    </row>
    <row r="2199" spans="1:21">
      <c r="A2199" s="1" t="s">
        <v>50</v>
      </c>
      <c r="B2199" s="1"/>
      <c r="C2199" s="1"/>
      <c r="D2199" s="1">
        <f t="shared" si="102"/>
        <v>0</v>
      </c>
      <c r="E2199" s="1" t="s">
        <v>4619</v>
      </c>
      <c r="F2199" s="1" t="s">
        <v>7784</v>
      </c>
      <c r="G2199" s="6" t="s">
        <v>12527</v>
      </c>
      <c r="H2199" s="1" t="s">
        <v>88</v>
      </c>
      <c r="I2199" s="1" t="s">
        <v>4873</v>
      </c>
      <c r="J2199" s="1" t="s">
        <v>7785</v>
      </c>
      <c r="K2199" s="1" t="str">
        <f t="shared" si="103"/>
        <v>2015</v>
      </c>
      <c r="L2199" s="1">
        <f t="shared" si="104"/>
        <v>27</v>
      </c>
      <c r="M2199" s="1" t="s">
        <v>60</v>
      </c>
      <c r="O2199" s="1" t="s">
        <v>61</v>
      </c>
      <c r="P2199" s="1"/>
      <c r="Q2199" s="1"/>
      <c r="R2199" s="1"/>
      <c r="S2199" s="1" t="s">
        <v>557</v>
      </c>
      <c r="T2199" s="1">
        <v>1</v>
      </c>
      <c r="U2199" s="1"/>
    </row>
    <row r="2200" spans="1:21">
      <c r="A2200" s="1" t="s">
        <v>55</v>
      </c>
      <c r="B2200" s="1" t="s">
        <v>8024</v>
      </c>
      <c r="C2200" s="1"/>
      <c r="D2200" s="1" t="e">
        <f t="shared" si="102"/>
        <v>#VALUE!</v>
      </c>
      <c r="E2200" s="1" t="s">
        <v>3398</v>
      </c>
      <c r="F2200" s="1" t="s">
        <v>8023</v>
      </c>
      <c r="G2200" s="6" t="s">
        <v>12527</v>
      </c>
      <c r="H2200" s="1" t="s">
        <v>573</v>
      </c>
      <c r="I2200" s="1" t="s">
        <v>8021</v>
      </c>
      <c r="J2200" s="1" t="s">
        <v>2770</v>
      </c>
      <c r="K2200" s="1" t="str">
        <f t="shared" si="103"/>
        <v>2015</v>
      </c>
      <c r="L2200" s="1">
        <f t="shared" si="104"/>
        <v>66</v>
      </c>
      <c r="M2200" s="1" t="s">
        <v>60</v>
      </c>
      <c r="O2200" s="1" t="s">
        <v>61</v>
      </c>
      <c r="P2200" s="1"/>
      <c r="Q2200" s="1"/>
      <c r="R2200" s="1"/>
      <c r="S2200" s="1"/>
      <c r="T2200" s="1">
        <v>1</v>
      </c>
      <c r="U2200" s="1"/>
    </row>
    <row r="2201" spans="1:21">
      <c r="A2201" s="1" t="s">
        <v>55</v>
      </c>
      <c r="B2201" s="1" t="s">
        <v>176</v>
      </c>
      <c r="C2201" s="1" t="s">
        <v>273</v>
      </c>
      <c r="D2201" s="1">
        <f t="shared" si="102"/>
        <v>0.6</v>
      </c>
      <c r="E2201" s="1" t="s">
        <v>2683</v>
      </c>
      <c r="F2201" s="1" t="s">
        <v>8371</v>
      </c>
      <c r="G2201" s="6" t="s">
        <v>12527</v>
      </c>
      <c r="H2201" s="1" t="s">
        <v>479</v>
      </c>
      <c r="I2201" s="1" t="s">
        <v>8372</v>
      </c>
      <c r="J2201" s="1" t="s">
        <v>8373</v>
      </c>
      <c r="K2201" s="1" t="str">
        <f t="shared" si="103"/>
        <v>2015</v>
      </c>
      <c r="L2201" s="1">
        <f t="shared" si="104"/>
        <v>19</v>
      </c>
      <c r="M2201" s="1" t="s">
        <v>79</v>
      </c>
      <c r="O2201" s="1" t="s">
        <v>61</v>
      </c>
      <c r="P2201" s="1"/>
      <c r="Q2201" s="1"/>
      <c r="R2201" s="1"/>
      <c r="S2201" s="1"/>
      <c r="T2201" s="1">
        <v>2</v>
      </c>
      <c r="U2201" s="1"/>
    </row>
    <row r="2202" spans="1:21">
      <c r="A2202" s="1" t="s">
        <v>55</v>
      </c>
      <c r="B2202" s="1" t="s">
        <v>8596</v>
      </c>
      <c r="C2202" s="1"/>
      <c r="D2202" s="1">
        <f t="shared" si="102"/>
        <v>0</v>
      </c>
      <c r="E2202" s="1" t="s">
        <v>3469</v>
      </c>
      <c r="F2202" s="1" t="s">
        <v>8595</v>
      </c>
      <c r="G2202" s="6" t="s">
        <v>12527</v>
      </c>
      <c r="H2202" s="1" t="s">
        <v>189</v>
      </c>
      <c r="I2202" s="1" t="s">
        <v>6161</v>
      </c>
      <c r="J2202" s="1" t="s">
        <v>8597</v>
      </c>
      <c r="K2202" s="1" t="str">
        <f t="shared" si="103"/>
        <v>2015</v>
      </c>
      <c r="L2202" s="1">
        <f t="shared" si="104"/>
        <v>47</v>
      </c>
      <c r="M2202" s="1" t="s">
        <v>60</v>
      </c>
      <c r="O2202" s="1" t="s">
        <v>61</v>
      </c>
      <c r="P2202" s="1"/>
      <c r="Q2202" s="1"/>
      <c r="R2202" s="1"/>
      <c r="S2202" s="1" t="s">
        <v>417</v>
      </c>
      <c r="T2202" s="1">
        <v>1</v>
      </c>
      <c r="U2202" s="1"/>
    </row>
    <row r="2203" spans="1:21">
      <c r="A2203" s="1" t="s">
        <v>55</v>
      </c>
      <c r="B2203" s="1" t="s">
        <v>715</v>
      </c>
      <c r="C2203" s="1"/>
      <c r="D2203" s="1">
        <f t="shared" si="102"/>
        <v>0</v>
      </c>
      <c r="E2203" s="1" t="s">
        <v>10634</v>
      </c>
      <c r="F2203" s="1" t="s">
        <v>10633</v>
      </c>
      <c r="G2203" s="6" t="s">
        <v>12527</v>
      </c>
      <c r="H2203" s="1" t="s">
        <v>344</v>
      </c>
      <c r="I2203" s="1" t="s">
        <v>3450</v>
      </c>
      <c r="J2203" s="1" t="s">
        <v>5747</v>
      </c>
      <c r="K2203" s="1" t="str">
        <f t="shared" si="103"/>
        <v>2015</v>
      </c>
      <c r="L2203" s="1">
        <f t="shared" si="104"/>
        <v>21</v>
      </c>
      <c r="M2203" s="1" t="s">
        <v>60</v>
      </c>
      <c r="O2203" s="1" t="s">
        <v>61</v>
      </c>
      <c r="P2203" s="1"/>
      <c r="Q2203" s="1"/>
      <c r="R2203" s="1"/>
      <c r="S2203" s="1"/>
      <c r="T2203" s="1">
        <v>2</v>
      </c>
      <c r="U2203" s="1"/>
    </row>
    <row r="2204" spans="1:21">
      <c r="A2204" s="1" t="s">
        <v>54</v>
      </c>
      <c r="B2204" s="1" t="s">
        <v>8037</v>
      </c>
      <c r="C2204" s="1"/>
      <c r="D2204" s="1">
        <f t="shared" si="102"/>
        <v>0</v>
      </c>
      <c r="E2204" s="1" t="s">
        <v>3514</v>
      </c>
      <c r="F2204" s="1" t="s">
        <v>10637</v>
      </c>
      <c r="G2204" s="6" t="s">
        <v>12527</v>
      </c>
      <c r="H2204" s="1" t="s">
        <v>301</v>
      </c>
      <c r="I2204" s="1" t="s">
        <v>3450</v>
      </c>
      <c r="J2204" s="1" t="s">
        <v>2770</v>
      </c>
      <c r="K2204" s="1" t="str">
        <f t="shared" si="103"/>
        <v>2015</v>
      </c>
      <c r="L2204" s="1">
        <f t="shared" si="104"/>
        <v>53</v>
      </c>
      <c r="M2204" s="1" t="s">
        <v>60</v>
      </c>
      <c r="O2204" s="1" t="s">
        <v>61</v>
      </c>
      <c r="P2204" s="1"/>
      <c r="Q2204" s="1"/>
      <c r="R2204" s="1"/>
      <c r="S2204" s="1"/>
      <c r="T2204" s="1">
        <v>1</v>
      </c>
      <c r="U2204" s="1"/>
    </row>
    <row r="2205" spans="1:21">
      <c r="A2205" s="1" t="s">
        <v>54</v>
      </c>
      <c r="B2205" s="1" t="s">
        <v>8037</v>
      </c>
      <c r="C2205" s="1"/>
      <c r="D2205" s="1">
        <f t="shared" si="102"/>
        <v>0</v>
      </c>
      <c r="E2205" s="1" t="s">
        <v>3563</v>
      </c>
      <c r="F2205" s="1" t="s">
        <v>11535</v>
      </c>
      <c r="G2205" s="6" t="s">
        <v>12527</v>
      </c>
      <c r="H2205" s="1" t="s">
        <v>240</v>
      </c>
      <c r="I2205" s="1" t="s">
        <v>11531</v>
      </c>
      <c r="J2205" s="1" t="s">
        <v>5747</v>
      </c>
      <c r="K2205" s="1" t="str">
        <f t="shared" si="103"/>
        <v>2015</v>
      </c>
      <c r="L2205" s="1">
        <f t="shared" si="104"/>
        <v>54</v>
      </c>
      <c r="M2205" s="1" t="s">
        <v>79</v>
      </c>
      <c r="O2205" s="1" t="s">
        <v>240</v>
      </c>
      <c r="P2205" s="1"/>
      <c r="Q2205" s="1"/>
      <c r="R2205" s="1"/>
      <c r="S2205" s="1"/>
      <c r="T2205" s="1">
        <v>1</v>
      </c>
      <c r="U2205" s="1"/>
    </row>
    <row r="2206" spans="1:21">
      <c r="A2206" s="1" t="s">
        <v>53</v>
      </c>
      <c r="B2206" s="1" t="s">
        <v>11537</v>
      </c>
      <c r="C2206" s="1"/>
      <c r="D2206" s="1" t="e">
        <f t="shared" si="102"/>
        <v>#VALUE!</v>
      </c>
      <c r="E2206" s="1" t="s">
        <v>11539</v>
      </c>
      <c r="F2206" s="1" t="s">
        <v>11538</v>
      </c>
      <c r="G2206" s="6" t="s">
        <v>12527</v>
      </c>
      <c r="H2206" s="1" t="s">
        <v>324</v>
      </c>
      <c r="I2206" s="1" t="s">
        <v>6398</v>
      </c>
      <c r="J2206" s="1" t="s">
        <v>6104</v>
      </c>
      <c r="K2206" s="1" t="str">
        <f t="shared" si="103"/>
        <v>2015</v>
      </c>
      <c r="L2206" s="1">
        <f t="shared" si="104"/>
        <v>13</v>
      </c>
      <c r="M2206" s="1" t="s">
        <v>79</v>
      </c>
      <c r="O2206" s="1" t="s">
        <v>61</v>
      </c>
      <c r="P2206" s="1"/>
      <c r="Q2206" s="1"/>
      <c r="R2206" s="1"/>
      <c r="S2206" s="1" t="s">
        <v>65</v>
      </c>
      <c r="T2206" s="1">
        <v>1</v>
      </c>
      <c r="U2206" s="1"/>
    </row>
    <row r="2207" spans="1:21">
      <c r="A2207" s="1" t="s">
        <v>55</v>
      </c>
      <c r="B2207" s="1" t="s">
        <v>11537</v>
      </c>
      <c r="C2207" s="1"/>
      <c r="D2207" s="1" t="e">
        <f t="shared" si="102"/>
        <v>#VALUE!</v>
      </c>
      <c r="E2207" s="1" t="s">
        <v>3570</v>
      </c>
      <c r="F2207" s="1" t="s">
        <v>11540</v>
      </c>
      <c r="G2207" s="6" t="s">
        <v>12527</v>
      </c>
      <c r="H2207" s="1" t="s">
        <v>71</v>
      </c>
      <c r="I2207" s="1" t="s">
        <v>6398</v>
      </c>
      <c r="J2207" s="1" t="s">
        <v>905</v>
      </c>
      <c r="K2207" s="1" t="str">
        <f t="shared" si="103"/>
        <v>2015</v>
      </c>
      <c r="L2207" s="1">
        <f t="shared" si="104"/>
        <v>7</v>
      </c>
      <c r="M2207" s="1" t="s">
        <v>79</v>
      </c>
      <c r="O2207" s="1" t="s">
        <v>61</v>
      </c>
      <c r="P2207" s="1"/>
      <c r="Q2207" s="1"/>
      <c r="R2207" s="1"/>
      <c r="S2207" s="1" t="s">
        <v>65</v>
      </c>
      <c r="T2207" s="1">
        <v>1</v>
      </c>
      <c r="U2207" s="1"/>
    </row>
    <row r="2208" spans="1:21">
      <c r="A2208" s="1" t="s">
        <v>53</v>
      </c>
      <c r="B2208" s="1" t="s">
        <v>8037</v>
      </c>
      <c r="C2208" s="1"/>
      <c r="D2208" s="1">
        <f t="shared" si="102"/>
        <v>0</v>
      </c>
      <c r="E2208" s="1" t="s">
        <v>3582</v>
      </c>
      <c r="F2208" s="1" t="s">
        <v>11542</v>
      </c>
      <c r="G2208" s="6" t="s">
        <v>12527</v>
      </c>
      <c r="H2208" s="1" t="s">
        <v>555</v>
      </c>
      <c r="I2208" s="1" t="s">
        <v>6398</v>
      </c>
      <c r="J2208" s="1" t="s">
        <v>4212</v>
      </c>
      <c r="K2208" s="1" t="str">
        <f t="shared" si="103"/>
        <v>2015</v>
      </c>
      <c r="L2208" s="1">
        <f t="shared" si="104"/>
        <v>40</v>
      </c>
      <c r="M2208" s="1" t="s">
        <v>79</v>
      </c>
      <c r="O2208" s="1" t="s">
        <v>61</v>
      </c>
      <c r="P2208" s="1"/>
      <c r="Q2208" s="1"/>
      <c r="R2208" s="1"/>
      <c r="S2208" s="1" t="s">
        <v>1051</v>
      </c>
      <c r="T2208" s="1">
        <v>2</v>
      </c>
      <c r="U2208" s="1"/>
    </row>
    <row r="2209" spans="1:21">
      <c r="A2209" s="1" t="s">
        <v>54</v>
      </c>
      <c r="B2209" s="1" t="s">
        <v>8037</v>
      </c>
      <c r="C2209" s="1"/>
      <c r="D2209" s="1">
        <f t="shared" si="102"/>
        <v>0</v>
      </c>
      <c r="E2209" s="1" t="s">
        <v>3585</v>
      </c>
      <c r="F2209" s="1" t="s">
        <v>11543</v>
      </c>
      <c r="G2209" s="6" t="s">
        <v>12527</v>
      </c>
      <c r="H2209" s="1" t="s">
        <v>187</v>
      </c>
      <c r="I2209" s="1" t="s">
        <v>6398</v>
      </c>
      <c r="J2209" s="1" t="s">
        <v>6104</v>
      </c>
      <c r="K2209" s="1" t="str">
        <f t="shared" si="103"/>
        <v>2015</v>
      </c>
      <c r="L2209" s="1">
        <f t="shared" si="104"/>
        <v>9</v>
      </c>
      <c r="M2209" s="1" t="s">
        <v>60</v>
      </c>
      <c r="O2209" s="1" t="s">
        <v>61</v>
      </c>
      <c r="P2209" s="1"/>
      <c r="Q2209" s="1"/>
      <c r="R2209" s="1"/>
      <c r="S2209" s="1" t="s">
        <v>65</v>
      </c>
      <c r="T2209" s="1">
        <v>2</v>
      </c>
      <c r="U2209" s="1"/>
    </row>
    <row r="2210" spans="1:21">
      <c r="A2210" s="1" t="s">
        <v>54</v>
      </c>
      <c r="B2210" s="1" t="s">
        <v>11537</v>
      </c>
      <c r="C2210" s="1"/>
      <c r="D2210" s="1" t="e">
        <f t="shared" si="102"/>
        <v>#VALUE!</v>
      </c>
      <c r="E2210" s="1" t="s">
        <v>3589</v>
      </c>
      <c r="F2210" s="1" t="s">
        <v>11544</v>
      </c>
      <c r="G2210" s="6" t="s">
        <v>12527</v>
      </c>
      <c r="H2210" s="1" t="s">
        <v>219</v>
      </c>
      <c r="I2210" s="1" t="s">
        <v>6398</v>
      </c>
      <c r="J2210" s="1" t="s">
        <v>6104</v>
      </c>
      <c r="K2210" s="1" t="str">
        <f t="shared" si="103"/>
        <v>2015</v>
      </c>
      <c r="L2210" s="1">
        <f t="shared" si="104"/>
        <v>60</v>
      </c>
      <c r="M2210" s="1" t="s">
        <v>60</v>
      </c>
      <c r="O2210" s="1" t="s">
        <v>61</v>
      </c>
      <c r="P2210" s="1"/>
      <c r="Q2210" s="1"/>
      <c r="R2210" s="1"/>
      <c r="S2210" s="1"/>
      <c r="T2210" s="1">
        <v>1</v>
      </c>
      <c r="U2210" s="1"/>
    </row>
    <row r="2211" spans="1:21">
      <c r="A2211" s="1" t="s">
        <v>54</v>
      </c>
      <c r="B2211" s="1" t="s">
        <v>8037</v>
      </c>
      <c r="C2211" s="1"/>
      <c r="D2211" s="1">
        <f t="shared" si="102"/>
        <v>0</v>
      </c>
      <c r="E2211" s="1" t="s">
        <v>3592</v>
      </c>
      <c r="F2211" s="1" t="s">
        <v>11545</v>
      </c>
      <c r="G2211" s="6" t="s">
        <v>12527</v>
      </c>
      <c r="H2211" s="1" t="s">
        <v>130</v>
      </c>
      <c r="I2211" s="1" t="s">
        <v>6398</v>
      </c>
      <c r="J2211" s="1" t="s">
        <v>905</v>
      </c>
      <c r="K2211" s="1" t="str">
        <f t="shared" si="103"/>
        <v>2015</v>
      </c>
      <c r="L2211" s="1">
        <f t="shared" si="104"/>
        <v>12</v>
      </c>
      <c r="M2211" s="1" t="s">
        <v>79</v>
      </c>
      <c r="O2211" s="1" t="s">
        <v>61</v>
      </c>
      <c r="P2211" s="1"/>
      <c r="Q2211" s="1"/>
      <c r="R2211" s="1"/>
      <c r="S2211" s="1" t="s">
        <v>65</v>
      </c>
      <c r="T2211" s="1">
        <v>2</v>
      </c>
      <c r="U2211" s="1"/>
    </row>
    <row r="2212" spans="1:21">
      <c r="A2212" s="1" t="s">
        <v>54</v>
      </c>
      <c r="B2212" s="1" t="s">
        <v>11537</v>
      </c>
      <c r="C2212" s="1"/>
      <c r="D2212" s="1" t="e">
        <f t="shared" si="102"/>
        <v>#VALUE!</v>
      </c>
      <c r="E2212" s="1" t="s">
        <v>3595</v>
      </c>
      <c r="F2212" s="1" t="s">
        <v>11546</v>
      </c>
      <c r="G2212" s="6" t="s">
        <v>12527</v>
      </c>
      <c r="H2212" s="1" t="s">
        <v>130</v>
      </c>
      <c r="I2212" s="1" t="s">
        <v>11547</v>
      </c>
      <c r="J2212" s="1" t="s">
        <v>1222</v>
      </c>
      <c r="K2212" s="1" t="str">
        <f t="shared" si="103"/>
        <v>2015</v>
      </c>
      <c r="L2212" s="1">
        <f t="shared" si="104"/>
        <v>12</v>
      </c>
      <c r="M2212" s="1" t="s">
        <v>79</v>
      </c>
      <c r="O2212" s="1" t="s">
        <v>61</v>
      </c>
      <c r="P2212" s="1"/>
      <c r="Q2212" s="1"/>
      <c r="R2212" s="1"/>
      <c r="S2212" s="1" t="s">
        <v>65</v>
      </c>
      <c r="T2212" s="1">
        <v>1</v>
      </c>
      <c r="U2212" s="1"/>
    </row>
    <row r="2213" spans="1:21">
      <c r="A2213" s="1" t="s">
        <v>54</v>
      </c>
      <c r="B2213" s="1" t="s">
        <v>11537</v>
      </c>
      <c r="C2213" s="1"/>
      <c r="D2213" s="1" t="e">
        <f t="shared" si="102"/>
        <v>#VALUE!</v>
      </c>
      <c r="E2213" s="1" t="s">
        <v>3602</v>
      </c>
      <c r="F2213" s="1" t="s">
        <v>11549</v>
      </c>
      <c r="G2213" s="6" t="s">
        <v>12527</v>
      </c>
      <c r="H2213" s="1" t="s">
        <v>130</v>
      </c>
      <c r="I2213" s="1" t="s">
        <v>11547</v>
      </c>
      <c r="J2213" s="1" t="s">
        <v>5747</v>
      </c>
      <c r="K2213" s="1" t="str">
        <f t="shared" si="103"/>
        <v>2015</v>
      </c>
      <c r="L2213" s="1">
        <f t="shared" si="104"/>
        <v>12</v>
      </c>
      <c r="M2213" s="1" t="s">
        <v>60</v>
      </c>
      <c r="O2213" s="1" t="s">
        <v>61</v>
      </c>
      <c r="P2213" s="1"/>
      <c r="Q2213" s="1"/>
      <c r="R2213" s="1"/>
      <c r="S2213" s="1" t="s">
        <v>65</v>
      </c>
      <c r="T2213" s="1">
        <v>1</v>
      </c>
      <c r="U2213" s="1"/>
    </row>
    <row r="2214" spans="1:21">
      <c r="A2214" s="1" t="s">
        <v>55</v>
      </c>
      <c r="B2214" s="1"/>
      <c r="C2214" s="1"/>
      <c r="D2214" s="1">
        <f t="shared" si="102"/>
        <v>0</v>
      </c>
      <c r="E2214" s="1" t="s">
        <v>3080</v>
      </c>
      <c r="F2214" s="1" t="s">
        <v>11560</v>
      </c>
      <c r="G2214" s="6" t="s">
        <v>12527</v>
      </c>
      <c r="H2214" s="1" t="s">
        <v>479</v>
      </c>
      <c r="I2214" s="1" t="s">
        <v>384</v>
      </c>
      <c r="J2214" s="1" t="s">
        <v>384</v>
      </c>
      <c r="K2214" s="1" t="str">
        <f t="shared" si="103"/>
        <v>2015</v>
      </c>
      <c r="L2214" s="1">
        <f t="shared" si="104"/>
        <v>19</v>
      </c>
      <c r="M2214" s="1" t="s">
        <v>79</v>
      </c>
      <c r="O2214" s="1" t="s">
        <v>61</v>
      </c>
      <c r="P2214" s="1"/>
      <c r="Q2214" s="1"/>
      <c r="R2214" s="1"/>
      <c r="S2214" s="1" t="s">
        <v>65</v>
      </c>
      <c r="T2214" s="1">
        <v>1</v>
      </c>
      <c r="U2214" s="1"/>
    </row>
    <row r="2215" spans="1:21">
      <c r="A2215" s="1" t="s">
        <v>50</v>
      </c>
      <c r="B2215" s="1"/>
      <c r="C2215" s="1"/>
      <c r="D2215" s="1">
        <f t="shared" si="102"/>
        <v>0</v>
      </c>
      <c r="E2215" s="1" t="s">
        <v>3083</v>
      </c>
      <c r="F2215" s="1" t="s">
        <v>11562</v>
      </c>
      <c r="G2215" s="6" t="s">
        <v>12527</v>
      </c>
      <c r="H2215" s="1" t="s">
        <v>530</v>
      </c>
      <c r="I2215" s="1" t="s">
        <v>11563</v>
      </c>
      <c r="J2215" s="1" t="s">
        <v>905</v>
      </c>
      <c r="K2215" s="1" t="str">
        <f t="shared" si="103"/>
        <v>2015</v>
      </c>
      <c r="L2215" s="1">
        <f t="shared" si="104"/>
        <v>33</v>
      </c>
      <c r="M2215" s="1" t="s">
        <v>60</v>
      </c>
      <c r="O2215" s="1" t="s">
        <v>61</v>
      </c>
      <c r="P2215" s="1"/>
      <c r="Q2215" s="1"/>
      <c r="R2215" s="1"/>
      <c r="S2215" s="1" t="s">
        <v>417</v>
      </c>
      <c r="T2215" s="1">
        <v>2</v>
      </c>
      <c r="U2215" s="1"/>
    </row>
    <row r="2216" spans="1:21">
      <c r="A2216" s="1" t="s">
        <v>55</v>
      </c>
      <c r="B2216" s="1" t="s">
        <v>11537</v>
      </c>
      <c r="C2216" s="1" t="s">
        <v>273</v>
      </c>
      <c r="D2216" s="1" t="e">
        <f t="shared" si="102"/>
        <v>#VALUE!</v>
      </c>
      <c r="E2216" s="1" t="s">
        <v>3620</v>
      </c>
      <c r="F2216" s="1" t="s">
        <v>11568</v>
      </c>
      <c r="G2216" s="6" t="s">
        <v>12527</v>
      </c>
      <c r="H2216" s="1" t="s">
        <v>299</v>
      </c>
      <c r="I2216" s="1" t="s">
        <v>11565</v>
      </c>
      <c r="J2216" s="1" t="s">
        <v>384</v>
      </c>
      <c r="K2216" s="1" t="str">
        <f t="shared" si="103"/>
        <v>2015</v>
      </c>
      <c r="L2216" s="1">
        <f t="shared" si="104"/>
        <v>44</v>
      </c>
      <c r="M2216" s="1" t="s">
        <v>60</v>
      </c>
      <c r="O2216" s="1" t="s">
        <v>4197</v>
      </c>
      <c r="P2216" s="1"/>
      <c r="Q2216" s="1"/>
      <c r="R2216" s="1"/>
      <c r="S2216" s="1" t="s">
        <v>2074</v>
      </c>
      <c r="T2216" s="1">
        <v>1</v>
      </c>
      <c r="U2216" s="1"/>
    </row>
    <row r="2217" spans="1:21">
      <c r="A2217" s="1" t="s">
        <v>53</v>
      </c>
      <c r="B2217" s="1" t="s">
        <v>8017</v>
      </c>
      <c r="C2217" s="1" t="s">
        <v>273</v>
      </c>
      <c r="D2217" s="1" t="e">
        <f t="shared" si="102"/>
        <v>#VALUE!</v>
      </c>
      <c r="E2217" s="1" t="s">
        <v>3641</v>
      </c>
      <c r="F2217" s="1" t="s">
        <v>11589</v>
      </c>
      <c r="G2217" s="6" t="s">
        <v>12527</v>
      </c>
      <c r="H2217" s="1" t="s">
        <v>50</v>
      </c>
      <c r="I2217" s="1" t="s">
        <v>7069</v>
      </c>
      <c r="J2217" s="1" t="s">
        <v>6104</v>
      </c>
      <c r="K2217" s="1" t="str">
        <f t="shared" si="103"/>
        <v>2015</v>
      </c>
      <c r="L2217" s="1">
        <f t="shared" si="104"/>
        <v>1</v>
      </c>
      <c r="M2217" s="1" t="s">
        <v>79</v>
      </c>
      <c r="O2217" s="1" t="s">
        <v>61</v>
      </c>
      <c r="P2217" s="1"/>
      <c r="Q2217" s="1"/>
      <c r="R2217" s="1"/>
      <c r="S2217" s="1"/>
      <c r="T2217" s="1">
        <v>1</v>
      </c>
      <c r="U2217" s="1"/>
    </row>
    <row r="2218" spans="1:21">
      <c r="A2218" s="1" t="s">
        <v>50</v>
      </c>
      <c r="B2218" s="1" t="s">
        <v>11537</v>
      </c>
      <c r="C2218" s="1" t="s">
        <v>273</v>
      </c>
      <c r="D2218" s="1" t="e">
        <f t="shared" si="102"/>
        <v>#VALUE!</v>
      </c>
      <c r="E2218" s="1" t="s">
        <v>3649</v>
      </c>
      <c r="F2218" s="1" t="s">
        <v>11591</v>
      </c>
      <c r="G2218" s="6" t="s">
        <v>12527</v>
      </c>
      <c r="H2218" s="1"/>
      <c r="I2218" s="1" t="s">
        <v>7069</v>
      </c>
      <c r="J2218" s="1" t="s">
        <v>1163</v>
      </c>
      <c r="K2218" s="1" t="str">
        <f t="shared" si="103"/>
        <v>2015</v>
      </c>
      <c r="L2218" s="1">
        <f t="shared" si="104"/>
        <v>0</v>
      </c>
      <c r="M2218" s="1"/>
      <c r="O2218" s="1"/>
      <c r="P2218" s="1"/>
      <c r="Q2218" s="1"/>
      <c r="R2218" s="1"/>
      <c r="S2218" s="1" t="s">
        <v>65</v>
      </c>
      <c r="T2218" s="1">
        <v>1</v>
      </c>
      <c r="U2218" s="1"/>
    </row>
    <row r="2219" spans="1:21">
      <c r="A2219" s="1" t="s">
        <v>54</v>
      </c>
      <c r="B2219" s="1" t="s">
        <v>11537</v>
      </c>
      <c r="C2219" s="1" t="s">
        <v>273</v>
      </c>
      <c r="D2219" s="1" t="e">
        <f t="shared" si="102"/>
        <v>#VALUE!</v>
      </c>
      <c r="E2219" s="1" t="s">
        <v>11593</v>
      </c>
      <c r="F2219" s="1" t="s">
        <v>11592</v>
      </c>
      <c r="G2219" s="6" t="s">
        <v>12527</v>
      </c>
      <c r="H2219" s="1" t="s">
        <v>78</v>
      </c>
      <c r="I2219" s="1" t="s">
        <v>7069</v>
      </c>
      <c r="J2219" s="1" t="s">
        <v>6104</v>
      </c>
      <c r="K2219" s="1" t="str">
        <f t="shared" si="103"/>
        <v>2015</v>
      </c>
      <c r="L2219" s="1">
        <f t="shared" si="104"/>
        <v>29</v>
      </c>
      <c r="M2219" s="1" t="s">
        <v>60</v>
      </c>
      <c r="O2219" s="1" t="s">
        <v>61</v>
      </c>
      <c r="P2219" s="1"/>
      <c r="Q2219" s="1"/>
      <c r="R2219" s="1"/>
      <c r="S2219" s="1"/>
      <c r="T2219" s="1">
        <v>2</v>
      </c>
      <c r="U2219" s="1"/>
    </row>
    <row r="2220" spans="1:21">
      <c r="A2220" s="1" t="s">
        <v>55</v>
      </c>
      <c r="B2220" s="1" t="s">
        <v>55</v>
      </c>
      <c r="C2220" s="1" t="s">
        <v>273</v>
      </c>
      <c r="D2220" s="1">
        <f t="shared" si="102"/>
        <v>4</v>
      </c>
      <c r="E2220" s="1" t="s">
        <v>2676</v>
      </c>
      <c r="F2220" s="1" t="s">
        <v>8333</v>
      </c>
      <c r="G2220" s="6" t="s">
        <v>12527</v>
      </c>
      <c r="H2220" s="1" t="s">
        <v>310</v>
      </c>
      <c r="I2220" s="1" t="s">
        <v>7383</v>
      </c>
      <c r="J2220" s="1" t="s">
        <v>6255</v>
      </c>
      <c r="K2220" s="1" t="str">
        <f t="shared" si="103"/>
        <v>2015</v>
      </c>
      <c r="L2220" s="1">
        <f t="shared" si="104"/>
        <v>45</v>
      </c>
      <c r="M2220" s="1" t="s">
        <v>60</v>
      </c>
      <c r="O2220" s="1" t="s">
        <v>61</v>
      </c>
      <c r="P2220" s="1"/>
      <c r="Q2220" s="1"/>
      <c r="R2220" s="1"/>
      <c r="S2220" s="1"/>
      <c r="T2220" s="1">
        <v>1</v>
      </c>
      <c r="U2220" s="1"/>
    </row>
    <row r="2221" spans="1:21">
      <c r="A2221" s="1" t="s">
        <v>55</v>
      </c>
      <c r="B2221" s="1"/>
      <c r="C2221" s="1"/>
      <c r="D2221" s="1">
        <f t="shared" si="102"/>
        <v>0</v>
      </c>
      <c r="E2221" s="1" t="s">
        <v>3276</v>
      </c>
      <c r="F2221" s="1" t="s">
        <v>11930</v>
      </c>
      <c r="G2221" s="6" t="s">
        <v>12527</v>
      </c>
      <c r="H2221" s="1" t="s">
        <v>126</v>
      </c>
      <c r="I2221" s="1" t="s">
        <v>613</v>
      </c>
      <c r="J2221" s="1" t="s">
        <v>892</v>
      </c>
      <c r="K2221" s="1" t="str">
        <f t="shared" si="103"/>
        <v>2015</v>
      </c>
      <c r="L2221" s="1">
        <f t="shared" si="104"/>
        <v>14</v>
      </c>
      <c r="M2221" s="1" t="s">
        <v>79</v>
      </c>
      <c r="O2221" s="1" t="s">
        <v>61</v>
      </c>
      <c r="P2221" s="1"/>
      <c r="Q2221" s="1"/>
      <c r="R2221" s="1"/>
      <c r="S2221" s="1" t="s">
        <v>65</v>
      </c>
      <c r="T2221" s="1">
        <v>2</v>
      </c>
      <c r="U2221" s="1"/>
    </row>
    <row r="2222" spans="1:21">
      <c r="A2222" s="1" t="s">
        <v>49</v>
      </c>
      <c r="B2222" s="1"/>
      <c r="C2222" s="1"/>
      <c r="D2222" s="1">
        <f t="shared" si="102"/>
        <v>0</v>
      </c>
      <c r="E2222" s="1" t="s">
        <v>157</v>
      </c>
      <c r="F2222" s="1" t="s">
        <v>154</v>
      </c>
      <c r="G2222" s="6" t="s">
        <v>12527</v>
      </c>
      <c r="H2222" s="1" t="s">
        <v>158</v>
      </c>
      <c r="I2222" s="1" t="s">
        <v>159</v>
      </c>
      <c r="J2222" s="1" t="s">
        <v>162</v>
      </c>
      <c r="K2222" s="1" t="str">
        <f t="shared" si="103"/>
        <v>2016</v>
      </c>
      <c r="L2222" s="1">
        <f t="shared" si="104"/>
        <v>11</v>
      </c>
      <c r="M2222" s="1" t="s">
        <v>60</v>
      </c>
      <c r="N2222" t="s">
        <v>50</v>
      </c>
      <c r="O2222" s="1" t="s">
        <v>61</v>
      </c>
      <c r="P2222" s="1" t="s">
        <v>150</v>
      </c>
      <c r="Q2222" s="1" t="s">
        <v>160</v>
      </c>
      <c r="R2222" s="1" t="s">
        <v>161</v>
      </c>
      <c r="S2222" s="1" t="s">
        <v>65</v>
      </c>
      <c r="T2222" s="1">
        <v>2</v>
      </c>
      <c r="U2222" s="1"/>
    </row>
    <row r="2223" spans="1:21">
      <c r="A2223" s="1" t="s">
        <v>115</v>
      </c>
      <c r="B2223" s="1"/>
      <c r="C2223" s="1"/>
      <c r="D2223" s="1">
        <f t="shared" si="102"/>
        <v>0</v>
      </c>
      <c r="E2223" s="1" t="s">
        <v>203</v>
      </c>
      <c r="F2223" s="1" t="s">
        <v>201</v>
      </c>
      <c r="G2223" s="6" t="s">
        <v>12527</v>
      </c>
      <c r="H2223" s="1" t="s">
        <v>158</v>
      </c>
      <c r="I2223" s="1" t="s">
        <v>204</v>
      </c>
      <c r="J2223" s="1" t="s">
        <v>209</v>
      </c>
      <c r="K2223" s="1" t="str">
        <f t="shared" si="103"/>
        <v>2016</v>
      </c>
      <c r="L2223" s="1">
        <f t="shared" si="104"/>
        <v>10</v>
      </c>
      <c r="M2223" s="1" t="s">
        <v>79</v>
      </c>
      <c r="N2223" t="s">
        <v>50</v>
      </c>
      <c r="O2223" s="1" t="s">
        <v>205</v>
      </c>
      <c r="P2223" s="1" t="s">
        <v>206</v>
      </c>
      <c r="Q2223" s="1" t="s">
        <v>207</v>
      </c>
      <c r="R2223" s="1" t="s">
        <v>208</v>
      </c>
      <c r="S2223" s="1" t="s">
        <v>65</v>
      </c>
      <c r="T2223" s="1">
        <v>1</v>
      </c>
      <c r="U2223" s="1"/>
    </row>
    <row r="2224" spans="1:21">
      <c r="A2224" s="1" t="s">
        <v>53</v>
      </c>
      <c r="B2224" s="1"/>
      <c r="C2224" s="1"/>
      <c r="D2224" s="1">
        <f t="shared" si="102"/>
        <v>0</v>
      </c>
      <c r="E2224" s="1" t="s">
        <v>980</v>
      </c>
      <c r="F2224" s="1" t="s">
        <v>979</v>
      </c>
      <c r="G2224" s="6" t="s">
        <v>12527</v>
      </c>
      <c r="H2224" s="1" t="s">
        <v>55</v>
      </c>
      <c r="I2224" s="1" t="s">
        <v>440</v>
      </c>
      <c r="J2224" s="1" t="s">
        <v>983</v>
      </c>
      <c r="K2224" s="1" t="str">
        <f t="shared" si="103"/>
        <v>2016</v>
      </c>
      <c r="L2224" s="1">
        <f t="shared" si="104"/>
        <v>2</v>
      </c>
      <c r="M2224" s="1" t="s">
        <v>60</v>
      </c>
      <c r="N2224" t="s">
        <v>50</v>
      </c>
      <c r="O2224" s="1" t="s">
        <v>61</v>
      </c>
      <c r="P2224" s="1" t="s">
        <v>981</v>
      </c>
      <c r="Q2224" s="1" t="s">
        <v>217</v>
      </c>
      <c r="R2224" s="1" t="s">
        <v>982</v>
      </c>
      <c r="S2224" s="1" t="s">
        <v>65</v>
      </c>
      <c r="T2224" s="1">
        <v>1</v>
      </c>
      <c r="U2224" s="1"/>
    </row>
    <row r="2225" spans="1:21">
      <c r="A2225" s="1" t="s">
        <v>115</v>
      </c>
      <c r="B2225" s="1"/>
      <c r="C2225" s="1"/>
      <c r="D2225" s="1">
        <f t="shared" si="102"/>
        <v>0</v>
      </c>
      <c r="E2225" s="1" t="s">
        <v>1234</v>
      </c>
      <c r="F2225" s="1" t="s">
        <v>1233</v>
      </c>
      <c r="G2225" s="6" t="s">
        <v>12527</v>
      </c>
      <c r="H2225" s="1" t="s">
        <v>108</v>
      </c>
      <c r="I2225" s="1" t="s">
        <v>1226</v>
      </c>
      <c r="J2225" s="1" t="s">
        <v>467</v>
      </c>
      <c r="K2225" s="1" t="str">
        <f t="shared" si="103"/>
        <v>2016</v>
      </c>
      <c r="L2225" s="1">
        <f t="shared" si="104"/>
        <v>5</v>
      </c>
      <c r="M2225" s="1" t="s">
        <v>79</v>
      </c>
      <c r="N2225" t="s">
        <v>50</v>
      </c>
      <c r="O2225" s="1" t="s">
        <v>61</v>
      </c>
      <c r="P2225" s="1" t="s">
        <v>794</v>
      </c>
      <c r="Q2225" s="1" t="s">
        <v>484</v>
      </c>
      <c r="R2225" s="1"/>
      <c r="S2225" s="1" t="s">
        <v>65</v>
      </c>
      <c r="T2225" s="1">
        <v>1</v>
      </c>
      <c r="U2225" s="1" t="s">
        <v>53</v>
      </c>
    </row>
    <row r="2226" spans="1:21">
      <c r="A2226" s="1" t="s">
        <v>115</v>
      </c>
      <c r="B2226" s="1"/>
      <c r="C2226" s="1"/>
      <c r="D2226" s="1">
        <f t="shared" si="102"/>
        <v>0</v>
      </c>
      <c r="E2226" s="1" t="s">
        <v>1434</v>
      </c>
      <c r="F2226" s="1" t="s">
        <v>1433</v>
      </c>
      <c r="G2226" s="6" t="s">
        <v>12527</v>
      </c>
      <c r="H2226" s="1" t="s">
        <v>448</v>
      </c>
      <c r="I2226" s="1" t="s">
        <v>1427</v>
      </c>
      <c r="J2226" s="1" t="s">
        <v>162</v>
      </c>
      <c r="K2226" s="1" t="str">
        <f t="shared" si="103"/>
        <v>2016</v>
      </c>
      <c r="L2226" s="1">
        <f t="shared" si="104"/>
        <v>29</v>
      </c>
      <c r="M2226" s="1" t="s">
        <v>60</v>
      </c>
      <c r="N2226" t="s">
        <v>50</v>
      </c>
      <c r="O2226" s="1" t="s">
        <v>61</v>
      </c>
      <c r="P2226" s="1" t="s">
        <v>466</v>
      </c>
      <c r="Q2226" s="1" t="s">
        <v>351</v>
      </c>
      <c r="R2226" s="1" t="s">
        <v>1435</v>
      </c>
      <c r="S2226" s="1" t="s">
        <v>114</v>
      </c>
      <c r="T2226" s="1">
        <v>1</v>
      </c>
      <c r="U2226" s="1" t="s">
        <v>53</v>
      </c>
    </row>
    <row r="2227" spans="1:21">
      <c r="A2227" s="1" t="s">
        <v>50</v>
      </c>
      <c r="B2227" s="1"/>
      <c r="C2227" s="1"/>
      <c r="D2227" s="1">
        <f t="shared" si="102"/>
        <v>0</v>
      </c>
      <c r="E2227" s="1" t="s">
        <v>1971</v>
      </c>
      <c r="F2227" s="1" t="s">
        <v>1970</v>
      </c>
      <c r="G2227" s="6" t="s">
        <v>12527</v>
      </c>
      <c r="H2227" s="1" t="s">
        <v>88</v>
      </c>
      <c r="I2227" s="1" t="s">
        <v>1960</v>
      </c>
      <c r="J2227" s="1" t="s">
        <v>209</v>
      </c>
      <c r="K2227" s="1" t="str">
        <f t="shared" si="103"/>
        <v>2016</v>
      </c>
      <c r="L2227" s="1">
        <f t="shared" si="104"/>
        <v>26</v>
      </c>
      <c r="M2227" s="1" t="s">
        <v>60</v>
      </c>
      <c r="N2227" t="s">
        <v>50</v>
      </c>
      <c r="O2227" s="1" t="s">
        <v>61</v>
      </c>
      <c r="P2227" s="1"/>
      <c r="Q2227" s="1"/>
      <c r="R2227" s="1" t="s">
        <v>805</v>
      </c>
      <c r="S2227" s="1" t="s">
        <v>940</v>
      </c>
      <c r="T2227" s="1">
        <v>2</v>
      </c>
      <c r="U2227" s="1"/>
    </row>
    <row r="2228" spans="1:21">
      <c r="A2228" s="1" t="s">
        <v>49</v>
      </c>
      <c r="B2228" s="1"/>
      <c r="C2228" s="1"/>
      <c r="D2228" s="1">
        <f t="shared" si="102"/>
        <v>0</v>
      </c>
      <c r="E2228" s="1" t="s">
        <v>2174</v>
      </c>
      <c r="F2228" s="1" t="s">
        <v>2173</v>
      </c>
      <c r="G2228" s="6" t="s">
        <v>12527</v>
      </c>
      <c r="H2228" s="1" t="s">
        <v>130</v>
      </c>
      <c r="I2228" s="1" t="s">
        <v>2165</v>
      </c>
      <c r="J2228" s="1" t="s">
        <v>1534</v>
      </c>
      <c r="K2228" s="1" t="str">
        <f t="shared" si="103"/>
        <v>2016</v>
      </c>
      <c r="L2228" s="1">
        <f t="shared" si="104"/>
        <v>9</v>
      </c>
      <c r="M2228" s="1" t="s">
        <v>60</v>
      </c>
      <c r="N2228" t="s">
        <v>50</v>
      </c>
      <c r="O2228" s="1" t="s">
        <v>102</v>
      </c>
      <c r="P2228" s="1"/>
      <c r="Q2228" s="1"/>
      <c r="R2228" s="1" t="s">
        <v>805</v>
      </c>
      <c r="S2228" s="1" t="s">
        <v>65</v>
      </c>
      <c r="T2228" s="1">
        <v>2</v>
      </c>
      <c r="U2228" s="1"/>
    </row>
    <row r="2229" spans="1:21">
      <c r="A2229" s="1" t="s">
        <v>55</v>
      </c>
      <c r="B2229" s="1"/>
      <c r="C2229" s="1"/>
      <c r="D2229" s="1">
        <f t="shared" si="102"/>
        <v>0</v>
      </c>
      <c r="E2229" s="1" t="s">
        <v>2267</v>
      </c>
      <c r="F2229" s="1" t="s">
        <v>2266</v>
      </c>
      <c r="G2229" s="6" t="s">
        <v>12527</v>
      </c>
      <c r="H2229" s="1" t="s">
        <v>177</v>
      </c>
      <c r="I2229" s="1" t="s">
        <v>2260</v>
      </c>
      <c r="J2229" s="1" t="s">
        <v>2268</v>
      </c>
      <c r="K2229" s="1" t="str">
        <f t="shared" si="103"/>
        <v>2016</v>
      </c>
      <c r="L2229" s="1">
        <f t="shared" si="104"/>
        <v>21</v>
      </c>
      <c r="M2229" s="1" t="s">
        <v>60</v>
      </c>
      <c r="N2229" t="s">
        <v>50</v>
      </c>
      <c r="O2229" s="1" t="s">
        <v>102</v>
      </c>
      <c r="P2229" s="1"/>
      <c r="Q2229" s="1"/>
      <c r="R2229" s="1"/>
      <c r="S2229" s="1"/>
      <c r="T2229" s="1">
        <v>2</v>
      </c>
      <c r="U2229" s="1"/>
    </row>
    <row r="2230" spans="1:21">
      <c r="A2230" s="1" t="s">
        <v>49</v>
      </c>
      <c r="B2230" s="1"/>
      <c r="C2230" s="1"/>
      <c r="D2230" s="1">
        <f t="shared" si="102"/>
        <v>0</v>
      </c>
      <c r="E2230" s="1" t="s">
        <v>3014</v>
      </c>
      <c r="F2230" s="1" t="s">
        <v>3013</v>
      </c>
      <c r="G2230" s="6" t="s">
        <v>12527</v>
      </c>
      <c r="H2230" s="1" t="s">
        <v>644</v>
      </c>
      <c r="I2230" s="1" t="s">
        <v>2037</v>
      </c>
      <c r="J2230" s="1" t="s">
        <v>250</v>
      </c>
      <c r="K2230" s="1" t="str">
        <f t="shared" si="103"/>
        <v>2016</v>
      </c>
      <c r="L2230" s="1">
        <f t="shared" si="104"/>
        <v>32</v>
      </c>
      <c r="M2230" s="1" t="s">
        <v>79</v>
      </c>
      <c r="N2230" t="s">
        <v>50</v>
      </c>
      <c r="O2230" s="1" t="s">
        <v>61</v>
      </c>
      <c r="P2230" s="1"/>
      <c r="Q2230" s="1"/>
      <c r="R2230" s="1"/>
      <c r="S2230" s="1" t="s">
        <v>114</v>
      </c>
      <c r="T2230" s="1">
        <v>1</v>
      </c>
      <c r="U2230" s="1"/>
    </row>
    <row r="2231" spans="1:21">
      <c r="A2231" s="1" t="s">
        <v>53</v>
      </c>
      <c r="B2231" s="1"/>
      <c r="C2231" s="1"/>
      <c r="D2231" s="1">
        <f t="shared" si="102"/>
        <v>0</v>
      </c>
      <c r="E2231" s="1" t="s">
        <v>3229</v>
      </c>
      <c r="F2231" s="1" t="s">
        <v>3228</v>
      </c>
      <c r="G2231" s="6" t="s">
        <v>12527</v>
      </c>
      <c r="H2231" s="1" t="s">
        <v>324</v>
      </c>
      <c r="I2231" s="1" t="s">
        <v>1741</v>
      </c>
      <c r="J2231" s="1" t="s">
        <v>3230</v>
      </c>
      <c r="K2231" s="1" t="str">
        <f t="shared" si="103"/>
        <v>2016</v>
      </c>
      <c r="L2231" s="1">
        <f t="shared" si="104"/>
        <v>12</v>
      </c>
      <c r="M2231" s="1" t="s">
        <v>60</v>
      </c>
      <c r="N2231" t="s">
        <v>50</v>
      </c>
      <c r="O2231" s="1" t="s">
        <v>61</v>
      </c>
      <c r="P2231" s="1"/>
      <c r="Q2231" s="1"/>
      <c r="R2231" s="1"/>
      <c r="S2231" s="1" t="s">
        <v>65</v>
      </c>
      <c r="T2231" s="1">
        <v>2</v>
      </c>
      <c r="U2231" s="1"/>
    </row>
    <row r="2232" spans="1:21">
      <c r="A2232" s="1" t="s">
        <v>55</v>
      </c>
      <c r="B2232" s="1"/>
      <c r="C2232" s="1"/>
      <c r="D2232" s="1">
        <f t="shared" si="102"/>
        <v>0</v>
      </c>
      <c r="E2232" s="1" t="s">
        <v>3265</v>
      </c>
      <c r="F2232" s="1" t="s">
        <v>3264</v>
      </c>
      <c r="G2232" s="6" t="s">
        <v>12527</v>
      </c>
      <c r="H2232" s="1" t="s">
        <v>158</v>
      </c>
      <c r="I2232" s="1" t="s">
        <v>622</v>
      </c>
      <c r="J2232" s="1" t="s">
        <v>1534</v>
      </c>
      <c r="K2232" s="1" t="str">
        <f t="shared" si="103"/>
        <v>2016</v>
      </c>
      <c r="L2232" s="1">
        <f t="shared" si="104"/>
        <v>10</v>
      </c>
      <c r="M2232" s="1" t="s">
        <v>79</v>
      </c>
      <c r="N2232" t="s">
        <v>50</v>
      </c>
      <c r="O2232" s="1" t="s">
        <v>61</v>
      </c>
      <c r="P2232" s="1" t="s">
        <v>3266</v>
      </c>
      <c r="Q2232" s="1" t="s">
        <v>118</v>
      </c>
      <c r="R2232" s="1"/>
      <c r="S2232" s="1" t="s">
        <v>65</v>
      </c>
      <c r="T2232" s="1">
        <v>1</v>
      </c>
      <c r="U2232" s="1"/>
    </row>
    <row r="2233" spans="1:21">
      <c r="A2233" s="1" t="s">
        <v>49</v>
      </c>
      <c r="B2233" s="1"/>
      <c r="C2233" s="1"/>
      <c r="D2233" s="1">
        <f t="shared" si="102"/>
        <v>0</v>
      </c>
      <c r="E2233" s="1" t="s">
        <v>3269</v>
      </c>
      <c r="F2233" s="1" t="s">
        <v>3268</v>
      </c>
      <c r="G2233" s="6" t="s">
        <v>12527</v>
      </c>
      <c r="H2233" s="1" t="s">
        <v>116</v>
      </c>
      <c r="I2233" s="1" t="s">
        <v>3270</v>
      </c>
      <c r="J2233" s="1" t="s">
        <v>209</v>
      </c>
      <c r="K2233" s="1" t="str">
        <f t="shared" si="103"/>
        <v>2016</v>
      </c>
      <c r="L2233" s="1">
        <f t="shared" si="104"/>
        <v>3</v>
      </c>
      <c r="M2233" s="1" t="s">
        <v>60</v>
      </c>
      <c r="N2233" t="s">
        <v>50</v>
      </c>
      <c r="O2233" s="1" t="s">
        <v>61</v>
      </c>
      <c r="P2233" s="1" t="s">
        <v>3271</v>
      </c>
      <c r="Q2233" s="1" t="s">
        <v>3272</v>
      </c>
      <c r="R2233" s="1"/>
      <c r="S2233" s="1" t="s">
        <v>65</v>
      </c>
      <c r="T2233" s="1">
        <v>2</v>
      </c>
      <c r="U2233" s="1"/>
    </row>
    <row r="2234" spans="1:21">
      <c r="A2234" s="1" t="s">
        <v>54</v>
      </c>
      <c r="B2234" s="1"/>
      <c r="C2234" s="1"/>
      <c r="D2234" s="1">
        <f t="shared" si="102"/>
        <v>0</v>
      </c>
      <c r="E2234" s="1" t="s">
        <v>3283</v>
      </c>
      <c r="F2234" s="1" t="s">
        <v>3282</v>
      </c>
      <c r="G2234" s="6" t="s">
        <v>12527</v>
      </c>
      <c r="H2234" s="1" t="s">
        <v>530</v>
      </c>
      <c r="I2234" s="1" t="s">
        <v>3284</v>
      </c>
      <c r="J2234" s="1" t="s">
        <v>1534</v>
      </c>
      <c r="K2234" s="1" t="str">
        <f t="shared" si="103"/>
        <v>2016</v>
      </c>
      <c r="L2234" s="1">
        <f t="shared" si="104"/>
        <v>31</v>
      </c>
      <c r="M2234" s="1" t="s">
        <v>79</v>
      </c>
      <c r="N2234" t="s">
        <v>50</v>
      </c>
      <c r="O2234" s="1" t="s">
        <v>61</v>
      </c>
      <c r="P2234" s="1" t="s">
        <v>168</v>
      </c>
      <c r="Q2234" s="1" t="s">
        <v>515</v>
      </c>
      <c r="R2234" s="1"/>
      <c r="S2234" s="1" t="s">
        <v>114</v>
      </c>
      <c r="T2234" s="1">
        <v>2</v>
      </c>
      <c r="U2234" s="1"/>
    </row>
    <row r="2235" spans="1:21">
      <c r="A2235" s="1"/>
      <c r="B2235" s="1"/>
      <c r="C2235" s="1"/>
      <c r="D2235" s="1">
        <f t="shared" si="102"/>
        <v>0</v>
      </c>
      <c r="E2235" s="1" t="s">
        <v>3847</v>
      </c>
      <c r="F2235" s="1" t="s">
        <v>3846</v>
      </c>
      <c r="G2235" s="6" t="s">
        <v>12527</v>
      </c>
      <c r="H2235" s="1" t="s">
        <v>58</v>
      </c>
      <c r="I2235" s="1" t="s">
        <v>640</v>
      </c>
      <c r="J2235" s="1" t="s">
        <v>1534</v>
      </c>
      <c r="K2235" s="1" t="str">
        <f t="shared" si="103"/>
        <v>2016</v>
      </c>
      <c r="L2235" s="1">
        <f t="shared" si="104"/>
        <v>6</v>
      </c>
      <c r="M2235" s="1" t="s">
        <v>60</v>
      </c>
      <c r="N2235" t="s">
        <v>50</v>
      </c>
      <c r="O2235" s="1" t="s">
        <v>61</v>
      </c>
      <c r="P2235" s="1" t="s">
        <v>3848</v>
      </c>
      <c r="Q2235" s="1" t="s">
        <v>644</v>
      </c>
      <c r="R2235" s="1" t="s">
        <v>3849</v>
      </c>
      <c r="S2235" s="1" t="s">
        <v>65</v>
      </c>
      <c r="T2235" s="1">
        <v>2</v>
      </c>
      <c r="U2235" s="1"/>
    </row>
    <row r="2236" spans="1:21">
      <c r="A2236" s="1"/>
      <c r="B2236" s="1"/>
      <c r="C2236" s="1"/>
      <c r="D2236" s="1">
        <f t="shared" si="102"/>
        <v>0</v>
      </c>
      <c r="E2236" s="1" t="s">
        <v>3931</v>
      </c>
      <c r="F2236" s="1" t="s">
        <v>3930</v>
      </c>
      <c r="G2236" s="6" t="s">
        <v>12527</v>
      </c>
      <c r="H2236" s="1" t="s">
        <v>108</v>
      </c>
      <c r="I2236" s="1" t="s">
        <v>3932</v>
      </c>
      <c r="J2236" s="1" t="s">
        <v>3934</v>
      </c>
      <c r="K2236" s="1" t="str">
        <f t="shared" si="103"/>
        <v>2016</v>
      </c>
      <c r="L2236" s="1">
        <f t="shared" si="104"/>
        <v>8</v>
      </c>
      <c r="M2236" s="1" t="s">
        <v>79</v>
      </c>
      <c r="N2236" t="s">
        <v>50</v>
      </c>
      <c r="O2236" s="1" t="s">
        <v>61</v>
      </c>
      <c r="P2236" s="1" t="s">
        <v>765</v>
      </c>
      <c r="Q2236" s="1" t="s">
        <v>63</v>
      </c>
      <c r="R2236" s="1" t="s">
        <v>3933</v>
      </c>
      <c r="S2236" s="1" t="s">
        <v>65</v>
      </c>
      <c r="T2236" s="1">
        <v>2</v>
      </c>
      <c r="U2236" s="1" t="s">
        <v>54</v>
      </c>
    </row>
    <row r="2237" spans="1:21">
      <c r="A2237" s="1"/>
      <c r="B2237" s="1"/>
      <c r="C2237" s="1"/>
      <c r="D2237" s="1">
        <f t="shared" si="102"/>
        <v>0</v>
      </c>
      <c r="E2237" s="1"/>
      <c r="F2237" s="1" t="s">
        <v>3981</v>
      </c>
      <c r="G2237" s="6" t="s">
        <v>12527</v>
      </c>
      <c r="H2237" s="1" t="s">
        <v>187</v>
      </c>
      <c r="I2237" s="1" t="s">
        <v>3982</v>
      </c>
      <c r="J2237" s="1" t="s">
        <v>3983</v>
      </c>
      <c r="K2237" s="1" t="str">
        <f t="shared" si="103"/>
        <v>2016</v>
      </c>
      <c r="L2237" s="1">
        <f t="shared" si="104"/>
        <v>9</v>
      </c>
      <c r="M2237" s="1" t="s">
        <v>60</v>
      </c>
      <c r="N2237" t="s">
        <v>50</v>
      </c>
      <c r="O2237" s="1" t="s">
        <v>61</v>
      </c>
      <c r="P2237" s="1" t="s">
        <v>62</v>
      </c>
      <c r="Q2237" s="1" t="s">
        <v>134</v>
      </c>
      <c r="R2237" s="1"/>
      <c r="S2237" s="1" t="s">
        <v>65</v>
      </c>
      <c r="T2237" s="1">
        <v>2</v>
      </c>
      <c r="U2237" s="1"/>
    </row>
    <row r="2238" spans="1:21">
      <c r="A2238" s="1" t="s">
        <v>54</v>
      </c>
      <c r="B2238" s="1" t="s">
        <v>50</v>
      </c>
      <c r="C2238" s="1" t="s">
        <v>500</v>
      </c>
      <c r="D2238" s="1">
        <f t="shared" si="102"/>
        <v>0.8</v>
      </c>
      <c r="E2238" s="1" t="s">
        <v>4116</v>
      </c>
      <c r="F2238" s="1" t="s">
        <v>4115</v>
      </c>
      <c r="G2238" s="6" t="s">
        <v>12527</v>
      </c>
      <c r="H2238" s="1" t="s">
        <v>134</v>
      </c>
      <c r="I2238" s="1" t="s">
        <v>4106</v>
      </c>
      <c r="J2238" s="1" t="s">
        <v>4117</v>
      </c>
      <c r="K2238" s="1" t="str">
        <f t="shared" si="103"/>
        <v>2016</v>
      </c>
      <c r="L2238" s="1">
        <f t="shared" si="104"/>
        <v>27</v>
      </c>
      <c r="M2238" s="1" t="s">
        <v>60</v>
      </c>
      <c r="N2238" t="s">
        <v>50</v>
      </c>
      <c r="O2238" s="1" t="s">
        <v>61</v>
      </c>
      <c r="P2238" s="1"/>
      <c r="Q2238" s="1"/>
      <c r="R2238" s="1"/>
      <c r="S2238" s="1" t="s">
        <v>2052</v>
      </c>
      <c r="T2238" s="1">
        <v>2</v>
      </c>
      <c r="U2238" s="1"/>
    </row>
    <row r="2239" spans="1:21">
      <c r="A2239" s="1" t="s">
        <v>55</v>
      </c>
      <c r="B2239" s="1" t="s">
        <v>141</v>
      </c>
      <c r="C2239" s="1" t="s">
        <v>500</v>
      </c>
      <c r="D2239" s="1">
        <f t="shared" si="102"/>
        <v>0.16</v>
      </c>
      <c r="E2239" s="1" t="s">
        <v>4126</v>
      </c>
      <c r="F2239" s="1" t="s">
        <v>4125</v>
      </c>
      <c r="G2239" s="6" t="s">
        <v>12527</v>
      </c>
      <c r="H2239" s="1" t="s">
        <v>144</v>
      </c>
      <c r="I2239" s="1" t="s">
        <v>412</v>
      </c>
      <c r="J2239" s="1" t="s">
        <v>218</v>
      </c>
      <c r="K2239" s="1" t="str">
        <f t="shared" si="103"/>
        <v>2016</v>
      </c>
      <c r="L2239" s="1">
        <f t="shared" si="104"/>
        <v>24</v>
      </c>
      <c r="M2239" s="1" t="s">
        <v>79</v>
      </c>
      <c r="N2239" t="s">
        <v>50</v>
      </c>
      <c r="O2239" s="1" t="s">
        <v>61</v>
      </c>
      <c r="P2239" s="1"/>
      <c r="Q2239" s="1"/>
      <c r="R2239" s="1"/>
      <c r="S2239" s="1" t="s">
        <v>1765</v>
      </c>
      <c r="T2239" s="1">
        <v>2</v>
      </c>
      <c r="U2239" s="1"/>
    </row>
    <row r="2240" spans="1:21">
      <c r="A2240" s="1" t="s">
        <v>55</v>
      </c>
      <c r="B2240" s="1"/>
      <c r="C2240" s="1"/>
      <c r="D2240" s="1">
        <f t="shared" si="102"/>
        <v>0</v>
      </c>
      <c r="E2240" s="1" t="s">
        <v>4148</v>
      </c>
      <c r="F2240" s="1" t="s">
        <v>4147</v>
      </c>
      <c r="G2240" s="6" t="s">
        <v>12527</v>
      </c>
      <c r="H2240" s="1" t="s">
        <v>479</v>
      </c>
      <c r="I2240" s="1" t="s">
        <v>3284</v>
      </c>
      <c r="J2240" s="1" t="s">
        <v>3430</v>
      </c>
      <c r="K2240" s="1" t="str">
        <f t="shared" si="103"/>
        <v>2016</v>
      </c>
      <c r="L2240" s="1">
        <f t="shared" si="104"/>
        <v>17</v>
      </c>
      <c r="M2240" s="1" t="s">
        <v>79</v>
      </c>
      <c r="N2240" t="s">
        <v>50</v>
      </c>
      <c r="O2240" s="1" t="s">
        <v>61</v>
      </c>
      <c r="P2240" s="1"/>
      <c r="Q2240" s="1"/>
      <c r="R2240" s="1"/>
      <c r="S2240" s="1" t="s">
        <v>65</v>
      </c>
      <c r="T2240" s="1">
        <v>2</v>
      </c>
      <c r="U2240" s="1"/>
    </row>
    <row r="2241" spans="1:21">
      <c r="A2241" s="1" t="s">
        <v>50</v>
      </c>
      <c r="B2241" s="1"/>
      <c r="C2241" s="1"/>
      <c r="D2241" s="1">
        <f t="shared" si="102"/>
        <v>0</v>
      </c>
      <c r="E2241" s="1" t="s">
        <v>4261</v>
      </c>
      <c r="F2241" s="1" t="s">
        <v>4260</v>
      </c>
      <c r="G2241" s="6" t="s">
        <v>12527</v>
      </c>
      <c r="H2241" s="1" t="s">
        <v>134</v>
      </c>
      <c r="I2241" s="1" t="s">
        <v>395</v>
      </c>
      <c r="J2241" s="1" t="s">
        <v>303</v>
      </c>
      <c r="K2241" s="1" t="str">
        <f t="shared" si="103"/>
        <v>2016</v>
      </c>
      <c r="L2241" s="1">
        <f t="shared" si="104"/>
        <v>26</v>
      </c>
      <c r="M2241" s="1" t="s">
        <v>79</v>
      </c>
      <c r="N2241" t="s">
        <v>50</v>
      </c>
      <c r="O2241" s="1" t="s">
        <v>61</v>
      </c>
      <c r="P2241" s="1"/>
      <c r="Q2241" s="1"/>
      <c r="R2241" s="1"/>
      <c r="S2241" s="1" t="s">
        <v>92</v>
      </c>
      <c r="T2241" s="1">
        <v>2</v>
      </c>
      <c r="U2241" s="1"/>
    </row>
    <row r="2242" spans="1:21">
      <c r="A2242" s="1" t="s">
        <v>55</v>
      </c>
      <c r="B2242" s="1"/>
      <c r="C2242" s="1"/>
      <c r="D2242" s="1">
        <f t="shared" ref="D2242:D2305" si="105">B2242*C2242/100</f>
        <v>0</v>
      </c>
      <c r="E2242" s="1" t="s">
        <v>4504</v>
      </c>
      <c r="F2242" s="1" t="s">
        <v>4503</v>
      </c>
      <c r="G2242" s="6" t="s">
        <v>12527</v>
      </c>
      <c r="H2242" s="1" t="s">
        <v>149</v>
      </c>
      <c r="I2242" s="1" t="s">
        <v>2237</v>
      </c>
      <c r="J2242" s="1" t="s">
        <v>4505</v>
      </c>
      <c r="K2242" s="1" t="str">
        <f t="shared" ref="K2242:K2305" si="106">TEXT(J2242,"YYYY")</f>
        <v>2016</v>
      </c>
      <c r="L2242" s="1">
        <f t="shared" ref="L2242:L2305" si="107">H2242-(TEXT(I2242,"YYYY")-TEXT(J2242,"YYYY"))</f>
        <v>39</v>
      </c>
      <c r="M2242" s="1" t="s">
        <v>79</v>
      </c>
      <c r="N2242" t="s">
        <v>50</v>
      </c>
      <c r="O2242" s="1" t="s">
        <v>61</v>
      </c>
      <c r="P2242" s="1"/>
      <c r="Q2242" s="1"/>
      <c r="R2242" s="1"/>
      <c r="S2242" s="1" t="s">
        <v>2558</v>
      </c>
      <c r="T2242" s="1">
        <v>1</v>
      </c>
      <c r="U2242" s="1"/>
    </row>
    <row r="2243" spans="1:21">
      <c r="A2243" s="1" t="s">
        <v>55</v>
      </c>
      <c r="B2243" s="1" t="s">
        <v>55</v>
      </c>
      <c r="C2243" s="1"/>
      <c r="D2243" s="1">
        <f t="shared" si="105"/>
        <v>0</v>
      </c>
      <c r="E2243" s="1" t="s">
        <v>4536</v>
      </c>
      <c r="F2243" s="1" t="s">
        <v>4537</v>
      </c>
      <c r="G2243" s="6" t="s">
        <v>12527</v>
      </c>
      <c r="H2243" s="1" t="s">
        <v>263</v>
      </c>
      <c r="I2243" s="1" t="s">
        <v>4538</v>
      </c>
      <c r="J2243" s="1" t="s">
        <v>4539</v>
      </c>
      <c r="K2243" s="1" t="str">
        <f t="shared" si="106"/>
        <v>2016</v>
      </c>
      <c r="L2243" s="1">
        <f t="shared" si="107"/>
        <v>18</v>
      </c>
      <c r="M2243" s="1" t="s">
        <v>60</v>
      </c>
      <c r="N2243" t="s">
        <v>50</v>
      </c>
      <c r="O2243" s="1" t="s">
        <v>61</v>
      </c>
      <c r="P2243" s="1"/>
      <c r="Q2243" s="1"/>
      <c r="R2243" s="1"/>
      <c r="S2243" s="1" t="s">
        <v>65</v>
      </c>
      <c r="T2243" s="1">
        <v>1</v>
      </c>
      <c r="U2243" s="1"/>
    </row>
    <row r="2244" spans="1:21">
      <c r="A2244" s="1" t="s">
        <v>54</v>
      </c>
      <c r="B2244" s="1" t="s">
        <v>50</v>
      </c>
      <c r="C2244" s="1" t="s">
        <v>273</v>
      </c>
      <c r="D2244" s="1">
        <f t="shared" si="105"/>
        <v>1</v>
      </c>
      <c r="E2244" s="1" t="s">
        <v>4609</v>
      </c>
      <c r="F2244" s="1" t="s">
        <v>4610</v>
      </c>
      <c r="G2244" s="6" t="s">
        <v>12527</v>
      </c>
      <c r="H2244" s="1" t="s">
        <v>448</v>
      </c>
      <c r="I2244" s="1" t="s">
        <v>209</v>
      </c>
      <c r="J2244" s="1" t="s">
        <v>467</v>
      </c>
      <c r="K2244" s="1" t="str">
        <f t="shared" si="106"/>
        <v>2016</v>
      </c>
      <c r="L2244" s="1">
        <f t="shared" si="107"/>
        <v>32</v>
      </c>
      <c r="M2244" s="1" t="s">
        <v>60</v>
      </c>
      <c r="N2244" t="s">
        <v>50</v>
      </c>
      <c r="O2244" s="1" t="s">
        <v>61</v>
      </c>
      <c r="P2244" s="1"/>
      <c r="Q2244" s="1"/>
      <c r="R2244" s="1"/>
      <c r="S2244" s="1" t="s">
        <v>1814</v>
      </c>
      <c r="T2244" s="1">
        <v>2</v>
      </c>
      <c r="U2244" s="1"/>
    </row>
    <row r="2245" spans="1:21">
      <c r="A2245" s="1" t="s">
        <v>54</v>
      </c>
      <c r="B2245" s="1"/>
      <c r="C2245" s="1"/>
      <c r="D2245" s="1">
        <f t="shared" si="105"/>
        <v>0</v>
      </c>
      <c r="E2245" s="1" t="s">
        <v>4667</v>
      </c>
      <c r="F2245" s="1" t="s">
        <v>4668</v>
      </c>
      <c r="G2245" s="6" t="s">
        <v>12527</v>
      </c>
      <c r="H2245" s="1" t="s">
        <v>1101</v>
      </c>
      <c r="I2245" s="1" t="s">
        <v>4669</v>
      </c>
      <c r="J2245" s="1" t="s">
        <v>931</v>
      </c>
      <c r="K2245" s="1" t="str">
        <f t="shared" si="106"/>
        <v>2016</v>
      </c>
      <c r="L2245" s="1">
        <f t="shared" si="107"/>
        <v>71</v>
      </c>
      <c r="M2245" s="1" t="s">
        <v>79</v>
      </c>
      <c r="N2245" t="s">
        <v>50</v>
      </c>
      <c r="O2245" s="1" t="s">
        <v>61</v>
      </c>
      <c r="P2245" s="1"/>
      <c r="Q2245" s="1"/>
      <c r="R2245" s="1"/>
      <c r="S2245" s="1"/>
      <c r="T2245" s="1">
        <v>1</v>
      </c>
      <c r="U2245" s="1"/>
    </row>
    <row r="2246" spans="1:21">
      <c r="A2246" s="1"/>
      <c r="B2246" s="1"/>
      <c r="C2246" s="1"/>
      <c r="D2246" s="1">
        <f t="shared" si="105"/>
        <v>0</v>
      </c>
      <c r="E2246" s="1" t="s">
        <v>4681</v>
      </c>
      <c r="F2246" s="1" t="s">
        <v>4679</v>
      </c>
      <c r="G2246" s="6" t="s">
        <v>12527</v>
      </c>
      <c r="H2246" s="1" t="s">
        <v>120</v>
      </c>
      <c r="I2246" s="1" t="s">
        <v>4683</v>
      </c>
      <c r="J2246" s="1" t="s">
        <v>4509</v>
      </c>
      <c r="K2246" s="1" t="str">
        <f t="shared" si="106"/>
        <v>2016</v>
      </c>
      <c r="L2246" s="1">
        <f t="shared" si="107"/>
        <v>45</v>
      </c>
      <c r="M2246" s="1" t="s">
        <v>79</v>
      </c>
      <c r="N2246" t="s">
        <v>50</v>
      </c>
      <c r="O2246" s="1" t="s">
        <v>102</v>
      </c>
      <c r="P2246" s="1"/>
      <c r="Q2246" s="1"/>
      <c r="R2246" s="1" t="s">
        <v>805</v>
      </c>
      <c r="S2246" s="1" t="s">
        <v>417</v>
      </c>
      <c r="T2246" s="1">
        <v>1</v>
      </c>
      <c r="U2246" s="1"/>
    </row>
    <row r="2247" spans="1:21">
      <c r="A2247" s="1" t="s">
        <v>55</v>
      </c>
      <c r="B2247" s="1"/>
      <c r="C2247" s="1"/>
      <c r="D2247" s="1">
        <f t="shared" si="105"/>
        <v>0</v>
      </c>
      <c r="E2247" s="1" t="s">
        <v>4697</v>
      </c>
      <c r="F2247" s="1" t="s">
        <v>4696</v>
      </c>
      <c r="G2247" s="6" t="s">
        <v>12527</v>
      </c>
      <c r="H2247" s="1" t="s">
        <v>1343</v>
      </c>
      <c r="I2247" s="1" t="s">
        <v>4698</v>
      </c>
      <c r="J2247" s="1" t="s">
        <v>209</v>
      </c>
      <c r="K2247" s="1" t="str">
        <f t="shared" si="106"/>
        <v>2016</v>
      </c>
      <c r="L2247" s="1">
        <f t="shared" si="107"/>
        <v>40</v>
      </c>
      <c r="M2247" s="1" t="s">
        <v>60</v>
      </c>
      <c r="N2247" t="s">
        <v>50</v>
      </c>
      <c r="O2247" s="1" t="s">
        <v>102</v>
      </c>
      <c r="P2247" s="1"/>
      <c r="Q2247" s="1"/>
      <c r="R2247" s="1" t="s">
        <v>805</v>
      </c>
      <c r="S2247" s="1" t="s">
        <v>92</v>
      </c>
      <c r="T2247" s="1">
        <v>2</v>
      </c>
      <c r="U2247" s="1"/>
    </row>
    <row r="2248" spans="1:21">
      <c r="A2248" s="1" t="s">
        <v>54</v>
      </c>
      <c r="B2248" s="1" t="s">
        <v>472</v>
      </c>
      <c r="C2248" s="1" t="s">
        <v>273</v>
      </c>
      <c r="D2248" s="1">
        <f t="shared" si="105"/>
        <v>0.5</v>
      </c>
      <c r="E2248" s="1" t="s">
        <v>4730</v>
      </c>
      <c r="F2248" s="1" t="s">
        <v>4729</v>
      </c>
      <c r="G2248" s="6" t="s">
        <v>12527</v>
      </c>
      <c r="H2248" s="1" t="s">
        <v>55</v>
      </c>
      <c r="I2248" s="1" t="s">
        <v>3927</v>
      </c>
      <c r="J2248" s="1" t="s">
        <v>162</v>
      </c>
      <c r="K2248" s="1" t="str">
        <f t="shared" si="106"/>
        <v>2016</v>
      </c>
      <c r="L2248" s="1">
        <f t="shared" si="107"/>
        <v>4</v>
      </c>
      <c r="M2248" s="1" t="s">
        <v>60</v>
      </c>
      <c r="N2248" t="s">
        <v>50</v>
      </c>
      <c r="O2248" s="1" t="s">
        <v>61</v>
      </c>
      <c r="P2248" s="1"/>
      <c r="Q2248" s="1"/>
      <c r="R2248" s="1"/>
      <c r="S2248" s="1" t="s">
        <v>936</v>
      </c>
      <c r="T2248" s="1">
        <v>2</v>
      </c>
      <c r="U2248" s="1"/>
    </row>
    <row r="2249" spans="1:21">
      <c r="A2249" s="1" t="s">
        <v>49</v>
      </c>
      <c r="B2249" s="1"/>
      <c r="C2249" s="1"/>
      <c r="D2249" s="1">
        <f t="shared" si="105"/>
        <v>0</v>
      </c>
      <c r="E2249" s="1" t="s">
        <v>4770</v>
      </c>
      <c r="F2249" s="1" t="s">
        <v>4769</v>
      </c>
      <c r="G2249" s="6" t="s">
        <v>12527</v>
      </c>
      <c r="H2249" s="1">
        <v>8</v>
      </c>
      <c r="I2249" s="1" t="s">
        <v>4734</v>
      </c>
      <c r="J2249" s="1" t="s">
        <v>4734</v>
      </c>
      <c r="K2249" s="1" t="str">
        <f t="shared" si="106"/>
        <v>2016</v>
      </c>
      <c r="L2249" s="1">
        <f t="shared" si="107"/>
        <v>8</v>
      </c>
      <c r="M2249" s="1" t="s">
        <v>79</v>
      </c>
      <c r="N2249" t="s">
        <v>50</v>
      </c>
      <c r="O2249" s="1" t="s">
        <v>61</v>
      </c>
      <c r="P2249" s="1"/>
      <c r="Q2249" s="1"/>
      <c r="R2249" s="1" t="s">
        <v>805</v>
      </c>
      <c r="S2249" s="1" t="s">
        <v>65</v>
      </c>
      <c r="T2249" s="1">
        <v>2</v>
      </c>
      <c r="U2249" s="1"/>
    </row>
    <row r="2250" spans="1:21">
      <c r="A2250" s="1" t="s">
        <v>53</v>
      </c>
      <c r="B2250" s="1"/>
      <c r="C2250" s="1"/>
      <c r="D2250" s="1">
        <f t="shared" si="105"/>
        <v>0</v>
      </c>
      <c r="E2250" s="1" t="s">
        <v>4784</v>
      </c>
      <c r="F2250" s="1" t="s">
        <v>4783</v>
      </c>
      <c r="G2250" s="6" t="s">
        <v>12527</v>
      </c>
      <c r="H2250" s="1" t="s">
        <v>130</v>
      </c>
      <c r="I2250" s="1" t="s">
        <v>4785</v>
      </c>
      <c r="J2250" s="1" t="s">
        <v>2237</v>
      </c>
      <c r="K2250" s="1" t="str">
        <f t="shared" si="106"/>
        <v>2016</v>
      </c>
      <c r="L2250" s="1">
        <f t="shared" si="107"/>
        <v>11</v>
      </c>
      <c r="M2250" s="1" t="s">
        <v>60</v>
      </c>
      <c r="N2250" t="s">
        <v>50</v>
      </c>
      <c r="O2250" s="1" t="s">
        <v>102</v>
      </c>
      <c r="P2250" s="1"/>
      <c r="Q2250" s="1"/>
      <c r="R2250" s="1" t="s">
        <v>805</v>
      </c>
      <c r="S2250" s="1" t="s">
        <v>65</v>
      </c>
      <c r="T2250" s="1">
        <v>1</v>
      </c>
      <c r="U2250" s="1"/>
    </row>
    <row r="2251" spans="1:21">
      <c r="A2251" s="1" t="s">
        <v>55</v>
      </c>
      <c r="B2251" s="1"/>
      <c r="C2251" s="1"/>
      <c r="D2251" s="1">
        <f t="shared" si="105"/>
        <v>0</v>
      </c>
      <c r="E2251" s="1" t="s">
        <v>4839</v>
      </c>
      <c r="F2251" s="1" t="s">
        <v>4838</v>
      </c>
      <c r="G2251" s="6" t="s">
        <v>12527</v>
      </c>
      <c r="H2251" s="1" t="s">
        <v>351</v>
      </c>
      <c r="I2251" s="1" t="s">
        <v>4828</v>
      </c>
      <c r="J2251" s="1" t="s">
        <v>4840</v>
      </c>
      <c r="K2251" s="1" t="str">
        <f t="shared" si="106"/>
        <v>2016</v>
      </c>
      <c r="L2251" s="1">
        <f t="shared" si="107"/>
        <v>54</v>
      </c>
      <c r="M2251" s="1" t="s">
        <v>60</v>
      </c>
      <c r="N2251" t="s">
        <v>50</v>
      </c>
      <c r="O2251" s="1" t="s">
        <v>61</v>
      </c>
      <c r="P2251" s="1"/>
      <c r="Q2251" s="1"/>
      <c r="R2251" s="1"/>
      <c r="S2251" s="1" t="s">
        <v>114</v>
      </c>
      <c r="T2251" s="1">
        <v>1</v>
      </c>
      <c r="U2251" s="1"/>
    </row>
    <row r="2252" spans="1:21">
      <c r="A2252" s="1" t="s">
        <v>50</v>
      </c>
      <c r="B2252" s="1" t="s">
        <v>53</v>
      </c>
      <c r="C2252" s="1"/>
      <c r="D2252" s="1">
        <f t="shared" si="105"/>
        <v>0</v>
      </c>
      <c r="E2252" s="1" t="s">
        <v>5164</v>
      </c>
      <c r="F2252" s="1" t="s">
        <v>5163</v>
      </c>
      <c r="G2252" s="6" t="s">
        <v>12527</v>
      </c>
      <c r="H2252" s="1" t="s">
        <v>530</v>
      </c>
      <c r="I2252" s="1" t="s">
        <v>5087</v>
      </c>
      <c r="J2252" s="1" t="s">
        <v>3430</v>
      </c>
      <c r="K2252" s="1" t="str">
        <f t="shared" si="106"/>
        <v>2016</v>
      </c>
      <c r="L2252" s="1">
        <f t="shared" si="107"/>
        <v>32</v>
      </c>
      <c r="M2252" s="1" t="s">
        <v>60</v>
      </c>
      <c r="N2252" t="s">
        <v>50</v>
      </c>
      <c r="O2252" s="1" t="s">
        <v>61</v>
      </c>
      <c r="P2252" s="1"/>
      <c r="Q2252" s="1"/>
      <c r="R2252" s="1"/>
      <c r="S2252" s="1"/>
      <c r="T2252" s="1">
        <v>1</v>
      </c>
      <c r="U2252" s="1"/>
    </row>
    <row r="2253" spans="1:21">
      <c r="A2253" s="1" t="s">
        <v>55</v>
      </c>
      <c r="B2253" s="1" t="s">
        <v>141</v>
      </c>
      <c r="C2253" s="1" t="s">
        <v>273</v>
      </c>
      <c r="D2253" s="1">
        <f t="shared" si="105"/>
        <v>0.2</v>
      </c>
      <c r="E2253" s="1" t="s">
        <v>5203</v>
      </c>
      <c r="F2253" s="1" t="s">
        <v>5202</v>
      </c>
      <c r="G2253" s="6" t="s">
        <v>12527</v>
      </c>
      <c r="H2253" s="1" t="s">
        <v>584</v>
      </c>
      <c r="I2253" s="1" t="s">
        <v>1656</v>
      </c>
      <c r="J2253" s="1" t="s">
        <v>5204</v>
      </c>
      <c r="K2253" s="1" t="str">
        <f t="shared" si="106"/>
        <v>2016</v>
      </c>
      <c r="L2253" s="1">
        <f t="shared" si="107"/>
        <v>37</v>
      </c>
      <c r="M2253" s="1" t="s">
        <v>60</v>
      </c>
      <c r="N2253" t="s">
        <v>50</v>
      </c>
      <c r="O2253" s="1" t="s">
        <v>61</v>
      </c>
      <c r="P2253" s="1"/>
      <c r="Q2253" s="1"/>
      <c r="R2253" s="1"/>
      <c r="S2253" s="1" t="s">
        <v>2410</v>
      </c>
      <c r="T2253" s="1">
        <v>2</v>
      </c>
      <c r="U2253" s="1"/>
    </row>
    <row r="2254" spans="1:21">
      <c r="A2254" s="1" t="s">
        <v>55</v>
      </c>
      <c r="B2254" s="1" t="s">
        <v>50</v>
      </c>
      <c r="C2254" s="1" t="s">
        <v>273</v>
      </c>
      <c r="D2254" s="1">
        <f t="shared" si="105"/>
        <v>1</v>
      </c>
      <c r="E2254" s="1" t="s">
        <v>5225</v>
      </c>
      <c r="F2254" s="1" t="s">
        <v>2456</v>
      </c>
      <c r="G2254" s="6" t="s">
        <v>12527</v>
      </c>
      <c r="H2254" s="1" t="s">
        <v>299</v>
      </c>
      <c r="I2254" s="1" t="s">
        <v>1656</v>
      </c>
      <c r="J2254" s="1" t="s">
        <v>5226</v>
      </c>
      <c r="K2254" s="1" t="str">
        <f t="shared" si="106"/>
        <v>2016</v>
      </c>
      <c r="L2254" s="1">
        <f t="shared" si="107"/>
        <v>44</v>
      </c>
      <c r="M2254" s="1" t="s">
        <v>79</v>
      </c>
      <c r="N2254" t="s">
        <v>50</v>
      </c>
      <c r="O2254" s="1" t="s">
        <v>61</v>
      </c>
      <c r="P2254" s="1"/>
      <c r="Q2254" s="1"/>
      <c r="R2254" s="1"/>
      <c r="S2254" s="1" t="s">
        <v>114</v>
      </c>
      <c r="T2254" s="1">
        <v>2</v>
      </c>
      <c r="U2254" s="1"/>
    </row>
    <row r="2255" spans="1:21">
      <c r="A2255" s="1" t="s">
        <v>54</v>
      </c>
      <c r="B2255" s="1" t="s">
        <v>2620</v>
      </c>
      <c r="C2255" s="1" t="s">
        <v>500</v>
      </c>
      <c r="D2255" s="1">
        <f t="shared" si="105"/>
        <v>2</v>
      </c>
      <c r="E2255" s="1" t="s">
        <v>5240</v>
      </c>
      <c r="F2255" s="1" t="s">
        <v>5239</v>
      </c>
      <c r="G2255" s="6" t="s">
        <v>12527</v>
      </c>
      <c r="H2255" s="1" t="s">
        <v>177</v>
      </c>
      <c r="I2255" s="1" t="s">
        <v>5231</v>
      </c>
      <c r="J2255" s="1" t="s">
        <v>3171</v>
      </c>
      <c r="K2255" s="1" t="str">
        <f t="shared" si="106"/>
        <v>2016</v>
      </c>
      <c r="L2255" s="1">
        <f t="shared" si="107"/>
        <v>23</v>
      </c>
      <c r="M2255" s="1" t="s">
        <v>60</v>
      </c>
      <c r="N2255" t="s">
        <v>50</v>
      </c>
      <c r="O2255" s="1" t="s">
        <v>61</v>
      </c>
      <c r="P2255" s="1"/>
      <c r="Q2255" s="1"/>
      <c r="R2255" s="1"/>
      <c r="S2255" s="1" t="s">
        <v>65</v>
      </c>
      <c r="T2255" s="1">
        <v>1</v>
      </c>
      <c r="U2255" s="1"/>
    </row>
    <row r="2256" spans="1:21">
      <c r="A2256" s="1" t="s">
        <v>50</v>
      </c>
      <c r="B2256" s="1" t="s">
        <v>54</v>
      </c>
      <c r="C2256" s="1"/>
      <c r="D2256" s="1">
        <f t="shared" si="105"/>
        <v>0</v>
      </c>
      <c r="E2256" s="1" t="s">
        <v>5297</v>
      </c>
      <c r="F2256" s="1" t="s">
        <v>5296</v>
      </c>
      <c r="G2256" s="6" t="s">
        <v>12527</v>
      </c>
      <c r="H2256" s="1" t="s">
        <v>809</v>
      </c>
      <c r="I2256" s="1" t="s">
        <v>5298</v>
      </c>
      <c r="J2256" s="1" t="s">
        <v>5299</v>
      </c>
      <c r="K2256" s="1" t="str">
        <f t="shared" si="106"/>
        <v>2016</v>
      </c>
      <c r="L2256" s="1">
        <f t="shared" si="107"/>
        <v>34</v>
      </c>
      <c r="M2256" s="1" t="s">
        <v>79</v>
      </c>
      <c r="N2256" t="s">
        <v>50</v>
      </c>
      <c r="O2256" s="1" t="s">
        <v>102</v>
      </c>
      <c r="P2256" s="1"/>
      <c r="Q2256" s="1"/>
      <c r="R2256" s="1"/>
      <c r="S2256" s="1"/>
      <c r="T2256" s="1">
        <v>2</v>
      </c>
      <c r="U2256" s="1"/>
    </row>
    <row r="2257" spans="1:21">
      <c r="A2257" s="1" t="s">
        <v>55</v>
      </c>
      <c r="B2257" s="1" t="s">
        <v>472</v>
      </c>
      <c r="C2257" s="1" t="s">
        <v>500</v>
      </c>
      <c r="D2257" s="1">
        <f t="shared" si="105"/>
        <v>0.4</v>
      </c>
      <c r="E2257" s="1" t="s">
        <v>5254</v>
      </c>
      <c r="F2257" s="1" t="s">
        <v>5328</v>
      </c>
      <c r="G2257" s="6" t="s">
        <v>12527</v>
      </c>
      <c r="H2257" s="1" t="s">
        <v>479</v>
      </c>
      <c r="I2257" s="1" t="s">
        <v>5325</v>
      </c>
      <c r="J2257" s="1" t="s">
        <v>5226</v>
      </c>
      <c r="K2257" s="1" t="str">
        <f t="shared" si="106"/>
        <v>2016</v>
      </c>
      <c r="L2257" s="1">
        <f t="shared" si="107"/>
        <v>19</v>
      </c>
      <c r="M2257" s="1" t="s">
        <v>79</v>
      </c>
      <c r="N2257" t="s">
        <v>50</v>
      </c>
      <c r="O2257" s="1" t="s">
        <v>61</v>
      </c>
      <c r="P2257" s="1"/>
      <c r="Q2257" s="1"/>
      <c r="R2257" s="1"/>
      <c r="S2257" s="1" t="s">
        <v>65</v>
      </c>
      <c r="T2257" s="1">
        <v>1</v>
      </c>
      <c r="U2257" s="1"/>
    </row>
    <row r="2258" spans="1:21">
      <c r="A2258" s="1" t="s">
        <v>55</v>
      </c>
      <c r="B2258" s="1" t="s">
        <v>50</v>
      </c>
      <c r="C2258" s="1" t="s">
        <v>500</v>
      </c>
      <c r="D2258" s="1">
        <f t="shared" si="105"/>
        <v>0.8</v>
      </c>
      <c r="E2258" s="1" t="s">
        <v>5273</v>
      </c>
      <c r="F2258" s="1" t="s">
        <v>5341</v>
      </c>
      <c r="G2258" s="6" t="s">
        <v>12525</v>
      </c>
      <c r="H2258" s="1" t="s">
        <v>351</v>
      </c>
      <c r="I2258" s="1" t="s">
        <v>5342</v>
      </c>
      <c r="J2258" s="1" t="s">
        <v>352</v>
      </c>
      <c r="K2258" s="1" t="str">
        <f t="shared" si="106"/>
        <v>2016</v>
      </c>
      <c r="L2258" s="1">
        <f t="shared" si="107"/>
        <v>55</v>
      </c>
      <c r="M2258" s="1" t="s">
        <v>60</v>
      </c>
      <c r="N2258" t="s">
        <v>50</v>
      </c>
      <c r="O2258" s="1" t="s">
        <v>61</v>
      </c>
      <c r="P2258" s="1"/>
      <c r="Q2258" s="1"/>
      <c r="R2258" s="1"/>
      <c r="S2258" s="1" t="s">
        <v>226</v>
      </c>
      <c r="T2258" s="1">
        <v>2</v>
      </c>
      <c r="U2258" s="1"/>
    </row>
    <row r="2259" spans="1:21">
      <c r="A2259" s="1" t="s">
        <v>53</v>
      </c>
      <c r="B2259" s="1"/>
      <c r="C2259" s="1"/>
      <c r="D2259" s="1">
        <f t="shared" si="105"/>
        <v>0</v>
      </c>
      <c r="E2259" s="1" t="s">
        <v>5364</v>
      </c>
      <c r="F2259" s="1" t="s">
        <v>5365</v>
      </c>
      <c r="G2259" s="6" t="s">
        <v>12527</v>
      </c>
      <c r="H2259" s="1" t="s">
        <v>484</v>
      </c>
      <c r="I2259" s="1" t="s">
        <v>5363</v>
      </c>
      <c r="J2259" s="1" t="s">
        <v>467</v>
      </c>
      <c r="K2259" s="1" t="str">
        <f t="shared" si="106"/>
        <v>2016</v>
      </c>
      <c r="L2259" s="1">
        <f t="shared" si="107"/>
        <v>47</v>
      </c>
      <c r="M2259" s="1" t="s">
        <v>60</v>
      </c>
      <c r="N2259" t="s">
        <v>50</v>
      </c>
      <c r="O2259" s="1" t="s">
        <v>102</v>
      </c>
      <c r="P2259" s="1"/>
      <c r="Q2259" s="1"/>
      <c r="R2259" s="1" t="s">
        <v>805</v>
      </c>
      <c r="S2259" s="1" t="s">
        <v>92</v>
      </c>
      <c r="T2259" s="1">
        <v>2</v>
      </c>
      <c r="U2259" s="1"/>
    </row>
    <row r="2260" spans="1:21">
      <c r="A2260" s="1"/>
      <c r="B2260" s="1" t="s">
        <v>53</v>
      </c>
      <c r="C2260" s="1" t="s">
        <v>273</v>
      </c>
      <c r="D2260" s="1">
        <f t="shared" si="105"/>
        <v>2</v>
      </c>
      <c r="E2260" s="1"/>
      <c r="F2260" s="1" t="s">
        <v>5448</v>
      </c>
      <c r="G2260" s="6" t="s">
        <v>12527</v>
      </c>
      <c r="H2260" s="1" t="s">
        <v>247</v>
      </c>
      <c r="I2260" s="1" t="s">
        <v>465</v>
      </c>
      <c r="J2260" s="1" t="s">
        <v>931</v>
      </c>
      <c r="K2260" s="1" t="str">
        <f t="shared" si="106"/>
        <v>2016</v>
      </c>
      <c r="L2260" s="1">
        <f t="shared" si="107"/>
        <v>15</v>
      </c>
      <c r="M2260" s="1" t="s">
        <v>79</v>
      </c>
      <c r="N2260" t="s">
        <v>50</v>
      </c>
      <c r="O2260" s="1" t="s">
        <v>61</v>
      </c>
      <c r="P2260" s="1"/>
      <c r="Q2260" s="1"/>
      <c r="R2260" s="1"/>
      <c r="S2260" s="1" t="s">
        <v>65</v>
      </c>
      <c r="T2260" s="1">
        <v>2</v>
      </c>
      <c r="U2260" s="1"/>
    </row>
    <row r="2261" spans="1:21">
      <c r="A2261" s="1" t="s">
        <v>55</v>
      </c>
      <c r="B2261" s="1"/>
      <c r="C2261" s="1"/>
      <c r="D2261" s="1">
        <f t="shared" si="105"/>
        <v>0</v>
      </c>
      <c r="E2261" s="1" t="s">
        <v>5561</v>
      </c>
      <c r="F2261" s="1" t="s">
        <v>5560</v>
      </c>
      <c r="G2261" s="6" t="s">
        <v>12527</v>
      </c>
      <c r="H2261" s="1" t="s">
        <v>324</v>
      </c>
      <c r="I2261" s="1" t="s">
        <v>4373</v>
      </c>
      <c r="J2261" s="1" t="s">
        <v>1573</v>
      </c>
      <c r="K2261" s="1" t="str">
        <f t="shared" si="106"/>
        <v>2016</v>
      </c>
      <c r="L2261" s="1">
        <f t="shared" si="107"/>
        <v>12</v>
      </c>
      <c r="M2261" s="1" t="s">
        <v>60</v>
      </c>
      <c r="N2261" t="s">
        <v>50</v>
      </c>
      <c r="O2261" s="1" t="s">
        <v>61</v>
      </c>
      <c r="P2261" s="1"/>
      <c r="Q2261" s="1"/>
      <c r="R2261" s="1" t="s">
        <v>805</v>
      </c>
      <c r="S2261" s="1" t="s">
        <v>235</v>
      </c>
      <c r="T2261" s="1">
        <v>1</v>
      </c>
      <c r="U2261" s="1"/>
    </row>
    <row r="2262" spans="1:21">
      <c r="A2262" s="1" t="s">
        <v>50</v>
      </c>
      <c r="B2262" s="1"/>
      <c r="C2262" s="1"/>
      <c r="D2262" s="1">
        <f t="shared" si="105"/>
        <v>0</v>
      </c>
      <c r="E2262" s="1" t="s">
        <v>5583</v>
      </c>
      <c r="F2262" s="1" t="s">
        <v>5584</v>
      </c>
      <c r="G2262" s="6" t="s">
        <v>12527</v>
      </c>
      <c r="H2262" s="1" t="s">
        <v>644</v>
      </c>
      <c r="I2262" s="1" t="s">
        <v>4232</v>
      </c>
      <c r="J2262" s="1" t="s">
        <v>1534</v>
      </c>
      <c r="K2262" s="1" t="str">
        <f t="shared" si="106"/>
        <v>2016</v>
      </c>
      <c r="L2262" s="1">
        <f t="shared" si="107"/>
        <v>34</v>
      </c>
      <c r="M2262" s="1" t="s">
        <v>79</v>
      </c>
      <c r="N2262" t="s">
        <v>50</v>
      </c>
      <c r="O2262" s="1" t="s">
        <v>61</v>
      </c>
      <c r="P2262" s="1"/>
      <c r="Q2262" s="1"/>
      <c r="R2262" s="1" t="s">
        <v>805</v>
      </c>
      <c r="S2262" s="1" t="s">
        <v>4488</v>
      </c>
      <c r="T2262" s="1">
        <v>1</v>
      </c>
      <c r="U2262" s="1">
        <v>1</v>
      </c>
    </row>
    <row r="2263" spans="1:21">
      <c r="A2263" s="1" t="s">
        <v>49</v>
      </c>
      <c r="B2263" s="1"/>
      <c r="C2263" s="1"/>
      <c r="D2263" s="1">
        <f t="shared" si="105"/>
        <v>0</v>
      </c>
      <c r="E2263" s="1" t="s">
        <v>5714</v>
      </c>
      <c r="F2263" s="1" t="s">
        <v>5713</v>
      </c>
      <c r="G2263" s="6" t="s">
        <v>12527</v>
      </c>
      <c r="H2263" s="1" t="s">
        <v>71</v>
      </c>
      <c r="I2263" s="1" t="s">
        <v>4923</v>
      </c>
      <c r="J2263" s="1" t="s">
        <v>162</v>
      </c>
      <c r="K2263" s="1" t="str">
        <f t="shared" si="106"/>
        <v>2016</v>
      </c>
      <c r="L2263" s="1">
        <f t="shared" si="107"/>
        <v>6</v>
      </c>
      <c r="M2263" s="1" t="s">
        <v>79</v>
      </c>
      <c r="N2263" t="s">
        <v>50</v>
      </c>
      <c r="O2263" s="1" t="s">
        <v>61</v>
      </c>
      <c r="P2263" s="1"/>
      <c r="Q2263" s="1"/>
      <c r="R2263" s="1"/>
      <c r="S2263" s="1" t="s">
        <v>65</v>
      </c>
      <c r="T2263" s="1">
        <v>2</v>
      </c>
      <c r="U2263" s="1"/>
    </row>
    <row r="2264" spans="1:21">
      <c r="A2264" s="1" t="s">
        <v>54</v>
      </c>
      <c r="B2264" s="1"/>
      <c r="C2264" s="1"/>
      <c r="D2264" s="1">
        <f t="shared" si="105"/>
        <v>0</v>
      </c>
      <c r="E2264" s="1" t="s">
        <v>5834</v>
      </c>
      <c r="F2264" s="1" t="s">
        <v>5833</v>
      </c>
      <c r="G2264" s="6" t="s">
        <v>12527</v>
      </c>
      <c r="H2264" s="1" t="s">
        <v>158</v>
      </c>
      <c r="I2264" s="1" t="s">
        <v>152</v>
      </c>
      <c r="J2264" s="1" t="s">
        <v>5642</v>
      </c>
      <c r="K2264" s="1" t="str">
        <f t="shared" si="106"/>
        <v>2016</v>
      </c>
      <c r="L2264" s="1">
        <f t="shared" si="107"/>
        <v>10</v>
      </c>
      <c r="M2264" s="1" t="s">
        <v>60</v>
      </c>
      <c r="N2264" t="s">
        <v>50</v>
      </c>
      <c r="O2264" s="1" t="s">
        <v>61</v>
      </c>
      <c r="P2264" s="1"/>
      <c r="Q2264" s="1"/>
      <c r="R2264" s="1"/>
      <c r="S2264" s="1" t="s">
        <v>65</v>
      </c>
      <c r="T2264" s="1">
        <v>2</v>
      </c>
      <c r="U2264" s="1"/>
    </row>
    <row r="2265" spans="1:21">
      <c r="A2265" s="1" t="s">
        <v>55</v>
      </c>
      <c r="B2265" s="1"/>
      <c r="C2265" s="1"/>
      <c r="D2265" s="1">
        <f t="shared" si="105"/>
        <v>0</v>
      </c>
      <c r="E2265" s="1" t="s">
        <v>5996</v>
      </c>
      <c r="F2265" s="1" t="s">
        <v>5995</v>
      </c>
      <c r="G2265" s="6" t="s">
        <v>12527</v>
      </c>
      <c r="H2265" s="1" t="s">
        <v>367</v>
      </c>
      <c r="I2265" s="1" t="s">
        <v>5997</v>
      </c>
      <c r="J2265" s="1" t="s">
        <v>1534</v>
      </c>
      <c r="K2265" s="1" t="str">
        <f t="shared" si="106"/>
        <v>2016</v>
      </c>
      <c r="L2265" s="1">
        <f t="shared" si="107"/>
        <v>25</v>
      </c>
      <c r="M2265" s="1" t="s">
        <v>79</v>
      </c>
      <c r="N2265" t="s">
        <v>50</v>
      </c>
      <c r="O2265" s="1" t="s">
        <v>102</v>
      </c>
      <c r="P2265" s="1"/>
      <c r="Q2265" s="1"/>
      <c r="R2265" s="1" t="s">
        <v>805</v>
      </c>
      <c r="S2265" s="1" t="s">
        <v>4917</v>
      </c>
      <c r="T2265" s="1">
        <v>2</v>
      </c>
      <c r="U2265" s="1"/>
    </row>
    <row r="2266" spans="1:21">
      <c r="A2266" s="1" t="s">
        <v>54</v>
      </c>
      <c r="B2266" s="1" t="s">
        <v>50</v>
      </c>
      <c r="C2266" s="1" t="s">
        <v>273</v>
      </c>
      <c r="D2266" s="1">
        <f t="shared" si="105"/>
        <v>1</v>
      </c>
      <c r="E2266" s="1" t="s">
        <v>6340</v>
      </c>
      <c r="F2266" s="1" t="s">
        <v>6341</v>
      </c>
      <c r="G2266" s="6" t="s">
        <v>12527</v>
      </c>
      <c r="H2266" s="1" t="s">
        <v>108</v>
      </c>
      <c r="I2266" s="1" t="s">
        <v>6342</v>
      </c>
      <c r="J2266" s="1" t="s">
        <v>1534</v>
      </c>
      <c r="K2266" s="1" t="str">
        <f t="shared" si="106"/>
        <v>2016</v>
      </c>
      <c r="L2266" s="1">
        <f t="shared" si="107"/>
        <v>7</v>
      </c>
      <c r="M2266" s="1" t="s">
        <v>79</v>
      </c>
      <c r="N2266" t="s">
        <v>50</v>
      </c>
      <c r="O2266" s="1" t="s">
        <v>61</v>
      </c>
      <c r="P2266" s="1"/>
      <c r="Q2266" s="1"/>
      <c r="R2266" s="1"/>
      <c r="S2266" s="1" t="s">
        <v>65</v>
      </c>
      <c r="T2266" s="1">
        <v>2</v>
      </c>
      <c r="U2266" s="1"/>
    </row>
    <row r="2267" spans="1:21">
      <c r="A2267" s="1" t="s">
        <v>55</v>
      </c>
      <c r="B2267" s="1" t="s">
        <v>6447</v>
      </c>
      <c r="C2267" s="1" t="s">
        <v>273</v>
      </c>
      <c r="D2267" s="1">
        <f t="shared" si="105"/>
        <v>5.2</v>
      </c>
      <c r="E2267" s="1"/>
      <c r="F2267" s="1" t="s">
        <v>2781</v>
      </c>
      <c r="G2267" s="6" t="s">
        <v>12527</v>
      </c>
      <c r="H2267" s="1" t="s">
        <v>53</v>
      </c>
      <c r="I2267" s="1" t="s">
        <v>6448</v>
      </c>
      <c r="J2267" s="1" t="s">
        <v>1534</v>
      </c>
      <c r="K2267" s="1" t="str">
        <f t="shared" si="106"/>
        <v>2016</v>
      </c>
      <c r="L2267" s="1">
        <f t="shared" si="107"/>
        <v>2</v>
      </c>
      <c r="M2267" s="1" t="s">
        <v>79</v>
      </c>
      <c r="N2267" t="s">
        <v>50</v>
      </c>
      <c r="O2267" s="1" t="s">
        <v>61</v>
      </c>
      <c r="P2267" s="1"/>
      <c r="Q2267" s="1"/>
      <c r="R2267" s="1"/>
      <c r="S2267" s="1" t="s">
        <v>936</v>
      </c>
      <c r="T2267" s="1">
        <v>2</v>
      </c>
      <c r="U2267" s="1"/>
    </row>
    <row r="2268" spans="1:21">
      <c r="A2268" s="1" t="s">
        <v>55</v>
      </c>
      <c r="B2268" s="1" t="s">
        <v>715</v>
      </c>
      <c r="C2268" s="1" t="s">
        <v>293</v>
      </c>
      <c r="D2268" s="1">
        <f t="shared" si="105"/>
        <v>9.8000000000000004E-2</v>
      </c>
      <c r="E2268" s="1" t="s">
        <v>6476</v>
      </c>
      <c r="F2268" s="1" t="s">
        <v>6475</v>
      </c>
      <c r="G2268" s="6" t="s">
        <v>12527</v>
      </c>
      <c r="H2268" s="1" t="s">
        <v>324</v>
      </c>
      <c r="I2268" s="1" t="s">
        <v>6364</v>
      </c>
      <c r="J2268" s="1" t="s">
        <v>6477</v>
      </c>
      <c r="K2268" s="1" t="str">
        <f t="shared" si="106"/>
        <v>2016</v>
      </c>
      <c r="L2268" s="1">
        <f t="shared" si="107"/>
        <v>13</v>
      </c>
      <c r="M2268" s="1" t="s">
        <v>79</v>
      </c>
      <c r="N2268" t="s">
        <v>50</v>
      </c>
      <c r="O2268" s="1" t="s">
        <v>61</v>
      </c>
      <c r="P2268" s="1"/>
      <c r="Q2268" s="1"/>
      <c r="R2268" s="1"/>
      <c r="S2268" s="1" t="s">
        <v>65</v>
      </c>
      <c r="T2268" s="1">
        <v>2</v>
      </c>
      <c r="U2268" s="1" t="s">
        <v>55</v>
      </c>
    </row>
    <row r="2269" spans="1:21">
      <c r="A2269" s="1" t="s">
        <v>53</v>
      </c>
      <c r="B2269" s="1"/>
      <c r="C2269" s="1"/>
      <c r="D2269" s="1">
        <f t="shared" si="105"/>
        <v>0</v>
      </c>
      <c r="E2269" s="1" t="s">
        <v>5546</v>
      </c>
      <c r="F2269" s="1" t="s">
        <v>6542</v>
      </c>
      <c r="G2269" s="6" t="s">
        <v>12527</v>
      </c>
      <c r="H2269" s="1" t="s">
        <v>130</v>
      </c>
      <c r="I2269" s="1" t="s">
        <v>3542</v>
      </c>
      <c r="J2269" s="1" t="s">
        <v>2237</v>
      </c>
      <c r="K2269" s="1" t="str">
        <f t="shared" si="106"/>
        <v>2016</v>
      </c>
      <c r="L2269" s="1">
        <f t="shared" si="107"/>
        <v>11</v>
      </c>
      <c r="M2269" s="1" t="s">
        <v>60</v>
      </c>
      <c r="N2269" t="s">
        <v>50</v>
      </c>
      <c r="O2269" s="1" t="s">
        <v>61</v>
      </c>
      <c r="P2269" s="1"/>
      <c r="Q2269" s="1"/>
      <c r="R2269" s="1"/>
      <c r="S2269" s="1" t="s">
        <v>65</v>
      </c>
      <c r="T2269" s="1">
        <v>2</v>
      </c>
      <c r="U2269" s="1"/>
    </row>
    <row r="2270" spans="1:21">
      <c r="A2270" s="1" t="s">
        <v>55</v>
      </c>
      <c r="B2270" s="1" t="s">
        <v>472</v>
      </c>
      <c r="C2270" s="1" t="s">
        <v>293</v>
      </c>
      <c r="D2270" s="1">
        <f t="shared" si="105"/>
        <v>0.49</v>
      </c>
      <c r="E2270" s="1" t="s">
        <v>4848</v>
      </c>
      <c r="F2270" s="1" t="s">
        <v>6574</v>
      </c>
      <c r="G2270" s="6" t="s">
        <v>12527</v>
      </c>
      <c r="H2270" s="1" t="s">
        <v>177</v>
      </c>
      <c r="I2270" s="1" t="s">
        <v>6575</v>
      </c>
      <c r="J2270" s="1" t="s">
        <v>6576</v>
      </c>
      <c r="K2270" s="1" t="str">
        <f t="shared" si="106"/>
        <v>2016</v>
      </c>
      <c r="L2270" s="1">
        <f t="shared" si="107"/>
        <v>23</v>
      </c>
      <c r="M2270" s="1" t="s">
        <v>79</v>
      </c>
      <c r="N2270" t="s">
        <v>50</v>
      </c>
      <c r="O2270" s="1" t="s">
        <v>61</v>
      </c>
      <c r="P2270" s="1"/>
      <c r="Q2270" s="1"/>
      <c r="R2270" s="1"/>
      <c r="S2270" s="1" t="s">
        <v>65</v>
      </c>
      <c r="T2270" s="1">
        <v>2</v>
      </c>
      <c r="U2270" s="1" t="s">
        <v>55</v>
      </c>
    </row>
    <row r="2271" spans="1:21">
      <c r="A2271" s="1" t="s">
        <v>55</v>
      </c>
      <c r="B2271" s="1" t="s">
        <v>2810</v>
      </c>
      <c r="C2271" s="1" t="s">
        <v>293</v>
      </c>
      <c r="D2271" s="1">
        <f t="shared" si="105"/>
        <v>0.39200000000000002</v>
      </c>
      <c r="E2271" s="1" t="s">
        <v>4914</v>
      </c>
      <c r="F2271" s="1" t="s">
        <v>6655</v>
      </c>
      <c r="G2271" s="6" t="s">
        <v>12527</v>
      </c>
      <c r="H2271" s="1" t="s">
        <v>58</v>
      </c>
      <c r="I2271" s="1" t="s">
        <v>6656</v>
      </c>
      <c r="J2271" s="1" t="s">
        <v>3952</v>
      </c>
      <c r="K2271" s="1" t="str">
        <f t="shared" si="106"/>
        <v>2016</v>
      </c>
      <c r="L2271" s="1">
        <f t="shared" si="107"/>
        <v>10</v>
      </c>
      <c r="M2271" s="1" t="s">
        <v>60</v>
      </c>
      <c r="N2271" t="s">
        <v>50</v>
      </c>
      <c r="O2271" s="1" t="s">
        <v>61</v>
      </c>
      <c r="P2271" s="1"/>
      <c r="Q2271" s="1"/>
      <c r="R2271" s="1"/>
      <c r="S2271" s="1" t="s">
        <v>65</v>
      </c>
      <c r="T2271" s="1">
        <v>1</v>
      </c>
      <c r="U2271" s="1" t="s">
        <v>55</v>
      </c>
    </row>
    <row r="2272" spans="1:21">
      <c r="A2272" s="1" t="s">
        <v>54</v>
      </c>
      <c r="B2272" s="1" t="s">
        <v>2810</v>
      </c>
      <c r="C2272" s="1" t="s">
        <v>273</v>
      </c>
      <c r="D2272" s="1">
        <f t="shared" si="105"/>
        <v>0.4</v>
      </c>
      <c r="E2272" s="1" t="s">
        <v>4928</v>
      </c>
      <c r="F2272" s="1" t="s">
        <v>1250</v>
      </c>
      <c r="G2272" s="6" t="s">
        <v>12527</v>
      </c>
      <c r="H2272" s="1" t="s">
        <v>530</v>
      </c>
      <c r="I2272" s="1" t="s">
        <v>6656</v>
      </c>
      <c r="J2272" s="1" t="s">
        <v>4102</v>
      </c>
      <c r="K2272" s="1" t="str">
        <f t="shared" si="106"/>
        <v>2016</v>
      </c>
      <c r="L2272" s="1">
        <f t="shared" si="107"/>
        <v>33</v>
      </c>
      <c r="M2272" s="1" t="s">
        <v>60</v>
      </c>
      <c r="N2272" t="s">
        <v>50</v>
      </c>
      <c r="O2272" s="1" t="s">
        <v>61</v>
      </c>
      <c r="P2272" s="1"/>
      <c r="Q2272" s="1"/>
      <c r="R2272" s="1"/>
      <c r="S2272" s="1" t="s">
        <v>940</v>
      </c>
      <c r="T2272" s="1">
        <v>1</v>
      </c>
      <c r="U2272" s="1" t="s">
        <v>55</v>
      </c>
    </row>
    <row r="2273" spans="1:21">
      <c r="A2273" s="1"/>
      <c r="B2273" s="1" t="s">
        <v>141</v>
      </c>
      <c r="C2273" s="1" t="s">
        <v>500</v>
      </c>
      <c r="D2273" s="1">
        <f t="shared" si="105"/>
        <v>0.16</v>
      </c>
      <c r="E2273" s="1" t="s">
        <v>7014</v>
      </c>
      <c r="F2273" s="1" t="s">
        <v>7013</v>
      </c>
      <c r="G2273" s="6" t="s">
        <v>12527</v>
      </c>
      <c r="H2273" s="1" t="s">
        <v>197</v>
      </c>
      <c r="I2273" s="1" t="s">
        <v>7015</v>
      </c>
      <c r="J2273" s="1" t="s">
        <v>7016</v>
      </c>
      <c r="K2273" s="1" t="str">
        <f t="shared" si="106"/>
        <v>2016</v>
      </c>
      <c r="L2273" s="1">
        <f t="shared" si="107"/>
        <v>17</v>
      </c>
      <c r="M2273" s="1" t="s">
        <v>79</v>
      </c>
      <c r="N2273" t="s">
        <v>50</v>
      </c>
      <c r="O2273" s="1" t="s">
        <v>61</v>
      </c>
      <c r="P2273" s="1"/>
      <c r="Q2273" s="1"/>
      <c r="R2273" s="1"/>
      <c r="S2273" s="1" t="s">
        <v>65</v>
      </c>
      <c r="T2273" s="1">
        <v>2</v>
      </c>
      <c r="U2273" s="1"/>
    </row>
    <row r="2274" spans="1:21">
      <c r="A2274" s="1" t="s">
        <v>55</v>
      </c>
      <c r="B2274" s="1" t="s">
        <v>4027</v>
      </c>
      <c r="C2274" s="1" t="s">
        <v>273</v>
      </c>
      <c r="D2274" s="1">
        <f t="shared" si="105"/>
        <v>1.1000000000000001</v>
      </c>
      <c r="E2274" s="1" t="s">
        <v>4978</v>
      </c>
      <c r="F2274" s="1" t="s">
        <v>7406</v>
      </c>
      <c r="G2274" s="6" t="s">
        <v>12527</v>
      </c>
      <c r="H2274" s="1" t="s">
        <v>144</v>
      </c>
      <c r="I2274" s="1" t="s">
        <v>159</v>
      </c>
      <c r="J2274" s="1" t="s">
        <v>4123</v>
      </c>
      <c r="K2274" s="1" t="str">
        <f t="shared" si="106"/>
        <v>2016</v>
      </c>
      <c r="L2274" s="1">
        <f t="shared" si="107"/>
        <v>24</v>
      </c>
      <c r="M2274" s="1" t="s">
        <v>79</v>
      </c>
      <c r="N2274" t="s">
        <v>50</v>
      </c>
      <c r="O2274" s="1" t="s">
        <v>102</v>
      </c>
      <c r="P2274" s="1"/>
      <c r="Q2274" s="1"/>
      <c r="R2274" s="1"/>
      <c r="S2274" s="1" t="s">
        <v>65</v>
      </c>
      <c r="T2274" s="1">
        <v>2</v>
      </c>
      <c r="U2274" s="1"/>
    </row>
    <row r="2275" spans="1:21">
      <c r="A2275" s="1" t="s">
        <v>49</v>
      </c>
      <c r="B2275" s="1" t="s">
        <v>53</v>
      </c>
      <c r="C2275" s="1" t="s">
        <v>136</v>
      </c>
      <c r="D2275" s="1">
        <f t="shared" si="105"/>
        <v>1</v>
      </c>
      <c r="E2275" s="1"/>
      <c r="F2275" s="1" t="s">
        <v>7446</v>
      </c>
      <c r="G2275" s="6" t="s">
        <v>12527</v>
      </c>
      <c r="H2275" s="1" t="s">
        <v>134</v>
      </c>
      <c r="I2275" s="1" t="s">
        <v>7441</v>
      </c>
      <c r="J2275" s="1" t="s">
        <v>250</v>
      </c>
      <c r="K2275" s="1" t="str">
        <f t="shared" si="106"/>
        <v>2016</v>
      </c>
      <c r="L2275" s="1">
        <f t="shared" si="107"/>
        <v>27</v>
      </c>
      <c r="M2275" s="1" t="s">
        <v>79</v>
      </c>
      <c r="N2275" t="s">
        <v>50</v>
      </c>
      <c r="O2275" s="1" t="s">
        <v>102</v>
      </c>
      <c r="P2275" s="1"/>
      <c r="Q2275" s="1"/>
      <c r="R2275" s="1"/>
      <c r="S2275" s="1" t="s">
        <v>2015</v>
      </c>
      <c r="T2275" s="1">
        <v>1</v>
      </c>
      <c r="U2275" s="1"/>
    </row>
    <row r="2276" spans="1:21">
      <c r="A2276" s="1" t="s">
        <v>55</v>
      </c>
      <c r="B2276" s="1" t="s">
        <v>50</v>
      </c>
      <c r="C2276" s="1" t="s">
        <v>273</v>
      </c>
      <c r="D2276" s="1">
        <f t="shared" si="105"/>
        <v>1</v>
      </c>
      <c r="E2276" s="1" t="s">
        <v>5027</v>
      </c>
      <c r="F2276" s="1" t="s">
        <v>7471</v>
      </c>
      <c r="G2276" s="6" t="s">
        <v>12527</v>
      </c>
      <c r="H2276" s="1" t="s">
        <v>247</v>
      </c>
      <c r="I2276" s="1" t="s">
        <v>7456</v>
      </c>
      <c r="J2276" s="1" t="s">
        <v>1534</v>
      </c>
      <c r="K2276" s="1" t="str">
        <f t="shared" si="106"/>
        <v>2016</v>
      </c>
      <c r="L2276" s="1">
        <f t="shared" si="107"/>
        <v>15</v>
      </c>
      <c r="M2276" s="1" t="s">
        <v>60</v>
      </c>
      <c r="N2276" t="s">
        <v>50</v>
      </c>
      <c r="O2276" s="1"/>
      <c r="P2276" s="1"/>
      <c r="Q2276" s="1"/>
      <c r="R2276" s="1"/>
      <c r="S2276" s="1" t="s">
        <v>65</v>
      </c>
      <c r="T2276" s="1">
        <v>2</v>
      </c>
      <c r="U2276" s="1"/>
    </row>
    <row r="2277" spans="1:21">
      <c r="A2277" s="1" t="s">
        <v>53</v>
      </c>
      <c r="B2277" s="1" t="s">
        <v>50</v>
      </c>
      <c r="C2277" s="1"/>
      <c r="D2277" s="1">
        <f t="shared" si="105"/>
        <v>0</v>
      </c>
      <c r="E2277" s="1" t="s">
        <v>4593</v>
      </c>
      <c r="F2277" s="1" t="s">
        <v>7746</v>
      </c>
      <c r="G2277" s="6" t="s">
        <v>12527</v>
      </c>
      <c r="H2277" s="1" t="s">
        <v>158</v>
      </c>
      <c r="I2277" s="1" t="s">
        <v>7736</v>
      </c>
      <c r="J2277" s="1" t="s">
        <v>4734</v>
      </c>
      <c r="K2277" s="1" t="str">
        <f t="shared" si="106"/>
        <v>2016</v>
      </c>
      <c r="L2277" s="1">
        <f t="shared" si="107"/>
        <v>11</v>
      </c>
      <c r="M2277" s="1" t="s">
        <v>79</v>
      </c>
      <c r="N2277" t="s">
        <v>50</v>
      </c>
      <c r="O2277" s="1" t="s">
        <v>4197</v>
      </c>
      <c r="P2277" s="1"/>
      <c r="Q2277" s="1"/>
      <c r="R2277" s="1"/>
      <c r="S2277" s="1" t="s">
        <v>65</v>
      </c>
      <c r="T2277" s="1">
        <v>2</v>
      </c>
      <c r="U2277" s="1"/>
    </row>
    <row r="2278" spans="1:21">
      <c r="A2278" s="1" t="s">
        <v>55</v>
      </c>
      <c r="B2278" s="1"/>
      <c r="C2278" s="1"/>
      <c r="D2278" s="1">
        <f t="shared" si="105"/>
        <v>0</v>
      </c>
      <c r="E2278" s="1" t="s">
        <v>4611</v>
      </c>
      <c r="F2278" s="1" t="s">
        <v>7753</v>
      </c>
      <c r="G2278" s="6" t="s">
        <v>12527</v>
      </c>
      <c r="H2278" s="1" t="s">
        <v>149</v>
      </c>
      <c r="I2278" s="1" t="s">
        <v>4873</v>
      </c>
      <c r="J2278" s="1" t="s">
        <v>1534</v>
      </c>
      <c r="K2278" s="1" t="str">
        <f t="shared" si="106"/>
        <v>2016</v>
      </c>
      <c r="L2278" s="1">
        <f t="shared" si="107"/>
        <v>39</v>
      </c>
      <c r="M2278" s="1" t="s">
        <v>79</v>
      </c>
      <c r="N2278" t="s">
        <v>50</v>
      </c>
      <c r="O2278" s="1" t="s">
        <v>61</v>
      </c>
      <c r="P2278" s="1"/>
      <c r="Q2278" s="1"/>
      <c r="R2278" s="1"/>
      <c r="S2278" s="1" t="s">
        <v>7754</v>
      </c>
      <c r="T2278" s="1">
        <v>2</v>
      </c>
      <c r="U2278" s="1"/>
    </row>
    <row r="2279" spans="1:21">
      <c r="A2279" s="1" t="s">
        <v>54</v>
      </c>
      <c r="B2279" s="1" t="s">
        <v>50</v>
      </c>
      <c r="C2279" s="1" t="s">
        <v>273</v>
      </c>
      <c r="D2279" s="1">
        <f t="shared" si="105"/>
        <v>1</v>
      </c>
      <c r="E2279" s="1" t="s">
        <v>7805</v>
      </c>
      <c r="F2279" s="1" t="s">
        <v>7803</v>
      </c>
      <c r="G2279" s="6" t="s">
        <v>12527</v>
      </c>
      <c r="H2279" s="1" t="s">
        <v>644</v>
      </c>
      <c r="I2279" s="1" t="s">
        <v>5019</v>
      </c>
      <c r="J2279" s="1" t="s">
        <v>209</v>
      </c>
      <c r="K2279" s="1" t="str">
        <f t="shared" si="106"/>
        <v>2016</v>
      </c>
      <c r="L2279" s="1">
        <f t="shared" si="107"/>
        <v>35</v>
      </c>
      <c r="M2279" s="1" t="s">
        <v>60</v>
      </c>
      <c r="N2279" t="s">
        <v>50</v>
      </c>
      <c r="O2279" s="1" t="s">
        <v>61</v>
      </c>
      <c r="P2279" s="1"/>
      <c r="Q2279" s="1"/>
      <c r="R2279" s="1"/>
      <c r="S2279" s="1"/>
      <c r="T2279" s="1">
        <v>2</v>
      </c>
      <c r="U2279" s="1"/>
    </row>
    <row r="2280" spans="1:21">
      <c r="A2280" s="1" t="s">
        <v>54</v>
      </c>
      <c r="B2280" s="1"/>
      <c r="C2280" s="1"/>
      <c r="D2280" s="1">
        <f t="shared" si="105"/>
        <v>0</v>
      </c>
      <c r="E2280" s="1" t="s">
        <v>8564</v>
      </c>
      <c r="F2280" s="1" t="s">
        <v>8563</v>
      </c>
      <c r="G2280" s="6" t="s">
        <v>12525</v>
      </c>
      <c r="H2280" s="1" t="s">
        <v>187</v>
      </c>
      <c r="I2280" s="1" t="s">
        <v>8534</v>
      </c>
      <c r="J2280" s="1" t="s">
        <v>250</v>
      </c>
      <c r="K2280" s="1" t="str">
        <f t="shared" si="106"/>
        <v>2016</v>
      </c>
      <c r="L2280" s="1">
        <f t="shared" si="107"/>
        <v>5</v>
      </c>
      <c r="M2280" s="1" t="s">
        <v>79</v>
      </c>
      <c r="N2280" t="s">
        <v>50</v>
      </c>
      <c r="O2280" s="1" t="s">
        <v>61</v>
      </c>
      <c r="P2280" s="1" t="s">
        <v>62</v>
      </c>
      <c r="Q2280" s="1" t="s">
        <v>169</v>
      </c>
      <c r="R2280" s="1" t="s">
        <v>2639</v>
      </c>
      <c r="S2280" s="1" t="s">
        <v>65</v>
      </c>
      <c r="T2280" s="1">
        <v>2</v>
      </c>
      <c r="U2280" s="1"/>
    </row>
    <row r="2281" spans="1:21">
      <c r="A2281" s="1" t="s">
        <v>55</v>
      </c>
      <c r="B2281" s="1" t="s">
        <v>986</v>
      </c>
      <c r="C2281" s="1" t="s">
        <v>500</v>
      </c>
      <c r="D2281" s="1">
        <f t="shared" si="105"/>
        <v>0.24</v>
      </c>
      <c r="E2281" s="1" t="s">
        <v>8706</v>
      </c>
      <c r="F2281" s="1" t="s">
        <v>8705</v>
      </c>
      <c r="G2281" s="6" t="s">
        <v>12525</v>
      </c>
      <c r="H2281" s="1" t="s">
        <v>310</v>
      </c>
      <c r="I2281" s="1" t="s">
        <v>8690</v>
      </c>
      <c r="J2281" s="1" t="s">
        <v>8709</v>
      </c>
      <c r="K2281" s="1" t="str">
        <f t="shared" si="106"/>
        <v>2016</v>
      </c>
      <c r="L2281" s="1">
        <f t="shared" si="107"/>
        <v>41</v>
      </c>
      <c r="M2281" s="1" t="s">
        <v>60</v>
      </c>
      <c r="N2281" t="s">
        <v>50</v>
      </c>
      <c r="O2281" s="1" t="s">
        <v>61</v>
      </c>
      <c r="P2281" s="1" t="s">
        <v>232</v>
      </c>
      <c r="Q2281" s="1" t="s">
        <v>8707</v>
      </c>
      <c r="R2281" s="1" t="s">
        <v>8708</v>
      </c>
      <c r="S2281" s="1" t="s">
        <v>4368</v>
      </c>
      <c r="T2281" s="1">
        <v>1</v>
      </c>
      <c r="U2281" s="1" t="s">
        <v>55</v>
      </c>
    </row>
    <row r="2282" spans="1:21">
      <c r="A2282" s="1"/>
      <c r="B2282" s="1" t="s">
        <v>141</v>
      </c>
      <c r="C2282" s="1" t="s">
        <v>273</v>
      </c>
      <c r="D2282" s="1">
        <f t="shared" si="105"/>
        <v>0.2</v>
      </c>
      <c r="E2282" s="1" t="s">
        <v>8977</v>
      </c>
      <c r="F2282" s="1" t="s">
        <v>8976</v>
      </c>
      <c r="G2282" s="6" t="s">
        <v>12525</v>
      </c>
      <c r="H2282" s="1" t="s">
        <v>217</v>
      </c>
      <c r="I2282" s="1" t="s">
        <v>8945</v>
      </c>
      <c r="J2282" s="1" t="s">
        <v>381</v>
      </c>
      <c r="K2282" s="1" t="str">
        <f t="shared" si="106"/>
        <v>2016</v>
      </c>
      <c r="L2282" s="1">
        <f t="shared" si="107"/>
        <v>12</v>
      </c>
      <c r="M2282" s="1" t="s">
        <v>60</v>
      </c>
      <c r="N2282" t="s">
        <v>50</v>
      </c>
      <c r="O2282" s="1" t="s">
        <v>61</v>
      </c>
      <c r="P2282" s="1" t="s">
        <v>127</v>
      </c>
      <c r="Q2282" s="1" t="s">
        <v>189</v>
      </c>
      <c r="R2282" s="1" t="s">
        <v>1025</v>
      </c>
      <c r="S2282" s="1" t="s">
        <v>65</v>
      </c>
      <c r="T2282" s="1">
        <v>2</v>
      </c>
      <c r="U2282" s="1" t="s">
        <v>55</v>
      </c>
    </row>
    <row r="2283" spans="1:21">
      <c r="A2283" s="1" t="s">
        <v>55</v>
      </c>
      <c r="B2283" s="1"/>
      <c r="C2283" s="1"/>
      <c r="D2283" s="1">
        <f t="shared" si="105"/>
        <v>0</v>
      </c>
      <c r="E2283" s="1" t="s">
        <v>10358</v>
      </c>
      <c r="F2283" s="1" t="s">
        <v>11099</v>
      </c>
      <c r="G2283" s="6" t="s">
        <v>12525</v>
      </c>
      <c r="H2283" s="1" t="s">
        <v>344</v>
      </c>
      <c r="I2283" s="1" t="s">
        <v>857</v>
      </c>
      <c r="J2283" s="1" t="s">
        <v>4734</v>
      </c>
      <c r="K2283" s="1" t="str">
        <f t="shared" si="106"/>
        <v>2016</v>
      </c>
      <c r="L2283" s="1">
        <f t="shared" si="107"/>
        <v>17</v>
      </c>
      <c r="M2283" s="1" t="s">
        <v>60</v>
      </c>
      <c r="N2283" t="s">
        <v>50</v>
      </c>
      <c r="O2283" s="1" t="s">
        <v>61</v>
      </c>
      <c r="P2283" s="1" t="s">
        <v>127</v>
      </c>
      <c r="Q2283" s="1" t="s">
        <v>240</v>
      </c>
      <c r="R2283" s="1" t="s">
        <v>1406</v>
      </c>
      <c r="S2283" s="1" t="s">
        <v>940</v>
      </c>
      <c r="T2283" s="1">
        <v>2</v>
      </c>
      <c r="U2283" s="1" t="s">
        <v>55</v>
      </c>
    </row>
    <row r="2284" spans="1:21">
      <c r="A2284" s="1" t="s">
        <v>55</v>
      </c>
      <c r="B2284" s="1" t="s">
        <v>176</v>
      </c>
      <c r="C2284" s="1" t="s">
        <v>500</v>
      </c>
      <c r="D2284" s="1">
        <f t="shared" si="105"/>
        <v>0.48</v>
      </c>
      <c r="E2284" s="1" t="s">
        <v>11432</v>
      </c>
      <c r="F2284" s="1" t="s">
        <v>11431</v>
      </c>
      <c r="G2284" s="6" t="s">
        <v>12527</v>
      </c>
      <c r="H2284" s="1" t="s">
        <v>464</v>
      </c>
      <c r="I2284" s="1" t="s">
        <v>11421</v>
      </c>
      <c r="J2284" s="1" t="s">
        <v>11433</v>
      </c>
      <c r="K2284" s="1" t="str">
        <f t="shared" si="106"/>
        <v>2016</v>
      </c>
      <c r="L2284" s="1">
        <f t="shared" si="107"/>
        <v>27</v>
      </c>
      <c r="M2284" s="1" t="s">
        <v>60</v>
      </c>
      <c r="N2284" t="s">
        <v>50</v>
      </c>
      <c r="O2284" s="1" t="s">
        <v>61</v>
      </c>
      <c r="P2284" s="1" t="s">
        <v>119</v>
      </c>
      <c r="Q2284" s="1" t="s">
        <v>555</v>
      </c>
      <c r="R2284" s="1" t="s">
        <v>556</v>
      </c>
      <c r="S2284" s="1" t="s">
        <v>526</v>
      </c>
      <c r="T2284" s="1">
        <v>1</v>
      </c>
      <c r="U2284" s="1" t="s">
        <v>54</v>
      </c>
    </row>
    <row r="2285" spans="1:21">
      <c r="A2285" s="1" t="s">
        <v>55</v>
      </c>
      <c r="B2285" s="1" t="s">
        <v>2810</v>
      </c>
      <c r="C2285" s="1" t="s">
        <v>273</v>
      </c>
      <c r="D2285" s="1">
        <f t="shared" si="105"/>
        <v>0.4</v>
      </c>
      <c r="E2285" s="1" t="s">
        <v>4234</v>
      </c>
      <c r="F2285" s="1" t="s">
        <v>11697</v>
      </c>
      <c r="G2285" s="6" t="s">
        <v>12527</v>
      </c>
      <c r="H2285" s="1" t="s">
        <v>58</v>
      </c>
      <c r="I2285" s="1" t="s">
        <v>5832</v>
      </c>
      <c r="J2285" s="1" t="s">
        <v>4734</v>
      </c>
      <c r="K2285" s="1" t="str">
        <f t="shared" si="106"/>
        <v>2016</v>
      </c>
      <c r="L2285" s="1">
        <f t="shared" si="107"/>
        <v>10</v>
      </c>
      <c r="M2285" s="1" t="s">
        <v>60</v>
      </c>
      <c r="N2285" t="s">
        <v>50</v>
      </c>
      <c r="O2285" s="1" t="s">
        <v>61</v>
      </c>
      <c r="P2285" s="1"/>
      <c r="Q2285" s="1"/>
      <c r="R2285" s="1"/>
      <c r="S2285" s="1" t="s">
        <v>65</v>
      </c>
      <c r="T2285" s="1">
        <v>2</v>
      </c>
      <c r="U2285" s="1"/>
    </row>
    <row r="2286" spans="1:21">
      <c r="A2286" s="1" t="s">
        <v>55</v>
      </c>
      <c r="B2286" s="1" t="s">
        <v>53</v>
      </c>
      <c r="C2286" s="1" t="s">
        <v>382</v>
      </c>
      <c r="D2286" s="1">
        <f t="shared" si="105"/>
        <v>1.4</v>
      </c>
      <c r="E2286" s="1" t="s">
        <v>4327</v>
      </c>
      <c r="F2286" s="1" t="s">
        <v>11729</v>
      </c>
      <c r="G2286" s="6" t="s">
        <v>12527</v>
      </c>
      <c r="H2286" s="1" t="s">
        <v>233</v>
      </c>
      <c r="I2286" s="1" t="s">
        <v>11727</v>
      </c>
      <c r="J2286" s="1" t="s">
        <v>11703</v>
      </c>
      <c r="K2286" s="1" t="str">
        <f t="shared" si="106"/>
        <v>2016</v>
      </c>
      <c r="L2286" s="1">
        <f t="shared" si="107"/>
        <v>49</v>
      </c>
      <c r="M2286" s="1" t="s">
        <v>60</v>
      </c>
      <c r="N2286" t="s">
        <v>50</v>
      </c>
      <c r="O2286" s="1" t="s">
        <v>61</v>
      </c>
      <c r="P2286" s="1"/>
      <c r="Q2286" s="1"/>
      <c r="R2286" s="1"/>
      <c r="S2286" s="1"/>
      <c r="T2286" s="1">
        <v>2</v>
      </c>
      <c r="U2286" s="1"/>
    </row>
    <row r="2287" spans="1:21">
      <c r="A2287" s="1" t="s">
        <v>55</v>
      </c>
      <c r="B2287" s="1" t="s">
        <v>141</v>
      </c>
      <c r="C2287" s="1" t="s">
        <v>219</v>
      </c>
      <c r="D2287" s="1">
        <f t="shared" si="105"/>
        <v>0.12</v>
      </c>
      <c r="E2287" s="1" t="s">
        <v>11961</v>
      </c>
      <c r="F2287" s="1" t="s">
        <v>11960</v>
      </c>
      <c r="G2287" s="6" t="s">
        <v>12525</v>
      </c>
      <c r="H2287" s="1" t="s">
        <v>144</v>
      </c>
      <c r="I2287" s="1" t="s">
        <v>11088</v>
      </c>
      <c r="J2287" s="1" t="s">
        <v>3522</v>
      </c>
      <c r="K2287" s="1" t="str">
        <f t="shared" si="106"/>
        <v>2016</v>
      </c>
      <c r="L2287" s="1">
        <f t="shared" si="107"/>
        <v>20</v>
      </c>
      <c r="M2287" s="1" t="s">
        <v>60</v>
      </c>
      <c r="N2287" t="s">
        <v>50</v>
      </c>
      <c r="O2287" s="1" t="s">
        <v>61</v>
      </c>
      <c r="P2287" s="1" t="s">
        <v>346</v>
      </c>
      <c r="Q2287" s="1" t="s">
        <v>515</v>
      </c>
      <c r="R2287" s="1" t="s">
        <v>1071</v>
      </c>
      <c r="S2287" s="1" t="s">
        <v>1559</v>
      </c>
      <c r="T2287" s="1">
        <v>1</v>
      </c>
      <c r="U2287" s="1"/>
    </row>
    <row r="2288" spans="1:21">
      <c r="A2288" s="1" t="s">
        <v>50</v>
      </c>
      <c r="B2288" s="1" t="s">
        <v>715</v>
      </c>
      <c r="C2288" s="1" t="s">
        <v>63</v>
      </c>
      <c r="D2288" s="1">
        <f t="shared" si="105"/>
        <v>0.03</v>
      </c>
      <c r="E2288" s="1" t="s">
        <v>12306</v>
      </c>
      <c r="F2288" s="1" t="s">
        <v>12305</v>
      </c>
      <c r="G2288" s="6" t="s">
        <v>12527</v>
      </c>
      <c r="H2288" s="1" t="s">
        <v>116</v>
      </c>
      <c r="I2288" s="1" t="s">
        <v>10243</v>
      </c>
      <c r="J2288" s="1" t="s">
        <v>2237</v>
      </c>
      <c r="K2288" s="1" t="str">
        <f t="shared" si="106"/>
        <v>2016</v>
      </c>
      <c r="L2288" s="1">
        <f t="shared" si="107"/>
        <v>1</v>
      </c>
      <c r="M2288" s="1" t="s">
        <v>60</v>
      </c>
      <c r="N2288" t="s">
        <v>50</v>
      </c>
      <c r="O2288" s="1" t="s">
        <v>61</v>
      </c>
      <c r="P2288" s="1" t="s">
        <v>657</v>
      </c>
      <c r="Q2288" s="1" t="s">
        <v>247</v>
      </c>
      <c r="R2288" s="1" t="s">
        <v>12307</v>
      </c>
      <c r="S2288" s="1" t="s">
        <v>65</v>
      </c>
      <c r="T2288" s="1">
        <v>2</v>
      </c>
      <c r="U2288" s="1"/>
    </row>
    <row r="2289" spans="1:21">
      <c r="A2289" s="1" t="s">
        <v>54</v>
      </c>
      <c r="B2289" s="1"/>
      <c r="C2289" s="1"/>
      <c r="D2289" s="1">
        <f t="shared" si="105"/>
        <v>0</v>
      </c>
      <c r="E2289" s="1" t="s">
        <v>216</v>
      </c>
      <c r="F2289" s="1" t="s">
        <v>215</v>
      </c>
      <c r="G2289" s="6" t="s">
        <v>12527</v>
      </c>
      <c r="H2289" s="1" t="s">
        <v>217</v>
      </c>
      <c r="I2289" s="1" t="s">
        <v>218</v>
      </c>
      <c r="J2289" s="1" t="s">
        <v>220</v>
      </c>
      <c r="K2289" s="1" t="str">
        <f t="shared" si="106"/>
        <v>2016</v>
      </c>
      <c r="L2289" s="1">
        <f t="shared" si="107"/>
        <v>16</v>
      </c>
      <c r="M2289" s="1" t="s">
        <v>79</v>
      </c>
      <c r="N2289" t="s">
        <v>53</v>
      </c>
      <c r="O2289" s="1" t="s">
        <v>61</v>
      </c>
      <c r="P2289" s="1" t="s">
        <v>103</v>
      </c>
      <c r="Q2289" s="1" t="s">
        <v>219</v>
      </c>
      <c r="R2289" s="1"/>
      <c r="S2289" s="1" t="s">
        <v>65</v>
      </c>
      <c r="T2289" s="1">
        <v>1</v>
      </c>
      <c r="U2289" s="1"/>
    </row>
    <row r="2290" spans="1:21">
      <c r="A2290" s="1" t="s">
        <v>53</v>
      </c>
      <c r="B2290" s="1"/>
      <c r="C2290" s="1"/>
      <c r="D2290" s="1">
        <f t="shared" si="105"/>
        <v>0</v>
      </c>
      <c r="E2290" s="1" t="s">
        <v>246</v>
      </c>
      <c r="F2290" s="1" t="s">
        <v>245</v>
      </c>
      <c r="G2290" s="6" t="s">
        <v>12527</v>
      </c>
      <c r="H2290" s="1" t="s">
        <v>247</v>
      </c>
      <c r="I2290" s="1" t="s">
        <v>248</v>
      </c>
      <c r="J2290" s="1" t="s">
        <v>250</v>
      </c>
      <c r="K2290" s="1" t="str">
        <f t="shared" si="106"/>
        <v>2016</v>
      </c>
      <c r="L2290" s="1">
        <f t="shared" si="107"/>
        <v>12</v>
      </c>
      <c r="M2290" s="1" t="s">
        <v>79</v>
      </c>
      <c r="N2290" t="s">
        <v>53</v>
      </c>
      <c r="O2290" s="1" t="s">
        <v>102</v>
      </c>
      <c r="P2290" s="1" t="s">
        <v>103</v>
      </c>
      <c r="Q2290" s="1" t="s">
        <v>219</v>
      </c>
      <c r="R2290" s="1" t="s">
        <v>249</v>
      </c>
      <c r="S2290" s="1" t="s">
        <v>65</v>
      </c>
      <c r="T2290" s="1">
        <v>1</v>
      </c>
      <c r="U2290" s="1"/>
    </row>
    <row r="2291" spans="1:21">
      <c r="A2291" s="1" t="s">
        <v>53</v>
      </c>
      <c r="B2291" s="1"/>
      <c r="C2291" s="1"/>
      <c r="D2291" s="1">
        <f t="shared" si="105"/>
        <v>0</v>
      </c>
      <c r="E2291" s="1" t="s">
        <v>298</v>
      </c>
      <c r="F2291" s="1" t="s">
        <v>296</v>
      </c>
      <c r="G2291" s="6" t="s">
        <v>12527</v>
      </c>
      <c r="H2291" s="1" t="s">
        <v>299</v>
      </c>
      <c r="I2291" s="1" t="s">
        <v>300</v>
      </c>
      <c r="J2291" s="1" t="s">
        <v>303</v>
      </c>
      <c r="K2291" s="1" t="str">
        <f t="shared" si="106"/>
        <v>2016</v>
      </c>
      <c r="L2291" s="1">
        <f t="shared" si="107"/>
        <v>41</v>
      </c>
      <c r="M2291" s="1" t="s">
        <v>60</v>
      </c>
      <c r="N2291" t="s">
        <v>53</v>
      </c>
      <c r="O2291" s="1" t="s">
        <v>102</v>
      </c>
      <c r="P2291" s="1" t="s">
        <v>135</v>
      </c>
      <c r="Q2291" s="1" t="s">
        <v>301</v>
      </c>
      <c r="R2291" s="1" t="s">
        <v>302</v>
      </c>
      <c r="S2291" s="1" t="s">
        <v>114</v>
      </c>
      <c r="T2291" s="1">
        <v>2</v>
      </c>
      <c r="U2291" s="1"/>
    </row>
    <row r="2292" spans="1:21">
      <c r="A2292" s="1" t="s">
        <v>55</v>
      </c>
      <c r="B2292" s="1"/>
      <c r="C2292" s="1"/>
      <c r="D2292" s="1">
        <f t="shared" si="105"/>
        <v>0</v>
      </c>
      <c r="E2292" s="1" t="s">
        <v>322</v>
      </c>
      <c r="F2292" s="1" t="s">
        <v>320</v>
      </c>
      <c r="G2292" s="6" t="s">
        <v>12527</v>
      </c>
      <c r="H2292" s="1" t="s">
        <v>324</v>
      </c>
      <c r="I2292" s="1" t="s">
        <v>325</v>
      </c>
      <c r="J2292" s="1" t="s">
        <v>327</v>
      </c>
      <c r="K2292" s="1" t="str">
        <f t="shared" si="106"/>
        <v>2016</v>
      </c>
      <c r="L2292" s="1">
        <f t="shared" si="107"/>
        <v>13</v>
      </c>
      <c r="M2292" s="1" t="s">
        <v>79</v>
      </c>
      <c r="N2292" t="s">
        <v>53</v>
      </c>
      <c r="O2292" s="1" t="s">
        <v>205</v>
      </c>
      <c r="P2292" s="1" t="s">
        <v>80</v>
      </c>
      <c r="Q2292" s="1" t="s">
        <v>104</v>
      </c>
      <c r="R2292" s="1" t="s">
        <v>326</v>
      </c>
      <c r="S2292" s="1" t="s">
        <v>65</v>
      </c>
      <c r="T2292" s="1">
        <v>2</v>
      </c>
      <c r="U2292" s="1"/>
    </row>
    <row r="2293" spans="1:21">
      <c r="A2293" s="1" t="s">
        <v>115</v>
      </c>
      <c r="B2293" s="1"/>
      <c r="C2293" s="1"/>
      <c r="D2293" s="1">
        <f t="shared" si="105"/>
        <v>0</v>
      </c>
      <c r="E2293" s="1" t="s">
        <v>330</v>
      </c>
      <c r="F2293" s="1" t="s">
        <v>329</v>
      </c>
      <c r="G2293" s="6" t="s">
        <v>12527</v>
      </c>
      <c r="H2293" s="1" t="s">
        <v>169</v>
      </c>
      <c r="I2293" s="1" t="s">
        <v>155</v>
      </c>
      <c r="J2293" s="1" t="s">
        <v>250</v>
      </c>
      <c r="K2293" s="1" t="str">
        <f t="shared" si="106"/>
        <v>2016</v>
      </c>
      <c r="L2293" s="1">
        <f t="shared" si="107"/>
        <v>17</v>
      </c>
      <c r="M2293" s="1" t="s">
        <v>79</v>
      </c>
      <c r="N2293" t="s">
        <v>53</v>
      </c>
      <c r="O2293" s="1" t="s">
        <v>61</v>
      </c>
      <c r="P2293" s="1" t="s">
        <v>103</v>
      </c>
      <c r="Q2293" s="1" t="s">
        <v>301</v>
      </c>
      <c r="R2293" s="1" t="s">
        <v>331</v>
      </c>
      <c r="S2293" s="1" t="s">
        <v>235</v>
      </c>
      <c r="T2293" s="1">
        <v>2</v>
      </c>
      <c r="U2293" s="1"/>
    </row>
    <row r="2294" spans="1:21">
      <c r="A2294" s="1" t="s">
        <v>55</v>
      </c>
      <c r="B2294" s="1"/>
      <c r="C2294" s="1"/>
      <c r="D2294" s="1">
        <f t="shared" si="105"/>
        <v>0</v>
      </c>
      <c r="E2294" s="1" t="s">
        <v>430</v>
      </c>
      <c r="F2294" s="1" t="s">
        <v>428</v>
      </c>
      <c r="G2294" s="6" t="s">
        <v>12527</v>
      </c>
      <c r="H2294" s="1" t="s">
        <v>189</v>
      </c>
      <c r="I2294" s="1" t="s">
        <v>431</v>
      </c>
      <c r="J2294" s="1" t="s">
        <v>352</v>
      </c>
      <c r="K2294" s="1" t="str">
        <f t="shared" si="106"/>
        <v>2016</v>
      </c>
      <c r="L2294" s="1">
        <f t="shared" si="107"/>
        <v>45</v>
      </c>
      <c r="M2294" s="1" t="s">
        <v>60</v>
      </c>
      <c r="N2294" t="s">
        <v>53</v>
      </c>
      <c r="O2294" s="1" t="s">
        <v>61</v>
      </c>
      <c r="P2294" s="1" t="s">
        <v>432</v>
      </c>
      <c r="Q2294" s="1" t="s">
        <v>256</v>
      </c>
      <c r="R2294" s="1" t="s">
        <v>433</v>
      </c>
      <c r="S2294" s="1" t="s">
        <v>235</v>
      </c>
      <c r="T2294" s="1">
        <v>1</v>
      </c>
      <c r="U2294" s="1"/>
    </row>
    <row r="2295" spans="1:21">
      <c r="A2295" s="1" t="s">
        <v>115</v>
      </c>
      <c r="B2295" s="1"/>
      <c r="C2295" s="1"/>
      <c r="D2295" s="1">
        <f t="shared" si="105"/>
        <v>0</v>
      </c>
      <c r="E2295" s="1" t="s">
        <v>439</v>
      </c>
      <c r="F2295" s="1" t="s">
        <v>438</v>
      </c>
      <c r="G2295" s="6" t="s">
        <v>12527</v>
      </c>
      <c r="H2295" s="1" t="s">
        <v>130</v>
      </c>
      <c r="I2295" s="1" t="s">
        <v>440</v>
      </c>
      <c r="J2295" s="1" t="s">
        <v>441</v>
      </c>
      <c r="K2295" s="1" t="str">
        <f t="shared" si="106"/>
        <v>2016</v>
      </c>
      <c r="L2295" s="1">
        <f t="shared" si="107"/>
        <v>10</v>
      </c>
      <c r="M2295" s="1" t="s">
        <v>60</v>
      </c>
      <c r="N2295" t="s">
        <v>53</v>
      </c>
      <c r="O2295" s="1" t="s">
        <v>61</v>
      </c>
      <c r="P2295" s="1" t="s">
        <v>232</v>
      </c>
      <c r="Q2295" s="1" t="s">
        <v>233</v>
      </c>
      <c r="R2295" s="1" t="s">
        <v>234</v>
      </c>
      <c r="S2295" s="1" t="s">
        <v>65</v>
      </c>
      <c r="T2295" s="1">
        <v>2</v>
      </c>
      <c r="U2295" s="1"/>
    </row>
    <row r="2296" spans="1:21">
      <c r="A2296" s="1" t="s">
        <v>55</v>
      </c>
      <c r="B2296" s="1"/>
      <c r="C2296" s="1"/>
      <c r="D2296" s="1">
        <f t="shared" si="105"/>
        <v>0</v>
      </c>
      <c r="E2296" s="1" t="s">
        <v>462</v>
      </c>
      <c r="F2296" s="1" t="s">
        <v>460</v>
      </c>
      <c r="G2296" s="6" t="s">
        <v>12527</v>
      </c>
      <c r="H2296" s="1" t="s">
        <v>464</v>
      </c>
      <c r="I2296" s="1" t="s">
        <v>465</v>
      </c>
      <c r="J2296" s="1" t="s">
        <v>467</v>
      </c>
      <c r="K2296" s="1" t="str">
        <f t="shared" si="106"/>
        <v>2016</v>
      </c>
      <c r="L2296" s="1">
        <f t="shared" si="107"/>
        <v>31</v>
      </c>
      <c r="M2296" s="1" t="s">
        <v>60</v>
      </c>
      <c r="N2296" t="s">
        <v>53</v>
      </c>
      <c r="O2296" s="1" t="s">
        <v>61</v>
      </c>
      <c r="P2296" s="1" t="s">
        <v>466</v>
      </c>
      <c r="Q2296" s="1" t="s">
        <v>282</v>
      </c>
      <c r="R2296" s="1"/>
      <c r="S2296" s="1" t="s">
        <v>114</v>
      </c>
      <c r="T2296" s="1">
        <v>1</v>
      </c>
      <c r="U2296" s="1"/>
    </row>
    <row r="2297" spans="1:21">
      <c r="A2297" s="1" t="s">
        <v>50</v>
      </c>
      <c r="B2297" s="1"/>
      <c r="C2297" s="1"/>
      <c r="D2297" s="1">
        <f t="shared" si="105"/>
        <v>0</v>
      </c>
      <c r="E2297" s="1" t="s">
        <v>477</v>
      </c>
      <c r="F2297" s="1" t="s">
        <v>476</v>
      </c>
      <c r="G2297" s="6" t="s">
        <v>12527</v>
      </c>
      <c r="H2297" s="1" t="s">
        <v>479</v>
      </c>
      <c r="I2297" s="1" t="s">
        <v>471</v>
      </c>
      <c r="J2297" s="1" t="s">
        <v>303</v>
      </c>
      <c r="K2297" s="1" t="str">
        <f t="shared" si="106"/>
        <v>2016</v>
      </c>
      <c r="L2297" s="1">
        <f t="shared" si="107"/>
        <v>16</v>
      </c>
      <c r="M2297" s="1" t="s">
        <v>79</v>
      </c>
      <c r="N2297" t="s">
        <v>53</v>
      </c>
      <c r="O2297" s="1" t="s">
        <v>102</v>
      </c>
      <c r="P2297" s="1" t="s">
        <v>480</v>
      </c>
      <c r="Q2297" s="1" t="s">
        <v>382</v>
      </c>
      <c r="R2297" s="1" t="s">
        <v>481</v>
      </c>
      <c r="S2297" s="1" t="s">
        <v>114</v>
      </c>
      <c r="T2297" s="1">
        <v>2</v>
      </c>
      <c r="U2297" s="1"/>
    </row>
    <row r="2298" spans="1:21">
      <c r="A2298" s="1" t="s">
        <v>53</v>
      </c>
      <c r="B2298" s="1"/>
      <c r="C2298" s="1"/>
      <c r="D2298" s="1">
        <f t="shared" si="105"/>
        <v>0</v>
      </c>
      <c r="E2298" s="1" t="s">
        <v>839</v>
      </c>
      <c r="F2298" s="1" t="s">
        <v>838</v>
      </c>
      <c r="G2298" s="6" t="s">
        <v>12527</v>
      </c>
      <c r="H2298" s="1" t="s">
        <v>169</v>
      </c>
      <c r="I2298" s="1" t="s">
        <v>835</v>
      </c>
      <c r="J2298" s="1" t="s">
        <v>162</v>
      </c>
      <c r="K2298" s="1" t="str">
        <f t="shared" si="106"/>
        <v>2016</v>
      </c>
      <c r="L2298" s="1">
        <f t="shared" si="107"/>
        <v>17</v>
      </c>
      <c r="M2298" s="1" t="s">
        <v>79</v>
      </c>
      <c r="N2298" t="s">
        <v>53</v>
      </c>
      <c r="O2298" s="1" t="s">
        <v>205</v>
      </c>
      <c r="P2298" s="1" t="s">
        <v>840</v>
      </c>
      <c r="Q2298" s="1" t="s">
        <v>382</v>
      </c>
      <c r="R2298" s="1" t="s">
        <v>841</v>
      </c>
      <c r="S2298" s="1" t="s">
        <v>114</v>
      </c>
      <c r="T2298" s="1">
        <v>1</v>
      </c>
      <c r="U2298" s="1"/>
    </row>
    <row r="2299" spans="1:21">
      <c r="A2299" s="1" t="s">
        <v>49</v>
      </c>
      <c r="B2299" s="1"/>
      <c r="C2299" s="1"/>
      <c r="D2299" s="1">
        <f t="shared" si="105"/>
        <v>0</v>
      </c>
      <c r="E2299" s="1" t="s">
        <v>862</v>
      </c>
      <c r="F2299" s="1" t="s">
        <v>860</v>
      </c>
      <c r="G2299" s="6" t="s">
        <v>12527</v>
      </c>
      <c r="H2299" s="1" t="s">
        <v>197</v>
      </c>
      <c r="I2299" s="1" t="s">
        <v>861</v>
      </c>
      <c r="J2299" s="1" t="s">
        <v>303</v>
      </c>
      <c r="K2299" s="1" t="str">
        <f t="shared" si="106"/>
        <v>2016</v>
      </c>
      <c r="L2299" s="1">
        <f t="shared" si="107"/>
        <v>14</v>
      </c>
      <c r="M2299" s="1" t="s">
        <v>79</v>
      </c>
      <c r="N2299" t="s">
        <v>53</v>
      </c>
      <c r="O2299" s="1" t="s">
        <v>61</v>
      </c>
      <c r="P2299" s="1" t="s">
        <v>514</v>
      </c>
      <c r="Q2299" s="1" t="s">
        <v>351</v>
      </c>
      <c r="R2299" s="1" t="s">
        <v>580</v>
      </c>
      <c r="S2299" s="1" t="s">
        <v>65</v>
      </c>
      <c r="T2299" s="1">
        <v>2</v>
      </c>
      <c r="U2299" s="1" t="s">
        <v>53</v>
      </c>
    </row>
    <row r="2300" spans="1:21">
      <c r="A2300" s="1" t="s">
        <v>55</v>
      </c>
      <c r="B2300" s="1"/>
      <c r="C2300" s="1"/>
      <c r="D2300" s="1">
        <f t="shared" si="105"/>
        <v>0</v>
      </c>
      <c r="E2300" s="1" t="s">
        <v>929</v>
      </c>
      <c r="F2300" s="1" t="s">
        <v>928</v>
      </c>
      <c r="G2300" s="6" t="s">
        <v>12527</v>
      </c>
      <c r="H2300" s="1" t="s">
        <v>240</v>
      </c>
      <c r="I2300" s="1" t="s">
        <v>903</v>
      </c>
      <c r="J2300" s="1" t="s">
        <v>931</v>
      </c>
      <c r="K2300" s="1" t="str">
        <f t="shared" si="106"/>
        <v>2016</v>
      </c>
      <c r="L2300" s="1">
        <f t="shared" si="107"/>
        <v>51</v>
      </c>
      <c r="M2300" s="1" t="s">
        <v>79</v>
      </c>
      <c r="N2300" t="s">
        <v>53</v>
      </c>
      <c r="O2300" s="1" t="s">
        <v>205</v>
      </c>
      <c r="P2300" s="1" t="s">
        <v>346</v>
      </c>
      <c r="Q2300" s="1" t="s">
        <v>256</v>
      </c>
      <c r="R2300" s="1" t="s">
        <v>930</v>
      </c>
      <c r="S2300" s="1" t="s">
        <v>105</v>
      </c>
      <c r="T2300" s="1">
        <v>2</v>
      </c>
      <c r="U2300" s="1"/>
    </row>
    <row r="2301" spans="1:21">
      <c r="A2301" s="1" t="s">
        <v>54</v>
      </c>
      <c r="B2301" s="1"/>
      <c r="C2301" s="1"/>
      <c r="D2301" s="1">
        <f t="shared" si="105"/>
        <v>0</v>
      </c>
      <c r="E2301" s="1" t="s">
        <v>971</v>
      </c>
      <c r="F2301" s="1" t="s">
        <v>970</v>
      </c>
      <c r="G2301" s="6" t="s">
        <v>12527</v>
      </c>
      <c r="H2301" s="1" t="s">
        <v>324</v>
      </c>
      <c r="I2301" s="1" t="s">
        <v>972</v>
      </c>
      <c r="J2301" s="1" t="s">
        <v>931</v>
      </c>
      <c r="K2301" s="1" t="str">
        <f t="shared" si="106"/>
        <v>2016</v>
      </c>
      <c r="L2301" s="1">
        <f t="shared" si="107"/>
        <v>11</v>
      </c>
      <c r="M2301" s="1" t="s">
        <v>79</v>
      </c>
      <c r="N2301" t="s">
        <v>53</v>
      </c>
      <c r="O2301" s="1" t="s">
        <v>61</v>
      </c>
      <c r="P2301" s="1" t="s">
        <v>449</v>
      </c>
      <c r="Q2301" s="1" t="s">
        <v>180</v>
      </c>
      <c r="R2301" s="1" t="s">
        <v>973</v>
      </c>
      <c r="S2301" s="1" t="s">
        <v>65</v>
      </c>
      <c r="T2301" s="1">
        <v>2</v>
      </c>
      <c r="U2301" s="1"/>
    </row>
    <row r="2302" spans="1:21">
      <c r="A2302" s="1" t="s">
        <v>55</v>
      </c>
      <c r="B2302" s="1"/>
      <c r="C2302" s="1"/>
      <c r="D2302" s="1">
        <f t="shared" si="105"/>
        <v>0</v>
      </c>
      <c r="E2302" s="1" t="s">
        <v>1295</v>
      </c>
      <c r="F2302" s="1" t="s">
        <v>1294</v>
      </c>
      <c r="G2302" s="6" t="s">
        <v>12525</v>
      </c>
      <c r="H2302" s="1" t="s">
        <v>128</v>
      </c>
      <c r="I2302" s="1" t="s">
        <v>1296</v>
      </c>
      <c r="J2302" s="1" t="s">
        <v>467</v>
      </c>
      <c r="K2302" s="1" t="str">
        <f t="shared" si="106"/>
        <v>2016</v>
      </c>
      <c r="L2302" s="1">
        <f t="shared" si="107"/>
        <v>41</v>
      </c>
      <c r="M2302" s="1" t="s">
        <v>60</v>
      </c>
      <c r="N2302" t="s">
        <v>53</v>
      </c>
      <c r="O2302" s="1" t="s">
        <v>61</v>
      </c>
      <c r="P2302" s="1" t="s">
        <v>388</v>
      </c>
      <c r="Q2302" s="1" t="s">
        <v>573</v>
      </c>
      <c r="R2302" s="1" t="s">
        <v>1297</v>
      </c>
      <c r="S2302" s="1" t="s">
        <v>92</v>
      </c>
      <c r="T2302" s="1">
        <v>1</v>
      </c>
      <c r="U2302" s="1" t="s">
        <v>53</v>
      </c>
    </row>
    <row r="2303" spans="1:21">
      <c r="A2303" s="1" t="s">
        <v>55</v>
      </c>
      <c r="B2303" s="1"/>
      <c r="C2303" s="1"/>
      <c r="D2303" s="1">
        <f t="shared" si="105"/>
        <v>0</v>
      </c>
      <c r="E2303" s="1" t="s">
        <v>1356</v>
      </c>
      <c r="F2303" s="1" t="s">
        <v>1354</v>
      </c>
      <c r="G2303" s="6" t="s">
        <v>12527</v>
      </c>
      <c r="H2303" s="1" t="s">
        <v>169</v>
      </c>
      <c r="I2303" s="1" t="s">
        <v>1355</v>
      </c>
      <c r="J2303" s="1" t="s">
        <v>1358</v>
      </c>
      <c r="K2303" s="1" t="str">
        <f t="shared" si="106"/>
        <v>2016</v>
      </c>
      <c r="L2303" s="1">
        <f t="shared" si="107"/>
        <v>17</v>
      </c>
      <c r="M2303" s="1" t="s">
        <v>60</v>
      </c>
      <c r="N2303" t="s">
        <v>53</v>
      </c>
      <c r="O2303" s="1" t="s">
        <v>61</v>
      </c>
      <c r="P2303" s="1" t="s">
        <v>103</v>
      </c>
      <c r="Q2303" s="1" t="s">
        <v>256</v>
      </c>
      <c r="R2303" s="1" t="s">
        <v>1357</v>
      </c>
      <c r="S2303" s="1" t="s">
        <v>65</v>
      </c>
      <c r="T2303" s="1">
        <v>2</v>
      </c>
      <c r="U2303" s="1" t="s">
        <v>53</v>
      </c>
    </row>
    <row r="2304" spans="1:21">
      <c r="A2304" s="1" t="s">
        <v>55</v>
      </c>
      <c r="B2304" s="1"/>
      <c r="C2304" s="1"/>
      <c r="D2304" s="1">
        <f t="shared" si="105"/>
        <v>0</v>
      </c>
      <c r="E2304" s="1" t="s">
        <v>1402</v>
      </c>
      <c r="F2304" s="1" t="s">
        <v>1401</v>
      </c>
      <c r="G2304" s="6" t="s">
        <v>12527</v>
      </c>
      <c r="H2304" s="1" t="s">
        <v>256</v>
      </c>
      <c r="I2304" s="1" t="s">
        <v>1390</v>
      </c>
      <c r="J2304" s="1" t="s">
        <v>467</v>
      </c>
      <c r="K2304" s="1" t="str">
        <f t="shared" si="106"/>
        <v>2016</v>
      </c>
      <c r="L2304" s="1">
        <f t="shared" si="107"/>
        <v>49</v>
      </c>
      <c r="M2304" s="1" t="s">
        <v>60</v>
      </c>
      <c r="N2304" t="s">
        <v>53</v>
      </c>
      <c r="O2304" s="1" t="s">
        <v>61</v>
      </c>
      <c r="P2304" s="1" t="s">
        <v>346</v>
      </c>
      <c r="Q2304" s="1" t="s">
        <v>351</v>
      </c>
      <c r="R2304" s="1" t="s">
        <v>1403</v>
      </c>
      <c r="S2304" s="1" t="s">
        <v>105</v>
      </c>
      <c r="T2304" s="1">
        <v>1</v>
      </c>
      <c r="U2304" s="1"/>
    </row>
    <row r="2305" spans="1:21">
      <c r="A2305" s="1" t="s">
        <v>54</v>
      </c>
      <c r="B2305" s="1"/>
      <c r="C2305" s="1"/>
      <c r="D2305" s="1">
        <f t="shared" si="105"/>
        <v>0</v>
      </c>
      <c r="E2305" s="1" t="s">
        <v>1439</v>
      </c>
      <c r="F2305" s="1" t="s">
        <v>1438</v>
      </c>
      <c r="G2305" s="6" t="s">
        <v>12527</v>
      </c>
      <c r="H2305" s="1" t="s">
        <v>458</v>
      </c>
      <c r="I2305" s="1" t="s">
        <v>1427</v>
      </c>
      <c r="J2305" s="1" t="s">
        <v>467</v>
      </c>
      <c r="K2305" s="1" t="str">
        <f t="shared" si="106"/>
        <v>2016</v>
      </c>
      <c r="L2305" s="1">
        <f t="shared" si="107"/>
        <v>61</v>
      </c>
      <c r="M2305" s="1" t="s">
        <v>60</v>
      </c>
      <c r="N2305" t="s">
        <v>53</v>
      </c>
      <c r="O2305" s="1" t="s">
        <v>61</v>
      </c>
      <c r="P2305" s="1" t="s">
        <v>449</v>
      </c>
      <c r="Q2305" s="1" t="s">
        <v>160</v>
      </c>
      <c r="R2305" s="1" t="s">
        <v>977</v>
      </c>
      <c r="S2305" s="1" t="s">
        <v>311</v>
      </c>
      <c r="T2305" s="1">
        <v>2</v>
      </c>
      <c r="U2305" s="1"/>
    </row>
    <row r="2306" spans="1:21">
      <c r="A2306" s="1" t="s">
        <v>49</v>
      </c>
      <c r="B2306" s="1"/>
      <c r="C2306" s="1"/>
      <c r="D2306" s="1">
        <f t="shared" ref="D2306:D2369" si="108">B2306*C2306/100</f>
        <v>0</v>
      </c>
      <c r="E2306" s="1" t="s">
        <v>1532</v>
      </c>
      <c r="F2306" s="1" t="s">
        <v>1530</v>
      </c>
      <c r="G2306" s="6" t="s">
        <v>12527</v>
      </c>
      <c r="H2306" s="1" t="s">
        <v>367</v>
      </c>
      <c r="I2306" s="1" t="s">
        <v>1531</v>
      </c>
      <c r="J2306" s="1" t="s">
        <v>1534</v>
      </c>
      <c r="K2306" s="1" t="str">
        <f t="shared" ref="K2306:K2369" si="109">TEXT(J2306,"YYYY")</f>
        <v>2016</v>
      </c>
      <c r="L2306" s="1">
        <f t="shared" ref="L2306:L2369" si="110">H2306-(TEXT(I2306,"YYYY")-TEXT(J2306,"YYYY"))</f>
        <v>23</v>
      </c>
      <c r="M2306" s="1" t="s">
        <v>60</v>
      </c>
      <c r="N2306" t="s">
        <v>53</v>
      </c>
      <c r="O2306" s="1" t="s">
        <v>61</v>
      </c>
      <c r="P2306" s="1" t="s">
        <v>449</v>
      </c>
      <c r="Q2306" s="1" t="s">
        <v>1247</v>
      </c>
      <c r="R2306" s="1" t="s">
        <v>1533</v>
      </c>
      <c r="S2306" s="1" t="s">
        <v>114</v>
      </c>
      <c r="T2306" s="1">
        <v>2</v>
      </c>
      <c r="U2306" s="1"/>
    </row>
    <row r="2307" spans="1:21">
      <c r="A2307" s="1" t="s">
        <v>50</v>
      </c>
      <c r="B2307" s="1"/>
      <c r="C2307" s="1"/>
      <c r="D2307" s="1">
        <f t="shared" si="108"/>
        <v>0</v>
      </c>
      <c r="E2307" s="1" t="s">
        <v>1571</v>
      </c>
      <c r="F2307" s="1" t="s">
        <v>1570</v>
      </c>
      <c r="G2307" s="6" t="s">
        <v>12527</v>
      </c>
      <c r="H2307" s="1" t="s">
        <v>118</v>
      </c>
      <c r="I2307" s="1" t="s">
        <v>1549</v>
      </c>
      <c r="J2307" s="1" t="s">
        <v>1573</v>
      </c>
      <c r="K2307" s="1" t="str">
        <f t="shared" si="109"/>
        <v>2016</v>
      </c>
      <c r="L2307" s="1">
        <f t="shared" si="110"/>
        <v>22</v>
      </c>
      <c r="M2307" s="1" t="s">
        <v>60</v>
      </c>
      <c r="N2307" t="s">
        <v>53</v>
      </c>
      <c r="O2307" s="1" t="s">
        <v>61</v>
      </c>
      <c r="P2307" s="1" t="s">
        <v>168</v>
      </c>
      <c r="Q2307" s="1" t="s">
        <v>301</v>
      </c>
      <c r="R2307" s="1" t="s">
        <v>1572</v>
      </c>
      <c r="S2307" s="1" t="s">
        <v>114</v>
      </c>
      <c r="T2307" s="1">
        <v>1</v>
      </c>
      <c r="U2307" s="1"/>
    </row>
    <row r="2308" spans="1:21">
      <c r="A2308" s="1" t="s">
        <v>49</v>
      </c>
      <c r="B2308" s="1" t="s">
        <v>50</v>
      </c>
      <c r="C2308" s="1" t="s">
        <v>169</v>
      </c>
      <c r="D2308" s="1">
        <f t="shared" si="108"/>
        <v>0.2</v>
      </c>
      <c r="E2308" s="1" t="s">
        <v>1707</v>
      </c>
      <c r="F2308" s="1" t="s">
        <v>1706</v>
      </c>
      <c r="G2308" s="6" t="s">
        <v>12527</v>
      </c>
      <c r="H2308" s="1" t="s">
        <v>721</v>
      </c>
      <c r="I2308" s="1" t="s">
        <v>467</v>
      </c>
      <c r="J2308" s="1" t="s">
        <v>467</v>
      </c>
      <c r="K2308" s="1" t="str">
        <f t="shared" si="109"/>
        <v>2016</v>
      </c>
      <c r="L2308" s="1">
        <f t="shared" si="110"/>
        <v>51</v>
      </c>
      <c r="M2308" s="1" t="s">
        <v>60</v>
      </c>
      <c r="N2308" t="s">
        <v>53</v>
      </c>
      <c r="O2308" s="1" t="s">
        <v>61</v>
      </c>
      <c r="P2308" s="1" t="s">
        <v>232</v>
      </c>
      <c r="Q2308" s="1" t="s">
        <v>219</v>
      </c>
      <c r="R2308" s="1" t="s">
        <v>1708</v>
      </c>
      <c r="S2308" s="1" t="s">
        <v>377</v>
      </c>
      <c r="T2308" s="1">
        <v>1</v>
      </c>
      <c r="U2308" s="1"/>
    </row>
    <row r="2309" spans="1:21">
      <c r="A2309" s="1" t="s">
        <v>49</v>
      </c>
      <c r="B2309" s="1"/>
      <c r="C2309" s="1"/>
      <c r="D2309" s="1">
        <f t="shared" si="108"/>
        <v>0</v>
      </c>
      <c r="E2309" s="1" t="s">
        <v>1879</v>
      </c>
      <c r="F2309" s="1" t="s">
        <v>1878</v>
      </c>
      <c r="G2309" s="6" t="s">
        <v>12527</v>
      </c>
      <c r="H2309" s="1" t="s">
        <v>324</v>
      </c>
      <c r="I2309" s="1" t="s">
        <v>1174</v>
      </c>
      <c r="J2309" s="1" t="s">
        <v>209</v>
      </c>
      <c r="K2309" s="1" t="str">
        <f t="shared" si="109"/>
        <v>2016</v>
      </c>
      <c r="L2309" s="1">
        <f t="shared" si="110"/>
        <v>10</v>
      </c>
      <c r="M2309" s="1" t="s">
        <v>60</v>
      </c>
      <c r="N2309" t="s">
        <v>53</v>
      </c>
      <c r="O2309" s="1" t="s">
        <v>61</v>
      </c>
      <c r="P2309" s="1"/>
      <c r="Q2309" s="1"/>
      <c r="R2309" s="1"/>
      <c r="S2309" s="1" t="s">
        <v>65</v>
      </c>
      <c r="T2309" s="1">
        <v>2</v>
      </c>
      <c r="U2309" s="1"/>
    </row>
    <row r="2310" spans="1:21">
      <c r="A2310" s="1" t="s">
        <v>54</v>
      </c>
      <c r="B2310" s="1"/>
      <c r="C2310" s="1"/>
      <c r="D2310" s="1">
        <f t="shared" si="108"/>
        <v>0</v>
      </c>
      <c r="E2310" s="1" t="s">
        <v>1882</v>
      </c>
      <c r="F2310" s="1" t="s">
        <v>1881</v>
      </c>
      <c r="G2310" s="6" t="s">
        <v>12527</v>
      </c>
      <c r="H2310" s="1" t="s">
        <v>479</v>
      </c>
      <c r="I2310" s="1" t="s">
        <v>1290</v>
      </c>
      <c r="J2310" s="1" t="s">
        <v>1534</v>
      </c>
      <c r="K2310" s="1" t="str">
        <f t="shared" si="109"/>
        <v>2016</v>
      </c>
      <c r="L2310" s="1">
        <f t="shared" si="110"/>
        <v>17</v>
      </c>
      <c r="M2310" s="1" t="s">
        <v>79</v>
      </c>
      <c r="N2310" t="s">
        <v>53</v>
      </c>
      <c r="O2310" s="1" t="s">
        <v>102</v>
      </c>
      <c r="P2310" s="1"/>
      <c r="Q2310" s="1"/>
      <c r="R2310" s="1" t="s">
        <v>805</v>
      </c>
      <c r="S2310" s="1" t="s">
        <v>65</v>
      </c>
      <c r="T2310" s="1">
        <v>2</v>
      </c>
      <c r="U2310" s="1"/>
    </row>
    <row r="2311" spans="1:21">
      <c r="A2311" s="1" t="s">
        <v>55</v>
      </c>
      <c r="B2311" s="1"/>
      <c r="C2311" s="1"/>
      <c r="D2311" s="1">
        <f t="shared" si="108"/>
        <v>0</v>
      </c>
      <c r="E2311" s="1" t="s">
        <v>1886</v>
      </c>
      <c r="F2311" s="1" t="s">
        <v>1885</v>
      </c>
      <c r="G2311" s="6" t="s">
        <v>12527</v>
      </c>
      <c r="H2311" s="1" t="s">
        <v>448</v>
      </c>
      <c r="I2311" s="1" t="s">
        <v>1174</v>
      </c>
      <c r="J2311" s="1" t="s">
        <v>303</v>
      </c>
      <c r="K2311" s="1" t="str">
        <f t="shared" si="109"/>
        <v>2016</v>
      </c>
      <c r="L2311" s="1">
        <f t="shared" si="110"/>
        <v>29</v>
      </c>
      <c r="M2311" s="1" t="s">
        <v>79</v>
      </c>
      <c r="N2311" t="s">
        <v>53</v>
      </c>
      <c r="O2311" s="1" t="s">
        <v>102</v>
      </c>
      <c r="P2311" s="1"/>
      <c r="Q2311" s="1"/>
      <c r="R2311" s="1"/>
      <c r="S2311" s="1" t="s">
        <v>114</v>
      </c>
      <c r="T2311" s="1">
        <v>1</v>
      </c>
      <c r="U2311" s="1"/>
    </row>
    <row r="2312" spans="1:21">
      <c r="A2312" s="1" t="s">
        <v>54</v>
      </c>
      <c r="B2312" s="1"/>
      <c r="C2312" s="1"/>
      <c r="D2312" s="1">
        <f t="shared" si="108"/>
        <v>0</v>
      </c>
      <c r="E2312" s="1" t="s">
        <v>1928</v>
      </c>
      <c r="F2312" s="1" t="s">
        <v>1935</v>
      </c>
      <c r="G2312" s="6" t="s">
        <v>12527</v>
      </c>
      <c r="H2312" s="1" t="s">
        <v>120</v>
      </c>
      <c r="I2312" s="1" t="s">
        <v>1936</v>
      </c>
      <c r="J2312" s="1" t="s">
        <v>1534</v>
      </c>
      <c r="K2312" s="1" t="str">
        <f t="shared" si="109"/>
        <v>2016</v>
      </c>
      <c r="L2312" s="1">
        <f t="shared" si="110"/>
        <v>44</v>
      </c>
      <c r="M2312" s="1" t="s">
        <v>60</v>
      </c>
      <c r="N2312" t="s">
        <v>53</v>
      </c>
      <c r="O2312" s="1" t="s">
        <v>61</v>
      </c>
      <c r="P2312" s="1"/>
      <c r="Q2312" s="1"/>
      <c r="R2312" s="1" t="s">
        <v>805</v>
      </c>
      <c r="S2312" s="1" t="s">
        <v>114</v>
      </c>
      <c r="T2312" s="1">
        <v>1</v>
      </c>
      <c r="U2312" s="1"/>
    </row>
    <row r="2313" spans="1:21">
      <c r="A2313" s="1"/>
      <c r="B2313" s="1"/>
      <c r="C2313" s="1"/>
      <c r="D2313" s="1">
        <f t="shared" si="108"/>
        <v>0</v>
      </c>
      <c r="E2313" s="1" t="s">
        <v>1963</v>
      </c>
      <c r="F2313" s="1" t="s">
        <v>1962</v>
      </c>
      <c r="G2313" s="6" t="s">
        <v>12527</v>
      </c>
      <c r="H2313" s="1" t="s">
        <v>120</v>
      </c>
      <c r="I2313" s="1" t="s">
        <v>1960</v>
      </c>
      <c r="J2313" s="1" t="s">
        <v>1534</v>
      </c>
      <c r="K2313" s="1" t="str">
        <f t="shared" si="109"/>
        <v>2016</v>
      </c>
      <c r="L2313" s="1">
        <f t="shared" si="110"/>
        <v>44</v>
      </c>
      <c r="M2313" s="1" t="s">
        <v>79</v>
      </c>
      <c r="N2313" t="s">
        <v>53</v>
      </c>
      <c r="O2313" s="1" t="s">
        <v>102</v>
      </c>
      <c r="P2313" s="1"/>
      <c r="Q2313" s="1"/>
      <c r="R2313" s="1" t="s">
        <v>805</v>
      </c>
      <c r="S2313" s="1" t="s">
        <v>1964</v>
      </c>
      <c r="T2313" s="1">
        <v>1</v>
      </c>
      <c r="U2313" s="1"/>
    </row>
    <row r="2314" spans="1:21">
      <c r="A2314" s="1" t="s">
        <v>54</v>
      </c>
      <c r="B2314" s="1"/>
      <c r="C2314" s="1"/>
      <c r="D2314" s="1">
        <f t="shared" si="108"/>
        <v>0</v>
      </c>
      <c r="E2314" s="1" t="s">
        <v>2029</v>
      </c>
      <c r="F2314" s="1" t="s">
        <v>2028</v>
      </c>
      <c r="G2314" s="6" t="s">
        <v>12527</v>
      </c>
      <c r="H2314" s="1" t="s">
        <v>299</v>
      </c>
      <c r="I2314" s="1" t="s">
        <v>421</v>
      </c>
      <c r="J2314" s="1" t="s">
        <v>1534</v>
      </c>
      <c r="K2314" s="1" t="str">
        <f t="shared" si="109"/>
        <v>2016</v>
      </c>
      <c r="L2314" s="1">
        <f t="shared" si="110"/>
        <v>41</v>
      </c>
      <c r="M2314" s="1" t="s">
        <v>79</v>
      </c>
      <c r="N2314" t="s">
        <v>53</v>
      </c>
      <c r="O2314" s="1" t="s">
        <v>61</v>
      </c>
      <c r="P2314" s="1"/>
      <c r="Q2314" s="1"/>
      <c r="R2314" s="1"/>
      <c r="S2314" s="1" t="s">
        <v>114</v>
      </c>
      <c r="T2314" s="1">
        <v>2</v>
      </c>
      <c r="U2314" s="1"/>
    </row>
    <row r="2315" spans="1:21">
      <c r="A2315" s="1" t="s">
        <v>54</v>
      </c>
      <c r="B2315" s="1"/>
      <c r="C2315" s="1"/>
      <c r="D2315" s="1">
        <f t="shared" si="108"/>
        <v>0</v>
      </c>
      <c r="E2315" s="1" t="s">
        <v>2151</v>
      </c>
      <c r="F2315" s="1" t="s">
        <v>2150</v>
      </c>
      <c r="G2315" s="6" t="s">
        <v>12527</v>
      </c>
      <c r="H2315" s="1" t="s">
        <v>530</v>
      </c>
      <c r="I2315" s="1" t="s">
        <v>2152</v>
      </c>
      <c r="J2315" s="1" t="s">
        <v>1534</v>
      </c>
      <c r="K2315" s="1" t="str">
        <f t="shared" si="109"/>
        <v>2016</v>
      </c>
      <c r="L2315" s="1">
        <f t="shared" si="110"/>
        <v>30</v>
      </c>
      <c r="M2315" s="1" t="s">
        <v>60</v>
      </c>
      <c r="N2315" t="s">
        <v>53</v>
      </c>
      <c r="O2315" s="1" t="s">
        <v>102</v>
      </c>
      <c r="P2315" s="1"/>
      <c r="Q2315" s="1"/>
      <c r="R2315" s="1" t="s">
        <v>805</v>
      </c>
      <c r="S2315" s="1" t="s">
        <v>2074</v>
      </c>
      <c r="T2315" s="1">
        <v>2</v>
      </c>
      <c r="U2315" s="1"/>
    </row>
    <row r="2316" spans="1:21">
      <c r="A2316" s="1" t="s">
        <v>49</v>
      </c>
      <c r="B2316" s="1"/>
      <c r="C2316" s="1"/>
      <c r="D2316" s="1">
        <f t="shared" si="108"/>
        <v>0</v>
      </c>
      <c r="E2316" s="1" t="s">
        <v>2171</v>
      </c>
      <c r="F2316" s="1" t="s">
        <v>2170</v>
      </c>
      <c r="G2316" s="6" t="s">
        <v>12527</v>
      </c>
      <c r="H2316" s="1" t="s">
        <v>158</v>
      </c>
      <c r="I2316" s="1" t="s">
        <v>2165</v>
      </c>
      <c r="J2316" s="1" t="s">
        <v>1534</v>
      </c>
      <c r="K2316" s="1" t="str">
        <f t="shared" si="109"/>
        <v>2016</v>
      </c>
      <c r="L2316" s="1">
        <f t="shared" si="110"/>
        <v>8</v>
      </c>
      <c r="M2316" s="1" t="s">
        <v>60</v>
      </c>
      <c r="N2316" t="s">
        <v>53</v>
      </c>
      <c r="O2316" s="1" t="s">
        <v>61</v>
      </c>
      <c r="P2316" s="1"/>
      <c r="Q2316" s="1"/>
      <c r="R2316" s="1" t="s">
        <v>805</v>
      </c>
      <c r="S2316" s="1" t="s">
        <v>65</v>
      </c>
      <c r="T2316" s="1">
        <v>2</v>
      </c>
      <c r="U2316" s="1"/>
    </row>
    <row r="2317" spans="1:21">
      <c r="A2317" s="1" t="s">
        <v>55</v>
      </c>
      <c r="B2317" s="1"/>
      <c r="C2317" s="1"/>
      <c r="D2317" s="1">
        <f t="shared" si="108"/>
        <v>0</v>
      </c>
      <c r="E2317" s="1" t="s">
        <v>2235</v>
      </c>
      <c r="F2317" s="1" t="s">
        <v>2234</v>
      </c>
      <c r="G2317" s="6" t="s">
        <v>12527</v>
      </c>
      <c r="H2317" s="1" t="s">
        <v>351</v>
      </c>
      <c r="I2317" s="1" t="s">
        <v>978</v>
      </c>
      <c r="J2317" s="1" t="s">
        <v>2237</v>
      </c>
      <c r="K2317" s="1" t="str">
        <f t="shared" si="109"/>
        <v>2016</v>
      </c>
      <c r="L2317" s="1">
        <f t="shared" si="110"/>
        <v>53</v>
      </c>
      <c r="M2317" s="1" t="s">
        <v>60</v>
      </c>
      <c r="N2317" t="s">
        <v>53</v>
      </c>
      <c r="O2317" s="1" t="s">
        <v>102</v>
      </c>
      <c r="P2317" s="1"/>
      <c r="Q2317" s="1"/>
      <c r="R2317" s="1"/>
      <c r="S2317" s="1" t="s">
        <v>2236</v>
      </c>
      <c r="T2317" s="1">
        <v>1</v>
      </c>
      <c r="U2317" s="1"/>
    </row>
    <row r="2318" spans="1:21">
      <c r="A2318" s="1" t="s">
        <v>49</v>
      </c>
      <c r="B2318" s="1"/>
      <c r="C2318" s="1"/>
      <c r="D2318" s="1">
        <f t="shared" si="108"/>
        <v>0</v>
      </c>
      <c r="E2318" s="1" t="s">
        <v>2250</v>
      </c>
      <c r="F2318" s="1" t="s">
        <v>2249</v>
      </c>
      <c r="G2318" s="6" t="s">
        <v>12527</v>
      </c>
      <c r="H2318" s="1" t="s">
        <v>367</v>
      </c>
      <c r="I2318" s="1" t="s">
        <v>2251</v>
      </c>
      <c r="J2318" s="1" t="s">
        <v>1534</v>
      </c>
      <c r="K2318" s="1" t="str">
        <f t="shared" si="109"/>
        <v>2016</v>
      </c>
      <c r="L2318" s="1">
        <f t="shared" si="110"/>
        <v>24</v>
      </c>
      <c r="M2318" s="1" t="s">
        <v>79</v>
      </c>
      <c r="N2318" t="s">
        <v>53</v>
      </c>
      <c r="O2318" s="1" t="s">
        <v>61</v>
      </c>
      <c r="P2318" s="1"/>
      <c r="Q2318" s="1"/>
      <c r="R2318" s="1"/>
      <c r="S2318" s="1"/>
      <c r="T2318" s="1">
        <v>2</v>
      </c>
      <c r="U2318" s="1"/>
    </row>
    <row r="2319" spans="1:21">
      <c r="A2319" s="1" t="s">
        <v>55</v>
      </c>
      <c r="B2319" s="1"/>
      <c r="C2319" s="1"/>
      <c r="D2319" s="1">
        <f t="shared" si="108"/>
        <v>0</v>
      </c>
      <c r="E2319" s="1" t="s">
        <v>2259</v>
      </c>
      <c r="F2319" s="1" t="s">
        <v>2258</v>
      </c>
      <c r="G2319" s="6" t="s">
        <v>12527</v>
      </c>
      <c r="H2319" s="1" t="s">
        <v>584</v>
      </c>
      <c r="I2319" s="1" t="s">
        <v>2260</v>
      </c>
      <c r="J2319" s="1" t="s">
        <v>1534</v>
      </c>
      <c r="K2319" s="1" t="str">
        <f t="shared" si="109"/>
        <v>2016</v>
      </c>
      <c r="L2319" s="1">
        <f t="shared" si="110"/>
        <v>35</v>
      </c>
      <c r="M2319" s="1" t="s">
        <v>79</v>
      </c>
      <c r="N2319" t="s">
        <v>53</v>
      </c>
      <c r="O2319" s="1" t="s">
        <v>61</v>
      </c>
      <c r="P2319" s="1"/>
      <c r="Q2319" s="1"/>
      <c r="R2319" s="1"/>
      <c r="S2319" s="1"/>
      <c r="T2319" s="1">
        <v>1</v>
      </c>
      <c r="U2319" s="1"/>
    </row>
    <row r="2320" spans="1:21">
      <c r="A2320" s="1" t="s">
        <v>50</v>
      </c>
      <c r="B2320" s="1"/>
      <c r="C2320" s="1"/>
      <c r="D2320" s="1">
        <f t="shared" si="108"/>
        <v>0</v>
      </c>
      <c r="E2320" s="1" t="s">
        <v>2319</v>
      </c>
      <c r="F2320" s="1" t="s">
        <v>2318</v>
      </c>
      <c r="G2320" s="6" t="s">
        <v>12527</v>
      </c>
      <c r="H2320" s="1" t="s">
        <v>134</v>
      </c>
      <c r="I2320" s="1" t="s">
        <v>195</v>
      </c>
      <c r="J2320" s="1" t="s">
        <v>2268</v>
      </c>
      <c r="K2320" s="1" t="str">
        <f t="shared" si="109"/>
        <v>2016</v>
      </c>
      <c r="L2320" s="1">
        <f t="shared" si="110"/>
        <v>25</v>
      </c>
      <c r="M2320" s="1" t="s">
        <v>79</v>
      </c>
      <c r="N2320" t="s">
        <v>53</v>
      </c>
      <c r="O2320" s="1" t="s">
        <v>61</v>
      </c>
      <c r="P2320" s="1"/>
      <c r="Q2320" s="1"/>
      <c r="R2320" s="1"/>
      <c r="S2320" s="1"/>
      <c r="T2320" s="1">
        <v>2</v>
      </c>
      <c r="U2320" s="1"/>
    </row>
    <row r="2321" spans="1:21">
      <c r="A2321" s="1" t="s">
        <v>55</v>
      </c>
      <c r="B2321" s="1"/>
      <c r="C2321" s="1"/>
      <c r="D2321" s="1">
        <f t="shared" si="108"/>
        <v>0</v>
      </c>
      <c r="E2321" s="1" t="s">
        <v>2460</v>
      </c>
      <c r="F2321" s="1" t="s">
        <v>2459</v>
      </c>
      <c r="G2321" s="6" t="s">
        <v>12527</v>
      </c>
      <c r="H2321" s="1" t="s">
        <v>263</v>
      </c>
      <c r="I2321" s="1" t="s">
        <v>2304</v>
      </c>
      <c r="J2321" s="1" t="s">
        <v>1534</v>
      </c>
      <c r="K2321" s="1" t="str">
        <f t="shared" si="109"/>
        <v>2016</v>
      </c>
      <c r="L2321" s="1">
        <f t="shared" si="110"/>
        <v>15</v>
      </c>
      <c r="M2321" s="1" t="s">
        <v>79</v>
      </c>
      <c r="N2321" t="s">
        <v>53</v>
      </c>
      <c r="O2321" s="1" t="s">
        <v>61</v>
      </c>
      <c r="P2321" s="1"/>
      <c r="Q2321" s="1"/>
      <c r="R2321" s="1"/>
      <c r="S2321" s="1" t="s">
        <v>65</v>
      </c>
      <c r="T2321" s="1">
        <v>2</v>
      </c>
      <c r="U2321" s="1"/>
    </row>
    <row r="2322" spans="1:21">
      <c r="A2322" s="1" t="s">
        <v>55</v>
      </c>
      <c r="B2322" s="1"/>
      <c r="C2322" s="1"/>
      <c r="D2322" s="1">
        <f t="shared" si="108"/>
        <v>0</v>
      </c>
      <c r="E2322" s="1" t="s">
        <v>2653</v>
      </c>
      <c r="F2322" s="1" t="s">
        <v>2652</v>
      </c>
      <c r="G2322" s="6" t="s">
        <v>12527</v>
      </c>
      <c r="H2322" s="1" t="s">
        <v>583</v>
      </c>
      <c r="I2322" s="1" t="s">
        <v>2654</v>
      </c>
      <c r="J2322" s="1" t="s">
        <v>1534</v>
      </c>
      <c r="K2322" s="1" t="str">
        <f t="shared" si="109"/>
        <v>2016</v>
      </c>
      <c r="L2322" s="1">
        <f t="shared" si="110"/>
        <v>19</v>
      </c>
      <c r="M2322" s="1" t="s">
        <v>79</v>
      </c>
      <c r="N2322" t="s">
        <v>53</v>
      </c>
      <c r="O2322" s="1" t="s">
        <v>61</v>
      </c>
      <c r="P2322" s="1" t="s">
        <v>840</v>
      </c>
      <c r="Q2322" s="1" t="s">
        <v>1070</v>
      </c>
      <c r="R2322" s="1"/>
      <c r="S2322" s="1" t="s">
        <v>114</v>
      </c>
      <c r="T2322" s="1">
        <v>1</v>
      </c>
      <c r="U2322" s="1"/>
    </row>
    <row r="2323" spans="1:21">
      <c r="A2323" s="1" t="s">
        <v>50</v>
      </c>
      <c r="B2323" s="1"/>
      <c r="C2323" s="1"/>
      <c r="D2323" s="1">
        <f t="shared" si="108"/>
        <v>0</v>
      </c>
      <c r="E2323" s="1" t="s">
        <v>2850</v>
      </c>
      <c r="F2323" s="1" t="s">
        <v>2849</v>
      </c>
      <c r="G2323" s="6" t="s">
        <v>12527</v>
      </c>
      <c r="H2323" s="1" t="s">
        <v>387</v>
      </c>
      <c r="I2323" s="1" t="s">
        <v>915</v>
      </c>
      <c r="J2323" s="1" t="s">
        <v>303</v>
      </c>
      <c r="K2323" s="1" t="str">
        <f t="shared" si="109"/>
        <v>2016</v>
      </c>
      <c r="L2323" s="1">
        <f t="shared" si="110"/>
        <v>65</v>
      </c>
      <c r="M2323" s="1" t="s">
        <v>79</v>
      </c>
      <c r="N2323" t="s">
        <v>53</v>
      </c>
      <c r="O2323" s="1" t="s">
        <v>61</v>
      </c>
      <c r="P2323" s="1" t="s">
        <v>179</v>
      </c>
      <c r="Q2323" s="1" t="s">
        <v>382</v>
      </c>
      <c r="R2323" s="1" t="s">
        <v>383</v>
      </c>
      <c r="S2323" s="1" t="s">
        <v>114</v>
      </c>
      <c r="T2323" s="1">
        <v>1</v>
      </c>
      <c r="U2323" s="1" t="s">
        <v>55</v>
      </c>
    </row>
    <row r="2324" spans="1:21">
      <c r="A2324" s="1" t="s">
        <v>53</v>
      </c>
      <c r="B2324" s="1"/>
      <c r="C2324" s="1"/>
      <c r="D2324" s="1">
        <f t="shared" si="108"/>
        <v>0</v>
      </c>
      <c r="E2324" s="1" t="s">
        <v>2856</v>
      </c>
      <c r="F2324" s="1" t="s">
        <v>2855</v>
      </c>
      <c r="G2324" s="6" t="s">
        <v>12527</v>
      </c>
      <c r="H2324" s="1" t="s">
        <v>310</v>
      </c>
      <c r="I2324" s="1" t="s">
        <v>2847</v>
      </c>
      <c r="J2324" s="1" t="s">
        <v>2268</v>
      </c>
      <c r="K2324" s="1" t="str">
        <f t="shared" si="109"/>
        <v>2016</v>
      </c>
      <c r="L2324" s="1">
        <f t="shared" si="110"/>
        <v>43</v>
      </c>
      <c r="M2324" s="1" t="s">
        <v>79</v>
      </c>
      <c r="N2324" t="s">
        <v>53</v>
      </c>
      <c r="O2324" s="1" t="s">
        <v>61</v>
      </c>
      <c r="P2324" s="1"/>
      <c r="Q2324" s="1"/>
      <c r="R2324" s="1"/>
      <c r="S2324" s="1"/>
      <c r="T2324" s="1">
        <v>2</v>
      </c>
      <c r="U2324" s="1"/>
    </row>
    <row r="2325" spans="1:21">
      <c r="A2325" s="1" t="s">
        <v>50</v>
      </c>
      <c r="B2325" s="1"/>
      <c r="C2325" s="1"/>
      <c r="D2325" s="1">
        <f t="shared" si="108"/>
        <v>0</v>
      </c>
      <c r="E2325" s="1" t="s">
        <v>3136</v>
      </c>
      <c r="F2325" s="1" t="s">
        <v>3135</v>
      </c>
      <c r="G2325" s="6" t="s">
        <v>12527</v>
      </c>
      <c r="H2325" s="1" t="s">
        <v>479</v>
      </c>
      <c r="I2325" s="1" t="s">
        <v>223</v>
      </c>
      <c r="J2325" s="1" t="s">
        <v>3137</v>
      </c>
      <c r="K2325" s="1" t="str">
        <f t="shared" si="109"/>
        <v>2016</v>
      </c>
      <c r="L2325" s="1">
        <f t="shared" si="110"/>
        <v>18</v>
      </c>
      <c r="M2325" s="1" t="s">
        <v>79</v>
      </c>
      <c r="N2325" t="s">
        <v>53</v>
      </c>
      <c r="O2325" s="1" t="s">
        <v>61</v>
      </c>
      <c r="P2325" s="1"/>
      <c r="Q2325" s="1"/>
      <c r="R2325" s="1"/>
      <c r="S2325" s="1" t="s">
        <v>65</v>
      </c>
      <c r="T2325" s="1">
        <v>1</v>
      </c>
      <c r="U2325" s="1"/>
    </row>
    <row r="2326" spans="1:21">
      <c r="A2326" s="1" t="s">
        <v>50</v>
      </c>
      <c r="B2326" s="1"/>
      <c r="C2326" s="1"/>
      <c r="D2326" s="1">
        <f t="shared" si="108"/>
        <v>0</v>
      </c>
      <c r="E2326" s="1" t="s">
        <v>3150</v>
      </c>
      <c r="F2326" s="1" t="s">
        <v>3149</v>
      </c>
      <c r="G2326" s="6" t="s">
        <v>12527</v>
      </c>
      <c r="H2326" s="1" t="s">
        <v>108</v>
      </c>
      <c r="I2326" s="1" t="s">
        <v>223</v>
      </c>
      <c r="J2326" s="1" t="s">
        <v>1534</v>
      </c>
      <c r="K2326" s="1" t="str">
        <f t="shared" si="109"/>
        <v>2016</v>
      </c>
      <c r="L2326" s="1">
        <f t="shared" si="110"/>
        <v>7</v>
      </c>
      <c r="M2326" s="1" t="s">
        <v>79</v>
      </c>
      <c r="N2326" t="s">
        <v>53</v>
      </c>
      <c r="O2326" s="1" t="s">
        <v>61</v>
      </c>
      <c r="P2326" s="1"/>
      <c r="Q2326" s="1"/>
      <c r="R2326" s="1"/>
      <c r="S2326" s="1" t="s">
        <v>65</v>
      </c>
      <c r="T2326" s="1">
        <v>2</v>
      </c>
      <c r="U2326" s="1"/>
    </row>
    <row r="2327" spans="1:21">
      <c r="A2327" s="1" t="s">
        <v>55</v>
      </c>
      <c r="B2327" s="1"/>
      <c r="C2327" s="1"/>
      <c r="D2327" s="1">
        <f t="shared" si="108"/>
        <v>0</v>
      </c>
      <c r="E2327" s="1" t="s">
        <v>3170</v>
      </c>
      <c r="F2327" s="1" t="s">
        <v>3169</v>
      </c>
      <c r="G2327" s="6" t="s">
        <v>12527</v>
      </c>
      <c r="H2327" s="1" t="s">
        <v>324</v>
      </c>
      <c r="I2327" s="1" t="s">
        <v>3166</v>
      </c>
      <c r="J2327" s="1" t="s">
        <v>3171</v>
      </c>
      <c r="K2327" s="1" t="str">
        <f t="shared" si="109"/>
        <v>2016</v>
      </c>
      <c r="L2327" s="1">
        <f t="shared" si="110"/>
        <v>12</v>
      </c>
      <c r="M2327" s="1" t="s">
        <v>79</v>
      </c>
      <c r="N2327" t="s">
        <v>53</v>
      </c>
      <c r="O2327" s="1" t="s">
        <v>61</v>
      </c>
      <c r="P2327" s="1"/>
      <c r="Q2327" s="1"/>
      <c r="R2327" s="1"/>
      <c r="S2327" s="1" t="s">
        <v>65</v>
      </c>
      <c r="T2327" s="1">
        <v>2</v>
      </c>
      <c r="U2327" s="1"/>
    </row>
    <row r="2328" spans="1:21">
      <c r="A2328" s="1" t="s">
        <v>55</v>
      </c>
      <c r="B2328" s="1"/>
      <c r="C2328" s="1"/>
      <c r="D2328" s="1">
        <f t="shared" si="108"/>
        <v>0</v>
      </c>
      <c r="E2328" s="1" t="s">
        <v>3183</v>
      </c>
      <c r="F2328" s="1" t="s">
        <v>3182</v>
      </c>
      <c r="G2328" s="6" t="s">
        <v>12527</v>
      </c>
      <c r="H2328" s="1" t="s">
        <v>180</v>
      </c>
      <c r="I2328" s="1" t="s">
        <v>610</v>
      </c>
      <c r="J2328" s="1" t="s">
        <v>1534</v>
      </c>
      <c r="K2328" s="1" t="str">
        <f t="shared" si="109"/>
        <v>2016</v>
      </c>
      <c r="L2328" s="1">
        <f t="shared" si="110"/>
        <v>62</v>
      </c>
      <c r="M2328" s="1" t="s">
        <v>60</v>
      </c>
      <c r="N2328" t="s">
        <v>53</v>
      </c>
      <c r="O2328" s="1" t="s">
        <v>61</v>
      </c>
      <c r="P2328" s="1"/>
      <c r="Q2328" s="1"/>
      <c r="R2328" s="1"/>
      <c r="S2328" s="1" t="s">
        <v>114</v>
      </c>
      <c r="T2328" s="1">
        <v>1</v>
      </c>
      <c r="U2328" s="1"/>
    </row>
    <row r="2329" spans="1:21">
      <c r="A2329" s="1" t="s">
        <v>54</v>
      </c>
      <c r="B2329" s="1"/>
      <c r="C2329" s="1"/>
      <c r="D2329" s="1">
        <f t="shared" si="108"/>
        <v>0</v>
      </c>
      <c r="E2329" s="1" t="s">
        <v>3190</v>
      </c>
      <c r="F2329" s="1" t="s">
        <v>3189</v>
      </c>
      <c r="G2329" s="6" t="s">
        <v>12527</v>
      </c>
      <c r="H2329" s="1" t="s">
        <v>530</v>
      </c>
      <c r="I2329" s="1" t="s">
        <v>610</v>
      </c>
      <c r="J2329" s="1" t="s">
        <v>3191</v>
      </c>
      <c r="K2329" s="1" t="str">
        <f t="shared" si="109"/>
        <v>2016</v>
      </c>
      <c r="L2329" s="1">
        <f t="shared" si="110"/>
        <v>32</v>
      </c>
      <c r="M2329" s="1" t="s">
        <v>60</v>
      </c>
      <c r="N2329" t="s">
        <v>53</v>
      </c>
      <c r="O2329" s="1" t="s">
        <v>61</v>
      </c>
      <c r="P2329" s="1"/>
      <c r="Q2329" s="1"/>
      <c r="R2329" s="1"/>
      <c r="S2329" s="1" t="s">
        <v>226</v>
      </c>
      <c r="T2329" s="1">
        <v>2</v>
      </c>
      <c r="U2329" s="1"/>
    </row>
    <row r="2330" spans="1:21">
      <c r="A2330" s="1" t="s">
        <v>53</v>
      </c>
      <c r="B2330" s="1"/>
      <c r="C2330" s="1"/>
      <c r="D2330" s="1">
        <f t="shared" si="108"/>
        <v>0</v>
      </c>
      <c r="E2330" s="1" t="s">
        <v>3338</v>
      </c>
      <c r="F2330" s="1" t="s">
        <v>3337</v>
      </c>
      <c r="G2330" s="6" t="s">
        <v>12527</v>
      </c>
      <c r="H2330" s="1" t="s">
        <v>187</v>
      </c>
      <c r="I2330" s="1" t="s">
        <v>1012</v>
      </c>
      <c r="J2330" s="1" t="s">
        <v>3171</v>
      </c>
      <c r="K2330" s="1" t="str">
        <f t="shared" si="109"/>
        <v>2016</v>
      </c>
      <c r="L2330" s="1">
        <f t="shared" si="110"/>
        <v>8</v>
      </c>
      <c r="M2330" s="1" t="s">
        <v>79</v>
      </c>
      <c r="N2330" t="s">
        <v>53</v>
      </c>
      <c r="O2330" s="1" t="s">
        <v>61</v>
      </c>
      <c r="P2330" s="1"/>
      <c r="Q2330" s="1"/>
      <c r="R2330" s="1"/>
      <c r="S2330" s="1" t="s">
        <v>65</v>
      </c>
      <c r="T2330" s="1">
        <v>2</v>
      </c>
      <c r="U2330" s="1"/>
    </row>
    <row r="2331" spans="1:21">
      <c r="A2331" s="1" t="s">
        <v>54</v>
      </c>
      <c r="B2331" s="1"/>
      <c r="C2331" s="1"/>
      <c r="D2331" s="1">
        <f t="shared" si="108"/>
        <v>0</v>
      </c>
      <c r="E2331" s="1" t="s">
        <v>3393</v>
      </c>
      <c r="F2331" s="1" t="s">
        <v>3392</v>
      </c>
      <c r="G2331" s="6" t="s">
        <v>12527</v>
      </c>
      <c r="H2331" s="1" t="s">
        <v>367</v>
      </c>
      <c r="I2331" s="1" t="s">
        <v>3385</v>
      </c>
      <c r="J2331" s="1" t="s">
        <v>250</v>
      </c>
      <c r="K2331" s="1" t="str">
        <f t="shared" si="109"/>
        <v>2016</v>
      </c>
      <c r="L2331" s="1">
        <f t="shared" si="110"/>
        <v>25</v>
      </c>
      <c r="M2331" s="1" t="s">
        <v>60</v>
      </c>
      <c r="N2331" t="s">
        <v>53</v>
      </c>
      <c r="O2331" s="1" t="s">
        <v>61</v>
      </c>
      <c r="P2331" s="1"/>
      <c r="Q2331" s="1"/>
      <c r="R2331" s="1"/>
      <c r="S2331" s="1" t="s">
        <v>92</v>
      </c>
      <c r="T2331" s="1">
        <v>2</v>
      </c>
      <c r="U2331" s="1"/>
    </row>
    <row r="2332" spans="1:21">
      <c r="A2332" s="1" t="s">
        <v>54</v>
      </c>
      <c r="B2332" s="1"/>
      <c r="C2332" s="1"/>
      <c r="D2332" s="1">
        <f t="shared" si="108"/>
        <v>0</v>
      </c>
      <c r="E2332" s="1" t="s">
        <v>3403</v>
      </c>
      <c r="F2332" s="1" t="s">
        <v>3402</v>
      </c>
      <c r="G2332" s="6" t="s">
        <v>12527</v>
      </c>
      <c r="H2332" s="1" t="s">
        <v>644</v>
      </c>
      <c r="I2332" s="1" t="s">
        <v>3404</v>
      </c>
      <c r="J2332" s="1" t="s">
        <v>3171</v>
      </c>
      <c r="K2332" s="1" t="str">
        <f t="shared" si="109"/>
        <v>2016</v>
      </c>
      <c r="L2332" s="1">
        <f t="shared" si="110"/>
        <v>34</v>
      </c>
      <c r="M2332" s="1" t="s">
        <v>79</v>
      </c>
      <c r="N2332" t="s">
        <v>53</v>
      </c>
      <c r="O2332" s="1" t="s">
        <v>61</v>
      </c>
      <c r="P2332" s="1"/>
      <c r="Q2332" s="1"/>
      <c r="R2332" s="1"/>
      <c r="S2332" s="1" t="s">
        <v>226</v>
      </c>
      <c r="T2332" s="1">
        <v>1</v>
      </c>
      <c r="U2332" s="1"/>
    </row>
    <row r="2333" spans="1:21">
      <c r="A2333" s="1" t="s">
        <v>54</v>
      </c>
      <c r="B2333" s="1" t="s">
        <v>50</v>
      </c>
      <c r="C2333" s="1" t="s">
        <v>273</v>
      </c>
      <c r="D2333" s="1">
        <f t="shared" si="108"/>
        <v>1</v>
      </c>
      <c r="E2333" s="1" t="s">
        <v>3429</v>
      </c>
      <c r="F2333" s="1" t="s">
        <v>3428</v>
      </c>
      <c r="G2333" s="6" t="s">
        <v>12527</v>
      </c>
      <c r="H2333" s="1" t="s">
        <v>583</v>
      </c>
      <c r="I2333" s="1" t="s">
        <v>972</v>
      </c>
      <c r="J2333" s="1" t="s">
        <v>3430</v>
      </c>
      <c r="K2333" s="1" t="str">
        <f t="shared" si="109"/>
        <v>2016</v>
      </c>
      <c r="L2333" s="1">
        <f t="shared" si="110"/>
        <v>20</v>
      </c>
      <c r="M2333" s="1" t="s">
        <v>60</v>
      </c>
      <c r="N2333" t="s">
        <v>53</v>
      </c>
      <c r="O2333" s="1" t="s">
        <v>61</v>
      </c>
      <c r="P2333" s="1"/>
      <c r="Q2333" s="1"/>
      <c r="R2333" s="1"/>
      <c r="S2333" s="1"/>
      <c r="T2333" s="1">
        <v>1</v>
      </c>
      <c r="U2333" s="1"/>
    </row>
    <row r="2334" spans="1:21">
      <c r="A2334" s="1" t="s">
        <v>54</v>
      </c>
      <c r="B2334" s="1" t="s">
        <v>50</v>
      </c>
      <c r="C2334" s="1" t="s">
        <v>273</v>
      </c>
      <c r="D2334" s="1">
        <f t="shared" si="108"/>
        <v>1</v>
      </c>
      <c r="E2334" s="1" t="s">
        <v>3475</v>
      </c>
      <c r="F2334" s="1" t="s">
        <v>3474</v>
      </c>
      <c r="G2334" s="6" t="s">
        <v>12527</v>
      </c>
      <c r="H2334" s="1" t="s">
        <v>128</v>
      </c>
      <c r="I2334" s="1" t="s">
        <v>3472</v>
      </c>
      <c r="J2334" s="1" t="s">
        <v>3476</v>
      </c>
      <c r="K2334" s="1" t="str">
        <f t="shared" si="109"/>
        <v>2016</v>
      </c>
      <c r="L2334" s="1">
        <f t="shared" si="110"/>
        <v>40</v>
      </c>
      <c r="M2334" s="1" t="s">
        <v>60</v>
      </c>
      <c r="N2334" t="s">
        <v>53</v>
      </c>
      <c r="O2334" s="1" t="s">
        <v>61</v>
      </c>
      <c r="P2334" s="1"/>
      <c r="Q2334" s="1"/>
      <c r="R2334" s="1"/>
      <c r="S2334" s="1" t="s">
        <v>105</v>
      </c>
      <c r="T2334" s="1">
        <v>2</v>
      </c>
      <c r="U2334" s="1"/>
    </row>
    <row r="2335" spans="1:21">
      <c r="A2335" s="1" t="s">
        <v>50</v>
      </c>
      <c r="B2335" s="1" t="s">
        <v>50</v>
      </c>
      <c r="C2335" s="1" t="s">
        <v>273</v>
      </c>
      <c r="D2335" s="1">
        <f t="shared" si="108"/>
        <v>1</v>
      </c>
      <c r="E2335" s="1" t="s">
        <v>3622</v>
      </c>
      <c r="F2335" s="1" t="s">
        <v>3621</v>
      </c>
      <c r="G2335" s="6" t="s">
        <v>12527</v>
      </c>
      <c r="H2335" s="1" t="s">
        <v>375</v>
      </c>
      <c r="I2335" s="1" t="s">
        <v>3623</v>
      </c>
      <c r="J2335" s="1" t="s">
        <v>174</v>
      </c>
      <c r="K2335" s="1" t="str">
        <f t="shared" si="109"/>
        <v>2016</v>
      </c>
      <c r="L2335" s="1">
        <f t="shared" si="110"/>
        <v>54</v>
      </c>
      <c r="M2335" s="1" t="s">
        <v>60</v>
      </c>
      <c r="N2335" t="s">
        <v>53</v>
      </c>
      <c r="O2335" s="1" t="s">
        <v>61</v>
      </c>
      <c r="P2335" s="1"/>
      <c r="Q2335" s="1"/>
      <c r="R2335" s="1"/>
      <c r="S2335" s="1" t="s">
        <v>311</v>
      </c>
      <c r="T2335" s="1">
        <v>2</v>
      </c>
      <c r="U2335" s="1"/>
    </row>
    <row r="2336" spans="1:21">
      <c r="A2336" s="1" t="s">
        <v>55</v>
      </c>
      <c r="B2336" s="1" t="s">
        <v>50</v>
      </c>
      <c r="C2336" s="1"/>
      <c r="D2336" s="1">
        <f t="shared" si="108"/>
        <v>0</v>
      </c>
      <c r="E2336" s="1" t="s">
        <v>3633</v>
      </c>
      <c r="F2336" s="1" t="s">
        <v>3632</v>
      </c>
      <c r="G2336" s="6" t="s">
        <v>12527</v>
      </c>
      <c r="H2336" s="1" t="s">
        <v>324</v>
      </c>
      <c r="I2336" s="1" t="s">
        <v>3623</v>
      </c>
      <c r="J2336" s="1" t="s">
        <v>3634</v>
      </c>
      <c r="K2336" s="1" t="str">
        <f t="shared" si="109"/>
        <v>2016</v>
      </c>
      <c r="L2336" s="1">
        <f t="shared" si="110"/>
        <v>11</v>
      </c>
      <c r="M2336" s="1" t="s">
        <v>79</v>
      </c>
      <c r="N2336" t="s">
        <v>53</v>
      </c>
      <c r="O2336" s="1" t="s">
        <v>61</v>
      </c>
      <c r="P2336" s="1"/>
      <c r="Q2336" s="1"/>
      <c r="R2336" s="1"/>
      <c r="S2336" s="1"/>
      <c r="T2336" s="1">
        <v>1</v>
      </c>
      <c r="U2336" s="1"/>
    </row>
    <row r="2337" spans="1:21">
      <c r="A2337" s="1" t="s">
        <v>50</v>
      </c>
      <c r="B2337" s="1" t="s">
        <v>50</v>
      </c>
      <c r="C2337" s="1"/>
      <c r="D2337" s="1">
        <f t="shared" si="108"/>
        <v>0</v>
      </c>
      <c r="E2337" s="1" t="s">
        <v>3667</v>
      </c>
      <c r="F2337" s="1" t="s">
        <v>3666</v>
      </c>
      <c r="G2337" s="6" t="s">
        <v>12527</v>
      </c>
      <c r="H2337" s="1" t="s">
        <v>678</v>
      </c>
      <c r="I2337" s="1" t="s">
        <v>3668</v>
      </c>
      <c r="J2337" s="1" t="s">
        <v>3430</v>
      </c>
      <c r="K2337" s="1" t="str">
        <f t="shared" si="109"/>
        <v>2016</v>
      </c>
      <c r="L2337" s="1">
        <f t="shared" si="110"/>
        <v>32</v>
      </c>
      <c r="M2337" s="1" t="s">
        <v>79</v>
      </c>
      <c r="N2337" t="s">
        <v>53</v>
      </c>
      <c r="O2337" s="1" t="s">
        <v>102</v>
      </c>
      <c r="P2337" s="1"/>
      <c r="Q2337" s="1"/>
      <c r="R2337" s="1"/>
      <c r="S2337" s="1" t="s">
        <v>114</v>
      </c>
      <c r="T2337" s="1">
        <v>2</v>
      </c>
      <c r="U2337" s="1"/>
    </row>
    <row r="2338" spans="1:21">
      <c r="A2338" s="1" t="s">
        <v>49</v>
      </c>
      <c r="B2338" s="1"/>
      <c r="C2338" s="1"/>
      <c r="D2338" s="1">
        <f t="shared" si="108"/>
        <v>0</v>
      </c>
      <c r="E2338" s="1" t="s">
        <v>3736</v>
      </c>
      <c r="F2338" s="1" t="s">
        <v>3735</v>
      </c>
      <c r="G2338" s="6" t="s">
        <v>12527</v>
      </c>
      <c r="H2338" s="1" t="s">
        <v>530</v>
      </c>
      <c r="I2338" s="1" t="s">
        <v>3737</v>
      </c>
      <c r="J2338" s="1" t="s">
        <v>1534</v>
      </c>
      <c r="K2338" s="1" t="str">
        <f t="shared" si="109"/>
        <v>2016</v>
      </c>
      <c r="L2338" s="1">
        <f t="shared" si="110"/>
        <v>32</v>
      </c>
      <c r="M2338" s="1" t="s">
        <v>60</v>
      </c>
      <c r="N2338" t="s">
        <v>53</v>
      </c>
      <c r="O2338" s="1" t="s">
        <v>61</v>
      </c>
      <c r="P2338" s="1" t="s">
        <v>432</v>
      </c>
      <c r="Q2338" s="1" t="s">
        <v>136</v>
      </c>
      <c r="R2338" s="1" t="s">
        <v>3738</v>
      </c>
      <c r="S2338" s="1" t="s">
        <v>114</v>
      </c>
      <c r="T2338" s="1">
        <v>2</v>
      </c>
      <c r="U2338" s="1"/>
    </row>
    <row r="2339" spans="1:21">
      <c r="A2339" s="1" t="s">
        <v>50</v>
      </c>
      <c r="B2339" s="1"/>
      <c r="C2339" s="1"/>
      <c r="D2339" s="1">
        <f t="shared" si="108"/>
        <v>0</v>
      </c>
      <c r="E2339" s="1" t="s">
        <v>3753</v>
      </c>
      <c r="F2339" s="1" t="s">
        <v>3752</v>
      </c>
      <c r="G2339" s="6" t="s">
        <v>12527</v>
      </c>
      <c r="H2339" s="1" t="s">
        <v>116</v>
      </c>
      <c r="I2339" s="1" t="s">
        <v>3754</v>
      </c>
      <c r="J2339" s="1" t="s">
        <v>250</v>
      </c>
      <c r="K2339" s="1" t="str">
        <f t="shared" si="109"/>
        <v>2016</v>
      </c>
      <c r="L2339" s="1">
        <f t="shared" si="110"/>
        <v>4</v>
      </c>
      <c r="M2339" s="1" t="s">
        <v>60</v>
      </c>
      <c r="N2339" t="s">
        <v>53</v>
      </c>
      <c r="O2339" s="1" t="s">
        <v>102</v>
      </c>
      <c r="P2339" s="1"/>
      <c r="Q2339" s="1"/>
      <c r="R2339" s="1" t="s">
        <v>805</v>
      </c>
      <c r="S2339" s="1" t="s">
        <v>936</v>
      </c>
      <c r="T2339" s="1">
        <v>2</v>
      </c>
      <c r="U2339" s="1"/>
    </row>
    <row r="2340" spans="1:21">
      <c r="A2340" s="1" t="s">
        <v>54</v>
      </c>
      <c r="B2340" s="1" t="s">
        <v>116</v>
      </c>
      <c r="C2340" s="1"/>
      <c r="D2340" s="1">
        <f t="shared" si="108"/>
        <v>0</v>
      </c>
      <c r="E2340" s="1" t="s">
        <v>3951</v>
      </c>
      <c r="F2340" s="1" t="s">
        <v>3950</v>
      </c>
      <c r="G2340" s="6" t="s">
        <v>12527</v>
      </c>
      <c r="H2340" s="1" t="s">
        <v>464</v>
      </c>
      <c r="I2340" s="1" t="s">
        <v>2854</v>
      </c>
      <c r="J2340" s="1" t="s">
        <v>3952</v>
      </c>
      <c r="K2340" s="1" t="str">
        <f t="shared" si="109"/>
        <v>2016</v>
      </c>
      <c r="L2340" s="1">
        <f t="shared" si="110"/>
        <v>29</v>
      </c>
      <c r="M2340" s="1" t="s">
        <v>60</v>
      </c>
      <c r="N2340" t="s">
        <v>53</v>
      </c>
      <c r="O2340" s="1" t="s">
        <v>61</v>
      </c>
      <c r="P2340" s="1"/>
      <c r="Q2340" s="1"/>
      <c r="R2340" s="1"/>
      <c r="S2340" s="1"/>
      <c r="T2340" s="1">
        <v>1</v>
      </c>
      <c r="U2340" s="1"/>
    </row>
    <row r="2341" spans="1:21">
      <c r="A2341" s="1" t="s">
        <v>49</v>
      </c>
      <c r="B2341" s="1"/>
      <c r="C2341" s="1"/>
      <c r="D2341" s="1">
        <f t="shared" si="108"/>
        <v>0</v>
      </c>
      <c r="E2341" s="1" t="s">
        <v>3960</v>
      </c>
      <c r="F2341" s="1" t="s">
        <v>3959</v>
      </c>
      <c r="G2341" s="6" t="s">
        <v>12527</v>
      </c>
      <c r="H2341" s="1" t="s">
        <v>247</v>
      </c>
      <c r="I2341" s="1" t="s">
        <v>3961</v>
      </c>
      <c r="J2341" s="1" t="s">
        <v>250</v>
      </c>
      <c r="K2341" s="1" t="str">
        <f t="shared" si="109"/>
        <v>2016</v>
      </c>
      <c r="L2341" s="1">
        <f t="shared" si="110"/>
        <v>15</v>
      </c>
      <c r="M2341" s="1" t="s">
        <v>79</v>
      </c>
      <c r="N2341" t="s">
        <v>53</v>
      </c>
      <c r="O2341" s="1" t="s">
        <v>61</v>
      </c>
      <c r="P2341" s="1" t="s">
        <v>80</v>
      </c>
      <c r="Q2341" s="1" t="s">
        <v>573</v>
      </c>
      <c r="R2341" s="1" t="s">
        <v>3962</v>
      </c>
      <c r="S2341" s="1" t="s">
        <v>65</v>
      </c>
      <c r="T2341" s="1">
        <v>2</v>
      </c>
      <c r="U2341" s="1"/>
    </row>
    <row r="2342" spans="1:21">
      <c r="A2342" s="1" t="s">
        <v>53</v>
      </c>
      <c r="B2342" s="1"/>
      <c r="C2342" s="1"/>
      <c r="D2342" s="1">
        <f t="shared" si="108"/>
        <v>0</v>
      </c>
      <c r="E2342" s="1" t="s">
        <v>3974</v>
      </c>
      <c r="F2342" s="1" t="s">
        <v>3973</v>
      </c>
      <c r="G2342" s="6" t="s">
        <v>12527</v>
      </c>
      <c r="H2342" s="1" t="s">
        <v>233</v>
      </c>
      <c r="I2342" s="1" t="s">
        <v>2268</v>
      </c>
      <c r="J2342" s="1" t="s">
        <v>1534</v>
      </c>
      <c r="K2342" s="1" t="str">
        <f t="shared" si="109"/>
        <v>2016</v>
      </c>
      <c r="L2342" s="1">
        <f t="shared" si="110"/>
        <v>49</v>
      </c>
      <c r="M2342" s="1" t="s">
        <v>60</v>
      </c>
      <c r="N2342" t="s">
        <v>53</v>
      </c>
      <c r="O2342" s="1" t="s">
        <v>61</v>
      </c>
      <c r="P2342" s="1" t="s">
        <v>127</v>
      </c>
      <c r="Q2342" s="1" t="s">
        <v>219</v>
      </c>
      <c r="R2342" s="1"/>
      <c r="S2342" s="1" t="s">
        <v>114</v>
      </c>
      <c r="T2342" s="1">
        <v>1</v>
      </c>
      <c r="U2342" s="1"/>
    </row>
    <row r="2343" spans="1:21">
      <c r="A2343" s="1" t="s">
        <v>55</v>
      </c>
      <c r="B2343" s="1"/>
      <c r="C2343" s="1"/>
      <c r="D2343" s="1">
        <f t="shared" si="108"/>
        <v>0</v>
      </c>
      <c r="E2343" s="1" t="s">
        <v>4063</v>
      </c>
      <c r="F2343" s="1" t="s">
        <v>4062</v>
      </c>
      <c r="G2343" s="6" t="s">
        <v>12527</v>
      </c>
      <c r="H2343" s="1" t="s">
        <v>50</v>
      </c>
      <c r="I2343" s="1" t="s">
        <v>4064</v>
      </c>
      <c r="J2343" s="1" t="s">
        <v>4065</v>
      </c>
      <c r="K2343" s="1" t="str">
        <f t="shared" si="109"/>
        <v>2016</v>
      </c>
      <c r="L2343" s="1">
        <f t="shared" si="110"/>
        <v>1</v>
      </c>
      <c r="M2343" s="1" t="s">
        <v>60</v>
      </c>
      <c r="N2343" t="s">
        <v>53</v>
      </c>
      <c r="O2343" s="1" t="s">
        <v>61</v>
      </c>
      <c r="P2343" s="1"/>
      <c r="Q2343" s="1"/>
      <c r="R2343" s="1"/>
      <c r="S2343" s="1"/>
      <c r="T2343" s="1">
        <v>2</v>
      </c>
      <c r="U2343" s="1"/>
    </row>
    <row r="2344" spans="1:21">
      <c r="A2344" s="1" t="s">
        <v>55</v>
      </c>
      <c r="B2344" s="1" t="s">
        <v>472</v>
      </c>
      <c r="C2344" s="1" t="s">
        <v>219</v>
      </c>
      <c r="D2344" s="1">
        <f t="shared" si="108"/>
        <v>0.3</v>
      </c>
      <c r="E2344" s="1" t="s">
        <v>4070</v>
      </c>
      <c r="F2344" s="1" t="s">
        <v>4069</v>
      </c>
      <c r="G2344" s="6" t="s">
        <v>12527</v>
      </c>
      <c r="H2344" s="1" t="s">
        <v>310</v>
      </c>
      <c r="I2344" s="1" t="s">
        <v>4071</v>
      </c>
      <c r="J2344" s="1" t="s">
        <v>4072</v>
      </c>
      <c r="K2344" s="1" t="str">
        <f t="shared" si="109"/>
        <v>2016</v>
      </c>
      <c r="L2344" s="1">
        <f t="shared" si="110"/>
        <v>45</v>
      </c>
      <c r="M2344" s="1" t="s">
        <v>60</v>
      </c>
      <c r="N2344" t="s">
        <v>53</v>
      </c>
      <c r="O2344" s="1" t="s">
        <v>61</v>
      </c>
      <c r="P2344" s="1"/>
      <c r="Q2344" s="1"/>
      <c r="R2344" s="1"/>
      <c r="S2344" s="1" t="s">
        <v>405</v>
      </c>
      <c r="T2344" s="1">
        <v>1</v>
      </c>
      <c r="U2344" s="1"/>
    </row>
    <row r="2345" spans="1:21">
      <c r="A2345" s="1" t="s">
        <v>55</v>
      </c>
      <c r="B2345" s="1" t="s">
        <v>3946</v>
      </c>
      <c r="C2345" s="1" t="s">
        <v>273</v>
      </c>
      <c r="D2345" s="1">
        <f t="shared" si="108"/>
        <v>3.5</v>
      </c>
      <c r="E2345" s="1" t="s">
        <v>4076</v>
      </c>
      <c r="F2345" s="1" t="s">
        <v>4075</v>
      </c>
      <c r="G2345" s="6" t="s">
        <v>12527</v>
      </c>
      <c r="H2345" s="1" t="s">
        <v>299</v>
      </c>
      <c r="I2345" s="1" t="s">
        <v>4071</v>
      </c>
      <c r="J2345" s="1" t="s">
        <v>4077</v>
      </c>
      <c r="K2345" s="1" t="str">
        <f t="shared" si="109"/>
        <v>2016</v>
      </c>
      <c r="L2345" s="1">
        <f t="shared" si="110"/>
        <v>44</v>
      </c>
      <c r="M2345" s="1" t="s">
        <v>60</v>
      </c>
      <c r="N2345" t="s">
        <v>53</v>
      </c>
      <c r="O2345" s="1" t="s">
        <v>61</v>
      </c>
      <c r="P2345" s="1"/>
      <c r="Q2345" s="1"/>
      <c r="R2345" s="1"/>
      <c r="S2345" s="1" t="s">
        <v>92</v>
      </c>
      <c r="T2345" s="1">
        <v>2</v>
      </c>
      <c r="U2345" s="1"/>
    </row>
    <row r="2346" spans="1:21">
      <c r="A2346" s="1" t="s">
        <v>55</v>
      </c>
      <c r="B2346" s="1" t="s">
        <v>2711</v>
      </c>
      <c r="C2346" s="1" t="s">
        <v>273</v>
      </c>
      <c r="D2346" s="1">
        <f t="shared" si="108"/>
        <v>1.2</v>
      </c>
      <c r="E2346" s="1" t="s">
        <v>4101</v>
      </c>
      <c r="F2346" s="1" t="s">
        <v>4100</v>
      </c>
      <c r="G2346" s="6" t="s">
        <v>12527</v>
      </c>
      <c r="H2346" s="1" t="s">
        <v>54</v>
      </c>
      <c r="I2346" s="1" t="s">
        <v>4071</v>
      </c>
      <c r="J2346" s="1" t="s">
        <v>4102</v>
      </c>
      <c r="K2346" s="1" t="str">
        <f t="shared" si="109"/>
        <v>2016</v>
      </c>
      <c r="L2346" s="1">
        <f t="shared" si="110"/>
        <v>3</v>
      </c>
      <c r="M2346" s="1" t="s">
        <v>79</v>
      </c>
      <c r="N2346" t="s">
        <v>53</v>
      </c>
      <c r="O2346" s="1" t="s">
        <v>61</v>
      </c>
      <c r="P2346" s="1"/>
      <c r="Q2346" s="1"/>
      <c r="R2346" s="1"/>
      <c r="S2346" s="1" t="s">
        <v>65</v>
      </c>
      <c r="T2346" s="1">
        <v>2</v>
      </c>
      <c r="U2346" s="1"/>
    </row>
    <row r="2347" spans="1:21">
      <c r="A2347" s="1" t="s">
        <v>54</v>
      </c>
      <c r="B2347" s="1" t="s">
        <v>141</v>
      </c>
      <c r="C2347" s="1" t="s">
        <v>273</v>
      </c>
      <c r="D2347" s="1">
        <f t="shared" si="108"/>
        <v>0.2</v>
      </c>
      <c r="E2347" s="1" t="s">
        <v>4113</v>
      </c>
      <c r="F2347" s="1" t="s">
        <v>1796</v>
      </c>
      <c r="G2347" s="6" t="s">
        <v>12525</v>
      </c>
      <c r="H2347" s="1" t="s">
        <v>88</v>
      </c>
      <c r="I2347" s="1" t="s">
        <v>4106</v>
      </c>
      <c r="J2347" s="1" t="s">
        <v>303</v>
      </c>
      <c r="K2347" s="1" t="str">
        <f t="shared" si="109"/>
        <v>2016</v>
      </c>
      <c r="L2347" s="1">
        <f t="shared" si="110"/>
        <v>28</v>
      </c>
      <c r="M2347" s="1" t="s">
        <v>60</v>
      </c>
      <c r="N2347" t="s">
        <v>53</v>
      </c>
      <c r="O2347" s="1" t="s">
        <v>61</v>
      </c>
      <c r="P2347" s="1"/>
      <c r="Q2347" s="1"/>
      <c r="R2347" s="1"/>
      <c r="S2347" s="1" t="s">
        <v>226</v>
      </c>
      <c r="T2347" s="1">
        <v>2</v>
      </c>
      <c r="U2347" s="1"/>
    </row>
    <row r="2348" spans="1:21">
      <c r="A2348" s="1" t="s">
        <v>54</v>
      </c>
      <c r="B2348" s="1" t="s">
        <v>148</v>
      </c>
      <c r="C2348" s="1" t="s">
        <v>273</v>
      </c>
      <c r="D2348" s="1">
        <f t="shared" si="108"/>
        <v>1.5</v>
      </c>
      <c r="E2348" s="1" t="s">
        <v>1831</v>
      </c>
      <c r="F2348" s="1" t="s">
        <v>4119</v>
      </c>
      <c r="G2348" s="6" t="s">
        <v>12527</v>
      </c>
      <c r="H2348" s="1" t="s">
        <v>144</v>
      </c>
      <c r="I2348" s="1" t="s">
        <v>4106</v>
      </c>
      <c r="J2348" s="1" t="s">
        <v>1534</v>
      </c>
      <c r="K2348" s="1" t="str">
        <f t="shared" si="109"/>
        <v>2016</v>
      </c>
      <c r="L2348" s="1">
        <f t="shared" si="110"/>
        <v>24</v>
      </c>
      <c r="M2348" s="1" t="s">
        <v>60</v>
      </c>
      <c r="N2348" t="s">
        <v>53</v>
      </c>
      <c r="O2348" s="1" t="s">
        <v>61</v>
      </c>
      <c r="P2348" s="1"/>
      <c r="Q2348" s="1"/>
      <c r="R2348" s="1"/>
      <c r="S2348" s="1" t="s">
        <v>65</v>
      </c>
      <c r="T2348" s="1">
        <v>1</v>
      </c>
      <c r="U2348" s="1"/>
    </row>
    <row r="2349" spans="1:21">
      <c r="A2349" s="1" t="s">
        <v>54</v>
      </c>
      <c r="B2349" s="1" t="s">
        <v>472</v>
      </c>
      <c r="C2349" s="1" t="s">
        <v>500</v>
      </c>
      <c r="D2349" s="1">
        <f t="shared" si="108"/>
        <v>0.4</v>
      </c>
      <c r="E2349" s="1" t="s">
        <v>4122</v>
      </c>
      <c r="F2349" s="1" t="s">
        <v>4121</v>
      </c>
      <c r="G2349" s="6" t="s">
        <v>12527</v>
      </c>
      <c r="H2349" s="1" t="s">
        <v>389</v>
      </c>
      <c r="I2349" s="1" t="s">
        <v>4106</v>
      </c>
      <c r="J2349" s="1" t="s">
        <v>4123</v>
      </c>
      <c r="K2349" s="1" t="str">
        <f t="shared" si="109"/>
        <v>2016</v>
      </c>
      <c r="L2349" s="1">
        <f t="shared" si="110"/>
        <v>62</v>
      </c>
      <c r="M2349" s="1" t="s">
        <v>60</v>
      </c>
      <c r="N2349" t="s">
        <v>53</v>
      </c>
      <c r="O2349" s="1" t="s">
        <v>61</v>
      </c>
      <c r="P2349" s="1"/>
      <c r="Q2349" s="1"/>
      <c r="R2349" s="1"/>
      <c r="S2349" s="1" t="s">
        <v>354</v>
      </c>
      <c r="T2349" s="1">
        <v>2</v>
      </c>
      <c r="U2349" s="1"/>
    </row>
    <row r="2350" spans="1:21">
      <c r="A2350" s="1" t="s">
        <v>54</v>
      </c>
      <c r="B2350" s="1" t="s">
        <v>4133</v>
      </c>
      <c r="C2350" s="1" t="s">
        <v>273</v>
      </c>
      <c r="D2350" s="1">
        <f t="shared" si="108"/>
        <v>1.3</v>
      </c>
      <c r="E2350" s="1" t="s">
        <v>4132</v>
      </c>
      <c r="F2350" s="1" t="s">
        <v>4131</v>
      </c>
      <c r="G2350" s="6" t="s">
        <v>12527</v>
      </c>
      <c r="H2350" s="1" t="s">
        <v>678</v>
      </c>
      <c r="I2350" s="1" t="s">
        <v>412</v>
      </c>
      <c r="J2350" s="1" t="s">
        <v>4134</v>
      </c>
      <c r="K2350" s="1" t="str">
        <f t="shared" si="109"/>
        <v>2016</v>
      </c>
      <c r="L2350" s="1">
        <f t="shared" si="110"/>
        <v>34</v>
      </c>
      <c r="M2350" s="1" t="s">
        <v>79</v>
      </c>
      <c r="N2350" t="s">
        <v>53</v>
      </c>
      <c r="O2350" s="1" t="s">
        <v>61</v>
      </c>
      <c r="P2350" s="1"/>
      <c r="Q2350" s="1"/>
      <c r="R2350" s="1"/>
      <c r="S2350" s="1" t="s">
        <v>1765</v>
      </c>
      <c r="T2350" s="1">
        <v>2</v>
      </c>
      <c r="U2350" s="1"/>
    </row>
    <row r="2351" spans="1:21">
      <c r="A2351" s="1" t="s">
        <v>54</v>
      </c>
      <c r="B2351" s="1"/>
      <c r="C2351" s="1"/>
      <c r="D2351" s="1">
        <f t="shared" si="108"/>
        <v>0</v>
      </c>
      <c r="E2351" s="1" t="s">
        <v>4251</v>
      </c>
      <c r="F2351" s="1" t="s">
        <v>4250</v>
      </c>
      <c r="G2351" s="6" t="s">
        <v>12527</v>
      </c>
      <c r="H2351" s="1" t="s">
        <v>240</v>
      </c>
      <c r="I2351" s="1" t="s">
        <v>395</v>
      </c>
      <c r="J2351" s="1" t="s">
        <v>250</v>
      </c>
      <c r="K2351" s="1" t="str">
        <f t="shared" si="109"/>
        <v>2016</v>
      </c>
      <c r="L2351" s="1">
        <f t="shared" si="110"/>
        <v>53</v>
      </c>
      <c r="M2351" s="1" t="s">
        <v>60</v>
      </c>
      <c r="N2351" t="s">
        <v>53</v>
      </c>
      <c r="O2351" s="1" t="s">
        <v>61</v>
      </c>
      <c r="P2351" s="1"/>
      <c r="Q2351" s="1"/>
      <c r="R2351" s="1"/>
      <c r="S2351" s="1" t="s">
        <v>114</v>
      </c>
      <c r="T2351" s="1">
        <v>1</v>
      </c>
      <c r="U2351" s="1"/>
    </row>
    <row r="2352" spans="1:21">
      <c r="A2352" s="1" t="s">
        <v>54</v>
      </c>
      <c r="B2352" s="1"/>
      <c r="C2352" s="1"/>
      <c r="D2352" s="1">
        <f t="shared" si="108"/>
        <v>0</v>
      </c>
      <c r="E2352" s="1" t="s">
        <v>4300</v>
      </c>
      <c r="F2352" s="1" t="s">
        <v>4299</v>
      </c>
      <c r="G2352" s="6" t="s">
        <v>12527</v>
      </c>
      <c r="H2352" s="1" t="s">
        <v>197</v>
      </c>
      <c r="I2352" s="1" t="s">
        <v>4301</v>
      </c>
      <c r="J2352" s="1" t="s">
        <v>162</v>
      </c>
      <c r="K2352" s="1" t="str">
        <f t="shared" si="109"/>
        <v>2016</v>
      </c>
      <c r="L2352" s="1">
        <f t="shared" si="110"/>
        <v>16</v>
      </c>
      <c r="M2352" s="1" t="s">
        <v>79</v>
      </c>
      <c r="N2352" t="s">
        <v>53</v>
      </c>
      <c r="O2352" s="1" t="s">
        <v>61</v>
      </c>
      <c r="P2352" s="1"/>
      <c r="Q2352" s="1"/>
      <c r="R2352" s="1"/>
      <c r="S2352" s="1" t="s">
        <v>65</v>
      </c>
      <c r="T2352" s="1">
        <v>2</v>
      </c>
      <c r="U2352" s="1"/>
    </row>
    <row r="2353" spans="1:21">
      <c r="A2353" s="1" t="s">
        <v>50</v>
      </c>
      <c r="B2353" s="1"/>
      <c r="C2353" s="1"/>
      <c r="D2353" s="1">
        <f t="shared" si="108"/>
        <v>0</v>
      </c>
      <c r="E2353" s="1" t="s">
        <v>4304</v>
      </c>
      <c r="F2353" s="1" t="s">
        <v>4303</v>
      </c>
      <c r="G2353" s="6" t="s">
        <v>12527</v>
      </c>
      <c r="H2353" s="1" t="s">
        <v>78</v>
      </c>
      <c r="I2353" s="1" t="s">
        <v>4301</v>
      </c>
      <c r="J2353" s="1" t="s">
        <v>1534</v>
      </c>
      <c r="K2353" s="1" t="str">
        <f t="shared" si="109"/>
        <v>2016</v>
      </c>
      <c r="L2353" s="1">
        <f t="shared" si="110"/>
        <v>28</v>
      </c>
      <c r="M2353" s="1" t="s">
        <v>79</v>
      </c>
      <c r="N2353" t="s">
        <v>53</v>
      </c>
      <c r="O2353" s="1" t="s">
        <v>61</v>
      </c>
      <c r="P2353" s="1"/>
      <c r="Q2353" s="1"/>
      <c r="R2353" s="1"/>
      <c r="S2353" s="1" t="s">
        <v>92</v>
      </c>
      <c r="T2353" s="1">
        <v>1</v>
      </c>
      <c r="U2353" s="1"/>
    </row>
    <row r="2354" spans="1:21">
      <c r="A2354" s="1" t="s">
        <v>54</v>
      </c>
      <c r="B2354" s="1"/>
      <c r="C2354" s="1"/>
      <c r="D2354" s="1">
        <f t="shared" si="108"/>
        <v>0</v>
      </c>
      <c r="E2354" s="1" t="s">
        <v>4313</v>
      </c>
      <c r="F2354" s="1" t="s">
        <v>4312</v>
      </c>
      <c r="G2354" s="6" t="s">
        <v>12527</v>
      </c>
      <c r="H2354" s="1" t="s">
        <v>530</v>
      </c>
      <c r="I2354" s="1" t="s">
        <v>4301</v>
      </c>
      <c r="J2354" s="1" t="s">
        <v>4314</v>
      </c>
      <c r="K2354" s="1" t="str">
        <f t="shared" si="109"/>
        <v>2016</v>
      </c>
      <c r="L2354" s="1">
        <f t="shared" si="110"/>
        <v>32</v>
      </c>
      <c r="M2354" s="1" t="s">
        <v>60</v>
      </c>
      <c r="N2354" t="s">
        <v>53</v>
      </c>
      <c r="O2354" s="1" t="s">
        <v>61</v>
      </c>
      <c r="P2354" s="1"/>
      <c r="Q2354" s="1"/>
      <c r="R2354" s="1"/>
      <c r="S2354" s="1" t="s">
        <v>526</v>
      </c>
      <c r="T2354" s="1">
        <v>1</v>
      </c>
      <c r="U2354" s="1"/>
    </row>
    <row r="2355" spans="1:21">
      <c r="A2355" s="1" t="s">
        <v>53</v>
      </c>
      <c r="B2355" s="1"/>
      <c r="C2355" s="1"/>
      <c r="D2355" s="1">
        <f t="shared" si="108"/>
        <v>0</v>
      </c>
      <c r="E2355" s="1" t="s">
        <v>4348</v>
      </c>
      <c r="F2355" s="1" t="s">
        <v>4347</v>
      </c>
      <c r="G2355" s="6" t="s">
        <v>12527</v>
      </c>
      <c r="H2355" s="1" t="s">
        <v>118</v>
      </c>
      <c r="I2355" s="1" t="s">
        <v>4349</v>
      </c>
      <c r="J2355" s="1" t="s">
        <v>931</v>
      </c>
      <c r="K2355" s="1" t="str">
        <f t="shared" si="109"/>
        <v>2016</v>
      </c>
      <c r="L2355" s="1">
        <f t="shared" si="110"/>
        <v>24</v>
      </c>
      <c r="M2355" s="1" t="s">
        <v>60</v>
      </c>
      <c r="N2355" t="s">
        <v>53</v>
      </c>
      <c r="O2355" s="1" t="s">
        <v>61</v>
      </c>
      <c r="P2355" s="1"/>
      <c r="Q2355" s="1"/>
      <c r="R2355" s="1"/>
      <c r="S2355" s="1" t="s">
        <v>92</v>
      </c>
      <c r="T2355" s="1">
        <v>2</v>
      </c>
      <c r="U2355" s="1"/>
    </row>
    <row r="2356" spans="1:21">
      <c r="A2356" s="1" t="s">
        <v>50</v>
      </c>
      <c r="B2356" s="1" t="s">
        <v>148</v>
      </c>
      <c r="C2356" s="1"/>
      <c r="D2356" s="1">
        <f t="shared" si="108"/>
        <v>0</v>
      </c>
      <c r="E2356" s="1" t="s">
        <v>4442</v>
      </c>
      <c r="F2356" s="1" t="s">
        <v>4441</v>
      </c>
      <c r="G2356" s="6" t="s">
        <v>12527</v>
      </c>
      <c r="H2356" s="1" t="s">
        <v>130</v>
      </c>
      <c r="I2356" s="1" t="s">
        <v>4439</v>
      </c>
      <c r="J2356" s="1" t="s">
        <v>3952</v>
      </c>
      <c r="K2356" s="1" t="str">
        <f t="shared" si="109"/>
        <v>2016</v>
      </c>
      <c r="L2356" s="1">
        <f t="shared" si="110"/>
        <v>10</v>
      </c>
      <c r="M2356" s="1" t="s">
        <v>79</v>
      </c>
      <c r="N2356" t="s">
        <v>53</v>
      </c>
      <c r="O2356" s="1" t="s">
        <v>61</v>
      </c>
      <c r="P2356" s="1"/>
      <c r="Q2356" s="1"/>
      <c r="R2356" s="1"/>
      <c r="S2356" s="1" t="s">
        <v>65</v>
      </c>
      <c r="T2356" s="1">
        <v>2</v>
      </c>
      <c r="U2356" s="1"/>
    </row>
    <row r="2357" spans="1:21">
      <c r="A2357" s="1" t="s">
        <v>55</v>
      </c>
      <c r="B2357" s="1" t="s">
        <v>116</v>
      </c>
      <c r="C2357" s="1"/>
      <c r="D2357" s="1">
        <f t="shared" si="108"/>
        <v>0</v>
      </c>
      <c r="E2357" s="1" t="s">
        <v>4474</v>
      </c>
      <c r="F2357" s="1" t="s">
        <v>4473</v>
      </c>
      <c r="G2357" s="6" t="s">
        <v>12527</v>
      </c>
      <c r="H2357" s="1" t="s">
        <v>448</v>
      </c>
      <c r="I2357" s="1" t="s">
        <v>3725</v>
      </c>
      <c r="J2357" s="1" t="s">
        <v>3952</v>
      </c>
      <c r="K2357" s="1" t="str">
        <f t="shared" si="109"/>
        <v>2016</v>
      </c>
      <c r="L2357" s="1">
        <f t="shared" si="110"/>
        <v>30</v>
      </c>
      <c r="M2357" s="1" t="s">
        <v>79</v>
      </c>
      <c r="N2357" t="s">
        <v>53</v>
      </c>
      <c r="O2357" s="1" t="s">
        <v>61</v>
      </c>
      <c r="P2357" s="1"/>
      <c r="Q2357" s="1"/>
      <c r="R2357" s="1"/>
      <c r="S2357" s="1"/>
      <c r="T2357" s="1">
        <v>1</v>
      </c>
      <c r="U2357" s="1"/>
    </row>
    <row r="2358" spans="1:21">
      <c r="A2358" s="1" t="s">
        <v>50</v>
      </c>
      <c r="B2358" s="1"/>
      <c r="C2358" s="1"/>
      <c r="D2358" s="1">
        <f t="shared" si="108"/>
        <v>0</v>
      </c>
      <c r="E2358" s="1" t="s">
        <v>4495</v>
      </c>
      <c r="F2358" s="1" t="s">
        <v>4494</v>
      </c>
      <c r="G2358" s="6" t="s">
        <v>12527</v>
      </c>
      <c r="H2358" s="1" t="s">
        <v>120</v>
      </c>
      <c r="I2358" s="1" t="s">
        <v>4372</v>
      </c>
      <c r="J2358" s="1" t="s">
        <v>3137</v>
      </c>
      <c r="K2358" s="1" t="str">
        <f t="shared" si="109"/>
        <v>2016</v>
      </c>
      <c r="L2358" s="1">
        <f t="shared" si="110"/>
        <v>45</v>
      </c>
      <c r="M2358" s="1" t="s">
        <v>60</v>
      </c>
      <c r="N2358" t="s">
        <v>53</v>
      </c>
      <c r="O2358" s="1" t="s">
        <v>61</v>
      </c>
      <c r="P2358" s="1"/>
      <c r="Q2358" s="1"/>
      <c r="R2358" s="1"/>
      <c r="S2358" s="1" t="s">
        <v>4496</v>
      </c>
      <c r="T2358" s="1">
        <v>2</v>
      </c>
      <c r="U2358" s="1"/>
    </row>
    <row r="2359" spans="1:21">
      <c r="A2359" s="1" t="s">
        <v>55</v>
      </c>
      <c r="B2359" s="1" t="s">
        <v>50</v>
      </c>
      <c r="C2359" s="1"/>
      <c r="D2359" s="1">
        <f t="shared" si="108"/>
        <v>0</v>
      </c>
      <c r="E2359" s="1" t="s">
        <v>4507</v>
      </c>
      <c r="F2359" s="1" t="s">
        <v>4508</v>
      </c>
      <c r="G2359" s="6" t="s">
        <v>12527</v>
      </c>
      <c r="H2359" s="1" t="s">
        <v>4508</v>
      </c>
      <c r="I2359" s="1" t="s">
        <v>4509</v>
      </c>
      <c r="J2359" s="1" t="s">
        <v>467</v>
      </c>
      <c r="K2359" s="1" t="str">
        <f t="shared" si="109"/>
        <v>2016</v>
      </c>
      <c r="L2359" s="1" t="e">
        <f t="shared" si="110"/>
        <v>#VALUE!</v>
      </c>
      <c r="M2359" s="1" t="s">
        <v>60</v>
      </c>
      <c r="N2359" t="s">
        <v>53</v>
      </c>
      <c r="O2359" s="1" t="s">
        <v>61</v>
      </c>
      <c r="P2359" s="1"/>
      <c r="Q2359" s="1"/>
      <c r="R2359" s="1"/>
      <c r="S2359" s="1" t="s">
        <v>226</v>
      </c>
      <c r="T2359" s="1">
        <v>2</v>
      </c>
      <c r="U2359" s="1"/>
    </row>
    <row r="2360" spans="1:21">
      <c r="A2360" s="1" t="s">
        <v>55</v>
      </c>
      <c r="B2360" s="1" t="s">
        <v>53</v>
      </c>
      <c r="C2360" s="1"/>
      <c r="D2360" s="1">
        <f t="shared" si="108"/>
        <v>0</v>
      </c>
      <c r="E2360" s="1" t="s">
        <v>4525</v>
      </c>
      <c r="F2360" s="1" t="s">
        <v>4526</v>
      </c>
      <c r="G2360" s="6" t="s">
        <v>12527</v>
      </c>
      <c r="H2360" s="1" t="s">
        <v>389</v>
      </c>
      <c r="I2360" s="1" t="s">
        <v>4509</v>
      </c>
      <c r="J2360" s="1" t="s">
        <v>931</v>
      </c>
      <c r="K2360" s="1" t="str">
        <f t="shared" si="109"/>
        <v>2016</v>
      </c>
      <c r="L2360" s="1">
        <f t="shared" si="110"/>
        <v>62</v>
      </c>
      <c r="M2360" s="1" t="s">
        <v>60</v>
      </c>
      <c r="N2360" t="s">
        <v>53</v>
      </c>
      <c r="O2360" s="1" t="s">
        <v>4527</v>
      </c>
      <c r="P2360" s="1"/>
      <c r="Q2360" s="1"/>
      <c r="R2360" s="1"/>
      <c r="S2360" s="1" t="s">
        <v>354</v>
      </c>
      <c r="T2360" s="1">
        <v>1</v>
      </c>
      <c r="U2360" s="1"/>
    </row>
    <row r="2361" spans="1:21">
      <c r="A2361" s="1" t="s">
        <v>53</v>
      </c>
      <c r="B2361" s="1"/>
      <c r="C2361" s="1"/>
      <c r="D2361" s="1">
        <f t="shared" si="108"/>
        <v>0</v>
      </c>
      <c r="E2361" s="1" t="s">
        <v>4533</v>
      </c>
      <c r="F2361" s="1" t="s">
        <v>4534</v>
      </c>
      <c r="G2361" s="6" t="s">
        <v>12527</v>
      </c>
      <c r="H2361" s="1" t="s">
        <v>63</v>
      </c>
      <c r="I2361" s="1" t="s">
        <v>2268</v>
      </c>
      <c r="J2361" s="1" t="s">
        <v>162</v>
      </c>
      <c r="K2361" s="1" t="str">
        <f t="shared" si="109"/>
        <v>2016</v>
      </c>
      <c r="L2361" s="1">
        <f t="shared" si="110"/>
        <v>30</v>
      </c>
      <c r="M2361" s="1" t="s">
        <v>60</v>
      </c>
      <c r="N2361" t="s">
        <v>53</v>
      </c>
      <c r="O2361" s="1" t="s">
        <v>61</v>
      </c>
      <c r="P2361" s="1"/>
      <c r="Q2361" s="1"/>
      <c r="R2361" s="1"/>
      <c r="S2361" s="1" t="s">
        <v>1559</v>
      </c>
      <c r="T2361" s="1">
        <v>2</v>
      </c>
      <c r="U2361" s="1"/>
    </row>
    <row r="2362" spans="1:21">
      <c r="A2362" s="1" t="s">
        <v>55</v>
      </c>
      <c r="B2362" s="1" t="s">
        <v>50</v>
      </c>
      <c r="C2362" s="1" t="s">
        <v>273</v>
      </c>
      <c r="D2362" s="1">
        <f t="shared" si="108"/>
        <v>1</v>
      </c>
      <c r="E2362" s="1" t="s">
        <v>4542</v>
      </c>
      <c r="F2362" s="1" t="s">
        <v>4541</v>
      </c>
      <c r="G2362" s="6" t="s">
        <v>12527</v>
      </c>
      <c r="H2362" s="1" t="s">
        <v>88</v>
      </c>
      <c r="I2362" s="1" t="s">
        <v>4538</v>
      </c>
      <c r="J2362" s="1" t="s">
        <v>467</v>
      </c>
      <c r="K2362" s="1" t="str">
        <f t="shared" si="109"/>
        <v>2016</v>
      </c>
      <c r="L2362" s="1">
        <f t="shared" si="110"/>
        <v>28</v>
      </c>
      <c r="M2362" s="1" t="s">
        <v>79</v>
      </c>
      <c r="N2362" t="s">
        <v>53</v>
      </c>
      <c r="O2362" s="1" t="s">
        <v>61</v>
      </c>
      <c r="P2362" s="1"/>
      <c r="Q2362" s="1"/>
      <c r="R2362" s="1"/>
      <c r="S2362" s="1" t="s">
        <v>92</v>
      </c>
      <c r="T2362" s="1">
        <v>2</v>
      </c>
      <c r="U2362" s="1"/>
    </row>
    <row r="2363" spans="1:21">
      <c r="A2363" s="1" t="s">
        <v>53</v>
      </c>
      <c r="B2363" s="1" t="s">
        <v>50</v>
      </c>
      <c r="C2363" s="1" t="s">
        <v>273</v>
      </c>
      <c r="D2363" s="1">
        <f t="shared" si="108"/>
        <v>1</v>
      </c>
      <c r="E2363" s="1" t="s">
        <v>4555</v>
      </c>
      <c r="F2363" s="1" t="s">
        <v>4556</v>
      </c>
      <c r="G2363" s="6" t="s">
        <v>12527</v>
      </c>
      <c r="H2363" s="1" t="s">
        <v>55</v>
      </c>
      <c r="I2363" s="1" t="s">
        <v>4557</v>
      </c>
      <c r="J2363" s="1" t="s">
        <v>3171</v>
      </c>
      <c r="K2363" s="1" t="str">
        <f t="shared" si="109"/>
        <v>2016</v>
      </c>
      <c r="L2363" s="1">
        <f t="shared" si="110"/>
        <v>4</v>
      </c>
      <c r="M2363" s="1" t="s">
        <v>79</v>
      </c>
      <c r="N2363" t="s">
        <v>53</v>
      </c>
      <c r="O2363" s="1" t="s">
        <v>61</v>
      </c>
      <c r="P2363" s="1"/>
      <c r="Q2363" s="1"/>
      <c r="R2363" s="1"/>
      <c r="S2363" s="1"/>
      <c r="T2363" s="1">
        <v>2</v>
      </c>
      <c r="U2363" s="1"/>
    </row>
    <row r="2364" spans="1:21">
      <c r="A2364" s="1" t="s">
        <v>50</v>
      </c>
      <c r="B2364" s="1"/>
      <c r="C2364" s="1"/>
      <c r="D2364" s="1">
        <f t="shared" si="108"/>
        <v>0</v>
      </c>
      <c r="E2364" s="1" t="s">
        <v>4559</v>
      </c>
      <c r="F2364" s="1" t="s">
        <v>4560</v>
      </c>
      <c r="G2364" s="6" t="s">
        <v>12527</v>
      </c>
      <c r="H2364" s="1" t="s">
        <v>310</v>
      </c>
      <c r="I2364" s="1" t="s">
        <v>3230</v>
      </c>
      <c r="J2364" s="1" t="s">
        <v>3230</v>
      </c>
      <c r="K2364" s="1" t="str">
        <f t="shared" si="109"/>
        <v>2016</v>
      </c>
      <c r="L2364" s="1">
        <f t="shared" si="110"/>
        <v>45</v>
      </c>
      <c r="M2364" s="1" t="s">
        <v>79</v>
      </c>
      <c r="N2364" t="s">
        <v>53</v>
      </c>
      <c r="O2364" s="1" t="s">
        <v>61</v>
      </c>
      <c r="P2364" s="1"/>
      <c r="Q2364" s="1"/>
      <c r="R2364" s="1"/>
      <c r="S2364" s="1" t="s">
        <v>2558</v>
      </c>
      <c r="T2364" s="1">
        <v>1</v>
      </c>
      <c r="U2364" s="1"/>
    </row>
    <row r="2365" spans="1:21">
      <c r="A2365" s="1" t="s">
        <v>54</v>
      </c>
      <c r="B2365" s="1" t="s">
        <v>50</v>
      </c>
      <c r="C2365" s="1" t="s">
        <v>273</v>
      </c>
      <c r="D2365" s="1">
        <f t="shared" si="108"/>
        <v>1</v>
      </c>
      <c r="E2365" s="1" t="s">
        <v>4578</v>
      </c>
      <c r="F2365" s="1" t="s">
        <v>4577</v>
      </c>
      <c r="G2365" s="6" t="s">
        <v>12527</v>
      </c>
      <c r="H2365" s="1" t="s">
        <v>71</v>
      </c>
      <c r="I2365" s="1" t="s">
        <v>4579</v>
      </c>
      <c r="J2365" s="1" t="s">
        <v>467</v>
      </c>
      <c r="K2365" s="1" t="str">
        <f t="shared" si="109"/>
        <v>2016</v>
      </c>
      <c r="L2365" s="1">
        <f t="shared" si="110"/>
        <v>7</v>
      </c>
      <c r="M2365" s="1" t="s">
        <v>79</v>
      </c>
      <c r="N2365" t="s">
        <v>53</v>
      </c>
      <c r="O2365" s="1" t="s">
        <v>61</v>
      </c>
      <c r="P2365" s="1"/>
      <c r="Q2365" s="1"/>
      <c r="R2365" s="1"/>
      <c r="S2365" s="1"/>
      <c r="T2365" s="1">
        <v>2</v>
      </c>
      <c r="U2365" s="1"/>
    </row>
    <row r="2366" spans="1:21">
      <c r="A2366" s="1" t="s">
        <v>54</v>
      </c>
      <c r="B2366" s="1" t="s">
        <v>54</v>
      </c>
      <c r="C2366" s="1"/>
      <c r="D2366" s="1">
        <f t="shared" si="108"/>
        <v>0</v>
      </c>
      <c r="E2366" s="1" t="s">
        <v>4591</v>
      </c>
      <c r="F2366" s="1" t="s">
        <v>4592</v>
      </c>
      <c r="G2366" s="6" t="s">
        <v>12527</v>
      </c>
      <c r="H2366" s="1" t="s">
        <v>108</v>
      </c>
      <c r="I2366" s="1" t="s">
        <v>3961</v>
      </c>
      <c r="J2366" s="1" t="s">
        <v>250</v>
      </c>
      <c r="K2366" s="1" t="str">
        <f t="shared" si="109"/>
        <v>2016</v>
      </c>
      <c r="L2366" s="1">
        <f t="shared" si="110"/>
        <v>8</v>
      </c>
      <c r="M2366" s="1" t="s">
        <v>79</v>
      </c>
      <c r="N2366" t="s">
        <v>53</v>
      </c>
      <c r="O2366" s="1" t="s">
        <v>61</v>
      </c>
      <c r="P2366" s="1"/>
      <c r="Q2366" s="1"/>
      <c r="R2366" s="1"/>
      <c r="S2366" s="1"/>
      <c r="T2366" s="1">
        <v>2</v>
      </c>
      <c r="U2366" s="1"/>
    </row>
    <row r="2367" spans="1:21">
      <c r="A2367" s="1" t="s">
        <v>55</v>
      </c>
      <c r="B2367" s="1" t="s">
        <v>53</v>
      </c>
      <c r="C2367" s="1" t="s">
        <v>273</v>
      </c>
      <c r="D2367" s="1">
        <f t="shared" si="108"/>
        <v>2</v>
      </c>
      <c r="E2367" s="1" t="s">
        <v>4640</v>
      </c>
      <c r="F2367" s="1" t="s">
        <v>4641</v>
      </c>
      <c r="G2367" s="6" t="s">
        <v>12527</v>
      </c>
      <c r="H2367" s="1" t="s">
        <v>530</v>
      </c>
      <c r="I2367" s="1" t="s">
        <v>4642</v>
      </c>
      <c r="J2367" s="1" t="s">
        <v>1573</v>
      </c>
      <c r="K2367" s="1" t="str">
        <f t="shared" si="109"/>
        <v>2016</v>
      </c>
      <c r="L2367" s="1">
        <f t="shared" si="110"/>
        <v>33</v>
      </c>
      <c r="M2367" s="1" t="s">
        <v>79</v>
      </c>
      <c r="N2367" t="s">
        <v>53</v>
      </c>
      <c r="O2367" s="1" t="s">
        <v>61</v>
      </c>
      <c r="P2367" s="1"/>
      <c r="Q2367" s="1"/>
      <c r="R2367" s="1"/>
      <c r="S2367" s="1"/>
      <c r="T2367" s="1">
        <v>1</v>
      </c>
      <c r="U2367" s="1"/>
    </row>
    <row r="2368" spans="1:21">
      <c r="A2368" s="1" t="s">
        <v>54</v>
      </c>
      <c r="B2368" s="1" t="s">
        <v>50</v>
      </c>
      <c r="C2368" s="1" t="s">
        <v>273</v>
      </c>
      <c r="D2368" s="1">
        <f t="shared" si="108"/>
        <v>1</v>
      </c>
      <c r="E2368" s="1" t="s">
        <v>4644</v>
      </c>
      <c r="F2368" s="1" t="s">
        <v>4645</v>
      </c>
      <c r="G2368" s="6" t="s">
        <v>12527</v>
      </c>
      <c r="H2368" s="1" t="s">
        <v>530</v>
      </c>
      <c r="I2368" s="1" t="s">
        <v>4642</v>
      </c>
      <c r="J2368" s="1" t="s">
        <v>931</v>
      </c>
      <c r="K2368" s="1" t="str">
        <f t="shared" si="109"/>
        <v>2016</v>
      </c>
      <c r="L2368" s="1">
        <f t="shared" si="110"/>
        <v>33</v>
      </c>
      <c r="M2368" s="1"/>
      <c r="N2368" t="s">
        <v>53</v>
      </c>
      <c r="O2368" s="1" t="s">
        <v>61</v>
      </c>
      <c r="P2368" s="1"/>
      <c r="Q2368" s="1"/>
      <c r="R2368" s="1"/>
      <c r="S2368" s="1"/>
      <c r="T2368" s="1">
        <v>1</v>
      </c>
      <c r="U2368" s="1"/>
    </row>
    <row r="2369" spans="1:21">
      <c r="A2369" s="1" t="s">
        <v>53</v>
      </c>
      <c r="B2369" s="1" t="s">
        <v>50</v>
      </c>
      <c r="C2369" s="1" t="s">
        <v>273</v>
      </c>
      <c r="D2369" s="1">
        <f t="shared" si="108"/>
        <v>1</v>
      </c>
      <c r="E2369" s="1" t="s">
        <v>4661</v>
      </c>
      <c r="F2369" s="1" t="s">
        <v>4662</v>
      </c>
      <c r="G2369" s="6" t="s">
        <v>12525</v>
      </c>
      <c r="H2369" s="1" t="s">
        <v>118</v>
      </c>
      <c r="I2369" s="1" t="s">
        <v>4659</v>
      </c>
      <c r="J2369" s="1" t="s">
        <v>162</v>
      </c>
      <c r="K2369" s="1" t="str">
        <f t="shared" si="109"/>
        <v>2016</v>
      </c>
      <c r="L2369" s="1">
        <f t="shared" si="110"/>
        <v>25</v>
      </c>
      <c r="M2369" s="1" t="s">
        <v>79</v>
      </c>
      <c r="N2369" t="s">
        <v>53</v>
      </c>
      <c r="O2369" s="1" t="s">
        <v>61</v>
      </c>
      <c r="P2369" s="1"/>
      <c r="Q2369" s="1"/>
      <c r="R2369" s="1"/>
      <c r="S2369" s="1"/>
      <c r="T2369" s="1">
        <v>1</v>
      </c>
      <c r="U2369" s="1"/>
    </row>
    <row r="2370" spans="1:21">
      <c r="A2370" s="1" t="s">
        <v>54</v>
      </c>
      <c r="B2370" s="1" t="s">
        <v>50</v>
      </c>
      <c r="C2370" s="1" t="s">
        <v>273</v>
      </c>
      <c r="D2370" s="1">
        <f t="shared" ref="D2370:D2433" si="111">B2370*C2370/100</f>
        <v>1</v>
      </c>
      <c r="E2370" s="1" t="s">
        <v>4671</v>
      </c>
      <c r="F2370" s="1" t="s">
        <v>4672</v>
      </c>
      <c r="G2370" s="6" t="s">
        <v>12527</v>
      </c>
      <c r="H2370" s="1" t="s">
        <v>644</v>
      </c>
      <c r="I2370" s="1" t="s">
        <v>4673</v>
      </c>
      <c r="J2370" s="1" t="s">
        <v>467</v>
      </c>
      <c r="K2370" s="1" t="str">
        <f t="shared" ref="K2370:K2433" si="112">TEXT(J2370,"YYYY")</f>
        <v>2016</v>
      </c>
      <c r="L2370" s="1">
        <f t="shared" ref="L2370:L2433" si="113">H2370-(TEXT(I2370,"YYYY")-TEXT(J2370,"YYYY"))</f>
        <v>35</v>
      </c>
      <c r="M2370" s="1" t="s">
        <v>60</v>
      </c>
      <c r="N2370" t="s">
        <v>53</v>
      </c>
      <c r="O2370" s="1" t="s">
        <v>61</v>
      </c>
      <c r="P2370" s="1"/>
      <c r="Q2370" s="1"/>
      <c r="R2370" s="1"/>
      <c r="S2370" s="1"/>
      <c r="T2370" s="1">
        <v>1</v>
      </c>
      <c r="U2370" s="1"/>
    </row>
    <row r="2371" spans="1:21">
      <c r="A2371" s="1" t="s">
        <v>55</v>
      </c>
      <c r="B2371" s="1" t="s">
        <v>53</v>
      </c>
      <c r="C2371" s="1"/>
      <c r="D2371" s="1">
        <f t="shared" si="111"/>
        <v>0</v>
      </c>
      <c r="E2371" s="1" t="s">
        <v>4675</v>
      </c>
      <c r="F2371" s="1" t="s">
        <v>4676</v>
      </c>
      <c r="G2371" s="6" t="s">
        <v>12527</v>
      </c>
      <c r="H2371" s="1" t="s">
        <v>126</v>
      </c>
      <c r="I2371" s="1" t="s">
        <v>4673</v>
      </c>
      <c r="J2371" s="1" t="s">
        <v>4677</v>
      </c>
      <c r="K2371" s="1" t="str">
        <f t="shared" si="112"/>
        <v>2016</v>
      </c>
      <c r="L2371" s="1">
        <f t="shared" si="113"/>
        <v>14</v>
      </c>
      <c r="M2371" s="1" t="s">
        <v>79</v>
      </c>
      <c r="N2371" t="s">
        <v>53</v>
      </c>
      <c r="O2371" s="1"/>
      <c r="P2371" s="1"/>
      <c r="Q2371" s="1"/>
      <c r="R2371" s="1"/>
      <c r="S2371" s="1"/>
      <c r="T2371" s="1">
        <v>1</v>
      </c>
      <c r="U2371" s="1"/>
    </row>
    <row r="2372" spans="1:21">
      <c r="A2372" s="1" t="s">
        <v>55</v>
      </c>
      <c r="B2372" s="1" t="s">
        <v>472</v>
      </c>
      <c r="C2372" s="1" t="s">
        <v>273</v>
      </c>
      <c r="D2372" s="1">
        <f t="shared" si="111"/>
        <v>0.5</v>
      </c>
      <c r="E2372" s="1" t="s">
        <v>4700</v>
      </c>
      <c r="F2372" s="1" t="s">
        <v>4699</v>
      </c>
      <c r="G2372" s="6" t="s">
        <v>12527</v>
      </c>
      <c r="H2372" s="1" t="s">
        <v>55</v>
      </c>
      <c r="I2372" s="1" t="s">
        <v>412</v>
      </c>
      <c r="J2372" s="1" t="s">
        <v>4701</v>
      </c>
      <c r="K2372" s="1" t="str">
        <f t="shared" si="112"/>
        <v>2016</v>
      </c>
      <c r="L2372" s="1">
        <f t="shared" si="113"/>
        <v>4</v>
      </c>
      <c r="M2372" s="1" t="s">
        <v>79</v>
      </c>
      <c r="N2372" t="s">
        <v>53</v>
      </c>
      <c r="O2372" s="1" t="s">
        <v>61</v>
      </c>
      <c r="P2372" s="1"/>
      <c r="Q2372" s="1"/>
      <c r="R2372" s="1"/>
      <c r="S2372" s="1" t="s">
        <v>936</v>
      </c>
      <c r="T2372" s="1">
        <v>2</v>
      </c>
      <c r="U2372" s="1"/>
    </row>
    <row r="2373" spans="1:21">
      <c r="A2373" s="1" t="s">
        <v>55</v>
      </c>
      <c r="B2373" s="1" t="s">
        <v>54</v>
      </c>
      <c r="C2373" s="1" t="s">
        <v>500</v>
      </c>
      <c r="D2373" s="1">
        <f t="shared" si="111"/>
        <v>2.4</v>
      </c>
      <c r="E2373" s="1" t="s">
        <v>4705</v>
      </c>
      <c r="F2373" s="1" t="s">
        <v>4704</v>
      </c>
      <c r="G2373" s="6" t="s">
        <v>12527</v>
      </c>
      <c r="H2373" s="1" t="s">
        <v>301</v>
      </c>
      <c r="I2373" s="1" t="s">
        <v>412</v>
      </c>
      <c r="J2373" s="1" t="s">
        <v>303</v>
      </c>
      <c r="K2373" s="1" t="str">
        <f t="shared" si="112"/>
        <v>2016</v>
      </c>
      <c r="L2373" s="1">
        <f t="shared" si="113"/>
        <v>53</v>
      </c>
      <c r="M2373" s="1" t="s">
        <v>60</v>
      </c>
      <c r="N2373" t="s">
        <v>53</v>
      </c>
      <c r="O2373" s="1" t="s">
        <v>61</v>
      </c>
      <c r="P2373" s="1"/>
      <c r="Q2373" s="1"/>
      <c r="R2373" s="1"/>
      <c r="S2373" s="1" t="s">
        <v>354</v>
      </c>
      <c r="T2373" s="1">
        <v>1</v>
      </c>
      <c r="U2373" s="1"/>
    </row>
    <row r="2374" spans="1:21">
      <c r="A2374" s="1" t="s">
        <v>55</v>
      </c>
      <c r="B2374" s="1" t="s">
        <v>715</v>
      </c>
      <c r="C2374" s="1" t="s">
        <v>273</v>
      </c>
      <c r="D2374" s="1">
        <f t="shared" si="111"/>
        <v>0.1</v>
      </c>
      <c r="E2374" s="1" t="s">
        <v>4716</v>
      </c>
      <c r="F2374" s="1" t="s">
        <v>4715</v>
      </c>
      <c r="G2374" s="6" t="s">
        <v>12527</v>
      </c>
      <c r="H2374" s="1" t="s">
        <v>1070</v>
      </c>
      <c r="I2374" s="1" t="s">
        <v>3927</v>
      </c>
      <c r="J2374" s="1" t="s">
        <v>931</v>
      </c>
      <c r="K2374" s="1" t="str">
        <f t="shared" si="112"/>
        <v>2016</v>
      </c>
      <c r="L2374" s="1">
        <f t="shared" si="113"/>
        <v>74</v>
      </c>
      <c r="M2374" s="1" t="s">
        <v>60</v>
      </c>
      <c r="N2374" t="s">
        <v>53</v>
      </c>
      <c r="O2374" s="1" t="s">
        <v>61</v>
      </c>
      <c r="P2374" s="1"/>
      <c r="Q2374" s="1"/>
      <c r="R2374" s="1"/>
      <c r="S2374" s="1" t="s">
        <v>354</v>
      </c>
      <c r="T2374" s="1">
        <v>2</v>
      </c>
      <c r="U2374" s="1"/>
    </row>
    <row r="2375" spans="1:21">
      <c r="A2375" s="1" t="s">
        <v>54</v>
      </c>
      <c r="B2375" s="1" t="s">
        <v>50</v>
      </c>
      <c r="C2375" s="1" t="s">
        <v>500</v>
      </c>
      <c r="D2375" s="1">
        <f t="shared" si="111"/>
        <v>0.8</v>
      </c>
      <c r="E2375" s="1" t="s">
        <v>4727</v>
      </c>
      <c r="F2375" s="1" t="s">
        <v>4726</v>
      </c>
      <c r="G2375" s="6" t="s">
        <v>12527</v>
      </c>
      <c r="H2375" s="1" t="s">
        <v>1343</v>
      </c>
      <c r="I2375" s="1" t="s">
        <v>3927</v>
      </c>
      <c r="J2375" s="1" t="s">
        <v>162</v>
      </c>
      <c r="K2375" s="1" t="str">
        <f t="shared" si="112"/>
        <v>2016</v>
      </c>
      <c r="L2375" s="1">
        <f t="shared" si="113"/>
        <v>41</v>
      </c>
      <c r="M2375" s="1" t="s">
        <v>60</v>
      </c>
      <c r="N2375" t="s">
        <v>53</v>
      </c>
      <c r="O2375" s="1" t="s">
        <v>61</v>
      </c>
      <c r="P2375" s="1"/>
      <c r="Q2375" s="1"/>
      <c r="R2375" s="1"/>
      <c r="S2375" s="1" t="s">
        <v>3441</v>
      </c>
      <c r="T2375" s="1">
        <v>1</v>
      </c>
      <c r="U2375" s="1"/>
    </row>
    <row r="2376" spans="1:21">
      <c r="A2376" s="1" t="s">
        <v>50</v>
      </c>
      <c r="B2376" s="1"/>
      <c r="C2376" s="1"/>
      <c r="D2376" s="1">
        <f t="shared" si="111"/>
        <v>0</v>
      </c>
      <c r="E2376" s="1" t="s">
        <v>4733</v>
      </c>
      <c r="F2376" s="1" t="s">
        <v>4732</v>
      </c>
      <c r="G2376" s="6" t="s">
        <v>12527</v>
      </c>
      <c r="H2376" s="1" t="s">
        <v>197</v>
      </c>
      <c r="I2376" s="1" t="s">
        <v>637</v>
      </c>
      <c r="J2376" s="1" t="s">
        <v>4734</v>
      </c>
      <c r="K2376" s="1" t="str">
        <f t="shared" si="112"/>
        <v>2016</v>
      </c>
      <c r="L2376" s="1">
        <f t="shared" si="113"/>
        <v>16</v>
      </c>
      <c r="M2376" s="1" t="s">
        <v>79</v>
      </c>
      <c r="N2376" t="s">
        <v>53</v>
      </c>
      <c r="O2376" s="1" t="s">
        <v>102</v>
      </c>
      <c r="P2376" s="1"/>
      <c r="Q2376" s="1"/>
      <c r="R2376" s="1" t="s">
        <v>805</v>
      </c>
      <c r="S2376" s="1" t="s">
        <v>65</v>
      </c>
      <c r="T2376" s="1">
        <v>2</v>
      </c>
      <c r="U2376" s="1"/>
    </row>
    <row r="2377" spans="1:21">
      <c r="A2377" s="1" t="s">
        <v>53</v>
      </c>
      <c r="B2377" s="1"/>
      <c r="C2377" s="1"/>
      <c r="D2377" s="1">
        <f t="shared" si="111"/>
        <v>0</v>
      </c>
      <c r="E2377" s="1" t="s">
        <v>4738</v>
      </c>
      <c r="F2377" s="1" t="s">
        <v>4737</v>
      </c>
      <c r="G2377" s="6" t="s">
        <v>12527</v>
      </c>
      <c r="H2377" s="1" t="s">
        <v>189</v>
      </c>
      <c r="I2377" s="1" t="s">
        <v>3838</v>
      </c>
      <c r="J2377" s="1" t="s">
        <v>1534</v>
      </c>
      <c r="K2377" s="1" t="str">
        <f t="shared" si="112"/>
        <v>2016</v>
      </c>
      <c r="L2377" s="1">
        <f t="shared" si="113"/>
        <v>46</v>
      </c>
      <c r="M2377" s="1" t="s">
        <v>60</v>
      </c>
      <c r="N2377" t="s">
        <v>53</v>
      </c>
      <c r="O2377" s="1" t="s">
        <v>61</v>
      </c>
      <c r="P2377" s="1" t="s">
        <v>135</v>
      </c>
      <c r="Q2377" s="1" t="s">
        <v>219</v>
      </c>
      <c r="R2377" s="1" t="s">
        <v>1597</v>
      </c>
      <c r="S2377" s="1" t="s">
        <v>114</v>
      </c>
      <c r="T2377" s="1">
        <v>1</v>
      </c>
      <c r="U2377" s="1"/>
    </row>
    <row r="2378" spans="1:21">
      <c r="A2378" s="1" t="s">
        <v>55</v>
      </c>
      <c r="B2378" s="1"/>
      <c r="C2378" s="1"/>
      <c r="D2378" s="1">
        <f t="shared" si="111"/>
        <v>0</v>
      </c>
      <c r="E2378" s="1" t="s">
        <v>4741</v>
      </c>
      <c r="F2378" s="1" t="s">
        <v>4740</v>
      </c>
      <c r="G2378" s="6" t="s">
        <v>12527</v>
      </c>
      <c r="H2378" s="1" t="s">
        <v>299</v>
      </c>
      <c r="I2378" s="1" t="s">
        <v>3254</v>
      </c>
      <c r="J2378" s="1" t="s">
        <v>2237</v>
      </c>
      <c r="K2378" s="1" t="str">
        <f t="shared" si="112"/>
        <v>2016</v>
      </c>
      <c r="L2378" s="1">
        <f t="shared" si="113"/>
        <v>43</v>
      </c>
      <c r="M2378" s="1" t="s">
        <v>60</v>
      </c>
      <c r="N2378" t="s">
        <v>53</v>
      </c>
      <c r="O2378" s="1" t="s">
        <v>102</v>
      </c>
      <c r="P2378" s="1"/>
      <c r="Q2378" s="1"/>
      <c r="R2378" s="1" t="s">
        <v>805</v>
      </c>
      <c r="S2378" s="1" t="s">
        <v>4742</v>
      </c>
      <c r="T2378" s="1">
        <v>2</v>
      </c>
      <c r="U2378" s="1"/>
    </row>
    <row r="2379" spans="1:21">
      <c r="A2379" s="1" t="s">
        <v>55</v>
      </c>
      <c r="B2379" s="1"/>
      <c r="C2379" s="1"/>
      <c r="D2379" s="1">
        <f t="shared" si="111"/>
        <v>0</v>
      </c>
      <c r="E2379" s="1" t="s">
        <v>4751</v>
      </c>
      <c r="F2379" s="1" t="s">
        <v>4750</v>
      </c>
      <c r="G2379" s="6" t="s">
        <v>12527</v>
      </c>
      <c r="H2379" s="1" t="s">
        <v>58</v>
      </c>
      <c r="I2379" s="1" t="s">
        <v>4752</v>
      </c>
      <c r="J2379" s="1" t="s">
        <v>4753</v>
      </c>
      <c r="K2379" s="1" t="str">
        <f t="shared" si="112"/>
        <v>2016</v>
      </c>
      <c r="L2379" s="1">
        <f t="shared" si="113"/>
        <v>9</v>
      </c>
      <c r="M2379" s="1" t="s">
        <v>79</v>
      </c>
      <c r="N2379" t="s">
        <v>53</v>
      </c>
      <c r="O2379" s="1" t="s">
        <v>102</v>
      </c>
      <c r="P2379" s="1"/>
      <c r="Q2379" s="1"/>
      <c r="R2379" s="1" t="s">
        <v>805</v>
      </c>
      <c r="S2379" s="1" t="s">
        <v>65</v>
      </c>
      <c r="T2379" s="1">
        <v>1</v>
      </c>
      <c r="U2379" s="1"/>
    </row>
    <row r="2380" spans="1:21">
      <c r="A2380" s="1" t="s">
        <v>55</v>
      </c>
      <c r="B2380" s="1"/>
      <c r="C2380" s="1"/>
      <c r="D2380" s="1">
        <f t="shared" si="111"/>
        <v>0</v>
      </c>
      <c r="E2380" s="1" t="s">
        <v>4756</v>
      </c>
      <c r="F2380" s="1" t="s">
        <v>4755</v>
      </c>
      <c r="G2380" s="6" t="s">
        <v>12527</v>
      </c>
      <c r="H2380" s="1" t="s">
        <v>101</v>
      </c>
      <c r="I2380" s="1" t="s">
        <v>4757</v>
      </c>
      <c r="J2380" s="1" t="s">
        <v>209</v>
      </c>
      <c r="K2380" s="1" t="str">
        <f t="shared" si="112"/>
        <v>2016</v>
      </c>
      <c r="L2380" s="1">
        <f t="shared" si="113"/>
        <v>37</v>
      </c>
      <c r="M2380" s="1" t="s">
        <v>79</v>
      </c>
      <c r="N2380" t="s">
        <v>53</v>
      </c>
      <c r="O2380" s="1" t="s">
        <v>102</v>
      </c>
      <c r="P2380" s="1"/>
      <c r="Q2380" s="1"/>
      <c r="R2380" s="1" t="s">
        <v>805</v>
      </c>
      <c r="S2380" s="1" t="s">
        <v>4233</v>
      </c>
      <c r="T2380" s="1">
        <v>2</v>
      </c>
      <c r="U2380" s="1"/>
    </row>
    <row r="2381" spans="1:21">
      <c r="A2381" s="1" t="s">
        <v>50</v>
      </c>
      <c r="B2381" s="1"/>
      <c r="C2381" s="1"/>
      <c r="D2381" s="1">
        <f t="shared" si="111"/>
        <v>0</v>
      </c>
      <c r="E2381" s="1" t="s">
        <v>4761</v>
      </c>
      <c r="F2381" s="1" t="s">
        <v>4760</v>
      </c>
      <c r="G2381" s="6" t="s">
        <v>12527</v>
      </c>
      <c r="H2381" s="1" t="s">
        <v>144</v>
      </c>
      <c r="I2381" s="1" t="s">
        <v>4349</v>
      </c>
      <c r="J2381" s="1" t="s">
        <v>1534</v>
      </c>
      <c r="K2381" s="1" t="str">
        <f t="shared" si="112"/>
        <v>2016</v>
      </c>
      <c r="L2381" s="1">
        <f t="shared" si="113"/>
        <v>23</v>
      </c>
      <c r="M2381" s="1" t="s">
        <v>60</v>
      </c>
      <c r="N2381" t="s">
        <v>53</v>
      </c>
      <c r="O2381" s="1" t="s">
        <v>61</v>
      </c>
      <c r="P2381" s="1"/>
      <c r="Q2381" s="1"/>
      <c r="R2381" s="1"/>
      <c r="S2381" s="1" t="s">
        <v>65</v>
      </c>
      <c r="T2381" s="1">
        <v>2</v>
      </c>
      <c r="U2381" s="1"/>
    </row>
    <row r="2382" spans="1:21">
      <c r="A2382" s="1" t="s">
        <v>50</v>
      </c>
      <c r="B2382" s="1"/>
      <c r="C2382" s="1"/>
      <c r="D2382" s="1">
        <f t="shared" si="111"/>
        <v>0</v>
      </c>
      <c r="E2382" s="1" t="s">
        <v>4796</v>
      </c>
      <c r="F2382" s="1" t="s">
        <v>4795</v>
      </c>
      <c r="G2382" s="6" t="s">
        <v>12527</v>
      </c>
      <c r="H2382" s="1" t="s">
        <v>809</v>
      </c>
      <c r="I2382" s="1" t="s">
        <v>274</v>
      </c>
      <c r="J2382" s="1" t="s">
        <v>1534</v>
      </c>
      <c r="K2382" s="1" t="str">
        <f t="shared" si="112"/>
        <v>2016</v>
      </c>
      <c r="L2382" s="1">
        <f t="shared" si="113"/>
        <v>35</v>
      </c>
      <c r="M2382" s="1" t="s">
        <v>60</v>
      </c>
      <c r="N2382" t="s">
        <v>53</v>
      </c>
      <c r="O2382" s="1" t="s">
        <v>61</v>
      </c>
      <c r="P2382" s="1"/>
      <c r="Q2382" s="1"/>
      <c r="R2382" s="1" t="s">
        <v>805</v>
      </c>
      <c r="S2382" s="1" t="s">
        <v>92</v>
      </c>
      <c r="T2382" s="1">
        <v>1</v>
      </c>
      <c r="U2382" s="1"/>
    </row>
    <row r="2383" spans="1:21">
      <c r="A2383" s="1" t="s">
        <v>49</v>
      </c>
      <c r="B2383" s="1"/>
      <c r="C2383" s="1"/>
      <c r="D2383" s="1">
        <f t="shared" si="111"/>
        <v>0</v>
      </c>
      <c r="E2383" s="1" t="s">
        <v>4799</v>
      </c>
      <c r="F2383" s="1" t="s">
        <v>4798</v>
      </c>
      <c r="G2383" s="6" t="s">
        <v>12527</v>
      </c>
      <c r="H2383" s="1" t="s">
        <v>310</v>
      </c>
      <c r="I2383" s="1" t="s">
        <v>3838</v>
      </c>
      <c r="J2383" s="1" t="s">
        <v>1534</v>
      </c>
      <c r="K2383" s="1" t="str">
        <f t="shared" si="112"/>
        <v>2016</v>
      </c>
      <c r="L2383" s="1">
        <f t="shared" si="113"/>
        <v>44</v>
      </c>
      <c r="M2383" s="1" t="s">
        <v>79</v>
      </c>
      <c r="N2383" t="s">
        <v>53</v>
      </c>
      <c r="O2383" s="1" t="s">
        <v>205</v>
      </c>
      <c r="P2383" s="1"/>
      <c r="Q2383" s="1"/>
      <c r="R2383" s="1"/>
      <c r="S2383" s="1" t="s">
        <v>940</v>
      </c>
      <c r="T2383" s="1">
        <v>2</v>
      </c>
      <c r="U2383" s="1"/>
    </row>
    <row r="2384" spans="1:21">
      <c r="A2384" s="1" t="s">
        <v>55</v>
      </c>
      <c r="B2384" s="1"/>
      <c r="C2384" s="1"/>
      <c r="D2384" s="1">
        <f t="shared" si="111"/>
        <v>0</v>
      </c>
      <c r="E2384" s="1" t="s">
        <v>4805</v>
      </c>
      <c r="F2384" s="1" t="s">
        <v>4804</v>
      </c>
      <c r="G2384" s="6" t="s">
        <v>12527</v>
      </c>
      <c r="H2384" s="1" t="s">
        <v>78</v>
      </c>
      <c r="I2384" s="1" t="s">
        <v>4806</v>
      </c>
      <c r="J2384" s="1" t="s">
        <v>4734</v>
      </c>
      <c r="K2384" s="1" t="str">
        <f t="shared" si="112"/>
        <v>2016</v>
      </c>
      <c r="L2384" s="1">
        <f t="shared" si="113"/>
        <v>28</v>
      </c>
      <c r="M2384" s="1" t="s">
        <v>60</v>
      </c>
      <c r="N2384" t="s">
        <v>53</v>
      </c>
      <c r="O2384" s="1" t="s">
        <v>102</v>
      </c>
      <c r="P2384" s="1"/>
      <c r="Q2384" s="1"/>
      <c r="R2384" s="1" t="s">
        <v>805</v>
      </c>
      <c r="S2384" s="1" t="s">
        <v>226</v>
      </c>
      <c r="T2384" s="1">
        <v>1</v>
      </c>
      <c r="U2384" s="1"/>
    </row>
    <row r="2385" spans="1:21">
      <c r="A2385" s="1" t="s">
        <v>55</v>
      </c>
      <c r="B2385" s="1"/>
      <c r="C2385" s="1"/>
      <c r="D2385" s="1">
        <f t="shared" si="111"/>
        <v>0</v>
      </c>
      <c r="E2385" s="1" t="s">
        <v>4813</v>
      </c>
      <c r="F2385" s="1" t="s">
        <v>4812</v>
      </c>
      <c r="G2385" s="6" t="s">
        <v>12527</v>
      </c>
      <c r="H2385" s="1" t="s">
        <v>351</v>
      </c>
      <c r="I2385" s="1" t="s">
        <v>3838</v>
      </c>
      <c r="J2385" s="1" t="s">
        <v>250</v>
      </c>
      <c r="K2385" s="1" t="str">
        <f t="shared" si="112"/>
        <v>2016</v>
      </c>
      <c r="L2385" s="1">
        <f t="shared" si="113"/>
        <v>54</v>
      </c>
      <c r="M2385" s="1" t="s">
        <v>60</v>
      </c>
      <c r="N2385" t="s">
        <v>53</v>
      </c>
      <c r="O2385" s="1" t="s">
        <v>61</v>
      </c>
      <c r="P2385" s="1"/>
      <c r="Q2385" s="1"/>
      <c r="R2385" s="1"/>
      <c r="S2385" s="1" t="s">
        <v>114</v>
      </c>
      <c r="T2385" s="1">
        <v>2</v>
      </c>
      <c r="U2385" s="1"/>
    </row>
    <row r="2386" spans="1:21">
      <c r="A2386" s="1" t="s">
        <v>53</v>
      </c>
      <c r="B2386" s="1"/>
      <c r="C2386" s="1"/>
      <c r="D2386" s="1">
        <f t="shared" si="111"/>
        <v>0</v>
      </c>
      <c r="E2386" s="1" t="s">
        <v>4824</v>
      </c>
      <c r="F2386" s="1" t="s">
        <v>4823</v>
      </c>
      <c r="G2386" s="6" t="s">
        <v>12527</v>
      </c>
      <c r="H2386" s="1" t="s">
        <v>282</v>
      </c>
      <c r="I2386" s="1" t="s">
        <v>3838</v>
      </c>
      <c r="J2386" s="1" t="s">
        <v>1534</v>
      </c>
      <c r="K2386" s="1" t="str">
        <f t="shared" si="112"/>
        <v>2016</v>
      </c>
      <c r="L2386" s="1">
        <f t="shared" si="113"/>
        <v>42</v>
      </c>
      <c r="M2386" s="1" t="s">
        <v>79</v>
      </c>
      <c r="N2386" t="s">
        <v>53</v>
      </c>
      <c r="O2386" s="1" t="s">
        <v>61</v>
      </c>
      <c r="P2386" s="1"/>
      <c r="Q2386" s="1"/>
      <c r="R2386" s="1"/>
      <c r="S2386" s="1" t="s">
        <v>114</v>
      </c>
      <c r="T2386" s="1">
        <v>1</v>
      </c>
      <c r="U2386" s="1"/>
    </row>
    <row r="2387" spans="1:21">
      <c r="A2387" s="1" t="s">
        <v>50</v>
      </c>
      <c r="B2387" s="1"/>
      <c r="C2387" s="1"/>
      <c r="D2387" s="1">
        <f t="shared" si="111"/>
        <v>0</v>
      </c>
      <c r="E2387" s="1" t="s">
        <v>4827</v>
      </c>
      <c r="F2387" s="1" t="s">
        <v>4826</v>
      </c>
      <c r="G2387" s="6" t="s">
        <v>12527</v>
      </c>
      <c r="H2387" s="1" t="s">
        <v>256</v>
      </c>
      <c r="I2387" s="1" t="s">
        <v>4828</v>
      </c>
      <c r="J2387" s="1" t="s">
        <v>3171</v>
      </c>
      <c r="K2387" s="1" t="str">
        <f t="shared" si="112"/>
        <v>2016</v>
      </c>
      <c r="L2387" s="1">
        <f t="shared" si="113"/>
        <v>51</v>
      </c>
      <c r="M2387" s="1" t="s">
        <v>79</v>
      </c>
      <c r="N2387" t="s">
        <v>53</v>
      </c>
      <c r="O2387" s="1" t="s">
        <v>61</v>
      </c>
      <c r="P2387" s="1"/>
      <c r="Q2387" s="1"/>
      <c r="R2387" s="1"/>
      <c r="S2387" s="1" t="s">
        <v>114</v>
      </c>
      <c r="T2387" s="1">
        <v>1</v>
      </c>
      <c r="U2387" s="1"/>
    </row>
    <row r="2388" spans="1:21">
      <c r="A2388" s="1" t="s">
        <v>49</v>
      </c>
      <c r="B2388" s="1" t="s">
        <v>472</v>
      </c>
      <c r="C2388" s="1" t="s">
        <v>500</v>
      </c>
      <c r="D2388" s="1">
        <f t="shared" si="111"/>
        <v>0.4</v>
      </c>
      <c r="E2388" s="1" t="s">
        <v>4870</v>
      </c>
      <c r="F2388" s="1" t="s">
        <v>4869</v>
      </c>
      <c r="G2388" s="6" t="s">
        <v>12527</v>
      </c>
      <c r="H2388" s="1" t="s">
        <v>448</v>
      </c>
      <c r="I2388" s="1" t="s">
        <v>4872</v>
      </c>
      <c r="J2388" s="1" t="s">
        <v>4873</v>
      </c>
      <c r="K2388" s="1" t="str">
        <f t="shared" si="112"/>
        <v>2016</v>
      </c>
      <c r="L2388" s="1">
        <f t="shared" si="113"/>
        <v>32</v>
      </c>
      <c r="M2388" s="1" t="s">
        <v>60</v>
      </c>
      <c r="N2388" t="s">
        <v>53</v>
      </c>
      <c r="O2388" s="1" t="s">
        <v>61</v>
      </c>
      <c r="P2388" s="1"/>
      <c r="Q2388" s="1"/>
      <c r="R2388" s="1"/>
      <c r="S2388" s="1" t="s">
        <v>83</v>
      </c>
      <c r="T2388" s="1">
        <v>2</v>
      </c>
      <c r="U2388" s="1"/>
    </row>
    <row r="2389" spans="1:21">
      <c r="A2389" s="1" t="s">
        <v>49</v>
      </c>
      <c r="B2389" s="1"/>
      <c r="C2389" s="1"/>
      <c r="D2389" s="1">
        <f t="shared" si="111"/>
        <v>0</v>
      </c>
      <c r="E2389" s="1" t="s">
        <v>4886</v>
      </c>
      <c r="F2389" s="1" t="s">
        <v>4885</v>
      </c>
      <c r="G2389" s="6" t="s">
        <v>12525</v>
      </c>
      <c r="H2389" s="1" t="s">
        <v>54</v>
      </c>
      <c r="I2389" s="1" t="s">
        <v>4500</v>
      </c>
      <c r="J2389" s="1" t="s">
        <v>162</v>
      </c>
      <c r="K2389" s="1" t="str">
        <f t="shared" si="112"/>
        <v>2016</v>
      </c>
      <c r="L2389" s="1">
        <f t="shared" si="113"/>
        <v>2</v>
      </c>
      <c r="M2389" s="1" t="s">
        <v>79</v>
      </c>
      <c r="N2389" t="s">
        <v>53</v>
      </c>
      <c r="O2389" s="1" t="s">
        <v>61</v>
      </c>
      <c r="P2389" s="1"/>
      <c r="Q2389" s="1"/>
      <c r="R2389" s="1"/>
      <c r="S2389" s="1" t="s">
        <v>65</v>
      </c>
      <c r="T2389" s="1">
        <v>2</v>
      </c>
      <c r="U2389" s="1"/>
    </row>
    <row r="2390" spans="1:21">
      <c r="A2390" s="1" t="s">
        <v>55</v>
      </c>
      <c r="B2390" s="1"/>
      <c r="C2390" s="1"/>
      <c r="D2390" s="1">
        <f t="shared" si="111"/>
        <v>0</v>
      </c>
      <c r="E2390" s="1" t="s">
        <v>4910</v>
      </c>
      <c r="F2390" s="1" t="s">
        <v>4909</v>
      </c>
      <c r="G2390" s="6" t="s">
        <v>12527</v>
      </c>
      <c r="H2390" s="1" t="s">
        <v>99</v>
      </c>
      <c r="I2390" s="1" t="s">
        <v>4906</v>
      </c>
      <c r="J2390" s="1" t="s">
        <v>2237</v>
      </c>
      <c r="K2390" s="1" t="str">
        <f t="shared" si="112"/>
        <v>2016</v>
      </c>
      <c r="L2390" s="1">
        <f t="shared" si="113"/>
        <v>5</v>
      </c>
      <c r="M2390" s="1" t="s">
        <v>79</v>
      </c>
      <c r="N2390" t="s">
        <v>53</v>
      </c>
      <c r="O2390" s="1" t="s">
        <v>61</v>
      </c>
      <c r="P2390" s="1"/>
      <c r="Q2390" s="1"/>
      <c r="R2390" s="1"/>
      <c r="S2390" s="1" t="s">
        <v>2283</v>
      </c>
      <c r="T2390" s="1">
        <v>2</v>
      </c>
      <c r="U2390" s="1"/>
    </row>
    <row r="2391" spans="1:21">
      <c r="A2391" s="1" t="s">
        <v>55</v>
      </c>
      <c r="B2391" s="1"/>
      <c r="C2391" s="1"/>
      <c r="D2391" s="1">
        <f t="shared" si="111"/>
        <v>0</v>
      </c>
      <c r="E2391" s="1" t="s">
        <v>4913</v>
      </c>
      <c r="F2391" s="1" t="s">
        <v>4912</v>
      </c>
      <c r="G2391" s="6" t="s">
        <v>12527</v>
      </c>
      <c r="H2391" s="1" t="s">
        <v>644</v>
      </c>
      <c r="I2391" s="1" t="s">
        <v>3588</v>
      </c>
      <c r="J2391" s="1" t="s">
        <v>3171</v>
      </c>
      <c r="K2391" s="1" t="str">
        <f t="shared" si="112"/>
        <v>2016</v>
      </c>
      <c r="L2391" s="1">
        <f t="shared" si="113"/>
        <v>34</v>
      </c>
      <c r="M2391" s="1" t="s">
        <v>60</v>
      </c>
      <c r="N2391" t="s">
        <v>53</v>
      </c>
      <c r="O2391" s="1" t="s">
        <v>61</v>
      </c>
      <c r="P2391" s="1"/>
      <c r="Q2391" s="1"/>
      <c r="R2391" s="1"/>
      <c r="S2391" s="1" t="s">
        <v>1559</v>
      </c>
      <c r="T2391" s="1">
        <v>2</v>
      </c>
      <c r="U2391" s="1"/>
    </row>
    <row r="2392" spans="1:21">
      <c r="A2392" s="1" t="s">
        <v>55</v>
      </c>
      <c r="B2392" s="1" t="s">
        <v>50</v>
      </c>
      <c r="C2392" s="1"/>
      <c r="D2392" s="1">
        <f t="shared" si="111"/>
        <v>0</v>
      </c>
      <c r="E2392" s="1" t="s">
        <v>4934</v>
      </c>
      <c r="F2392" s="1" t="s">
        <v>4933</v>
      </c>
      <c r="G2392" s="6" t="s">
        <v>12527</v>
      </c>
      <c r="H2392" s="1" t="s">
        <v>584</v>
      </c>
      <c r="I2392" s="1" t="s">
        <v>3404</v>
      </c>
      <c r="J2392" s="1" t="s">
        <v>4935</v>
      </c>
      <c r="K2392" s="1" t="str">
        <f t="shared" si="112"/>
        <v>2016</v>
      </c>
      <c r="L2392" s="1">
        <f t="shared" si="113"/>
        <v>36</v>
      </c>
      <c r="M2392" s="1" t="s">
        <v>60</v>
      </c>
      <c r="N2392" t="s">
        <v>53</v>
      </c>
      <c r="O2392" s="1" t="s">
        <v>61</v>
      </c>
      <c r="P2392" s="1"/>
      <c r="Q2392" s="1"/>
      <c r="R2392" s="1"/>
      <c r="S2392" s="1"/>
      <c r="T2392" s="1">
        <v>1</v>
      </c>
      <c r="U2392" s="1"/>
    </row>
    <row r="2393" spans="1:21">
      <c r="A2393" s="1" t="s">
        <v>53</v>
      </c>
      <c r="B2393" s="1" t="s">
        <v>50</v>
      </c>
      <c r="C2393" s="1"/>
      <c r="D2393" s="1">
        <f t="shared" si="111"/>
        <v>0</v>
      </c>
      <c r="E2393" s="1" t="s">
        <v>4951</v>
      </c>
      <c r="F2393" s="1" t="s">
        <v>4950</v>
      </c>
      <c r="G2393" s="6" t="s">
        <v>12527</v>
      </c>
      <c r="H2393" s="1" t="s">
        <v>464</v>
      </c>
      <c r="I2393" s="1" t="s">
        <v>4942</v>
      </c>
      <c r="J2393" s="1" t="s">
        <v>4659</v>
      </c>
      <c r="K2393" s="1" t="str">
        <f t="shared" si="112"/>
        <v>2016</v>
      </c>
      <c r="L2393" s="1">
        <f t="shared" si="113"/>
        <v>30</v>
      </c>
      <c r="M2393" s="1" t="s">
        <v>60</v>
      </c>
      <c r="N2393" t="s">
        <v>53</v>
      </c>
      <c r="O2393" s="1"/>
      <c r="P2393" s="1"/>
      <c r="Q2393" s="1"/>
      <c r="R2393" s="1"/>
      <c r="S2393" s="1" t="s">
        <v>557</v>
      </c>
      <c r="T2393" s="1">
        <v>2</v>
      </c>
      <c r="U2393" s="1"/>
    </row>
    <row r="2394" spans="1:21">
      <c r="A2394" s="1" t="s">
        <v>50</v>
      </c>
      <c r="B2394" s="1" t="s">
        <v>50</v>
      </c>
      <c r="C2394" s="1"/>
      <c r="D2394" s="1">
        <f t="shared" si="111"/>
        <v>0</v>
      </c>
      <c r="E2394" s="1" t="s">
        <v>4954</v>
      </c>
      <c r="F2394" s="1" t="s">
        <v>4953</v>
      </c>
      <c r="G2394" s="6" t="s">
        <v>12525</v>
      </c>
      <c r="H2394" s="1" t="s">
        <v>3534</v>
      </c>
      <c r="I2394" s="1" t="s">
        <v>4942</v>
      </c>
      <c r="J2394" s="1" t="s">
        <v>1573</v>
      </c>
      <c r="K2394" s="1" t="str">
        <f t="shared" si="112"/>
        <v>2016</v>
      </c>
      <c r="L2394" s="1">
        <f t="shared" si="113"/>
        <v>-9.9999999999999978E-2</v>
      </c>
      <c r="M2394" s="1" t="s">
        <v>60</v>
      </c>
      <c r="N2394" t="s">
        <v>53</v>
      </c>
      <c r="O2394" s="1" t="s">
        <v>61</v>
      </c>
      <c r="P2394" s="1"/>
      <c r="Q2394" s="1"/>
      <c r="R2394" s="1"/>
      <c r="S2394" s="1"/>
      <c r="T2394" s="1">
        <v>1</v>
      </c>
      <c r="U2394" s="1"/>
    </row>
    <row r="2395" spans="1:21">
      <c r="A2395" s="1" t="s">
        <v>55</v>
      </c>
      <c r="B2395" s="1" t="s">
        <v>53</v>
      </c>
      <c r="C2395" s="1"/>
      <c r="D2395" s="1">
        <f t="shared" si="111"/>
        <v>0</v>
      </c>
      <c r="E2395" s="1" t="s">
        <v>4976</v>
      </c>
      <c r="F2395" s="1" t="s">
        <v>4975</v>
      </c>
      <c r="G2395" s="6" t="s">
        <v>12527</v>
      </c>
      <c r="H2395" s="1" t="s">
        <v>55</v>
      </c>
      <c r="I2395" s="1" t="s">
        <v>4977</v>
      </c>
      <c r="J2395" s="1" t="s">
        <v>4461</v>
      </c>
      <c r="K2395" s="1" t="str">
        <f t="shared" si="112"/>
        <v>2016</v>
      </c>
      <c r="L2395" s="1">
        <f t="shared" si="113"/>
        <v>3</v>
      </c>
      <c r="M2395" s="1" t="s">
        <v>60</v>
      </c>
      <c r="N2395" t="s">
        <v>53</v>
      </c>
      <c r="O2395" s="1" t="s">
        <v>61</v>
      </c>
      <c r="P2395" s="1"/>
      <c r="Q2395" s="1"/>
      <c r="R2395" s="1"/>
      <c r="S2395" s="1"/>
      <c r="T2395" s="1">
        <v>2</v>
      </c>
      <c r="U2395" s="1"/>
    </row>
    <row r="2396" spans="1:21">
      <c r="A2396" s="1" t="s">
        <v>54</v>
      </c>
      <c r="B2396" s="1" t="s">
        <v>53</v>
      </c>
      <c r="C2396" s="1"/>
      <c r="D2396" s="1">
        <f t="shared" si="111"/>
        <v>0</v>
      </c>
      <c r="E2396" s="1" t="s">
        <v>5006</v>
      </c>
      <c r="F2396" s="1" t="s">
        <v>5005</v>
      </c>
      <c r="G2396" s="6" t="s">
        <v>12527</v>
      </c>
      <c r="H2396" s="1" t="s">
        <v>169</v>
      </c>
      <c r="I2396" s="1" t="s">
        <v>622</v>
      </c>
      <c r="J2396" s="1" t="s">
        <v>303</v>
      </c>
      <c r="K2396" s="1" t="str">
        <f t="shared" si="112"/>
        <v>2016</v>
      </c>
      <c r="L2396" s="1">
        <f t="shared" si="113"/>
        <v>19</v>
      </c>
      <c r="M2396" s="1" t="s">
        <v>79</v>
      </c>
      <c r="N2396" t="s">
        <v>53</v>
      </c>
      <c r="O2396" s="1" t="s">
        <v>102</v>
      </c>
      <c r="P2396" s="1"/>
      <c r="Q2396" s="1"/>
      <c r="R2396" s="1"/>
      <c r="S2396" s="1" t="s">
        <v>114</v>
      </c>
      <c r="T2396" s="1">
        <v>2</v>
      </c>
      <c r="U2396" s="1"/>
    </row>
    <row r="2397" spans="1:21">
      <c r="A2397" s="1" t="s">
        <v>54</v>
      </c>
      <c r="B2397" s="1" t="s">
        <v>50</v>
      </c>
      <c r="C2397" s="1"/>
      <c r="D2397" s="1">
        <f t="shared" si="111"/>
        <v>0</v>
      </c>
      <c r="E2397" s="1" t="s">
        <v>5009</v>
      </c>
      <c r="F2397" s="1" t="s">
        <v>5008</v>
      </c>
      <c r="G2397" s="6" t="s">
        <v>12527</v>
      </c>
      <c r="H2397" s="1" t="s">
        <v>1343</v>
      </c>
      <c r="I2397" s="1" t="s">
        <v>622</v>
      </c>
      <c r="J2397" s="1" t="s">
        <v>5010</v>
      </c>
      <c r="K2397" s="1" t="str">
        <f t="shared" si="112"/>
        <v>2016</v>
      </c>
      <c r="L2397" s="1">
        <f t="shared" si="113"/>
        <v>40</v>
      </c>
      <c r="M2397" s="1" t="s">
        <v>79</v>
      </c>
      <c r="N2397" t="s">
        <v>53</v>
      </c>
      <c r="O2397" s="1" t="s">
        <v>61</v>
      </c>
      <c r="P2397" s="1"/>
      <c r="Q2397" s="1"/>
      <c r="R2397" s="1"/>
      <c r="S2397" s="1"/>
      <c r="T2397" s="1">
        <v>2</v>
      </c>
      <c r="U2397" s="1"/>
    </row>
    <row r="2398" spans="1:21">
      <c r="A2398" s="1" t="s">
        <v>50</v>
      </c>
      <c r="B2398" s="1" t="s">
        <v>50</v>
      </c>
      <c r="C2398" s="1"/>
      <c r="D2398" s="1">
        <f t="shared" si="111"/>
        <v>0</v>
      </c>
      <c r="E2398" s="1" t="s">
        <v>5017</v>
      </c>
      <c r="F2398" s="1" t="s">
        <v>5016</v>
      </c>
      <c r="G2398" s="6" t="s">
        <v>12527</v>
      </c>
      <c r="H2398" s="1" t="s">
        <v>310</v>
      </c>
      <c r="I2398" s="1" t="s">
        <v>2843</v>
      </c>
      <c r="J2398" s="1" t="s">
        <v>5019</v>
      </c>
      <c r="K2398" s="1" t="str">
        <f t="shared" si="112"/>
        <v>2016</v>
      </c>
      <c r="L2398" s="1">
        <f t="shared" si="113"/>
        <v>44</v>
      </c>
      <c r="M2398" s="1" t="s">
        <v>60</v>
      </c>
      <c r="N2398" t="s">
        <v>53</v>
      </c>
      <c r="O2398" s="1" t="s">
        <v>61</v>
      </c>
      <c r="P2398" s="1"/>
      <c r="Q2398" s="1"/>
      <c r="R2398" s="1"/>
      <c r="S2398" s="1" t="s">
        <v>5018</v>
      </c>
      <c r="T2398" s="1">
        <v>2</v>
      </c>
      <c r="U2398" s="1"/>
    </row>
    <row r="2399" spans="1:21">
      <c r="A2399" s="1" t="s">
        <v>53</v>
      </c>
      <c r="B2399" s="1" t="s">
        <v>50</v>
      </c>
      <c r="C2399" s="1"/>
      <c r="D2399" s="1">
        <f t="shared" si="111"/>
        <v>0</v>
      </c>
      <c r="E2399" s="1" t="s">
        <v>5029</v>
      </c>
      <c r="F2399" s="1" t="s">
        <v>5028</v>
      </c>
      <c r="G2399" s="6" t="s">
        <v>12527</v>
      </c>
      <c r="H2399" s="1" t="s">
        <v>1343</v>
      </c>
      <c r="I2399" s="1" t="s">
        <v>5030</v>
      </c>
      <c r="J2399" s="1" t="s">
        <v>162</v>
      </c>
      <c r="K2399" s="1" t="str">
        <f t="shared" si="112"/>
        <v>2016</v>
      </c>
      <c r="L2399" s="1">
        <f t="shared" si="113"/>
        <v>40</v>
      </c>
      <c r="M2399" s="1" t="s">
        <v>79</v>
      </c>
      <c r="N2399" t="s">
        <v>53</v>
      </c>
      <c r="O2399" s="1" t="s">
        <v>633</v>
      </c>
      <c r="P2399" s="1"/>
      <c r="Q2399" s="1"/>
      <c r="R2399" s="1"/>
      <c r="S2399" s="1"/>
      <c r="T2399" s="1">
        <v>1</v>
      </c>
      <c r="U2399" s="1"/>
    </row>
    <row r="2400" spans="1:21">
      <c r="A2400" s="1" t="s">
        <v>49</v>
      </c>
      <c r="B2400" s="1" t="s">
        <v>50</v>
      </c>
      <c r="C2400" s="1"/>
      <c r="D2400" s="1">
        <f t="shared" si="111"/>
        <v>0</v>
      </c>
      <c r="E2400" s="1" t="s">
        <v>5046</v>
      </c>
      <c r="F2400" s="1" t="s">
        <v>5045</v>
      </c>
      <c r="G2400" s="6" t="s">
        <v>12527</v>
      </c>
      <c r="H2400" s="1" t="s">
        <v>217</v>
      </c>
      <c r="I2400" s="1" t="s">
        <v>4765</v>
      </c>
      <c r="J2400" s="1" t="s">
        <v>5019</v>
      </c>
      <c r="K2400" s="1" t="str">
        <f t="shared" si="112"/>
        <v>2016</v>
      </c>
      <c r="L2400" s="1">
        <f t="shared" si="113"/>
        <v>15</v>
      </c>
      <c r="M2400" s="1" t="s">
        <v>60</v>
      </c>
      <c r="N2400" t="s">
        <v>53</v>
      </c>
      <c r="O2400" s="1"/>
      <c r="P2400" s="1"/>
      <c r="Q2400" s="1"/>
      <c r="R2400" s="1"/>
      <c r="S2400" s="1" t="s">
        <v>65</v>
      </c>
      <c r="T2400" s="1">
        <v>1</v>
      </c>
      <c r="U2400" s="1"/>
    </row>
    <row r="2401" spans="1:21">
      <c r="A2401" s="1" t="s">
        <v>50</v>
      </c>
      <c r="B2401" s="1" t="s">
        <v>50</v>
      </c>
      <c r="C2401" s="1"/>
      <c r="D2401" s="1">
        <f t="shared" si="111"/>
        <v>0</v>
      </c>
      <c r="E2401" s="1" t="s">
        <v>5067</v>
      </c>
      <c r="F2401" s="1" t="s">
        <v>5066</v>
      </c>
      <c r="G2401" s="6" t="s">
        <v>12527</v>
      </c>
      <c r="H2401" s="1" t="s">
        <v>324</v>
      </c>
      <c r="I2401" s="1" t="s">
        <v>451</v>
      </c>
      <c r="J2401" s="1" t="s">
        <v>5019</v>
      </c>
      <c r="K2401" s="1" t="str">
        <f t="shared" si="112"/>
        <v>2016</v>
      </c>
      <c r="L2401" s="1">
        <f t="shared" si="113"/>
        <v>12</v>
      </c>
      <c r="M2401" s="1" t="s">
        <v>79</v>
      </c>
      <c r="N2401" t="s">
        <v>53</v>
      </c>
      <c r="O2401" s="1" t="s">
        <v>61</v>
      </c>
      <c r="P2401" s="1"/>
      <c r="Q2401" s="1"/>
      <c r="R2401" s="1"/>
      <c r="S2401" s="1" t="s">
        <v>65</v>
      </c>
      <c r="T2401" s="1">
        <v>1</v>
      </c>
      <c r="U2401" s="1"/>
    </row>
    <row r="2402" spans="1:21">
      <c r="A2402" s="1" t="s">
        <v>55</v>
      </c>
      <c r="B2402" s="1" t="s">
        <v>2810</v>
      </c>
      <c r="C2402" s="1" t="s">
        <v>273</v>
      </c>
      <c r="D2402" s="1">
        <f t="shared" si="111"/>
        <v>0.4</v>
      </c>
      <c r="E2402" s="1" t="s">
        <v>5114</v>
      </c>
      <c r="F2402" s="1" t="s">
        <v>5113</v>
      </c>
      <c r="G2402" s="6" t="s">
        <v>12527</v>
      </c>
      <c r="H2402" s="1" t="s">
        <v>583</v>
      </c>
      <c r="I2402" s="1" t="s">
        <v>5097</v>
      </c>
      <c r="J2402" s="1" t="s">
        <v>467</v>
      </c>
      <c r="K2402" s="1" t="str">
        <f t="shared" si="112"/>
        <v>2016</v>
      </c>
      <c r="L2402" s="1">
        <f t="shared" si="113"/>
        <v>18</v>
      </c>
      <c r="M2402" s="1" t="s">
        <v>60</v>
      </c>
      <c r="N2402" t="s">
        <v>53</v>
      </c>
      <c r="O2402" s="1" t="s">
        <v>61</v>
      </c>
      <c r="P2402" s="1"/>
      <c r="Q2402" s="1"/>
      <c r="R2402" s="1"/>
      <c r="S2402" s="1" t="s">
        <v>940</v>
      </c>
      <c r="T2402" s="1">
        <v>2</v>
      </c>
      <c r="U2402" s="1"/>
    </row>
    <row r="2403" spans="1:21">
      <c r="A2403" s="1" t="s">
        <v>53</v>
      </c>
      <c r="B2403" s="1" t="s">
        <v>986</v>
      </c>
      <c r="C2403" s="1" t="s">
        <v>273</v>
      </c>
      <c r="D2403" s="1">
        <f t="shared" si="111"/>
        <v>0.3</v>
      </c>
      <c r="E2403" s="1" t="s">
        <v>5120</v>
      </c>
      <c r="F2403" s="1" t="s">
        <v>5119</v>
      </c>
      <c r="G2403" s="6" t="s">
        <v>12527</v>
      </c>
      <c r="H2403" s="1" t="s">
        <v>1343</v>
      </c>
      <c r="I2403" s="1" t="s">
        <v>5121</v>
      </c>
      <c r="J2403" s="1" t="s">
        <v>5122</v>
      </c>
      <c r="K2403" s="1" t="str">
        <f t="shared" si="112"/>
        <v>2016</v>
      </c>
      <c r="L2403" s="1">
        <f t="shared" si="113"/>
        <v>41</v>
      </c>
      <c r="M2403" s="1" t="s">
        <v>60</v>
      </c>
      <c r="N2403" t="s">
        <v>53</v>
      </c>
      <c r="O2403" s="1" t="s">
        <v>61</v>
      </c>
      <c r="P2403" s="1"/>
      <c r="Q2403" s="1"/>
      <c r="R2403" s="1"/>
      <c r="S2403" s="1" t="s">
        <v>83</v>
      </c>
      <c r="T2403" s="1">
        <v>2</v>
      </c>
      <c r="U2403" s="1"/>
    </row>
    <row r="2404" spans="1:21">
      <c r="A2404" s="1" t="s">
        <v>50</v>
      </c>
      <c r="B2404" s="1" t="s">
        <v>2554</v>
      </c>
      <c r="C2404" s="1" t="s">
        <v>273</v>
      </c>
      <c r="D2404" s="1">
        <f t="shared" si="111"/>
        <v>2.1</v>
      </c>
      <c r="E2404" s="1" t="s">
        <v>5124</v>
      </c>
      <c r="F2404" s="1" t="s">
        <v>5123</v>
      </c>
      <c r="G2404" s="6" t="s">
        <v>12527</v>
      </c>
      <c r="H2404" s="1" t="s">
        <v>149</v>
      </c>
      <c r="I2404" s="1" t="s">
        <v>5125</v>
      </c>
      <c r="J2404" s="1" t="s">
        <v>1534</v>
      </c>
      <c r="K2404" s="1" t="str">
        <f t="shared" si="112"/>
        <v>2016</v>
      </c>
      <c r="L2404" s="1">
        <f t="shared" si="113"/>
        <v>39</v>
      </c>
      <c r="M2404" s="1" t="s">
        <v>79</v>
      </c>
      <c r="N2404" t="s">
        <v>53</v>
      </c>
      <c r="O2404" s="1" t="s">
        <v>61</v>
      </c>
      <c r="P2404" s="1"/>
      <c r="Q2404" s="1"/>
      <c r="R2404" s="1"/>
      <c r="S2404" s="1" t="s">
        <v>405</v>
      </c>
      <c r="T2404" s="1">
        <v>1</v>
      </c>
      <c r="U2404" s="1"/>
    </row>
    <row r="2405" spans="1:21">
      <c r="A2405" s="1" t="s">
        <v>54</v>
      </c>
      <c r="B2405" s="1" t="s">
        <v>715</v>
      </c>
      <c r="C2405" s="1" t="s">
        <v>273</v>
      </c>
      <c r="D2405" s="1">
        <f t="shared" si="111"/>
        <v>0.1</v>
      </c>
      <c r="E2405" s="1" t="s">
        <v>5197</v>
      </c>
      <c r="F2405" s="1" t="s">
        <v>5196</v>
      </c>
      <c r="G2405" s="6" t="s">
        <v>12527</v>
      </c>
      <c r="H2405" s="1" t="s">
        <v>54</v>
      </c>
      <c r="I2405" s="1" t="s">
        <v>1656</v>
      </c>
      <c r="J2405" s="1" t="s">
        <v>303</v>
      </c>
      <c r="K2405" s="1" t="str">
        <f t="shared" si="112"/>
        <v>2016</v>
      </c>
      <c r="L2405" s="1">
        <f t="shared" si="113"/>
        <v>3</v>
      </c>
      <c r="M2405" s="1" t="s">
        <v>79</v>
      </c>
      <c r="N2405" t="s">
        <v>53</v>
      </c>
      <c r="O2405" s="1" t="s">
        <v>61</v>
      </c>
      <c r="P2405" s="1"/>
      <c r="Q2405" s="1"/>
      <c r="R2405" s="1"/>
      <c r="S2405" s="1" t="s">
        <v>936</v>
      </c>
      <c r="T2405" s="1">
        <v>1</v>
      </c>
      <c r="U2405" s="1"/>
    </row>
    <row r="2406" spans="1:21">
      <c r="A2406" s="1" t="s">
        <v>55</v>
      </c>
      <c r="B2406" s="1" t="s">
        <v>141</v>
      </c>
      <c r="C2406" s="1" t="s">
        <v>273</v>
      </c>
      <c r="D2406" s="1">
        <f t="shared" si="111"/>
        <v>0.2</v>
      </c>
      <c r="E2406" s="1" t="s">
        <v>5230</v>
      </c>
      <c r="F2406" s="1" t="s">
        <v>5229</v>
      </c>
      <c r="G2406" s="6" t="s">
        <v>12527</v>
      </c>
      <c r="H2406" s="1" t="s">
        <v>54</v>
      </c>
      <c r="I2406" s="1" t="s">
        <v>5231</v>
      </c>
      <c r="J2406" s="1" t="s">
        <v>4123</v>
      </c>
      <c r="K2406" s="1" t="str">
        <f t="shared" si="112"/>
        <v>2016</v>
      </c>
      <c r="L2406" s="1">
        <f t="shared" si="113"/>
        <v>3</v>
      </c>
      <c r="M2406" s="1" t="s">
        <v>79</v>
      </c>
      <c r="N2406" t="s">
        <v>53</v>
      </c>
      <c r="O2406" s="1" t="s">
        <v>61</v>
      </c>
      <c r="P2406" s="1"/>
      <c r="Q2406" s="1"/>
      <c r="R2406" s="1"/>
      <c r="S2406" s="1" t="s">
        <v>936</v>
      </c>
      <c r="T2406" s="1">
        <v>2</v>
      </c>
      <c r="U2406" s="1"/>
    </row>
    <row r="2407" spans="1:21">
      <c r="A2407" s="1" t="s">
        <v>54</v>
      </c>
      <c r="B2407" s="1" t="s">
        <v>50</v>
      </c>
      <c r="C2407" s="1" t="s">
        <v>273</v>
      </c>
      <c r="D2407" s="1">
        <f t="shared" si="111"/>
        <v>1</v>
      </c>
      <c r="E2407" s="1" t="s">
        <v>5233</v>
      </c>
      <c r="F2407" s="1" t="s">
        <v>5232</v>
      </c>
      <c r="G2407" s="6" t="s">
        <v>12527</v>
      </c>
      <c r="H2407" s="1" t="s">
        <v>55</v>
      </c>
      <c r="I2407" s="1" t="s">
        <v>5231</v>
      </c>
      <c r="J2407" s="1" t="s">
        <v>162</v>
      </c>
      <c r="K2407" s="1" t="str">
        <f t="shared" si="112"/>
        <v>2016</v>
      </c>
      <c r="L2407" s="1">
        <f t="shared" si="113"/>
        <v>4</v>
      </c>
      <c r="M2407" s="1" t="s">
        <v>79</v>
      </c>
      <c r="N2407" t="s">
        <v>53</v>
      </c>
      <c r="O2407" s="1" t="s">
        <v>61</v>
      </c>
      <c r="P2407" s="1"/>
      <c r="Q2407" s="1"/>
      <c r="R2407" s="1"/>
      <c r="S2407" s="1" t="s">
        <v>936</v>
      </c>
      <c r="T2407" s="1">
        <v>1</v>
      </c>
      <c r="U2407" s="1"/>
    </row>
    <row r="2408" spans="1:21">
      <c r="A2408" s="1" t="s">
        <v>54</v>
      </c>
      <c r="B2408" s="1" t="s">
        <v>2810</v>
      </c>
      <c r="C2408" s="1" t="s">
        <v>273</v>
      </c>
      <c r="D2408" s="1">
        <f t="shared" si="111"/>
        <v>0.4</v>
      </c>
      <c r="E2408" s="1" t="s">
        <v>5290</v>
      </c>
      <c r="F2408" s="1" t="s">
        <v>5375</v>
      </c>
      <c r="G2408" s="6" t="s">
        <v>12527</v>
      </c>
      <c r="H2408" s="1" t="s">
        <v>5375</v>
      </c>
      <c r="I2408" s="1" t="s">
        <v>5325</v>
      </c>
      <c r="J2408" s="1" t="s">
        <v>174</v>
      </c>
      <c r="K2408" s="1" t="str">
        <f t="shared" si="112"/>
        <v>2016</v>
      </c>
      <c r="L2408" s="1" t="e">
        <f t="shared" si="113"/>
        <v>#VALUE!</v>
      </c>
      <c r="M2408" s="1" t="s">
        <v>79</v>
      </c>
      <c r="N2408" t="s">
        <v>53</v>
      </c>
      <c r="O2408" s="1" t="s">
        <v>61</v>
      </c>
      <c r="P2408" s="1"/>
      <c r="Q2408" s="1"/>
      <c r="R2408" s="1"/>
      <c r="S2408" s="1" t="s">
        <v>3598</v>
      </c>
      <c r="T2408" s="1">
        <v>1</v>
      </c>
      <c r="U2408" s="1"/>
    </row>
    <row r="2409" spans="1:21">
      <c r="A2409" s="1" t="s">
        <v>54</v>
      </c>
      <c r="B2409" s="1"/>
      <c r="C2409" s="1"/>
      <c r="D2409" s="1">
        <f t="shared" si="111"/>
        <v>0</v>
      </c>
      <c r="E2409" s="1" t="s">
        <v>5382</v>
      </c>
      <c r="F2409" s="1" t="s">
        <v>5381</v>
      </c>
      <c r="G2409" s="6" t="s">
        <v>12527</v>
      </c>
      <c r="H2409" s="1" t="s">
        <v>484</v>
      </c>
      <c r="I2409" s="1" t="s">
        <v>5378</v>
      </c>
      <c r="J2409" s="1" t="s">
        <v>4734</v>
      </c>
      <c r="K2409" s="1" t="str">
        <f t="shared" si="112"/>
        <v>2016</v>
      </c>
      <c r="L2409" s="1">
        <f t="shared" si="113"/>
        <v>47</v>
      </c>
      <c r="M2409" s="1" t="s">
        <v>60</v>
      </c>
      <c r="N2409" t="s">
        <v>53</v>
      </c>
      <c r="O2409" s="1" t="s">
        <v>61</v>
      </c>
      <c r="P2409" s="1"/>
      <c r="Q2409" s="1"/>
      <c r="R2409" s="1" t="s">
        <v>805</v>
      </c>
      <c r="S2409" s="1" t="s">
        <v>105</v>
      </c>
      <c r="T2409" s="1">
        <v>2</v>
      </c>
      <c r="U2409" s="1"/>
    </row>
    <row r="2410" spans="1:21">
      <c r="A2410" s="1" t="s">
        <v>50</v>
      </c>
      <c r="B2410" s="1"/>
      <c r="C2410" s="1"/>
      <c r="D2410" s="1">
        <f t="shared" si="111"/>
        <v>0</v>
      </c>
      <c r="E2410" s="1" t="s">
        <v>5391</v>
      </c>
      <c r="F2410" s="1" t="s">
        <v>5390</v>
      </c>
      <c r="G2410" s="6" t="s">
        <v>12527</v>
      </c>
      <c r="H2410" s="1" t="s">
        <v>479</v>
      </c>
      <c r="I2410" s="1" t="s">
        <v>4969</v>
      </c>
      <c r="J2410" s="1" t="s">
        <v>1534</v>
      </c>
      <c r="K2410" s="1" t="str">
        <f t="shared" si="112"/>
        <v>2016</v>
      </c>
      <c r="L2410" s="1">
        <f t="shared" si="113"/>
        <v>18</v>
      </c>
      <c r="M2410" s="1" t="s">
        <v>79</v>
      </c>
      <c r="N2410" t="s">
        <v>53</v>
      </c>
      <c r="O2410" s="1" t="s">
        <v>102</v>
      </c>
      <c r="P2410" s="1"/>
      <c r="Q2410" s="1"/>
      <c r="R2410" s="1" t="s">
        <v>805</v>
      </c>
      <c r="S2410" s="1" t="s">
        <v>417</v>
      </c>
      <c r="T2410" s="1">
        <v>2</v>
      </c>
      <c r="U2410" s="1"/>
    </row>
    <row r="2411" spans="1:21">
      <c r="A2411" s="1" t="s">
        <v>54</v>
      </c>
      <c r="B2411" s="1"/>
      <c r="C2411" s="1"/>
      <c r="D2411" s="1">
        <f t="shared" si="111"/>
        <v>0</v>
      </c>
      <c r="E2411" s="1" t="s">
        <v>5395</v>
      </c>
      <c r="F2411" s="1" t="s">
        <v>5396</v>
      </c>
      <c r="G2411" s="6" t="s">
        <v>12527</v>
      </c>
      <c r="H2411" s="1" t="s">
        <v>55</v>
      </c>
      <c r="I2411" s="1" t="s">
        <v>5394</v>
      </c>
      <c r="J2411" s="1" t="s">
        <v>209</v>
      </c>
      <c r="K2411" s="1" t="str">
        <f t="shared" si="112"/>
        <v>2016</v>
      </c>
      <c r="L2411" s="1">
        <f t="shared" si="113"/>
        <v>3</v>
      </c>
      <c r="M2411" s="1" t="s">
        <v>60</v>
      </c>
      <c r="N2411" t="s">
        <v>53</v>
      </c>
      <c r="O2411" s="1" t="s">
        <v>61</v>
      </c>
      <c r="P2411" s="1"/>
      <c r="Q2411" s="1"/>
      <c r="R2411" s="1" t="s">
        <v>805</v>
      </c>
      <c r="S2411" s="1" t="s">
        <v>936</v>
      </c>
      <c r="T2411" s="1">
        <v>1</v>
      </c>
      <c r="U2411" s="1"/>
    </row>
    <row r="2412" spans="1:21">
      <c r="A2412" s="1" t="s">
        <v>49</v>
      </c>
      <c r="B2412" s="1"/>
      <c r="C2412" s="1"/>
      <c r="D2412" s="1">
        <f t="shared" si="111"/>
        <v>0</v>
      </c>
      <c r="E2412" s="1" t="s">
        <v>5403</v>
      </c>
      <c r="F2412" s="1" t="s">
        <v>5402</v>
      </c>
      <c r="G2412" s="6" t="s">
        <v>12527</v>
      </c>
      <c r="H2412" s="1" t="s">
        <v>448</v>
      </c>
      <c r="I2412" s="1" t="s">
        <v>5404</v>
      </c>
      <c r="J2412" s="1" t="s">
        <v>1573</v>
      </c>
      <c r="K2412" s="1" t="str">
        <f t="shared" si="112"/>
        <v>2016</v>
      </c>
      <c r="L2412" s="1">
        <f t="shared" si="113"/>
        <v>31</v>
      </c>
      <c r="M2412" s="1" t="s">
        <v>60</v>
      </c>
      <c r="N2412" t="s">
        <v>53</v>
      </c>
      <c r="O2412" s="1" t="s">
        <v>102</v>
      </c>
      <c r="P2412" s="1"/>
      <c r="Q2412" s="1"/>
      <c r="R2412" s="1" t="s">
        <v>805</v>
      </c>
      <c r="S2412" s="1" t="s">
        <v>5405</v>
      </c>
      <c r="T2412" s="1">
        <v>2</v>
      </c>
      <c r="U2412" s="1"/>
    </row>
    <row r="2413" spans="1:21">
      <c r="A2413" s="1" t="s">
        <v>55</v>
      </c>
      <c r="B2413" s="1"/>
      <c r="C2413" s="1"/>
      <c r="D2413" s="1">
        <f t="shared" si="111"/>
        <v>0</v>
      </c>
      <c r="E2413" s="1" t="s">
        <v>5412</v>
      </c>
      <c r="F2413" s="1" t="s">
        <v>5413</v>
      </c>
      <c r="G2413" s="6" t="s">
        <v>12527</v>
      </c>
      <c r="H2413" s="1" t="s">
        <v>88</v>
      </c>
      <c r="I2413" s="1" t="s">
        <v>5414</v>
      </c>
      <c r="J2413" s="1" t="s">
        <v>250</v>
      </c>
      <c r="K2413" s="1" t="str">
        <f t="shared" si="112"/>
        <v>2016</v>
      </c>
      <c r="L2413" s="1">
        <f t="shared" si="113"/>
        <v>27</v>
      </c>
      <c r="M2413" s="1" t="s">
        <v>60</v>
      </c>
      <c r="N2413" t="s">
        <v>53</v>
      </c>
      <c r="O2413" s="1" t="s">
        <v>102</v>
      </c>
      <c r="P2413" s="1"/>
      <c r="Q2413" s="1"/>
      <c r="R2413" s="1" t="s">
        <v>805</v>
      </c>
      <c r="S2413" s="1" t="s">
        <v>3345</v>
      </c>
      <c r="T2413" s="1">
        <v>1</v>
      </c>
      <c r="U2413" s="1"/>
    </row>
    <row r="2414" spans="1:21">
      <c r="A2414" s="1" t="s">
        <v>54</v>
      </c>
      <c r="B2414" s="1"/>
      <c r="C2414" s="1"/>
      <c r="D2414" s="1">
        <f t="shared" si="111"/>
        <v>0</v>
      </c>
      <c r="E2414" s="1" t="s">
        <v>5415</v>
      </c>
      <c r="F2414" s="1" t="s">
        <v>5416</v>
      </c>
      <c r="G2414" s="6" t="s">
        <v>12527</v>
      </c>
      <c r="H2414" s="1" t="s">
        <v>197</v>
      </c>
      <c r="I2414" s="1" t="s">
        <v>5414</v>
      </c>
      <c r="J2414" s="1" t="s">
        <v>1534</v>
      </c>
      <c r="K2414" s="1" t="str">
        <f t="shared" si="112"/>
        <v>2016</v>
      </c>
      <c r="L2414" s="1">
        <f t="shared" si="113"/>
        <v>16</v>
      </c>
      <c r="M2414" s="1"/>
      <c r="N2414" t="s">
        <v>53</v>
      </c>
      <c r="O2414" s="1" t="s">
        <v>61</v>
      </c>
      <c r="P2414" s="1"/>
      <c r="Q2414" s="1"/>
      <c r="R2414" s="1" t="s">
        <v>805</v>
      </c>
      <c r="S2414" s="1" t="s">
        <v>65</v>
      </c>
      <c r="T2414" s="1">
        <v>2</v>
      </c>
      <c r="U2414" s="1"/>
    </row>
    <row r="2415" spans="1:21">
      <c r="A2415" s="1" t="s">
        <v>55</v>
      </c>
      <c r="B2415" s="1"/>
      <c r="C2415" s="1"/>
      <c r="D2415" s="1">
        <f t="shared" si="111"/>
        <v>0</v>
      </c>
      <c r="E2415" s="1" t="s">
        <v>5425</v>
      </c>
      <c r="F2415" s="1" t="s">
        <v>5424</v>
      </c>
      <c r="G2415" s="6" t="s">
        <v>12527</v>
      </c>
      <c r="H2415" s="1" t="s">
        <v>149</v>
      </c>
      <c r="I2415" s="1" t="s">
        <v>5426</v>
      </c>
      <c r="J2415" s="1" t="s">
        <v>4734</v>
      </c>
      <c r="K2415" s="1" t="str">
        <f t="shared" si="112"/>
        <v>2016</v>
      </c>
      <c r="L2415" s="1">
        <f t="shared" si="113"/>
        <v>38</v>
      </c>
      <c r="M2415" s="1" t="s">
        <v>60</v>
      </c>
      <c r="N2415" t="s">
        <v>53</v>
      </c>
      <c r="O2415" s="1" t="s">
        <v>61</v>
      </c>
      <c r="P2415" s="1" t="s">
        <v>1385</v>
      </c>
      <c r="Q2415" s="1" t="s">
        <v>5427</v>
      </c>
      <c r="R2415" s="1" t="s">
        <v>5428</v>
      </c>
      <c r="S2415" s="1"/>
      <c r="T2415" s="1">
        <v>1</v>
      </c>
      <c r="U2415" s="1"/>
    </row>
    <row r="2416" spans="1:21">
      <c r="A2416" s="1" t="s">
        <v>49</v>
      </c>
      <c r="B2416" s="1" t="s">
        <v>53</v>
      </c>
      <c r="C2416" s="1" t="s">
        <v>273</v>
      </c>
      <c r="D2416" s="1">
        <f t="shared" si="111"/>
        <v>2</v>
      </c>
      <c r="E2416" s="1" t="s">
        <v>5303</v>
      </c>
      <c r="F2416" s="1" t="s">
        <v>5449</v>
      </c>
      <c r="G2416" s="6" t="s">
        <v>12527</v>
      </c>
      <c r="H2416" s="1" t="s">
        <v>116</v>
      </c>
      <c r="I2416" s="1" t="s">
        <v>465</v>
      </c>
      <c r="J2416" s="1" t="s">
        <v>5450</v>
      </c>
      <c r="K2416" s="1" t="str">
        <f t="shared" si="112"/>
        <v>2016</v>
      </c>
      <c r="L2416" s="1">
        <f t="shared" si="113"/>
        <v>5</v>
      </c>
      <c r="M2416" s="1" t="s">
        <v>60</v>
      </c>
      <c r="N2416" t="s">
        <v>53</v>
      </c>
      <c r="O2416" s="1" t="s">
        <v>61</v>
      </c>
      <c r="P2416" s="1"/>
      <c r="Q2416" s="1"/>
      <c r="R2416" s="1"/>
      <c r="S2416" s="1"/>
      <c r="T2416" s="1">
        <v>2</v>
      </c>
      <c r="U2416" s="1"/>
    </row>
    <row r="2417" spans="1:21">
      <c r="A2417" s="1" t="s">
        <v>55</v>
      </c>
      <c r="B2417" s="1"/>
      <c r="C2417" s="1"/>
      <c r="D2417" s="1">
        <f t="shared" si="111"/>
        <v>0</v>
      </c>
      <c r="E2417" s="1" t="s">
        <v>5458</v>
      </c>
      <c r="F2417" s="1" t="s">
        <v>5459</v>
      </c>
      <c r="G2417" s="6" t="s">
        <v>12527</v>
      </c>
      <c r="H2417" s="1" t="s">
        <v>180</v>
      </c>
      <c r="I2417" s="1" t="s">
        <v>5455</v>
      </c>
      <c r="J2417" s="1" t="s">
        <v>1534</v>
      </c>
      <c r="K2417" s="1" t="str">
        <f t="shared" si="112"/>
        <v>2016</v>
      </c>
      <c r="L2417" s="1">
        <f t="shared" si="113"/>
        <v>62</v>
      </c>
      <c r="M2417" s="1" t="s">
        <v>79</v>
      </c>
      <c r="N2417" t="s">
        <v>53</v>
      </c>
      <c r="O2417" s="1" t="s">
        <v>102</v>
      </c>
      <c r="P2417" s="1"/>
      <c r="Q2417" s="1"/>
      <c r="R2417" s="1" t="s">
        <v>805</v>
      </c>
      <c r="S2417" s="1" t="s">
        <v>354</v>
      </c>
      <c r="T2417" s="1">
        <v>1</v>
      </c>
      <c r="U2417" s="1"/>
    </row>
    <row r="2418" spans="1:21">
      <c r="A2418" s="1" t="s">
        <v>50</v>
      </c>
      <c r="B2418" s="1"/>
      <c r="C2418" s="1"/>
      <c r="D2418" s="1">
        <f t="shared" si="111"/>
        <v>0</v>
      </c>
      <c r="E2418" s="1" t="s">
        <v>5467</v>
      </c>
      <c r="F2418" s="1" t="s">
        <v>5466</v>
      </c>
      <c r="G2418" s="6" t="s">
        <v>12527</v>
      </c>
      <c r="H2418" s="1" t="s">
        <v>187</v>
      </c>
      <c r="I2418" s="1" t="s">
        <v>5462</v>
      </c>
      <c r="J2418" s="1" t="s">
        <v>1534</v>
      </c>
      <c r="K2418" s="1" t="str">
        <f t="shared" si="112"/>
        <v>2016</v>
      </c>
      <c r="L2418" s="1">
        <f t="shared" si="113"/>
        <v>8</v>
      </c>
      <c r="M2418" s="1" t="s">
        <v>60</v>
      </c>
      <c r="N2418" t="s">
        <v>53</v>
      </c>
      <c r="O2418" s="1" t="s">
        <v>102</v>
      </c>
      <c r="P2418" s="1"/>
      <c r="Q2418" s="1"/>
      <c r="R2418" s="1" t="s">
        <v>805</v>
      </c>
      <c r="S2418" s="1" t="s">
        <v>65</v>
      </c>
      <c r="T2418" s="1">
        <v>2</v>
      </c>
      <c r="U2418" s="1"/>
    </row>
    <row r="2419" spans="1:21">
      <c r="A2419" s="1" t="s">
        <v>55</v>
      </c>
      <c r="B2419" s="1"/>
      <c r="C2419" s="1"/>
      <c r="D2419" s="1">
        <f t="shared" si="111"/>
        <v>0</v>
      </c>
      <c r="E2419" s="1" t="s">
        <v>5484</v>
      </c>
      <c r="F2419" s="1" t="s">
        <v>5483</v>
      </c>
      <c r="G2419" s="6" t="s">
        <v>12527</v>
      </c>
      <c r="H2419" s="1" t="s">
        <v>282</v>
      </c>
      <c r="I2419" s="1" t="s">
        <v>5485</v>
      </c>
      <c r="J2419" s="1" t="s">
        <v>3171</v>
      </c>
      <c r="K2419" s="1" t="str">
        <f t="shared" si="112"/>
        <v>2016</v>
      </c>
      <c r="L2419" s="1">
        <f t="shared" si="113"/>
        <v>42</v>
      </c>
      <c r="M2419" s="1" t="s">
        <v>60</v>
      </c>
      <c r="N2419" t="s">
        <v>53</v>
      </c>
      <c r="O2419" s="1" t="s">
        <v>61</v>
      </c>
      <c r="P2419" s="1"/>
      <c r="Q2419" s="1"/>
      <c r="R2419" s="1" t="s">
        <v>805</v>
      </c>
      <c r="S2419" s="1" t="s">
        <v>940</v>
      </c>
      <c r="T2419" s="1">
        <v>2</v>
      </c>
      <c r="U2419" s="1"/>
    </row>
    <row r="2420" spans="1:21">
      <c r="A2420" s="1" t="s">
        <v>55</v>
      </c>
      <c r="B2420" s="1"/>
      <c r="C2420" s="1"/>
      <c r="D2420" s="1">
        <f t="shared" si="111"/>
        <v>0</v>
      </c>
      <c r="E2420" s="1" t="s">
        <v>5487</v>
      </c>
      <c r="F2420" s="1" t="s">
        <v>5486</v>
      </c>
      <c r="G2420" s="6" t="s">
        <v>12527</v>
      </c>
      <c r="H2420" s="1" t="s">
        <v>515</v>
      </c>
      <c r="I2420" s="1" t="s">
        <v>5485</v>
      </c>
      <c r="J2420" s="1" t="s">
        <v>209</v>
      </c>
      <c r="K2420" s="1" t="str">
        <f t="shared" si="112"/>
        <v>2016</v>
      </c>
      <c r="L2420" s="1">
        <f t="shared" si="113"/>
        <v>64</v>
      </c>
      <c r="M2420" s="1" t="s">
        <v>60</v>
      </c>
      <c r="N2420" t="s">
        <v>53</v>
      </c>
      <c r="O2420" s="1" t="s">
        <v>102</v>
      </c>
      <c r="P2420" s="1"/>
      <c r="Q2420" s="1"/>
      <c r="R2420" s="1" t="s">
        <v>805</v>
      </c>
      <c r="S2420" s="1" t="s">
        <v>354</v>
      </c>
      <c r="T2420" s="1">
        <v>1</v>
      </c>
      <c r="U2420" s="1"/>
    </row>
    <row r="2421" spans="1:21">
      <c r="A2421" s="1" t="s">
        <v>55</v>
      </c>
      <c r="B2421" s="1"/>
      <c r="C2421" s="1"/>
      <c r="D2421" s="1">
        <f t="shared" si="111"/>
        <v>0</v>
      </c>
      <c r="E2421" s="1" t="s">
        <v>5490</v>
      </c>
      <c r="F2421" s="1" t="s">
        <v>5491</v>
      </c>
      <c r="G2421" s="6" t="s">
        <v>12527</v>
      </c>
      <c r="H2421" s="1" t="s">
        <v>130</v>
      </c>
      <c r="I2421" s="1" t="s">
        <v>4203</v>
      </c>
      <c r="J2421" s="1" t="s">
        <v>1534</v>
      </c>
      <c r="K2421" s="1" t="str">
        <f t="shared" si="112"/>
        <v>2016</v>
      </c>
      <c r="L2421" s="1">
        <f t="shared" si="113"/>
        <v>11</v>
      </c>
      <c r="M2421" s="1" t="s">
        <v>60</v>
      </c>
      <c r="N2421" t="s">
        <v>53</v>
      </c>
      <c r="O2421" s="1" t="s">
        <v>61</v>
      </c>
      <c r="P2421" s="1"/>
      <c r="Q2421" s="1"/>
      <c r="R2421" s="1" t="s">
        <v>805</v>
      </c>
      <c r="S2421" s="1" t="s">
        <v>65</v>
      </c>
      <c r="T2421" s="1">
        <v>1</v>
      </c>
      <c r="U2421" s="1"/>
    </row>
    <row r="2422" spans="1:21">
      <c r="A2422" s="1" t="s">
        <v>53</v>
      </c>
      <c r="B2422" s="1"/>
      <c r="C2422" s="1"/>
      <c r="D2422" s="1">
        <f t="shared" si="111"/>
        <v>0</v>
      </c>
      <c r="E2422" s="1" t="s">
        <v>5493</v>
      </c>
      <c r="F2422" s="1" t="s">
        <v>5492</v>
      </c>
      <c r="G2422" s="6" t="s">
        <v>12527</v>
      </c>
      <c r="H2422" s="1" t="s">
        <v>116</v>
      </c>
      <c r="I2422" s="1" t="s">
        <v>4203</v>
      </c>
      <c r="J2422" s="1" t="s">
        <v>209</v>
      </c>
      <c r="K2422" s="1" t="str">
        <f t="shared" si="112"/>
        <v>2016</v>
      </c>
      <c r="L2422" s="1">
        <f t="shared" si="113"/>
        <v>4</v>
      </c>
      <c r="M2422" s="1" t="s">
        <v>79</v>
      </c>
      <c r="N2422" t="s">
        <v>53</v>
      </c>
      <c r="O2422" s="1" t="s">
        <v>102</v>
      </c>
      <c r="P2422" s="1"/>
      <c r="Q2422" s="1"/>
      <c r="R2422" s="1" t="s">
        <v>805</v>
      </c>
      <c r="S2422" s="1" t="s">
        <v>936</v>
      </c>
      <c r="T2422" s="1">
        <v>2</v>
      </c>
      <c r="U2422" s="1"/>
    </row>
    <row r="2423" spans="1:21">
      <c r="A2423" s="1" t="s">
        <v>50</v>
      </c>
      <c r="B2423" s="1"/>
      <c r="C2423" s="1"/>
      <c r="D2423" s="1">
        <f t="shared" si="111"/>
        <v>0</v>
      </c>
      <c r="E2423" s="1" t="s">
        <v>5498</v>
      </c>
      <c r="F2423" s="1" t="s">
        <v>5499</v>
      </c>
      <c r="G2423" s="6" t="s">
        <v>12527</v>
      </c>
      <c r="H2423" s="1" t="s">
        <v>144</v>
      </c>
      <c r="I2423" s="1" t="s">
        <v>4203</v>
      </c>
      <c r="J2423" s="1" t="s">
        <v>931</v>
      </c>
      <c r="K2423" s="1" t="str">
        <f t="shared" si="112"/>
        <v>2016</v>
      </c>
      <c r="L2423" s="1">
        <f t="shared" si="113"/>
        <v>23</v>
      </c>
      <c r="M2423" s="1" t="s">
        <v>79</v>
      </c>
      <c r="N2423" t="s">
        <v>53</v>
      </c>
      <c r="O2423" s="1" t="s">
        <v>61</v>
      </c>
      <c r="P2423" s="1"/>
      <c r="Q2423" s="1"/>
      <c r="R2423" s="1" t="s">
        <v>805</v>
      </c>
      <c r="S2423" s="1" t="s">
        <v>940</v>
      </c>
      <c r="T2423" s="1">
        <v>2</v>
      </c>
      <c r="U2423" s="1"/>
    </row>
    <row r="2424" spans="1:21">
      <c r="A2424" s="1" t="s">
        <v>54</v>
      </c>
      <c r="B2424" s="1"/>
      <c r="C2424" s="1"/>
      <c r="D2424" s="1">
        <f t="shared" si="111"/>
        <v>0</v>
      </c>
      <c r="E2424" s="1" t="s">
        <v>5503</v>
      </c>
      <c r="F2424" s="1" t="s">
        <v>5504</v>
      </c>
      <c r="G2424" s="6" t="s">
        <v>12527</v>
      </c>
      <c r="H2424" s="1" t="s">
        <v>55</v>
      </c>
      <c r="I2424" s="1" t="s">
        <v>5505</v>
      </c>
      <c r="J2424" s="1" t="s">
        <v>4102</v>
      </c>
      <c r="K2424" s="1" t="str">
        <f t="shared" si="112"/>
        <v>2016</v>
      </c>
      <c r="L2424" s="1">
        <f t="shared" si="113"/>
        <v>4</v>
      </c>
      <c r="M2424" s="1" t="s">
        <v>60</v>
      </c>
      <c r="N2424" t="s">
        <v>53</v>
      </c>
      <c r="O2424" s="1" t="s">
        <v>102</v>
      </c>
      <c r="P2424" s="1"/>
      <c r="Q2424" s="1"/>
      <c r="R2424" s="1" t="s">
        <v>805</v>
      </c>
      <c r="S2424" s="1" t="s">
        <v>936</v>
      </c>
      <c r="T2424" s="1">
        <v>1</v>
      </c>
      <c r="U2424" s="1"/>
    </row>
    <row r="2425" spans="1:21">
      <c r="A2425" s="1" t="s">
        <v>50</v>
      </c>
      <c r="B2425" s="1"/>
      <c r="C2425" s="1"/>
      <c r="D2425" s="1">
        <f t="shared" si="111"/>
        <v>0</v>
      </c>
      <c r="E2425" s="1" t="s">
        <v>5506</v>
      </c>
      <c r="F2425" s="1" t="s">
        <v>5507</v>
      </c>
      <c r="G2425" s="6" t="s">
        <v>12527</v>
      </c>
      <c r="H2425" s="1" t="s">
        <v>464</v>
      </c>
      <c r="I2425" s="1" t="s">
        <v>3979</v>
      </c>
      <c r="J2425" s="1" t="s">
        <v>1534</v>
      </c>
      <c r="K2425" s="1" t="str">
        <f t="shared" si="112"/>
        <v>2016</v>
      </c>
      <c r="L2425" s="1">
        <f t="shared" si="113"/>
        <v>30</v>
      </c>
      <c r="M2425" s="1" t="s">
        <v>60</v>
      </c>
      <c r="N2425" t="s">
        <v>53</v>
      </c>
      <c r="O2425" s="1" t="s">
        <v>102</v>
      </c>
      <c r="P2425" s="1"/>
      <c r="Q2425" s="1"/>
      <c r="R2425" s="1" t="s">
        <v>805</v>
      </c>
      <c r="S2425" s="1" t="s">
        <v>1559</v>
      </c>
      <c r="T2425" s="1">
        <v>1</v>
      </c>
      <c r="U2425" s="1"/>
    </row>
    <row r="2426" spans="1:21">
      <c r="A2426" s="1" t="s">
        <v>55</v>
      </c>
      <c r="B2426" s="1" t="s">
        <v>472</v>
      </c>
      <c r="C2426" s="1" t="s">
        <v>273</v>
      </c>
      <c r="D2426" s="1">
        <f t="shared" si="111"/>
        <v>0.5</v>
      </c>
      <c r="E2426" s="1" t="s">
        <v>5318</v>
      </c>
      <c r="F2426" s="1" t="s">
        <v>5629</v>
      </c>
      <c r="G2426" s="6" t="s">
        <v>12527</v>
      </c>
      <c r="H2426" s="1" t="s">
        <v>71</v>
      </c>
      <c r="I2426" s="1" t="s">
        <v>408</v>
      </c>
      <c r="J2426" s="1" t="s">
        <v>3552</v>
      </c>
      <c r="K2426" s="1" t="str">
        <f t="shared" si="112"/>
        <v>2016</v>
      </c>
      <c r="L2426" s="1">
        <f t="shared" si="113"/>
        <v>7</v>
      </c>
      <c r="M2426" s="1" t="s">
        <v>60</v>
      </c>
      <c r="N2426" t="s">
        <v>53</v>
      </c>
      <c r="O2426" s="1" t="s">
        <v>61</v>
      </c>
      <c r="P2426" s="1"/>
      <c r="Q2426" s="1"/>
      <c r="R2426" s="1"/>
      <c r="S2426" s="1" t="s">
        <v>423</v>
      </c>
      <c r="T2426" s="1">
        <v>1</v>
      </c>
      <c r="U2426" s="1"/>
    </row>
    <row r="2427" spans="1:21">
      <c r="A2427" s="1" t="s">
        <v>53</v>
      </c>
      <c r="B2427" s="1" t="s">
        <v>472</v>
      </c>
      <c r="C2427" s="1" t="s">
        <v>273</v>
      </c>
      <c r="D2427" s="1">
        <f t="shared" si="111"/>
        <v>0.5</v>
      </c>
      <c r="E2427" s="1" t="s">
        <v>5322</v>
      </c>
      <c r="F2427" s="1" t="s">
        <v>5630</v>
      </c>
      <c r="G2427" s="6" t="s">
        <v>12527</v>
      </c>
      <c r="H2427" s="1" t="s">
        <v>88</v>
      </c>
      <c r="I2427" s="1" t="s">
        <v>5631</v>
      </c>
      <c r="J2427" s="1" t="s">
        <v>5632</v>
      </c>
      <c r="K2427" s="1" t="str">
        <f t="shared" si="112"/>
        <v>2016</v>
      </c>
      <c r="L2427" s="1">
        <f t="shared" si="113"/>
        <v>28</v>
      </c>
      <c r="M2427" s="1" t="s">
        <v>60</v>
      </c>
      <c r="N2427" t="s">
        <v>53</v>
      </c>
      <c r="O2427" s="1" t="s">
        <v>61</v>
      </c>
      <c r="P2427" s="1"/>
      <c r="Q2427" s="1"/>
      <c r="R2427" s="1"/>
      <c r="S2427" s="1" t="s">
        <v>2161</v>
      </c>
      <c r="T2427" s="1">
        <v>1</v>
      </c>
      <c r="U2427" s="1"/>
    </row>
    <row r="2428" spans="1:21">
      <c r="A2428" s="1" t="s">
        <v>53</v>
      </c>
      <c r="B2428" s="1" t="s">
        <v>148</v>
      </c>
      <c r="C2428" s="1" t="s">
        <v>273</v>
      </c>
      <c r="D2428" s="1">
        <f t="shared" si="111"/>
        <v>1.5</v>
      </c>
      <c r="E2428" s="1" t="s">
        <v>5329</v>
      </c>
      <c r="F2428" s="1" t="s">
        <v>5635</v>
      </c>
      <c r="G2428" s="6" t="s">
        <v>12527</v>
      </c>
      <c r="H2428" s="1" t="s">
        <v>324</v>
      </c>
      <c r="I2428" s="1" t="s">
        <v>5636</v>
      </c>
      <c r="J2428" s="1" t="s">
        <v>5637</v>
      </c>
      <c r="K2428" s="1" t="str">
        <f t="shared" si="112"/>
        <v>2016</v>
      </c>
      <c r="L2428" s="1">
        <f t="shared" si="113"/>
        <v>13</v>
      </c>
      <c r="M2428" s="1" t="s">
        <v>79</v>
      </c>
      <c r="N2428" t="s">
        <v>53</v>
      </c>
      <c r="O2428" s="1" t="s">
        <v>61</v>
      </c>
      <c r="P2428" s="1"/>
      <c r="Q2428" s="1"/>
      <c r="R2428" s="1"/>
      <c r="S2428" s="1" t="s">
        <v>65</v>
      </c>
      <c r="T2428" s="1">
        <v>1</v>
      </c>
      <c r="U2428" s="1"/>
    </row>
    <row r="2429" spans="1:21">
      <c r="A2429" s="1" t="s">
        <v>55</v>
      </c>
      <c r="B2429" s="1" t="s">
        <v>50</v>
      </c>
      <c r="C2429" s="1" t="s">
        <v>273</v>
      </c>
      <c r="D2429" s="1">
        <f t="shared" si="111"/>
        <v>1</v>
      </c>
      <c r="E2429" s="1" t="s">
        <v>5332</v>
      </c>
      <c r="F2429" s="1" t="s">
        <v>5638</v>
      </c>
      <c r="G2429" s="6" t="s">
        <v>12527</v>
      </c>
      <c r="H2429" s="1" t="s">
        <v>169</v>
      </c>
      <c r="I2429" s="1" t="s">
        <v>5636</v>
      </c>
      <c r="J2429" s="1" t="s">
        <v>3522</v>
      </c>
      <c r="K2429" s="1" t="str">
        <f t="shared" si="112"/>
        <v>2016</v>
      </c>
      <c r="L2429" s="1">
        <f t="shared" si="113"/>
        <v>20</v>
      </c>
      <c r="M2429" s="1" t="s">
        <v>60</v>
      </c>
      <c r="N2429" t="s">
        <v>53</v>
      </c>
      <c r="O2429" s="1" t="s">
        <v>61</v>
      </c>
      <c r="P2429" s="1"/>
      <c r="Q2429" s="1"/>
      <c r="R2429" s="1"/>
      <c r="S2429" s="1" t="s">
        <v>5639</v>
      </c>
      <c r="T2429" s="1">
        <v>2</v>
      </c>
      <c r="U2429" s="1"/>
    </row>
    <row r="2430" spans="1:21">
      <c r="A2430" s="1" t="s">
        <v>53</v>
      </c>
      <c r="B2430" s="1" t="s">
        <v>50</v>
      </c>
      <c r="C2430" s="1" t="s">
        <v>273</v>
      </c>
      <c r="D2430" s="1">
        <f t="shared" si="111"/>
        <v>1</v>
      </c>
      <c r="E2430" s="1" t="s">
        <v>5334</v>
      </c>
      <c r="F2430" s="1" t="s">
        <v>5640</v>
      </c>
      <c r="G2430" s="6" t="s">
        <v>12527</v>
      </c>
      <c r="H2430" s="1" t="s">
        <v>187</v>
      </c>
      <c r="I2430" s="1" t="s">
        <v>5636</v>
      </c>
      <c r="J2430" s="1" t="s">
        <v>1534</v>
      </c>
      <c r="K2430" s="1" t="str">
        <f t="shared" si="112"/>
        <v>2016</v>
      </c>
      <c r="L2430" s="1">
        <f t="shared" si="113"/>
        <v>9</v>
      </c>
      <c r="M2430" s="1" t="s">
        <v>79</v>
      </c>
      <c r="N2430" t="s">
        <v>53</v>
      </c>
      <c r="O2430" s="1" t="s">
        <v>61</v>
      </c>
      <c r="P2430" s="1"/>
      <c r="Q2430" s="1"/>
      <c r="R2430" s="1"/>
      <c r="S2430" s="1" t="s">
        <v>65</v>
      </c>
      <c r="T2430" s="1">
        <v>1</v>
      </c>
      <c r="U2430" s="1"/>
    </row>
    <row r="2431" spans="1:21">
      <c r="A2431" s="1" t="s">
        <v>50</v>
      </c>
      <c r="B2431" s="1" t="s">
        <v>2620</v>
      </c>
      <c r="C2431" s="1" t="s">
        <v>273</v>
      </c>
      <c r="D2431" s="1">
        <f t="shared" si="111"/>
        <v>2.5</v>
      </c>
      <c r="E2431" s="1" t="s">
        <v>5339</v>
      </c>
      <c r="F2431" s="1" t="s">
        <v>5643</v>
      </c>
      <c r="G2431" s="6" t="s">
        <v>12527</v>
      </c>
      <c r="H2431" s="1" t="s">
        <v>78</v>
      </c>
      <c r="I2431" s="1" t="s">
        <v>5642</v>
      </c>
      <c r="J2431" s="1" t="s">
        <v>3171</v>
      </c>
      <c r="K2431" s="1" t="str">
        <f t="shared" si="112"/>
        <v>2016</v>
      </c>
      <c r="L2431" s="1">
        <f t="shared" si="113"/>
        <v>29</v>
      </c>
      <c r="M2431" s="1" t="s">
        <v>79</v>
      </c>
      <c r="N2431" t="s">
        <v>53</v>
      </c>
      <c r="O2431" s="1" t="s">
        <v>61</v>
      </c>
      <c r="P2431" s="1"/>
      <c r="Q2431" s="1"/>
      <c r="R2431" s="1"/>
      <c r="S2431" s="1" t="s">
        <v>92</v>
      </c>
      <c r="T2431" s="1">
        <v>1</v>
      </c>
      <c r="U2431" s="1"/>
    </row>
    <row r="2432" spans="1:21">
      <c r="A2432" s="1" t="s">
        <v>53</v>
      </c>
      <c r="B2432" s="1" t="s">
        <v>472</v>
      </c>
      <c r="C2432" s="1" t="s">
        <v>273</v>
      </c>
      <c r="D2432" s="1">
        <f t="shared" si="111"/>
        <v>0.5</v>
      </c>
      <c r="E2432" s="1" t="s">
        <v>5647</v>
      </c>
      <c r="F2432" s="1" t="s">
        <v>5646</v>
      </c>
      <c r="G2432" s="6" t="s">
        <v>12527</v>
      </c>
      <c r="H2432" s="1" t="s">
        <v>240</v>
      </c>
      <c r="I2432" s="1" t="s">
        <v>5645</v>
      </c>
      <c r="J2432" s="1" t="s">
        <v>5648</v>
      </c>
      <c r="K2432" s="1" t="str">
        <f t="shared" si="112"/>
        <v>2016</v>
      </c>
      <c r="L2432" s="1">
        <f t="shared" si="113"/>
        <v>54</v>
      </c>
      <c r="M2432" s="1" t="s">
        <v>60</v>
      </c>
      <c r="N2432" t="s">
        <v>53</v>
      </c>
      <c r="O2432" s="1" t="s">
        <v>61</v>
      </c>
      <c r="P2432" s="1"/>
      <c r="Q2432" s="1"/>
      <c r="R2432" s="1"/>
      <c r="S2432" s="1" t="s">
        <v>3523</v>
      </c>
      <c r="T2432" s="1">
        <v>1</v>
      </c>
      <c r="U2432" s="1"/>
    </row>
    <row r="2433" spans="1:21">
      <c r="A2433" s="1" t="s">
        <v>53</v>
      </c>
      <c r="B2433" s="1" t="s">
        <v>4098</v>
      </c>
      <c r="C2433" s="1" t="s">
        <v>500</v>
      </c>
      <c r="D2433" s="1">
        <f t="shared" si="111"/>
        <v>3.6</v>
      </c>
      <c r="E2433" s="1" t="s">
        <v>5661</v>
      </c>
      <c r="F2433" s="1" t="s">
        <v>5660</v>
      </c>
      <c r="G2433" s="6" t="s">
        <v>12527</v>
      </c>
      <c r="H2433" s="1" t="s">
        <v>809</v>
      </c>
      <c r="I2433" s="1" t="s">
        <v>5651</v>
      </c>
      <c r="J2433" s="1" t="s">
        <v>303</v>
      </c>
      <c r="K2433" s="1" t="str">
        <f t="shared" si="112"/>
        <v>2016</v>
      </c>
      <c r="L2433" s="1">
        <f t="shared" si="113"/>
        <v>36</v>
      </c>
      <c r="M2433" s="1" t="s">
        <v>79</v>
      </c>
      <c r="N2433" t="s">
        <v>53</v>
      </c>
      <c r="O2433" s="1" t="s">
        <v>61</v>
      </c>
      <c r="P2433" s="1"/>
      <c r="Q2433" s="1"/>
      <c r="R2433" s="1"/>
      <c r="S2433" s="1" t="s">
        <v>5662</v>
      </c>
      <c r="T2433" s="1">
        <v>2</v>
      </c>
      <c r="U2433" s="1"/>
    </row>
    <row r="2434" spans="1:21">
      <c r="A2434" s="1" t="s">
        <v>55</v>
      </c>
      <c r="B2434" s="1" t="s">
        <v>2620</v>
      </c>
      <c r="C2434" s="1" t="s">
        <v>273</v>
      </c>
      <c r="D2434" s="1">
        <f t="shared" ref="D2434:D2497" si="114">B2434*C2434/100</f>
        <v>2.5</v>
      </c>
      <c r="E2434" s="1" t="s">
        <v>5664</v>
      </c>
      <c r="F2434" s="1" t="s">
        <v>5663</v>
      </c>
      <c r="G2434" s="6" t="s">
        <v>12527</v>
      </c>
      <c r="H2434" s="1" t="s">
        <v>58</v>
      </c>
      <c r="I2434" s="1" t="s">
        <v>2237</v>
      </c>
      <c r="J2434" s="1" t="s">
        <v>467</v>
      </c>
      <c r="K2434" s="1" t="str">
        <f t="shared" ref="K2434:K2497" si="115">TEXT(J2434,"YYYY")</f>
        <v>2016</v>
      </c>
      <c r="L2434" s="1">
        <f t="shared" ref="L2434:L2497" si="116">H2434-(TEXT(I2434,"YYYY")-TEXT(J2434,"YYYY"))</f>
        <v>10</v>
      </c>
      <c r="M2434" s="1" t="s">
        <v>60</v>
      </c>
      <c r="N2434" t="s">
        <v>53</v>
      </c>
      <c r="O2434" s="1" t="s">
        <v>61</v>
      </c>
      <c r="P2434" s="1"/>
      <c r="Q2434" s="1"/>
      <c r="R2434" s="1"/>
      <c r="S2434" s="1" t="s">
        <v>65</v>
      </c>
      <c r="T2434" s="1">
        <v>1</v>
      </c>
      <c r="U2434" s="1"/>
    </row>
    <row r="2435" spans="1:21">
      <c r="A2435" s="1" t="s">
        <v>54</v>
      </c>
      <c r="B2435" s="1"/>
      <c r="C2435" s="1"/>
      <c r="D2435" s="1">
        <f t="shared" si="114"/>
        <v>0</v>
      </c>
      <c r="E2435" s="1" t="s">
        <v>5733</v>
      </c>
      <c r="F2435" s="1" t="s">
        <v>5732</v>
      </c>
      <c r="G2435" s="6" t="s">
        <v>12527</v>
      </c>
      <c r="H2435" s="1" t="s">
        <v>583</v>
      </c>
      <c r="I2435" s="1" t="s">
        <v>4673</v>
      </c>
      <c r="J2435" s="1" t="s">
        <v>467</v>
      </c>
      <c r="K2435" s="1" t="str">
        <f t="shared" si="115"/>
        <v>2016</v>
      </c>
      <c r="L2435" s="1">
        <f t="shared" si="116"/>
        <v>22</v>
      </c>
      <c r="M2435" s="1" t="s">
        <v>79</v>
      </c>
      <c r="N2435" t="s">
        <v>53</v>
      </c>
      <c r="O2435" s="1" t="s">
        <v>61</v>
      </c>
      <c r="P2435" s="1"/>
      <c r="Q2435" s="1"/>
      <c r="R2435" s="1"/>
      <c r="S2435" s="1" t="s">
        <v>5734</v>
      </c>
      <c r="T2435" s="1">
        <v>1</v>
      </c>
      <c r="U2435" s="1"/>
    </row>
    <row r="2436" spans="1:21">
      <c r="A2436" s="1" t="s">
        <v>55</v>
      </c>
      <c r="B2436" s="1" t="s">
        <v>50</v>
      </c>
      <c r="C2436" s="1" t="s">
        <v>273</v>
      </c>
      <c r="D2436" s="1">
        <f t="shared" si="114"/>
        <v>1</v>
      </c>
      <c r="E2436" s="1"/>
      <c r="F2436" s="1" t="s">
        <v>5780</v>
      </c>
      <c r="G2436" s="6" t="s">
        <v>12527</v>
      </c>
      <c r="H2436" s="1" t="s">
        <v>128</v>
      </c>
      <c r="I2436" s="1" t="s">
        <v>159</v>
      </c>
      <c r="J2436" s="1" t="s">
        <v>250</v>
      </c>
      <c r="K2436" s="1" t="str">
        <f t="shared" si="115"/>
        <v>2016</v>
      </c>
      <c r="L2436" s="1">
        <f t="shared" si="116"/>
        <v>42</v>
      </c>
      <c r="M2436" s="1" t="s">
        <v>60</v>
      </c>
      <c r="N2436" t="s">
        <v>53</v>
      </c>
      <c r="O2436" s="1" t="s">
        <v>102</v>
      </c>
      <c r="P2436" s="1"/>
      <c r="Q2436" s="1"/>
      <c r="R2436" s="1"/>
      <c r="S2436" s="1"/>
      <c r="T2436" s="1">
        <v>2</v>
      </c>
      <c r="U2436" s="1"/>
    </row>
    <row r="2437" spans="1:21">
      <c r="A2437" s="1" t="s">
        <v>50</v>
      </c>
      <c r="B2437" s="1"/>
      <c r="C2437" s="1"/>
      <c r="D2437" s="1">
        <f t="shared" si="114"/>
        <v>0</v>
      </c>
      <c r="E2437" s="1" t="s">
        <v>5831</v>
      </c>
      <c r="F2437" s="1" t="s">
        <v>5830</v>
      </c>
      <c r="G2437" s="6" t="s">
        <v>12527</v>
      </c>
      <c r="H2437" s="1" t="s">
        <v>118</v>
      </c>
      <c r="I2437" s="1" t="s">
        <v>152</v>
      </c>
      <c r="J2437" s="1" t="s">
        <v>5832</v>
      </c>
      <c r="K2437" s="1" t="str">
        <f t="shared" si="115"/>
        <v>2016</v>
      </c>
      <c r="L2437" s="1">
        <f t="shared" si="116"/>
        <v>24</v>
      </c>
      <c r="M2437" s="1" t="s">
        <v>60</v>
      </c>
      <c r="N2437" t="s">
        <v>53</v>
      </c>
      <c r="O2437" s="1" t="s">
        <v>61</v>
      </c>
      <c r="P2437" s="1"/>
      <c r="Q2437" s="1"/>
      <c r="R2437" s="1"/>
      <c r="S2437" s="1" t="s">
        <v>83</v>
      </c>
      <c r="T2437" s="1">
        <v>2</v>
      </c>
      <c r="U2437" s="1"/>
    </row>
    <row r="2438" spans="1:21">
      <c r="A2438" s="1" t="s">
        <v>49</v>
      </c>
      <c r="B2438" s="1"/>
      <c r="C2438" s="1"/>
      <c r="D2438" s="1">
        <f t="shared" si="114"/>
        <v>0</v>
      </c>
      <c r="E2438" s="1" t="s">
        <v>5864</v>
      </c>
      <c r="F2438" s="1" t="s">
        <v>5863</v>
      </c>
      <c r="G2438" s="6" t="s">
        <v>12527</v>
      </c>
      <c r="H2438" s="1" t="s">
        <v>158</v>
      </c>
      <c r="I2438" s="1" t="s">
        <v>397</v>
      </c>
      <c r="J2438" s="1" t="s">
        <v>4102</v>
      </c>
      <c r="K2438" s="1" t="str">
        <f t="shared" si="115"/>
        <v>2016</v>
      </c>
      <c r="L2438" s="1">
        <f t="shared" si="116"/>
        <v>7</v>
      </c>
      <c r="M2438" s="1" t="s">
        <v>79</v>
      </c>
      <c r="N2438" t="s">
        <v>53</v>
      </c>
      <c r="O2438" s="1" t="s">
        <v>61</v>
      </c>
      <c r="P2438" s="1" t="s">
        <v>388</v>
      </c>
      <c r="Q2438" s="1" t="s">
        <v>233</v>
      </c>
      <c r="R2438" s="1" t="s">
        <v>5865</v>
      </c>
      <c r="S2438" s="1" t="s">
        <v>65</v>
      </c>
      <c r="T2438" s="1">
        <v>2</v>
      </c>
      <c r="U2438" s="1"/>
    </row>
    <row r="2439" spans="1:21">
      <c r="A2439" s="1"/>
      <c r="B2439" s="1"/>
      <c r="C2439" s="1"/>
      <c r="D2439" s="1">
        <f t="shared" si="114"/>
        <v>0</v>
      </c>
      <c r="E2439" s="1" t="s">
        <v>5862</v>
      </c>
      <c r="F2439" s="1" t="s">
        <v>5886</v>
      </c>
      <c r="G2439" s="6" t="s">
        <v>12525</v>
      </c>
      <c r="H2439" s="1" t="s">
        <v>448</v>
      </c>
      <c r="I2439" s="1" t="s">
        <v>4500</v>
      </c>
      <c r="J2439" s="1" t="s">
        <v>209</v>
      </c>
      <c r="K2439" s="1" t="str">
        <f t="shared" si="115"/>
        <v>2016</v>
      </c>
      <c r="L2439" s="1">
        <f t="shared" si="116"/>
        <v>31</v>
      </c>
      <c r="M2439" s="1" t="s">
        <v>60</v>
      </c>
      <c r="N2439" t="s">
        <v>53</v>
      </c>
      <c r="O2439" s="1" t="s">
        <v>102</v>
      </c>
      <c r="P2439" s="1" t="s">
        <v>135</v>
      </c>
      <c r="Q2439" s="1" t="s">
        <v>233</v>
      </c>
      <c r="R2439" s="1" t="s">
        <v>1417</v>
      </c>
      <c r="S2439" s="1" t="s">
        <v>114</v>
      </c>
      <c r="T2439" s="1">
        <v>2</v>
      </c>
      <c r="U2439" s="1"/>
    </row>
    <row r="2440" spans="1:21">
      <c r="A2440" s="1" t="s">
        <v>50</v>
      </c>
      <c r="B2440" s="1" t="s">
        <v>3946</v>
      </c>
      <c r="C2440" s="1" t="s">
        <v>293</v>
      </c>
      <c r="D2440" s="1">
        <f t="shared" si="114"/>
        <v>3.43</v>
      </c>
      <c r="E2440" s="1" t="s">
        <v>5920</v>
      </c>
      <c r="F2440" s="1" t="s">
        <v>5919</v>
      </c>
      <c r="G2440" s="6" t="s">
        <v>12527</v>
      </c>
      <c r="H2440" s="1" t="s">
        <v>120</v>
      </c>
      <c r="I2440" s="1" t="s">
        <v>5140</v>
      </c>
      <c r="J2440" s="1" t="s">
        <v>1534</v>
      </c>
      <c r="K2440" s="1" t="str">
        <f t="shared" si="115"/>
        <v>2016</v>
      </c>
      <c r="L2440" s="1">
        <f t="shared" si="116"/>
        <v>45</v>
      </c>
      <c r="M2440" s="1" t="s">
        <v>60</v>
      </c>
      <c r="N2440" t="s">
        <v>53</v>
      </c>
      <c r="O2440" s="1" t="s">
        <v>61</v>
      </c>
      <c r="P2440" s="1"/>
      <c r="Q2440" s="1"/>
      <c r="R2440" s="1"/>
      <c r="S2440" s="1" t="s">
        <v>3261</v>
      </c>
      <c r="T2440" s="1">
        <v>2</v>
      </c>
      <c r="U2440" s="1" t="s">
        <v>55</v>
      </c>
    </row>
    <row r="2441" spans="1:21">
      <c r="A2441" s="1" t="s">
        <v>54</v>
      </c>
      <c r="B2441" s="1" t="s">
        <v>2810</v>
      </c>
      <c r="C2441" s="1" t="s">
        <v>293</v>
      </c>
      <c r="D2441" s="1">
        <f t="shared" si="114"/>
        <v>0.39200000000000002</v>
      </c>
      <c r="E2441" s="1" t="s">
        <v>5924</v>
      </c>
      <c r="F2441" s="1" t="s">
        <v>5923</v>
      </c>
      <c r="G2441" s="6" t="s">
        <v>12527</v>
      </c>
      <c r="H2441" s="1" t="s">
        <v>310</v>
      </c>
      <c r="I2441" s="1" t="s">
        <v>5140</v>
      </c>
      <c r="J2441" s="1" t="s">
        <v>5226</v>
      </c>
      <c r="K2441" s="1" t="str">
        <f t="shared" si="115"/>
        <v>2016</v>
      </c>
      <c r="L2441" s="1">
        <f t="shared" si="116"/>
        <v>44</v>
      </c>
      <c r="M2441" s="1" t="s">
        <v>79</v>
      </c>
      <c r="N2441" t="s">
        <v>53</v>
      </c>
      <c r="O2441" s="1" t="s">
        <v>61</v>
      </c>
      <c r="P2441" s="1"/>
      <c r="Q2441" s="1"/>
      <c r="R2441" s="1"/>
      <c r="S2441" s="1" t="s">
        <v>417</v>
      </c>
      <c r="T2441" s="1">
        <v>1</v>
      </c>
      <c r="U2441" s="1" t="s">
        <v>55</v>
      </c>
    </row>
    <row r="2442" spans="1:21">
      <c r="A2442" s="1" t="s">
        <v>55</v>
      </c>
      <c r="B2442" s="1"/>
      <c r="C2442" s="1"/>
      <c r="D2442" s="1">
        <f t="shared" si="114"/>
        <v>0</v>
      </c>
      <c r="E2442" s="1" t="s">
        <v>5990</v>
      </c>
      <c r="F2442" s="1" t="s">
        <v>5989</v>
      </c>
      <c r="G2442" s="6" t="s">
        <v>12527</v>
      </c>
      <c r="H2442" s="1" t="s">
        <v>484</v>
      </c>
      <c r="I2442" s="1" t="s">
        <v>5991</v>
      </c>
      <c r="J2442" s="1" t="s">
        <v>1534</v>
      </c>
      <c r="K2442" s="1" t="str">
        <f t="shared" si="115"/>
        <v>2016</v>
      </c>
      <c r="L2442" s="1">
        <f t="shared" si="116"/>
        <v>47</v>
      </c>
      <c r="M2442" s="1" t="s">
        <v>60</v>
      </c>
      <c r="N2442" t="s">
        <v>53</v>
      </c>
      <c r="O2442" s="1" t="s">
        <v>61</v>
      </c>
      <c r="P2442" s="1"/>
      <c r="Q2442" s="1"/>
      <c r="R2442" s="1" t="s">
        <v>805</v>
      </c>
      <c r="S2442" s="1" t="s">
        <v>417</v>
      </c>
      <c r="T2442" s="1">
        <v>1</v>
      </c>
      <c r="U2442" s="1"/>
    </row>
    <row r="2443" spans="1:21">
      <c r="A2443" s="1" t="s">
        <v>55</v>
      </c>
      <c r="B2443" s="1" t="s">
        <v>2810</v>
      </c>
      <c r="C2443" s="1" t="s">
        <v>293</v>
      </c>
      <c r="D2443" s="1">
        <f t="shared" si="114"/>
        <v>0.39200000000000002</v>
      </c>
      <c r="E2443" s="1" t="s">
        <v>6040</v>
      </c>
      <c r="F2443" s="1" t="s">
        <v>6039</v>
      </c>
      <c r="G2443" s="6" t="s">
        <v>12527</v>
      </c>
      <c r="H2443" s="1" t="s">
        <v>169</v>
      </c>
      <c r="I2443" s="1" t="s">
        <v>5975</v>
      </c>
      <c r="J2443" s="1" t="s">
        <v>1534</v>
      </c>
      <c r="K2443" s="1" t="str">
        <f t="shared" si="115"/>
        <v>2016</v>
      </c>
      <c r="L2443" s="1">
        <f t="shared" si="116"/>
        <v>19</v>
      </c>
      <c r="M2443" s="1" t="s">
        <v>79</v>
      </c>
      <c r="N2443" t="s">
        <v>53</v>
      </c>
      <c r="O2443" s="1" t="s">
        <v>61</v>
      </c>
      <c r="P2443" s="1"/>
      <c r="Q2443" s="1"/>
      <c r="R2443" s="1"/>
      <c r="S2443" s="1" t="s">
        <v>65</v>
      </c>
      <c r="T2443" s="1">
        <v>2</v>
      </c>
      <c r="U2443" s="1" t="s">
        <v>55</v>
      </c>
    </row>
    <row r="2444" spans="1:21">
      <c r="A2444" s="1" t="s">
        <v>55</v>
      </c>
      <c r="B2444" s="1" t="s">
        <v>6043</v>
      </c>
      <c r="C2444" s="1" t="s">
        <v>293</v>
      </c>
      <c r="D2444" s="1">
        <f t="shared" si="114"/>
        <v>1.3230000000000002</v>
      </c>
      <c r="E2444" s="1" t="s">
        <v>6042</v>
      </c>
      <c r="F2444" s="1" t="s">
        <v>6041</v>
      </c>
      <c r="G2444" s="6" t="s">
        <v>12527</v>
      </c>
      <c r="H2444" s="1" t="s">
        <v>101</v>
      </c>
      <c r="I2444" s="1" t="s">
        <v>4134</v>
      </c>
      <c r="J2444" s="1" t="s">
        <v>4134</v>
      </c>
      <c r="K2444" s="1" t="str">
        <f t="shared" si="115"/>
        <v>2016</v>
      </c>
      <c r="L2444" s="1">
        <f t="shared" si="116"/>
        <v>38</v>
      </c>
      <c r="M2444" s="1" t="s">
        <v>60</v>
      </c>
      <c r="N2444" t="s">
        <v>53</v>
      </c>
      <c r="O2444" s="1" t="s">
        <v>61</v>
      </c>
      <c r="P2444" s="1"/>
      <c r="Q2444" s="1"/>
      <c r="R2444" s="1"/>
      <c r="S2444" s="1"/>
      <c r="T2444" s="1">
        <v>2</v>
      </c>
      <c r="U2444" s="1" t="s">
        <v>55</v>
      </c>
    </row>
    <row r="2445" spans="1:21">
      <c r="A2445" s="1" t="s">
        <v>55</v>
      </c>
      <c r="B2445" s="1" t="s">
        <v>2810</v>
      </c>
      <c r="C2445" s="1" t="s">
        <v>293</v>
      </c>
      <c r="D2445" s="1">
        <f t="shared" si="114"/>
        <v>0.39200000000000002</v>
      </c>
      <c r="E2445" s="1" t="s">
        <v>6091</v>
      </c>
      <c r="F2445" s="1" t="s">
        <v>6090</v>
      </c>
      <c r="G2445" s="6" t="s">
        <v>12527</v>
      </c>
      <c r="H2445" s="1" t="s">
        <v>63</v>
      </c>
      <c r="I2445" s="1" t="s">
        <v>755</v>
      </c>
      <c r="J2445" s="1" t="s">
        <v>6092</v>
      </c>
      <c r="K2445" s="1" t="str">
        <f t="shared" si="115"/>
        <v>2016</v>
      </c>
      <c r="L2445" s="1">
        <f t="shared" si="116"/>
        <v>29</v>
      </c>
      <c r="M2445" s="1"/>
      <c r="N2445" t="s">
        <v>53</v>
      </c>
      <c r="O2445" s="1" t="s">
        <v>61</v>
      </c>
      <c r="P2445" s="1"/>
      <c r="Q2445" s="1"/>
      <c r="R2445" s="1"/>
      <c r="S2445" s="1" t="s">
        <v>92</v>
      </c>
      <c r="T2445" s="1">
        <v>2</v>
      </c>
      <c r="U2445" s="1" t="s">
        <v>55</v>
      </c>
    </row>
    <row r="2446" spans="1:21">
      <c r="A2446" s="1" t="s">
        <v>54</v>
      </c>
      <c r="B2446" s="1" t="s">
        <v>2810</v>
      </c>
      <c r="C2446" s="1" t="s">
        <v>293</v>
      </c>
      <c r="D2446" s="1">
        <f t="shared" si="114"/>
        <v>0.39200000000000002</v>
      </c>
      <c r="E2446" s="1" t="s">
        <v>6123</v>
      </c>
      <c r="F2446" s="1" t="s">
        <v>6122</v>
      </c>
      <c r="G2446" s="6" t="s">
        <v>12527</v>
      </c>
      <c r="H2446" s="1" t="s">
        <v>233</v>
      </c>
      <c r="I2446" s="1" t="s">
        <v>2368</v>
      </c>
      <c r="J2446" s="1" t="s">
        <v>1534</v>
      </c>
      <c r="K2446" s="1" t="str">
        <f t="shared" si="115"/>
        <v>2016</v>
      </c>
      <c r="L2446" s="1">
        <f t="shared" si="116"/>
        <v>48</v>
      </c>
      <c r="M2446" s="1" t="s">
        <v>60</v>
      </c>
      <c r="N2446" t="s">
        <v>53</v>
      </c>
      <c r="O2446" s="1" t="s">
        <v>61</v>
      </c>
      <c r="P2446" s="1"/>
      <c r="Q2446" s="1"/>
      <c r="R2446" s="1"/>
      <c r="S2446" s="1"/>
      <c r="T2446" s="1">
        <v>2</v>
      </c>
      <c r="U2446" s="1" t="s">
        <v>55</v>
      </c>
    </row>
    <row r="2447" spans="1:21">
      <c r="A2447" s="1" t="s">
        <v>55</v>
      </c>
      <c r="B2447" s="1" t="s">
        <v>141</v>
      </c>
      <c r="C2447" s="1" t="s">
        <v>293</v>
      </c>
      <c r="D2447" s="1">
        <f t="shared" si="114"/>
        <v>0.19600000000000001</v>
      </c>
      <c r="E2447" s="1" t="s">
        <v>4663</v>
      </c>
      <c r="F2447" s="1" t="s">
        <v>6154</v>
      </c>
      <c r="G2447" s="6" t="s">
        <v>12527</v>
      </c>
      <c r="H2447" s="1" t="s">
        <v>484</v>
      </c>
      <c r="I2447" s="1" t="s">
        <v>5632</v>
      </c>
      <c r="J2447" s="1" t="s">
        <v>5019</v>
      </c>
      <c r="K2447" s="1" t="str">
        <f t="shared" si="115"/>
        <v>2016</v>
      </c>
      <c r="L2447" s="1">
        <f t="shared" si="116"/>
        <v>48</v>
      </c>
      <c r="M2447" s="1" t="s">
        <v>60</v>
      </c>
      <c r="N2447" t="s">
        <v>53</v>
      </c>
      <c r="O2447" s="1" t="s">
        <v>61</v>
      </c>
      <c r="P2447" s="1"/>
      <c r="Q2447" s="1"/>
      <c r="R2447" s="1"/>
      <c r="S2447" s="1" t="s">
        <v>235</v>
      </c>
      <c r="T2447" s="1">
        <v>1</v>
      </c>
      <c r="U2447" s="1" t="s">
        <v>55</v>
      </c>
    </row>
    <row r="2448" spans="1:21">
      <c r="A2448" s="1" t="s">
        <v>55</v>
      </c>
      <c r="B2448" s="1" t="s">
        <v>141</v>
      </c>
      <c r="C2448" s="1" t="s">
        <v>273</v>
      </c>
      <c r="D2448" s="1">
        <f t="shared" si="114"/>
        <v>0.2</v>
      </c>
      <c r="E2448" s="1" t="s">
        <v>4678</v>
      </c>
      <c r="F2448" s="1" t="s">
        <v>6162</v>
      </c>
      <c r="G2448" s="6" t="s">
        <v>12527</v>
      </c>
      <c r="H2448" s="1" t="s">
        <v>130</v>
      </c>
      <c r="I2448" s="1" t="s">
        <v>6163</v>
      </c>
      <c r="J2448" s="1" t="s">
        <v>4461</v>
      </c>
      <c r="K2448" s="1" t="str">
        <f t="shared" si="115"/>
        <v>2016</v>
      </c>
      <c r="L2448" s="1">
        <f t="shared" si="116"/>
        <v>12</v>
      </c>
      <c r="M2448" s="1" t="s">
        <v>79</v>
      </c>
      <c r="N2448" t="s">
        <v>53</v>
      </c>
      <c r="O2448" s="1" t="s">
        <v>61</v>
      </c>
      <c r="P2448" s="1"/>
      <c r="Q2448" s="1"/>
      <c r="R2448" s="1"/>
      <c r="S2448" s="1" t="s">
        <v>65</v>
      </c>
      <c r="T2448" s="1">
        <v>1</v>
      </c>
      <c r="U2448" s="1" t="s">
        <v>55</v>
      </c>
    </row>
    <row r="2449" spans="1:21">
      <c r="A2449" s="1" t="s">
        <v>53</v>
      </c>
      <c r="B2449" s="1" t="s">
        <v>472</v>
      </c>
      <c r="C2449" s="1" t="s">
        <v>293</v>
      </c>
      <c r="D2449" s="1">
        <f t="shared" si="114"/>
        <v>0.49</v>
      </c>
      <c r="E2449" s="1" t="s">
        <v>6184</v>
      </c>
      <c r="F2449" s="1" t="s">
        <v>6183</v>
      </c>
      <c r="G2449" s="6" t="s">
        <v>12527</v>
      </c>
      <c r="H2449" s="1" t="s">
        <v>130</v>
      </c>
      <c r="I2449" s="1" t="s">
        <v>6185</v>
      </c>
      <c r="J2449" s="1" t="s">
        <v>6186</v>
      </c>
      <c r="K2449" s="1" t="str">
        <f t="shared" si="115"/>
        <v>2016</v>
      </c>
      <c r="L2449" s="1">
        <f t="shared" si="116"/>
        <v>12</v>
      </c>
      <c r="M2449" s="1" t="s">
        <v>60</v>
      </c>
      <c r="N2449" t="s">
        <v>53</v>
      </c>
      <c r="O2449" s="1" t="s">
        <v>61</v>
      </c>
      <c r="P2449" s="1"/>
      <c r="Q2449" s="1"/>
      <c r="R2449" s="1"/>
      <c r="S2449" s="1" t="s">
        <v>65</v>
      </c>
      <c r="T2449" s="1">
        <v>2</v>
      </c>
      <c r="U2449" s="1"/>
    </row>
    <row r="2450" spans="1:21">
      <c r="A2450" s="1" t="s">
        <v>53</v>
      </c>
      <c r="B2450" s="1" t="s">
        <v>141</v>
      </c>
      <c r="C2450" s="1" t="s">
        <v>293</v>
      </c>
      <c r="D2450" s="1">
        <f t="shared" si="114"/>
        <v>0.19600000000000001</v>
      </c>
      <c r="E2450" s="1" t="s">
        <v>4703</v>
      </c>
      <c r="F2450" s="1" t="s">
        <v>6187</v>
      </c>
      <c r="G2450" s="6" t="s">
        <v>12527</v>
      </c>
      <c r="H2450" s="1"/>
      <c r="I2450" s="1" t="s">
        <v>6185</v>
      </c>
      <c r="J2450" s="1" t="s">
        <v>1534</v>
      </c>
      <c r="K2450" s="1" t="str">
        <f t="shared" si="115"/>
        <v>2016</v>
      </c>
      <c r="L2450" s="1">
        <f t="shared" si="116"/>
        <v>0</v>
      </c>
      <c r="M2450" s="1"/>
      <c r="N2450" t="s">
        <v>53</v>
      </c>
      <c r="O2450" s="1"/>
      <c r="P2450" s="1"/>
      <c r="Q2450" s="1"/>
      <c r="R2450" s="1"/>
      <c r="S2450" s="1" t="s">
        <v>65</v>
      </c>
      <c r="T2450" s="1">
        <v>2</v>
      </c>
      <c r="U2450" s="1" t="s">
        <v>55</v>
      </c>
    </row>
    <row r="2451" spans="1:21">
      <c r="A2451" s="1" t="s">
        <v>55</v>
      </c>
      <c r="B2451" s="1" t="s">
        <v>6222</v>
      </c>
      <c r="C2451" s="1" t="s">
        <v>273</v>
      </c>
      <c r="D2451" s="1">
        <f t="shared" si="114"/>
        <v>1</v>
      </c>
      <c r="E2451" s="1" t="s">
        <v>4717</v>
      </c>
      <c r="F2451" s="1" t="s">
        <v>6221</v>
      </c>
      <c r="G2451" s="6" t="s">
        <v>12527</v>
      </c>
      <c r="H2451" s="1" t="s">
        <v>310</v>
      </c>
      <c r="I2451" s="1" t="s">
        <v>345</v>
      </c>
      <c r="J2451" s="1" t="s">
        <v>345</v>
      </c>
      <c r="K2451" s="1" t="str">
        <f t="shared" si="115"/>
        <v>2016</v>
      </c>
      <c r="L2451" s="1">
        <f t="shared" si="116"/>
        <v>45</v>
      </c>
      <c r="M2451" s="1" t="s">
        <v>79</v>
      </c>
      <c r="N2451" t="s">
        <v>53</v>
      </c>
      <c r="O2451" s="1" t="s">
        <v>61</v>
      </c>
      <c r="P2451" s="1"/>
      <c r="Q2451" s="1"/>
      <c r="R2451" s="1"/>
      <c r="S2451" s="1" t="s">
        <v>235</v>
      </c>
      <c r="T2451" s="1">
        <v>1</v>
      </c>
      <c r="U2451" s="1" t="s">
        <v>55</v>
      </c>
    </row>
    <row r="2452" spans="1:21">
      <c r="A2452" s="1" t="s">
        <v>55</v>
      </c>
      <c r="B2452" s="1" t="s">
        <v>141</v>
      </c>
      <c r="C2452" s="1" t="s">
        <v>293</v>
      </c>
      <c r="D2452" s="1">
        <f t="shared" si="114"/>
        <v>0.19600000000000001</v>
      </c>
      <c r="E2452" s="1" t="s">
        <v>4721</v>
      </c>
      <c r="F2452" s="1" t="s">
        <v>6223</v>
      </c>
      <c r="G2452" s="6" t="s">
        <v>12527</v>
      </c>
      <c r="H2452" s="1" t="s">
        <v>367</v>
      </c>
      <c r="I2452" s="1" t="s">
        <v>6185</v>
      </c>
      <c r="J2452" s="1" t="s">
        <v>4734</v>
      </c>
      <c r="K2452" s="1" t="str">
        <f t="shared" si="115"/>
        <v>2016</v>
      </c>
      <c r="L2452" s="1">
        <f t="shared" si="116"/>
        <v>26</v>
      </c>
      <c r="M2452" s="1" t="s">
        <v>79</v>
      </c>
      <c r="N2452" t="s">
        <v>53</v>
      </c>
      <c r="O2452" s="1" t="s">
        <v>61</v>
      </c>
      <c r="P2452" s="1"/>
      <c r="Q2452" s="1"/>
      <c r="R2452" s="1"/>
      <c r="S2452" s="1" t="s">
        <v>417</v>
      </c>
      <c r="T2452" s="1">
        <v>2</v>
      </c>
      <c r="U2452" s="1" t="s">
        <v>55</v>
      </c>
    </row>
    <row r="2453" spans="1:21">
      <c r="A2453" s="1" t="s">
        <v>53</v>
      </c>
      <c r="B2453" s="1"/>
      <c r="C2453" s="1"/>
      <c r="D2453" s="1">
        <f t="shared" si="114"/>
        <v>0</v>
      </c>
      <c r="E2453" s="1" t="s">
        <v>4725</v>
      </c>
      <c r="F2453" s="1" t="s">
        <v>6227</v>
      </c>
      <c r="G2453" s="6" t="s">
        <v>12527</v>
      </c>
      <c r="H2453" s="1" t="s">
        <v>1694</v>
      </c>
      <c r="I2453" s="1" t="s">
        <v>345</v>
      </c>
      <c r="J2453" s="1" t="s">
        <v>1534</v>
      </c>
      <c r="K2453" s="1" t="str">
        <f t="shared" si="115"/>
        <v>2016</v>
      </c>
      <c r="L2453" s="1">
        <f t="shared" si="116"/>
        <v>72</v>
      </c>
      <c r="M2453" s="1" t="s">
        <v>79</v>
      </c>
      <c r="N2453" t="s">
        <v>53</v>
      </c>
      <c r="O2453" s="1" t="s">
        <v>61</v>
      </c>
      <c r="P2453" s="1"/>
      <c r="Q2453" s="1"/>
      <c r="R2453" s="1"/>
      <c r="S2453" s="1" t="s">
        <v>354</v>
      </c>
      <c r="T2453" s="1">
        <v>1</v>
      </c>
      <c r="U2453" s="1" t="s">
        <v>55</v>
      </c>
    </row>
    <row r="2454" spans="1:21">
      <c r="A2454" s="1" t="s">
        <v>55</v>
      </c>
      <c r="B2454" s="1"/>
      <c r="C2454" s="1" t="s">
        <v>293</v>
      </c>
      <c r="D2454" s="1">
        <f t="shared" si="114"/>
        <v>0</v>
      </c>
      <c r="E2454" s="1" t="s">
        <v>4731</v>
      </c>
      <c r="F2454" s="1" t="s">
        <v>6234</v>
      </c>
      <c r="G2454" s="6" t="s">
        <v>12527</v>
      </c>
      <c r="H2454" s="1" t="s">
        <v>573</v>
      </c>
      <c r="I2454" s="1" t="s">
        <v>6231</v>
      </c>
      <c r="J2454" s="1" t="s">
        <v>162</v>
      </c>
      <c r="K2454" s="1" t="str">
        <f t="shared" si="115"/>
        <v>2016</v>
      </c>
      <c r="L2454" s="1">
        <f t="shared" si="116"/>
        <v>66</v>
      </c>
      <c r="M2454" s="1" t="s">
        <v>60</v>
      </c>
      <c r="N2454" t="s">
        <v>53</v>
      </c>
      <c r="O2454" s="1" t="s">
        <v>61</v>
      </c>
      <c r="P2454" s="1"/>
      <c r="Q2454" s="1"/>
      <c r="R2454" s="1"/>
      <c r="S2454" s="1" t="s">
        <v>4368</v>
      </c>
      <c r="T2454" s="1">
        <v>1</v>
      </c>
      <c r="U2454" s="1" t="s">
        <v>55</v>
      </c>
    </row>
    <row r="2455" spans="1:21">
      <c r="A2455" s="1" t="s">
        <v>55</v>
      </c>
      <c r="B2455" s="1" t="s">
        <v>141</v>
      </c>
      <c r="C2455" s="1" t="s">
        <v>293</v>
      </c>
      <c r="D2455" s="1">
        <f t="shared" si="114"/>
        <v>0.19600000000000001</v>
      </c>
      <c r="E2455" s="1" t="s">
        <v>6240</v>
      </c>
      <c r="F2455" s="1" t="s">
        <v>6239</v>
      </c>
      <c r="G2455" s="6" t="s">
        <v>12527</v>
      </c>
      <c r="H2455" s="1" t="s">
        <v>555</v>
      </c>
      <c r="I2455" s="1" t="s">
        <v>6231</v>
      </c>
      <c r="J2455" s="1" t="s">
        <v>6241</v>
      </c>
      <c r="K2455" s="1" t="str">
        <f t="shared" si="115"/>
        <v>2016</v>
      </c>
      <c r="L2455" s="1">
        <f t="shared" si="116"/>
        <v>40</v>
      </c>
      <c r="M2455" s="1" t="s">
        <v>60</v>
      </c>
      <c r="N2455" t="s">
        <v>53</v>
      </c>
      <c r="O2455" s="1" t="s">
        <v>61</v>
      </c>
      <c r="P2455" s="1"/>
      <c r="Q2455" s="1"/>
      <c r="R2455" s="1"/>
      <c r="S2455" s="1" t="s">
        <v>226</v>
      </c>
      <c r="T2455" s="1">
        <v>2</v>
      </c>
      <c r="U2455" s="1" t="s">
        <v>55</v>
      </c>
    </row>
    <row r="2456" spans="1:21">
      <c r="A2456" s="1" t="s">
        <v>55</v>
      </c>
      <c r="B2456" s="1" t="s">
        <v>50</v>
      </c>
      <c r="C2456" s="1" t="s">
        <v>273</v>
      </c>
      <c r="D2456" s="1">
        <f t="shared" si="114"/>
        <v>1</v>
      </c>
      <c r="E2456" s="1" t="s">
        <v>6322</v>
      </c>
      <c r="F2456" s="1" t="s">
        <v>5198</v>
      </c>
      <c r="G2456" s="6" t="s">
        <v>12527</v>
      </c>
      <c r="H2456" s="1" t="s">
        <v>464</v>
      </c>
      <c r="I2456" s="1" t="s">
        <v>204</v>
      </c>
      <c r="J2456" s="1" t="s">
        <v>1534</v>
      </c>
      <c r="K2456" s="1" t="str">
        <f t="shared" si="115"/>
        <v>2016</v>
      </c>
      <c r="L2456" s="1">
        <f t="shared" si="116"/>
        <v>30</v>
      </c>
      <c r="M2456" s="1" t="s">
        <v>60</v>
      </c>
      <c r="N2456" t="s">
        <v>53</v>
      </c>
      <c r="O2456" s="1" t="s">
        <v>61</v>
      </c>
      <c r="P2456" s="1"/>
      <c r="Q2456" s="1"/>
      <c r="R2456" s="1"/>
      <c r="S2456" s="1" t="s">
        <v>92</v>
      </c>
      <c r="T2456" s="1">
        <v>1</v>
      </c>
      <c r="U2456" s="1"/>
    </row>
    <row r="2457" spans="1:21">
      <c r="A2457" s="1" t="s">
        <v>53</v>
      </c>
      <c r="B2457" s="1" t="s">
        <v>53</v>
      </c>
      <c r="C2457" s="1" t="s">
        <v>273</v>
      </c>
      <c r="D2457" s="1">
        <f t="shared" si="114"/>
        <v>2</v>
      </c>
      <c r="E2457" s="1" t="s">
        <v>6332</v>
      </c>
      <c r="F2457" s="1" t="s">
        <v>6333</v>
      </c>
      <c r="G2457" s="6" t="s">
        <v>12527</v>
      </c>
      <c r="H2457" s="1" t="s">
        <v>169</v>
      </c>
      <c r="I2457" s="1" t="s">
        <v>3349</v>
      </c>
      <c r="J2457" s="1" t="s">
        <v>6334</v>
      </c>
      <c r="K2457" s="1" t="str">
        <f t="shared" si="115"/>
        <v>2016</v>
      </c>
      <c r="L2457" s="1">
        <f t="shared" si="116"/>
        <v>19</v>
      </c>
      <c r="M2457" s="1" t="s">
        <v>60</v>
      </c>
      <c r="N2457" t="s">
        <v>53</v>
      </c>
      <c r="O2457" s="1" t="s">
        <v>61</v>
      </c>
      <c r="P2457" s="1"/>
      <c r="Q2457" s="1"/>
      <c r="R2457" s="1"/>
      <c r="S2457" s="1" t="s">
        <v>65</v>
      </c>
      <c r="T2457" s="1">
        <v>2</v>
      </c>
      <c r="U2457" s="1"/>
    </row>
    <row r="2458" spans="1:21">
      <c r="A2458" s="1" t="s">
        <v>54</v>
      </c>
      <c r="B2458" s="1" t="s">
        <v>4133</v>
      </c>
      <c r="C2458" s="1"/>
      <c r="D2458" s="1">
        <f t="shared" si="114"/>
        <v>0</v>
      </c>
      <c r="E2458" s="1" t="s">
        <v>6343</v>
      </c>
      <c r="F2458" s="1" t="s">
        <v>6344</v>
      </c>
      <c r="G2458" s="6" t="s">
        <v>12527</v>
      </c>
      <c r="H2458" s="1" t="s">
        <v>58</v>
      </c>
      <c r="I2458" s="1" t="s">
        <v>6345</v>
      </c>
      <c r="J2458" s="1" t="s">
        <v>1534</v>
      </c>
      <c r="K2458" s="1" t="str">
        <f t="shared" si="115"/>
        <v>2016</v>
      </c>
      <c r="L2458" s="1">
        <f t="shared" si="116"/>
        <v>9</v>
      </c>
      <c r="M2458" s="1" t="s">
        <v>79</v>
      </c>
      <c r="N2458" t="s">
        <v>53</v>
      </c>
      <c r="O2458" s="1" t="s">
        <v>61</v>
      </c>
      <c r="P2458" s="1"/>
      <c r="Q2458" s="1"/>
      <c r="R2458" s="1"/>
      <c r="S2458" s="1" t="s">
        <v>6346</v>
      </c>
      <c r="T2458" s="1">
        <v>2</v>
      </c>
      <c r="U2458" s="1"/>
    </row>
    <row r="2459" spans="1:21">
      <c r="A2459" s="1" t="s">
        <v>53</v>
      </c>
      <c r="B2459" s="1" t="s">
        <v>53</v>
      </c>
      <c r="C2459" s="1"/>
      <c r="D2459" s="1">
        <f t="shared" si="114"/>
        <v>0</v>
      </c>
      <c r="E2459" s="1" t="s">
        <v>6347</v>
      </c>
      <c r="F2459" s="1" t="s">
        <v>6348</v>
      </c>
      <c r="G2459" s="6" t="s">
        <v>12527</v>
      </c>
      <c r="H2459" s="1" t="s">
        <v>324</v>
      </c>
      <c r="I2459" s="1" t="s">
        <v>6345</v>
      </c>
      <c r="J2459" s="1" t="s">
        <v>467</v>
      </c>
      <c r="K2459" s="1" t="str">
        <f t="shared" si="115"/>
        <v>2016</v>
      </c>
      <c r="L2459" s="1">
        <f t="shared" si="116"/>
        <v>12</v>
      </c>
      <c r="M2459" s="1" t="s">
        <v>79</v>
      </c>
      <c r="N2459" t="s">
        <v>53</v>
      </c>
      <c r="O2459" s="1" t="s">
        <v>61</v>
      </c>
      <c r="P2459" s="1"/>
      <c r="Q2459" s="1"/>
      <c r="R2459" s="1"/>
      <c r="S2459" s="1" t="s">
        <v>65</v>
      </c>
      <c r="T2459" s="1">
        <v>2</v>
      </c>
      <c r="U2459" s="1"/>
    </row>
    <row r="2460" spans="1:21">
      <c r="A2460" s="1" t="s">
        <v>53</v>
      </c>
      <c r="B2460" s="1" t="s">
        <v>116</v>
      </c>
      <c r="C2460" s="1"/>
      <c r="D2460" s="1">
        <f t="shared" si="114"/>
        <v>0</v>
      </c>
      <c r="E2460" s="1" t="s">
        <v>6349</v>
      </c>
      <c r="F2460" s="1" t="s">
        <v>6350</v>
      </c>
      <c r="G2460" s="6" t="s">
        <v>12527</v>
      </c>
      <c r="H2460" s="1" t="s">
        <v>197</v>
      </c>
      <c r="I2460" s="1" t="s">
        <v>6345</v>
      </c>
      <c r="J2460" s="1" t="s">
        <v>467</v>
      </c>
      <c r="K2460" s="1" t="str">
        <f t="shared" si="115"/>
        <v>2016</v>
      </c>
      <c r="L2460" s="1">
        <f t="shared" si="116"/>
        <v>16</v>
      </c>
      <c r="M2460" s="1" t="s">
        <v>60</v>
      </c>
      <c r="N2460" t="s">
        <v>53</v>
      </c>
      <c r="O2460" s="1" t="s">
        <v>61</v>
      </c>
      <c r="P2460" s="1"/>
      <c r="Q2460" s="1"/>
      <c r="R2460" s="1"/>
      <c r="S2460" s="1" t="s">
        <v>65</v>
      </c>
      <c r="T2460" s="1">
        <v>1</v>
      </c>
      <c r="U2460" s="1"/>
    </row>
    <row r="2461" spans="1:21">
      <c r="A2461" s="1" t="s">
        <v>53</v>
      </c>
      <c r="B2461" s="1" t="s">
        <v>50</v>
      </c>
      <c r="C2461" s="1"/>
      <c r="D2461" s="1">
        <f t="shared" si="114"/>
        <v>0</v>
      </c>
      <c r="E2461" s="1" t="s">
        <v>6353</v>
      </c>
      <c r="F2461" s="1" t="s">
        <v>6354</v>
      </c>
      <c r="G2461" s="6" t="s">
        <v>12527</v>
      </c>
      <c r="H2461" s="1" t="s">
        <v>81</v>
      </c>
      <c r="I2461" s="1" t="s">
        <v>6345</v>
      </c>
      <c r="J2461" s="1" t="s">
        <v>6355</v>
      </c>
      <c r="K2461" s="1" t="str">
        <f t="shared" si="115"/>
        <v>2016</v>
      </c>
      <c r="L2461" s="1">
        <f t="shared" si="116"/>
        <v>60</v>
      </c>
      <c r="M2461" s="1" t="s">
        <v>60</v>
      </c>
      <c r="N2461" t="s">
        <v>53</v>
      </c>
      <c r="O2461" s="1" t="s">
        <v>61</v>
      </c>
      <c r="P2461" s="1"/>
      <c r="Q2461" s="1"/>
      <c r="R2461" s="1"/>
      <c r="S2461" s="1" t="s">
        <v>354</v>
      </c>
      <c r="T2461" s="1">
        <v>1</v>
      </c>
      <c r="U2461" s="1"/>
    </row>
    <row r="2462" spans="1:21">
      <c r="A2462" s="1" t="s">
        <v>55</v>
      </c>
      <c r="B2462" s="1"/>
      <c r="C2462" s="1"/>
      <c r="D2462" s="1">
        <f t="shared" si="114"/>
        <v>0</v>
      </c>
      <c r="E2462" s="1" t="s">
        <v>4771</v>
      </c>
      <c r="F2462" s="1" t="s">
        <v>6358</v>
      </c>
      <c r="G2462" s="6" t="s">
        <v>12527</v>
      </c>
      <c r="H2462" s="1" t="s">
        <v>118</v>
      </c>
      <c r="I2462" s="1" t="s">
        <v>218</v>
      </c>
      <c r="J2462" s="1" t="s">
        <v>6360</v>
      </c>
      <c r="K2462" s="1" t="str">
        <f t="shared" si="115"/>
        <v>2016</v>
      </c>
      <c r="L2462" s="1">
        <f t="shared" si="116"/>
        <v>25</v>
      </c>
      <c r="M2462" s="1" t="s">
        <v>79</v>
      </c>
      <c r="N2462" t="s">
        <v>53</v>
      </c>
      <c r="O2462" s="1" t="s">
        <v>61</v>
      </c>
      <c r="P2462" s="1"/>
      <c r="Q2462" s="1"/>
      <c r="R2462" s="1"/>
      <c r="S2462" s="1" t="s">
        <v>6359</v>
      </c>
      <c r="T2462" s="1">
        <v>1</v>
      </c>
      <c r="U2462" s="1" t="s">
        <v>55</v>
      </c>
    </row>
    <row r="2463" spans="1:21">
      <c r="A2463" s="1" t="s">
        <v>55</v>
      </c>
      <c r="B2463" s="1" t="s">
        <v>141</v>
      </c>
      <c r="C2463" s="1" t="s">
        <v>293</v>
      </c>
      <c r="D2463" s="1">
        <f t="shared" si="114"/>
        <v>0.19600000000000001</v>
      </c>
      <c r="E2463" s="1" t="s">
        <v>6368</v>
      </c>
      <c r="F2463" s="1" t="s">
        <v>6367</v>
      </c>
      <c r="G2463" s="6" t="s">
        <v>12527</v>
      </c>
      <c r="H2463" s="1" t="s">
        <v>436</v>
      </c>
      <c r="I2463" s="1" t="s">
        <v>250</v>
      </c>
      <c r="J2463" s="1" t="s">
        <v>5832</v>
      </c>
      <c r="K2463" s="1" t="str">
        <f t="shared" si="115"/>
        <v>2016</v>
      </c>
      <c r="L2463" s="1">
        <f t="shared" si="116"/>
        <v>59</v>
      </c>
      <c r="M2463" s="1" t="s">
        <v>79</v>
      </c>
      <c r="N2463" t="s">
        <v>53</v>
      </c>
      <c r="O2463" s="1" t="s">
        <v>61</v>
      </c>
      <c r="P2463" s="1"/>
      <c r="Q2463" s="1"/>
      <c r="R2463" s="1"/>
      <c r="S2463" s="1" t="s">
        <v>417</v>
      </c>
      <c r="T2463" s="1">
        <v>1</v>
      </c>
      <c r="U2463" s="1" t="s">
        <v>55</v>
      </c>
    </row>
    <row r="2464" spans="1:21">
      <c r="A2464" s="1" t="s">
        <v>54</v>
      </c>
      <c r="B2464" s="1"/>
      <c r="C2464" s="1"/>
      <c r="D2464" s="1">
        <f t="shared" si="114"/>
        <v>0</v>
      </c>
      <c r="E2464" s="1" t="s">
        <v>6375</v>
      </c>
      <c r="F2464" s="1" t="s">
        <v>6374</v>
      </c>
      <c r="G2464" s="6" t="s">
        <v>12527</v>
      </c>
      <c r="H2464" s="1" t="s">
        <v>177</v>
      </c>
      <c r="I2464" s="1" t="s">
        <v>1485</v>
      </c>
      <c r="J2464" s="1" t="s">
        <v>1573</v>
      </c>
      <c r="K2464" s="1" t="str">
        <f t="shared" si="115"/>
        <v>2016</v>
      </c>
      <c r="L2464" s="1">
        <f t="shared" si="116"/>
        <v>22</v>
      </c>
      <c r="M2464" s="1" t="s">
        <v>79</v>
      </c>
      <c r="N2464" t="s">
        <v>53</v>
      </c>
      <c r="O2464" s="1" t="s">
        <v>102</v>
      </c>
      <c r="P2464" s="1"/>
      <c r="Q2464" s="1"/>
      <c r="R2464" s="1" t="s">
        <v>805</v>
      </c>
      <c r="S2464" s="1" t="s">
        <v>83</v>
      </c>
      <c r="T2464" s="1">
        <v>1</v>
      </c>
      <c r="U2464" s="1"/>
    </row>
    <row r="2465" spans="1:21">
      <c r="A2465" s="1" t="s">
        <v>54</v>
      </c>
      <c r="B2465" s="1"/>
      <c r="C2465" s="1"/>
      <c r="D2465" s="1">
        <f t="shared" si="114"/>
        <v>0</v>
      </c>
      <c r="E2465" s="1" t="s">
        <v>6388</v>
      </c>
      <c r="F2465" s="1" t="s">
        <v>6389</v>
      </c>
      <c r="G2465" s="6" t="s">
        <v>12527</v>
      </c>
      <c r="H2465" s="1" t="s">
        <v>197</v>
      </c>
      <c r="I2465" s="1" t="s">
        <v>6390</v>
      </c>
      <c r="J2465" s="1" t="s">
        <v>209</v>
      </c>
      <c r="K2465" s="1" t="str">
        <f t="shared" si="115"/>
        <v>2016</v>
      </c>
      <c r="L2465" s="1">
        <f t="shared" si="116"/>
        <v>16</v>
      </c>
      <c r="M2465" s="1" t="s">
        <v>79</v>
      </c>
      <c r="N2465" t="s">
        <v>53</v>
      </c>
      <c r="O2465" s="1" t="s">
        <v>61</v>
      </c>
      <c r="P2465" s="1"/>
      <c r="Q2465" s="1"/>
      <c r="R2465" s="1" t="s">
        <v>805</v>
      </c>
      <c r="S2465" s="1" t="s">
        <v>65</v>
      </c>
      <c r="T2465" s="1">
        <v>2</v>
      </c>
      <c r="U2465" s="1"/>
    </row>
    <row r="2466" spans="1:21">
      <c r="A2466" s="1" t="s">
        <v>50</v>
      </c>
      <c r="B2466" s="1"/>
      <c r="C2466" s="1"/>
      <c r="D2466" s="1">
        <f t="shared" si="114"/>
        <v>0</v>
      </c>
      <c r="E2466" s="1" t="s">
        <v>6413</v>
      </c>
      <c r="F2466" s="1" t="s">
        <v>6414</v>
      </c>
      <c r="G2466" s="6" t="s">
        <v>12527</v>
      </c>
      <c r="H2466" s="1"/>
      <c r="I2466" s="1" t="s">
        <v>4291</v>
      </c>
      <c r="J2466" s="1" t="s">
        <v>3171</v>
      </c>
      <c r="K2466" s="1" t="str">
        <f t="shared" si="115"/>
        <v>2016</v>
      </c>
      <c r="L2466" s="1">
        <f t="shared" si="116"/>
        <v>-1</v>
      </c>
      <c r="M2466" s="1"/>
      <c r="N2466" t="s">
        <v>53</v>
      </c>
      <c r="O2466" s="1" t="s">
        <v>102</v>
      </c>
      <c r="P2466" s="1"/>
      <c r="Q2466" s="1"/>
      <c r="R2466" s="1" t="s">
        <v>805</v>
      </c>
      <c r="S2466" s="1" t="s">
        <v>940</v>
      </c>
      <c r="T2466" s="1">
        <v>2</v>
      </c>
      <c r="U2466" s="1"/>
    </row>
    <row r="2467" spans="1:21">
      <c r="A2467" s="1" t="s">
        <v>54</v>
      </c>
      <c r="B2467" s="1"/>
      <c r="C2467" s="1"/>
      <c r="D2467" s="1">
        <f t="shared" si="114"/>
        <v>0</v>
      </c>
      <c r="E2467" s="1" t="s">
        <v>6424</v>
      </c>
      <c r="F2467" s="1" t="s">
        <v>6423</v>
      </c>
      <c r="G2467" s="6" t="s">
        <v>12527</v>
      </c>
      <c r="H2467" s="1" t="s">
        <v>299</v>
      </c>
      <c r="I2467" s="1" t="s">
        <v>4291</v>
      </c>
      <c r="J2467" s="1" t="s">
        <v>1534</v>
      </c>
      <c r="K2467" s="1" t="str">
        <f t="shared" si="115"/>
        <v>2016</v>
      </c>
      <c r="L2467" s="1">
        <f t="shared" si="116"/>
        <v>43</v>
      </c>
      <c r="M2467" s="1" t="s">
        <v>60</v>
      </c>
      <c r="N2467" t="s">
        <v>53</v>
      </c>
      <c r="O2467" s="1" t="s">
        <v>102</v>
      </c>
      <c r="P2467" s="1"/>
      <c r="Q2467" s="1"/>
      <c r="R2467" s="1" t="s">
        <v>805</v>
      </c>
      <c r="S2467" s="1" t="s">
        <v>6425</v>
      </c>
      <c r="T2467" s="1">
        <v>2</v>
      </c>
      <c r="U2467" s="1"/>
    </row>
    <row r="2468" spans="1:21">
      <c r="A2468" s="1" t="s">
        <v>53</v>
      </c>
      <c r="B2468" s="1" t="s">
        <v>50</v>
      </c>
      <c r="C2468" s="1" t="s">
        <v>500</v>
      </c>
      <c r="D2468" s="1">
        <f t="shared" si="114"/>
        <v>0.8</v>
      </c>
      <c r="E2468" s="1" t="s">
        <v>4127</v>
      </c>
      <c r="F2468" s="1" t="s">
        <v>6433</v>
      </c>
      <c r="G2468" s="6" t="s">
        <v>12527</v>
      </c>
      <c r="H2468" s="1" t="s">
        <v>678</v>
      </c>
      <c r="I2468" s="1" t="s">
        <v>6422</v>
      </c>
      <c r="J2468" s="1" t="s">
        <v>6422</v>
      </c>
      <c r="K2468" s="1" t="str">
        <f t="shared" si="115"/>
        <v>2016</v>
      </c>
      <c r="L2468" s="1">
        <f t="shared" si="116"/>
        <v>34</v>
      </c>
      <c r="M2468" s="1" t="s">
        <v>79</v>
      </c>
      <c r="N2468" t="s">
        <v>53</v>
      </c>
      <c r="O2468" s="1" t="s">
        <v>61</v>
      </c>
      <c r="P2468" s="1"/>
      <c r="Q2468" s="1"/>
      <c r="R2468" s="1"/>
      <c r="S2468" s="1" t="s">
        <v>526</v>
      </c>
      <c r="T2468" s="1">
        <v>2</v>
      </c>
      <c r="U2468" s="1"/>
    </row>
    <row r="2469" spans="1:21">
      <c r="A2469" s="1" t="s">
        <v>55</v>
      </c>
      <c r="B2469" s="1" t="s">
        <v>141</v>
      </c>
      <c r="C2469" s="1" t="s">
        <v>500</v>
      </c>
      <c r="D2469" s="1">
        <f t="shared" si="114"/>
        <v>0.16</v>
      </c>
      <c r="E2469" s="1" t="s">
        <v>4135</v>
      </c>
      <c r="F2469" s="1" t="s">
        <v>6439</v>
      </c>
      <c r="G2469" s="6" t="s">
        <v>12527</v>
      </c>
      <c r="H2469" s="1" t="s">
        <v>240</v>
      </c>
      <c r="I2469" s="1" t="s">
        <v>6440</v>
      </c>
      <c r="J2469" s="1" t="s">
        <v>1534</v>
      </c>
      <c r="K2469" s="1" t="str">
        <f t="shared" si="115"/>
        <v>2016</v>
      </c>
      <c r="L2469" s="1">
        <f t="shared" si="116"/>
        <v>54</v>
      </c>
      <c r="M2469" s="1" t="s">
        <v>60</v>
      </c>
      <c r="N2469" t="s">
        <v>53</v>
      </c>
      <c r="O2469" s="1" t="s">
        <v>61</v>
      </c>
      <c r="P2469" s="1"/>
      <c r="Q2469" s="1"/>
      <c r="R2469" s="1"/>
      <c r="S2469" s="1" t="s">
        <v>4290</v>
      </c>
      <c r="T2469" s="1">
        <v>2</v>
      </c>
      <c r="U2469" s="1"/>
    </row>
    <row r="2470" spans="1:21">
      <c r="A2470" s="1" t="s">
        <v>55</v>
      </c>
      <c r="B2470" s="1" t="s">
        <v>472</v>
      </c>
      <c r="C2470" s="1" t="s">
        <v>500</v>
      </c>
      <c r="D2470" s="1">
        <f t="shared" si="114"/>
        <v>0.4</v>
      </c>
      <c r="E2470" s="1" t="s">
        <v>6455</v>
      </c>
      <c r="F2470" s="1" t="s">
        <v>6454</v>
      </c>
      <c r="G2470" s="6" t="s">
        <v>12527</v>
      </c>
      <c r="H2470" s="1" t="s">
        <v>583</v>
      </c>
      <c r="I2470" s="1" t="s">
        <v>6451</v>
      </c>
      <c r="J2470" s="1" t="s">
        <v>1534</v>
      </c>
      <c r="K2470" s="1" t="str">
        <f t="shared" si="115"/>
        <v>2016</v>
      </c>
      <c r="L2470" s="1">
        <f t="shared" si="116"/>
        <v>22</v>
      </c>
      <c r="M2470" s="1" t="s">
        <v>60</v>
      </c>
      <c r="N2470" t="s">
        <v>53</v>
      </c>
      <c r="O2470" s="1" t="s">
        <v>61</v>
      </c>
      <c r="P2470" s="1"/>
      <c r="Q2470" s="1"/>
      <c r="R2470" s="1"/>
      <c r="S2470" s="1" t="s">
        <v>4893</v>
      </c>
      <c r="T2470" s="1">
        <v>1</v>
      </c>
      <c r="U2470" s="1"/>
    </row>
    <row r="2471" spans="1:21">
      <c r="A2471" s="1" t="s">
        <v>53</v>
      </c>
      <c r="B2471" s="1" t="s">
        <v>141</v>
      </c>
      <c r="C2471" s="1" t="s">
        <v>293</v>
      </c>
      <c r="D2471" s="1">
        <f t="shared" si="114"/>
        <v>0.19600000000000001</v>
      </c>
      <c r="E2471" s="1" t="s">
        <v>4778</v>
      </c>
      <c r="F2471" s="1" t="s">
        <v>6466</v>
      </c>
      <c r="G2471" s="6" t="s">
        <v>12527</v>
      </c>
      <c r="H2471" s="1" t="s">
        <v>197</v>
      </c>
      <c r="I2471" s="1" t="s">
        <v>6364</v>
      </c>
      <c r="J2471" s="1" t="s">
        <v>303</v>
      </c>
      <c r="K2471" s="1" t="str">
        <f t="shared" si="115"/>
        <v>2016</v>
      </c>
      <c r="L2471" s="1">
        <f t="shared" si="116"/>
        <v>17</v>
      </c>
      <c r="M2471" s="1" t="s">
        <v>79</v>
      </c>
      <c r="N2471" t="s">
        <v>53</v>
      </c>
      <c r="O2471" s="1" t="s">
        <v>61</v>
      </c>
      <c r="P2471" s="1"/>
      <c r="Q2471" s="1"/>
      <c r="R2471" s="1"/>
      <c r="S2471" s="1" t="s">
        <v>65</v>
      </c>
      <c r="T2471" s="1">
        <v>1</v>
      </c>
      <c r="U2471" s="1" t="s">
        <v>55</v>
      </c>
    </row>
    <row r="2472" spans="1:21">
      <c r="A2472" s="1" t="s">
        <v>54</v>
      </c>
      <c r="B2472" s="1" t="s">
        <v>2095</v>
      </c>
      <c r="C2472" s="1" t="s">
        <v>293</v>
      </c>
      <c r="D2472" s="1">
        <f t="shared" si="114"/>
        <v>0.68599999999999994</v>
      </c>
      <c r="E2472" s="1" t="s">
        <v>4782</v>
      </c>
      <c r="F2472" s="1" t="s">
        <v>6467</v>
      </c>
      <c r="G2472" s="6" t="s">
        <v>12527</v>
      </c>
      <c r="H2472" s="1" t="s">
        <v>256</v>
      </c>
      <c r="I2472" s="1" t="s">
        <v>6364</v>
      </c>
      <c r="J2472" s="1" t="s">
        <v>303</v>
      </c>
      <c r="K2472" s="1" t="str">
        <f t="shared" si="115"/>
        <v>2016</v>
      </c>
      <c r="L2472" s="1">
        <f t="shared" si="116"/>
        <v>52</v>
      </c>
      <c r="M2472" s="1" t="s">
        <v>60</v>
      </c>
      <c r="N2472" t="s">
        <v>53</v>
      </c>
      <c r="O2472" s="1" t="s">
        <v>61</v>
      </c>
      <c r="P2472" s="1"/>
      <c r="Q2472" s="1"/>
      <c r="R2472" s="1"/>
      <c r="S2472" s="1" t="s">
        <v>1559</v>
      </c>
      <c r="T2472" s="1">
        <v>2</v>
      </c>
      <c r="U2472" s="1" t="s">
        <v>55</v>
      </c>
    </row>
    <row r="2473" spans="1:21">
      <c r="A2473" s="1" t="s">
        <v>54</v>
      </c>
      <c r="B2473" s="1"/>
      <c r="C2473" s="1"/>
      <c r="D2473" s="1">
        <f t="shared" si="114"/>
        <v>0</v>
      </c>
      <c r="E2473" s="1" t="s">
        <v>6489</v>
      </c>
      <c r="F2473" s="1" t="s">
        <v>6490</v>
      </c>
      <c r="G2473" s="6" t="s">
        <v>12527</v>
      </c>
      <c r="H2473" s="1" t="s">
        <v>367</v>
      </c>
      <c r="I2473" s="1" t="s">
        <v>6357</v>
      </c>
      <c r="J2473" s="1" t="s">
        <v>2237</v>
      </c>
      <c r="K2473" s="1" t="str">
        <f t="shared" si="115"/>
        <v>2016</v>
      </c>
      <c r="L2473" s="1">
        <f t="shared" si="116"/>
        <v>25</v>
      </c>
      <c r="M2473" s="1" t="s">
        <v>60</v>
      </c>
      <c r="N2473" t="s">
        <v>53</v>
      </c>
      <c r="O2473" s="1" t="s">
        <v>61</v>
      </c>
      <c r="P2473" s="1"/>
      <c r="Q2473" s="1"/>
      <c r="R2473" s="1"/>
      <c r="S2473" s="1" t="s">
        <v>83</v>
      </c>
      <c r="T2473" s="1">
        <v>2</v>
      </c>
      <c r="U2473" s="1"/>
    </row>
    <row r="2474" spans="1:21">
      <c r="A2474" s="1"/>
      <c r="B2474" s="1"/>
      <c r="C2474" s="1"/>
      <c r="D2474" s="1">
        <f t="shared" si="114"/>
        <v>0</v>
      </c>
      <c r="E2474" s="1" t="s">
        <v>6494</v>
      </c>
      <c r="F2474" s="1" t="s">
        <v>6495</v>
      </c>
      <c r="G2474" s="6" t="s">
        <v>12527</v>
      </c>
      <c r="H2474" s="1" t="s">
        <v>233</v>
      </c>
      <c r="I2474" s="1" t="s">
        <v>6493</v>
      </c>
      <c r="J2474" s="1" t="s">
        <v>5325</v>
      </c>
      <c r="K2474" s="1" t="str">
        <f t="shared" si="115"/>
        <v>2016</v>
      </c>
      <c r="L2474" s="1">
        <f t="shared" si="116"/>
        <v>48</v>
      </c>
      <c r="M2474" s="1" t="s">
        <v>79</v>
      </c>
      <c r="N2474" t="s">
        <v>53</v>
      </c>
      <c r="O2474" s="1" t="s">
        <v>61</v>
      </c>
      <c r="P2474" s="1"/>
      <c r="Q2474" s="1"/>
      <c r="R2474" s="1"/>
      <c r="S2474" s="1" t="s">
        <v>226</v>
      </c>
      <c r="T2474" s="1">
        <v>1</v>
      </c>
      <c r="U2474" s="1"/>
    </row>
    <row r="2475" spans="1:21">
      <c r="A2475" s="1" t="s">
        <v>55</v>
      </c>
      <c r="B2475" s="1" t="s">
        <v>50</v>
      </c>
      <c r="C2475" s="1"/>
      <c r="D2475" s="1">
        <f t="shared" si="114"/>
        <v>0</v>
      </c>
      <c r="E2475" s="1" t="s">
        <v>6507</v>
      </c>
      <c r="F2475" s="1" t="s">
        <v>6508</v>
      </c>
      <c r="G2475" s="6" t="s">
        <v>12527</v>
      </c>
      <c r="H2475" s="1" t="s">
        <v>116</v>
      </c>
      <c r="I2475" s="1" t="s">
        <v>6503</v>
      </c>
      <c r="J2475" s="1" t="s">
        <v>6509</v>
      </c>
      <c r="K2475" s="1" t="str">
        <f t="shared" si="115"/>
        <v>2016</v>
      </c>
      <c r="L2475" s="1">
        <f t="shared" si="116"/>
        <v>4</v>
      </c>
      <c r="M2475" s="1" t="s">
        <v>79</v>
      </c>
      <c r="N2475" t="s">
        <v>53</v>
      </c>
      <c r="O2475" s="1" t="s">
        <v>61</v>
      </c>
      <c r="P2475" s="1"/>
      <c r="Q2475" s="1"/>
      <c r="R2475" s="1"/>
      <c r="S2475" s="1"/>
      <c r="T2475" s="1">
        <v>2</v>
      </c>
      <c r="U2475" s="1"/>
    </row>
    <row r="2476" spans="1:21">
      <c r="A2476" s="1" t="s">
        <v>55</v>
      </c>
      <c r="B2476" s="1" t="s">
        <v>50</v>
      </c>
      <c r="C2476" s="1"/>
      <c r="D2476" s="1">
        <f t="shared" si="114"/>
        <v>0</v>
      </c>
      <c r="E2476" s="1" t="s">
        <v>6510</v>
      </c>
      <c r="F2476" s="1" t="s">
        <v>6511</v>
      </c>
      <c r="G2476" s="6" t="s">
        <v>12527</v>
      </c>
      <c r="H2476" s="1" t="s">
        <v>247</v>
      </c>
      <c r="I2476" s="1" t="s">
        <v>6512</v>
      </c>
      <c r="J2476" s="1" t="s">
        <v>2268</v>
      </c>
      <c r="K2476" s="1" t="str">
        <f t="shared" si="115"/>
        <v>2016</v>
      </c>
      <c r="L2476" s="1">
        <f t="shared" si="116"/>
        <v>14</v>
      </c>
      <c r="M2476" s="1" t="s">
        <v>60</v>
      </c>
      <c r="N2476" t="s">
        <v>53</v>
      </c>
      <c r="O2476" s="1" t="s">
        <v>61</v>
      </c>
      <c r="P2476" s="1"/>
      <c r="Q2476" s="1"/>
      <c r="R2476" s="1"/>
      <c r="S2476" s="1" t="s">
        <v>65</v>
      </c>
      <c r="T2476" s="1">
        <v>2</v>
      </c>
      <c r="U2476" s="1"/>
    </row>
    <row r="2477" spans="1:21">
      <c r="A2477" s="1" t="s">
        <v>54</v>
      </c>
      <c r="B2477" s="1"/>
      <c r="C2477" s="1"/>
      <c r="D2477" s="1">
        <f t="shared" si="114"/>
        <v>0</v>
      </c>
      <c r="E2477" s="1" t="s">
        <v>6517</v>
      </c>
      <c r="F2477" s="1" t="s">
        <v>6518</v>
      </c>
      <c r="G2477" s="6" t="s">
        <v>12527</v>
      </c>
      <c r="H2477" s="1" t="s">
        <v>479</v>
      </c>
      <c r="I2477" s="1" t="s">
        <v>745</v>
      </c>
      <c r="J2477" s="1" t="s">
        <v>412</v>
      </c>
      <c r="K2477" s="1" t="str">
        <f t="shared" si="115"/>
        <v>2016</v>
      </c>
      <c r="L2477" s="1">
        <f t="shared" si="116"/>
        <v>18</v>
      </c>
      <c r="M2477" s="1" t="s">
        <v>60</v>
      </c>
      <c r="N2477" t="s">
        <v>53</v>
      </c>
      <c r="O2477" s="1" t="s">
        <v>61</v>
      </c>
      <c r="P2477" s="1"/>
      <c r="Q2477" s="1"/>
      <c r="R2477" s="1"/>
      <c r="S2477" s="1" t="s">
        <v>65</v>
      </c>
      <c r="T2477" s="1">
        <v>2</v>
      </c>
      <c r="U2477" s="1"/>
    </row>
    <row r="2478" spans="1:21">
      <c r="A2478" s="1" t="s">
        <v>54</v>
      </c>
      <c r="B2478" s="1" t="s">
        <v>54</v>
      </c>
      <c r="C2478" s="1" t="s">
        <v>273</v>
      </c>
      <c r="D2478" s="1">
        <f t="shared" si="114"/>
        <v>3</v>
      </c>
      <c r="E2478" s="1" t="s">
        <v>5516</v>
      </c>
      <c r="F2478" s="1" t="s">
        <v>6525</v>
      </c>
      <c r="G2478" s="6" t="s">
        <v>12527</v>
      </c>
      <c r="H2478" s="1" t="s">
        <v>118</v>
      </c>
      <c r="I2478" s="1" t="s">
        <v>6526</v>
      </c>
      <c r="J2478" s="1" t="s">
        <v>1534</v>
      </c>
      <c r="K2478" s="1" t="str">
        <f t="shared" si="115"/>
        <v>2016</v>
      </c>
      <c r="L2478" s="1">
        <f t="shared" si="116"/>
        <v>24</v>
      </c>
      <c r="M2478" s="1" t="s">
        <v>79</v>
      </c>
      <c r="N2478" t="s">
        <v>53</v>
      </c>
      <c r="O2478" s="1" t="s">
        <v>61</v>
      </c>
      <c r="P2478" s="1"/>
      <c r="Q2478" s="1"/>
      <c r="R2478" s="1"/>
      <c r="S2478" s="1" t="s">
        <v>65</v>
      </c>
      <c r="T2478" s="1">
        <v>2</v>
      </c>
      <c r="U2478" s="1"/>
    </row>
    <row r="2479" spans="1:21">
      <c r="A2479" s="1" t="s">
        <v>53</v>
      </c>
      <c r="B2479" s="1" t="s">
        <v>4027</v>
      </c>
      <c r="C2479" s="1"/>
      <c r="D2479" s="1">
        <f t="shared" si="114"/>
        <v>0</v>
      </c>
      <c r="E2479" s="1" t="s">
        <v>5529</v>
      </c>
      <c r="F2479" s="1" t="s">
        <v>6530</v>
      </c>
      <c r="G2479" s="6" t="s">
        <v>12527</v>
      </c>
      <c r="H2479" s="1" t="s">
        <v>479</v>
      </c>
      <c r="I2479" s="1" t="s">
        <v>6066</v>
      </c>
      <c r="J2479" s="1" t="s">
        <v>250</v>
      </c>
      <c r="K2479" s="1" t="str">
        <f t="shared" si="115"/>
        <v>2016</v>
      </c>
      <c r="L2479" s="1">
        <f t="shared" si="116"/>
        <v>18</v>
      </c>
      <c r="M2479" s="1" t="s">
        <v>79</v>
      </c>
      <c r="N2479" t="s">
        <v>53</v>
      </c>
      <c r="O2479" s="1" t="s">
        <v>61</v>
      </c>
      <c r="P2479" s="1"/>
      <c r="Q2479" s="1"/>
      <c r="R2479" s="1"/>
      <c r="S2479" s="1" t="s">
        <v>65</v>
      </c>
      <c r="T2479" s="1">
        <v>2</v>
      </c>
      <c r="U2479" s="1"/>
    </row>
    <row r="2480" spans="1:21">
      <c r="A2480" s="1" t="s">
        <v>50</v>
      </c>
      <c r="B2480" s="1"/>
      <c r="C2480" s="1"/>
      <c r="D2480" s="1">
        <f t="shared" si="114"/>
        <v>0</v>
      </c>
      <c r="E2480" s="1" t="s">
        <v>5532</v>
      </c>
      <c r="F2480" s="1" t="s">
        <v>6532</v>
      </c>
      <c r="G2480" s="6" t="s">
        <v>12527</v>
      </c>
      <c r="H2480" s="1" t="s">
        <v>108</v>
      </c>
      <c r="I2480" s="1" t="s">
        <v>6066</v>
      </c>
      <c r="J2480" s="1" t="s">
        <v>250</v>
      </c>
      <c r="K2480" s="1" t="str">
        <f t="shared" si="115"/>
        <v>2016</v>
      </c>
      <c r="L2480" s="1">
        <f t="shared" si="116"/>
        <v>7</v>
      </c>
      <c r="M2480" s="1" t="s">
        <v>60</v>
      </c>
      <c r="N2480" t="s">
        <v>53</v>
      </c>
      <c r="O2480" s="1" t="s">
        <v>61</v>
      </c>
      <c r="P2480" s="1"/>
      <c r="Q2480" s="1"/>
      <c r="R2480" s="1"/>
      <c r="S2480" s="1" t="s">
        <v>65</v>
      </c>
      <c r="T2480" s="1">
        <v>2</v>
      </c>
      <c r="U2480" s="1"/>
    </row>
    <row r="2481" spans="1:21">
      <c r="A2481" s="1" t="s">
        <v>55</v>
      </c>
      <c r="B2481" s="1" t="s">
        <v>472</v>
      </c>
      <c r="C2481" s="1" t="s">
        <v>293</v>
      </c>
      <c r="D2481" s="1">
        <f t="shared" si="114"/>
        <v>0.49</v>
      </c>
      <c r="E2481" s="1" t="s">
        <v>4829</v>
      </c>
      <c r="F2481" s="1" t="s">
        <v>6548</v>
      </c>
      <c r="G2481" s="6" t="s">
        <v>12527</v>
      </c>
      <c r="H2481" s="1">
        <v>2</v>
      </c>
      <c r="I2481" s="1" t="s">
        <v>6549</v>
      </c>
      <c r="J2481" s="1" t="s">
        <v>4461</v>
      </c>
      <c r="K2481" s="1" t="str">
        <f t="shared" si="115"/>
        <v>2016</v>
      </c>
      <c r="L2481" s="1">
        <f t="shared" si="116"/>
        <v>2</v>
      </c>
      <c r="M2481" s="1" t="s">
        <v>60</v>
      </c>
      <c r="N2481" t="s">
        <v>53</v>
      </c>
      <c r="O2481" s="1" t="s">
        <v>61</v>
      </c>
      <c r="P2481" s="1"/>
      <c r="Q2481" s="1"/>
      <c r="R2481" s="1"/>
      <c r="S2481" s="1" t="s">
        <v>936</v>
      </c>
      <c r="T2481" s="1">
        <v>2</v>
      </c>
      <c r="U2481" s="1" t="s">
        <v>55</v>
      </c>
    </row>
    <row r="2482" spans="1:21">
      <c r="A2482" s="1" t="s">
        <v>54</v>
      </c>
      <c r="B2482" s="1" t="s">
        <v>50</v>
      </c>
      <c r="C2482" s="1"/>
      <c r="D2482" s="1">
        <f t="shared" si="114"/>
        <v>0</v>
      </c>
      <c r="E2482" s="1" t="s">
        <v>5559</v>
      </c>
      <c r="F2482" s="1" t="s">
        <v>6552</v>
      </c>
      <c r="G2482" s="6" t="s">
        <v>12527</v>
      </c>
      <c r="H2482" s="1" t="s">
        <v>247</v>
      </c>
      <c r="I2482" s="1" t="s">
        <v>3542</v>
      </c>
      <c r="J2482" s="1" t="s">
        <v>162</v>
      </c>
      <c r="K2482" s="1" t="str">
        <f t="shared" si="115"/>
        <v>2016</v>
      </c>
      <c r="L2482" s="1">
        <f t="shared" si="116"/>
        <v>14</v>
      </c>
      <c r="M2482" s="1" t="s">
        <v>79</v>
      </c>
      <c r="N2482" t="s">
        <v>53</v>
      </c>
      <c r="O2482" s="1" t="s">
        <v>61</v>
      </c>
      <c r="P2482" s="1"/>
      <c r="Q2482" s="1"/>
      <c r="R2482" s="1"/>
      <c r="S2482" s="1" t="s">
        <v>65</v>
      </c>
      <c r="T2482" s="1">
        <v>2</v>
      </c>
      <c r="U2482" s="1"/>
    </row>
    <row r="2483" spans="1:21">
      <c r="A2483" s="1" t="s">
        <v>55</v>
      </c>
      <c r="B2483" s="1" t="s">
        <v>472</v>
      </c>
      <c r="C2483" s="1" t="s">
        <v>293</v>
      </c>
      <c r="D2483" s="1">
        <f t="shared" si="114"/>
        <v>0.49</v>
      </c>
      <c r="E2483" s="1" t="s">
        <v>6556</v>
      </c>
      <c r="F2483" s="1" t="s">
        <v>6555</v>
      </c>
      <c r="G2483" s="6" t="s">
        <v>12527</v>
      </c>
      <c r="H2483" s="1"/>
      <c r="I2483" s="1" t="s">
        <v>6544</v>
      </c>
      <c r="J2483" s="1" t="s">
        <v>6479</v>
      </c>
      <c r="K2483" s="1" t="str">
        <f t="shared" si="115"/>
        <v>2016</v>
      </c>
      <c r="L2483" s="1">
        <f t="shared" si="116"/>
        <v>0</v>
      </c>
      <c r="M2483" s="1"/>
      <c r="N2483" t="s">
        <v>53</v>
      </c>
      <c r="O2483" s="1"/>
      <c r="P2483" s="1"/>
      <c r="Q2483" s="1"/>
      <c r="R2483" s="1"/>
      <c r="S2483" s="1" t="s">
        <v>92</v>
      </c>
      <c r="T2483" s="1">
        <v>2</v>
      </c>
      <c r="U2483" s="1" t="s">
        <v>55</v>
      </c>
    </row>
    <row r="2484" spans="1:21">
      <c r="A2484" s="1" t="s">
        <v>54</v>
      </c>
      <c r="B2484" s="1" t="s">
        <v>53</v>
      </c>
      <c r="C2484" s="1" t="s">
        <v>273</v>
      </c>
      <c r="D2484" s="1">
        <f t="shared" si="114"/>
        <v>2</v>
      </c>
      <c r="E2484" s="1" t="s">
        <v>6562</v>
      </c>
      <c r="F2484" s="1" t="s">
        <v>6561</v>
      </c>
      <c r="G2484" s="6" t="s">
        <v>12527</v>
      </c>
      <c r="H2484" s="1" t="s">
        <v>584</v>
      </c>
      <c r="I2484" s="1" t="s">
        <v>3634</v>
      </c>
      <c r="J2484" s="1" t="s">
        <v>4505</v>
      </c>
      <c r="K2484" s="1" t="str">
        <f t="shared" si="115"/>
        <v>2016</v>
      </c>
      <c r="L2484" s="1">
        <f t="shared" si="116"/>
        <v>37</v>
      </c>
      <c r="M2484" s="1" t="s">
        <v>60</v>
      </c>
      <c r="N2484" t="s">
        <v>53</v>
      </c>
      <c r="O2484" s="1" t="s">
        <v>61</v>
      </c>
      <c r="P2484" s="1"/>
      <c r="Q2484" s="1"/>
      <c r="R2484" s="1"/>
      <c r="S2484" s="1" t="s">
        <v>940</v>
      </c>
      <c r="T2484" s="1">
        <v>1</v>
      </c>
      <c r="U2484" s="1"/>
    </row>
    <row r="2485" spans="1:21">
      <c r="A2485" s="1" t="s">
        <v>55</v>
      </c>
      <c r="B2485" s="1" t="s">
        <v>472</v>
      </c>
      <c r="C2485" s="1" t="s">
        <v>293</v>
      </c>
      <c r="D2485" s="1">
        <f t="shared" si="114"/>
        <v>0.49</v>
      </c>
      <c r="E2485" s="1" t="s">
        <v>4845</v>
      </c>
      <c r="F2485" s="1" t="s">
        <v>6565</v>
      </c>
      <c r="G2485" s="6" t="s">
        <v>12527</v>
      </c>
      <c r="H2485" s="1" t="s">
        <v>233</v>
      </c>
      <c r="I2485" s="1" t="s">
        <v>4065</v>
      </c>
      <c r="J2485" s="1" t="s">
        <v>6566</v>
      </c>
      <c r="K2485" s="1" t="str">
        <f t="shared" si="115"/>
        <v>2016</v>
      </c>
      <c r="L2485" s="1">
        <f t="shared" si="116"/>
        <v>49</v>
      </c>
      <c r="M2485" s="1" t="s">
        <v>79</v>
      </c>
      <c r="N2485" t="s">
        <v>53</v>
      </c>
      <c r="O2485" s="1" t="s">
        <v>61</v>
      </c>
      <c r="P2485" s="1"/>
      <c r="Q2485" s="1"/>
      <c r="R2485" s="1"/>
      <c r="S2485" s="1" t="s">
        <v>4233</v>
      </c>
      <c r="T2485" s="1">
        <v>2</v>
      </c>
      <c r="U2485" s="1" t="s">
        <v>55</v>
      </c>
    </row>
    <row r="2486" spans="1:21">
      <c r="A2486" s="1" t="s">
        <v>55</v>
      </c>
      <c r="B2486" s="1" t="s">
        <v>2095</v>
      </c>
      <c r="C2486" s="1" t="s">
        <v>273</v>
      </c>
      <c r="D2486" s="1">
        <f t="shared" si="114"/>
        <v>0.7</v>
      </c>
      <c r="E2486" s="1" t="s">
        <v>4894</v>
      </c>
      <c r="F2486" s="1" t="s">
        <v>6639</v>
      </c>
      <c r="G2486" s="6" t="s">
        <v>12527</v>
      </c>
      <c r="H2486" s="1" t="s">
        <v>136</v>
      </c>
      <c r="I2486" s="1" t="s">
        <v>4123</v>
      </c>
      <c r="J2486" s="1" t="s">
        <v>6640</v>
      </c>
      <c r="K2486" s="1" t="str">
        <f t="shared" si="115"/>
        <v>2016</v>
      </c>
      <c r="L2486" s="1">
        <f t="shared" si="116"/>
        <v>50</v>
      </c>
      <c r="M2486" s="1" t="s">
        <v>79</v>
      </c>
      <c r="N2486" t="s">
        <v>53</v>
      </c>
      <c r="O2486" s="1" t="s">
        <v>61</v>
      </c>
      <c r="P2486" s="1"/>
      <c r="Q2486" s="1"/>
      <c r="R2486" s="1"/>
      <c r="S2486" s="1" t="s">
        <v>92</v>
      </c>
      <c r="T2486" s="1">
        <v>2</v>
      </c>
      <c r="U2486" s="1" t="s">
        <v>55</v>
      </c>
    </row>
    <row r="2487" spans="1:21">
      <c r="A2487" s="1" t="s">
        <v>55</v>
      </c>
      <c r="B2487" s="1" t="s">
        <v>2095</v>
      </c>
      <c r="C2487" s="1" t="s">
        <v>273</v>
      </c>
      <c r="D2487" s="1">
        <f t="shared" si="114"/>
        <v>0.7</v>
      </c>
      <c r="E2487" s="1" t="s">
        <v>4911</v>
      </c>
      <c r="F2487" s="1" t="s">
        <v>6653</v>
      </c>
      <c r="G2487" s="6" t="s">
        <v>12527</v>
      </c>
      <c r="H2487" s="1" t="s">
        <v>197</v>
      </c>
      <c r="I2487" s="1" t="s">
        <v>441</v>
      </c>
      <c r="J2487" s="1" t="s">
        <v>6654</v>
      </c>
      <c r="K2487" s="1" t="str">
        <f t="shared" si="115"/>
        <v>2016</v>
      </c>
      <c r="L2487" s="1">
        <f t="shared" si="116"/>
        <v>17</v>
      </c>
      <c r="M2487" s="1" t="s">
        <v>79</v>
      </c>
      <c r="N2487" t="s">
        <v>53</v>
      </c>
      <c r="O2487" s="1" t="s">
        <v>61</v>
      </c>
      <c r="P2487" s="1"/>
      <c r="Q2487" s="1"/>
      <c r="R2487" s="1"/>
      <c r="S2487" s="1" t="s">
        <v>65</v>
      </c>
      <c r="T2487" s="1">
        <v>1</v>
      </c>
      <c r="U2487" s="1" t="s">
        <v>55</v>
      </c>
    </row>
    <row r="2488" spans="1:21">
      <c r="A2488" s="1" t="s">
        <v>55</v>
      </c>
      <c r="B2488" s="1" t="s">
        <v>141</v>
      </c>
      <c r="C2488" s="1" t="s">
        <v>273</v>
      </c>
      <c r="D2488" s="1">
        <f t="shared" si="114"/>
        <v>0.2</v>
      </c>
      <c r="E2488" s="1" t="s">
        <v>4920</v>
      </c>
      <c r="F2488" s="1" t="s">
        <v>6657</v>
      </c>
      <c r="G2488" s="6" t="s">
        <v>12527</v>
      </c>
      <c r="H2488" s="1" t="s">
        <v>644</v>
      </c>
      <c r="I2488" s="1" t="s">
        <v>6652</v>
      </c>
      <c r="J2488" s="1" t="s">
        <v>6658</v>
      </c>
      <c r="K2488" s="1" t="str">
        <f t="shared" si="115"/>
        <v>2016</v>
      </c>
      <c r="L2488" s="1">
        <f t="shared" si="116"/>
        <v>35</v>
      </c>
      <c r="M2488" s="1" t="s">
        <v>60</v>
      </c>
      <c r="N2488" t="s">
        <v>53</v>
      </c>
      <c r="O2488" s="1" t="s">
        <v>61</v>
      </c>
      <c r="P2488" s="1"/>
      <c r="Q2488" s="1"/>
      <c r="R2488" s="1"/>
      <c r="S2488" s="1" t="s">
        <v>1051</v>
      </c>
      <c r="T2488" s="1">
        <v>2</v>
      </c>
      <c r="U2488" s="1" t="s">
        <v>55</v>
      </c>
    </row>
    <row r="2489" spans="1:21">
      <c r="A2489" s="1" t="s">
        <v>49</v>
      </c>
      <c r="B2489" s="1" t="s">
        <v>472</v>
      </c>
      <c r="C2489" s="1" t="s">
        <v>293</v>
      </c>
      <c r="D2489" s="1">
        <f t="shared" si="114"/>
        <v>0.49</v>
      </c>
      <c r="E2489" s="1" t="s">
        <v>4924</v>
      </c>
      <c r="F2489" s="1" t="s">
        <v>6660</v>
      </c>
      <c r="G2489" s="6" t="s">
        <v>12527</v>
      </c>
      <c r="H2489" s="1" t="s">
        <v>479</v>
      </c>
      <c r="I2489" s="1" t="s">
        <v>6652</v>
      </c>
      <c r="J2489" s="1" t="s">
        <v>1534</v>
      </c>
      <c r="K2489" s="1" t="str">
        <f t="shared" si="115"/>
        <v>2016</v>
      </c>
      <c r="L2489" s="1">
        <f t="shared" si="116"/>
        <v>19</v>
      </c>
      <c r="M2489" s="1" t="s">
        <v>79</v>
      </c>
      <c r="N2489" t="s">
        <v>53</v>
      </c>
      <c r="O2489" s="1" t="s">
        <v>61</v>
      </c>
      <c r="P2489" s="1"/>
      <c r="Q2489" s="1"/>
      <c r="R2489" s="1"/>
      <c r="S2489" s="1" t="s">
        <v>65</v>
      </c>
      <c r="T2489" s="1">
        <v>2</v>
      </c>
      <c r="U2489" s="1" t="s">
        <v>55</v>
      </c>
    </row>
    <row r="2490" spans="1:21">
      <c r="A2490" s="1"/>
      <c r="B2490" s="1"/>
      <c r="C2490" s="1"/>
      <c r="D2490" s="1">
        <f t="shared" si="114"/>
        <v>0</v>
      </c>
      <c r="E2490" s="1" t="s">
        <v>6671</v>
      </c>
      <c r="F2490" s="1" t="s">
        <v>6670</v>
      </c>
      <c r="G2490" s="6" t="s">
        <v>12527</v>
      </c>
      <c r="H2490" s="1" t="s">
        <v>169</v>
      </c>
      <c r="I2490" s="1" t="s">
        <v>364</v>
      </c>
      <c r="J2490" s="1" t="s">
        <v>162</v>
      </c>
      <c r="K2490" s="1" t="str">
        <f t="shared" si="115"/>
        <v>2016</v>
      </c>
      <c r="L2490" s="1">
        <f t="shared" si="116"/>
        <v>16</v>
      </c>
      <c r="M2490" s="1" t="s">
        <v>79</v>
      </c>
      <c r="N2490" t="s">
        <v>53</v>
      </c>
      <c r="O2490" s="1" t="s">
        <v>205</v>
      </c>
      <c r="P2490" s="1" t="s">
        <v>388</v>
      </c>
      <c r="Q2490" s="1" t="s">
        <v>219</v>
      </c>
      <c r="R2490" s="1" t="s">
        <v>1047</v>
      </c>
      <c r="S2490" s="1" t="s">
        <v>114</v>
      </c>
      <c r="T2490" s="1">
        <v>2</v>
      </c>
      <c r="U2490" s="1"/>
    </row>
    <row r="2491" spans="1:21">
      <c r="A2491" s="1" t="s">
        <v>54</v>
      </c>
      <c r="B2491" s="1" t="s">
        <v>986</v>
      </c>
      <c r="C2491" s="1" t="s">
        <v>293</v>
      </c>
      <c r="D2491" s="1">
        <f t="shared" si="114"/>
        <v>0.29399999999999998</v>
      </c>
      <c r="E2491" s="1" t="s">
        <v>4932</v>
      </c>
      <c r="F2491" s="1" t="s">
        <v>6672</v>
      </c>
      <c r="G2491" s="6" t="s">
        <v>12527</v>
      </c>
      <c r="H2491" s="1" t="s">
        <v>324</v>
      </c>
      <c r="I2491" s="1" t="s">
        <v>6656</v>
      </c>
      <c r="J2491" s="1" t="s">
        <v>3171</v>
      </c>
      <c r="K2491" s="1" t="str">
        <f t="shared" si="115"/>
        <v>2016</v>
      </c>
      <c r="L2491" s="1">
        <f t="shared" si="116"/>
        <v>13</v>
      </c>
      <c r="M2491" s="1" t="s">
        <v>79</v>
      </c>
      <c r="N2491" t="s">
        <v>53</v>
      </c>
      <c r="O2491" s="1" t="s">
        <v>61</v>
      </c>
      <c r="P2491" s="1"/>
      <c r="Q2491" s="1"/>
      <c r="R2491" s="1"/>
      <c r="S2491" s="1" t="s">
        <v>65</v>
      </c>
      <c r="T2491" s="1">
        <v>1</v>
      </c>
      <c r="U2491" s="1" t="s">
        <v>55</v>
      </c>
    </row>
    <row r="2492" spans="1:21">
      <c r="A2492" s="1" t="s">
        <v>55</v>
      </c>
      <c r="B2492" s="1" t="s">
        <v>2095</v>
      </c>
      <c r="C2492" s="1" t="s">
        <v>293</v>
      </c>
      <c r="D2492" s="1">
        <f t="shared" si="114"/>
        <v>0.68599999999999994</v>
      </c>
      <c r="E2492" s="1" t="s">
        <v>4936</v>
      </c>
      <c r="F2492" s="1" t="s">
        <v>6673</v>
      </c>
      <c r="G2492" s="6" t="s">
        <v>12527</v>
      </c>
      <c r="H2492" s="1" t="s">
        <v>160</v>
      </c>
      <c r="I2492" s="1" t="s">
        <v>6674</v>
      </c>
      <c r="J2492" s="1" t="s">
        <v>441</v>
      </c>
      <c r="K2492" s="1" t="str">
        <f t="shared" si="115"/>
        <v>2016</v>
      </c>
      <c r="L2492" s="1">
        <f t="shared" si="116"/>
        <v>58</v>
      </c>
      <c r="M2492" s="1" t="s">
        <v>60</v>
      </c>
      <c r="N2492" t="s">
        <v>53</v>
      </c>
      <c r="O2492" s="1" t="s">
        <v>61</v>
      </c>
      <c r="P2492" s="1"/>
      <c r="Q2492" s="1"/>
      <c r="R2492" s="1"/>
      <c r="S2492" s="1" t="s">
        <v>6675</v>
      </c>
      <c r="T2492" s="1">
        <v>2</v>
      </c>
      <c r="U2492" s="1" t="s">
        <v>55</v>
      </c>
    </row>
    <row r="2493" spans="1:21">
      <c r="A2493" s="1" t="s">
        <v>55</v>
      </c>
      <c r="B2493" s="1"/>
      <c r="C2493" s="1"/>
      <c r="D2493" s="1">
        <f t="shared" si="114"/>
        <v>0</v>
      </c>
      <c r="E2493" s="1" t="s">
        <v>6706</v>
      </c>
      <c r="F2493" s="1" t="s">
        <v>6707</v>
      </c>
      <c r="G2493" s="6" t="s">
        <v>12527</v>
      </c>
      <c r="H2493" s="1" t="s">
        <v>108</v>
      </c>
      <c r="I2493" s="1" t="s">
        <v>6705</v>
      </c>
      <c r="J2493" s="1" t="s">
        <v>4753</v>
      </c>
      <c r="K2493" s="1" t="str">
        <f t="shared" si="115"/>
        <v>2016</v>
      </c>
      <c r="L2493" s="1">
        <f t="shared" si="116"/>
        <v>8</v>
      </c>
      <c r="M2493" s="1" t="s">
        <v>60</v>
      </c>
      <c r="N2493" t="s">
        <v>53</v>
      </c>
      <c r="O2493" s="1" t="s">
        <v>61</v>
      </c>
      <c r="P2493" s="1"/>
      <c r="Q2493" s="1"/>
      <c r="R2493" s="1" t="s">
        <v>805</v>
      </c>
      <c r="S2493" s="1"/>
      <c r="T2493" s="1">
        <v>2</v>
      </c>
      <c r="U2493" s="1"/>
    </row>
    <row r="2494" spans="1:21">
      <c r="A2494" s="1" t="s">
        <v>55</v>
      </c>
      <c r="B2494" s="1"/>
      <c r="C2494" s="1"/>
      <c r="D2494" s="1">
        <f t="shared" si="114"/>
        <v>0</v>
      </c>
      <c r="E2494" s="1" t="s">
        <v>6712</v>
      </c>
      <c r="F2494" s="1" t="s">
        <v>6711</v>
      </c>
      <c r="G2494" s="6" t="s">
        <v>12527</v>
      </c>
      <c r="H2494" s="1" t="s">
        <v>78</v>
      </c>
      <c r="I2494" s="1" t="s">
        <v>4461</v>
      </c>
      <c r="J2494" s="1" t="s">
        <v>4170</v>
      </c>
      <c r="K2494" s="1" t="str">
        <f t="shared" si="115"/>
        <v>2016</v>
      </c>
      <c r="L2494" s="1">
        <f t="shared" si="116"/>
        <v>29</v>
      </c>
      <c r="M2494" s="1" t="s">
        <v>60</v>
      </c>
      <c r="N2494" t="s">
        <v>53</v>
      </c>
      <c r="O2494" s="1" t="s">
        <v>61</v>
      </c>
      <c r="P2494" s="1"/>
      <c r="Q2494" s="1"/>
      <c r="R2494" s="1"/>
      <c r="S2494" s="1" t="s">
        <v>1559</v>
      </c>
      <c r="T2494" s="1">
        <v>2</v>
      </c>
      <c r="U2494" s="1"/>
    </row>
    <row r="2495" spans="1:21">
      <c r="A2495" s="1" t="s">
        <v>55</v>
      </c>
      <c r="B2495" s="1"/>
      <c r="C2495" s="1"/>
      <c r="D2495" s="1">
        <f t="shared" si="114"/>
        <v>0</v>
      </c>
      <c r="E2495" s="1" t="s">
        <v>4360</v>
      </c>
      <c r="F2495" s="1" t="s">
        <v>6715</v>
      </c>
      <c r="G2495" s="6" t="s">
        <v>12527</v>
      </c>
      <c r="H2495" s="1" t="s">
        <v>187</v>
      </c>
      <c r="I2495" s="1" t="s">
        <v>4461</v>
      </c>
      <c r="J2495" s="1" t="s">
        <v>4753</v>
      </c>
      <c r="K2495" s="1" t="str">
        <f t="shared" si="115"/>
        <v>2016</v>
      </c>
      <c r="L2495" s="1">
        <f t="shared" si="116"/>
        <v>9</v>
      </c>
      <c r="M2495" s="1" t="s">
        <v>60</v>
      </c>
      <c r="N2495" t="s">
        <v>53</v>
      </c>
      <c r="O2495" s="1" t="s">
        <v>61</v>
      </c>
      <c r="P2495" s="1"/>
      <c r="Q2495" s="1"/>
      <c r="R2495" s="1"/>
      <c r="S2495" s="1" t="s">
        <v>65</v>
      </c>
      <c r="T2495" s="1">
        <v>2</v>
      </c>
      <c r="U2495" s="1"/>
    </row>
    <row r="2496" spans="1:21">
      <c r="A2496" s="1" t="s">
        <v>55</v>
      </c>
      <c r="B2496" s="1" t="s">
        <v>50</v>
      </c>
      <c r="C2496" s="1"/>
      <c r="D2496" s="1">
        <f t="shared" si="114"/>
        <v>0</v>
      </c>
      <c r="E2496" s="1" t="s">
        <v>4369</v>
      </c>
      <c r="F2496" s="1" t="s">
        <v>6722</v>
      </c>
      <c r="G2496" s="6" t="s">
        <v>12527</v>
      </c>
      <c r="H2496" s="1" t="s">
        <v>375</v>
      </c>
      <c r="I2496" s="1" t="s">
        <v>6723</v>
      </c>
      <c r="J2496" s="1" t="s">
        <v>6724</v>
      </c>
      <c r="K2496" s="1" t="str">
        <f t="shared" si="115"/>
        <v>2016</v>
      </c>
      <c r="L2496" s="1">
        <f t="shared" si="116"/>
        <v>56</v>
      </c>
      <c r="M2496" s="1"/>
      <c r="N2496" t="s">
        <v>53</v>
      </c>
      <c r="O2496" s="1" t="s">
        <v>61</v>
      </c>
      <c r="P2496" s="1"/>
      <c r="Q2496" s="1"/>
      <c r="R2496" s="1"/>
      <c r="S2496" s="1" t="s">
        <v>417</v>
      </c>
      <c r="T2496" s="1">
        <v>1</v>
      </c>
      <c r="U2496" s="1"/>
    </row>
    <row r="2497" spans="1:21">
      <c r="A2497" s="1" t="s">
        <v>53</v>
      </c>
      <c r="B2497" s="1"/>
      <c r="C2497" s="1"/>
      <c r="D2497" s="1">
        <f t="shared" si="114"/>
        <v>0</v>
      </c>
      <c r="E2497" s="1" t="s">
        <v>6726</v>
      </c>
      <c r="F2497" s="1" t="s">
        <v>6725</v>
      </c>
      <c r="G2497" s="6" t="s">
        <v>12527</v>
      </c>
      <c r="H2497" s="1" t="s">
        <v>128</v>
      </c>
      <c r="I2497" s="1" t="s">
        <v>6723</v>
      </c>
      <c r="J2497" s="1" t="s">
        <v>1534</v>
      </c>
      <c r="K2497" s="1" t="str">
        <f t="shared" si="115"/>
        <v>2016</v>
      </c>
      <c r="L2497" s="1">
        <f t="shared" si="116"/>
        <v>42</v>
      </c>
      <c r="M2497" s="1" t="s">
        <v>79</v>
      </c>
      <c r="N2497" t="s">
        <v>53</v>
      </c>
      <c r="O2497" s="1" t="s">
        <v>61</v>
      </c>
      <c r="P2497" s="1"/>
      <c r="Q2497" s="1"/>
      <c r="R2497" s="1"/>
      <c r="S2497" s="1" t="s">
        <v>92</v>
      </c>
      <c r="T2497" s="1">
        <v>1</v>
      </c>
      <c r="U2497" s="1"/>
    </row>
    <row r="2498" spans="1:21">
      <c r="A2498" s="1" t="s">
        <v>55</v>
      </c>
      <c r="B2498" s="1"/>
      <c r="C2498" s="1"/>
      <c r="D2498" s="1">
        <f t="shared" ref="D2498:D2561" si="117">B2498*C2498/100</f>
        <v>0</v>
      </c>
      <c r="E2498" s="1" t="s">
        <v>4381</v>
      </c>
      <c r="F2498" s="1" t="s">
        <v>6736</v>
      </c>
      <c r="G2498" s="6" t="s">
        <v>12527</v>
      </c>
      <c r="H2498" s="1" t="s">
        <v>55</v>
      </c>
      <c r="I2498" s="1" t="s">
        <v>6737</v>
      </c>
      <c r="J2498" s="1" t="s">
        <v>6355</v>
      </c>
      <c r="K2498" s="1" t="str">
        <f t="shared" ref="K2498:K2561" si="118">TEXT(J2498,"YYYY")</f>
        <v>2016</v>
      </c>
      <c r="L2498" s="1">
        <f t="shared" ref="L2498:L2561" si="119">H2498-(TEXT(I2498,"YYYY")-TEXT(J2498,"YYYY"))</f>
        <v>4</v>
      </c>
      <c r="M2498" s="1" t="s">
        <v>60</v>
      </c>
      <c r="N2498" t="s">
        <v>53</v>
      </c>
      <c r="O2498" s="1" t="s">
        <v>61</v>
      </c>
      <c r="P2498" s="1"/>
      <c r="Q2498" s="1"/>
      <c r="R2498" s="1"/>
      <c r="S2498" s="1" t="s">
        <v>65</v>
      </c>
      <c r="T2498" s="1">
        <v>1</v>
      </c>
      <c r="U2498" s="1"/>
    </row>
    <row r="2499" spans="1:21">
      <c r="A2499" s="1" t="s">
        <v>55</v>
      </c>
      <c r="B2499" s="1" t="s">
        <v>50</v>
      </c>
      <c r="C2499" s="1" t="s">
        <v>273</v>
      </c>
      <c r="D2499" s="1">
        <f t="shared" si="117"/>
        <v>1</v>
      </c>
      <c r="E2499" s="1" t="s">
        <v>6872</v>
      </c>
      <c r="F2499" s="1" t="s">
        <v>6873</v>
      </c>
      <c r="G2499" s="6" t="s">
        <v>12527</v>
      </c>
      <c r="H2499" s="1" t="s">
        <v>217</v>
      </c>
      <c r="I2499" s="1" t="s">
        <v>3932</v>
      </c>
      <c r="J2499" s="1" t="s">
        <v>4753</v>
      </c>
      <c r="K2499" s="1" t="str">
        <f t="shared" si="118"/>
        <v>2016</v>
      </c>
      <c r="L2499" s="1">
        <f t="shared" si="119"/>
        <v>16</v>
      </c>
      <c r="M2499" s="1" t="s">
        <v>60</v>
      </c>
      <c r="N2499" t="s">
        <v>53</v>
      </c>
      <c r="O2499" s="1" t="s">
        <v>61</v>
      </c>
      <c r="P2499" s="1"/>
      <c r="Q2499" s="1"/>
      <c r="R2499" s="1"/>
      <c r="S2499" s="1" t="s">
        <v>65</v>
      </c>
      <c r="T2499" s="1">
        <v>1</v>
      </c>
      <c r="U2499" s="1"/>
    </row>
    <row r="2500" spans="1:21">
      <c r="A2500" s="1" t="s">
        <v>55</v>
      </c>
      <c r="B2500" s="1" t="s">
        <v>53</v>
      </c>
      <c r="C2500" s="1" t="s">
        <v>273</v>
      </c>
      <c r="D2500" s="1">
        <f t="shared" si="117"/>
        <v>2</v>
      </c>
      <c r="E2500" s="1" t="s">
        <v>7000</v>
      </c>
      <c r="F2500" s="1" t="s">
        <v>6999</v>
      </c>
      <c r="G2500" s="6" t="s">
        <v>12527</v>
      </c>
      <c r="H2500" s="1" t="s">
        <v>50</v>
      </c>
      <c r="I2500" s="1" t="s">
        <v>6360</v>
      </c>
      <c r="J2500" s="1" t="s">
        <v>1534</v>
      </c>
      <c r="K2500" s="1" t="str">
        <f t="shared" si="118"/>
        <v>2016</v>
      </c>
      <c r="L2500" s="1">
        <f t="shared" si="119"/>
        <v>1</v>
      </c>
      <c r="M2500" s="1" t="s">
        <v>79</v>
      </c>
      <c r="N2500" t="s">
        <v>53</v>
      </c>
      <c r="O2500" s="1" t="s">
        <v>61</v>
      </c>
      <c r="P2500" s="1"/>
      <c r="Q2500" s="1"/>
      <c r="R2500" s="1"/>
      <c r="S2500" s="1" t="s">
        <v>936</v>
      </c>
      <c r="T2500" s="1">
        <v>2</v>
      </c>
      <c r="U2500" s="1"/>
    </row>
    <row r="2501" spans="1:21">
      <c r="A2501" s="1" t="s">
        <v>55</v>
      </c>
      <c r="B2501" s="1" t="s">
        <v>2810</v>
      </c>
      <c r="C2501" s="1" t="s">
        <v>273</v>
      </c>
      <c r="D2501" s="1">
        <f t="shared" si="117"/>
        <v>0.4</v>
      </c>
      <c r="E2501" s="1" t="s">
        <v>4957</v>
      </c>
      <c r="F2501" s="1" t="s">
        <v>7385</v>
      </c>
      <c r="G2501" s="6" t="s">
        <v>12527</v>
      </c>
      <c r="H2501" s="1" t="s">
        <v>177</v>
      </c>
      <c r="I2501" s="1" t="s">
        <v>3983</v>
      </c>
      <c r="J2501" s="1" t="s">
        <v>250</v>
      </c>
      <c r="K2501" s="1" t="str">
        <f t="shared" si="118"/>
        <v>2016</v>
      </c>
      <c r="L2501" s="1">
        <f t="shared" si="119"/>
        <v>23</v>
      </c>
      <c r="M2501" s="1" t="s">
        <v>60</v>
      </c>
      <c r="N2501" t="s">
        <v>53</v>
      </c>
      <c r="O2501" s="1" t="s">
        <v>61</v>
      </c>
      <c r="P2501" s="1"/>
      <c r="Q2501" s="1"/>
      <c r="R2501" s="1"/>
      <c r="S2501" s="1" t="s">
        <v>7386</v>
      </c>
      <c r="T2501" s="1">
        <v>1</v>
      </c>
      <c r="U2501" s="1"/>
    </row>
    <row r="2502" spans="1:21">
      <c r="A2502" s="1" t="s">
        <v>54</v>
      </c>
      <c r="B2502" s="1" t="s">
        <v>2810</v>
      </c>
      <c r="C2502" s="1" t="s">
        <v>273</v>
      </c>
      <c r="D2502" s="1">
        <f t="shared" si="117"/>
        <v>0.4</v>
      </c>
      <c r="E2502" s="1" t="s">
        <v>4962</v>
      </c>
      <c r="F2502" s="1" t="s">
        <v>7387</v>
      </c>
      <c r="G2502" s="6" t="s">
        <v>12527</v>
      </c>
      <c r="H2502" s="1" t="s">
        <v>177</v>
      </c>
      <c r="I2502" s="1" t="s">
        <v>3983</v>
      </c>
      <c r="J2502" s="1" t="s">
        <v>5832</v>
      </c>
      <c r="K2502" s="1" t="str">
        <f t="shared" si="118"/>
        <v>2016</v>
      </c>
      <c r="L2502" s="1">
        <f t="shared" si="119"/>
        <v>23</v>
      </c>
      <c r="M2502" s="1" t="s">
        <v>60</v>
      </c>
      <c r="N2502" t="s">
        <v>53</v>
      </c>
      <c r="O2502" s="1" t="s">
        <v>102</v>
      </c>
      <c r="P2502" s="1"/>
      <c r="Q2502" s="1"/>
      <c r="R2502" s="1"/>
      <c r="S2502" s="1" t="s">
        <v>65</v>
      </c>
      <c r="T2502" s="1">
        <v>1</v>
      </c>
      <c r="U2502" s="1"/>
    </row>
    <row r="2503" spans="1:21">
      <c r="A2503" s="1" t="s">
        <v>55</v>
      </c>
      <c r="B2503" s="1" t="s">
        <v>141</v>
      </c>
      <c r="C2503" s="1" t="s">
        <v>273</v>
      </c>
      <c r="D2503" s="1">
        <f t="shared" si="117"/>
        <v>0.2</v>
      </c>
      <c r="E2503" s="1" t="s">
        <v>4966</v>
      </c>
      <c r="F2503" s="1" t="s">
        <v>7390</v>
      </c>
      <c r="G2503" s="6" t="s">
        <v>12527</v>
      </c>
      <c r="H2503" s="1" t="s">
        <v>136</v>
      </c>
      <c r="I2503" s="1" t="s">
        <v>159</v>
      </c>
      <c r="J2503" s="1" t="s">
        <v>250</v>
      </c>
      <c r="K2503" s="1" t="str">
        <f t="shared" si="118"/>
        <v>2016</v>
      </c>
      <c r="L2503" s="1">
        <f t="shared" si="119"/>
        <v>50</v>
      </c>
      <c r="M2503" s="1" t="s">
        <v>60</v>
      </c>
      <c r="N2503" t="s">
        <v>53</v>
      </c>
      <c r="O2503" s="1" t="s">
        <v>61</v>
      </c>
      <c r="P2503" s="1"/>
      <c r="Q2503" s="1"/>
      <c r="R2503" s="1"/>
      <c r="S2503" s="1" t="s">
        <v>7391</v>
      </c>
      <c r="T2503" s="1">
        <v>2</v>
      </c>
      <c r="U2503" s="1"/>
    </row>
    <row r="2504" spans="1:21">
      <c r="A2504" s="1" t="s">
        <v>53</v>
      </c>
      <c r="B2504" s="1" t="s">
        <v>472</v>
      </c>
      <c r="C2504" s="1" t="s">
        <v>136</v>
      </c>
      <c r="D2504" s="1">
        <f t="shared" si="117"/>
        <v>0.25</v>
      </c>
      <c r="E2504" s="1" t="s">
        <v>4989</v>
      </c>
      <c r="F2504" s="1" t="s">
        <v>7413</v>
      </c>
      <c r="G2504" s="6" t="s">
        <v>12527</v>
      </c>
      <c r="H2504" s="1" t="s">
        <v>128</v>
      </c>
      <c r="I2504" s="1" t="s">
        <v>7414</v>
      </c>
      <c r="J2504" s="1" t="s">
        <v>303</v>
      </c>
      <c r="K2504" s="1" t="str">
        <f t="shared" si="118"/>
        <v>2016</v>
      </c>
      <c r="L2504" s="1">
        <f t="shared" si="119"/>
        <v>42</v>
      </c>
      <c r="M2504" s="1" t="s">
        <v>79</v>
      </c>
      <c r="N2504" t="s">
        <v>53</v>
      </c>
      <c r="O2504" s="1"/>
      <c r="P2504" s="1"/>
      <c r="Q2504" s="1"/>
      <c r="R2504" s="1"/>
      <c r="S2504" s="1" t="s">
        <v>5352</v>
      </c>
      <c r="T2504" s="1">
        <v>1</v>
      </c>
      <c r="U2504" s="1"/>
    </row>
    <row r="2505" spans="1:21">
      <c r="A2505" s="1" t="s">
        <v>54</v>
      </c>
      <c r="B2505" s="1" t="s">
        <v>54</v>
      </c>
      <c r="C2505" s="1" t="s">
        <v>136</v>
      </c>
      <c r="D2505" s="1">
        <f t="shared" si="117"/>
        <v>1.5</v>
      </c>
      <c r="E2505" s="1" t="s">
        <v>4997</v>
      </c>
      <c r="F2505" s="1" t="s">
        <v>7422</v>
      </c>
      <c r="G2505" s="6" t="s">
        <v>12527</v>
      </c>
      <c r="H2505" s="1" t="s">
        <v>644</v>
      </c>
      <c r="I2505" s="1" t="s">
        <v>7414</v>
      </c>
      <c r="J2505" s="1" t="s">
        <v>325</v>
      </c>
      <c r="K2505" s="1" t="str">
        <f t="shared" si="118"/>
        <v>2016</v>
      </c>
      <c r="L2505" s="1">
        <f t="shared" si="119"/>
        <v>35</v>
      </c>
      <c r="M2505" s="1" t="s">
        <v>79</v>
      </c>
      <c r="N2505" t="s">
        <v>53</v>
      </c>
      <c r="O2505" s="1" t="s">
        <v>102</v>
      </c>
      <c r="P2505" s="1"/>
      <c r="Q2505" s="1"/>
      <c r="R2505" s="1"/>
      <c r="S2505" s="1" t="s">
        <v>7423</v>
      </c>
      <c r="T2505" s="1">
        <v>2</v>
      </c>
      <c r="U2505" s="1"/>
    </row>
    <row r="2506" spans="1:21">
      <c r="A2506" s="1" t="s">
        <v>55</v>
      </c>
      <c r="B2506" s="1" t="s">
        <v>472</v>
      </c>
      <c r="C2506" s="1" t="s">
        <v>273</v>
      </c>
      <c r="D2506" s="1">
        <f t="shared" si="117"/>
        <v>0.5</v>
      </c>
      <c r="E2506" s="1" t="s">
        <v>7440</v>
      </c>
      <c r="F2506" s="1" t="s">
        <v>7439</v>
      </c>
      <c r="G2506" s="6" t="s">
        <v>12527</v>
      </c>
      <c r="H2506" s="1" t="s">
        <v>169</v>
      </c>
      <c r="I2506" s="1" t="s">
        <v>7441</v>
      </c>
      <c r="J2506" s="1" t="s">
        <v>5832</v>
      </c>
      <c r="K2506" s="1" t="str">
        <f t="shared" si="118"/>
        <v>2016</v>
      </c>
      <c r="L2506" s="1">
        <f t="shared" si="119"/>
        <v>20</v>
      </c>
      <c r="M2506" s="1" t="s">
        <v>79</v>
      </c>
      <c r="N2506" t="s">
        <v>53</v>
      </c>
      <c r="O2506" s="1" t="s">
        <v>102</v>
      </c>
      <c r="P2506" s="1"/>
      <c r="Q2506" s="1"/>
      <c r="R2506" s="1"/>
      <c r="S2506" s="1" t="s">
        <v>417</v>
      </c>
      <c r="T2506" s="1">
        <v>2</v>
      </c>
      <c r="U2506" s="1"/>
    </row>
    <row r="2507" spans="1:21">
      <c r="A2507" s="1" t="s">
        <v>54</v>
      </c>
      <c r="B2507" s="1" t="s">
        <v>715</v>
      </c>
      <c r="C2507" s="1" t="s">
        <v>273</v>
      </c>
      <c r="D2507" s="1">
        <f t="shared" si="117"/>
        <v>0.1</v>
      </c>
      <c r="E2507" s="1" t="s">
        <v>7443</v>
      </c>
      <c r="F2507" s="1" t="s">
        <v>7442</v>
      </c>
      <c r="G2507" s="6" t="s">
        <v>12527</v>
      </c>
      <c r="H2507" s="1" t="s">
        <v>217</v>
      </c>
      <c r="I2507" s="1" t="s">
        <v>7441</v>
      </c>
      <c r="J2507" s="1" t="s">
        <v>3171</v>
      </c>
      <c r="K2507" s="1" t="str">
        <f t="shared" si="118"/>
        <v>2016</v>
      </c>
      <c r="L2507" s="1">
        <f t="shared" si="119"/>
        <v>16</v>
      </c>
      <c r="M2507" s="1" t="s">
        <v>79</v>
      </c>
      <c r="N2507" t="s">
        <v>53</v>
      </c>
      <c r="O2507" s="1" t="s">
        <v>102</v>
      </c>
      <c r="P2507" s="1"/>
      <c r="Q2507" s="1"/>
      <c r="R2507" s="1"/>
      <c r="S2507" s="1" t="s">
        <v>65</v>
      </c>
      <c r="T2507" s="1">
        <v>2</v>
      </c>
      <c r="U2507" s="1"/>
    </row>
    <row r="2508" spans="1:21">
      <c r="A2508" s="1" t="s">
        <v>55</v>
      </c>
      <c r="B2508" s="1" t="s">
        <v>54</v>
      </c>
      <c r="C2508" s="1" t="s">
        <v>273</v>
      </c>
      <c r="D2508" s="1">
        <f t="shared" si="117"/>
        <v>3</v>
      </c>
      <c r="E2508" s="1" t="s">
        <v>7453</v>
      </c>
      <c r="F2508" s="1" t="s">
        <v>7452</v>
      </c>
      <c r="G2508" s="6" t="s">
        <v>12527</v>
      </c>
      <c r="H2508" s="1" t="s">
        <v>233</v>
      </c>
      <c r="I2508" s="1" t="s">
        <v>7449</v>
      </c>
      <c r="J2508" s="1" t="s">
        <v>7454</v>
      </c>
      <c r="K2508" s="1" t="str">
        <f t="shared" si="118"/>
        <v>2016</v>
      </c>
      <c r="L2508" s="1">
        <f t="shared" si="119"/>
        <v>49</v>
      </c>
      <c r="M2508" s="1"/>
      <c r="N2508" t="s">
        <v>53</v>
      </c>
      <c r="O2508" s="1"/>
      <c r="P2508" s="1"/>
      <c r="Q2508" s="1"/>
      <c r="R2508" s="1"/>
      <c r="S2508" s="1" t="s">
        <v>417</v>
      </c>
      <c r="T2508" s="1">
        <v>2</v>
      </c>
      <c r="U2508" s="1"/>
    </row>
    <row r="2509" spans="1:21">
      <c r="A2509" s="1" t="s">
        <v>53</v>
      </c>
      <c r="B2509" s="1" t="s">
        <v>472</v>
      </c>
      <c r="C2509" s="1" t="s">
        <v>273</v>
      </c>
      <c r="D2509" s="1">
        <f t="shared" si="117"/>
        <v>0.5</v>
      </c>
      <c r="E2509" s="1" t="s">
        <v>5020</v>
      </c>
      <c r="F2509" s="1" t="s">
        <v>7467</v>
      </c>
      <c r="G2509" s="6" t="s">
        <v>12527</v>
      </c>
      <c r="H2509" s="1" t="s">
        <v>63</v>
      </c>
      <c r="I2509" s="1" t="s">
        <v>431</v>
      </c>
      <c r="J2509" s="1" t="s">
        <v>1534</v>
      </c>
      <c r="K2509" s="1" t="str">
        <f t="shared" si="118"/>
        <v>2016</v>
      </c>
      <c r="L2509" s="1">
        <f t="shared" si="119"/>
        <v>28</v>
      </c>
      <c r="M2509" s="1" t="s">
        <v>79</v>
      </c>
      <c r="N2509" t="s">
        <v>53</v>
      </c>
      <c r="O2509" s="1"/>
      <c r="P2509" s="1"/>
      <c r="Q2509" s="1"/>
      <c r="R2509" s="1"/>
      <c r="S2509" s="1" t="s">
        <v>226</v>
      </c>
      <c r="T2509" s="1">
        <v>2</v>
      </c>
      <c r="U2509" s="1"/>
    </row>
    <row r="2510" spans="1:21">
      <c r="A2510" s="1" t="s">
        <v>54</v>
      </c>
      <c r="B2510" s="1" t="s">
        <v>108</v>
      </c>
      <c r="C2510" s="1" t="s">
        <v>273</v>
      </c>
      <c r="D2510" s="1">
        <f t="shared" si="117"/>
        <v>8</v>
      </c>
      <c r="E2510" s="1"/>
      <c r="F2510" s="1" t="s">
        <v>7468</v>
      </c>
      <c r="G2510" s="6" t="s">
        <v>12527</v>
      </c>
      <c r="H2510" s="1" t="s">
        <v>515</v>
      </c>
      <c r="I2510" s="1" t="s">
        <v>7456</v>
      </c>
      <c r="J2510" s="1" t="s">
        <v>1534</v>
      </c>
      <c r="K2510" s="1" t="str">
        <f t="shared" si="118"/>
        <v>2016</v>
      </c>
      <c r="L2510" s="1">
        <f t="shared" si="119"/>
        <v>65</v>
      </c>
      <c r="M2510" s="1" t="s">
        <v>60</v>
      </c>
      <c r="N2510" t="s">
        <v>53</v>
      </c>
      <c r="O2510" s="1" t="s">
        <v>102</v>
      </c>
      <c r="P2510" s="1"/>
      <c r="Q2510" s="1"/>
      <c r="R2510" s="1"/>
      <c r="S2510" s="1" t="s">
        <v>940</v>
      </c>
      <c r="T2510" s="1">
        <v>1</v>
      </c>
      <c r="U2510" s="1"/>
    </row>
    <row r="2511" spans="1:21">
      <c r="A2511" s="1" t="s">
        <v>55</v>
      </c>
      <c r="B2511" s="1" t="s">
        <v>50</v>
      </c>
      <c r="C2511" s="1" t="s">
        <v>273</v>
      </c>
      <c r="D2511" s="1">
        <f t="shared" si="117"/>
        <v>1</v>
      </c>
      <c r="E2511" s="1" t="s">
        <v>7473</v>
      </c>
      <c r="F2511" s="1" t="s">
        <v>7472</v>
      </c>
      <c r="G2511" s="6" t="s">
        <v>12527</v>
      </c>
      <c r="H2511" s="1" t="s">
        <v>573</v>
      </c>
      <c r="I2511" s="1" t="s">
        <v>7456</v>
      </c>
      <c r="J2511" s="1" t="s">
        <v>162</v>
      </c>
      <c r="K2511" s="1" t="str">
        <f t="shared" si="118"/>
        <v>2016</v>
      </c>
      <c r="L2511" s="1">
        <f t="shared" si="119"/>
        <v>66</v>
      </c>
      <c r="M2511" s="1" t="s">
        <v>79</v>
      </c>
      <c r="N2511" t="s">
        <v>53</v>
      </c>
      <c r="O2511" s="1" t="s">
        <v>102</v>
      </c>
      <c r="P2511" s="1"/>
      <c r="Q2511" s="1"/>
      <c r="R2511" s="1"/>
      <c r="S2511" s="1"/>
      <c r="T2511" s="1">
        <v>2</v>
      </c>
      <c r="U2511" s="1"/>
    </row>
    <row r="2512" spans="1:21">
      <c r="A2512" s="1" t="s">
        <v>54</v>
      </c>
      <c r="B2512" s="1" t="s">
        <v>7280</v>
      </c>
      <c r="C2512" s="1" t="s">
        <v>273</v>
      </c>
      <c r="D2512" s="1">
        <f t="shared" si="117"/>
        <v>2.7</v>
      </c>
      <c r="E2512" s="1" t="s">
        <v>7482</v>
      </c>
      <c r="F2512" s="1" t="s">
        <v>7481</v>
      </c>
      <c r="G2512" s="6" t="s">
        <v>12527</v>
      </c>
      <c r="H2512" s="1" t="s">
        <v>136</v>
      </c>
      <c r="I2512" s="1" t="s">
        <v>7479</v>
      </c>
      <c r="J2512" s="1" t="s">
        <v>3171</v>
      </c>
      <c r="K2512" s="1" t="str">
        <f t="shared" si="118"/>
        <v>2016</v>
      </c>
      <c r="L2512" s="1">
        <f t="shared" si="119"/>
        <v>50</v>
      </c>
      <c r="M2512" s="1" t="s">
        <v>79</v>
      </c>
      <c r="N2512" t="s">
        <v>53</v>
      </c>
      <c r="O2512" s="1"/>
      <c r="P2512" s="1"/>
      <c r="Q2512" s="1"/>
      <c r="R2512" s="1"/>
      <c r="S2512" s="1" t="s">
        <v>354</v>
      </c>
      <c r="T2512" s="1">
        <v>2</v>
      </c>
      <c r="U2512" s="1"/>
    </row>
    <row r="2513" spans="1:21">
      <c r="A2513" s="1" t="s">
        <v>55</v>
      </c>
      <c r="B2513" s="1"/>
      <c r="C2513" s="1"/>
      <c r="D2513" s="1">
        <f t="shared" si="117"/>
        <v>0</v>
      </c>
      <c r="E2513" s="1" t="s">
        <v>7571</v>
      </c>
      <c r="F2513" s="1" t="s">
        <v>7569</v>
      </c>
      <c r="G2513" s="6" t="s">
        <v>12527</v>
      </c>
      <c r="H2513" s="1" t="s">
        <v>301</v>
      </c>
      <c r="I2513" s="1" t="s">
        <v>7570</v>
      </c>
      <c r="J2513" s="1" t="s">
        <v>3171</v>
      </c>
      <c r="K2513" s="1" t="str">
        <f t="shared" si="118"/>
        <v>2016</v>
      </c>
      <c r="L2513" s="1">
        <f t="shared" si="119"/>
        <v>49</v>
      </c>
      <c r="M2513" s="1" t="s">
        <v>60</v>
      </c>
      <c r="N2513" t="s">
        <v>53</v>
      </c>
      <c r="O2513" s="1" t="s">
        <v>61</v>
      </c>
      <c r="P2513" s="1" t="s">
        <v>232</v>
      </c>
      <c r="Q2513" s="1" t="s">
        <v>240</v>
      </c>
      <c r="R2513" s="1" t="s">
        <v>242</v>
      </c>
      <c r="S2513" s="1" t="s">
        <v>114</v>
      </c>
      <c r="T2513" s="1">
        <v>1</v>
      </c>
      <c r="U2513" s="1"/>
    </row>
    <row r="2514" spans="1:21">
      <c r="A2514" s="1" t="s">
        <v>55</v>
      </c>
      <c r="B2514" s="1" t="s">
        <v>50</v>
      </c>
      <c r="C2514" s="1" t="s">
        <v>273</v>
      </c>
      <c r="D2514" s="1">
        <f t="shared" si="117"/>
        <v>1</v>
      </c>
      <c r="E2514" s="1" t="s">
        <v>4472</v>
      </c>
      <c r="F2514" s="1" t="s">
        <v>7656</v>
      </c>
      <c r="G2514" s="6" t="s">
        <v>12527</v>
      </c>
      <c r="H2514" s="1" t="s">
        <v>479</v>
      </c>
      <c r="I2514" s="1" t="s">
        <v>7657</v>
      </c>
      <c r="J2514" s="1" t="s">
        <v>983</v>
      </c>
      <c r="K2514" s="1" t="str">
        <f t="shared" si="118"/>
        <v>2016</v>
      </c>
      <c r="L2514" s="1">
        <f t="shared" si="119"/>
        <v>19</v>
      </c>
      <c r="M2514" s="1" t="s">
        <v>79</v>
      </c>
      <c r="N2514" t="s">
        <v>53</v>
      </c>
      <c r="O2514" s="1" t="s">
        <v>61</v>
      </c>
      <c r="P2514" s="1"/>
      <c r="Q2514" s="1"/>
      <c r="R2514" s="1"/>
      <c r="S2514" s="1" t="s">
        <v>65</v>
      </c>
      <c r="T2514" s="1">
        <v>2</v>
      </c>
      <c r="U2514" s="1"/>
    </row>
    <row r="2515" spans="1:21">
      <c r="A2515" s="1" t="s">
        <v>55</v>
      </c>
      <c r="B2515" s="1" t="s">
        <v>53</v>
      </c>
      <c r="C2515" s="1" t="s">
        <v>273</v>
      </c>
      <c r="D2515" s="1">
        <f t="shared" si="117"/>
        <v>2</v>
      </c>
      <c r="E2515" s="1" t="s">
        <v>4481</v>
      </c>
      <c r="F2515" s="1" t="s">
        <v>7666</v>
      </c>
      <c r="G2515" s="6" t="s">
        <v>12527</v>
      </c>
      <c r="H2515" s="1" t="s">
        <v>382</v>
      </c>
      <c r="I2515" s="1" t="s">
        <v>5637</v>
      </c>
      <c r="J2515" s="1" t="s">
        <v>6360</v>
      </c>
      <c r="K2515" s="1" t="str">
        <f t="shared" si="118"/>
        <v>2016</v>
      </c>
      <c r="L2515" s="1">
        <f t="shared" si="119"/>
        <v>70</v>
      </c>
      <c r="M2515" s="1" t="s">
        <v>79</v>
      </c>
      <c r="N2515" t="s">
        <v>53</v>
      </c>
      <c r="O2515" s="1" t="s">
        <v>61</v>
      </c>
      <c r="P2515" s="1"/>
      <c r="Q2515" s="1"/>
      <c r="R2515" s="1"/>
      <c r="S2515" s="1"/>
      <c r="T2515" s="1">
        <v>1</v>
      </c>
      <c r="U2515" s="1"/>
    </row>
    <row r="2516" spans="1:21">
      <c r="A2516" s="1" t="s">
        <v>55</v>
      </c>
      <c r="B2516" s="1"/>
      <c r="C2516" s="1"/>
      <c r="D2516" s="1">
        <f t="shared" si="117"/>
        <v>0</v>
      </c>
      <c r="E2516" s="1" t="s">
        <v>4497</v>
      </c>
      <c r="F2516" s="1" t="s">
        <v>7695</v>
      </c>
      <c r="G2516" s="6" t="s">
        <v>12527</v>
      </c>
      <c r="H2516" s="1"/>
      <c r="I2516" s="1" t="s">
        <v>7694</v>
      </c>
      <c r="J2516" s="1" t="s">
        <v>303</v>
      </c>
      <c r="K2516" s="1" t="str">
        <f t="shared" si="118"/>
        <v>2016</v>
      </c>
      <c r="L2516" s="1">
        <f t="shared" si="119"/>
        <v>0</v>
      </c>
      <c r="M2516" s="1"/>
      <c r="N2516" t="s">
        <v>53</v>
      </c>
      <c r="O2516" s="1"/>
      <c r="P2516" s="1"/>
      <c r="Q2516" s="1"/>
      <c r="R2516" s="1"/>
      <c r="S2516" s="1" t="s">
        <v>354</v>
      </c>
      <c r="T2516" s="1">
        <v>1</v>
      </c>
      <c r="U2516" s="1"/>
    </row>
    <row r="2517" spans="1:21">
      <c r="A2517" s="1" t="s">
        <v>55</v>
      </c>
      <c r="B2517" s="1" t="s">
        <v>50</v>
      </c>
      <c r="C2517" s="1"/>
      <c r="D2517" s="1">
        <f t="shared" si="117"/>
        <v>0</v>
      </c>
      <c r="E2517" s="1" t="s">
        <v>4528</v>
      </c>
      <c r="F2517" s="1" t="s">
        <v>7709</v>
      </c>
      <c r="G2517" s="6" t="s">
        <v>12527</v>
      </c>
      <c r="H2517" s="1" t="s">
        <v>116</v>
      </c>
      <c r="I2517" s="1" t="s">
        <v>381</v>
      </c>
      <c r="J2517" s="1" t="s">
        <v>1534</v>
      </c>
      <c r="K2517" s="1" t="str">
        <f t="shared" si="118"/>
        <v>2016</v>
      </c>
      <c r="L2517" s="1">
        <f t="shared" si="119"/>
        <v>5</v>
      </c>
      <c r="M2517" s="1" t="s">
        <v>79</v>
      </c>
      <c r="N2517" t="s">
        <v>53</v>
      </c>
      <c r="O2517" s="1" t="s">
        <v>61</v>
      </c>
      <c r="P2517" s="1"/>
      <c r="Q2517" s="1"/>
      <c r="R2517" s="1"/>
      <c r="S2517" s="1" t="s">
        <v>936</v>
      </c>
      <c r="T2517" s="1">
        <v>2</v>
      </c>
      <c r="U2517" s="1"/>
    </row>
    <row r="2518" spans="1:21">
      <c r="A2518" s="1" t="s">
        <v>50</v>
      </c>
      <c r="B2518" s="1" t="s">
        <v>50</v>
      </c>
      <c r="C2518" s="1"/>
      <c r="D2518" s="1">
        <f t="shared" si="117"/>
        <v>0</v>
      </c>
      <c r="E2518" s="1" t="s">
        <v>4546</v>
      </c>
      <c r="F2518" s="1" t="s">
        <v>7714</v>
      </c>
      <c r="G2518" s="6" t="s">
        <v>12527</v>
      </c>
      <c r="H2518" s="1" t="s">
        <v>130</v>
      </c>
      <c r="I2518" s="1" t="s">
        <v>381</v>
      </c>
      <c r="J2518" s="1" t="s">
        <v>162</v>
      </c>
      <c r="K2518" s="1" t="str">
        <f t="shared" si="118"/>
        <v>2016</v>
      </c>
      <c r="L2518" s="1">
        <f t="shared" si="119"/>
        <v>12</v>
      </c>
      <c r="M2518" s="1" t="s">
        <v>79</v>
      </c>
      <c r="N2518" t="s">
        <v>53</v>
      </c>
      <c r="O2518" s="1" t="s">
        <v>61</v>
      </c>
      <c r="P2518" s="1"/>
      <c r="Q2518" s="1"/>
      <c r="R2518" s="1"/>
      <c r="S2518" s="1" t="s">
        <v>65</v>
      </c>
      <c r="T2518" s="1">
        <v>2</v>
      </c>
      <c r="U2518" s="1"/>
    </row>
    <row r="2519" spans="1:21">
      <c r="A2519" s="1" t="s">
        <v>54</v>
      </c>
      <c r="B2519" s="1" t="s">
        <v>247</v>
      </c>
      <c r="C2519" s="1"/>
      <c r="D2519" s="1">
        <f t="shared" si="117"/>
        <v>0</v>
      </c>
      <c r="E2519" s="1" t="s">
        <v>4576</v>
      </c>
      <c r="F2519" s="1" t="s">
        <v>7731</v>
      </c>
      <c r="G2519" s="6" t="s">
        <v>12527</v>
      </c>
      <c r="H2519" s="1" t="s">
        <v>134</v>
      </c>
      <c r="I2519" s="1" t="s">
        <v>381</v>
      </c>
      <c r="J2519" s="1" t="s">
        <v>381</v>
      </c>
      <c r="K2519" s="1" t="str">
        <f t="shared" si="118"/>
        <v>2016</v>
      </c>
      <c r="L2519" s="1">
        <f t="shared" si="119"/>
        <v>27</v>
      </c>
      <c r="M2519" s="1" t="s">
        <v>79</v>
      </c>
      <c r="N2519" t="s">
        <v>53</v>
      </c>
      <c r="O2519" s="1" t="s">
        <v>61</v>
      </c>
      <c r="P2519" s="1"/>
      <c r="Q2519" s="1"/>
      <c r="R2519" s="1"/>
      <c r="S2519" s="1" t="s">
        <v>377</v>
      </c>
      <c r="T2519" s="1">
        <v>2</v>
      </c>
      <c r="U2519" s="1"/>
    </row>
    <row r="2520" spans="1:21">
      <c r="A2520" s="1" t="s">
        <v>55</v>
      </c>
      <c r="B2520" s="1" t="s">
        <v>50</v>
      </c>
      <c r="C2520" s="1"/>
      <c r="D2520" s="1">
        <f t="shared" si="117"/>
        <v>0</v>
      </c>
      <c r="E2520" s="1" t="s">
        <v>4587</v>
      </c>
      <c r="F2520" s="1" t="s">
        <v>7738</v>
      </c>
      <c r="G2520" s="6" t="s">
        <v>12527</v>
      </c>
      <c r="H2520" s="1" t="s">
        <v>256</v>
      </c>
      <c r="I2520" s="1" t="s">
        <v>7736</v>
      </c>
      <c r="J2520" s="1" t="s">
        <v>7655</v>
      </c>
      <c r="K2520" s="1" t="str">
        <f t="shared" si="118"/>
        <v>2016</v>
      </c>
      <c r="L2520" s="1">
        <f t="shared" si="119"/>
        <v>52</v>
      </c>
      <c r="M2520" s="1" t="s">
        <v>60</v>
      </c>
      <c r="N2520" t="s">
        <v>53</v>
      </c>
      <c r="O2520" s="1" t="s">
        <v>61</v>
      </c>
      <c r="P2520" s="1"/>
      <c r="Q2520" s="1"/>
      <c r="R2520" s="1"/>
      <c r="S2520" s="1" t="s">
        <v>7739</v>
      </c>
      <c r="T2520" s="1">
        <v>1</v>
      </c>
      <c r="U2520" s="1"/>
    </row>
    <row r="2521" spans="1:21">
      <c r="A2521" s="1" t="s">
        <v>55</v>
      </c>
      <c r="B2521" s="1"/>
      <c r="C2521" s="1"/>
      <c r="D2521" s="1">
        <f t="shared" si="117"/>
        <v>0</v>
      </c>
      <c r="E2521" s="1" t="s">
        <v>4597</v>
      </c>
      <c r="F2521" s="1" t="s">
        <v>7747</v>
      </c>
      <c r="G2521" s="6" t="s">
        <v>12527</v>
      </c>
      <c r="H2521" s="1" t="s">
        <v>678</v>
      </c>
      <c r="I2521" s="1" t="s">
        <v>7736</v>
      </c>
      <c r="J2521" s="1" t="s">
        <v>6705</v>
      </c>
      <c r="K2521" s="1" t="str">
        <f t="shared" si="118"/>
        <v>2016</v>
      </c>
      <c r="L2521" s="1">
        <f t="shared" si="119"/>
        <v>34</v>
      </c>
      <c r="M2521" s="1" t="s">
        <v>79</v>
      </c>
      <c r="N2521" t="s">
        <v>53</v>
      </c>
      <c r="O2521" s="1" t="s">
        <v>61</v>
      </c>
      <c r="P2521" s="1"/>
      <c r="Q2521" s="1"/>
      <c r="R2521" s="1"/>
      <c r="S2521" s="1" t="s">
        <v>4155</v>
      </c>
      <c r="T2521" s="1">
        <v>1</v>
      </c>
      <c r="U2521" s="1"/>
    </row>
    <row r="2522" spans="1:21">
      <c r="A2522" s="1" t="s">
        <v>54</v>
      </c>
      <c r="B2522" s="1"/>
      <c r="C2522" s="1"/>
      <c r="D2522" s="1">
        <f t="shared" si="117"/>
        <v>0</v>
      </c>
      <c r="E2522" s="1" t="s">
        <v>4605</v>
      </c>
      <c r="F2522" s="1" t="s">
        <v>7751</v>
      </c>
      <c r="G2522" s="6" t="s">
        <v>12527</v>
      </c>
      <c r="H2522" s="1" t="s">
        <v>99</v>
      </c>
      <c r="I2522" s="1" t="s">
        <v>7749</v>
      </c>
      <c r="J2522" s="1" t="s">
        <v>1534</v>
      </c>
      <c r="K2522" s="1" t="str">
        <f t="shared" si="118"/>
        <v>2016</v>
      </c>
      <c r="L2522" s="1">
        <f t="shared" si="119"/>
        <v>6</v>
      </c>
      <c r="M2522" s="1" t="s">
        <v>60</v>
      </c>
      <c r="N2522" t="s">
        <v>53</v>
      </c>
      <c r="O2522" s="1" t="s">
        <v>61</v>
      </c>
      <c r="P2522" s="1"/>
      <c r="Q2522" s="1"/>
      <c r="R2522" s="1"/>
      <c r="S2522" s="1" t="s">
        <v>65</v>
      </c>
      <c r="T2522" s="1">
        <v>2</v>
      </c>
      <c r="U2522" s="1"/>
    </row>
    <row r="2523" spans="1:21">
      <c r="A2523" s="1" t="s">
        <v>55</v>
      </c>
      <c r="B2523" s="1" t="s">
        <v>50</v>
      </c>
      <c r="C2523" s="1"/>
      <c r="D2523" s="1">
        <f t="shared" si="117"/>
        <v>0</v>
      </c>
      <c r="E2523" s="1" t="s">
        <v>4639</v>
      </c>
      <c r="F2523" s="1" t="s">
        <v>7793</v>
      </c>
      <c r="G2523" s="6" t="s">
        <v>12527</v>
      </c>
      <c r="H2523" s="1" t="s">
        <v>583</v>
      </c>
      <c r="I2523" s="1" t="s">
        <v>3137</v>
      </c>
      <c r="J2523" s="1" t="s">
        <v>7794</v>
      </c>
      <c r="K2523" s="1" t="str">
        <f t="shared" si="118"/>
        <v>2016</v>
      </c>
      <c r="L2523" s="1">
        <f t="shared" si="119"/>
        <v>22</v>
      </c>
      <c r="M2523" s="1" t="s">
        <v>79</v>
      </c>
      <c r="N2523" t="s">
        <v>53</v>
      </c>
      <c r="O2523" s="1" t="s">
        <v>61</v>
      </c>
      <c r="P2523" s="1"/>
      <c r="Q2523" s="1"/>
      <c r="R2523" s="1"/>
      <c r="S2523" s="1" t="s">
        <v>65</v>
      </c>
      <c r="T2523" s="1">
        <v>2</v>
      </c>
      <c r="U2523" s="1"/>
    </row>
    <row r="2524" spans="1:21">
      <c r="A2524" s="1" t="s">
        <v>55</v>
      </c>
      <c r="B2524" s="1" t="s">
        <v>50</v>
      </c>
      <c r="C2524" s="1" t="s">
        <v>273</v>
      </c>
      <c r="D2524" s="1">
        <f t="shared" si="117"/>
        <v>1</v>
      </c>
      <c r="E2524" s="1" t="s">
        <v>4651</v>
      </c>
      <c r="F2524" s="1" t="s">
        <v>7799</v>
      </c>
      <c r="G2524" s="6" t="s">
        <v>12527</v>
      </c>
      <c r="H2524" s="1" t="s">
        <v>54</v>
      </c>
      <c r="I2524" s="1" t="s">
        <v>7798</v>
      </c>
      <c r="J2524" s="1" t="s">
        <v>4753</v>
      </c>
      <c r="K2524" s="1" t="str">
        <f t="shared" si="118"/>
        <v>2016</v>
      </c>
      <c r="L2524" s="1">
        <f t="shared" si="119"/>
        <v>3</v>
      </c>
      <c r="M2524" s="1" t="s">
        <v>79</v>
      </c>
      <c r="N2524" t="s">
        <v>53</v>
      </c>
      <c r="O2524" s="1" t="s">
        <v>61</v>
      </c>
      <c r="P2524" s="1"/>
      <c r="Q2524" s="1"/>
      <c r="R2524" s="1"/>
      <c r="S2524" s="1" t="s">
        <v>936</v>
      </c>
      <c r="T2524" s="1">
        <v>2</v>
      </c>
      <c r="U2524" s="1"/>
    </row>
    <row r="2525" spans="1:21">
      <c r="A2525" s="1" t="s">
        <v>55</v>
      </c>
      <c r="B2525" s="1" t="s">
        <v>986</v>
      </c>
      <c r="C2525" s="1" t="s">
        <v>500</v>
      </c>
      <c r="D2525" s="1">
        <f t="shared" si="117"/>
        <v>0.24</v>
      </c>
      <c r="E2525" s="1" t="s">
        <v>4138</v>
      </c>
      <c r="F2525" s="1" t="s">
        <v>7806</v>
      </c>
      <c r="G2525" s="6" t="s">
        <v>12527</v>
      </c>
      <c r="H2525" s="1">
        <v>0.7</v>
      </c>
      <c r="I2525" s="1" t="s">
        <v>7807</v>
      </c>
      <c r="J2525" s="1" t="s">
        <v>1534</v>
      </c>
      <c r="K2525" s="1" t="str">
        <f t="shared" si="118"/>
        <v>2016</v>
      </c>
      <c r="L2525" s="1">
        <f t="shared" si="119"/>
        <v>0.7</v>
      </c>
      <c r="M2525" s="1" t="s">
        <v>79</v>
      </c>
      <c r="N2525" t="s">
        <v>53</v>
      </c>
      <c r="O2525" s="1" t="s">
        <v>61</v>
      </c>
      <c r="P2525" s="1"/>
      <c r="Q2525" s="1"/>
      <c r="R2525" s="1"/>
      <c r="S2525" s="1"/>
      <c r="T2525" s="1">
        <v>2</v>
      </c>
      <c r="U2525" s="1"/>
    </row>
    <row r="2526" spans="1:21">
      <c r="A2526" s="1" t="s">
        <v>55</v>
      </c>
      <c r="B2526" s="1"/>
      <c r="C2526" s="1"/>
      <c r="D2526" s="1">
        <f t="shared" si="117"/>
        <v>0</v>
      </c>
      <c r="E2526" s="1" t="s">
        <v>6698</v>
      </c>
      <c r="F2526" s="1" t="s">
        <v>7917</v>
      </c>
      <c r="G2526" s="6" t="s">
        <v>12527</v>
      </c>
      <c r="H2526" s="1" t="s">
        <v>448</v>
      </c>
      <c r="I2526" s="1" t="s">
        <v>7913</v>
      </c>
      <c r="J2526" s="1" t="s">
        <v>1534</v>
      </c>
      <c r="K2526" s="1" t="str">
        <f t="shared" si="118"/>
        <v>2016</v>
      </c>
      <c r="L2526" s="1">
        <f t="shared" si="119"/>
        <v>31</v>
      </c>
      <c r="M2526" s="1" t="s">
        <v>79</v>
      </c>
      <c r="N2526" t="s">
        <v>53</v>
      </c>
      <c r="O2526" s="1" t="s">
        <v>102</v>
      </c>
      <c r="P2526" s="1"/>
      <c r="Q2526" s="1"/>
      <c r="R2526" s="1" t="s">
        <v>805</v>
      </c>
      <c r="S2526" s="1" t="s">
        <v>5373</v>
      </c>
      <c r="T2526" s="1">
        <v>1</v>
      </c>
      <c r="U2526" s="1"/>
    </row>
    <row r="2527" spans="1:21">
      <c r="A2527" s="1" t="s">
        <v>53</v>
      </c>
      <c r="B2527" s="1"/>
      <c r="C2527" s="1"/>
      <c r="D2527" s="1">
        <f t="shared" si="117"/>
        <v>0</v>
      </c>
      <c r="E2527" s="1" t="s">
        <v>7930</v>
      </c>
      <c r="F2527" s="1" t="s">
        <v>7931</v>
      </c>
      <c r="G2527" s="6" t="s">
        <v>12527</v>
      </c>
      <c r="H2527" s="1"/>
      <c r="I2527" s="1" t="s">
        <v>2527</v>
      </c>
      <c r="J2527" s="1" t="s">
        <v>467</v>
      </c>
      <c r="K2527" s="1" t="str">
        <f t="shared" si="118"/>
        <v>2016</v>
      </c>
      <c r="L2527" s="1">
        <f t="shared" si="119"/>
        <v>-1</v>
      </c>
      <c r="M2527" s="1"/>
      <c r="N2527" t="s">
        <v>53</v>
      </c>
      <c r="O2527" s="1" t="s">
        <v>102</v>
      </c>
      <c r="P2527" s="1"/>
      <c r="Q2527" s="1"/>
      <c r="R2527" s="1" t="s">
        <v>805</v>
      </c>
      <c r="S2527" s="1"/>
      <c r="T2527" s="1">
        <v>1</v>
      </c>
      <c r="U2527" s="1"/>
    </row>
    <row r="2528" spans="1:21">
      <c r="A2528" s="1" t="s">
        <v>55</v>
      </c>
      <c r="B2528" s="1" t="s">
        <v>472</v>
      </c>
      <c r="C2528" s="1" t="s">
        <v>273</v>
      </c>
      <c r="D2528" s="1">
        <f t="shared" si="117"/>
        <v>0.5</v>
      </c>
      <c r="E2528" s="1"/>
      <c r="F2528" s="1" t="s">
        <v>7956</v>
      </c>
      <c r="G2528" s="6" t="s">
        <v>12525</v>
      </c>
      <c r="H2528" s="1" t="s">
        <v>134</v>
      </c>
      <c r="I2528" s="1" t="s">
        <v>7937</v>
      </c>
      <c r="J2528" s="1" t="s">
        <v>5204</v>
      </c>
      <c r="K2528" s="1" t="str">
        <f t="shared" si="118"/>
        <v>2016</v>
      </c>
      <c r="L2528" s="1">
        <f t="shared" si="119"/>
        <v>23</v>
      </c>
      <c r="M2528" s="1" t="s">
        <v>60</v>
      </c>
      <c r="N2528" t="s">
        <v>53</v>
      </c>
      <c r="O2528" s="1" t="s">
        <v>61</v>
      </c>
      <c r="P2528" s="1" t="s">
        <v>388</v>
      </c>
      <c r="Q2528" s="1" t="s">
        <v>240</v>
      </c>
      <c r="R2528" s="1" t="s">
        <v>4690</v>
      </c>
      <c r="S2528" s="1" t="s">
        <v>6633</v>
      </c>
      <c r="T2528" s="1">
        <v>2</v>
      </c>
      <c r="U2528" s="1"/>
    </row>
    <row r="2529" spans="1:21">
      <c r="A2529" s="1"/>
      <c r="B2529" s="1"/>
      <c r="C2529" s="1"/>
      <c r="D2529" s="1">
        <f t="shared" si="117"/>
        <v>0</v>
      </c>
      <c r="E2529" s="1" t="s">
        <v>6755</v>
      </c>
      <c r="F2529" s="1" t="s">
        <v>7991</v>
      </c>
      <c r="G2529" s="6" t="s">
        <v>12527</v>
      </c>
      <c r="H2529" s="1" t="s">
        <v>263</v>
      </c>
      <c r="I2529" s="1" t="s">
        <v>7992</v>
      </c>
      <c r="J2529" s="1" t="s">
        <v>1534</v>
      </c>
      <c r="K2529" s="1" t="str">
        <f t="shared" si="118"/>
        <v>2016</v>
      </c>
      <c r="L2529" s="1">
        <f t="shared" si="119"/>
        <v>17</v>
      </c>
      <c r="M2529" s="1" t="s">
        <v>79</v>
      </c>
      <c r="N2529" t="s">
        <v>53</v>
      </c>
      <c r="O2529" s="1" t="s">
        <v>102</v>
      </c>
      <c r="P2529" s="1"/>
      <c r="Q2529" s="1"/>
      <c r="R2529" s="1" t="s">
        <v>805</v>
      </c>
      <c r="S2529" s="1" t="s">
        <v>65</v>
      </c>
      <c r="T2529" s="1">
        <v>1</v>
      </c>
      <c r="U2529" s="1"/>
    </row>
    <row r="2530" spans="1:21">
      <c r="A2530" s="1" t="s">
        <v>55</v>
      </c>
      <c r="B2530" s="1"/>
      <c r="C2530" s="1"/>
      <c r="D2530" s="1">
        <f t="shared" si="117"/>
        <v>0</v>
      </c>
      <c r="E2530" s="1" t="s">
        <v>6763</v>
      </c>
      <c r="F2530" s="1" t="s">
        <v>7997</v>
      </c>
      <c r="G2530" s="6" t="s">
        <v>12527</v>
      </c>
      <c r="H2530" s="1" t="s">
        <v>644</v>
      </c>
      <c r="I2530" s="1" t="s">
        <v>7992</v>
      </c>
      <c r="J2530" s="1" t="s">
        <v>162</v>
      </c>
      <c r="K2530" s="1" t="str">
        <f t="shared" si="118"/>
        <v>2016</v>
      </c>
      <c r="L2530" s="1">
        <f t="shared" si="119"/>
        <v>34</v>
      </c>
      <c r="M2530" s="1" t="s">
        <v>79</v>
      </c>
      <c r="N2530" t="s">
        <v>53</v>
      </c>
      <c r="O2530" s="1" t="s">
        <v>102</v>
      </c>
      <c r="P2530" s="1"/>
      <c r="Q2530" s="1"/>
      <c r="R2530" s="1" t="s">
        <v>805</v>
      </c>
      <c r="S2530" s="1" t="s">
        <v>2410</v>
      </c>
      <c r="T2530" s="1">
        <v>2</v>
      </c>
      <c r="U2530" s="1"/>
    </row>
    <row r="2531" spans="1:21">
      <c r="A2531" s="1"/>
      <c r="B2531" s="1"/>
      <c r="C2531" s="1"/>
      <c r="D2531" s="1">
        <f t="shared" si="117"/>
        <v>0</v>
      </c>
      <c r="E2531" s="1" t="s">
        <v>8277</v>
      </c>
      <c r="F2531" s="1" t="s">
        <v>8276</v>
      </c>
      <c r="G2531" s="6" t="s">
        <v>12525</v>
      </c>
      <c r="H2531" s="1" t="s">
        <v>58</v>
      </c>
      <c r="I2531" s="1" t="s">
        <v>8261</v>
      </c>
      <c r="J2531" s="1" t="s">
        <v>250</v>
      </c>
      <c r="K2531" s="1" t="str">
        <f t="shared" si="118"/>
        <v>2016</v>
      </c>
      <c r="L2531" s="1">
        <f t="shared" si="119"/>
        <v>6</v>
      </c>
      <c r="M2531" s="1" t="s">
        <v>79</v>
      </c>
      <c r="N2531" t="s">
        <v>53</v>
      </c>
      <c r="O2531" s="1" t="s">
        <v>61</v>
      </c>
      <c r="P2531" s="1" t="s">
        <v>394</v>
      </c>
      <c r="Q2531" s="1" t="s">
        <v>351</v>
      </c>
      <c r="R2531" s="1"/>
      <c r="S2531" s="1" t="s">
        <v>65</v>
      </c>
      <c r="T2531" s="1">
        <v>2</v>
      </c>
      <c r="U2531" s="1" t="s">
        <v>55</v>
      </c>
    </row>
    <row r="2532" spans="1:21">
      <c r="A2532" s="1" t="s">
        <v>50</v>
      </c>
      <c r="B2532" s="1"/>
      <c r="C2532" s="1"/>
      <c r="D2532" s="1">
        <f t="shared" si="117"/>
        <v>0</v>
      </c>
      <c r="E2532" s="1" t="s">
        <v>8621</v>
      </c>
      <c r="F2532" s="1" t="s">
        <v>8620</v>
      </c>
      <c r="G2532" s="6" t="s">
        <v>12525</v>
      </c>
      <c r="H2532" s="1" t="s">
        <v>189</v>
      </c>
      <c r="I2532" s="1" t="s">
        <v>1610</v>
      </c>
      <c r="J2532" s="1" t="s">
        <v>1534</v>
      </c>
      <c r="K2532" s="1" t="str">
        <f t="shared" si="118"/>
        <v>2016</v>
      </c>
      <c r="L2532" s="1">
        <f t="shared" si="119"/>
        <v>43</v>
      </c>
      <c r="M2532" s="1" t="s">
        <v>60</v>
      </c>
      <c r="N2532" t="s">
        <v>53</v>
      </c>
      <c r="O2532" s="1" t="s">
        <v>61</v>
      </c>
      <c r="P2532" s="1"/>
      <c r="Q2532" s="1"/>
      <c r="R2532" s="1"/>
      <c r="S2532" s="1" t="s">
        <v>114</v>
      </c>
      <c r="T2532" s="1">
        <v>2</v>
      </c>
      <c r="U2532" s="1"/>
    </row>
    <row r="2533" spans="1:21">
      <c r="A2533" s="1"/>
      <c r="B2533" s="1"/>
      <c r="C2533" s="1"/>
      <c r="D2533" s="1">
        <f t="shared" si="117"/>
        <v>0</v>
      </c>
      <c r="E2533" s="1" t="s">
        <v>8640</v>
      </c>
      <c r="F2533" s="1" t="s">
        <v>8639</v>
      </c>
      <c r="G2533" s="6" t="s">
        <v>12525</v>
      </c>
      <c r="H2533" s="1" t="s">
        <v>458</v>
      </c>
      <c r="I2533" s="1" t="s">
        <v>1610</v>
      </c>
      <c r="J2533" s="1" t="s">
        <v>250</v>
      </c>
      <c r="K2533" s="1" t="str">
        <f t="shared" si="118"/>
        <v>2016</v>
      </c>
      <c r="L2533" s="1">
        <f t="shared" si="119"/>
        <v>60</v>
      </c>
      <c r="M2533" s="1" t="s">
        <v>60</v>
      </c>
      <c r="N2533" t="s">
        <v>53</v>
      </c>
      <c r="O2533" s="1" t="s">
        <v>61</v>
      </c>
      <c r="P2533" s="1" t="s">
        <v>4029</v>
      </c>
      <c r="Q2533" s="1" t="s">
        <v>310</v>
      </c>
      <c r="R2533" s="1" t="s">
        <v>651</v>
      </c>
      <c r="S2533" s="1" t="s">
        <v>311</v>
      </c>
      <c r="T2533" s="1">
        <v>1</v>
      </c>
      <c r="U2533" s="1"/>
    </row>
    <row r="2534" spans="1:21">
      <c r="A2534" s="1" t="s">
        <v>54</v>
      </c>
      <c r="B2534" s="1" t="s">
        <v>2620</v>
      </c>
      <c r="C2534" s="1" t="s">
        <v>136</v>
      </c>
      <c r="D2534" s="1">
        <f t="shared" si="117"/>
        <v>1.25</v>
      </c>
      <c r="E2534" s="1" t="s">
        <v>8669</v>
      </c>
      <c r="F2534" s="1" t="s">
        <v>8668</v>
      </c>
      <c r="G2534" s="6" t="s">
        <v>12525</v>
      </c>
      <c r="H2534" s="1" t="s">
        <v>375</v>
      </c>
      <c r="I2534" s="1" t="s">
        <v>8192</v>
      </c>
      <c r="J2534" s="1" t="s">
        <v>1534</v>
      </c>
      <c r="K2534" s="1" t="str">
        <f t="shared" si="118"/>
        <v>2016</v>
      </c>
      <c r="L2534" s="1">
        <f t="shared" si="119"/>
        <v>52</v>
      </c>
      <c r="M2534" s="1" t="s">
        <v>60</v>
      </c>
      <c r="N2534" t="s">
        <v>53</v>
      </c>
      <c r="O2534" s="1" t="s">
        <v>61</v>
      </c>
      <c r="P2534" s="1" t="s">
        <v>1385</v>
      </c>
      <c r="Q2534" s="1" t="s">
        <v>515</v>
      </c>
      <c r="R2534" s="1"/>
      <c r="S2534" s="1" t="s">
        <v>405</v>
      </c>
      <c r="T2534" s="1">
        <v>2</v>
      </c>
      <c r="U2534" s="1"/>
    </row>
    <row r="2535" spans="1:21">
      <c r="A2535" s="1" t="s">
        <v>54</v>
      </c>
      <c r="B2535" s="1" t="s">
        <v>2554</v>
      </c>
      <c r="C2535" s="1" t="s">
        <v>500</v>
      </c>
      <c r="D2535" s="1">
        <f t="shared" si="117"/>
        <v>1.68</v>
      </c>
      <c r="E2535" s="1" t="s">
        <v>5242</v>
      </c>
      <c r="F2535" s="1" t="s">
        <v>8808</v>
      </c>
      <c r="G2535" s="6" t="s">
        <v>12527</v>
      </c>
      <c r="H2535" s="1" t="s">
        <v>136</v>
      </c>
      <c r="I2535" s="1" t="s">
        <v>5243</v>
      </c>
      <c r="J2535" s="1" t="s">
        <v>162</v>
      </c>
      <c r="K2535" s="1" t="str">
        <f t="shared" si="118"/>
        <v>2016</v>
      </c>
      <c r="L2535" s="1">
        <f t="shared" si="119"/>
        <v>50</v>
      </c>
      <c r="M2535" s="1" t="s">
        <v>60</v>
      </c>
      <c r="N2535" t="s">
        <v>53</v>
      </c>
      <c r="O2535" s="1" t="s">
        <v>61</v>
      </c>
      <c r="P2535" s="1"/>
      <c r="Q2535" s="1"/>
      <c r="R2535" s="1"/>
      <c r="S2535" s="1" t="s">
        <v>1051</v>
      </c>
      <c r="T2535" s="1">
        <v>1</v>
      </c>
      <c r="U2535" s="1"/>
    </row>
    <row r="2536" spans="1:21">
      <c r="A2536" s="1" t="s">
        <v>50</v>
      </c>
      <c r="B2536" s="1" t="s">
        <v>472</v>
      </c>
      <c r="C2536" s="1" t="s">
        <v>63</v>
      </c>
      <c r="D2536" s="1">
        <f t="shared" si="117"/>
        <v>0.15</v>
      </c>
      <c r="E2536" s="1" t="s">
        <v>8957</v>
      </c>
      <c r="F2536" s="1" t="s">
        <v>8956</v>
      </c>
      <c r="G2536" s="6" t="s">
        <v>12525</v>
      </c>
      <c r="H2536" s="1" t="s">
        <v>144</v>
      </c>
      <c r="I2536" s="1" t="s">
        <v>8945</v>
      </c>
      <c r="J2536" s="1" t="s">
        <v>931</v>
      </c>
      <c r="K2536" s="1" t="str">
        <f t="shared" si="118"/>
        <v>2016</v>
      </c>
      <c r="L2536" s="1">
        <f t="shared" si="119"/>
        <v>20</v>
      </c>
      <c r="M2536" s="1" t="s">
        <v>60</v>
      </c>
      <c r="N2536" t="s">
        <v>53</v>
      </c>
      <c r="O2536" s="1" t="s">
        <v>61</v>
      </c>
      <c r="P2536" s="1" t="s">
        <v>388</v>
      </c>
      <c r="Q2536" s="1" t="s">
        <v>436</v>
      </c>
      <c r="R2536" s="1"/>
      <c r="S2536" s="1" t="s">
        <v>2410</v>
      </c>
      <c r="T2536" s="1">
        <v>1</v>
      </c>
      <c r="U2536" s="1"/>
    </row>
    <row r="2537" spans="1:21">
      <c r="A2537" s="1" t="s">
        <v>54</v>
      </c>
      <c r="B2537" s="1"/>
      <c r="C2537" s="1"/>
      <c r="D2537" s="1">
        <f t="shared" si="117"/>
        <v>0</v>
      </c>
      <c r="E2537" s="1" t="s">
        <v>8989</v>
      </c>
      <c r="F2537" s="1" t="s">
        <v>8988</v>
      </c>
      <c r="G2537" s="6" t="s">
        <v>12525</v>
      </c>
      <c r="H2537" s="1" t="s">
        <v>555</v>
      </c>
      <c r="I2537" s="1" t="s">
        <v>218</v>
      </c>
      <c r="J2537" s="1" t="s">
        <v>218</v>
      </c>
      <c r="K2537" s="1" t="str">
        <f t="shared" si="118"/>
        <v>2016</v>
      </c>
      <c r="L2537" s="1">
        <f t="shared" si="119"/>
        <v>40</v>
      </c>
      <c r="M2537" s="1" t="s">
        <v>60</v>
      </c>
      <c r="N2537" t="s">
        <v>53</v>
      </c>
      <c r="O2537" s="1" t="s">
        <v>61</v>
      </c>
      <c r="P2537" s="1" t="s">
        <v>135</v>
      </c>
      <c r="Q2537" s="1" t="s">
        <v>120</v>
      </c>
      <c r="R2537" s="1" t="s">
        <v>1730</v>
      </c>
      <c r="S2537" s="1" t="s">
        <v>405</v>
      </c>
      <c r="T2537" s="1">
        <v>1</v>
      </c>
      <c r="U2537" s="1" t="s">
        <v>55</v>
      </c>
    </row>
    <row r="2538" spans="1:21">
      <c r="A2538" s="1" t="s">
        <v>53</v>
      </c>
      <c r="B2538" s="1" t="s">
        <v>141</v>
      </c>
      <c r="C2538" s="1" t="s">
        <v>219</v>
      </c>
      <c r="D2538" s="1">
        <f t="shared" si="117"/>
        <v>0.12</v>
      </c>
      <c r="E2538" s="1" t="s">
        <v>9125</v>
      </c>
      <c r="F2538" s="1" t="s">
        <v>9123</v>
      </c>
      <c r="G2538" s="6" t="s">
        <v>12525</v>
      </c>
      <c r="H2538" s="1" t="s">
        <v>158</v>
      </c>
      <c r="I2538" s="1" t="s">
        <v>9071</v>
      </c>
      <c r="J2538" s="1" t="s">
        <v>9126</v>
      </c>
      <c r="K2538" s="1" t="str">
        <f t="shared" si="118"/>
        <v>2016</v>
      </c>
      <c r="L2538" s="1">
        <f t="shared" si="119"/>
        <v>7</v>
      </c>
      <c r="M2538" s="1" t="s">
        <v>79</v>
      </c>
      <c r="N2538" t="s">
        <v>53</v>
      </c>
      <c r="O2538" s="1" t="s">
        <v>102</v>
      </c>
      <c r="P2538" s="1" t="s">
        <v>346</v>
      </c>
      <c r="Q2538" s="1" t="s">
        <v>240</v>
      </c>
      <c r="R2538" s="1" t="s">
        <v>844</v>
      </c>
      <c r="S2538" s="1" t="s">
        <v>65</v>
      </c>
      <c r="T2538" s="1">
        <v>2</v>
      </c>
      <c r="U2538" s="1" t="s">
        <v>116</v>
      </c>
    </row>
    <row r="2539" spans="1:21">
      <c r="A2539" s="1" t="s">
        <v>53</v>
      </c>
      <c r="B2539" s="1" t="s">
        <v>2095</v>
      </c>
      <c r="C2539" s="1" t="s">
        <v>500</v>
      </c>
      <c r="D2539" s="1">
        <f t="shared" si="117"/>
        <v>0.56000000000000005</v>
      </c>
      <c r="E2539" s="1" t="s">
        <v>9363</v>
      </c>
      <c r="F2539" s="1" t="s">
        <v>9361</v>
      </c>
      <c r="G2539" s="6" t="s">
        <v>12527</v>
      </c>
      <c r="H2539" s="1" t="s">
        <v>128</v>
      </c>
      <c r="I2539" s="1" t="s">
        <v>9362</v>
      </c>
      <c r="J2539" s="1" t="s">
        <v>9366</v>
      </c>
      <c r="K2539" s="1" t="str">
        <f t="shared" si="118"/>
        <v>2016</v>
      </c>
      <c r="L2539" s="1">
        <f t="shared" si="119"/>
        <v>38</v>
      </c>
      <c r="M2539" s="1" t="s">
        <v>79</v>
      </c>
      <c r="N2539" t="s">
        <v>53</v>
      </c>
      <c r="O2539" s="1" t="s">
        <v>61</v>
      </c>
      <c r="P2539" s="1" t="s">
        <v>840</v>
      </c>
      <c r="Q2539" s="1" t="s">
        <v>9364</v>
      </c>
      <c r="R2539" s="1" t="s">
        <v>9365</v>
      </c>
      <c r="S2539" s="1" t="s">
        <v>405</v>
      </c>
      <c r="T2539" s="1">
        <v>2</v>
      </c>
      <c r="U2539" s="1"/>
    </row>
    <row r="2540" spans="1:21">
      <c r="A2540" s="1" t="s">
        <v>50</v>
      </c>
      <c r="B2540" s="1" t="s">
        <v>382</v>
      </c>
      <c r="C2540" s="1" t="s">
        <v>273</v>
      </c>
      <c r="D2540" s="1">
        <f t="shared" si="117"/>
        <v>70</v>
      </c>
      <c r="E2540" s="1" t="s">
        <v>10010</v>
      </c>
      <c r="F2540" s="1" t="s">
        <v>10571</v>
      </c>
      <c r="G2540" s="6" t="s">
        <v>12525</v>
      </c>
      <c r="H2540" s="1" t="s">
        <v>149</v>
      </c>
      <c r="I2540" s="1" t="s">
        <v>10543</v>
      </c>
      <c r="J2540" s="1" t="s">
        <v>3430</v>
      </c>
      <c r="K2540" s="1" t="str">
        <f t="shared" si="118"/>
        <v>2016</v>
      </c>
      <c r="L2540" s="1">
        <f t="shared" si="119"/>
        <v>35</v>
      </c>
      <c r="M2540" s="1" t="s">
        <v>60</v>
      </c>
      <c r="N2540" t="s">
        <v>53</v>
      </c>
      <c r="O2540" s="1" t="s">
        <v>61</v>
      </c>
      <c r="P2540" s="1" t="s">
        <v>103</v>
      </c>
      <c r="Q2540" s="1" t="s">
        <v>301</v>
      </c>
      <c r="R2540" s="1" t="s">
        <v>331</v>
      </c>
      <c r="S2540" s="1" t="s">
        <v>1051</v>
      </c>
      <c r="T2540" s="1">
        <v>1</v>
      </c>
      <c r="U2540" s="1" t="s">
        <v>116</v>
      </c>
    </row>
    <row r="2541" spans="1:21">
      <c r="A2541" s="1" t="s">
        <v>54</v>
      </c>
      <c r="B2541" s="1" t="s">
        <v>986</v>
      </c>
      <c r="C2541" s="1" t="s">
        <v>273</v>
      </c>
      <c r="D2541" s="1">
        <f t="shared" si="117"/>
        <v>0.3</v>
      </c>
      <c r="E2541" s="1" t="s">
        <v>5197</v>
      </c>
      <c r="F2541" s="1" t="s">
        <v>10759</v>
      </c>
      <c r="G2541" s="6" t="s">
        <v>12527</v>
      </c>
      <c r="H2541" s="1" t="s">
        <v>116</v>
      </c>
      <c r="I2541" s="1" t="s">
        <v>1656</v>
      </c>
      <c r="J2541" s="1" t="s">
        <v>303</v>
      </c>
      <c r="K2541" s="1" t="str">
        <f t="shared" si="118"/>
        <v>2016</v>
      </c>
      <c r="L2541" s="1">
        <f t="shared" si="119"/>
        <v>5</v>
      </c>
      <c r="M2541" s="1" t="s">
        <v>79</v>
      </c>
      <c r="N2541" t="s">
        <v>53</v>
      </c>
      <c r="O2541" s="1" t="s">
        <v>61</v>
      </c>
      <c r="P2541" s="1"/>
      <c r="Q2541" s="1"/>
      <c r="R2541" s="1"/>
      <c r="S2541" s="1" t="s">
        <v>936</v>
      </c>
      <c r="T2541" s="1">
        <v>1</v>
      </c>
      <c r="U2541" s="1"/>
    </row>
    <row r="2542" spans="1:21">
      <c r="A2542" s="1" t="s">
        <v>50</v>
      </c>
      <c r="B2542" s="1" t="s">
        <v>4098</v>
      </c>
      <c r="C2542" s="1" t="s">
        <v>273</v>
      </c>
      <c r="D2542" s="1">
        <f t="shared" si="117"/>
        <v>4.5</v>
      </c>
      <c r="E2542" s="1" t="s">
        <v>10982</v>
      </c>
      <c r="F2542" s="1" t="s">
        <v>10981</v>
      </c>
      <c r="G2542" s="6" t="s">
        <v>12525</v>
      </c>
      <c r="H2542" s="1" t="s">
        <v>101</v>
      </c>
      <c r="I2542" s="1" t="s">
        <v>6666</v>
      </c>
      <c r="J2542" s="1" t="s">
        <v>10983</v>
      </c>
      <c r="K2542" s="1" t="str">
        <f t="shared" si="118"/>
        <v>2016</v>
      </c>
      <c r="L2542" s="1">
        <f t="shared" si="119"/>
        <v>34</v>
      </c>
      <c r="M2542" s="1" t="s">
        <v>79</v>
      </c>
      <c r="N2542" t="s">
        <v>53</v>
      </c>
      <c r="O2542" s="1" t="s">
        <v>61</v>
      </c>
      <c r="P2542" s="1" t="s">
        <v>840</v>
      </c>
      <c r="Q2542" s="1" t="s">
        <v>500</v>
      </c>
      <c r="R2542" s="1" t="s">
        <v>7674</v>
      </c>
      <c r="S2542" s="1"/>
      <c r="T2542" s="1">
        <v>1</v>
      </c>
      <c r="U2542" s="1" t="s">
        <v>116</v>
      </c>
    </row>
    <row r="2543" spans="1:21">
      <c r="A2543" s="1" t="s">
        <v>50</v>
      </c>
      <c r="B2543" s="1" t="s">
        <v>141</v>
      </c>
      <c r="C2543" s="1" t="s">
        <v>136</v>
      </c>
      <c r="D2543" s="1">
        <f t="shared" si="117"/>
        <v>0.1</v>
      </c>
      <c r="E2543" s="1" t="s">
        <v>10994</v>
      </c>
      <c r="F2543" s="1" t="s">
        <v>10993</v>
      </c>
      <c r="G2543" s="6" t="s">
        <v>12525</v>
      </c>
      <c r="H2543" s="1" t="s">
        <v>308</v>
      </c>
      <c r="I2543" s="1" t="s">
        <v>6666</v>
      </c>
      <c r="J2543" s="1" t="s">
        <v>412</v>
      </c>
      <c r="K2543" s="1" t="str">
        <f t="shared" si="118"/>
        <v>2016</v>
      </c>
      <c r="L2543" s="1">
        <f t="shared" si="119"/>
        <v>53</v>
      </c>
      <c r="M2543" s="1" t="s">
        <v>60</v>
      </c>
      <c r="N2543" t="s">
        <v>53</v>
      </c>
      <c r="O2543" s="1" t="s">
        <v>61</v>
      </c>
      <c r="P2543" s="1" t="s">
        <v>119</v>
      </c>
      <c r="Q2543" s="1" t="s">
        <v>256</v>
      </c>
      <c r="R2543" s="1" t="s">
        <v>10952</v>
      </c>
      <c r="S2543" s="1" t="s">
        <v>354</v>
      </c>
      <c r="T2543" s="1">
        <v>1</v>
      </c>
      <c r="U2543" s="1"/>
    </row>
    <row r="2544" spans="1:21">
      <c r="A2544" s="1" t="s">
        <v>50</v>
      </c>
      <c r="B2544" s="1" t="s">
        <v>8173</v>
      </c>
      <c r="C2544" s="1" t="s">
        <v>273</v>
      </c>
      <c r="D2544" s="1">
        <f t="shared" si="117"/>
        <v>2.4</v>
      </c>
      <c r="E2544" s="1" t="s">
        <v>11616</v>
      </c>
      <c r="F2544" s="1" t="s">
        <v>11615</v>
      </c>
      <c r="G2544" s="6" t="s">
        <v>12525</v>
      </c>
      <c r="H2544" s="1" t="s">
        <v>530</v>
      </c>
      <c r="I2544" s="1" t="s">
        <v>10590</v>
      </c>
      <c r="J2544" s="1" t="s">
        <v>11617</v>
      </c>
      <c r="K2544" s="1" t="str">
        <f t="shared" si="118"/>
        <v>2016</v>
      </c>
      <c r="L2544" s="1">
        <f t="shared" si="119"/>
        <v>29</v>
      </c>
      <c r="M2544" s="1" t="s">
        <v>79</v>
      </c>
      <c r="N2544" t="s">
        <v>53</v>
      </c>
      <c r="O2544" s="1" t="s">
        <v>61</v>
      </c>
      <c r="P2544" s="1" t="s">
        <v>103</v>
      </c>
      <c r="Q2544" s="1" t="s">
        <v>1394</v>
      </c>
      <c r="R2544" s="1" t="s">
        <v>369</v>
      </c>
      <c r="S2544" s="1" t="s">
        <v>417</v>
      </c>
      <c r="T2544" s="1">
        <v>2</v>
      </c>
      <c r="U2544" s="1" t="s">
        <v>116</v>
      </c>
    </row>
    <row r="2545" spans="1:21">
      <c r="A2545" s="1" t="s">
        <v>55</v>
      </c>
      <c r="B2545" s="1" t="s">
        <v>50</v>
      </c>
      <c r="C2545" s="1" t="s">
        <v>273</v>
      </c>
      <c r="D2545" s="1">
        <f t="shared" si="117"/>
        <v>1</v>
      </c>
      <c r="E2545" s="1" t="s">
        <v>4174</v>
      </c>
      <c r="F2545" s="1" t="s">
        <v>11652</v>
      </c>
      <c r="G2545" s="6" t="s">
        <v>12527</v>
      </c>
      <c r="H2545" s="1" t="s">
        <v>120</v>
      </c>
      <c r="I2545" s="1" t="s">
        <v>11653</v>
      </c>
      <c r="J2545" s="1" t="s">
        <v>11654</v>
      </c>
      <c r="K2545" s="1" t="str">
        <f t="shared" si="118"/>
        <v>2016</v>
      </c>
      <c r="L2545" s="1">
        <f t="shared" si="119"/>
        <v>46</v>
      </c>
      <c r="M2545" s="1" t="s">
        <v>79</v>
      </c>
      <c r="N2545" t="s">
        <v>53</v>
      </c>
      <c r="O2545" s="1" t="s">
        <v>61</v>
      </c>
      <c r="P2545" s="1"/>
      <c r="Q2545" s="1"/>
      <c r="R2545" s="1"/>
      <c r="S2545" s="1"/>
      <c r="T2545" s="1">
        <v>1</v>
      </c>
      <c r="U2545" s="1"/>
    </row>
    <row r="2546" spans="1:21">
      <c r="A2546" s="1" t="s">
        <v>54</v>
      </c>
      <c r="B2546" s="1" t="s">
        <v>2554</v>
      </c>
      <c r="C2546" s="1" t="s">
        <v>500</v>
      </c>
      <c r="D2546" s="1">
        <f t="shared" si="117"/>
        <v>1.68</v>
      </c>
      <c r="E2546" s="1" t="s">
        <v>4193</v>
      </c>
      <c r="F2546" s="1" t="s">
        <v>11664</v>
      </c>
      <c r="G2546" s="6" t="s">
        <v>12527</v>
      </c>
      <c r="H2546" s="1" t="s">
        <v>308</v>
      </c>
      <c r="I2546" s="1" t="s">
        <v>5122</v>
      </c>
      <c r="J2546" s="1" t="s">
        <v>1534</v>
      </c>
      <c r="K2546" s="1" t="str">
        <f t="shared" si="118"/>
        <v>2016</v>
      </c>
      <c r="L2546" s="1">
        <f t="shared" si="119"/>
        <v>57</v>
      </c>
      <c r="M2546" s="1" t="s">
        <v>79</v>
      </c>
      <c r="N2546" t="s">
        <v>53</v>
      </c>
      <c r="O2546" s="1" t="s">
        <v>61</v>
      </c>
      <c r="P2546" s="1"/>
      <c r="Q2546" s="1"/>
      <c r="R2546" s="1"/>
      <c r="S2546" s="1" t="s">
        <v>526</v>
      </c>
      <c r="T2546" s="1">
        <v>2</v>
      </c>
      <c r="U2546" s="1"/>
    </row>
    <row r="2547" spans="1:21">
      <c r="A2547" s="1" t="s">
        <v>55</v>
      </c>
      <c r="B2547" s="1" t="s">
        <v>54</v>
      </c>
      <c r="C2547" s="1" t="s">
        <v>500</v>
      </c>
      <c r="D2547" s="1">
        <f t="shared" si="117"/>
        <v>2.4</v>
      </c>
      <c r="E2547" s="1" t="s">
        <v>4302</v>
      </c>
      <c r="F2547" s="1" t="s">
        <v>11681</v>
      </c>
      <c r="G2547" s="6" t="s">
        <v>12527</v>
      </c>
      <c r="H2547" s="1" t="s">
        <v>136</v>
      </c>
      <c r="I2547" s="1" t="s">
        <v>11669</v>
      </c>
      <c r="J2547" s="1" t="s">
        <v>4734</v>
      </c>
      <c r="K2547" s="1" t="str">
        <f t="shared" si="118"/>
        <v>2016</v>
      </c>
      <c r="L2547" s="1">
        <f t="shared" si="119"/>
        <v>50</v>
      </c>
      <c r="M2547" s="1" t="s">
        <v>60</v>
      </c>
      <c r="N2547" t="s">
        <v>53</v>
      </c>
      <c r="O2547" s="1" t="s">
        <v>61</v>
      </c>
      <c r="P2547" s="1"/>
      <c r="Q2547" s="1"/>
      <c r="R2547" s="1"/>
      <c r="S2547" s="1" t="s">
        <v>11682</v>
      </c>
      <c r="T2547" s="1">
        <v>1</v>
      </c>
      <c r="U2547" s="1"/>
    </row>
    <row r="2548" spans="1:21">
      <c r="A2548" s="1" t="s">
        <v>55</v>
      </c>
      <c r="B2548" s="1" t="s">
        <v>6899</v>
      </c>
      <c r="C2548" s="1" t="s">
        <v>273</v>
      </c>
      <c r="D2548" s="1">
        <f t="shared" si="117"/>
        <v>2.2000000000000002</v>
      </c>
      <c r="E2548" s="1" t="s">
        <v>4249</v>
      </c>
      <c r="F2548" s="1" t="s">
        <v>11701</v>
      </c>
      <c r="G2548" s="6" t="s">
        <v>12527</v>
      </c>
      <c r="H2548" s="1" t="s">
        <v>464</v>
      </c>
      <c r="I2548" s="1" t="s">
        <v>4134</v>
      </c>
      <c r="J2548" s="1" t="s">
        <v>3476</v>
      </c>
      <c r="K2548" s="1" t="str">
        <f t="shared" si="118"/>
        <v>2016</v>
      </c>
      <c r="L2548" s="1">
        <f t="shared" si="119"/>
        <v>31</v>
      </c>
      <c r="M2548" s="1" t="s">
        <v>60</v>
      </c>
      <c r="N2548" t="s">
        <v>53</v>
      </c>
      <c r="O2548" s="1" t="s">
        <v>61</v>
      </c>
      <c r="P2548" s="1"/>
      <c r="Q2548" s="1"/>
      <c r="R2548" s="1"/>
      <c r="S2548" s="1"/>
      <c r="T2548" s="1">
        <v>1</v>
      </c>
      <c r="U2548" s="1"/>
    </row>
    <row r="2549" spans="1:21">
      <c r="A2549" s="1" t="s">
        <v>55</v>
      </c>
      <c r="B2549" s="1" t="s">
        <v>50</v>
      </c>
      <c r="C2549" s="1" t="s">
        <v>273</v>
      </c>
      <c r="D2549" s="1">
        <f t="shared" si="117"/>
        <v>1</v>
      </c>
      <c r="E2549" s="1" t="s">
        <v>4256</v>
      </c>
      <c r="F2549" s="1" t="s">
        <v>11702</v>
      </c>
      <c r="G2549" s="6" t="s">
        <v>12527</v>
      </c>
      <c r="H2549" s="1" t="s">
        <v>144</v>
      </c>
      <c r="I2549" s="1" t="s">
        <v>11703</v>
      </c>
      <c r="J2549" s="1" t="s">
        <v>6417</v>
      </c>
      <c r="K2549" s="1" t="str">
        <f t="shared" si="118"/>
        <v>2016</v>
      </c>
      <c r="L2549" s="1">
        <f t="shared" si="119"/>
        <v>24</v>
      </c>
      <c r="M2549" s="1" t="s">
        <v>60</v>
      </c>
      <c r="N2549" t="s">
        <v>53</v>
      </c>
      <c r="O2549" s="1" t="s">
        <v>61</v>
      </c>
      <c r="P2549" s="1"/>
      <c r="Q2549" s="1"/>
      <c r="R2549" s="1"/>
      <c r="S2549" s="1" t="s">
        <v>557</v>
      </c>
      <c r="T2549" s="1">
        <v>1</v>
      </c>
      <c r="U2549" s="1"/>
    </row>
    <row r="2550" spans="1:21">
      <c r="A2550" s="1" t="s">
        <v>55</v>
      </c>
      <c r="B2550" s="1" t="s">
        <v>50</v>
      </c>
      <c r="C2550" s="1" t="s">
        <v>500</v>
      </c>
      <c r="D2550" s="1">
        <f t="shared" si="117"/>
        <v>0.8</v>
      </c>
      <c r="E2550" s="1" t="s">
        <v>4274</v>
      </c>
      <c r="F2550" s="1" t="s">
        <v>11714</v>
      </c>
      <c r="G2550" s="6" t="s">
        <v>12527</v>
      </c>
      <c r="H2550" s="1" t="s">
        <v>367</v>
      </c>
      <c r="I2550" s="1" t="s">
        <v>11711</v>
      </c>
      <c r="J2550" s="1" t="s">
        <v>4734</v>
      </c>
      <c r="K2550" s="1" t="str">
        <f t="shared" si="118"/>
        <v>2016</v>
      </c>
      <c r="L2550" s="1">
        <f t="shared" si="119"/>
        <v>26</v>
      </c>
      <c r="M2550" s="1" t="s">
        <v>60</v>
      </c>
      <c r="N2550" t="s">
        <v>53</v>
      </c>
      <c r="O2550" s="1" t="s">
        <v>61</v>
      </c>
      <c r="P2550" s="1"/>
      <c r="Q2550" s="1"/>
      <c r="R2550" s="1"/>
      <c r="S2550" s="1"/>
      <c r="T2550" s="1">
        <v>1</v>
      </c>
      <c r="U2550" s="1"/>
    </row>
    <row r="2551" spans="1:21">
      <c r="A2551" s="1"/>
      <c r="B2551" s="1" t="s">
        <v>141</v>
      </c>
      <c r="C2551" s="1" t="s">
        <v>382</v>
      </c>
      <c r="D2551" s="1">
        <f t="shared" si="117"/>
        <v>0.14000000000000001</v>
      </c>
      <c r="E2551" s="1" t="s">
        <v>4315</v>
      </c>
      <c r="F2551" s="1" t="s">
        <v>11723</v>
      </c>
      <c r="G2551" s="6" t="s">
        <v>12527</v>
      </c>
      <c r="H2551" s="1" t="s">
        <v>120</v>
      </c>
      <c r="I2551" s="1" t="s">
        <v>11688</v>
      </c>
      <c r="J2551" s="1" t="s">
        <v>6355</v>
      </c>
      <c r="K2551" s="1" t="str">
        <f t="shared" si="118"/>
        <v>2016</v>
      </c>
      <c r="L2551" s="1">
        <f t="shared" si="119"/>
        <v>46</v>
      </c>
      <c r="M2551" s="1" t="s">
        <v>60</v>
      </c>
      <c r="N2551" t="s">
        <v>53</v>
      </c>
      <c r="O2551" s="1" t="s">
        <v>61</v>
      </c>
      <c r="P2551" s="1"/>
      <c r="Q2551" s="1"/>
      <c r="R2551" s="1"/>
      <c r="S2551" s="1" t="s">
        <v>354</v>
      </c>
      <c r="T2551" s="1">
        <v>2</v>
      </c>
      <c r="U2551" s="1"/>
    </row>
    <row r="2552" spans="1:21">
      <c r="A2552" s="1" t="s">
        <v>54</v>
      </c>
      <c r="B2552" s="1" t="s">
        <v>53</v>
      </c>
      <c r="C2552" s="1" t="s">
        <v>500</v>
      </c>
      <c r="D2552" s="1">
        <f t="shared" si="117"/>
        <v>1.6</v>
      </c>
      <c r="E2552" s="1" t="s">
        <v>4318</v>
      </c>
      <c r="F2552" s="1" t="s">
        <v>11724</v>
      </c>
      <c r="G2552" s="6" t="s">
        <v>12527</v>
      </c>
      <c r="H2552" s="1" t="s">
        <v>367</v>
      </c>
      <c r="I2552" s="1" t="s">
        <v>11725</v>
      </c>
      <c r="J2552" s="1" t="s">
        <v>11726</v>
      </c>
      <c r="K2552" s="1" t="str">
        <f t="shared" si="118"/>
        <v>2016</v>
      </c>
      <c r="L2552" s="1">
        <f t="shared" si="119"/>
        <v>26</v>
      </c>
      <c r="M2552" s="1" t="s">
        <v>60</v>
      </c>
      <c r="N2552" t="s">
        <v>53</v>
      </c>
      <c r="O2552" s="1" t="s">
        <v>61</v>
      </c>
      <c r="P2552" s="1"/>
      <c r="Q2552" s="1"/>
      <c r="R2552" s="1"/>
      <c r="S2552" s="1" t="s">
        <v>3345</v>
      </c>
      <c r="T2552" s="1">
        <v>2</v>
      </c>
      <c r="U2552" s="1"/>
    </row>
    <row r="2553" spans="1:21">
      <c r="A2553" s="1" t="s">
        <v>55</v>
      </c>
      <c r="B2553" s="1" t="s">
        <v>2554</v>
      </c>
      <c r="C2553" s="1" t="s">
        <v>500</v>
      </c>
      <c r="D2553" s="1">
        <f t="shared" si="117"/>
        <v>1.68</v>
      </c>
      <c r="E2553" s="1" t="s">
        <v>4321</v>
      </c>
      <c r="F2553" s="1" t="s">
        <v>6565</v>
      </c>
      <c r="G2553" s="6" t="s">
        <v>12527</v>
      </c>
      <c r="H2553" s="1" t="s">
        <v>136</v>
      </c>
      <c r="I2553" s="1" t="s">
        <v>11727</v>
      </c>
      <c r="J2553" s="1" t="s">
        <v>11728</v>
      </c>
      <c r="K2553" s="1" t="str">
        <f t="shared" si="118"/>
        <v>2016</v>
      </c>
      <c r="L2553" s="1">
        <f t="shared" si="119"/>
        <v>50</v>
      </c>
      <c r="M2553" s="1" t="s">
        <v>79</v>
      </c>
      <c r="N2553" t="s">
        <v>53</v>
      </c>
      <c r="O2553" s="1" t="s">
        <v>61</v>
      </c>
      <c r="P2553" s="1"/>
      <c r="Q2553" s="1"/>
      <c r="R2553" s="1"/>
      <c r="S2553" s="1" t="s">
        <v>2015</v>
      </c>
      <c r="T2553" s="1">
        <v>2</v>
      </c>
      <c r="U2553" s="1"/>
    </row>
    <row r="2554" spans="1:21">
      <c r="A2554" s="1" t="s">
        <v>55</v>
      </c>
      <c r="B2554" s="1" t="s">
        <v>53</v>
      </c>
      <c r="C2554" s="1" t="s">
        <v>273</v>
      </c>
      <c r="D2554" s="1">
        <f t="shared" si="117"/>
        <v>2</v>
      </c>
      <c r="E2554" s="1" t="s">
        <v>4340</v>
      </c>
      <c r="F2554" s="1" t="s">
        <v>11734</v>
      </c>
      <c r="G2554" s="6" t="s">
        <v>12527</v>
      </c>
      <c r="H2554" s="1" t="s">
        <v>144</v>
      </c>
      <c r="I2554" s="1" t="s">
        <v>4134</v>
      </c>
      <c r="J2554" s="1" t="s">
        <v>3952</v>
      </c>
      <c r="K2554" s="1" t="str">
        <f t="shared" si="118"/>
        <v>2016</v>
      </c>
      <c r="L2554" s="1">
        <f t="shared" si="119"/>
        <v>24</v>
      </c>
      <c r="M2554" s="1" t="s">
        <v>79</v>
      </c>
      <c r="N2554" t="s">
        <v>53</v>
      </c>
      <c r="O2554" s="1" t="s">
        <v>61</v>
      </c>
      <c r="P2554" s="1"/>
      <c r="Q2554" s="1"/>
      <c r="R2554" s="1"/>
      <c r="S2554" s="1" t="s">
        <v>526</v>
      </c>
      <c r="T2554" s="1">
        <v>2</v>
      </c>
      <c r="U2554" s="1"/>
    </row>
    <row r="2555" spans="1:21">
      <c r="A2555" s="1" t="s">
        <v>54</v>
      </c>
      <c r="B2555" s="1" t="s">
        <v>54</v>
      </c>
      <c r="C2555" s="1" t="s">
        <v>273</v>
      </c>
      <c r="D2555" s="1">
        <f t="shared" si="117"/>
        <v>3</v>
      </c>
      <c r="E2555" s="1" t="s">
        <v>4346</v>
      </c>
      <c r="F2555" s="1" t="s">
        <v>11737</v>
      </c>
      <c r="G2555" s="6" t="s">
        <v>12527</v>
      </c>
      <c r="H2555" s="1" t="s">
        <v>128</v>
      </c>
      <c r="I2555" s="1" t="s">
        <v>6724</v>
      </c>
      <c r="J2555" s="1" t="s">
        <v>1534</v>
      </c>
      <c r="K2555" s="1" t="str">
        <f t="shared" si="118"/>
        <v>2016</v>
      </c>
      <c r="L2555" s="1">
        <f t="shared" si="119"/>
        <v>42</v>
      </c>
      <c r="M2555" s="1" t="s">
        <v>60</v>
      </c>
      <c r="N2555" t="s">
        <v>53</v>
      </c>
      <c r="O2555" s="1" t="s">
        <v>61</v>
      </c>
      <c r="P2555" s="1"/>
      <c r="Q2555" s="1"/>
      <c r="R2555" s="1"/>
      <c r="S2555" s="1" t="s">
        <v>405</v>
      </c>
      <c r="T2555" s="1">
        <v>1</v>
      </c>
      <c r="U2555" s="1"/>
    </row>
    <row r="2556" spans="1:21">
      <c r="A2556" s="1" t="s">
        <v>49</v>
      </c>
      <c r="B2556" s="1" t="s">
        <v>472</v>
      </c>
      <c r="C2556" s="1" t="s">
        <v>136</v>
      </c>
      <c r="D2556" s="1">
        <f t="shared" si="117"/>
        <v>0.25</v>
      </c>
      <c r="E2556" s="1" t="s">
        <v>11761</v>
      </c>
      <c r="F2556" s="1" t="s">
        <v>11760</v>
      </c>
      <c r="G2556" s="6" t="s">
        <v>12525</v>
      </c>
      <c r="H2556" s="1" t="s">
        <v>130</v>
      </c>
      <c r="I2556" s="1" t="s">
        <v>9305</v>
      </c>
      <c r="J2556" s="1" t="s">
        <v>11762</v>
      </c>
      <c r="K2556" s="1" t="str">
        <f t="shared" si="118"/>
        <v>2016</v>
      </c>
      <c r="L2556" s="1">
        <f t="shared" si="119"/>
        <v>8</v>
      </c>
      <c r="M2556" s="1" t="s">
        <v>79</v>
      </c>
      <c r="N2556" t="s">
        <v>53</v>
      </c>
      <c r="O2556" s="1" t="s">
        <v>102</v>
      </c>
      <c r="P2556" s="1" t="s">
        <v>449</v>
      </c>
      <c r="Q2556" s="1" t="s">
        <v>721</v>
      </c>
      <c r="R2556" s="1" t="s">
        <v>593</v>
      </c>
      <c r="S2556" s="1" t="s">
        <v>65</v>
      </c>
      <c r="T2556" s="1">
        <v>2</v>
      </c>
      <c r="U2556" s="1"/>
    </row>
    <row r="2557" spans="1:21">
      <c r="A2557" s="1" t="s">
        <v>49</v>
      </c>
      <c r="B2557" s="1" t="s">
        <v>2810</v>
      </c>
      <c r="C2557" s="1" t="s">
        <v>273</v>
      </c>
      <c r="D2557" s="1">
        <f t="shared" si="117"/>
        <v>0.4</v>
      </c>
      <c r="E2557" s="1" t="s">
        <v>12080</v>
      </c>
      <c r="F2557" s="1" t="s">
        <v>12079</v>
      </c>
      <c r="G2557" s="6" t="s">
        <v>12525</v>
      </c>
      <c r="H2557" s="1" t="s">
        <v>256</v>
      </c>
      <c r="I2557" s="1" t="s">
        <v>6570</v>
      </c>
      <c r="J2557" s="1" t="s">
        <v>12081</v>
      </c>
      <c r="K2557" s="1" t="str">
        <f t="shared" si="118"/>
        <v>2016</v>
      </c>
      <c r="L2557" s="1">
        <f t="shared" si="119"/>
        <v>48</v>
      </c>
      <c r="M2557" s="1" t="s">
        <v>60</v>
      </c>
      <c r="N2557" t="s">
        <v>53</v>
      </c>
      <c r="O2557" s="1" t="s">
        <v>61</v>
      </c>
      <c r="P2557" s="1" t="s">
        <v>127</v>
      </c>
      <c r="Q2557" s="1" t="s">
        <v>256</v>
      </c>
      <c r="R2557" s="1" t="s">
        <v>9313</v>
      </c>
      <c r="S2557" s="1" t="s">
        <v>105</v>
      </c>
      <c r="T2557" s="1">
        <v>2</v>
      </c>
      <c r="U2557" s="1" t="s">
        <v>116</v>
      </c>
    </row>
    <row r="2558" spans="1:21">
      <c r="A2558" s="1" t="s">
        <v>54</v>
      </c>
      <c r="B2558" s="1" t="s">
        <v>50</v>
      </c>
      <c r="C2558" s="1"/>
      <c r="D2558" s="1">
        <f t="shared" si="117"/>
        <v>0</v>
      </c>
      <c r="E2558" s="1" t="s">
        <v>4602</v>
      </c>
      <c r="F2558" s="1" t="s">
        <v>4603</v>
      </c>
      <c r="G2558" s="6" t="s">
        <v>12527</v>
      </c>
      <c r="H2558" s="1" t="s">
        <v>324</v>
      </c>
      <c r="I2558" s="1" t="s">
        <v>4604</v>
      </c>
      <c r="J2558" s="1" t="s">
        <v>3171</v>
      </c>
      <c r="K2558" s="1" t="str">
        <f t="shared" si="118"/>
        <v>2016</v>
      </c>
      <c r="L2558" s="1">
        <f t="shared" si="119"/>
        <v>13</v>
      </c>
      <c r="M2558" s="1" t="s">
        <v>60</v>
      </c>
      <c r="N2558" t="s">
        <v>55</v>
      </c>
      <c r="O2558" s="1" t="s">
        <v>61</v>
      </c>
      <c r="P2558" s="1"/>
      <c r="Q2558" s="1"/>
      <c r="R2558" s="1"/>
      <c r="S2558" s="1" t="s">
        <v>65</v>
      </c>
      <c r="T2558" s="1">
        <v>2</v>
      </c>
      <c r="U2558" s="1"/>
    </row>
    <row r="2559" spans="1:21">
      <c r="A2559" s="1" t="s">
        <v>54</v>
      </c>
      <c r="B2559" s="1" t="s">
        <v>2554</v>
      </c>
      <c r="C2559" s="1" t="s">
        <v>273</v>
      </c>
      <c r="D2559" s="1">
        <f t="shared" si="117"/>
        <v>2.1</v>
      </c>
      <c r="E2559" s="1" t="s">
        <v>5242</v>
      </c>
      <c r="F2559" s="1" t="s">
        <v>5241</v>
      </c>
      <c r="G2559" s="6" t="s">
        <v>12527</v>
      </c>
      <c r="H2559" s="1" t="s">
        <v>189</v>
      </c>
      <c r="I2559" s="1" t="s">
        <v>5243</v>
      </c>
      <c r="J2559" s="1" t="s">
        <v>174</v>
      </c>
      <c r="K2559" s="1" t="str">
        <f t="shared" si="118"/>
        <v>2016</v>
      </c>
      <c r="L2559" s="1">
        <f t="shared" si="119"/>
        <v>47</v>
      </c>
      <c r="M2559" s="1" t="s">
        <v>60</v>
      </c>
      <c r="N2559" t="s">
        <v>55</v>
      </c>
      <c r="O2559" s="1" t="s">
        <v>5244</v>
      </c>
      <c r="P2559" s="1"/>
      <c r="Q2559" s="1"/>
      <c r="R2559" s="1"/>
      <c r="S2559" s="1" t="s">
        <v>1051</v>
      </c>
      <c r="T2559" s="1">
        <v>1</v>
      </c>
      <c r="U2559" s="1"/>
    </row>
    <row r="2560" spans="1:21">
      <c r="A2560" s="1" t="s">
        <v>49</v>
      </c>
      <c r="B2560" s="1" t="s">
        <v>50</v>
      </c>
      <c r="C2560" s="1"/>
      <c r="D2560" s="1">
        <f t="shared" si="117"/>
        <v>0</v>
      </c>
      <c r="E2560" s="1" t="s">
        <v>5598</v>
      </c>
      <c r="F2560" s="1" t="s">
        <v>5597</v>
      </c>
      <c r="G2560" s="6" t="s">
        <v>12527</v>
      </c>
      <c r="H2560" s="1" t="s">
        <v>389</v>
      </c>
      <c r="I2560" s="1" t="s">
        <v>5595</v>
      </c>
      <c r="J2560" s="1" t="s">
        <v>3522</v>
      </c>
      <c r="K2560" s="1" t="str">
        <f t="shared" si="118"/>
        <v>2016</v>
      </c>
      <c r="L2560" s="1">
        <f t="shared" si="119"/>
        <v>60</v>
      </c>
      <c r="M2560" s="1" t="s">
        <v>60</v>
      </c>
      <c r="N2560" t="s">
        <v>55</v>
      </c>
      <c r="O2560" s="1" t="s">
        <v>61</v>
      </c>
      <c r="P2560" s="1"/>
      <c r="Q2560" s="1"/>
      <c r="R2560" s="1"/>
      <c r="S2560" s="1"/>
      <c r="T2560" s="1">
        <v>1</v>
      </c>
      <c r="U2560" s="1"/>
    </row>
    <row r="2561" spans="1:21">
      <c r="A2561" s="1" t="s">
        <v>55</v>
      </c>
      <c r="B2561" s="1"/>
      <c r="C2561" s="1"/>
      <c r="D2561" s="1">
        <f t="shared" si="117"/>
        <v>0</v>
      </c>
      <c r="E2561" s="1" t="s">
        <v>5982</v>
      </c>
      <c r="F2561" s="1" t="s">
        <v>5983</v>
      </c>
      <c r="G2561" s="6" t="s">
        <v>12527</v>
      </c>
      <c r="H2561" s="1" t="s">
        <v>583</v>
      </c>
      <c r="I2561" s="1" t="s">
        <v>5981</v>
      </c>
      <c r="J2561" s="1" t="s">
        <v>1534</v>
      </c>
      <c r="K2561" s="1" t="str">
        <f t="shared" si="118"/>
        <v>2016</v>
      </c>
      <c r="L2561" s="1">
        <f t="shared" si="119"/>
        <v>21</v>
      </c>
      <c r="M2561" s="1" t="s">
        <v>79</v>
      </c>
      <c r="N2561" t="s">
        <v>55</v>
      </c>
      <c r="O2561" s="1" t="s">
        <v>102</v>
      </c>
      <c r="P2561" s="1"/>
      <c r="Q2561" s="1"/>
      <c r="R2561" s="1" t="s">
        <v>805</v>
      </c>
      <c r="S2561" s="1" t="s">
        <v>526</v>
      </c>
      <c r="T2561" s="1">
        <v>2</v>
      </c>
      <c r="U2561" s="1"/>
    </row>
    <row r="2562" spans="1:21">
      <c r="A2562" s="1" t="s">
        <v>53</v>
      </c>
      <c r="B2562" s="1" t="s">
        <v>71</v>
      </c>
      <c r="C2562" s="1" t="s">
        <v>273</v>
      </c>
      <c r="D2562" s="1">
        <f t="shared" ref="D2562:D2625" si="120">B2562*C2562/100</f>
        <v>7</v>
      </c>
      <c r="E2562" s="1" t="s">
        <v>4800</v>
      </c>
      <c r="F2562" s="1" t="s">
        <v>6478</v>
      </c>
      <c r="G2562" s="6" t="s">
        <v>12527</v>
      </c>
      <c r="H2562" s="1" t="s">
        <v>58</v>
      </c>
      <c r="I2562" s="1" t="s">
        <v>6364</v>
      </c>
      <c r="J2562" s="1" t="s">
        <v>6479</v>
      </c>
      <c r="K2562" s="1" t="str">
        <f t="shared" ref="K2562:K2625" si="121">TEXT(J2562,"YYYY")</f>
        <v>2016</v>
      </c>
      <c r="L2562" s="1">
        <f t="shared" ref="L2562:L2625" si="122">H2562-(TEXT(I2562,"YYYY")-TEXT(J2562,"YYYY"))</f>
        <v>10</v>
      </c>
      <c r="M2562" s="1" t="s">
        <v>79</v>
      </c>
      <c r="N2562" t="s">
        <v>55</v>
      </c>
      <c r="O2562" s="1" t="s">
        <v>61</v>
      </c>
      <c r="P2562" s="1"/>
      <c r="Q2562" s="1"/>
      <c r="R2562" s="1"/>
      <c r="S2562" s="1" t="s">
        <v>65</v>
      </c>
      <c r="T2562" s="1">
        <v>2</v>
      </c>
      <c r="U2562" s="1" t="s">
        <v>55</v>
      </c>
    </row>
    <row r="2563" spans="1:21">
      <c r="A2563" s="1" t="s">
        <v>54</v>
      </c>
      <c r="B2563" s="1" t="s">
        <v>50</v>
      </c>
      <c r="C2563" s="1" t="s">
        <v>273</v>
      </c>
      <c r="D2563" s="1">
        <f t="shared" si="120"/>
        <v>1</v>
      </c>
      <c r="E2563" s="1" t="s">
        <v>7451</v>
      </c>
      <c r="F2563" s="1" t="s">
        <v>7450</v>
      </c>
      <c r="G2563" s="6" t="s">
        <v>12527</v>
      </c>
      <c r="H2563" s="1" t="s">
        <v>367</v>
      </c>
      <c r="I2563" s="1" t="s">
        <v>7449</v>
      </c>
      <c r="J2563" s="1" t="s">
        <v>3171</v>
      </c>
      <c r="K2563" s="1" t="str">
        <f t="shared" si="121"/>
        <v>2016</v>
      </c>
      <c r="L2563" s="1">
        <f t="shared" si="122"/>
        <v>26</v>
      </c>
      <c r="M2563" s="1" t="s">
        <v>60</v>
      </c>
      <c r="N2563" t="s">
        <v>55</v>
      </c>
      <c r="O2563" s="1" t="s">
        <v>102</v>
      </c>
      <c r="P2563" s="1"/>
      <c r="Q2563" s="1"/>
      <c r="R2563" s="1"/>
      <c r="S2563" s="1" t="s">
        <v>557</v>
      </c>
      <c r="T2563" s="1">
        <v>2</v>
      </c>
      <c r="U2563" s="1"/>
    </row>
    <row r="2564" spans="1:21">
      <c r="A2564" s="1" t="s">
        <v>55</v>
      </c>
      <c r="B2564" s="1"/>
      <c r="C2564" s="1"/>
      <c r="D2564" s="1">
        <f t="shared" si="120"/>
        <v>0</v>
      </c>
      <c r="E2564" s="1" t="s">
        <v>7721</v>
      </c>
      <c r="F2564" s="1" t="s">
        <v>7720</v>
      </c>
      <c r="G2564" s="6" t="s">
        <v>12527</v>
      </c>
      <c r="H2564" s="1" t="s">
        <v>134</v>
      </c>
      <c r="I2564" s="1" t="s">
        <v>7691</v>
      </c>
      <c r="J2564" s="1" t="s">
        <v>162</v>
      </c>
      <c r="K2564" s="1" t="str">
        <f t="shared" si="121"/>
        <v>2016</v>
      </c>
      <c r="L2564" s="1">
        <f t="shared" si="122"/>
        <v>23</v>
      </c>
      <c r="M2564" s="1" t="s">
        <v>79</v>
      </c>
      <c r="N2564" t="s">
        <v>55</v>
      </c>
      <c r="O2564" s="1" t="s">
        <v>61</v>
      </c>
      <c r="P2564" s="1" t="s">
        <v>988</v>
      </c>
      <c r="Q2564" s="1" t="s">
        <v>180</v>
      </c>
      <c r="R2564" s="1" t="s">
        <v>7722</v>
      </c>
      <c r="S2564" s="1" t="s">
        <v>83</v>
      </c>
      <c r="T2564" s="1">
        <v>2</v>
      </c>
      <c r="U2564" s="1"/>
    </row>
    <row r="2565" spans="1:21">
      <c r="A2565" s="1" t="s">
        <v>50</v>
      </c>
      <c r="B2565" s="1" t="s">
        <v>3534</v>
      </c>
      <c r="C2565" s="1" t="s">
        <v>500</v>
      </c>
      <c r="D2565" s="1">
        <f t="shared" si="120"/>
        <v>0.72</v>
      </c>
      <c r="E2565" s="1" t="s">
        <v>11991</v>
      </c>
      <c r="F2565" s="1" t="s">
        <v>11989</v>
      </c>
      <c r="G2565" s="6" t="s">
        <v>12525</v>
      </c>
      <c r="H2565" s="1" t="s">
        <v>58</v>
      </c>
      <c r="I2565" s="1" t="s">
        <v>11990</v>
      </c>
      <c r="J2565" s="1" t="s">
        <v>3522</v>
      </c>
      <c r="K2565" s="1" t="str">
        <f t="shared" si="121"/>
        <v>2016</v>
      </c>
      <c r="L2565" s="1">
        <f t="shared" si="122"/>
        <v>6</v>
      </c>
      <c r="M2565" s="1" t="s">
        <v>60</v>
      </c>
      <c r="N2565" t="s">
        <v>55</v>
      </c>
      <c r="O2565" s="1" t="s">
        <v>61</v>
      </c>
      <c r="P2565" s="1" t="s">
        <v>281</v>
      </c>
      <c r="Q2565" s="1" t="s">
        <v>464</v>
      </c>
      <c r="R2565" s="1" t="s">
        <v>11992</v>
      </c>
      <c r="S2565" s="1" t="s">
        <v>65</v>
      </c>
      <c r="T2565" s="1">
        <v>2</v>
      </c>
      <c r="U2565" s="1" t="s">
        <v>116</v>
      </c>
    </row>
    <row r="2566" spans="1:21">
      <c r="A2566" s="1" t="s">
        <v>54</v>
      </c>
      <c r="B2566" s="1" t="s">
        <v>472</v>
      </c>
      <c r="C2566" s="1" t="s">
        <v>63</v>
      </c>
      <c r="D2566" s="1">
        <f t="shared" si="120"/>
        <v>0.15</v>
      </c>
      <c r="E2566" s="1" t="s">
        <v>12464</v>
      </c>
      <c r="F2566" s="1" t="s">
        <v>12463</v>
      </c>
      <c r="G2566" s="6" t="s">
        <v>12525</v>
      </c>
      <c r="H2566" s="1" t="s">
        <v>134</v>
      </c>
      <c r="I2566" s="1" t="s">
        <v>12459</v>
      </c>
      <c r="J2566" s="1" t="s">
        <v>12465</v>
      </c>
      <c r="K2566" s="1" t="str">
        <f t="shared" si="121"/>
        <v>2016</v>
      </c>
      <c r="L2566" s="1">
        <f t="shared" si="122"/>
        <v>23</v>
      </c>
      <c r="M2566" s="1" t="s">
        <v>60</v>
      </c>
      <c r="N2566" t="s">
        <v>55</v>
      </c>
      <c r="O2566" s="1" t="s">
        <v>102</v>
      </c>
      <c r="P2566" s="1" t="s">
        <v>449</v>
      </c>
      <c r="Q2566" s="1" t="s">
        <v>136</v>
      </c>
      <c r="R2566" s="1" t="s">
        <v>1353</v>
      </c>
      <c r="S2566" s="1" t="s">
        <v>1559</v>
      </c>
      <c r="T2566" s="1">
        <v>2</v>
      </c>
      <c r="U2566" s="1"/>
    </row>
    <row r="2567" spans="1:21">
      <c r="A2567" s="1" t="s">
        <v>115</v>
      </c>
      <c r="B2567" s="1" t="s">
        <v>715</v>
      </c>
      <c r="C2567" s="1" t="s">
        <v>63</v>
      </c>
      <c r="D2567" s="1">
        <f t="shared" si="120"/>
        <v>0.03</v>
      </c>
      <c r="E2567" s="1" t="s">
        <v>12473</v>
      </c>
      <c r="F2567" s="1" t="s">
        <v>12472</v>
      </c>
      <c r="G2567" s="6" t="s">
        <v>12525</v>
      </c>
      <c r="H2567" s="1" t="s">
        <v>583</v>
      </c>
      <c r="I2567" s="1" t="s">
        <v>12459</v>
      </c>
      <c r="J2567" s="1" t="s">
        <v>12465</v>
      </c>
      <c r="K2567" s="1" t="str">
        <f t="shared" si="121"/>
        <v>2016</v>
      </c>
      <c r="L2567" s="1">
        <f t="shared" si="122"/>
        <v>18</v>
      </c>
      <c r="M2567" s="1" t="s">
        <v>79</v>
      </c>
      <c r="N2567" t="s">
        <v>55</v>
      </c>
      <c r="O2567" s="1" t="s">
        <v>633</v>
      </c>
      <c r="P2567" s="1" t="s">
        <v>179</v>
      </c>
      <c r="Q2567" s="1" t="s">
        <v>458</v>
      </c>
      <c r="R2567" s="1" t="s">
        <v>12474</v>
      </c>
      <c r="S2567" s="1" t="s">
        <v>114</v>
      </c>
      <c r="T2567" s="1">
        <v>1</v>
      </c>
      <c r="U2567" s="1"/>
    </row>
    <row r="2568" spans="1:21">
      <c r="A2568" s="1" t="s">
        <v>50</v>
      </c>
      <c r="B2568" s="1"/>
      <c r="C2568" s="1"/>
      <c r="D2568" s="1">
        <f t="shared" si="120"/>
        <v>0</v>
      </c>
      <c r="E2568" s="1" t="s">
        <v>1086</v>
      </c>
      <c r="F2568" s="1" t="s">
        <v>1084</v>
      </c>
      <c r="G2568" s="6" t="s">
        <v>12527</v>
      </c>
      <c r="H2568" s="1" t="s">
        <v>158</v>
      </c>
      <c r="I2568" s="1" t="s">
        <v>1087</v>
      </c>
      <c r="J2568" s="1" t="s">
        <v>931</v>
      </c>
      <c r="K2568" s="1" t="str">
        <f t="shared" si="121"/>
        <v>2016</v>
      </c>
      <c r="L2568" s="1">
        <f t="shared" si="122"/>
        <v>9</v>
      </c>
      <c r="M2568" s="1" t="s">
        <v>79</v>
      </c>
      <c r="O2568" s="1" t="s">
        <v>102</v>
      </c>
      <c r="P2568" s="1" t="s">
        <v>1088</v>
      </c>
      <c r="Q2568" s="1" t="s">
        <v>885</v>
      </c>
      <c r="R2568" s="1"/>
      <c r="S2568" s="1" t="s">
        <v>65</v>
      </c>
      <c r="T2568" s="1">
        <v>1</v>
      </c>
      <c r="U2568" s="1" t="s">
        <v>50</v>
      </c>
    </row>
    <row r="2569" spans="1:21">
      <c r="A2569" s="1"/>
      <c r="B2569" s="1"/>
      <c r="C2569" s="1"/>
      <c r="D2569" s="1">
        <f t="shared" si="120"/>
        <v>0</v>
      </c>
      <c r="E2569" s="1" t="s">
        <v>1830</v>
      </c>
      <c r="F2569" s="1" t="s">
        <v>1829</v>
      </c>
      <c r="G2569" s="6" t="s">
        <v>12527</v>
      </c>
      <c r="H2569" s="1" t="s">
        <v>310</v>
      </c>
      <c r="I2569" s="1" t="s">
        <v>1825</v>
      </c>
      <c r="J2569" s="5">
        <v>42370</v>
      </c>
      <c r="K2569" s="1" t="str">
        <f t="shared" si="121"/>
        <v>2016</v>
      </c>
      <c r="L2569" s="1">
        <f t="shared" si="122"/>
        <v>43</v>
      </c>
      <c r="M2569" s="1" t="s">
        <v>79</v>
      </c>
      <c r="O2569" s="1" t="s">
        <v>102</v>
      </c>
      <c r="P2569" s="1"/>
      <c r="Q2569" s="1"/>
      <c r="R2569" s="1" t="s">
        <v>805</v>
      </c>
      <c r="S2569" s="1" t="s">
        <v>105</v>
      </c>
      <c r="T2569" s="1">
        <v>2</v>
      </c>
      <c r="U2569" s="1"/>
    </row>
    <row r="2570" spans="1:21">
      <c r="A2570" s="1" t="s">
        <v>49</v>
      </c>
      <c r="B2570" s="1"/>
      <c r="C2570" s="1"/>
      <c r="D2570" s="1">
        <f t="shared" si="120"/>
        <v>0</v>
      </c>
      <c r="E2570" s="1" t="s">
        <v>2103</v>
      </c>
      <c r="F2570" s="1" t="s">
        <v>2101</v>
      </c>
      <c r="G2570" s="6" t="s">
        <v>12527</v>
      </c>
      <c r="H2570" s="1" t="s">
        <v>126</v>
      </c>
      <c r="I2570" s="1" t="s">
        <v>2090</v>
      </c>
      <c r="J2570" s="1" t="s">
        <v>1534</v>
      </c>
      <c r="K2570" s="1" t="str">
        <f t="shared" si="121"/>
        <v>2016</v>
      </c>
      <c r="L2570" s="1">
        <f t="shared" si="122"/>
        <v>12</v>
      </c>
      <c r="M2570" s="1" t="s">
        <v>60</v>
      </c>
      <c r="O2570" s="1" t="s">
        <v>61</v>
      </c>
      <c r="P2570" s="1"/>
      <c r="Q2570" s="1"/>
      <c r="R2570" s="1"/>
      <c r="S2570" s="1" t="s">
        <v>65</v>
      </c>
      <c r="T2570" s="1">
        <v>2</v>
      </c>
      <c r="U2570" s="1" t="s">
        <v>55</v>
      </c>
    </row>
    <row r="2571" spans="1:21">
      <c r="A2571" s="1" t="s">
        <v>55</v>
      </c>
      <c r="B2571" s="1" t="s">
        <v>50</v>
      </c>
      <c r="C2571" s="1" t="s">
        <v>293</v>
      </c>
      <c r="D2571" s="1">
        <f t="shared" si="120"/>
        <v>0.98</v>
      </c>
      <c r="E2571" s="1" t="s">
        <v>2124</v>
      </c>
      <c r="F2571" s="1" t="s">
        <v>2123</v>
      </c>
      <c r="G2571" s="6" t="s">
        <v>12527</v>
      </c>
      <c r="H2571" s="1" t="s">
        <v>282</v>
      </c>
      <c r="I2571" s="1" t="s">
        <v>2115</v>
      </c>
      <c r="J2571" s="1" t="s">
        <v>1573</v>
      </c>
      <c r="K2571" s="1" t="str">
        <f t="shared" si="121"/>
        <v>2016</v>
      </c>
      <c r="L2571" s="1">
        <f t="shared" si="122"/>
        <v>41</v>
      </c>
      <c r="M2571" s="1" t="s">
        <v>60</v>
      </c>
      <c r="O2571" s="1"/>
      <c r="P2571" s="1"/>
      <c r="Q2571" s="1"/>
      <c r="R2571" s="1"/>
      <c r="S2571" s="1"/>
      <c r="T2571" s="1">
        <v>1</v>
      </c>
      <c r="U2571" s="1" t="s">
        <v>55</v>
      </c>
    </row>
    <row r="2572" spans="1:21">
      <c r="A2572" s="1" t="s">
        <v>55</v>
      </c>
      <c r="B2572" s="1" t="s">
        <v>50</v>
      </c>
      <c r="C2572" s="1" t="s">
        <v>273</v>
      </c>
      <c r="D2572" s="1">
        <f t="shared" si="120"/>
        <v>1</v>
      </c>
      <c r="E2572" s="1" t="s">
        <v>2723</v>
      </c>
      <c r="F2572" s="1" t="s">
        <v>2722</v>
      </c>
      <c r="G2572" s="6" t="s">
        <v>12527</v>
      </c>
      <c r="H2572" s="1" t="s">
        <v>584</v>
      </c>
      <c r="I2572" s="1" t="s">
        <v>431</v>
      </c>
      <c r="J2572" s="1" t="s">
        <v>1534</v>
      </c>
      <c r="K2572" s="1" t="str">
        <f t="shared" si="121"/>
        <v>2016</v>
      </c>
      <c r="L2572" s="1">
        <f t="shared" si="122"/>
        <v>35</v>
      </c>
      <c r="M2572" s="1" t="s">
        <v>60</v>
      </c>
      <c r="O2572" s="1" t="s">
        <v>61</v>
      </c>
      <c r="P2572" s="1"/>
      <c r="Q2572" s="1"/>
      <c r="R2572" s="1"/>
      <c r="S2572" s="1" t="s">
        <v>105</v>
      </c>
      <c r="T2572" s="1">
        <v>2</v>
      </c>
      <c r="U2572" s="1"/>
    </row>
    <row r="2573" spans="1:21">
      <c r="A2573" s="1" t="s">
        <v>55</v>
      </c>
      <c r="B2573" s="1" t="s">
        <v>55</v>
      </c>
      <c r="C2573" s="1" t="s">
        <v>273</v>
      </c>
      <c r="D2573" s="1">
        <f t="shared" si="120"/>
        <v>4</v>
      </c>
      <c r="E2573" s="1" t="s">
        <v>2785</v>
      </c>
      <c r="F2573" s="1" t="s">
        <v>2784</v>
      </c>
      <c r="G2573" s="6" t="s">
        <v>12527</v>
      </c>
      <c r="H2573" s="1" t="s">
        <v>375</v>
      </c>
      <c r="I2573" s="1" t="s">
        <v>572</v>
      </c>
      <c r="J2573" s="1" t="s">
        <v>162</v>
      </c>
      <c r="K2573" s="1" t="str">
        <f t="shared" si="121"/>
        <v>2016</v>
      </c>
      <c r="L2573" s="1">
        <f t="shared" si="122"/>
        <v>54</v>
      </c>
      <c r="M2573" s="1" t="s">
        <v>60</v>
      </c>
      <c r="O2573" s="1" t="s">
        <v>61</v>
      </c>
      <c r="P2573" s="1"/>
      <c r="Q2573" s="1"/>
      <c r="R2573" s="1"/>
      <c r="S2573" s="1" t="s">
        <v>235</v>
      </c>
      <c r="T2573" s="1">
        <v>2</v>
      </c>
      <c r="U2573" s="1" t="s">
        <v>55</v>
      </c>
    </row>
    <row r="2574" spans="1:21">
      <c r="A2574" s="1" t="s">
        <v>54</v>
      </c>
      <c r="B2574" s="1" t="s">
        <v>2810</v>
      </c>
      <c r="C2574" s="1" t="s">
        <v>273</v>
      </c>
      <c r="D2574" s="1">
        <f t="shared" si="120"/>
        <v>0.4</v>
      </c>
      <c r="E2574" s="1" t="s">
        <v>2961</v>
      </c>
      <c r="F2574" s="1" t="s">
        <v>2960</v>
      </c>
      <c r="G2574" s="6" t="s">
        <v>12527</v>
      </c>
      <c r="H2574" s="1" t="s">
        <v>584</v>
      </c>
      <c r="I2574" s="1" t="s">
        <v>696</v>
      </c>
      <c r="J2574" s="1" t="s">
        <v>2962</v>
      </c>
      <c r="K2574" s="1" t="str">
        <f t="shared" si="121"/>
        <v>2016</v>
      </c>
      <c r="L2574" s="1">
        <f t="shared" si="122"/>
        <v>35</v>
      </c>
      <c r="M2574" s="1" t="s">
        <v>60</v>
      </c>
      <c r="O2574" s="1" t="s">
        <v>61</v>
      </c>
      <c r="P2574" s="1"/>
      <c r="Q2574" s="1"/>
      <c r="R2574" s="1"/>
      <c r="S2574" s="1" t="s">
        <v>235</v>
      </c>
      <c r="T2574" s="1">
        <v>2</v>
      </c>
      <c r="U2574" s="1" t="s">
        <v>55</v>
      </c>
    </row>
    <row r="2575" spans="1:21">
      <c r="A2575" s="1" t="s">
        <v>55</v>
      </c>
      <c r="B2575" s="1" t="s">
        <v>2095</v>
      </c>
      <c r="C2575" s="1" t="s">
        <v>273</v>
      </c>
      <c r="D2575" s="1">
        <f t="shared" si="120"/>
        <v>0.7</v>
      </c>
      <c r="E2575" s="1" t="s">
        <v>3551</v>
      </c>
      <c r="F2575" s="1" t="s">
        <v>3550</v>
      </c>
      <c r="G2575" s="6" t="s">
        <v>12527</v>
      </c>
      <c r="H2575" s="1" t="s">
        <v>169</v>
      </c>
      <c r="I2575" s="1" t="s">
        <v>3552</v>
      </c>
      <c r="J2575" s="1" t="s">
        <v>162</v>
      </c>
      <c r="K2575" s="1" t="str">
        <f t="shared" si="121"/>
        <v>2016</v>
      </c>
      <c r="L2575" s="1">
        <f t="shared" si="122"/>
        <v>20</v>
      </c>
      <c r="M2575" s="1" t="s">
        <v>79</v>
      </c>
      <c r="O2575" s="1" t="s">
        <v>61</v>
      </c>
      <c r="P2575" s="1"/>
      <c r="Q2575" s="1"/>
      <c r="R2575" s="1"/>
      <c r="S2575" s="1" t="s">
        <v>65</v>
      </c>
      <c r="T2575" s="1">
        <v>2</v>
      </c>
      <c r="U2575" s="1"/>
    </row>
    <row r="2576" spans="1:21">
      <c r="A2576" s="1" t="s">
        <v>55</v>
      </c>
      <c r="B2576" s="1" t="s">
        <v>2810</v>
      </c>
      <c r="C2576" s="1" t="s">
        <v>293</v>
      </c>
      <c r="D2576" s="1">
        <f t="shared" si="120"/>
        <v>0.39200000000000002</v>
      </c>
      <c r="E2576" s="1" t="s">
        <v>3597</v>
      </c>
      <c r="F2576" s="1" t="s">
        <v>3596</v>
      </c>
      <c r="G2576" s="6" t="s">
        <v>12527</v>
      </c>
      <c r="H2576" s="1" t="s">
        <v>530</v>
      </c>
      <c r="I2576" s="1" t="s">
        <v>579</v>
      </c>
      <c r="J2576" s="1" t="s">
        <v>303</v>
      </c>
      <c r="K2576" s="1" t="str">
        <f t="shared" si="121"/>
        <v>2016</v>
      </c>
      <c r="L2576" s="1">
        <f t="shared" si="122"/>
        <v>32</v>
      </c>
      <c r="M2576" s="1" t="s">
        <v>79</v>
      </c>
      <c r="O2576" s="1" t="s">
        <v>102</v>
      </c>
      <c r="P2576" s="1"/>
      <c r="Q2576" s="1"/>
      <c r="R2576" s="1"/>
      <c r="S2576" s="1" t="s">
        <v>3598</v>
      </c>
      <c r="T2576" s="1">
        <v>2</v>
      </c>
      <c r="U2576" s="1" t="s">
        <v>55</v>
      </c>
    </row>
    <row r="2577" spans="1:21">
      <c r="A2577" s="1" t="s">
        <v>49</v>
      </c>
      <c r="B2577" s="1"/>
      <c r="C2577" s="1"/>
      <c r="D2577" s="1">
        <f t="shared" si="120"/>
        <v>0</v>
      </c>
      <c r="E2577" s="1" t="s">
        <v>3926</v>
      </c>
      <c r="F2577" s="1" t="s">
        <v>3925</v>
      </c>
      <c r="G2577" s="6" t="s">
        <v>12527</v>
      </c>
      <c r="H2577" s="1" t="s">
        <v>120</v>
      </c>
      <c r="I2577" s="1" t="s">
        <v>3927</v>
      </c>
      <c r="J2577" s="1" t="s">
        <v>1534</v>
      </c>
      <c r="K2577" s="1" t="str">
        <f t="shared" si="121"/>
        <v>2016</v>
      </c>
      <c r="L2577" s="1">
        <f t="shared" si="122"/>
        <v>46</v>
      </c>
      <c r="M2577" s="1" t="s">
        <v>60</v>
      </c>
      <c r="O2577" s="1" t="s">
        <v>61</v>
      </c>
      <c r="P2577" s="1" t="s">
        <v>3928</v>
      </c>
      <c r="Q2577" s="1" t="s">
        <v>788</v>
      </c>
      <c r="R2577" s="1" t="s">
        <v>137</v>
      </c>
      <c r="S2577" s="1" t="s">
        <v>114</v>
      </c>
      <c r="T2577" s="1">
        <v>1</v>
      </c>
      <c r="U2577" s="1" t="s">
        <v>54</v>
      </c>
    </row>
    <row r="2578" spans="1:21">
      <c r="A2578" s="1" t="s">
        <v>54</v>
      </c>
      <c r="B2578" s="1"/>
      <c r="C2578" s="1"/>
      <c r="D2578" s="1">
        <f t="shared" si="120"/>
        <v>0</v>
      </c>
      <c r="E2578" s="1" t="s">
        <v>4169</v>
      </c>
      <c r="F2578" s="1" t="s">
        <v>4168</v>
      </c>
      <c r="G2578" s="6" t="s">
        <v>12527</v>
      </c>
      <c r="H2578" s="1" t="s">
        <v>197</v>
      </c>
      <c r="I2578" s="1" t="s">
        <v>540</v>
      </c>
      <c r="J2578" s="1" t="s">
        <v>4170</v>
      </c>
      <c r="K2578" s="1" t="str">
        <f t="shared" si="121"/>
        <v>2016</v>
      </c>
      <c r="L2578" s="1">
        <f t="shared" si="122"/>
        <v>15</v>
      </c>
      <c r="M2578" s="1" t="s">
        <v>79</v>
      </c>
      <c r="O2578" s="1" t="s">
        <v>61</v>
      </c>
      <c r="P2578" s="1"/>
      <c r="Q2578" s="1"/>
      <c r="R2578" s="1"/>
      <c r="S2578" s="1"/>
      <c r="T2578" s="1">
        <v>2</v>
      </c>
      <c r="U2578" s="1"/>
    </row>
    <row r="2579" spans="1:21">
      <c r="A2579" s="1" t="s">
        <v>55</v>
      </c>
      <c r="B2579" s="1" t="s">
        <v>54</v>
      </c>
      <c r="C2579" s="1" t="s">
        <v>273</v>
      </c>
      <c r="D2579" s="1">
        <f t="shared" si="120"/>
        <v>3</v>
      </c>
      <c r="E2579" s="1" t="s">
        <v>4460</v>
      </c>
      <c r="F2579" s="1" t="s">
        <v>4459</v>
      </c>
      <c r="G2579" s="6" t="s">
        <v>12527</v>
      </c>
      <c r="H2579" s="1" t="s">
        <v>187</v>
      </c>
      <c r="I2579" s="1" t="s">
        <v>4457</v>
      </c>
      <c r="J2579" s="1" t="s">
        <v>4461</v>
      </c>
      <c r="K2579" s="1" t="str">
        <f t="shared" si="121"/>
        <v>2016</v>
      </c>
      <c r="L2579" s="1">
        <f t="shared" si="122"/>
        <v>7</v>
      </c>
      <c r="M2579" s="1" t="s">
        <v>79</v>
      </c>
      <c r="O2579" s="1" t="s">
        <v>61</v>
      </c>
      <c r="P2579" s="1"/>
      <c r="Q2579" s="1"/>
      <c r="R2579" s="1"/>
      <c r="S2579" s="1"/>
      <c r="T2579" s="1">
        <v>1</v>
      </c>
      <c r="U2579" s="1"/>
    </row>
    <row r="2580" spans="1:21">
      <c r="A2580" s="1" t="s">
        <v>55</v>
      </c>
      <c r="B2580" s="1" t="s">
        <v>50</v>
      </c>
      <c r="C2580" s="1" t="s">
        <v>500</v>
      </c>
      <c r="D2580" s="1">
        <f t="shared" si="120"/>
        <v>0.8</v>
      </c>
      <c r="E2580" s="1" t="s">
        <v>5194</v>
      </c>
      <c r="F2580" s="1" t="s">
        <v>5193</v>
      </c>
      <c r="G2580" s="6" t="s">
        <v>12527</v>
      </c>
      <c r="H2580" s="1" t="s">
        <v>134</v>
      </c>
      <c r="I2580" s="1" t="s">
        <v>1656</v>
      </c>
      <c r="J2580" s="1" t="s">
        <v>630</v>
      </c>
      <c r="K2580" s="1" t="str">
        <f t="shared" si="121"/>
        <v>2016</v>
      </c>
      <c r="L2580" s="1">
        <f t="shared" si="122"/>
        <v>27</v>
      </c>
      <c r="M2580" s="1" t="s">
        <v>60</v>
      </c>
      <c r="O2580" s="1" t="s">
        <v>61</v>
      </c>
      <c r="P2580" s="1"/>
      <c r="Q2580" s="1"/>
      <c r="R2580" s="1"/>
      <c r="S2580" s="1" t="s">
        <v>5195</v>
      </c>
      <c r="T2580" s="1">
        <v>1</v>
      </c>
      <c r="U2580" s="1"/>
    </row>
    <row r="2581" spans="1:21">
      <c r="A2581" s="1" t="s">
        <v>49</v>
      </c>
      <c r="B2581" s="1"/>
      <c r="C2581" s="1"/>
      <c r="D2581" s="1">
        <f t="shared" si="120"/>
        <v>0</v>
      </c>
      <c r="E2581" s="1" t="s">
        <v>5550</v>
      </c>
      <c r="F2581" s="1" t="s">
        <v>5551</v>
      </c>
      <c r="G2581" s="6" t="s">
        <v>12527</v>
      </c>
      <c r="H2581" s="1" t="s">
        <v>484</v>
      </c>
      <c r="I2581" s="1" t="s">
        <v>4373</v>
      </c>
      <c r="J2581" s="1" t="s">
        <v>1534</v>
      </c>
      <c r="K2581" s="1" t="str">
        <f t="shared" si="121"/>
        <v>2016</v>
      </c>
      <c r="L2581" s="1">
        <f t="shared" si="122"/>
        <v>47</v>
      </c>
      <c r="M2581" s="1" t="s">
        <v>60</v>
      </c>
      <c r="O2581" s="1" t="s">
        <v>102</v>
      </c>
      <c r="P2581" s="1"/>
      <c r="Q2581" s="1"/>
      <c r="R2581" s="1" t="s">
        <v>805</v>
      </c>
      <c r="S2581" s="1" t="s">
        <v>235</v>
      </c>
      <c r="T2581" s="1">
        <v>1</v>
      </c>
      <c r="U2581" s="1"/>
    </row>
    <row r="2582" spans="1:21">
      <c r="A2582" s="1"/>
      <c r="B2582" s="1"/>
      <c r="C2582" s="1"/>
      <c r="D2582" s="1">
        <f t="shared" si="120"/>
        <v>0</v>
      </c>
      <c r="E2582" s="1"/>
      <c r="F2582" s="1" t="s">
        <v>5774</v>
      </c>
      <c r="G2582" s="6" t="s">
        <v>12527</v>
      </c>
      <c r="H2582" s="1" t="s">
        <v>130</v>
      </c>
      <c r="I2582" s="1" t="s">
        <v>5775</v>
      </c>
      <c r="J2582" s="1" t="s">
        <v>1534</v>
      </c>
      <c r="K2582" s="1" t="str">
        <f t="shared" si="121"/>
        <v>2016</v>
      </c>
      <c r="L2582" s="1">
        <f t="shared" si="122"/>
        <v>12</v>
      </c>
      <c r="M2582" s="1" t="s">
        <v>79</v>
      </c>
      <c r="O2582" s="1" t="s">
        <v>61</v>
      </c>
      <c r="P2582" s="1" t="s">
        <v>89</v>
      </c>
      <c r="Q2582" s="1" t="s">
        <v>351</v>
      </c>
      <c r="R2582" s="1" t="s">
        <v>927</v>
      </c>
      <c r="S2582" s="1" t="s">
        <v>65</v>
      </c>
      <c r="T2582" s="1">
        <v>2</v>
      </c>
      <c r="U2582" s="1"/>
    </row>
    <row r="2583" spans="1:21">
      <c r="A2583" s="1" t="s">
        <v>50</v>
      </c>
      <c r="B2583" s="1" t="s">
        <v>5953</v>
      </c>
      <c r="C2583" s="1" t="s">
        <v>273</v>
      </c>
      <c r="D2583" s="1">
        <f t="shared" si="120"/>
        <v>0.21</v>
      </c>
      <c r="E2583" s="1" t="s">
        <v>5952</v>
      </c>
      <c r="F2583" s="1" t="s">
        <v>5951</v>
      </c>
      <c r="G2583" s="6" t="s">
        <v>12527</v>
      </c>
      <c r="H2583" s="1" t="s">
        <v>479</v>
      </c>
      <c r="I2583" s="1" t="s">
        <v>5160</v>
      </c>
      <c r="J2583" s="1" t="s">
        <v>931</v>
      </c>
      <c r="K2583" s="1" t="str">
        <f t="shared" si="121"/>
        <v>2016</v>
      </c>
      <c r="L2583" s="1">
        <f t="shared" si="122"/>
        <v>18</v>
      </c>
      <c r="M2583" s="1" t="s">
        <v>60</v>
      </c>
      <c r="O2583" s="1" t="s">
        <v>61</v>
      </c>
      <c r="P2583" s="1"/>
      <c r="Q2583" s="1"/>
      <c r="R2583" s="1"/>
      <c r="S2583" s="1" t="s">
        <v>65</v>
      </c>
      <c r="T2583" s="1">
        <v>1</v>
      </c>
      <c r="U2583" s="1" t="s">
        <v>55</v>
      </c>
    </row>
    <row r="2584" spans="1:21">
      <c r="A2584" s="1" t="s">
        <v>53</v>
      </c>
      <c r="B2584" s="1" t="s">
        <v>141</v>
      </c>
      <c r="C2584" s="1" t="s">
        <v>293</v>
      </c>
      <c r="D2584" s="1">
        <f t="shared" si="120"/>
        <v>0.19600000000000001</v>
      </c>
      <c r="E2584" s="1" t="s">
        <v>4743</v>
      </c>
      <c r="F2584" s="1" t="s">
        <v>6308</v>
      </c>
      <c r="G2584" s="6" t="s">
        <v>12527</v>
      </c>
      <c r="H2584" s="1" t="s">
        <v>484</v>
      </c>
      <c r="I2584" s="1" t="s">
        <v>441</v>
      </c>
      <c r="J2584" s="1" t="s">
        <v>6309</v>
      </c>
      <c r="K2584" s="1" t="str">
        <f t="shared" si="121"/>
        <v>2016</v>
      </c>
      <c r="L2584" s="1">
        <f t="shared" si="122"/>
        <v>48</v>
      </c>
      <c r="M2584" s="1" t="s">
        <v>60</v>
      </c>
      <c r="O2584" s="1" t="s">
        <v>61</v>
      </c>
      <c r="P2584" s="1"/>
      <c r="Q2584" s="1"/>
      <c r="R2584" s="1"/>
      <c r="S2584" s="1" t="s">
        <v>405</v>
      </c>
      <c r="T2584" s="1">
        <v>1</v>
      </c>
      <c r="U2584" s="1" t="s">
        <v>55</v>
      </c>
    </row>
    <row r="2585" spans="1:21">
      <c r="A2585" s="1" t="s">
        <v>54</v>
      </c>
      <c r="B2585" s="1"/>
      <c r="C2585" s="1"/>
      <c r="D2585" s="1">
        <f t="shared" si="120"/>
        <v>0</v>
      </c>
      <c r="E2585" s="1" t="s">
        <v>6365</v>
      </c>
      <c r="F2585" s="1" t="s">
        <v>6366</v>
      </c>
      <c r="G2585" s="6" t="s">
        <v>12527</v>
      </c>
      <c r="H2585" s="1" t="s">
        <v>134</v>
      </c>
      <c r="I2585" s="1" t="s">
        <v>6357</v>
      </c>
      <c r="J2585" s="1" t="s">
        <v>1534</v>
      </c>
      <c r="K2585" s="1" t="str">
        <f t="shared" si="121"/>
        <v>2016</v>
      </c>
      <c r="L2585" s="1">
        <f t="shared" si="122"/>
        <v>26</v>
      </c>
      <c r="M2585" s="1" t="s">
        <v>60</v>
      </c>
      <c r="O2585" s="1" t="s">
        <v>61</v>
      </c>
      <c r="P2585" s="1"/>
      <c r="Q2585" s="1"/>
      <c r="R2585" s="1"/>
      <c r="S2585" s="1" t="s">
        <v>417</v>
      </c>
      <c r="T2585" s="1">
        <v>1</v>
      </c>
      <c r="U2585" s="1"/>
    </row>
    <row r="2586" spans="1:21">
      <c r="A2586" s="1" t="s">
        <v>55</v>
      </c>
      <c r="B2586" s="1"/>
      <c r="C2586" s="1"/>
      <c r="D2586" s="1">
        <f t="shared" si="120"/>
        <v>0</v>
      </c>
      <c r="E2586" s="1" t="s">
        <v>10469</v>
      </c>
      <c r="F2586" s="1" t="s">
        <v>12128</v>
      </c>
      <c r="G2586" s="6" t="s">
        <v>12525</v>
      </c>
      <c r="H2586" s="1" t="s">
        <v>583</v>
      </c>
      <c r="I2586" s="1" t="s">
        <v>4032</v>
      </c>
      <c r="J2586" s="1" t="s">
        <v>162</v>
      </c>
      <c r="K2586" s="1" t="str">
        <f t="shared" si="121"/>
        <v>2016</v>
      </c>
      <c r="L2586" s="1">
        <f t="shared" si="122"/>
        <v>18</v>
      </c>
      <c r="M2586" s="1" t="s">
        <v>60</v>
      </c>
      <c r="O2586" s="1" t="s">
        <v>61</v>
      </c>
      <c r="P2586" s="1" t="s">
        <v>255</v>
      </c>
      <c r="Q2586" s="1" t="s">
        <v>351</v>
      </c>
      <c r="R2586" s="1" t="s">
        <v>1364</v>
      </c>
      <c r="S2586" s="1" t="s">
        <v>105</v>
      </c>
      <c r="T2586" s="1">
        <v>2</v>
      </c>
      <c r="U2586" s="1" t="s">
        <v>55</v>
      </c>
    </row>
    <row r="2587" spans="1:21">
      <c r="A2587" s="1" t="s">
        <v>53</v>
      </c>
      <c r="B2587" s="1" t="s">
        <v>141</v>
      </c>
      <c r="C2587" s="1" t="s">
        <v>136</v>
      </c>
      <c r="D2587" s="1">
        <f t="shared" si="120"/>
        <v>0.1</v>
      </c>
      <c r="E2587" s="1" t="s">
        <v>12476</v>
      </c>
      <c r="F2587" s="1" t="s">
        <v>12475</v>
      </c>
      <c r="G2587" s="6" t="s">
        <v>12525</v>
      </c>
      <c r="H2587" s="1" t="s">
        <v>101</v>
      </c>
      <c r="I2587" s="1" t="s">
        <v>10455</v>
      </c>
      <c r="J2587" s="1" t="s">
        <v>6705</v>
      </c>
      <c r="K2587" s="1" t="str">
        <f t="shared" si="121"/>
        <v>2016</v>
      </c>
      <c r="L2587" s="1">
        <f t="shared" si="122"/>
        <v>34</v>
      </c>
      <c r="M2587" s="1" t="s">
        <v>60</v>
      </c>
      <c r="O2587" s="1" t="s">
        <v>205</v>
      </c>
      <c r="P2587" s="1" t="s">
        <v>255</v>
      </c>
      <c r="Q2587" s="1" t="s">
        <v>160</v>
      </c>
      <c r="R2587" s="1" t="s">
        <v>12332</v>
      </c>
      <c r="S2587" s="1" t="s">
        <v>940</v>
      </c>
      <c r="T2587" s="1">
        <v>2</v>
      </c>
      <c r="U2587" s="1" t="s">
        <v>55</v>
      </c>
    </row>
    <row r="2588" spans="1:21">
      <c r="A2588" s="1" t="s">
        <v>53</v>
      </c>
      <c r="B2588" s="1"/>
      <c r="C2588" s="1"/>
      <c r="D2588" s="1">
        <f t="shared" si="120"/>
        <v>0</v>
      </c>
      <c r="E2588" s="1"/>
      <c r="F2588" s="1" t="s">
        <v>1235</v>
      </c>
      <c r="G2588" s="6" t="s">
        <v>12527</v>
      </c>
      <c r="H2588" s="1" t="s">
        <v>644</v>
      </c>
      <c r="I2588" s="1" t="s">
        <v>1226</v>
      </c>
      <c r="J2588" s="1" t="s">
        <v>1238</v>
      </c>
      <c r="K2588" s="1" t="str">
        <f t="shared" si="121"/>
        <v>2016年10月</v>
      </c>
      <c r="L2588" s="1" t="e">
        <f t="shared" si="122"/>
        <v>#VALUE!</v>
      </c>
      <c r="M2588" s="1" t="s">
        <v>60</v>
      </c>
      <c r="N2588" t="s">
        <v>55</v>
      </c>
      <c r="O2588" s="1" t="s">
        <v>102</v>
      </c>
      <c r="P2588" s="1" t="s">
        <v>346</v>
      </c>
      <c r="Q2588" s="1" t="s">
        <v>308</v>
      </c>
      <c r="R2588" s="1" t="s">
        <v>1236</v>
      </c>
      <c r="S2588" s="1" t="s">
        <v>1237</v>
      </c>
      <c r="T2588" s="1">
        <v>2</v>
      </c>
      <c r="U2588" s="1"/>
    </row>
    <row r="2589" spans="1:21">
      <c r="A2589" s="1" t="s">
        <v>50</v>
      </c>
      <c r="B2589" s="1"/>
      <c r="C2589" s="1"/>
      <c r="D2589" s="1">
        <f t="shared" si="120"/>
        <v>0</v>
      </c>
      <c r="E2589" s="1" t="s">
        <v>253</v>
      </c>
      <c r="F2589" s="1" t="s">
        <v>252</v>
      </c>
      <c r="G2589" s="6" t="s">
        <v>12527</v>
      </c>
      <c r="H2589" s="1" t="s">
        <v>177</v>
      </c>
      <c r="I2589" s="1" t="s">
        <v>254</v>
      </c>
      <c r="J2589" s="1" t="s">
        <v>258</v>
      </c>
      <c r="K2589" s="1" t="str">
        <f t="shared" si="121"/>
        <v>2017</v>
      </c>
      <c r="L2589" s="1">
        <f t="shared" si="122"/>
        <v>22</v>
      </c>
      <c r="M2589" s="1" t="s">
        <v>60</v>
      </c>
      <c r="N2589" t="s">
        <v>50</v>
      </c>
      <c r="O2589" s="1"/>
      <c r="P2589" s="1" t="s">
        <v>255</v>
      </c>
      <c r="Q2589" s="1" t="s">
        <v>256</v>
      </c>
      <c r="R2589" s="1" t="s">
        <v>257</v>
      </c>
      <c r="S2589" s="1" t="s">
        <v>92</v>
      </c>
      <c r="T2589" s="1">
        <v>2</v>
      </c>
      <c r="U2589" s="1"/>
    </row>
    <row r="2590" spans="1:21">
      <c r="A2590" s="1" t="s">
        <v>55</v>
      </c>
      <c r="B2590" s="1"/>
      <c r="C2590" s="1"/>
      <c r="D2590" s="1">
        <f t="shared" si="120"/>
        <v>0</v>
      </c>
      <c r="E2590" s="1" t="s">
        <v>359</v>
      </c>
      <c r="F2590" s="1" t="s">
        <v>357</v>
      </c>
      <c r="G2590" s="6" t="s">
        <v>12527</v>
      </c>
      <c r="H2590" s="1" t="s">
        <v>99</v>
      </c>
      <c r="I2590" s="1" t="s">
        <v>360</v>
      </c>
      <c r="J2590" s="1" t="s">
        <v>152</v>
      </c>
      <c r="K2590" s="1" t="str">
        <f t="shared" si="121"/>
        <v>2017</v>
      </c>
      <c r="L2590" s="1">
        <f t="shared" si="122"/>
        <v>4</v>
      </c>
      <c r="M2590" s="1" t="s">
        <v>79</v>
      </c>
      <c r="N2590" t="s">
        <v>50</v>
      </c>
      <c r="O2590" s="1" t="s">
        <v>61</v>
      </c>
      <c r="P2590" s="1" t="s">
        <v>361</v>
      </c>
      <c r="Q2590" s="1" t="s">
        <v>118</v>
      </c>
      <c r="R2590" s="1" t="s">
        <v>362</v>
      </c>
      <c r="S2590" s="1" t="s">
        <v>65</v>
      </c>
      <c r="T2590" s="1">
        <v>2</v>
      </c>
      <c r="U2590" s="1"/>
    </row>
    <row r="2591" spans="1:21">
      <c r="A2591" s="1" t="s">
        <v>53</v>
      </c>
      <c r="B2591" s="1"/>
      <c r="C2591" s="1"/>
      <c r="D2591" s="1">
        <f t="shared" si="120"/>
        <v>0</v>
      </c>
      <c r="E2591" s="1" t="s">
        <v>636</v>
      </c>
      <c r="F2591" s="1" t="s">
        <v>635</v>
      </c>
      <c r="G2591" s="6" t="s">
        <v>12527</v>
      </c>
      <c r="H2591" s="1" t="s">
        <v>126</v>
      </c>
      <c r="I2591" s="1" t="s">
        <v>637</v>
      </c>
      <c r="J2591" s="1" t="s">
        <v>637</v>
      </c>
      <c r="K2591" s="1" t="str">
        <f t="shared" si="121"/>
        <v>2017</v>
      </c>
      <c r="L2591" s="1">
        <f t="shared" si="122"/>
        <v>14</v>
      </c>
      <c r="M2591" s="1" t="s">
        <v>79</v>
      </c>
      <c r="N2591" t="s">
        <v>50</v>
      </c>
      <c r="O2591" s="1" t="s">
        <v>61</v>
      </c>
      <c r="P2591" s="1" t="s">
        <v>449</v>
      </c>
      <c r="Q2591" s="1" t="s">
        <v>351</v>
      </c>
      <c r="R2591" s="1" t="s">
        <v>638</v>
      </c>
      <c r="S2591" s="1" t="s">
        <v>65</v>
      </c>
      <c r="T2591" s="1">
        <v>2</v>
      </c>
      <c r="U2591" s="1"/>
    </row>
    <row r="2592" spans="1:21">
      <c r="A2592" s="1" t="s">
        <v>115</v>
      </c>
      <c r="B2592" s="1"/>
      <c r="C2592" s="1"/>
      <c r="D2592" s="1">
        <f t="shared" si="120"/>
        <v>0</v>
      </c>
      <c r="E2592" s="1" t="s">
        <v>744</v>
      </c>
      <c r="F2592" s="1" t="s">
        <v>743</v>
      </c>
      <c r="G2592" s="6" t="s">
        <v>12527</v>
      </c>
      <c r="H2592" s="1" t="s">
        <v>187</v>
      </c>
      <c r="I2592" s="1" t="s">
        <v>745</v>
      </c>
      <c r="J2592" s="1" t="s">
        <v>745</v>
      </c>
      <c r="K2592" s="1" t="str">
        <f t="shared" si="121"/>
        <v>2017</v>
      </c>
      <c r="L2592" s="1">
        <f t="shared" si="122"/>
        <v>9</v>
      </c>
      <c r="M2592" s="1" t="s">
        <v>79</v>
      </c>
      <c r="N2592" t="s">
        <v>50</v>
      </c>
      <c r="O2592" s="1" t="s">
        <v>61</v>
      </c>
      <c r="P2592" s="1" t="s">
        <v>281</v>
      </c>
      <c r="Q2592" s="1" t="s">
        <v>448</v>
      </c>
      <c r="R2592" s="1" t="s">
        <v>746</v>
      </c>
      <c r="S2592" s="1" t="s">
        <v>65</v>
      </c>
      <c r="T2592" s="1">
        <v>2</v>
      </c>
      <c r="U2592" s="1" t="s">
        <v>50</v>
      </c>
    </row>
    <row r="2593" spans="1:21">
      <c r="A2593" s="1" t="s">
        <v>55</v>
      </c>
      <c r="B2593" s="1"/>
      <c r="C2593" s="1"/>
      <c r="D2593" s="1">
        <f t="shared" si="120"/>
        <v>0</v>
      </c>
      <c r="E2593" s="1" t="s">
        <v>985</v>
      </c>
      <c r="F2593" s="1" t="s">
        <v>984</v>
      </c>
      <c r="G2593" s="6" t="s">
        <v>12527</v>
      </c>
      <c r="H2593" s="1" t="s">
        <v>530</v>
      </c>
      <c r="I2593" s="1" t="s">
        <v>987</v>
      </c>
      <c r="J2593" s="1" t="s">
        <v>990</v>
      </c>
      <c r="K2593" s="1" t="str">
        <f t="shared" si="121"/>
        <v>2017</v>
      </c>
      <c r="L2593" s="1">
        <f t="shared" si="122"/>
        <v>33</v>
      </c>
      <c r="M2593" s="1" t="s">
        <v>79</v>
      </c>
      <c r="N2593" t="s">
        <v>50</v>
      </c>
      <c r="O2593" s="1" t="s">
        <v>61</v>
      </c>
      <c r="P2593" s="1" t="s">
        <v>988</v>
      </c>
      <c r="Q2593" s="1" t="s">
        <v>515</v>
      </c>
      <c r="R2593" s="1" t="s">
        <v>989</v>
      </c>
      <c r="S2593" s="1" t="s">
        <v>405</v>
      </c>
      <c r="T2593" s="1">
        <v>1</v>
      </c>
      <c r="U2593" s="1"/>
    </row>
    <row r="2594" spans="1:21">
      <c r="A2594" s="1"/>
      <c r="B2594" s="1"/>
      <c r="C2594" s="1"/>
      <c r="D2594" s="1">
        <f t="shared" si="120"/>
        <v>0</v>
      </c>
      <c r="E2594" s="1" t="s">
        <v>1147</v>
      </c>
      <c r="F2594" s="1" t="s">
        <v>1145</v>
      </c>
      <c r="G2594" s="6" t="s">
        <v>12527</v>
      </c>
      <c r="H2594" s="1" t="s">
        <v>126</v>
      </c>
      <c r="I2594" s="1" t="s">
        <v>1146</v>
      </c>
      <c r="J2594" s="1" t="s">
        <v>84</v>
      </c>
      <c r="K2594" s="1" t="str">
        <f t="shared" si="121"/>
        <v>2017</v>
      </c>
      <c r="L2594" s="1">
        <f t="shared" si="122"/>
        <v>12</v>
      </c>
      <c r="M2594" s="1" t="s">
        <v>79</v>
      </c>
      <c r="N2594" t="s">
        <v>50</v>
      </c>
      <c r="O2594" s="1" t="s">
        <v>102</v>
      </c>
      <c r="P2594" s="1" t="s">
        <v>778</v>
      </c>
      <c r="Q2594" s="1" t="s">
        <v>1148</v>
      </c>
      <c r="R2594" s="1" t="s">
        <v>1149</v>
      </c>
      <c r="S2594" s="1" t="s">
        <v>65</v>
      </c>
      <c r="T2594" s="1">
        <v>2</v>
      </c>
      <c r="U2594" s="1"/>
    </row>
    <row r="2595" spans="1:21">
      <c r="A2595" s="1" t="s">
        <v>53</v>
      </c>
      <c r="B2595" s="1"/>
      <c r="C2595" s="1"/>
      <c r="D2595" s="1">
        <f t="shared" si="120"/>
        <v>0</v>
      </c>
      <c r="E2595" s="1" t="s">
        <v>1231</v>
      </c>
      <c r="F2595" s="1" t="s">
        <v>1230</v>
      </c>
      <c r="G2595" s="6" t="s">
        <v>12527</v>
      </c>
      <c r="H2595" s="1" t="s">
        <v>530</v>
      </c>
      <c r="I2595" s="1" t="s">
        <v>1226</v>
      </c>
      <c r="J2595" s="1" t="s">
        <v>496</v>
      </c>
      <c r="K2595" s="1" t="str">
        <f t="shared" si="121"/>
        <v>2017</v>
      </c>
      <c r="L2595" s="1">
        <f t="shared" si="122"/>
        <v>31</v>
      </c>
      <c r="M2595" s="1" t="s">
        <v>60</v>
      </c>
      <c r="N2595" t="s">
        <v>50</v>
      </c>
      <c r="O2595" s="1" t="s">
        <v>102</v>
      </c>
      <c r="P2595" s="1" t="s">
        <v>449</v>
      </c>
      <c r="Q2595" s="1" t="s">
        <v>1198</v>
      </c>
      <c r="R2595" s="1" t="s">
        <v>1232</v>
      </c>
      <c r="S2595" s="1" t="s">
        <v>114</v>
      </c>
      <c r="T2595" s="1">
        <v>2</v>
      </c>
      <c r="U2595" s="1"/>
    </row>
    <row r="2596" spans="1:21">
      <c r="A2596" s="1" t="s">
        <v>50</v>
      </c>
      <c r="B2596" s="1"/>
      <c r="C2596" s="1"/>
      <c r="D2596" s="1">
        <f t="shared" si="120"/>
        <v>0</v>
      </c>
      <c r="E2596" s="1" t="s">
        <v>1285</v>
      </c>
      <c r="F2596" s="1" t="s">
        <v>1284</v>
      </c>
      <c r="G2596" s="6" t="s">
        <v>12527</v>
      </c>
      <c r="H2596" s="1" t="s">
        <v>448</v>
      </c>
      <c r="I2596" s="1" t="s">
        <v>1265</v>
      </c>
      <c r="J2596" s="1" t="s">
        <v>1286</v>
      </c>
      <c r="K2596" s="1" t="str">
        <f t="shared" si="121"/>
        <v>2017</v>
      </c>
      <c r="L2596" s="1">
        <f t="shared" si="122"/>
        <v>30</v>
      </c>
      <c r="M2596" s="1" t="s">
        <v>60</v>
      </c>
      <c r="N2596" t="s">
        <v>50</v>
      </c>
      <c r="O2596" s="1" t="s">
        <v>102</v>
      </c>
      <c r="P2596" s="1" t="s">
        <v>449</v>
      </c>
      <c r="Q2596" s="1" t="s">
        <v>351</v>
      </c>
      <c r="R2596" s="1" t="s">
        <v>638</v>
      </c>
      <c r="S2596" s="1" t="s">
        <v>114</v>
      </c>
      <c r="T2596" s="1">
        <v>2</v>
      </c>
      <c r="U2596" s="1"/>
    </row>
    <row r="2597" spans="1:21">
      <c r="A2597" s="1" t="s">
        <v>53</v>
      </c>
      <c r="B2597" s="1"/>
      <c r="C2597" s="1"/>
      <c r="D2597" s="1">
        <f t="shared" si="120"/>
        <v>0</v>
      </c>
      <c r="E2597" s="1" t="s">
        <v>1299</v>
      </c>
      <c r="F2597" s="1" t="s">
        <v>1298</v>
      </c>
      <c r="G2597" s="6" t="s">
        <v>12527</v>
      </c>
      <c r="H2597" s="1" t="s">
        <v>54</v>
      </c>
      <c r="I2597" s="1" t="s">
        <v>426</v>
      </c>
      <c r="J2597" s="1" t="s">
        <v>496</v>
      </c>
      <c r="K2597" s="1" t="str">
        <f t="shared" si="121"/>
        <v>2017</v>
      </c>
      <c r="L2597" s="1">
        <f t="shared" si="122"/>
        <v>2</v>
      </c>
      <c r="M2597" s="1" t="s">
        <v>60</v>
      </c>
      <c r="N2597" t="s">
        <v>50</v>
      </c>
      <c r="O2597" s="1" t="s">
        <v>61</v>
      </c>
      <c r="P2597" s="1" t="s">
        <v>502</v>
      </c>
      <c r="Q2597" s="1" t="s">
        <v>502</v>
      </c>
      <c r="R2597" s="1"/>
      <c r="S2597" s="1" t="s">
        <v>936</v>
      </c>
      <c r="T2597" s="1">
        <v>2</v>
      </c>
      <c r="U2597" s="1"/>
    </row>
    <row r="2598" spans="1:21">
      <c r="A2598" s="1" t="s">
        <v>49</v>
      </c>
      <c r="B2598" s="1"/>
      <c r="C2598" s="1"/>
      <c r="D2598" s="1">
        <f t="shared" si="120"/>
        <v>0</v>
      </c>
      <c r="E2598" s="1" t="s">
        <v>1660</v>
      </c>
      <c r="F2598" s="1" t="s">
        <v>1659</v>
      </c>
      <c r="G2598" s="6" t="s">
        <v>12527</v>
      </c>
      <c r="H2598" s="1" t="s">
        <v>344</v>
      </c>
      <c r="I2598" s="1" t="s">
        <v>1661</v>
      </c>
      <c r="J2598" s="1" t="s">
        <v>1662</v>
      </c>
      <c r="K2598" s="1" t="str">
        <f t="shared" si="121"/>
        <v>2017</v>
      </c>
      <c r="L2598" s="1">
        <f t="shared" si="122"/>
        <v>21</v>
      </c>
      <c r="M2598" s="1" t="s">
        <v>60</v>
      </c>
      <c r="N2598" t="s">
        <v>50</v>
      </c>
      <c r="O2598" s="1" t="s">
        <v>102</v>
      </c>
      <c r="P2598" s="1" t="s">
        <v>150</v>
      </c>
      <c r="Q2598" s="1" t="s">
        <v>136</v>
      </c>
      <c r="R2598" s="1" t="s">
        <v>151</v>
      </c>
      <c r="S2598" s="1" t="s">
        <v>114</v>
      </c>
      <c r="T2598" s="1">
        <v>1</v>
      </c>
      <c r="U2598" s="1"/>
    </row>
    <row r="2599" spans="1:21">
      <c r="A2599" s="1" t="s">
        <v>49</v>
      </c>
      <c r="B2599" s="1"/>
      <c r="C2599" s="1"/>
      <c r="D2599" s="1">
        <f t="shared" si="120"/>
        <v>0</v>
      </c>
      <c r="E2599" s="1" t="s">
        <v>1670</v>
      </c>
      <c r="F2599" s="1" t="s">
        <v>1669</v>
      </c>
      <c r="G2599" s="6" t="s">
        <v>12527</v>
      </c>
      <c r="H2599" s="1" t="s">
        <v>55</v>
      </c>
      <c r="I2599" s="1" t="s">
        <v>1671</v>
      </c>
      <c r="J2599" s="1" t="s">
        <v>873</v>
      </c>
      <c r="K2599" s="1" t="str">
        <f t="shared" si="121"/>
        <v>2017</v>
      </c>
      <c r="L2599" s="1">
        <f t="shared" si="122"/>
        <v>3</v>
      </c>
      <c r="M2599" s="1" t="s">
        <v>60</v>
      </c>
      <c r="N2599" t="s">
        <v>50</v>
      </c>
      <c r="O2599" s="1" t="s">
        <v>61</v>
      </c>
      <c r="P2599" s="1" t="s">
        <v>657</v>
      </c>
      <c r="Q2599" s="1" t="s">
        <v>1672</v>
      </c>
      <c r="R2599" s="1" t="s">
        <v>1673</v>
      </c>
      <c r="S2599" s="1" t="s">
        <v>114</v>
      </c>
      <c r="T2599" s="1">
        <v>1</v>
      </c>
      <c r="U2599" s="1" t="s">
        <v>116</v>
      </c>
    </row>
    <row r="2600" spans="1:21">
      <c r="A2600" s="1" t="s">
        <v>55</v>
      </c>
      <c r="B2600" s="1"/>
      <c r="C2600" s="1"/>
      <c r="D2600" s="1">
        <f t="shared" si="120"/>
        <v>0</v>
      </c>
      <c r="E2600" s="1" t="s">
        <v>1872</v>
      </c>
      <c r="F2600" s="1" t="s">
        <v>1871</v>
      </c>
      <c r="G2600" s="6" t="s">
        <v>12527</v>
      </c>
      <c r="H2600" s="1" t="s">
        <v>177</v>
      </c>
      <c r="I2600" s="1" t="s">
        <v>1174</v>
      </c>
      <c r="J2600" s="1" t="s">
        <v>1873</v>
      </c>
      <c r="K2600" s="1" t="str">
        <f t="shared" si="121"/>
        <v>2017</v>
      </c>
      <c r="L2600" s="1">
        <f t="shared" si="122"/>
        <v>21</v>
      </c>
      <c r="M2600" s="1" t="s">
        <v>60</v>
      </c>
      <c r="N2600" t="s">
        <v>50</v>
      </c>
      <c r="O2600" s="1" t="s">
        <v>102</v>
      </c>
      <c r="P2600" s="1"/>
      <c r="Q2600" s="1"/>
      <c r="R2600" s="1"/>
      <c r="S2600" s="1" t="s">
        <v>105</v>
      </c>
      <c r="T2600" s="1">
        <v>2</v>
      </c>
      <c r="U2600" s="1"/>
    </row>
    <row r="2601" spans="1:21">
      <c r="A2601" s="1" t="s">
        <v>55</v>
      </c>
      <c r="B2601" s="1"/>
      <c r="C2601" s="1"/>
      <c r="D2601" s="1">
        <f t="shared" si="120"/>
        <v>0</v>
      </c>
      <c r="E2601" s="1" t="s">
        <v>2168</v>
      </c>
      <c r="F2601" s="1" t="s">
        <v>2167</v>
      </c>
      <c r="G2601" s="6" t="s">
        <v>12527</v>
      </c>
      <c r="H2601" s="1" t="s">
        <v>126</v>
      </c>
      <c r="I2601" s="1" t="s">
        <v>2165</v>
      </c>
      <c r="J2601" s="1" t="s">
        <v>496</v>
      </c>
      <c r="K2601" s="1" t="str">
        <f t="shared" si="121"/>
        <v>2017</v>
      </c>
      <c r="L2601" s="1">
        <f t="shared" si="122"/>
        <v>12</v>
      </c>
      <c r="M2601" s="1" t="s">
        <v>60</v>
      </c>
      <c r="N2601" t="s">
        <v>50</v>
      </c>
      <c r="O2601" s="1" t="s">
        <v>102</v>
      </c>
      <c r="P2601" s="1"/>
      <c r="Q2601" s="1"/>
      <c r="R2601" s="1" t="s">
        <v>805</v>
      </c>
      <c r="S2601" s="1" t="s">
        <v>65</v>
      </c>
      <c r="T2601" s="1">
        <v>1</v>
      </c>
      <c r="U2601" s="1"/>
    </row>
    <row r="2602" spans="1:21">
      <c r="A2602" s="1" t="s">
        <v>53</v>
      </c>
      <c r="B2602" s="1"/>
      <c r="C2602" s="1"/>
      <c r="D2602" s="1">
        <f t="shared" si="120"/>
        <v>0</v>
      </c>
      <c r="E2602" s="1" t="s">
        <v>2181</v>
      </c>
      <c r="F2602" s="1" t="s">
        <v>2180</v>
      </c>
      <c r="G2602" s="6" t="s">
        <v>12527</v>
      </c>
      <c r="H2602" s="1" t="s">
        <v>448</v>
      </c>
      <c r="I2602" s="1" t="s">
        <v>2182</v>
      </c>
      <c r="J2602" s="1" t="s">
        <v>496</v>
      </c>
      <c r="K2602" s="1" t="str">
        <f t="shared" si="121"/>
        <v>2017</v>
      </c>
      <c r="L2602" s="1">
        <f t="shared" si="122"/>
        <v>30</v>
      </c>
      <c r="M2602" s="1" t="s">
        <v>60</v>
      </c>
      <c r="N2602" t="s">
        <v>50</v>
      </c>
      <c r="O2602" s="1" t="s">
        <v>61</v>
      </c>
      <c r="P2602" s="1"/>
      <c r="Q2602" s="1"/>
      <c r="R2602" s="1" t="s">
        <v>805</v>
      </c>
      <c r="S2602" s="1" t="s">
        <v>940</v>
      </c>
      <c r="T2602" s="1">
        <v>2</v>
      </c>
      <c r="U2602" s="1"/>
    </row>
    <row r="2603" spans="1:21">
      <c r="A2603" s="1" t="s">
        <v>55</v>
      </c>
      <c r="B2603" s="1"/>
      <c r="C2603" s="1"/>
      <c r="D2603" s="1">
        <f t="shared" si="120"/>
        <v>0</v>
      </c>
      <c r="E2603" s="1" t="s">
        <v>2243</v>
      </c>
      <c r="F2603" s="1" t="s">
        <v>2242</v>
      </c>
      <c r="G2603" s="6" t="s">
        <v>12527</v>
      </c>
      <c r="H2603" s="1" t="s">
        <v>263</v>
      </c>
      <c r="I2603" s="1" t="s">
        <v>978</v>
      </c>
      <c r="J2603" s="1" t="s">
        <v>258</v>
      </c>
      <c r="K2603" s="1" t="str">
        <f t="shared" si="121"/>
        <v>2017</v>
      </c>
      <c r="L2603" s="1">
        <f t="shared" si="122"/>
        <v>17</v>
      </c>
      <c r="M2603" s="1" t="s">
        <v>79</v>
      </c>
      <c r="N2603" t="s">
        <v>50</v>
      </c>
      <c r="O2603" s="1" t="s">
        <v>61</v>
      </c>
      <c r="P2603" s="1"/>
      <c r="Q2603" s="1"/>
      <c r="R2603" s="1"/>
      <c r="S2603" s="1" t="s">
        <v>65</v>
      </c>
      <c r="T2603" s="1">
        <v>1</v>
      </c>
      <c r="U2603" s="1"/>
    </row>
    <row r="2604" spans="1:21">
      <c r="A2604" s="1" t="s">
        <v>50</v>
      </c>
      <c r="B2604" s="1"/>
      <c r="C2604" s="1"/>
      <c r="D2604" s="1">
        <f t="shared" si="120"/>
        <v>0</v>
      </c>
      <c r="E2604" s="1" t="s">
        <v>2272</v>
      </c>
      <c r="F2604" s="1" t="s">
        <v>2271</v>
      </c>
      <c r="G2604" s="6" t="s">
        <v>12527</v>
      </c>
      <c r="H2604" s="1" t="s">
        <v>58</v>
      </c>
      <c r="I2604" s="1" t="s">
        <v>403</v>
      </c>
      <c r="J2604" s="1" t="s">
        <v>2091</v>
      </c>
      <c r="K2604" s="1" t="str">
        <f t="shared" si="121"/>
        <v>2017</v>
      </c>
      <c r="L2604" s="1">
        <f t="shared" si="122"/>
        <v>8</v>
      </c>
      <c r="M2604" s="1" t="s">
        <v>79</v>
      </c>
      <c r="N2604" t="s">
        <v>50</v>
      </c>
      <c r="O2604" s="1" t="s">
        <v>102</v>
      </c>
      <c r="P2604" s="1"/>
      <c r="Q2604" s="1"/>
      <c r="R2604" s="1" t="s">
        <v>805</v>
      </c>
      <c r="S2604" s="1" t="s">
        <v>65</v>
      </c>
      <c r="T2604" s="1">
        <v>2</v>
      </c>
      <c r="U2604" s="1"/>
    </row>
    <row r="2605" spans="1:21">
      <c r="A2605" s="1" t="s">
        <v>50</v>
      </c>
      <c r="B2605" s="1"/>
      <c r="C2605" s="1"/>
      <c r="D2605" s="1">
        <f t="shared" si="120"/>
        <v>0</v>
      </c>
      <c r="E2605" s="1" t="s">
        <v>2835</v>
      </c>
      <c r="F2605" s="1" t="s">
        <v>2834</v>
      </c>
      <c r="G2605" s="6" t="s">
        <v>12527</v>
      </c>
      <c r="H2605" s="1" t="s">
        <v>310</v>
      </c>
      <c r="I2605" s="1" t="s">
        <v>2418</v>
      </c>
      <c r="J2605" s="1" t="s">
        <v>610</v>
      </c>
      <c r="K2605" s="1" t="str">
        <f t="shared" si="121"/>
        <v>2017</v>
      </c>
      <c r="L2605" s="1">
        <f t="shared" si="122"/>
        <v>44</v>
      </c>
      <c r="M2605" s="1" t="s">
        <v>79</v>
      </c>
      <c r="N2605" t="s">
        <v>50</v>
      </c>
      <c r="O2605" s="1" t="s">
        <v>61</v>
      </c>
      <c r="P2605" s="1"/>
      <c r="Q2605" s="1"/>
      <c r="R2605" s="1"/>
      <c r="S2605" s="1"/>
      <c r="T2605" s="1">
        <v>2</v>
      </c>
      <c r="U2605" s="1"/>
    </row>
    <row r="2606" spans="1:21">
      <c r="A2606" s="1" t="s">
        <v>50</v>
      </c>
      <c r="B2606" s="1"/>
      <c r="C2606" s="1"/>
      <c r="D2606" s="1">
        <f t="shared" si="120"/>
        <v>0</v>
      </c>
      <c r="E2606" s="1" t="s">
        <v>2859</v>
      </c>
      <c r="F2606" s="1" t="s">
        <v>2858</v>
      </c>
      <c r="G2606" s="6" t="s">
        <v>12527</v>
      </c>
      <c r="H2606" s="1" t="s">
        <v>217</v>
      </c>
      <c r="I2606" s="1" t="s">
        <v>2847</v>
      </c>
      <c r="J2606" s="1" t="s">
        <v>2861</v>
      </c>
      <c r="K2606" s="1" t="str">
        <f t="shared" si="121"/>
        <v>2017</v>
      </c>
      <c r="L2606" s="1">
        <f t="shared" si="122"/>
        <v>15</v>
      </c>
      <c r="M2606" s="1" t="s">
        <v>79</v>
      </c>
      <c r="N2606" t="s">
        <v>50</v>
      </c>
      <c r="O2606" s="1" t="s">
        <v>61</v>
      </c>
      <c r="P2606" s="1"/>
      <c r="Q2606" s="1"/>
      <c r="R2606" s="1"/>
      <c r="S2606" s="1" t="s">
        <v>2860</v>
      </c>
      <c r="T2606" s="1">
        <v>2</v>
      </c>
      <c r="U2606" s="1"/>
    </row>
    <row r="2607" spans="1:21">
      <c r="A2607" s="1" t="s">
        <v>54</v>
      </c>
      <c r="B2607" s="1"/>
      <c r="C2607" s="1"/>
      <c r="D2607" s="1">
        <f t="shared" si="120"/>
        <v>0</v>
      </c>
      <c r="E2607" s="1" t="s">
        <v>2875</v>
      </c>
      <c r="F2607" s="1" t="s">
        <v>2874</v>
      </c>
      <c r="G2607" s="6" t="s">
        <v>12527</v>
      </c>
      <c r="H2607" s="1" t="s">
        <v>55</v>
      </c>
      <c r="I2607" s="1" t="s">
        <v>1296</v>
      </c>
      <c r="J2607" s="1" t="s">
        <v>1598</v>
      </c>
      <c r="K2607" s="1" t="str">
        <f t="shared" si="121"/>
        <v>2017</v>
      </c>
      <c r="L2607" s="1">
        <f t="shared" si="122"/>
        <v>4</v>
      </c>
      <c r="M2607" s="1" t="s">
        <v>60</v>
      </c>
      <c r="N2607" t="s">
        <v>50</v>
      </c>
      <c r="O2607" s="1" t="s">
        <v>61</v>
      </c>
      <c r="P2607" s="1" t="s">
        <v>175</v>
      </c>
      <c r="Q2607" s="1" t="s">
        <v>169</v>
      </c>
      <c r="R2607" s="1" t="s">
        <v>2876</v>
      </c>
      <c r="S2607" s="1" t="s">
        <v>65</v>
      </c>
      <c r="T2607" s="1">
        <v>1</v>
      </c>
      <c r="U2607" s="1"/>
    </row>
    <row r="2608" spans="1:21">
      <c r="A2608" s="1" t="s">
        <v>55</v>
      </c>
      <c r="B2608" s="1"/>
      <c r="C2608" s="1"/>
      <c r="D2608" s="1">
        <f t="shared" si="120"/>
        <v>0</v>
      </c>
      <c r="E2608" s="1" t="s">
        <v>3174</v>
      </c>
      <c r="F2608" s="1" t="s">
        <v>3173</v>
      </c>
      <c r="G2608" s="6" t="s">
        <v>12527</v>
      </c>
      <c r="H2608" s="1" t="s">
        <v>1070</v>
      </c>
      <c r="I2608" s="1" t="s">
        <v>3166</v>
      </c>
      <c r="J2608" s="1" t="s">
        <v>227</v>
      </c>
      <c r="K2608" s="1" t="str">
        <f t="shared" si="121"/>
        <v>2017</v>
      </c>
      <c r="L2608" s="1">
        <f t="shared" si="122"/>
        <v>74</v>
      </c>
      <c r="M2608" s="1" t="s">
        <v>79</v>
      </c>
      <c r="N2608" t="s">
        <v>50</v>
      </c>
      <c r="O2608" s="1" t="s">
        <v>61</v>
      </c>
      <c r="P2608" s="1"/>
      <c r="Q2608" s="1"/>
      <c r="R2608" s="1"/>
      <c r="S2608" s="1" t="s">
        <v>354</v>
      </c>
      <c r="T2608" s="1">
        <v>1</v>
      </c>
      <c r="U2608" s="1"/>
    </row>
    <row r="2609" spans="1:21">
      <c r="A2609" s="1" t="s">
        <v>55</v>
      </c>
      <c r="B2609" s="1"/>
      <c r="C2609" s="1"/>
      <c r="D2609" s="1">
        <f t="shared" si="120"/>
        <v>0</v>
      </c>
      <c r="E2609" s="1" t="s">
        <v>3177</v>
      </c>
      <c r="F2609" s="1" t="s">
        <v>3176</v>
      </c>
      <c r="G2609" s="6" t="s">
        <v>12527</v>
      </c>
      <c r="H2609" s="1" t="s">
        <v>53</v>
      </c>
      <c r="I2609" s="1" t="s">
        <v>610</v>
      </c>
      <c r="J2609" s="1" t="s">
        <v>84</v>
      </c>
      <c r="K2609" s="1" t="str">
        <f t="shared" si="121"/>
        <v>2017</v>
      </c>
      <c r="L2609" s="1">
        <f t="shared" si="122"/>
        <v>2</v>
      </c>
      <c r="M2609" s="1" t="s">
        <v>60</v>
      </c>
      <c r="N2609" t="s">
        <v>50</v>
      </c>
      <c r="O2609" s="1" t="s">
        <v>61</v>
      </c>
      <c r="P2609" s="1"/>
      <c r="Q2609" s="1"/>
      <c r="R2609" s="1"/>
      <c r="S2609" s="1" t="s">
        <v>936</v>
      </c>
      <c r="T2609" s="1">
        <v>1</v>
      </c>
      <c r="U2609" s="1"/>
    </row>
    <row r="2610" spans="1:21">
      <c r="A2610" s="1" t="s">
        <v>53</v>
      </c>
      <c r="B2610" s="1"/>
      <c r="C2610" s="1"/>
      <c r="D2610" s="1">
        <f t="shared" si="120"/>
        <v>0</v>
      </c>
      <c r="E2610" s="1" t="s">
        <v>3251</v>
      </c>
      <c r="F2610" s="1" t="s">
        <v>3250</v>
      </c>
      <c r="G2610" s="6" t="s">
        <v>12527</v>
      </c>
      <c r="H2610" s="1" t="s">
        <v>136</v>
      </c>
      <c r="I2610" s="1" t="s">
        <v>1741</v>
      </c>
      <c r="J2610" s="1" t="s">
        <v>3254</v>
      </c>
      <c r="K2610" s="1" t="str">
        <f t="shared" si="121"/>
        <v>2017</v>
      </c>
      <c r="L2610" s="1">
        <f t="shared" si="122"/>
        <v>50</v>
      </c>
      <c r="M2610" s="1" t="s">
        <v>60</v>
      </c>
      <c r="N2610" t="s">
        <v>50</v>
      </c>
      <c r="O2610" s="1" t="s">
        <v>3252</v>
      </c>
      <c r="P2610" s="1"/>
      <c r="Q2610" s="1"/>
      <c r="R2610" s="1"/>
      <c r="S2610" s="1" t="s">
        <v>3253</v>
      </c>
      <c r="T2610" s="1">
        <v>1</v>
      </c>
      <c r="U2610" s="1"/>
    </row>
    <row r="2611" spans="1:21">
      <c r="A2611" s="1" t="s">
        <v>49</v>
      </c>
      <c r="B2611" s="1"/>
      <c r="C2611" s="1"/>
      <c r="D2611" s="1">
        <f t="shared" si="120"/>
        <v>0</v>
      </c>
      <c r="E2611" s="1" t="s">
        <v>3374</v>
      </c>
      <c r="F2611" s="1" t="s">
        <v>3373</v>
      </c>
      <c r="G2611" s="6" t="s">
        <v>12527</v>
      </c>
      <c r="H2611" s="1" t="s">
        <v>263</v>
      </c>
      <c r="I2611" s="1" t="s">
        <v>3363</v>
      </c>
      <c r="J2611" s="1" t="s">
        <v>1212</v>
      </c>
      <c r="K2611" s="1" t="str">
        <f t="shared" si="121"/>
        <v>2017</v>
      </c>
      <c r="L2611" s="1">
        <f t="shared" si="122"/>
        <v>18</v>
      </c>
      <c r="M2611" s="1" t="s">
        <v>60</v>
      </c>
      <c r="N2611" t="s">
        <v>50</v>
      </c>
      <c r="O2611" s="1" t="s">
        <v>61</v>
      </c>
      <c r="P2611" s="1"/>
      <c r="Q2611" s="1"/>
      <c r="R2611" s="1"/>
      <c r="S2611" s="1" t="s">
        <v>65</v>
      </c>
      <c r="T2611" s="1">
        <v>2</v>
      </c>
      <c r="U2611" s="1"/>
    </row>
    <row r="2612" spans="1:21">
      <c r="A2612" s="1" t="s">
        <v>54</v>
      </c>
      <c r="B2612" s="1"/>
      <c r="C2612" s="1"/>
      <c r="D2612" s="1">
        <f t="shared" si="120"/>
        <v>0</v>
      </c>
      <c r="E2612" s="1" t="s">
        <v>1740</v>
      </c>
      <c r="F2612" s="1" t="s">
        <v>3390</v>
      </c>
      <c r="G2612" s="6" t="s">
        <v>12527</v>
      </c>
      <c r="H2612" s="1" t="s">
        <v>233</v>
      </c>
      <c r="I2612" s="1" t="s">
        <v>3385</v>
      </c>
      <c r="J2612" s="1" t="s">
        <v>243</v>
      </c>
      <c r="K2612" s="1" t="str">
        <f t="shared" si="121"/>
        <v>2017</v>
      </c>
      <c r="L2612" s="1">
        <f t="shared" si="122"/>
        <v>49</v>
      </c>
      <c r="M2612" s="1" t="s">
        <v>60</v>
      </c>
      <c r="N2612" t="s">
        <v>50</v>
      </c>
      <c r="O2612" s="1" t="s">
        <v>61</v>
      </c>
      <c r="P2612" s="1"/>
      <c r="Q2612" s="1"/>
      <c r="R2612" s="1"/>
      <c r="S2612" s="1" t="s">
        <v>114</v>
      </c>
      <c r="T2612" s="1">
        <v>1</v>
      </c>
      <c r="U2612" s="1"/>
    </row>
    <row r="2613" spans="1:21">
      <c r="A2613" s="1" t="s">
        <v>54</v>
      </c>
      <c r="B2613" s="1" t="s">
        <v>50</v>
      </c>
      <c r="C2613" s="1"/>
      <c r="D2613" s="1">
        <f t="shared" si="120"/>
        <v>0</v>
      </c>
      <c r="E2613" s="1" t="s">
        <v>3548</v>
      </c>
      <c r="F2613" s="1" t="s">
        <v>3547</v>
      </c>
      <c r="G2613" s="6" t="s">
        <v>12527</v>
      </c>
      <c r="H2613" s="1" t="s">
        <v>197</v>
      </c>
      <c r="I2613" s="1" t="s">
        <v>3306</v>
      </c>
      <c r="J2613" s="1" t="s">
        <v>3306</v>
      </c>
      <c r="K2613" s="1" t="str">
        <f t="shared" si="121"/>
        <v>2017</v>
      </c>
      <c r="L2613" s="1">
        <f t="shared" si="122"/>
        <v>17</v>
      </c>
      <c r="M2613" s="1" t="s">
        <v>79</v>
      </c>
      <c r="N2613" t="s">
        <v>50</v>
      </c>
      <c r="O2613" s="1" t="s">
        <v>61</v>
      </c>
      <c r="P2613" s="1"/>
      <c r="Q2613" s="1"/>
      <c r="R2613" s="1"/>
      <c r="S2613" s="1"/>
      <c r="T2613" s="1">
        <v>1</v>
      </c>
      <c r="U2613" s="1"/>
    </row>
    <row r="2614" spans="1:21">
      <c r="A2614" s="1" t="s">
        <v>50</v>
      </c>
      <c r="B2614" s="1" t="s">
        <v>50</v>
      </c>
      <c r="C2614" s="1"/>
      <c r="D2614" s="1">
        <f t="shared" si="120"/>
        <v>0</v>
      </c>
      <c r="E2614" s="1" t="s">
        <v>3629</v>
      </c>
      <c r="F2614" s="1" t="s">
        <v>3628</v>
      </c>
      <c r="G2614" s="6" t="s">
        <v>12527</v>
      </c>
      <c r="H2614" s="1" t="s">
        <v>233</v>
      </c>
      <c r="I2614" s="1" t="s">
        <v>3623</v>
      </c>
      <c r="J2614" s="1" t="s">
        <v>3630</v>
      </c>
      <c r="K2614" s="1" t="str">
        <f t="shared" si="121"/>
        <v>2017</v>
      </c>
      <c r="L2614" s="1">
        <f t="shared" si="122"/>
        <v>48</v>
      </c>
      <c r="M2614" s="1" t="s">
        <v>79</v>
      </c>
      <c r="N2614" t="s">
        <v>50</v>
      </c>
      <c r="O2614" s="1" t="s">
        <v>61</v>
      </c>
      <c r="P2614" s="1"/>
      <c r="Q2614" s="1"/>
      <c r="R2614" s="1"/>
      <c r="S2614" s="1" t="s">
        <v>105</v>
      </c>
      <c r="T2614" s="1">
        <v>2</v>
      </c>
      <c r="U2614" s="1"/>
    </row>
    <row r="2615" spans="1:21">
      <c r="A2615" s="1" t="s">
        <v>53</v>
      </c>
      <c r="B2615" s="1" t="s">
        <v>472</v>
      </c>
      <c r="C2615" s="1" t="s">
        <v>136</v>
      </c>
      <c r="D2615" s="1">
        <f t="shared" si="120"/>
        <v>0.25</v>
      </c>
      <c r="E2615" s="1" t="s">
        <v>3909</v>
      </c>
      <c r="F2615" s="1" t="s">
        <v>3908</v>
      </c>
      <c r="G2615" s="6" t="s">
        <v>12527</v>
      </c>
      <c r="H2615" s="1" t="s">
        <v>479</v>
      </c>
      <c r="I2615" s="1" t="s">
        <v>3882</v>
      </c>
      <c r="J2615" s="1" t="s">
        <v>3703</v>
      </c>
      <c r="K2615" s="1" t="str">
        <f t="shared" si="121"/>
        <v>2017</v>
      </c>
      <c r="L2615" s="1">
        <f t="shared" si="122"/>
        <v>16</v>
      </c>
      <c r="M2615" s="1" t="s">
        <v>60</v>
      </c>
      <c r="N2615" t="s">
        <v>50</v>
      </c>
      <c r="O2615" s="1" t="s">
        <v>102</v>
      </c>
      <c r="P2615" s="1" t="s">
        <v>255</v>
      </c>
      <c r="Q2615" s="1" t="s">
        <v>219</v>
      </c>
      <c r="R2615" s="1" t="s">
        <v>1378</v>
      </c>
      <c r="S2615" s="1" t="s">
        <v>65</v>
      </c>
      <c r="T2615" s="1">
        <v>2</v>
      </c>
      <c r="U2615" s="1" t="s">
        <v>116</v>
      </c>
    </row>
    <row r="2616" spans="1:21">
      <c r="A2616" s="1" t="s">
        <v>55</v>
      </c>
      <c r="B2616" s="1"/>
      <c r="C2616" s="1"/>
      <c r="D2616" s="1">
        <f t="shared" si="120"/>
        <v>0</v>
      </c>
      <c r="E2616" s="1" t="s">
        <v>4144</v>
      </c>
      <c r="F2616" s="1" t="s">
        <v>4143</v>
      </c>
      <c r="G2616" s="6" t="s">
        <v>12527</v>
      </c>
      <c r="H2616" s="1" t="s">
        <v>448</v>
      </c>
      <c r="I2616" s="1" t="s">
        <v>3284</v>
      </c>
      <c r="J2616" s="1" t="s">
        <v>4145</v>
      </c>
      <c r="K2616" s="1" t="str">
        <f t="shared" si="121"/>
        <v>2017</v>
      </c>
      <c r="L2616" s="1">
        <f t="shared" si="122"/>
        <v>31</v>
      </c>
      <c r="M2616" s="1" t="s">
        <v>79</v>
      </c>
      <c r="N2616" t="s">
        <v>50</v>
      </c>
      <c r="O2616" s="1" t="s">
        <v>61</v>
      </c>
      <c r="P2616" s="1"/>
      <c r="Q2616" s="1"/>
      <c r="R2616" s="1"/>
      <c r="S2616" s="1"/>
      <c r="T2616" s="1">
        <v>2</v>
      </c>
      <c r="U2616" s="1"/>
    </row>
    <row r="2617" spans="1:21">
      <c r="A2617" s="1" t="s">
        <v>54</v>
      </c>
      <c r="B2617" s="1"/>
      <c r="C2617" s="1"/>
      <c r="D2617" s="1">
        <f t="shared" si="120"/>
        <v>0</v>
      </c>
      <c r="E2617" s="1" t="s">
        <v>4159</v>
      </c>
      <c r="F2617" s="1" t="s">
        <v>4158</v>
      </c>
      <c r="G2617" s="6" t="s">
        <v>12527</v>
      </c>
      <c r="H2617" s="1" t="s">
        <v>71</v>
      </c>
      <c r="I2617" s="1" t="s">
        <v>540</v>
      </c>
      <c r="J2617" s="1" t="s">
        <v>152</v>
      </c>
      <c r="K2617" s="1" t="str">
        <f t="shared" si="121"/>
        <v>2017</v>
      </c>
      <c r="L2617" s="1">
        <f t="shared" si="122"/>
        <v>6</v>
      </c>
      <c r="M2617" s="1" t="s">
        <v>79</v>
      </c>
      <c r="N2617" t="s">
        <v>50</v>
      </c>
      <c r="O2617" s="1" t="s">
        <v>61</v>
      </c>
      <c r="P2617" s="1"/>
      <c r="Q2617" s="1"/>
      <c r="R2617" s="1"/>
      <c r="S2617" s="1"/>
      <c r="T2617" s="1">
        <v>2</v>
      </c>
      <c r="U2617" s="1"/>
    </row>
    <row r="2618" spans="1:21">
      <c r="A2618" s="1" t="s">
        <v>55</v>
      </c>
      <c r="B2618" s="1"/>
      <c r="C2618" s="1"/>
      <c r="D2618" s="1">
        <f t="shared" si="120"/>
        <v>0</v>
      </c>
      <c r="E2618" s="1" t="s">
        <v>4345</v>
      </c>
      <c r="F2618" s="1" t="s">
        <v>4344</v>
      </c>
      <c r="G2618" s="6" t="s">
        <v>12527</v>
      </c>
      <c r="H2618" s="1" t="s">
        <v>389</v>
      </c>
      <c r="I2618" s="1" t="s">
        <v>4324</v>
      </c>
      <c r="J2618" s="1" t="s">
        <v>227</v>
      </c>
      <c r="K2618" s="1" t="str">
        <f t="shared" si="121"/>
        <v>2017</v>
      </c>
      <c r="L2618" s="1">
        <f t="shared" si="122"/>
        <v>62</v>
      </c>
      <c r="M2618" s="1" t="s">
        <v>79</v>
      </c>
      <c r="N2618" t="s">
        <v>50</v>
      </c>
      <c r="O2618" s="1" t="s">
        <v>61</v>
      </c>
      <c r="P2618" s="1"/>
      <c r="Q2618" s="1"/>
      <c r="R2618" s="1"/>
      <c r="S2618" s="1" t="s">
        <v>354</v>
      </c>
      <c r="T2618" s="1">
        <v>1</v>
      </c>
      <c r="U2618" s="1"/>
    </row>
    <row r="2619" spans="1:21">
      <c r="A2619" s="1" t="s">
        <v>54</v>
      </c>
      <c r="B2619" s="1"/>
      <c r="C2619" s="1"/>
      <c r="D2619" s="1">
        <f t="shared" si="120"/>
        <v>0</v>
      </c>
      <c r="E2619" s="1" t="s">
        <v>4417</v>
      </c>
      <c r="F2619" s="1" t="s">
        <v>4416</v>
      </c>
      <c r="G2619" s="6" t="s">
        <v>12527</v>
      </c>
      <c r="H2619" s="1" t="s">
        <v>351</v>
      </c>
      <c r="I2619" s="1" t="s">
        <v>804</v>
      </c>
      <c r="J2619" s="1" t="s">
        <v>2111</v>
      </c>
      <c r="K2619" s="1" t="str">
        <f t="shared" si="121"/>
        <v>2017</v>
      </c>
      <c r="L2619" s="1">
        <f t="shared" si="122"/>
        <v>54</v>
      </c>
      <c r="M2619" s="1" t="s">
        <v>60</v>
      </c>
      <c r="N2619" t="s">
        <v>50</v>
      </c>
      <c r="O2619" s="1" t="s">
        <v>61</v>
      </c>
      <c r="P2619" s="1"/>
      <c r="Q2619" s="1"/>
      <c r="R2619" s="1"/>
      <c r="S2619" s="1"/>
      <c r="T2619" s="1">
        <v>1</v>
      </c>
      <c r="U2619" s="1"/>
    </row>
    <row r="2620" spans="1:21">
      <c r="A2620" s="1" t="s">
        <v>55</v>
      </c>
      <c r="B2620" s="1"/>
      <c r="C2620" s="1"/>
      <c r="D2620" s="1">
        <f t="shared" si="120"/>
        <v>0</v>
      </c>
      <c r="E2620" s="1" t="s">
        <v>4847</v>
      </c>
      <c r="F2620" s="1" t="s">
        <v>4846</v>
      </c>
      <c r="G2620" s="6" t="s">
        <v>12527</v>
      </c>
      <c r="H2620" s="1" t="s">
        <v>233</v>
      </c>
      <c r="I2620" s="1" t="s">
        <v>4828</v>
      </c>
      <c r="J2620" s="1" t="s">
        <v>1212</v>
      </c>
      <c r="K2620" s="1" t="str">
        <f t="shared" si="121"/>
        <v>2017</v>
      </c>
      <c r="L2620" s="1">
        <f t="shared" si="122"/>
        <v>49</v>
      </c>
      <c r="M2620" s="1" t="s">
        <v>79</v>
      </c>
      <c r="N2620" t="s">
        <v>50</v>
      </c>
      <c r="O2620" s="1" t="s">
        <v>61</v>
      </c>
      <c r="P2620" s="1"/>
      <c r="Q2620" s="1"/>
      <c r="R2620" s="1"/>
      <c r="S2620" s="1" t="s">
        <v>417</v>
      </c>
      <c r="T2620" s="1">
        <v>2</v>
      </c>
      <c r="U2620" s="1"/>
    </row>
    <row r="2621" spans="1:21">
      <c r="A2621" s="1" t="s">
        <v>55</v>
      </c>
      <c r="B2621" s="1"/>
      <c r="C2621" s="1"/>
      <c r="D2621" s="1">
        <f t="shared" si="120"/>
        <v>0</v>
      </c>
      <c r="E2621" s="1" t="s">
        <v>4850</v>
      </c>
      <c r="F2621" s="1" t="s">
        <v>4849</v>
      </c>
      <c r="G2621" s="6" t="s">
        <v>12527</v>
      </c>
      <c r="H2621" s="1" t="s">
        <v>134</v>
      </c>
      <c r="I2621" s="1" t="s">
        <v>4851</v>
      </c>
      <c r="J2621" s="1" t="s">
        <v>274</v>
      </c>
      <c r="K2621" s="1" t="str">
        <f t="shared" si="121"/>
        <v>2017</v>
      </c>
      <c r="L2621" s="1">
        <f t="shared" si="122"/>
        <v>27</v>
      </c>
      <c r="M2621" s="1" t="s">
        <v>79</v>
      </c>
      <c r="N2621" t="s">
        <v>50</v>
      </c>
      <c r="O2621" s="1" t="s">
        <v>102</v>
      </c>
      <c r="P2621" s="1" t="s">
        <v>4852</v>
      </c>
      <c r="Q2621" s="1" t="s">
        <v>832</v>
      </c>
      <c r="R2621" s="1" t="s">
        <v>4853</v>
      </c>
      <c r="S2621" s="1" t="s">
        <v>417</v>
      </c>
      <c r="T2621" s="1">
        <v>1</v>
      </c>
      <c r="U2621" s="1"/>
    </row>
    <row r="2622" spans="1:21">
      <c r="A2622" s="1" t="s">
        <v>55</v>
      </c>
      <c r="B2622" s="1"/>
      <c r="C2622" s="1"/>
      <c r="D2622" s="1">
        <f t="shared" si="120"/>
        <v>0</v>
      </c>
      <c r="E2622" s="1" t="s">
        <v>4889</v>
      </c>
      <c r="F2622" s="1" t="s">
        <v>4888</v>
      </c>
      <c r="G2622" s="6" t="s">
        <v>12527</v>
      </c>
      <c r="H2622" s="1" t="s">
        <v>344</v>
      </c>
      <c r="I2622" s="1" t="s">
        <v>3370</v>
      </c>
      <c r="J2622" s="1" t="s">
        <v>227</v>
      </c>
      <c r="K2622" s="1" t="str">
        <f t="shared" si="121"/>
        <v>2017</v>
      </c>
      <c r="L2622" s="1">
        <f t="shared" si="122"/>
        <v>21</v>
      </c>
      <c r="M2622" s="1" t="s">
        <v>79</v>
      </c>
      <c r="N2622" t="s">
        <v>50</v>
      </c>
      <c r="O2622" s="1" t="s">
        <v>61</v>
      </c>
      <c r="P2622" s="1"/>
      <c r="Q2622" s="1"/>
      <c r="R2622" s="1"/>
      <c r="S2622" s="1" t="s">
        <v>65</v>
      </c>
      <c r="T2622" s="1">
        <v>1</v>
      </c>
      <c r="U2622" s="1"/>
    </row>
    <row r="2623" spans="1:21">
      <c r="A2623" s="1"/>
      <c r="B2623" s="1"/>
      <c r="C2623" s="1"/>
      <c r="D2623" s="1">
        <f t="shared" si="120"/>
        <v>0</v>
      </c>
      <c r="E2623" s="1" t="s">
        <v>4905</v>
      </c>
      <c r="F2623" s="1" t="s">
        <v>4904</v>
      </c>
      <c r="G2623" s="6" t="s">
        <v>12527</v>
      </c>
      <c r="H2623" s="1" t="s">
        <v>233</v>
      </c>
      <c r="I2623" s="1" t="s">
        <v>4906</v>
      </c>
      <c r="J2623" s="1" t="s">
        <v>4907</v>
      </c>
      <c r="K2623" s="1" t="str">
        <f t="shared" si="121"/>
        <v>2017</v>
      </c>
      <c r="L2623" s="1">
        <f t="shared" si="122"/>
        <v>49</v>
      </c>
      <c r="M2623" s="1" t="s">
        <v>60</v>
      </c>
      <c r="N2623" t="s">
        <v>50</v>
      </c>
      <c r="O2623" s="1" t="s">
        <v>61</v>
      </c>
      <c r="P2623" s="1"/>
      <c r="Q2623" s="1"/>
      <c r="R2623" s="1"/>
      <c r="S2623" s="1" t="s">
        <v>114</v>
      </c>
      <c r="T2623" s="1">
        <v>1</v>
      </c>
      <c r="U2623" s="1"/>
    </row>
    <row r="2624" spans="1:21">
      <c r="A2624" s="1" t="s">
        <v>53</v>
      </c>
      <c r="B2624" s="1" t="s">
        <v>50</v>
      </c>
      <c r="C2624" s="1"/>
      <c r="D2624" s="1">
        <f t="shared" si="120"/>
        <v>0</v>
      </c>
      <c r="E2624" s="1" t="s">
        <v>4945</v>
      </c>
      <c r="F2624" s="1" t="s">
        <v>4944</v>
      </c>
      <c r="G2624" s="6" t="s">
        <v>12527</v>
      </c>
      <c r="H2624" s="1" t="s">
        <v>134</v>
      </c>
      <c r="I2624" s="1" t="s">
        <v>2430</v>
      </c>
      <c r="J2624" s="1" t="s">
        <v>4946</v>
      </c>
      <c r="K2624" s="1" t="str">
        <f t="shared" si="121"/>
        <v>2017</v>
      </c>
      <c r="L2624" s="1">
        <f t="shared" si="122"/>
        <v>26</v>
      </c>
      <c r="M2624" s="1" t="s">
        <v>79</v>
      </c>
      <c r="N2624" t="s">
        <v>50</v>
      </c>
      <c r="O2624" s="1" t="s">
        <v>61</v>
      </c>
      <c r="P2624" s="1"/>
      <c r="Q2624" s="1"/>
      <c r="R2624" s="1"/>
      <c r="S2624" s="1"/>
      <c r="T2624" s="1">
        <v>1</v>
      </c>
      <c r="U2624" s="1"/>
    </row>
    <row r="2625" spans="1:21">
      <c r="A2625" s="1" t="s">
        <v>55</v>
      </c>
      <c r="B2625" s="1" t="s">
        <v>50</v>
      </c>
      <c r="C2625" s="1"/>
      <c r="D2625" s="1">
        <f t="shared" si="120"/>
        <v>0</v>
      </c>
      <c r="E2625" s="1" t="s">
        <v>4985</v>
      </c>
      <c r="F2625" s="1" t="s">
        <v>4984</v>
      </c>
      <c r="G2625" s="6" t="s">
        <v>12527</v>
      </c>
      <c r="H2625" s="1" t="s">
        <v>108</v>
      </c>
      <c r="I2625" s="1" t="s">
        <v>4977</v>
      </c>
      <c r="J2625" s="1" t="s">
        <v>587</v>
      </c>
      <c r="K2625" s="1" t="str">
        <f t="shared" si="121"/>
        <v>2017</v>
      </c>
      <c r="L2625" s="1">
        <f t="shared" si="122"/>
        <v>8</v>
      </c>
      <c r="M2625" s="1" t="s">
        <v>79</v>
      </c>
      <c r="N2625" t="s">
        <v>50</v>
      </c>
      <c r="O2625" s="1" t="s">
        <v>61</v>
      </c>
      <c r="P2625" s="1"/>
      <c r="Q2625" s="1"/>
      <c r="R2625" s="1"/>
      <c r="S2625" s="1"/>
      <c r="T2625" s="1">
        <v>1</v>
      </c>
      <c r="U2625" s="1"/>
    </row>
    <row r="2626" spans="1:21">
      <c r="A2626" s="1" t="s">
        <v>49</v>
      </c>
      <c r="B2626" s="1" t="s">
        <v>50</v>
      </c>
      <c r="C2626" s="1"/>
      <c r="D2626" s="1">
        <f t="shared" ref="D2626:D2689" si="123">B2626*C2626/100</f>
        <v>0</v>
      </c>
      <c r="E2626" s="1" t="s">
        <v>5048</v>
      </c>
      <c r="F2626" s="1" t="s">
        <v>5047</v>
      </c>
      <c r="G2626" s="6" t="s">
        <v>12527</v>
      </c>
      <c r="H2626" s="1" t="s">
        <v>479</v>
      </c>
      <c r="I2626" s="1" t="s">
        <v>271</v>
      </c>
      <c r="J2626" s="1" t="s">
        <v>5049</v>
      </c>
      <c r="K2626" s="1" t="str">
        <f t="shared" ref="K2626:K2689" si="124">TEXT(J2626,"YYYY")</f>
        <v>2017</v>
      </c>
      <c r="L2626" s="1">
        <f t="shared" ref="L2626:L2689" si="125">H2626-(TEXT(I2626,"YYYY")-TEXT(J2626,"YYYY"))</f>
        <v>19</v>
      </c>
      <c r="M2626" s="1" t="s">
        <v>60</v>
      </c>
      <c r="N2626" t="s">
        <v>50</v>
      </c>
      <c r="O2626" s="1"/>
      <c r="P2626" s="1"/>
      <c r="Q2626" s="1"/>
      <c r="R2626" s="1"/>
      <c r="S2626" s="1" t="s">
        <v>65</v>
      </c>
      <c r="T2626" s="1">
        <v>2</v>
      </c>
      <c r="U2626" s="1"/>
    </row>
    <row r="2627" spans="1:21">
      <c r="A2627" s="1" t="s">
        <v>55</v>
      </c>
      <c r="B2627" s="1" t="s">
        <v>50</v>
      </c>
      <c r="C2627" s="1"/>
      <c r="D2627" s="1">
        <f t="shared" si="123"/>
        <v>0</v>
      </c>
      <c r="E2627" s="1" t="s">
        <v>5082</v>
      </c>
      <c r="F2627" s="1" t="s">
        <v>5081</v>
      </c>
      <c r="G2627" s="6" t="s">
        <v>12527</v>
      </c>
      <c r="H2627" s="1" t="s">
        <v>247</v>
      </c>
      <c r="I2627" s="1" t="s">
        <v>5083</v>
      </c>
      <c r="J2627" s="1" t="s">
        <v>5084</v>
      </c>
      <c r="K2627" s="1" t="str">
        <f t="shared" si="124"/>
        <v>2017</v>
      </c>
      <c r="L2627" s="1">
        <f t="shared" si="125"/>
        <v>15</v>
      </c>
      <c r="M2627" s="1" t="s">
        <v>60</v>
      </c>
      <c r="N2627" t="s">
        <v>50</v>
      </c>
      <c r="O2627" s="1" t="s">
        <v>61</v>
      </c>
      <c r="P2627" s="1"/>
      <c r="Q2627" s="1"/>
      <c r="R2627" s="1"/>
      <c r="S2627" s="1"/>
      <c r="T2627" s="1">
        <v>1</v>
      </c>
      <c r="U2627" s="1"/>
    </row>
    <row r="2628" spans="1:21">
      <c r="A2628" s="1" t="s">
        <v>55</v>
      </c>
      <c r="B2628" s="1" t="s">
        <v>50</v>
      </c>
      <c r="C2628" s="1"/>
      <c r="D2628" s="1">
        <f t="shared" si="123"/>
        <v>0</v>
      </c>
      <c r="E2628" s="1" t="s">
        <v>5090</v>
      </c>
      <c r="F2628" s="1" t="s">
        <v>5089</v>
      </c>
      <c r="G2628" s="6" t="s">
        <v>12527</v>
      </c>
      <c r="H2628" s="1" t="s">
        <v>158</v>
      </c>
      <c r="I2628" s="1" t="s">
        <v>5083</v>
      </c>
      <c r="J2628" s="1" t="s">
        <v>1485</v>
      </c>
      <c r="K2628" s="1" t="str">
        <f t="shared" si="124"/>
        <v>2017</v>
      </c>
      <c r="L2628" s="1">
        <f t="shared" si="125"/>
        <v>11</v>
      </c>
      <c r="M2628" s="1" t="s">
        <v>79</v>
      </c>
      <c r="N2628" t="s">
        <v>50</v>
      </c>
      <c r="O2628" s="1" t="s">
        <v>61</v>
      </c>
      <c r="P2628" s="1"/>
      <c r="Q2628" s="1"/>
      <c r="R2628" s="1"/>
      <c r="S2628" s="1" t="s">
        <v>65</v>
      </c>
      <c r="T2628" s="1">
        <v>2</v>
      </c>
      <c r="U2628" s="1"/>
    </row>
    <row r="2629" spans="1:21">
      <c r="A2629" s="1" t="s">
        <v>54</v>
      </c>
      <c r="B2629" s="1" t="s">
        <v>50</v>
      </c>
      <c r="C2629" s="1"/>
      <c r="D2629" s="1">
        <f t="shared" si="123"/>
        <v>0</v>
      </c>
      <c r="E2629" s="1" t="s">
        <v>5215</v>
      </c>
      <c r="F2629" s="1" t="s">
        <v>5214</v>
      </c>
      <c r="G2629" s="6" t="s">
        <v>12527</v>
      </c>
      <c r="H2629" s="1" t="s">
        <v>187</v>
      </c>
      <c r="I2629" s="1" t="s">
        <v>106</v>
      </c>
      <c r="J2629" s="1" t="s">
        <v>688</v>
      </c>
      <c r="K2629" s="1" t="str">
        <f t="shared" si="124"/>
        <v>2017</v>
      </c>
      <c r="L2629" s="1">
        <f t="shared" si="125"/>
        <v>8</v>
      </c>
      <c r="M2629" s="1" t="s">
        <v>79</v>
      </c>
      <c r="N2629" t="s">
        <v>50</v>
      </c>
      <c r="O2629" s="1" t="s">
        <v>61</v>
      </c>
      <c r="P2629" s="1"/>
      <c r="Q2629" s="1"/>
      <c r="R2629" s="1"/>
      <c r="S2629" s="1"/>
      <c r="T2629" s="1">
        <v>1</v>
      </c>
      <c r="U2629" s="1"/>
    </row>
    <row r="2630" spans="1:21">
      <c r="A2630" s="1" t="s">
        <v>53</v>
      </c>
      <c r="B2630" s="1" t="s">
        <v>50</v>
      </c>
      <c r="C2630" s="1"/>
      <c r="D2630" s="1">
        <f t="shared" si="123"/>
        <v>0</v>
      </c>
      <c r="E2630" s="1" t="s">
        <v>5219</v>
      </c>
      <c r="F2630" s="1" t="s">
        <v>5218</v>
      </c>
      <c r="G2630" s="6" t="s">
        <v>12527</v>
      </c>
      <c r="H2630" s="1" t="s">
        <v>158</v>
      </c>
      <c r="I2630" s="1" t="s">
        <v>2254</v>
      </c>
      <c r="J2630" s="1" t="s">
        <v>990</v>
      </c>
      <c r="K2630" s="1" t="str">
        <f t="shared" si="124"/>
        <v>2017</v>
      </c>
      <c r="L2630" s="1">
        <f t="shared" si="125"/>
        <v>10</v>
      </c>
      <c r="M2630" s="1" t="s">
        <v>60</v>
      </c>
      <c r="N2630" t="s">
        <v>50</v>
      </c>
      <c r="O2630" s="1" t="s">
        <v>61</v>
      </c>
      <c r="P2630" s="1"/>
      <c r="Q2630" s="1"/>
      <c r="R2630" s="1"/>
      <c r="S2630" s="1" t="s">
        <v>65</v>
      </c>
      <c r="T2630" s="1">
        <v>1</v>
      </c>
      <c r="U2630" s="1"/>
    </row>
    <row r="2631" spans="1:21">
      <c r="A2631" s="1"/>
      <c r="B2631" s="1" t="s">
        <v>50</v>
      </c>
      <c r="C2631" s="1"/>
      <c r="D2631" s="1">
        <f t="shared" si="123"/>
        <v>0</v>
      </c>
      <c r="E2631" s="1" t="s">
        <v>5268</v>
      </c>
      <c r="F2631" s="1" t="s">
        <v>5267</v>
      </c>
      <c r="G2631" s="6" t="s">
        <v>12527</v>
      </c>
      <c r="H2631" s="1" t="s">
        <v>678</v>
      </c>
      <c r="I2631" s="1" t="s">
        <v>5269</v>
      </c>
      <c r="J2631" s="1" t="s">
        <v>5094</v>
      </c>
      <c r="K2631" s="1" t="str">
        <f t="shared" si="124"/>
        <v>2017</v>
      </c>
      <c r="L2631" s="1">
        <f t="shared" si="125"/>
        <v>33</v>
      </c>
      <c r="M2631" s="1" t="s">
        <v>79</v>
      </c>
      <c r="N2631" t="s">
        <v>50</v>
      </c>
      <c r="O2631" s="1" t="s">
        <v>61</v>
      </c>
      <c r="P2631" s="1"/>
      <c r="Q2631" s="1"/>
      <c r="R2631" s="1"/>
      <c r="S2631" s="1"/>
      <c r="T2631" s="1">
        <v>1</v>
      </c>
      <c r="U2631" s="1"/>
    </row>
    <row r="2632" spans="1:21">
      <c r="A2632" s="1" t="s">
        <v>55</v>
      </c>
      <c r="B2632" s="1" t="s">
        <v>50</v>
      </c>
      <c r="C2632" s="1"/>
      <c r="D2632" s="1">
        <f t="shared" si="123"/>
        <v>0</v>
      </c>
      <c r="E2632" s="1" t="s">
        <v>5312</v>
      </c>
      <c r="F2632" s="1" t="s">
        <v>5311</v>
      </c>
      <c r="G2632" s="6" t="s">
        <v>12527</v>
      </c>
      <c r="H2632" s="1" t="s">
        <v>555</v>
      </c>
      <c r="I2632" s="1" t="s">
        <v>5313</v>
      </c>
      <c r="J2632" s="1" t="s">
        <v>520</v>
      </c>
      <c r="K2632" s="1" t="str">
        <f t="shared" si="124"/>
        <v>2017</v>
      </c>
      <c r="L2632" s="1">
        <f t="shared" si="125"/>
        <v>39</v>
      </c>
      <c r="M2632" s="1" t="s">
        <v>60</v>
      </c>
      <c r="N2632" t="s">
        <v>50</v>
      </c>
      <c r="O2632" s="1" t="s">
        <v>102</v>
      </c>
      <c r="P2632" s="1"/>
      <c r="Q2632" s="1"/>
      <c r="R2632" s="1"/>
      <c r="S2632" s="1"/>
      <c r="T2632" s="1">
        <v>1</v>
      </c>
      <c r="U2632" s="1"/>
    </row>
    <row r="2633" spans="1:21">
      <c r="A2633" s="1" t="s">
        <v>54</v>
      </c>
      <c r="B2633" s="1" t="s">
        <v>50</v>
      </c>
      <c r="C2633" s="1"/>
      <c r="D2633" s="1">
        <f t="shared" si="123"/>
        <v>0</v>
      </c>
      <c r="E2633" s="1"/>
      <c r="F2633" s="1" t="s">
        <v>5355</v>
      </c>
      <c r="G2633" s="6" t="s">
        <v>12527</v>
      </c>
      <c r="H2633" s="1" t="s">
        <v>197</v>
      </c>
      <c r="I2633" s="1" t="s">
        <v>3270</v>
      </c>
      <c r="J2633" s="1" t="s">
        <v>451</v>
      </c>
      <c r="K2633" s="1" t="str">
        <f t="shared" si="124"/>
        <v>2017</v>
      </c>
      <c r="L2633" s="1">
        <f t="shared" si="125"/>
        <v>16</v>
      </c>
      <c r="M2633" s="1" t="s">
        <v>79</v>
      </c>
      <c r="N2633" t="s">
        <v>50</v>
      </c>
      <c r="O2633" s="1"/>
      <c r="P2633" s="1"/>
      <c r="Q2633" s="1"/>
      <c r="R2633" s="1"/>
      <c r="S2633" s="1" t="s">
        <v>65</v>
      </c>
      <c r="T2633" s="1">
        <v>1</v>
      </c>
      <c r="U2633" s="1"/>
    </row>
    <row r="2634" spans="1:21">
      <c r="A2634" s="1" t="s">
        <v>55</v>
      </c>
      <c r="B2634" s="1"/>
      <c r="C2634" s="1"/>
      <c r="D2634" s="1">
        <f t="shared" si="123"/>
        <v>0</v>
      </c>
      <c r="E2634" s="1" t="s">
        <v>5409</v>
      </c>
      <c r="F2634" s="1" t="s">
        <v>5410</v>
      </c>
      <c r="G2634" s="6" t="s">
        <v>12527</v>
      </c>
      <c r="H2634" s="1" t="s">
        <v>63</v>
      </c>
      <c r="I2634" s="1" t="s">
        <v>5404</v>
      </c>
      <c r="J2634" s="1" t="s">
        <v>5411</v>
      </c>
      <c r="K2634" s="1" t="str">
        <f t="shared" si="124"/>
        <v>2017</v>
      </c>
      <c r="L2634" s="1">
        <f t="shared" si="125"/>
        <v>30</v>
      </c>
      <c r="M2634" s="1" t="s">
        <v>60</v>
      </c>
      <c r="N2634" t="s">
        <v>50</v>
      </c>
      <c r="O2634" s="1" t="s">
        <v>61</v>
      </c>
      <c r="P2634" s="1"/>
      <c r="Q2634" s="1"/>
      <c r="R2634" s="1" t="s">
        <v>805</v>
      </c>
      <c r="S2634" s="1" t="s">
        <v>226</v>
      </c>
      <c r="T2634" s="1">
        <v>1</v>
      </c>
      <c r="U2634" s="1"/>
    </row>
    <row r="2635" spans="1:21">
      <c r="A2635" s="1" t="s">
        <v>55</v>
      </c>
      <c r="B2635" s="1"/>
      <c r="C2635" s="1"/>
      <c r="D2635" s="1">
        <f t="shared" si="123"/>
        <v>0</v>
      </c>
      <c r="E2635" s="1" t="s">
        <v>5438</v>
      </c>
      <c r="F2635" s="1" t="s">
        <v>5437</v>
      </c>
      <c r="G2635" s="6" t="s">
        <v>12527</v>
      </c>
      <c r="H2635" s="1" t="s">
        <v>233</v>
      </c>
      <c r="I2635" s="1" t="s">
        <v>3018</v>
      </c>
      <c r="J2635" s="1" t="s">
        <v>236</v>
      </c>
      <c r="K2635" s="1" t="str">
        <f t="shared" si="124"/>
        <v>2017</v>
      </c>
      <c r="L2635" s="1">
        <f t="shared" si="125"/>
        <v>47</v>
      </c>
      <c r="M2635" s="1" t="s">
        <v>60</v>
      </c>
      <c r="N2635" t="s">
        <v>50</v>
      </c>
      <c r="O2635" s="1" t="s">
        <v>61</v>
      </c>
      <c r="P2635" s="1" t="s">
        <v>432</v>
      </c>
      <c r="Q2635" s="1" t="s">
        <v>1061</v>
      </c>
      <c r="R2635" s="1"/>
      <c r="S2635" s="1" t="s">
        <v>114</v>
      </c>
      <c r="T2635" s="1">
        <v>2</v>
      </c>
      <c r="U2635" s="1"/>
    </row>
    <row r="2636" spans="1:21">
      <c r="A2636" s="1" t="s">
        <v>50</v>
      </c>
      <c r="B2636" s="1"/>
      <c r="C2636" s="1"/>
      <c r="D2636" s="1">
        <f t="shared" si="123"/>
        <v>0</v>
      </c>
      <c r="E2636" s="1" t="s">
        <v>5540</v>
      </c>
      <c r="F2636" s="1" t="s">
        <v>5539</v>
      </c>
      <c r="G2636" s="6" t="s">
        <v>12527</v>
      </c>
      <c r="H2636" s="1" t="s">
        <v>160</v>
      </c>
      <c r="I2636" s="1" t="s">
        <v>3942</v>
      </c>
      <c r="J2636" s="1" t="s">
        <v>5541</v>
      </c>
      <c r="K2636" s="1" t="str">
        <f t="shared" si="124"/>
        <v>2017</v>
      </c>
      <c r="L2636" s="1">
        <f t="shared" si="125"/>
        <v>58</v>
      </c>
      <c r="M2636" s="1" t="s">
        <v>60</v>
      </c>
      <c r="N2636" t="s">
        <v>50</v>
      </c>
      <c r="O2636" s="1" t="s">
        <v>61</v>
      </c>
      <c r="P2636" s="1"/>
      <c r="Q2636" s="1"/>
      <c r="R2636" s="1" t="s">
        <v>805</v>
      </c>
      <c r="S2636" s="1" t="s">
        <v>354</v>
      </c>
      <c r="T2636" s="1">
        <v>1</v>
      </c>
      <c r="U2636" s="1"/>
    </row>
    <row r="2637" spans="1:21">
      <c r="A2637" s="1" t="s">
        <v>55</v>
      </c>
      <c r="B2637" s="1"/>
      <c r="C2637" s="1"/>
      <c r="D2637" s="1">
        <f t="shared" si="123"/>
        <v>0</v>
      </c>
      <c r="E2637" s="1" t="s">
        <v>5577</v>
      </c>
      <c r="F2637" s="1" t="s">
        <v>5578</v>
      </c>
      <c r="G2637" s="6" t="s">
        <v>12527</v>
      </c>
      <c r="H2637" s="1" t="s">
        <v>247</v>
      </c>
      <c r="I2637" s="1" t="s">
        <v>740</v>
      </c>
      <c r="J2637" s="1" t="s">
        <v>1286</v>
      </c>
      <c r="K2637" s="1" t="str">
        <f t="shared" si="124"/>
        <v>2017</v>
      </c>
      <c r="L2637" s="1">
        <f t="shared" si="125"/>
        <v>15</v>
      </c>
      <c r="M2637" s="1" t="s">
        <v>60</v>
      </c>
      <c r="N2637" t="s">
        <v>50</v>
      </c>
      <c r="O2637" s="1" t="s">
        <v>61</v>
      </c>
      <c r="P2637" s="1"/>
      <c r="Q2637" s="1"/>
      <c r="R2637" s="1" t="s">
        <v>805</v>
      </c>
      <c r="S2637" s="1" t="s">
        <v>65</v>
      </c>
      <c r="T2637" s="1">
        <v>1</v>
      </c>
      <c r="U2637" s="1"/>
    </row>
    <row r="2638" spans="1:21">
      <c r="A2638" s="1" t="s">
        <v>55</v>
      </c>
      <c r="B2638" s="1" t="s">
        <v>2711</v>
      </c>
      <c r="C2638" s="1" t="s">
        <v>293</v>
      </c>
      <c r="D2638" s="1">
        <f t="shared" si="123"/>
        <v>1.1759999999999999</v>
      </c>
      <c r="E2638" s="1" t="s">
        <v>5932</v>
      </c>
      <c r="F2638" s="1" t="s">
        <v>5931</v>
      </c>
      <c r="G2638" s="6" t="s">
        <v>12527</v>
      </c>
      <c r="H2638" s="1" t="s">
        <v>78</v>
      </c>
      <c r="I2638" s="1" t="s">
        <v>2822</v>
      </c>
      <c r="J2638" s="1" t="s">
        <v>84</v>
      </c>
      <c r="K2638" s="1" t="str">
        <f t="shared" si="124"/>
        <v>2017</v>
      </c>
      <c r="L2638" s="1">
        <f t="shared" si="125"/>
        <v>29</v>
      </c>
      <c r="M2638" s="1" t="s">
        <v>60</v>
      </c>
      <c r="N2638" t="s">
        <v>50</v>
      </c>
      <c r="O2638" s="1" t="s">
        <v>61</v>
      </c>
      <c r="P2638" s="1"/>
      <c r="Q2638" s="1"/>
      <c r="R2638" s="1"/>
      <c r="S2638" s="1" t="s">
        <v>940</v>
      </c>
      <c r="T2638" s="1">
        <v>1</v>
      </c>
      <c r="U2638" s="1" t="s">
        <v>55</v>
      </c>
    </row>
    <row r="2639" spans="1:21">
      <c r="A2639" s="1" t="s">
        <v>54</v>
      </c>
      <c r="B2639" s="1" t="s">
        <v>986</v>
      </c>
      <c r="C2639" s="1" t="s">
        <v>273</v>
      </c>
      <c r="D2639" s="1">
        <f t="shared" si="123"/>
        <v>0.3</v>
      </c>
      <c r="E2639" s="1" t="s">
        <v>5938</v>
      </c>
      <c r="F2639" s="1" t="s">
        <v>5937</v>
      </c>
      <c r="G2639" s="6" t="s">
        <v>12527</v>
      </c>
      <c r="H2639" s="1" t="s">
        <v>88</v>
      </c>
      <c r="I2639" s="1" t="s">
        <v>2822</v>
      </c>
      <c r="J2639" s="1" t="s">
        <v>2822</v>
      </c>
      <c r="K2639" s="1" t="str">
        <f t="shared" si="124"/>
        <v>2017</v>
      </c>
      <c r="L2639" s="1">
        <f t="shared" si="125"/>
        <v>28</v>
      </c>
      <c r="M2639" s="1" t="s">
        <v>60</v>
      </c>
      <c r="N2639" t="s">
        <v>50</v>
      </c>
      <c r="O2639" s="1" t="s">
        <v>61</v>
      </c>
      <c r="P2639" s="1"/>
      <c r="Q2639" s="1"/>
      <c r="R2639" s="1"/>
      <c r="S2639" s="1" t="s">
        <v>235</v>
      </c>
      <c r="T2639" s="1">
        <v>2</v>
      </c>
      <c r="U2639" s="1" t="s">
        <v>55</v>
      </c>
    </row>
    <row r="2640" spans="1:21">
      <c r="A2640" s="1" t="s">
        <v>54</v>
      </c>
      <c r="B2640" s="1" t="s">
        <v>986</v>
      </c>
      <c r="C2640" s="1" t="s">
        <v>293</v>
      </c>
      <c r="D2640" s="1">
        <f t="shared" si="123"/>
        <v>0.29399999999999998</v>
      </c>
      <c r="E2640" s="1" t="s">
        <v>5944</v>
      </c>
      <c r="F2640" s="1" t="s">
        <v>5943</v>
      </c>
      <c r="G2640" s="6" t="s">
        <v>12527</v>
      </c>
      <c r="H2640" s="1" t="s">
        <v>118</v>
      </c>
      <c r="I2640" s="1" t="s">
        <v>5160</v>
      </c>
      <c r="J2640" s="1" t="s">
        <v>227</v>
      </c>
      <c r="K2640" s="1" t="str">
        <f t="shared" si="124"/>
        <v>2017</v>
      </c>
      <c r="L2640" s="1">
        <f t="shared" si="125"/>
        <v>25</v>
      </c>
      <c r="M2640" s="1" t="s">
        <v>60</v>
      </c>
      <c r="N2640" t="s">
        <v>50</v>
      </c>
      <c r="O2640" s="1" t="s">
        <v>61</v>
      </c>
      <c r="P2640" s="1"/>
      <c r="Q2640" s="1"/>
      <c r="R2640" s="1"/>
      <c r="S2640" s="1" t="s">
        <v>526</v>
      </c>
      <c r="T2640" s="1">
        <v>2</v>
      </c>
      <c r="U2640" s="1" t="s">
        <v>55</v>
      </c>
    </row>
    <row r="2641" spans="1:21">
      <c r="A2641" s="1" t="s">
        <v>55</v>
      </c>
      <c r="B2641" s="1" t="s">
        <v>472</v>
      </c>
      <c r="C2641" s="1" t="s">
        <v>273</v>
      </c>
      <c r="D2641" s="1">
        <f t="shared" si="123"/>
        <v>0.5</v>
      </c>
      <c r="E2641" s="1" t="s">
        <v>5950</v>
      </c>
      <c r="F2641" s="1" t="s">
        <v>5949</v>
      </c>
      <c r="G2641" s="6" t="s">
        <v>12527</v>
      </c>
      <c r="H2641" s="1" t="s">
        <v>58</v>
      </c>
      <c r="I2641" s="1" t="s">
        <v>5160</v>
      </c>
      <c r="J2641" s="1" t="s">
        <v>3363</v>
      </c>
      <c r="K2641" s="1" t="str">
        <f t="shared" si="124"/>
        <v>2017</v>
      </c>
      <c r="L2641" s="1">
        <f t="shared" si="125"/>
        <v>10</v>
      </c>
      <c r="M2641" s="1" t="s">
        <v>79</v>
      </c>
      <c r="N2641" t="s">
        <v>50</v>
      </c>
      <c r="O2641" s="1" t="s">
        <v>61</v>
      </c>
      <c r="P2641" s="1"/>
      <c r="Q2641" s="1"/>
      <c r="R2641" s="1"/>
      <c r="S2641" s="1" t="s">
        <v>65</v>
      </c>
      <c r="T2641" s="1">
        <v>1</v>
      </c>
      <c r="U2641" s="1" t="s">
        <v>55</v>
      </c>
    </row>
    <row r="2642" spans="1:21">
      <c r="A2642" s="1" t="s">
        <v>53</v>
      </c>
      <c r="B2642" s="1" t="s">
        <v>5607</v>
      </c>
      <c r="C2642" s="1" t="s">
        <v>293</v>
      </c>
      <c r="D2642" s="1">
        <f t="shared" si="123"/>
        <v>1.5680000000000001</v>
      </c>
      <c r="E2642" s="1" t="s">
        <v>5964</v>
      </c>
      <c r="F2642" s="1" t="s">
        <v>5963</v>
      </c>
      <c r="G2642" s="6" t="s">
        <v>12527</v>
      </c>
      <c r="H2642" s="1" t="s">
        <v>118</v>
      </c>
      <c r="I2642" s="1" t="s">
        <v>5160</v>
      </c>
      <c r="J2642" s="1" t="s">
        <v>1286</v>
      </c>
      <c r="K2642" s="1" t="str">
        <f t="shared" si="124"/>
        <v>2017</v>
      </c>
      <c r="L2642" s="1">
        <f t="shared" si="125"/>
        <v>25</v>
      </c>
      <c r="M2642" s="1" t="s">
        <v>79</v>
      </c>
      <c r="N2642" t="s">
        <v>50</v>
      </c>
      <c r="O2642" s="1" t="s">
        <v>61</v>
      </c>
      <c r="P2642" s="1"/>
      <c r="Q2642" s="1"/>
      <c r="R2642" s="1"/>
      <c r="S2642" s="1"/>
      <c r="T2642" s="1">
        <v>1</v>
      </c>
      <c r="U2642" s="1" t="s">
        <v>55</v>
      </c>
    </row>
    <row r="2643" spans="1:21">
      <c r="A2643" s="1" t="s">
        <v>55</v>
      </c>
      <c r="B2643" s="1"/>
      <c r="C2643" s="1"/>
      <c r="D2643" s="1">
        <f t="shared" si="123"/>
        <v>0</v>
      </c>
      <c r="E2643" s="1" t="s">
        <v>6018</v>
      </c>
      <c r="F2643" s="1" t="s">
        <v>6019</v>
      </c>
      <c r="G2643" s="6" t="s">
        <v>12527</v>
      </c>
      <c r="H2643" s="1" t="s">
        <v>301</v>
      </c>
      <c r="I2643" s="1" t="s">
        <v>1799</v>
      </c>
      <c r="J2643" s="1" t="s">
        <v>4182</v>
      </c>
      <c r="K2643" s="1" t="str">
        <f t="shared" si="124"/>
        <v>2017</v>
      </c>
      <c r="L2643" s="1">
        <f t="shared" si="125"/>
        <v>53</v>
      </c>
      <c r="M2643" s="1" t="s">
        <v>60</v>
      </c>
      <c r="N2643" t="s">
        <v>50</v>
      </c>
      <c r="O2643" s="1" t="s">
        <v>61</v>
      </c>
      <c r="P2643" s="1"/>
      <c r="Q2643" s="1"/>
      <c r="R2643" s="1" t="s">
        <v>805</v>
      </c>
      <c r="S2643" s="1" t="s">
        <v>955</v>
      </c>
      <c r="T2643" s="1">
        <v>2</v>
      </c>
      <c r="U2643" s="1"/>
    </row>
    <row r="2644" spans="1:21">
      <c r="A2644" s="1" t="s">
        <v>54</v>
      </c>
      <c r="B2644" s="1" t="s">
        <v>3401</v>
      </c>
      <c r="C2644" s="1" t="s">
        <v>293</v>
      </c>
      <c r="D2644" s="1">
        <f t="shared" si="123"/>
        <v>7.8399999999999997E-2</v>
      </c>
      <c r="E2644" s="1" t="s">
        <v>6062</v>
      </c>
      <c r="F2644" s="1" t="s">
        <v>6061</v>
      </c>
      <c r="G2644" s="6" t="s">
        <v>12527</v>
      </c>
      <c r="H2644" s="1" t="s">
        <v>464</v>
      </c>
      <c r="I2644" s="1" t="s">
        <v>6063</v>
      </c>
      <c r="J2644" s="1" t="s">
        <v>823</v>
      </c>
      <c r="K2644" s="1" t="str">
        <f t="shared" si="124"/>
        <v>2017</v>
      </c>
      <c r="L2644" s="1">
        <f t="shared" si="125"/>
        <v>31</v>
      </c>
      <c r="M2644" s="1" t="s">
        <v>79</v>
      </c>
      <c r="N2644" t="s">
        <v>50</v>
      </c>
      <c r="O2644" s="1" t="s">
        <v>61</v>
      </c>
      <c r="P2644" s="1"/>
      <c r="Q2644" s="1"/>
      <c r="R2644" s="1"/>
      <c r="S2644" s="1" t="s">
        <v>2240</v>
      </c>
      <c r="T2644" s="1">
        <v>1</v>
      </c>
      <c r="U2644" s="1" t="s">
        <v>55</v>
      </c>
    </row>
    <row r="2645" spans="1:21">
      <c r="A2645" s="1" t="s">
        <v>50</v>
      </c>
      <c r="B2645" s="1" t="s">
        <v>141</v>
      </c>
      <c r="C2645" s="1" t="s">
        <v>293</v>
      </c>
      <c r="D2645" s="1">
        <f t="shared" si="123"/>
        <v>0.19600000000000001</v>
      </c>
      <c r="E2645" s="1" t="s">
        <v>6112</v>
      </c>
      <c r="F2645" s="1" t="s">
        <v>6111</v>
      </c>
      <c r="G2645" s="6" t="s">
        <v>12527</v>
      </c>
      <c r="H2645" s="1" t="s">
        <v>187</v>
      </c>
      <c r="I2645" s="1" t="s">
        <v>231</v>
      </c>
      <c r="J2645" s="1" t="s">
        <v>1212</v>
      </c>
      <c r="K2645" s="1" t="str">
        <f t="shared" si="124"/>
        <v>2017</v>
      </c>
      <c r="L2645" s="1">
        <f t="shared" si="125"/>
        <v>9</v>
      </c>
      <c r="M2645" s="1" t="s">
        <v>60</v>
      </c>
      <c r="N2645" t="s">
        <v>50</v>
      </c>
      <c r="O2645" s="1" t="s">
        <v>61</v>
      </c>
      <c r="P2645" s="1"/>
      <c r="Q2645" s="1"/>
      <c r="R2645" s="1"/>
      <c r="S2645" s="1" t="s">
        <v>65</v>
      </c>
      <c r="T2645" s="1">
        <v>1</v>
      </c>
      <c r="U2645" s="1" t="s">
        <v>55</v>
      </c>
    </row>
    <row r="2646" spans="1:21">
      <c r="A2646" s="1" t="s">
        <v>54</v>
      </c>
      <c r="B2646" s="1"/>
      <c r="C2646" s="1"/>
      <c r="D2646" s="1">
        <f t="shared" si="123"/>
        <v>0</v>
      </c>
      <c r="E2646" s="1" t="s">
        <v>6382</v>
      </c>
      <c r="F2646" s="1" t="s">
        <v>6383</v>
      </c>
      <c r="G2646" s="6" t="s">
        <v>12527</v>
      </c>
      <c r="H2646" s="1" t="s">
        <v>436</v>
      </c>
      <c r="I2646" s="1" t="s">
        <v>6378</v>
      </c>
      <c r="J2646" s="1" t="s">
        <v>873</v>
      </c>
      <c r="K2646" s="1" t="str">
        <f t="shared" si="124"/>
        <v>2017</v>
      </c>
      <c r="L2646" s="1">
        <f t="shared" si="125"/>
        <v>59</v>
      </c>
      <c r="M2646" s="1" t="s">
        <v>79</v>
      </c>
      <c r="N2646" t="s">
        <v>50</v>
      </c>
      <c r="O2646" s="1" t="s">
        <v>102</v>
      </c>
      <c r="P2646" s="1"/>
      <c r="Q2646" s="1"/>
      <c r="R2646" s="1" t="s">
        <v>805</v>
      </c>
      <c r="S2646" s="1" t="s">
        <v>92</v>
      </c>
      <c r="T2646" s="1">
        <v>1</v>
      </c>
      <c r="U2646" s="1"/>
    </row>
    <row r="2647" spans="1:21">
      <c r="A2647" s="1" t="s">
        <v>55</v>
      </c>
      <c r="B2647" s="1"/>
      <c r="C2647" s="1"/>
      <c r="D2647" s="1">
        <f t="shared" si="123"/>
        <v>0</v>
      </c>
      <c r="E2647" s="1" t="s">
        <v>6429</v>
      </c>
      <c r="F2647" s="1" t="s">
        <v>6430</v>
      </c>
      <c r="G2647" s="6" t="s">
        <v>12527</v>
      </c>
      <c r="H2647" s="1">
        <v>1</v>
      </c>
      <c r="I2647" s="1" t="s">
        <v>6428</v>
      </c>
      <c r="J2647" s="1" t="s">
        <v>1286</v>
      </c>
      <c r="K2647" s="1" t="str">
        <f t="shared" si="124"/>
        <v>2017</v>
      </c>
      <c r="L2647" s="1">
        <f t="shared" si="125"/>
        <v>1</v>
      </c>
      <c r="M2647" s="1" t="s">
        <v>79</v>
      </c>
      <c r="N2647" t="s">
        <v>50</v>
      </c>
      <c r="O2647" s="1" t="s">
        <v>102</v>
      </c>
      <c r="P2647" s="1"/>
      <c r="Q2647" s="1"/>
      <c r="R2647" s="1" t="s">
        <v>805</v>
      </c>
      <c r="S2647" s="1" t="s">
        <v>936</v>
      </c>
      <c r="T2647" s="1">
        <v>2</v>
      </c>
      <c r="U2647" s="1"/>
    </row>
    <row r="2648" spans="1:21">
      <c r="A2648" s="1" t="s">
        <v>55</v>
      </c>
      <c r="B2648" s="1"/>
      <c r="C2648" s="1"/>
      <c r="D2648" s="1">
        <f t="shared" si="123"/>
        <v>0</v>
      </c>
      <c r="E2648" s="1" t="s">
        <v>6729</v>
      </c>
      <c r="F2648" s="1" t="s">
        <v>7933</v>
      </c>
      <c r="G2648" s="6" t="s">
        <v>12527</v>
      </c>
      <c r="H2648" s="1" t="s">
        <v>58</v>
      </c>
      <c r="I2648" s="1" t="s">
        <v>7934</v>
      </c>
      <c r="J2648" s="1" t="s">
        <v>236</v>
      </c>
      <c r="K2648" s="1" t="str">
        <f t="shared" si="124"/>
        <v>2017</v>
      </c>
      <c r="L2648" s="1">
        <f t="shared" si="125"/>
        <v>10</v>
      </c>
      <c r="M2648" s="1" t="s">
        <v>79</v>
      </c>
      <c r="N2648" t="s">
        <v>50</v>
      </c>
      <c r="O2648" s="1" t="s">
        <v>102</v>
      </c>
      <c r="P2648" s="1"/>
      <c r="Q2648" s="1"/>
      <c r="R2648" s="1" t="s">
        <v>805</v>
      </c>
      <c r="S2648" s="1" t="s">
        <v>65</v>
      </c>
      <c r="T2648" s="1">
        <v>1</v>
      </c>
      <c r="U2648" s="1"/>
    </row>
    <row r="2649" spans="1:21">
      <c r="A2649" s="1" t="s">
        <v>55</v>
      </c>
      <c r="B2649" s="1"/>
      <c r="C2649" s="1"/>
      <c r="D2649" s="1">
        <f t="shared" si="123"/>
        <v>0</v>
      </c>
      <c r="E2649" s="1" t="s">
        <v>6738</v>
      </c>
      <c r="F2649" s="1" t="s">
        <v>7941</v>
      </c>
      <c r="G2649" s="6" t="s">
        <v>12527</v>
      </c>
      <c r="H2649" s="1" t="s">
        <v>217</v>
      </c>
      <c r="I2649" s="1" t="s">
        <v>7942</v>
      </c>
      <c r="J2649" s="1" t="s">
        <v>236</v>
      </c>
      <c r="K2649" s="1" t="str">
        <f t="shared" si="124"/>
        <v>2017</v>
      </c>
      <c r="L2649" s="1">
        <f t="shared" si="125"/>
        <v>16</v>
      </c>
      <c r="M2649" s="1" t="s">
        <v>79</v>
      </c>
      <c r="N2649" t="s">
        <v>50</v>
      </c>
      <c r="O2649" s="1" t="s">
        <v>102</v>
      </c>
      <c r="P2649" s="1"/>
      <c r="Q2649" s="1"/>
      <c r="R2649" s="1" t="s">
        <v>805</v>
      </c>
      <c r="S2649" s="1" t="s">
        <v>65</v>
      </c>
      <c r="T2649" s="1">
        <v>1</v>
      </c>
      <c r="U2649" s="1"/>
    </row>
    <row r="2650" spans="1:21">
      <c r="A2650" s="1" t="s">
        <v>55</v>
      </c>
      <c r="B2650" s="1"/>
      <c r="C2650" s="1"/>
      <c r="D2650" s="1">
        <f t="shared" si="123"/>
        <v>0</v>
      </c>
      <c r="E2650" s="1" t="s">
        <v>6776</v>
      </c>
      <c r="F2650" s="1" t="s">
        <v>8005</v>
      </c>
      <c r="G2650" s="6" t="s">
        <v>12527</v>
      </c>
      <c r="H2650" s="1" t="s">
        <v>573</v>
      </c>
      <c r="I2650" s="1" t="s">
        <v>996</v>
      </c>
      <c r="J2650" s="1" t="s">
        <v>236</v>
      </c>
      <c r="K2650" s="1" t="str">
        <f t="shared" si="124"/>
        <v>2017</v>
      </c>
      <c r="L2650" s="1">
        <f t="shared" si="125"/>
        <v>66</v>
      </c>
      <c r="M2650" s="1" t="s">
        <v>60</v>
      </c>
      <c r="N2650" t="s">
        <v>50</v>
      </c>
      <c r="O2650" s="1" t="s">
        <v>102</v>
      </c>
      <c r="P2650" s="1"/>
      <c r="Q2650" s="1"/>
      <c r="R2650" s="1" t="s">
        <v>805</v>
      </c>
      <c r="S2650" s="1"/>
      <c r="T2650" s="1">
        <v>1</v>
      </c>
      <c r="U2650" s="1"/>
    </row>
    <row r="2651" spans="1:21">
      <c r="A2651" s="1" t="s">
        <v>55</v>
      </c>
      <c r="B2651" s="1" t="s">
        <v>54</v>
      </c>
      <c r="C2651" s="1" t="s">
        <v>273</v>
      </c>
      <c r="D2651" s="1">
        <f t="shared" si="123"/>
        <v>3</v>
      </c>
      <c r="E2651" s="1" t="s">
        <v>8143</v>
      </c>
      <c r="F2651" s="1" t="s">
        <v>8142</v>
      </c>
      <c r="G2651" s="6" t="s">
        <v>12525</v>
      </c>
      <c r="H2651" s="1" t="s">
        <v>299</v>
      </c>
      <c r="I2651" s="1" t="s">
        <v>6586</v>
      </c>
      <c r="J2651" s="1" t="s">
        <v>4977</v>
      </c>
      <c r="K2651" s="1" t="str">
        <f t="shared" si="124"/>
        <v>2017</v>
      </c>
      <c r="L2651" s="1">
        <f t="shared" si="125"/>
        <v>41</v>
      </c>
      <c r="M2651" s="1" t="s">
        <v>79</v>
      </c>
      <c r="N2651" t="s">
        <v>50</v>
      </c>
      <c r="O2651" s="1" t="s">
        <v>61</v>
      </c>
      <c r="P2651" s="1" t="s">
        <v>840</v>
      </c>
      <c r="Q2651" s="1" t="s">
        <v>693</v>
      </c>
      <c r="R2651" s="1" t="s">
        <v>8144</v>
      </c>
      <c r="S2651" s="1" t="s">
        <v>105</v>
      </c>
      <c r="T2651" s="1">
        <v>2</v>
      </c>
      <c r="U2651" s="1" t="s">
        <v>54</v>
      </c>
    </row>
    <row r="2652" spans="1:21">
      <c r="A2652" s="1" t="s">
        <v>55</v>
      </c>
      <c r="B2652" s="1" t="s">
        <v>4133</v>
      </c>
      <c r="C2652" s="1" t="s">
        <v>5790</v>
      </c>
      <c r="D2652" s="1">
        <f t="shared" si="123"/>
        <v>1.2870000000000001</v>
      </c>
      <c r="E2652" s="1" t="s">
        <v>8554</v>
      </c>
      <c r="F2652" s="1" t="s">
        <v>8553</v>
      </c>
      <c r="G2652" s="6" t="s">
        <v>12525</v>
      </c>
      <c r="H2652" s="1" t="s">
        <v>126</v>
      </c>
      <c r="I2652" s="1" t="s">
        <v>8534</v>
      </c>
      <c r="J2652" s="1" t="s">
        <v>4373</v>
      </c>
      <c r="K2652" s="1" t="str">
        <f t="shared" si="124"/>
        <v>2017</v>
      </c>
      <c r="L2652" s="1">
        <f t="shared" si="125"/>
        <v>11</v>
      </c>
      <c r="M2652" s="1" t="s">
        <v>79</v>
      </c>
      <c r="N2652" t="s">
        <v>50</v>
      </c>
      <c r="O2652" s="1" t="s">
        <v>102</v>
      </c>
      <c r="P2652" s="1" t="s">
        <v>119</v>
      </c>
      <c r="Q2652" s="1" t="s">
        <v>644</v>
      </c>
      <c r="R2652" s="1" t="s">
        <v>8555</v>
      </c>
      <c r="S2652" s="1" t="s">
        <v>65</v>
      </c>
      <c r="T2652" s="1">
        <v>1</v>
      </c>
      <c r="U2652" s="1" t="s">
        <v>116</v>
      </c>
    </row>
    <row r="2653" spans="1:21">
      <c r="A2653" s="1"/>
      <c r="B2653" s="1" t="s">
        <v>53</v>
      </c>
      <c r="C2653" s="1" t="s">
        <v>958</v>
      </c>
      <c r="D2653" s="1">
        <f t="shared" si="123"/>
        <v>1.8</v>
      </c>
      <c r="E2653" s="1" t="s">
        <v>9319</v>
      </c>
      <c r="F2653" s="1" t="s">
        <v>9318</v>
      </c>
      <c r="G2653" s="6" t="s">
        <v>12525</v>
      </c>
      <c r="H2653" s="1" t="s">
        <v>217</v>
      </c>
      <c r="I2653" s="1" t="s">
        <v>9293</v>
      </c>
      <c r="J2653" s="1" t="s">
        <v>5087</v>
      </c>
      <c r="K2653" s="1" t="str">
        <f t="shared" si="124"/>
        <v>2017</v>
      </c>
      <c r="L2653" s="1">
        <f t="shared" si="125"/>
        <v>13</v>
      </c>
      <c r="M2653" s="1" t="s">
        <v>60</v>
      </c>
      <c r="N2653" t="s">
        <v>50</v>
      </c>
      <c r="O2653" s="1" t="s">
        <v>61</v>
      </c>
      <c r="P2653" s="1" t="s">
        <v>255</v>
      </c>
      <c r="Q2653" s="1" t="s">
        <v>136</v>
      </c>
      <c r="R2653" s="1" t="s">
        <v>9320</v>
      </c>
      <c r="S2653" s="1" t="s">
        <v>65</v>
      </c>
      <c r="T2653" s="1">
        <v>1</v>
      </c>
      <c r="U2653" s="1"/>
    </row>
    <row r="2654" spans="1:21">
      <c r="A2654" s="1" t="s">
        <v>50</v>
      </c>
      <c r="B2654" s="1" t="s">
        <v>2554</v>
      </c>
      <c r="C2654" s="1" t="s">
        <v>382</v>
      </c>
      <c r="D2654" s="1">
        <f t="shared" si="123"/>
        <v>1.47</v>
      </c>
      <c r="E2654" s="1" t="s">
        <v>11148</v>
      </c>
      <c r="F2654" s="1" t="s">
        <v>11147</v>
      </c>
      <c r="G2654" s="6" t="s">
        <v>12525</v>
      </c>
      <c r="H2654" s="1" t="s">
        <v>678</v>
      </c>
      <c r="I2654" s="1" t="s">
        <v>8481</v>
      </c>
      <c r="J2654" s="1" t="s">
        <v>2368</v>
      </c>
      <c r="K2654" s="1" t="str">
        <f t="shared" si="124"/>
        <v>2017</v>
      </c>
      <c r="L2654" s="1">
        <f t="shared" si="125"/>
        <v>31</v>
      </c>
      <c r="M2654" s="1" t="s">
        <v>60</v>
      </c>
      <c r="N2654" t="s">
        <v>50</v>
      </c>
      <c r="O2654" s="1" t="s">
        <v>61</v>
      </c>
      <c r="P2654" s="1" t="s">
        <v>449</v>
      </c>
      <c r="Q2654" s="1" t="s">
        <v>308</v>
      </c>
      <c r="R2654" s="1" t="s">
        <v>2806</v>
      </c>
      <c r="S2654" s="1" t="s">
        <v>377</v>
      </c>
      <c r="T2654" s="1">
        <v>1</v>
      </c>
      <c r="U2654" s="1" t="s">
        <v>116</v>
      </c>
    </row>
    <row r="2655" spans="1:21">
      <c r="A2655" s="1" t="s">
        <v>55</v>
      </c>
      <c r="B2655" s="1"/>
      <c r="C2655" s="1"/>
      <c r="D2655" s="1">
        <f t="shared" si="123"/>
        <v>0</v>
      </c>
      <c r="E2655" s="1" t="s">
        <v>10395</v>
      </c>
      <c r="F2655" s="1" t="s">
        <v>11405</v>
      </c>
      <c r="G2655" s="6" t="s">
        <v>12525</v>
      </c>
      <c r="H2655" s="1" t="s">
        <v>344</v>
      </c>
      <c r="I2655" s="1" t="s">
        <v>8486</v>
      </c>
      <c r="J2655" s="1" t="s">
        <v>1598</v>
      </c>
      <c r="K2655" s="1" t="str">
        <f t="shared" si="124"/>
        <v>2017</v>
      </c>
      <c r="L2655" s="1">
        <f t="shared" si="125"/>
        <v>18</v>
      </c>
      <c r="M2655" s="1" t="s">
        <v>79</v>
      </c>
      <c r="N2655" t="s">
        <v>50</v>
      </c>
      <c r="O2655" s="1" t="s">
        <v>102</v>
      </c>
      <c r="P2655" s="1" t="s">
        <v>988</v>
      </c>
      <c r="Q2655" s="1" t="s">
        <v>693</v>
      </c>
      <c r="R2655" s="1" t="s">
        <v>10934</v>
      </c>
      <c r="S2655" s="1" t="s">
        <v>114</v>
      </c>
      <c r="T2655" s="1">
        <v>1</v>
      </c>
      <c r="U2655" s="1"/>
    </row>
    <row r="2656" spans="1:21">
      <c r="A2656" s="1" t="s">
        <v>54</v>
      </c>
      <c r="B2656" s="1" t="s">
        <v>8173</v>
      </c>
      <c r="C2656" s="1" t="s">
        <v>500</v>
      </c>
      <c r="D2656" s="1">
        <f t="shared" si="123"/>
        <v>1.92</v>
      </c>
      <c r="E2656" s="1" t="s">
        <v>2873</v>
      </c>
      <c r="F2656" s="1" t="s">
        <v>11926</v>
      </c>
      <c r="G2656" s="6" t="s">
        <v>12527</v>
      </c>
      <c r="H2656" s="1" t="s">
        <v>149</v>
      </c>
      <c r="I2656" s="1" t="s">
        <v>1006</v>
      </c>
      <c r="J2656" s="1" t="s">
        <v>11927</v>
      </c>
      <c r="K2656" s="1" t="str">
        <f t="shared" si="124"/>
        <v>2017</v>
      </c>
      <c r="L2656" s="1">
        <f t="shared" si="125"/>
        <v>41</v>
      </c>
      <c r="M2656" s="1" t="s">
        <v>79</v>
      </c>
      <c r="N2656" t="s">
        <v>50</v>
      </c>
      <c r="O2656" s="1" t="s">
        <v>61</v>
      </c>
      <c r="P2656" s="1"/>
      <c r="Q2656" s="1"/>
      <c r="R2656" s="1"/>
      <c r="S2656" s="1" t="s">
        <v>405</v>
      </c>
      <c r="T2656" s="1">
        <v>1</v>
      </c>
      <c r="U2656" s="1"/>
    </row>
    <row r="2657" spans="1:21">
      <c r="A2657" s="1" t="s">
        <v>53</v>
      </c>
      <c r="B2657" s="1" t="s">
        <v>8630</v>
      </c>
      <c r="C2657" s="1" t="s">
        <v>500</v>
      </c>
      <c r="D2657" s="1">
        <f t="shared" si="123"/>
        <v>1.44</v>
      </c>
      <c r="E2657" s="1" t="s">
        <v>11947</v>
      </c>
      <c r="F2657" s="1" t="s">
        <v>11946</v>
      </c>
      <c r="G2657" s="6" t="s">
        <v>12525</v>
      </c>
      <c r="H2657" s="1" t="s">
        <v>101</v>
      </c>
      <c r="I2657" s="1" t="s">
        <v>429</v>
      </c>
      <c r="J2657" s="1" t="s">
        <v>11505</v>
      </c>
      <c r="K2657" s="1" t="str">
        <f t="shared" si="124"/>
        <v>2017</v>
      </c>
      <c r="L2657" s="1">
        <f t="shared" si="125"/>
        <v>35</v>
      </c>
      <c r="M2657" s="1" t="s">
        <v>79</v>
      </c>
      <c r="N2657" t="s">
        <v>50</v>
      </c>
      <c r="O2657" s="1" t="s">
        <v>61</v>
      </c>
      <c r="P2657" s="1" t="s">
        <v>988</v>
      </c>
      <c r="Q2657" s="1" t="s">
        <v>338</v>
      </c>
      <c r="R2657" s="1"/>
      <c r="S2657" s="1" t="s">
        <v>11948</v>
      </c>
      <c r="T2657" s="1">
        <v>1</v>
      </c>
      <c r="U2657" s="1" t="s">
        <v>116</v>
      </c>
    </row>
    <row r="2658" spans="1:21">
      <c r="A2658" s="1" t="s">
        <v>50</v>
      </c>
      <c r="B2658" s="1"/>
      <c r="C2658" s="1"/>
      <c r="D2658" s="1">
        <f t="shared" si="123"/>
        <v>0</v>
      </c>
      <c r="E2658" s="1" t="s">
        <v>10472</v>
      </c>
      <c r="F2658" s="1" t="s">
        <v>12130</v>
      </c>
      <c r="G2658" s="6" t="s">
        <v>12525</v>
      </c>
      <c r="H2658" s="1" t="s">
        <v>644</v>
      </c>
      <c r="I2658" s="1" t="s">
        <v>4032</v>
      </c>
      <c r="J2658" s="1" t="s">
        <v>12132</v>
      </c>
      <c r="K2658" s="1" t="str">
        <f t="shared" si="124"/>
        <v>2017</v>
      </c>
      <c r="L2658" s="1">
        <f t="shared" si="125"/>
        <v>32</v>
      </c>
      <c r="M2658" s="1" t="s">
        <v>60</v>
      </c>
      <c r="N2658" t="s">
        <v>50</v>
      </c>
      <c r="O2658" s="1" t="s">
        <v>61</v>
      </c>
      <c r="P2658" s="1" t="s">
        <v>449</v>
      </c>
      <c r="Q2658" s="1" t="s">
        <v>375</v>
      </c>
      <c r="R2658" s="1" t="s">
        <v>12131</v>
      </c>
      <c r="S2658" s="1" t="s">
        <v>226</v>
      </c>
      <c r="T2658" s="1">
        <v>2</v>
      </c>
      <c r="U2658" s="1" t="s">
        <v>55</v>
      </c>
    </row>
    <row r="2659" spans="1:21">
      <c r="A2659" s="1" t="s">
        <v>55</v>
      </c>
      <c r="B2659" s="1"/>
      <c r="C2659" s="1"/>
      <c r="D2659" s="1">
        <f t="shared" si="123"/>
        <v>0</v>
      </c>
      <c r="E2659" s="1" t="s">
        <v>76</v>
      </c>
      <c r="F2659" s="1" t="s">
        <v>75</v>
      </c>
      <c r="G2659" s="6" t="s">
        <v>12527</v>
      </c>
      <c r="H2659" s="1" t="s">
        <v>78</v>
      </c>
      <c r="I2659" s="1" t="s">
        <v>51</v>
      </c>
      <c r="J2659" s="1" t="s">
        <v>84</v>
      </c>
      <c r="K2659" s="1" t="str">
        <f t="shared" si="124"/>
        <v>2017</v>
      </c>
      <c r="L2659" s="1">
        <f t="shared" si="125"/>
        <v>27</v>
      </c>
      <c r="M2659" s="1" t="s">
        <v>79</v>
      </c>
      <c r="N2659" t="s">
        <v>53</v>
      </c>
      <c r="O2659" s="1" t="s">
        <v>61</v>
      </c>
      <c r="P2659" s="1" t="s">
        <v>80</v>
      </c>
      <c r="Q2659" s="1" t="s">
        <v>81</v>
      </c>
      <c r="R2659" s="1" t="s">
        <v>82</v>
      </c>
      <c r="S2659" s="1" t="s">
        <v>83</v>
      </c>
      <c r="T2659" s="1">
        <v>1</v>
      </c>
      <c r="U2659" s="1"/>
    </row>
    <row r="2660" spans="1:21">
      <c r="A2660" s="1" t="s">
        <v>55</v>
      </c>
      <c r="B2660" s="1"/>
      <c r="C2660" s="1"/>
      <c r="D2660" s="1">
        <f t="shared" si="123"/>
        <v>0</v>
      </c>
      <c r="E2660" s="1" t="s">
        <v>147</v>
      </c>
      <c r="F2660" s="1" t="s">
        <v>146</v>
      </c>
      <c r="G2660" s="6" t="s">
        <v>12527</v>
      </c>
      <c r="H2660" s="1" t="s">
        <v>149</v>
      </c>
      <c r="I2660" s="1" t="s">
        <v>111</v>
      </c>
      <c r="J2660" s="1" t="s">
        <v>152</v>
      </c>
      <c r="K2660" s="1" t="str">
        <f t="shared" si="124"/>
        <v>2017</v>
      </c>
      <c r="L2660" s="1">
        <f t="shared" si="125"/>
        <v>37</v>
      </c>
      <c r="M2660" s="1" t="s">
        <v>60</v>
      </c>
      <c r="N2660" t="s">
        <v>53</v>
      </c>
      <c r="O2660" s="1" t="s">
        <v>102</v>
      </c>
      <c r="P2660" s="1" t="s">
        <v>150</v>
      </c>
      <c r="Q2660" s="1" t="s">
        <v>136</v>
      </c>
      <c r="R2660" s="1" t="s">
        <v>151</v>
      </c>
      <c r="S2660" s="1" t="s">
        <v>114</v>
      </c>
      <c r="T2660" s="1">
        <v>1</v>
      </c>
      <c r="U2660" s="1"/>
    </row>
    <row r="2661" spans="1:21">
      <c r="A2661" s="1" t="s">
        <v>50</v>
      </c>
      <c r="B2661" s="1"/>
      <c r="C2661" s="1"/>
      <c r="D2661" s="1">
        <f t="shared" si="123"/>
        <v>0</v>
      </c>
      <c r="E2661" s="1" t="s">
        <v>222</v>
      </c>
      <c r="F2661" s="1" t="s">
        <v>221</v>
      </c>
      <c r="G2661" s="6" t="s">
        <v>12527</v>
      </c>
      <c r="H2661" s="1" t="s">
        <v>177</v>
      </c>
      <c r="I2661" s="1" t="s">
        <v>223</v>
      </c>
      <c r="J2661" s="1" t="s">
        <v>227</v>
      </c>
      <c r="K2661" s="1" t="str">
        <f t="shared" si="124"/>
        <v>2017</v>
      </c>
      <c r="L2661" s="1">
        <f t="shared" si="125"/>
        <v>23</v>
      </c>
      <c r="M2661" s="1" t="s">
        <v>79</v>
      </c>
      <c r="N2661" t="s">
        <v>53</v>
      </c>
      <c r="O2661" s="1" t="s">
        <v>102</v>
      </c>
      <c r="P2661" s="1" t="s">
        <v>224</v>
      </c>
      <c r="Q2661" s="1" t="s">
        <v>225</v>
      </c>
      <c r="R2661" s="1" t="s">
        <v>118</v>
      </c>
      <c r="S2661" s="1" t="s">
        <v>226</v>
      </c>
      <c r="T2661" s="1">
        <v>2</v>
      </c>
      <c r="U2661" s="1"/>
    </row>
    <row r="2662" spans="1:21">
      <c r="A2662" s="1" t="s">
        <v>115</v>
      </c>
      <c r="B2662" s="1"/>
      <c r="C2662" s="1"/>
      <c r="D2662" s="1">
        <f t="shared" si="123"/>
        <v>0</v>
      </c>
      <c r="E2662" s="1" t="s">
        <v>230</v>
      </c>
      <c r="F2662" s="1" t="s">
        <v>229</v>
      </c>
      <c r="G2662" s="6" t="s">
        <v>12527</v>
      </c>
      <c r="H2662" s="1" t="s">
        <v>101</v>
      </c>
      <c r="I2662" s="1" t="s">
        <v>231</v>
      </c>
      <c r="J2662" s="1" t="s">
        <v>236</v>
      </c>
      <c r="K2662" s="1" t="str">
        <f t="shared" si="124"/>
        <v>2017</v>
      </c>
      <c r="L2662" s="1">
        <f t="shared" si="125"/>
        <v>38</v>
      </c>
      <c r="M2662" s="1" t="s">
        <v>60</v>
      </c>
      <c r="N2662" t="s">
        <v>53</v>
      </c>
      <c r="O2662" s="1" t="s">
        <v>61</v>
      </c>
      <c r="P2662" s="1" t="s">
        <v>232</v>
      </c>
      <c r="Q2662" s="1" t="s">
        <v>233</v>
      </c>
      <c r="R2662" s="1" t="s">
        <v>234</v>
      </c>
      <c r="S2662" s="1" t="s">
        <v>235</v>
      </c>
      <c r="T2662" s="1">
        <v>2</v>
      </c>
      <c r="U2662" s="1"/>
    </row>
    <row r="2663" spans="1:21">
      <c r="A2663" s="1" t="s">
        <v>55</v>
      </c>
      <c r="B2663" s="1"/>
      <c r="C2663" s="1"/>
      <c r="D2663" s="1">
        <f t="shared" si="123"/>
        <v>0</v>
      </c>
      <c r="E2663" s="1" t="s">
        <v>239</v>
      </c>
      <c r="F2663" s="1" t="s">
        <v>237</v>
      </c>
      <c r="G2663" s="6" t="s">
        <v>12527</v>
      </c>
      <c r="H2663" s="1" t="s">
        <v>240</v>
      </c>
      <c r="I2663" s="1" t="s">
        <v>241</v>
      </c>
      <c r="J2663" s="1" t="s">
        <v>243</v>
      </c>
      <c r="K2663" s="1" t="str">
        <f t="shared" si="124"/>
        <v>2017</v>
      </c>
      <c r="L2663" s="1">
        <f t="shared" si="125"/>
        <v>54</v>
      </c>
      <c r="M2663" s="1" t="s">
        <v>60</v>
      </c>
      <c r="N2663" t="s">
        <v>53</v>
      </c>
      <c r="O2663" s="1" t="s">
        <v>61</v>
      </c>
      <c r="P2663" s="1" t="s">
        <v>232</v>
      </c>
      <c r="Q2663" s="1" t="s">
        <v>240</v>
      </c>
      <c r="R2663" s="1" t="s">
        <v>242</v>
      </c>
      <c r="S2663" s="1" t="s">
        <v>226</v>
      </c>
      <c r="T2663" s="1">
        <v>2</v>
      </c>
      <c r="U2663" s="1"/>
    </row>
    <row r="2664" spans="1:21">
      <c r="A2664" s="1" t="s">
        <v>49</v>
      </c>
      <c r="B2664" s="1"/>
      <c r="C2664" s="1"/>
      <c r="D2664" s="1">
        <f t="shared" si="123"/>
        <v>0</v>
      </c>
      <c r="E2664" s="1" t="s">
        <v>270</v>
      </c>
      <c r="F2664" s="1" t="s">
        <v>269</v>
      </c>
      <c r="G2664" s="6" t="s">
        <v>12527</v>
      </c>
      <c r="H2664" s="1" t="s">
        <v>197</v>
      </c>
      <c r="I2664" s="1" t="s">
        <v>271</v>
      </c>
      <c r="J2664" s="1" t="s">
        <v>274</v>
      </c>
      <c r="K2664" s="1" t="str">
        <f t="shared" si="124"/>
        <v>2017</v>
      </c>
      <c r="L2664" s="1">
        <f t="shared" si="125"/>
        <v>17</v>
      </c>
      <c r="M2664" s="1" t="s">
        <v>79</v>
      </c>
      <c r="N2664" t="s">
        <v>53</v>
      </c>
      <c r="O2664" s="1" t="s">
        <v>61</v>
      </c>
      <c r="P2664" s="1" t="s">
        <v>272</v>
      </c>
      <c r="Q2664" s="1" t="s">
        <v>273</v>
      </c>
      <c r="R2664" s="1"/>
      <c r="S2664" s="1" t="s">
        <v>65</v>
      </c>
      <c r="T2664" s="1">
        <v>2</v>
      </c>
      <c r="U2664" s="1"/>
    </row>
    <row r="2665" spans="1:21">
      <c r="A2665" s="1" t="s">
        <v>55</v>
      </c>
      <c r="B2665" s="1"/>
      <c r="C2665" s="1"/>
      <c r="D2665" s="1">
        <f t="shared" si="123"/>
        <v>0</v>
      </c>
      <c r="E2665" s="1" t="s">
        <v>336</v>
      </c>
      <c r="F2665" s="1" t="s">
        <v>334</v>
      </c>
      <c r="G2665" s="6" t="s">
        <v>12527</v>
      </c>
      <c r="H2665" s="1" t="s">
        <v>126</v>
      </c>
      <c r="I2665" s="1" t="s">
        <v>337</v>
      </c>
      <c r="J2665" s="1" t="s">
        <v>340</v>
      </c>
      <c r="K2665" s="1" t="str">
        <f t="shared" si="124"/>
        <v>2017</v>
      </c>
      <c r="L2665" s="1">
        <f t="shared" si="125"/>
        <v>14</v>
      </c>
      <c r="M2665" s="1" t="s">
        <v>79</v>
      </c>
      <c r="N2665" t="s">
        <v>53</v>
      </c>
      <c r="O2665" s="1" t="s">
        <v>61</v>
      </c>
      <c r="P2665" s="1" t="s">
        <v>265</v>
      </c>
      <c r="Q2665" s="1" t="s">
        <v>338</v>
      </c>
      <c r="R2665" s="1" t="s">
        <v>339</v>
      </c>
      <c r="S2665" s="1" t="s">
        <v>65</v>
      </c>
      <c r="T2665" s="1">
        <v>2</v>
      </c>
      <c r="U2665" s="1"/>
    </row>
    <row r="2666" spans="1:21">
      <c r="A2666" s="1" t="s">
        <v>54</v>
      </c>
      <c r="B2666" s="1"/>
      <c r="C2666" s="1"/>
      <c r="D2666" s="1">
        <f t="shared" si="123"/>
        <v>0</v>
      </c>
      <c r="E2666" s="1" t="s">
        <v>393</v>
      </c>
      <c r="F2666" s="1" t="s">
        <v>392</v>
      </c>
      <c r="G2666" s="6" t="s">
        <v>12527</v>
      </c>
      <c r="H2666" s="1" t="s">
        <v>187</v>
      </c>
      <c r="I2666" s="1" t="s">
        <v>155</v>
      </c>
      <c r="J2666" s="1" t="s">
        <v>395</v>
      </c>
      <c r="K2666" s="1" t="str">
        <f t="shared" si="124"/>
        <v>2017</v>
      </c>
      <c r="L2666" s="1">
        <f t="shared" si="125"/>
        <v>7</v>
      </c>
      <c r="M2666" s="1" t="s">
        <v>79</v>
      </c>
      <c r="N2666" t="s">
        <v>53</v>
      </c>
      <c r="O2666" s="1" t="s">
        <v>102</v>
      </c>
      <c r="P2666" s="1" t="s">
        <v>394</v>
      </c>
      <c r="Q2666" s="1" t="s">
        <v>169</v>
      </c>
      <c r="R2666" s="1"/>
      <c r="S2666" s="1" t="s">
        <v>65</v>
      </c>
      <c r="T2666" s="1">
        <v>2</v>
      </c>
      <c r="U2666" s="1"/>
    </row>
    <row r="2667" spans="1:21">
      <c r="A2667" s="1" t="s">
        <v>54</v>
      </c>
      <c r="B2667" s="1"/>
      <c r="C2667" s="1"/>
      <c r="D2667" s="1">
        <f t="shared" si="123"/>
        <v>0</v>
      </c>
      <c r="E2667" s="1" t="s">
        <v>402</v>
      </c>
      <c r="F2667" s="1" t="s">
        <v>401</v>
      </c>
      <c r="G2667" s="6" t="s">
        <v>12527</v>
      </c>
      <c r="H2667" s="1" t="s">
        <v>120</v>
      </c>
      <c r="I2667" s="1" t="s">
        <v>403</v>
      </c>
      <c r="J2667" s="1" t="s">
        <v>152</v>
      </c>
      <c r="K2667" s="1" t="str">
        <f t="shared" si="124"/>
        <v>2017</v>
      </c>
      <c r="L2667" s="1">
        <f t="shared" si="125"/>
        <v>44</v>
      </c>
      <c r="M2667" s="1" t="s">
        <v>60</v>
      </c>
      <c r="N2667" t="s">
        <v>53</v>
      </c>
      <c r="O2667" s="1" t="s">
        <v>102</v>
      </c>
      <c r="P2667" s="1" t="s">
        <v>232</v>
      </c>
      <c r="Q2667" s="1" t="s">
        <v>160</v>
      </c>
      <c r="R2667" s="1" t="s">
        <v>404</v>
      </c>
      <c r="S2667" s="1" t="s">
        <v>405</v>
      </c>
      <c r="T2667" s="1">
        <v>1</v>
      </c>
      <c r="U2667" s="1"/>
    </row>
    <row r="2668" spans="1:21">
      <c r="A2668" s="1"/>
      <c r="B2668" s="1"/>
      <c r="C2668" s="1"/>
      <c r="D2668" s="1">
        <f t="shared" si="123"/>
        <v>0</v>
      </c>
      <c r="E2668" s="1" t="s">
        <v>443</v>
      </c>
      <c r="F2668" s="1" t="s">
        <v>442</v>
      </c>
      <c r="G2668" s="6" t="s">
        <v>12527</v>
      </c>
      <c r="H2668" s="1" t="s">
        <v>247</v>
      </c>
      <c r="I2668" s="1" t="s">
        <v>155</v>
      </c>
      <c r="J2668" s="1" t="s">
        <v>445</v>
      </c>
      <c r="K2668" s="1" t="str">
        <f t="shared" si="124"/>
        <v>2017</v>
      </c>
      <c r="L2668" s="1">
        <f t="shared" si="125"/>
        <v>13</v>
      </c>
      <c r="M2668" s="1" t="s">
        <v>79</v>
      </c>
      <c r="N2668" t="s">
        <v>53</v>
      </c>
      <c r="O2668" s="1" t="s">
        <v>61</v>
      </c>
      <c r="P2668" s="1" t="s">
        <v>103</v>
      </c>
      <c r="Q2668" s="1" t="s">
        <v>240</v>
      </c>
      <c r="R2668" s="1" t="s">
        <v>444</v>
      </c>
      <c r="S2668" s="1" t="s">
        <v>65</v>
      </c>
      <c r="T2668" s="1">
        <v>1</v>
      </c>
      <c r="U2668" s="1"/>
    </row>
    <row r="2669" spans="1:21">
      <c r="A2669" s="1" t="s">
        <v>49</v>
      </c>
      <c r="B2669" s="1"/>
      <c r="C2669" s="1"/>
      <c r="D2669" s="1">
        <f t="shared" si="123"/>
        <v>0</v>
      </c>
      <c r="E2669" s="1" t="s">
        <v>447</v>
      </c>
      <c r="F2669" s="1" t="s">
        <v>446</v>
      </c>
      <c r="G2669" s="6" t="s">
        <v>12527</v>
      </c>
      <c r="H2669" s="1" t="s">
        <v>448</v>
      </c>
      <c r="I2669" s="1" t="s">
        <v>155</v>
      </c>
      <c r="J2669" s="1" t="s">
        <v>451</v>
      </c>
      <c r="K2669" s="1" t="str">
        <f t="shared" si="124"/>
        <v>2017</v>
      </c>
      <c r="L2669" s="1">
        <f t="shared" si="125"/>
        <v>30</v>
      </c>
      <c r="M2669" s="1" t="s">
        <v>60</v>
      </c>
      <c r="N2669" t="s">
        <v>53</v>
      </c>
      <c r="O2669" s="1" t="s">
        <v>61</v>
      </c>
      <c r="P2669" s="1" t="s">
        <v>449</v>
      </c>
      <c r="Q2669" s="1" t="s">
        <v>128</v>
      </c>
      <c r="R2669" s="1" t="s">
        <v>450</v>
      </c>
      <c r="S2669" s="1" t="s">
        <v>105</v>
      </c>
      <c r="T2669" s="1">
        <v>1</v>
      </c>
      <c r="U2669" s="1"/>
    </row>
    <row r="2670" spans="1:21">
      <c r="A2670" s="1" t="s">
        <v>55</v>
      </c>
      <c r="B2670" s="1"/>
      <c r="C2670" s="1"/>
      <c r="D2670" s="1">
        <f t="shared" si="123"/>
        <v>0</v>
      </c>
      <c r="E2670" s="1"/>
      <c r="F2670" s="1" t="s">
        <v>468</v>
      </c>
      <c r="G2670" s="6" t="s">
        <v>12527</v>
      </c>
      <c r="H2670" s="1" t="s">
        <v>367</v>
      </c>
      <c r="I2670" s="1" t="s">
        <v>155</v>
      </c>
      <c r="J2670" s="1" t="s">
        <v>469</v>
      </c>
      <c r="K2670" s="1" t="str">
        <f t="shared" si="124"/>
        <v>2017</v>
      </c>
      <c r="L2670" s="1">
        <f t="shared" si="125"/>
        <v>24</v>
      </c>
      <c r="M2670" s="1" t="s">
        <v>60</v>
      </c>
      <c r="N2670" t="s">
        <v>53</v>
      </c>
      <c r="O2670" s="1" t="s">
        <v>102</v>
      </c>
      <c r="P2670" s="1"/>
      <c r="Q2670" s="1"/>
      <c r="R2670" s="1"/>
      <c r="S2670" s="1" t="s">
        <v>114</v>
      </c>
      <c r="T2670" s="1">
        <v>2</v>
      </c>
      <c r="U2670" s="1"/>
    </row>
    <row r="2671" spans="1:21">
      <c r="A2671" s="1" t="s">
        <v>55</v>
      </c>
      <c r="B2671" s="1"/>
      <c r="C2671" s="1"/>
      <c r="D2671" s="1">
        <f t="shared" si="123"/>
        <v>0</v>
      </c>
      <c r="E2671" s="1" t="s">
        <v>519</v>
      </c>
      <c r="F2671" s="1" t="s">
        <v>518</v>
      </c>
      <c r="G2671" s="6" t="s">
        <v>12527</v>
      </c>
      <c r="H2671" s="1" t="s">
        <v>126</v>
      </c>
      <c r="I2671" s="1" t="s">
        <v>493</v>
      </c>
      <c r="J2671" s="1" t="s">
        <v>520</v>
      </c>
      <c r="K2671" s="1" t="str">
        <f t="shared" si="124"/>
        <v>2017</v>
      </c>
      <c r="L2671" s="1">
        <f t="shared" si="125"/>
        <v>12</v>
      </c>
      <c r="M2671" s="1" t="s">
        <v>79</v>
      </c>
      <c r="N2671" t="s">
        <v>53</v>
      </c>
      <c r="O2671" s="1" t="s">
        <v>102</v>
      </c>
      <c r="P2671" s="1" t="s">
        <v>103</v>
      </c>
      <c r="Q2671" s="1" t="s">
        <v>219</v>
      </c>
      <c r="R2671" s="1" t="s">
        <v>249</v>
      </c>
      <c r="S2671" s="1" t="s">
        <v>65</v>
      </c>
      <c r="T2671" s="1">
        <v>1</v>
      </c>
      <c r="U2671" s="1" t="s">
        <v>54</v>
      </c>
    </row>
    <row r="2672" spans="1:21">
      <c r="A2672" s="1" t="s">
        <v>50</v>
      </c>
      <c r="B2672" s="1"/>
      <c r="C2672" s="1"/>
      <c r="D2672" s="1">
        <f t="shared" si="123"/>
        <v>0</v>
      </c>
      <c r="E2672" s="1" t="s">
        <v>578</v>
      </c>
      <c r="F2672" s="1" t="s">
        <v>577</v>
      </c>
      <c r="G2672" s="6" t="s">
        <v>12527</v>
      </c>
      <c r="H2672" s="1" t="s">
        <v>324</v>
      </c>
      <c r="I2672" s="1" t="s">
        <v>579</v>
      </c>
      <c r="J2672" s="1" t="s">
        <v>579</v>
      </c>
      <c r="K2672" s="1" t="str">
        <f t="shared" si="124"/>
        <v>2017</v>
      </c>
      <c r="L2672" s="1">
        <f t="shared" si="125"/>
        <v>13</v>
      </c>
      <c r="M2672" s="1" t="s">
        <v>60</v>
      </c>
      <c r="N2672" t="s">
        <v>53</v>
      </c>
      <c r="O2672" s="1" t="s">
        <v>61</v>
      </c>
      <c r="P2672" s="1" t="s">
        <v>514</v>
      </c>
      <c r="Q2672" s="1" t="s">
        <v>351</v>
      </c>
      <c r="R2672" s="1" t="s">
        <v>580</v>
      </c>
      <c r="S2672" s="1" t="s">
        <v>65</v>
      </c>
      <c r="T2672" s="1">
        <v>1</v>
      </c>
      <c r="U2672" s="1" t="s">
        <v>53</v>
      </c>
    </row>
    <row r="2673" spans="1:21">
      <c r="A2673" s="1" t="s">
        <v>55</v>
      </c>
      <c r="B2673" s="1"/>
      <c r="C2673" s="1"/>
      <c r="D2673" s="1">
        <f t="shared" si="123"/>
        <v>0</v>
      </c>
      <c r="E2673" s="1" t="s">
        <v>582</v>
      </c>
      <c r="F2673" s="1" t="s">
        <v>581</v>
      </c>
      <c r="G2673" s="6" t="s">
        <v>12527</v>
      </c>
      <c r="H2673" s="1" t="s">
        <v>584</v>
      </c>
      <c r="I2673" s="1" t="s">
        <v>585</v>
      </c>
      <c r="J2673" s="1" t="s">
        <v>587</v>
      </c>
      <c r="K2673" s="1" t="str">
        <f t="shared" si="124"/>
        <v>2017</v>
      </c>
      <c r="L2673" s="1">
        <f t="shared" si="125"/>
        <v>35</v>
      </c>
      <c r="M2673" s="1" t="s">
        <v>60</v>
      </c>
      <c r="N2673" t="s">
        <v>53</v>
      </c>
      <c r="O2673" s="1" t="s">
        <v>102</v>
      </c>
      <c r="P2673" s="1" t="s">
        <v>135</v>
      </c>
      <c r="Q2673" s="1" t="s">
        <v>256</v>
      </c>
      <c r="R2673" s="1" t="s">
        <v>586</v>
      </c>
      <c r="S2673" s="1" t="s">
        <v>114</v>
      </c>
      <c r="T2673" s="1">
        <v>2</v>
      </c>
      <c r="U2673" s="1" t="s">
        <v>53</v>
      </c>
    </row>
    <row r="2674" spans="1:21">
      <c r="A2674" s="1" t="s">
        <v>53</v>
      </c>
      <c r="B2674" s="1"/>
      <c r="C2674" s="1"/>
      <c r="D2674" s="1">
        <f t="shared" si="123"/>
        <v>0</v>
      </c>
      <c r="E2674" s="1" t="s">
        <v>607</v>
      </c>
      <c r="F2674" s="1" t="s">
        <v>605</v>
      </c>
      <c r="G2674" s="6" t="s">
        <v>12527</v>
      </c>
      <c r="H2674" s="1" t="s">
        <v>81</v>
      </c>
      <c r="I2674" s="1" t="s">
        <v>522</v>
      </c>
      <c r="J2674" s="1" t="s">
        <v>610</v>
      </c>
      <c r="K2674" s="1" t="str">
        <f t="shared" si="124"/>
        <v>2017</v>
      </c>
      <c r="L2674" s="1">
        <f t="shared" si="125"/>
        <v>59</v>
      </c>
      <c r="M2674" s="1" t="s">
        <v>79</v>
      </c>
      <c r="N2674" t="s">
        <v>53</v>
      </c>
      <c r="O2674" s="1" t="s">
        <v>61</v>
      </c>
      <c r="P2674" s="1" t="s">
        <v>608</v>
      </c>
      <c r="Q2674" s="1" t="s">
        <v>387</v>
      </c>
      <c r="R2674" s="1" t="s">
        <v>609</v>
      </c>
      <c r="S2674" s="1"/>
      <c r="T2674" s="1">
        <v>1</v>
      </c>
      <c r="U2674" s="1" t="s">
        <v>53</v>
      </c>
    </row>
    <row r="2675" spans="1:21">
      <c r="A2675" s="1" t="s">
        <v>55</v>
      </c>
      <c r="B2675" s="1"/>
      <c r="C2675" s="1"/>
      <c r="D2675" s="1">
        <f t="shared" si="123"/>
        <v>0</v>
      </c>
      <c r="E2675" s="1" t="s">
        <v>738</v>
      </c>
      <c r="F2675" s="1" t="s">
        <v>737</v>
      </c>
      <c r="G2675" s="6" t="s">
        <v>12527</v>
      </c>
      <c r="H2675" s="1" t="s">
        <v>351</v>
      </c>
      <c r="I2675" s="1" t="s">
        <v>740</v>
      </c>
      <c r="J2675" s="1" t="s">
        <v>740</v>
      </c>
      <c r="K2675" s="1" t="str">
        <f t="shared" si="124"/>
        <v>2017</v>
      </c>
      <c r="L2675" s="1">
        <f t="shared" si="125"/>
        <v>55</v>
      </c>
      <c r="M2675" s="1" t="s">
        <v>79</v>
      </c>
      <c r="N2675" t="s">
        <v>53</v>
      </c>
      <c r="O2675" s="1" t="s">
        <v>61</v>
      </c>
      <c r="P2675" s="1" t="s">
        <v>608</v>
      </c>
      <c r="Q2675" s="1" t="s">
        <v>382</v>
      </c>
      <c r="R2675" s="1" t="s">
        <v>741</v>
      </c>
      <c r="S2675" s="1" t="s">
        <v>105</v>
      </c>
      <c r="T2675" s="1">
        <v>2</v>
      </c>
      <c r="U2675" s="1" t="s">
        <v>50</v>
      </c>
    </row>
    <row r="2676" spans="1:21">
      <c r="A2676" s="1" t="s">
        <v>53</v>
      </c>
      <c r="B2676" s="1"/>
      <c r="C2676" s="1"/>
      <c r="D2676" s="1">
        <f t="shared" si="123"/>
        <v>0</v>
      </c>
      <c r="E2676" s="1" t="s">
        <v>763</v>
      </c>
      <c r="F2676" s="1" t="s">
        <v>762</v>
      </c>
      <c r="G2676" s="6" t="s">
        <v>12527</v>
      </c>
      <c r="H2676" s="1" t="s">
        <v>187</v>
      </c>
      <c r="I2676" s="1" t="s">
        <v>764</v>
      </c>
      <c r="J2676" s="1" t="s">
        <v>764</v>
      </c>
      <c r="K2676" s="1" t="str">
        <f t="shared" si="124"/>
        <v>2017</v>
      </c>
      <c r="L2676" s="1">
        <f t="shared" si="125"/>
        <v>9</v>
      </c>
      <c r="M2676" s="1" t="s">
        <v>60</v>
      </c>
      <c r="N2676" t="s">
        <v>53</v>
      </c>
      <c r="O2676" s="1" t="s">
        <v>61</v>
      </c>
      <c r="P2676" s="1" t="s">
        <v>765</v>
      </c>
      <c r="Q2676" s="1" t="s">
        <v>766</v>
      </c>
      <c r="R2676" s="1" t="s">
        <v>767</v>
      </c>
      <c r="S2676" s="1" t="s">
        <v>65</v>
      </c>
      <c r="T2676" s="1">
        <v>2</v>
      </c>
      <c r="U2676" s="1" t="s">
        <v>50</v>
      </c>
    </row>
    <row r="2677" spans="1:21">
      <c r="A2677" s="1" t="s">
        <v>55</v>
      </c>
      <c r="B2677" s="1"/>
      <c r="C2677" s="1"/>
      <c r="D2677" s="1">
        <f t="shared" si="123"/>
        <v>0</v>
      </c>
      <c r="E2677" s="1" t="s">
        <v>821</v>
      </c>
      <c r="F2677" s="1" t="s">
        <v>819</v>
      </c>
      <c r="G2677" s="6" t="s">
        <v>12527</v>
      </c>
      <c r="H2677" s="1" t="s">
        <v>721</v>
      </c>
      <c r="I2677" s="1" t="s">
        <v>822</v>
      </c>
      <c r="J2677" s="1" t="s">
        <v>823</v>
      </c>
      <c r="K2677" s="1" t="str">
        <f t="shared" si="124"/>
        <v>2017</v>
      </c>
      <c r="L2677" s="1">
        <f t="shared" si="125"/>
        <v>49</v>
      </c>
      <c r="M2677" s="1" t="s">
        <v>60</v>
      </c>
      <c r="N2677" t="s">
        <v>53</v>
      </c>
      <c r="O2677" s="1" t="s">
        <v>102</v>
      </c>
      <c r="P2677" s="1" t="s">
        <v>232</v>
      </c>
      <c r="Q2677" s="1" t="s">
        <v>256</v>
      </c>
      <c r="R2677" s="1" t="s">
        <v>623</v>
      </c>
      <c r="S2677" s="1"/>
      <c r="T2677" s="1">
        <v>1</v>
      </c>
      <c r="U2677" s="1" t="s">
        <v>50</v>
      </c>
    </row>
    <row r="2678" spans="1:21">
      <c r="A2678" s="1" t="s">
        <v>55</v>
      </c>
      <c r="B2678" s="1"/>
      <c r="C2678" s="1"/>
      <c r="D2678" s="1">
        <f t="shared" si="123"/>
        <v>0</v>
      </c>
      <c r="E2678" s="1" t="s">
        <v>872</v>
      </c>
      <c r="F2678" s="1" t="s">
        <v>871</v>
      </c>
      <c r="G2678" s="6" t="s">
        <v>12527</v>
      </c>
      <c r="H2678" s="1" t="s">
        <v>219</v>
      </c>
      <c r="I2678" s="1" t="s">
        <v>861</v>
      </c>
      <c r="J2678" s="1" t="s">
        <v>873</v>
      </c>
      <c r="K2678" s="1" t="str">
        <f t="shared" si="124"/>
        <v>2017</v>
      </c>
      <c r="L2678" s="1">
        <f t="shared" si="125"/>
        <v>58</v>
      </c>
      <c r="M2678" s="1" t="s">
        <v>60</v>
      </c>
      <c r="N2678" t="s">
        <v>53</v>
      </c>
      <c r="O2678" s="1" t="s">
        <v>61</v>
      </c>
      <c r="P2678" s="1" t="s">
        <v>127</v>
      </c>
      <c r="Q2678" s="1" t="s">
        <v>484</v>
      </c>
      <c r="R2678" s="1" t="s">
        <v>580</v>
      </c>
      <c r="S2678" s="1" t="s">
        <v>114</v>
      </c>
      <c r="T2678" s="1">
        <v>2</v>
      </c>
      <c r="U2678" s="1"/>
    </row>
    <row r="2679" spans="1:21">
      <c r="A2679" s="1" t="s">
        <v>54</v>
      </c>
      <c r="B2679" s="1"/>
      <c r="C2679" s="1"/>
      <c r="D2679" s="1">
        <f t="shared" si="123"/>
        <v>0</v>
      </c>
      <c r="E2679" s="1" t="s">
        <v>1010</v>
      </c>
      <c r="F2679" s="1" t="s">
        <v>1009</v>
      </c>
      <c r="G2679" s="6" t="s">
        <v>12527</v>
      </c>
      <c r="H2679" s="1" t="s">
        <v>282</v>
      </c>
      <c r="I2679" s="1" t="s">
        <v>903</v>
      </c>
      <c r="J2679" s="1" t="s">
        <v>1012</v>
      </c>
      <c r="K2679" s="1" t="str">
        <f t="shared" si="124"/>
        <v>2017</v>
      </c>
      <c r="L2679" s="1">
        <f t="shared" si="125"/>
        <v>41</v>
      </c>
      <c r="M2679" s="1" t="s">
        <v>60</v>
      </c>
      <c r="N2679" t="s">
        <v>53</v>
      </c>
      <c r="O2679" s="1" t="s">
        <v>61</v>
      </c>
      <c r="P2679" s="1" t="s">
        <v>168</v>
      </c>
      <c r="Q2679" s="1" t="s">
        <v>219</v>
      </c>
      <c r="R2679" s="1" t="s">
        <v>1011</v>
      </c>
      <c r="S2679" s="1" t="s">
        <v>105</v>
      </c>
      <c r="T2679" s="1">
        <v>1</v>
      </c>
      <c r="U2679" s="1"/>
    </row>
    <row r="2680" spans="1:21">
      <c r="A2680" s="1" t="s">
        <v>55</v>
      </c>
      <c r="B2680" s="1"/>
      <c r="C2680" s="1"/>
      <c r="D2680" s="1">
        <f t="shared" si="123"/>
        <v>0</v>
      </c>
      <c r="E2680" s="1" t="s">
        <v>1060</v>
      </c>
      <c r="F2680" s="1" t="s">
        <v>1059</v>
      </c>
      <c r="G2680" s="6" t="s">
        <v>12527</v>
      </c>
      <c r="H2680" s="1" t="s">
        <v>134</v>
      </c>
      <c r="I2680" s="1" t="s">
        <v>1056</v>
      </c>
      <c r="J2680" s="1" t="s">
        <v>873</v>
      </c>
      <c r="K2680" s="1" t="str">
        <f t="shared" si="124"/>
        <v>2017</v>
      </c>
      <c r="L2680" s="1">
        <f t="shared" si="125"/>
        <v>25</v>
      </c>
      <c r="M2680" s="1" t="s">
        <v>79</v>
      </c>
      <c r="N2680" t="s">
        <v>53</v>
      </c>
      <c r="O2680" s="1" t="s">
        <v>61</v>
      </c>
      <c r="P2680" s="1" t="s">
        <v>988</v>
      </c>
      <c r="Q2680" s="1" t="s">
        <v>1061</v>
      </c>
      <c r="R2680" s="1"/>
      <c r="S2680" s="1" t="s">
        <v>114</v>
      </c>
      <c r="T2680" s="1">
        <v>2</v>
      </c>
      <c r="U2680" s="1" t="s">
        <v>50</v>
      </c>
    </row>
    <row r="2681" spans="1:21">
      <c r="A2681" s="1" t="s">
        <v>53</v>
      </c>
      <c r="B2681" s="1"/>
      <c r="C2681" s="1"/>
      <c r="D2681" s="1">
        <f t="shared" si="123"/>
        <v>0</v>
      </c>
      <c r="E2681" s="1" t="s">
        <v>1170</v>
      </c>
      <c r="F2681" s="1" t="s">
        <v>1169</v>
      </c>
      <c r="G2681" s="6" t="s">
        <v>12527</v>
      </c>
      <c r="H2681" s="1" t="s">
        <v>197</v>
      </c>
      <c r="I2681" s="1" t="s">
        <v>1165</v>
      </c>
      <c r="J2681" s="1" t="s">
        <v>227</v>
      </c>
      <c r="K2681" s="1" t="str">
        <f t="shared" si="124"/>
        <v>2017</v>
      </c>
      <c r="L2681" s="1">
        <f t="shared" si="125"/>
        <v>15</v>
      </c>
      <c r="M2681" s="1" t="s">
        <v>79</v>
      </c>
      <c r="N2681" t="s">
        <v>53</v>
      </c>
      <c r="O2681" s="1" t="s">
        <v>102</v>
      </c>
      <c r="P2681" s="1" t="s">
        <v>388</v>
      </c>
      <c r="Q2681" s="1" t="s">
        <v>120</v>
      </c>
      <c r="R2681" s="1" t="s">
        <v>1171</v>
      </c>
      <c r="S2681" s="1" t="s">
        <v>65</v>
      </c>
      <c r="T2681" s="1">
        <v>2</v>
      </c>
      <c r="U2681" s="1"/>
    </row>
    <row r="2682" spans="1:21">
      <c r="A2682" s="1" t="s">
        <v>55</v>
      </c>
      <c r="B2682" s="1"/>
      <c r="C2682" s="1"/>
      <c r="D2682" s="1">
        <f t="shared" si="123"/>
        <v>0</v>
      </c>
      <c r="E2682" s="1" t="s">
        <v>1197</v>
      </c>
      <c r="F2682" s="1" t="s">
        <v>1196</v>
      </c>
      <c r="G2682" s="6" t="s">
        <v>12527</v>
      </c>
      <c r="H2682" s="1" t="s">
        <v>584</v>
      </c>
      <c r="I2682" s="1" t="s">
        <v>1192</v>
      </c>
      <c r="J2682" s="1" t="s">
        <v>274</v>
      </c>
      <c r="K2682" s="1" t="str">
        <f t="shared" si="124"/>
        <v>2017</v>
      </c>
      <c r="L2682" s="1">
        <f t="shared" si="125"/>
        <v>35</v>
      </c>
      <c r="M2682" s="1" t="s">
        <v>79</v>
      </c>
      <c r="N2682" t="s">
        <v>53</v>
      </c>
      <c r="O2682" s="1" t="s">
        <v>61</v>
      </c>
      <c r="P2682" s="1" t="s">
        <v>255</v>
      </c>
      <c r="Q2682" s="1" t="s">
        <v>1198</v>
      </c>
      <c r="R2682" s="1" t="s">
        <v>1199</v>
      </c>
      <c r="S2682" s="1" t="s">
        <v>114</v>
      </c>
      <c r="T2682" s="1">
        <v>1</v>
      </c>
      <c r="U2682" s="1"/>
    </row>
    <row r="2683" spans="1:21">
      <c r="A2683" s="1" t="s">
        <v>49</v>
      </c>
      <c r="B2683" s="1"/>
      <c r="C2683" s="1"/>
      <c r="D2683" s="1">
        <f t="shared" si="123"/>
        <v>0</v>
      </c>
      <c r="E2683" s="1" t="s">
        <v>1204</v>
      </c>
      <c r="F2683" s="1" t="s">
        <v>1203</v>
      </c>
      <c r="G2683" s="6" t="s">
        <v>12527</v>
      </c>
      <c r="H2683" s="1" t="s">
        <v>464</v>
      </c>
      <c r="I2683" s="1" t="s">
        <v>1192</v>
      </c>
      <c r="J2683" s="1" t="s">
        <v>1206</v>
      </c>
      <c r="K2683" s="1" t="str">
        <f t="shared" si="124"/>
        <v>2017</v>
      </c>
      <c r="L2683" s="1">
        <f t="shared" si="125"/>
        <v>29</v>
      </c>
      <c r="M2683" s="1" t="s">
        <v>79</v>
      </c>
      <c r="N2683" t="s">
        <v>53</v>
      </c>
      <c r="O2683" s="1" t="s">
        <v>61</v>
      </c>
      <c r="P2683" s="1" t="s">
        <v>103</v>
      </c>
      <c r="Q2683" s="1" t="s">
        <v>573</v>
      </c>
      <c r="R2683" s="1" t="s">
        <v>1205</v>
      </c>
      <c r="S2683" s="1" t="s">
        <v>114</v>
      </c>
      <c r="T2683" s="1">
        <v>2</v>
      </c>
      <c r="U2683" s="1"/>
    </row>
    <row r="2684" spans="1:21">
      <c r="A2684" s="1" t="s">
        <v>54</v>
      </c>
      <c r="B2684" s="1"/>
      <c r="C2684" s="1"/>
      <c r="D2684" s="1">
        <f t="shared" si="123"/>
        <v>0</v>
      </c>
      <c r="E2684" s="1" t="s">
        <v>1210</v>
      </c>
      <c r="F2684" s="1" t="s">
        <v>1209</v>
      </c>
      <c r="G2684" s="6" t="s">
        <v>12527</v>
      </c>
      <c r="H2684" s="1" t="s">
        <v>310</v>
      </c>
      <c r="I2684" s="1" t="s">
        <v>1192</v>
      </c>
      <c r="J2684" s="1" t="s">
        <v>1212</v>
      </c>
      <c r="K2684" s="1" t="str">
        <f t="shared" si="124"/>
        <v>2017</v>
      </c>
      <c r="L2684" s="1">
        <f t="shared" si="125"/>
        <v>43</v>
      </c>
      <c r="M2684" s="1" t="s">
        <v>79</v>
      </c>
      <c r="N2684" t="s">
        <v>53</v>
      </c>
      <c r="O2684" s="1" t="s">
        <v>61</v>
      </c>
      <c r="P2684" s="1" t="s">
        <v>168</v>
      </c>
      <c r="Q2684" s="1" t="s">
        <v>693</v>
      </c>
      <c r="R2684" s="1" t="s">
        <v>1211</v>
      </c>
      <c r="S2684" s="1" t="s">
        <v>114</v>
      </c>
      <c r="T2684" s="1">
        <v>1</v>
      </c>
      <c r="U2684" s="1"/>
    </row>
    <row r="2685" spans="1:21">
      <c r="A2685" s="1" t="s">
        <v>53</v>
      </c>
      <c r="B2685" s="1"/>
      <c r="C2685" s="1"/>
      <c r="D2685" s="1">
        <f t="shared" si="123"/>
        <v>0</v>
      </c>
      <c r="E2685" s="1" t="s">
        <v>1270</v>
      </c>
      <c r="F2685" s="1" t="s">
        <v>1269</v>
      </c>
      <c r="G2685" s="6" t="s">
        <v>12527</v>
      </c>
      <c r="H2685" s="1" t="s">
        <v>187</v>
      </c>
      <c r="I2685" s="1" t="s">
        <v>1265</v>
      </c>
      <c r="J2685" s="5">
        <v>42736</v>
      </c>
      <c r="K2685" s="1" t="str">
        <f t="shared" si="124"/>
        <v>2017</v>
      </c>
      <c r="L2685" s="1">
        <f t="shared" si="125"/>
        <v>7</v>
      </c>
      <c r="M2685" s="1" t="s">
        <v>60</v>
      </c>
      <c r="N2685" t="s">
        <v>53</v>
      </c>
      <c r="O2685" s="1" t="s">
        <v>102</v>
      </c>
      <c r="P2685" s="1" t="s">
        <v>1271</v>
      </c>
      <c r="Q2685" s="1" t="s">
        <v>1272</v>
      </c>
      <c r="R2685" s="1" t="s">
        <v>1273</v>
      </c>
      <c r="S2685" s="1" t="s">
        <v>65</v>
      </c>
      <c r="T2685" s="1">
        <v>2</v>
      </c>
      <c r="U2685" s="1"/>
    </row>
    <row r="2686" spans="1:21">
      <c r="A2686" s="1" t="s">
        <v>49</v>
      </c>
      <c r="B2686" s="1"/>
      <c r="C2686" s="1"/>
      <c r="D2686" s="1">
        <f t="shared" si="123"/>
        <v>0</v>
      </c>
      <c r="E2686" s="1" t="s">
        <v>1276</v>
      </c>
      <c r="F2686" s="1" t="s">
        <v>1275</v>
      </c>
      <c r="G2686" s="6" t="s">
        <v>12527</v>
      </c>
      <c r="H2686" s="1" t="s">
        <v>324</v>
      </c>
      <c r="I2686" s="1" t="s">
        <v>1265</v>
      </c>
      <c r="J2686" s="1" t="s">
        <v>873</v>
      </c>
      <c r="K2686" s="1" t="str">
        <f t="shared" si="124"/>
        <v>2017</v>
      </c>
      <c r="L2686" s="1">
        <f t="shared" si="125"/>
        <v>11</v>
      </c>
      <c r="M2686" s="1" t="s">
        <v>79</v>
      </c>
      <c r="N2686" t="s">
        <v>53</v>
      </c>
      <c r="O2686" s="1" t="s">
        <v>102</v>
      </c>
      <c r="P2686" s="1" t="s">
        <v>890</v>
      </c>
      <c r="Q2686" s="1" t="s">
        <v>832</v>
      </c>
      <c r="R2686" s="1" t="s">
        <v>1277</v>
      </c>
      <c r="S2686" s="1" t="s">
        <v>65</v>
      </c>
      <c r="T2686" s="1">
        <v>2</v>
      </c>
      <c r="U2686" s="1"/>
    </row>
    <row r="2687" spans="1:21">
      <c r="A2687" s="1" t="s">
        <v>55</v>
      </c>
      <c r="B2687" s="1"/>
      <c r="C2687" s="1"/>
      <c r="D2687" s="1">
        <f t="shared" si="123"/>
        <v>0</v>
      </c>
      <c r="E2687" s="1" t="s">
        <v>1311</v>
      </c>
      <c r="F2687" s="1" t="s">
        <v>1309</v>
      </c>
      <c r="G2687" s="6" t="s">
        <v>12527</v>
      </c>
      <c r="H2687" s="1" t="s">
        <v>99</v>
      </c>
      <c r="I2687" s="1" t="s">
        <v>1310</v>
      </c>
      <c r="J2687" s="1" t="s">
        <v>496</v>
      </c>
      <c r="K2687" s="1" t="str">
        <f t="shared" si="124"/>
        <v>2017</v>
      </c>
      <c r="L2687" s="1">
        <f t="shared" si="125"/>
        <v>4</v>
      </c>
      <c r="M2687" s="1" t="s">
        <v>79</v>
      </c>
      <c r="N2687" t="s">
        <v>53</v>
      </c>
      <c r="O2687" s="1" t="s">
        <v>61</v>
      </c>
      <c r="P2687" s="1" t="s">
        <v>62</v>
      </c>
      <c r="Q2687" s="1" t="s">
        <v>644</v>
      </c>
      <c r="R2687" s="1"/>
      <c r="S2687" s="1" t="s">
        <v>65</v>
      </c>
      <c r="T2687" s="1">
        <v>2</v>
      </c>
      <c r="U2687" s="1"/>
    </row>
    <row r="2688" spans="1:21">
      <c r="A2688" s="1" t="s">
        <v>49</v>
      </c>
      <c r="B2688" s="1"/>
      <c r="C2688" s="1"/>
      <c r="D2688" s="1">
        <f t="shared" si="123"/>
        <v>0</v>
      </c>
      <c r="E2688" s="1" t="s">
        <v>1321</v>
      </c>
      <c r="F2688" s="1" t="s">
        <v>1320</v>
      </c>
      <c r="G2688" s="6" t="s">
        <v>12527</v>
      </c>
      <c r="H2688" s="1" t="s">
        <v>136</v>
      </c>
      <c r="I2688" s="1" t="s">
        <v>1316</v>
      </c>
      <c r="J2688" s="1" t="s">
        <v>274</v>
      </c>
      <c r="K2688" s="1" t="str">
        <f t="shared" si="124"/>
        <v>2017</v>
      </c>
      <c r="L2688" s="1">
        <f t="shared" si="125"/>
        <v>48</v>
      </c>
      <c r="M2688" s="1" t="s">
        <v>79</v>
      </c>
      <c r="N2688" t="s">
        <v>53</v>
      </c>
      <c r="O2688" s="1" t="s">
        <v>61</v>
      </c>
      <c r="P2688" s="1" t="s">
        <v>103</v>
      </c>
      <c r="Q2688" s="1" t="s">
        <v>458</v>
      </c>
      <c r="R2688" s="1"/>
      <c r="S2688" s="1" t="s">
        <v>114</v>
      </c>
      <c r="T2688" s="1">
        <v>1</v>
      </c>
      <c r="U2688" s="1"/>
    </row>
    <row r="2689" spans="1:21">
      <c r="A2689" s="1" t="s">
        <v>50</v>
      </c>
      <c r="B2689" s="1"/>
      <c r="C2689" s="1"/>
      <c r="D2689" s="1">
        <f t="shared" si="123"/>
        <v>0</v>
      </c>
      <c r="E2689" s="1" t="s">
        <v>1428</v>
      </c>
      <c r="F2689" s="1" t="s">
        <v>1426</v>
      </c>
      <c r="G2689" s="6" t="s">
        <v>12527</v>
      </c>
      <c r="H2689" s="1" t="s">
        <v>177</v>
      </c>
      <c r="I2689" s="1" t="s">
        <v>1427</v>
      </c>
      <c r="J2689" s="1" t="s">
        <v>496</v>
      </c>
      <c r="K2689" s="1" t="str">
        <f t="shared" si="124"/>
        <v>2017</v>
      </c>
      <c r="L2689" s="1">
        <f t="shared" si="125"/>
        <v>21</v>
      </c>
      <c r="M2689" s="1" t="s">
        <v>79</v>
      </c>
      <c r="N2689" t="s">
        <v>53</v>
      </c>
      <c r="O2689" s="1" t="s">
        <v>61</v>
      </c>
      <c r="P2689" s="1" t="s">
        <v>224</v>
      </c>
      <c r="Q2689" s="1" t="s">
        <v>338</v>
      </c>
      <c r="R2689" s="1" t="s">
        <v>1429</v>
      </c>
      <c r="S2689" s="1" t="s">
        <v>114</v>
      </c>
      <c r="T2689" s="1">
        <v>2</v>
      </c>
      <c r="U2689" s="1"/>
    </row>
    <row r="2690" spans="1:21">
      <c r="A2690" s="1" t="s">
        <v>53</v>
      </c>
      <c r="B2690" s="1"/>
      <c r="C2690" s="1"/>
      <c r="D2690" s="1">
        <f t="shared" ref="D2690:D2753" si="126">B2690*C2690/100</f>
        <v>0</v>
      </c>
      <c r="E2690" s="1" t="s">
        <v>1483</v>
      </c>
      <c r="F2690" s="1" t="s">
        <v>1482</v>
      </c>
      <c r="G2690" s="6" t="s">
        <v>12527</v>
      </c>
      <c r="H2690" s="1" t="s">
        <v>53</v>
      </c>
      <c r="I2690" s="1" t="s">
        <v>1479</v>
      </c>
      <c r="J2690" s="1" t="s">
        <v>1485</v>
      </c>
      <c r="K2690" s="1" t="str">
        <f t="shared" ref="K2690:K2753" si="127">TEXT(J2690,"YYYY")</f>
        <v>2017</v>
      </c>
      <c r="L2690" s="1">
        <f t="shared" ref="L2690:L2753" si="128">H2690-(TEXT(I2690,"YYYY")-TEXT(J2690,"YYYY"))</f>
        <v>0</v>
      </c>
      <c r="M2690" s="1" t="s">
        <v>60</v>
      </c>
      <c r="N2690" t="s">
        <v>53</v>
      </c>
      <c r="O2690" s="1" t="s">
        <v>61</v>
      </c>
      <c r="P2690" s="1" t="s">
        <v>1381</v>
      </c>
      <c r="Q2690" s="1" t="s">
        <v>130</v>
      </c>
      <c r="R2690" s="1" t="s">
        <v>1484</v>
      </c>
      <c r="S2690" s="1" t="s">
        <v>114</v>
      </c>
      <c r="T2690" s="1">
        <v>2</v>
      </c>
      <c r="U2690" s="1"/>
    </row>
    <row r="2691" spans="1:21">
      <c r="A2691" s="1" t="s">
        <v>53</v>
      </c>
      <c r="B2691" s="1"/>
      <c r="C2691" s="1"/>
      <c r="D2691" s="1">
        <f t="shared" si="126"/>
        <v>0</v>
      </c>
      <c r="E2691" s="1" t="s">
        <v>1508</v>
      </c>
      <c r="F2691" s="1" t="s">
        <v>1505</v>
      </c>
      <c r="G2691" s="6" t="s">
        <v>12527</v>
      </c>
      <c r="H2691" s="1" t="s">
        <v>282</v>
      </c>
      <c r="I2691" s="1" t="s">
        <v>1506</v>
      </c>
      <c r="J2691" s="1" t="s">
        <v>258</v>
      </c>
      <c r="K2691" s="1" t="str">
        <f t="shared" si="127"/>
        <v>2017</v>
      </c>
      <c r="L2691" s="1">
        <f t="shared" si="128"/>
        <v>41</v>
      </c>
      <c r="M2691" s="1" t="s">
        <v>60</v>
      </c>
      <c r="N2691" t="s">
        <v>53</v>
      </c>
      <c r="O2691" s="1" t="s">
        <v>61</v>
      </c>
      <c r="P2691" s="1" t="s">
        <v>89</v>
      </c>
      <c r="Q2691" s="1" t="s">
        <v>219</v>
      </c>
      <c r="R2691" s="1" t="s">
        <v>993</v>
      </c>
      <c r="S2691" s="1" t="s">
        <v>105</v>
      </c>
      <c r="T2691" s="1">
        <v>2</v>
      </c>
      <c r="U2691" s="1"/>
    </row>
    <row r="2692" spans="1:21">
      <c r="A2692" s="1" t="s">
        <v>54</v>
      </c>
      <c r="B2692" s="1"/>
      <c r="C2692" s="1"/>
      <c r="D2692" s="1">
        <f t="shared" si="126"/>
        <v>0</v>
      </c>
      <c r="E2692" s="1" t="s">
        <v>1516</v>
      </c>
      <c r="F2692" s="1" t="s">
        <v>1515</v>
      </c>
      <c r="G2692" s="6" t="s">
        <v>12527</v>
      </c>
      <c r="H2692" s="1" t="s">
        <v>177</v>
      </c>
      <c r="I2692" s="1" t="s">
        <v>1506</v>
      </c>
      <c r="J2692" s="1" t="s">
        <v>274</v>
      </c>
      <c r="K2692" s="1" t="str">
        <f t="shared" si="127"/>
        <v>2017</v>
      </c>
      <c r="L2692" s="1">
        <f t="shared" si="128"/>
        <v>21</v>
      </c>
      <c r="M2692" s="1" t="s">
        <v>79</v>
      </c>
      <c r="N2692" t="s">
        <v>53</v>
      </c>
      <c r="O2692" s="1" t="s">
        <v>102</v>
      </c>
      <c r="P2692" s="1" t="s">
        <v>840</v>
      </c>
      <c r="Q2692" s="1" t="s">
        <v>180</v>
      </c>
      <c r="R2692" s="1"/>
      <c r="S2692" s="1" t="s">
        <v>114</v>
      </c>
      <c r="T2692" s="1">
        <v>2</v>
      </c>
      <c r="U2692" s="1"/>
    </row>
    <row r="2693" spans="1:21">
      <c r="A2693" s="1" t="s">
        <v>54</v>
      </c>
      <c r="B2693" s="1"/>
      <c r="C2693" s="1"/>
      <c r="D2693" s="1">
        <f t="shared" si="126"/>
        <v>0</v>
      </c>
      <c r="E2693" s="1" t="s">
        <v>1595</v>
      </c>
      <c r="F2693" s="1" t="s">
        <v>1594</v>
      </c>
      <c r="G2693" s="6" t="s">
        <v>12527</v>
      </c>
      <c r="H2693" s="1" t="s">
        <v>63</v>
      </c>
      <c r="I2693" s="1" t="s">
        <v>1575</v>
      </c>
      <c r="J2693" s="1" t="s">
        <v>1598</v>
      </c>
      <c r="K2693" s="1" t="str">
        <f t="shared" si="127"/>
        <v>2017</v>
      </c>
      <c r="L2693" s="1">
        <f t="shared" si="128"/>
        <v>28</v>
      </c>
      <c r="M2693" s="1" t="s">
        <v>60</v>
      </c>
      <c r="N2693" t="s">
        <v>53</v>
      </c>
      <c r="O2693" s="1" t="s">
        <v>1596</v>
      </c>
      <c r="P2693" s="1" t="s">
        <v>135</v>
      </c>
      <c r="Q2693" s="1" t="s">
        <v>219</v>
      </c>
      <c r="R2693" s="1" t="s">
        <v>1597</v>
      </c>
      <c r="S2693" s="1" t="s">
        <v>114</v>
      </c>
      <c r="T2693" s="1">
        <v>2</v>
      </c>
      <c r="U2693" s="1"/>
    </row>
    <row r="2694" spans="1:21">
      <c r="A2694" s="1" t="s">
        <v>50</v>
      </c>
      <c r="B2694" s="1"/>
      <c r="C2694" s="1"/>
      <c r="D2694" s="1">
        <f t="shared" si="126"/>
        <v>0</v>
      </c>
      <c r="E2694" s="1" t="s">
        <v>1611</v>
      </c>
      <c r="F2694" s="1" t="s">
        <v>1608</v>
      </c>
      <c r="G2694" s="6" t="s">
        <v>12527</v>
      </c>
      <c r="H2694" s="1" t="s">
        <v>367</v>
      </c>
      <c r="I2694" s="1" t="s">
        <v>1609</v>
      </c>
      <c r="J2694" s="1" t="s">
        <v>258</v>
      </c>
      <c r="K2694" s="1" t="str">
        <f t="shared" si="127"/>
        <v>2017</v>
      </c>
      <c r="L2694" s="1">
        <f t="shared" si="128"/>
        <v>24</v>
      </c>
      <c r="M2694" s="1" t="s">
        <v>79</v>
      </c>
      <c r="N2694" t="s">
        <v>53</v>
      </c>
      <c r="O2694" s="1" t="s">
        <v>102</v>
      </c>
      <c r="P2694" s="1" t="s">
        <v>840</v>
      </c>
      <c r="Q2694" s="1" t="s">
        <v>382</v>
      </c>
      <c r="R2694" s="1" t="s">
        <v>841</v>
      </c>
      <c r="S2694" s="1" t="s">
        <v>114</v>
      </c>
      <c r="T2694" s="1">
        <v>1</v>
      </c>
      <c r="U2694" s="1"/>
    </row>
    <row r="2695" spans="1:21">
      <c r="A2695" s="1" t="s">
        <v>55</v>
      </c>
      <c r="B2695" s="1"/>
      <c r="C2695" s="1"/>
      <c r="D2695" s="1">
        <f t="shared" si="126"/>
        <v>0</v>
      </c>
      <c r="E2695" s="1" t="s">
        <v>1651</v>
      </c>
      <c r="F2695" s="1" t="s">
        <v>1650</v>
      </c>
      <c r="G2695" s="6" t="s">
        <v>12527</v>
      </c>
      <c r="H2695" s="1" t="s">
        <v>678</v>
      </c>
      <c r="I2695" s="1" t="s">
        <v>1643</v>
      </c>
      <c r="J2695" s="1" t="s">
        <v>987</v>
      </c>
      <c r="K2695" s="1" t="str">
        <f t="shared" si="127"/>
        <v>2017</v>
      </c>
      <c r="L2695" s="1">
        <f t="shared" si="128"/>
        <v>32</v>
      </c>
      <c r="M2695" s="1" t="s">
        <v>79</v>
      </c>
      <c r="N2695" t="s">
        <v>53</v>
      </c>
      <c r="O2695" s="1" t="s">
        <v>61</v>
      </c>
      <c r="P2695" s="1" t="s">
        <v>840</v>
      </c>
      <c r="Q2695" s="1" t="s">
        <v>219</v>
      </c>
      <c r="R2695" s="1" t="s">
        <v>1652</v>
      </c>
      <c r="S2695" s="1" t="s">
        <v>105</v>
      </c>
      <c r="T2695" s="1">
        <v>2</v>
      </c>
      <c r="U2695" s="1" t="s">
        <v>55</v>
      </c>
    </row>
    <row r="2696" spans="1:21">
      <c r="A2696" s="1" t="s">
        <v>54</v>
      </c>
      <c r="B2696" s="1"/>
      <c r="C2696" s="1"/>
      <c r="D2696" s="1">
        <f t="shared" si="126"/>
        <v>0</v>
      </c>
      <c r="E2696" s="1" t="s">
        <v>1715</v>
      </c>
      <c r="F2696" s="1" t="s">
        <v>1714</v>
      </c>
      <c r="G2696" s="6" t="s">
        <v>12527</v>
      </c>
      <c r="H2696" s="1" t="s">
        <v>308</v>
      </c>
      <c r="I2696" s="1" t="s">
        <v>1643</v>
      </c>
      <c r="J2696" s="1" t="s">
        <v>873</v>
      </c>
      <c r="K2696" s="1" t="str">
        <f t="shared" si="127"/>
        <v>2017</v>
      </c>
      <c r="L2696" s="1">
        <f t="shared" si="128"/>
        <v>55</v>
      </c>
      <c r="M2696" s="1" t="s">
        <v>60</v>
      </c>
      <c r="N2696" t="s">
        <v>53</v>
      </c>
      <c r="O2696" s="1" t="s">
        <v>61</v>
      </c>
      <c r="P2696" s="1" t="s">
        <v>466</v>
      </c>
      <c r="Q2696" s="1" t="s">
        <v>219</v>
      </c>
      <c r="R2696" s="1" t="s">
        <v>1716</v>
      </c>
      <c r="S2696" s="1" t="s">
        <v>311</v>
      </c>
      <c r="T2696" s="1">
        <v>1</v>
      </c>
      <c r="U2696" s="1" t="s">
        <v>1717</v>
      </c>
    </row>
    <row r="2697" spans="1:21">
      <c r="A2697" s="1" t="s">
        <v>55</v>
      </c>
      <c r="B2697" s="1"/>
      <c r="C2697" s="1"/>
      <c r="D2697" s="1">
        <f t="shared" si="126"/>
        <v>0</v>
      </c>
      <c r="E2697" s="1" t="s">
        <v>1782</v>
      </c>
      <c r="F2697" s="1" t="s">
        <v>1780</v>
      </c>
      <c r="G2697" s="6" t="s">
        <v>12525</v>
      </c>
      <c r="H2697" s="1" t="s">
        <v>134</v>
      </c>
      <c r="I2697" s="1" t="s">
        <v>1783</v>
      </c>
      <c r="J2697" s="1" t="s">
        <v>1785</v>
      </c>
      <c r="K2697" s="1" t="str">
        <f t="shared" si="127"/>
        <v>2017</v>
      </c>
      <c r="L2697" s="1">
        <f t="shared" si="128"/>
        <v>26</v>
      </c>
      <c r="M2697" s="1" t="s">
        <v>79</v>
      </c>
      <c r="N2697" t="s">
        <v>53</v>
      </c>
      <c r="O2697" s="1" t="s">
        <v>102</v>
      </c>
      <c r="P2697" s="1"/>
      <c r="Q2697" s="1"/>
      <c r="R2697" s="1"/>
      <c r="S2697" s="1" t="s">
        <v>1784</v>
      </c>
      <c r="T2697" s="1">
        <v>1</v>
      </c>
      <c r="U2697" s="1"/>
    </row>
    <row r="2698" spans="1:21">
      <c r="A2698" s="1" t="s">
        <v>55</v>
      </c>
      <c r="B2698" s="1"/>
      <c r="C2698" s="1"/>
      <c r="D2698" s="1">
        <f t="shared" si="126"/>
        <v>0</v>
      </c>
      <c r="E2698" s="1" t="s">
        <v>1797</v>
      </c>
      <c r="F2698" s="1" t="s">
        <v>1796</v>
      </c>
      <c r="G2698" s="6" t="s">
        <v>12525</v>
      </c>
      <c r="H2698" s="1" t="s">
        <v>351</v>
      </c>
      <c r="I2698" s="1" t="s">
        <v>1798</v>
      </c>
      <c r="J2698" s="1" t="s">
        <v>1799</v>
      </c>
      <c r="K2698" s="1" t="str">
        <f t="shared" si="127"/>
        <v>2017</v>
      </c>
      <c r="L2698" s="1">
        <f t="shared" si="128"/>
        <v>54</v>
      </c>
      <c r="M2698" s="1" t="s">
        <v>60</v>
      </c>
      <c r="N2698" t="s">
        <v>53</v>
      </c>
      <c r="O2698" s="1" t="s">
        <v>102</v>
      </c>
      <c r="P2698" s="1"/>
      <c r="Q2698" s="1"/>
      <c r="R2698" s="1"/>
      <c r="S2698" s="1" t="s">
        <v>417</v>
      </c>
      <c r="T2698" s="1">
        <v>2</v>
      </c>
      <c r="U2698" s="1"/>
    </row>
    <row r="2699" spans="1:21">
      <c r="A2699" s="1" t="s">
        <v>55</v>
      </c>
      <c r="B2699" s="1"/>
      <c r="C2699" s="1"/>
      <c r="D2699" s="1">
        <f t="shared" si="126"/>
        <v>0</v>
      </c>
      <c r="E2699" s="1" t="s">
        <v>1893</v>
      </c>
      <c r="F2699" s="1" t="s">
        <v>1892</v>
      </c>
      <c r="G2699" s="6" t="s">
        <v>12527</v>
      </c>
      <c r="H2699" s="1" t="s">
        <v>263</v>
      </c>
      <c r="I2699" s="1" t="s">
        <v>1894</v>
      </c>
      <c r="J2699" s="1" t="s">
        <v>1598</v>
      </c>
      <c r="K2699" s="1" t="str">
        <f t="shared" si="127"/>
        <v>2017</v>
      </c>
      <c r="L2699" s="1">
        <f t="shared" si="128"/>
        <v>17</v>
      </c>
      <c r="M2699" s="1" t="s">
        <v>79</v>
      </c>
      <c r="N2699" t="s">
        <v>53</v>
      </c>
      <c r="O2699" s="1" t="s">
        <v>102</v>
      </c>
      <c r="P2699" s="1"/>
      <c r="Q2699" s="1"/>
      <c r="R2699" s="1" t="s">
        <v>805</v>
      </c>
      <c r="S2699" s="1" t="s">
        <v>65</v>
      </c>
      <c r="T2699" s="1">
        <v>2</v>
      </c>
      <c r="U2699" s="1"/>
    </row>
    <row r="2700" spans="1:21">
      <c r="A2700" s="1" t="s">
        <v>50</v>
      </c>
      <c r="B2700" s="1"/>
      <c r="C2700" s="1"/>
      <c r="D2700" s="1">
        <f t="shared" si="126"/>
        <v>0</v>
      </c>
      <c r="E2700" s="1" t="s">
        <v>2043</v>
      </c>
      <c r="F2700" s="1" t="s">
        <v>2042</v>
      </c>
      <c r="G2700" s="6" t="s">
        <v>12527</v>
      </c>
      <c r="H2700" s="1" t="s">
        <v>367</v>
      </c>
      <c r="I2700" s="1" t="s">
        <v>2037</v>
      </c>
      <c r="J2700" s="1" t="s">
        <v>1286</v>
      </c>
      <c r="K2700" s="1" t="str">
        <f t="shared" si="127"/>
        <v>2017</v>
      </c>
      <c r="L2700" s="1">
        <f t="shared" si="128"/>
        <v>24</v>
      </c>
      <c r="M2700" s="1" t="s">
        <v>60</v>
      </c>
      <c r="N2700" t="s">
        <v>53</v>
      </c>
      <c r="O2700" s="1" t="s">
        <v>61</v>
      </c>
      <c r="P2700" s="1"/>
      <c r="Q2700" s="1"/>
      <c r="R2700" s="1"/>
      <c r="S2700" s="1" t="s">
        <v>105</v>
      </c>
      <c r="T2700" s="1">
        <v>1</v>
      </c>
      <c r="U2700" s="1"/>
    </row>
    <row r="2701" spans="1:21">
      <c r="A2701" s="1" t="s">
        <v>54</v>
      </c>
      <c r="B2701" s="1"/>
      <c r="C2701" s="1"/>
      <c r="D2701" s="1">
        <f t="shared" si="126"/>
        <v>0</v>
      </c>
      <c r="E2701" s="1" t="s">
        <v>2073</v>
      </c>
      <c r="F2701" s="1" t="s">
        <v>2072</v>
      </c>
      <c r="G2701" s="6" t="s">
        <v>12527</v>
      </c>
      <c r="H2701" s="1" t="s">
        <v>136</v>
      </c>
      <c r="I2701" s="1" t="s">
        <v>679</v>
      </c>
      <c r="J2701" s="1" t="s">
        <v>84</v>
      </c>
      <c r="K2701" s="1" t="str">
        <f t="shared" si="127"/>
        <v>2017</v>
      </c>
      <c r="L2701" s="1">
        <f t="shared" si="128"/>
        <v>48</v>
      </c>
      <c r="M2701" s="1" t="s">
        <v>60</v>
      </c>
      <c r="N2701" t="s">
        <v>53</v>
      </c>
      <c r="O2701" s="1" t="s">
        <v>102</v>
      </c>
      <c r="P2701" s="1"/>
      <c r="Q2701" s="1"/>
      <c r="R2701" s="1" t="s">
        <v>805</v>
      </c>
      <c r="S2701" s="1" t="s">
        <v>2074</v>
      </c>
      <c r="T2701" s="1">
        <v>2</v>
      </c>
      <c r="U2701" s="1"/>
    </row>
    <row r="2702" spans="1:21">
      <c r="A2702" s="1" t="s">
        <v>53</v>
      </c>
      <c r="B2702" s="1"/>
      <c r="C2702" s="1"/>
      <c r="D2702" s="1">
        <f t="shared" si="126"/>
        <v>0</v>
      </c>
      <c r="E2702" s="1" t="s">
        <v>2192</v>
      </c>
      <c r="F2702" s="1" t="s">
        <v>2191</v>
      </c>
      <c r="G2702" s="6" t="s">
        <v>12527</v>
      </c>
      <c r="H2702" s="1" t="s">
        <v>169</v>
      </c>
      <c r="I2702" s="1" t="s">
        <v>1118</v>
      </c>
      <c r="J2702" s="1" t="s">
        <v>1286</v>
      </c>
      <c r="K2702" s="1" t="str">
        <f t="shared" si="127"/>
        <v>2017</v>
      </c>
      <c r="L2702" s="1">
        <f t="shared" si="128"/>
        <v>18</v>
      </c>
      <c r="M2702" s="1" t="s">
        <v>79</v>
      </c>
      <c r="N2702" t="s">
        <v>53</v>
      </c>
      <c r="O2702" s="1" t="s">
        <v>102</v>
      </c>
      <c r="P2702" s="1"/>
      <c r="Q2702" s="1"/>
      <c r="R2702" s="1" t="s">
        <v>805</v>
      </c>
      <c r="S2702" s="1" t="s">
        <v>65</v>
      </c>
      <c r="T2702" s="1">
        <v>2</v>
      </c>
      <c r="U2702" s="1"/>
    </row>
    <row r="2703" spans="1:21">
      <c r="A2703" s="1" t="s">
        <v>50</v>
      </c>
      <c r="B2703" s="1"/>
      <c r="C2703" s="1"/>
      <c r="D2703" s="1">
        <f t="shared" si="126"/>
        <v>0</v>
      </c>
      <c r="E2703" s="1" t="s">
        <v>2203</v>
      </c>
      <c r="F2703" s="1" t="s">
        <v>2202</v>
      </c>
      <c r="G2703" s="6" t="s">
        <v>12527</v>
      </c>
      <c r="H2703" s="1" t="s">
        <v>88</v>
      </c>
      <c r="I2703" s="1" t="s">
        <v>2204</v>
      </c>
      <c r="J2703" s="1" t="s">
        <v>258</v>
      </c>
      <c r="K2703" s="1" t="str">
        <f t="shared" si="127"/>
        <v>2017</v>
      </c>
      <c r="L2703" s="1">
        <f t="shared" si="128"/>
        <v>26</v>
      </c>
      <c r="M2703" s="1" t="s">
        <v>79</v>
      </c>
      <c r="N2703" t="s">
        <v>53</v>
      </c>
      <c r="O2703" s="1" t="s">
        <v>102</v>
      </c>
      <c r="P2703" s="1"/>
      <c r="Q2703" s="1"/>
      <c r="R2703" s="1" t="s">
        <v>805</v>
      </c>
      <c r="S2703" s="1" t="s">
        <v>65</v>
      </c>
      <c r="T2703" s="1">
        <v>2</v>
      </c>
      <c r="U2703" s="1"/>
    </row>
    <row r="2704" spans="1:21">
      <c r="A2704" s="1" t="s">
        <v>53</v>
      </c>
      <c r="B2704" s="1"/>
      <c r="C2704" s="1"/>
      <c r="D2704" s="1">
        <f t="shared" si="126"/>
        <v>0</v>
      </c>
      <c r="E2704" s="1" t="s">
        <v>2225</v>
      </c>
      <c r="F2704" s="1" t="s">
        <v>2224</v>
      </c>
      <c r="G2704" s="6" t="s">
        <v>12527</v>
      </c>
      <c r="H2704" s="1" t="s">
        <v>458</v>
      </c>
      <c r="I2704" s="1" t="s">
        <v>1783</v>
      </c>
      <c r="J2704" s="1" t="s">
        <v>2226</v>
      </c>
      <c r="K2704" s="1" t="str">
        <f t="shared" si="127"/>
        <v>2017</v>
      </c>
      <c r="L2704" s="1">
        <f t="shared" si="128"/>
        <v>63</v>
      </c>
      <c r="M2704" s="1" t="s">
        <v>60</v>
      </c>
      <c r="N2704" t="s">
        <v>53</v>
      </c>
      <c r="O2704" s="1" t="s">
        <v>61</v>
      </c>
      <c r="P2704" s="1"/>
      <c r="Q2704" s="1"/>
      <c r="R2704" s="1"/>
      <c r="S2704" s="1"/>
      <c r="T2704" s="1">
        <v>1</v>
      </c>
      <c r="U2704" s="1"/>
    </row>
    <row r="2705" spans="1:21">
      <c r="A2705" s="1" t="s">
        <v>49</v>
      </c>
      <c r="B2705" s="1" t="s">
        <v>99</v>
      </c>
      <c r="C2705" s="1" t="s">
        <v>273</v>
      </c>
      <c r="D2705" s="1">
        <f t="shared" si="126"/>
        <v>6</v>
      </c>
      <c r="E2705" s="1" t="s">
        <v>2307</v>
      </c>
      <c r="F2705" s="1" t="s">
        <v>2306</v>
      </c>
      <c r="G2705" s="6" t="s">
        <v>12527</v>
      </c>
      <c r="H2705" s="1" t="s">
        <v>256</v>
      </c>
      <c r="I2705" s="1" t="s">
        <v>2308</v>
      </c>
      <c r="J2705" s="1" t="s">
        <v>579</v>
      </c>
      <c r="K2705" s="1" t="str">
        <f t="shared" si="127"/>
        <v>2017</v>
      </c>
      <c r="L2705" s="1">
        <f t="shared" si="128"/>
        <v>51</v>
      </c>
      <c r="M2705" s="1" t="s">
        <v>60</v>
      </c>
      <c r="N2705" t="s">
        <v>53</v>
      </c>
      <c r="O2705" s="1" t="s">
        <v>61</v>
      </c>
      <c r="P2705" s="1"/>
      <c r="Q2705" s="1"/>
      <c r="R2705" s="1"/>
      <c r="S2705" s="1"/>
      <c r="T2705" s="1">
        <v>1</v>
      </c>
      <c r="U2705" s="1"/>
    </row>
    <row r="2706" spans="1:21">
      <c r="A2706" s="1" t="s">
        <v>54</v>
      </c>
      <c r="B2706" s="1" t="s">
        <v>55</v>
      </c>
      <c r="C2706" s="1" t="s">
        <v>273</v>
      </c>
      <c r="D2706" s="1">
        <f t="shared" si="126"/>
        <v>4</v>
      </c>
      <c r="E2706" s="1" t="s">
        <v>2312</v>
      </c>
      <c r="F2706" s="1" t="s">
        <v>2311</v>
      </c>
      <c r="G2706" s="6" t="s">
        <v>12525</v>
      </c>
      <c r="H2706" s="1" t="s">
        <v>118</v>
      </c>
      <c r="I2706" s="1" t="s">
        <v>2308</v>
      </c>
      <c r="J2706" s="1" t="s">
        <v>2313</v>
      </c>
      <c r="K2706" s="1" t="str">
        <f t="shared" si="127"/>
        <v>2017</v>
      </c>
      <c r="L2706" s="1">
        <f t="shared" si="128"/>
        <v>24</v>
      </c>
      <c r="M2706" s="1" t="s">
        <v>60</v>
      </c>
      <c r="N2706" t="s">
        <v>53</v>
      </c>
      <c r="O2706" s="1" t="s">
        <v>61</v>
      </c>
      <c r="P2706" s="1"/>
      <c r="Q2706" s="1"/>
      <c r="R2706" s="1"/>
      <c r="S2706" s="1"/>
      <c r="T2706" s="1">
        <v>1</v>
      </c>
      <c r="U2706" s="1"/>
    </row>
    <row r="2707" spans="1:21">
      <c r="A2707" s="1" t="s">
        <v>50</v>
      </c>
      <c r="B2707" s="1"/>
      <c r="C2707" s="1"/>
      <c r="D2707" s="1">
        <f t="shared" si="126"/>
        <v>0</v>
      </c>
      <c r="E2707" s="1" t="s">
        <v>2327</v>
      </c>
      <c r="F2707" s="1" t="s">
        <v>2326</v>
      </c>
      <c r="G2707" s="6" t="s">
        <v>12527</v>
      </c>
      <c r="H2707" s="1" t="s">
        <v>101</v>
      </c>
      <c r="I2707" s="1" t="s">
        <v>2328</v>
      </c>
      <c r="J2707" s="1" t="s">
        <v>2329</v>
      </c>
      <c r="K2707" s="1" t="str">
        <f t="shared" si="127"/>
        <v>2017</v>
      </c>
      <c r="L2707" s="1">
        <f t="shared" si="128"/>
        <v>37</v>
      </c>
      <c r="M2707" s="1" t="s">
        <v>79</v>
      </c>
      <c r="N2707" t="s">
        <v>53</v>
      </c>
      <c r="O2707" s="1" t="s">
        <v>102</v>
      </c>
      <c r="P2707" s="1"/>
      <c r="Q2707" s="1"/>
      <c r="R2707" s="1"/>
      <c r="S2707" s="1"/>
      <c r="T2707" s="1">
        <v>2</v>
      </c>
      <c r="U2707" s="1"/>
    </row>
    <row r="2708" spans="1:21">
      <c r="A2708" s="1"/>
      <c r="B2708" s="1"/>
      <c r="C2708" s="1"/>
      <c r="D2708" s="1">
        <f t="shared" si="126"/>
        <v>0</v>
      </c>
      <c r="E2708" s="1" t="s">
        <v>2333</v>
      </c>
      <c r="F2708" s="1" t="s">
        <v>2331</v>
      </c>
      <c r="G2708" s="6" t="s">
        <v>12527</v>
      </c>
      <c r="H2708" s="1" t="s">
        <v>256</v>
      </c>
      <c r="I2708" s="1" t="s">
        <v>2304</v>
      </c>
      <c r="J2708" s="1" t="s">
        <v>258</v>
      </c>
      <c r="K2708" s="1" t="str">
        <f t="shared" si="127"/>
        <v>2017</v>
      </c>
      <c r="L2708" s="1">
        <f t="shared" si="128"/>
        <v>50</v>
      </c>
      <c r="M2708" s="1" t="s">
        <v>79</v>
      </c>
      <c r="N2708" t="s">
        <v>53</v>
      </c>
      <c r="O2708" s="1" t="s">
        <v>102</v>
      </c>
      <c r="P2708" s="1" t="s">
        <v>449</v>
      </c>
      <c r="Q2708" s="1" t="s">
        <v>256</v>
      </c>
      <c r="R2708" s="1" t="s">
        <v>2334</v>
      </c>
      <c r="S2708" s="1" t="s">
        <v>2335</v>
      </c>
      <c r="T2708" s="1">
        <v>2</v>
      </c>
      <c r="U2708" s="1"/>
    </row>
    <row r="2709" spans="1:21">
      <c r="A2709" s="1" t="s">
        <v>55</v>
      </c>
      <c r="B2709" s="1" t="s">
        <v>53</v>
      </c>
      <c r="C2709" s="1" t="s">
        <v>500</v>
      </c>
      <c r="D2709" s="1">
        <f t="shared" si="126"/>
        <v>1.6</v>
      </c>
      <c r="E2709" s="1" t="s">
        <v>2367</v>
      </c>
      <c r="F2709" s="1" t="s">
        <v>2366</v>
      </c>
      <c r="G2709" s="6" t="s">
        <v>12527</v>
      </c>
      <c r="H2709" s="1" t="s">
        <v>130</v>
      </c>
      <c r="I2709" s="1" t="s">
        <v>2308</v>
      </c>
      <c r="J2709" s="1" t="s">
        <v>2368</v>
      </c>
      <c r="K2709" s="1" t="str">
        <f t="shared" si="127"/>
        <v>2017</v>
      </c>
      <c r="L2709" s="1">
        <f t="shared" si="128"/>
        <v>11</v>
      </c>
      <c r="M2709" s="1" t="s">
        <v>79</v>
      </c>
      <c r="N2709" t="s">
        <v>53</v>
      </c>
      <c r="O2709" s="1"/>
      <c r="P2709" s="1"/>
      <c r="Q2709" s="1"/>
      <c r="R2709" s="1"/>
      <c r="S2709" s="1" t="s">
        <v>65</v>
      </c>
      <c r="T2709" s="1">
        <v>2</v>
      </c>
      <c r="U2709" s="1"/>
    </row>
    <row r="2710" spans="1:21">
      <c r="A2710" s="1" t="s">
        <v>54</v>
      </c>
      <c r="B2710" s="1"/>
      <c r="C2710" s="1"/>
      <c r="D2710" s="1">
        <f t="shared" si="126"/>
        <v>0</v>
      </c>
      <c r="E2710" s="1" t="s">
        <v>2408</v>
      </c>
      <c r="F2710" s="1" t="s">
        <v>2407</v>
      </c>
      <c r="G2710" s="6" t="s">
        <v>12527</v>
      </c>
      <c r="H2710" s="1" t="s">
        <v>484</v>
      </c>
      <c r="I2710" s="1" t="s">
        <v>2409</v>
      </c>
      <c r="J2710" s="1" t="s">
        <v>258</v>
      </c>
      <c r="K2710" s="1" t="str">
        <f t="shared" si="127"/>
        <v>2017</v>
      </c>
      <c r="L2710" s="1">
        <f t="shared" si="128"/>
        <v>47</v>
      </c>
      <c r="M2710" s="1" t="s">
        <v>60</v>
      </c>
      <c r="N2710" t="s">
        <v>53</v>
      </c>
      <c r="O2710" s="1" t="s">
        <v>61</v>
      </c>
      <c r="P2710" s="1"/>
      <c r="Q2710" s="1"/>
      <c r="R2710" s="1"/>
      <c r="S2710" s="1" t="s">
        <v>2410</v>
      </c>
      <c r="T2710" s="1">
        <v>2</v>
      </c>
      <c r="U2710" s="1"/>
    </row>
    <row r="2711" spans="1:21">
      <c r="A2711" s="1"/>
      <c r="B2711" s="1"/>
      <c r="C2711" s="1"/>
      <c r="D2711" s="1">
        <f t="shared" si="126"/>
        <v>0</v>
      </c>
      <c r="E2711" s="1" t="s">
        <v>2436</v>
      </c>
      <c r="F2711" s="1" t="s">
        <v>2435</v>
      </c>
      <c r="G2711" s="6" t="s">
        <v>12527</v>
      </c>
      <c r="H2711" s="1" t="s">
        <v>130</v>
      </c>
      <c r="I2711" s="1" t="s">
        <v>826</v>
      </c>
      <c r="J2711" s="1" t="s">
        <v>496</v>
      </c>
      <c r="K2711" s="1" t="str">
        <f t="shared" si="127"/>
        <v>2017</v>
      </c>
      <c r="L2711" s="1">
        <f t="shared" si="128"/>
        <v>10</v>
      </c>
      <c r="M2711" s="1" t="s">
        <v>79</v>
      </c>
      <c r="N2711" t="s">
        <v>53</v>
      </c>
      <c r="O2711" s="1" t="s">
        <v>61</v>
      </c>
      <c r="P2711" s="1" t="s">
        <v>646</v>
      </c>
      <c r="Q2711" s="1" t="s">
        <v>515</v>
      </c>
      <c r="R2711" s="1"/>
      <c r="S2711" s="1" t="s">
        <v>65</v>
      </c>
      <c r="T2711" s="1">
        <v>1</v>
      </c>
      <c r="U2711" s="1"/>
    </row>
    <row r="2712" spans="1:21">
      <c r="A2712" s="1" t="s">
        <v>54</v>
      </c>
      <c r="B2712" s="1" t="s">
        <v>53</v>
      </c>
      <c r="C2712" s="1" t="s">
        <v>273</v>
      </c>
      <c r="D2712" s="1">
        <f t="shared" si="126"/>
        <v>2</v>
      </c>
      <c r="E2712" s="1" t="s">
        <v>2485</v>
      </c>
      <c r="F2712" s="1" t="s">
        <v>2484</v>
      </c>
      <c r="G2712" s="6" t="s">
        <v>12527</v>
      </c>
      <c r="H2712" s="1" t="s">
        <v>436</v>
      </c>
      <c r="I2712" s="1" t="s">
        <v>368</v>
      </c>
      <c r="J2712" s="1" t="s">
        <v>2486</v>
      </c>
      <c r="K2712" s="1" t="str">
        <f t="shared" si="127"/>
        <v>2017</v>
      </c>
      <c r="L2712" s="1">
        <f t="shared" si="128"/>
        <v>58</v>
      </c>
      <c r="M2712" s="1" t="s">
        <v>60</v>
      </c>
      <c r="N2712" t="s">
        <v>53</v>
      </c>
      <c r="O2712" s="1"/>
      <c r="P2712" s="1"/>
      <c r="Q2712" s="1"/>
      <c r="R2712" s="1"/>
      <c r="S2712" s="1" t="s">
        <v>311</v>
      </c>
      <c r="T2712" s="1">
        <v>1</v>
      </c>
      <c r="U2712" s="1"/>
    </row>
    <row r="2713" spans="1:21">
      <c r="A2713" s="1" t="s">
        <v>50</v>
      </c>
      <c r="B2713" s="1"/>
      <c r="C2713" s="1"/>
      <c r="D2713" s="1">
        <f t="shared" si="126"/>
        <v>0</v>
      </c>
      <c r="E2713" s="1" t="s">
        <v>2488</v>
      </c>
      <c r="F2713" s="1" t="s">
        <v>2487</v>
      </c>
      <c r="G2713" s="6" t="s">
        <v>12527</v>
      </c>
      <c r="H2713" s="1" t="s">
        <v>71</v>
      </c>
      <c r="I2713" s="1" t="s">
        <v>360</v>
      </c>
      <c r="J2713" s="1" t="s">
        <v>2486</v>
      </c>
      <c r="K2713" s="1" t="str">
        <f t="shared" si="127"/>
        <v>2017</v>
      </c>
      <c r="L2713" s="1">
        <f t="shared" si="128"/>
        <v>5</v>
      </c>
      <c r="M2713" s="1" t="s">
        <v>79</v>
      </c>
      <c r="N2713" t="s">
        <v>53</v>
      </c>
      <c r="O2713" s="1" t="s">
        <v>61</v>
      </c>
      <c r="P2713" s="1"/>
      <c r="Q2713" s="1"/>
      <c r="R2713" s="1"/>
      <c r="S2713" s="1" t="s">
        <v>65</v>
      </c>
      <c r="T2713" s="1">
        <v>2</v>
      </c>
      <c r="U2713" s="1"/>
    </row>
    <row r="2714" spans="1:21">
      <c r="A2714" s="1" t="s">
        <v>54</v>
      </c>
      <c r="B2714" s="1" t="s">
        <v>54</v>
      </c>
      <c r="C2714" s="1"/>
      <c r="D2714" s="1">
        <f t="shared" si="126"/>
        <v>0</v>
      </c>
      <c r="E2714" s="1" t="s">
        <v>2499</v>
      </c>
      <c r="F2714" s="1" t="s">
        <v>2498</v>
      </c>
      <c r="G2714" s="6" t="s">
        <v>12527</v>
      </c>
      <c r="H2714" s="1" t="s">
        <v>448</v>
      </c>
      <c r="I2714" s="1" t="s">
        <v>368</v>
      </c>
      <c r="J2714" s="1" t="s">
        <v>610</v>
      </c>
      <c r="K2714" s="1" t="str">
        <f t="shared" si="127"/>
        <v>2017</v>
      </c>
      <c r="L2714" s="1">
        <f t="shared" si="128"/>
        <v>31</v>
      </c>
      <c r="M2714" s="1" t="s">
        <v>79</v>
      </c>
      <c r="N2714" t="s">
        <v>53</v>
      </c>
      <c r="O2714" s="1"/>
      <c r="P2714" s="1"/>
      <c r="Q2714" s="1"/>
      <c r="R2714" s="1"/>
      <c r="S2714" s="1" t="s">
        <v>105</v>
      </c>
      <c r="T2714" s="1">
        <v>2</v>
      </c>
      <c r="U2714" s="1"/>
    </row>
    <row r="2715" spans="1:21">
      <c r="A2715" s="1" t="s">
        <v>55</v>
      </c>
      <c r="B2715" s="1"/>
      <c r="C2715" s="1"/>
      <c r="D2715" s="1">
        <f t="shared" si="126"/>
        <v>0</v>
      </c>
      <c r="E2715" s="1" t="s">
        <v>2526</v>
      </c>
      <c r="F2715" s="1" t="s">
        <v>2525</v>
      </c>
      <c r="G2715" s="6" t="s">
        <v>12527</v>
      </c>
      <c r="H2715" s="1" t="s">
        <v>149</v>
      </c>
      <c r="I2715" s="1" t="s">
        <v>2523</v>
      </c>
      <c r="J2715" s="1" t="s">
        <v>2527</v>
      </c>
      <c r="K2715" s="1" t="str">
        <f t="shared" si="127"/>
        <v>2017</v>
      </c>
      <c r="L2715" s="1">
        <f t="shared" si="128"/>
        <v>38</v>
      </c>
      <c r="M2715" s="1" t="s">
        <v>60</v>
      </c>
      <c r="N2715" t="s">
        <v>53</v>
      </c>
      <c r="O2715" s="1" t="s">
        <v>61</v>
      </c>
      <c r="P2715" s="1"/>
      <c r="Q2715" s="1"/>
      <c r="R2715" s="1"/>
      <c r="S2715" s="1"/>
      <c r="T2715" s="1">
        <v>2</v>
      </c>
      <c r="U2715" s="1"/>
    </row>
    <row r="2716" spans="1:21">
      <c r="A2716" s="1" t="s">
        <v>54</v>
      </c>
      <c r="B2716" s="1"/>
      <c r="C2716" s="1"/>
      <c r="D2716" s="1">
        <f t="shared" si="126"/>
        <v>0</v>
      </c>
      <c r="E2716" s="1" t="s">
        <v>2530</v>
      </c>
      <c r="F2716" s="1" t="s">
        <v>2529</v>
      </c>
      <c r="G2716" s="6" t="s">
        <v>12527</v>
      </c>
      <c r="H2716" s="1" t="s">
        <v>118</v>
      </c>
      <c r="I2716" s="1" t="s">
        <v>2523</v>
      </c>
      <c r="J2716" s="1" t="s">
        <v>2486</v>
      </c>
      <c r="K2716" s="1" t="str">
        <f t="shared" si="127"/>
        <v>2017</v>
      </c>
      <c r="L2716" s="1">
        <f t="shared" si="128"/>
        <v>24</v>
      </c>
      <c r="M2716" s="1" t="s">
        <v>79</v>
      </c>
      <c r="N2716" t="s">
        <v>53</v>
      </c>
      <c r="O2716" s="1" t="s">
        <v>61</v>
      </c>
      <c r="P2716" s="1"/>
      <c r="Q2716" s="1"/>
      <c r="R2716" s="1"/>
      <c r="S2716" s="1"/>
      <c r="T2716" s="1">
        <v>1</v>
      </c>
      <c r="U2716" s="1"/>
    </row>
    <row r="2717" spans="1:21">
      <c r="A2717" s="1" t="s">
        <v>49</v>
      </c>
      <c r="B2717" s="1"/>
      <c r="C2717" s="1"/>
      <c r="D2717" s="1">
        <f t="shared" si="126"/>
        <v>0</v>
      </c>
      <c r="E2717" s="1" t="s">
        <v>2842</v>
      </c>
      <c r="F2717" s="1" t="s">
        <v>2841</v>
      </c>
      <c r="G2717" s="6" t="s">
        <v>12527</v>
      </c>
      <c r="H2717" s="1" t="s">
        <v>375</v>
      </c>
      <c r="I2717" s="1" t="s">
        <v>2843</v>
      </c>
      <c r="J2717" s="1" t="s">
        <v>227</v>
      </c>
      <c r="K2717" s="1" t="str">
        <f t="shared" si="127"/>
        <v>2017</v>
      </c>
      <c r="L2717" s="1">
        <f t="shared" si="128"/>
        <v>56</v>
      </c>
      <c r="M2717" s="1" t="s">
        <v>60</v>
      </c>
      <c r="N2717" t="s">
        <v>53</v>
      </c>
      <c r="O2717" s="1" t="s">
        <v>61</v>
      </c>
      <c r="P2717" s="1" t="s">
        <v>449</v>
      </c>
      <c r="Q2717" s="1" t="s">
        <v>351</v>
      </c>
      <c r="R2717" s="1"/>
      <c r="S2717" s="1" t="s">
        <v>940</v>
      </c>
      <c r="T2717" s="1">
        <v>1</v>
      </c>
      <c r="U2717" s="1"/>
    </row>
    <row r="2718" spans="1:21">
      <c r="A2718" s="1" t="s">
        <v>55</v>
      </c>
      <c r="B2718" s="1"/>
      <c r="C2718" s="1"/>
      <c r="D2718" s="1">
        <f t="shared" si="126"/>
        <v>0</v>
      </c>
      <c r="E2718" s="1" t="s">
        <v>2846</v>
      </c>
      <c r="F2718" s="1" t="s">
        <v>2845</v>
      </c>
      <c r="G2718" s="6" t="s">
        <v>12527</v>
      </c>
      <c r="H2718" s="1" t="s">
        <v>644</v>
      </c>
      <c r="I2718" s="1" t="s">
        <v>2847</v>
      </c>
      <c r="J2718" s="1" t="s">
        <v>1206</v>
      </c>
      <c r="K2718" s="1" t="str">
        <f t="shared" si="127"/>
        <v>2017</v>
      </c>
      <c r="L2718" s="1">
        <f t="shared" si="128"/>
        <v>34</v>
      </c>
      <c r="M2718" s="1" t="s">
        <v>60</v>
      </c>
      <c r="N2718" t="s">
        <v>53</v>
      </c>
      <c r="O2718" s="1" t="s">
        <v>61</v>
      </c>
      <c r="P2718" s="1"/>
      <c r="Q2718" s="1"/>
      <c r="R2718" s="1"/>
      <c r="S2718" s="1"/>
      <c r="T2718" s="1">
        <v>2</v>
      </c>
      <c r="U2718" s="1"/>
    </row>
    <row r="2719" spans="1:21">
      <c r="A2719" s="1" t="s">
        <v>54</v>
      </c>
      <c r="B2719" s="1"/>
      <c r="C2719" s="1"/>
      <c r="D2719" s="1">
        <f t="shared" si="126"/>
        <v>0</v>
      </c>
      <c r="E2719" s="1" t="s">
        <v>2887</v>
      </c>
      <c r="F2719" s="1" t="s">
        <v>2886</v>
      </c>
      <c r="G2719" s="6" t="s">
        <v>12527</v>
      </c>
      <c r="H2719" s="1" t="s">
        <v>177</v>
      </c>
      <c r="I2719" s="1" t="s">
        <v>2430</v>
      </c>
      <c r="J2719" s="1" t="s">
        <v>2091</v>
      </c>
      <c r="K2719" s="1" t="str">
        <f t="shared" si="127"/>
        <v>2017</v>
      </c>
      <c r="L2719" s="1">
        <f t="shared" si="128"/>
        <v>22</v>
      </c>
      <c r="M2719" s="1" t="s">
        <v>60</v>
      </c>
      <c r="N2719" t="s">
        <v>53</v>
      </c>
      <c r="O2719" s="1" t="s">
        <v>61</v>
      </c>
      <c r="P2719" s="1"/>
      <c r="Q2719" s="1"/>
      <c r="R2719" s="1"/>
      <c r="S2719" s="1" t="s">
        <v>105</v>
      </c>
      <c r="T2719" s="1">
        <v>2</v>
      </c>
      <c r="U2719" s="1"/>
    </row>
    <row r="2720" spans="1:21">
      <c r="A2720" s="1" t="s">
        <v>55</v>
      </c>
      <c r="B2720" s="1"/>
      <c r="C2720" s="1"/>
      <c r="D2720" s="1">
        <f t="shared" si="126"/>
        <v>0</v>
      </c>
      <c r="E2720" s="1" t="s">
        <v>2891</v>
      </c>
      <c r="F2720" s="1" t="s">
        <v>2890</v>
      </c>
      <c r="G2720" s="6" t="s">
        <v>12527</v>
      </c>
      <c r="H2720" s="1" t="s">
        <v>126</v>
      </c>
      <c r="I2720" s="1" t="s">
        <v>2430</v>
      </c>
      <c r="J2720" s="1" t="s">
        <v>2892</v>
      </c>
      <c r="K2720" s="1" t="str">
        <f t="shared" si="127"/>
        <v>2017</v>
      </c>
      <c r="L2720" s="1">
        <f t="shared" si="128"/>
        <v>13</v>
      </c>
      <c r="M2720" s="1" t="s">
        <v>60</v>
      </c>
      <c r="N2720" t="s">
        <v>53</v>
      </c>
      <c r="O2720" s="1" t="s">
        <v>61</v>
      </c>
      <c r="P2720" s="1"/>
      <c r="Q2720" s="1"/>
      <c r="R2720" s="1"/>
      <c r="S2720" s="1"/>
      <c r="T2720" s="1">
        <v>2</v>
      </c>
      <c r="U2720" s="1"/>
    </row>
    <row r="2721" spans="1:21">
      <c r="A2721" s="1" t="s">
        <v>50</v>
      </c>
      <c r="B2721" s="1"/>
      <c r="C2721" s="1"/>
      <c r="D2721" s="1">
        <f t="shared" si="126"/>
        <v>0</v>
      </c>
      <c r="E2721" s="1" t="s">
        <v>2898</v>
      </c>
      <c r="F2721" s="1" t="s">
        <v>2897</v>
      </c>
      <c r="G2721" s="6" t="s">
        <v>12527</v>
      </c>
      <c r="H2721" s="1" t="s">
        <v>217</v>
      </c>
      <c r="I2721" s="1" t="s">
        <v>2899</v>
      </c>
      <c r="J2721" s="1" t="s">
        <v>469</v>
      </c>
      <c r="K2721" s="1" t="str">
        <f t="shared" si="127"/>
        <v>2017</v>
      </c>
      <c r="L2721" s="1">
        <f t="shared" si="128"/>
        <v>15</v>
      </c>
      <c r="M2721" s="1" t="s">
        <v>79</v>
      </c>
      <c r="N2721" t="s">
        <v>53</v>
      </c>
      <c r="O2721" s="1" t="s">
        <v>61</v>
      </c>
      <c r="P2721" s="1"/>
      <c r="Q2721" s="1"/>
      <c r="R2721" s="1"/>
      <c r="S2721" s="1"/>
      <c r="T2721" s="1">
        <v>1</v>
      </c>
      <c r="U2721" s="1"/>
    </row>
    <row r="2722" spans="1:21">
      <c r="A2722" s="1" t="s">
        <v>54</v>
      </c>
      <c r="B2722" s="1"/>
      <c r="C2722" s="1"/>
      <c r="D2722" s="1">
        <f t="shared" si="126"/>
        <v>0</v>
      </c>
      <c r="E2722" s="1" t="s">
        <v>2902</v>
      </c>
      <c r="F2722" s="1" t="s">
        <v>2901</v>
      </c>
      <c r="G2722" s="6" t="s">
        <v>12527</v>
      </c>
      <c r="H2722" s="1" t="s">
        <v>530</v>
      </c>
      <c r="I2722" s="1" t="s">
        <v>2899</v>
      </c>
      <c r="J2722" s="1" t="s">
        <v>2658</v>
      </c>
      <c r="K2722" s="1" t="str">
        <f t="shared" si="127"/>
        <v>2017</v>
      </c>
      <c r="L2722" s="1">
        <f t="shared" si="128"/>
        <v>32</v>
      </c>
      <c r="M2722" s="1" t="s">
        <v>79</v>
      </c>
      <c r="N2722" t="s">
        <v>53</v>
      </c>
      <c r="O2722" s="1" t="s">
        <v>61</v>
      </c>
      <c r="P2722" s="1"/>
      <c r="Q2722" s="1"/>
      <c r="R2722" s="1"/>
      <c r="S2722" s="1"/>
      <c r="T2722" s="1">
        <v>2</v>
      </c>
      <c r="U2722" s="1"/>
    </row>
    <row r="2723" spans="1:21">
      <c r="A2723" s="1" t="s">
        <v>55</v>
      </c>
      <c r="B2723" s="1"/>
      <c r="C2723" s="1"/>
      <c r="D2723" s="1">
        <f t="shared" si="126"/>
        <v>0</v>
      </c>
      <c r="E2723" s="1" t="s">
        <v>2915</v>
      </c>
      <c r="F2723" s="1" t="s">
        <v>2914</v>
      </c>
      <c r="G2723" s="6" t="s">
        <v>12527</v>
      </c>
      <c r="H2723" s="1" t="s">
        <v>584</v>
      </c>
      <c r="I2723" s="1" t="s">
        <v>2899</v>
      </c>
      <c r="J2723" s="1" t="s">
        <v>2916</v>
      </c>
      <c r="K2723" s="1" t="str">
        <f t="shared" si="127"/>
        <v>2017</v>
      </c>
      <c r="L2723" s="1">
        <f t="shared" si="128"/>
        <v>36</v>
      </c>
      <c r="M2723" s="1" t="s">
        <v>79</v>
      </c>
      <c r="N2723" t="s">
        <v>53</v>
      </c>
      <c r="O2723" s="1" t="s">
        <v>61</v>
      </c>
      <c r="P2723" s="1"/>
      <c r="Q2723" s="1"/>
      <c r="R2723" s="1"/>
      <c r="S2723" s="1"/>
      <c r="T2723" s="1">
        <v>1</v>
      </c>
      <c r="U2723" s="1"/>
    </row>
    <row r="2724" spans="1:21">
      <c r="A2724" s="1" t="s">
        <v>55</v>
      </c>
      <c r="B2724" s="1"/>
      <c r="C2724" s="1"/>
      <c r="D2724" s="1">
        <f t="shared" si="126"/>
        <v>0</v>
      </c>
      <c r="E2724" s="1" t="s">
        <v>2919</v>
      </c>
      <c r="F2724" s="1" t="s">
        <v>2918</v>
      </c>
      <c r="G2724" s="6" t="s">
        <v>12527</v>
      </c>
      <c r="H2724" s="1" t="s">
        <v>389</v>
      </c>
      <c r="I2724" s="1" t="s">
        <v>2899</v>
      </c>
      <c r="J2724" s="1" t="s">
        <v>2916</v>
      </c>
      <c r="K2724" s="1" t="str">
        <f t="shared" si="127"/>
        <v>2017</v>
      </c>
      <c r="L2724" s="1">
        <f t="shared" si="128"/>
        <v>61</v>
      </c>
      <c r="M2724" s="1" t="s">
        <v>79</v>
      </c>
      <c r="N2724" t="s">
        <v>53</v>
      </c>
      <c r="O2724" s="1" t="s">
        <v>102</v>
      </c>
      <c r="P2724" s="1"/>
      <c r="Q2724" s="1"/>
      <c r="R2724" s="1"/>
      <c r="S2724" s="1" t="s">
        <v>311</v>
      </c>
      <c r="T2724" s="1">
        <v>1</v>
      </c>
      <c r="U2724" s="1"/>
    </row>
    <row r="2725" spans="1:21">
      <c r="A2725" s="1" t="s">
        <v>54</v>
      </c>
      <c r="B2725" s="1"/>
      <c r="C2725" s="1"/>
      <c r="D2725" s="1">
        <f t="shared" si="126"/>
        <v>0</v>
      </c>
      <c r="E2725" s="1" t="s">
        <v>2946</v>
      </c>
      <c r="F2725" s="1" t="s">
        <v>2945</v>
      </c>
      <c r="G2725" s="6" t="s">
        <v>12527</v>
      </c>
      <c r="H2725" s="1" t="s">
        <v>247</v>
      </c>
      <c r="I2725" s="1" t="s">
        <v>2930</v>
      </c>
      <c r="J2725" s="1" t="s">
        <v>496</v>
      </c>
      <c r="K2725" s="1" t="str">
        <f t="shared" si="127"/>
        <v>2017</v>
      </c>
      <c r="L2725" s="1">
        <f t="shared" si="128"/>
        <v>14</v>
      </c>
      <c r="M2725" s="1" t="s">
        <v>60</v>
      </c>
      <c r="N2725" t="s">
        <v>53</v>
      </c>
      <c r="O2725" s="1" t="s">
        <v>61</v>
      </c>
      <c r="P2725" s="1"/>
      <c r="Q2725" s="1"/>
      <c r="R2725" s="1"/>
      <c r="S2725" s="1" t="s">
        <v>65</v>
      </c>
      <c r="T2725" s="1">
        <v>2</v>
      </c>
      <c r="U2725" s="1"/>
    </row>
    <row r="2726" spans="1:21">
      <c r="A2726" s="1" t="s">
        <v>50</v>
      </c>
      <c r="B2726" s="1"/>
      <c r="C2726" s="1"/>
      <c r="D2726" s="1">
        <f t="shared" si="126"/>
        <v>0</v>
      </c>
      <c r="E2726" s="1" t="s">
        <v>2984</v>
      </c>
      <c r="F2726" s="1" t="s">
        <v>2983</v>
      </c>
      <c r="G2726" s="6" t="s">
        <v>12527</v>
      </c>
      <c r="H2726" s="1" t="s">
        <v>54</v>
      </c>
      <c r="I2726" s="1" t="s">
        <v>2955</v>
      </c>
      <c r="J2726" s="1" t="s">
        <v>2091</v>
      </c>
      <c r="K2726" s="1" t="str">
        <f t="shared" si="127"/>
        <v>2017</v>
      </c>
      <c r="L2726" s="1">
        <f t="shared" si="128"/>
        <v>2</v>
      </c>
      <c r="M2726" s="1" t="s">
        <v>60</v>
      </c>
      <c r="N2726" t="s">
        <v>53</v>
      </c>
      <c r="O2726" s="1" t="s">
        <v>61</v>
      </c>
      <c r="P2726" s="1"/>
      <c r="Q2726" s="1"/>
      <c r="R2726" s="1"/>
      <c r="S2726" s="1"/>
      <c r="T2726" s="1">
        <v>2</v>
      </c>
      <c r="U2726" s="1"/>
    </row>
    <row r="2727" spans="1:21">
      <c r="A2727" s="1" t="s">
        <v>54</v>
      </c>
      <c r="B2727" s="1"/>
      <c r="C2727" s="1"/>
      <c r="D2727" s="1">
        <f t="shared" si="126"/>
        <v>0</v>
      </c>
      <c r="E2727" s="1" t="s">
        <v>1187</v>
      </c>
      <c r="F2727" s="1" t="s">
        <v>2986</v>
      </c>
      <c r="G2727" s="6" t="s">
        <v>12527</v>
      </c>
      <c r="H2727" s="1" t="s">
        <v>197</v>
      </c>
      <c r="I2727" s="1" t="s">
        <v>2987</v>
      </c>
      <c r="J2727" s="1" t="s">
        <v>84</v>
      </c>
      <c r="K2727" s="1" t="str">
        <f t="shared" si="127"/>
        <v>2017</v>
      </c>
      <c r="L2727" s="1">
        <f t="shared" si="128"/>
        <v>16</v>
      </c>
      <c r="M2727" s="1" t="s">
        <v>79</v>
      </c>
      <c r="N2727" t="s">
        <v>53</v>
      </c>
      <c r="O2727" s="1" t="s">
        <v>61</v>
      </c>
      <c r="P2727" s="1"/>
      <c r="Q2727" s="1"/>
      <c r="R2727" s="1"/>
      <c r="S2727" s="1" t="s">
        <v>65</v>
      </c>
      <c r="T2727" s="1">
        <v>2</v>
      </c>
      <c r="U2727" s="1"/>
    </row>
    <row r="2728" spans="1:21">
      <c r="A2728" s="1" t="s">
        <v>55</v>
      </c>
      <c r="B2728" s="1" t="s">
        <v>3072</v>
      </c>
      <c r="C2728" s="1" t="s">
        <v>273</v>
      </c>
      <c r="D2728" s="1">
        <f t="shared" si="126"/>
        <v>0.8</v>
      </c>
      <c r="E2728" s="1" t="s">
        <v>3073</v>
      </c>
      <c r="F2728" s="1" t="s">
        <v>3071</v>
      </c>
      <c r="G2728" s="6" t="s">
        <v>12527</v>
      </c>
      <c r="H2728" s="1" t="s">
        <v>344</v>
      </c>
      <c r="I2728" s="1" t="s">
        <v>3035</v>
      </c>
      <c r="J2728" s="1" t="s">
        <v>236</v>
      </c>
      <c r="K2728" s="1" t="str">
        <f t="shared" si="127"/>
        <v>2017</v>
      </c>
      <c r="L2728" s="1">
        <f t="shared" si="128"/>
        <v>20</v>
      </c>
      <c r="M2728" s="1" t="s">
        <v>79</v>
      </c>
      <c r="N2728" t="s">
        <v>53</v>
      </c>
      <c r="O2728" s="1" t="s">
        <v>61</v>
      </c>
      <c r="P2728" s="1"/>
      <c r="Q2728" s="1"/>
      <c r="R2728" s="1"/>
      <c r="S2728" s="1"/>
      <c r="T2728" s="1">
        <v>2</v>
      </c>
      <c r="U2728" s="1" t="s">
        <v>55</v>
      </c>
    </row>
    <row r="2729" spans="1:21">
      <c r="A2729" s="1" t="s">
        <v>55</v>
      </c>
      <c r="B2729" s="1"/>
      <c r="C2729" s="1"/>
      <c r="D2729" s="1">
        <f t="shared" si="126"/>
        <v>0</v>
      </c>
      <c r="E2729" s="1" t="s">
        <v>3154</v>
      </c>
      <c r="F2729" s="1" t="s">
        <v>3153</v>
      </c>
      <c r="G2729" s="6" t="s">
        <v>12527</v>
      </c>
      <c r="H2729" s="1" t="s">
        <v>584</v>
      </c>
      <c r="I2729" s="1" t="s">
        <v>223</v>
      </c>
      <c r="J2729" s="1" t="s">
        <v>1286</v>
      </c>
      <c r="K2729" s="1" t="str">
        <f t="shared" si="127"/>
        <v>2017</v>
      </c>
      <c r="L2729" s="1">
        <f t="shared" si="128"/>
        <v>37</v>
      </c>
      <c r="M2729" s="1" t="s">
        <v>60</v>
      </c>
      <c r="N2729" t="s">
        <v>53</v>
      </c>
      <c r="O2729" s="1" t="s">
        <v>61</v>
      </c>
      <c r="P2729" s="1"/>
      <c r="Q2729" s="1"/>
      <c r="R2729" s="1"/>
      <c r="S2729" s="1" t="s">
        <v>2161</v>
      </c>
      <c r="T2729" s="1">
        <v>2</v>
      </c>
      <c r="U2729" s="1"/>
    </row>
    <row r="2730" spans="1:21">
      <c r="A2730" s="1" t="s">
        <v>49</v>
      </c>
      <c r="B2730" s="1"/>
      <c r="C2730" s="1"/>
      <c r="D2730" s="1">
        <f t="shared" si="126"/>
        <v>0</v>
      </c>
      <c r="E2730" s="1" t="s">
        <v>3233</v>
      </c>
      <c r="F2730" s="1" t="s">
        <v>3232</v>
      </c>
      <c r="G2730" s="6" t="s">
        <v>12527</v>
      </c>
      <c r="H2730" s="1" t="s">
        <v>99</v>
      </c>
      <c r="I2730" s="1" t="s">
        <v>1741</v>
      </c>
      <c r="J2730" s="1" t="s">
        <v>1741</v>
      </c>
      <c r="K2730" s="1" t="str">
        <f t="shared" si="127"/>
        <v>2017</v>
      </c>
      <c r="L2730" s="1">
        <f t="shared" si="128"/>
        <v>6</v>
      </c>
      <c r="M2730" s="1" t="s">
        <v>60</v>
      </c>
      <c r="N2730" t="s">
        <v>53</v>
      </c>
      <c r="O2730" s="1" t="s">
        <v>61</v>
      </c>
      <c r="P2730" s="1"/>
      <c r="Q2730" s="1"/>
      <c r="R2730" s="1"/>
      <c r="S2730" s="1" t="s">
        <v>65</v>
      </c>
      <c r="T2730" s="1">
        <v>2</v>
      </c>
      <c r="U2730" s="1"/>
    </row>
    <row r="2731" spans="1:21">
      <c r="A2731" s="1" t="s">
        <v>54</v>
      </c>
      <c r="B2731" s="1"/>
      <c r="C2731" s="1"/>
      <c r="D2731" s="1">
        <f t="shared" si="126"/>
        <v>0</v>
      </c>
      <c r="E2731" s="1" t="s">
        <v>3248</v>
      </c>
      <c r="F2731" s="1" t="s">
        <v>3247</v>
      </c>
      <c r="G2731" s="6" t="s">
        <v>12527</v>
      </c>
      <c r="H2731" s="1" t="s">
        <v>217</v>
      </c>
      <c r="I2731" s="1" t="s">
        <v>1012</v>
      </c>
      <c r="J2731" s="1" t="s">
        <v>496</v>
      </c>
      <c r="K2731" s="1" t="str">
        <f t="shared" si="127"/>
        <v>2017</v>
      </c>
      <c r="L2731" s="1">
        <f t="shared" si="128"/>
        <v>16</v>
      </c>
      <c r="M2731" s="1" t="s">
        <v>60</v>
      </c>
      <c r="N2731" t="s">
        <v>53</v>
      </c>
      <c r="O2731" s="1" t="s">
        <v>61</v>
      </c>
      <c r="P2731" s="1"/>
      <c r="Q2731" s="1"/>
      <c r="R2731" s="1"/>
      <c r="S2731" s="1" t="s">
        <v>65</v>
      </c>
      <c r="T2731" s="1">
        <v>1</v>
      </c>
      <c r="U2731" s="1"/>
    </row>
    <row r="2732" spans="1:21">
      <c r="A2732" s="1" t="s">
        <v>53</v>
      </c>
      <c r="B2732" s="1"/>
      <c r="C2732" s="1"/>
      <c r="D2732" s="1">
        <f t="shared" si="126"/>
        <v>0</v>
      </c>
      <c r="E2732" s="1" t="s">
        <v>3275</v>
      </c>
      <c r="F2732" s="1" t="s">
        <v>3274</v>
      </c>
      <c r="G2732" s="6" t="s">
        <v>12527</v>
      </c>
      <c r="H2732" s="1" t="s">
        <v>1033</v>
      </c>
      <c r="I2732" s="1" t="s">
        <v>372</v>
      </c>
      <c r="J2732" s="1" t="s">
        <v>1286</v>
      </c>
      <c r="K2732" s="1" t="str">
        <f t="shared" si="127"/>
        <v>2017</v>
      </c>
      <c r="L2732" s="1">
        <f t="shared" si="128"/>
        <v>71</v>
      </c>
      <c r="M2732" s="1" t="s">
        <v>79</v>
      </c>
      <c r="N2732" t="s">
        <v>53</v>
      </c>
      <c r="O2732" s="1" t="s">
        <v>61</v>
      </c>
      <c r="P2732" s="1" t="s">
        <v>1385</v>
      </c>
      <c r="Q2732" s="1" t="s">
        <v>1694</v>
      </c>
      <c r="R2732" s="1"/>
      <c r="S2732" s="1" t="s">
        <v>311</v>
      </c>
      <c r="T2732" s="1">
        <v>2</v>
      </c>
      <c r="U2732" s="1"/>
    </row>
    <row r="2733" spans="1:21">
      <c r="A2733" s="1" t="s">
        <v>53</v>
      </c>
      <c r="B2733" s="1" t="s">
        <v>50</v>
      </c>
      <c r="C2733" s="1"/>
      <c r="D2733" s="1">
        <f t="shared" si="126"/>
        <v>0</v>
      </c>
      <c r="E2733" s="1" t="s">
        <v>3287</v>
      </c>
      <c r="F2733" s="1" t="s">
        <v>3286</v>
      </c>
      <c r="G2733" s="6" t="s">
        <v>12525</v>
      </c>
      <c r="H2733" s="1" t="s">
        <v>530</v>
      </c>
      <c r="I2733" s="1" t="s">
        <v>3288</v>
      </c>
      <c r="J2733" s="1" t="s">
        <v>2486</v>
      </c>
      <c r="K2733" s="1" t="str">
        <f t="shared" si="127"/>
        <v>2017</v>
      </c>
      <c r="L2733" s="1">
        <f t="shared" si="128"/>
        <v>32</v>
      </c>
      <c r="M2733" s="1" t="s">
        <v>60</v>
      </c>
      <c r="N2733" t="s">
        <v>53</v>
      </c>
      <c r="O2733" s="1" t="s">
        <v>61</v>
      </c>
      <c r="P2733" s="1"/>
      <c r="Q2733" s="1"/>
      <c r="R2733" s="1"/>
      <c r="S2733" s="1"/>
      <c r="T2733" s="1">
        <v>2</v>
      </c>
      <c r="U2733" s="1"/>
    </row>
    <row r="2734" spans="1:21">
      <c r="A2734" s="1" t="s">
        <v>53</v>
      </c>
      <c r="B2734" s="1" t="s">
        <v>53</v>
      </c>
      <c r="C2734" s="1"/>
      <c r="D2734" s="1">
        <f t="shared" si="126"/>
        <v>0</v>
      </c>
      <c r="E2734" s="1" t="s">
        <v>3305</v>
      </c>
      <c r="F2734" s="1" t="s">
        <v>3303</v>
      </c>
      <c r="G2734" s="6" t="s">
        <v>12527</v>
      </c>
      <c r="H2734" s="1" t="s">
        <v>584</v>
      </c>
      <c r="I2734" s="1" t="s">
        <v>3306</v>
      </c>
      <c r="J2734" s="1" t="s">
        <v>3307</v>
      </c>
      <c r="K2734" s="1" t="str">
        <f t="shared" si="127"/>
        <v>2017</v>
      </c>
      <c r="L2734" s="1">
        <f t="shared" si="128"/>
        <v>37</v>
      </c>
      <c r="M2734" s="1" t="s">
        <v>79</v>
      </c>
      <c r="N2734" t="s">
        <v>53</v>
      </c>
      <c r="O2734" s="1" t="s">
        <v>102</v>
      </c>
      <c r="P2734" s="1"/>
      <c r="Q2734" s="1"/>
      <c r="R2734" s="1"/>
      <c r="S2734" s="1"/>
      <c r="T2734" s="1">
        <v>2</v>
      </c>
      <c r="U2734" s="1"/>
    </row>
    <row r="2735" spans="1:21">
      <c r="A2735" s="1" t="s">
        <v>55</v>
      </c>
      <c r="B2735" s="1"/>
      <c r="C2735" s="1"/>
      <c r="D2735" s="1">
        <f t="shared" si="126"/>
        <v>0</v>
      </c>
      <c r="E2735" s="1" t="s">
        <v>3331</v>
      </c>
      <c r="F2735" s="1" t="s">
        <v>3330</v>
      </c>
      <c r="G2735" s="6" t="s">
        <v>12527</v>
      </c>
      <c r="H2735" s="1" t="s">
        <v>197</v>
      </c>
      <c r="I2735" s="1" t="s">
        <v>1012</v>
      </c>
      <c r="J2735" s="1" t="s">
        <v>227</v>
      </c>
      <c r="K2735" s="1" t="str">
        <f t="shared" si="127"/>
        <v>2017</v>
      </c>
      <c r="L2735" s="1">
        <f t="shared" si="128"/>
        <v>17</v>
      </c>
      <c r="M2735" s="1" t="s">
        <v>79</v>
      </c>
      <c r="N2735" t="s">
        <v>53</v>
      </c>
      <c r="O2735" s="1" t="s">
        <v>61</v>
      </c>
      <c r="P2735" s="1"/>
      <c r="Q2735" s="1"/>
      <c r="R2735" s="1"/>
      <c r="S2735" s="1" t="s">
        <v>65</v>
      </c>
      <c r="T2735" s="1">
        <v>2</v>
      </c>
      <c r="U2735" s="1"/>
    </row>
    <row r="2736" spans="1:21">
      <c r="A2736" s="1" t="s">
        <v>54</v>
      </c>
      <c r="B2736" s="1"/>
      <c r="C2736" s="1"/>
      <c r="D2736" s="1">
        <f t="shared" si="126"/>
        <v>0</v>
      </c>
      <c r="E2736" s="1" t="s">
        <v>3341</v>
      </c>
      <c r="F2736" s="1" t="s">
        <v>3340</v>
      </c>
      <c r="G2736" s="6" t="s">
        <v>12527</v>
      </c>
      <c r="H2736" s="1" t="s">
        <v>116</v>
      </c>
      <c r="I2736" s="1" t="s">
        <v>3342</v>
      </c>
      <c r="J2736" s="1" t="s">
        <v>496</v>
      </c>
      <c r="K2736" s="1" t="str">
        <f t="shared" si="127"/>
        <v>2017</v>
      </c>
      <c r="L2736" s="1">
        <f t="shared" si="128"/>
        <v>5</v>
      </c>
      <c r="M2736" s="1"/>
      <c r="N2736" t="s">
        <v>53</v>
      </c>
      <c r="O2736" s="1" t="s">
        <v>61</v>
      </c>
      <c r="P2736" s="1"/>
      <c r="Q2736" s="1"/>
      <c r="R2736" s="1"/>
      <c r="S2736" s="1" t="s">
        <v>65</v>
      </c>
      <c r="T2736" s="1">
        <v>1</v>
      </c>
      <c r="U2736" s="1"/>
    </row>
    <row r="2737" spans="1:21">
      <c r="A2737" s="1" t="s">
        <v>55</v>
      </c>
      <c r="B2737" s="1"/>
      <c r="C2737" s="1"/>
      <c r="D2737" s="1">
        <f t="shared" si="126"/>
        <v>0</v>
      </c>
      <c r="E2737" s="1" t="s">
        <v>3348</v>
      </c>
      <c r="F2737" s="1" t="s">
        <v>3347</v>
      </c>
      <c r="G2737" s="6" t="s">
        <v>12527</v>
      </c>
      <c r="H2737" s="1" t="s">
        <v>263</v>
      </c>
      <c r="I2737" s="1" t="s">
        <v>3342</v>
      </c>
      <c r="J2737" s="1" t="s">
        <v>3349</v>
      </c>
      <c r="K2737" s="1" t="str">
        <f t="shared" si="127"/>
        <v>2017</v>
      </c>
      <c r="L2737" s="1">
        <f t="shared" si="128"/>
        <v>18</v>
      </c>
      <c r="M2737" s="1" t="s">
        <v>60</v>
      </c>
      <c r="N2737" t="s">
        <v>53</v>
      </c>
      <c r="O2737" s="1" t="s">
        <v>61</v>
      </c>
      <c r="P2737" s="1"/>
      <c r="Q2737" s="1"/>
      <c r="R2737" s="1"/>
      <c r="S2737" s="1" t="s">
        <v>65</v>
      </c>
      <c r="T2737" s="1">
        <v>1</v>
      </c>
      <c r="U2737" s="1"/>
    </row>
    <row r="2738" spans="1:21">
      <c r="A2738" s="1" t="s">
        <v>55</v>
      </c>
      <c r="B2738" s="1"/>
      <c r="C2738" s="1"/>
      <c r="D2738" s="1">
        <f t="shared" si="126"/>
        <v>0</v>
      </c>
      <c r="E2738" s="1" t="s">
        <v>3352</v>
      </c>
      <c r="F2738" s="1" t="s">
        <v>3351</v>
      </c>
      <c r="G2738" s="6" t="s">
        <v>12527</v>
      </c>
      <c r="H2738" s="1" t="s">
        <v>120</v>
      </c>
      <c r="I2738" s="1" t="s">
        <v>3342</v>
      </c>
      <c r="J2738" s="1" t="s">
        <v>84</v>
      </c>
      <c r="K2738" s="1" t="str">
        <f t="shared" si="127"/>
        <v>2017</v>
      </c>
      <c r="L2738" s="1">
        <f t="shared" si="128"/>
        <v>46</v>
      </c>
      <c r="M2738" s="1" t="s">
        <v>60</v>
      </c>
      <c r="N2738" t="s">
        <v>53</v>
      </c>
      <c r="O2738" s="1" t="s">
        <v>61</v>
      </c>
      <c r="P2738" s="1"/>
      <c r="Q2738" s="1"/>
      <c r="R2738" s="1"/>
      <c r="S2738" s="1" t="s">
        <v>226</v>
      </c>
      <c r="T2738" s="1">
        <v>2</v>
      </c>
      <c r="U2738" s="1"/>
    </row>
    <row r="2739" spans="1:21">
      <c r="A2739" s="1" t="s">
        <v>55</v>
      </c>
      <c r="B2739" s="1"/>
      <c r="C2739" s="1"/>
      <c r="D2739" s="1">
        <f t="shared" si="126"/>
        <v>0</v>
      </c>
      <c r="E2739" s="1" t="s">
        <v>3355</v>
      </c>
      <c r="F2739" s="1" t="s">
        <v>3354</v>
      </c>
      <c r="G2739" s="6" t="s">
        <v>12527</v>
      </c>
      <c r="H2739" s="1" t="s">
        <v>54</v>
      </c>
      <c r="I2739" s="1" t="s">
        <v>3342</v>
      </c>
      <c r="J2739" s="1" t="s">
        <v>2329</v>
      </c>
      <c r="K2739" s="1" t="str">
        <f t="shared" si="127"/>
        <v>2017</v>
      </c>
      <c r="L2739" s="1">
        <f t="shared" si="128"/>
        <v>3</v>
      </c>
      <c r="M2739" s="1" t="s">
        <v>79</v>
      </c>
      <c r="N2739" t="s">
        <v>53</v>
      </c>
      <c r="O2739" s="1" t="s">
        <v>61</v>
      </c>
      <c r="P2739" s="1"/>
      <c r="Q2739" s="1"/>
      <c r="R2739" s="1"/>
      <c r="S2739" s="1" t="s">
        <v>936</v>
      </c>
      <c r="T2739" s="1">
        <v>2</v>
      </c>
      <c r="U2739" s="1"/>
    </row>
    <row r="2740" spans="1:21">
      <c r="A2740" s="1" t="s">
        <v>55</v>
      </c>
      <c r="B2740" s="1"/>
      <c r="C2740" s="1"/>
      <c r="D2740" s="1">
        <f t="shared" si="126"/>
        <v>0</v>
      </c>
      <c r="E2740" s="1" t="s">
        <v>3358</v>
      </c>
      <c r="F2740" s="1" t="s">
        <v>3357</v>
      </c>
      <c r="G2740" s="6" t="s">
        <v>12527</v>
      </c>
      <c r="H2740" s="1" t="s">
        <v>158</v>
      </c>
      <c r="I2740" s="1" t="s">
        <v>3342</v>
      </c>
      <c r="J2740" s="1" t="s">
        <v>2091</v>
      </c>
      <c r="K2740" s="1" t="str">
        <f t="shared" si="127"/>
        <v>2017</v>
      </c>
      <c r="L2740" s="1">
        <f t="shared" si="128"/>
        <v>11</v>
      </c>
      <c r="M2740" s="1" t="s">
        <v>60</v>
      </c>
      <c r="N2740" t="s">
        <v>53</v>
      </c>
      <c r="O2740" s="1" t="s">
        <v>61</v>
      </c>
      <c r="P2740" s="1"/>
      <c r="Q2740" s="1"/>
      <c r="R2740" s="1"/>
      <c r="S2740" s="1" t="s">
        <v>65</v>
      </c>
      <c r="T2740" s="1">
        <v>1</v>
      </c>
      <c r="U2740" s="1"/>
    </row>
    <row r="2741" spans="1:21">
      <c r="A2741" s="1" t="s">
        <v>50</v>
      </c>
      <c r="B2741" s="1"/>
      <c r="C2741" s="1"/>
      <c r="D2741" s="1">
        <f t="shared" si="126"/>
        <v>0</v>
      </c>
      <c r="E2741" s="1" t="s">
        <v>3361</v>
      </c>
      <c r="F2741" s="1" t="s">
        <v>3360</v>
      </c>
      <c r="G2741" s="6" t="s">
        <v>12527</v>
      </c>
      <c r="H2741" s="1" t="s">
        <v>3362</v>
      </c>
      <c r="I2741" s="1" t="s">
        <v>3363</v>
      </c>
      <c r="J2741" s="1" t="s">
        <v>2091</v>
      </c>
      <c r="K2741" s="1" t="str">
        <f t="shared" si="127"/>
        <v>2017</v>
      </c>
      <c r="L2741" s="1">
        <f t="shared" si="128"/>
        <v>37.700000000000003</v>
      </c>
      <c r="M2741" s="1" t="s">
        <v>60</v>
      </c>
      <c r="N2741" t="s">
        <v>53</v>
      </c>
      <c r="O2741" s="1" t="s">
        <v>61</v>
      </c>
      <c r="P2741" s="1"/>
      <c r="Q2741" s="1"/>
      <c r="R2741" s="1"/>
      <c r="S2741" s="1" t="s">
        <v>114</v>
      </c>
      <c r="T2741" s="1">
        <v>2</v>
      </c>
      <c r="U2741" s="1"/>
    </row>
    <row r="2742" spans="1:21">
      <c r="A2742" s="1" t="s">
        <v>55</v>
      </c>
      <c r="B2742" s="1"/>
      <c r="C2742" s="1"/>
      <c r="D2742" s="1">
        <f t="shared" si="126"/>
        <v>0</v>
      </c>
      <c r="E2742" s="1" t="s">
        <v>3369</v>
      </c>
      <c r="F2742" s="1" t="s">
        <v>3368</v>
      </c>
      <c r="G2742" s="6" t="s">
        <v>12527</v>
      </c>
      <c r="H2742" s="1" t="s">
        <v>149</v>
      </c>
      <c r="I2742" s="1" t="s">
        <v>3363</v>
      </c>
      <c r="J2742" s="1" t="s">
        <v>3370</v>
      </c>
      <c r="K2742" s="1" t="str">
        <f t="shared" si="127"/>
        <v>2017</v>
      </c>
      <c r="L2742" s="1">
        <f t="shared" si="128"/>
        <v>39</v>
      </c>
      <c r="M2742" s="1" t="s">
        <v>60</v>
      </c>
      <c r="N2742" t="s">
        <v>53</v>
      </c>
      <c r="O2742" s="1" t="s">
        <v>61</v>
      </c>
      <c r="P2742" s="1"/>
      <c r="Q2742" s="1"/>
      <c r="R2742" s="1"/>
      <c r="S2742" s="1" t="s">
        <v>226</v>
      </c>
      <c r="T2742" s="1">
        <v>2</v>
      </c>
      <c r="U2742" s="1"/>
    </row>
    <row r="2743" spans="1:21">
      <c r="A2743" s="1" t="s">
        <v>55</v>
      </c>
      <c r="B2743" s="1"/>
      <c r="C2743" s="1"/>
      <c r="D2743" s="1">
        <f t="shared" si="126"/>
        <v>0</v>
      </c>
      <c r="E2743" s="1" t="s">
        <v>3377</v>
      </c>
      <c r="F2743" s="1" t="s">
        <v>3376</v>
      </c>
      <c r="G2743" s="6" t="s">
        <v>12527</v>
      </c>
      <c r="H2743" s="1" t="s">
        <v>158</v>
      </c>
      <c r="I2743" s="1" t="s">
        <v>3363</v>
      </c>
      <c r="J2743" s="1" t="s">
        <v>84</v>
      </c>
      <c r="K2743" s="1" t="str">
        <f t="shared" si="127"/>
        <v>2017</v>
      </c>
      <c r="L2743" s="1">
        <f t="shared" si="128"/>
        <v>11</v>
      </c>
      <c r="M2743" s="1" t="s">
        <v>60</v>
      </c>
      <c r="N2743" t="s">
        <v>53</v>
      </c>
      <c r="O2743" s="1" t="s">
        <v>61</v>
      </c>
      <c r="P2743" s="1"/>
      <c r="Q2743" s="1"/>
      <c r="R2743" s="1"/>
      <c r="S2743" s="1" t="s">
        <v>65</v>
      </c>
      <c r="T2743" s="1">
        <v>2</v>
      </c>
      <c r="U2743" s="1"/>
    </row>
    <row r="2744" spans="1:21">
      <c r="A2744" s="1" t="s">
        <v>53</v>
      </c>
      <c r="B2744" s="1"/>
      <c r="C2744" s="1"/>
      <c r="D2744" s="1">
        <f t="shared" si="126"/>
        <v>0</v>
      </c>
      <c r="E2744" s="1" t="s">
        <v>3388</v>
      </c>
      <c r="F2744" s="1" t="s">
        <v>3387</v>
      </c>
      <c r="G2744" s="6" t="s">
        <v>12527</v>
      </c>
      <c r="H2744" s="1" t="s">
        <v>63</v>
      </c>
      <c r="I2744" s="1" t="s">
        <v>3385</v>
      </c>
      <c r="J2744" s="1" t="s">
        <v>1212</v>
      </c>
      <c r="K2744" s="1" t="str">
        <f t="shared" si="127"/>
        <v>2017</v>
      </c>
      <c r="L2744" s="1">
        <f t="shared" si="128"/>
        <v>30</v>
      </c>
      <c r="M2744" s="1" t="s">
        <v>60</v>
      </c>
      <c r="N2744" t="s">
        <v>53</v>
      </c>
      <c r="O2744" s="1" t="s">
        <v>61</v>
      </c>
      <c r="P2744" s="1"/>
      <c r="Q2744" s="1"/>
      <c r="R2744" s="1"/>
      <c r="S2744" s="1" t="s">
        <v>226</v>
      </c>
      <c r="T2744" s="1">
        <v>1</v>
      </c>
      <c r="U2744" s="1"/>
    </row>
    <row r="2745" spans="1:21">
      <c r="A2745" s="1" t="s">
        <v>55</v>
      </c>
      <c r="B2745" s="1" t="s">
        <v>53</v>
      </c>
      <c r="C2745" s="1" t="s">
        <v>273</v>
      </c>
      <c r="D2745" s="1">
        <f t="shared" si="126"/>
        <v>2</v>
      </c>
      <c r="E2745" s="1" t="s">
        <v>3421</v>
      </c>
      <c r="F2745" s="1" t="s">
        <v>3419</v>
      </c>
      <c r="G2745" s="6" t="s">
        <v>12527</v>
      </c>
      <c r="H2745" s="1" t="s">
        <v>240</v>
      </c>
      <c r="I2745" s="1" t="s">
        <v>972</v>
      </c>
      <c r="J2745" s="1" t="s">
        <v>3422</v>
      </c>
      <c r="K2745" s="1" t="str">
        <f t="shared" si="127"/>
        <v>2017</v>
      </c>
      <c r="L2745" s="1">
        <f t="shared" si="128"/>
        <v>53</v>
      </c>
      <c r="M2745" s="1" t="s">
        <v>60</v>
      </c>
      <c r="N2745" t="s">
        <v>53</v>
      </c>
      <c r="O2745" s="1" t="s">
        <v>61</v>
      </c>
      <c r="P2745" s="1"/>
      <c r="Q2745" s="1"/>
      <c r="R2745" s="1"/>
      <c r="S2745" s="1"/>
      <c r="T2745" s="1">
        <v>1</v>
      </c>
      <c r="U2745" s="1"/>
    </row>
    <row r="2746" spans="1:21">
      <c r="A2746" s="1" t="s">
        <v>50</v>
      </c>
      <c r="B2746" s="1" t="s">
        <v>50</v>
      </c>
      <c r="C2746" s="1" t="s">
        <v>273</v>
      </c>
      <c r="D2746" s="1">
        <f t="shared" si="126"/>
        <v>1</v>
      </c>
      <c r="E2746" s="1" t="s">
        <v>3471</v>
      </c>
      <c r="F2746" s="1" t="s">
        <v>3470</v>
      </c>
      <c r="G2746" s="6" t="s">
        <v>12527</v>
      </c>
      <c r="H2746" s="1" t="s">
        <v>367</v>
      </c>
      <c r="I2746" s="1" t="s">
        <v>3472</v>
      </c>
      <c r="J2746" s="1" t="s">
        <v>2226</v>
      </c>
      <c r="K2746" s="1" t="str">
        <f t="shared" si="127"/>
        <v>2017</v>
      </c>
      <c r="L2746" s="1">
        <f t="shared" si="128"/>
        <v>25</v>
      </c>
      <c r="M2746" s="1" t="s">
        <v>60</v>
      </c>
      <c r="N2746" t="s">
        <v>53</v>
      </c>
      <c r="O2746" s="1" t="s">
        <v>61</v>
      </c>
      <c r="P2746" s="1"/>
      <c r="Q2746" s="1"/>
      <c r="R2746" s="1"/>
      <c r="S2746" s="1" t="s">
        <v>105</v>
      </c>
      <c r="T2746" s="1">
        <v>2</v>
      </c>
      <c r="U2746" s="1"/>
    </row>
    <row r="2747" spans="1:21">
      <c r="A2747" s="1" t="s">
        <v>54</v>
      </c>
      <c r="B2747" s="1" t="s">
        <v>53</v>
      </c>
      <c r="C2747" s="1"/>
      <c r="D2747" s="1">
        <f t="shared" si="126"/>
        <v>0</v>
      </c>
      <c r="E2747" s="1" t="s">
        <v>3492</v>
      </c>
      <c r="F2747" s="1" t="s">
        <v>3490</v>
      </c>
      <c r="G2747" s="6" t="s">
        <v>12527</v>
      </c>
      <c r="H2747" s="1" t="s">
        <v>530</v>
      </c>
      <c r="I2747" s="1" t="s">
        <v>3493</v>
      </c>
      <c r="J2747" s="1" t="s">
        <v>579</v>
      </c>
      <c r="K2747" s="1" t="str">
        <f t="shared" si="127"/>
        <v>2017</v>
      </c>
      <c r="L2747" s="1">
        <f t="shared" si="128"/>
        <v>32</v>
      </c>
      <c r="M2747" s="1" t="s">
        <v>60</v>
      </c>
      <c r="N2747" t="s">
        <v>53</v>
      </c>
      <c r="O2747" s="1"/>
      <c r="P2747" s="1"/>
      <c r="Q2747" s="1"/>
      <c r="R2747" s="1"/>
      <c r="S2747" s="1"/>
      <c r="T2747" s="1">
        <v>2</v>
      </c>
      <c r="U2747" s="1"/>
    </row>
    <row r="2748" spans="1:21">
      <c r="A2748" s="1" t="s">
        <v>55</v>
      </c>
      <c r="B2748" s="1" t="s">
        <v>715</v>
      </c>
      <c r="C2748" s="1" t="s">
        <v>3575</v>
      </c>
      <c r="D2748" s="1">
        <f t="shared" si="126"/>
        <v>9.0999999999999998E-2</v>
      </c>
      <c r="E2748" s="1" t="s">
        <v>3574</v>
      </c>
      <c r="F2748" s="1" t="s">
        <v>3573</v>
      </c>
      <c r="G2748" s="6" t="s">
        <v>12527</v>
      </c>
      <c r="H2748" s="1" t="s">
        <v>530</v>
      </c>
      <c r="I2748" s="1" t="s">
        <v>3566</v>
      </c>
      <c r="J2748" s="1" t="s">
        <v>873</v>
      </c>
      <c r="K2748" s="1" t="str">
        <f t="shared" si="127"/>
        <v>2017</v>
      </c>
      <c r="L2748" s="1">
        <f t="shared" si="128"/>
        <v>33</v>
      </c>
      <c r="M2748" s="1" t="s">
        <v>60</v>
      </c>
      <c r="N2748" t="s">
        <v>53</v>
      </c>
      <c r="O2748" s="1" t="s">
        <v>61</v>
      </c>
      <c r="P2748" s="1"/>
      <c r="Q2748" s="1"/>
      <c r="R2748" s="1"/>
      <c r="S2748" s="1" t="s">
        <v>92</v>
      </c>
      <c r="T2748" s="1">
        <v>1</v>
      </c>
      <c r="U2748" s="1"/>
    </row>
    <row r="2749" spans="1:21">
      <c r="A2749" s="1" t="s">
        <v>55</v>
      </c>
      <c r="B2749" s="1"/>
      <c r="C2749" s="1"/>
      <c r="D2749" s="1">
        <f t="shared" si="126"/>
        <v>0</v>
      </c>
      <c r="E2749" s="1" t="s">
        <v>3601</v>
      </c>
      <c r="F2749" s="1" t="s">
        <v>3600</v>
      </c>
      <c r="G2749" s="6" t="s">
        <v>12527</v>
      </c>
      <c r="H2749" s="1" t="s">
        <v>693</v>
      </c>
      <c r="I2749" s="1" t="s">
        <v>579</v>
      </c>
      <c r="J2749" s="1" t="s">
        <v>1873</v>
      </c>
      <c r="K2749" s="1" t="str">
        <f t="shared" si="127"/>
        <v>2017</v>
      </c>
      <c r="L2749" s="1">
        <f t="shared" si="128"/>
        <v>69</v>
      </c>
      <c r="M2749" s="1" t="s">
        <v>79</v>
      </c>
      <c r="N2749" t="s">
        <v>53</v>
      </c>
      <c r="O2749" s="1" t="s">
        <v>61</v>
      </c>
      <c r="P2749" s="1"/>
      <c r="Q2749" s="1"/>
      <c r="R2749" s="1"/>
      <c r="S2749" s="1" t="s">
        <v>311</v>
      </c>
      <c r="T2749" s="1">
        <v>2</v>
      </c>
      <c r="U2749" s="1" t="s">
        <v>55</v>
      </c>
    </row>
    <row r="2750" spans="1:21">
      <c r="A2750" s="1" t="s">
        <v>49</v>
      </c>
      <c r="B2750" s="1"/>
      <c r="C2750" s="1"/>
      <c r="D2750" s="1">
        <f t="shared" si="126"/>
        <v>0</v>
      </c>
      <c r="E2750" s="1" t="s">
        <v>3614</v>
      </c>
      <c r="F2750" s="1" t="s">
        <v>3613</v>
      </c>
      <c r="G2750" s="6" t="s">
        <v>12527</v>
      </c>
      <c r="H2750" s="1" t="s">
        <v>351</v>
      </c>
      <c r="I2750" s="1" t="s">
        <v>3607</v>
      </c>
      <c r="J2750" s="1" t="s">
        <v>227</v>
      </c>
      <c r="K2750" s="1" t="str">
        <f t="shared" si="127"/>
        <v>2017</v>
      </c>
      <c r="L2750" s="1">
        <f t="shared" si="128"/>
        <v>53</v>
      </c>
      <c r="M2750" s="1" t="s">
        <v>60</v>
      </c>
      <c r="N2750" t="s">
        <v>53</v>
      </c>
      <c r="O2750" s="1" t="s">
        <v>102</v>
      </c>
      <c r="P2750" s="1" t="s">
        <v>232</v>
      </c>
      <c r="Q2750" s="1" t="s">
        <v>219</v>
      </c>
      <c r="R2750" s="1" t="s">
        <v>1708</v>
      </c>
      <c r="S2750" s="1" t="s">
        <v>235</v>
      </c>
      <c r="T2750" s="1">
        <v>2</v>
      </c>
      <c r="U2750" s="1"/>
    </row>
    <row r="2751" spans="1:21">
      <c r="A2751" s="1" t="s">
        <v>55</v>
      </c>
      <c r="B2751" s="1" t="s">
        <v>50</v>
      </c>
      <c r="C2751" s="1"/>
      <c r="D2751" s="1">
        <f t="shared" si="126"/>
        <v>0</v>
      </c>
      <c r="E2751" s="1" t="s">
        <v>3672</v>
      </c>
      <c r="F2751" s="1" t="s">
        <v>3671</v>
      </c>
      <c r="G2751" s="6" t="s">
        <v>12525</v>
      </c>
      <c r="H2751" s="1" t="s">
        <v>120</v>
      </c>
      <c r="I2751" s="1" t="s">
        <v>3673</v>
      </c>
      <c r="J2751" s="1" t="s">
        <v>3674</v>
      </c>
      <c r="K2751" s="1" t="str">
        <f t="shared" si="127"/>
        <v>2017</v>
      </c>
      <c r="L2751" s="1">
        <f t="shared" si="128"/>
        <v>45</v>
      </c>
      <c r="M2751" s="1" t="s">
        <v>60</v>
      </c>
      <c r="N2751" t="s">
        <v>53</v>
      </c>
      <c r="O2751" s="1" t="s">
        <v>102</v>
      </c>
      <c r="P2751" s="1"/>
      <c r="Q2751" s="1"/>
      <c r="R2751" s="1"/>
      <c r="S2751" s="1"/>
      <c r="T2751" s="1">
        <v>1</v>
      </c>
      <c r="U2751" s="1"/>
    </row>
    <row r="2752" spans="1:21">
      <c r="A2752" s="1" t="s">
        <v>54</v>
      </c>
      <c r="B2752" s="1" t="s">
        <v>50</v>
      </c>
      <c r="C2752" s="1"/>
      <c r="D2752" s="1">
        <f t="shared" si="126"/>
        <v>0</v>
      </c>
      <c r="E2752" s="1" t="s">
        <v>3844</v>
      </c>
      <c r="F2752" s="1" t="s">
        <v>3843</v>
      </c>
      <c r="G2752" s="6" t="s">
        <v>12527</v>
      </c>
      <c r="H2752" s="1" t="s">
        <v>583</v>
      </c>
      <c r="I2752" s="1" t="s">
        <v>2257</v>
      </c>
      <c r="J2752" s="1" t="s">
        <v>451</v>
      </c>
      <c r="K2752" s="1" t="str">
        <f t="shared" si="127"/>
        <v>2017</v>
      </c>
      <c r="L2752" s="1">
        <f t="shared" si="128"/>
        <v>21</v>
      </c>
      <c r="M2752" s="1" t="s">
        <v>79</v>
      </c>
      <c r="N2752" t="s">
        <v>53</v>
      </c>
      <c r="O2752" s="1" t="s">
        <v>61</v>
      </c>
      <c r="P2752" s="1"/>
      <c r="Q2752" s="1"/>
      <c r="R2752" s="1"/>
      <c r="S2752" s="1"/>
      <c r="T2752" s="1">
        <v>1</v>
      </c>
      <c r="U2752" s="1"/>
    </row>
    <row r="2753" spans="1:21">
      <c r="A2753" s="1" t="s">
        <v>50</v>
      </c>
      <c r="B2753" s="1" t="s">
        <v>472</v>
      </c>
      <c r="C2753" s="1" t="s">
        <v>382</v>
      </c>
      <c r="D2753" s="1">
        <f t="shared" si="126"/>
        <v>0.35</v>
      </c>
      <c r="E2753" s="1" t="s">
        <v>3922</v>
      </c>
      <c r="F2753" s="1" t="s">
        <v>3921</v>
      </c>
      <c r="G2753" s="6" t="s">
        <v>12527</v>
      </c>
      <c r="H2753" s="1" t="s">
        <v>247</v>
      </c>
      <c r="I2753" s="1" t="s">
        <v>534</v>
      </c>
      <c r="J2753" s="1" t="s">
        <v>3923</v>
      </c>
      <c r="K2753" s="1" t="str">
        <f t="shared" si="127"/>
        <v>2017</v>
      </c>
      <c r="L2753" s="1">
        <f t="shared" si="128"/>
        <v>12</v>
      </c>
      <c r="M2753" s="1" t="s">
        <v>79</v>
      </c>
      <c r="N2753" t="s">
        <v>53</v>
      </c>
      <c r="O2753" s="1" t="s">
        <v>102</v>
      </c>
      <c r="P2753" s="1" t="s">
        <v>103</v>
      </c>
      <c r="Q2753" s="1" t="s">
        <v>301</v>
      </c>
      <c r="R2753" s="1" t="s">
        <v>331</v>
      </c>
      <c r="S2753" s="1" t="s">
        <v>65</v>
      </c>
      <c r="T2753" s="1">
        <v>2</v>
      </c>
      <c r="U2753" s="1" t="s">
        <v>53</v>
      </c>
    </row>
    <row r="2754" spans="1:21">
      <c r="A2754" s="1"/>
      <c r="B2754" s="1"/>
      <c r="C2754" s="1"/>
      <c r="D2754" s="1">
        <f t="shared" ref="D2754:D2817" si="129">B2754*C2754/100</f>
        <v>0</v>
      </c>
      <c r="E2754" s="1" t="s">
        <v>4012</v>
      </c>
      <c r="F2754" s="1" t="s">
        <v>4011</v>
      </c>
      <c r="G2754" s="6" t="s">
        <v>12527</v>
      </c>
      <c r="H2754" s="1" t="s">
        <v>177</v>
      </c>
      <c r="I2754" s="1" t="s">
        <v>4013</v>
      </c>
      <c r="J2754" s="1" t="s">
        <v>1873</v>
      </c>
      <c r="K2754" s="1" t="str">
        <f t="shared" ref="K2754:K2817" si="130">TEXT(J2754,"YYYY")</f>
        <v>2017</v>
      </c>
      <c r="L2754" s="1">
        <f t="shared" ref="L2754:L2817" si="131">H2754-(TEXT(I2754,"YYYY")-TEXT(J2754,"YYYY"))</f>
        <v>21</v>
      </c>
      <c r="M2754" s="1" t="s">
        <v>79</v>
      </c>
      <c r="N2754" t="s">
        <v>53</v>
      </c>
      <c r="O2754" s="1" t="s">
        <v>61</v>
      </c>
      <c r="P2754" s="1" t="s">
        <v>514</v>
      </c>
      <c r="Q2754" s="1" t="s">
        <v>308</v>
      </c>
      <c r="R2754" s="1" t="s">
        <v>4014</v>
      </c>
      <c r="S2754" s="1" t="s">
        <v>105</v>
      </c>
      <c r="T2754" s="1">
        <v>1</v>
      </c>
      <c r="U2754" s="1"/>
    </row>
    <row r="2755" spans="1:21">
      <c r="A2755" s="1" t="s">
        <v>50</v>
      </c>
      <c r="B2755" s="1"/>
      <c r="C2755" s="1"/>
      <c r="D2755" s="1">
        <f t="shared" si="129"/>
        <v>0</v>
      </c>
      <c r="E2755" s="1" t="s">
        <v>4151</v>
      </c>
      <c r="F2755" s="1" t="s">
        <v>4150</v>
      </c>
      <c r="G2755" s="6" t="s">
        <v>12527</v>
      </c>
      <c r="H2755" s="1" t="s">
        <v>71</v>
      </c>
      <c r="I2755" s="1" t="s">
        <v>2223</v>
      </c>
      <c r="J2755" s="1" t="s">
        <v>204</v>
      </c>
      <c r="K2755" s="1" t="str">
        <f t="shared" si="130"/>
        <v>2017</v>
      </c>
      <c r="L2755" s="1">
        <f t="shared" si="131"/>
        <v>6</v>
      </c>
      <c r="M2755" s="1" t="s">
        <v>79</v>
      </c>
      <c r="N2755" t="s">
        <v>53</v>
      </c>
      <c r="O2755" s="1" t="s">
        <v>61</v>
      </c>
      <c r="P2755" s="1"/>
      <c r="Q2755" s="1"/>
      <c r="R2755" s="1"/>
      <c r="S2755" s="1"/>
      <c r="T2755" s="1">
        <v>2</v>
      </c>
      <c r="U2755" s="1"/>
    </row>
    <row r="2756" spans="1:21">
      <c r="A2756" s="1" t="s">
        <v>53</v>
      </c>
      <c r="B2756" s="1"/>
      <c r="C2756" s="1"/>
      <c r="D2756" s="1">
        <f t="shared" si="129"/>
        <v>0</v>
      </c>
      <c r="E2756" s="1" t="s">
        <v>4181</v>
      </c>
      <c r="F2756" s="1" t="s">
        <v>4180</v>
      </c>
      <c r="G2756" s="6" t="s">
        <v>12527</v>
      </c>
      <c r="H2756" s="1" t="s">
        <v>584</v>
      </c>
      <c r="I2756" s="1" t="s">
        <v>3442</v>
      </c>
      <c r="J2756" s="1" t="s">
        <v>4182</v>
      </c>
      <c r="K2756" s="1" t="str">
        <f t="shared" si="130"/>
        <v>2017</v>
      </c>
      <c r="L2756" s="1">
        <f t="shared" si="131"/>
        <v>36</v>
      </c>
      <c r="M2756" s="1" t="s">
        <v>79</v>
      </c>
      <c r="N2756" t="s">
        <v>53</v>
      </c>
      <c r="O2756" s="1" t="s">
        <v>102</v>
      </c>
      <c r="P2756" s="1"/>
      <c r="Q2756" s="1"/>
      <c r="R2756" s="1"/>
      <c r="S2756" s="1"/>
      <c r="T2756" s="1">
        <v>2</v>
      </c>
      <c r="U2756" s="1"/>
    </row>
    <row r="2757" spans="1:21">
      <c r="A2757" s="1" t="s">
        <v>55</v>
      </c>
      <c r="B2757" s="1"/>
      <c r="C2757" s="1"/>
      <c r="D2757" s="1">
        <f t="shared" si="129"/>
        <v>0</v>
      </c>
      <c r="E2757" s="1" t="s">
        <v>4189</v>
      </c>
      <c r="F2757" s="1" t="s">
        <v>4188</v>
      </c>
      <c r="G2757" s="6" t="s">
        <v>12527</v>
      </c>
      <c r="H2757" s="1" t="s">
        <v>240</v>
      </c>
      <c r="I2757" s="1" t="s">
        <v>956</v>
      </c>
      <c r="J2757" s="1" t="s">
        <v>2486</v>
      </c>
      <c r="K2757" s="1" t="str">
        <f t="shared" si="130"/>
        <v>2017</v>
      </c>
      <c r="L2757" s="1">
        <f t="shared" si="131"/>
        <v>53</v>
      </c>
      <c r="M2757" s="1" t="s">
        <v>60</v>
      </c>
      <c r="N2757" t="s">
        <v>53</v>
      </c>
      <c r="O2757" s="1" t="s">
        <v>61</v>
      </c>
      <c r="P2757" s="1"/>
      <c r="Q2757" s="1"/>
      <c r="R2757" s="1"/>
      <c r="S2757" s="1"/>
      <c r="T2757" s="1">
        <v>1</v>
      </c>
      <c r="U2757" s="1"/>
    </row>
    <row r="2758" spans="1:21">
      <c r="A2758" s="1" t="s">
        <v>54</v>
      </c>
      <c r="B2758" s="1"/>
      <c r="C2758" s="1"/>
      <c r="D2758" s="1">
        <f t="shared" si="129"/>
        <v>0</v>
      </c>
      <c r="E2758" s="1" t="s">
        <v>4191</v>
      </c>
      <c r="F2758" s="1" t="s">
        <v>4190</v>
      </c>
      <c r="G2758" s="6" t="s">
        <v>12527</v>
      </c>
      <c r="H2758" s="1" t="s">
        <v>573</v>
      </c>
      <c r="I2758" s="1" t="s">
        <v>956</v>
      </c>
      <c r="J2758" s="1" t="s">
        <v>4192</v>
      </c>
      <c r="K2758" s="1" t="str">
        <f t="shared" si="130"/>
        <v>2017</v>
      </c>
      <c r="L2758" s="1">
        <f t="shared" si="131"/>
        <v>65</v>
      </c>
      <c r="M2758" s="1" t="s">
        <v>60</v>
      </c>
      <c r="N2758" t="s">
        <v>53</v>
      </c>
      <c r="O2758" s="1" t="s">
        <v>102</v>
      </c>
      <c r="P2758" s="1"/>
      <c r="Q2758" s="1"/>
      <c r="R2758" s="1"/>
      <c r="S2758" s="1" t="s">
        <v>311</v>
      </c>
      <c r="T2758" s="1">
        <v>1</v>
      </c>
      <c r="U2758" s="1"/>
    </row>
    <row r="2759" spans="1:21">
      <c r="A2759" s="1" t="s">
        <v>55</v>
      </c>
      <c r="B2759" s="1"/>
      <c r="C2759" s="1"/>
      <c r="D2759" s="1">
        <f t="shared" si="129"/>
        <v>0</v>
      </c>
      <c r="E2759" s="1" t="s">
        <v>4202</v>
      </c>
      <c r="F2759" s="1" t="s">
        <v>4201</v>
      </c>
      <c r="G2759" s="6" t="s">
        <v>12527</v>
      </c>
      <c r="H2759" s="1" t="s">
        <v>299</v>
      </c>
      <c r="I2759" s="1" t="s">
        <v>4196</v>
      </c>
      <c r="J2759" s="1" t="s">
        <v>4203</v>
      </c>
      <c r="K2759" s="1" t="str">
        <f t="shared" si="130"/>
        <v>2017</v>
      </c>
      <c r="L2759" s="1">
        <f t="shared" si="131"/>
        <v>43</v>
      </c>
      <c r="M2759" s="1" t="s">
        <v>60</v>
      </c>
      <c r="N2759" t="s">
        <v>53</v>
      </c>
      <c r="O2759" s="1" t="s">
        <v>61</v>
      </c>
      <c r="P2759" s="1"/>
      <c r="Q2759" s="1"/>
      <c r="R2759" s="1"/>
      <c r="S2759" s="1"/>
      <c r="T2759" s="1">
        <v>1</v>
      </c>
      <c r="U2759" s="1"/>
    </row>
    <row r="2760" spans="1:21">
      <c r="A2760" s="1" t="s">
        <v>50</v>
      </c>
      <c r="B2760" s="1"/>
      <c r="C2760" s="1"/>
      <c r="D2760" s="1">
        <f t="shared" si="129"/>
        <v>0</v>
      </c>
      <c r="E2760" s="1" t="s">
        <v>4218</v>
      </c>
      <c r="F2760" s="1" t="s">
        <v>4217</v>
      </c>
      <c r="G2760" s="6" t="s">
        <v>12527</v>
      </c>
      <c r="H2760" s="1" t="s">
        <v>120</v>
      </c>
      <c r="I2760" s="1" t="s">
        <v>4219</v>
      </c>
      <c r="J2760" s="1" t="s">
        <v>4220</v>
      </c>
      <c r="K2760" s="1" t="str">
        <f t="shared" si="130"/>
        <v>2017</v>
      </c>
      <c r="L2760" s="1">
        <f t="shared" si="131"/>
        <v>45</v>
      </c>
      <c r="M2760" s="1" t="s">
        <v>60</v>
      </c>
      <c r="N2760" t="s">
        <v>53</v>
      </c>
      <c r="O2760" s="1" t="s">
        <v>61</v>
      </c>
      <c r="P2760" s="1"/>
      <c r="Q2760" s="1"/>
      <c r="R2760" s="1"/>
      <c r="S2760" s="1"/>
      <c r="T2760" s="1">
        <v>1</v>
      </c>
      <c r="U2760" s="1"/>
    </row>
    <row r="2761" spans="1:21">
      <c r="A2761" s="1" t="s">
        <v>50</v>
      </c>
      <c r="B2761" s="1"/>
      <c r="C2761" s="1"/>
      <c r="D2761" s="1">
        <f t="shared" si="129"/>
        <v>0</v>
      </c>
      <c r="E2761" s="1" t="s">
        <v>4231</v>
      </c>
      <c r="F2761" s="1" t="s">
        <v>4230</v>
      </c>
      <c r="G2761" s="6" t="s">
        <v>12527</v>
      </c>
      <c r="H2761" s="1" t="s">
        <v>63</v>
      </c>
      <c r="I2761" s="1" t="s">
        <v>4232</v>
      </c>
      <c r="J2761" s="1" t="s">
        <v>4232</v>
      </c>
      <c r="K2761" s="1" t="str">
        <f t="shared" si="130"/>
        <v>2017</v>
      </c>
      <c r="L2761" s="1">
        <f t="shared" si="131"/>
        <v>30</v>
      </c>
      <c r="M2761" s="1" t="s">
        <v>79</v>
      </c>
      <c r="N2761" t="s">
        <v>53</v>
      </c>
      <c r="O2761" s="1" t="s">
        <v>61</v>
      </c>
      <c r="P2761" s="1"/>
      <c r="Q2761" s="1"/>
      <c r="R2761" s="1"/>
      <c r="S2761" s="1" t="s">
        <v>4233</v>
      </c>
      <c r="T2761" s="1">
        <v>2</v>
      </c>
      <c r="U2761" s="1"/>
    </row>
    <row r="2762" spans="1:21">
      <c r="A2762" s="1" t="s">
        <v>54</v>
      </c>
      <c r="B2762" s="1"/>
      <c r="C2762" s="1"/>
      <c r="D2762" s="1">
        <f t="shared" si="129"/>
        <v>0</v>
      </c>
      <c r="E2762" s="1" t="s">
        <v>4236</v>
      </c>
      <c r="F2762" s="1" t="s">
        <v>4235</v>
      </c>
      <c r="G2762" s="6" t="s">
        <v>12527</v>
      </c>
      <c r="H2762" s="1" t="s">
        <v>301</v>
      </c>
      <c r="I2762" s="1" t="s">
        <v>4232</v>
      </c>
      <c r="J2762" s="1" t="s">
        <v>4232</v>
      </c>
      <c r="K2762" s="1" t="str">
        <f t="shared" si="130"/>
        <v>2017</v>
      </c>
      <c r="L2762" s="1">
        <f t="shared" si="131"/>
        <v>53</v>
      </c>
      <c r="M2762" s="1" t="s">
        <v>60</v>
      </c>
      <c r="N2762" t="s">
        <v>53</v>
      </c>
      <c r="O2762" s="1" t="s">
        <v>61</v>
      </c>
      <c r="P2762" s="1"/>
      <c r="Q2762" s="1"/>
      <c r="R2762" s="1"/>
      <c r="S2762" s="1" t="s">
        <v>354</v>
      </c>
      <c r="T2762" s="1">
        <v>1</v>
      </c>
      <c r="U2762" s="1"/>
    </row>
    <row r="2763" spans="1:21">
      <c r="A2763" s="1" t="s">
        <v>55</v>
      </c>
      <c r="B2763" s="1"/>
      <c r="C2763" s="1"/>
      <c r="D2763" s="1">
        <f t="shared" si="129"/>
        <v>0</v>
      </c>
      <c r="E2763" s="1" t="s">
        <v>4242</v>
      </c>
      <c r="F2763" s="1" t="s">
        <v>4241</v>
      </c>
      <c r="G2763" s="6" t="s">
        <v>12527</v>
      </c>
      <c r="H2763" s="1" t="s">
        <v>78</v>
      </c>
      <c r="I2763" s="1" t="s">
        <v>395</v>
      </c>
      <c r="J2763" s="1" t="s">
        <v>227</v>
      </c>
      <c r="K2763" s="1" t="str">
        <f t="shared" si="130"/>
        <v>2017</v>
      </c>
      <c r="L2763" s="1">
        <f t="shared" si="131"/>
        <v>29</v>
      </c>
      <c r="M2763" s="1" t="s">
        <v>60</v>
      </c>
      <c r="N2763" t="s">
        <v>53</v>
      </c>
      <c r="O2763" s="1" t="s">
        <v>61</v>
      </c>
      <c r="P2763" s="1"/>
      <c r="Q2763" s="1"/>
      <c r="R2763" s="1"/>
      <c r="S2763" s="1" t="s">
        <v>235</v>
      </c>
      <c r="T2763" s="1">
        <v>1</v>
      </c>
      <c r="U2763" s="1"/>
    </row>
    <row r="2764" spans="1:21">
      <c r="A2764" s="1" t="s">
        <v>55</v>
      </c>
      <c r="B2764" s="1"/>
      <c r="C2764" s="1"/>
      <c r="D2764" s="1">
        <f t="shared" si="129"/>
        <v>0</v>
      </c>
      <c r="E2764" s="1" t="s">
        <v>4245</v>
      </c>
      <c r="F2764" s="1" t="s">
        <v>4244</v>
      </c>
      <c r="G2764" s="6" t="s">
        <v>12527</v>
      </c>
      <c r="H2764" s="1" t="s">
        <v>53</v>
      </c>
      <c r="I2764" s="1" t="s">
        <v>395</v>
      </c>
      <c r="J2764" s="1" t="s">
        <v>274</v>
      </c>
      <c r="K2764" s="1" t="str">
        <f t="shared" si="130"/>
        <v>2017</v>
      </c>
      <c r="L2764" s="1">
        <f t="shared" si="131"/>
        <v>2</v>
      </c>
      <c r="M2764" s="1" t="s">
        <v>60</v>
      </c>
      <c r="N2764" t="s">
        <v>53</v>
      </c>
      <c r="O2764" s="1" t="s">
        <v>61</v>
      </c>
      <c r="P2764" s="1"/>
      <c r="Q2764" s="1"/>
      <c r="R2764" s="1"/>
      <c r="S2764" s="1" t="s">
        <v>936</v>
      </c>
      <c r="T2764" s="1">
        <v>1</v>
      </c>
      <c r="U2764" s="1"/>
    </row>
    <row r="2765" spans="1:21">
      <c r="A2765" s="1" t="s">
        <v>55</v>
      </c>
      <c r="B2765" s="1"/>
      <c r="C2765" s="1"/>
      <c r="D2765" s="1">
        <f t="shared" si="129"/>
        <v>0</v>
      </c>
      <c r="E2765" s="1" t="s">
        <v>4255</v>
      </c>
      <c r="F2765" s="1" t="s">
        <v>4254</v>
      </c>
      <c r="G2765" s="6" t="s">
        <v>12527</v>
      </c>
      <c r="H2765" s="1" t="s">
        <v>310</v>
      </c>
      <c r="I2765" s="1" t="s">
        <v>395</v>
      </c>
      <c r="J2765" s="1" t="s">
        <v>274</v>
      </c>
      <c r="K2765" s="1" t="str">
        <f t="shared" si="130"/>
        <v>2017</v>
      </c>
      <c r="L2765" s="1">
        <f t="shared" si="131"/>
        <v>45</v>
      </c>
      <c r="M2765" s="1" t="s">
        <v>79</v>
      </c>
      <c r="N2765" t="s">
        <v>53</v>
      </c>
      <c r="O2765" s="1" t="s">
        <v>61</v>
      </c>
      <c r="P2765" s="1"/>
      <c r="Q2765" s="1"/>
      <c r="R2765" s="1"/>
      <c r="S2765" s="1" t="s">
        <v>235</v>
      </c>
      <c r="T2765" s="1">
        <v>2</v>
      </c>
      <c r="U2765" s="1"/>
    </row>
    <row r="2766" spans="1:21">
      <c r="A2766" s="1"/>
      <c r="B2766" s="1" t="s">
        <v>50</v>
      </c>
      <c r="C2766" s="1"/>
      <c r="D2766" s="1">
        <f t="shared" si="129"/>
        <v>0</v>
      </c>
      <c r="E2766" s="1" t="s">
        <v>4269</v>
      </c>
      <c r="F2766" s="1" t="s">
        <v>4268</v>
      </c>
      <c r="G2766" s="6" t="s">
        <v>12527</v>
      </c>
      <c r="H2766" s="1" t="s">
        <v>308</v>
      </c>
      <c r="I2766" s="1" t="s">
        <v>3484</v>
      </c>
      <c r="J2766" s="1" t="s">
        <v>4270</v>
      </c>
      <c r="K2766" s="1" t="str">
        <f t="shared" si="130"/>
        <v>2017</v>
      </c>
      <c r="L2766" s="1">
        <f t="shared" si="131"/>
        <v>56</v>
      </c>
      <c r="M2766" s="1" t="s">
        <v>60</v>
      </c>
      <c r="N2766" t="s">
        <v>53</v>
      </c>
      <c r="O2766" s="1" t="s">
        <v>61</v>
      </c>
      <c r="P2766" s="1"/>
      <c r="Q2766" s="1"/>
      <c r="R2766" s="1"/>
      <c r="S2766" s="1"/>
      <c r="T2766" s="1">
        <v>2</v>
      </c>
      <c r="U2766" s="1"/>
    </row>
    <row r="2767" spans="1:21">
      <c r="A2767" s="1" t="s">
        <v>55</v>
      </c>
      <c r="B2767" s="1"/>
      <c r="C2767" s="1"/>
      <c r="D2767" s="1">
        <f t="shared" si="129"/>
        <v>0</v>
      </c>
      <c r="E2767" s="1" t="s">
        <v>4282</v>
      </c>
      <c r="F2767" s="1" t="s">
        <v>4281</v>
      </c>
      <c r="G2767" s="6" t="s">
        <v>12527</v>
      </c>
      <c r="H2767" s="1" t="s">
        <v>116</v>
      </c>
      <c r="I2767" s="1" t="s">
        <v>587</v>
      </c>
      <c r="J2767" s="1" t="s">
        <v>274</v>
      </c>
      <c r="K2767" s="1" t="str">
        <f t="shared" si="130"/>
        <v>2017</v>
      </c>
      <c r="L2767" s="1">
        <f t="shared" si="131"/>
        <v>5</v>
      </c>
      <c r="M2767" s="1" t="s">
        <v>60</v>
      </c>
      <c r="N2767" t="s">
        <v>53</v>
      </c>
      <c r="O2767" s="1" t="s">
        <v>61</v>
      </c>
      <c r="P2767" s="1"/>
      <c r="Q2767" s="1"/>
      <c r="R2767" s="1"/>
      <c r="S2767" s="1" t="s">
        <v>65</v>
      </c>
      <c r="T2767" s="1">
        <v>2</v>
      </c>
      <c r="U2767" s="1"/>
    </row>
    <row r="2768" spans="1:21">
      <c r="A2768" s="1" t="s">
        <v>53</v>
      </c>
      <c r="B2768" s="1" t="s">
        <v>50</v>
      </c>
      <c r="C2768" s="1" t="s">
        <v>273</v>
      </c>
      <c r="D2768" s="1">
        <f t="shared" si="129"/>
        <v>1</v>
      </c>
      <c r="E2768" s="1" t="s">
        <v>4289</v>
      </c>
      <c r="F2768" s="1" t="s">
        <v>4288</v>
      </c>
      <c r="G2768" s="6" t="s">
        <v>12527</v>
      </c>
      <c r="H2768" s="1" t="s">
        <v>448</v>
      </c>
      <c r="I2768" s="1" t="s">
        <v>4286</v>
      </c>
      <c r="J2768" s="1" t="s">
        <v>4291</v>
      </c>
      <c r="K2768" s="1" t="str">
        <f t="shared" si="130"/>
        <v>2017</v>
      </c>
      <c r="L2768" s="1">
        <f t="shared" si="131"/>
        <v>31</v>
      </c>
      <c r="M2768" s="1" t="s">
        <v>79</v>
      </c>
      <c r="N2768" t="s">
        <v>53</v>
      </c>
      <c r="O2768" s="1" t="s">
        <v>61</v>
      </c>
      <c r="P2768" s="1"/>
      <c r="Q2768" s="1"/>
      <c r="R2768" s="1"/>
      <c r="S2768" s="1" t="s">
        <v>4290</v>
      </c>
      <c r="T2768" s="1">
        <v>2</v>
      </c>
      <c r="U2768" s="1"/>
    </row>
    <row r="2769" spans="1:21">
      <c r="A2769" s="1" t="s">
        <v>50</v>
      </c>
      <c r="B2769" s="1" t="s">
        <v>50</v>
      </c>
      <c r="C2769" s="1"/>
      <c r="D2769" s="1">
        <f t="shared" si="129"/>
        <v>0</v>
      </c>
      <c r="E2769" s="1" t="s">
        <v>4310</v>
      </c>
      <c r="F2769" s="1" t="s">
        <v>4309</v>
      </c>
      <c r="G2769" s="6" t="s">
        <v>12527</v>
      </c>
      <c r="H2769" s="1" t="s">
        <v>324</v>
      </c>
      <c r="I2769" s="1" t="s">
        <v>2257</v>
      </c>
      <c r="J2769" s="1" t="s">
        <v>496</v>
      </c>
      <c r="K2769" s="1" t="str">
        <f t="shared" si="130"/>
        <v>2017</v>
      </c>
      <c r="L2769" s="1">
        <f t="shared" si="131"/>
        <v>12</v>
      </c>
      <c r="M2769" s="1" t="s">
        <v>79</v>
      </c>
      <c r="N2769" t="s">
        <v>53</v>
      </c>
      <c r="O2769" s="1" t="s">
        <v>61</v>
      </c>
      <c r="P2769" s="1"/>
      <c r="Q2769" s="1"/>
      <c r="R2769" s="1"/>
      <c r="S2769" s="1" t="s">
        <v>65</v>
      </c>
      <c r="T2769" s="1">
        <v>2</v>
      </c>
      <c r="U2769" s="1"/>
    </row>
    <row r="2770" spans="1:21">
      <c r="A2770" s="1" t="s">
        <v>55</v>
      </c>
      <c r="B2770" s="1"/>
      <c r="C2770" s="1"/>
      <c r="D2770" s="1">
        <f t="shared" si="129"/>
        <v>0</v>
      </c>
      <c r="E2770" s="1" t="s">
        <v>4323</v>
      </c>
      <c r="F2770" s="1" t="s">
        <v>4322</v>
      </c>
      <c r="G2770" s="6" t="s">
        <v>12527</v>
      </c>
      <c r="H2770" s="1" t="s">
        <v>310</v>
      </c>
      <c r="I2770" s="1" t="s">
        <v>4324</v>
      </c>
      <c r="J2770" s="1" t="s">
        <v>2091</v>
      </c>
      <c r="K2770" s="1" t="str">
        <f t="shared" si="130"/>
        <v>2017</v>
      </c>
      <c r="L2770" s="1">
        <f t="shared" si="131"/>
        <v>45</v>
      </c>
      <c r="M2770" s="1" t="s">
        <v>60</v>
      </c>
      <c r="N2770" t="s">
        <v>53</v>
      </c>
      <c r="O2770" s="1" t="s">
        <v>61</v>
      </c>
      <c r="P2770" s="1"/>
      <c r="Q2770" s="1"/>
      <c r="R2770" s="1"/>
      <c r="S2770" s="1" t="s">
        <v>235</v>
      </c>
      <c r="T2770" s="1">
        <v>1</v>
      </c>
      <c r="U2770" s="1"/>
    </row>
    <row r="2771" spans="1:21">
      <c r="A2771" s="1" t="s">
        <v>55</v>
      </c>
      <c r="B2771" s="1"/>
      <c r="C2771" s="1"/>
      <c r="D2771" s="1">
        <f t="shared" si="129"/>
        <v>0</v>
      </c>
      <c r="E2771" s="1" t="s">
        <v>4326</v>
      </c>
      <c r="F2771" s="1" t="s">
        <v>4325</v>
      </c>
      <c r="G2771" s="6" t="s">
        <v>12527</v>
      </c>
      <c r="H2771" s="1" t="s">
        <v>187</v>
      </c>
      <c r="I2771" s="1" t="s">
        <v>318</v>
      </c>
      <c r="J2771" s="1" t="s">
        <v>2111</v>
      </c>
      <c r="K2771" s="1" t="str">
        <f t="shared" si="130"/>
        <v>2017</v>
      </c>
      <c r="L2771" s="1">
        <f t="shared" si="131"/>
        <v>8</v>
      </c>
      <c r="M2771" s="1" t="s">
        <v>79</v>
      </c>
      <c r="N2771" t="s">
        <v>53</v>
      </c>
      <c r="O2771" s="1" t="s">
        <v>61</v>
      </c>
      <c r="P2771" s="1"/>
      <c r="Q2771" s="1"/>
      <c r="R2771" s="1"/>
      <c r="S2771" s="1" t="s">
        <v>65</v>
      </c>
      <c r="T2771" s="1">
        <v>1</v>
      </c>
      <c r="U2771" s="1"/>
    </row>
    <row r="2772" spans="1:21">
      <c r="A2772" s="1" t="s">
        <v>55</v>
      </c>
      <c r="B2772" s="1"/>
      <c r="C2772" s="1"/>
      <c r="D2772" s="1">
        <f t="shared" si="129"/>
        <v>0</v>
      </c>
      <c r="E2772" s="1" t="s">
        <v>4371</v>
      </c>
      <c r="F2772" s="1" t="s">
        <v>4370</v>
      </c>
      <c r="G2772" s="6" t="s">
        <v>12527</v>
      </c>
      <c r="H2772" s="1" t="s">
        <v>197</v>
      </c>
      <c r="I2772" s="1" t="s">
        <v>4372</v>
      </c>
      <c r="J2772" s="1" t="s">
        <v>4373</v>
      </c>
      <c r="K2772" s="1" t="str">
        <f t="shared" si="130"/>
        <v>2017</v>
      </c>
      <c r="L2772" s="1">
        <f t="shared" si="131"/>
        <v>17</v>
      </c>
      <c r="M2772" s="1" t="s">
        <v>79</v>
      </c>
      <c r="N2772" t="s">
        <v>53</v>
      </c>
      <c r="O2772" s="1" t="s">
        <v>61</v>
      </c>
      <c r="P2772" s="1"/>
      <c r="Q2772" s="1"/>
      <c r="R2772" s="1"/>
      <c r="S2772" s="1" t="s">
        <v>65</v>
      </c>
      <c r="T2772" s="1">
        <v>2</v>
      </c>
      <c r="U2772" s="1"/>
    </row>
    <row r="2773" spans="1:21">
      <c r="A2773" s="1"/>
      <c r="B2773" s="1" t="s">
        <v>53</v>
      </c>
      <c r="C2773" s="1"/>
      <c r="D2773" s="1">
        <f t="shared" si="129"/>
        <v>0</v>
      </c>
      <c r="E2773" s="1" t="s">
        <v>4383</v>
      </c>
      <c r="F2773" s="1" t="s">
        <v>4382</v>
      </c>
      <c r="G2773" s="6" t="s">
        <v>12527</v>
      </c>
      <c r="H2773" s="1" t="s">
        <v>136</v>
      </c>
      <c r="I2773" s="1" t="s">
        <v>1015</v>
      </c>
      <c r="J2773" s="1" t="s">
        <v>2368</v>
      </c>
      <c r="K2773" s="1" t="str">
        <f t="shared" si="130"/>
        <v>2017</v>
      </c>
      <c r="L2773" s="1">
        <f t="shared" si="131"/>
        <v>49</v>
      </c>
      <c r="M2773" s="1" t="s">
        <v>79</v>
      </c>
      <c r="N2773" t="s">
        <v>53</v>
      </c>
      <c r="O2773" s="1" t="s">
        <v>61</v>
      </c>
      <c r="P2773" s="1"/>
      <c r="Q2773" s="1"/>
      <c r="R2773" s="1"/>
      <c r="S2773" s="1"/>
      <c r="T2773" s="1">
        <v>2</v>
      </c>
      <c r="U2773" s="1"/>
    </row>
    <row r="2774" spans="1:21">
      <c r="A2774" s="1" t="s">
        <v>53</v>
      </c>
      <c r="B2774" s="1"/>
      <c r="C2774" s="1"/>
      <c r="D2774" s="1">
        <f t="shared" si="129"/>
        <v>0</v>
      </c>
      <c r="E2774" s="1" t="s">
        <v>4398</v>
      </c>
      <c r="F2774" s="1" t="s">
        <v>4397</v>
      </c>
      <c r="G2774" s="6" t="s">
        <v>12527</v>
      </c>
      <c r="H2774" s="1" t="s">
        <v>573</v>
      </c>
      <c r="I2774" s="1" t="s">
        <v>4372</v>
      </c>
      <c r="J2774" s="1" t="s">
        <v>1286</v>
      </c>
      <c r="K2774" s="1" t="str">
        <f t="shared" si="130"/>
        <v>2017</v>
      </c>
      <c r="L2774" s="1">
        <f t="shared" si="131"/>
        <v>66</v>
      </c>
      <c r="M2774" s="1" t="s">
        <v>79</v>
      </c>
      <c r="N2774" t="s">
        <v>53</v>
      </c>
      <c r="O2774" s="1" t="s">
        <v>61</v>
      </c>
      <c r="P2774" s="1"/>
      <c r="Q2774" s="1"/>
      <c r="R2774" s="1"/>
      <c r="S2774" s="1" t="s">
        <v>354</v>
      </c>
      <c r="T2774" s="1">
        <v>2</v>
      </c>
      <c r="U2774" s="1"/>
    </row>
    <row r="2775" spans="1:21">
      <c r="A2775" s="1" t="s">
        <v>55</v>
      </c>
      <c r="B2775" s="1"/>
      <c r="C2775" s="1"/>
      <c r="D2775" s="1">
        <f t="shared" si="129"/>
        <v>0</v>
      </c>
      <c r="E2775" s="1" t="s">
        <v>4420</v>
      </c>
      <c r="F2775" s="1" t="s">
        <v>4419</v>
      </c>
      <c r="G2775" s="6" t="s">
        <v>12527</v>
      </c>
      <c r="H2775" s="1" t="s">
        <v>530</v>
      </c>
      <c r="I2775" s="1" t="s">
        <v>4372</v>
      </c>
      <c r="J2775" s="1" t="s">
        <v>1286</v>
      </c>
      <c r="K2775" s="1" t="str">
        <f t="shared" si="130"/>
        <v>2017</v>
      </c>
      <c r="L2775" s="1">
        <f t="shared" si="131"/>
        <v>33</v>
      </c>
      <c r="M2775" s="1" t="s">
        <v>60</v>
      </c>
      <c r="N2775" t="s">
        <v>53</v>
      </c>
      <c r="O2775" s="1" t="s">
        <v>61</v>
      </c>
      <c r="P2775" s="1"/>
      <c r="Q2775" s="1"/>
      <c r="R2775" s="1"/>
      <c r="S2775" s="1" t="s">
        <v>226</v>
      </c>
      <c r="T2775" s="1">
        <v>2</v>
      </c>
      <c r="U2775" s="1"/>
    </row>
    <row r="2776" spans="1:21">
      <c r="A2776" s="1" t="s">
        <v>55</v>
      </c>
      <c r="B2776" s="1"/>
      <c r="C2776" s="1"/>
      <c r="D2776" s="1">
        <f t="shared" si="129"/>
        <v>0</v>
      </c>
      <c r="E2776" s="1" t="s">
        <v>4432</v>
      </c>
      <c r="F2776" s="1" t="s">
        <v>4431</v>
      </c>
      <c r="G2776" s="6" t="s">
        <v>12527</v>
      </c>
      <c r="H2776" s="1" t="s">
        <v>310</v>
      </c>
      <c r="I2776" s="1" t="s">
        <v>4372</v>
      </c>
      <c r="J2776" s="1" t="s">
        <v>4435</v>
      </c>
      <c r="K2776" s="1" t="str">
        <f t="shared" si="130"/>
        <v>2017</v>
      </c>
      <c r="L2776" s="1">
        <f t="shared" si="131"/>
        <v>45</v>
      </c>
      <c r="M2776" s="1" t="s">
        <v>60</v>
      </c>
      <c r="N2776" t="s">
        <v>53</v>
      </c>
      <c r="O2776" s="1" t="s">
        <v>61</v>
      </c>
      <c r="P2776" s="1" t="s">
        <v>449</v>
      </c>
      <c r="Q2776" s="1" t="s">
        <v>4433</v>
      </c>
      <c r="R2776" s="1" t="s">
        <v>4434</v>
      </c>
      <c r="S2776" s="1" t="s">
        <v>83</v>
      </c>
      <c r="T2776" s="1">
        <v>2</v>
      </c>
      <c r="U2776" s="1"/>
    </row>
    <row r="2777" spans="1:21">
      <c r="A2777" s="1" t="s">
        <v>53</v>
      </c>
      <c r="B2777" s="1"/>
      <c r="C2777" s="1"/>
      <c r="D2777" s="1">
        <f t="shared" si="129"/>
        <v>0</v>
      </c>
      <c r="E2777" s="1" t="s">
        <v>4445</v>
      </c>
      <c r="F2777" s="1" t="s">
        <v>4444</v>
      </c>
      <c r="G2777" s="6" t="s">
        <v>12527</v>
      </c>
      <c r="H2777" s="1" t="s">
        <v>99</v>
      </c>
      <c r="I2777" s="1" t="s">
        <v>4439</v>
      </c>
      <c r="J2777" s="1" t="s">
        <v>4446</v>
      </c>
      <c r="K2777" s="1" t="str">
        <f t="shared" si="130"/>
        <v>2017</v>
      </c>
      <c r="L2777" s="1">
        <f t="shared" si="131"/>
        <v>5</v>
      </c>
      <c r="M2777" s="1" t="s">
        <v>60</v>
      </c>
      <c r="N2777" t="s">
        <v>53</v>
      </c>
      <c r="O2777" s="1" t="s">
        <v>61</v>
      </c>
      <c r="P2777" s="1"/>
      <c r="Q2777" s="1"/>
      <c r="R2777" s="1"/>
      <c r="S2777" s="1" t="s">
        <v>2283</v>
      </c>
      <c r="T2777" s="1">
        <v>1</v>
      </c>
      <c r="U2777" s="1"/>
    </row>
    <row r="2778" spans="1:21">
      <c r="A2778" s="1" t="s">
        <v>55</v>
      </c>
      <c r="B2778" s="1" t="s">
        <v>50</v>
      </c>
      <c r="C2778" s="1" t="s">
        <v>273</v>
      </c>
      <c r="D2778" s="1">
        <f t="shared" si="129"/>
        <v>1</v>
      </c>
      <c r="E2778" s="1" t="s">
        <v>4453</v>
      </c>
      <c r="F2778" s="1" t="s">
        <v>4452</v>
      </c>
      <c r="G2778" s="6" t="s">
        <v>12527</v>
      </c>
      <c r="H2778" s="1" t="s">
        <v>448</v>
      </c>
      <c r="I2778" s="1" t="s">
        <v>4450</v>
      </c>
      <c r="J2778" s="1" t="s">
        <v>4270</v>
      </c>
      <c r="K2778" s="1" t="str">
        <f t="shared" si="130"/>
        <v>2017</v>
      </c>
      <c r="L2778" s="1">
        <f t="shared" si="131"/>
        <v>31</v>
      </c>
      <c r="M2778" s="1" t="s">
        <v>79</v>
      </c>
      <c r="N2778" t="s">
        <v>53</v>
      </c>
      <c r="O2778" s="1" t="s">
        <v>102</v>
      </c>
      <c r="P2778" s="1"/>
      <c r="Q2778" s="1"/>
      <c r="R2778" s="1"/>
      <c r="S2778" s="1"/>
      <c r="T2778" s="1">
        <v>1</v>
      </c>
      <c r="U2778" s="1"/>
    </row>
    <row r="2779" spans="1:21">
      <c r="A2779" s="1" t="s">
        <v>50</v>
      </c>
      <c r="B2779" s="1" t="s">
        <v>50</v>
      </c>
      <c r="C2779" s="1"/>
      <c r="D2779" s="1">
        <f t="shared" si="129"/>
        <v>0</v>
      </c>
      <c r="E2779" s="1" t="s">
        <v>4471</v>
      </c>
      <c r="F2779" s="1" t="s">
        <v>4470</v>
      </c>
      <c r="G2779" s="6" t="s">
        <v>12527</v>
      </c>
      <c r="H2779" s="1" t="s">
        <v>282</v>
      </c>
      <c r="I2779" s="1" t="s">
        <v>3725</v>
      </c>
      <c r="J2779" s="1" t="s">
        <v>610</v>
      </c>
      <c r="K2779" s="1" t="str">
        <f t="shared" si="130"/>
        <v>2017</v>
      </c>
      <c r="L2779" s="1">
        <f t="shared" si="131"/>
        <v>42</v>
      </c>
      <c r="M2779" s="1" t="s">
        <v>79</v>
      </c>
      <c r="N2779" t="s">
        <v>53</v>
      </c>
      <c r="O2779" s="1" t="s">
        <v>61</v>
      </c>
      <c r="P2779" s="1"/>
      <c r="Q2779" s="1"/>
      <c r="R2779" s="1"/>
      <c r="S2779" s="1"/>
      <c r="T2779" s="1">
        <v>2</v>
      </c>
      <c r="U2779" s="1"/>
    </row>
    <row r="2780" spans="1:21">
      <c r="A2780" s="1" t="s">
        <v>53</v>
      </c>
      <c r="B2780" s="1"/>
      <c r="C2780" s="1"/>
      <c r="D2780" s="1">
        <f t="shared" si="129"/>
        <v>0</v>
      </c>
      <c r="E2780" s="1" t="s">
        <v>4693</v>
      </c>
      <c r="F2780" s="1" t="s">
        <v>4692</v>
      </c>
      <c r="G2780" s="6" t="s">
        <v>12527</v>
      </c>
      <c r="H2780" s="1"/>
      <c r="I2780" s="1" t="s">
        <v>4694</v>
      </c>
      <c r="J2780" s="1" t="s">
        <v>4694</v>
      </c>
      <c r="K2780" s="1" t="str">
        <f t="shared" si="130"/>
        <v>2017</v>
      </c>
      <c r="L2780" s="1">
        <f t="shared" si="131"/>
        <v>0</v>
      </c>
      <c r="M2780" s="1" t="s">
        <v>79</v>
      </c>
      <c r="N2780" t="s">
        <v>53</v>
      </c>
      <c r="O2780" s="1" t="s">
        <v>102</v>
      </c>
      <c r="P2780" s="1"/>
      <c r="Q2780" s="1"/>
      <c r="R2780" s="1"/>
      <c r="S2780" s="1" t="s">
        <v>354</v>
      </c>
      <c r="T2780" s="1">
        <v>1</v>
      </c>
      <c r="U2780" s="1"/>
    </row>
    <row r="2781" spans="1:21">
      <c r="A2781" s="1"/>
      <c r="B2781" s="1"/>
      <c r="C2781" s="1"/>
      <c r="D2781" s="1">
        <f t="shared" si="129"/>
        <v>0</v>
      </c>
      <c r="E2781" s="1" t="s">
        <v>4745</v>
      </c>
      <c r="F2781" s="1" t="s">
        <v>4744</v>
      </c>
      <c r="G2781" s="6" t="s">
        <v>12527</v>
      </c>
      <c r="H2781" s="1" t="s">
        <v>144</v>
      </c>
      <c r="I2781" s="1" t="s">
        <v>3254</v>
      </c>
      <c r="J2781" s="1" t="s">
        <v>3254</v>
      </c>
      <c r="K2781" s="1" t="str">
        <f t="shared" si="130"/>
        <v>2017</v>
      </c>
      <c r="L2781" s="1">
        <f t="shared" si="131"/>
        <v>24</v>
      </c>
      <c r="M2781" s="1" t="s">
        <v>60</v>
      </c>
      <c r="N2781" t="s">
        <v>53</v>
      </c>
      <c r="O2781" s="1" t="s">
        <v>102</v>
      </c>
      <c r="P2781" s="1"/>
      <c r="Q2781" s="1"/>
      <c r="R2781" s="1" t="s">
        <v>805</v>
      </c>
      <c r="S2781" s="1" t="s">
        <v>65</v>
      </c>
      <c r="T2781" s="1">
        <v>2</v>
      </c>
      <c r="U2781" s="1"/>
    </row>
    <row r="2782" spans="1:21">
      <c r="A2782" s="1" t="s">
        <v>55</v>
      </c>
      <c r="B2782" s="1"/>
      <c r="C2782" s="1"/>
      <c r="D2782" s="1">
        <f t="shared" si="129"/>
        <v>0</v>
      </c>
      <c r="E2782" s="1" t="s">
        <v>4788</v>
      </c>
      <c r="F2782" s="1" t="s">
        <v>4787</v>
      </c>
      <c r="G2782" s="6" t="s">
        <v>12527</v>
      </c>
      <c r="H2782" s="1" t="s">
        <v>71</v>
      </c>
      <c r="I2782" s="1" t="s">
        <v>4789</v>
      </c>
      <c r="J2782" s="1" t="s">
        <v>227</v>
      </c>
      <c r="K2782" s="1" t="str">
        <f t="shared" si="130"/>
        <v>2017</v>
      </c>
      <c r="L2782" s="1">
        <f t="shared" si="131"/>
        <v>7</v>
      </c>
      <c r="M2782" s="1" t="s">
        <v>79</v>
      </c>
      <c r="N2782" t="s">
        <v>53</v>
      </c>
      <c r="O2782" s="1" t="s">
        <v>61</v>
      </c>
      <c r="P2782" s="1"/>
      <c r="Q2782" s="1"/>
      <c r="R2782" s="1"/>
      <c r="S2782" s="1" t="s">
        <v>4488</v>
      </c>
      <c r="T2782" s="1">
        <v>1</v>
      </c>
      <c r="U2782" s="1"/>
    </row>
    <row r="2783" spans="1:21">
      <c r="A2783" s="1" t="s">
        <v>55</v>
      </c>
      <c r="B2783" s="1"/>
      <c r="C2783" s="1"/>
      <c r="D2783" s="1">
        <f t="shared" si="129"/>
        <v>0</v>
      </c>
      <c r="E2783" s="1" t="s">
        <v>4816</v>
      </c>
      <c r="F2783" s="1" t="s">
        <v>4815</v>
      </c>
      <c r="G2783" s="6" t="s">
        <v>12527</v>
      </c>
      <c r="H2783" s="1" t="s">
        <v>678</v>
      </c>
      <c r="I2783" s="1" t="s">
        <v>3838</v>
      </c>
      <c r="J2783" s="1" t="s">
        <v>2091</v>
      </c>
      <c r="K2783" s="1" t="str">
        <f t="shared" si="130"/>
        <v>2017</v>
      </c>
      <c r="L2783" s="1">
        <f t="shared" si="131"/>
        <v>34</v>
      </c>
      <c r="M2783" s="1" t="s">
        <v>79</v>
      </c>
      <c r="N2783" t="s">
        <v>53</v>
      </c>
      <c r="O2783" s="1" t="s">
        <v>61</v>
      </c>
      <c r="P2783" s="1"/>
      <c r="Q2783" s="1"/>
      <c r="R2783" s="1"/>
      <c r="S2783" s="1" t="s">
        <v>455</v>
      </c>
      <c r="T2783" s="1">
        <v>1</v>
      </c>
      <c r="U2783" s="1"/>
    </row>
    <row r="2784" spans="1:21">
      <c r="A2784" s="1" t="s">
        <v>54</v>
      </c>
      <c r="B2784" s="1"/>
      <c r="C2784" s="1"/>
      <c r="D2784" s="1">
        <f t="shared" si="129"/>
        <v>0</v>
      </c>
      <c r="E2784" s="1" t="s">
        <v>4835</v>
      </c>
      <c r="F2784" s="1" t="s">
        <v>4834</v>
      </c>
      <c r="G2784" s="6" t="s">
        <v>12527</v>
      </c>
      <c r="H2784" s="1" t="s">
        <v>324</v>
      </c>
      <c r="I2784" s="1" t="s">
        <v>4828</v>
      </c>
      <c r="J2784" s="1" t="s">
        <v>4836</v>
      </c>
      <c r="K2784" s="1" t="str">
        <f t="shared" si="130"/>
        <v>2017</v>
      </c>
      <c r="L2784" s="1">
        <f t="shared" si="131"/>
        <v>13</v>
      </c>
      <c r="M2784" s="1" t="s">
        <v>60</v>
      </c>
      <c r="N2784" t="s">
        <v>53</v>
      </c>
      <c r="O2784" s="1" t="s">
        <v>61</v>
      </c>
      <c r="P2784" s="1"/>
      <c r="Q2784" s="1"/>
      <c r="R2784" s="1"/>
      <c r="S2784" s="1" t="s">
        <v>65</v>
      </c>
      <c r="T2784" s="1">
        <v>2</v>
      </c>
      <c r="U2784" s="1"/>
    </row>
    <row r="2785" spans="1:21">
      <c r="A2785" s="1" t="s">
        <v>55</v>
      </c>
      <c r="B2785" s="1"/>
      <c r="C2785" s="1"/>
      <c r="D2785" s="1">
        <f t="shared" si="129"/>
        <v>0</v>
      </c>
      <c r="E2785" s="1" t="s">
        <v>4843</v>
      </c>
      <c r="F2785" s="1" t="s">
        <v>4842</v>
      </c>
      <c r="G2785" s="6" t="s">
        <v>12527</v>
      </c>
      <c r="H2785" s="1" t="s">
        <v>108</v>
      </c>
      <c r="I2785" s="1" t="s">
        <v>4828</v>
      </c>
      <c r="J2785" s="1" t="s">
        <v>4844</v>
      </c>
      <c r="K2785" s="1" t="str">
        <f t="shared" si="130"/>
        <v>2017</v>
      </c>
      <c r="L2785" s="1">
        <f t="shared" si="131"/>
        <v>8</v>
      </c>
      <c r="M2785" s="1" t="s">
        <v>60</v>
      </c>
      <c r="N2785" t="s">
        <v>53</v>
      </c>
      <c r="O2785" s="1" t="s">
        <v>61</v>
      </c>
      <c r="P2785" s="1"/>
      <c r="Q2785" s="1"/>
      <c r="R2785" s="1"/>
      <c r="S2785" s="1" t="s">
        <v>65</v>
      </c>
      <c r="T2785" s="1">
        <v>1</v>
      </c>
      <c r="U2785" s="1"/>
    </row>
    <row r="2786" spans="1:21">
      <c r="A2786" s="1" t="s">
        <v>55</v>
      </c>
      <c r="B2786" s="1"/>
      <c r="C2786" s="1"/>
      <c r="D2786" s="1">
        <f t="shared" si="129"/>
        <v>0</v>
      </c>
      <c r="E2786" s="1" t="s">
        <v>4866</v>
      </c>
      <c r="F2786" s="1" t="s">
        <v>4865</v>
      </c>
      <c r="G2786" s="6" t="s">
        <v>12527</v>
      </c>
      <c r="H2786" s="1" t="s">
        <v>144</v>
      </c>
      <c r="I2786" s="1" t="s">
        <v>4359</v>
      </c>
      <c r="J2786" s="1" t="s">
        <v>496</v>
      </c>
      <c r="K2786" s="1" t="str">
        <f t="shared" si="130"/>
        <v>2017</v>
      </c>
      <c r="L2786" s="1">
        <f t="shared" si="131"/>
        <v>24</v>
      </c>
      <c r="M2786" s="1" t="s">
        <v>60</v>
      </c>
      <c r="N2786" t="s">
        <v>53</v>
      </c>
      <c r="O2786" s="1" t="s">
        <v>102</v>
      </c>
      <c r="P2786" s="1"/>
      <c r="Q2786" s="1"/>
      <c r="R2786" s="1"/>
      <c r="S2786" s="1" t="s">
        <v>4867</v>
      </c>
      <c r="T2786" s="1">
        <v>2</v>
      </c>
      <c r="U2786" s="1"/>
    </row>
    <row r="2787" spans="1:21">
      <c r="A2787" s="1" t="s">
        <v>55</v>
      </c>
      <c r="B2787" s="1"/>
      <c r="C2787" s="1"/>
      <c r="D2787" s="1">
        <f t="shared" si="129"/>
        <v>0</v>
      </c>
      <c r="E2787" s="1" t="s">
        <v>4876</v>
      </c>
      <c r="F2787" s="1" t="s">
        <v>4875</v>
      </c>
      <c r="G2787" s="6" t="s">
        <v>12527</v>
      </c>
      <c r="H2787" s="1" t="s">
        <v>573</v>
      </c>
      <c r="I2787" s="1" t="s">
        <v>4359</v>
      </c>
      <c r="J2787" s="1" t="s">
        <v>227</v>
      </c>
      <c r="K2787" s="1" t="str">
        <f t="shared" si="130"/>
        <v>2017</v>
      </c>
      <c r="L2787" s="1">
        <f t="shared" si="131"/>
        <v>66</v>
      </c>
      <c r="M2787" s="1" t="s">
        <v>79</v>
      </c>
      <c r="N2787" t="s">
        <v>53</v>
      </c>
      <c r="O2787" s="1" t="s">
        <v>61</v>
      </c>
      <c r="P2787" s="1"/>
      <c r="Q2787" s="1"/>
      <c r="R2787" s="1"/>
      <c r="S2787" s="1" t="s">
        <v>354</v>
      </c>
      <c r="T2787" s="1">
        <v>2</v>
      </c>
      <c r="U2787" s="1"/>
    </row>
    <row r="2788" spans="1:21">
      <c r="A2788" s="1" t="s">
        <v>55</v>
      </c>
      <c r="B2788" s="1"/>
      <c r="C2788" s="1"/>
      <c r="D2788" s="1">
        <f t="shared" si="129"/>
        <v>0</v>
      </c>
      <c r="E2788" s="1" t="s">
        <v>4879</v>
      </c>
      <c r="F2788" s="1" t="s">
        <v>4878</v>
      </c>
      <c r="G2788" s="6" t="s">
        <v>12527</v>
      </c>
      <c r="H2788" s="1" t="s">
        <v>324</v>
      </c>
      <c r="I2788" s="1" t="s">
        <v>4359</v>
      </c>
      <c r="J2788" s="1" t="s">
        <v>227</v>
      </c>
      <c r="K2788" s="1" t="str">
        <f t="shared" si="130"/>
        <v>2017</v>
      </c>
      <c r="L2788" s="1">
        <f t="shared" si="131"/>
        <v>13</v>
      </c>
      <c r="M2788" s="1" t="s">
        <v>60</v>
      </c>
      <c r="N2788" t="s">
        <v>53</v>
      </c>
      <c r="O2788" s="1" t="s">
        <v>61</v>
      </c>
      <c r="P2788" s="1"/>
      <c r="Q2788" s="1"/>
      <c r="R2788" s="1"/>
      <c r="S2788" s="1" t="s">
        <v>65</v>
      </c>
      <c r="T2788" s="1">
        <v>2</v>
      </c>
      <c r="U2788" s="1"/>
    </row>
    <row r="2789" spans="1:21">
      <c r="A2789" s="1" t="s">
        <v>54</v>
      </c>
      <c r="B2789" s="1"/>
      <c r="C2789" s="1"/>
      <c r="D2789" s="1">
        <f t="shared" si="129"/>
        <v>0</v>
      </c>
      <c r="E2789" s="1" t="s">
        <v>4900</v>
      </c>
      <c r="F2789" s="1" t="s">
        <v>4899</v>
      </c>
      <c r="G2789" s="6" t="s">
        <v>12527</v>
      </c>
      <c r="H2789" s="1" t="s">
        <v>233</v>
      </c>
      <c r="I2789" s="1" t="s">
        <v>1661</v>
      </c>
      <c r="J2789" s="1" t="s">
        <v>274</v>
      </c>
      <c r="K2789" s="1" t="str">
        <f t="shared" si="130"/>
        <v>2017</v>
      </c>
      <c r="L2789" s="1">
        <f t="shared" si="131"/>
        <v>49</v>
      </c>
      <c r="M2789" s="1" t="s">
        <v>60</v>
      </c>
      <c r="N2789" t="s">
        <v>53</v>
      </c>
      <c r="O2789" s="1" t="s">
        <v>61</v>
      </c>
      <c r="P2789" s="1"/>
      <c r="Q2789" s="1"/>
      <c r="R2789" s="1"/>
      <c r="S2789" s="1" t="s">
        <v>859</v>
      </c>
      <c r="T2789" s="1">
        <v>2</v>
      </c>
      <c r="U2789" s="1"/>
    </row>
    <row r="2790" spans="1:21">
      <c r="A2790" s="1" t="s">
        <v>55</v>
      </c>
      <c r="B2790" s="1"/>
      <c r="C2790" s="1"/>
      <c r="D2790" s="1">
        <f t="shared" si="129"/>
        <v>0</v>
      </c>
      <c r="E2790" s="1" t="s">
        <v>4922</v>
      </c>
      <c r="F2790" s="1" t="s">
        <v>4921</v>
      </c>
      <c r="G2790" s="6" t="s">
        <v>12527</v>
      </c>
      <c r="H2790" s="1" t="s">
        <v>58</v>
      </c>
      <c r="I2790" s="1" t="s">
        <v>4923</v>
      </c>
      <c r="J2790" s="1" t="s">
        <v>227</v>
      </c>
      <c r="K2790" s="1" t="str">
        <f t="shared" si="130"/>
        <v>2017</v>
      </c>
      <c r="L2790" s="1">
        <f t="shared" si="131"/>
        <v>10</v>
      </c>
      <c r="M2790" s="1" t="s">
        <v>79</v>
      </c>
      <c r="N2790" t="s">
        <v>53</v>
      </c>
      <c r="O2790" s="1" t="s">
        <v>61</v>
      </c>
      <c r="P2790" s="1"/>
      <c r="Q2790" s="1"/>
      <c r="R2790" s="1"/>
      <c r="S2790" s="1" t="s">
        <v>65</v>
      </c>
      <c r="T2790" s="1">
        <v>1</v>
      </c>
      <c r="U2790" s="1"/>
    </row>
    <row r="2791" spans="1:21">
      <c r="A2791" s="1" t="s">
        <v>54</v>
      </c>
      <c r="B2791" s="1" t="s">
        <v>50</v>
      </c>
      <c r="C2791" s="1"/>
      <c r="D2791" s="1">
        <f t="shared" si="129"/>
        <v>0</v>
      </c>
      <c r="E2791" s="1" t="s">
        <v>4927</v>
      </c>
      <c r="F2791" s="1" t="s">
        <v>4925</v>
      </c>
      <c r="G2791" s="6" t="s">
        <v>12527</v>
      </c>
      <c r="H2791" s="1" t="s">
        <v>299</v>
      </c>
      <c r="I2791" s="1" t="s">
        <v>3404</v>
      </c>
      <c r="J2791" s="1" t="s">
        <v>4232</v>
      </c>
      <c r="K2791" s="1" t="str">
        <f t="shared" si="130"/>
        <v>2017</v>
      </c>
      <c r="L2791" s="1">
        <f t="shared" si="131"/>
        <v>44</v>
      </c>
      <c r="M2791" s="1" t="s">
        <v>60</v>
      </c>
      <c r="N2791" t="s">
        <v>53</v>
      </c>
      <c r="O2791" s="1" t="s">
        <v>61</v>
      </c>
      <c r="P2791" s="1"/>
      <c r="Q2791" s="1"/>
      <c r="R2791" s="1"/>
      <c r="S2791" s="1" t="s">
        <v>114</v>
      </c>
      <c r="T2791" s="1">
        <v>1</v>
      </c>
      <c r="U2791" s="1"/>
    </row>
    <row r="2792" spans="1:21">
      <c r="A2792" s="1" t="s">
        <v>55</v>
      </c>
      <c r="B2792" s="1" t="s">
        <v>50</v>
      </c>
      <c r="C2792" s="1"/>
      <c r="D2792" s="1">
        <f t="shared" si="129"/>
        <v>0</v>
      </c>
      <c r="E2792" s="1" t="s">
        <v>4938</v>
      </c>
      <c r="F2792" s="1" t="s">
        <v>4937</v>
      </c>
      <c r="G2792" s="6" t="s">
        <v>12527</v>
      </c>
      <c r="H2792" s="1" t="s">
        <v>177</v>
      </c>
      <c r="I2792" s="1" t="s">
        <v>3404</v>
      </c>
      <c r="J2792" s="1" t="s">
        <v>3404</v>
      </c>
      <c r="K2792" s="1" t="str">
        <f t="shared" si="130"/>
        <v>2017</v>
      </c>
      <c r="L2792" s="1">
        <f t="shared" si="131"/>
        <v>23</v>
      </c>
      <c r="M2792" s="1" t="s">
        <v>60</v>
      </c>
      <c r="N2792" t="s">
        <v>53</v>
      </c>
      <c r="O2792" s="1" t="s">
        <v>61</v>
      </c>
      <c r="P2792" s="1"/>
      <c r="Q2792" s="1"/>
      <c r="R2792" s="1"/>
      <c r="S2792" s="1"/>
      <c r="T2792" s="1">
        <v>1</v>
      </c>
      <c r="U2792" s="1"/>
    </row>
    <row r="2793" spans="1:21">
      <c r="A2793" s="1" t="s">
        <v>55</v>
      </c>
      <c r="B2793" s="1" t="s">
        <v>54</v>
      </c>
      <c r="C2793" s="1"/>
      <c r="D2793" s="1">
        <f t="shared" si="129"/>
        <v>0</v>
      </c>
      <c r="E2793" s="1" t="s">
        <v>4956</v>
      </c>
      <c r="F2793" s="1" t="s">
        <v>4955</v>
      </c>
      <c r="G2793" s="6" t="s">
        <v>12527</v>
      </c>
      <c r="H2793" s="1" t="s">
        <v>233</v>
      </c>
      <c r="I2793" s="1" t="s">
        <v>4942</v>
      </c>
      <c r="J2793" s="1" t="s">
        <v>520</v>
      </c>
      <c r="K2793" s="1" t="str">
        <f t="shared" si="130"/>
        <v>2017</v>
      </c>
      <c r="L2793" s="1">
        <f t="shared" si="131"/>
        <v>49</v>
      </c>
      <c r="M2793" s="1" t="s">
        <v>60</v>
      </c>
      <c r="N2793" t="s">
        <v>53</v>
      </c>
      <c r="O2793" s="1" t="s">
        <v>61</v>
      </c>
      <c r="P2793" s="1"/>
      <c r="Q2793" s="1"/>
      <c r="R2793" s="1"/>
      <c r="S2793" s="1"/>
      <c r="T2793" s="1">
        <v>1</v>
      </c>
      <c r="U2793" s="1"/>
    </row>
    <row r="2794" spans="1:21">
      <c r="A2794" s="1" t="s">
        <v>55</v>
      </c>
      <c r="B2794" s="1" t="s">
        <v>50</v>
      </c>
      <c r="C2794" s="1"/>
      <c r="D2794" s="1">
        <f t="shared" si="129"/>
        <v>0</v>
      </c>
      <c r="E2794" s="1" t="s">
        <v>4968</v>
      </c>
      <c r="F2794" s="1" t="s">
        <v>4967</v>
      </c>
      <c r="G2794" s="6" t="s">
        <v>12527</v>
      </c>
      <c r="H2794" s="1" t="s">
        <v>375</v>
      </c>
      <c r="I2794" s="1" t="s">
        <v>4960</v>
      </c>
      <c r="J2794" s="1" t="s">
        <v>4969</v>
      </c>
      <c r="K2794" s="1" t="str">
        <f t="shared" si="130"/>
        <v>2017</v>
      </c>
      <c r="L2794" s="1">
        <f t="shared" si="131"/>
        <v>56</v>
      </c>
      <c r="M2794" s="1" t="s">
        <v>79</v>
      </c>
      <c r="N2794" t="s">
        <v>53</v>
      </c>
      <c r="O2794" s="1" t="s">
        <v>61</v>
      </c>
      <c r="P2794" s="1"/>
      <c r="Q2794" s="1"/>
      <c r="R2794" s="1"/>
      <c r="S2794" s="1"/>
      <c r="T2794" s="1">
        <v>1</v>
      </c>
      <c r="U2794" s="1"/>
    </row>
    <row r="2795" spans="1:21">
      <c r="A2795" s="1" t="s">
        <v>50</v>
      </c>
      <c r="B2795" s="1" t="s">
        <v>50</v>
      </c>
      <c r="C2795" s="1"/>
      <c r="D2795" s="1">
        <f t="shared" si="129"/>
        <v>0</v>
      </c>
      <c r="E2795" s="1" t="s">
        <v>4991</v>
      </c>
      <c r="F2795" s="1" t="s">
        <v>4990</v>
      </c>
      <c r="G2795" s="6" t="s">
        <v>12527</v>
      </c>
      <c r="H2795" s="1" t="s">
        <v>217</v>
      </c>
      <c r="I2795" s="1" t="s">
        <v>4992</v>
      </c>
      <c r="J2795" s="1" t="s">
        <v>4993</v>
      </c>
      <c r="K2795" s="1" t="str">
        <f t="shared" si="130"/>
        <v>2017</v>
      </c>
      <c r="L2795" s="1">
        <f t="shared" si="131"/>
        <v>16</v>
      </c>
      <c r="M2795" s="1" t="s">
        <v>79</v>
      </c>
      <c r="N2795" t="s">
        <v>53</v>
      </c>
      <c r="O2795" s="1" t="s">
        <v>61</v>
      </c>
      <c r="P2795" s="1"/>
      <c r="Q2795" s="1"/>
      <c r="R2795" s="1"/>
      <c r="S2795" s="1"/>
      <c r="T2795" s="1">
        <v>1</v>
      </c>
      <c r="U2795" s="1"/>
    </row>
    <row r="2796" spans="1:21">
      <c r="A2796" s="1" t="s">
        <v>55</v>
      </c>
      <c r="B2796" s="1" t="s">
        <v>50</v>
      </c>
      <c r="C2796" s="1"/>
      <c r="D2796" s="1">
        <f t="shared" si="129"/>
        <v>0</v>
      </c>
      <c r="E2796" s="1" t="s">
        <v>5003</v>
      </c>
      <c r="F2796" s="1" t="s">
        <v>5001</v>
      </c>
      <c r="G2796" s="6" t="s">
        <v>12527</v>
      </c>
      <c r="H2796" s="1" t="s">
        <v>187</v>
      </c>
      <c r="I2796" s="1" t="s">
        <v>451</v>
      </c>
      <c r="J2796" s="1" t="s">
        <v>4372</v>
      </c>
      <c r="K2796" s="1" t="str">
        <f t="shared" si="130"/>
        <v>2017</v>
      </c>
      <c r="L2796" s="1">
        <f t="shared" si="131"/>
        <v>9</v>
      </c>
      <c r="M2796" s="1" t="s">
        <v>60</v>
      </c>
      <c r="N2796" t="s">
        <v>53</v>
      </c>
      <c r="O2796" s="1" t="s">
        <v>61</v>
      </c>
      <c r="P2796" s="1"/>
      <c r="Q2796" s="1"/>
      <c r="R2796" s="1"/>
      <c r="S2796" s="1"/>
      <c r="T2796" s="1">
        <v>2</v>
      </c>
      <c r="U2796" s="1"/>
    </row>
    <row r="2797" spans="1:21">
      <c r="A2797" s="1" t="s">
        <v>54</v>
      </c>
      <c r="B2797" s="1" t="s">
        <v>53</v>
      </c>
      <c r="C2797" s="1"/>
      <c r="D2797" s="1">
        <f t="shared" si="129"/>
        <v>0</v>
      </c>
      <c r="E2797" s="1" t="s">
        <v>5056</v>
      </c>
      <c r="F2797" s="1" t="s">
        <v>5055</v>
      </c>
      <c r="G2797" s="6" t="s">
        <v>12527</v>
      </c>
      <c r="H2797" s="1" t="s">
        <v>555</v>
      </c>
      <c r="I2797" s="1" t="s">
        <v>5057</v>
      </c>
      <c r="J2797" s="1" t="s">
        <v>2091</v>
      </c>
      <c r="K2797" s="1" t="str">
        <f t="shared" si="130"/>
        <v>2017</v>
      </c>
      <c r="L2797" s="1">
        <f t="shared" si="131"/>
        <v>40</v>
      </c>
      <c r="M2797" s="1" t="s">
        <v>79</v>
      </c>
      <c r="N2797" t="s">
        <v>53</v>
      </c>
      <c r="O2797" s="1" t="s">
        <v>61</v>
      </c>
      <c r="P2797" s="1"/>
      <c r="Q2797" s="1"/>
      <c r="R2797" s="1"/>
      <c r="S2797" s="1"/>
      <c r="T2797" s="1">
        <v>1</v>
      </c>
      <c r="U2797" s="1"/>
    </row>
    <row r="2798" spans="1:21">
      <c r="A2798" s="1" t="s">
        <v>53</v>
      </c>
      <c r="B2798" s="1" t="s">
        <v>50</v>
      </c>
      <c r="C2798" s="1"/>
      <c r="D2798" s="1">
        <f t="shared" si="129"/>
        <v>0</v>
      </c>
      <c r="E2798" s="1" t="s">
        <v>5073</v>
      </c>
      <c r="F2798" s="1" t="s">
        <v>5072</v>
      </c>
      <c r="G2798" s="6" t="s">
        <v>12527</v>
      </c>
      <c r="H2798" s="1" t="s">
        <v>1488</v>
      </c>
      <c r="I2798" s="1" t="s">
        <v>5074</v>
      </c>
      <c r="J2798" s="1" t="s">
        <v>5075</v>
      </c>
      <c r="K2798" s="1" t="str">
        <f t="shared" si="130"/>
        <v>2017</v>
      </c>
      <c r="L2798" s="1">
        <f t="shared" si="131"/>
        <v>67</v>
      </c>
      <c r="M2798" s="1" t="s">
        <v>79</v>
      </c>
      <c r="N2798" t="s">
        <v>53</v>
      </c>
      <c r="O2798" s="1" t="s">
        <v>61</v>
      </c>
      <c r="P2798" s="1"/>
      <c r="Q2798" s="1"/>
      <c r="R2798" s="1"/>
      <c r="S2798" s="1"/>
      <c r="T2798" s="1">
        <v>1</v>
      </c>
      <c r="U2798" s="1"/>
    </row>
    <row r="2799" spans="1:21">
      <c r="A2799" s="1" t="s">
        <v>54</v>
      </c>
      <c r="B2799" s="1" t="s">
        <v>50</v>
      </c>
      <c r="C2799" s="1"/>
      <c r="D2799" s="1">
        <f t="shared" si="129"/>
        <v>0</v>
      </c>
      <c r="E2799" s="1" t="s">
        <v>5139</v>
      </c>
      <c r="F2799" s="1" t="s">
        <v>5138</v>
      </c>
      <c r="G2799" s="6" t="s">
        <v>12527</v>
      </c>
      <c r="H2799" s="1" t="s">
        <v>324</v>
      </c>
      <c r="I2799" s="1" t="s">
        <v>5094</v>
      </c>
      <c r="J2799" s="1" t="s">
        <v>5140</v>
      </c>
      <c r="K2799" s="1" t="str">
        <f t="shared" si="130"/>
        <v>2017</v>
      </c>
      <c r="L2799" s="1">
        <f t="shared" si="131"/>
        <v>13</v>
      </c>
      <c r="M2799" s="1" t="s">
        <v>60</v>
      </c>
      <c r="N2799" t="s">
        <v>53</v>
      </c>
      <c r="O2799" s="1" t="s">
        <v>61</v>
      </c>
      <c r="P2799" s="1"/>
      <c r="Q2799" s="1"/>
      <c r="R2799" s="1"/>
      <c r="S2799" s="1" t="s">
        <v>65</v>
      </c>
      <c r="T2799" s="1">
        <v>2</v>
      </c>
      <c r="U2799" s="1"/>
    </row>
    <row r="2800" spans="1:21">
      <c r="A2800" s="1" t="s">
        <v>54</v>
      </c>
      <c r="B2800" s="1" t="s">
        <v>50</v>
      </c>
      <c r="C2800" s="1"/>
      <c r="D2800" s="1">
        <f t="shared" si="129"/>
        <v>0</v>
      </c>
      <c r="E2800" s="1" t="s">
        <v>5154</v>
      </c>
      <c r="F2800" s="1" t="s">
        <v>5153</v>
      </c>
      <c r="G2800" s="6" t="s">
        <v>12527</v>
      </c>
      <c r="H2800" s="1" t="s">
        <v>240</v>
      </c>
      <c r="I2800" s="1" t="s">
        <v>5155</v>
      </c>
      <c r="J2800" s="1" t="s">
        <v>496</v>
      </c>
      <c r="K2800" s="1" t="str">
        <f t="shared" si="130"/>
        <v>2017</v>
      </c>
      <c r="L2800" s="1">
        <f t="shared" si="131"/>
        <v>54</v>
      </c>
      <c r="M2800" s="1" t="s">
        <v>60</v>
      </c>
      <c r="N2800" t="s">
        <v>53</v>
      </c>
      <c r="O2800" s="1" t="s">
        <v>102</v>
      </c>
      <c r="P2800" s="1"/>
      <c r="Q2800" s="1"/>
      <c r="R2800" s="1"/>
      <c r="S2800" s="1"/>
      <c r="T2800" s="1">
        <v>1</v>
      </c>
      <c r="U2800" s="1"/>
    </row>
    <row r="2801" spans="1:21">
      <c r="A2801" s="1" t="s">
        <v>53</v>
      </c>
      <c r="B2801" s="1" t="s">
        <v>50</v>
      </c>
      <c r="C2801" s="1"/>
      <c r="D2801" s="1">
        <f t="shared" si="129"/>
        <v>0</v>
      </c>
      <c r="E2801" s="1" t="s">
        <v>5159</v>
      </c>
      <c r="F2801" s="1" t="s">
        <v>5158</v>
      </c>
      <c r="G2801" s="6" t="s">
        <v>12527</v>
      </c>
      <c r="H2801" s="1" t="s">
        <v>134</v>
      </c>
      <c r="I2801" s="1" t="s">
        <v>5160</v>
      </c>
      <c r="J2801" s="1" t="s">
        <v>395</v>
      </c>
      <c r="K2801" s="1" t="str">
        <f t="shared" si="130"/>
        <v>2017</v>
      </c>
      <c r="L2801" s="1">
        <f t="shared" si="131"/>
        <v>27</v>
      </c>
      <c r="M2801" s="1" t="s">
        <v>60</v>
      </c>
      <c r="N2801" t="s">
        <v>53</v>
      </c>
      <c r="O2801" s="1" t="s">
        <v>61</v>
      </c>
      <c r="P2801" s="1"/>
      <c r="Q2801" s="1"/>
      <c r="R2801" s="1"/>
      <c r="S2801" s="1"/>
      <c r="T2801" s="1">
        <v>1</v>
      </c>
      <c r="U2801" s="1"/>
    </row>
    <row r="2802" spans="1:21">
      <c r="A2802" s="1" t="s">
        <v>55</v>
      </c>
      <c r="B2802" s="1" t="s">
        <v>50</v>
      </c>
      <c r="C2802" s="1"/>
      <c r="D2802" s="1">
        <f t="shared" si="129"/>
        <v>0</v>
      </c>
      <c r="E2802" s="1" t="s">
        <v>5166</v>
      </c>
      <c r="F2802" s="1" t="s">
        <v>5165</v>
      </c>
      <c r="G2802" s="6" t="s">
        <v>12527</v>
      </c>
      <c r="H2802" s="1" t="s">
        <v>530</v>
      </c>
      <c r="I2802" s="1" t="s">
        <v>3306</v>
      </c>
      <c r="J2802" s="1" t="s">
        <v>5167</v>
      </c>
      <c r="K2802" s="1" t="str">
        <f t="shared" si="130"/>
        <v>2017</v>
      </c>
      <c r="L2802" s="1">
        <f t="shared" si="131"/>
        <v>33</v>
      </c>
      <c r="M2802" s="1" t="s">
        <v>60</v>
      </c>
      <c r="N2802" t="s">
        <v>53</v>
      </c>
      <c r="O2802" s="1"/>
      <c r="P2802" s="1"/>
      <c r="Q2802" s="1"/>
      <c r="R2802" s="1"/>
      <c r="S2802" s="1"/>
      <c r="T2802" s="1">
        <v>1</v>
      </c>
      <c r="U2802" s="1"/>
    </row>
    <row r="2803" spans="1:21">
      <c r="A2803" s="1" t="s">
        <v>55</v>
      </c>
      <c r="B2803" s="1" t="s">
        <v>50</v>
      </c>
      <c r="C2803" s="1"/>
      <c r="D2803" s="1">
        <f t="shared" si="129"/>
        <v>0</v>
      </c>
      <c r="E2803" s="1" t="s">
        <v>5169</v>
      </c>
      <c r="F2803" s="1" t="s">
        <v>5168</v>
      </c>
      <c r="G2803" s="6" t="s">
        <v>12527</v>
      </c>
      <c r="H2803" s="1" t="s">
        <v>389</v>
      </c>
      <c r="I2803" s="1" t="s">
        <v>5170</v>
      </c>
      <c r="J2803" s="1" t="s">
        <v>236</v>
      </c>
      <c r="K2803" s="1" t="str">
        <f t="shared" si="130"/>
        <v>2017</v>
      </c>
      <c r="L2803" s="1">
        <f t="shared" si="131"/>
        <v>62</v>
      </c>
      <c r="M2803" s="1" t="s">
        <v>60</v>
      </c>
      <c r="N2803" t="s">
        <v>53</v>
      </c>
      <c r="O2803" s="1" t="s">
        <v>61</v>
      </c>
      <c r="P2803" s="1"/>
      <c r="Q2803" s="1"/>
      <c r="R2803" s="1"/>
      <c r="S2803" s="1"/>
      <c r="T2803" s="1">
        <v>1</v>
      </c>
      <c r="U2803" s="1"/>
    </row>
    <row r="2804" spans="1:21">
      <c r="A2804" s="1" t="s">
        <v>54</v>
      </c>
      <c r="B2804" s="1" t="s">
        <v>50</v>
      </c>
      <c r="C2804" s="1"/>
      <c r="D2804" s="1">
        <f t="shared" si="129"/>
        <v>0</v>
      </c>
      <c r="E2804" s="1" t="s">
        <v>5210</v>
      </c>
      <c r="F2804" s="1" t="s">
        <v>5209</v>
      </c>
      <c r="G2804" s="6" t="s">
        <v>12527</v>
      </c>
      <c r="H2804" s="1" t="s">
        <v>217</v>
      </c>
      <c r="I2804" s="1" t="s">
        <v>106</v>
      </c>
      <c r="J2804" s="1" t="s">
        <v>236</v>
      </c>
      <c r="K2804" s="1" t="str">
        <f t="shared" si="130"/>
        <v>2017</v>
      </c>
      <c r="L2804" s="1">
        <f t="shared" si="131"/>
        <v>15</v>
      </c>
      <c r="M2804" s="1" t="s">
        <v>79</v>
      </c>
      <c r="N2804" t="s">
        <v>53</v>
      </c>
      <c r="O2804" s="1" t="s">
        <v>61</v>
      </c>
      <c r="P2804" s="1"/>
      <c r="Q2804" s="1"/>
      <c r="R2804" s="1"/>
      <c r="S2804" s="1"/>
      <c r="T2804" s="1">
        <v>1</v>
      </c>
      <c r="U2804" s="1"/>
    </row>
    <row r="2805" spans="1:21">
      <c r="A2805" s="1" t="s">
        <v>55</v>
      </c>
      <c r="B2805" s="1" t="s">
        <v>50</v>
      </c>
      <c r="C2805" s="1"/>
      <c r="D2805" s="1">
        <f t="shared" si="129"/>
        <v>0</v>
      </c>
      <c r="E2805" s="1" t="s">
        <v>5212</v>
      </c>
      <c r="F2805" s="1" t="s">
        <v>5211</v>
      </c>
      <c r="G2805" s="6" t="s">
        <v>12527</v>
      </c>
      <c r="H2805" s="1" t="s">
        <v>54</v>
      </c>
      <c r="I2805" s="1" t="s">
        <v>5213</v>
      </c>
      <c r="J2805" s="1" t="s">
        <v>4977</v>
      </c>
      <c r="K2805" s="1" t="str">
        <f t="shared" si="130"/>
        <v>2017</v>
      </c>
      <c r="L2805" s="1">
        <f t="shared" si="131"/>
        <v>2</v>
      </c>
      <c r="M2805" s="1" t="s">
        <v>79</v>
      </c>
      <c r="N2805" t="s">
        <v>53</v>
      </c>
      <c r="O2805" s="1" t="s">
        <v>61</v>
      </c>
      <c r="P2805" s="1"/>
      <c r="Q2805" s="1"/>
      <c r="R2805" s="1"/>
      <c r="S2805" s="1"/>
      <c r="T2805" s="1">
        <v>2</v>
      </c>
      <c r="U2805" s="1"/>
    </row>
    <row r="2806" spans="1:21">
      <c r="A2806" s="1" t="s">
        <v>54</v>
      </c>
      <c r="B2806" s="1"/>
      <c r="C2806" s="1"/>
      <c r="D2806" s="1">
        <f t="shared" si="129"/>
        <v>0</v>
      </c>
      <c r="E2806" s="1" t="s">
        <v>5217</v>
      </c>
      <c r="F2806" s="1" t="s">
        <v>5216</v>
      </c>
      <c r="G2806" s="6" t="s">
        <v>12527</v>
      </c>
      <c r="H2806" s="1" t="s">
        <v>584</v>
      </c>
      <c r="I2806" s="1" t="s">
        <v>489</v>
      </c>
      <c r="J2806" s="1" t="s">
        <v>2916</v>
      </c>
      <c r="K2806" s="1" t="str">
        <f t="shared" si="130"/>
        <v>2017</v>
      </c>
      <c r="L2806" s="1">
        <f t="shared" si="131"/>
        <v>34</v>
      </c>
      <c r="M2806" s="1" t="s">
        <v>60</v>
      </c>
      <c r="N2806" t="s">
        <v>53</v>
      </c>
      <c r="O2806" s="1" t="s">
        <v>633</v>
      </c>
      <c r="P2806" s="1"/>
      <c r="Q2806" s="1"/>
      <c r="R2806" s="1"/>
      <c r="S2806" s="1"/>
      <c r="T2806" s="1">
        <v>1</v>
      </c>
      <c r="U2806" s="1"/>
    </row>
    <row r="2807" spans="1:21">
      <c r="A2807" s="1" t="s">
        <v>54</v>
      </c>
      <c r="B2807" s="1" t="s">
        <v>50</v>
      </c>
      <c r="C2807" s="1"/>
      <c r="D2807" s="1">
        <f t="shared" si="129"/>
        <v>0</v>
      </c>
      <c r="E2807" s="1" t="s">
        <v>5252</v>
      </c>
      <c r="F2807" s="1" t="s">
        <v>5251</v>
      </c>
      <c r="G2807" s="6" t="s">
        <v>12527</v>
      </c>
      <c r="H2807" s="1" t="s">
        <v>301</v>
      </c>
      <c r="I2807" s="1" t="s">
        <v>5253</v>
      </c>
      <c r="J2807" s="1" t="s">
        <v>5078</v>
      </c>
      <c r="K2807" s="1" t="str">
        <f t="shared" si="130"/>
        <v>2017</v>
      </c>
      <c r="L2807" s="1">
        <f t="shared" si="131"/>
        <v>52</v>
      </c>
      <c r="M2807" s="1" t="s">
        <v>60</v>
      </c>
      <c r="N2807" t="s">
        <v>53</v>
      </c>
      <c r="O2807" s="1" t="s">
        <v>61</v>
      </c>
      <c r="P2807" s="1"/>
      <c r="Q2807" s="1"/>
      <c r="R2807" s="1"/>
      <c r="S2807" s="1" t="s">
        <v>354</v>
      </c>
      <c r="T2807" s="1">
        <v>1</v>
      </c>
      <c r="U2807" s="1"/>
    </row>
    <row r="2808" spans="1:21">
      <c r="A2808" s="1" t="s">
        <v>54</v>
      </c>
      <c r="B2808" s="1" t="s">
        <v>50</v>
      </c>
      <c r="C2808" s="1"/>
      <c r="D2808" s="1">
        <f t="shared" si="129"/>
        <v>0</v>
      </c>
      <c r="E2808" s="1" t="s">
        <v>5261</v>
      </c>
      <c r="F2808" s="1" t="s">
        <v>5260</v>
      </c>
      <c r="G2808" s="6" t="s">
        <v>12527</v>
      </c>
      <c r="H2808" s="1" t="s">
        <v>344</v>
      </c>
      <c r="I2808" s="1" t="s">
        <v>2344</v>
      </c>
      <c r="J2808" s="1" t="s">
        <v>4192</v>
      </c>
      <c r="K2808" s="1" t="str">
        <f t="shared" si="130"/>
        <v>2017</v>
      </c>
      <c r="L2808" s="1">
        <f t="shared" si="131"/>
        <v>20</v>
      </c>
      <c r="M2808" s="1" t="s">
        <v>79</v>
      </c>
      <c r="N2808" t="s">
        <v>53</v>
      </c>
      <c r="O2808" s="1" t="s">
        <v>102</v>
      </c>
      <c r="P2808" s="1"/>
      <c r="Q2808" s="1"/>
      <c r="R2808" s="1"/>
      <c r="S2808" s="1"/>
      <c r="T2808" s="1">
        <v>1</v>
      </c>
      <c r="U2808" s="1"/>
    </row>
    <row r="2809" spans="1:21">
      <c r="A2809" s="1" t="s">
        <v>53</v>
      </c>
      <c r="B2809" s="1" t="s">
        <v>50</v>
      </c>
      <c r="C2809" s="1"/>
      <c r="D2809" s="1">
        <f t="shared" si="129"/>
        <v>0</v>
      </c>
      <c r="E2809" s="1" t="s">
        <v>5280</v>
      </c>
      <c r="F2809" s="1" t="s">
        <v>5279</v>
      </c>
      <c r="G2809" s="6" t="s">
        <v>12527</v>
      </c>
      <c r="H2809" s="1" t="s">
        <v>144</v>
      </c>
      <c r="I2809" s="1" t="s">
        <v>5276</v>
      </c>
      <c r="J2809" s="1" t="s">
        <v>152</v>
      </c>
      <c r="K2809" s="1" t="str">
        <f t="shared" si="130"/>
        <v>2017</v>
      </c>
      <c r="L2809" s="1">
        <f t="shared" si="131"/>
        <v>23</v>
      </c>
      <c r="M2809" s="1" t="s">
        <v>79</v>
      </c>
      <c r="N2809" t="s">
        <v>53</v>
      </c>
      <c r="O2809" s="1" t="s">
        <v>102</v>
      </c>
      <c r="P2809" s="1"/>
      <c r="Q2809" s="1"/>
      <c r="R2809" s="1"/>
      <c r="S2809" s="1"/>
      <c r="T2809" s="1">
        <v>1</v>
      </c>
      <c r="U2809" s="1"/>
    </row>
    <row r="2810" spans="1:21">
      <c r="A2810" s="1" t="s">
        <v>54</v>
      </c>
      <c r="B2810" s="1" t="s">
        <v>50</v>
      </c>
      <c r="C2810" s="1"/>
      <c r="D2810" s="1">
        <f t="shared" si="129"/>
        <v>0</v>
      </c>
      <c r="E2810" s="1" t="s">
        <v>5287</v>
      </c>
      <c r="F2810" s="1" t="s">
        <v>5286</v>
      </c>
      <c r="G2810" s="6" t="s">
        <v>12527</v>
      </c>
      <c r="H2810" s="1" t="s">
        <v>78</v>
      </c>
      <c r="I2810" s="1" t="s">
        <v>5288</v>
      </c>
      <c r="J2810" s="1" t="s">
        <v>5289</v>
      </c>
      <c r="K2810" s="1" t="str">
        <f t="shared" si="130"/>
        <v>2017</v>
      </c>
      <c r="L2810" s="1">
        <f t="shared" si="131"/>
        <v>28</v>
      </c>
      <c r="M2810" s="1" t="s">
        <v>60</v>
      </c>
      <c r="N2810" t="s">
        <v>53</v>
      </c>
      <c r="O2810" s="1"/>
      <c r="P2810" s="1"/>
      <c r="Q2810" s="1"/>
      <c r="R2810" s="1"/>
      <c r="S2810" s="1"/>
      <c r="T2810" s="1">
        <v>1</v>
      </c>
      <c r="U2810" s="1"/>
    </row>
    <row r="2811" spans="1:21">
      <c r="A2811" s="1" t="s">
        <v>50</v>
      </c>
      <c r="B2811" s="1" t="s">
        <v>53</v>
      </c>
      <c r="C2811" s="1"/>
      <c r="D2811" s="1">
        <f t="shared" si="129"/>
        <v>0</v>
      </c>
      <c r="E2811" s="1" t="s">
        <v>5301</v>
      </c>
      <c r="F2811" s="1" t="s">
        <v>5300</v>
      </c>
      <c r="G2811" s="6" t="s">
        <v>12527</v>
      </c>
      <c r="H2811" s="1" t="s">
        <v>217</v>
      </c>
      <c r="I2811" s="1" t="s">
        <v>3493</v>
      </c>
      <c r="J2811" s="1" t="s">
        <v>2486</v>
      </c>
      <c r="K2811" s="1" t="str">
        <f t="shared" si="130"/>
        <v>2017</v>
      </c>
      <c r="L2811" s="1">
        <f t="shared" si="131"/>
        <v>15</v>
      </c>
      <c r="M2811" s="1" t="s">
        <v>79</v>
      </c>
      <c r="N2811" t="s">
        <v>53</v>
      </c>
      <c r="O2811" s="1" t="s">
        <v>633</v>
      </c>
      <c r="P2811" s="1"/>
      <c r="Q2811" s="1"/>
      <c r="R2811" s="1"/>
      <c r="S2811" s="1" t="s">
        <v>65</v>
      </c>
      <c r="T2811" s="1">
        <v>2</v>
      </c>
      <c r="U2811" s="1"/>
    </row>
    <row r="2812" spans="1:21">
      <c r="A2812" s="1" t="s">
        <v>53</v>
      </c>
      <c r="B2812" s="1" t="s">
        <v>50</v>
      </c>
      <c r="C2812" s="1"/>
      <c r="D2812" s="1">
        <f t="shared" si="129"/>
        <v>0</v>
      </c>
      <c r="E2812" s="1" t="s">
        <v>5350</v>
      </c>
      <c r="F2812" s="1" t="s">
        <v>1888</v>
      </c>
      <c r="G2812" s="6" t="s">
        <v>12527</v>
      </c>
      <c r="H2812" s="1" t="s">
        <v>555</v>
      </c>
      <c r="I2812" s="1" t="s">
        <v>5351</v>
      </c>
      <c r="J2812" s="1" t="s">
        <v>3630</v>
      </c>
      <c r="K2812" s="1" t="str">
        <f t="shared" si="130"/>
        <v>2017</v>
      </c>
      <c r="L2812" s="1">
        <f t="shared" si="131"/>
        <v>39</v>
      </c>
      <c r="M2812" s="1" t="s">
        <v>79</v>
      </c>
      <c r="N2812" t="s">
        <v>53</v>
      </c>
      <c r="O2812" s="1" t="s">
        <v>102</v>
      </c>
      <c r="P2812" s="1"/>
      <c r="Q2812" s="1"/>
      <c r="R2812" s="1"/>
      <c r="S2812" s="1" t="s">
        <v>5352</v>
      </c>
      <c r="T2812" s="1">
        <v>2</v>
      </c>
      <c r="U2812" s="1"/>
    </row>
    <row r="2813" spans="1:21">
      <c r="A2813" s="1" t="s">
        <v>53</v>
      </c>
      <c r="B2813" s="1" t="s">
        <v>50</v>
      </c>
      <c r="C2813" s="1"/>
      <c r="D2813" s="1">
        <f t="shared" si="129"/>
        <v>0</v>
      </c>
      <c r="E2813" s="1"/>
      <c r="F2813" s="1" t="s">
        <v>5353</v>
      </c>
      <c r="G2813" s="6" t="s">
        <v>12527</v>
      </c>
      <c r="H2813" s="1" t="s">
        <v>263</v>
      </c>
      <c r="I2813" s="1" t="s">
        <v>5351</v>
      </c>
      <c r="J2813" s="1" t="s">
        <v>5354</v>
      </c>
      <c r="K2813" s="1" t="str">
        <f t="shared" si="130"/>
        <v>2017</v>
      </c>
      <c r="L2813" s="1">
        <f t="shared" si="131"/>
        <v>17</v>
      </c>
      <c r="M2813" s="1" t="s">
        <v>79</v>
      </c>
      <c r="N2813" t="s">
        <v>53</v>
      </c>
      <c r="O2813" s="1" t="s">
        <v>61</v>
      </c>
      <c r="P2813" s="1"/>
      <c r="Q2813" s="1"/>
      <c r="R2813" s="1"/>
      <c r="S2813" s="1" t="s">
        <v>65</v>
      </c>
      <c r="T2813" s="1">
        <v>1</v>
      </c>
      <c r="U2813" s="1"/>
    </row>
    <row r="2814" spans="1:21">
      <c r="A2814" s="1" t="s">
        <v>54</v>
      </c>
      <c r="B2814" s="1"/>
      <c r="C2814" s="1"/>
      <c r="D2814" s="1">
        <f t="shared" si="129"/>
        <v>0</v>
      </c>
      <c r="E2814" s="1" t="s">
        <v>5370</v>
      </c>
      <c r="F2814" s="1" t="s">
        <v>5371</v>
      </c>
      <c r="G2814" s="6" t="s">
        <v>12527</v>
      </c>
      <c r="H2814" s="1" t="s">
        <v>256</v>
      </c>
      <c r="I2814" s="1" t="s">
        <v>5363</v>
      </c>
      <c r="J2814" s="1" t="s">
        <v>1286</v>
      </c>
      <c r="K2814" s="1" t="str">
        <f t="shared" si="130"/>
        <v>2017</v>
      </c>
      <c r="L2814" s="1">
        <f t="shared" si="131"/>
        <v>52</v>
      </c>
      <c r="M2814" s="1" t="s">
        <v>60</v>
      </c>
      <c r="N2814" t="s">
        <v>53</v>
      </c>
      <c r="O2814" s="1" t="s">
        <v>61</v>
      </c>
      <c r="P2814" s="1"/>
      <c r="Q2814" s="1"/>
      <c r="R2814" s="1" t="s">
        <v>805</v>
      </c>
      <c r="S2814" s="1" t="s">
        <v>3523</v>
      </c>
      <c r="T2814" s="1">
        <v>2</v>
      </c>
      <c r="U2814" s="1"/>
    </row>
    <row r="2815" spans="1:21">
      <c r="A2815" s="1" t="s">
        <v>55</v>
      </c>
      <c r="B2815" s="1"/>
      <c r="C2815" s="1"/>
      <c r="D2815" s="1">
        <f t="shared" si="129"/>
        <v>0</v>
      </c>
      <c r="E2815" s="1" t="s">
        <v>5386</v>
      </c>
      <c r="F2815" s="1" t="s">
        <v>5387</v>
      </c>
      <c r="G2815" s="6" t="s">
        <v>12527</v>
      </c>
      <c r="H2815" s="1" t="s">
        <v>88</v>
      </c>
      <c r="I2815" s="1" t="s">
        <v>4969</v>
      </c>
      <c r="J2815" s="1" t="s">
        <v>1212</v>
      </c>
      <c r="K2815" s="1" t="str">
        <f t="shared" si="130"/>
        <v>2017</v>
      </c>
      <c r="L2815" s="1">
        <f t="shared" si="131"/>
        <v>28</v>
      </c>
      <c r="M2815" s="1" t="s">
        <v>60</v>
      </c>
      <c r="N2815" t="s">
        <v>53</v>
      </c>
      <c r="O2815" s="1" t="s">
        <v>102</v>
      </c>
      <c r="P2815" s="1"/>
      <c r="Q2815" s="1"/>
      <c r="R2815" s="1" t="s">
        <v>805</v>
      </c>
      <c r="S2815" s="1" t="s">
        <v>4496</v>
      </c>
      <c r="T2815" s="1">
        <v>2</v>
      </c>
      <c r="U2815" s="1"/>
    </row>
    <row r="2816" spans="1:21">
      <c r="A2816" s="1" t="s">
        <v>54</v>
      </c>
      <c r="B2816" s="1"/>
      <c r="C2816" s="1"/>
      <c r="D2816" s="1">
        <f t="shared" si="129"/>
        <v>0</v>
      </c>
      <c r="E2816" s="1" t="s">
        <v>5392</v>
      </c>
      <c r="F2816" s="1" t="s">
        <v>5393</v>
      </c>
      <c r="G2816" s="6" t="s">
        <v>12527</v>
      </c>
      <c r="H2816" s="1" t="s">
        <v>555</v>
      </c>
      <c r="I2816" s="1" t="s">
        <v>5394</v>
      </c>
      <c r="J2816" s="1" t="s">
        <v>1286</v>
      </c>
      <c r="K2816" s="1" t="str">
        <f t="shared" si="130"/>
        <v>2017</v>
      </c>
      <c r="L2816" s="1">
        <f t="shared" si="131"/>
        <v>40</v>
      </c>
      <c r="M2816" s="1" t="s">
        <v>79</v>
      </c>
      <c r="N2816" t="s">
        <v>53</v>
      </c>
      <c r="O2816" s="1" t="s">
        <v>102</v>
      </c>
      <c r="P2816" s="1"/>
      <c r="Q2816" s="1"/>
      <c r="R2816" s="1" t="s">
        <v>805</v>
      </c>
      <c r="S2816" s="1" t="s">
        <v>5352</v>
      </c>
      <c r="T2816" s="1">
        <v>1</v>
      </c>
      <c r="U2816" s="1"/>
    </row>
    <row r="2817" spans="1:21">
      <c r="A2817" s="1" t="s">
        <v>55</v>
      </c>
      <c r="B2817" s="1"/>
      <c r="C2817" s="1"/>
      <c r="D2817" s="1">
        <f t="shared" si="129"/>
        <v>0</v>
      </c>
      <c r="E2817" s="1" t="s">
        <v>5400</v>
      </c>
      <c r="F2817" s="1" t="s">
        <v>5401</v>
      </c>
      <c r="G2817" s="6" t="s">
        <v>12527</v>
      </c>
      <c r="H2817" s="1" t="s">
        <v>160</v>
      </c>
      <c r="I2817" s="1" t="s">
        <v>5394</v>
      </c>
      <c r="J2817" s="1" t="s">
        <v>5363</v>
      </c>
      <c r="K2817" s="1" t="str">
        <f t="shared" si="130"/>
        <v>2017</v>
      </c>
      <c r="L2817" s="1">
        <f t="shared" si="131"/>
        <v>58</v>
      </c>
      <c r="M2817" s="1"/>
      <c r="N2817" t="s">
        <v>53</v>
      </c>
      <c r="O2817" s="1" t="s">
        <v>61</v>
      </c>
      <c r="P2817" s="1"/>
      <c r="Q2817" s="1"/>
      <c r="R2817" s="1" t="s">
        <v>805</v>
      </c>
      <c r="S2817" s="1" t="s">
        <v>354</v>
      </c>
      <c r="T2817" s="1">
        <v>2</v>
      </c>
      <c r="U2817" s="1"/>
    </row>
    <row r="2818" spans="1:21">
      <c r="A2818" s="1" t="s">
        <v>55</v>
      </c>
      <c r="B2818" s="1"/>
      <c r="C2818" s="1"/>
      <c r="D2818" s="1">
        <f t="shared" ref="D2818:D2881" si="132">B2818*C2818/100</f>
        <v>0</v>
      </c>
      <c r="E2818" s="1" t="s">
        <v>5469</v>
      </c>
      <c r="F2818" s="1" t="s">
        <v>5468</v>
      </c>
      <c r="G2818" s="6" t="s">
        <v>12527</v>
      </c>
      <c r="H2818" s="1" t="s">
        <v>99</v>
      </c>
      <c r="I2818" s="1" t="s">
        <v>5470</v>
      </c>
      <c r="J2818" s="1" t="s">
        <v>5471</v>
      </c>
      <c r="K2818" s="1" t="str">
        <f t="shared" ref="K2818:K2881" si="133">TEXT(J2818,"YYYY")</f>
        <v>2017</v>
      </c>
      <c r="L2818" s="1">
        <f t="shared" ref="L2818:L2881" si="134">H2818-(TEXT(I2818,"YYYY")-TEXT(J2818,"YYYY"))</f>
        <v>6</v>
      </c>
      <c r="M2818" s="1" t="s">
        <v>79</v>
      </c>
      <c r="N2818" t="s">
        <v>53</v>
      </c>
      <c r="O2818" s="1" t="s">
        <v>102</v>
      </c>
      <c r="P2818" s="1"/>
      <c r="Q2818" s="1"/>
      <c r="R2818" s="1" t="s">
        <v>805</v>
      </c>
      <c r="S2818" s="1" t="s">
        <v>936</v>
      </c>
      <c r="T2818" s="1">
        <v>1</v>
      </c>
      <c r="U2818" s="1"/>
    </row>
    <row r="2819" spans="1:21">
      <c r="A2819" s="1" t="s">
        <v>54</v>
      </c>
      <c r="B2819" s="1"/>
      <c r="C2819" s="1"/>
      <c r="D2819" s="1">
        <f t="shared" si="132"/>
        <v>0</v>
      </c>
      <c r="E2819" s="1" t="s">
        <v>5472</v>
      </c>
      <c r="F2819" s="1" t="s">
        <v>5473</v>
      </c>
      <c r="G2819" s="6" t="s">
        <v>12527</v>
      </c>
      <c r="H2819" s="1" t="s">
        <v>464</v>
      </c>
      <c r="I2819" s="1" t="s">
        <v>5354</v>
      </c>
      <c r="J2819" s="1" t="s">
        <v>1286</v>
      </c>
      <c r="K2819" s="1" t="str">
        <f t="shared" si="133"/>
        <v>2017</v>
      </c>
      <c r="L2819" s="1">
        <f t="shared" si="134"/>
        <v>31</v>
      </c>
      <c r="M2819" s="1" t="s">
        <v>60</v>
      </c>
      <c r="N2819" t="s">
        <v>53</v>
      </c>
      <c r="O2819" s="1" t="s">
        <v>102</v>
      </c>
      <c r="P2819" s="1"/>
      <c r="Q2819" s="1"/>
      <c r="R2819" s="1" t="s">
        <v>805</v>
      </c>
      <c r="S2819" s="1" t="s">
        <v>92</v>
      </c>
      <c r="T2819" s="1">
        <v>2</v>
      </c>
      <c r="U2819" s="1"/>
    </row>
    <row r="2820" spans="1:21">
      <c r="A2820" s="1" t="s">
        <v>55</v>
      </c>
      <c r="B2820" s="1"/>
      <c r="C2820" s="1"/>
      <c r="D2820" s="1">
        <f t="shared" si="132"/>
        <v>0</v>
      </c>
      <c r="E2820" s="1" t="s">
        <v>5474</v>
      </c>
      <c r="F2820" s="1" t="s">
        <v>5475</v>
      </c>
      <c r="G2820" s="6" t="s">
        <v>12527</v>
      </c>
      <c r="H2820" s="1" t="s">
        <v>678</v>
      </c>
      <c r="I2820" s="1" t="s">
        <v>5354</v>
      </c>
      <c r="J2820" s="1" t="s">
        <v>1286</v>
      </c>
      <c r="K2820" s="1" t="str">
        <f t="shared" si="133"/>
        <v>2017</v>
      </c>
      <c r="L2820" s="1">
        <f t="shared" si="134"/>
        <v>34</v>
      </c>
      <c r="M2820" s="1" t="s">
        <v>60</v>
      </c>
      <c r="N2820" t="s">
        <v>53</v>
      </c>
      <c r="O2820" s="1" t="s">
        <v>102</v>
      </c>
      <c r="P2820" s="1"/>
      <c r="Q2820" s="1"/>
      <c r="R2820" s="1" t="s">
        <v>805</v>
      </c>
      <c r="S2820" s="1" t="s">
        <v>2052</v>
      </c>
      <c r="T2820" s="1">
        <v>1</v>
      </c>
      <c r="U2820" s="1"/>
    </row>
    <row r="2821" spans="1:21">
      <c r="A2821" s="1" t="s">
        <v>55</v>
      </c>
      <c r="B2821" s="1"/>
      <c r="C2821" s="1"/>
      <c r="D2821" s="1">
        <f t="shared" si="132"/>
        <v>0</v>
      </c>
      <c r="E2821" s="1" t="s">
        <v>5480</v>
      </c>
      <c r="F2821" s="1" t="s">
        <v>5479</v>
      </c>
      <c r="G2821" s="6" t="s">
        <v>12527</v>
      </c>
      <c r="H2821" s="1" t="s">
        <v>247</v>
      </c>
      <c r="I2821" s="1" t="s">
        <v>5354</v>
      </c>
      <c r="J2821" s="1" t="s">
        <v>274</v>
      </c>
      <c r="K2821" s="1" t="str">
        <f t="shared" si="133"/>
        <v>2017</v>
      </c>
      <c r="L2821" s="1">
        <f t="shared" si="134"/>
        <v>15</v>
      </c>
      <c r="M2821" s="1" t="s">
        <v>60</v>
      </c>
      <c r="N2821" t="s">
        <v>53</v>
      </c>
      <c r="O2821" s="1" t="s">
        <v>102</v>
      </c>
      <c r="P2821" s="1"/>
      <c r="Q2821" s="1"/>
      <c r="R2821" s="1" t="s">
        <v>805</v>
      </c>
      <c r="S2821" s="1" t="s">
        <v>65</v>
      </c>
      <c r="T2821" s="1">
        <v>2</v>
      </c>
      <c r="U2821" s="1"/>
    </row>
    <row r="2822" spans="1:21">
      <c r="A2822" s="1" t="s">
        <v>55</v>
      </c>
      <c r="B2822" s="1"/>
      <c r="C2822" s="1"/>
      <c r="D2822" s="1">
        <f t="shared" si="132"/>
        <v>0</v>
      </c>
      <c r="E2822" s="1" t="s">
        <v>5481</v>
      </c>
      <c r="F2822" s="1" t="s">
        <v>5482</v>
      </c>
      <c r="G2822" s="6" t="s">
        <v>12527</v>
      </c>
      <c r="H2822" s="1" t="s">
        <v>136</v>
      </c>
      <c r="I2822" s="1" t="s">
        <v>5354</v>
      </c>
      <c r="J2822" s="1" t="s">
        <v>1212</v>
      </c>
      <c r="K2822" s="1" t="str">
        <f t="shared" si="133"/>
        <v>2017</v>
      </c>
      <c r="L2822" s="1">
        <f t="shared" si="134"/>
        <v>50</v>
      </c>
      <c r="M2822" s="1" t="s">
        <v>79</v>
      </c>
      <c r="N2822" t="s">
        <v>53</v>
      </c>
      <c r="O2822" s="1" t="s">
        <v>102</v>
      </c>
      <c r="P2822" s="1"/>
      <c r="Q2822" s="1"/>
      <c r="R2822" s="1" t="s">
        <v>805</v>
      </c>
      <c r="S2822" s="1" t="s">
        <v>2015</v>
      </c>
      <c r="T2822" s="1">
        <v>2</v>
      </c>
      <c r="U2822" s="1"/>
    </row>
    <row r="2823" spans="1:21">
      <c r="A2823" s="1" t="s">
        <v>55</v>
      </c>
      <c r="B2823" s="1"/>
      <c r="C2823" s="1"/>
      <c r="D2823" s="1">
        <f t="shared" si="132"/>
        <v>0</v>
      </c>
      <c r="E2823" s="1" t="s">
        <v>5500</v>
      </c>
      <c r="F2823" s="1" t="s">
        <v>5501</v>
      </c>
      <c r="G2823" s="6" t="s">
        <v>12527</v>
      </c>
      <c r="H2823" s="1" t="s">
        <v>436</v>
      </c>
      <c r="I2823" s="1" t="s">
        <v>5502</v>
      </c>
      <c r="J2823" s="1" t="s">
        <v>1598</v>
      </c>
      <c r="K2823" s="1" t="str">
        <f t="shared" si="133"/>
        <v>2017</v>
      </c>
      <c r="L2823" s="1">
        <f t="shared" si="134"/>
        <v>59</v>
      </c>
      <c r="M2823" s="1" t="s">
        <v>60</v>
      </c>
      <c r="N2823" t="s">
        <v>53</v>
      </c>
      <c r="O2823" s="1" t="s">
        <v>102</v>
      </c>
      <c r="P2823" s="1"/>
      <c r="Q2823" s="1"/>
      <c r="R2823" s="1" t="s">
        <v>805</v>
      </c>
      <c r="S2823" s="1" t="s">
        <v>354</v>
      </c>
      <c r="T2823" s="1">
        <v>1</v>
      </c>
      <c r="U2823" s="1"/>
    </row>
    <row r="2824" spans="1:21">
      <c r="A2824" s="1" t="s">
        <v>55</v>
      </c>
      <c r="B2824" s="1"/>
      <c r="C2824" s="1"/>
      <c r="D2824" s="1">
        <f t="shared" si="132"/>
        <v>0</v>
      </c>
      <c r="E2824" s="1" t="s">
        <v>5519</v>
      </c>
      <c r="F2824" s="1" t="s">
        <v>5520</v>
      </c>
      <c r="G2824" s="6" t="s">
        <v>12527</v>
      </c>
      <c r="H2824" s="1" t="s">
        <v>721</v>
      </c>
      <c r="I2824" s="1" t="s">
        <v>5521</v>
      </c>
      <c r="J2824" s="1" t="s">
        <v>4969</v>
      </c>
      <c r="K2824" s="1" t="str">
        <f t="shared" si="133"/>
        <v>2017</v>
      </c>
      <c r="L2824" s="1">
        <f t="shared" si="134"/>
        <v>51</v>
      </c>
      <c r="M2824" s="1" t="s">
        <v>60</v>
      </c>
      <c r="N2824" t="s">
        <v>53</v>
      </c>
      <c r="O2824" s="1" t="s">
        <v>61</v>
      </c>
      <c r="P2824" s="1"/>
      <c r="Q2824" s="1"/>
      <c r="R2824" s="1" t="s">
        <v>805</v>
      </c>
      <c r="S2824" s="1" t="s">
        <v>5522</v>
      </c>
      <c r="T2824" s="1">
        <v>1</v>
      </c>
      <c r="U2824" s="1"/>
    </row>
    <row r="2825" spans="1:21">
      <c r="A2825" s="1" t="s">
        <v>50</v>
      </c>
      <c r="B2825" s="1"/>
      <c r="C2825" s="1"/>
      <c r="D2825" s="1">
        <f t="shared" si="132"/>
        <v>0</v>
      </c>
      <c r="E2825" s="1" t="s">
        <v>5531</v>
      </c>
      <c r="F2825" s="1" t="s">
        <v>5530</v>
      </c>
      <c r="G2825" s="6" t="s">
        <v>12527</v>
      </c>
      <c r="H2825" s="1" t="s">
        <v>247</v>
      </c>
      <c r="I2825" s="1" t="s">
        <v>5521</v>
      </c>
      <c r="J2825" s="1" t="s">
        <v>5521</v>
      </c>
      <c r="K2825" s="1" t="str">
        <f t="shared" si="133"/>
        <v>2017</v>
      </c>
      <c r="L2825" s="1">
        <f t="shared" si="134"/>
        <v>15</v>
      </c>
      <c r="M2825" s="1" t="s">
        <v>60</v>
      </c>
      <c r="N2825" t="s">
        <v>53</v>
      </c>
      <c r="O2825" s="1" t="s">
        <v>102</v>
      </c>
      <c r="P2825" s="1"/>
      <c r="Q2825" s="1"/>
      <c r="R2825" s="1" t="s">
        <v>805</v>
      </c>
      <c r="S2825" s="1" t="s">
        <v>65</v>
      </c>
      <c r="T2825" s="1">
        <v>2</v>
      </c>
      <c r="U2825" s="1"/>
    </row>
    <row r="2826" spans="1:21">
      <c r="A2826" s="1" t="s">
        <v>50</v>
      </c>
      <c r="B2826" s="1"/>
      <c r="C2826" s="1"/>
      <c r="D2826" s="1">
        <f t="shared" si="132"/>
        <v>0</v>
      </c>
      <c r="E2826" s="1" t="s">
        <v>5534</v>
      </c>
      <c r="F2826" s="1" t="s">
        <v>5533</v>
      </c>
      <c r="G2826" s="6" t="s">
        <v>12527</v>
      </c>
      <c r="H2826" s="1" t="s">
        <v>479</v>
      </c>
      <c r="I2826" s="1" t="s">
        <v>5521</v>
      </c>
      <c r="J2826" s="1" t="s">
        <v>1212</v>
      </c>
      <c r="K2826" s="1" t="str">
        <f t="shared" si="133"/>
        <v>2017</v>
      </c>
      <c r="L2826" s="1">
        <f t="shared" si="134"/>
        <v>19</v>
      </c>
      <c r="M2826" s="1" t="s">
        <v>60</v>
      </c>
      <c r="N2826" t="s">
        <v>53</v>
      </c>
      <c r="O2826" s="1" t="s">
        <v>102</v>
      </c>
      <c r="P2826" s="1"/>
      <c r="Q2826" s="1"/>
      <c r="R2826" s="1" t="s">
        <v>805</v>
      </c>
      <c r="S2826" s="1" t="s">
        <v>65</v>
      </c>
      <c r="T2826" s="1">
        <v>1</v>
      </c>
      <c r="U2826" s="1"/>
    </row>
    <row r="2827" spans="1:21">
      <c r="A2827" s="1" t="s">
        <v>54</v>
      </c>
      <c r="B2827" s="1"/>
      <c r="C2827" s="1"/>
      <c r="D2827" s="1">
        <f t="shared" si="132"/>
        <v>0</v>
      </c>
      <c r="E2827" s="1" t="s">
        <v>5544</v>
      </c>
      <c r="F2827" s="1" t="s">
        <v>5543</v>
      </c>
      <c r="G2827" s="6" t="s">
        <v>12527</v>
      </c>
      <c r="H2827" s="1" t="s">
        <v>448</v>
      </c>
      <c r="I2827" s="1" t="s">
        <v>5545</v>
      </c>
      <c r="J2827" s="1" t="s">
        <v>1286</v>
      </c>
      <c r="K2827" s="1" t="str">
        <f t="shared" si="133"/>
        <v>2017</v>
      </c>
      <c r="L2827" s="1">
        <f t="shared" si="134"/>
        <v>32</v>
      </c>
      <c r="M2827" s="1" t="s">
        <v>60</v>
      </c>
      <c r="N2827" t="s">
        <v>53</v>
      </c>
      <c r="O2827" s="1" t="s">
        <v>102</v>
      </c>
      <c r="P2827" s="1"/>
      <c r="Q2827" s="1"/>
      <c r="R2827" s="1" t="s">
        <v>805</v>
      </c>
      <c r="S2827" s="1" t="s">
        <v>92</v>
      </c>
      <c r="T2827" s="1">
        <v>2</v>
      </c>
      <c r="U2827" s="1"/>
    </row>
    <row r="2828" spans="1:21">
      <c r="A2828" s="1" t="s">
        <v>55</v>
      </c>
      <c r="B2828" s="1"/>
      <c r="C2828" s="1"/>
      <c r="D2828" s="1">
        <f t="shared" si="132"/>
        <v>0</v>
      </c>
      <c r="E2828" s="1" t="s">
        <v>5564</v>
      </c>
      <c r="F2828" s="1" t="s">
        <v>5566</v>
      </c>
      <c r="G2828" s="6" t="s">
        <v>12527</v>
      </c>
      <c r="H2828" s="1" t="s">
        <v>136</v>
      </c>
      <c r="I2828" s="1" t="s">
        <v>823</v>
      </c>
      <c r="J2828" s="1" t="s">
        <v>1286</v>
      </c>
      <c r="K2828" s="1" t="str">
        <f t="shared" si="133"/>
        <v>2017</v>
      </c>
      <c r="L2828" s="1">
        <f t="shared" si="134"/>
        <v>50</v>
      </c>
      <c r="M2828" s="1" t="s">
        <v>79</v>
      </c>
      <c r="N2828" t="s">
        <v>53</v>
      </c>
      <c r="O2828" s="1" t="s">
        <v>61</v>
      </c>
      <c r="P2828" s="1"/>
      <c r="Q2828" s="1"/>
      <c r="R2828" s="1" t="s">
        <v>805</v>
      </c>
      <c r="S2828" s="1" t="s">
        <v>235</v>
      </c>
      <c r="T2828" s="1">
        <v>1</v>
      </c>
      <c r="U2828" s="1"/>
    </row>
    <row r="2829" spans="1:21">
      <c r="A2829" s="1" t="s">
        <v>55</v>
      </c>
      <c r="B2829" s="1"/>
      <c r="C2829" s="1"/>
      <c r="D2829" s="1">
        <f t="shared" si="132"/>
        <v>0</v>
      </c>
      <c r="E2829" s="1" t="s">
        <v>5571</v>
      </c>
      <c r="F2829" s="1" t="s">
        <v>5570</v>
      </c>
      <c r="G2829" s="6" t="s">
        <v>12527</v>
      </c>
      <c r="H2829" s="1" t="s">
        <v>233</v>
      </c>
      <c r="I2829" s="1" t="s">
        <v>5572</v>
      </c>
      <c r="J2829" s="1" t="s">
        <v>274</v>
      </c>
      <c r="K2829" s="1" t="str">
        <f t="shared" si="133"/>
        <v>2017</v>
      </c>
      <c r="L2829" s="1">
        <f t="shared" si="134"/>
        <v>49</v>
      </c>
      <c r="M2829" s="1" t="s">
        <v>60</v>
      </c>
      <c r="N2829" t="s">
        <v>53</v>
      </c>
      <c r="O2829" s="1" t="s">
        <v>102</v>
      </c>
      <c r="P2829" s="1"/>
      <c r="Q2829" s="1"/>
      <c r="R2829" s="1" t="s">
        <v>805</v>
      </c>
      <c r="S2829" s="1" t="s">
        <v>92</v>
      </c>
      <c r="T2829" s="1">
        <v>2</v>
      </c>
      <c r="U2829" s="1"/>
    </row>
    <row r="2830" spans="1:21">
      <c r="A2830" s="1" t="s">
        <v>55</v>
      </c>
      <c r="B2830" s="1"/>
      <c r="C2830" s="1"/>
      <c r="D2830" s="1">
        <f t="shared" si="132"/>
        <v>0</v>
      </c>
      <c r="E2830" s="1" t="s">
        <v>5574</v>
      </c>
      <c r="F2830" s="1" t="s">
        <v>5573</v>
      </c>
      <c r="G2830" s="6" t="s">
        <v>12527</v>
      </c>
      <c r="H2830" s="1" t="s">
        <v>144</v>
      </c>
      <c r="I2830" s="1" t="s">
        <v>5572</v>
      </c>
      <c r="J2830" s="1" t="s">
        <v>5572</v>
      </c>
      <c r="K2830" s="1" t="str">
        <f t="shared" si="133"/>
        <v>2017</v>
      </c>
      <c r="L2830" s="1">
        <f t="shared" si="134"/>
        <v>24</v>
      </c>
      <c r="M2830" s="1" t="s">
        <v>60</v>
      </c>
      <c r="N2830" t="s">
        <v>53</v>
      </c>
      <c r="O2830" s="1" t="s">
        <v>61</v>
      </c>
      <c r="P2830" s="1" t="s">
        <v>1216</v>
      </c>
      <c r="Q2830" s="1" t="s">
        <v>160</v>
      </c>
      <c r="R2830" s="1" t="s">
        <v>5575</v>
      </c>
      <c r="S2830" s="1" t="s">
        <v>235</v>
      </c>
      <c r="T2830" s="1">
        <v>2</v>
      </c>
      <c r="U2830" s="1"/>
    </row>
    <row r="2831" spans="1:21">
      <c r="A2831" s="1" t="s">
        <v>55</v>
      </c>
      <c r="B2831" s="1"/>
      <c r="C2831" s="1"/>
      <c r="D2831" s="1">
        <f t="shared" si="132"/>
        <v>0</v>
      </c>
      <c r="E2831" s="1" t="s">
        <v>5579</v>
      </c>
      <c r="F2831" s="1" t="s">
        <v>5580</v>
      </c>
      <c r="G2831" s="6" t="s">
        <v>12527</v>
      </c>
      <c r="H2831" s="1" t="s">
        <v>299</v>
      </c>
      <c r="I2831" s="1" t="s">
        <v>740</v>
      </c>
      <c r="J2831" s="1" t="s">
        <v>274</v>
      </c>
      <c r="K2831" s="1" t="str">
        <f t="shared" si="133"/>
        <v>2017</v>
      </c>
      <c r="L2831" s="1">
        <f t="shared" si="134"/>
        <v>44</v>
      </c>
      <c r="M2831" s="1" t="s">
        <v>60</v>
      </c>
      <c r="N2831" t="s">
        <v>53</v>
      </c>
      <c r="O2831" s="1" t="s">
        <v>61</v>
      </c>
      <c r="P2831" s="1"/>
      <c r="Q2831" s="1"/>
      <c r="R2831" s="1" t="s">
        <v>805</v>
      </c>
      <c r="S2831" s="1" t="s">
        <v>226</v>
      </c>
      <c r="T2831" s="1">
        <v>2</v>
      </c>
      <c r="U2831" s="1"/>
    </row>
    <row r="2832" spans="1:21">
      <c r="A2832" s="1" t="s">
        <v>53</v>
      </c>
      <c r="B2832" s="1" t="s">
        <v>53</v>
      </c>
      <c r="C2832" s="1"/>
      <c r="D2832" s="1">
        <f t="shared" si="132"/>
        <v>0</v>
      </c>
      <c r="E2832" s="1" t="s">
        <v>5594</v>
      </c>
      <c r="F2832" s="1" t="s">
        <v>5593</v>
      </c>
      <c r="G2832" s="6" t="s">
        <v>12527</v>
      </c>
      <c r="H2832" s="1" t="s">
        <v>118</v>
      </c>
      <c r="I2832" s="1" t="s">
        <v>5595</v>
      </c>
      <c r="J2832" s="1" t="s">
        <v>2368</v>
      </c>
      <c r="K2832" s="1" t="str">
        <f t="shared" si="133"/>
        <v>2017</v>
      </c>
      <c r="L2832" s="1">
        <f t="shared" si="134"/>
        <v>24</v>
      </c>
      <c r="M2832" s="1" t="s">
        <v>79</v>
      </c>
      <c r="N2832" t="s">
        <v>53</v>
      </c>
      <c r="O2832" s="1" t="s">
        <v>102</v>
      </c>
      <c r="P2832" s="1"/>
      <c r="Q2832" s="1"/>
      <c r="R2832" s="1"/>
      <c r="S2832" s="1" t="s">
        <v>5596</v>
      </c>
      <c r="T2832" s="1">
        <v>2</v>
      </c>
      <c r="U2832" s="1"/>
    </row>
    <row r="2833" spans="1:21">
      <c r="A2833" s="1" t="s">
        <v>55</v>
      </c>
      <c r="B2833" s="1"/>
      <c r="C2833" s="1"/>
      <c r="D2833" s="1">
        <f t="shared" si="132"/>
        <v>0</v>
      </c>
      <c r="E2833" s="1" t="s">
        <v>5712</v>
      </c>
      <c r="F2833" s="1" t="s">
        <v>5711</v>
      </c>
      <c r="G2833" s="6" t="s">
        <v>12527</v>
      </c>
      <c r="H2833" s="1" t="s">
        <v>130</v>
      </c>
      <c r="I2833" s="1" t="s">
        <v>4923</v>
      </c>
      <c r="J2833" s="1" t="s">
        <v>740</v>
      </c>
      <c r="K2833" s="1" t="str">
        <f t="shared" si="133"/>
        <v>2017</v>
      </c>
      <c r="L2833" s="1">
        <f t="shared" si="134"/>
        <v>12</v>
      </c>
      <c r="M2833" s="1" t="s">
        <v>60</v>
      </c>
      <c r="N2833" t="s">
        <v>53</v>
      </c>
      <c r="O2833" s="1" t="s">
        <v>61</v>
      </c>
      <c r="P2833" s="1"/>
      <c r="Q2833" s="1"/>
      <c r="R2833" s="1"/>
      <c r="S2833" s="1" t="s">
        <v>65</v>
      </c>
      <c r="T2833" s="1">
        <v>2</v>
      </c>
      <c r="U2833" s="1"/>
    </row>
    <row r="2834" spans="1:21">
      <c r="A2834" s="1" t="s">
        <v>53</v>
      </c>
      <c r="B2834" s="1"/>
      <c r="C2834" s="1"/>
      <c r="D2834" s="1">
        <f t="shared" si="132"/>
        <v>0</v>
      </c>
      <c r="E2834" s="1" t="s">
        <v>5716</v>
      </c>
      <c r="F2834" s="1" t="s">
        <v>5715</v>
      </c>
      <c r="G2834" s="6" t="s">
        <v>12527</v>
      </c>
      <c r="H2834" s="1" t="s">
        <v>1343</v>
      </c>
      <c r="I2834" s="1" t="s">
        <v>5717</v>
      </c>
      <c r="J2834" s="1" t="s">
        <v>5717</v>
      </c>
      <c r="K2834" s="1" t="str">
        <f t="shared" si="133"/>
        <v>2017</v>
      </c>
      <c r="L2834" s="1">
        <f t="shared" si="134"/>
        <v>41</v>
      </c>
      <c r="M2834" s="1" t="s">
        <v>79</v>
      </c>
      <c r="N2834" t="s">
        <v>53</v>
      </c>
      <c r="O2834" s="1" t="s">
        <v>61</v>
      </c>
      <c r="P2834" s="1"/>
      <c r="Q2834" s="1"/>
      <c r="R2834" s="1"/>
      <c r="S2834" s="1" t="s">
        <v>3598</v>
      </c>
      <c r="T2834" s="1">
        <v>1</v>
      </c>
      <c r="U2834" s="1"/>
    </row>
    <row r="2835" spans="1:21">
      <c r="A2835" s="1" t="s">
        <v>55</v>
      </c>
      <c r="B2835" s="1"/>
      <c r="C2835" s="1"/>
      <c r="D2835" s="1">
        <f t="shared" si="132"/>
        <v>0</v>
      </c>
      <c r="E2835" s="1" t="s">
        <v>5719</v>
      </c>
      <c r="F2835" s="1" t="s">
        <v>5718</v>
      </c>
      <c r="G2835" s="6" t="s">
        <v>12527</v>
      </c>
      <c r="H2835" s="1" t="s">
        <v>99</v>
      </c>
      <c r="I2835" s="1" t="s">
        <v>5717</v>
      </c>
      <c r="J2835" s="1" t="s">
        <v>5717</v>
      </c>
      <c r="K2835" s="1" t="str">
        <f t="shared" si="133"/>
        <v>2017</v>
      </c>
      <c r="L2835" s="1">
        <f t="shared" si="134"/>
        <v>6</v>
      </c>
      <c r="M2835" s="1" t="s">
        <v>79</v>
      </c>
      <c r="N2835" t="s">
        <v>53</v>
      </c>
      <c r="O2835" s="1" t="s">
        <v>61</v>
      </c>
      <c r="P2835" s="1"/>
      <c r="Q2835" s="1"/>
      <c r="R2835" s="1"/>
      <c r="S2835" s="1" t="s">
        <v>65</v>
      </c>
      <c r="T2835" s="1">
        <v>2</v>
      </c>
      <c r="U2835" s="1"/>
    </row>
    <row r="2836" spans="1:21">
      <c r="A2836" s="1" t="s">
        <v>53</v>
      </c>
      <c r="B2836" s="1"/>
      <c r="C2836" s="1"/>
      <c r="D2836" s="1">
        <f t="shared" si="132"/>
        <v>0</v>
      </c>
      <c r="E2836" s="1" t="s">
        <v>5720</v>
      </c>
      <c r="F2836" s="1" t="s">
        <v>1426</v>
      </c>
      <c r="G2836" s="6" t="s">
        <v>12527</v>
      </c>
      <c r="H2836" s="1" t="s">
        <v>583</v>
      </c>
      <c r="I2836" s="1" t="s">
        <v>5717</v>
      </c>
      <c r="J2836" s="1" t="s">
        <v>274</v>
      </c>
      <c r="K2836" s="1" t="str">
        <f t="shared" si="133"/>
        <v>2017</v>
      </c>
      <c r="L2836" s="1">
        <f t="shared" si="134"/>
        <v>22</v>
      </c>
      <c r="M2836" s="1" t="s">
        <v>79</v>
      </c>
      <c r="N2836" t="s">
        <v>53</v>
      </c>
      <c r="O2836" s="1" t="s">
        <v>61</v>
      </c>
      <c r="P2836" s="1"/>
      <c r="Q2836" s="1"/>
      <c r="R2836" s="1"/>
      <c r="S2836" s="1" t="s">
        <v>65</v>
      </c>
      <c r="T2836" s="1">
        <v>2</v>
      </c>
      <c r="U2836" s="1"/>
    </row>
    <row r="2837" spans="1:21">
      <c r="A2837" s="1" t="s">
        <v>55</v>
      </c>
      <c r="B2837" s="1"/>
      <c r="C2837" s="1"/>
      <c r="D2837" s="1">
        <f t="shared" si="132"/>
        <v>0</v>
      </c>
      <c r="E2837" s="1" t="s">
        <v>5722</v>
      </c>
      <c r="F2837" s="1" t="s">
        <v>5721</v>
      </c>
      <c r="G2837" s="6" t="s">
        <v>12527</v>
      </c>
      <c r="H2837" s="1" t="s">
        <v>448</v>
      </c>
      <c r="I2837" s="1" t="s">
        <v>5723</v>
      </c>
      <c r="J2837" s="1" t="s">
        <v>5723</v>
      </c>
      <c r="K2837" s="1" t="str">
        <f t="shared" si="133"/>
        <v>2017</v>
      </c>
      <c r="L2837" s="1">
        <f t="shared" si="134"/>
        <v>32</v>
      </c>
      <c r="M2837" s="1"/>
      <c r="N2837" t="s">
        <v>53</v>
      </c>
      <c r="O2837" s="1" t="s">
        <v>61</v>
      </c>
      <c r="P2837" s="1"/>
      <c r="Q2837" s="1"/>
      <c r="R2837" s="1"/>
      <c r="S2837" s="1" t="s">
        <v>226</v>
      </c>
      <c r="T2837" s="1">
        <v>2</v>
      </c>
      <c r="U2837" s="1"/>
    </row>
    <row r="2838" spans="1:21">
      <c r="A2838" s="1" t="s">
        <v>55</v>
      </c>
      <c r="B2838" s="1"/>
      <c r="C2838" s="1"/>
      <c r="D2838" s="1">
        <f t="shared" si="132"/>
        <v>0</v>
      </c>
      <c r="E2838" s="1" t="s">
        <v>5730</v>
      </c>
      <c r="F2838" s="1" t="s">
        <v>5729</v>
      </c>
      <c r="G2838" s="6" t="s">
        <v>12527</v>
      </c>
      <c r="H2838" s="1" t="s">
        <v>101</v>
      </c>
      <c r="I2838" s="1" t="s">
        <v>987</v>
      </c>
      <c r="J2838" s="1" t="s">
        <v>227</v>
      </c>
      <c r="K2838" s="1" t="str">
        <f t="shared" si="133"/>
        <v>2017</v>
      </c>
      <c r="L2838" s="1">
        <f t="shared" si="134"/>
        <v>38</v>
      </c>
      <c r="M2838" s="1" t="s">
        <v>60</v>
      </c>
      <c r="N2838" t="s">
        <v>53</v>
      </c>
      <c r="O2838" s="1" t="s">
        <v>61</v>
      </c>
      <c r="P2838" s="1"/>
      <c r="Q2838" s="1"/>
      <c r="R2838" s="1"/>
      <c r="S2838" s="1" t="s">
        <v>114</v>
      </c>
      <c r="T2838" s="1">
        <v>2</v>
      </c>
      <c r="U2838" s="1"/>
    </row>
    <row r="2839" spans="1:21">
      <c r="A2839" s="1" t="s">
        <v>55</v>
      </c>
      <c r="B2839" s="1"/>
      <c r="C2839" s="1"/>
      <c r="D2839" s="1">
        <f t="shared" si="132"/>
        <v>0</v>
      </c>
      <c r="E2839" s="1"/>
      <c r="F2839" s="1" t="s">
        <v>5731</v>
      </c>
      <c r="G2839" s="6" t="s">
        <v>12527</v>
      </c>
      <c r="H2839" s="1" t="s">
        <v>367</v>
      </c>
      <c r="I2839" s="1" t="s">
        <v>987</v>
      </c>
      <c r="J2839" s="1" t="s">
        <v>496</v>
      </c>
      <c r="K2839" s="1" t="str">
        <f t="shared" si="133"/>
        <v>2017</v>
      </c>
      <c r="L2839" s="1">
        <f t="shared" si="134"/>
        <v>26</v>
      </c>
      <c r="M2839" s="1" t="s">
        <v>60</v>
      </c>
      <c r="N2839" t="s">
        <v>53</v>
      </c>
      <c r="O2839" s="1" t="s">
        <v>61</v>
      </c>
      <c r="P2839" s="1"/>
      <c r="Q2839" s="1"/>
      <c r="R2839" s="1"/>
      <c r="S2839" s="1" t="s">
        <v>92</v>
      </c>
      <c r="T2839" s="1">
        <v>2</v>
      </c>
      <c r="U2839" s="1"/>
    </row>
    <row r="2840" spans="1:21">
      <c r="A2840" s="1"/>
      <c r="B2840" s="1"/>
      <c r="C2840" s="1"/>
      <c r="D2840" s="1">
        <f t="shared" si="132"/>
        <v>0</v>
      </c>
      <c r="E2840" s="1" t="s">
        <v>5777</v>
      </c>
      <c r="F2840" s="1" t="s">
        <v>5776</v>
      </c>
      <c r="G2840" s="6" t="s">
        <v>12527</v>
      </c>
      <c r="H2840" s="1" t="s">
        <v>158</v>
      </c>
      <c r="I2840" s="1" t="s">
        <v>1763</v>
      </c>
      <c r="J2840" s="1" t="s">
        <v>2091</v>
      </c>
      <c r="K2840" s="1" t="str">
        <f t="shared" si="133"/>
        <v>2017</v>
      </c>
      <c r="L2840" s="1">
        <f t="shared" si="134"/>
        <v>10</v>
      </c>
      <c r="M2840" s="1" t="s">
        <v>60</v>
      </c>
      <c r="N2840" t="s">
        <v>53</v>
      </c>
      <c r="O2840" s="1" t="s">
        <v>102</v>
      </c>
      <c r="P2840" s="1" t="s">
        <v>3928</v>
      </c>
      <c r="Q2840" s="1" t="s">
        <v>555</v>
      </c>
      <c r="R2840" s="1"/>
      <c r="S2840" s="1" t="s">
        <v>65</v>
      </c>
      <c r="T2840" s="1">
        <v>1</v>
      </c>
      <c r="U2840" s="1"/>
    </row>
    <row r="2841" spans="1:21">
      <c r="A2841" s="1" t="s">
        <v>49</v>
      </c>
      <c r="B2841" s="1"/>
      <c r="C2841" s="1"/>
      <c r="D2841" s="1">
        <f t="shared" si="132"/>
        <v>0</v>
      </c>
      <c r="E2841" s="1" t="s">
        <v>5801</v>
      </c>
      <c r="F2841" s="1" t="s">
        <v>5800</v>
      </c>
      <c r="G2841" s="6" t="s">
        <v>12527</v>
      </c>
      <c r="H2841" s="1" t="s">
        <v>247</v>
      </c>
      <c r="I2841" s="1" t="s">
        <v>3220</v>
      </c>
      <c r="J2841" s="1" t="s">
        <v>2091</v>
      </c>
      <c r="K2841" s="1" t="str">
        <f t="shared" si="133"/>
        <v>2017</v>
      </c>
      <c r="L2841" s="1">
        <f t="shared" si="134"/>
        <v>12</v>
      </c>
      <c r="M2841" s="1" t="s">
        <v>79</v>
      </c>
      <c r="N2841" t="s">
        <v>53</v>
      </c>
      <c r="O2841" s="1" t="s">
        <v>61</v>
      </c>
      <c r="P2841" s="1" t="s">
        <v>346</v>
      </c>
      <c r="Q2841" s="1" t="s">
        <v>721</v>
      </c>
      <c r="R2841" s="1"/>
      <c r="S2841" s="1" t="s">
        <v>65</v>
      </c>
      <c r="T2841" s="1">
        <v>2</v>
      </c>
      <c r="U2841" s="1"/>
    </row>
    <row r="2842" spans="1:21">
      <c r="A2842" s="1" t="s">
        <v>55</v>
      </c>
      <c r="B2842" s="1" t="s">
        <v>71</v>
      </c>
      <c r="C2842" s="1" t="s">
        <v>293</v>
      </c>
      <c r="D2842" s="1">
        <f t="shared" si="132"/>
        <v>6.86</v>
      </c>
      <c r="E2842" s="1" t="s">
        <v>5812</v>
      </c>
      <c r="F2842" s="1" t="s">
        <v>5811</v>
      </c>
      <c r="G2842" s="6" t="s">
        <v>12527</v>
      </c>
      <c r="H2842" s="1" t="s">
        <v>63</v>
      </c>
      <c r="I2842" s="1" t="s">
        <v>579</v>
      </c>
      <c r="J2842" s="1" t="s">
        <v>496</v>
      </c>
      <c r="K2842" s="1" t="str">
        <f t="shared" si="133"/>
        <v>2017</v>
      </c>
      <c r="L2842" s="1">
        <f t="shared" si="134"/>
        <v>30</v>
      </c>
      <c r="M2842" s="1" t="s">
        <v>60</v>
      </c>
      <c r="N2842" t="s">
        <v>53</v>
      </c>
      <c r="O2842" s="1" t="s">
        <v>61</v>
      </c>
      <c r="P2842" s="1"/>
      <c r="Q2842" s="1"/>
      <c r="R2842" s="1"/>
      <c r="S2842" s="1" t="s">
        <v>526</v>
      </c>
      <c r="T2842" s="1">
        <v>2</v>
      </c>
      <c r="U2842" s="1" t="s">
        <v>55</v>
      </c>
    </row>
    <row r="2843" spans="1:21">
      <c r="A2843" s="1" t="s">
        <v>54</v>
      </c>
      <c r="B2843" s="1" t="s">
        <v>715</v>
      </c>
      <c r="C2843" s="1" t="s">
        <v>293</v>
      </c>
      <c r="D2843" s="1">
        <f t="shared" si="132"/>
        <v>9.8000000000000004E-2</v>
      </c>
      <c r="E2843" s="1" t="s">
        <v>5822</v>
      </c>
      <c r="F2843" s="1" t="s">
        <v>5820</v>
      </c>
      <c r="G2843" s="6" t="s">
        <v>12527</v>
      </c>
      <c r="H2843" s="1" t="s">
        <v>158</v>
      </c>
      <c r="I2843" s="1" t="s">
        <v>5140</v>
      </c>
      <c r="J2843" s="1" t="s">
        <v>1286</v>
      </c>
      <c r="K2843" s="1" t="str">
        <f t="shared" si="133"/>
        <v>2017</v>
      </c>
      <c r="L2843" s="1">
        <f t="shared" si="134"/>
        <v>11</v>
      </c>
      <c r="M2843" s="1" t="s">
        <v>79</v>
      </c>
      <c r="N2843" t="s">
        <v>53</v>
      </c>
      <c r="O2843" s="1" t="s">
        <v>61</v>
      </c>
      <c r="P2843" s="1"/>
      <c r="Q2843" s="1"/>
      <c r="R2843" s="1"/>
      <c r="S2843" s="1" t="s">
        <v>65</v>
      </c>
      <c r="T2843" s="1">
        <v>2</v>
      </c>
      <c r="U2843" s="1" t="s">
        <v>55</v>
      </c>
    </row>
    <row r="2844" spans="1:21">
      <c r="A2844" s="1" t="s">
        <v>55</v>
      </c>
      <c r="B2844" s="1" t="s">
        <v>141</v>
      </c>
      <c r="C2844" s="1" t="s">
        <v>293</v>
      </c>
      <c r="D2844" s="1">
        <f t="shared" si="132"/>
        <v>0.19600000000000001</v>
      </c>
      <c r="E2844" s="1" t="s">
        <v>5918</v>
      </c>
      <c r="F2844" s="1" t="s">
        <v>5917</v>
      </c>
      <c r="G2844" s="6" t="s">
        <v>12527</v>
      </c>
      <c r="H2844" s="1" t="s">
        <v>128</v>
      </c>
      <c r="I2844" s="1" t="s">
        <v>5140</v>
      </c>
      <c r="J2844" s="1" t="s">
        <v>1286</v>
      </c>
      <c r="K2844" s="1" t="str">
        <f t="shared" si="133"/>
        <v>2017</v>
      </c>
      <c r="L2844" s="1">
        <f t="shared" si="134"/>
        <v>42</v>
      </c>
      <c r="M2844" s="1" t="s">
        <v>60</v>
      </c>
      <c r="N2844" t="s">
        <v>53</v>
      </c>
      <c r="O2844" s="1" t="s">
        <v>61</v>
      </c>
      <c r="P2844" s="1"/>
      <c r="Q2844" s="1"/>
      <c r="R2844" s="1"/>
      <c r="S2844" s="1" t="s">
        <v>405</v>
      </c>
      <c r="T2844" s="1">
        <v>1</v>
      </c>
      <c r="U2844" s="1" t="s">
        <v>55</v>
      </c>
    </row>
    <row r="2845" spans="1:21">
      <c r="A2845" s="1" t="s">
        <v>54</v>
      </c>
      <c r="B2845" s="1" t="s">
        <v>141</v>
      </c>
      <c r="C2845" s="1" t="s">
        <v>293</v>
      </c>
      <c r="D2845" s="1">
        <f t="shared" si="132"/>
        <v>0.19600000000000001</v>
      </c>
      <c r="E2845" s="1" t="s">
        <v>5922</v>
      </c>
      <c r="F2845" s="1" t="s">
        <v>5921</v>
      </c>
      <c r="G2845" s="6" t="s">
        <v>12527</v>
      </c>
      <c r="H2845" s="1" t="s">
        <v>282</v>
      </c>
      <c r="I2845" s="1" t="s">
        <v>5140</v>
      </c>
      <c r="J2845" s="1" t="s">
        <v>241</v>
      </c>
      <c r="K2845" s="1" t="str">
        <f t="shared" si="133"/>
        <v>2017</v>
      </c>
      <c r="L2845" s="1">
        <f t="shared" si="134"/>
        <v>43</v>
      </c>
      <c r="M2845" s="1" t="s">
        <v>60</v>
      </c>
      <c r="N2845" t="s">
        <v>53</v>
      </c>
      <c r="O2845" s="1" t="s">
        <v>61</v>
      </c>
      <c r="P2845" s="1"/>
      <c r="Q2845" s="1"/>
      <c r="R2845" s="1"/>
      <c r="S2845" s="1" t="s">
        <v>226</v>
      </c>
      <c r="T2845" s="1">
        <v>2</v>
      </c>
      <c r="U2845" s="1" t="s">
        <v>55</v>
      </c>
    </row>
    <row r="2846" spans="1:21">
      <c r="A2846" s="1" t="s">
        <v>55</v>
      </c>
      <c r="B2846" s="1" t="s">
        <v>715</v>
      </c>
      <c r="C2846" s="1" t="s">
        <v>293</v>
      </c>
      <c r="D2846" s="1">
        <f t="shared" si="132"/>
        <v>9.8000000000000004E-2</v>
      </c>
      <c r="E2846" s="1" t="s">
        <v>5926</v>
      </c>
      <c r="F2846" s="1" t="s">
        <v>5925</v>
      </c>
      <c r="G2846" s="6" t="s">
        <v>12527</v>
      </c>
      <c r="H2846" s="1" t="s">
        <v>5927</v>
      </c>
      <c r="I2846" s="1" t="s">
        <v>2822</v>
      </c>
      <c r="J2846" s="1" t="s">
        <v>1212</v>
      </c>
      <c r="K2846" s="1" t="str">
        <f t="shared" si="133"/>
        <v>2017</v>
      </c>
      <c r="L2846" s="1" t="e">
        <f t="shared" si="134"/>
        <v>#VALUE!</v>
      </c>
      <c r="M2846" s="1" t="s">
        <v>60</v>
      </c>
      <c r="N2846" t="s">
        <v>53</v>
      </c>
      <c r="O2846" s="1" t="s">
        <v>61</v>
      </c>
      <c r="P2846" s="1"/>
      <c r="Q2846" s="1"/>
      <c r="R2846" s="1"/>
      <c r="S2846" s="1" t="s">
        <v>940</v>
      </c>
      <c r="T2846" s="1">
        <v>2</v>
      </c>
      <c r="U2846" s="1" t="s">
        <v>55</v>
      </c>
    </row>
    <row r="2847" spans="1:21">
      <c r="A2847" s="1" t="s">
        <v>55</v>
      </c>
      <c r="B2847" s="1" t="s">
        <v>986</v>
      </c>
      <c r="C2847" s="1" t="s">
        <v>293</v>
      </c>
      <c r="D2847" s="1">
        <f t="shared" si="132"/>
        <v>0.29399999999999998</v>
      </c>
      <c r="E2847" s="1" t="s">
        <v>5934</v>
      </c>
      <c r="F2847" s="1" t="s">
        <v>5933</v>
      </c>
      <c r="G2847" s="6" t="s">
        <v>12527</v>
      </c>
      <c r="H2847" s="1" t="s">
        <v>53</v>
      </c>
      <c r="I2847" s="1" t="s">
        <v>2822</v>
      </c>
      <c r="J2847" s="1" t="s">
        <v>84</v>
      </c>
      <c r="K2847" s="1" t="str">
        <f t="shared" si="133"/>
        <v>2017</v>
      </c>
      <c r="L2847" s="1">
        <f t="shared" si="134"/>
        <v>2</v>
      </c>
      <c r="M2847" s="1" t="s">
        <v>60</v>
      </c>
      <c r="N2847" t="s">
        <v>53</v>
      </c>
      <c r="O2847" s="1" t="s">
        <v>61</v>
      </c>
      <c r="P2847" s="1"/>
      <c r="Q2847" s="1"/>
      <c r="R2847" s="1"/>
      <c r="S2847" s="1" t="s">
        <v>423</v>
      </c>
      <c r="T2847" s="1">
        <v>2</v>
      </c>
      <c r="U2847" s="1" t="s">
        <v>55</v>
      </c>
    </row>
    <row r="2848" spans="1:21">
      <c r="A2848" s="1" t="s">
        <v>55</v>
      </c>
      <c r="B2848" s="1" t="s">
        <v>3072</v>
      </c>
      <c r="C2848" s="1" t="s">
        <v>293</v>
      </c>
      <c r="D2848" s="1">
        <f t="shared" si="132"/>
        <v>0.78400000000000003</v>
      </c>
      <c r="E2848" s="1" t="s">
        <v>5936</v>
      </c>
      <c r="F2848" s="1" t="s">
        <v>5935</v>
      </c>
      <c r="G2848" s="6" t="s">
        <v>12527</v>
      </c>
      <c r="H2848" s="1" t="s">
        <v>233</v>
      </c>
      <c r="I2848" s="1" t="s">
        <v>2822</v>
      </c>
      <c r="J2848" s="1" t="s">
        <v>84</v>
      </c>
      <c r="K2848" s="1" t="str">
        <f t="shared" si="133"/>
        <v>2017</v>
      </c>
      <c r="L2848" s="1">
        <f t="shared" si="134"/>
        <v>49</v>
      </c>
      <c r="M2848" s="1" t="s">
        <v>79</v>
      </c>
      <c r="N2848" t="s">
        <v>53</v>
      </c>
      <c r="O2848" s="1" t="s">
        <v>61</v>
      </c>
      <c r="P2848" s="1"/>
      <c r="Q2848" s="1"/>
      <c r="R2848" s="1"/>
      <c r="S2848" s="1" t="s">
        <v>3523</v>
      </c>
      <c r="T2848" s="1">
        <v>1</v>
      </c>
      <c r="U2848" s="1" t="s">
        <v>55</v>
      </c>
    </row>
    <row r="2849" spans="1:21">
      <c r="A2849" s="1" t="s">
        <v>55</v>
      </c>
      <c r="B2849" s="1" t="s">
        <v>5948</v>
      </c>
      <c r="C2849" s="1" t="s">
        <v>273</v>
      </c>
      <c r="D2849" s="1">
        <f t="shared" si="132"/>
        <v>0.45</v>
      </c>
      <c r="E2849" s="1" t="s">
        <v>5946</v>
      </c>
      <c r="F2849" s="1" t="s">
        <v>5945</v>
      </c>
      <c r="G2849" s="6" t="s">
        <v>12527</v>
      </c>
      <c r="H2849" s="1" t="s">
        <v>233</v>
      </c>
      <c r="I2849" s="1" t="s">
        <v>873</v>
      </c>
      <c r="J2849" s="1" t="s">
        <v>1741</v>
      </c>
      <c r="K2849" s="1" t="str">
        <f t="shared" si="133"/>
        <v>2017</v>
      </c>
      <c r="L2849" s="1">
        <f t="shared" si="134"/>
        <v>49</v>
      </c>
      <c r="M2849" s="1" t="s">
        <v>79</v>
      </c>
      <c r="N2849" t="s">
        <v>53</v>
      </c>
      <c r="O2849" s="1" t="s">
        <v>61</v>
      </c>
      <c r="P2849" s="1"/>
      <c r="Q2849" s="1"/>
      <c r="R2849" s="1"/>
      <c r="S2849" s="1" t="s">
        <v>3523</v>
      </c>
      <c r="T2849" s="1">
        <v>1</v>
      </c>
      <c r="U2849" s="1" t="s">
        <v>55</v>
      </c>
    </row>
    <row r="2850" spans="1:21">
      <c r="A2850" s="1" t="s">
        <v>55</v>
      </c>
      <c r="B2850" s="1" t="s">
        <v>1440</v>
      </c>
      <c r="C2850" s="1" t="s">
        <v>273</v>
      </c>
      <c r="D2850" s="1">
        <f t="shared" si="132"/>
        <v>0.05</v>
      </c>
      <c r="E2850" s="1" t="s">
        <v>5955</v>
      </c>
      <c r="F2850" s="1" t="s">
        <v>5954</v>
      </c>
      <c r="G2850" s="6" t="s">
        <v>12527</v>
      </c>
      <c r="H2850" s="1" t="s">
        <v>809</v>
      </c>
      <c r="I2850" s="1" t="s">
        <v>5084</v>
      </c>
      <c r="J2850" s="1" t="s">
        <v>445</v>
      </c>
      <c r="K2850" s="1" t="str">
        <f t="shared" si="133"/>
        <v>2017</v>
      </c>
      <c r="L2850" s="1">
        <f t="shared" si="134"/>
        <v>36</v>
      </c>
      <c r="M2850" s="1" t="s">
        <v>60</v>
      </c>
      <c r="N2850" t="s">
        <v>53</v>
      </c>
      <c r="O2850" s="1" t="s">
        <v>61</v>
      </c>
      <c r="P2850" s="1"/>
      <c r="Q2850" s="1"/>
      <c r="R2850" s="1"/>
      <c r="S2850" s="1"/>
      <c r="T2850" s="1">
        <v>1</v>
      </c>
      <c r="U2850" s="1" t="s">
        <v>55</v>
      </c>
    </row>
    <row r="2851" spans="1:21">
      <c r="A2851" s="1" t="s">
        <v>54</v>
      </c>
      <c r="B2851" s="1" t="s">
        <v>715</v>
      </c>
      <c r="C2851" s="1" t="s">
        <v>273</v>
      </c>
      <c r="D2851" s="1">
        <f t="shared" si="132"/>
        <v>0.1</v>
      </c>
      <c r="E2851" s="1" t="s">
        <v>5966</v>
      </c>
      <c r="F2851" s="1" t="s">
        <v>5965</v>
      </c>
      <c r="G2851" s="6" t="s">
        <v>12527</v>
      </c>
      <c r="H2851" s="1" t="s">
        <v>108</v>
      </c>
      <c r="I2851" s="1" t="s">
        <v>5967</v>
      </c>
      <c r="J2851" s="1" t="s">
        <v>4373</v>
      </c>
      <c r="K2851" s="1" t="str">
        <f t="shared" si="133"/>
        <v>2017</v>
      </c>
      <c r="L2851" s="1">
        <f t="shared" si="134"/>
        <v>8</v>
      </c>
      <c r="M2851" s="1" t="s">
        <v>60</v>
      </c>
      <c r="N2851" t="s">
        <v>53</v>
      </c>
      <c r="O2851" s="1" t="s">
        <v>61</v>
      </c>
      <c r="P2851" s="1"/>
      <c r="Q2851" s="1"/>
      <c r="R2851" s="1"/>
      <c r="S2851" s="1" t="s">
        <v>65</v>
      </c>
      <c r="T2851" s="1">
        <v>2</v>
      </c>
      <c r="U2851" s="1" t="s">
        <v>55</v>
      </c>
    </row>
    <row r="2852" spans="1:21">
      <c r="A2852" s="1" t="s">
        <v>53</v>
      </c>
      <c r="B2852" s="1" t="s">
        <v>3332</v>
      </c>
      <c r="C2852" s="1" t="s">
        <v>293</v>
      </c>
      <c r="D2852" s="1">
        <f t="shared" si="132"/>
        <v>1.9599999999999999E-2</v>
      </c>
      <c r="E2852" s="1" t="s">
        <v>5969</v>
      </c>
      <c r="F2852" s="1" t="s">
        <v>5968</v>
      </c>
      <c r="G2852" s="6" t="s">
        <v>12527</v>
      </c>
      <c r="H2852" s="1" t="s">
        <v>63</v>
      </c>
      <c r="I2852" s="1" t="s">
        <v>5967</v>
      </c>
      <c r="J2852" s="1" t="s">
        <v>5462</v>
      </c>
      <c r="K2852" s="1" t="str">
        <f t="shared" si="133"/>
        <v>2017</v>
      </c>
      <c r="L2852" s="1">
        <f t="shared" si="134"/>
        <v>30</v>
      </c>
      <c r="M2852" s="1" t="s">
        <v>60</v>
      </c>
      <c r="N2852" t="s">
        <v>53</v>
      </c>
      <c r="O2852" s="1" t="s">
        <v>61</v>
      </c>
      <c r="P2852" s="1"/>
      <c r="Q2852" s="1"/>
      <c r="R2852" s="1"/>
      <c r="S2852" s="1" t="s">
        <v>1559</v>
      </c>
      <c r="T2852" s="1">
        <v>2</v>
      </c>
      <c r="U2852" s="1" t="s">
        <v>55</v>
      </c>
    </row>
    <row r="2853" spans="1:21">
      <c r="A2853" s="1" t="s">
        <v>54</v>
      </c>
      <c r="B2853" s="1" t="s">
        <v>2810</v>
      </c>
      <c r="C2853" s="1" t="s">
        <v>273</v>
      </c>
      <c r="D2853" s="1">
        <f t="shared" si="132"/>
        <v>0.4</v>
      </c>
      <c r="E2853" s="1" t="s">
        <v>5978</v>
      </c>
      <c r="F2853" s="1" t="s">
        <v>5977</v>
      </c>
      <c r="G2853" s="6" t="s">
        <v>12527</v>
      </c>
      <c r="H2853" s="1" t="s">
        <v>136</v>
      </c>
      <c r="I2853" s="1" t="s">
        <v>5975</v>
      </c>
      <c r="J2853" s="1" t="s">
        <v>84</v>
      </c>
      <c r="K2853" s="1" t="str">
        <f t="shared" si="133"/>
        <v>2017</v>
      </c>
      <c r="L2853" s="1">
        <f t="shared" si="134"/>
        <v>50</v>
      </c>
      <c r="M2853" s="1" t="s">
        <v>60</v>
      </c>
      <c r="N2853" t="s">
        <v>53</v>
      </c>
      <c r="O2853" s="1" t="s">
        <v>61</v>
      </c>
      <c r="P2853" s="1"/>
      <c r="Q2853" s="1"/>
      <c r="R2853" s="1"/>
      <c r="S2853" s="1" t="s">
        <v>1051</v>
      </c>
      <c r="T2853" s="1">
        <v>1</v>
      </c>
      <c r="U2853" s="1" t="s">
        <v>55</v>
      </c>
    </row>
    <row r="2854" spans="1:21">
      <c r="A2854" s="1" t="s">
        <v>49</v>
      </c>
      <c r="B2854" s="1"/>
      <c r="C2854" s="1"/>
      <c r="D2854" s="1">
        <f t="shared" si="132"/>
        <v>0</v>
      </c>
      <c r="E2854" s="1" t="s">
        <v>5985</v>
      </c>
      <c r="F2854" s="1" t="s">
        <v>5984</v>
      </c>
      <c r="G2854" s="6" t="s">
        <v>12527</v>
      </c>
      <c r="H2854" s="1" t="s">
        <v>144</v>
      </c>
      <c r="I2854" s="1" t="s">
        <v>5981</v>
      </c>
      <c r="J2854" s="1" t="s">
        <v>5981</v>
      </c>
      <c r="K2854" s="1" t="str">
        <f t="shared" si="133"/>
        <v>2017</v>
      </c>
      <c r="L2854" s="1">
        <f t="shared" si="134"/>
        <v>24</v>
      </c>
      <c r="M2854" s="1" t="s">
        <v>60</v>
      </c>
      <c r="N2854" t="s">
        <v>53</v>
      </c>
      <c r="O2854" s="1" t="s">
        <v>102</v>
      </c>
      <c r="P2854" s="1"/>
      <c r="Q2854" s="1"/>
      <c r="R2854" s="1" t="s">
        <v>805</v>
      </c>
      <c r="S2854" s="1" t="s">
        <v>105</v>
      </c>
      <c r="T2854" s="1">
        <v>1</v>
      </c>
      <c r="U2854" s="1"/>
    </row>
    <row r="2855" spans="1:21">
      <c r="A2855" s="1" t="s">
        <v>55</v>
      </c>
      <c r="B2855" s="1"/>
      <c r="C2855" s="1"/>
      <c r="D2855" s="1">
        <f t="shared" si="132"/>
        <v>0</v>
      </c>
      <c r="E2855" s="1" t="s">
        <v>5986</v>
      </c>
      <c r="F2855" s="1" t="s">
        <v>5987</v>
      </c>
      <c r="G2855" s="6" t="s">
        <v>12527</v>
      </c>
      <c r="H2855" s="1" t="s">
        <v>149</v>
      </c>
      <c r="I2855" s="1" t="s">
        <v>5981</v>
      </c>
      <c r="J2855" s="1" t="s">
        <v>5988</v>
      </c>
      <c r="K2855" s="1" t="str">
        <f t="shared" si="133"/>
        <v>2017</v>
      </c>
      <c r="L2855" s="1">
        <f t="shared" si="134"/>
        <v>39</v>
      </c>
      <c r="M2855" s="1" t="s">
        <v>60</v>
      </c>
      <c r="N2855" t="s">
        <v>53</v>
      </c>
      <c r="O2855" s="1" t="s">
        <v>102</v>
      </c>
      <c r="P2855" s="1"/>
      <c r="Q2855" s="1"/>
      <c r="R2855" s="1" t="s">
        <v>805</v>
      </c>
      <c r="S2855" s="1" t="s">
        <v>4368</v>
      </c>
      <c r="T2855" s="1">
        <v>2</v>
      </c>
      <c r="U2855" s="1"/>
    </row>
    <row r="2856" spans="1:21">
      <c r="A2856" s="1" t="s">
        <v>55</v>
      </c>
      <c r="B2856" s="1"/>
      <c r="C2856" s="1"/>
      <c r="D2856" s="1">
        <f t="shared" si="132"/>
        <v>0</v>
      </c>
      <c r="E2856" s="1" t="s">
        <v>5998</v>
      </c>
      <c r="F2856" s="1" t="s">
        <v>5999</v>
      </c>
      <c r="G2856" s="6" t="s">
        <v>12527</v>
      </c>
      <c r="H2856" s="1" t="s">
        <v>282</v>
      </c>
      <c r="I2856" s="1" t="s">
        <v>6000</v>
      </c>
      <c r="J2856" s="1" t="s">
        <v>3708</v>
      </c>
      <c r="K2856" s="1" t="str">
        <f t="shared" si="133"/>
        <v>2017</v>
      </c>
      <c r="L2856" s="1">
        <f t="shared" si="134"/>
        <v>43</v>
      </c>
      <c r="M2856" s="1" t="s">
        <v>60</v>
      </c>
      <c r="N2856" t="s">
        <v>53</v>
      </c>
      <c r="O2856" s="1" t="s">
        <v>61</v>
      </c>
      <c r="P2856" s="1"/>
      <c r="Q2856" s="1"/>
      <c r="R2856" s="1" t="s">
        <v>805</v>
      </c>
      <c r="S2856" s="1" t="s">
        <v>6001</v>
      </c>
      <c r="T2856" s="1">
        <v>2</v>
      </c>
      <c r="U2856" s="1"/>
    </row>
    <row r="2857" spans="1:21">
      <c r="A2857" s="1" t="s">
        <v>54</v>
      </c>
      <c r="B2857" s="1"/>
      <c r="C2857" s="1"/>
      <c r="D2857" s="1">
        <f t="shared" si="132"/>
        <v>0</v>
      </c>
      <c r="E2857" s="1" t="s">
        <v>6003</v>
      </c>
      <c r="F2857" s="1" t="s">
        <v>6002</v>
      </c>
      <c r="G2857" s="6" t="s">
        <v>12527</v>
      </c>
      <c r="H2857" s="1" t="s">
        <v>484</v>
      </c>
      <c r="I2857" s="1" t="s">
        <v>6004</v>
      </c>
      <c r="J2857" s="1" t="s">
        <v>496</v>
      </c>
      <c r="K2857" s="1" t="str">
        <f t="shared" si="133"/>
        <v>2017</v>
      </c>
      <c r="L2857" s="1">
        <f t="shared" si="134"/>
        <v>48</v>
      </c>
      <c r="M2857" s="1" t="s">
        <v>79</v>
      </c>
      <c r="N2857" t="s">
        <v>53</v>
      </c>
      <c r="O2857" s="1" t="s">
        <v>61</v>
      </c>
      <c r="P2857" s="1"/>
      <c r="Q2857" s="1"/>
      <c r="R2857" s="1" t="s">
        <v>805</v>
      </c>
      <c r="S2857" s="1" t="s">
        <v>226</v>
      </c>
      <c r="T2857" s="1">
        <v>1</v>
      </c>
      <c r="U2857" s="1"/>
    </row>
    <row r="2858" spans="1:21">
      <c r="A2858" s="1" t="s">
        <v>53</v>
      </c>
      <c r="B2858" s="1"/>
      <c r="C2858" s="1"/>
      <c r="D2858" s="1">
        <f t="shared" si="132"/>
        <v>0</v>
      </c>
      <c r="E2858" s="1" t="s">
        <v>6011</v>
      </c>
      <c r="F2858" s="1" t="s">
        <v>6010</v>
      </c>
      <c r="G2858" s="6" t="s">
        <v>12527</v>
      </c>
      <c r="H2858" s="1" t="s">
        <v>197</v>
      </c>
      <c r="I2858" s="1" t="s">
        <v>1799</v>
      </c>
      <c r="J2858" s="1" t="s">
        <v>1286</v>
      </c>
      <c r="K2858" s="1" t="str">
        <f t="shared" si="133"/>
        <v>2017</v>
      </c>
      <c r="L2858" s="1">
        <f t="shared" si="134"/>
        <v>17</v>
      </c>
      <c r="M2858" s="1" t="s">
        <v>79</v>
      </c>
      <c r="N2858" t="s">
        <v>53</v>
      </c>
      <c r="O2858" s="1" t="s">
        <v>102</v>
      </c>
      <c r="P2858" s="1"/>
      <c r="Q2858" s="1"/>
      <c r="R2858" s="1" t="s">
        <v>805</v>
      </c>
      <c r="S2858" s="1" t="s">
        <v>65</v>
      </c>
      <c r="T2858" s="1">
        <v>1</v>
      </c>
      <c r="U2858" s="1"/>
    </row>
    <row r="2859" spans="1:21">
      <c r="A2859" s="1" t="s">
        <v>55</v>
      </c>
      <c r="B2859" s="1"/>
      <c r="C2859" s="1"/>
      <c r="D2859" s="1">
        <f t="shared" si="132"/>
        <v>0</v>
      </c>
      <c r="E2859" s="1" t="s">
        <v>6013</v>
      </c>
      <c r="F2859" s="1" t="s">
        <v>6012</v>
      </c>
      <c r="G2859" s="6" t="s">
        <v>12527</v>
      </c>
      <c r="H2859" s="1" t="s">
        <v>436</v>
      </c>
      <c r="I2859" s="1" t="s">
        <v>1799</v>
      </c>
      <c r="J2859" s="1" t="s">
        <v>5981</v>
      </c>
      <c r="K2859" s="1" t="str">
        <f t="shared" si="133"/>
        <v>2017</v>
      </c>
      <c r="L2859" s="1">
        <f t="shared" si="134"/>
        <v>59</v>
      </c>
      <c r="M2859" s="1" t="s">
        <v>60</v>
      </c>
      <c r="N2859" t="s">
        <v>53</v>
      </c>
      <c r="O2859" s="1" t="s">
        <v>61</v>
      </c>
      <c r="P2859" s="1"/>
      <c r="Q2859" s="1"/>
      <c r="R2859" s="1" t="s">
        <v>805</v>
      </c>
      <c r="S2859" s="1"/>
      <c r="T2859" s="1">
        <v>1</v>
      </c>
      <c r="U2859" s="1"/>
    </row>
    <row r="2860" spans="1:21">
      <c r="A2860" s="1" t="s">
        <v>55</v>
      </c>
      <c r="B2860" s="1"/>
      <c r="C2860" s="1"/>
      <c r="D2860" s="1">
        <f t="shared" si="132"/>
        <v>0</v>
      </c>
      <c r="E2860" s="1" t="s">
        <v>6014</v>
      </c>
      <c r="F2860" s="1" t="s">
        <v>6015</v>
      </c>
      <c r="G2860" s="6" t="s">
        <v>12527</v>
      </c>
      <c r="H2860" s="1" t="s">
        <v>160</v>
      </c>
      <c r="I2860" s="1" t="s">
        <v>1799</v>
      </c>
      <c r="J2860" s="1" t="s">
        <v>236</v>
      </c>
      <c r="K2860" s="1" t="str">
        <f t="shared" si="133"/>
        <v>2017</v>
      </c>
      <c r="L2860" s="1">
        <f t="shared" si="134"/>
        <v>58</v>
      </c>
      <c r="M2860" s="1" t="s">
        <v>60</v>
      </c>
      <c r="N2860" t="s">
        <v>53</v>
      </c>
      <c r="O2860" s="1" t="s">
        <v>61</v>
      </c>
      <c r="P2860" s="1"/>
      <c r="Q2860" s="1"/>
      <c r="R2860" s="1" t="s">
        <v>805</v>
      </c>
      <c r="S2860" s="1" t="s">
        <v>354</v>
      </c>
      <c r="T2860" s="1">
        <v>1</v>
      </c>
      <c r="U2860" s="1"/>
    </row>
    <row r="2861" spans="1:21">
      <c r="A2861" s="1" t="s">
        <v>55</v>
      </c>
      <c r="B2861" s="1"/>
      <c r="C2861" s="1"/>
      <c r="D2861" s="1">
        <f t="shared" si="132"/>
        <v>0</v>
      </c>
      <c r="E2861" s="1" t="s">
        <v>6016</v>
      </c>
      <c r="F2861" s="1" t="s">
        <v>6017</v>
      </c>
      <c r="G2861" s="6" t="s">
        <v>12527</v>
      </c>
      <c r="H2861" s="1" t="s">
        <v>180</v>
      </c>
      <c r="I2861" s="1" t="s">
        <v>1799</v>
      </c>
      <c r="J2861" s="1" t="s">
        <v>1212</v>
      </c>
      <c r="K2861" s="1" t="str">
        <f t="shared" si="133"/>
        <v>2017</v>
      </c>
      <c r="L2861" s="1">
        <f t="shared" si="134"/>
        <v>63</v>
      </c>
      <c r="M2861" s="1" t="s">
        <v>60</v>
      </c>
      <c r="N2861" t="s">
        <v>53</v>
      </c>
      <c r="O2861" s="1" t="s">
        <v>61</v>
      </c>
      <c r="P2861" s="1"/>
      <c r="Q2861" s="1"/>
      <c r="R2861" s="1" t="s">
        <v>805</v>
      </c>
      <c r="S2861" s="1" t="s">
        <v>354</v>
      </c>
      <c r="T2861" s="1">
        <v>1</v>
      </c>
      <c r="U2861" s="1"/>
    </row>
    <row r="2862" spans="1:21">
      <c r="A2862" s="1" t="s">
        <v>53</v>
      </c>
      <c r="B2862" s="1"/>
      <c r="C2862" s="1"/>
      <c r="D2862" s="1">
        <f t="shared" si="132"/>
        <v>0</v>
      </c>
      <c r="E2862" s="1" t="s">
        <v>6020</v>
      </c>
      <c r="F2862" s="1" t="s">
        <v>6021</v>
      </c>
      <c r="G2862" s="6" t="s">
        <v>12527</v>
      </c>
      <c r="H2862" s="1" t="s">
        <v>126</v>
      </c>
      <c r="I2862" s="1" t="s">
        <v>1296</v>
      </c>
      <c r="J2862" s="1" t="s">
        <v>274</v>
      </c>
      <c r="K2862" s="1" t="str">
        <f t="shared" si="133"/>
        <v>2017</v>
      </c>
      <c r="L2862" s="1">
        <f t="shared" si="134"/>
        <v>14</v>
      </c>
      <c r="M2862" s="1" t="s">
        <v>79</v>
      </c>
      <c r="N2862" t="s">
        <v>53</v>
      </c>
      <c r="O2862" s="1" t="s">
        <v>102</v>
      </c>
      <c r="P2862" s="1"/>
      <c r="Q2862" s="1"/>
      <c r="R2862" s="1" t="s">
        <v>805</v>
      </c>
      <c r="S2862" s="1" t="s">
        <v>77</v>
      </c>
      <c r="T2862" s="1">
        <v>1</v>
      </c>
      <c r="U2862" s="1"/>
    </row>
    <row r="2863" spans="1:21">
      <c r="A2863" s="1" t="s">
        <v>55</v>
      </c>
      <c r="B2863" s="1" t="s">
        <v>986</v>
      </c>
      <c r="C2863" s="1" t="s">
        <v>293</v>
      </c>
      <c r="D2863" s="1">
        <f t="shared" si="132"/>
        <v>0.29399999999999998</v>
      </c>
      <c r="E2863" s="1" t="s">
        <v>6033</v>
      </c>
      <c r="F2863" s="1" t="s">
        <v>6032</v>
      </c>
      <c r="G2863" s="6" t="s">
        <v>12527</v>
      </c>
      <c r="H2863" s="1" t="s">
        <v>116</v>
      </c>
      <c r="I2863" s="1" t="s">
        <v>5975</v>
      </c>
      <c r="J2863" s="1" t="s">
        <v>6034</v>
      </c>
      <c r="K2863" s="1" t="str">
        <f t="shared" si="133"/>
        <v>2017</v>
      </c>
      <c r="L2863" s="1">
        <f t="shared" si="134"/>
        <v>5</v>
      </c>
      <c r="M2863" s="1" t="s">
        <v>79</v>
      </c>
      <c r="N2863" t="s">
        <v>53</v>
      </c>
      <c r="O2863" s="1" t="s">
        <v>61</v>
      </c>
      <c r="P2863" s="1"/>
      <c r="Q2863" s="1"/>
      <c r="R2863" s="1"/>
      <c r="S2863" s="1" t="s">
        <v>65</v>
      </c>
      <c r="T2863" s="1">
        <v>2</v>
      </c>
      <c r="U2863" s="1" t="s">
        <v>55</v>
      </c>
    </row>
    <row r="2864" spans="1:21">
      <c r="A2864" s="1" t="s">
        <v>54</v>
      </c>
      <c r="B2864" s="1" t="s">
        <v>4027</v>
      </c>
      <c r="C2864" s="1" t="s">
        <v>293</v>
      </c>
      <c r="D2864" s="1">
        <f t="shared" si="132"/>
        <v>1.0780000000000001</v>
      </c>
      <c r="E2864" s="1" t="s">
        <v>6045</v>
      </c>
      <c r="F2864" s="1" t="s">
        <v>6044</v>
      </c>
      <c r="G2864" s="6" t="s">
        <v>12527</v>
      </c>
      <c r="H2864" s="1" t="s">
        <v>721</v>
      </c>
      <c r="I2864" s="1" t="s">
        <v>6046</v>
      </c>
      <c r="J2864" s="1" t="s">
        <v>1286</v>
      </c>
      <c r="K2864" s="1" t="str">
        <f t="shared" si="133"/>
        <v>2017</v>
      </c>
      <c r="L2864" s="1">
        <f t="shared" si="134"/>
        <v>51</v>
      </c>
      <c r="M2864" s="1" t="s">
        <v>60</v>
      </c>
      <c r="N2864" t="s">
        <v>53</v>
      </c>
      <c r="O2864" s="1" t="s">
        <v>61</v>
      </c>
      <c r="P2864" s="1"/>
      <c r="Q2864" s="1"/>
      <c r="R2864" s="1"/>
      <c r="S2864" s="1" t="s">
        <v>940</v>
      </c>
      <c r="T2864" s="1">
        <v>1</v>
      </c>
      <c r="U2864" s="1" t="s">
        <v>55</v>
      </c>
    </row>
    <row r="2865" spans="1:21">
      <c r="A2865" s="1" t="s">
        <v>55</v>
      </c>
      <c r="B2865" s="1" t="s">
        <v>472</v>
      </c>
      <c r="C2865" s="1" t="s">
        <v>293</v>
      </c>
      <c r="D2865" s="1">
        <f t="shared" si="132"/>
        <v>0.49</v>
      </c>
      <c r="E2865" s="1" t="s">
        <v>6048</v>
      </c>
      <c r="F2865" s="1" t="s">
        <v>6047</v>
      </c>
      <c r="G2865" s="6" t="s">
        <v>12527</v>
      </c>
      <c r="H2865" s="1">
        <v>13</v>
      </c>
      <c r="I2865" s="1" t="s">
        <v>6046</v>
      </c>
      <c r="J2865" s="1" t="s">
        <v>873</v>
      </c>
      <c r="K2865" s="1" t="str">
        <f t="shared" si="133"/>
        <v>2017</v>
      </c>
      <c r="L2865" s="1">
        <f t="shared" si="134"/>
        <v>13</v>
      </c>
      <c r="M2865" s="1" t="s">
        <v>60</v>
      </c>
      <c r="N2865" t="s">
        <v>53</v>
      </c>
      <c r="O2865" s="1" t="s">
        <v>61</v>
      </c>
      <c r="P2865" s="1"/>
      <c r="Q2865" s="1"/>
      <c r="R2865" s="1"/>
      <c r="S2865" s="1" t="s">
        <v>65</v>
      </c>
      <c r="T2865" s="1">
        <v>2</v>
      </c>
      <c r="U2865" s="1" t="s">
        <v>55</v>
      </c>
    </row>
    <row r="2866" spans="1:21">
      <c r="A2866" s="1" t="s">
        <v>55</v>
      </c>
      <c r="B2866" s="1" t="s">
        <v>148</v>
      </c>
      <c r="C2866" s="1" t="s">
        <v>293</v>
      </c>
      <c r="D2866" s="1">
        <f t="shared" si="132"/>
        <v>1.47</v>
      </c>
      <c r="E2866" s="1" t="s">
        <v>6051</v>
      </c>
      <c r="F2866" s="1" t="s">
        <v>6050</v>
      </c>
      <c r="G2866" s="6" t="s">
        <v>12525</v>
      </c>
      <c r="H2866" s="1" t="s">
        <v>63</v>
      </c>
      <c r="I2866" s="1" t="s">
        <v>6046</v>
      </c>
      <c r="J2866" s="1" t="s">
        <v>6046</v>
      </c>
      <c r="K2866" s="1" t="str">
        <f t="shared" si="133"/>
        <v>2017</v>
      </c>
      <c r="L2866" s="1">
        <f t="shared" si="134"/>
        <v>30</v>
      </c>
      <c r="M2866" s="1" t="s">
        <v>79</v>
      </c>
      <c r="N2866" t="s">
        <v>53</v>
      </c>
      <c r="O2866" s="1" t="s">
        <v>61</v>
      </c>
      <c r="P2866" s="1"/>
      <c r="Q2866" s="1"/>
      <c r="R2866" s="1"/>
      <c r="S2866" s="1" t="s">
        <v>6052</v>
      </c>
      <c r="T2866" s="1">
        <v>2</v>
      </c>
      <c r="U2866" s="1" t="s">
        <v>55</v>
      </c>
    </row>
    <row r="2867" spans="1:21">
      <c r="A2867" s="1" t="s">
        <v>53</v>
      </c>
      <c r="B2867" s="1" t="s">
        <v>3072</v>
      </c>
      <c r="C2867" s="1" t="s">
        <v>293</v>
      </c>
      <c r="D2867" s="1">
        <f t="shared" si="132"/>
        <v>0.78400000000000003</v>
      </c>
      <c r="E2867" s="1" t="s">
        <v>6054</v>
      </c>
      <c r="F2867" s="1" t="s">
        <v>6053</v>
      </c>
      <c r="G2867" s="6" t="s">
        <v>12527</v>
      </c>
      <c r="H2867" s="1" t="s">
        <v>448</v>
      </c>
      <c r="I2867" s="1" t="s">
        <v>6046</v>
      </c>
      <c r="J2867" s="1" t="s">
        <v>6046</v>
      </c>
      <c r="K2867" s="1" t="str">
        <f t="shared" si="133"/>
        <v>2017</v>
      </c>
      <c r="L2867" s="1">
        <f t="shared" si="134"/>
        <v>32</v>
      </c>
      <c r="M2867" s="1" t="s">
        <v>79</v>
      </c>
      <c r="N2867" t="s">
        <v>53</v>
      </c>
      <c r="O2867" s="1" t="s">
        <v>61</v>
      </c>
      <c r="P2867" s="1"/>
      <c r="Q2867" s="1"/>
      <c r="R2867" s="1"/>
      <c r="S2867" s="1" t="s">
        <v>6055</v>
      </c>
      <c r="T2867" s="1">
        <v>2</v>
      </c>
      <c r="U2867" s="1" t="s">
        <v>55</v>
      </c>
    </row>
    <row r="2868" spans="1:21">
      <c r="A2868" s="1" t="s">
        <v>54</v>
      </c>
      <c r="B2868" s="1"/>
      <c r="C2868" s="1"/>
      <c r="D2868" s="1">
        <f t="shared" si="132"/>
        <v>0</v>
      </c>
      <c r="E2868" s="1" t="s">
        <v>6065</v>
      </c>
      <c r="F2868" s="1" t="s">
        <v>6064</v>
      </c>
      <c r="G2868" s="6" t="s">
        <v>12527</v>
      </c>
      <c r="H2868" s="1" t="s">
        <v>116</v>
      </c>
      <c r="I2868" s="1" t="s">
        <v>6066</v>
      </c>
      <c r="J2868" s="1" t="s">
        <v>6063</v>
      </c>
      <c r="K2868" s="1" t="str">
        <f t="shared" si="133"/>
        <v>2017</v>
      </c>
      <c r="L2868" s="1">
        <f t="shared" si="134"/>
        <v>5</v>
      </c>
      <c r="M2868" s="1" t="s">
        <v>60</v>
      </c>
      <c r="N2868" t="s">
        <v>53</v>
      </c>
      <c r="O2868" s="1" t="s">
        <v>61</v>
      </c>
      <c r="P2868" s="1"/>
      <c r="Q2868" s="1"/>
      <c r="R2868" s="1"/>
      <c r="S2868" s="1" t="s">
        <v>235</v>
      </c>
      <c r="T2868" s="1">
        <v>2</v>
      </c>
      <c r="U2868" s="1" t="s">
        <v>55</v>
      </c>
    </row>
    <row r="2869" spans="1:21">
      <c r="A2869" s="1" t="s">
        <v>55</v>
      </c>
      <c r="B2869" s="1" t="s">
        <v>141</v>
      </c>
      <c r="C2869" s="1" t="s">
        <v>273</v>
      </c>
      <c r="D2869" s="1">
        <f t="shared" si="132"/>
        <v>0.2</v>
      </c>
      <c r="E2869" s="1" t="s">
        <v>6069</v>
      </c>
      <c r="F2869" s="1" t="s">
        <v>6067</v>
      </c>
      <c r="G2869" s="6" t="s">
        <v>12527</v>
      </c>
      <c r="H2869" s="1" t="s">
        <v>177</v>
      </c>
      <c r="I2869" s="1" t="s">
        <v>6063</v>
      </c>
      <c r="J2869" s="1" t="s">
        <v>4832</v>
      </c>
      <c r="K2869" s="1" t="str">
        <f t="shared" si="133"/>
        <v>2017</v>
      </c>
      <c r="L2869" s="1">
        <f t="shared" si="134"/>
        <v>23</v>
      </c>
      <c r="M2869" s="1" t="s">
        <v>79</v>
      </c>
      <c r="N2869" t="s">
        <v>53</v>
      </c>
      <c r="O2869" s="1" t="s">
        <v>61</v>
      </c>
      <c r="P2869" s="1"/>
      <c r="Q2869" s="1"/>
      <c r="R2869" s="1"/>
      <c r="S2869" s="1" t="s">
        <v>92</v>
      </c>
      <c r="T2869" s="1">
        <v>2</v>
      </c>
      <c r="U2869" s="1" t="s">
        <v>55</v>
      </c>
    </row>
    <row r="2870" spans="1:21">
      <c r="A2870" s="1" t="s">
        <v>55</v>
      </c>
      <c r="B2870" s="1"/>
      <c r="C2870" s="1"/>
      <c r="D2870" s="1">
        <f t="shared" si="132"/>
        <v>0</v>
      </c>
      <c r="E2870" s="1" t="s">
        <v>6089</v>
      </c>
      <c r="F2870" s="1" t="s">
        <v>6088</v>
      </c>
      <c r="G2870" s="6" t="s">
        <v>12527</v>
      </c>
      <c r="H2870" s="1" t="s">
        <v>263</v>
      </c>
      <c r="I2870" s="1" t="s">
        <v>755</v>
      </c>
      <c r="J2870" s="1" t="s">
        <v>84</v>
      </c>
      <c r="K2870" s="1" t="str">
        <f t="shared" si="133"/>
        <v>2017</v>
      </c>
      <c r="L2870" s="1">
        <f t="shared" si="134"/>
        <v>18</v>
      </c>
      <c r="M2870" s="1" t="s">
        <v>60</v>
      </c>
      <c r="N2870" t="s">
        <v>53</v>
      </c>
      <c r="O2870" s="1" t="s">
        <v>61</v>
      </c>
      <c r="P2870" s="1"/>
      <c r="Q2870" s="1"/>
      <c r="R2870" s="1"/>
      <c r="S2870" s="1" t="s">
        <v>65</v>
      </c>
      <c r="T2870" s="1">
        <v>2</v>
      </c>
      <c r="U2870" s="1"/>
    </row>
    <row r="2871" spans="1:21">
      <c r="A2871" s="1" t="s">
        <v>55</v>
      </c>
      <c r="B2871" s="1" t="s">
        <v>715</v>
      </c>
      <c r="C2871" s="1" t="s">
        <v>293</v>
      </c>
      <c r="D2871" s="1">
        <f t="shared" si="132"/>
        <v>9.8000000000000004E-2</v>
      </c>
      <c r="E2871" s="1" t="s">
        <v>6094</v>
      </c>
      <c r="F2871" s="1" t="s">
        <v>6093</v>
      </c>
      <c r="G2871" s="6" t="s">
        <v>12527</v>
      </c>
      <c r="H2871" s="1" t="s">
        <v>584</v>
      </c>
      <c r="I2871" s="1" t="s">
        <v>6095</v>
      </c>
      <c r="J2871" s="1" t="s">
        <v>873</v>
      </c>
      <c r="K2871" s="1" t="str">
        <f t="shared" si="133"/>
        <v>2017</v>
      </c>
      <c r="L2871" s="1">
        <f t="shared" si="134"/>
        <v>37</v>
      </c>
      <c r="M2871" s="1" t="s">
        <v>60</v>
      </c>
      <c r="N2871" t="s">
        <v>53</v>
      </c>
      <c r="O2871" s="1" t="s">
        <v>61</v>
      </c>
      <c r="P2871" s="1"/>
      <c r="Q2871" s="1"/>
      <c r="R2871" s="1"/>
      <c r="S2871" s="1" t="s">
        <v>940</v>
      </c>
      <c r="T2871" s="1">
        <v>2</v>
      </c>
      <c r="U2871" s="1" t="s">
        <v>55</v>
      </c>
    </row>
    <row r="2872" spans="1:21">
      <c r="A2872" s="1" t="s">
        <v>55</v>
      </c>
      <c r="B2872" s="1" t="s">
        <v>2711</v>
      </c>
      <c r="C2872" s="1" t="s">
        <v>293</v>
      </c>
      <c r="D2872" s="1">
        <f t="shared" si="132"/>
        <v>1.1759999999999999</v>
      </c>
      <c r="E2872" s="1" t="s">
        <v>6097</v>
      </c>
      <c r="F2872" s="1" t="s">
        <v>6096</v>
      </c>
      <c r="G2872" s="6" t="s">
        <v>12527</v>
      </c>
      <c r="H2872" s="1" t="s">
        <v>88</v>
      </c>
      <c r="I2872" s="1" t="s">
        <v>5988</v>
      </c>
      <c r="J2872" s="1" t="s">
        <v>5462</v>
      </c>
      <c r="K2872" s="1" t="str">
        <f t="shared" si="133"/>
        <v>2017</v>
      </c>
      <c r="L2872" s="1">
        <f t="shared" si="134"/>
        <v>28</v>
      </c>
      <c r="M2872" s="1" t="s">
        <v>79</v>
      </c>
      <c r="N2872" t="s">
        <v>53</v>
      </c>
      <c r="O2872" s="1" t="s">
        <v>61</v>
      </c>
      <c r="P2872" s="1"/>
      <c r="Q2872" s="1"/>
      <c r="R2872" s="1"/>
      <c r="S2872" s="1" t="s">
        <v>405</v>
      </c>
      <c r="T2872" s="1">
        <v>2</v>
      </c>
      <c r="U2872" s="1" t="s">
        <v>55</v>
      </c>
    </row>
    <row r="2873" spans="1:21">
      <c r="A2873" s="1" t="s">
        <v>55</v>
      </c>
      <c r="B2873" s="1" t="s">
        <v>141</v>
      </c>
      <c r="C2873" s="1" t="s">
        <v>293</v>
      </c>
      <c r="D2873" s="1">
        <f t="shared" si="132"/>
        <v>0.19600000000000001</v>
      </c>
      <c r="E2873" s="1" t="s">
        <v>6101</v>
      </c>
      <c r="F2873" s="1" t="s">
        <v>6100</v>
      </c>
      <c r="G2873" s="6" t="s">
        <v>12527</v>
      </c>
      <c r="H2873" s="1" t="s">
        <v>367</v>
      </c>
      <c r="I2873" s="1" t="s">
        <v>5988</v>
      </c>
      <c r="J2873" s="1" t="s">
        <v>587</v>
      </c>
      <c r="K2873" s="1" t="str">
        <f t="shared" si="133"/>
        <v>2017</v>
      </c>
      <c r="L2873" s="1">
        <f t="shared" si="134"/>
        <v>26</v>
      </c>
      <c r="M2873" s="1" t="s">
        <v>60</v>
      </c>
      <c r="N2873" t="s">
        <v>53</v>
      </c>
      <c r="O2873" s="1" t="s">
        <v>61</v>
      </c>
      <c r="P2873" s="1"/>
      <c r="Q2873" s="1"/>
      <c r="R2873" s="1"/>
      <c r="S2873" s="1" t="s">
        <v>6102</v>
      </c>
      <c r="T2873" s="1">
        <v>1</v>
      </c>
      <c r="U2873" s="1" t="s">
        <v>55</v>
      </c>
    </row>
    <row r="2874" spans="1:21">
      <c r="A2874" s="1" t="s">
        <v>54</v>
      </c>
      <c r="B2874" s="1" t="s">
        <v>986</v>
      </c>
      <c r="C2874" s="1" t="s">
        <v>293</v>
      </c>
      <c r="D2874" s="1">
        <f t="shared" si="132"/>
        <v>0.29399999999999998</v>
      </c>
      <c r="E2874" s="1" t="s">
        <v>6110</v>
      </c>
      <c r="F2874" s="1" t="s">
        <v>6109</v>
      </c>
      <c r="G2874" s="6" t="s">
        <v>12527</v>
      </c>
      <c r="H2874" s="1" t="s">
        <v>78</v>
      </c>
      <c r="I2874" s="1" t="s">
        <v>5988</v>
      </c>
      <c r="J2874" s="1" t="s">
        <v>987</v>
      </c>
      <c r="K2874" s="1" t="str">
        <f t="shared" si="133"/>
        <v>2017</v>
      </c>
      <c r="L2874" s="1">
        <f t="shared" si="134"/>
        <v>29</v>
      </c>
      <c r="M2874" s="1" t="s">
        <v>60</v>
      </c>
      <c r="N2874" t="s">
        <v>53</v>
      </c>
      <c r="O2874" s="1" t="s">
        <v>61</v>
      </c>
      <c r="P2874" s="1"/>
      <c r="Q2874" s="1"/>
      <c r="R2874" s="1"/>
      <c r="S2874" s="1"/>
      <c r="T2874" s="1">
        <v>2</v>
      </c>
      <c r="U2874" s="1" t="s">
        <v>55</v>
      </c>
    </row>
    <row r="2875" spans="1:21">
      <c r="A2875" s="1" t="s">
        <v>54</v>
      </c>
      <c r="B2875" s="1" t="s">
        <v>141</v>
      </c>
      <c r="C2875" s="1" t="s">
        <v>273</v>
      </c>
      <c r="D2875" s="1">
        <f t="shared" si="132"/>
        <v>0.2</v>
      </c>
      <c r="E2875" s="1" t="s">
        <v>6119</v>
      </c>
      <c r="F2875" s="1" t="s">
        <v>6118</v>
      </c>
      <c r="G2875" s="6" t="s">
        <v>12527</v>
      </c>
      <c r="H2875" s="1" t="s">
        <v>197</v>
      </c>
      <c r="I2875" s="1" t="s">
        <v>2368</v>
      </c>
      <c r="J2875" s="1" t="s">
        <v>1206</v>
      </c>
      <c r="K2875" s="1" t="str">
        <f t="shared" si="133"/>
        <v>2017</v>
      </c>
      <c r="L2875" s="1">
        <f t="shared" si="134"/>
        <v>17</v>
      </c>
      <c r="M2875" s="1" t="s">
        <v>79</v>
      </c>
      <c r="N2875" t="s">
        <v>53</v>
      </c>
      <c r="O2875" s="1" t="s">
        <v>61</v>
      </c>
      <c r="P2875" s="1"/>
      <c r="Q2875" s="1"/>
      <c r="R2875" s="1"/>
      <c r="S2875" s="1" t="s">
        <v>65</v>
      </c>
      <c r="T2875" s="1">
        <v>1</v>
      </c>
      <c r="U2875" s="1" t="s">
        <v>55</v>
      </c>
    </row>
    <row r="2876" spans="1:21">
      <c r="A2876" s="1" t="s">
        <v>54</v>
      </c>
      <c r="B2876" s="1" t="s">
        <v>2095</v>
      </c>
      <c r="C2876" s="1" t="s">
        <v>293</v>
      </c>
      <c r="D2876" s="1">
        <f t="shared" si="132"/>
        <v>0.68599999999999994</v>
      </c>
      <c r="E2876" s="1" t="s">
        <v>6131</v>
      </c>
      <c r="F2876" s="1" t="s">
        <v>6130</v>
      </c>
      <c r="G2876" s="6" t="s">
        <v>12527</v>
      </c>
      <c r="H2876" s="1" t="s">
        <v>1033</v>
      </c>
      <c r="I2876" s="1" t="s">
        <v>2368</v>
      </c>
      <c r="J2876" s="1" t="s">
        <v>84</v>
      </c>
      <c r="K2876" s="1" t="str">
        <f t="shared" si="133"/>
        <v>2017</v>
      </c>
      <c r="L2876" s="1">
        <f t="shared" si="134"/>
        <v>73</v>
      </c>
      <c r="M2876" s="1" t="s">
        <v>60</v>
      </c>
      <c r="N2876" t="s">
        <v>53</v>
      </c>
      <c r="O2876" s="1" t="s">
        <v>61</v>
      </c>
      <c r="P2876" s="1"/>
      <c r="Q2876" s="1"/>
      <c r="R2876" s="1"/>
      <c r="S2876" s="1" t="s">
        <v>354</v>
      </c>
      <c r="T2876" s="1">
        <v>2</v>
      </c>
      <c r="U2876" s="1" t="s">
        <v>55</v>
      </c>
    </row>
    <row r="2877" spans="1:21">
      <c r="A2877" s="1" t="s">
        <v>55</v>
      </c>
      <c r="B2877" s="1" t="s">
        <v>472</v>
      </c>
      <c r="C2877" s="1" t="s">
        <v>293</v>
      </c>
      <c r="D2877" s="1">
        <f t="shared" si="132"/>
        <v>0.49</v>
      </c>
      <c r="E2877" s="1" t="s">
        <v>6149</v>
      </c>
      <c r="F2877" s="1" t="s">
        <v>6148</v>
      </c>
      <c r="G2877" s="6" t="s">
        <v>12527</v>
      </c>
      <c r="H2877" s="1" t="s">
        <v>189</v>
      </c>
      <c r="I2877" s="1" t="s">
        <v>6134</v>
      </c>
      <c r="J2877" s="1" t="s">
        <v>6150</v>
      </c>
      <c r="K2877" s="1" t="str">
        <f t="shared" si="133"/>
        <v>2017</v>
      </c>
      <c r="L2877" s="1">
        <f t="shared" si="134"/>
        <v>47</v>
      </c>
      <c r="M2877" s="1" t="s">
        <v>79</v>
      </c>
      <c r="N2877" t="s">
        <v>53</v>
      </c>
      <c r="O2877" s="1" t="s">
        <v>61</v>
      </c>
      <c r="P2877" s="1"/>
      <c r="Q2877" s="1"/>
      <c r="R2877" s="1"/>
      <c r="S2877" s="1" t="s">
        <v>235</v>
      </c>
      <c r="T2877" s="1">
        <v>1</v>
      </c>
      <c r="U2877" s="1" t="s">
        <v>55</v>
      </c>
    </row>
    <row r="2878" spans="1:21">
      <c r="A2878" s="1" t="s">
        <v>55</v>
      </c>
      <c r="B2878" s="1" t="s">
        <v>141</v>
      </c>
      <c r="C2878" s="1" t="s">
        <v>293</v>
      </c>
      <c r="D2878" s="1">
        <f t="shared" si="132"/>
        <v>0.19600000000000001</v>
      </c>
      <c r="E2878" s="1" t="s">
        <v>6208</v>
      </c>
      <c r="F2878" s="1" t="s">
        <v>6207</v>
      </c>
      <c r="G2878" s="6" t="s">
        <v>12525</v>
      </c>
      <c r="H2878" s="1" t="s">
        <v>88</v>
      </c>
      <c r="I2878" s="1" t="s">
        <v>6196</v>
      </c>
      <c r="J2878" s="1" t="s">
        <v>4960</v>
      </c>
      <c r="K2878" s="1" t="str">
        <f t="shared" si="133"/>
        <v>2017</v>
      </c>
      <c r="L2878" s="1">
        <f t="shared" si="134"/>
        <v>25</v>
      </c>
      <c r="M2878" s="1" t="s">
        <v>79</v>
      </c>
      <c r="N2878" t="s">
        <v>53</v>
      </c>
      <c r="O2878" s="1" t="s">
        <v>61</v>
      </c>
      <c r="P2878" s="1" t="s">
        <v>778</v>
      </c>
      <c r="Q2878" s="1" t="s">
        <v>505</v>
      </c>
      <c r="R2878" s="1" t="s">
        <v>947</v>
      </c>
      <c r="S2878" s="1" t="s">
        <v>6209</v>
      </c>
      <c r="T2878" s="1">
        <v>1</v>
      </c>
      <c r="U2878" s="1" t="s">
        <v>55</v>
      </c>
    </row>
    <row r="2879" spans="1:21">
      <c r="A2879" s="1"/>
      <c r="B2879" s="1"/>
      <c r="C2879" s="1"/>
      <c r="D2879" s="1">
        <f t="shared" si="132"/>
        <v>0</v>
      </c>
      <c r="E2879" s="1" t="s">
        <v>6264</v>
      </c>
      <c r="F2879" s="1" t="s">
        <v>6263</v>
      </c>
      <c r="G2879" s="6" t="s">
        <v>12527</v>
      </c>
      <c r="H2879" s="1" t="s">
        <v>644</v>
      </c>
      <c r="I2879" s="1" t="s">
        <v>4291</v>
      </c>
      <c r="J2879" s="1" t="s">
        <v>4291</v>
      </c>
      <c r="K2879" s="1" t="str">
        <f t="shared" si="133"/>
        <v>2017</v>
      </c>
      <c r="L2879" s="1">
        <f t="shared" si="134"/>
        <v>35</v>
      </c>
      <c r="M2879" s="1" t="s">
        <v>60</v>
      </c>
      <c r="N2879" t="s">
        <v>53</v>
      </c>
      <c r="O2879" s="1" t="s">
        <v>61</v>
      </c>
      <c r="P2879" s="1" t="s">
        <v>255</v>
      </c>
      <c r="Q2879" s="1" t="s">
        <v>436</v>
      </c>
      <c r="R2879" s="1" t="s">
        <v>6265</v>
      </c>
      <c r="S2879" s="1" t="s">
        <v>114</v>
      </c>
      <c r="T2879" s="1">
        <v>2</v>
      </c>
      <c r="U2879" s="1"/>
    </row>
    <row r="2880" spans="1:21">
      <c r="A2880" s="1" t="s">
        <v>53</v>
      </c>
      <c r="B2880" s="1"/>
      <c r="C2880" s="1"/>
      <c r="D2880" s="1">
        <f t="shared" si="132"/>
        <v>0</v>
      </c>
      <c r="E2880" s="1" t="s">
        <v>6385</v>
      </c>
      <c r="F2880" s="1" t="s">
        <v>6384</v>
      </c>
      <c r="G2880" s="6" t="s">
        <v>12527</v>
      </c>
      <c r="H2880" s="1" t="s">
        <v>448</v>
      </c>
      <c r="I2880" s="1" t="s">
        <v>6378</v>
      </c>
      <c r="J2880" s="1" t="s">
        <v>274</v>
      </c>
      <c r="K2880" s="1" t="str">
        <f t="shared" si="133"/>
        <v>2017</v>
      </c>
      <c r="L2880" s="1">
        <f t="shared" si="134"/>
        <v>32</v>
      </c>
      <c r="M2880" s="1" t="s">
        <v>60</v>
      </c>
      <c r="N2880" t="s">
        <v>53</v>
      </c>
      <c r="O2880" s="1" t="s">
        <v>102</v>
      </c>
      <c r="P2880" s="1"/>
      <c r="Q2880" s="1"/>
      <c r="R2880" s="1" t="s">
        <v>805</v>
      </c>
      <c r="S2880" s="1"/>
      <c r="T2880" s="1">
        <v>2</v>
      </c>
      <c r="U2880" s="1"/>
    </row>
    <row r="2881" spans="1:21">
      <c r="A2881" s="1" t="s">
        <v>53</v>
      </c>
      <c r="B2881" s="1"/>
      <c r="C2881" s="1"/>
      <c r="D2881" s="1">
        <f t="shared" si="132"/>
        <v>0</v>
      </c>
      <c r="E2881" s="1" t="s">
        <v>6393</v>
      </c>
      <c r="F2881" s="1" t="s">
        <v>6392</v>
      </c>
      <c r="G2881" s="6" t="s">
        <v>12527</v>
      </c>
      <c r="H2881" s="1" t="s">
        <v>256</v>
      </c>
      <c r="I2881" s="1" t="s">
        <v>6390</v>
      </c>
      <c r="J2881" s="1" t="s">
        <v>2091</v>
      </c>
      <c r="K2881" s="1" t="str">
        <f t="shared" si="133"/>
        <v>2017</v>
      </c>
      <c r="L2881" s="1">
        <f t="shared" si="134"/>
        <v>52</v>
      </c>
      <c r="M2881" s="1"/>
      <c r="N2881" t="s">
        <v>53</v>
      </c>
      <c r="O2881" s="1" t="s">
        <v>61</v>
      </c>
      <c r="P2881" s="1"/>
      <c r="Q2881" s="1"/>
      <c r="R2881" s="1" t="s">
        <v>805</v>
      </c>
      <c r="S2881" s="1" t="s">
        <v>2240</v>
      </c>
      <c r="T2881" s="1">
        <v>1</v>
      </c>
      <c r="U2881" s="1"/>
    </row>
    <row r="2882" spans="1:21">
      <c r="A2882" s="1" t="s">
        <v>53</v>
      </c>
      <c r="B2882" s="1"/>
      <c r="C2882" s="1"/>
      <c r="D2882" s="1">
        <f t="shared" ref="D2882:D2945" si="135">B2882*C2882/100</f>
        <v>0</v>
      </c>
      <c r="E2882" s="1" t="s">
        <v>6409</v>
      </c>
      <c r="F2882" s="1" t="s">
        <v>6410</v>
      </c>
      <c r="G2882" s="6" t="s">
        <v>12527</v>
      </c>
      <c r="H2882" s="1" t="s">
        <v>310</v>
      </c>
      <c r="I2882" s="1" t="s">
        <v>4291</v>
      </c>
      <c r="J2882" s="1" t="s">
        <v>1286</v>
      </c>
      <c r="K2882" s="1" t="str">
        <f t="shared" ref="K2882:K2945" si="136">TEXT(J2882,"YYYY")</f>
        <v>2017</v>
      </c>
      <c r="L2882" s="1">
        <f t="shared" ref="L2882:L2945" si="137">H2882-(TEXT(I2882,"YYYY")-TEXT(J2882,"YYYY"))</f>
        <v>45</v>
      </c>
      <c r="M2882" s="1" t="s">
        <v>60</v>
      </c>
      <c r="N2882" t="s">
        <v>53</v>
      </c>
      <c r="O2882" s="1" t="s">
        <v>61</v>
      </c>
      <c r="P2882" s="1"/>
      <c r="Q2882" s="1"/>
      <c r="R2882" s="1" t="s">
        <v>805</v>
      </c>
      <c r="S2882" s="1" t="s">
        <v>83</v>
      </c>
      <c r="T2882" s="1">
        <v>1</v>
      </c>
      <c r="U2882" s="1"/>
    </row>
    <row r="2883" spans="1:21">
      <c r="A2883" s="1" t="s">
        <v>54</v>
      </c>
      <c r="B2883" s="1"/>
      <c r="C2883" s="1"/>
      <c r="D2883" s="1">
        <f t="shared" si="135"/>
        <v>0</v>
      </c>
      <c r="E2883" s="1" t="s">
        <v>6436</v>
      </c>
      <c r="F2883" s="1" t="s">
        <v>6437</v>
      </c>
      <c r="G2883" s="6" t="s">
        <v>12527</v>
      </c>
      <c r="H2883" s="1"/>
      <c r="I2883" s="1" t="s">
        <v>6428</v>
      </c>
      <c r="J2883" s="1" t="s">
        <v>274</v>
      </c>
      <c r="K2883" s="1" t="str">
        <f t="shared" si="136"/>
        <v>2017</v>
      </c>
      <c r="L2883" s="1">
        <f t="shared" si="137"/>
        <v>0</v>
      </c>
      <c r="M2883" s="1"/>
      <c r="N2883" t="s">
        <v>53</v>
      </c>
      <c r="O2883" s="1" t="s">
        <v>102</v>
      </c>
      <c r="P2883" s="1"/>
      <c r="Q2883" s="1"/>
      <c r="R2883" s="1" t="s">
        <v>805</v>
      </c>
      <c r="S2883" s="1" t="s">
        <v>235</v>
      </c>
      <c r="T2883" s="1">
        <v>2</v>
      </c>
      <c r="U2883" s="1"/>
    </row>
    <row r="2884" spans="1:21">
      <c r="A2884" s="1" t="s">
        <v>55</v>
      </c>
      <c r="B2884" s="1" t="s">
        <v>141</v>
      </c>
      <c r="C2884" s="1"/>
      <c r="D2884" s="1">
        <f t="shared" si="135"/>
        <v>0</v>
      </c>
      <c r="E2884" s="1" t="s">
        <v>5542</v>
      </c>
      <c r="F2884" s="1" t="s">
        <v>6538</v>
      </c>
      <c r="G2884" s="6" t="s">
        <v>12527</v>
      </c>
      <c r="H2884" s="1" t="s">
        <v>118</v>
      </c>
      <c r="I2884" s="1" t="s">
        <v>3542</v>
      </c>
      <c r="J2884" s="1" t="s">
        <v>1286</v>
      </c>
      <c r="K2884" s="1" t="str">
        <f t="shared" si="136"/>
        <v>2017</v>
      </c>
      <c r="L2884" s="1">
        <f t="shared" si="137"/>
        <v>25</v>
      </c>
      <c r="M2884" s="1" t="s">
        <v>79</v>
      </c>
      <c r="N2884" t="s">
        <v>53</v>
      </c>
      <c r="O2884" s="1" t="s">
        <v>61</v>
      </c>
      <c r="P2884" s="1"/>
      <c r="Q2884" s="1"/>
      <c r="R2884" s="1"/>
      <c r="S2884" s="1" t="s">
        <v>5373</v>
      </c>
      <c r="T2884" s="1">
        <v>2</v>
      </c>
      <c r="U2884" s="1"/>
    </row>
    <row r="2885" spans="1:21">
      <c r="A2885" s="1" t="s">
        <v>55</v>
      </c>
      <c r="B2885" s="1" t="s">
        <v>141</v>
      </c>
      <c r="C2885" s="1" t="s">
        <v>500</v>
      </c>
      <c r="D2885" s="1">
        <f t="shared" si="135"/>
        <v>0.16</v>
      </c>
      <c r="E2885" s="1" t="s">
        <v>6700</v>
      </c>
      <c r="F2885" s="1" t="s">
        <v>6699</v>
      </c>
      <c r="G2885" s="6" t="s">
        <v>12527</v>
      </c>
      <c r="H2885" s="1" t="s">
        <v>189</v>
      </c>
      <c r="I2885" s="1" t="s">
        <v>364</v>
      </c>
      <c r="J2885" s="1" t="s">
        <v>587</v>
      </c>
      <c r="K2885" s="1" t="str">
        <f t="shared" si="136"/>
        <v>2017</v>
      </c>
      <c r="L2885" s="1">
        <f t="shared" si="137"/>
        <v>44</v>
      </c>
      <c r="M2885" s="1" t="s">
        <v>79</v>
      </c>
      <c r="N2885" t="s">
        <v>53</v>
      </c>
      <c r="O2885" s="1" t="s">
        <v>61</v>
      </c>
      <c r="P2885" s="1" t="s">
        <v>168</v>
      </c>
      <c r="Q2885" s="1" t="s">
        <v>6701</v>
      </c>
      <c r="R2885" s="1" t="s">
        <v>895</v>
      </c>
      <c r="S2885" s="1" t="s">
        <v>2061</v>
      </c>
      <c r="T2885" s="1">
        <v>2</v>
      </c>
      <c r="U2885" s="1"/>
    </row>
    <row r="2886" spans="1:21">
      <c r="A2886" s="1" t="s">
        <v>54</v>
      </c>
      <c r="B2886" s="1" t="s">
        <v>472</v>
      </c>
      <c r="C2886" s="1" t="s">
        <v>273</v>
      </c>
      <c r="D2886" s="1">
        <f t="shared" si="135"/>
        <v>0.5</v>
      </c>
      <c r="E2886" s="1" t="s">
        <v>3958</v>
      </c>
      <c r="F2886" s="1" t="s">
        <v>6954</v>
      </c>
      <c r="G2886" s="6" t="s">
        <v>12527</v>
      </c>
      <c r="H2886" s="1">
        <v>46</v>
      </c>
      <c r="I2886" s="1" t="s">
        <v>6952</v>
      </c>
      <c r="J2886" s="1" t="s">
        <v>6955</v>
      </c>
      <c r="K2886" s="1" t="str">
        <f t="shared" si="136"/>
        <v>2017</v>
      </c>
      <c r="L2886" s="1">
        <f t="shared" si="137"/>
        <v>48</v>
      </c>
      <c r="M2886" s="1" t="s">
        <v>79</v>
      </c>
      <c r="N2886" t="s">
        <v>53</v>
      </c>
      <c r="O2886" s="1" t="s">
        <v>61</v>
      </c>
      <c r="P2886" s="1"/>
      <c r="Q2886" s="1"/>
      <c r="R2886" s="1"/>
      <c r="S2886" s="1" t="s">
        <v>405</v>
      </c>
      <c r="T2886" s="1">
        <v>2</v>
      </c>
      <c r="U2886" s="1" t="s">
        <v>55</v>
      </c>
    </row>
    <row r="2887" spans="1:21">
      <c r="A2887" s="1" t="s">
        <v>115</v>
      </c>
      <c r="B2887" s="1" t="s">
        <v>50</v>
      </c>
      <c r="C2887" s="1" t="s">
        <v>63</v>
      </c>
      <c r="D2887" s="1">
        <f t="shared" si="135"/>
        <v>0.3</v>
      </c>
      <c r="E2887" s="1" t="s">
        <v>6979</v>
      </c>
      <c r="F2887" s="1" t="s">
        <v>6978</v>
      </c>
      <c r="G2887" s="6" t="s">
        <v>12525</v>
      </c>
      <c r="H2887" s="1" t="s">
        <v>63</v>
      </c>
      <c r="I2887" s="1" t="s">
        <v>3996</v>
      </c>
      <c r="J2887" s="1" t="s">
        <v>4942</v>
      </c>
      <c r="K2887" s="1" t="str">
        <f t="shared" si="136"/>
        <v>2017</v>
      </c>
      <c r="L2887" s="1">
        <f t="shared" si="137"/>
        <v>27</v>
      </c>
      <c r="M2887" s="1" t="s">
        <v>60</v>
      </c>
      <c r="N2887" t="s">
        <v>53</v>
      </c>
      <c r="O2887" s="1" t="s">
        <v>61</v>
      </c>
      <c r="P2887" s="1" t="s">
        <v>168</v>
      </c>
      <c r="Q2887" s="1" t="s">
        <v>160</v>
      </c>
      <c r="R2887" s="1" t="s">
        <v>6980</v>
      </c>
      <c r="S2887" s="1" t="s">
        <v>105</v>
      </c>
      <c r="T2887" s="1">
        <v>1</v>
      </c>
      <c r="U2887" s="1" t="s">
        <v>99</v>
      </c>
    </row>
    <row r="2888" spans="1:21">
      <c r="A2888" s="1" t="s">
        <v>50</v>
      </c>
      <c r="B2888" s="1"/>
      <c r="C2888" s="1"/>
      <c r="D2888" s="1">
        <f t="shared" si="135"/>
        <v>0</v>
      </c>
      <c r="E2888" s="1" t="s">
        <v>7499</v>
      </c>
      <c r="F2888" s="1" t="s">
        <v>7498</v>
      </c>
      <c r="G2888" s="6" t="s">
        <v>12527</v>
      </c>
      <c r="H2888" s="1" t="s">
        <v>584</v>
      </c>
      <c r="I2888" s="1" t="s">
        <v>7500</v>
      </c>
      <c r="J2888" s="1" t="s">
        <v>227</v>
      </c>
      <c r="K2888" s="1" t="str">
        <f t="shared" si="136"/>
        <v>2017</v>
      </c>
      <c r="L2888" s="1">
        <f t="shared" si="137"/>
        <v>36</v>
      </c>
      <c r="M2888" s="1" t="s">
        <v>60</v>
      </c>
      <c r="N2888" t="s">
        <v>53</v>
      </c>
      <c r="O2888" s="1" t="s">
        <v>61</v>
      </c>
      <c r="P2888" s="1" t="s">
        <v>150</v>
      </c>
      <c r="Q2888" s="1" t="s">
        <v>136</v>
      </c>
      <c r="R2888" s="1" t="s">
        <v>151</v>
      </c>
      <c r="S2888" s="1" t="s">
        <v>92</v>
      </c>
      <c r="T2888" s="1">
        <v>1</v>
      </c>
      <c r="U2888" s="1" t="s">
        <v>55</v>
      </c>
    </row>
    <row r="2889" spans="1:21">
      <c r="A2889" s="1"/>
      <c r="B2889" s="1"/>
      <c r="C2889" s="1"/>
      <c r="D2889" s="1">
        <f t="shared" si="135"/>
        <v>0</v>
      </c>
      <c r="E2889" s="1" t="s">
        <v>7631</v>
      </c>
      <c r="F2889" s="1" t="s">
        <v>7630</v>
      </c>
      <c r="G2889" s="6" t="s">
        <v>12525</v>
      </c>
      <c r="H2889" s="1" t="s">
        <v>301</v>
      </c>
      <c r="I2889" s="1" t="s">
        <v>7626</v>
      </c>
      <c r="J2889" s="1" t="s">
        <v>227</v>
      </c>
      <c r="K2889" s="1" t="str">
        <f t="shared" si="136"/>
        <v>2017</v>
      </c>
      <c r="L2889" s="1">
        <f t="shared" si="137"/>
        <v>50</v>
      </c>
      <c r="M2889" s="1" t="s">
        <v>60</v>
      </c>
      <c r="N2889" t="s">
        <v>53</v>
      </c>
      <c r="O2889" s="1" t="s">
        <v>61</v>
      </c>
      <c r="P2889" s="1" t="s">
        <v>135</v>
      </c>
      <c r="Q2889" s="1" t="s">
        <v>120</v>
      </c>
      <c r="R2889" s="1"/>
      <c r="S2889" s="1" t="s">
        <v>354</v>
      </c>
      <c r="T2889" s="1">
        <v>2</v>
      </c>
      <c r="U2889" s="1"/>
    </row>
    <row r="2890" spans="1:21">
      <c r="A2890" s="1"/>
      <c r="B2890" s="1"/>
      <c r="C2890" s="1"/>
      <c r="D2890" s="1">
        <f t="shared" si="135"/>
        <v>0</v>
      </c>
      <c r="E2890" s="1" t="s">
        <v>7919</v>
      </c>
      <c r="F2890" s="1" t="s">
        <v>7920</v>
      </c>
      <c r="G2890" s="6" t="s">
        <v>12527</v>
      </c>
      <c r="H2890" s="1"/>
      <c r="I2890" s="1" t="s">
        <v>7921</v>
      </c>
      <c r="J2890" s="1" t="s">
        <v>2091</v>
      </c>
      <c r="K2890" s="1" t="str">
        <f t="shared" si="136"/>
        <v>2017</v>
      </c>
      <c r="L2890" s="1">
        <f t="shared" si="137"/>
        <v>0</v>
      </c>
      <c r="M2890" s="1"/>
      <c r="N2890" t="s">
        <v>53</v>
      </c>
      <c r="O2890" s="1" t="s">
        <v>102</v>
      </c>
      <c r="P2890" s="1"/>
      <c r="Q2890" s="1"/>
      <c r="R2890" s="1" t="s">
        <v>805</v>
      </c>
      <c r="S2890" s="1" t="s">
        <v>92</v>
      </c>
      <c r="T2890" s="1">
        <v>2</v>
      </c>
      <c r="U2890" s="1"/>
    </row>
    <row r="2891" spans="1:21">
      <c r="A2891" s="1" t="s">
        <v>53</v>
      </c>
      <c r="B2891" s="1"/>
      <c r="C2891" s="1"/>
      <c r="D2891" s="1">
        <f t="shared" si="135"/>
        <v>0</v>
      </c>
      <c r="E2891" s="1" t="s">
        <v>7924</v>
      </c>
      <c r="F2891" s="1" t="s">
        <v>7925</v>
      </c>
      <c r="G2891" s="6" t="s">
        <v>12527</v>
      </c>
      <c r="H2891" s="1"/>
      <c r="I2891" s="1" t="s">
        <v>7926</v>
      </c>
      <c r="J2891" s="1" t="s">
        <v>496</v>
      </c>
      <c r="K2891" s="1" t="str">
        <f t="shared" si="136"/>
        <v>2017</v>
      </c>
      <c r="L2891" s="1">
        <f t="shared" si="137"/>
        <v>0</v>
      </c>
      <c r="M2891" s="1"/>
      <c r="N2891" t="s">
        <v>53</v>
      </c>
      <c r="O2891" s="1" t="s">
        <v>102</v>
      </c>
      <c r="P2891" s="1"/>
      <c r="Q2891" s="1"/>
      <c r="R2891" s="1" t="s">
        <v>805</v>
      </c>
      <c r="S2891" s="1" t="s">
        <v>65</v>
      </c>
      <c r="T2891" s="1">
        <v>1</v>
      </c>
      <c r="U2891" s="1"/>
    </row>
    <row r="2892" spans="1:21">
      <c r="A2892" s="1" t="s">
        <v>54</v>
      </c>
      <c r="B2892" s="1"/>
      <c r="C2892" s="1"/>
      <c r="D2892" s="1">
        <f t="shared" si="135"/>
        <v>0</v>
      </c>
      <c r="E2892" s="1" t="s">
        <v>6727</v>
      </c>
      <c r="F2892" s="1" t="s">
        <v>7932</v>
      </c>
      <c r="G2892" s="6" t="s">
        <v>12527</v>
      </c>
      <c r="H2892" s="1" t="s">
        <v>101</v>
      </c>
      <c r="I2892" s="1" t="s">
        <v>1154</v>
      </c>
      <c r="J2892" s="1" t="s">
        <v>84</v>
      </c>
      <c r="K2892" s="1" t="str">
        <f t="shared" si="136"/>
        <v>2017</v>
      </c>
      <c r="L2892" s="1">
        <f t="shared" si="137"/>
        <v>38</v>
      </c>
      <c r="M2892" s="1" t="s">
        <v>60</v>
      </c>
      <c r="N2892" t="s">
        <v>53</v>
      </c>
      <c r="O2892" s="1" t="s">
        <v>102</v>
      </c>
      <c r="P2892" s="1"/>
      <c r="Q2892" s="1"/>
      <c r="R2892" s="1" t="s">
        <v>805</v>
      </c>
      <c r="S2892" s="1"/>
      <c r="T2892" s="1">
        <v>1</v>
      </c>
      <c r="U2892" s="1"/>
    </row>
    <row r="2893" spans="1:21">
      <c r="A2893" s="1" t="s">
        <v>55</v>
      </c>
      <c r="B2893" s="1"/>
      <c r="C2893" s="1"/>
      <c r="D2893" s="1">
        <f t="shared" si="135"/>
        <v>0</v>
      </c>
      <c r="E2893" s="1" t="s">
        <v>7939</v>
      </c>
      <c r="F2893" s="1" t="s">
        <v>6894</v>
      </c>
      <c r="G2893" s="6" t="s">
        <v>12527</v>
      </c>
      <c r="H2893" s="1"/>
      <c r="I2893" s="1" t="s">
        <v>7934</v>
      </c>
      <c r="J2893" s="1" t="s">
        <v>236</v>
      </c>
      <c r="K2893" s="1" t="str">
        <f t="shared" si="136"/>
        <v>2017</v>
      </c>
      <c r="L2893" s="1">
        <f t="shared" si="137"/>
        <v>0</v>
      </c>
      <c r="M2893" s="1"/>
      <c r="N2893" t="s">
        <v>53</v>
      </c>
      <c r="O2893" s="1" t="s">
        <v>102</v>
      </c>
      <c r="P2893" s="1"/>
      <c r="Q2893" s="1"/>
      <c r="R2893" s="1" t="s">
        <v>805</v>
      </c>
      <c r="S2893" s="1" t="s">
        <v>65</v>
      </c>
      <c r="T2893" s="1">
        <v>2</v>
      </c>
      <c r="U2893" s="1"/>
    </row>
    <row r="2894" spans="1:21">
      <c r="A2894" s="1" t="s">
        <v>55</v>
      </c>
      <c r="B2894" s="1"/>
      <c r="C2894" s="1"/>
      <c r="D2894" s="1">
        <f t="shared" si="135"/>
        <v>0</v>
      </c>
      <c r="E2894" s="1" t="s">
        <v>7940</v>
      </c>
      <c r="F2894" s="1" t="s">
        <v>2932</v>
      </c>
      <c r="G2894" s="6" t="s">
        <v>12527</v>
      </c>
      <c r="H2894" s="1"/>
      <c r="I2894" s="1" t="s">
        <v>7934</v>
      </c>
      <c r="J2894" s="1" t="s">
        <v>496</v>
      </c>
      <c r="K2894" s="1" t="str">
        <f t="shared" si="136"/>
        <v>2017</v>
      </c>
      <c r="L2894" s="1">
        <f t="shared" si="137"/>
        <v>0</v>
      </c>
      <c r="M2894" s="1"/>
      <c r="N2894" t="s">
        <v>53</v>
      </c>
      <c r="O2894" s="1" t="s">
        <v>102</v>
      </c>
      <c r="P2894" s="1"/>
      <c r="Q2894" s="1"/>
      <c r="R2894" s="1" t="s">
        <v>805</v>
      </c>
      <c r="S2894" s="1"/>
      <c r="T2894" s="1">
        <v>2</v>
      </c>
      <c r="U2894" s="1"/>
    </row>
    <row r="2895" spans="1:21">
      <c r="A2895" s="1" t="s">
        <v>55</v>
      </c>
      <c r="B2895" s="1"/>
      <c r="C2895" s="1"/>
      <c r="D2895" s="1">
        <f t="shared" si="135"/>
        <v>0</v>
      </c>
      <c r="E2895" s="1" t="s">
        <v>7946</v>
      </c>
      <c r="F2895" s="1" t="s">
        <v>7947</v>
      </c>
      <c r="G2895" s="6" t="s">
        <v>12527</v>
      </c>
      <c r="H2895" s="1"/>
      <c r="I2895" s="1" t="s">
        <v>1681</v>
      </c>
      <c r="J2895" s="1" t="s">
        <v>236</v>
      </c>
      <c r="K2895" s="1" t="str">
        <f t="shared" si="136"/>
        <v>2017</v>
      </c>
      <c r="L2895" s="1">
        <f t="shared" si="137"/>
        <v>0</v>
      </c>
      <c r="M2895" s="1"/>
      <c r="N2895" t="s">
        <v>53</v>
      </c>
      <c r="O2895" s="1" t="s">
        <v>102</v>
      </c>
      <c r="P2895" s="1"/>
      <c r="Q2895" s="1"/>
      <c r="R2895" s="1" t="s">
        <v>805</v>
      </c>
      <c r="S2895" s="1" t="s">
        <v>940</v>
      </c>
      <c r="T2895" s="1">
        <v>1</v>
      </c>
      <c r="U2895" s="1"/>
    </row>
    <row r="2896" spans="1:21">
      <c r="A2896" s="1" t="s">
        <v>54</v>
      </c>
      <c r="B2896" s="1"/>
      <c r="C2896" s="1"/>
      <c r="D2896" s="1">
        <f t="shared" si="135"/>
        <v>0</v>
      </c>
      <c r="E2896" s="1" t="s">
        <v>7949</v>
      </c>
      <c r="F2896" s="1" t="s">
        <v>7948</v>
      </c>
      <c r="G2896" s="6" t="s">
        <v>12527</v>
      </c>
      <c r="H2896" s="1" t="s">
        <v>721</v>
      </c>
      <c r="I2896" s="1" t="s">
        <v>1681</v>
      </c>
      <c r="J2896" s="1" t="s">
        <v>873</v>
      </c>
      <c r="K2896" s="1" t="str">
        <f t="shared" si="136"/>
        <v>2017</v>
      </c>
      <c r="L2896" s="1">
        <f t="shared" si="137"/>
        <v>51</v>
      </c>
      <c r="M2896" s="1" t="s">
        <v>60</v>
      </c>
      <c r="N2896" t="s">
        <v>53</v>
      </c>
      <c r="O2896" s="1" t="s">
        <v>102</v>
      </c>
      <c r="P2896" s="1"/>
      <c r="Q2896" s="1"/>
      <c r="R2896" s="1" t="s">
        <v>805</v>
      </c>
      <c r="S2896" s="1"/>
      <c r="T2896" s="1">
        <v>1</v>
      </c>
      <c r="U2896" s="1"/>
    </row>
    <row r="2897" spans="1:21">
      <c r="A2897" s="1" t="s">
        <v>50</v>
      </c>
      <c r="B2897" s="1"/>
      <c r="C2897" s="1"/>
      <c r="D2897" s="1">
        <f t="shared" si="135"/>
        <v>0</v>
      </c>
      <c r="E2897" s="1" t="s">
        <v>7975</v>
      </c>
      <c r="F2897" s="1" t="s">
        <v>7976</v>
      </c>
      <c r="G2897" s="6" t="s">
        <v>12527</v>
      </c>
      <c r="H2897" s="1" t="s">
        <v>351</v>
      </c>
      <c r="I2897" s="1" t="s">
        <v>7977</v>
      </c>
      <c r="J2897" s="1" t="s">
        <v>4277</v>
      </c>
      <c r="K2897" s="1" t="str">
        <f t="shared" si="136"/>
        <v>2017</v>
      </c>
      <c r="L2897" s="1">
        <f t="shared" si="137"/>
        <v>55</v>
      </c>
      <c r="M2897" s="1" t="s">
        <v>79</v>
      </c>
      <c r="N2897" t="s">
        <v>53</v>
      </c>
      <c r="O2897" s="1" t="s">
        <v>102</v>
      </c>
      <c r="P2897" s="1"/>
      <c r="Q2897" s="1"/>
      <c r="R2897" s="1" t="s">
        <v>805</v>
      </c>
      <c r="S2897" s="1" t="s">
        <v>354</v>
      </c>
      <c r="T2897" s="1">
        <v>2</v>
      </c>
      <c r="U2897" s="1"/>
    </row>
    <row r="2898" spans="1:21">
      <c r="A2898" s="1" t="s">
        <v>55</v>
      </c>
      <c r="B2898" s="1"/>
      <c r="C2898" s="1"/>
      <c r="D2898" s="1">
        <f t="shared" si="135"/>
        <v>0</v>
      </c>
      <c r="E2898" s="1" t="s">
        <v>7980</v>
      </c>
      <c r="F2898" s="1" t="s">
        <v>7981</v>
      </c>
      <c r="G2898" s="6" t="s">
        <v>12527</v>
      </c>
      <c r="H2898" s="1"/>
      <c r="I2898" s="1" t="s">
        <v>5078</v>
      </c>
      <c r="J2898" s="1" t="s">
        <v>1598</v>
      </c>
      <c r="K2898" s="1" t="str">
        <f t="shared" si="136"/>
        <v>2017</v>
      </c>
      <c r="L2898" s="1">
        <f t="shared" si="137"/>
        <v>0</v>
      </c>
      <c r="M2898" s="1"/>
      <c r="N2898" t="s">
        <v>53</v>
      </c>
      <c r="O2898" s="1" t="s">
        <v>102</v>
      </c>
      <c r="P2898" s="1"/>
      <c r="Q2898" s="1"/>
      <c r="R2898" s="1" t="s">
        <v>805</v>
      </c>
      <c r="S2898" s="1" t="s">
        <v>65</v>
      </c>
      <c r="T2898" s="1">
        <v>2</v>
      </c>
      <c r="U2898" s="1"/>
    </row>
    <row r="2899" spans="1:21">
      <c r="A2899" s="1" t="s">
        <v>54</v>
      </c>
      <c r="B2899" s="1"/>
      <c r="C2899" s="1"/>
      <c r="D2899" s="1">
        <f t="shared" si="135"/>
        <v>0</v>
      </c>
      <c r="E2899" s="1" t="s">
        <v>7983</v>
      </c>
      <c r="F2899" s="1" t="s">
        <v>7982</v>
      </c>
      <c r="G2899" s="6" t="s">
        <v>12527</v>
      </c>
      <c r="H2899" s="1" t="s">
        <v>58</v>
      </c>
      <c r="I2899" s="1" t="s">
        <v>7984</v>
      </c>
      <c r="J2899" s="1" t="s">
        <v>873</v>
      </c>
      <c r="K2899" s="1" t="str">
        <f t="shared" si="136"/>
        <v>2017</v>
      </c>
      <c r="L2899" s="1">
        <f t="shared" si="137"/>
        <v>10</v>
      </c>
      <c r="M2899" s="1" t="s">
        <v>79</v>
      </c>
      <c r="N2899" t="s">
        <v>53</v>
      </c>
      <c r="O2899" s="1" t="s">
        <v>102</v>
      </c>
      <c r="P2899" s="1"/>
      <c r="Q2899" s="1"/>
      <c r="R2899" s="1" t="s">
        <v>805</v>
      </c>
      <c r="S2899" s="1" t="s">
        <v>65</v>
      </c>
      <c r="T2899" s="1">
        <v>2</v>
      </c>
      <c r="U2899" s="1"/>
    </row>
    <row r="2900" spans="1:21">
      <c r="A2900" s="1" t="s">
        <v>55</v>
      </c>
      <c r="B2900" s="1"/>
      <c r="C2900" s="1"/>
      <c r="D2900" s="1">
        <f t="shared" si="135"/>
        <v>0</v>
      </c>
      <c r="E2900" s="1" t="s">
        <v>7986</v>
      </c>
      <c r="F2900" s="1" t="s">
        <v>7985</v>
      </c>
      <c r="G2900" s="6" t="s">
        <v>12527</v>
      </c>
      <c r="H2900" s="1" t="s">
        <v>169</v>
      </c>
      <c r="I2900" s="1" t="s">
        <v>7984</v>
      </c>
      <c r="J2900" s="1" t="s">
        <v>236</v>
      </c>
      <c r="K2900" s="1" t="str">
        <f t="shared" si="136"/>
        <v>2017</v>
      </c>
      <c r="L2900" s="1">
        <f t="shared" si="137"/>
        <v>20</v>
      </c>
      <c r="M2900" s="1" t="s">
        <v>60</v>
      </c>
      <c r="N2900" t="s">
        <v>53</v>
      </c>
      <c r="O2900" s="1" t="s">
        <v>102</v>
      </c>
      <c r="P2900" s="1"/>
      <c r="Q2900" s="1"/>
      <c r="R2900" s="1" t="s">
        <v>805</v>
      </c>
      <c r="S2900" s="1" t="s">
        <v>65</v>
      </c>
      <c r="T2900" s="1">
        <v>1</v>
      </c>
      <c r="U2900" s="1"/>
    </row>
    <row r="2901" spans="1:21">
      <c r="A2901" s="1" t="s">
        <v>50</v>
      </c>
      <c r="B2901" s="1"/>
      <c r="C2901" s="1"/>
      <c r="D2901" s="1">
        <f t="shared" si="135"/>
        <v>0</v>
      </c>
      <c r="E2901" s="1" t="s">
        <v>8000</v>
      </c>
      <c r="F2901" s="1" t="s">
        <v>7999</v>
      </c>
      <c r="G2901" s="6" t="s">
        <v>12527</v>
      </c>
      <c r="H2901" s="1" t="s">
        <v>299</v>
      </c>
      <c r="I2901" s="1" t="s">
        <v>8001</v>
      </c>
      <c r="J2901" s="1" t="s">
        <v>1286</v>
      </c>
      <c r="K2901" s="1" t="str">
        <f t="shared" si="136"/>
        <v>2017</v>
      </c>
      <c r="L2901" s="1">
        <f t="shared" si="137"/>
        <v>44</v>
      </c>
      <c r="M2901" s="1" t="s">
        <v>60</v>
      </c>
      <c r="N2901" t="s">
        <v>53</v>
      </c>
      <c r="O2901" s="1" t="s">
        <v>102</v>
      </c>
      <c r="P2901" s="1"/>
      <c r="Q2901" s="1"/>
      <c r="R2901" s="1" t="s">
        <v>805</v>
      </c>
      <c r="S2901" s="1"/>
      <c r="T2901" s="1">
        <v>2</v>
      </c>
      <c r="U2901" s="1"/>
    </row>
    <row r="2902" spans="1:21">
      <c r="A2902" s="1" t="s">
        <v>55</v>
      </c>
      <c r="B2902" s="1"/>
      <c r="C2902" s="1"/>
      <c r="D2902" s="1">
        <f t="shared" si="135"/>
        <v>0</v>
      </c>
      <c r="E2902" s="1" t="s">
        <v>8003</v>
      </c>
      <c r="F2902" s="1" t="s">
        <v>8004</v>
      </c>
      <c r="G2902" s="6" t="s">
        <v>12527</v>
      </c>
      <c r="H2902" s="1"/>
      <c r="I2902" s="1" t="s">
        <v>996</v>
      </c>
      <c r="J2902" s="1" t="s">
        <v>258</v>
      </c>
      <c r="K2902" s="1" t="str">
        <f t="shared" si="136"/>
        <v>2017</v>
      </c>
      <c r="L2902" s="1">
        <f t="shared" si="137"/>
        <v>0</v>
      </c>
      <c r="M2902" s="1"/>
      <c r="N2902" t="s">
        <v>53</v>
      </c>
      <c r="O2902" s="1" t="s">
        <v>102</v>
      </c>
      <c r="P2902" s="1"/>
      <c r="Q2902" s="1"/>
      <c r="R2902" s="1" t="s">
        <v>805</v>
      </c>
      <c r="S2902" s="1" t="s">
        <v>65</v>
      </c>
      <c r="T2902" s="1">
        <v>2</v>
      </c>
      <c r="U2902" s="1"/>
    </row>
    <row r="2903" spans="1:21">
      <c r="A2903" s="1" t="s">
        <v>53</v>
      </c>
      <c r="B2903" s="1"/>
      <c r="C2903" s="1"/>
      <c r="D2903" s="1">
        <f t="shared" si="135"/>
        <v>0</v>
      </c>
      <c r="E2903" s="1" t="s">
        <v>6781</v>
      </c>
      <c r="F2903" s="1" t="s">
        <v>8006</v>
      </c>
      <c r="G2903" s="6" t="s">
        <v>12527</v>
      </c>
      <c r="H2903" s="1" t="s">
        <v>809</v>
      </c>
      <c r="I2903" s="1" t="s">
        <v>996</v>
      </c>
      <c r="J2903" s="1" t="s">
        <v>274</v>
      </c>
      <c r="K2903" s="1" t="str">
        <f t="shared" si="136"/>
        <v>2017</v>
      </c>
      <c r="L2903" s="1">
        <f t="shared" si="137"/>
        <v>36</v>
      </c>
      <c r="M2903" s="1" t="s">
        <v>60</v>
      </c>
      <c r="N2903" t="s">
        <v>53</v>
      </c>
      <c r="O2903" s="1" t="s">
        <v>102</v>
      </c>
      <c r="P2903" s="1"/>
      <c r="Q2903" s="1"/>
      <c r="R2903" s="1" t="s">
        <v>805</v>
      </c>
      <c r="S2903" s="1"/>
      <c r="T2903" s="1">
        <v>2</v>
      </c>
      <c r="U2903" s="1"/>
    </row>
    <row r="2904" spans="1:21">
      <c r="A2904" s="1" t="s">
        <v>49</v>
      </c>
      <c r="B2904" s="1" t="s">
        <v>8061</v>
      </c>
      <c r="C2904" s="1" t="s">
        <v>273</v>
      </c>
      <c r="D2904" s="1">
        <f t="shared" si="135"/>
        <v>0.41</v>
      </c>
      <c r="E2904" s="1" t="s">
        <v>8060</v>
      </c>
      <c r="F2904" s="1" t="s">
        <v>8059</v>
      </c>
      <c r="G2904" s="6" t="s">
        <v>12525</v>
      </c>
      <c r="H2904" s="1" t="s">
        <v>54</v>
      </c>
      <c r="I2904" s="1" t="s">
        <v>8053</v>
      </c>
      <c r="J2904" s="1" t="s">
        <v>8063</v>
      </c>
      <c r="K2904" s="1" t="str">
        <f t="shared" si="136"/>
        <v>2017</v>
      </c>
      <c r="L2904" s="1">
        <f t="shared" si="137"/>
        <v>0</v>
      </c>
      <c r="M2904" s="1" t="s">
        <v>60</v>
      </c>
      <c r="N2904" t="s">
        <v>53</v>
      </c>
      <c r="O2904" s="1" t="s">
        <v>61</v>
      </c>
      <c r="P2904" s="1" t="s">
        <v>7851</v>
      </c>
      <c r="Q2904" s="1" t="s">
        <v>583</v>
      </c>
      <c r="R2904" s="1" t="s">
        <v>8062</v>
      </c>
      <c r="S2904" s="1" t="s">
        <v>936</v>
      </c>
      <c r="T2904" s="1">
        <v>2</v>
      </c>
      <c r="U2904" s="1" t="s">
        <v>53</v>
      </c>
    </row>
    <row r="2905" spans="1:21">
      <c r="A2905" s="1" t="s">
        <v>55</v>
      </c>
      <c r="B2905" s="1" t="s">
        <v>2810</v>
      </c>
      <c r="C2905" s="1" t="s">
        <v>500</v>
      </c>
      <c r="D2905" s="1">
        <f t="shared" si="135"/>
        <v>0.32</v>
      </c>
      <c r="E2905" s="1" t="s">
        <v>8128</v>
      </c>
      <c r="F2905" s="1" t="s">
        <v>8127</v>
      </c>
      <c r="G2905" s="6" t="s">
        <v>12525</v>
      </c>
      <c r="H2905" s="1" t="s">
        <v>63</v>
      </c>
      <c r="I2905" s="1" t="s">
        <v>6586</v>
      </c>
      <c r="J2905" s="1" t="s">
        <v>4960</v>
      </c>
      <c r="K2905" s="1" t="str">
        <f t="shared" si="136"/>
        <v>2017</v>
      </c>
      <c r="L2905" s="1">
        <f t="shared" si="137"/>
        <v>27</v>
      </c>
      <c r="M2905" s="1" t="s">
        <v>79</v>
      </c>
      <c r="N2905" t="s">
        <v>53</v>
      </c>
      <c r="O2905" s="1" t="s">
        <v>205</v>
      </c>
      <c r="P2905" s="1" t="s">
        <v>449</v>
      </c>
      <c r="Q2905" s="1" t="s">
        <v>351</v>
      </c>
      <c r="R2905" s="1" t="s">
        <v>638</v>
      </c>
      <c r="S2905" s="1" t="s">
        <v>105</v>
      </c>
      <c r="T2905" s="1">
        <v>1</v>
      </c>
      <c r="U2905" s="1"/>
    </row>
    <row r="2906" spans="1:21">
      <c r="A2906" s="1" t="s">
        <v>49</v>
      </c>
      <c r="B2906" s="1" t="s">
        <v>2810</v>
      </c>
      <c r="C2906" s="1" t="s">
        <v>500</v>
      </c>
      <c r="D2906" s="1">
        <f t="shared" si="135"/>
        <v>0.32</v>
      </c>
      <c r="E2906" s="1" t="s">
        <v>8143</v>
      </c>
      <c r="F2906" s="1" t="s">
        <v>8146</v>
      </c>
      <c r="G2906" s="6" t="s">
        <v>12525</v>
      </c>
      <c r="H2906" s="1" t="s">
        <v>464</v>
      </c>
      <c r="I2906" s="1" t="s">
        <v>6586</v>
      </c>
      <c r="J2906" s="1" t="s">
        <v>5723</v>
      </c>
      <c r="K2906" s="1" t="str">
        <f t="shared" si="136"/>
        <v>2017</v>
      </c>
      <c r="L2906" s="1">
        <f t="shared" si="137"/>
        <v>28</v>
      </c>
      <c r="M2906" s="1" t="s">
        <v>60</v>
      </c>
      <c r="N2906" t="s">
        <v>53</v>
      </c>
      <c r="O2906" s="1" t="s">
        <v>61</v>
      </c>
      <c r="P2906" s="1" t="s">
        <v>135</v>
      </c>
      <c r="Q2906" s="1" t="s">
        <v>2107</v>
      </c>
      <c r="R2906" s="1" t="s">
        <v>8147</v>
      </c>
      <c r="S2906" s="1" t="s">
        <v>8148</v>
      </c>
      <c r="T2906" s="1">
        <v>2</v>
      </c>
      <c r="U2906" s="1"/>
    </row>
    <row r="2907" spans="1:21">
      <c r="A2907" s="1" t="s">
        <v>50</v>
      </c>
      <c r="B2907" s="1"/>
      <c r="C2907" s="1"/>
      <c r="D2907" s="1">
        <f t="shared" si="135"/>
        <v>0</v>
      </c>
      <c r="E2907" s="1" t="s">
        <v>8222</v>
      </c>
      <c r="F2907" s="1" t="s">
        <v>8221</v>
      </c>
      <c r="G2907" s="6" t="s">
        <v>12525</v>
      </c>
      <c r="H2907" s="1" t="s">
        <v>583</v>
      </c>
      <c r="I2907" s="1" t="s">
        <v>8214</v>
      </c>
      <c r="J2907" s="1" t="s">
        <v>84</v>
      </c>
      <c r="K2907" s="1" t="str">
        <f t="shared" si="136"/>
        <v>2017</v>
      </c>
      <c r="L2907" s="1">
        <f t="shared" si="137"/>
        <v>19</v>
      </c>
      <c r="M2907" s="1" t="s">
        <v>79</v>
      </c>
      <c r="N2907" t="s">
        <v>53</v>
      </c>
      <c r="O2907" s="1" t="s">
        <v>61</v>
      </c>
      <c r="P2907" s="1" t="s">
        <v>388</v>
      </c>
      <c r="Q2907" s="1" t="s">
        <v>399</v>
      </c>
      <c r="R2907" s="1"/>
      <c r="S2907" s="1" t="s">
        <v>114</v>
      </c>
      <c r="T2907" s="1">
        <v>2</v>
      </c>
      <c r="U2907" s="1"/>
    </row>
    <row r="2908" spans="1:21">
      <c r="A2908" s="1"/>
      <c r="B2908" s="1" t="s">
        <v>3535</v>
      </c>
      <c r="C2908" s="1" t="s">
        <v>273</v>
      </c>
      <c r="D2908" s="1">
        <f t="shared" si="135"/>
        <v>1.4</v>
      </c>
      <c r="E2908" s="1" t="s">
        <v>8244</v>
      </c>
      <c r="F2908" s="1" t="s">
        <v>8243</v>
      </c>
      <c r="G2908" s="6" t="s">
        <v>12525</v>
      </c>
      <c r="H2908" s="1" t="s">
        <v>58</v>
      </c>
      <c r="I2908" s="1" t="s">
        <v>8225</v>
      </c>
      <c r="J2908" s="1" t="s">
        <v>5723</v>
      </c>
      <c r="K2908" s="1" t="str">
        <f t="shared" si="136"/>
        <v>2017</v>
      </c>
      <c r="L2908" s="1">
        <f t="shared" si="137"/>
        <v>7</v>
      </c>
      <c r="M2908" s="1" t="s">
        <v>60</v>
      </c>
      <c r="N2908" t="s">
        <v>53</v>
      </c>
      <c r="O2908" s="1"/>
      <c r="P2908" s="1"/>
      <c r="Q2908" s="1"/>
      <c r="R2908" s="1"/>
      <c r="S2908" s="1" t="s">
        <v>65</v>
      </c>
      <c r="T2908" s="1">
        <v>2</v>
      </c>
      <c r="U2908" s="1" t="s">
        <v>55</v>
      </c>
    </row>
    <row r="2909" spans="1:21">
      <c r="A2909" s="1"/>
      <c r="B2909" s="1" t="s">
        <v>141</v>
      </c>
      <c r="C2909" s="1" t="s">
        <v>382</v>
      </c>
      <c r="D2909" s="1">
        <f t="shared" si="135"/>
        <v>0.14000000000000001</v>
      </c>
      <c r="E2909" s="1" t="s">
        <v>8262</v>
      </c>
      <c r="F2909" s="1" t="s">
        <v>5900</v>
      </c>
      <c r="G2909" s="6" t="s">
        <v>12525</v>
      </c>
      <c r="H2909" s="1" t="s">
        <v>324</v>
      </c>
      <c r="I2909" s="1" t="s">
        <v>8261</v>
      </c>
      <c r="J2909" s="1" t="s">
        <v>84</v>
      </c>
      <c r="K2909" s="1" t="str">
        <f t="shared" si="136"/>
        <v>2017</v>
      </c>
      <c r="L2909" s="1">
        <f t="shared" si="137"/>
        <v>10</v>
      </c>
      <c r="M2909" s="1" t="s">
        <v>60</v>
      </c>
      <c r="N2909" t="s">
        <v>53</v>
      </c>
      <c r="O2909" s="1" t="s">
        <v>61</v>
      </c>
      <c r="P2909" s="1" t="s">
        <v>466</v>
      </c>
      <c r="Q2909" s="1" t="s">
        <v>120</v>
      </c>
      <c r="R2909" s="1"/>
      <c r="S2909" s="1" t="s">
        <v>65</v>
      </c>
      <c r="T2909" s="1">
        <v>1</v>
      </c>
      <c r="U2909" s="1"/>
    </row>
    <row r="2910" spans="1:21">
      <c r="A2910" s="1"/>
      <c r="B2910" s="1"/>
      <c r="C2910" s="1"/>
      <c r="D2910" s="1">
        <f t="shared" si="135"/>
        <v>0</v>
      </c>
      <c r="E2910" s="1" t="s">
        <v>8270</v>
      </c>
      <c r="F2910" s="1" t="s">
        <v>8269</v>
      </c>
      <c r="G2910" s="6" t="s">
        <v>12525</v>
      </c>
      <c r="H2910" s="1" t="s">
        <v>144</v>
      </c>
      <c r="I2910" s="1" t="s">
        <v>8261</v>
      </c>
      <c r="J2910" s="1" t="s">
        <v>496</v>
      </c>
      <c r="K2910" s="1" t="str">
        <f t="shared" si="136"/>
        <v>2017</v>
      </c>
      <c r="L2910" s="1">
        <f t="shared" si="137"/>
        <v>21</v>
      </c>
      <c r="M2910" s="1" t="s">
        <v>79</v>
      </c>
      <c r="N2910" t="s">
        <v>53</v>
      </c>
      <c r="O2910" s="1" t="s">
        <v>61</v>
      </c>
      <c r="P2910" s="1" t="s">
        <v>388</v>
      </c>
      <c r="Q2910" s="1" t="s">
        <v>136</v>
      </c>
      <c r="R2910" s="1"/>
      <c r="S2910" s="1" t="s">
        <v>940</v>
      </c>
      <c r="T2910" s="1">
        <v>1</v>
      </c>
      <c r="U2910" s="1" t="s">
        <v>54</v>
      </c>
    </row>
    <row r="2911" spans="1:21">
      <c r="A2911" s="1"/>
      <c r="B2911" s="1" t="s">
        <v>116</v>
      </c>
      <c r="C2911" s="1" t="s">
        <v>958</v>
      </c>
      <c r="D2911" s="1">
        <f t="shared" si="135"/>
        <v>4.5</v>
      </c>
      <c r="E2911" s="1" t="s">
        <v>8280</v>
      </c>
      <c r="F2911" s="1" t="s">
        <v>8279</v>
      </c>
      <c r="G2911" s="6" t="s">
        <v>12525</v>
      </c>
      <c r="H2911" s="1" t="s">
        <v>180</v>
      </c>
      <c r="I2911" s="1" t="s">
        <v>8192</v>
      </c>
      <c r="J2911" s="1" t="s">
        <v>84</v>
      </c>
      <c r="K2911" s="1" t="str">
        <f t="shared" si="136"/>
        <v>2017</v>
      </c>
      <c r="L2911" s="1">
        <f t="shared" si="137"/>
        <v>60</v>
      </c>
      <c r="M2911" s="1" t="s">
        <v>60</v>
      </c>
      <c r="N2911" t="s">
        <v>53</v>
      </c>
      <c r="O2911" s="1" t="s">
        <v>61</v>
      </c>
      <c r="P2911" s="1" t="s">
        <v>168</v>
      </c>
      <c r="Q2911" s="1" t="s">
        <v>240</v>
      </c>
      <c r="R2911" s="1"/>
      <c r="S2911" s="1" t="s">
        <v>354</v>
      </c>
      <c r="T2911" s="1">
        <v>1</v>
      </c>
      <c r="U2911" s="1" t="s">
        <v>54</v>
      </c>
    </row>
    <row r="2912" spans="1:21">
      <c r="A2912" s="1" t="s">
        <v>54</v>
      </c>
      <c r="B2912" s="1" t="s">
        <v>108</v>
      </c>
      <c r="C2912" s="1" t="s">
        <v>136</v>
      </c>
      <c r="D2912" s="1">
        <f t="shared" si="135"/>
        <v>4</v>
      </c>
      <c r="E2912" s="1" t="s">
        <v>8324</v>
      </c>
      <c r="F2912" s="1" t="s">
        <v>8323</v>
      </c>
      <c r="G2912" s="6" t="s">
        <v>12525</v>
      </c>
      <c r="H2912" s="1" t="s">
        <v>515</v>
      </c>
      <c r="I2912" s="1" t="s">
        <v>4988</v>
      </c>
      <c r="J2912" s="1" t="s">
        <v>873</v>
      </c>
      <c r="K2912" s="1" t="str">
        <f t="shared" si="136"/>
        <v>2017</v>
      </c>
      <c r="L2912" s="1">
        <f t="shared" si="137"/>
        <v>62</v>
      </c>
      <c r="M2912" s="1" t="s">
        <v>60</v>
      </c>
      <c r="N2912" t="s">
        <v>53</v>
      </c>
      <c r="O2912" s="1" t="s">
        <v>61</v>
      </c>
      <c r="P2912" s="1" t="s">
        <v>119</v>
      </c>
      <c r="Q2912" s="1" t="s">
        <v>310</v>
      </c>
      <c r="R2912" s="1"/>
      <c r="S2912" s="1" t="s">
        <v>354</v>
      </c>
      <c r="T2912" s="1">
        <v>1</v>
      </c>
      <c r="U2912" s="1"/>
    </row>
    <row r="2913" spans="1:21">
      <c r="A2913" s="1" t="s">
        <v>55</v>
      </c>
      <c r="B2913" s="1" t="s">
        <v>116</v>
      </c>
      <c r="C2913" s="1" t="s">
        <v>293</v>
      </c>
      <c r="D2913" s="1">
        <f t="shared" si="135"/>
        <v>4.9000000000000004</v>
      </c>
      <c r="E2913" s="1" t="s">
        <v>8558</v>
      </c>
      <c r="F2913" s="1" t="s">
        <v>8557</v>
      </c>
      <c r="G2913" s="6" t="s">
        <v>12525</v>
      </c>
      <c r="H2913" s="1" t="s">
        <v>126</v>
      </c>
      <c r="I2913" s="1" t="s">
        <v>8534</v>
      </c>
      <c r="J2913" s="1" t="s">
        <v>4828</v>
      </c>
      <c r="K2913" s="1" t="str">
        <f t="shared" si="136"/>
        <v>2017</v>
      </c>
      <c r="L2913" s="1">
        <f t="shared" si="137"/>
        <v>11</v>
      </c>
      <c r="M2913" s="1" t="s">
        <v>60</v>
      </c>
      <c r="N2913" t="s">
        <v>53</v>
      </c>
      <c r="O2913" s="1" t="s">
        <v>61</v>
      </c>
      <c r="P2913" s="1" t="s">
        <v>179</v>
      </c>
      <c r="Q2913" s="1" t="s">
        <v>382</v>
      </c>
      <c r="R2913" s="1" t="s">
        <v>383</v>
      </c>
      <c r="S2913" s="1" t="s">
        <v>65</v>
      </c>
      <c r="T2913" s="1">
        <v>2</v>
      </c>
      <c r="U2913" s="1" t="s">
        <v>116</v>
      </c>
    </row>
    <row r="2914" spans="1:21">
      <c r="A2914" s="1" t="s">
        <v>55</v>
      </c>
      <c r="B2914" s="1" t="s">
        <v>986</v>
      </c>
      <c r="C2914" s="1" t="s">
        <v>382</v>
      </c>
      <c r="D2914" s="1">
        <f t="shared" si="135"/>
        <v>0.21</v>
      </c>
      <c r="E2914" s="1" t="s">
        <v>8719</v>
      </c>
      <c r="F2914" s="1" t="s">
        <v>8718</v>
      </c>
      <c r="G2914" s="6" t="s">
        <v>12525</v>
      </c>
      <c r="H2914" s="1" t="s">
        <v>324</v>
      </c>
      <c r="I2914" s="1" t="s">
        <v>8690</v>
      </c>
      <c r="J2914" s="1" t="s">
        <v>2843</v>
      </c>
      <c r="K2914" s="1" t="str">
        <f t="shared" si="136"/>
        <v>2017</v>
      </c>
      <c r="L2914" s="1">
        <f t="shared" si="137"/>
        <v>10</v>
      </c>
      <c r="M2914" s="1" t="s">
        <v>60</v>
      </c>
      <c r="N2914" t="s">
        <v>53</v>
      </c>
      <c r="O2914" s="1" t="s">
        <v>61</v>
      </c>
      <c r="P2914" s="1" t="s">
        <v>778</v>
      </c>
      <c r="Q2914" s="1" t="s">
        <v>310</v>
      </c>
      <c r="R2914" s="1" t="s">
        <v>8720</v>
      </c>
      <c r="S2914" s="1" t="s">
        <v>65</v>
      </c>
      <c r="T2914" s="1">
        <v>2</v>
      </c>
      <c r="U2914" s="1"/>
    </row>
    <row r="2915" spans="1:21">
      <c r="A2915" s="1" t="s">
        <v>53</v>
      </c>
      <c r="B2915" s="1" t="s">
        <v>8739</v>
      </c>
      <c r="C2915" s="1" t="s">
        <v>136</v>
      </c>
      <c r="D2915" s="1">
        <f t="shared" si="135"/>
        <v>3.1</v>
      </c>
      <c r="E2915" s="1" t="s">
        <v>8738</v>
      </c>
      <c r="F2915" s="1" t="s">
        <v>8737</v>
      </c>
      <c r="G2915" s="6" t="s">
        <v>12525</v>
      </c>
      <c r="H2915" s="1" t="s">
        <v>256</v>
      </c>
      <c r="I2915" s="1" t="s">
        <v>8729</v>
      </c>
      <c r="J2915" s="1" t="s">
        <v>1286</v>
      </c>
      <c r="K2915" s="1" t="str">
        <f t="shared" si="136"/>
        <v>2017</v>
      </c>
      <c r="L2915" s="1">
        <f t="shared" si="137"/>
        <v>49</v>
      </c>
      <c r="M2915" s="1" t="s">
        <v>79</v>
      </c>
      <c r="N2915" t="s">
        <v>53</v>
      </c>
      <c r="O2915" s="1" t="s">
        <v>61</v>
      </c>
      <c r="P2915" s="1" t="s">
        <v>514</v>
      </c>
      <c r="Q2915" s="1" t="s">
        <v>1488</v>
      </c>
      <c r="R2915" s="1"/>
      <c r="S2915" s="1" t="s">
        <v>1051</v>
      </c>
      <c r="T2915" s="1">
        <v>1</v>
      </c>
      <c r="U2915" s="1"/>
    </row>
    <row r="2916" spans="1:21">
      <c r="A2916" s="1" t="s">
        <v>50</v>
      </c>
      <c r="B2916" s="1"/>
      <c r="C2916" s="1"/>
      <c r="D2916" s="1">
        <f t="shared" si="135"/>
        <v>0</v>
      </c>
      <c r="E2916" s="1" t="s">
        <v>8760</v>
      </c>
      <c r="F2916" s="1" t="s">
        <v>8759</v>
      </c>
      <c r="G2916" s="6" t="s">
        <v>12527</v>
      </c>
      <c r="H2916" s="1" t="s">
        <v>217</v>
      </c>
      <c r="I2916" s="1" t="s">
        <v>8729</v>
      </c>
      <c r="J2916" s="1" t="s">
        <v>152</v>
      </c>
      <c r="K2916" s="1" t="str">
        <f t="shared" si="136"/>
        <v>2017</v>
      </c>
      <c r="L2916" s="1">
        <f t="shared" si="137"/>
        <v>13</v>
      </c>
      <c r="M2916" s="1" t="s">
        <v>60</v>
      </c>
      <c r="N2916" t="s">
        <v>53</v>
      </c>
      <c r="O2916" s="1" t="s">
        <v>61</v>
      </c>
      <c r="P2916" s="1" t="s">
        <v>255</v>
      </c>
      <c r="Q2916" s="1" t="s">
        <v>219</v>
      </c>
      <c r="R2916" s="1" t="s">
        <v>1378</v>
      </c>
      <c r="S2916" s="1" t="s">
        <v>65</v>
      </c>
      <c r="T2916" s="1">
        <v>2</v>
      </c>
      <c r="U2916" s="1"/>
    </row>
    <row r="2917" spans="1:21">
      <c r="A2917" s="1" t="s">
        <v>54</v>
      </c>
      <c r="B2917" s="1"/>
      <c r="C2917" s="1"/>
      <c r="D2917" s="1">
        <f t="shared" si="135"/>
        <v>0</v>
      </c>
      <c r="E2917" s="1" t="s">
        <v>8780</v>
      </c>
      <c r="F2917" s="1" t="s">
        <v>8779</v>
      </c>
      <c r="G2917" s="6" t="s">
        <v>12525</v>
      </c>
      <c r="H2917" s="1" t="s">
        <v>721</v>
      </c>
      <c r="I2917" s="1" t="s">
        <v>202</v>
      </c>
      <c r="J2917" s="1" t="s">
        <v>445</v>
      </c>
      <c r="K2917" s="1" t="str">
        <f t="shared" si="136"/>
        <v>2017</v>
      </c>
      <c r="L2917" s="1">
        <f t="shared" si="137"/>
        <v>48</v>
      </c>
      <c r="M2917" s="1" t="s">
        <v>60</v>
      </c>
      <c r="N2917" t="s">
        <v>53</v>
      </c>
      <c r="O2917" s="1" t="s">
        <v>61</v>
      </c>
      <c r="P2917" s="1"/>
      <c r="Q2917" s="1"/>
      <c r="R2917" s="1"/>
      <c r="S2917" s="1" t="s">
        <v>4368</v>
      </c>
      <c r="T2917" s="1">
        <v>1</v>
      </c>
      <c r="U2917" s="1"/>
    </row>
    <row r="2918" spans="1:21">
      <c r="A2918" s="1" t="s">
        <v>49</v>
      </c>
      <c r="B2918" s="1" t="s">
        <v>986</v>
      </c>
      <c r="C2918" s="1" t="s">
        <v>500</v>
      </c>
      <c r="D2918" s="1">
        <f t="shared" si="135"/>
        <v>0.24</v>
      </c>
      <c r="E2918" s="1" t="s">
        <v>8909</v>
      </c>
      <c r="F2918" s="1" t="s">
        <v>8907</v>
      </c>
      <c r="G2918" s="6" t="s">
        <v>12525</v>
      </c>
      <c r="H2918" s="1" t="s">
        <v>78</v>
      </c>
      <c r="I2918" s="1" t="s">
        <v>8908</v>
      </c>
      <c r="J2918" s="1" t="s">
        <v>8911</v>
      </c>
      <c r="K2918" s="1" t="str">
        <f t="shared" si="136"/>
        <v>2017</v>
      </c>
      <c r="L2918" s="1">
        <f t="shared" si="137"/>
        <v>26</v>
      </c>
      <c r="M2918" s="1" t="s">
        <v>60</v>
      </c>
      <c r="N2918" t="s">
        <v>53</v>
      </c>
      <c r="O2918" s="1" t="s">
        <v>61</v>
      </c>
      <c r="P2918" s="1" t="s">
        <v>232</v>
      </c>
      <c r="Q2918" s="1" t="s">
        <v>484</v>
      </c>
      <c r="R2918" s="1" t="s">
        <v>1050</v>
      </c>
      <c r="S2918" s="1" t="s">
        <v>8910</v>
      </c>
      <c r="T2918" s="1">
        <v>1</v>
      </c>
      <c r="U2918" s="1"/>
    </row>
    <row r="2919" spans="1:21">
      <c r="A2919" s="1" t="s">
        <v>55</v>
      </c>
      <c r="B2919" s="1"/>
      <c r="C2919" s="1"/>
      <c r="D2919" s="1">
        <f t="shared" si="135"/>
        <v>0</v>
      </c>
      <c r="E2919" s="1" t="s">
        <v>9316</v>
      </c>
      <c r="F2919" s="1" t="s">
        <v>9315</v>
      </c>
      <c r="G2919" s="6" t="s">
        <v>12525</v>
      </c>
      <c r="H2919" s="1" t="s">
        <v>101</v>
      </c>
      <c r="I2919" s="1" t="s">
        <v>8573</v>
      </c>
      <c r="J2919" s="1" t="s">
        <v>1012</v>
      </c>
      <c r="K2919" s="1" t="str">
        <f t="shared" si="136"/>
        <v>2017</v>
      </c>
      <c r="L2919" s="1">
        <f t="shared" si="137"/>
        <v>35</v>
      </c>
      <c r="M2919" s="1" t="s">
        <v>60</v>
      </c>
      <c r="N2919" t="s">
        <v>53</v>
      </c>
      <c r="O2919" s="1" t="s">
        <v>61</v>
      </c>
      <c r="P2919" s="1" t="s">
        <v>135</v>
      </c>
      <c r="Q2919" s="1" t="s">
        <v>136</v>
      </c>
      <c r="R2919" s="1" t="s">
        <v>137</v>
      </c>
      <c r="S2919" s="1" t="s">
        <v>114</v>
      </c>
      <c r="T2919" s="1">
        <v>1</v>
      </c>
      <c r="U2919" s="1"/>
    </row>
    <row r="2920" spans="1:21">
      <c r="A2920" s="1" t="s">
        <v>49</v>
      </c>
      <c r="B2920" s="1" t="s">
        <v>986</v>
      </c>
      <c r="C2920" s="1" t="s">
        <v>273</v>
      </c>
      <c r="D2920" s="1">
        <f t="shared" si="135"/>
        <v>0.3</v>
      </c>
      <c r="E2920" s="1" t="s">
        <v>9496</v>
      </c>
      <c r="F2920" s="1" t="s">
        <v>9495</v>
      </c>
      <c r="G2920" s="6" t="s">
        <v>12525</v>
      </c>
      <c r="H2920" s="1" t="s">
        <v>530</v>
      </c>
      <c r="I2920" s="1" t="s">
        <v>321</v>
      </c>
      <c r="J2920" s="1" t="s">
        <v>6150</v>
      </c>
      <c r="K2920" s="1" t="str">
        <f t="shared" si="136"/>
        <v>2017</v>
      </c>
      <c r="L2920" s="1">
        <f t="shared" si="137"/>
        <v>30</v>
      </c>
      <c r="M2920" s="1" t="s">
        <v>79</v>
      </c>
      <c r="N2920" t="s">
        <v>53</v>
      </c>
      <c r="O2920" s="1" t="s">
        <v>61</v>
      </c>
      <c r="P2920" s="1" t="s">
        <v>265</v>
      </c>
      <c r="Q2920" s="1" t="s">
        <v>1694</v>
      </c>
      <c r="R2920" s="1" t="s">
        <v>3987</v>
      </c>
      <c r="S2920" s="1" t="s">
        <v>226</v>
      </c>
      <c r="T2920" s="1">
        <v>1</v>
      </c>
      <c r="U2920" s="1"/>
    </row>
    <row r="2921" spans="1:21">
      <c r="A2921" s="1" t="s">
        <v>115</v>
      </c>
      <c r="B2921" s="1" t="s">
        <v>715</v>
      </c>
      <c r="C2921" s="1" t="s">
        <v>169</v>
      </c>
      <c r="D2921" s="1">
        <f t="shared" si="135"/>
        <v>0.02</v>
      </c>
      <c r="E2921" s="1" t="s">
        <v>9918</v>
      </c>
      <c r="F2921" s="1" t="s">
        <v>10277</v>
      </c>
      <c r="G2921" s="6" t="s">
        <v>12527</v>
      </c>
      <c r="H2921" s="1" t="s">
        <v>144</v>
      </c>
      <c r="I2921" s="1" t="s">
        <v>3125</v>
      </c>
      <c r="J2921" s="1" t="s">
        <v>1286</v>
      </c>
      <c r="K2921" s="1" t="str">
        <f t="shared" si="136"/>
        <v>2017</v>
      </c>
      <c r="L2921" s="1">
        <f t="shared" si="137"/>
        <v>21</v>
      </c>
      <c r="M2921" s="1" t="s">
        <v>79</v>
      </c>
      <c r="N2921" t="s">
        <v>53</v>
      </c>
      <c r="O2921" s="1" t="s">
        <v>205</v>
      </c>
      <c r="P2921" s="1" t="s">
        <v>103</v>
      </c>
      <c r="Q2921" s="1" t="s">
        <v>515</v>
      </c>
      <c r="R2921" s="1"/>
      <c r="S2921" s="1" t="s">
        <v>65</v>
      </c>
      <c r="T2921" s="1">
        <v>2</v>
      </c>
      <c r="U2921" s="1"/>
    </row>
    <row r="2922" spans="1:21">
      <c r="A2922" s="1" t="s">
        <v>49</v>
      </c>
      <c r="B2922" s="1" t="s">
        <v>7280</v>
      </c>
      <c r="C2922" s="1" t="s">
        <v>382</v>
      </c>
      <c r="D2922" s="1">
        <f t="shared" si="135"/>
        <v>1.89</v>
      </c>
      <c r="E2922" s="1" t="s">
        <v>10411</v>
      </c>
      <c r="F2922" s="1" t="s">
        <v>10410</v>
      </c>
      <c r="G2922" s="6" t="s">
        <v>12525</v>
      </c>
      <c r="H2922" s="1" t="s">
        <v>169</v>
      </c>
      <c r="I2922" s="1" t="s">
        <v>1139</v>
      </c>
      <c r="J2922" s="1" t="s">
        <v>1741</v>
      </c>
      <c r="K2922" s="1" t="str">
        <f t="shared" si="136"/>
        <v>2017</v>
      </c>
      <c r="L2922" s="1">
        <f t="shared" si="137"/>
        <v>17</v>
      </c>
      <c r="M2922" s="1" t="s">
        <v>79</v>
      </c>
      <c r="N2922" t="s">
        <v>53</v>
      </c>
      <c r="O2922" s="1" t="s">
        <v>61</v>
      </c>
      <c r="P2922" s="1"/>
      <c r="Q2922" s="1"/>
      <c r="R2922" s="1"/>
      <c r="S2922" s="1" t="s">
        <v>65</v>
      </c>
      <c r="T2922" s="1">
        <v>1</v>
      </c>
      <c r="U2922" s="1"/>
    </row>
    <row r="2923" spans="1:21">
      <c r="A2923" s="1" t="s">
        <v>55</v>
      </c>
      <c r="B2923" s="1" t="s">
        <v>472</v>
      </c>
      <c r="C2923" s="1" t="s">
        <v>500</v>
      </c>
      <c r="D2923" s="1">
        <f t="shared" si="135"/>
        <v>0.4</v>
      </c>
      <c r="E2923" s="1" t="s">
        <v>9976</v>
      </c>
      <c r="F2923" s="1" t="s">
        <v>10539</v>
      </c>
      <c r="G2923" s="6" t="s">
        <v>12525</v>
      </c>
      <c r="H2923" s="1" t="s">
        <v>282</v>
      </c>
      <c r="I2923" s="1" t="s">
        <v>10522</v>
      </c>
      <c r="J2923" s="1" t="s">
        <v>10541</v>
      </c>
      <c r="K2923" s="1" t="str">
        <f t="shared" si="136"/>
        <v>2017</v>
      </c>
      <c r="L2923" s="1">
        <f t="shared" si="137"/>
        <v>40</v>
      </c>
      <c r="M2923" s="1" t="s">
        <v>60</v>
      </c>
      <c r="N2923" t="s">
        <v>53</v>
      </c>
      <c r="O2923" s="1" t="s">
        <v>61</v>
      </c>
      <c r="P2923" s="1" t="s">
        <v>466</v>
      </c>
      <c r="Q2923" s="1" t="s">
        <v>515</v>
      </c>
      <c r="R2923" s="1" t="s">
        <v>10540</v>
      </c>
      <c r="S2923" s="1" t="s">
        <v>105</v>
      </c>
      <c r="T2923" s="1">
        <v>1</v>
      </c>
      <c r="U2923" s="1"/>
    </row>
    <row r="2924" spans="1:21">
      <c r="A2924" s="1" t="s">
        <v>53</v>
      </c>
      <c r="B2924" s="1" t="s">
        <v>8630</v>
      </c>
      <c r="C2924" s="1" t="s">
        <v>273</v>
      </c>
      <c r="D2924" s="1">
        <f t="shared" si="135"/>
        <v>1.8</v>
      </c>
      <c r="E2924" s="1" t="s">
        <v>9986</v>
      </c>
      <c r="F2924" s="1" t="s">
        <v>10552</v>
      </c>
      <c r="G2924" s="6" t="s">
        <v>12525</v>
      </c>
      <c r="H2924" s="1" t="s">
        <v>233</v>
      </c>
      <c r="I2924" s="1" t="s">
        <v>10543</v>
      </c>
      <c r="J2924" s="1" t="s">
        <v>236</v>
      </c>
      <c r="K2924" s="1" t="str">
        <f t="shared" si="136"/>
        <v>2017</v>
      </c>
      <c r="L2924" s="1">
        <f t="shared" si="137"/>
        <v>46</v>
      </c>
      <c r="M2924" s="1" t="s">
        <v>60</v>
      </c>
      <c r="N2924" t="s">
        <v>53</v>
      </c>
      <c r="O2924" s="1" t="s">
        <v>61</v>
      </c>
      <c r="P2924" s="1" t="s">
        <v>255</v>
      </c>
      <c r="Q2924" s="1" t="s">
        <v>382</v>
      </c>
      <c r="R2924" s="1" t="s">
        <v>10553</v>
      </c>
      <c r="S2924" s="1" t="s">
        <v>4368</v>
      </c>
      <c r="T2924" s="1">
        <v>1</v>
      </c>
      <c r="U2924" s="1"/>
    </row>
    <row r="2925" spans="1:21">
      <c r="A2925" s="1" t="s">
        <v>55</v>
      </c>
      <c r="B2925" s="1" t="s">
        <v>50</v>
      </c>
      <c r="C2925" s="1" t="s">
        <v>273</v>
      </c>
      <c r="D2925" s="1">
        <f t="shared" si="135"/>
        <v>1</v>
      </c>
      <c r="E2925" s="1" t="s">
        <v>10705</v>
      </c>
      <c r="F2925" s="1" t="s">
        <v>10704</v>
      </c>
      <c r="G2925" s="6" t="s">
        <v>12525</v>
      </c>
      <c r="H2925" s="1" t="s">
        <v>464</v>
      </c>
      <c r="I2925" s="1" t="s">
        <v>10697</v>
      </c>
      <c r="J2925" s="1" t="s">
        <v>236</v>
      </c>
      <c r="K2925" s="1" t="str">
        <f t="shared" si="136"/>
        <v>2017</v>
      </c>
      <c r="L2925" s="1">
        <f t="shared" si="137"/>
        <v>28</v>
      </c>
      <c r="M2925" s="1" t="s">
        <v>79</v>
      </c>
      <c r="N2925" t="s">
        <v>53</v>
      </c>
      <c r="O2925" s="1" t="s">
        <v>61</v>
      </c>
      <c r="P2925" s="1" t="s">
        <v>103</v>
      </c>
      <c r="Q2925" s="1" t="s">
        <v>515</v>
      </c>
      <c r="R2925" s="1" t="s">
        <v>770</v>
      </c>
      <c r="S2925" s="1" t="s">
        <v>1765</v>
      </c>
      <c r="T2925" s="1">
        <v>1</v>
      </c>
      <c r="U2925" s="1" t="s">
        <v>55</v>
      </c>
    </row>
    <row r="2926" spans="1:21">
      <c r="A2926" s="1" t="s">
        <v>55</v>
      </c>
      <c r="B2926" s="1" t="s">
        <v>5607</v>
      </c>
      <c r="C2926" s="1" t="s">
        <v>273</v>
      </c>
      <c r="D2926" s="1">
        <f t="shared" si="135"/>
        <v>1.6</v>
      </c>
      <c r="E2926" s="1" t="s">
        <v>10922</v>
      </c>
      <c r="F2926" s="1" t="s">
        <v>10921</v>
      </c>
      <c r="G2926" s="6" t="s">
        <v>12525</v>
      </c>
      <c r="H2926" s="1" t="s">
        <v>101</v>
      </c>
      <c r="I2926" s="1" t="s">
        <v>10910</v>
      </c>
      <c r="J2926" s="1" t="s">
        <v>231</v>
      </c>
      <c r="K2926" s="1" t="str">
        <f t="shared" si="136"/>
        <v>2017</v>
      </c>
      <c r="L2926" s="1">
        <f t="shared" si="137"/>
        <v>35</v>
      </c>
      <c r="M2926" s="1" t="s">
        <v>60</v>
      </c>
      <c r="N2926" t="s">
        <v>53</v>
      </c>
      <c r="O2926" s="1" t="s">
        <v>633</v>
      </c>
      <c r="P2926" s="1" t="s">
        <v>232</v>
      </c>
      <c r="Q2926" s="1" t="s">
        <v>308</v>
      </c>
      <c r="R2926" s="1" t="s">
        <v>10923</v>
      </c>
      <c r="S2926" s="1" t="s">
        <v>4368</v>
      </c>
      <c r="T2926" s="1">
        <v>2</v>
      </c>
      <c r="U2926" s="1" t="s">
        <v>116</v>
      </c>
    </row>
    <row r="2927" spans="1:21">
      <c r="A2927" s="1" t="s">
        <v>49</v>
      </c>
      <c r="B2927" s="1"/>
      <c r="C2927" s="1"/>
      <c r="D2927" s="1">
        <f t="shared" si="135"/>
        <v>0</v>
      </c>
      <c r="E2927" s="1" t="s">
        <v>10960</v>
      </c>
      <c r="F2927" s="1" t="s">
        <v>10959</v>
      </c>
      <c r="G2927" s="6" t="s">
        <v>12525</v>
      </c>
      <c r="H2927" s="1" t="s">
        <v>263</v>
      </c>
      <c r="I2927" s="1" t="s">
        <v>6666</v>
      </c>
      <c r="J2927" s="1" t="s">
        <v>4960</v>
      </c>
      <c r="K2927" s="1" t="str">
        <f t="shared" si="136"/>
        <v>2017</v>
      </c>
      <c r="L2927" s="1">
        <f t="shared" si="137"/>
        <v>15</v>
      </c>
      <c r="M2927" s="1" t="s">
        <v>79</v>
      </c>
      <c r="N2927" t="s">
        <v>53</v>
      </c>
      <c r="O2927" s="1" t="s">
        <v>61</v>
      </c>
      <c r="P2927" s="1" t="s">
        <v>80</v>
      </c>
      <c r="Q2927" s="1" t="s">
        <v>458</v>
      </c>
      <c r="R2927" s="1" t="s">
        <v>10961</v>
      </c>
      <c r="S2927" s="1" t="s">
        <v>65</v>
      </c>
      <c r="T2927" s="1">
        <v>1</v>
      </c>
      <c r="U2927" s="1"/>
    </row>
    <row r="2928" spans="1:21">
      <c r="A2928" s="1" t="s">
        <v>53</v>
      </c>
      <c r="B2928" s="1"/>
      <c r="C2928" s="1"/>
      <c r="D2928" s="1">
        <f t="shared" si="135"/>
        <v>0</v>
      </c>
      <c r="E2928" s="1" t="s">
        <v>10976</v>
      </c>
      <c r="F2928" s="1" t="s">
        <v>10975</v>
      </c>
      <c r="G2928" s="6" t="s">
        <v>12525</v>
      </c>
      <c r="H2928" s="1" t="s">
        <v>134</v>
      </c>
      <c r="I2928" s="1" t="s">
        <v>6666</v>
      </c>
      <c r="J2928" s="1" t="s">
        <v>4828</v>
      </c>
      <c r="K2928" s="1" t="str">
        <f t="shared" si="136"/>
        <v>2017</v>
      </c>
      <c r="L2928" s="1">
        <f t="shared" si="137"/>
        <v>24</v>
      </c>
      <c r="M2928" s="1" t="s">
        <v>60</v>
      </c>
      <c r="N2928" t="s">
        <v>53</v>
      </c>
      <c r="O2928" s="1" t="s">
        <v>205</v>
      </c>
      <c r="P2928" s="1" t="s">
        <v>432</v>
      </c>
      <c r="Q2928" s="1" t="s">
        <v>484</v>
      </c>
      <c r="R2928" s="1" t="s">
        <v>1252</v>
      </c>
      <c r="S2928" s="1" t="s">
        <v>427</v>
      </c>
      <c r="T2928" s="1">
        <v>2</v>
      </c>
      <c r="U2928" s="1"/>
    </row>
    <row r="2929" spans="1:21">
      <c r="A2929" s="1" t="s">
        <v>50</v>
      </c>
      <c r="B2929" s="1" t="s">
        <v>6212</v>
      </c>
      <c r="C2929" s="1" t="s">
        <v>958</v>
      </c>
      <c r="D2929" s="1">
        <f t="shared" si="135"/>
        <v>2.34</v>
      </c>
      <c r="E2929" s="1" t="s">
        <v>11015</v>
      </c>
      <c r="F2929" s="1" t="s">
        <v>11014</v>
      </c>
      <c r="G2929" s="6" t="s">
        <v>12525</v>
      </c>
      <c r="H2929" s="1" t="s">
        <v>136</v>
      </c>
      <c r="I2929" s="1" t="s">
        <v>830</v>
      </c>
      <c r="J2929" s="1" t="s">
        <v>11016</v>
      </c>
      <c r="K2929" s="1" t="str">
        <f t="shared" si="136"/>
        <v>2017</v>
      </c>
      <c r="L2929" s="1">
        <f t="shared" si="137"/>
        <v>47</v>
      </c>
      <c r="M2929" s="1" t="s">
        <v>60</v>
      </c>
      <c r="N2929" t="s">
        <v>53</v>
      </c>
      <c r="O2929" s="1" t="s">
        <v>61</v>
      </c>
      <c r="P2929" s="1" t="s">
        <v>119</v>
      </c>
      <c r="Q2929" s="1" t="s">
        <v>351</v>
      </c>
      <c r="R2929" s="1" t="s">
        <v>353</v>
      </c>
      <c r="S2929" s="1" t="s">
        <v>377</v>
      </c>
      <c r="T2929" s="1">
        <v>2</v>
      </c>
      <c r="U2929" s="1" t="s">
        <v>99</v>
      </c>
    </row>
    <row r="2930" spans="1:21">
      <c r="A2930" s="1" t="s">
        <v>54</v>
      </c>
      <c r="B2930" s="1" t="s">
        <v>2711</v>
      </c>
      <c r="C2930" s="1" t="s">
        <v>58</v>
      </c>
      <c r="D2930" s="1">
        <f t="shared" si="135"/>
        <v>0.12</v>
      </c>
      <c r="E2930" s="1" t="s">
        <v>11143</v>
      </c>
      <c r="F2930" s="1" t="s">
        <v>11142</v>
      </c>
      <c r="G2930" s="6" t="s">
        <v>12525</v>
      </c>
      <c r="H2930" s="1" t="s">
        <v>464</v>
      </c>
      <c r="I2930" s="1" t="s">
        <v>8481</v>
      </c>
      <c r="J2930" s="1" t="s">
        <v>496</v>
      </c>
      <c r="K2930" s="1" t="str">
        <f t="shared" si="136"/>
        <v>2017</v>
      </c>
      <c r="L2930" s="1">
        <f t="shared" si="137"/>
        <v>28</v>
      </c>
      <c r="M2930" s="1" t="s">
        <v>79</v>
      </c>
      <c r="N2930" t="s">
        <v>53</v>
      </c>
      <c r="O2930" s="1" t="s">
        <v>61</v>
      </c>
      <c r="P2930" s="1" t="s">
        <v>514</v>
      </c>
      <c r="Q2930" s="1" t="s">
        <v>160</v>
      </c>
      <c r="R2930" s="1" t="s">
        <v>11144</v>
      </c>
      <c r="S2930" s="1" t="s">
        <v>11145</v>
      </c>
      <c r="T2930" s="1">
        <v>2</v>
      </c>
      <c r="U2930" s="1" t="s">
        <v>55</v>
      </c>
    </row>
    <row r="2931" spans="1:21">
      <c r="A2931" s="1" t="s">
        <v>49</v>
      </c>
      <c r="B2931" s="1" t="s">
        <v>4133</v>
      </c>
      <c r="C2931" s="1" t="s">
        <v>136</v>
      </c>
      <c r="D2931" s="1">
        <f t="shared" si="135"/>
        <v>0.65</v>
      </c>
      <c r="E2931" s="1" t="s">
        <v>11270</v>
      </c>
      <c r="F2931" s="1" t="s">
        <v>11269</v>
      </c>
      <c r="G2931" s="6" t="s">
        <v>12525</v>
      </c>
      <c r="H2931" s="1" t="s">
        <v>134</v>
      </c>
      <c r="I2931" s="1" t="s">
        <v>11257</v>
      </c>
      <c r="J2931" s="1" t="s">
        <v>11272</v>
      </c>
      <c r="K2931" s="1" t="str">
        <f t="shared" si="136"/>
        <v>2017</v>
      </c>
      <c r="L2931" s="1">
        <f t="shared" si="137"/>
        <v>24</v>
      </c>
      <c r="M2931" s="1" t="s">
        <v>79</v>
      </c>
      <c r="N2931" t="s">
        <v>53</v>
      </c>
      <c r="O2931" s="1" t="s">
        <v>102</v>
      </c>
      <c r="P2931" s="1" t="s">
        <v>103</v>
      </c>
      <c r="Q2931" s="1" t="s">
        <v>308</v>
      </c>
      <c r="R2931" s="1" t="s">
        <v>580</v>
      </c>
      <c r="S2931" s="1" t="s">
        <v>11271</v>
      </c>
      <c r="T2931" s="1">
        <v>1</v>
      </c>
      <c r="U2931" s="1"/>
    </row>
    <row r="2932" spans="1:21">
      <c r="A2932" s="1" t="s">
        <v>50</v>
      </c>
      <c r="B2932" s="1" t="s">
        <v>50</v>
      </c>
      <c r="C2932" s="1" t="s">
        <v>58</v>
      </c>
      <c r="D2932" s="1">
        <f t="shared" si="135"/>
        <v>0.1</v>
      </c>
      <c r="E2932" s="1" t="s">
        <v>11470</v>
      </c>
      <c r="F2932" s="1" t="s">
        <v>11469</v>
      </c>
      <c r="G2932" s="6" t="s">
        <v>12525</v>
      </c>
      <c r="H2932" s="1" t="s">
        <v>644</v>
      </c>
      <c r="I2932" s="1" t="s">
        <v>7574</v>
      </c>
      <c r="J2932" s="1" t="s">
        <v>1154</v>
      </c>
      <c r="K2932" s="1" t="str">
        <f t="shared" si="136"/>
        <v>2017</v>
      </c>
      <c r="L2932" s="1">
        <f t="shared" si="137"/>
        <v>32</v>
      </c>
      <c r="M2932" s="1" t="s">
        <v>60</v>
      </c>
      <c r="N2932" t="s">
        <v>53</v>
      </c>
      <c r="O2932" s="1" t="s">
        <v>61</v>
      </c>
      <c r="P2932" s="1" t="s">
        <v>232</v>
      </c>
      <c r="Q2932" s="1" t="s">
        <v>233</v>
      </c>
      <c r="R2932" s="1" t="s">
        <v>234</v>
      </c>
      <c r="S2932" s="1" t="s">
        <v>226</v>
      </c>
      <c r="T2932" s="1">
        <v>1</v>
      </c>
      <c r="U2932" s="1" t="s">
        <v>99</v>
      </c>
    </row>
    <row r="2933" spans="1:21">
      <c r="A2933" s="1" t="s">
        <v>50</v>
      </c>
      <c r="B2933" s="1" t="s">
        <v>472</v>
      </c>
      <c r="C2933" s="1" t="s">
        <v>310</v>
      </c>
      <c r="D2933" s="1">
        <f t="shared" si="135"/>
        <v>0.22500000000000001</v>
      </c>
      <c r="E2933" s="1" t="s">
        <v>11482</v>
      </c>
      <c r="F2933" s="1" t="s">
        <v>11481</v>
      </c>
      <c r="G2933" s="6" t="s">
        <v>12525</v>
      </c>
      <c r="H2933" s="1" t="s">
        <v>464</v>
      </c>
      <c r="I2933" s="1" t="s">
        <v>9124</v>
      </c>
      <c r="J2933" s="1" t="s">
        <v>610</v>
      </c>
      <c r="K2933" s="1" t="str">
        <f t="shared" si="136"/>
        <v>2017</v>
      </c>
      <c r="L2933" s="1">
        <f t="shared" si="137"/>
        <v>28</v>
      </c>
      <c r="M2933" s="1" t="s">
        <v>60</v>
      </c>
      <c r="N2933" t="s">
        <v>53</v>
      </c>
      <c r="O2933" s="1" t="s">
        <v>61</v>
      </c>
      <c r="P2933" s="1" t="s">
        <v>135</v>
      </c>
      <c r="Q2933" s="1" t="s">
        <v>484</v>
      </c>
      <c r="R2933" s="1" t="s">
        <v>10433</v>
      </c>
      <c r="S2933" s="1" t="s">
        <v>114</v>
      </c>
      <c r="T2933" s="1">
        <v>1</v>
      </c>
      <c r="U2933" s="1"/>
    </row>
    <row r="2934" spans="1:21">
      <c r="A2934" s="1" t="s">
        <v>53</v>
      </c>
      <c r="B2934" s="1" t="s">
        <v>986</v>
      </c>
      <c r="C2934" s="1" t="s">
        <v>382</v>
      </c>
      <c r="D2934" s="1">
        <f t="shared" si="135"/>
        <v>0.21</v>
      </c>
      <c r="E2934" s="1" t="s">
        <v>11503</v>
      </c>
      <c r="F2934" s="1" t="s">
        <v>11502</v>
      </c>
      <c r="G2934" s="6" t="s">
        <v>12527</v>
      </c>
      <c r="H2934" s="1" t="s">
        <v>530</v>
      </c>
      <c r="I2934" s="1" t="s">
        <v>11504</v>
      </c>
      <c r="J2934" s="1" t="s">
        <v>11505</v>
      </c>
      <c r="K2934" s="1" t="str">
        <f t="shared" si="136"/>
        <v>2017</v>
      </c>
      <c r="L2934" s="1">
        <f t="shared" si="137"/>
        <v>32</v>
      </c>
      <c r="M2934" s="1" t="s">
        <v>60</v>
      </c>
      <c r="N2934" t="s">
        <v>53</v>
      </c>
      <c r="O2934" s="1" t="s">
        <v>102</v>
      </c>
      <c r="P2934" s="1"/>
      <c r="Q2934" s="1"/>
      <c r="R2934" s="1"/>
      <c r="S2934" s="1" t="s">
        <v>3441</v>
      </c>
      <c r="T2934" s="1">
        <v>1</v>
      </c>
      <c r="U2934" s="1" t="s">
        <v>116</v>
      </c>
    </row>
    <row r="2935" spans="1:21">
      <c r="A2935" s="1" t="s">
        <v>55</v>
      </c>
      <c r="B2935" s="1" t="s">
        <v>3535</v>
      </c>
      <c r="C2935" s="1" t="s">
        <v>136</v>
      </c>
      <c r="D2935" s="1">
        <f t="shared" si="135"/>
        <v>0.7</v>
      </c>
      <c r="E2935" s="1" t="s">
        <v>11650</v>
      </c>
      <c r="F2935" s="1" t="s">
        <v>11649</v>
      </c>
      <c r="G2935" s="6" t="s">
        <v>12525</v>
      </c>
      <c r="H2935" s="1" t="s">
        <v>108</v>
      </c>
      <c r="I2935" s="1" t="s">
        <v>335</v>
      </c>
      <c r="J2935" s="1" t="s">
        <v>4291</v>
      </c>
      <c r="K2935" s="1" t="str">
        <f t="shared" si="136"/>
        <v>2017</v>
      </c>
      <c r="L2935" s="1">
        <f t="shared" si="137"/>
        <v>5</v>
      </c>
      <c r="M2935" s="1" t="s">
        <v>79</v>
      </c>
      <c r="N2935" t="s">
        <v>53</v>
      </c>
      <c r="O2935" s="1" t="s">
        <v>61</v>
      </c>
      <c r="P2935" s="1" t="s">
        <v>1271</v>
      </c>
      <c r="Q2935" s="1" t="s">
        <v>63</v>
      </c>
      <c r="R2935" s="1" t="s">
        <v>7766</v>
      </c>
      <c r="S2935" s="1" t="s">
        <v>65</v>
      </c>
      <c r="T2935" s="1">
        <v>1</v>
      </c>
      <c r="U2935" s="1"/>
    </row>
    <row r="2936" spans="1:21">
      <c r="A2936" s="1" t="s">
        <v>50</v>
      </c>
      <c r="B2936" s="1" t="s">
        <v>715</v>
      </c>
      <c r="C2936" s="1" t="s">
        <v>104</v>
      </c>
      <c r="D2936" s="1">
        <f t="shared" si="135"/>
        <v>7.4999999999999997E-2</v>
      </c>
      <c r="E2936" s="1" t="s">
        <v>11743</v>
      </c>
      <c r="F2936" s="1" t="s">
        <v>4284</v>
      </c>
      <c r="G2936" s="6" t="s">
        <v>12527</v>
      </c>
      <c r="H2936" s="1">
        <v>12</v>
      </c>
      <c r="I2936" s="1" t="s">
        <v>11740</v>
      </c>
      <c r="J2936" s="1" t="s">
        <v>6078</v>
      </c>
      <c r="K2936" s="1" t="str">
        <f t="shared" si="136"/>
        <v>2017</v>
      </c>
      <c r="L2936" s="1">
        <f t="shared" si="137"/>
        <v>9</v>
      </c>
      <c r="M2936" s="1" t="s">
        <v>79</v>
      </c>
      <c r="N2936" t="s">
        <v>53</v>
      </c>
      <c r="O2936" s="1" t="s">
        <v>61</v>
      </c>
      <c r="P2936" s="1" t="s">
        <v>179</v>
      </c>
      <c r="Q2936" s="1" t="s">
        <v>136</v>
      </c>
      <c r="R2936" s="1" t="s">
        <v>1813</v>
      </c>
      <c r="S2936" s="1" t="s">
        <v>65</v>
      </c>
      <c r="T2936" s="1">
        <v>1</v>
      </c>
      <c r="U2936" s="1" t="s">
        <v>54</v>
      </c>
    </row>
    <row r="2937" spans="1:21">
      <c r="A2937" s="1" t="s">
        <v>49</v>
      </c>
      <c r="B2937" s="1" t="s">
        <v>53</v>
      </c>
      <c r="C2937" s="1" t="s">
        <v>273</v>
      </c>
      <c r="D2937" s="1">
        <f t="shared" si="135"/>
        <v>2</v>
      </c>
      <c r="E2937" s="1" t="s">
        <v>12149</v>
      </c>
      <c r="F2937" s="1" t="s">
        <v>12148</v>
      </c>
      <c r="G2937" s="6" t="s">
        <v>12527</v>
      </c>
      <c r="H2937" s="1" t="s">
        <v>479</v>
      </c>
      <c r="I2937" s="1" t="s">
        <v>11263</v>
      </c>
      <c r="J2937" s="1" t="s">
        <v>5723</v>
      </c>
      <c r="K2937" s="1" t="str">
        <f t="shared" si="136"/>
        <v>2017</v>
      </c>
      <c r="L2937" s="1">
        <f t="shared" si="137"/>
        <v>16</v>
      </c>
      <c r="M2937" s="1" t="s">
        <v>60</v>
      </c>
      <c r="N2937" t="s">
        <v>53</v>
      </c>
      <c r="O2937" s="1" t="s">
        <v>61</v>
      </c>
      <c r="P2937" s="1" t="s">
        <v>135</v>
      </c>
      <c r="Q2937" s="1" t="s">
        <v>1061</v>
      </c>
      <c r="R2937" s="1" t="s">
        <v>3913</v>
      </c>
      <c r="S2937" s="1" t="s">
        <v>65</v>
      </c>
      <c r="T2937" s="1">
        <v>2</v>
      </c>
      <c r="U2937" s="1"/>
    </row>
    <row r="2938" spans="1:21">
      <c r="A2938" s="1" t="s">
        <v>50</v>
      </c>
      <c r="B2938" s="1" t="s">
        <v>3072</v>
      </c>
      <c r="C2938" s="1" t="s">
        <v>273</v>
      </c>
      <c r="D2938" s="1">
        <f t="shared" si="135"/>
        <v>0.8</v>
      </c>
      <c r="E2938" s="1" t="s">
        <v>12223</v>
      </c>
      <c r="F2938" s="1" t="s">
        <v>12222</v>
      </c>
      <c r="G2938" s="6" t="s">
        <v>12525</v>
      </c>
      <c r="H2938" s="1" t="s">
        <v>344</v>
      </c>
      <c r="I2938" s="1" t="s">
        <v>3805</v>
      </c>
      <c r="J2938" s="1" t="s">
        <v>1012</v>
      </c>
      <c r="K2938" s="1" t="str">
        <f t="shared" si="136"/>
        <v>2017</v>
      </c>
      <c r="L2938" s="1">
        <f t="shared" si="137"/>
        <v>18</v>
      </c>
      <c r="M2938" s="1" t="s">
        <v>79</v>
      </c>
      <c r="N2938" t="s">
        <v>53</v>
      </c>
      <c r="O2938" s="1" t="s">
        <v>633</v>
      </c>
      <c r="P2938" s="1" t="s">
        <v>103</v>
      </c>
      <c r="Q2938" s="1" t="s">
        <v>219</v>
      </c>
      <c r="R2938" s="1" t="s">
        <v>249</v>
      </c>
      <c r="S2938" s="1" t="s">
        <v>65</v>
      </c>
      <c r="T2938" s="1">
        <v>2</v>
      </c>
      <c r="U2938" s="1" t="s">
        <v>54</v>
      </c>
    </row>
    <row r="2939" spans="1:21">
      <c r="A2939" s="1" t="s">
        <v>55</v>
      </c>
      <c r="B2939" s="1" t="s">
        <v>3072</v>
      </c>
      <c r="C2939" s="1" t="s">
        <v>958</v>
      </c>
      <c r="D2939" s="1">
        <f t="shared" si="135"/>
        <v>0.72</v>
      </c>
      <c r="E2939" s="1" t="s">
        <v>12261</v>
      </c>
      <c r="F2939" s="1" t="s">
        <v>12260</v>
      </c>
      <c r="G2939" s="6" t="s">
        <v>12525</v>
      </c>
      <c r="H2939" s="1" t="s">
        <v>530</v>
      </c>
      <c r="I2939" s="1" t="s">
        <v>278</v>
      </c>
      <c r="J2939" s="1" t="s">
        <v>496</v>
      </c>
      <c r="K2939" s="1" t="str">
        <f t="shared" si="136"/>
        <v>2017</v>
      </c>
      <c r="L2939" s="1">
        <f t="shared" si="137"/>
        <v>30</v>
      </c>
      <c r="M2939" s="1" t="s">
        <v>60</v>
      </c>
      <c r="N2939" t="s">
        <v>53</v>
      </c>
      <c r="O2939" s="1" t="s">
        <v>61</v>
      </c>
      <c r="P2939" s="1" t="s">
        <v>168</v>
      </c>
      <c r="Q2939" s="1" t="s">
        <v>308</v>
      </c>
      <c r="R2939" s="1" t="s">
        <v>989</v>
      </c>
      <c r="S2939" s="1" t="s">
        <v>1814</v>
      </c>
      <c r="T2939" s="1">
        <v>1</v>
      </c>
      <c r="U2939" s="1"/>
    </row>
    <row r="2940" spans="1:21">
      <c r="A2940" s="1" t="s">
        <v>50</v>
      </c>
      <c r="B2940" s="1"/>
      <c r="C2940" s="1"/>
      <c r="D2940" s="1">
        <f t="shared" si="135"/>
        <v>0</v>
      </c>
      <c r="E2940" s="1" t="s">
        <v>2911</v>
      </c>
      <c r="F2940" s="1" t="s">
        <v>2910</v>
      </c>
      <c r="G2940" s="6" t="s">
        <v>12527</v>
      </c>
      <c r="H2940" s="1" t="s">
        <v>555</v>
      </c>
      <c r="I2940" s="1" t="s">
        <v>2899</v>
      </c>
      <c r="J2940" s="1" t="s">
        <v>236</v>
      </c>
      <c r="K2940" s="1" t="str">
        <f t="shared" si="136"/>
        <v>2017</v>
      </c>
      <c r="L2940" s="1">
        <f t="shared" si="137"/>
        <v>39</v>
      </c>
      <c r="M2940" s="1" t="s">
        <v>60</v>
      </c>
      <c r="N2940" t="s">
        <v>55</v>
      </c>
      <c r="O2940" s="1" t="s">
        <v>102</v>
      </c>
      <c r="P2940" s="1"/>
      <c r="Q2940" s="1"/>
      <c r="R2940" s="1"/>
      <c r="S2940" s="1"/>
      <c r="T2940" s="1">
        <v>2</v>
      </c>
      <c r="U2940" s="1"/>
    </row>
    <row r="2941" spans="1:21">
      <c r="A2941" s="1" t="s">
        <v>54</v>
      </c>
      <c r="B2941" s="1" t="s">
        <v>50</v>
      </c>
      <c r="C2941" s="1"/>
      <c r="D2941" s="1">
        <f t="shared" si="135"/>
        <v>0</v>
      </c>
      <c r="E2941" s="1" t="s">
        <v>4949</v>
      </c>
      <c r="F2941" s="1" t="s">
        <v>4948</v>
      </c>
      <c r="G2941" s="6" t="s">
        <v>12527</v>
      </c>
      <c r="H2941" s="1" t="s">
        <v>53</v>
      </c>
      <c r="I2941" s="1" t="s">
        <v>4942</v>
      </c>
      <c r="J2941" s="1" t="s">
        <v>4435</v>
      </c>
      <c r="K2941" s="1" t="str">
        <f t="shared" si="136"/>
        <v>2017</v>
      </c>
      <c r="L2941" s="1">
        <f t="shared" si="137"/>
        <v>2</v>
      </c>
      <c r="M2941" s="1" t="s">
        <v>79</v>
      </c>
      <c r="N2941" t="s">
        <v>55</v>
      </c>
      <c r="O2941" s="1"/>
      <c r="P2941" s="1"/>
      <c r="Q2941" s="1"/>
      <c r="R2941" s="1"/>
      <c r="S2941" s="1"/>
      <c r="T2941" s="1">
        <v>2</v>
      </c>
      <c r="U2941" s="1"/>
    </row>
    <row r="2942" spans="1:21">
      <c r="A2942" s="1" t="s">
        <v>55</v>
      </c>
      <c r="B2942" s="1" t="s">
        <v>50</v>
      </c>
      <c r="C2942" s="1"/>
      <c r="D2942" s="1">
        <f t="shared" si="135"/>
        <v>0</v>
      </c>
      <c r="E2942" s="1" t="s">
        <v>5223</v>
      </c>
      <c r="F2942" s="1" t="s">
        <v>5222</v>
      </c>
      <c r="G2942" s="6" t="s">
        <v>12527</v>
      </c>
      <c r="H2942" s="1" t="s">
        <v>583</v>
      </c>
      <c r="I2942" s="1" t="s">
        <v>2254</v>
      </c>
      <c r="J2942" s="1" t="s">
        <v>2313</v>
      </c>
      <c r="K2942" s="1" t="str">
        <f t="shared" si="136"/>
        <v>2017</v>
      </c>
      <c r="L2942" s="1">
        <f t="shared" si="137"/>
        <v>21</v>
      </c>
      <c r="M2942" s="1" t="s">
        <v>60</v>
      </c>
      <c r="N2942" t="s">
        <v>55</v>
      </c>
      <c r="O2942" s="1" t="s">
        <v>205</v>
      </c>
      <c r="P2942" s="1"/>
      <c r="Q2942" s="1"/>
      <c r="R2942" s="1"/>
      <c r="S2942" s="1"/>
      <c r="T2942" s="1">
        <v>1</v>
      </c>
      <c r="U2942" s="1"/>
    </row>
    <row r="2943" spans="1:21">
      <c r="A2943" s="1" t="s">
        <v>53</v>
      </c>
      <c r="B2943" s="1"/>
      <c r="C2943" s="1"/>
      <c r="D2943" s="1">
        <f t="shared" si="135"/>
        <v>0</v>
      </c>
      <c r="E2943" s="1" t="s">
        <v>6023</v>
      </c>
      <c r="F2943" s="1" t="s">
        <v>6022</v>
      </c>
      <c r="G2943" s="6" t="s">
        <v>12527</v>
      </c>
      <c r="H2943" s="1" t="s">
        <v>693</v>
      </c>
      <c r="I2943" s="1" t="s">
        <v>1296</v>
      </c>
      <c r="J2943" s="1" t="s">
        <v>274</v>
      </c>
      <c r="K2943" s="1" t="str">
        <f t="shared" si="136"/>
        <v>2017</v>
      </c>
      <c r="L2943" s="1">
        <f t="shared" si="137"/>
        <v>69</v>
      </c>
      <c r="M2943" s="1" t="s">
        <v>79</v>
      </c>
      <c r="N2943" t="s">
        <v>55</v>
      </c>
      <c r="O2943" s="1" t="s">
        <v>102</v>
      </c>
      <c r="P2943" s="1"/>
      <c r="Q2943" s="1"/>
      <c r="R2943" s="1" t="s">
        <v>805</v>
      </c>
      <c r="S2943" s="1" t="s">
        <v>354</v>
      </c>
      <c r="T2943" s="1">
        <v>1</v>
      </c>
      <c r="U2943" s="1"/>
    </row>
    <row r="2944" spans="1:21">
      <c r="A2944" s="1" t="s">
        <v>54</v>
      </c>
      <c r="B2944" s="1" t="s">
        <v>472</v>
      </c>
      <c r="C2944" s="1" t="s">
        <v>293</v>
      </c>
      <c r="D2944" s="1">
        <f t="shared" si="135"/>
        <v>0.49</v>
      </c>
      <c r="E2944" s="1" t="s">
        <v>6057</v>
      </c>
      <c r="F2944" s="1" t="s">
        <v>6056</v>
      </c>
      <c r="G2944" s="6" t="s">
        <v>12527</v>
      </c>
      <c r="H2944" s="1" t="s">
        <v>644</v>
      </c>
      <c r="I2944" s="1" t="s">
        <v>337</v>
      </c>
      <c r="J2944" s="1" t="s">
        <v>337</v>
      </c>
      <c r="K2944" s="1" t="str">
        <f t="shared" si="136"/>
        <v>2017</v>
      </c>
      <c r="L2944" s="1">
        <f t="shared" si="137"/>
        <v>35</v>
      </c>
      <c r="M2944" s="1" t="s">
        <v>60</v>
      </c>
      <c r="N2944" t="s">
        <v>55</v>
      </c>
      <c r="O2944" s="1" t="s">
        <v>61</v>
      </c>
      <c r="P2944" s="1"/>
      <c r="Q2944" s="1"/>
      <c r="R2944" s="1"/>
      <c r="S2944" s="1" t="s">
        <v>940</v>
      </c>
      <c r="T2944" s="1">
        <v>1</v>
      </c>
      <c r="U2944" s="1" t="s">
        <v>55</v>
      </c>
    </row>
    <row r="2945" spans="1:21">
      <c r="A2945" s="1" t="s">
        <v>53</v>
      </c>
      <c r="B2945" s="1" t="s">
        <v>715</v>
      </c>
      <c r="C2945" s="1" t="s">
        <v>293</v>
      </c>
      <c r="D2945" s="1">
        <f t="shared" si="135"/>
        <v>9.8000000000000004E-2</v>
      </c>
      <c r="E2945" s="1" t="s">
        <v>6059</v>
      </c>
      <c r="F2945" s="1" t="s">
        <v>6058</v>
      </c>
      <c r="G2945" s="6" t="s">
        <v>12527</v>
      </c>
      <c r="H2945" s="1" t="s">
        <v>58</v>
      </c>
      <c r="I2945" s="1" t="s">
        <v>337</v>
      </c>
      <c r="J2945" s="1" t="s">
        <v>6060</v>
      </c>
      <c r="K2945" s="1" t="str">
        <f t="shared" si="136"/>
        <v>2017</v>
      </c>
      <c r="L2945" s="1">
        <f t="shared" si="137"/>
        <v>10</v>
      </c>
      <c r="M2945" s="1" t="s">
        <v>60</v>
      </c>
      <c r="N2945" t="s">
        <v>55</v>
      </c>
      <c r="O2945" s="1" t="s">
        <v>61</v>
      </c>
      <c r="P2945" s="1"/>
      <c r="Q2945" s="1"/>
      <c r="R2945" s="1"/>
      <c r="S2945" s="1" t="s">
        <v>65</v>
      </c>
      <c r="T2945" s="1">
        <v>2</v>
      </c>
      <c r="U2945" s="1" t="s">
        <v>55</v>
      </c>
    </row>
    <row r="2946" spans="1:21">
      <c r="A2946" s="1" t="s">
        <v>55</v>
      </c>
      <c r="B2946" s="1" t="s">
        <v>715</v>
      </c>
      <c r="C2946" s="1" t="s">
        <v>293</v>
      </c>
      <c r="D2946" s="1">
        <f t="shared" ref="D2946:D3009" si="138">B2946*C2946/100</f>
        <v>9.8000000000000004E-2</v>
      </c>
      <c r="E2946" s="1" t="s">
        <v>6077</v>
      </c>
      <c r="F2946" s="1" t="s">
        <v>6076</v>
      </c>
      <c r="G2946" s="6" t="s">
        <v>12527</v>
      </c>
      <c r="H2946" s="1" t="s">
        <v>99</v>
      </c>
      <c r="I2946" s="1" t="s">
        <v>6078</v>
      </c>
      <c r="J2946" s="1" t="s">
        <v>3370</v>
      </c>
      <c r="K2946" s="1" t="str">
        <f t="shared" ref="K2946:K3009" si="139">TEXT(J2946,"YYYY")</f>
        <v>2017</v>
      </c>
      <c r="L2946" s="1">
        <f t="shared" ref="L2946:L3009" si="140">H2946-(TEXT(I2946,"YYYY")-TEXT(J2946,"YYYY"))</f>
        <v>6</v>
      </c>
      <c r="M2946" s="1" t="s">
        <v>60</v>
      </c>
      <c r="N2946" t="s">
        <v>55</v>
      </c>
      <c r="O2946" s="1" t="s">
        <v>61</v>
      </c>
      <c r="P2946" s="1"/>
      <c r="Q2946" s="1"/>
      <c r="R2946" s="1"/>
      <c r="S2946" s="1" t="s">
        <v>65</v>
      </c>
      <c r="T2946" s="1">
        <v>2</v>
      </c>
      <c r="U2946" s="1" t="s">
        <v>55</v>
      </c>
    </row>
    <row r="2947" spans="1:21">
      <c r="A2947" s="1" t="s">
        <v>55</v>
      </c>
      <c r="B2947" s="1" t="s">
        <v>715</v>
      </c>
      <c r="C2947" s="1" t="s">
        <v>293</v>
      </c>
      <c r="D2947" s="1">
        <f t="shared" si="138"/>
        <v>9.8000000000000004E-2</v>
      </c>
      <c r="E2947" s="1" t="s">
        <v>6106</v>
      </c>
      <c r="F2947" s="1" t="s">
        <v>6105</v>
      </c>
      <c r="G2947" s="6" t="s">
        <v>12527</v>
      </c>
      <c r="H2947" s="1" t="s">
        <v>88</v>
      </c>
      <c r="I2947" s="1" t="s">
        <v>5988</v>
      </c>
      <c r="J2947" s="1" t="s">
        <v>987</v>
      </c>
      <c r="K2947" s="1" t="str">
        <f t="shared" si="139"/>
        <v>2017</v>
      </c>
      <c r="L2947" s="1">
        <f t="shared" si="140"/>
        <v>28</v>
      </c>
      <c r="M2947" s="1" t="s">
        <v>60</v>
      </c>
      <c r="N2947" t="s">
        <v>55</v>
      </c>
      <c r="O2947" s="1" t="s">
        <v>61</v>
      </c>
      <c r="P2947" s="1"/>
      <c r="Q2947" s="1"/>
      <c r="R2947" s="1"/>
      <c r="S2947" s="1" t="s">
        <v>557</v>
      </c>
      <c r="T2947" s="1">
        <v>2</v>
      </c>
      <c r="U2947" s="1" t="s">
        <v>55</v>
      </c>
    </row>
    <row r="2948" spans="1:21">
      <c r="A2948" s="1" t="s">
        <v>55</v>
      </c>
      <c r="B2948" s="1"/>
      <c r="C2948" s="1"/>
      <c r="D2948" s="1">
        <f t="shared" si="138"/>
        <v>0</v>
      </c>
      <c r="E2948" s="1" t="s">
        <v>420</v>
      </c>
      <c r="F2948" s="1" t="s">
        <v>419</v>
      </c>
      <c r="G2948" s="6" t="s">
        <v>12527</v>
      </c>
      <c r="H2948" s="1" t="s">
        <v>55</v>
      </c>
      <c r="I2948" s="1" t="s">
        <v>421</v>
      </c>
      <c r="J2948" s="1" t="s">
        <v>84</v>
      </c>
      <c r="K2948" s="1" t="str">
        <f t="shared" si="139"/>
        <v>2017</v>
      </c>
      <c r="L2948" s="1">
        <f t="shared" si="140"/>
        <v>2</v>
      </c>
      <c r="M2948" s="1" t="s">
        <v>60</v>
      </c>
      <c r="O2948" s="1" t="s">
        <v>61</v>
      </c>
      <c r="P2948" s="1" t="s">
        <v>422</v>
      </c>
      <c r="Q2948" s="1" t="s">
        <v>247</v>
      </c>
      <c r="R2948" s="1"/>
      <c r="S2948" s="1" t="s">
        <v>423</v>
      </c>
      <c r="T2948" s="1">
        <v>2</v>
      </c>
      <c r="U2948" s="1"/>
    </row>
    <row r="2949" spans="1:21">
      <c r="A2949" s="1" t="s">
        <v>115</v>
      </c>
      <c r="B2949" s="1"/>
      <c r="C2949" s="1"/>
      <c r="D2949" s="1">
        <f t="shared" si="138"/>
        <v>0</v>
      </c>
      <c r="E2949" s="1" t="s">
        <v>494</v>
      </c>
      <c r="F2949" s="1" t="s">
        <v>492</v>
      </c>
      <c r="G2949" s="6" t="s">
        <v>12527</v>
      </c>
      <c r="H2949" s="1" t="s">
        <v>58</v>
      </c>
      <c r="I2949" s="1" t="s">
        <v>493</v>
      </c>
      <c r="J2949" s="1" t="s">
        <v>496</v>
      </c>
      <c r="K2949" s="1" t="str">
        <f t="shared" si="139"/>
        <v>2017</v>
      </c>
      <c r="L2949" s="1">
        <f t="shared" si="140"/>
        <v>8</v>
      </c>
      <c r="M2949" s="1" t="s">
        <v>60</v>
      </c>
      <c r="O2949" s="1" t="s">
        <v>102</v>
      </c>
      <c r="P2949" s="1" t="s">
        <v>449</v>
      </c>
      <c r="Q2949" s="1" t="s">
        <v>310</v>
      </c>
      <c r="R2949" s="1" t="s">
        <v>495</v>
      </c>
      <c r="S2949" s="1" t="s">
        <v>65</v>
      </c>
      <c r="T2949" s="1">
        <v>2</v>
      </c>
      <c r="U2949" s="1" t="s">
        <v>50</v>
      </c>
    </row>
    <row r="2950" spans="1:21">
      <c r="A2950" s="1" t="s">
        <v>54</v>
      </c>
      <c r="B2950" s="1"/>
      <c r="C2950" s="1"/>
      <c r="D2950" s="1">
        <f t="shared" si="138"/>
        <v>0</v>
      </c>
      <c r="E2950" s="1" t="s">
        <v>685</v>
      </c>
      <c r="F2950" s="1" t="s">
        <v>684</v>
      </c>
      <c r="G2950" s="6" t="s">
        <v>12527</v>
      </c>
      <c r="H2950" s="1" t="s">
        <v>158</v>
      </c>
      <c r="I2950" s="1" t="s">
        <v>686</v>
      </c>
      <c r="J2950" s="1" t="s">
        <v>688</v>
      </c>
      <c r="K2950" s="1" t="str">
        <f t="shared" si="139"/>
        <v>2017</v>
      </c>
      <c r="L2950" s="1">
        <f t="shared" si="140"/>
        <v>11</v>
      </c>
      <c r="M2950" s="1" t="s">
        <v>79</v>
      </c>
      <c r="O2950" s="1" t="s">
        <v>61</v>
      </c>
      <c r="P2950" s="1" t="s">
        <v>168</v>
      </c>
      <c r="Q2950" s="1" t="s">
        <v>240</v>
      </c>
      <c r="R2950" s="1" t="s">
        <v>687</v>
      </c>
      <c r="S2950" s="1"/>
      <c r="T2950" s="1">
        <v>1</v>
      </c>
      <c r="U2950" s="1"/>
    </row>
    <row r="2951" spans="1:21">
      <c r="A2951" s="1" t="s">
        <v>53</v>
      </c>
      <c r="B2951" s="1"/>
      <c r="C2951" s="1"/>
      <c r="D2951" s="1">
        <f t="shared" si="138"/>
        <v>0</v>
      </c>
      <c r="E2951" s="1" t="s">
        <v>1151</v>
      </c>
      <c r="F2951" s="1" t="s">
        <v>1150</v>
      </c>
      <c r="G2951" s="6" t="s">
        <v>12527</v>
      </c>
      <c r="H2951" s="1" t="s">
        <v>144</v>
      </c>
      <c r="I2951" s="1" t="s">
        <v>1146</v>
      </c>
      <c r="J2951" s="1" t="s">
        <v>1154</v>
      </c>
      <c r="K2951" s="1" t="str">
        <f t="shared" si="139"/>
        <v>2017</v>
      </c>
      <c r="L2951" s="1">
        <f t="shared" si="140"/>
        <v>22</v>
      </c>
      <c r="M2951" s="1" t="s">
        <v>79</v>
      </c>
      <c r="O2951" s="1" t="s">
        <v>102</v>
      </c>
      <c r="P2951" s="1" t="s">
        <v>265</v>
      </c>
      <c r="Q2951" s="1" t="s">
        <v>1152</v>
      </c>
      <c r="R2951" s="1" t="s">
        <v>1153</v>
      </c>
      <c r="S2951" s="1" t="s">
        <v>83</v>
      </c>
      <c r="T2951" s="1">
        <v>2</v>
      </c>
      <c r="U2951" s="1" t="s">
        <v>50</v>
      </c>
    </row>
    <row r="2952" spans="1:21">
      <c r="A2952" s="1" t="s">
        <v>53</v>
      </c>
      <c r="B2952" s="1"/>
      <c r="C2952" s="1"/>
      <c r="D2952" s="1">
        <f t="shared" si="138"/>
        <v>0</v>
      </c>
      <c r="E2952" s="1" t="s">
        <v>1680</v>
      </c>
      <c r="F2952" s="1" t="s">
        <v>1679</v>
      </c>
      <c r="G2952" s="6" t="s">
        <v>12527</v>
      </c>
      <c r="H2952" s="1" t="s">
        <v>233</v>
      </c>
      <c r="I2952" s="1" t="s">
        <v>1681</v>
      </c>
      <c r="J2952" s="1" t="s">
        <v>84</v>
      </c>
      <c r="K2952" s="1" t="str">
        <f t="shared" si="139"/>
        <v>2017</v>
      </c>
      <c r="L2952" s="1">
        <f t="shared" si="140"/>
        <v>49</v>
      </c>
      <c r="M2952" s="1" t="s">
        <v>60</v>
      </c>
      <c r="O2952" s="1" t="s">
        <v>61</v>
      </c>
      <c r="P2952" s="1" t="s">
        <v>449</v>
      </c>
      <c r="Q2952" s="1" t="s">
        <v>219</v>
      </c>
      <c r="R2952" s="1" t="s">
        <v>895</v>
      </c>
      <c r="S2952" s="1"/>
      <c r="T2952" s="1">
        <v>1</v>
      </c>
      <c r="U2952" s="1" t="s">
        <v>116</v>
      </c>
    </row>
    <row r="2953" spans="1:21">
      <c r="A2953" s="1" t="s">
        <v>50</v>
      </c>
      <c r="B2953" s="1"/>
      <c r="C2953" s="1"/>
      <c r="D2953" s="1">
        <f t="shared" si="138"/>
        <v>0</v>
      </c>
      <c r="E2953" s="1"/>
      <c r="F2953" s="1" t="s">
        <v>1823</v>
      </c>
      <c r="G2953" s="6" t="s">
        <v>12527</v>
      </c>
      <c r="H2953" s="1" t="s">
        <v>678</v>
      </c>
      <c r="I2953" s="1" t="s">
        <v>1825</v>
      </c>
      <c r="J2953" s="1" t="s">
        <v>1286</v>
      </c>
      <c r="K2953" s="1" t="str">
        <f t="shared" si="139"/>
        <v>2017</v>
      </c>
      <c r="L2953" s="1">
        <f t="shared" si="140"/>
        <v>33</v>
      </c>
      <c r="M2953" s="1" t="s">
        <v>79</v>
      </c>
      <c r="O2953" s="1" t="s">
        <v>102</v>
      </c>
      <c r="P2953" s="1"/>
      <c r="Q2953" s="1"/>
      <c r="R2953" s="1" t="s">
        <v>805</v>
      </c>
      <c r="S2953" s="1" t="s">
        <v>417</v>
      </c>
      <c r="T2953" s="1">
        <v>2</v>
      </c>
      <c r="U2953" s="1"/>
    </row>
    <row r="2954" spans="1:21">
      <c r="A2954" s="1" t="s">
        <v>55</v>
      </c>
      <c r="B2954" s="1"/>
      <c r="C2954" s="1"/>
      <c r="D2954" s="1">
        <f t="shared" si="138"/>
        <v>0</v>
      </c>
      <c r="E2954" s="1" t="s">
        <v>1981</v>
      </c>
      <c r="F2954" s="1" t="s">
        <v>1980</v>
      </c>
      <c r="G2954" s="6" t="s">
        <v>12527</v>
      </c>
      <c r="H2954" s="1" t="s">
        <v>464</v>
      </c>
      <c r="I2954" s="1" t="s">
        <v>1978</v>
      </c>
      <c r="J2954" s="1" t="s">
        <v>1286</v>
      </c>
      <c r="K2954" s="1" t="str">
        <f t="shared" si="139"/>
        <v>2017</v>
      </c>
      <c r="L2954" s="1">
        <f t="shared" si="140"/>
        <v>30</v>
      </c>
      <c r="M2954" s="1" t="s">
        <v>79</v>
      </c>
      <c r="O2954" s="1" t="s">
        <v>102</v>
      </c>
      <c r="P2954" s="1"/>
      <c r="Q2954" s="1"/>
      <c r="R2954" s="1" t="s">
        <v>805</v>
      </c>
      <c r="S2954" s="1" t="s">
        <v>1982</v>
      </c>
      <c r="T2954" s="1">
        <v>1</v>
      </c>
      <c r="U2954" s="1"/>
    </row>
    <row r="2955" spans="1:21">
      <c r="A2955" s="1" t="s">
        <v>55</v>
      </c>
      <c r="B2955" s="1"/>
      <c r="C2955" s="1"/>
      <c r="D2955" s="1">
        <f t="shared" si="138"/>
        <v>0</v>
      </c>
      <c r="E2955" s="1" t="s">
        <v>2089</v>
      </c>
      <c r="F2955" s="1" t="s">
        <v>2088</v>
      </c>
      <c r="G2955" s="6" t="s">
        <v>12527</v>
      </c>
      <c r="H2955" s="1" t="s">
        <v>448</v>
      </c>
      <c r="I2955" s="1" t="s">
        <v>2090</v>
      </c>
      <c r="J2955" s="1" t="s">
        <v>2091</v>
      </c>
      <c r="K2955" s="1" t="str">
        <f t="shared" si="139"/>
        <v>2017</v>
      </c>
      <c r="L2955" s="1">
        <f t="shared" si="140"/>
        <v>31</v>
      </c>
      <c r="M2955" s="1" t="s">
        <v>79</v>
      </c>
      <c r="O2955" s="1" t="s">
        <v>102</v>
      </c>
      <c r="P2955" s="1"/>
      <c r="Q2955" s="1"/>
      <c r="R2955" s="1"/>
      <c r="S2955" s="1" t="s">
        <v>114</v>
      </c>
      <c r="T2955" s="1">
        <v>2</v>
      </c>
      <c r="U2955" s="1" t="s">
        <v>55</v>
      </c>
    </row>
    <row r="2956" spans="1:21">
      <c r="A2956" s="1" t="s">
        <v>50</v>
      </c>
      <c r="B2956" s="1"/>
      <c r="C2956" s="1"/>
      <c r="D2956" s="1">
        <f t="shared" si="138"/>
        <v>0</v>
      </c>
      <c r="E2956" s="1" t="s">
        <v>2110</v>
      </c>
      <c r="F2956" s="1" t="s">
        <v>2109</v>
      </c>
      <c r="G2956" s="6" t="s">
        <v>12527</v>
      </c>
      <c r="H2956" s="1" t="s">
        <v>584</v>
      </c>
      <c r="I2956" s="1" t="s">
        <v>2090</v>
      </c>
      <c r="J2956" s="1" t="s">
        <v>2111</v>
      </c>
      <c r="K2956" s="1" t="str">
        <f t="shared" si="139"/>
        <v>2017</v>
      </c>
      <c r="L2956" s="1">
        <f t="shared" si="140"/>
        <v>36</v>
      </c>
      <c r="M2956" s="1" t="s">
        <v>79</v>
      </c>
      <c r="O2956" s="1" t="s">
        <v>102</v>
      </c>
      <c r="P2956" s="1"/>
      <c r="Q2956" s="1"/>
      <c r="R2956" s="1"/>
      <c r="S2956" s="1"/>
      <c r="T2956" s="1">
        <v>1</v>
      </c>
      <c r="U2956" s="1" t="s">
        <v>55</v>
      </c>
    </row>
    <row r="2957" spans="1:21">
      <c r="A2957" s="1" t="s">
        <v>55</v>
      </c>
      <c r="B2957" s="1" t="s">
        <v>472</v>
      </c>
      <c r="C2957" s="1" t="s">
        <v>1381</v>
      </c>
      <c r="D2957" s="1">
        <f t="shared" si="138"/>
        <v>0.47499999999999998</v>
      </c>
      <c r="E2957" s="1" t="s">
        <v>2121</v>
      </c>
      <c r="F2957" s="1" t="s">
        <v>2120</v>
      </c>
      <c r="G2957" s="6" t="s">
        <v>12527</v>
      </c>
      <c r="H2957" s="1" t="s">
        <v>158</v>
      </c>
      <c r="I2957" s="1" t="s">
        <v>2115</v>
      </c>
      <c r="J2957" s="1" t="s">
        <v>1873</v>
      </c>
      <c r="K2957" s="1" t="str">
        <f t="shared" si="139"/>
        <v>2017</v>
      </c>
      <c r="L2957" s="1">
        <f t="shared" si="140"/>
        <v>10</v>
      </c>
      <c r="M2957" s="1" t="s">
        <v>60</v>
      </c>
      <c r="O2957" s="1" t="s">
        <v>61</v>
      </c>
      <c r="P2957" s="1"/>
      <c r="Q2957" s="1"/>
      <c r="R2957" s="1"/>
      <c r="S2957" s="1" t="s">
        <v>65</v>
      </c>
      <c r="T2957" s="1">
        <v>2</v>
      </c>
      <c r="U2957" s="1" t="s">
        <v>55</v>
      </c>
    </row>
    <row r="2958" spans="1:21">
      <c r="A2958" s="1" t="s">
        <v>55</v>
      </c>
      <c r="B2958" s="1" t="s">
        <v>472</v>
      </c>
      <c r="C2958" s="1" t="s">
        <v>273</v>
      </c>
      <c r="D2958" s="1">
        <f t="shared" si="138"/>
        <v>0.5</v>
      </c>
      <c r="E2958" s="1" t="s">
        <v>2127</v>
      </c>
      <c r="F2958" s="1" t="s">
        <v>2126</v>
      </c>
      <c r="G2958" s="6" t="s">
        <v>12527</v>
      </c>
      <c r="H2958" s="1" t="s">
        <v>583</v>
      </c>
      <c r="I2958" s="1" t="s">
        <v>2115</v>
      </c>
      <c r="J2958" s="1" t="s">
        <v>1286</v>
      </c>
      <c r="K2958" s="1" t="str">
        <f t="shared" si="139"/>
        <v>2017</v>
      </c>
      <c r="L2958" s="1">
        <f t="shared" si="140"/>
        <v>21</v>
      </c>
      <c r="M2958" s="1" t="s">
        <v>60</v>
      </c>
      <c r="O2958" s="1" t="s">
        <v>61</v>
      </c>
      <c r="P2958" s="1"/>
      <c r="Q2958" s="1"/>
      <c r="R2958" s="1"/>
      <c r="S2958" s="1"/>
      <c r="T2958" s="1">
        <v>2</v>
      </c>
      <c r="U2958" s="1" t="s">
        <v>55</v>
      </c>
    </row>
    <row r="2959" spans="1:21">
      <c r="A2959" s="1" t="s">
        <v>54</v>
      </c>
      <c r="B2959" s="1"/>
      <c r="C2959" s="1"/>
      <c r="D2959" s="1">
        <f t="shared" si="138"/>
        <v>0</v>
      </c>
      <c r="E2959" s="1" t="s">
        <v>2433</v>
      </c>
      <c r="F2959" s="1" t="s">
        <v>2432</v>
      </c>
      <c r="G2959" s="6" t="s">
        <v>12527</v>
      </c>
      <c r="H2959" s="1" t="s">
        <v>108</v>
      </c>
      <c r="I2959" s="1" t="s">
        <v>2037</v>
      </c>
      <c r="J2959" s="1" t="s">
        <v>496</v>
      </c>
      <c r="K2959" s="1" t="str">
        <f t="shared" si="139"/>
        <v>2017</v>
      </c>
      <c r="L2959" s="1">
        <f t="shared" si="140"/>
        <v>6</v>
      </c>
      <c r="M2959" s="1" t="s">
        <v>60</v>
      </c>
      <c r="O2959" s="1" t="s">
        <v>61</v>
      </c>
      <c r="P2959" s="1"/>
      <c r="Q2959" s="1"/>
      <c r="R2959" s="1"/>
      <c r="S2959" s="1" t="s">
        <v>65</v>
      </c>
      <c r="T2959" s="1">
        <v>2</v>
      </c>
      <c r="U2959" s="1"/>
    </row>
    <row r="2960" spans="1:21">
      <c r="A2960" s="1" t="s">
        <v>54</v>
      </c>
      <c r="B2960" s="1"/>
      <c r="C2960" s="1"/>
      <c r="D2960" s="1">
        <f t="shared" si="138"/>
        <v>0</v>
      </c>
      <c r="E2960" s="1" t="s">
        <v>2537</v>
      </c>
      <c r="F2960" s="1" t="s">
        <v>2536</v>
      </c>
      <c r="G2960" s="6" t="s">
        <v>12527</v>
      </c>
      <c r="H2960" s="1" t="s">
        <v>116</v>
      </c>
      <c r="I2960" s="1" t="s">
        <v>2534</v>
      </c>
      <c r="J2960" s="1" t="s">
        <v>152</v>
      </c>
      <c r="K2960" s="1" t="str">
        <f t="shared" si="139"/>
        <v>2017</v>
      </c>
      <c r="L2960" s="1">
        <f t="shared" si="140"/>
        <v>4</v>
      </c>
      <c r="M2960" s="1" t="s">
        <v>79</v>
      </c>
      <c r="O2960" s="1" t="s">
        <v>61</v>
      </c>
      <c r="P2960" s="1"/>
      <c r="Q2960" s="1"/>
      <c r="R2960" s="1"/>
      <c r="S2960" s="1" t="s">
        <v>114</v>
      </c>
      <c r="T2960" s="1">
        <v>2</v>
      </c>
      <c r="U2960" s="1" t="s">
        <v>55</v>
      </c>
    </row>
    <row r="2961" spans="1:21">
      <c r="A2961" s="1" t="s">
        <v>55</v>
      </c>
      <c r="B2961" s="1" t="s">
        <v>715</v>
      </c>
      <c r="C2961" s="1" t="s">
        <v>273</v>
      </c>
      <c r="D2961" s="1">
        <f t="shared" si="138"/>
        <v>0.1</v>
      </c>
      <c r="E2961" s="1" t="s">
        <v>2546</v>
      </c>
      <c r="F2961" s="1" t="s">
        <v>2545</v>
      </c>
      <c r="G2961" s="6" t="s">
        <v>12527</v>
      </c>
      <c r="H2961" s="1" t="s">
        <v>282</v>
      </c>
      <c r="I2961" s="1" t="s">
        <v>2534</v>
      </c>
      <c r="J2961" s="1" t="s">
        <v>823</v>
      </c>
      <c r="K2961" s="1" t="str">
        <f t="shared" si="139"/>
        <v>2017</v>
      </c>
      <c r="L2961" s="1">
        <f t="shared" si="140"/>
        <v>42</v>
      </c>
      <c r="M2961" s="1" t="s">
        <v>60</v>
      </c>
      <c r="O2961" s="1" t="s">
        <v>61</v>
      </c>
      <c r="P2961" s="1"/>
      <c r="Q2961" s="1"/>
      <c r="R2961" s="1"/>
      <c r="S2961" s="1"/>
      <c r="T2961" s="1">
        <v>2</v>
      </c>
      <c r="U2961" s="1" t="s">
        <v>55</v>
      </c>
    </row>
    <row r="2962" spans="1:21">
      <c r="A2962" s="1" t="s">
        <v>55</v>
      </c>
      <c r="B2962" s="1" t="s">
        <v>50</v>
      </c>
      <c r="C2962" s="1" t="s">
        <v>273</v>
      </c>
      <c r="D2962" s="1">
        <f t="shared" si="138"/>
        <v>1</v>
      </c>
      <c r="E2962" s="1" t="s">
        <v>2636</v>
      </c>
      <c r="F2962" s="1" t="s">
        <v>2635</v>
      </c>
      <c r="G2962" s="6" t="s">
        <v>12527</v>
      </c>
      <c r="H2962" s="1" t="s">
        <v>108</v>
      </c>
      <c r="I2962" s="1" t="s">
        <v>2422</v>
      </c>
      <c r="J2962" s="1" t="s">
        <v>1873</v>
      </c>
      <c r="K2962" s="1" t="str">
        <f t="shared" si="139"/>
        <v>2017</v>
      </c>
      <c r="L2962" s="1">
        <f t="shared" si="140"/>
        <v>7</v>
      </c>
      <c r="M2962" s="1" t="s">
        <v>60</v>
      </c>
      <c r="O2962" s="1" t="s">
        <v>61</v>
      </c>
      <c r="P2962" s="1" t="s">
        <v>2637</v>
      </c>
      <c r="Q2962" s="1" t="s">
        <v>2638</v>
      </c>
      <c r="R2962" s="1" t="s">
        <v>2639</v>
      </c>
      <c r="S2962" s="1"/>
      <c r="T2962" s="1">
        <v>2</v>
      </c>
      <c r="U2962" s="1" t="s">
        <v>55</v>
      </c>
    </row>
    <row r="2963" spans="1:21">
      <c r="A2963" s="1" t="s">
        <v>49</v>
      </c>
      <c r="B2963" s="1" t="s">
        <v>715</v>
      </c>
      <c r="C2963" s="1" t="s">
        <v>273</v>
      </c>
      <c r="D2963" s="1">
        <f t="shared" si="138"/>
        <v>0.1</v>
      </c>
      <c r="E2963" s="1" t="s">
        <v>2657</v>
      </c>
      <c r="F2963" s="1" t="s">
        <v>2656</v>
      </c>
      <c r="G2963" s="6" t="s">
        <v>12527</v>
      </c>
      <c r="H2963" s="1" t="s">
        <v>108</v>
      </c>
      <c r="I2963" s="1" t="s">
        <v>2422</v>
      </c>
      <c r="J2963" s="1" t="s">
        <v>2658</v>
      </c>
      <c r="K2963" s="1" t="str">
        <f t="shared" si="139"/>
        <v>2017</v>
      </c>
      <c r="L2963" s="1">
        <f t="shared" si="140"/>
        <v>7</v>
      </c>
      <c r="M2963" s="1" t="s">
        <v>60</v>
      </c>
      <c r="O2963" s="1" t="s">
        <v>102</v>
      </c>
      <c r="P2963" s="1"/>
      <c r="Q2963" s="1"/>
      <c r="R2963" s="1"/>
      <c r="S2963" s="1"/>
      <c r="T2963" s="1">
        <v>2</v>
      </c>
      <c r="U2963" s="1" t="s">
        <v>55</v>
      </c>
    </row>
    <row r="2964" spans="1:21">
      <c r="A2964" s="1" t="s">
        <v>55</v>
      </c>
      <c r="B2964" s="1" t="s">
        <v>54</v>
      </c>
      <c r="C2964" s="1" t="s">
        <v>273</v>
      </c>
      <c r="D2964" s="1">
        <f t="shared" si="138"/>
        <v>3</v>
      </c>
      <c r="E2964" s="1" t="s">
        <v>2685</v>
      </c>
      <c r="F2964" s="1" t="s">
        <v>2684</v>
      </c>
      <c r="G2964" s="6" t="s">
        <v>12527</v>
      </c>
      <c r="H2964" s="1" t="s">
        <v>217</v>
      </c>
      <c r="I2964" s="1" t="s">
        <v>913</v>
      </c>
      <c r="J2964" s="1" t="s">
        <v>610</v>
      </c>
      <c r="K2964" s="1" t="str">
        <f t="shared" si="139"/>
        <v>2017</v>
      </c>
      <c r="L2964" s="1">
        <f t="shared" si="140"/>
        <v>15</v>
      </c>
      <c r="M2964" s="1" t="s">
        <v>79</v>
      </c>
      <c r="O2964" s="1" t="s">
        <v>61</v>
      </c>
      <c r="P2964" s="1"/>
      <c r="Q2964" s="1"/>
      <c r="R2964" s="1"/>
      <c r="S2964" s="1"/>
      <c r="T2964" s="1">
        <v>2</v>
      </c>
      <c r="U2964" s="1" t="s">
        <v>55</v>
      </c>
    </row>
    <row r="2965" spans="1:21">
      <c r="A2965" s="1" t="s">
        <v>55</v>
      </c>
      <c r="B2965" s="1" t="s">
        <v>472</v>
      </c>
      <c r="C2965" s="1" t="s">
        <v>1381</v>
      </c>
      <c r="D2965" s="1">
        <f t="shared" si="138"/>
        <v>0.47499999999999998</v>
      </c>
      <c r="E2965" s="1" t="s">
        <v>2693</v>
      </c>
      <c r="F2965" s="1" t="s">
        <v>2692</v>
      </c>
      <c r="G2965" s="6" t="s">
        <v>12527</v>
      </c>
      <c r="H2965" s="1" t="s">
        <v>387</v>
      </c>
      <c r="I2965" s="1" t="s">
        <v>2689</v>
      </c>
      <c r="J2965" s="1" t="s">
        <v>1873</v>
      </c>
      <c r="K2965" s="1" t="str">
        <f t="shared" si="139"/>
        <v>2017</v>
      </c>
      <c r="L2965" s="1">
        <f t="shared" si="140"/>
        <v>67</v>
      </c>
      <c r="M2965" s="1" t="s">
        <v>60</v>
      </c>
      <c r="O2965" s="1" t="s">
        <v>61</v>
      </c>
      <c r="P2965" s="1"/>
      <c r="Q2965" s="1"/>
      <c r="R2965" s="1"/>
      <c r="S2965" s="1"/>
      <c r="T2965" s="1">
        <v>2</v>
      </c>
      <c r="U2965" s="1" t="s">
        <v>55</v>
      </c>
    </row>
    <row r="2966" spans="1:21">
      <c r="A2966" s="1" t="s">
        <v>55</v>
      </c>
      <c r="B2966" s="1" t="s">
        <v>53</v>
      </c>
      <c r="C2966" s="1" t="s">
        <v>1381</v>
      </c>
      <c r="D2966" s="1">
        <f t="shared" si="138"/>
        <v>1.9</v>
      </c>
      <c r="E2966" s="1" t="s">
        <v>2715</v>
      </c>
      <c r="F2966" s="1" t="s">
        <v>2714</v>
      </c>
      <c r="G2966" s="6" t="s">
        <v>12527</v>
      </c>
      <c r="H2966" s="1" t="s">
        <v>197</v>
      </c>
      <c r="I2966" s="1" t="s">
        <v>431</v>
      </c>
      <c r="J2966" s="1" t="s">
        <v>84</v>
      </c>
      <c r="K2966" s="1" t="str">
        <f t="shared" si="139"/>
        <v>2017</v>
      </c>
      <c r="L2966" s="1">
        <f t="shared" si="140"/>
        <v>16</v>
      </c>
      <c r="M2966" s="1" t="s">
        <v>79</v>
      </c>
      <c r="O2966" s="1" t="s">
        <v>61</v>
      </c>
      <c r="P2966" s="1"/>
      <c r="Q2966" s="1"/>
      <c r="R2966" s="1"/>
      <c r="S2966" s="1" t="s">
        <v>65</v>
      </c>
      <c r="T2966" s="1">
        <v>2</v>
      </c>
      <c r="U2966" s="1" t="s">
        <v>55</v>
      </c>
    </row>
    <row r="2967" spans="1:21">
      <c r="A2967" s="1" t="s">
        <v>55</v>
      </c>
      <c r="B2967" s="1" t="s">
        <v>50</v>
      </c>
      <c r="C2967" s="1" t="s">
        <v>273</v>
      </c>
      <c r="D2967" s="1">
        <f t="shared" si="138"/>
        <v>1</v>
      </c>
      <c r="E2967" s="1" t="s">
        <v>2721</v>
      </c>
      <c r="F2967" s="1" t="s">
        <v>2720</v>
      </c>
      <c r="G2967" s="6" t="s">
        <v>12527</v>
      </c>
      <c r="H2967" s="1" t="s">
        <v>187</v>
      </c>
      <c r="I2967" s="1" t="s">
        <v>431</v>
      </c>
      <c r="J2967" s="1" t="s">
        <v>204</v>
      </c>
      <c r="K2967" s="1" t="str">
        <f t="shared" si="139"/>
        <v>2017</v>
      </c>
      <c r="L2967" s="1">
        <f t="shared" si="140"/>
        <v>8</v>
      </c>
      <c r="M2967" s="1" t="s">
        <v>60</v>
      </c>
      <c r="O2967" s="1" t="s">
        <v>61</v>
      </c>
      <c r="P2967" s="1"/>
      <c r="Q2967" s="1"/>
      <c r="R2967" s="1"/>
      <c r="S2967" s="1"/>
      <c r="T2967" s="1">
        <v>2</v>
      </c>
      <c r="U2967" s="1" t="s">
        <v>55</v>
      </c>
    </row>
    <row r="2968" spans="1:21">
      <c r="A2968" s="1" t="s">
        <v>55</v>
      </c>
      <c r="B2968" s="1" t="s">
        <v>50</v>
      </c>
      <c r="C2968" s="1" t="s">
        <v>273</v>
      </c>
      <c r="D2968" s="1">
        <f t="shared" si="138"/>
        <v>1</v>
      </c>
      <c r="E2968" s="1" t="s">
        <v>2730</v>
      </c>
      <c r="F2968" s="1" t="s">
        <v>2729</v>
      </c>
      <c r="G2968" s="6" t="s">
        <v>12527</v>
      </c>
      <c r="H2968" s="1" t="s">
        <v>158</v>
      </c>
      <c r="I2968" s="1" t="s">
        <v>431</v>
      </c>
      <c r="J2968" s="1" t="s">
        <v>1286</v>
      </c>
      <c r="K2968" s="1" t="str">
        <f t="shared" si="139"/>
        <v>2017</v>
      </c>
      <c r="L2968" s="1">
        <f t="shared" si="140"/>
        <v>10</v>
      </c>
      <c r="M2968" s="1" t="s">
        <v>60</v>
      </c>
      <c r="O2968" s="1" t="s">
        <v>61</v>
      </c>
      <c r="P2968" s="1"/>
      <c r="Q2968" s="1"/>
      <c r="R2968" s="1"/>
      <c r="S2968" s="1"/>
      <c r="T2968" s="1">
        <v>2</v>
      </c>
      <c r="U2968" s="1" t="s">
        <v>55</v>
      </c>
    </row>
    <row r="2969" spans="1:21">
      <c r="A2969" s="1" t="s">
        <v>53</v>
      </c>
      <c r="B2969" s="1" t="s">
        <v>472</v>
      </c>
      <c r="C2969" s="1" t="s">
        <v>1381</v>
      </c>
      <c r="D2969" s="1">
        <f t="shared" si="138"/>
        <v>0.47499999999999998</v>
      </c>
      <c r="E2969" s="1" t="s">
        <v>2734</v>
      </c>
      <c r="F2969" s="1" t="s">
        <v>2733</v>
      </c>
      <c r="G2969" s="6" t="s">
        <v>12525</v>
      </c>
      <c r="H2969" s="1" t="s">
        <v>126</v>
      </c>
      <c r="I2969" s="1" t="s">
        <v>2426</v>
      </c>
      <c r="J2969" s="1" t="s">
        <v>1873</v>
      </c>
      <c r="K2969" s="1" t="str">
        <f t="shared" si="139"/>
        <v>2017</v>
      </c>
      <c r="L2969" s="1">
        <f t="shared" si="140"/>
        <v>13</v>
      </c>
      <c r="M2969" s="1" t="s">
        <v>60</v>
      </c>
      <c r="O2969" s="1" t="s">
        <v>61</v>
      </c>
      <c r="P2969" s="1"/>
      <c r="Q2969" s="1"/>
      <c r="R2969" s="1"/>
      <c r="S2969" s="1" t="s">
        <v>65</v>
      </c>
      <c r="T2969" s="1">
        <v>1</v>
      </c>
      <c r="U2969" s="1" t="s">
        <v>55</v>
      </c>
    </row>
    <row r="2970" spans="1:21">
      <c r="A2970" s="1" t="s">
        <v>55</v>
      </c>
      <c r="B2970" s="1" t="s">
        <v>176</v>
      </c>
      <c r="C2970" s="1" t="s">
        <v>273</v>
      </c>
      <c r="D2970" s="1">
        <f t="shared" si="138"/>
        <v>0.6</v>
      </c>
      <c r="E2970" s="1" t="s">
        <v>2745</v>
      </c>
      <c r="F2970" s="1" t="s">
        <v>2744</v>
      </c>
      <c r="G2970" s="6" t="s">
        <v>12527</v>
      </c>
      <c r="H2970" s="1" t="s">
        <v>324</v>
      </c>
      <c r="I2970" s="1" t="s">
        <v>2746</v>
      </c>
      <c r="J2970" s="1" t="s">
        <v>1873</v>
      </c>
      <c r="K2970" s="1" t="str">
        <f t="shared" si="139"/>
        <v>2017</v>
      </c>
      <c r="L2970" s="1">
        <f t="shared" si="140"/>
        <v>12</v>
      </c>
      <c r="M2970" s="1" t="s">
        <v>60</v>
      </c>
      <c r="O2970" s="1" t="s">
        <v>61</v>
      </c>
      <c r="P2970" s="1"/>
      <c r="Q2970" s="1"/>
      <c r="R2970" s="1"/>
      <c r="S2970" s="1"/>
      <c r="T2970" s="1">
        <v>2</v>
      </c>
      <c r="U2970" s="1" t="s">
        <v>55</v>
      </c>
    </row>
    <row r="2971" spans="1:21">
      <c r="A2971" s="1" t="s">
        <v>55</v>
      </c>
      <c r="B2971" s="1" t="s">
        <v>176</v>
      </c>
      <c r="C2971" s="1" t="s">
        <v>293</v>
      </c>
      <c r="D2971" s="1">
        <f t="shared" si="138"/>
        <v>0.58799999999999997</v>
      </c>
      <c r="E2971" s="1" t="s">
        <v>2772</v>
      </c>
      <c r="F2971" s="1" t="s">
        <v>2771</v>
      </c>
      <c r="G2971" s="6" t="s">
        <v>12527</v>
      </c>
      <c r="H2971" s="1" t="s">
        <v>120</v>
      </c>
      <c r="I2971" s="1" t="s">
        <v>2766</v>
      </c>
      <c r="J2971" s="1" t="s">
        <v>1873</v>
      </c>
      <c r="K2971" s="1" t="str">
        <f t="shared" si="139"/>
        <v>2017</v>
      </c>
      <c r="L2971" s="1">
        <f t="shared" si="140"/>
        <v>45</v>
      </c>
      <c r="M2971" s="1" t="s">
        <v>79</v>
      </c>
      <c r="O2971" s="1" t="s">
        <v>61</v>
      </c>
      <c r="P2971" s="1"/>
      <c r="Q2971" s="1"/>
      <c r="R2971" s="1"/>
      <c r="S2971" s="1"/>
      <c r="T2971" s="1">
        <v>2</v>
      </c>
      <c r="U2971" s="1" t="s">
        <v>55</v>
      </c>
    </row>
    <row r="2972" spans="1:21">
      <c r="A2972" s="1" t="s">
        <v>54</v>
      </c>
      <c r="B2972" s="1" t="s">
        <v>472</v>
      </c>
      <c r="C2972" s="1" t="s">
        <v>273</v>
      </c>
      <c r="D2972" s="1">
        <f t="shared" si="138"/>
        <v>0.5</v>
      </c>
      <c r="E2972" s="1" t="s">
        <v>2782</v>
      </c>
      <c r="F2972" s="1" t="s">
        <v>2781</v>
      </c>
      <c r="G2972" s="6" t="s">
        <v>12527</v>
      </c>
      <c r="H2972" s="1" t="s">
        <v>197</v>
      </c>
      <c r="I2972" s="1" t="s">
        <v>474</v>
      </c>
      <c r="J2972" s="1" t="s">
        <v>496</v>
      </c>
      <c r="K2972" s="1" t="str">
        <f t="shared" si="139"/>
        <v>2017</v>
      </c>
      <c r="L2972" s="1">
        <f t="shared" si="140"/>
        <v>16</v>
      </c>
      <c r="M2972" s="1" t="s">
        <v>79</v>
      </c>
      <c r="O2972" s="1" t="s">
        <v>102</v>
      </c>
      <c r="P2972" s="1"/>
      <c r="Q2972" s="1"/>
      <c r="R2972" s="1"/>
      <c r="S2972" s="1" t="s">
        <v>65</v>
      </c>
      <c r="T2972" s="1">
        <v>1</v>
      </c>
      <c r="U2972" s="1" t="s">
        <v>55</v>
      </c>
    </row>
    <row r="2973" spans="1:21">
      <c r="A2973" s="1" t="s">
        <v>55</v>
      </c>
      <c r="B2973" s="1"/>
      <c r="C2973" s="1"/>
      <c r="D2973" s="1">
        <f t="shared" si="138"/>
        <v>0</v>
      </c>
      <c r="E2973" s="1" t="s">
        <v>2791</v>
      </c>
      <c r="F2973" s="1" t="s">
        <v>2790</v>
      </c>
      <c r="G2973" s="6" t="s">
        <v>12527</v>
      </c>
      <c r="H2973" s="1" t="s">
        <v>126</v>
      </c>
      <c r="I2973" s="1" t="s">
        <v>554</v>
      </c>
      <c r="J2973" s="1" t="s">
        <v>1286</v>
      </c>
      <c r="K2973" s="1" t="str">
        <f t="shared" si="139"/>
        <v>2017</v>
      </c>
      <c r="L2973" s="1">
        <f t="shared" si="140"/>
        <v>13</v>
      </c>
      <c r="M2973" s="1" t="s">
        <v>60</v>
      </c>
      <c r="O2973" s="1" t="s">
        <v>61</v>
      </c>
      <c r="P2973" s="1"/>
      <c r="Q2973" s="1"/>
      <c r="R2973" s="1"/>
      <c r="S2973" s="1"/>
      <c r="T2973" s="1">
        <v>1</v>
      </c>
      <c r="U2973" s="1" t="s">
        <v>55</v>
      </c>
    </row>
    <row r="2974" spans="1:21">
      <c r="A2974" s="1" t="s">
        <v>49</v>
      </c>
      <c r="B2974" s="1" t="s">
        <v>472</v>
      </c>
      <c r="C2974" s="1" t="s">
        <v>273</v>
      </c>
      <c r="D2974" s="1">
        <f t="shared" si="138"/>
        <v>0.5</v>
      </c>
      <c r="E2974" s="1" t="s">
        <v>2798</v>
      </c>
      <c r="F2974" s="1" t="s">
        <v>2797</v>
      </c>
      <c r="G2974" s="6" t="s">
        <v>12527</v>
      </c>
      <c r="H2974" s="1" t="s">
        <v>99</v>
      </c>
      <c r="I2974" s="1" t="s">
        <v>554</v>
      </c>
      <c r="J2974" s="1" t="s">
        <v>1873</v>
      </c>
      <c r="K2974" s="1" t="str">
        <f t="shared" si="139"/>
        <v>2017</v>
      </c>
      <c r="L2974" s="1">
        <f t="shared" si="140"/>
        <v>5</v>
      </c>
      <c r="M2974" s="1" t="s">
        <v>79</v>
      </c>
      <c r="O2974" s="1" t="s">
        <v>61</v>
      </c>
      <c r="P2974" s="1"/>
      <c r="Q2974" s="1"/>
      <c r="R2974" s="1"/>
      <c r="S2974" s="1"/>
      <c r="T2974" s="1">
        <v>1</v>
      </c>
      <c r="U2974" s="1" t="s">
        <v>55</v>
      </c>
    </row>
    <row r="2975" spans="1:21">
      <c r="A2975" s="1" t="s">
        <v>55</v>
      </c>
      <c r="B2975" s="1" t="s">
        <v>715</v>
      </c>
      <c r="C2975" s="1" t="s">
        <v>273</v>
      </c>
      <c r="D2975" s="1">
        <f t="shared" si="138"/>
        <v>0.1</v>
      </c>
      <c r="E2975" s="1" t="s">
        <v>2801</v>
      </c>
      <c r="F2975" s="1" t="s">
        <v>2800</v>
      </c>
      <c r="G2975" s="6" t="s">
        <v>12527</v>
      </c>
      <c r="H2975" s="1" t="s">
        <v>134</v>
      </c>
      <c r="I2975" s="1" t="s">
        <v>554</v>
      </c>
      <c r="J2975" s="1" t="s">
        <v>1873</v>
      </c>
      <c r="K2975" s="1" t="str">
        <f t="shared" si="139"/>
        <v>2017</v>
      </c>
      <c r="L2975" s="1">
        <f t="shared" si="140"/>
        <v>26</v>
      </c>
      <c r="M2975" s="1" t="s">
        <v>60</v>
      </c>
      <c r="O2975" s="1" t="s">
        <v>61</v>
      </c>
      <c r="P2975" s="1"/>
      <c r="Q2975" s="1"/>
      <c r="R2975" s="1"/>
      <c r="S2975" s="1" t="s">
        <v>105</v>
      </c>
      <c r="T2975" s="1">
        <v>2</v>
      </c>
      <c r="U2975" s="1" t="s">
        <v>55</v>
      </c>
    </row>
    <row r="2976" spans="1:21">
      <c r="A2976" s="1" t="s">
        <v>55</v>
      </c>
      <c r="B2976" s="1" t="s">
        <v>986</v>
      </c>
      <c r="C2976" s="1" t="s">
        <v>293</v>
      </c>
      <c r="D2976" s="1">
        <f t="shared" si="138"/>
        <v>0.29399999999999998</v>
      </c>
      <c r="E2976" s="1" t="s">
        <v>3572</v>
      </c>
      <c r="F2976" s="1" t="s">
        <v>3571</v>
      </c>
      <c r="G2976" s="6" t="s">
        <v>12527</v>
      </c>
      <c r="H2976" s="1" t="s">
        <v>189</v>
      </c>
      <c r="I2976" s="1" t="s">
        <v>3566</v>
      </c>
      <c r="J2976" s="1" t="s">
        <v>236</v>
      </c>
      <c r="K2976" s="1" t="str">
        <f t="shared" si="139"/>
        <v>2017</v>
      </c>
      <c r="L2976" s="1">
        <f t="shared" si="140"/>
        <v>47</v>
      </c>
      <c r="M2976" s="1" t="s">
        <v>60</v>
      </c>
      <c r="O2976" s="1" t="s">
        <v>61</v>
      </c>
      <c r="P2976" s="1"/>
      <c r="Q2976" s="1"/>
      <c r="R2976" s="1"/>
      <c r="S2976" s="1" t="s">
        <v>940</v>
      </c>
      <c r="T2976" s="1">
        <v>2</v>
      </c>
      <c r="U2976" s="1" t="s">
        <v>55</v>
      </c>
    </row>
    <row r="2977" spans="1:21">
      <c r="A2977" s="1" t="s">
        <v>49</v>
      </c>
      <c r="B2977" s="1"/>
      <c r="C2977" s="1"/>
      <c r="D2977" s="1">
        <f t="shared" si="138"/>
        <v>0</v>
      </c>
      <c r="E2977" s="1" t="s">
        <v>3591</v>
      </c>
      <c r="F2977" s="1" t="s">
        <v>3590</v>
      </c>
      <c r="G2977" s="6" t="s">
        <v>12527</v>
      </c>
      <c r="H2977" s="1" t="s">
        <v>197</v>
      </c>
      <c r="I2977" s="1" t="s">
        <v>3580</v>
      </c>
      <c r="J2977" s="1" t="s">
        <v>3580</v>
      </c>
      <c r="K2977" s="1" t="str">
        <f t="shared" si="139"/>
        <v>2017</v>
      </c>
      <c r="L2977" s="1">
        <f t="shared" si="140"/>
        <v>17</v>
      </c>
      <c r="M2977" s="1" t="s">
        <v>60</v>
      </c>
      <c r="O2977" s="1" t="s">
        <v>61</v>
      </c>
      <c r="P2977" s="1"/>
      <c r="Q2977" s="1"/>
      <c r="R2977" s="1"/>
      <c r="S2977" s="1" t="s">
        <v>65</v>
      </c>
      <c r="T2977" s="1">
        <v>2</v>
      </c>
      <c r="U2977" s="1" t="s">
        <v>55</v>
      </c>
    </row>
    <row r="2978" spans="1:21">
      <c r="A2978" s="1" t="s">
        <v>50</v>
      </c>
      <c r="B2978" s="1" t="s">
        <v>53</v>
      </c>
      <c r="C2978" s="1" t="s">
        <v>1381</v>
      </c>
      <c r="D2978" s="1">
        <f t="shared" si="138"/>
        <v>1.9</v>
      </c>
      <c r="E2978" s="1" t="s">
        <v>3707</v>
      </c>
      <c r="F2978" s="1" t="s">
        <v>3706</v>
      </c>
      <c r="G2978" s="6" t="s">
        <v>12527</v>
      </c>
      <c r="H2978" s="1" t="s">
        <v>1343</v>
      </c>
      <c r="I2978" s="1" t="s">
        <v>3703</v>
      </c>
      <c r="J2978" s="1" t="s">
        <v>3708</v>
      </c>
      <c r="K2978" s="1" t="str">
        <f t="shared" si="139"/>
        <v>2017</v>
      </c>
      <c r="L2978" s="1">
        <f t="shared" si="140"/>
        <v>41</v>
      </c>
      <c r="M2978" s="1" t="s">
        <v>60</v>
      </c>
      <c r="O2978" s="1" t="s">
        <v>102</v>
      </c>
      <c r="P2978" s="1"/>
      <c r="Q2978" s="1"/>
      <c r="R2978" s="1"/>
      <c r="S2978" s="1" t="s">
        <v>235</v>
      </c>
      <c r="T2978" s="1">
        <v>1</v>
      </c>
      <c r="U2978" s="1" t="s">
        <v>55</v>
      </c>
    </row>
    <row r="2979" spans="1:21">
      <c r="A2979" s="1" t="s">
        <v>55</v>
      </c>
      <c r="B2979" s="1"/>
      <c r="C2979" s="1"/>
      <c r="D2979" s="1">
        <f t="shared" si="138"/>
        <v>0</v>
      </c>
      <c r="E2979" s="1" t="s">
        <v>3837</v>
      </c>
      <c r="F2979" s="1" t="s">
        <v>3836</v>
      </c>
      <c r="G2979" s="6" t="s">
        <v>12527</v>
      </c>
      <c r="H2979" s="1" t="s">
        <v>573</v>
      </c>
      <c r="I2979" s="1" t="s">
        <v>3838</v>
      </c>
      <c r="J2979" s="1" t="s">
        <v>227</v>
      </c>
      <c r="K2979" s="1" t="str">
        <f t="shared" si="139"/>
        <v>2017</v>
      </c>
      <c r="L2979" s="1">
        <f t="shared" si="140"/>
        <v>66</v>
      </c>
      <c r="M2979" s="1" t="s">
        <v>60</v>
      </c>
      <c r="O2979" s="1" t="s">
        <v>61</v>
      </c>
      <c r="P2979" s="1"/>
      <c r="Q2979" s="1"/>
      <c r="R2979" s="1"/>
      <c r="S2979" s="1" t="s">
        <v>311</v>
      </c>
      <c r="T2979" s="1">
        <v>2</v>
      </c>
      <c r="U2979" s="1"/>
    </row>
    <row r="2980" spans="1:21">
      <c r="A2980" s="1" t="s">
        <v>54</v>
      </c>
      <c r="B2980" s="1"/>
      <c r="C2980" s="1"/>
      <c r="D2980" s="1">
        <f t="shared" si="138"/>
        <v>0</v>
      </c>
      <c r="E2980" s="1" t="s">
        <v>3978</v>
      </c>
      <c r="F2980" s="1" t="s">
        <v>3976</v>
      </c>
      <c r="G2980" s="6" t="s">
        <v>12527</v>
      </c>
      <c r="H2980" s="1" t="s">
        <v>324</v>
      </c>
      <c r="I2980" s="1" t="s">
        <v>3979</v>
      </c>
      <c r="J2980" s="1" t="s">
        <v>1286</v>
      </c>
      <c r="K2980" s="1" t="str">
        <f t="shared" si="139"/>
        <v>2017</v>
      </c>
      <c r="L2980" s="1">
        <f t="shared" si="140"/>
        <v>13</v>
      </c>
      <c r="M2980" s="1" t="s">
        <v>60</v>
      </c>
      <c r="O2980" s="1" t="s">
        <v>102</v>
      </c>
      <c r="P2980" s="1"/>
      <c r="Q2980" s="1"/>
      <c r="R2980" s="1" t="s">
        <v>805</v>
      </c>
      <c r="S2980" s="1" t="s">
        <v>65</v>
      </c>
      <c r="T2980" s="1">
        <v>1</v>
      </c>
      <c r="U2980" s="1"/>
    </row>
    <row r="2981" spans="1:21">
      <c r="A2981" s="1" t="s">
        <v>55</v>
      </c>
      <c r="B2981" s="1"/>
      <c r="C2981" s="1"/>
      <c r="D2981" s="1">
        <f t="shared" si="138"/>
        <v>0</v>
      </c>
      <c r="E2981" s="1" t="s">
        <v>4276</v>
      </c>
      <c r="F2981" s="1" t="s">
        <v>4275</v>
      </c>
      <c r="G2981" s="6" t="s">
        <v>12527</v>
      </c>
      <c r="H2981" s="1" t="s">
        <v>282</v>
      </c>
      <c r="I2981" s="1" t="s">
        <v>395</v>
      </c>
      <c r="J2981" s="1" t="s">
        <v>4277</v>
      </c>
      <c r="K2981" s="1" t="str">
        <f t="shared" si="139"/>
        <v>2017</v>
      </c>
      <c r="L2981" s="1">
        <f t="shared" si="140"/>
        <v>43</v>
      </c>
      <c r="M2981" s="1" t="s">
        <v>79</v>
      </c>
      <c r="O2981" s="1" t="s">
        <v>61</v>
      </c>
      <c r="P2981" s="1"/>
      <c r="Q2981" s="1"/>
      <c r="R2981" s="1"/>
      <c r="S2981" s="1" t="s">
        <v>4155</v>
      </c>
      <c r="T2981" s="1">
        <v>2</v>
      </c>
      <c r="U2981" s="1"/>
    </row>
    <row r="2982" spans="1:21">
      <c r="A2982" s="1" t="s">
        <v>53</v>
      </c>
      <c r="B2982" s="1"/>
      <c r="C2982" s="1"/>
      <c r="D2982" s="1">
        <f t="shared" si="138"/>
        <v>0</v>
      </c>
      <c r="E2982" s="1" t="s">
        <v>4499</v>
      </c>
      <c r="F2982" s="1" t="s">
        <v>4498</v>
      </c>
      <c r="G2982" s="6" t="s">
        <v>12527</v>
      </c>
      <c r="H2982" s="1" t="s">
        <v>310</v>
      </c>
      <c r="I2982" s="1" t="s">
        <v>4500</v>
      </c>
      <c r="J2982" s="1" t="s">
        <v>1286</v>
      </c>
      <c r="K2982" s="1" t="str">
        <f t="shared" si="139"/>
        <v>2017</v>
      </c>
      <c r="L2982" s="1">
        <f t="shared" si="140"/>
        <v>45</v>
      </c>
      <c r="M2982" s="1" t="s">
        <v>79</v>
      </c>
      <c r="O2982" s="1" t="s">
        <v>61</v>
      </c>
      <c r="P2982" s="1"/>
      <c r="Q2982" s="1"/>
      <c r="R2982" s="1"/>
      <c r="S2982" s="1" t="s">
        <v>4501</v>
      </c>
      <c r="T2982" s="1">
        <v>2</v>
      </c>
      <c r="U2982" s="1"/>
    </row>
    <row r="2983" spans="1:21">
      <c r="A2983" s="1" t="s">
        <v>55</v>
      </c>
      <c r="B2983" s="1" t="s">
        <v>53</v>
      </c>
      <c r="C2983" s="1"/>
      <c r="D2983" s="1">
        <f t="shared" si="138"/>
        <v>0</v>
      </c>
      <c r="E2983" s="1" t="s">
        <v>5022</v>
      </c>
      <c r="F2983" s="1" t="s">
        <v>5021</v>
      </c>
      <c r="G2983" s="6" t="s">
        <v>12527</v>
      </c>
      <c r="H2983" s="1" t="s">
        <v>240</v>
      </c>
      <c r="I2983" s="1" t="s">
        <v>2843</v>
      </c>
      <c r="J2983" s="1" t="s">
        <v>5023</v>
      </c>
      <c r="K2983" s="1" t="str">
        <f t="shared" si="139"/>
        <v>2017</v>
      </c>
      <c r="L2983" s="1">
        <f t="shared" si="140"/>
        <v>54</v>
      </c>
      <c r="M2983" s="1" t="s">
        <v>60</v>
      </c>
      <c r="O2983" s="1" t="s">
        <v>102</v>
      </c>
      <c r="P2983" s="1"/>
      <c r="Q2983" s="1"/>
      <c r="R2983" s="1"/>
      <c r="S2983" s="1"/>
      <c r="T2983" s="1">
        <v>2</v>
      </c>
      <c r="U2983" s="1"/>
    </row>
    <row r="2984" spans="1:21">
      <c r="A2984" s="1" t="s">
        <v>55</v>
      </c>
      <c r="B2984" s="1" t="s">
        <v>50</v>
      </c>
      <c r="C2984" s="1"/>
      <c r="D2984" s="1">
        <f t="shared" si="138"/>
        <v>0</v>
      </c>
      <c r="E2984" s="1" t="s">
        <v>5080</v>
      </c>
      <c r="F2984" s="1" t="s">
        <v>2937</v>
      </c>
      <c r="G2984" s="6" t="s">
        <v>12527</v>
      </c>
      <c r="H2984" s="1" t="s">
        <v>149</v>
      </c>
      <c r="I2984" s="1" t="s">
        <v>5074</v>
      </c>
      <c r="J2984" s="1" t="s">
        <v>4806</v>
      </c>
      <c r="K2984" s="1" t="str">
        <f t="shared" si="139"/>
        <v>2017</v>
      </c>
      <c r="L2984" s="1">
        <f t="shared" si="140"/>
        <v>39</v>
      </c>
      <c r="M2984" s="1" t="s">
        <v>60</v>
      </c>
      <c r="O2984" s="1" t="s">
        <v>61</v>
      </c>
      <c r="P2984" s="1"/>
      <c r="Q2984" s="1"/>
      <c r="R2984" s="1"/>
      <c r="S2984" s="1" t="s">
        <v>226</v>
      </c>
      <c r="T2984" s="1">
        <v>1</v>
      </c>
      <c r="U2984" s="1"/>
    </row>
    <row r="2985" spans="1:21">
      <c r="A2985" s="1" t="s">
        <v>55</v>
      </c>
      <c r="B2985" s="1" t="s">
        <v>50</v>
      </c>
      <c r="C2985" s="1"/>
      <c r="D2985" s="1">
        <f t="shared" si="138"/>
        <v>0</v>
      </c>
      <c r="E2985" s="1" t="s">
        <v>5157</v>
      </c>
      <c r="F2985" s="1" t="s">
        <v>5156</v>
      </c>
      <c r="G2985" s="6" t="s">
        <v>12527</v>
      </c>
      <c r="H2985" s="1" t="s">
        <v>78</v>
      </c>
      <c r="I2985" s="1" t="s">
        <v>5094</v>
      </c>
      <c r="J2985" s="1" t="s">
        <v>1485</v>
      </c>
      <c r="K2985" s="1" t="str">
        <f t="shared" si="139"/>
        <v>2017</v>
      </c>
      <c r="L2985" s="1">
        <f t="shared" si="140"/>
        <v>29</v>
      </c>
      <c r="M2985" s="1" t="s">
        <v>79</v>
      </c>
      <c r="O2985" s="1" t="s">
        <v>61</v>
      </c>
      <c r="P2985" s="1"/>
      <c r="Q2985" s="1"/>
      <c r="R2985" s="1"/>
      <c r="S2985" s="1"/>
      <c r="T2985" s="1">
        <v>1</v>
      </c>
      <c r="U2985" s="1"/>
    </row>
    <row r="2986" spans="1:21">
      <c r="A2986" s="1" t="s">
        <v>55</v>
      </c>
      <c r="B2986" s="1"/>
      <c r="C2986" s="1"/>
      <c r="D2986" s="1">
        <f t="shared" si="138"/>
        <v>0</v>
      </c>
      <c r="E2986" s="1" t="s">
        <v>5056</v>
      </c>
      <c r="F2986" s="1" t="s">
        <v>5429</v>
      </c>
      <c r="G2986" s="6" t="s">
        <v>12527</v>
      </c>
      <c r="H2986" s="1" t="s">
        <v>149</v>
      </c>
      <c r="I2986" s="1" t="s">
        <v>5426</v>
      </c>
      <c r="J2986" s="1" t="s">
        <v>873</v>
      </c>
      <c r="K2986" s="1" t="str">
        <f t="shared" si="139"/>
        <v>2017</v>
      </c>
      <c r="L2986" s="1">
        <f t="shared" si="140"/>
        <v>39</v>
      </c>
      <c r="M2986" s="1" t="s">
        <v>79</v>
      </c>
      <c r="O2986" s="1" t="s">
        <v>102</v>
      </c>
      <c r="P2986" s="1"/>
      <c r="Q2986" s="1"/>
      <c r="R2986" s="1" t="s">
        <v>805</v>
      </c>
      <c r="S2986" s="1"/>
      <c r="T2986" s="1">
        <v>1</v>
      </c>
      <c r="U2986" s="1"/>
    </row>
    <row r="2987" spans="1:21">
      <c r="A2987" s="1" t="s">
        <v>55</v>
      </c>
      <c r="B2987" s="1"/>
      <c r="C2987" s="1"/>
      <c r="D2987" s="1">
        <f t="shared" si="138"/>
        <v>0</v>
      </c>
      <c r="E2987" s="1" t="s">
        <v>5430</v>
      </c>
      <c r="F2987" s="1" t="s">
        <v>4312</v>
      </c>
      <c r="G2987" s="6" t="s">
        <v>12527</v>
      </c>
      <c r="H2987" s="1" t="s">
        <v>128</v>
      </c>
      <c r="I2987" s="1" t="s">
        <v>5431</v>
      </c>
      <c r="J2987" s="1" t="s">
        <v>1286</v>
      </c>
      <c r="K2987" s="1" t="str">
        <f t="shared" si="139"/>
        <v>2017</v>
      </c>
      <c r="L2987" s="1">
        <f t="shared" si="140"/>
        <v>42</v>
      </c>
      <c r="M2987" s="1" t="s">
        <v>60</v>
      </c>
      <c r="O2987" s="1" t="s">
        <v>61</v>
      </c>
      <c r="P2987" s="1"/>
      <c r="Q2987" s="1"/>
      <c r="R2987" s="1" t="s">
        <v>805</v>
      </c>
      <c r="S2987" s="1" t="s">
        <v>1051</v>
      </c>
      <c r="T2987" s="1">
        <v>1</v>
      </c>
      <c r="U2987" s="1"/>
    </row>
    <row r="2988" spans="1:21">
      <c r="A2988" s="1" t="s">
        <v>55</v>
      </c>
      <c r="B2988" s="1"/>
      <c r="C2988" s="1"/>
      <c r="D2988" s="1">
        <f t="shared" si="138"/>
        <v>0</v>
      </c>
      <c r="E2988" s="1" t="s">
        <v>5554</v>
      </c>
      <c r="F2988" s="1" t="s">
        <v>5553</v>
      </c>
      <c r="G2988" s="6" t="s">
        <v>12527</v>
      </c>
      <c r="H2988" s="1" t="s">
        <v>301</v>
      </c>
      <c r="I2988" s="1" t="s">
        <v>4373</v>
      </c>
      <c r="J2988" s="1" t="s">
        <v>5471</v>
      </c>
      <c r="K2988" s="1" t="str">
        <f t="shared" si="139"/>
        <v>2017</v>
      </c>
      <c r="L2988" s="1">
        <f t="shared" si="140"/>
        <v>53</v>
      </c>
      <c r="M2988" s="1" t="s">
        <v>60</v>
      </c>
      <c r="O2988" s="1" t="s">
        <v>102</v>
      </c>
      <c r="P2988" s="1"/>
      <c r="Q2988" s="1"/>
      <c r="R2988" s="1" t="s">
        <v>805</v>
      </c>
      <c r="S2988" s="1" t="s">
        <v>5555</v>
      </c>
      <c r="T2988" s="1">
        <v>1</v>
      </c>
      <c r="U2988" s="1"/>
    </row>
    <row r="2989" spans="1:21">
      <c r="A2989" s="1" t="s">
        <v>54</v>
      </c>
      <c r="B2989" s="1"/>
      <c r="C2989" s="1"/>
      <c r="D2989" s="1">
        <f t="shared" si="138"/>
        <v>0</v>
      </c>
      <c r="E2989" s="1" t="s">
        <v>5728</v>
      </c>
      <c r="F2989" s="1" t="s">
        <v>5727</v>
      </c>
      <c r="G2989" s="6" t="s">
        <v>12527</v>
      </c>
      <c r="H2989" s="1" t="s">
        <v>247</v>
      </c>
      <c r="I2989" s="1" t="s">
        <v>987</v>
      </c>
      <c r="J2989" s="1" t="s">
        <v>987</v>
      </c>
      <c r="K2989" s="1" t="str">
        <f t="shared" si="139"/>
        <v>2017</v>
      </c>
      <c r="L2989" s="1">
        <f t="shared" si="140"/>
        <v>15</v>
      </c>
      <c r="M2989" s="1" t="s">
        <v>79</v>
      </c>
      <c r="O2989" s="1" t="s">
        <v>205</v>
      </c>
      <c r="P2989" s="1"/>
      <c r="Q2989" s="1"/>
      <c r="R2989" s="1"/>
      <c r="S2989" s="1" t="s">
        <v>65</v>
      </c>
      <c r="T2989" s="1">
        <v>2</v>
      </c>
      <c r="U2989" s="1"/>
    </row>
    <row r="2990" spans="1:21">
      <c r="A2990" s="1" t="s">
        <v>55</v>
      </c>
      <c r="B2990" s="1" t="s">
        <v>50</v>
      </c>
      <c r="C2990" s="1" t="s">
        <v>273</v>
      </c>
      <c r="D2990" s="1">
        <f t="shared" si="138"/>
        <v>1</v>
      </c>
      <c r="E2990" s="1" t="s">
        <v>5870</v>
      </c>
      <c r="F2990" s="1" t="s">
        <v>560</v>
      </c>
      <c r="G2990" s="6" t="s">
        <v>12525</v>
      </c>
      <c r="H2990" s="1" t="s">
        <v>530</v>
      </c>
      <c r="I2990" s="1" t="s">
        <v>397</v>
      </c>
      <c r="J2990" s="1" t="s">
        <v>587</v>
      </c>
      <c r="K2990" s="1" t="str">
        <f t="shared" si="139"/>
        <v>2017</v>
      </c>
      <c r="L2990" s="1">
        <f t="shared" si="140"/>
        <v>30</v>
      </c>
      <c r="M2990" s="1" t="s">
        <v>79</v>
      </c>
      <c r="O2990" s="1" t="s">
        <v>61</v>
      </c>
      <c r="P2990" s="1" t="s">
        <v>80</v>
      </c>
      <c r="Q2990" s="1" t="s">
        <v>389</v>
      </c>
      <c r="R2990" s="1" t="s">
        <v>5871</v>
      </c>
      <c r="S2990" s="1" t="s">
        <v>1765</v>
      </c>
      <c r="T2990" s="1">
        <v>2</v>
      </c>
      <c r="U2990" s="1"/>
    </row>
    <row r="2991" spans="1:21">
      <c r="A2991" s="1"/>
      <c r="B2991" s="1"/>
      <c r="C2991" s="1"/>
      <c r="D2991" s="1">
        <f t="shared" si="138"/>
        <v>0</v>
      </c>
      <c r="E2991" s="1" t="s">
        <v>5880</v>
      </c>
      <c r="F2991" s="1" t="s">
        <v>5879</v>
      </c>
      <c r="G2991" s="6" t="s">
        <v>12527</v>
      </c>
      <c r="H2991" s="1" t="s">
        <v>530</v>
      </c>
      <c r="I2991" s="1" t="s">
        <v>5394</v>
      </c>
      <c r="J2991" s="1" t="s">
        <v>274</v>
      </c>
      <c r="K2991" s="1" t="str">
        <f t="shared" si="139"/>
        <v>2017</v>
      </c>
      <c r="L2991" s="1">
        <f t="shared" si="140"/>
        <v>33</v>
      </c>
      <c r="M2991" s="1" t="s">
        <v>60</v>
      </c>
      <c r="O2991" s="1" t="s">
        <v>102</v>
      </c>
      <c r="P2991" s="1" t="s">
        <v>449</v>
      </c>
      <c r="Q2991" s="1" t="s">
        <v>721</v>
      </c>
      <c r="R2991" s="1" t="s">
        <v>593</v>
      </c>
      <c r="S2991" s="1" t="s">
        <v>114</v>
      </c>
      <c r="T2991" s="1">
        <v>1</v>
      </c>
      <c r="U2991" s="1"/>
    </row>
    <row r="2992" spans="1:21">
      <c r="A2992" s="1" t="s">
        <v>55</v>
      </c>
      <c r="B2992" s="1"/>
      <c r="C2992" s="1"/>
      <c r="D2992" s="1">
        <f t="shared" si="138"/>
        <v>0</v>
      </c>
      <c r="E2992" s="1" t="s">
        <v>5889</v>
      </c>
      <c r="F2992" s="1" t="s">
        <v>5888</v>
      </c>
      <c r="G2992" s="6" t="s">
        <v>12525</v>
      </c>
      <c r="H2992" s="1" t="s">
        <v>149</v>
      </c>
      <c r="I2992" s="1" t="s">
        <v>358</v>
      </c>
      <c r="J2992" s="1" t="s">
        <v>274</v>
      </c>
      <c r="K2992" s="1" t="str">
        <f t="shared" si="139"/>
        <v>2017</v>
      </c>
      <c r="L2992" s="1">
        <f t="shared" si="140"/>
        <v>36</v>
      </c>
      <c r="M2992" s="1" t="s">
        <v>79</v>
      </c>
      <c r="O2992" s="1" t="s">
        <v>61</v>
      </c>
      <c r="P2992" s="1" t="s">
        <v>168</v>
      </c>
      <c r="Q2992" s="1" t="s">
        <v>1033</v>
      </c>
      <c r="R2992" s="1" t="s">
        <v>190</v>
      </c>
      <c r="S2992" s="1" t="s">
        <v>114</v>
      </c>
      <c r="T2992" s="1">
        <v>2</v>
      </c>
      <c r="U2992" s="1" t="s">
        <v>54</v>
      </c>
    </row>
    <row r="2993" spans="1:21">
      <c r="A2993" s="1" t="s">
        <v>54</v>
      </c>
      <c r="B2993" s="1"/>
      <c r="C2993" s="1"/>
      <c r="D2993" s="1">
        <f t="shared" si="138"/>
        <v>0</v>
      </c>
      <c r="E2993" s="1" t="s">
        <v>6766</v>
      </c>
      <c r="F2993" s="1" t="s">
        <v>7998</v>
      </c>
      <c r="G2993" s="6" t="s">
        <v>12527</v>
      </c>
      <c r="H2993" s="1" t="s">
        <v>436</v>
      </c>
      <c r="I2993" s="1" t="s">
        <v>7992</v>
      </c>
      <c r="J2993" s="1" t="s">
        <v>873</v>
      </c>
      <c r="K2993" s="1" t="str">
        <f t="shared" si="139"/>
        <v>2017</v>
      </c>
      <c r="L2993" s="1">
        <f t="shared" si="140"/>
        <v>59</v>
      </c>
      <c r="M2993" s="1" t="s">
        <v>60</v>
      </c>
      <c r="O2993" s="1" t="s">
        <v>102</v>
      </c>
      <c r="P2993" s="1"/>
      <c r="Q2993" s="1"/>
      <c r="R2993" s="1" t="s">
        <v>805</v>
      </c>
      <c r="S2993" s="1" t="s">
        <v>3261</v>
      </c>
      <c r="T2993" s="1">
        <v>1</v>
      </c>
      <c r="U2993" s="1"/>
    </row>
    <row r="2994" spans="1:21">
      <c r="A2994" s="1" t="s">
        <v>50</v>
      </c>
      <c r="B2994" s="1" t="s">
        <v>4027</v>
      </c>
      <c r="C2994" s="1" t="s">
        <v>958</v>
      </c>
      <c r="D2994" s="1">
        <f t="shared" si="138"/>
        <v>0.9900000000000001</v>
      </c>
      <c r="E2994" s="1" t="s">
        <v>10613</v>
      </c>
      <c r="F2994" s="1" t="s">
        <v>10612</v>
      </c>
      <c r="G2994" s="6" t="s">
        <v>12525</v>
      </c>
      <c r="H2994" s="1" t="s">
        <v>678</v>
      </c>
      <c r="I2994" s="1" t="s">
        <v>261</v>
      </c>
      <c r="J2994" s="1" t="s">
        <v>2368</v>
      </c>
      <c r="K2994" s="1" t="str">
        <f t="shared" si="139"/>
        <v>2017</v>
      </c>
      <c r="L2994" s="1">
        <f t="shared" si="140"/>
        <v>31</v>
      </c>
      <c r="M2994" s="1" t="s">
        <v>60</v>
      </c>
      <c r="O2994" s="1" t="s">
        <v>61</v>
      </c>
      <c r="P2994" s="1" t="s">
        <v>232</v>
      </c>
      <c r="Q2994" s="1" t="s">
        <v>310</v>
      </c>
      <c r="R2994" s="1" t="s">
        <v>551</v>
      </c>
      <c r="S2994" s="1" t="s">
        <v>9394</v>
      </c>
      <c r="T2994" s="1">
        <v>2</v>
      </c>
      <c r="U2994" s="1" t="s">
        <v>116</v>
      </c>
    </row>
    <row r="2995" spans="1:21">
      <c r="A2995" s="1" t="s">
        <v>54</v>
      </c>
      <c r="B2995" s="1" t="s">
        <v>986</v>
      </c>
      <c r="C2995" s="1" t="s">
        <v>500</v>
      </c>
      <c r="D2995" s="1">
        <f t="shared" si="138"/>
        <v>0.24</v>
      </c>
      <c r="E2995" s="1" t="s">
        <v>11072</v>
      </c>
      <c r="F2995" s="1" t="s">
        <v>12478</v>
      </c>
      <c r="G2995" s="6" t="s">
        <v>12525</v>
      </c>
      <c r="H2995" s="1" t="s">
        <v>118</v>
      </c>
      <c r="I2995" s="1" t="s">
        <v>10455</v>
      </c>
      <c r="J2995" s="1" t="s">
        <v>12479</v>
      </c>
      <c r="K2995" s="1" t="str">
        <f t="shared" si="139"/>
        <v>2017</v>
      </c>
      <c r="L2995" s="1">
        <f t="shared" si="140"/>
        <v>22</v>
      </c>
      <c r="M2995" s="1" t="s">
        <v>79</v>
      </c>
      <c r="O2995" s="1" t="s">
        <v>61</v>
      </c>
      <c r="P2995" s="1" t="s">
        <v>179</v>
      </c>
      <c r="Q2995" s="1" t="s">
        <v>308</v>
      </c>
      <c r="R2995" s="1" t="s">
        <v>1572</v>
      </c>
      <c r="S2995" s="1" t="s">
        <v>65</v>
      </c>
      <c r="T2995" s="1">
        <v>2</v>
      </c>
      <c r="U2995" s="1" t="s">
        <v>55</v>
      </c>
    </row>
    <row r="2996" spans="1:21">
      <c r="A2996" s="1" t="s">
        <v>49</v>
      </c>
      <c r="B2996" s="1"/>
      <c r="C2996" s="1"/>
      <c r="D2996" s="1">
        <f t="shared" si="138"/>
        <v>0</v>
      </c>
      <c r="E2996" s="1" t="s">
        <v>142</v>
      </c>
      <c r="F2996" s="1" t="s">
        <v>140</v>
      </c>
      <c r="G2996" s="6" t="s">
        <v>12527</v>
      </c>
      <c r="H2996" s="1" t="s">
        <v>71</v>
      </c>
      <c r="I2996" s="1" t="s">
        <v>111</v>
      </c>
      <c r="J2996" s="1" t="s">
        <v>145</v>
      </c>
      <c r="K2996" s="1" t="str">
        <f t="shared" si="139"/>
        <v>2017年9月</v>
      </c>
      <c r="L2996" s="1" t="e">
        <f t="shared" si="140"/>
        <v>#VALUE!</v>
      </c>
      <c r="M2996" s="1" t="s">
        <v>60</v>
      </c>
      <c r="N2996" t="s">
        <v>55</v>
      </c>
      <c r="O2996" s="1" t="s">
        <v>102</v>
      </c>
      <c r="P2996" s="1" t="s">
        <v>143</v>
      </c>
      <c r="Q2996" s="1" t="s">
        <v>144</v>
      </c>
      <c r="R2996" s="1"/>
      <c r="S2996" s="1" t="s">
        <v>65</v>
      </c>
      <c r="T2996" s="1">
        <v>2</v>
      </c>
      <c r="U2996" s="1"/>
    </row>
    <row r="2997" spans="1:21">
      <c r="A2997" s="1" t="s">
        <v>54</v>
      </c>
      <c r="B2997" s="1"/>
      <c r="C2997" s="1"/>
      <c r="D2997" s="1">
        <f t="shared" si="138"/>
        <v>0</v>
      </c>
      <c r="E2997" s="1" t="s">
        <v>307</v>
      </c>
      <c r="F2997" s="1" t="s">
        <v>306</v>
      </c>
      <c r="G2997" s="6" t="s">
        <v>12527</v>
      </c>
      <c r="H2997" s="1" t="s">
        <v>308</v>
      </c>
      <c r="I2997" s="1" t="s">
        <v>309</v>
      </c>
      <c r="J2997" s="1" t="s">
        <v>312</v>
      </c>
      <c r="K2997" s="1" t="str">
        <f t="shared" si="139"/>
        <v>2018</v>
      </c>
      <c r="L2997" s="1">
        <f t="shared" si="140"/>
        <v>56</v>
      </c>
      <c r="M2997" s="1" t="s">
        <v>60</v>
      </c>
      <c r="N2997" t="s">
        <v>50</v>
      </c>
      <c r="O2997" s="1" t="s">
        <v>61</v>
      </c>
      <c r="P2997" s="1" t="s">
        <v>119</v>
      </c>
      <c r="Q2997" s="1" t="s">
        <v>310</v>
      </c>
      <c r="R2997" s="1" t="s">
        <v>169</v>
      </c>
      <c r="S2997" s="1" t="s">
        <v>311</v>
      </c>
      <c r="T2997" s="1">
        <v>2</v>
      </c>
      <c r="U2997" s="1"/>
    </row>
    <row r="2998" spans="1:21">
      <c r="A2998" s="1"/>
      <c r="B2998" s="1"/>
      <c r="C2998" s="1"/>
      <c r="D2998" s="1">
        <f t="shared" si="138"/>
        <v>0</v>
      </c>
      <c r="E2998" s="1" t="s">
        <v>704</v>
      </c>
      <c r="F2998" s="1" t="s">
        <v>703</v>
      </c>
      <c r="G2998" s="6" t="s">
        <v>12527</v>
      </c>
      <c r="H2998" s="1" t="s">
        <v>158</v>
      </c>
      <c r="I2998" s="1" t="s">
        <v>522</v>
      </c>
      <c r="J2998" s="1" t="s">
        <v>705</v>
      </c>
      <c r="K2998" s="1" t="str">
        <f t="shared" si="139"/>
        <v>2018</v>
      </c>
      <c r="L2998" s="1">
        <f t="shared" si="140"/>
        <v>10</v>
      </c>
      <c r="M2998" s="1" t="s">
        <v>60</v>
      </c>
      <c r="N2998" t="s">
        <v>50</v>
      </c>
      <c r="O2998" s="1" t="s">
        <v>61</v>
      </c>
      <c r="P2998" s="1" t="s">
        <v>119</v>
      </c>
      <c r="Q2998" s="1" t="s">
        <v>351</v>
      </c>
      <c r="R2998" s="1" t="s">
        <v>353</v>
      </c>
      <c r="S2998" s="1" t="s">
        <v>65</v>
      </c>
      <c r="T2998" s="1">
        <v>2</v>
      </c>
      <c r="U2998" s="1"/>
    </row>
    <row r="2999" spans="1:21">
      <c r="A2999" s="1" t="s">
        <v>49</v>
      </c>
      <c r="B2999" s="1"/>
      <c r="C2999" s="1"/>
      <c r="D2999" s="1">
        <f t="shared" si="138"/>
        <v>0</v>
      </c>
      <c r="E2999" s="1" t="s">
        <v>769</v>
      </c>
      <c r="F2999" s="1" t="s">
        <v>768</v>
      </c>
      <c r="G2999" s="6" t="s">
        <v>12527</v>
      </c>
      <c r="H2999" s="1" t="s">
        <v>299</v>
      </c>
      <c r="I2999" s="1" t="s">
        <v>750</v>
      </c>
      <c r="J2999" s="1" t="s">
        <v>191</v>
      </c>
      <c r="K2999" s="1" t="str">
        <f t="shared" si="139"/>
        <v>2018</v>
      </c>
      <c r="L2999" s="1">
        <f t="shared" si="140"/>
        <v>44</v>
      </c>
      <c r="M2999" s="1" t="s">
        <v>79</v>
      </c>
      <c r="N2999" t="s">
        <v>50</v>
      </c>
      <c r="O2999" s="1" t="s">
        <v>61</v>
      </c>
      <c r="P2999" s="1" t="s">
        <v>103</v>
      </c>
      <c r="Q2999" s="1" t="s">
        <v>515</v>
      </c>
      <c r="R2999" s="1" t="s">
        <v>770</v>
      </c>
      <c r="S2999" s="1"/>
      <c r="T2999" s="1">
        <v>1</v>
      </c>
      <c r="U2999" s="1" t="s">
        <v>771</v>
      </c>
    </row>
    <row r="3000" spans="1:21">
      <c r="A3000" s="1" t="s">
        <v>50</v>
      </c>
      <c r="B3000" s="1"/>
      <c r="C3000" s="1"/>
      <c r="D3000" s="1">
        <f t="shared" si="138"/>
        <v>0</v>
      </c>
      <c r="E3000" s="1" t="s">
        <v>825</v>
      </c>
      <c r="F3000" s="1" t="s">
        <v>824</v>
      </c>
      <c r="G3000" s="6" t="s">
        <v>12527</v>
      </c>
      <c r="H3000" s="1" t="s">
        <v>99</v>
      </c>
      <c r="I3000" s="1" t="s">
        <v>826</v>
      </c>
      <c r="J3000" s="1" t="s">
        <v>828</v>
      </c>
      <c r="K3000" s="1" t="str">
        <f t="shared" si="139"/>
        <v>2018</v>
      </c>
      <c r="L3000" s="1">
        <f t="shared" si="140"/>
        <v>5</v>
      </c>
      <c r="M3000" s="1" t="s">
        <v>79</v>
      </c>
      <c r="N3000" t="s">
        <v>50</v>
      </c>
      <c r="O3000" s="1" t="s">
        <v>61</v>
      </c>
      <c r="P3000" s="1" t="s">
        <v>62</v>
      </c>
      <c r="Q3000" s="1" t="s">
        <v>344</v>
      </c>
      <c r="R3000" s="1" t="s">
        <v>827</v>
      </c>
      <c r="S3000" s="1" t="s">
        <v>65</v>
      </c>
      <c r="T3000" s="1">
        <v>2</v>
      </c>
      <c r="U3000" s="1"/>
    </row>
    <row r="3001" spans="1:21">
      <c r="A3001" s="1" t="s">
        <v>55</v>
      </c>
      <c r="B3001" s="1"/>
      <c r="C3001" s="1"/>
      <c r="D3001" s="1">
        <f t="shared" si="138"/>
        <v>0</v>
      </c>
      <c r="E3001" s="1" t="s">
        <v>858</v>
      </c>
      <c r="F3001" s="1" t="s">
        <v>856</v>
      </c>
      <c r="G3001" s="6" t="s">
        <v>12527</v>
      </c>
      <c r="H3001" s="1" t="s">
        <v>118</v>
      </c>
      <c r="I3001" s="1" t="s">
        <v>835</v>
      </c>
      <c r="J3001" s="1" t="s">
        <v>828</v>
      </c>
      <c r="K3001" s="1" t="str">
        <f t="shared" si="139"/>
        <v>2018</v>
      </c>
      <c r="L3001" s="1">
        <f t="shared" si="140"/>
        <v>24</v>
      </c>
      <c r="M3001" s="1" t="s">
        <v>60</v>
      </c>
      <c r="N3001" t="s">
        <v>50</v>
      </c>
      <c r="O3001" s="1" t="s">
        <v>61</v>
      </c>
      <c r="P3001" s="1" t="s">
        <v>449</v>
      </c>
      <c r="Q3001" s="1" t="s">
        <v>310</v>
      </c>
      <c r="R3001" s="1" t="s">
        <v>495</v>
      </c>
      <c r="S3001" s="1" t="s">
        <v>859</v>
      </c>
      <c r="T3001" s="1">
        <v>1</v>
      </c>
      <c r="U3001" s="1"/>
    </row>
    <row r="3002" spans="1:21">
      <c r="A3002" s="1" t="s">
        <v>50</v>
      </c>
      <c r="B3002" s="1"/>
      <c r="C3002" s="1"/>
      <c r="D3002" s="1">
        <f t="shared" si="138"/>
        <v>0</v>
      </c>
      <c r="E3002" s="1" t="s">
        <v>900</v>
      </c>
      <c r="F3002" s="1" t="s">
        <v>898</v>
      </c>
      <c r="G3002" s="6" t="s">
        <v>12527</v>
      </c>
      <c r="H3002" s="1" t="s">
        <v>130</v>
      </c>
      <c r="I3002" s="1" t="s">
        <v>888</v>
      </c>
      <c r="J3002" s="1" t="s">
        <v>881</v>
      </c>
      <c r="K3002" s="1" t="str">
        <f t="shared" si="139"/>
        <v>2018</v>
      </c>
      <c r="L3002" s="1">
        <f t="shared" si="140"/>
        <v>11</v>
      </c>
      <c r="M3002" s="1" t="s">
        <v>60</v>
      </c>
      <c r="N3002" t="s">
        <v>50</v>
      </c>
      <c r="O3002" s="1" t="s">
        <v>102</v>
      </c>
      <c r="P3002" s="1" t="s">
        <v>119</v>
      </c>
      <c r="Q3002" s="1" t="s">
        <v>448</v>
      </c>
      <c r="R3002" s="1" t="s">
        <v>901</v>
      </c>
      <c r="S3002" s="1" t="s">
        <v>65</v>
      </c>
      <c r="T3002" s="1">
        <v>1</v>
      </c>
      <c r="U3002" s="1" t="s">
        <v>50</v>
      </c>
    </row>
    <row r="3003" spans="1:21">
      <c r="A3003" s="1" t="s">
        <v>50</v>
      </c>
      <c r="B3003" s="1"/>
      <c r="C3003" s="1"/>
      <c r="D3003" s="1">
        <f t="shared" si="138"/>
        <v>0</v>
      </c>
      <c r="E3003" s="1" t="s">
        <v>907</v>
      </c>
      <c r="F3003" s="1" t="s">
        <v>906</v>
      </c>
      <c r="G3003" s="6" t="s">
        <v>12527</v>
      </c>
      <c r="H3003" s="1" t="s">
        <v>158</v>
      </c>
      <c r="I3003" s="1" t="s">
        <v>903</v>
      </c>
      <c r="J3003" s="1" t="s">
        <v>881</v>
      </c>
      <c r="K3003" s="1" t="str">
        <f t="shared" si="139"/>
        <v>2018</v>
      </c>
      <c r="L3003" s="1">
        <f t="shared" si="140"/>
        <v>10</v>
      </c>
      <c r="M3003" s="1" t="s">
        <v>60</v>
      </c>
      <c r="N3003" t="s">
        <v>50</v>
      </c>
      <c r="O3003" s="1" t="s">
        <v>102</v>
      </c>
      <c r="P3003" s="1" t="s">
        <v>255</v>
      </c>
      <c r="Q3003" s="1" t="s">
        <v>120</v>
      </c>
      <c r="R3003" s="1" t="s">
        <v>908</v>
      </c>
      <c r="S3003" s="1" t="s">
        <v>65</v>
      </c>
      <c r="T3003" s="1">
        <v>1</v>
      </c>
      <c r="U3003" s="1"/>
    </row>
    <row r="3004" spans="1:21">
      <c r="A3004" s="1" t="s">
        <v>50</v>
      </c>
      <c r="B3004" s="1"/>
      <c r="C3004" s="1"/>
      <c r="D3004" s="1">
        <f t="shared" si="138"/>
        <v>0</v>
      </c>
      <c r="E3004" s="1" t="s">
        <v>1014</v>
      </c>
      <c r="F3004" s="1" t="s">
        <v>1013</v>
      </c>
      <c r="G3004" s="6" t="s">
        <v>12527</v>
      </c>
      <c r="H3004" s="1" t="s">
        <v>324</v>
      </c>
      <c r="I3004" s="1" t="s">
        <v>903</v>
      </c>
      <c r="J3004" s="1" t="s">
        <v>1015</v>
      </c>
      <c r="K3004" s="1" t="str">
        <f t="shared" si="139"/>
        <v>2018</v>
      </c>
      <c r="L3004" s="1">
        <f t="shared" si="140"/>
        <v>12</v>
      </c>
      <c r="M3004" s="1" t="s">
        <v>79</v>
      </c>
      <c r="N3004" t="s">
        <v>50</v>
      </c>
      <c r="O3004" s="1" t="s">
        <v>61</v>
      </c>
      <c r="P3004" s="1" t="s">
        <v>449</v>
      </c>
      <c r="Q3004" s="1" t="s">
        <v>555</v>
      </c>
      <c r="R3004" s="1" t="s">
        <v>716</v>
      </c>
      <c r="S3004" s="1" t="s">
        <v>65</v>
      </c>
      <c r="T3004" s="1">
        <v>1</v>
      </c>
      <c r="U3004" s="1" t="s">
        <v>53</v>
      </c>
    </row>
    <row r="3005" spans="1:21">
      <c r="A3005" s="1" t="s">
        <v>50</v>
      </c>
      <c r="B3005" s="1"/>
      <c r="C3005" s="1"/>
      <c r="D3005" s="1">
        <f t="shared" si="138"/>
        <v>0</v>
      </c>
      <c r="E3005" s="1" t="s">
        <v>1037</v>
      </c>
      <c r="F3005" s="1" t="s">
        <v>1036</v>
      </c>
      <c r="G3005" s="6" t="s">
        <v>12527</v>
      </c>
      <c r="H3005" s="1" t="s">
        <v>126</v>
      </c>
      <c r="I3005" s="1" t="s">
        <v>1027</v>
      </c>
      <c r="J3005" s="1" t="s">
        <v>1039</v>
      </c>
      <c r="K3005" s="1" t="str">
        <f t="shared" si="139"/>
        <v>2018</v>
      </c>
      <c r="L3005" s="1">
        <f t="shared" si="140"/>
        <v>13</v>
      </c>
      <c r="M3005" s="1" t="s">
        <v>60</v>
      </c>
      <c r="N3005" t="s">
        <v>50</v>
      </c>
      <c r="O3005" s="1" t="s">
        <v>61</v>
      </c>
      <c r="P3005" s="1" t="s">
        <v>449</v>
      </c>
      <c r="Q3005" s="1" t="s">
        <v>189</v>
      </c>
      <c r="R3005" s="1" t="s">
        <v>1038</v>
      </c>
      <c r="S3005" s="1" t="s">
        <v>65</v>
      </c>
      <c r="T3005" s="1">
        <v>1</v>
      </c>
      <c r="U3005" s="1"/>
    </row>
    <row r="3006" spans="1:21">
      <c r="A3006" s="1" t="s">
        <v>55</v>
      </c>
      <c r="B3006" s="1"/>
      <c r="C3006" s="1"/>
      <c r="D3006" s="1">
        <f t="shared" si="138"/>
        <v>0</v>
      </c>
      <c r="E3006" s="1" t="s">
        <v>1140</v>
      </c>
      <c r="F3006" s="1" t="s">
        <v>1138</v>
      </c>
      <c r="G3006" s="6" t="s">
        <v>12527</v>
      </c>
      <c r="H3006" s="1" t="s">
        <v>130</v>
      </c>
      <c r="I3006" s="1" t="s">
        <v>1130</v>
      </c>
      <c r="J3006" s="1" t="s">
        <v>978</v>
      </c>
      <c r="K3006" s="1" t="str">
        <f t="shared" si="139"/>
        <v>2018</v>
      </c>
      <c r="L3006" s="1">
        <f t="shared" si="140"/>
        <v>11</v>
      </c>
      <c r="M3006" s="1" t="s">
        <v>79</v>
      </c>
      <c r="N3006" t="s">
        <v>50</v>
      </c>
      <c r="O3006" s="1" t="s">
        <v>61</v>
      </c>
      <c r="P3006" s="1" t="s">
        <v>388</v>
      </c>
      <c r="Q3006" s="1" t="s">
        <v>219</v>
      </c>
      <c r="R3006" s="1" t="s">
        <v>1047</v>
      </c>
      <c r="S3006" s="1" t="s">
        <v>65</v>
      </c>
      <c r="T3006" s="1">
        <v>1</v>
      </c>
      <c r="U3006" s="1"/>
    </row>
    <row r="3007" spans="1:21">
      <c r="A3007" s="1" t="s">
        <v>50</v>
      </c>
      <c r="B3007" s="1"/>
      <c r="C3007" s="1"/>
      <c r="D3007" s="1">
        <f t="shared" si="138"/>
        <v>0</v>
      </c>
      <c r="E3007" s="1"/>
      <c r="F3007" s="1" t="s">
        <v>1178</v>
      </c>
      <c r="G3007" s="6" t="s">
        <v>12527</v>
      </c>
      <c r="H3007" s="1" t="s">
        <v>197</v>
      </c>
      <c r="I3007" s="1" t="s">
        <v>1179</v>
      </c>
      <c r="J3007" s="1" t="s">
        <v>1181</v>
      </c>
      <c r="K3007" s="1" t="str">
        <f t="shared" si="139"/>
        <v>2018</v>
      </c>
      <c r="L3007" s="1">
        <f t="shared" si="140"/>
        <v>16</v>
      </c>
      <c r="M3007" s="1" t="s">
        <v>79</v>
      </c>
      <c r="N3007" t="s">
        <v>50</v>
      </c>
      <c r="O3007" s="1" t="s">
        <v>102</v>
      </c>
      <c r="P3007" s="1" t="s">
        <v>840</v>
      </c>
      <c r="Q3007" s="1" t="s">
        <v>351</v>
      </c>
      <c r="R3007" s="1" t="s">
        <v>1180</v>
      </c>
      <c r="S3007" s="1" t="s">
        <v>65</v>
      </c>
      <c r="T3007" s="1">
        <v>2</v>
      </c>
      <c r="U3007" s="1" t="s">
        <v>50</v>
      </c>
    </row>
    <row r="3008" spans="1:21">
      <c r="A3008" s="1" t="s">
        <v>55</v>
      </c>
      <c r="B3008" s="1"/>
      <c r="C3008" s="1"/>
      <c r="D3008" s="1">
        <f t="shared" si="138"/>
        <v>0</v>
      </c>
      <c r="E3008" s="1" t="s">
        <v>1500</v>
      </c>
      <c r="F3008" s="1" t="s">
        <v>1499</v>
      </c>
      <c r="G3008" s="6" t="s">
        <v>12527</v>
      </c>
      <c r="H3008" s="1" t="s">
        <v>583</v>
      </c>
      <c r="I3008" s="1" t="s">
        <v>1492</v>
      </c>
      <c r="J3008" s="1" t="s">
        <v>1039</v>
      </c>
      <c r="K3008" s="1" t="str">
        <f t="shared" si="139"/>
        <v>2018</v>
      </c>
      <c r="L3008" s="1">
        <f t="shared" si="140"/>
        <v>21</v>
      </c>
      <c r="M3008" s="1" t="s">
        <v>79</v>
      </c>
      <c r="N3008" t="s">
        <v>50</v>
      </c>
      <c r="O3008" s="1" t="s">
        <v>61</v>
      </c>
      <c r="P3008" s="1" t="s">
        <v>840</v>
      </c>
      <c r="Q3008" s="1" t="s">
        <v>375</v>
      </c>
      <c r="R3008" s="1" t="s">
        <v>1502</v>
      </c>
      <c r="S3008" s="1" t="s">
        <v>114</v>
      </c>
      <c r="T3008" s="1">
        <v>2</v>
      </c>
      <c r="U3008" s="1"/>
    </row>
    <row r="3009" spans="1:21">
      <c r="A3009" s="1" t="s">
        <v>50</v>
      </c>
      <c r="B3009" s="1"/>
      <c r="C3009" s="1"/>
      <c r="D3009" s="1">
        <f t="shared" si="138"/>
        <v>0</v>
      </c>
      <c r="E3009" s="1"/>
      <c r="F3009" s="1" t="s">
        <v>1517</v>
      </c>
      <c r="G3009" s="6" t="s">
        <v>12527</v>
      </c>
      <c r="H3009" s="1" t="s">
        <v>116</v>
      </c>
      <c r="I3009" s="1" t="s">
        <v>1518</v>
      </c>
      <c r="J3009" s="1" t="s">
        <v>486</v>
      </c>
      <c r="K3009" s="1" t="str">
        <f t="shared" si="139"/>
        <v>2018</v>
      </c>
      <c r="L3009" s="1">
        <f t="shared" si="140"/>
        <v>4</v>
      </c>
      <c r="M3009" s="1" t="s">
        <v>60</v>
      </c>
      <c r="N3009" t="s">
        <v>50</v>
      </c>
      <c r="O3009" s="1" t="s">
        <v>102</v>
      </c>
      <c r="P3009" s="1" t="s">
        <v>196</v>
      </c>
      <c r="Q3009" s="1" t="s">
        <v>217</v>
      </c>
      <c r="R3009" s="1" t="s">
        <v>1519</v>
      </c>
      <c r="S3009" s="1"/>
      <c r="T3009" s="1">
        <v>1</v>
      </c>
      <c r="U3009" s="1"/>
    </row>
    <row r="3010" spans="1:21">
      <c r="A3010" s="1" t="s">
        <v>50</v>
      </c>
      <c r="B3010" s="1"/>
      <c r="C3010" s="1"/>
      <c r="D3010" s="1">
        <f t="shared" ref="D3010:D3073" si="141">B3010*C3010/100</f>
        <v>0</v>
      </c>
      <c r="E3010" s="1" t="s">
        <v>1546</v>
      </c>
      <c r="F3010" s="1" t="s">
        <v>1544</v>
      </c>
      <c r="G3010" s="6" t="s">
        <v>12527</v>
      </c>
      <c r="H3010" s="1" t="s">
        <v>310</v>
      </c>
      <c r="I3010" s="1" t="s">
        <v>1545</v>
      </c>
      <c r="J3010" s="1" t="s">
        <v>1039</v>
      </c>
      <c r="K3010" s="1" t="str">
        <f t="shared" ref="K3010:K3073" si="142">TEXT(J3010,"YYYY")</f>
        <v>2018</v>
      </c>
      <c r="L3010" s="1">
        <f t="shared" ref="L3010:L3073" si="143">H3010-(TEXT(I3010,"YYYY")-TEXT(J3010,"YYYY"))</f>
        <v>44</v>
      </c>
      <c r="M3010" s="1" t="s">
        <v>60</v>
      </c>
      <c r="N3010" t="s">
        <v>50</v>
      </c>
      <c r="O3010" s="1" t="s">
        <v>61</v>
      </c>
      <c r="P3010" s="1" t="s">
        <v>150</v>
      </c>
      <c r="Q3010" s="1" t="s">
        <v>599</v>
      </c>
      <c r="R3010" s="1" t="s">
        <v>249</v>
      </c>
      <c r="S3010" s="1" t="s">
        <v>114</v>
      </c>
      <c r="T3010" s="1">
        <v>2</v>
      </c>
      <c r="U3010" s="1"/>
    </row>
    <row r="3011" spans="1:21">
      <c r="A3011" s="1" t="s">
        <v>50</v>
      </c>
      <c r="B3011" s="1"/>
      <c r="C3011" s="1"/>
      <c r="D3011" s="1">
        <f t="shared" si="141"/>
        <v>0</v>
      </c>
      <c r="E3011" s="1" t="s">
        <v>1665</v>
      </c>
      <c r="F3011" s="1" t="s">
        <v>1664</v>
      </c>
      <c r="G3011" s="6" t="s">
        <v>12527</v>
      </c>
      <c r="H3011" s="1" t="s">
        <v>247</v>
      </c>
      <c r="I3011" s="1" t="s">
        <v>709</v>
      </c>
      <c r="J3011" s="1" t="s">
        <v>881</v>
      </c>
      <c r="K3011" s="1" t="str">
        <f t="shared" si="142"/>
        <v>2018</v>
      </c>
      <c r="L3011" s="1">
        <f t="shared" si="143"/>
        <v>14</v>
      </c>
      <c r="M3011" s="1" t="s">
        <v>79</v>
      </c>
      <c r="N3011" t="s">
        <v>50</v>
      </c>
      <c r="O3011" s="1" t="s">
        <v>61</v>
      </c>
      <c r="P3011" s="1" t="s">
        <v>449</v>
      </c>
      <c r="Q3011" s="1" t="s">
        <v>1666</v>
      </c>
      <c r="R3011" s="1"/>
      <c r="S3011" s="1" t="s">
        <v>65</v>
      </c>
      <c r="T3011" s="1">
        <v>1</v>
      </c>
      <c r="U3011" s="1"/>
    </row>
    <row r="3012" spans="1:21">
      <c r="A3012" s="1" t="s">
        <v>50</v>
      </c>
      <c r="B3012" s="1"/>
      <c r="C3012" s="1"/>
      <c r="D3012" s="1">
        <f t="shared" si="141"/>
        <v>0</v>
      </c>
      <c r="E3012" s="1" t="s">
        <v>1693</v>
      </c>
      <c r="F3012" s="1" t="s">
        <v>1692</v>
      </c>
      <c r="G3012" s="6" t="s">
        <v>12527</v>
      </c>
      <c r="H3012" s="1" t="s">
        <v>50</v>
      </c>
      <c r="I3012" s="1" t="s">
        <v>437</v>
      </c>
      <c r="J3012" s="1" t="s">
        <v>1039</v>
      </c>
      <c r="K3012" s="1" t="str">
        <f t="shared" si="142"/>
        <v>2018</v>
      </c>
      <c r="L3012" s="1">
        <f t="shared" si="143"/>
        <v>0</v>
      </c>
      <c r="M3012" s="1" t="s">
        <v>60</v>
      </c>
      <c r="N3012" t="s">
        <v>50</v>
      </c>
      <c r="O3012" s="1" t="s">
        <v>61</v>
      </c>
      <c r="P3012" s="1" t="s">
        <v>1694</v>
      </c>
      <c r="Q3012" s="1" t="s">
        <v>58</v>
      </c>
      <c r="R3012" s="1" t="s">
        <v>1695</v>
      </c>
      <c r="S3012" s="1" t="s">
        <v>114</v>
      </c>
      <c r="T3012" s="1">
        <v>2</v>
      </c>
      <c r="U3012" s="1"/>
    </row>
    <row r="3013" spans="1:21">
      <c r="A3013" s="1" t="s">
        <v>55</v>
      </c>
      <c r="B3013" s="1"/>
      <c r="C3013" s="1"/>
      <c r="D3013" s="1">
        <f t="shared" si="141"/>
        <v>0</v>
      </c>
      <c r="E3013" s="1" t="s">
        <v>1792</v>
      </c>
      <c r="F3013" s="1" t="s">
        <v>1791</v>
      </c>
      <c r="G3013" s="6" t="s">
        <v>12527</v>
      </c>
      <c r="H3013" s="1" t="s">
        <v>584</v>
      </c>
      <c r="I3013" s="1" t="s">
        <v>758</v>
      </c>
      <c r="J3013" s="1" t="s">
        <v>1793</v>
      </c>
      <c r="K3013" s="1" t="str">
        <f t="shared" si="142"/>
        <v>2018</v>
      </c>
      <c r="L3013" s="1">
        <f t="shared" si="143"/>
        <v>36</v>
      </c>
      <c r="M3013" s="1" t="s">
        <v>60</v>
      </c>
      <c r="N3013" t="s">
        <v>50</v>
      </c>
      <c r="O3013" s="1" t="s">
        <v>61</v>
      </c>
      <c r="P3013" s="1" t="s">
        <v>135</v>
      </c>
      <c r="Q3013" s="1" t="s">
        <v>256</v>
      </c>
      <c r="R3013" s="1" t="s">
        <v>586</v>
      </c>
      <c r="S3013" s="1" t="s">
        <v>105</v>
      </c>
      <c r="T3013" s="1">
        <v>1</v>
      </c>
      <c r="U3013" s="1"/>
    </row>
    <row r="3014" spans="1:21">
      <c r="A3014" s="1" t="s">
        <v>50</v>
      </c>
      <c r="B3014" s="1"/>
      <c r="C3014" s="1"/>
      <c r="D3014" s="1">
        <f t="shared" si="141"/>
        <v>0</v>
      </c>
      <c r="E3014" s="1" t="s">
        <v>1855</v>
      </c>
      <c r="F3014" s="1" t="s">
        <v>1854</v>
      </c>
      <c r="G3014" s="6" t="s">
        <v>12527</v>
      </c>
      <c r="H3014" s="1" t="s">
        <v>217</v>
      </c>
      <c r="I3014" s="1" t="s">
        <v>1856</v>
      </c>
      <c r="J3014" s="1" t="s">
        <v>1857</v>
      </c>
      <c r="K3014" s="1" t="str">
        <f t="shared" si="142"/>
        <v>2018</v>
      </c>
      <c r="L3014" s="1">
        <f t="shared" si="143"/>
        <v>15</v>
      </c>
      <c r="M3014" s="1" t="s">
        <v>79</v>
      </c>
      <c r="N3014" t="s">
        <v>50</v>
      </c>
      <c r="O3014" s="1" t="s">
        <v>61</v>
      </c>
      <c r="P3014" s="1"/>
      <c r="Q3014" s="1"/>
      <c r="R3014" s="1"/>
      <c r="S3014" s="1" t="s">
        <v>65</v>
      </c>
      <c r="T3014" s="1">
        <v>1</v>
      </c>
      <c r="U3014" s="1"/>
    </row>
    <row r="3015" spans="1:21">
      <c r="A3015" s="1" t="s">
        <v>55</v>
      </c>
      <c r="B3015" s="1"/>
      <c r="C3015" s="1"/>
      <c r="D3015" s="1">
        <f t="shared" si="141"/>
        <v>0</v>
      </c>
      <c r="E3015" s="1" t="s">
        <v>1939</v>
      </c>
      <c r="F3015" s="1" t="s">
        <v>1938</v>
      </c>
      <c r="G3015" s="6" t="s">
        <v>12527</v>
      </c>
      <c r="H3015" s="1" t="s">
        <v>583</v>
      </c>
      <c r="I3015" s="1" t="s">
        <v>591</v>
      </c>
      <c r="J3015" s="1" t="s">
        <v>1249</v>
      </c>
      <c r="K3015" s="1" t="str">
        <f t="shared" si="142"/>
        <v>2018</v>
      </c>
      <c r="L3015" s="1">
        <f t="shared" si="143"/>
        <v>21</v>
      </c>
      <c r="M3015" s="1" t="s">
        <v>60</v>
      </c>
      <c r="N3015" t="s">
        <v>50</v>
      </c>
      <c r="O3015" s="1" t="s">
        <v>61</v>
      </c>
      <c r="P3015" s="1"/>
      <c r="Q3015" s="1"/>
      <c r="R3015" s="1"/>
      <c r="S3015" s="1" t="s">
        <v>114</v>
      </c>
      <c r="T3015" s="1">
        <v>1</v>
      </c>
      <c r="U3015" s="1"/>
    </row>
    <row r="3016" spans="1:21">
      <c r="A3016" s="1" t="s">
        <v>54</v>
      </c>
      <c r="B3016" s="1"/>
      <c r="C3016" s="1"/>
      <c r="D3016" s="1">
        <f t="shared" si="141"/>
        <v>0</v>
      </c>
      <c r="E3016" s="1" t="s">
        <v>1997</v>
      </c>
      <c r="F3016" s="1" t="s">
        <v>1996</v>
      </c>
      <c r="G3016" s="6" t="s">
        <v>12527</v>
      </c>
      <c r="H3016" s="1" t="s">
        <v>158</v>
      </c>
      <c r="I3016" s="1" t="s">
        <v>1181</v>
      </c>
      <c r="J3016" s="1" t="s">
        <v>1181</v>
      </c>
      <c r="K3016" s="1" t="str">
        <f t="shared" si="142"/>
        <v>2018</v>
      </c>
      <c r="L3016" s="1">
        <f t="shared" si="143"/>
        <v>11</v>
      </c>
      <c r="M3016" s="1" t="s">
        <v>60</v>
      </c>
      <c r="N3016" t="s">
        <v>50</v>
      </c>
      <c r="O3016" s="1" t="s">
        <v>61</v>
      </c>
      <c r="P3016" s="1"/>
      <c r="Q3016" s="1"/>
      <c r="R3016" s="1" t="s">
        <v>805</v>
      </c>
      <c r="S3016" s="1" t="s">
        <v>65</v>
      </c>
      <c r="T3016" s="1">
        <v>2</v>
      </c>
      <c r="U3016" s="1"/>
    </row>
    <row r="3017" spans="1:21">
      <c r="A3017" s="1" t="s">
        <v>54</v>
      </c>
      <c r="B3017" s="1"/>
      <c r="C3017" s="1"/>
      <c r="D3017" s="1">
        <f t="shared" si="141"/>
        <v>0</v>
      </c>
      <c r="E3017" s="1" t="s">
        <v>2036</v>
      </c>
      <c r="F3017" s="1" t="s">
        <v>2035</v>
      </c>
      <c r="G3017" s="6" t="s">
        <v>12527</v>
      </c>
      <c r="H3017" s="1" t="s">
        <v>55</v>
      </c>
      <c r="I3017" s="1" t="s">
        <v>2037</v>
      </c>
      <c r="J3017" s="1" t="s">
        <v>881</v>
      </c>
      <c r="K3017" s="1" t="str">
        <f t="shared" si="142"/>
        <v>2018</v>
      </c>
      <c r="L3017" s="1">
        <f t="shared" si="143"/>
        <v>3</v>
      </c>
      <c r="M3017" s="1" t="s">
        <v>60</v>
      </c>
      <c r="N3017" t="s">
        <v>50</v>
      </c>
      <c r="O3017" s="1" t="s">
        <v>61</v>
      </c>
      <c r="P3017" s="1"/>
      <c r="Q3017" s="1"/>
      <c r="R3017" s="1"/>
      <c r="S3017" s="1" t="s">
        <v>114</v>
      </c>
      <c r="T3017" s="1">
        <v>2</v>
      </c>
      <c r="U3017" s="1"/>
    </row>
    <row r="3018" spans="1:21">
      <c r="A3018" s="1" t="s">
        <v>53</v>
      </c>
      <c r="B3018" s="1"/>
      <c r="C3018" s="1"/>
      <c r="D3018" s="1">
        <f t="shared" si="141"/>
        <v>0</v>
      </c>
      <c r="E3018" s="1" t="s">
        <v>2064</v>
      </c>
      <c r="F3018" s="1" t="s">
        <v>2063</v>
      </c>
      <c r="G3018" s="6" t="s">
        <v>12527</v>
      </c>
      <c r="H3018" s="1" t="s">
        <v>158</v>
      </c>
      <c r="I3018" s="1" t="s">
        <v>782</v>
      </c>
      <c r="J3018" s="1" t="s">
        <v>782</v>
      </c>
      <c r="K3018" s="1" t="str">
        <f t="shared" si="142"/>
        <v>2018</v>
      </c>
      <c r="L3018" s="1">
        <f t="shared" si="143"/>
        <v>11</v>
      </c>
      <c r="M3018" s="1" t="s">
        <v>79</v>
      </c>
      <c r="N3018" t="s">
        <v>50</v>
      </c>
      <c r="O3018" s="1" t="s">
        <v>102</v>
      </c>
      <c r="P3018" s="1"/>
      <c r="Q3018" s="1"/>
      <c r="R3018" s="1" t="s">
        <v>805</v>
      </c>
      <c r="S3018" s="1" t="s">
        <v>65</v>
      </c>
      <c r="T3018" s="1">
        <v>2</v>
      </c>
      <c r="U3018" s="1"/>
    </row>
    <row r="3019" spans="1:21">
      <c r="A3019" s="1" t="s">
        <v>55</v>
      </c>
      <c r="B3019" s="1"/>
      <c r="C3019" s="1"/>
      <c r="D3019" s="1">
        <f t="shared" si="141"/>
        <v>0</v>
      </c>
      <c r="E3019" s="1" t="s">
        <v>2222</v>
      </c>
      <c r="F3019" s="1" t="s">
        <v>2221</v>
      </c>
      <c r="G3019" s="6" t="s">
        <v>12527</v>
      </c>
      <c r="H3019" s="1" t="s">
        <v>217</v>
      </c>
      <c r="I3019" s="1" t="s">
        <v>1783</v>
      </c>
      <c r="J3019" s="1" t="s">
        <v>2223</v>
      </c>
      <c r="K3019" s="1" t="str">
        <f t="shared" si="142"/>
        <v>2018</v>
      </c>
      <c r="L3019" s="1">
        <f t="shared" si="143"/>
        <v>16</v>
      </c>
      <c r="M3019" s="1" t="s">
        <v>60</v>
      </c>
      <c r="N3019" t="s">
        <v>50</v>
      </c>
      <c r="O3019" s="1" t="s">
        <v>102</v>
      </c>
      <c r="P3019" s="1"/>
      <c r="Q3019" s="1"/>
      <c r="R3019" s="1"/>
      <c r="S3019" s="1" t="s">
        <v>65</v>
      </c>
      <c r="T3019" s="1">
        <v>2</v>
      </c>
      <c r="U3019" s="1"/>
    </row>
    <row r="3020" spans="1:21">
      <c r="A3020" s="1" t="s">
        <v>54</v>
      </c>
      <c r="B3020" s="1"/>
      <c r="C3020" s="1"/>
      <c r="D3020" s="1">
        <f t="shared" si="141"/>
        <v>0</v>
      </c>
      <c r="E3020" s="1" t="s">
        <v>2230</v>
      </c>
      <c r="F3020" s="1" t="s">
        <v>2229</v>
      </c>
      <c r="G3020" s="6" t="s">
        <v>12527</v>
      </c>
      <c r="H3020" s="1" t="s">
        <v>233</v>
      </c>
      <c r="I3020" s="1" t="s">
        <v>2231</v>
      </c>
      <c r="J3020" s="1" t="s">
        <v>705</v>
      </c>
      <c r="K3020" s="1" t="str">
        <f t="shared" si="142"/>
        <v>2018</v>
      </c>
      <c r="L3020" s="1">
        <f t="shared" si="143"/>
        <v>49</v>
      </c>
      <c r="M3020" s="1" t="s">
        <v>79</v>
      </c>
      <c r="N3020" t="s">
        <v>50</v>
      </c>
      <c r="O3020" s="1" t="s">
        <v>61</v>
      </c>
      <c r="P3020" s="1"/>
      <c r="Q3020" s="1"/>
      <c r="R3020" s="1" t="s">
        <v>805</v>
      </c>
      <c r="S3020" s="1"/>
      <c r="T3020" s="1">
        <v>1</v>
      </c>
      <c r="U3020" s="1"/>
    </row>
    <row r="3021" spans="1:21">
      <c r="A3021" s="1" t="s">
        <v>54</v>
      </c>
      <c r="B3021" s="1" t="s">
        <v>50</v>
      </c>
      <c r="C3021" s="1" t="s">
        <v>273</v>
      </c>
      <c r="D3021" s="1">
        <f t="shared" si="141"/>
        <v>1</v>
      </c>
      <c r="E3021" s="1" t="s">
        <v>2421</v>
      </c>
      <c r="F3021" s="1" t="s">
        <v>2420</v>
      </c>
      <c r="G3021" s="6" t="s">
        <v>12527</v>
      </c>
      <c r="H3021" s="1" t="s">
        <v>99</v>
      </c>
      <c r="I3021" s="1" t="s">
        <v>1334</v>
      </c>
      <c r="J3021" s="1" t="s">
        <v>2422</v>
      </c>
      <c r="K3021" s="1" t="str">
        <f t="shared" si="142"/>
        <v>2018</v>
      </c>
      <c r="L3021" s="1">
        <f t="shared" si="143"/>
        <v>6</v>
      </c>
      <c r="M3021" s="1" t="s">
        <v>60</v>
      </c>
      <c r="N3021" t="s">
        <v>50</v>
      </c>
      <c r="O3021" s="1"/>
      <c r="P3021" s="1"/>
      <c r="Q3021" s="1"/>
      <c r="R3021" s="1"/>
      <c r="S3021" s="1" t="s">
        <v>114</v>
      </c>
      <c r="T3021" s="1">
        <v>2</v>
      </c>
      <c r="U3021" s="1"/>
    </row>
    <row r="3022" spans="1:21">
      <c r="A3022" s="1" t="s">
        <v>55</v>
      </c>
      <c r="B3022" s="1"/>
      <c r="C3022" s="1"/>
      <c r="D3022" s="1">
        <f t="shared" si="141"/>
        <v>0</v>
      </c>
      <c r="E3022" s="1" t="s">
        <v>2495</v>
      </c>
      <c r="F3022" s="1" t="s">
        <v>2494</v>
      </c>
      <c r="G3022" s="6" t="s">
        <v>12527</v>
      </c>
      <c r="H3022" s="1" t="s">
        <v>108</v>
      </c>
      <c r="I3022" s="1" t="s">
        <v>2409</v>
      </c>
      <c r="J3022" s="1" t="s">
        <v>2496</v>
      </c>
      <c r="K3022" s="1" t="str">
        <f t="shared" si="142"/>
        <v>2018</v>
      </c>
      <c r="L3022" s="1">
        <f t="shared" si="143"/>
        <v>8</v>
      </c>
      <c r="M3022" s="1" t="s">
        <v>60</v>
      </c>
      <c r="N3022" t="s">
        <v>50</v>
      </c>
      <c r="O3022" s="1" t="s">
        <v>61</v>
      </c>
      <c r="P3022" s="1"/>
      <c r="Q3022" s="1"/>
      <c r="R3022" s="1"/>
      <c r="S3022" s="1" t="s">
        <v>65</v>
      </c>
      <c r="T3022" s="1">
        <v>2</v>
      </c>
      <c r="U3022" s="1"/>
    </row>
    <row r="3023" spans="1:21">
      <c r="A3023" s="1" t="s">
        <v>53</v>
      </c>
      <c r="B3023" s="1"/>
      <c r="C3023" s="1"/>
      <c r="D3023" s="1">
        <f t="shared" si="141"/>
        <v>0</v>
      </c>
      <c r="E3023" s="1" t="s">
        <v>2543</v>
      </c>
      <c r="F3023" s="1" t="s">
        <v>2542</v>
      </c>
      <c r="G3023" s="6" t="s">
        <v>12527</v>
      </c>
      <c r="H3023" s="1" t="s">
        <v>256</v>
      </c>
      <c r="I3023" s="1" t="s">
        <v>822</v>
      </c>
      <c r="J3023" s="1" t="s">
        <v>881</v>
      </c>
      <c r="K3023" s="1" t="str">
        <f t="shared" si="142"/>
        <v>2018</v>
      </c>
      <c r="L3023" s="1">
        <f t="shared" si="143"/>
        <v>51</v>
      </c>
      <c r="M3023" s="1" t="s">
        <v>79</v>
      </c>
      <c r="N3023" t="s">
        <v>50</v>
      </c>
      <c r="O3023" s="1" t="s">
        <v>61</v>
      </c>
      <c r="P3023" s="1"/>
      <c r="Q3023" s="1"/>
      <c r="R3023" s="1"/>
      <c r="S3023" s="1"/>
      <c r="T3023" s="1">
        <v>1</v>
      </c>
      <c r="U3023" s="1"/>
    </row>
    <row r="3024" spans="1:21">
      <c r="A3024" s="1" t="s">
        <v>53</v>
      </c>
      <c r="B3024" s="1"/>
      <c r="C3024" s="1"/>
      <c r="D3024" s="1">
        <f t="shared" si="141"/>
        <v>0</v>
      </c>
      <c r="E3024" s="1" t="s">
        <v>2580</v>
      </c>
      <c r="F3024" s="1" t="s">
        <v>2579</v>
      </c>
      <c r="G3024" s="6" t="s">
        <v>12527</v>
      </c>
      <c r="H3024" s="1" t="s">
        <v>118</v>
      </c>
      <c r="I3024" s="1" t="s">
        <v>2581</v>
      </c>
      <c r="J3024" s="1" t="s">
        <v>199</v>
      </c>
      <c r="K3024" s="1" t="str">
        <f t="shared" si="142"/>
        <v>2018</v>
      </c>
      <c r="L3024" s="1">
        <f t="shared" si="143"/>
        <v>24</v>
      </c>
      <c r="M3024" s="1" t="s">
        <v>79</v>
      </c>
      <c r="N3024" t="s">
        <v>50</v>
      </c>
      <c r="O3024" s="1" t="s">
        <v>102</v>
      </c>
      <c r="P3024" s="1"/>
      <c r="Q3024" s="1"/>
      <c r="R3024" s="1" t="s">
        <v>805</v>
      </c>
      <c r="S3024" s="1" t="s">
        <v>2582</v>
      </c>
      <c r="T3024" s="1">
        <v>2</v>
      </c>
      <c r="U3024" s="1"/>
    </row>
    <row r="3025" spans="1:21">
      <c r="A3025" s="1" t="s">
        <v>54</v>
      </c>
      <c r="B3025" s="1"/>
      <c r="C3025" s="1"/>
      <c r="D3025" s="1">
        <f t="shared" si="141"/>
        <v>0</v>
      </c>
      <c r="E3025" s="1" t="s">
        <v>3115</v>
      </c>
      <c r="F3025" s="1" t="s">
        <v>3114</v>
      </c>
      <c r="G3025" s="6" t="s">
        <v>12527</v>
      </c>
      <c r="H3025" s="1" t="s">
        <v>58</v>
      </c>
      <c r="I3025" s="1" t="s">
        <v>896</v>
      </c>
      <c r="J3025" s="1" t="s">
        <v>199</v>
      </c>
      <c r="K3025" s="1" t="str">
        <f t="shared" si="142"/>
        <v>2018</v>
      </c>
      <c r="L3025" s="1">
        <f t="shared" si="143"/>
        <v>9</v>
      </c>
      <c r="M3025" s="1" t="s">
        <v>60</v>
      </c>
      <c r="N3025" t="s">
        <v>50</v>
      </c>
      <c r="O3025" s="1" t="s">
        <v>61</v>
      </c>
      <c r="P3025" s="1"/>
      <c r="Q3025" s="1"/>
      <c r="R3025" s="1"/>
      <c r="S3025" s="1" t="s">
        <v>65</v>
      </c>
      <c r="T3025" s="1">
        <v>2</v>
      </c>
      <c r="U3025" s="1"/>
    </row>
    <row r="3026" spans="1:21">
      <c r="A3026" s="1" t="s">
        <v>54</v>
      </c>
      <c r="B3026" s="1" t="s">
        <v>50</v>
      </c>
      <c r="C3026" s="1" t="s">
        <v>273</v>
      </c>
      <c r="D3026" s="1">
        <f t="shared" si="141"/>
        <v>1</v>
      </c>
      <c r="E3026" s="1" t="s">
        <v>3433</v>
      </c>
      <c r="F3026" s="1" t="s">
        <v>3432</v>
      </c>
      <c r="G3026" s="6" t="s">
        <v>12527</v>
      </c>
      <c r="H3026" s="1" t="s">
        <v>180</v>
      </c>
      <c r="I3026" s="1" t="s">
        <v>3434</v>
      </c>
      <c r="J3026" s="1" t="s">
        <v>1015</v>
      </c>
      <c r="K3026" s="1" t="str">
        <f t="shared" si="142"/>
        <v>2018</v>
      </c>
      <c r="L3026" s="1">
        <f t="shared" si="143"/>
        <v>62</v>
      </c>
      <c r="M3026" s="1" t="s">
        <v>60</v>
      </c>
      <c r="N3026" t="s">
        <v>50</v>
      </c>
      <c r="O3026" s="1" t="s">
        <v>61</v>
      </c>
      <c r="P3026" s="1"/>
      <c r="Q3026" s="1"/>
      <c r="R3026" s="1"/>
      <c r="S3026" s="1" t="s">
        <v>311</v>
      </c>
      <c r="T3026" s="1">
        <v>2</v>
      </c>
      <c r="U3026" s="1"/>
    </row>
    <row r="3027" spans="1:21">
      <c r="A3027" s="1" t="s">
        <v>55</v>
      </c>
      <c r="B3027" s="1"/>
      <c r="C3027" s="1"/>
      <c r="D3027" s="1">
        <f t="shared" si="141"/>
        <v>0</v>
      </c>
      <c r="E3027" s="1" t="s">
        <v>3487</v>
      </c>
      <c r="F3027" s="1" t="s">
        <v>3486</v>
      </c>
      <c r="G3027" s="6" t="s">
        <v>12527</v>
      </c>
      <c r="H3027" s="1" t="s">
        <v>120</v>
      </c>
      <c r="I3027" s="1" t="s">
        <v>3488</v>
      </c>
      <c r="J3027" s="1" t="s">
        <v>2496</v>
      </c>
      <c r="K3027" s="1" t="str">
        <f t="shared" si="142"/>
        <v>2018</v>
      </c>
      <c r="L3027" s="1">
        <f t="shared" si="143"/>
        <v>46</v>
      </c>
      <c r="M3027" s="1" t="s">
        <v>60</v>
      </c>
      <c r="N3027" t="s">
        <v>50</v>
      </c>
      <c r="O3027" s="1" t="s">
        <v>102</v>
      </c>
      <c r="P3027" s="1"/>
      <c r="Q3027" s="1"/>
      <c r="R3027" s="1"/>
      <c r="S3027" s="1"/>
      <c r="T3027" s="1">
        <v>2</v>
      </c>
      <c r="U3027" s="1"/>
    </row>
    <row r="3028" spans="1:21">
      <c r="A3028" s="1" t="s">
        <v>55</v>
      </c>
      <c r="B3028" s="1" t="s">
        <v>50</v>
      </c>
      <c r="C3028" s="1"/>
      <c r="D3028" s="1">
        <f t="shared" si="141"/>
        <v>0</v>
      </c>
      <c r="E3028" s="1" t="s">
        <v>3637</v>
      </c>
      <c r="F3028" s="1" t="s">
        <v>3636</v>
      </c>
      <c r="G3028" s="6" t="s">
        <v>12527</v>
      </c>
      <c r="H3028" s="1" t="s">
        <v>299</v>
      </c>
      <c r="I3028" s="1" t="s">
        <v>3623</v>
      </c>
      <c r="J3028" s="1" t="s">
        <v>3458</v>
      </c>
      <c r="K3028" s="1" t="str">
        <f t="shared" si="142"/>
        <v>2018</v>
      </c>
      <c r="L3028" s="1">
        <f t="shared" si="143"/>
        <v>44</v>
      </c>
      <c r="M3028" s="1" t="s">
        <v>79</v>
      </c>
      <c r="N3028" t="s">
        <v>50</v>
      </c>
      <c r="O3028" s="1" t="s">
        <v>61</v>
      </c>
      <c r="P3028" s="1"/>
      <c r="Q3028" s="1"/>
      <c r="R3028" s="1"/>
      <c r="S3028" s="1" t="s">
        <v>114</v>
      </c>
      <c r="T3028" s="1">
        <v>2</v>
      </c>
      <c r="U3028" s="1"/>
    </row>
    <row r="3029" spans="1:21">
      <c r="A3029" s="1" t="s">
        <v>55</v>
      </c>
      <c r="B3029" s="1"/>
      <c r="C3029" s="1"/>
      <c r="D3029" s="1">
        <f t="shared" si="141"/>
        <v>0</v>
      </c>
      <c r="E3029" s="1" t="s">
        <v>3749</v>
      </c>
      <c r="F3029" s="1" t="s">
        <v>3748</v>
      </c>
      <c r="G3029" s="6" t="s">
        <v>12527</v>
      </c>
      <c r="H3029" s="1" t="s">
        <v>197</v>
      </c>
      <c r="I3029" s="1" t="s">
        <v>3750</v>
      </c>
      <c r="J3029" s="1" t="s">
        <v>1249</v>
      </c>
      <c r="K3029" s="1" t="str">
        <f t="shared" si="142"/>
        <v>2018</v>
      </c>
      <c r="L3029" s="1">
        <f t="shared" si="143"/>
        <v>16</v>
      </c>
      <c r="M3029" s="1" t="s">
        <v>79</v>
      </c>
      <c r="N3029" t="s">
        <v>50</v>
      </c>
      <c r="O3029" s="1" t="s">
        <v>61</v>
      </c>
      <c r="P3029" s="1" t="s">
        <v>840</v>
      </c>
      <c r="Q3029" s="1" t="s">
        <v>958</v>
      </c>
      <c r="R3029" s="1" t="s">
        <v>1399</v>
      </c>
      <c r="S3029" s="1" t="s">
        <v>65</v>
      </c>
      <c r="T3029" s="1">
        <v>2</v>
      </c>
      <c r="U3029" s="1"/>
    </row>
    <row r="3030" spans="1:21">
      <c r="A3030" s="1" t="s">
        <v>54</v>
      </c>
      <c r="B3030" s="1"/>
      <c r="C3030" s="1"/>
      <c r="D3030" s="1">
        <f t="shared" si="141"/>
        <v>0</v>
      </c>
      <c r="E3030" s="1" t="s">
        <v>3888</v>
      </c>
      <c r="F3030" s="1" t="s">
        <v>3886</v>
      </c>
      <c r="G3030" s="6" t="s">
        <v>12525</v>
      </c>
      <c r="H3030" s="1" t="s">
        <v>160</v>
      </c>
      <c r="I3030" s="1" t="s">
        <v>3882</v>
      </c>
      <c r="J3030" s="1" t="s">
        <v>3644</v>
      </c>
      <c r="K3030" s="1" t="str">
        <f t="shared" si="142"/>
        <v>2018</v>
      </c>
      <c r="L3030" s="1">
        <f t="shared" si="143"/>
        <v>56</v>
      </c>
      <c r="M3030" s="1" t="s">
        <v>79</v>
      </c>
      <c r="N3030" t="s">
        <v>50</v>
      </c>
      <c r="O3030" s="1" t="s">
        <v>102</v>
      </c>
      <c r="P3030" s="1" t="s">
        <v>988</v>
      </c>
      <c r="Q3030" s="1" t="s">
        <v>3889</v>
      </c>
      <c r="R3030" s="1" t="s">
        <v>3890</v>
      </c>
      <c r="S3030" s="1" t="s">
        <v>3891</v>
      </c>
      <c r="T3030" s="1">
        <v>1</v>
      </c>
      <c r="U3030" s="1" t="s">
        <v>54</v>
      </c>
    </row>
    <row r="3031" spans="1:21">
      <c r="A3031" s="1" t="s">
        <v>55</v>
      </c>
      <c r="B3031" s="1"/>
      <c r="C3031" s="1"/>
      <c r="D3031" s="1">
        <f t="shared" si="141"/>
        <v>0</v>
      </c>
      <c r="E3031" s="1" t="s">
        <v>4483</v>
      </c>
      <c r="F3031" s="1" t="s">
        <v>4482</v>
      </c>
      <c r="G3031" s="6" t="s">
        <v>12527</v>
      </c>
      <c r="H3031" s="1" t="s">
        <v>118</v>
      </c>
      <c r="I3031" s="1" t="s">
        <v>4484</v>
      </c>
      <c r="J3031" s="1" t="s">
        <v>728</v>
      </c>
      <c r="K3031" s="1" t="str">
        <f t="shared" si="142"/>
        <v>2018</v>
      </c>
      <c r="L3031" s="1">
        <f t="shared" si="143"/>
        <v>25</v>
      </c>
      <c r="M3031" s="1" t="s">
        <v>79</v>
      </c>
      <c r="N3031" t="s">
        <v>50</v>
      </c>
      <c r="O3031" s="1" t="s">
        <v>61</v>
      </c>
      <c r="P3031" s="1"/>
      <c r="Q3031" s="1"/>
      <c r="R3031" s="1"/>
      <c r="S3031" s="1"/>
      <c r="T3031" s="1">
        <v>1</v>
      </c>
      <c r="U3031" s="1"/>
    </row>
    <row r="3032" spans="1:21">
      <c r="A3032" s="1" t="s">
        <v>55</v>
      </c>
      <c r="B3032" s="1" t="s">
        <v>5697</v>
      </c>
      <c r="C3032" s="1"/>
      <c r="D3032" s="1">
        <f t="shared" si="141"/>
        <v>0</v>
      </c>
      <c r="E3032" s="1" t="s">
        <v>5696</v>
      </c>
      <c r="F3032" s="1" t="s">
        <v>1780</v>
      </c>
      <c r="G3032" s="6" t="s">
        <v>12525</v>
      </c>
      <c r="H3032" s="1" t="s">
        <v>555</v>
      </c>
      <c r="I3032" s="1" t="s">
        <v>5680</v>
      </c>
      <c r="J3032" s="1" t="s">
        <v>2496</v>
      </c>
      <c r="K3032" s="1" t="str">
        <f t="shared" si="142"/>
        <v>2018</v>
      </c>
      <c r="L3032" s="1">
        <f t="shared" si="143"/>
        <v>38</v>
      </c>
      <c r="M3032" s="1" t="s">
        <v>79</v>
      </c>
      <c r="N3032" t="s">
        <v>50</v>
      </c>
      <c r="O3032" s="1" t="s">
        <v>61</v>
      </c>
      <c r="P3032" s="1" t="s">
        <v>103</v>
      </c>
      <c r="Q3032" s="1" t="s">
        <v>387</v>
      </c>
      <c r="R3032" s="1" t="s">
        <v>5698</v>
      </c>
      <c r="S3032" s="1" t="s">
        <v>105</v>
      </c>
      <c r="T3032" s="1">
        <v>1</v>
      </c>
      <c r="U3032" s="1" t="s">
        <v>55</v>
      </c>
    </row>
    <row r="3033" spans="1:21">
      <c r="A3033" s="1"/>
      <c r="B3033" s="1"/>
      <c r="C3033" s="1"/>
      <c r="D3033" s="1">
        <f t="shared" si="141"/>
        <v>0</v>
      </c>
      <c r="E3033" s="1" t="s">
        <v>5896</v>
      </c>
      <c r="F3033" s="1" t="s">
        <v>5895</v>
      </c>
      <c r="G3033" s="6" t="s">
        <v>12527</v>
      </c>
      <c r="H3033" s="1" t="s">
        <v>71</v>
      </c>
      <c r="I3033" s="1" t="s">
        <v>683</v>
      </c>
      <c r="J3033" s="1" t="s">
        <v>1039</v>
      </c>
      <c r="K3033" s="1" t="str">
        <f t="shared" si="142"/>
        <v>2018</v>
      </c>
      <c r="L3033" s="1">
        <f t="shared" si="143"/>
        <v>6</v>
      </c>
      <c r="M3033" s="1" t="s">
        <v>79</v>
      </c>
      <c r="N3033" t="s">
        <v>50</v>
      </c>
      <c r="O3033" s="1" t="s">
        <v>61</v>
      </c>
      <c r="P3033" s="1" t="s">
        <v>62</v>
      </c>
      <c r="Q3033" s="1" t="s">
        <v>63</v>
      </c>
      <c r="R3033" s="1"/>
      <c r="S3033" s="1" t="s">
        <v>65</v>
      </c>
      <c r="T3033" s="1">
        <v>2</v>
      </c>
      <c r="U3033" s="1"/>
    </row>
    <row r="3034" spans="1:21">
      <c r="A3034" s="1" t="s">
        <v>115</v>
      </c>
      <c r="B3034" s="1" t="s">
        <v>141</v>
      </c>
      <c r="C3034" s="1" t="s">
        <v>555</v>
      </c>
      <c r="D3034" s="1">
        <f t="shared" si="141"/>
        <v>0.08</v>
      </c>
      <c r="E3034" s="1" t="s">
        <v>5901</v>
      </c>
      <c r="F3034" s="1" t="s">
        <v>5900</v>
      </c>
      <c r="G3034" s="6" t="s">
        <v>12525</v>
      </c>
      <c r="H3034" s="1" t="s">
        <v>169</v>
      </c>
      <c r="I3034" s="1" t="s">
        <v>5821</v>
      </c>
      <c r="J3034" s="1" t="s">
        <v>3644</v>
      </c>
      <c r="K3034" s="1" t="str">
        <f t="shared" si="142"/>
        <v>2018</v>
      </c>
      <c r="L3034" s="1">
        <f t="shared" si="143"/>
        <v>18</v>
      </c>
      <c r="M3034" s="1" t="s">
        <v>60</v>
      </c>
      <c r="N3034" t="s">
        <v>50</v>
      </c>
      <c r="O3034" s="1" t="s">
        <v>102</v>
      </c>
      <c r="P3034" s="1" t="s">
        <v>449</v>
      </c>
      <c r="Q3034" s="1" t="s">
        <v>436</v>
      </c>
      <c r="R3034" s="1" t="s">
        <v>5428</v>
      </c>
      <c r="S3034" s="1" t="s">
        <v>65</v>
      </c>
      <c r="T3034" s="1">
        <v>2</v>
      </c>
      <c r="U3034" s="1" t="s">
        <v>54</v>
      </c>
    </row>
    <row r="3035" spans="1:21">
      <c r="A3035" s="1" t="s">
        <v>50</v>
      </c>
      <c r="B3035" s="1" t="s">
        <v>6276</v>
      </c>
      <c r="C3035" s="1" t="s">
        <v>273</v>
      </c>
      <c r="D3035" s="1">
        <f t="shared" si="141"/>
        <v>4.5999999999999996</v>
      </c>
      <c r="E3035" s="1" t="s">
        <v>6277</v>
      </c>
      <c r="F3035" s="1" t="s">
        <v>6274</v>
      </c>
      <c r="G3035" s="6" t="s">
        <v>12525</v>
      </c>
      <c r="H3035" s="1" t="s">
        <v>367</v>
      </c>
      <c r="I3035" s="1" t="s">
        <v>6275</v>
      </c>
      <c r="J3035" s="1" t="s">
        <v>3860</v>
      </c>
      <c r="K3035" s="1" t="str">
        <f t="shared" si="142"/>
        <v>2018</v>
      </c>
      <c r="L3035" s="1">
        <f t="shared" si="143"/>
        <v>24</v>
      </c>
      <c r="M3035" s="1" t="s">
        <v>60</v>
      </c>
      <c r="N3035" t="s">
        <v>50</v>
      </c>
      <c r="O3035" s="1" t="s">
        <v>61</v>
      </c>
      <c r="P3035" s="1" t="s">
        <v>232</v>
      </c>
      <c r="Q3035" s="1" t="s">
        <v>484</v>
      </c>
      <c r="R3035" s="1" t="s">
        <v>1050</v>
      </c>
      <c r="S3035" s="1" t="s">
        <v>1814</v>
      </c>
      <c r="T3035" s="1">
        <v>2</v>
      </c>
      <c r="U3035" s="1"/>
    </row>
    <row r="3036" spans="1:21">
      <c r="A3036" s="1" t="s">
        <v>55</v>
      </c>
      <c r="B3036" s="1" t="s">
        <v>53</v>
      </c>
      <c r="C3036" s="1" t="s">
        <v>500</v>
      </c>
      <c r="D3036" s="1">
        <f t="shared" si="141"/>
        <v>1.6</v>
      </c>
      <c r="E3036" s="1" t="s">
        <v>6571</v>
      </c>
      <c r="F3036" s="1" t="s">
        <v>6568</v>
      </c>
      <c r="G3036" s="6" t="s">
        <v>12525</v>
      </c>
      <c r="H3036" s="1" t="s">
        <v>58</v>
      </c>
      <c r="I3036" s="1" t="s">
        <v>6569</v>
      </c>
      <c r="J3036" s="1" t="s">
        <v>2254</v>
      </c>
      <c r="K3036" s="1" t="str">
        <f t="shared" si="142"/>
        <v>2018</v>
      </c>
      <c r="L3036" s="1">
        <f t="shared" si="143"/>
        <v>8</v>
      </c>
      <c r="M3036" s="1" t="s">
        <v>60</v>
      </c>
      <c r="N3036" t="s">
        <v>50</v>
      </c>
      <c r="O3036" s="1" t="s">
        <v>61</v>
      </c>
      <c r="P3036" s="1" t="s">
        <v>6572</v>
      </c>
      <c r="Q3036" s="1" t="s">
        <v>464</v>
      </c>
      <c r="R3036" s="1" t="s">
        <v>6573</v>
      </c>
      <c r="S3036" s="1" t="s">
        <v>65</v>
      </c>
      <c r="T3036" s="1">
        <v>2</v>
      </c>
      <c r="U3036" s="1"/>
    </row>
    <row r="3037" spans="1:21">
      <c r="A3037" s="1" t="s">
        <v>55</v>
      </c>
      <c r="B3037" s="1" t="s">
        <v>148</v>
      </c>
      <c r="C3037" s="1" t="s">
        <v>273</v>
      </c>
      <c r="D3037" s="1">
        <f t="shared" si="141"/>
        <v>1.5</v>
      </c>
      <c r="E3037" s="1" t="s">
        <v>7600</v>
      </c>
      <c r="F3037" s="1" t="s">
        <v>7599</v>
      </c>
      <c r="G3037" s="6" t="s">
        <v>12525</v>
      </c>
      <c r="H3037" s="1" t="s">
        <v>177</v>
      </c>
      <c r="I3037" s="1" t="s">
        <v>7570</v>
      </c>
      <c r="J3037" s="1" t="s">
        <v>3458</v>
      </c>
      <c r="K3037" s="1" t="str">
        <f t="shared" si="142"/>
        <v>2018</v>
      </c>
      <c r="L3037" s="1">
        <f t="shared" si="143"/>
        <v>21</v>
      </c>
      <c r="M3037" s="1" t="s">
        <v>79</v>
      </c>
      <c r="N3037" t="s">
        <v>50</v>
      </c>
      <c r="O3037" s="1" t="s">
        <v>61</v>
      </c>
      <c r="P3037" s="1" t="s">
        <v>1216</v>
      </c>
      <c r="Q3037" s="1" t="s">
        <v>573</v>
      </c>
      <c r="R3037" s="1" t="s">
        <v>525</v>
      </c>
      <c r="S3037" s="1" t="s">
        <v>5734</v>
      </c>
      <c r="T3037" s="1">
        <v>1</v>
      </c>
      <c r="U3037" s="1"/>
    </row>
    <row r="3038" spans="1:21">
      <c r="A3038" s="1" t="s">
        <v>49</v>
      </c>
      <c r="B3038" s="1"/>
      <c r="C3038" s="1"/>
      <c r="D3038" s="1">
        <f t="shared" si="141"/>
        <v>0</v>
      </c>
      <c r="E3038" s="1" t="s">
        <v>7614</v>
      </c>
      <c r="F3038" s="1" t="s">
        <v>7613</v>
      </c>
      <c r="G3038" s="6" t="s">
        <v>12525</v>
      </c>
      <c r="H3038" s="1" t="s">
        <v>120</v>
      </c>
      <c r="I3038" s="1" t="s">
        <v>1184</v>
      </c>
      <c r="J3038" s="1" t="s">
        <v>199</v>
      </c>
      <c r="K3038" s="1" t="str">
        <f t="shared" si="142"/>
        <v>2018</v>
      </c>
      <c r="L3038" s="1">
        <f t="shared" si="143"/>
        <v>44</v>
      </c>
      <c r="M3038" s="1" t="s">
        <v>79</v>
      </c>
      <c r="N3038" t="s">
        <v>50</v>
      </c>
      <c r="O3038" s="1" t="s">
        <v>102</v>
      </c>
      <c r="P3038" s="1" t="s">
        <v>988</v>
      </c>
      <c r="Q3038" s="1" t="s">
        <v>389</v>
      </c>
      <c r="R3038" s="1" t="s">
        <v>7615</v>
      </c>
      <c r="S3038" s="1" t="s">
        <v>114</v>
      </c>
      <c r="T3038" s="1">
        <v>2</v>
      </c>
      <c r="U3038" s="1"/>
    </row>
    <row r="3039" spans="1:21">
      <c r="A3039" s="1" t="s">
        <v>49</v>
      </c>
      <c r="B3039" s="1" t="s">
        <v>53</v>
      </c>
      <c r="C3039" s="1" t="s">
        <v>136</v>
      </c>
      <c r="D3039" s="1">
        <f t="shared" si="141"/>
        <v>1</v>
      </c>
      <c r="E3039" s="1" t="s">
        <v>8584</v>
      </c>
      <c r="F3039" s="1" t="s">
        <v>8583</v>
      </c>
      <c r="G3039" s="6" t="s">
        <v>12525</v>
      </c>
      <c r="H3039" s="1" t="s">
        <v>721</v>
      </c>
      <c r="I3039" s="1" t="s">
        <v>8573</v>
      </c>
      <c r="J3039" s="1" t="s">
        <v>705</v>
      </c>
      <c r="K3039" s="1" t="str">
        <f t="shared" si="142"/>
        <v>2018</v>
      </c>
      <c r="L3039" s="1">
        <f t="shared" si="143"/>
        <v>49</v>
      </c>
      <c r="M3039" s="1" t="s">
        <v>79</v>
      </c>
      <c r="N3039" t="s">
        <v>50</v>
      </c>
      <c r="O3039" s="1" t="s">
        <v>61</v>
      </c>
      <c r="P3039" s="1" t="s">
        <v>608</v>
      </c>
      <c r="Q3039" s="1" t="s">
        <v>338</v>
      </c>
      <c r="R3039" s="1"/>
      <c r="S3039" s="1" t="s">
        <v>5352</v>
      </c>
      <c r="T3039" s="1">
        <v>1</v>
      </c>
      <c r="U3039" s="1"/>
    </row>
    <row r="3040" spans="1:21">
      <c r="A3040" s="1" t="s">
        <v>55</v>
      </c>
      <c r="B3040" s="1"/>
      <c r="C3040" s="1"/>
      <c r="D3040" s="1">
        <f t="shared" si="141"/>
        <v>0</v>
      </c>
      <c r="E3040" s="1" t="s">
        <v>9302</v>
      </c>
      <c r="F3040" s="1" t="s">
        <v>9301</v>
      </c>
      <c r="G3040" s="6" t="s">
        <v>12525</v>
      </c>
      <c r="H3040" s="1" t="s">
        <v>375</v>
      </c>
      <c r="I3040" s="1" t="s">
        <v>9293</v>
      </c>
      <c r="J3040" s="1" t="s">
        <v>527</v>
      </c>
      <c r="K3040" s="1" t="str">
        <f t="shared" si="142"/>
        <v>2018</v>
      </c>
      <c r="L3040" s="1">
        <f t="shared" si="143"/>
        <v>54</v>
      </c>
      <c r="M3040" s="1" t="s">
        <v>60</v>
      </c>
      <c r="N3040" t="s">
        <v>50</v>
      </c>
      <c r="O3040" s="1" t="s">
        <v>61</v>
      </c>
      <c r="P3040" s="1" t="s">
        <v>449</v>
      </c>
      <c r="Q3040" s="1" t="s">
        <v>1576</v>
      </c>
      <c r="R3040" s="1" t="s">
        <v>1529</v>
      </c>
      <c r="S3040" s="1" t="s">
        <v>311</v>
      </c>
      <c r="T3040" s="1">
        <v>2</v>
      </c>
      <c r="U3040" s="1"/>
    </row>
    <row r="3041" spans="1:21">
      <c r="A3041" s="1" t="s">
        <v>53</v>
      </c>
      <c r="B3041" s="1"/>
      <c r="C3041" s="1"/>
      <c r="D3041" s="1">
        <f t="shared" si="141"/>
        <v>0</v>
      </c>
      <c r="E3041" s="1" t="s">
        <v>9520</v>
      </c>
      <c r="F3041" s="1" t="s">
        <v>9519</v>
      </c>
      <c r="G3041" s="6" t="s">
        <v>12525</v>
      </c>
      <c r="H3041" s="1" t="s">
        <v>169</v>
      </c>
      <c r="I3041" s="1" t="s">
        <v>321</v>
      </c>
      <c r="J3041" s="1" t="s">
        <v>2426</v>
      </c>
      <c r="K3041" s="1" t="str">
        <f t="shared" si="142"/>
        <v>2018</v>
      </c>
      <c r="L3041" s="1">
        <f t="shared" si="143"/>
        <v>18</v>
      </c>
      <c r="M3041" s="1" t="s">
        <v>79</v>
      </c>
      <c r="N3041" t="s">
        <v>50</v>
      </c>
      <c r="O3041" s="1" t="s">
        <v>61</v>
      </c>
      <c r="P3041" s="1" t="s">
        <v>988</v>
      </c>
      <c r="Q3041" s="1" t="s">
        <v>573</v>
      </c>
      <c r="R3041" s="1" t="s">
        <v>3508</v>
      </c>
      <c r="S3041" s="1" t="s">
        <v>65</v>
      </c>
      <c r="T3041" s="1">
        <v>2</v>
      </c>
      <c r="U3041" s="1"/>
    </row>
    <row r="3042" spans="1:21">
      <c r="A3042" s="1" t="s">
        <v>54</v>
      </c>
      <c r="B3042" s="1" t="s">
        <v>50</v>
      </c>
      <c r="C3042" s="1" t="s">
        <v>500</v>
      </c>
      <c r="D3042" s="1">
        <f t="shared" si="141"/>
        <v>0.8</v>
      </c>
      <c r="E3042" s="1" t="s">
        <v>9559</v>
      </c>
      <c r="F3042" s="1" t="s">
        <v>9558</v>
      </c>
      <c r="G3042" s="6" t="s">
        <v>12525</v>
      </c>
      <c r="H3042" s="1" t="s">
        <v>530</v>
      </c>
      <c r="I3042" s="1" t="s">
        <v>321</v>
      </c>
      <c r="J3042" s="1" t="s">
        <v>431</v>
      </c>
      <c r="K3042" s="1" t="str">
        <f t="shared" si="142"/>
        <v>2018</v>
      </c>
      <c r="L3042" s="1">
        <f t="shared" si="143"/>
        <v>31</v>
      </c>
      <c r="M3042" s="1" t="s">
        <v>60</v>
      </c>
      <c r="N3042" t="s">
        <v>50</v>
      </c>
      <c r="O3042" s="1" t="s">
        <v>61</v>
      </c>
      <c r="P3042" s="1" t="s">
        <v>449</v>
      </c>
      <c r="Q3042" s="1" t="s">
        <v>240</v>
      </c>
      <c r="R3042" s="1" t="s">
        <v>8185</v>
      </c>
      <c r="S3042" s="1" t="s">
        <v>1559</v>
      </c>
      <c r="T3042" s="1">
        <v>1</v>
      </c>
      <c r="U3042" s="1"/>
    </row>
    <row r="3043" spans="1:21">
      <c r="A3043" s="1" t="s">
        <v>49</v>
      </c>
      <c r="B3043" s="1" t="s">
        <v>5947</v>
      </c>
      <c r="C3043" s="1" t="s">
        <v>555</v>
      </c>
      <c r="D3043" s="1">
        <f t="shared" si="141"/>
        <v>0.06</v>
      </c>
      <c r="E3043" s="1" t="s">
        <v>9753</v>
      </c>
      <c r="F3043" s="1" t="s">
        <v>9752</v>
      </c>
      <c r="G3043" s="6" t="s">
        <v>12525</v>
      </c>
      <c r="H3043" s="1" t="s">
        <v>464</v>
      </c>
      <c r="I3043" s="1" t="s">
        <v>7018</v>
      </c>
      <c r="J3043" s="1" t="s">
        <v>9754</v>
      </c>
      <c r="K3043" s="1" t="str">
        <f t="shared" si="142"/>
        <v>2018</v>
      </c>
      <c r="L3043" s="1">
        <f t="shared" si="143"/>
        <v>29</v>
      </c>
      <c r="M3043" s="1" t="s">
        <v>60</v>
      </c>
      <c r="N3043" t="s">
        <v>50</v>
      </c>
      <c r="O3043" s="1" t="s">
        <v>61</v>
      </c>
      <c r="P3043" s="1" t="s">
        <v>103</v>
      </c>
      <c r="Q3043" s="1" t="s">
        <v>351</v>
      </c>
      <c r="R3043" s="1" t="s">
        <v>5621</v>
      </c>
      <c r="S3043" s="1" t="s">
        <v>557</v>
      </c>
      <c r="T3043" s="1">
        <v>1</v>
      </c>
      <c r="U3043" s="1"/>
    </row>
    <row r="3044" spans="1:21">
      <c r="A3044" s="1" t="s">
        <v>50</v>
      </c>
      <c r="B3044" s="1" t="s">
        <v>4027</v>
      </c>
      <c r="C3044" s="1" t="s">
        <v>63</v>
      </c>
      <c r="D3044" s="1">
        <f t="shared" si="141"/>
        <v>0.33</v>
      </c>
      <c r="E3044" s="1" t="s">
        <v>9767</v>
      </c>
      <c r="F3044" s="1" t="s">
        <v>4953</v>
      </c>
      <c r="G3044" s="6" t="s">
        <v>12525</v>
      </c>
      <c r="H3044" s="1" t="s">
        <v>134</v>
      </c>
      <c r="I3044" s="1" t="s">
        <v>913</v>
      </c>
      <c r="J3044" s="1" t="s">
        <v>474</v>
      </c>
      <c r="K3044" s="1" t="str">
        <f t="shared" si="142"/>
        <v>2018</v>
      </c>
      <c r="L3044" s="1">
        <f t="shared" si="143"/>
        <v>27</v>
      </c>
      <c r="M3044" s="1" t="s">
        <v>60</v>
      </c>
      <c r="N3044" t="s">
        <v>50</v>
      </c>
      <c r="O3044" s="1" t="s">
        <v>102</v>
      </c>
      <c r="P3044" s="1" t="s">
        <v>135</v>
      </c>
      <c r="Q3044" s="1" t="s">
        <v>436</v>
      </c>
      <c r="R3044" s="1" t="s">
        <v>8188</v>
      </c>
      <c r="S3044" s="1" t="s">
        <v>377</v>
      </c>
      <c r="T3044" s="1">
        <v>1</v>
      </c>
      <c r="U3044" s="1"/>
    </row>
    <row r="3045" spans="1:21">
      <c r="A3045" s="1" t="s">
        <v>50</v>
      </c>
      <c r="B3045" s="1" t="s">
        <v>2810</v>
      </c>
      <c r="C3045" s="1" t="s">
        <v>382</v>
      </c>
      <c r="D3045" s="1">
        <f t="shared" si="141"/>
        <v>0.28000000000000003</v>
      </c>
      <c r="E3045" s="1" t="s">
        <v>9771</v>
      </c>
      <c r="F3045" s="1" t="s">
        <v>9769</v>
      </c>
      <c r="G3045" s="6" t="s">
        <v>12525</v>
      </c>
      <c r="H3045" s="1" t="s">
        <v>247</v>
      </c>
      <c r="I3045" s="1" t="s">
        <v>9770</v>
      </c>
      <c r="J3045" s="1" t="s">
        <v>2422</v>
      </c>
      <c r="K3045" s="1" t="str">
        <f t="shared" si="142"/>
        <v>2018</v>
      </c>
      <c r="L3045" s="1">
        <f t="shared" si="143"/>
        <v>13</v>
      </c>
      <c r="M3045" s="1" t="s">
        <v>60</v>
      </c>
      <c r="N3045" t="s">
        <v>50</v>
      </c>
      <c r="O3045" s="1" t="s">
        <v>61</v>
      </c>
      <c r="P3045" s="1" t="s">
        <v>388</v>
      </c>
      <c r="Q3045" s="1" t="s">
        <v>219</v>
      </c>
      <c r="R3045" s="1" t="s">
        <v>1047</v>
      </c>
      <c r="S3045" s="1" t="s">
        <v>65</v>
      </c>
      <c r="T3045" s="1">
        <v>1</v>
      </c>
      <c r="U3045" s="1" t="s">
        <v>99</v>
      </c>
    </row>
    <row r="3046" spans="1:21">
      <c r="A3046" s="1" t="s">
        <v>50</v>
      </c>
      <c r="B3046" s="1" t="s">
        <v>986</v>
      </c>
      <c r="C3046" s="1" t="s">
        <v>136</v>
      </c>
      <c r="D3046" s="1">
        <f t="shared" si="141"/>
        <v>0.15</v>
      </c>
      <c r="E3046" s="1" t="s">
        <v>10667</v>
      </c>
      <c r="F3046" s="1" t="s">
        <v>10666</v>
      </c>
      <c r="G3046" s="6" t="s">
        <v>12525</v>
      </c>
      <c r="H3046" s="1" t="s">
        <v>644</v>
      </c>
      <c r="I3046" s="1" t="s">
        <v>5619</v>
      </c>
      <c r="J3046" s="1" t="s">
        <v>1334</v>
      </c>
      <c r="K3046" s="1" t="str">
        <f t="shared" si="142"/>
        <v>2018</v>
      </c>
      <c r="L3046" s="1">
        <f t="shared" si="143"/>
        <v>33</v>
      </c>
      <c r="M3046" s="1" t="s">
        <v>60</v>
      </c>
      <c r="N3046" t="s">
        <v>50</v>
      </c>
      <c r="O3046" s="1" t="s">
        <v>102</v>
      </c>
      <c r="P3046" s="1" t="s">
        <v>5248</v>
      </c>
      <c r="Q3046" s="1" t="s">
        <v>308</v>
      </c>
      <c r="R3046" s="1" t="s">
        <v>10668</v>
      </c>
      <c r="S3046" s="1" t="s">
        <v>10669</v>
      </c>
      <c r="T3046" s="1">
        <v>1</v>
      </c>
      <c r="U3046" s="1"/>
    </row>
    <row r="3047" spans="1:21">
      <c r="A3047" s="1" t="s">
        <v>50</v>
      </c>
      <c r="B3047" s="1" t="s">
        <v>141</v>
      </c>
      <c r="C3047" s="1" t="s">
        <v>273</v>
      </c>
      <c r="D3047" s="1">
        <f t="shared" si="141"/>
        <v>0.2</v>
      </c>
      <c r="E3047" s="1" t="s">
        <v>10799</v>
      </c>
      <c r="F3047" s="1" t="s">
        <v>10798</v>
      </c>
      <c r="G3047" s="6" t="s">
        <v>12525</v>
      </c>
      <c r="H3047" s="1" t="s">
        <v>144</v>
      </c>
      <c r="I3047" s="1" t="s">
        <v>193</v>
      </c>
      <c r="J3047" s="1" t="s">
        <v>752</v>
      </c>
      <c r="K3047" s="1" t="str">
        <f t="shared" si="142"/>
        <v>2018</v>
      </c>
      <c r="L3047" s="1">
        <f t="shared" si="143"/>
        <v>22</v>
      </c>
      <c r="M3047" s="1" t="s">
        <v>79</v>
      </c>
      <c r="N3047" t="s">
        <v>50</v>
      </c>
      <c r="O3047" s="1" t="s">
        <v>61</v>
      </c>
      <c r="P3047" s="1" t="s">
        <v>103</v>
      </c>
      <c r="Q3047" s="1" t="s">
        <v>389</v>
      </c>
      <c r="R3047" s="1" t="s">
        <v>783</v>
      </c>
      <c r="S3047" s="1" t="s">
        <v>65</v>
      </c>
      <c r="T3047" s="1">
        <v>1</v>
      </c>
      <c r="U3047" s="1" t="s">
        <v>116</v>
      </c>
    </row>
    <row r="3048" spans="1:21">
      <c r="A3048" s="1" t="s">
        <v>53</v>
      </c>
      <c r="B3048" s="1" t="s">
        <v>55</v>
      </c>
      <c r="C3048" s="1" t="s">
        <v>273</v>
      </c>
      <c r="D3048" s="1">
        <f t="shared" si="141"/>
        <v>4</v>
      </c>
      <c r="E3048" s="1" t="s">
        <v>10911</v>
      </c>
      <c r="F3048" s="1" t="s">
        <v>10909</v>
      </c>
      <c r="G3048" s="6" t="s">
        <v>12525</v>
      </c>
      <c r="H3048" s="1" t="s">
        <v>1033</v>
      </c>
      <c r="I3048" s="1" t="s">
        <v>10910</v>
      </c>
      <c r="J3048" s="1" t="s">
        <v>1334</v>
      </c>
      <c r="K3048" s="1" t="str">
        <f t="shared" si="142"/>
        <v>2018</v>
      </c>
      <c r="L3048" s="1">
        <f t="shared" si="143"/>
        <v>71</v>
      </c>
      <c r="M3048" s="1" t="s">
        <v>79</v>
      </c>
      <c r="N3048" t="s">
        <v>50</v>
      </c>
      <c r="O3048" s="1" t="s">
        <v>61</v>
      </c>
      <c r="P3048" s="1" t="s">
        <v>449</v>
      </c>
      <c r="Q3048" s="1" t="s">
        <v>310</v>
      </c>
      <c r="R3048" s="1" t="s">
        <v>495</v>
      </c>
      <c r="S3048" s="1" t="s">
        <v>311</v>
      </c>
      <c r="T3048" s="1">
        <v>1</v>
      </c>
      <c r="U3048" s="1" t="s">
        <v>116</v>
      </c>
    </row>
    <row r="3049" spans="1:21">
      <c r="A3049" s="1" t="s">
        <v>53</v>
      </c>
      <c r="B3049" s="1" t="s">
        <v>472</v>
      </c>
      <c r="C3049" s="1" t="s">
        <v>500</v>
      </c>
      <c r="D3049" s="1">
        <f t="shared" si="141"/>
        <v>0.4</v>
      </c>
      <c r="E3049" s="1" t="s">
        <v>10943</v>
      </c>
      <c r="F3049" s="1" t="s">
        <v>10942</v>
      </c>
      <c r="G3049" s="6" t="s">
        <v>12525</v>
      </c>
      <c r="H3049" s="1" t="s">
        <v>530</v>
      </c>
      <c r="I3049" s="1" t="s">
        <v>10939</v>
      </c>
      <c r="J3049" s="1" t="s">
        <v>828</v>
      </c>
      <c r="K3049" s="1" t="str">
        <f t="shared" si="142"/>
        <v>2018</v>
      </c>
      <c r="L3049" s="1">
        <f t="shared" si="143"/>
        <v>31</v>
      </c>
      <c r="M3049" s="1" t="s">
        <v>60</v>
      </c>
      <c r="N3049" t="s">
        <v>50</v>
      </c>
      <c r="O3049" s="1" t="s">
        <v>61</v>
      </c>
      <c r="P3049" s="1" t="s">
        <v>168</v>
      </c>
      <c r="Q3049" s="1" t="s">
        <v>136</v>
      </c>
      <c r="R3049" s="1" t="s">
        <v>8433</v>
      </c>
      <c r="S3049" s="1" t="s">
        <v>2061</v>
      </c>
      <c r="T3049" s="1">
        <v>2</v>
      </c>
      <c r="U3049" s="1"/>
    </row>
    <row r="3050" spans="1:21">
      <c r="A3050" s="1" t="s">
        <v>55</v>
      </c>
      <c r="B3050" s="1" t="s">
        <v>176</v>
      </c>
      <c r="C3050" s="1" t="s">
        <v>382</v>
      </c>
      <c r="D3050" s="1">
        <f t="shared" si="141"/>
        <v>0.42</v>
      </c>
      <c r="E3050" s="1" t="s">
        <v>11034</v>
      </c>
      <c r="F3050" s="1" t="s">
        <v>8650</v>
      </c>
      <c r="G3050" s="6" t="s">
        <v>12525</v>
      </c>
      <c r="H3050" s="1" t="s">
        <v>530</v>
      </c>
      <c r="I3050" s="1" t="s">
        <v>11029</v>
      </c>
      <c r="J3050" s="1" t="s">
        <v>11035</v>
      </c>
      <c r="K3050" s="1" t="str">
        <f t="shared" si="142"/>
        <v>2018</v>
      </c>
      <c r="L3050" s="1">
        <f t="shared" si="143"/>
        <v>31</v>
      </c>
      <c r="M3050" s="1" t="s">
        <v>60</v>
      </c>
      <c r="N3050" t="s">
        <v>50</v>
      </c>
      <c r="O3050" s="1" t="s">
        <v>61</v>
      </c>
      <c r="P3050" s="1" t="s">
        <v>449</v>
      </c>
      <c r="Q3050" s="1" t="s">
        <v>301</v>
      </c>
      <c r="R3050" s="1" t="s">
        <v>1364</v>
      </c>
      <c r="S3050" s="1" t="s">
        <v>377</v>
      </c>
      <c r="T3050" s="1">
        <v>2</v>
      </c>
      <c r="U3050" s="1" t="s">
        <v>99</v>
      </c>
    </row>
    <row r="3051" spans="1:21">
      <c r="A3051" s="1" t="s">
        <v>53</v>
      </c>
      <c r="B3051" s="1"/>
      <c r="C3051" s="1"/>
      <c r="D3051" s="1">
        <f t="shared" si="141"/>
        <v>0</v>
      </c>
      <c r="E3051" s="1" t="s">
        <v>11162</v>
      </c>
      <c r="F3051" s="1" t="s">
        <v>11161</v>
      </c>
      <c r="G3051" s="6" t="s">
        <v>12525</v>
      </c>
      <c r="H3051" s="1" t="s">
        <v>134</v>
      </c>
      <c r="I3051" s="1" t="s">
        <v>297</v>
      </c>
      <c r="J3051" s="1" t="s">
        <v>3536</v>
      </c>
      <c r="K3051" s="1" t="str">
        <f t="shared" si="142"/>
        <v>2018</v>
      </c>
      <c r="L3051" s="1">
        <f t="shared" si="143"/>
        <v>25</v>
      </c>
      <c r="M3051" s="1" t="s">
        <v>79</v>
      </c>
      <c r="N3051" t="s">
        <v>50</v>
      </c>
      <c r="O3051" s="1" t="s">
        <v>61</v>
      </c>
      <c r="P3051" s="1" t="s">
        <v>1216</v>
      </c>
      <c r="Q3051" s="1" t="s">
        <v>458</v>
      </c>
      <c r="R3051" s="1" t="s">
        <v>9409</v>
      </c>
      <c r="S3051" s="1" t="s">
        <v>405</v>
      </c>
      <c r="T3051" s="1">
        <v>1</v>
      </c>
      <c r="U3051" s="1"/>
    </row>
    <row r="3052" spans="1:21">
      <c r="A3052" s="1" t="s">
        <v>54</v>
      </c>
      <c r="B3052" s="1" t="s">
        <v>2810</v>
      </c>
      <c r="C3052" s="1" t="s">
        <v>382</v>
      </c>
      <c r="D3052" s="1">
        <f t="shared" si="141"/>
        <v>0.28000000000000003</v>
      </c>
      <c r="E3052" s="1" t="s">
        <v>11358</v>
      </c>
      <c r="F3052" s="1" t="s">
        <v>11357</v>
      </c>
      <c r="G3052" s="6" t="s">
        <v>12525</v>
      </c>
      <c r="H3052" s="1" t="s">
        <v>530</v>
      </c>
      <c r="I3052" s="1" t="s">
        <v>5681</v>
      </c>
      <c r="J3052" s="1" t="s">
        <v>913</v>
      </c>
      <c r="K3052" s="1" t="str">
        <f t="shared" si="142"/>
        <v>2018</v>
      </c>
      <c r="L3052" s="1">
        <f t="shared" si="143"/>
        <v>31</v>
      </c>
      <c r="M3052" s="1" t="s">
        <v>60</v>
      </c>
      <c r="N3052" t="s">
        <v>50</v>
      </c>
      <c r="O3052" s="1" t="s">
        <v>61</v>
      </c>
      <c r="P3052" s="1" t="s">
        <v>119</v>
      </c>
      <c r="Q3052" s="1" t="s">
        <v>809</v>
      </c>
      <c r="R3052" s="1" t="s">
        <v>217</v>
      </c>
      <c r="S3052" s="1" t="s">
        <v>105</v>
      </c>
      <c r="T3052" s="1">
        <v>1</v>
      </c>
      <c r="U3052" s="1" t="s">
        <v>116</v>
      </c>
    </row>
    <row r="3053" spans="1:21">
      <c r="A3053" s="1" t="s">
        <v>54</v>
      </c>
      <c r="B3053" s="1" t="s">
        <v>3072</v>
      </c>
      <c r="C3053" s="1" t="s">
        <v>136</v>
      </c>
      <c r="D3053" s="1">
        <f t="shared" si="141"/>
        <v>0.4</v>
      </c>
      <c r="E3053" s="1" t="s">
        <v>11748</v>
      </c>
      <c r="F3053" s="1" t="s">
        <v>11747</v>
      </c>
      <c r="G3053" s="6" t="s">
        <v>12525</v>
      </c>
      <c r="H3053" s="1" t="s">
        <v>1343</v>
      </c>
      <c r="I3053" s="1" t="s">
        <v>9305</v>
      </c>
      <c r="J3053" s="1" t="s">
        <v>3668</v>
      </c>
      <c r="K3053" s="1" t="str">
        <f t="shared" si="142"/>
        <v>2018</v>
      </c>
      <c r="L3053" s="1">
        <f t="shared" si="143"/>
        <v>39</v>
      </c>
      <c r="M3053" s="1" t="s">
        <v>79</v>
      </c>
      <c r="N3053" t="s">
        <v>50</v>
      </c>
      <c r="O3053" s="1" t="s">
        <v>102</v>
      </c>
      <c r="P3053" s="1" t="s">
        <v>103</v>
      </c>
      <c r="Q3053" s="1" t="s">
        <v>4433</v>
      </c>
      <c r="R3053" s="1" t="s">
        <v>11749</v>
      </c>
      <c r="S3053" s="1" t="s">
        <v>105</v>
      </c>
      <c r="T3053" s="1">
        <v>2</v>
      </c>
      <c r="U3053" s="1"/>
    </row>
    <row r="3054" spans="1:21">
      <c r="A3054" s="1" t="s">
        <v>50</v>
      </c>
      <c r="B3054" s="1" t="s">
        <v>2095</v>
      </c>
      <c r="C3054" s="1" t="s">
        <v>382</v>
      </c>
      <c r="D3054" s="1">
        <f t="shared" si="141"/>
        <v>0.49</v>
      </c>
      <c r="E3054" s="1" t="s">
        <v>12157</v>
      </c>
      <c r="F3054" s="1" t="s">
        <v>1294</v>
      </c>
      <c r="G3054" s="6" t="s">
        <v>12525</v>
      </c>
      <c r="H3054" s="1" t="s">
        <v>530</v>
      </c>
      <c r="I3054" s="1" t="s">
        <v>1781</v>
      </c>
      <c r="J3054" s="1" t="s">
        <v>12159</v>
      </c>
      <c r="K3054" s="1" t="str">
        <f t="shared" si="142"/>
        <v>2018</v>
      </c>
      <c r="L3054" s="1">
        <f t="shared" si="143"/>
        <v>31</v>
      </c>
      <c r="M3054" s="1" t="s">
        <v>60</v>
      </c>
      <c r="N3054" t="s">
        <v>50</v>
      </c>
      <c r="O3054" s="1" t="s">
        <v>61</v>
      </c>
      <c r="P3054" s="1" t="s">
        <v>388</v>
      </c>
      <c r="Q3054" s="1" t="s">
        <v>301</v>
      </c>
      <c r="R3054" s="1" t="s">
        <v>12158</v>
      </c>
      <c r="S3054" s="1"/>
      <c r="T3054" s="1">
        <v>2</v>
      </c>
      <c r="U3054" s="1" t="s">
        <v>99</v>
      </c>
    </row>
    <row r="3055" spans="1:21">
      <c r="A3055" s="1" t="s">
        <v>50</v>
      </c>
      <c r="B3055" s="1" t="s">
        <v>141</v>
      </c>
      <c r="C3055" s="1" t="s">
        <v>63</v>
      </c>
      <c r="D3055" s="1">
        <f t="shared" si="141"/>
        <v>0.06</v>
      </c>
      <c r="E3055" s="1" t="s">
        <v>12373</v>
      </c>
      <c r="F3055" s="1" t="s">
        <v>6159</v>
      </c>
      <c r="G3055" s="6" t="s">
        <v>12525</v>
      </c>
      <c r="H3055" s="1" t="s">
        <v>299</v>
      </c>
      <c r="I3055" s="1" t="s">
        <v>3887</v>
      </c>
      <c r="J3055" s="1" t="s">
        <v>2496</v>
      </c>
      <c r="K3055" s="1" t="str">
        <f t="shared" si="142"/>
        <v>2018</v>
      </c>
      <c r="L3055" s="1">
        <f t="shared" si="143"/>
        <v>42</v>
      </c>
      <c r="M3055" s="1" t="s">
        <v>60</v>
      </c>
      <c r="N3055" t="s">
        <v>50</v>
      </c>
      <c r="O3055" s="1" t="s">
        <v>61</v>
      </c>
      <c r="P3055" s="1" t="s">
        <v>232</v>
      </c>
      <c r="Q3055" s="1" t="s">
        <v>120</v>
      </c>
      <c r="R3055" s="1" t="s">
        <v>3759</v>
      </c>
      <c r="S3055" s="1" t="s">
        <v>114</v>
      </c>
      <c r="T3055" s="1">
        <v>2</v>
      </c>
      <c r="U3055" s="1"/>
    </row>
    <row r="3056" spans="1:21">
      <c r="A3056" s="1" t="s">
        <v>50</v>
      </c>
      <c r="B3056" s="1"/>
      <c r="C3056" s="1"/>
      <c r="D3056" s="1">
        <f t="shared" si="141"/>
        <v>0</v>
      </c>
      <c r="E3056" s="1" t="s">
        <v>98</v>
      </c>
      <c r="F3056" s="1" t="s">
        <v>96</v>
      </c>
      <c r="G3056" s="6" t="s">
        <v>12527</v>
      </c>
      <c r="H3056" s="1" t="s">
        <v>101</v>
      </c>
      <c r="I3056" s="1" t="s">
        <v>51</v>
      </c>
      <c r="J3056" s="1" t="s">
        <v>106</v>
      </c>
      <c r="K3056" s="1" t="str">
        <f t="shared" si="142"/>
        <v>2018</v>
      </c>
      <c r="L3056" s="1">
        <f t="shared" si="143"/>
        <v>37</v>
      </c>
      <c r="M3056" s="1" t="s">
        <v>79</v>
      </c>
      <c r="N3056" t="s">
        <v>53</v>
      </c>
      <c r="O3056" s="1" t="s">
        <v>102</v>
      </c>
      <c r="P3056" s="1" t="s">
        <v>103</v>
      </c>
      <c r="Q3056" s="1" t="s">
        <v>104</v>
      </c>
      <c r="R3056" s="1"/>
      <c r="S3056" s="1" t="s">
        <v>105</v>
      </c>
      <c r="T3056" s="1">
        <v>2</v>
      </c>
      <c r="U3056" s="1"/>
    </row>
    <row r="3057" spans="1:21">
      <c r="A3057" s="1" t="s">
        <v>55</v>
      </c>
      <c r="B3057" s="1"/>
      <c r="C3057" s="1"/>
      <c r="D3057" s="1">
        <f t="shared" si="141"/>
        <v>0</v>
      </c>
      <c r="E3057" s="1" t="s">
        <v>186</v>
      </c>
      <c r="F3057" s="1" t="s">
        <v>185</v>
      </c>
      <c r="G3057" s="6" t="s">
        <v>12527</v>
      </c>
      <c r="H3057" s="1" t="s">
        <v>187</v>
      </c>
      <c r="I3057" s="1" t="s">
        <v>188</v>
      </c>
      <c r="J3057" s="1" t="s">
        <v>191</v>
      </c>
      <c r="K3057" s="1" t="str">
        <f t="shared" si="142"/>
        <v>2018</v>
      </c>
      <c r="L3057" s="1">
        <f t="shared" si="143"/>
        <v>8</v>
      </c>
      <c r="M3057" s="1" t="s">
        <v>79</v>
      </c>
      <c r="N3057" t="s">
        <v>53</v>
      </c>
      <c r="O3057" s="1" t="s">
        <v>102</v>
      </c>
      <c r="P3057" s="1" t="s">
        <v>62</v>
      </c>
      <c r="Q3057" s="1" t="s">
        <v>189</v>
      </c>
      <c r="R3057" s="1" t="s">
        <v>190</v>
      </c>
      <c r="S3057" s="1" t="s">
        <v>65</v>
      </c>
      <c r="T3057" s="1">
        <v>1</v>
      </c>
      <c r="U3057" s="1"/>
    </row>
    <row r="3058" spans="1:21">
      <c r="A3058" s="1" t="s">
        <v>115</v>
      </c>
      <c r="B3058" s="1"/>
      <c r="C3058" s="1"/>
      <c r="D3058" s="1">
        <f t="shared" si="141"/>
        <v>0</v>
      </c>
      <c r="E3058" s="1" t="s">
        <v>194</v>
      </c>
      <c r="F3058" s="1" t="s">
        <v>192</v>
      </c>
      <c r="G3058" s="6" t="s">
        <v>12527</v>
      </c>
      <c r="H3058" s="1" t="s">
        <v>55</v>
      </c>
      <c r="I3058" s="1" t="s">
        <v>195</v>
      </c>
      <c r="J3058" s="1" t="s">
        <v>199</v>
      </c>
      <c r="K3058" s="1" t="str">
        <f t="shared" si="142"/>
        <v>2018</v>
      </c>
      <c r="L3058" s="1">
        <f t="shared" si="143"/>
        <v>4</v>
      </c>
      <c r="M3058" s="1" t="s">
        <v>60</v>
      </c>
      <c r="N3058" t="s">
        <v>53</v>
      </c>
      <c r="O3058" s="1" t="s">
        <v>61</v>
      </c>
      <c r="P3058" s="1" t="s">
        <v>196</v>
      </c>
      <c r="Q3058" s="1" t="s">
        <v>197</v>
      </c>
      <c r="R3058" s="1" t="s">
        <v>198</v>
      </c>
      <c r="S3058" s="1" t="s">
        <v>65</v>
      </c>
      <c r="T3058" s="1">
        <v>2</v>
      </c>
      <c r="U3058" s="1"/>
    </row>
    <row r="3059" spans="1:21">
      <c r="A3059" s="1" t="s">
        <v>54</v>
      </c>
      <c r="B3059" s="1"/>
      <c r="C3059" s="1"/>
      <c r="D3059" s="1">
        <f t="shared" si="141"/>
        <v>0</v>
      </c>
      <c r="E3059" s="1" t="s">
        <v>211</v>
      </c>
      <c r="F3059" s="1" t="s">
        <v>210</v>
      </c>
      <c r="G3059" s="6" t="s">
        <v>12527</v>
      </c>
      <c r="H3059" s="1" t="s">
        <v>197</v>
      </c>
      <c r="I3059" s="1" t="s">
        <v>212</v>
      </c>
      <c r="J3059" s="1" t="s">
        <v>191</v>
      </c>
      <c r="K3059" s="1" t="str">
        <f t="shared" si="142"/>
        <v>2018</v>
      </c>
      <c r="L3059" s="1">
        <f t="shared" si="143"/>
        <v>16</v>
      </c>
      <c r="M3059" s="1" t="s">
        <v>60</v>
      </c>
      <c r="N3059" t="s">
        <v>53</v>
      </c>
      <c r="O3059" s="1" t="s">
        <v>102</v>
      </c>
      <c r="P3059" s="1" t="s">
        <v>213</v>
      </c>
      <c r="Q3059" s="1" t="s">
        <v>189</v>
      </c>
      <c r="R3059" s="1" t="s">
        <v>214</v>
      </c>
      <c r="S3059" s="1" t="s">
        <v>65</v>
      </c>
      <c r="T3059" s="1">
        <v>2</v>
      </c>
      <c r="U3059" s="1"/>
    </row>
    <row r="3060" spans="1:21">
      <c r="A3060" s="1" t="s">
        <v>115</v>
      </c>
      <c r="B3060" s="1"/>
      <c r="C3060" s="1"/>
      <c r="D3060" s="1">
        <f t="shared" si="141"/>
        <v>0</v>
      </c>
      <c r="E3060" s="1" t="s">
        <v>315</v>
      </c>
      <c r="F3060" s="1" t="s">
        <v>314</v>
      </c>
      <c r="G3060" s="6" t="s">
        <v>12527</v>
      </c>
      <c r="H3060" s="1" t="s">
        <v>58</v>
      </c>
      <c r="I3060" s="1" t="s">
        <v>316</v>
      </c>
      <c r="J3060" s="1" t="s">
        <v>318</v>
      </c>
      <c r="K3060" s="1" t="str">
        <f t="shared" si="142"/>
        <v>2018</v>
      </c>
      <c r="L3060" s="1">
        <f t="shared" si="143"/>
        <v>10</v>
      </c>
      <c r="M3060" s="1" t="s">
        <v>79</v>
      </c>
      <c r="N3060" t="s">
        <v>53</v>
      </c>
      <c r="O3060" s="1" t="s">
        <v>61</v>
      </c>
      <c r="P3060" s="1" t="s">
        <v>62</v>
      </c>
      <c r="Q3060" s="1" t="s">
        <v>118</v>
      </c>
      <c r="R3060" s="1" t="s">
        <v>317</v>
      </c>
      <c r="S3060" s="1" t="s">
        <v>65</v>
      </c>
      <c r="T3060" s="1">
        <v>2</v>
      </c>
      <c r="U3060" s="1"/>
    </row>
    <row r="3061" spans="1:21">
      <c r="A3061" s="1" t="s">
        <v>50</v>
      </c>
      <c r="B3061" s="1" t="s">
        <v>472</v>
      </c>
      <c r="C3061" s="1" t="s">
        <v>273</v>
      </c>
      <c r="D3061" s="1">
        <f t="shared" si="141"/>
        <v>0.5</v>
      </c>
      <c r="E3061" s="1" t="s">
        <v>473</v>
      </c>
      <c r="F3061" s="1" t="s">
        <v>470</v>
      </c>
      <c r="G3061" s="6" t="s">
        <v>12527</v>
      </c>
      <c r="H3061" s="1" t="s">
        <v>108</v>
      </c>
      <c r="I3061" s="1" t="s">
        <v>471</v>
      </c>
      <c r="J3061" s="1" t="s">
        <v>474</v>
      </c>
      <c r="K3061" s="1" t="str">
        <f t="shared" si="142"/>
        <v>2018</v>
      </c>
      <c r="L3061" s="1">
        <f t="shared" si="143"/>
        <v>7</v>
      </c>
      <c r="M3061" s="1" t="s">
        <v>60</v>
      </c>
      <c r="N3061" t="s">
        <v>53</v>
      </c>
      <c r="O3061" s="1" t="s">
        <v>61</v>
      </c>
      <c r="P3061" s="1" t="s">
        <v>62</v>
      </c>
      <c r="Q3061" s="1" t="s">
        <v>118</v>
      </c>
      <c r="R3061" s="1" t="s">
        <v>317</v>
      </c>
      <c r="S3061" s="1" t="s">
        <v>65</v>
      </c>
      <c r="T3061" s="1">
        <v>2</v>
      </c>
      <c r="U3061" s="1" t="s">
        <v>55</v>
      </c>
    </row>
    <row r="3062" spans="1:21">
      <c r="A3062" s="1" t="s">
        <v>54</v>
      </c>
      <c r="B3062" s="1"/>
      <c r="C3062" s="1"/>
      <c r="D3062" s="1">
        <f t="shared" si="141"/>
        <v>0</v>
      </c>
      <c r="E3062" s="1" t="s">
        <v>483</v>
      </c>
      <c r="F3062" s="1" t="s">
        <v>482</v>
      </c>
      <c r="G3062" s="6" t="s">
        <v>12527</v>
      </c>
      <c r="H3062" s="1" t="s">
        <v>375</v>
      </c>
      <c r="I3062" s="1" t="s">
        <v>471</v>
      </c>
      <c r="J3062" s="1" t="s">
        <v>486</v>
      </c>
      <c r="K3062" s="1" t="str">
        <f t="shared" si="142"/>
        <v>2018</v>
      </c>
      <c r="L3062" s="1">
        <f t="shared" si="143"/>
        <v>55</v>
      </c>
      <c r="M3062" s="1" t="s">
        <v>79</v>
      </c>
      <c r="N3062" t="s">
        <v>53</v>
      </c>
      <c r="O3062" s="1" t="s">
        <v>102</v>
      </c>
      <c r="P3062" s="1" t="s">
        <v>449</v>
      </c>
      <c r="Q3062" s="1" t="s">
        <v>484</v>
      </c>
      <c r="R3062" s="1" t="s">
        <v>485</v>
      </c>
      <c r="S3062" s="1" t="s">
        <v>105</v>
      </c>
      <c r="T3062" s="1">
        <v>1</v>
      </c>
      <c r="U3062" s="1" t="s">
        <v>50</v>
      </c>
    </row>
    <row r="3063" spans="1:21">
      <c r="A3063" s="1" t="s">
        <v>55</v>
      </c>
      <c r="B3063" s="1"/>
      <c r="C3063" s="1"/>
      <c r="D3063" s="1">
        <f t="shared" si="141"/>
        <v>0</v>
      </c>
      <c r="E3063" s="1" t="s">
        <v>524</v>
      </c>
      <c r="F3063" s="1" t="s">
        <v>521</v>
      </c>
      <c r="G3063" s="6" t="s">
        <v>12527</v>
      </c>
      <c r="H3063" s="1" t="s">
        <v>63</v>
      </c>
      <c r="I3063" s="1" t="s">
        <v>522</v>
      </c>
      <c r="J3063" s="1" t="s">
        <v>527</v>
      </c>
      <c r="K3063" s="1" t="str">
        <f t="shared" si="142"/>
        <v>2018</v>
      </c>
      <c r="L3063" s="1">
        <f t="shared" si="143"/>
        <v>29</v>
      </c>
      <c r="M3063" s="1" t="s">
        <v>79</v>
      </c>
      <c r="N3063" t="s">
        <v>53</v>
      </c>
      <c r="O3063" s="1" t="s">
        <v>61</v>
      </c>
      <c r="P3063" s="1" t="s">
        <v>103</v>
      </c>
      <c r="Q3063" s="1" t="s">
        <v>180</v>
      </c>
      <c r="R3063" s="1" t="s">
        <v>525</v>
      </c>
      <c r="S3063" s="1" t="s">
        <v>526</v>
      </c>
      <c r="T3063" s="1">
        <v>1</v>
      </c>
      <c r="U3063" s="1"/>
    </row>
    <row r="3064" spans="1:21">
      <c r="A3064" s="1" t="s">
        <v>115</v>
      </c>
      <c r="B3064" s="1"/>
      <c r="C3064" s="1"/>
      <c r="D3064" s="1">
        <f t="shared" si="141"/>
        <v>0</v>
      </c>
      <c r="E3064" s="1" t="s">
        <v>439</v>
      </c>
      <c r="F3064" s="1" t="s">
        <v>538</v>
      </c>
      <c r="G3064" s="6" t="s">
        <v>12527</v>
      </c>
      <c r="H3064" s="1" t="s">
        <v>189</v>
      </c>
      <c r="I3064" s="1" t="s">
        <v>540</v>
      </c>
      <c r="J3064" s="1" t="s">
        <v>527</v>
      </c>
      <c r="K3064" s="1" t="str">
        <f t="shared" si="142"/>
        <v>2018</v>
      </c>
      <c r="L3064" s="1">
        <f t="shared" si="143"/>
        <v>47</v>
      </c>
      <c r="M3064" s="1" t="s">
        <v>60</v>
      </c>
      <c r="N3064" t="s">
        <v>53</v>
      </c>
      <c r="O3064" s="1" t="s">
        <v>102</v>
      </c>
      <c r="P3064" s="1" t="s">
        <v>466</v>
      </c>
      <c r="Q3064" s="1" t="s">
        <v>177</v>
      </c>
      <c r="R3064" s="1" t="s">
        <v>541</v>
      </c>
      <c r="S3064" s="1"/>
      <c r="T3064" s="1">
        <v>1</v>
      </c>
      <c r="U3064" s="1" t="s">
        <v>53</v>
      </c>
    </row>
    <row r="3065" spans="1:21">
      <c r="A3065" s="1" t="s">
        <v>50</v>
      </c>
      <c r="B3065" s="1"/>
      <c r="C3065" s="1"/>
      <c r="D3065" s="1">
        <f t="shared" si="141"/>
        <v>0</v>
      </c>
      <c r="E3065" s="1" t="s">
        <v>545</v>
      </c>
      <c r="F3065" s="1" t="s">
        <v>543</v>
      </c>
      <c r="G3065" s="6" t="s">
        <v>12527</v>
      </c>
      <c r="H3065" s="1" t="s">
        <v>128</v>
      </c>
      <c r="I3065" s="1" t="s">
        <v>522</v>
      </c>
      <c r="J3065" s="1" t="s">
        <v>548</v>
      </c>
      <c r="K3065" s="1" t="str">
        <f t="shared" si="142"/>
        <v>2018</v>
      </c>
      <c r="L3065" s="1">
        <f t="shared" si="143"/>
        <v>41</v>
      </c>
      <c r="M3065" s="1" t="s">
        <v>60</v>
      </c>
      <c r="N3065" t="s">
        <v>53</v>
      </c>
      <c r="O3065" s="1" t="s">
        <v>61</v>
      </c>
      <c r="P3065" s="1" t="s">
        <v>449</v>
      </c>
      <c r="Q3065" s="1" t="s">
        <v>546</v>
      </c>
      <c r="R3065" s="1" t="s">
        <v>547</v>
      </c>
      <c r="S3065" s="1" t="s">
        <v>226</v>
      </c>
      <c r="T3065" s="1">
        <v>2</v>
      </c>
      <c r="U3065" s="1" t="s">
        <v>53</v>
      </c>
    </row>
    <row r="3066" spans="1:21">
      <c r="A3066" s="1" t="s">
        <v>53</v>
      </c>
      <c r="B3066" s="1"/>
      <c r="C3066" s="1"/>
      <c r="D3066" s="1">
        <f t="shared" si="141"/>
        <v>0</v>
      </c>
      <c r="E3066" s="1" t="s">
        <v>553</v>
      </c>
      <c r="F3066" s="1" t="s">
        <v>552</v>
      </c>
      <c r="G3066" s="6" t="s">
        <v>12527</v>
      </c>
      <c r="H3066" s="1" t="s">
        <v>118</v>
      </c>
      <c r="I3066" s="1" t="s">
        <v>554</v>
      </c>
      <c r="J3066" s="1" t="s">
        <v>554</v>
      </c>
      <c r="K3066" s="1" t="str">
        <f t="shared" si="142"/>
        <v>2018</v>
      </c>
      <c r="L3066" s="1">
        <f t="shared" si="143"/>
        <v>25</v>
      </c>
      <c r="M3066" s="1" t="s">
        <v>60</v>
      </c>
      <c r="N3066" t="s">
        <v>53</v>
      </c>
      <c r="O3066" s="1" t="s">
        <v>102</v>
      </c>
      <c r="P3066" s="1" t="s">
        <v>119</v>
      </c>
      <c r="Q3066" s="1" t="s">
        <v>555</v>
      </c>
      <c r="R3066" s="1" t="s">
        <v>556</v>
      </c>
      <c r="S3066" s="1" t="s">
        <v>557</v>
      </c>
      <c r="T3066" s="1">
        <v>2</v>
      </c>
      <c r="U3066" s="1" t="s">
        <v>50</v>
      </c>
    </row>
    <row r="3067" spans="1:21">
      <c r="A3067" s="1" t="s">
        <v>50</v>
      </c>
      <c r="B3067" s="1"/>
      <c r="C3067" s="1"/>
      <c r="D3067" s="1">
        <f t="shared" si="141"/>
        <v>0</v>
      </c>
      <c r="E3067" s="1" t="s">
        <v>626</v>
      </c>
      <c r="F3067" s="1" t="s">
        <v>625</v>
      </c>
      <c r="G3067" s="6" t="s">
        <v>12527</v>
      </c>
      <c r="H3067" s="1" t="s">
        <v>158</v>
      </c>
      <c r="I3067" s="1" t="s">
        <v>627</v>
      </c>
      <c r="J3067" s="1" t="s">
        <v>627</v>
      </c>
      <c r="K3067" s="1" t="str">
        <f t="shared" si="142"/>
        <v>2018</v>
      </c>
      <c r="L3067" s="1">
        <f t="shared" si="143"/>
        <v>11</v>
      </c>
      <c r="M3067" s="1" t="s">
        <v>60</v>
      </c>
      <c r="N3067" t="s">
        <v>53</v>
      </c>
      <c r="O3067" s="1" t="s">
        <v>61</v>
      </c>
      <c r="P3067" s="1" t="s">
        <v>127</v>
      </c>
      <c r="Q3067" s="1" t="s">
        <v>351</v>
      </c>
      <c r="R3067" s="1" t="s">
        <v>628</v>
      </c>
      <c r="S3067" s="1" t="s">
        <v>65</v>
      </c>
      <c r="T3067" s="1">
        <v>1</v>
      </c>
      <c r="U3067" s="1"/>
    </row>
    <row r="3068" spans="1:21">
      <c r="A3068" s="1" t="s">
        <v>49</v>
      </c>
      <c r="B3068" s="1"/>
      <c r="C3068" s="1"/>
      <c r="D3068" s="1">
        <f t="shared" si="141"/>
        <v>0</v>
      </c>
      <c r="E3068" s="1" t="s">
        <v>664</v>
      </c>
      <c r="F3068" s="1" t="s">
        <v>662</v>
      </c>
      <c r="G3068" s="6" t="s">
        <v>12527</v>
      </c>
      <c r="H3068" s="1" t="s">
        <v>515</v>
      </c>
      <c r="I3068" s="1" t="s">
        <v>665</v>
      </c>
      <c r="J3068" s="1" t="s">
        <v>665</v>
      </c>
      <c r="K3068" s="1" t="str">
        <f t="shared" si="142"/>
        <v>2018</v>
      </c>
      <c r="L3068" s="1">
        <f t="shared" si="143"/>
        <v>65</v>
      </c>
      <c r="M3068" s="1" t="s">
        <v>79</v>
      </c>
      <c r="N3068" t="s">
        <v>53</v>
      </c>
      <c r="O3068" s="1" t="s">
        <v>61</v>
      </c>
      <c r="P3068" s="1" t="s">
        <v>80</v>
      </c>
      <c r="Q3068" s="1" t="s">
        <v>104</v>
      </c>
      <c r="R3068" s="1" t="s">
        <v>326</v>
      </c>
      <c r="S3068" s="1" t="s">
        <v>114</v>
      </c>
      <c r="T3068" s="1">
        <v>1</v>
      </c>
      <c r="U3068" s="1"/>
    </row>
    <row r="3069" spans="1:21">
      <c r="A3069" s="1" t="s">
        <v>50</v>
      </c>
      <c r="B3069" s="1"/>
      <c r="C3069" s="1"/>
      <c r="D3069" s="1">
        <f t="shared" si="141"/>
        <v>0</v>
      </c>
      <c r="E3069" s="1" t="s">
        <v>695</v>
      </c>
      <c r="F3069" s="1" t="s">
        <v>694</v>
      </c>
      <c r="G3069" s="6" t="s">
        <v>12527</v>
      </c>
      <c r="H3069" s="1" t="s">
        <v>149</v>
      </c>
      <c r="I3069" s="1" t="s">
        <v>696</v>
      </c>
      <c r="J3069" s="1" t="s">
        <v>696</v>
      </c>
      <c r="K3069" s="1" t="str">
        <f t="shared" si="142"/>
        <v>2018</v>
      </c>
      <c r="L3069" s="1">
        <f t="shared" si="143"/>
        <v>39</v>
      </c>
      <c r="M3069" s="1" t="s">
        <v>60</v>
      </c>
      <c r="N3069" t="s">
        <v>53</v>
      </c>
      <c r="O3069" s="1" t="s">
        <v>61</v>
      </c>
      <c r="P3069" s="1" t="s">
        <v>449</v>
      </c>
      <c r="Q3069" s="1" t="s">
        <v>351</v>
      </c>
      <c r="R3069" s="1" t="s">
        <v>638</v>
      </c>
      <c r="S3069" s="1" t="s">
        <v>114</v>
      </c>
      <c r="T3069" s="1">
        <v>1</v>
      </c>
      <c r="U3069" s="1" t="s">
        <v>50</v>
      </c>
    </row>
    <row r="3070" spans="1:21">
      <c r="A3070" s="1" t="s">
        <v>55</v>
      </c>
      <c r="B3070" s="1"/>
      <c r="C3070" s="1"/>
      <c r="D3070" s="1">
        <f t="shared" si="141"/>
        <v>0</v>
      </c>
      <c r="E3070" s="1" t="s">
        <v>699</v>
      </c>
      <c r="F3070" s="1" t="s">
        <v>698</v>
      </c>
      <c r="G3070" s="6" t="s">
        <v>12527</v>
      </c>
      <c r="H3070" s="1" t="s">
        <v>256</v>
      </c>
      <c r="I3070" s="1" t="s">
        <v>700</v>
      </c>
      <c r="J3070" s="1" t="s">
        <v>702</v>
      </c>
      <c r="K3070" s="1" t="str">
        <f t="shared" si="142"/>
        <v>2018</v>
      </c>
      <c r="L3070" s="1">
        <f t="shared" si="143"/>
        <v>51</v>
      </c>
      <c r="M3070" s="1" t="s">
        <v>60</v>
      </c>
      <c r="N3070" t="s">
        <v>53</v>
      </c>
      <c r="O3070" s="1" t="s">
        <v>61</v>
      </c>
      <c r="P3070" s="1" t="s">
        <v>232</v>
      </c>
      <c r="Q3070" s="1" t="s">
        <v>301</v>
      </c>
      <c r="R3070" s="1" t="s">
        <v>701</v>
      </c>
      <c r="S3070" s="1"/>
      <c r="T3070" s="1">
        <v>1</v>
      </c>
      <c r="U3070" s="1" t="s">
        <v>50</v>
      </c>
    </row>
    <row r="3071" spans="1:21">
      <c r="A3071" s="1" t="s">
        <v>53</v>
      </c>
      <c r="B3071" s="1"/>
      <c r="C3071" s="1"/>
      <c r="D3071" s="1">
        <f t="shared" si="141"/>
        <v>0</v>
      </c>
      <c r="E3071" s="1" t="s">
        <v>714</v>
      </c>
      <c r="F3071" s="1" t="s">
        <v>713</v>
      </c>
      <c r="G3071" s="6" t="s">
        <v>12525</v>
      </c>
      <c r="H3071" s="1" t="s">
        <v>58</v>
      </c>
      <c r="I3071" s="1" t="s">
        <v>700</v>
      </c>
      <c r="J3071" s="1" t="s">
        <v>717</v>
      </c>
      <c r="K3071" s="1" t="str">
        <f t="shared" si="142"/>
        <v>2018</v>
      </c>
      <c r="L3071" s="1">
        <f t="shared" si="143"/>
        <v>9</v>
      </c>
      <c r="M3071" s="1" t="s">
        <v>79</v>
      </c>
      <c r="N3071" t="s">
        <v>53</v>
      </c>
      <c r="O3071" s="1" t="s">
        <v>61</v>
      </c>
      <c r="P3071" s="1" t="s">
        <v>449</v>
      </c>
      <c r="Q3071" s="1" t="s">
        <v>555</v>
      </c>
      <c r="R3071" s="1" t="s">
        <v>716</v>
      </c>
      <c r="S3071" s="1"/>
      <c r="T3071" s="1">
        <v>1</v>
      </c>
      <c r="U3071" s="1" t="s">
        <v>50</v>
      </c>
    </row>
    <row r="3072" spans="1:21">
      <c r="A3072" s="1" t="s">
        <v>115</v>
      </c>
      <c r="B3072" s="1"/>
      <c r="C3072" s="1"/>
      <c r="D3072" s="1">
        <f t="shared" si="141"/>
        <v>0</v>
      </c>
      <c r="E3072" s="1" t="s">
        <v>719</v>
      </c>
      <c r="F3072" s="1" t="s">
        <v>718</v>
      </c>
      <c r="G3072" s="6" t="s">
        <v>12527</v>
      </c>
      <c r="H3072" s="1" t="s">
        <v>448</v>
      </c>
      <c r="I3072" s="1" t="s">
        <v>720</v>
      </c>
      <c r="J3072" s="1" t="s">
        <v>723</v>
      </c>
      <c r="K3072" s="1" t="str">
        <f t="shared" si="142"/>
        <v>2018</v>
      </c>
      <c r="L3072" s="1">
        <f t="shared" si="143"/>
        <v>32</v>
      </c>
      <c r="M3072" s="1" t="s">
        <v>60</v>
      </c>
      <c r="N3072" t="s">
        <v>53</v>
      </c>
      <c r="O3072" s="1" t="s">
        <v>61</v>
      </c>
      <c r="P3072" s="1" t="s">
        <v>127</v>
      </c>
      <c r="Q3072" s="1" t="s">
        <v>721</v>
      </c>
      <c r="R3072" s="1" t="s">
        <v>722</v>
      </c>
      <c r="S3072" s="1"/>
      <c r="T3072" s="1">
        <v>1</v>
      </c>
      <c r="U3072" s="1" t="s">
        <v>50</v>
      </c>
    </row>
    <row r="3073" spans="1:21">
      <c r="A3073" s="1" t="s">
        <v>49</v>
      </c>
      <c r="B3073" s="1"/>
      <c r="C3073" s="1"/>
      <c r="D3073" s="1">
        <f t="shared" si="141"/>
        <v>0</v>
      </c>
      <c r="E3073" s="1" t="s">
        <v>725</v>
      </c>
      <c r="F3073" s="1" t="s">
        <v>724</v>
      </c>
      <c r="G3073" s="6" t="s">
        <v>12527</v>
      </c>
      <c r="H3073" s="1" t="s">
        <v>299</v>
      </c>
      <c r="I3073" s="1" t="s">
        <v>726</v>
      </c>
      <c r="J3073" s="1" t="s">
        <v>728</v>
      </c>
      <c r="K3073" s="1" t="str">
        <f t="shared" si="142"/>
        <v>2018</v>
      </c>
      <c r="L3073" s="1">
        <f t="shared" si="143"/>
        <v>43</v>
      </c>
      <c r="M3073" s="1" t="s">
        <v>60</v>
      </c>
      <c r="N3073" t="s">
        <v>53</v>
      </c>
      <c r="O3073" s="1" t="s">
        <v>61</v>
      </c>
      <c r="P3073" s="1" t="s">
        <v>514</v>
      </c>
      <c r="Q3073" s="1" t="s">
        <v>422</v>
      </c>
      <c r="R3073" s="1" t="s">
        <v>727</v>
      </c>
      <c r="S3073" s="1" t="s">
        <v>114</v>
      </c>
      <c r="T3073" s="1">
        <v>2</v>
      </c>
      <c r="U3073" s="1"/>
    </row>
    <row r="3074" spans="1:21">
      <c r="A3074" s="1" t="s">
        <v>55</v>
      </c>
      <c r="B3074" s="1"/>
      <c r="C3074" s="1"/>
      <c r="D3074" s="1">
        <f t="shared" ref="D3074:D3137" si="144">B3074*C3074/100</f>
        <v>0</v>
      </c>
      <c r="E3074" s="1" t="s">
        <v>749</v>
      </c>
      <c r="F3074" s="1" t="s">
        <v>748</v>
      </c>
      <c r="G3074" s="6" t="s">
        <v>12527</v>
      </c>
      <c r="H3074" s="1" t="s">
        <v>99</v>
      </c>
      <c r="I3074" s="1" t="s">
        <v>750</v>
      </c>
      <c r="J3074" s="1" t="s">
        <v>752</v>
      </c>
      <c r="K3074" s="1" t="str">
        <f t="shared" ref="K3074:K3137" si="145">TEXT(J3074,"YYYY")</f>
        <v>2018</v>
      </c>
      <c r="L3074" s="1">
        <f t="shared" ref="L3074:L3137" si="146">H3074-(TEXT(I3074,"YYYY")-TEXT(J3074,"YYYY"))</f>
        <v>6</v>
      </c>
      <c r="M3074" s="1" t="s">
        <v>60</v>
      </c>
      <c r="N3074" t="s">
        <v>53</v>
      </c>
      <c r="O3074" s="1" t="s">
        <v>61</v>
      </c>
      <c r="P3074" s="1" t="s">
        <v>751</v>
      </c>
      <c r="Q3074" s="1" t="s">
        <v>217</v>
      </c>
      <c r="R3074" s="1"/>
      <c r="S3074" s="1"/>
      <c r="T3074" s="1">
        <v>1</v>
      </c>
      <c r="U3074" s="1" t="s">
        <v>50</v>
      </c>
    </row>
    <row r="3075" spans="1:21">
      <c r="A3075" s="1" t="s">
        <v>54</v>
      </c>
      <c r="B3075" s="1"/>
      <c r="C3075" s="1"/>
      <c r="D3075" s="1">
        <f t="shared" si="144"/>
        <v>0</v>
      </c>
      <c r="E3075" s="1" t="s">
        <v>781</v>
      </c>
      <c r="F3075" s="1" t="s">
        <v>780</v>
      </c>
      <c r="G3075" s="6" t="s">
        <v>12527</v>
      </c>
      <c r="H3075" s="1" t="s">
        <v>63</v>
      </c>
      <c r="I3075" s="1" t="s">
        <v>782</v>
      </c>
      <c r="J3075" s="1" t="s">
        <v>782</v>
      </c>
      <c r="K3075" s="1" t="str">
        <f t="shared" si="145"/>
        <v>2018</v>
      </c>
      <c r="L3075" s="1">
        <f t="shared" si="146"/>
        <v>30</v>
      </c>
      <c r="M3075" s="1" t="s">
        <v>60</v>
      </c>
      <c r="N3075" t="s">
        <v>53</v>
      </c>
      <c r="O3075" s="1" t="s">
        <v>102</v>
      </c>
      <c r="P3075" s="1" t="s">
        <v>103</v>
      </c>
      <c r="Q3075" s="1" t="s">
        <v>389</v>
      </c>
      <c r="R3075" s="1" t="s">
        <v>783</v>
      </c>
      <c r="S3075" s="1" t="s">
        <v>105</v>
      </c>
      <c r="T3075" s="1">
        <v>1</v>
      </c>
      <c r="U3075" s="1" t="s">
        <v>50</v>
      </c>
    </row>
    <row r="3076" spans="1:21">
      <c r="A3076" s="1" t="s">
        <v>54</v>
      </c>
      <c r="B3076" s="1"/>
      <c r="C3076" s="1"/>
      <c r="D3076" s="1">
        <f t="shared" si="144"/>
        <v>0</v>
      </c>
      <c r="E3076" s="1" t="s">
        <v>791</v>
      </c>
      <c r="F3076" s="1" t="s">
        <v>790</v>
      </c>
      <c r="G3076" s="6" t="s">
        <v>12527</v>
      </c>
      <c r="H3076" s="1" t="s">
        <v>58</v>
      </c>
      <c r="I3076" s="1" t="s">
        <v>793</v>
      </c>
      <c r="J3076" s="1" t="s">
        <v>199</v>
      </c>
      <c r="K3076" s="1" t="str">
        <f t="shared" si="145"/>
        <v>2018</v>
      </c>
      <c r="L3076" s="1">
        <f t="shared" si="146"/>
        <v>9</v>
      </c>
      <c r="M3076" s="1" t="s">
        <v>60</v>
      </c>
      <c r="N3076" t="s">
        <v>53</v>
      </c>
      <c r="O3076" s="1" t="s">
        <v>61</v>
      </c>
      <c r="P3076" s="1" t="s">
        <v>794</v>
      </c>
      <c r="Q3076" s="1" t="s">
        <v>383</v>
      </c>
      <c r="R3076" s="1" t="s">
        <v>795</v>
      </c>
      <c r="S3076" s="1" t="s">
        <v>65</v>
      </c>
      <c r="T3076" s="1">
        <v>2</v>
      </c>
      <c r="U3076" s="1"/>
    </row>
    <row r="3077" spans="1:21">
      <c r="A3077" s="1" t="s">
        <v>49</v>
      </c>
      <c r="B3077" s="1"/>
      <c r="C3077" s="1"/>
      <c r="D3077" s="1">
        <f t="shared" si="144"/>
        <v>0</v>
      </c>
      <c r="E3077" s="1" t="s">
        <v>817</v>
      </c>
      <c r="F3077" s="1" t="s">
        <v>816</v>
      </c>
      <c r="G3077" s="6" t="s">
        <v>12527</v>
      </c>
      <c r="H3077" s="1" t="s">
        <v>809</v>
      </c>
      <c r="I3077" s="1" t="s">
        <v>818</v>
      </c>
      <c r="J3077" s="1" t="s">
        <v>752</v>
      </c>
      <c r="K3077" s="1" t="str">
        <f t="shared" si="145"/>
        <v>2018</v>
      </c>
      <c r="L3077" s="1">
        <f t="shared" si="146"/>
        <v>35</v>
      </c>
      <c r="M3077" s="1" t="s">
        <v>79</v>
      </c>
      <c r="N3077" t="s">
        <v>53</v>
      </c>
      <c r="O3077" s="1" t="s">
        <v>633</v>
      </c>
      <c r="P3077" s="1" t="s">
        <v>388</v>
      </c>
      <c r="Q3077" s="1" t="s">
        <v>389</v>
      </c>
      <c r="R3077" s="1" t="s">
        <v>390</v>
      </c>
      <c r="S3077" s="1" t="s">
        <v>105</v>
      </c>
      <c r="T3077" s="1">
        <v>2</v>
      </c>
      <c r="U3077" s="1" t="s">
        <v>50</v>
      </c>
    </row>
    <row r="3078" spans="1:21">
      <c r="A3078" s="1" t="s">
        <v>49</v>
      </c>
      <c r="B3078" s="1"/>
      <c r="C3078" s="1"/>
      <c r="D3078" s="1">
        <f t="shared" si="144"/>
        <v>0</v>
      </c>
      <c r="E3078" s="1" t="s">
        <v>910</v>
      </c>
      <c r="F3078" s="1" t="s">
        <v>909</v>
      </c>
      <c r="G3078" s="6" t="s">
        <v>12527</v>
      </c>
      <c r="H3078" s="1" t="s">
        <v>126</v>
      </c>
      <c r="I3078" s="1" t="s">
        <v>911</v>
      </c>
      <c r="J3078" s="1" t="s">
        <v>913</v>
      </c>
      <c r="K3078" s="1" t="str">
        <f t="shared" si="145"/>
        <v>2018</v>
      </c>
      <c r="L3078" s="1">
        <f t="shared" si="146"/>
        <v>13</v>
      </c>
      <c r="M3078" s="1" t="s">
        <v>79</v>
      </c>
      <c r="N3078" t="s">
        <v>53</v>
      </c>
      <c r="O3078" s="1" t="s">
        <v>102</v>
      </c>
      <c r="P3078" s="1" t="s">
        <v>840</v>
      </c>
      <c r="Q3078" s="1" t="s">
        <v>189</v>
      </c>
      <c r="R3078" s="1" t="s">
        <v>912</v>
      </c>
      <c r="S3078" s="1" t="s">
        <v>65</v>
      </c>
      <c r="T3078" s="1">
        <v>1</v>
      </c>
      <c r="U3078" s="1"/>
    </row>
    <row r="3079" spans="1:21">
      <c r="A3079" s="1" t="s">
        <v>55</v>
      </c>
      <c r="B3079" s="1"/>
      <c r="C3079" s="1"/>
      <c r="D3079" s="1">
        <f t="shared" si="144"/>
        <v>0</v>
      </c>
      <c r="E3079" s="1" t="s">
        <v>916</v>
      </c>
      <c r="F3079" s="1" t="s">
        <v>914</v>
      </c>
      <c r="G3079" s="6" t="s">
        <v>12527</v>
      </c>
      <c r="H3079" s="1" t="s">
        <v>158</v>
      </c>
      <c r="I3079" s="1" t="s">
        <v>360</v>
      </c>
      <c r="J3079" s="1" t="s">
        <v>918</v>
      </c>
      <c r="K3079" s="1" t="str">
        <f t="shared" si="145"/>
        <v>2018</v>
      </c>
      <c r="L3079" s="1">
        <f t="shared" si="146"/>
        <v>10</v>
      </c>
      <c r="M3079" s="1" t="s">
        <v>60</v>
      </c>
      <c r="N3079" t="s">
        <v>53</v>
      </c>
      <c r="O3079" s="1" t="s">
        <v>61</v>
      </c>
      <c r="P3079" s="1" t="s">
        <v>206</v>
      </c>
      <c r="Q3079" s="1" t="s">
        <v>584</v>
      </c>
      <c r="R3079" s="1" t="s">
        <v>917</v>
      </c>
      <c r="S3079" s="1" t="s">
        <v>65</v>
      </c>
      <c r="T3079" s="1">
        <v>2</v>
      </c>
      <c r="U3079" s="1" t="s">
        <v>53</v>
      </c>
    </row>
    <row r="3080" spans="1:21">
      <c r="A3080" s="1" t="s">
        <v>55</v>
      </c>
      <c r="B3080" s="1"/>
      <c r="C3080" s="1"/>
      <c r="D3080" s="1">
        <f t="shared" si="144"/>
        <v>0</v>
      </c>
      <c r="E3080" s="1" t="s">
        <v>954</v>
      </c>
      <c r="F3080" s="1" t="s">
        <v>953</v>
      </c>
      <c r="G3080" s="6" t="s">
        <v>12527</v>
      </c>
      <c r="H3080" s="1" t="s">
        <v>583</v>
      </c>
      <c r="I3080" s="1" t="s">
        <v>956</v>
      </c>
      <c r="J3080" s="1" t="s">
        <v>960</v>
      </c>
      <c r="K3080" s="1" t="str">
        <f t="shared" si="145"/>
        <v>2018</v>
      </c>
      <c r="L3080" s="1">
        <f t="shared" si="146"/>
        <v>22</v>
      </c>
      <c r="M3080" s="1" t="s">
        <v>79</v>
      </c>
      <c r="N3080" t="s">
        <v>53</v>
      </c>
      <c r="O3080" s="1" t="s">
        <v>61</v>
      </c>
      <c r="P3080" s="1" t="s">
        <v>957</v>
      </c>
      <c r="Q3080" s="1" t="s">
        <v>958</v>
      </c>
      <c r="R3080" s="1" t="s">
        <v>959</v>
      </c>
      <c r="S3080" s="1" t="s">
        <v>114</v>
      </c>
      <c r="T3080" s="1">
        <v>1</v>
      </c>
      <c r="U3080" s="1" t="s">
        <v>53</v>
      </c>
    </row>
    <row r="3081" spans="1:21">
      <c r="A3081" s="1" t="s">
        <v>54</v>
      </c>
      <c r="B3081" s="1"/>
      <c r="C3081" s="1"/>
      <c r="D3081" s="1">
        <f t="shared" si="144"/>
        <v>0</v>
      </c>
      <c r="E3081" s="1" t="s">
        <v>975</v>
      </c>
      <c r="F3081" s="1" t="s">
        <v>974</v>
      </c>
      <c r="G3081" s="6" t="s">
        <v>12527</v>
      </c>
      <c r="H3081" s="1" t="s">
        <v>120</v>
      </c>
      <c r="I3081" s="1" t="s">
        <v>976</v>
      </c>
      <c r="J3081" s="1" t="s">
        <v>978</v>
      </c>
      <c r="K3081" s="1" t="str">
        <f t="shared" si="145"/>
        <v>2018</v>
      </c>
      <c r="L3081" s="1">
        <f t="shared" si="146"/>
        <v>46</v>
      </c>
      <c r="M3081" s="1" t="s">
        <v>79</v>
      </c>
      <c r="N3081" t="s">
        <v>53</v>
      </c>
      <c r="O3081" s="1" t="s">
        <v>61</v>
      </c>
      <c r="P3081" s="1" t="s">
        <v>449</v>
      </c>
      <c r="Q3081" s="1" t="s">
        <v>160</v>
      </c>
      <c r="R3081" s="1" t="s">
        <v>977</v>
      </c>
      <c r="S3081" s="1" t="s">
        <v>417</v>
      </c>
      <c r="T3081" s="1">
        <v>1</v>
      </c>
      <c r="U3081" s="1"/>
    </row>
    <row r="3082" spans="1:21">
      <c r="A3082" s="1" t="s">
        <v>53</v>
      </c>
      <c r="B3082" s="1"/>
      <c r="C3082" s="1"/>
      <c r="D3082" s="1">
        <f t="shared" si="144"/>
        <v>0</v>
      </c>
      <c r="E3082" s="1" t="s">
        <v>1043</v>
      </c>
      <c r="F3082" s="1" t="s">
        <v>1041</v>
      </c>
      <c r="G3082" s="6" t="s">
        <v>12527</v>
      </c>
      <c r="H3082" s="1" t="s">
        <v>301</v>
      </c>
      <c r="I3082" s="1" t="s">
        <v>1042</v>
      </c>
      <c r="J3082" s="1" t="s">
        <v>1044</v>
      </c>
      <c r="K3082" s="1" t="str">
        <f t="shared" si="145"/>
        <v>2018</v>
      </c>
      <c r="L3082" s="1">
        <f t="shared" si="146"/>
        <v>52</v>
      </c>
      <c r="M3082" s="1" t="s">
        <v>79</v>
      </c>
      <c r="N3082" t="s">
        <v>53</v>
      </c>
      <c r="O3082" s="1" t="s">
        <v>61</v>
      </c>
      <c r="P3082" s="1" t="s">
        <v>150</v>
      </c>
      <c r="Q3082" s="1" t="s">
        <v>308</v>
      </c>
      <c r="R3082" s="1" t="s">
        <v>416</v>
      </c>
      <c r="S3082" s="1" t="s">
        <v>105</v>
      </c>
      <c r="T3082" s="1">
        <v>2</v>
      </c>
      <c r="U3082" s="1"/>
    </row>
    <row r="3083" spans="1:21">
      <c r="A3083" s="1" t="s">
        <v>50</v>
      </c>
      <c r="B3083" s="1"/>
      <c r="C3083" s="1"/>
      <c r="D3083" s="1">
        <f t="shared" si="144"/>
        <v>0</v>
      </c>
      <c r="E3083" s="1" t="s">
        <v>1100</v>
      </c>
      <c r="F3083" s="1" t="s">
        <v>1099</v>
      </c>
      <c r="G3083" s="6" t="s">
        <v>12527</v>
      </c>
      <c r="H3083" s="1" t="s">
        <v>375</v>
      </c>
      <c r="I3083" s="1" t="s">
        <v>1085</v>
      </c>
      <c r="J3083" s="1" t="s">
        <v>474</v>
      </c>
      <c r="K3083" s="1" t="str">
        <f t="shared" si="145"/>
        <v>2018</v>
      </c>
      <c r="L3083" s="1">
        <f t="shared" si="146"/>
        <v>55</v>
      </c>
      <c r="M3083" s="1" t="s">
        <v>60</v>
      </c>
      <c r="N3083" t="s">
        <v>53</v>
      </c>
      <c r="O3083" s="1" t="s">
        <v>61</v>
      </c>
      <c r="P3083" s="1" t="s">
        <v>449</v>
      </c>
      <c r="Q3083" s="1" t="s">
        <v>1101</v>
      </c>
      <c r="R3083" s="1" t="s">
        <v>1102</v>
      </c>
      <c r="S3083" s="1" t="s">
        <v>311</v>
      </c>
      <c r="T3083" s="1">
        <v>2</v>
      </c>
      <c r="U3083" s="1"/>
    </row>
    <row r="3084" spans="1:21">
      <c r="A3084" s="1" t="s">
        <v>55</v>
      </c>
      <c r="B3084" s="1"/>
      <c r="C3084" s="1"/>
      <c r="D3084" s="1">
        <f t="shared" si="144"/>
        <v>0</v>
      </c>
      <c r="E3084" s="1" t="s">
        <v>1176</v>
      </c>
      <c r="F3084" s="1" t="s">
        <v>1175</v>
      </c>
      <c r="G3084" s="6" t="s">
        <v>12527</v>
      </c>
      <c r="H3084" s="1" t="s">
        <v>233</v>
      </c>
      <c r="I3084" s="1" t="s">
        <v>1165</v>
      </c>
      <c r="J3084" s="1" t="s">
        <v>913</v>
      </c>
      <c r="K3084" s="1" t="str">
        <f t="shared" si="145"/>
        <v>2018</v>
      </c>
      <c r="L3084" s="1">
        <f t="shared" si="146"/>
        <v>48</v>
      </c>
      <c r="M3084" s="1" t="s">
        <v>60</v>
      </c>
      <c r="N3084" t="s">
        <v>53</v>
      </c>
      <c r="O3084" s="1" t="s">
        <v>61</v>
      </c>
      <c r="P3084" s="1" t="s">
        <v>293</v>
      </c>
      <c r="Q3084" s="1" t="s">
        <v>432</v>
      </c>
      <c r="R3084" s="1" t="s">
        <v>1177</v>
      </c>
      <c r="S3084" s="1"/>
      <c r="T3084" s="1">
        <v>1</v>
      </c>
      <c r="U3084" s="1"/>
    </row>
    <row r="3085" spans="1:21">
      <c r="A3085" s="1" t="s">
        <v>55</v>
      </c>
      <c r="B3085" s="1"/>
      <c r="C3085" s="1"/>
      <c r="D3085" s="1">
        <f t="shared" si="144"/>
        <v>0</v>
      </c>
      <c r="E3085" s="1" t="s">
        <v>1185</v>
      </c>
      <c r="F3085" s="1" t="s">
        <v>1182</v>
      </c>
      <c r="G3085" s="6" t="s">
        <v>12527</v>
      </c>
      <c r="H3085" s="1" t="s">
        <v>240</v>
      </c>
      <c r="I3085" s="1" t="s">
        <v>1183</v>
      </c>
      <c r="J3085" s="1" t="s">
        <v>752</v>
      </c>
      <c r="K3085" s="1" t="str">
        <f t="shared" si="145"/>
        <v>2018</v>
      </c>
      <c r="L3085" s="1">
        <f t="shared" si="146"/>
        <v>53</v>
      </c>
      <c r="M3085" s="1" t="s">
        <v>60</v>
      </c>
      <c r="N3085" t="s">
        <v>53</v>
      </c>
      <c r="O3085" s="1" t="s">
        <v>102</v>
      </c>
      <c r="P3085" s="1" t="s">
        <v>206</v>
      </c>
      <c r="Q3085" s="1" t="s">
        <v>136</v>
      </c>
      <c r="R3085" s="1" t="s">
        <v>623</v>
      </c>
      <c r="S3085" s="1" t="s">
        <v>114</v>
      </c>
      <c r="T3085" s="1">
        <v>2</v>
      </c>
      <c r="U3085" s="1"/>
    </row>
    <row r="3086" spans="1:21">
      <c r="A3086" s="1" t="s">
        <v>55</v>
      </c>
      <c r="B3086" s="1"/>
      <c r="C3086" s="1"/>
      <c r="D3086" s="1">
        <f t="shared" si="144"/>
        <v>0</v>
      </c>
      <c r="E3086" s="1" t="s">
        <v>1224</v>
      </c>
      <c r="F3086" s="1" t="s">
        <v>1223</v>
      </c>
      <c r="G3086" s="6" t="s">
        <v>12527</v>
      </c>
      <c r="H3086" s="1" t="s">
        <v>584</v>
      </c>
      <c r="I3086" s="1" t="s">
        <v>1214</v>
      </c>
      <c r="J3086" s="1" t="s">
        <v>881</v>
      </c>
      <c r="K3086" s="1" t="str">
        <f t="shared" si="145"/>
        <v>2018</v>
      </c>
      <c r="L3086" s="1">
        <f t="shared" si="146"/>
        <v>36</v>
      </c>
      <c r="M3086" s="1" t="s">
        <v>60</v>
      </c>
      <c r="N3086" t="s">
        <v>53</v>
      </c>
      <c r="O3086" s="1" t="s">
        <v>61</v>
      </c>
      <c r="P3086" s="1" t="s">
        <v>466</v>
      </c>
      <c r="Q3086" s="1" t="s">
        <v>308</v>
      </c>
      <c r="R3086" s="1"/>
      <c r="S3086" s="1" t="s">
        <v>114</v>
      </c>
      <c r="T3086" s="1">
        <v>2</v>
      </c>
      <c r="U3086" s="1"/>
    </row>
    <row r="3087" spans="1:21">
      <c r="A3087" s="1" t="s">
        <v>53</v>
      </c>
      <c r="B3087" s="1"/>
      <c r="C3087" s="1"/>
      <c r="D3087" s="1">
        <f t="shared" si="144"/>
        <v>0</v>
      </c>
      <c r="E3087" s="1" t="s">
        <v>1246</v>
      </c>
      <c r="F3087" s="1" t="s">
        <v>1244</v>
      </c>
      <c r="G3087" s="6" t="s">
        <v>12527</v>
      </c>
      <c r="H3087" s="1" t="s">
        <v>53</v>
      </c>
      <c r="I3087" s="1" t="s">
        <v>1245</v>
      </c>
      <c r="J3087" s="1" t="s">
        <v>1249</v>
      </c>
      <c r="K3087" s="1" t="str">
        <f t="shared" si="145"/>
        <v>2018</v>
      </c>
      <c r="L3087" s="1">
        <f t="shared" si="146"/>
        <v>1</v>
      </c>
      <c r="M3087" s="1" t="s">
        <v>79</v>
      </c>
      <c r="N3087" t="s">
        <v>53</v>
      </c>
      <c r="O3087" s="1" t="s">
        <v>61</v>
      </c>
      <c r="P3087" s="1" t="s">
        <v>1247</v>
      </c>
      <c r="Q3087" s="1" t="s">
        <v>126</v>
      </c>
      <c r="R3087" s="1" t="s">
        <v>1248</v>
      </c>
      <c r="S3087" s="1" t="s">
        <v>936</v>
      </c>
      <c r="T3087" s="1">
        <v>2</v>
      </c>
      <c r="U3087" s="1"/>
    </row>
    <row r="3088" spans="1:21">
      <c r="A3088" s="1"/>
      <c r="B3088" s="1"/>
      <c r="C3088" s="1"/>
      <c r="D3088" s="1">
        <f t="shared" si="144"/>
        <v>0</v>
      </c>
      <c r="E3088" s="1" t="s">
        <v>1282</v>
      </c>
      <c r="F3088" s="1" t="s">
        <v>1281</v>
      </c>
      <c r="G3088" s="6" t="s">
        <v>12527</v>
      </c>
      <c r="H3088" s="1" t="s">
        <v>189</v>
      </c>
      <c r="I3088" s="1" t="s">
        <v>1265</v>
      </c>
      <c r="J3088" s="1" t="s">
        <v>1283</v>
      </c>
      <c r="K3088" s="1" t="str">
        <f t="shared" si="145"/>
        <v>2018</v>
      </c>
      <c r="L3088" s="1">
        <f t="shared" si="146"/>
        <v>46</v>
      </c>
      <c r="M3088" s="1" t="s">
        <v>60</v>
      </c>
      <c r="N3088" t="s">
        <v>53</v>
      </c>
      <c r="O3088" s="1" t="s">
        <v>61</v>
      </c>
      <c r="P3088" s="1" t="s">
        <v>168</v>
      </c>
      <c r="Q3088" s="1" t="s">
        <v>599</v>
      </c>
      <c r="R3088" s="1"/>
      <c r="S3088" s="1"/>
      <c r="T3088" s="1">
        <v>1</v>
      </c>
      <c r="U3088" s="1"/>
    </row>
    <row r="3089" spans="1:21">
      <c r="A3089" s="1" t="s">
        <v>55</v>
      </c>
      <c r="B3089" s="1"/>
      <c r="C3089" s="1"/>
      <c r="D3089" s="1">
        <f t="shared" si="144"/>
        <v>0</v>
      </c>
      <c r="E3089" s="1" t="s">
        <v>1301</v>
      </c>
      <c r="F3089" s="1" t="s">
        <v>1300</v>
      </c>
      <c r="G3089" s="6" t="s">
        <v>12527</v>
      </c>
      <c r="H3089" s="1" t="s">
        <v>99</v>
      </c>
      <c r="I3089" s="1" t="s">
        <v>1288</v>
      </c>
      <c r="J3089" s="1" t="s">
        <v>1304</v>
      </c>
      <c r="K3089" s="1" t="str">
        <f t="shared" si="145"/>
        <v>2018</v>
      </c>
      <c r="L3089" s="1">
        <f t="shared" si="146"/>
        <v>5</v>
      </c>
      <c r="M3089" s="1" t="s">
        <v>79</v>
      </c>
      <c r="N3089" t="s">
        <v>53</v>
      </c>
      <c r="O3089" s="1" t="s">
        <v>61</v>
      </c>
      <c r="P3089" s="1" t="s">
        <v>1302</v>
      </c>
      <c r="Q3089" s="1" t="s">
        <v>217</v>
      </c>
      <c r="R3089" s="1" t="s">
        <v>1303</v>
      </c>
      <c r="S3089" s="1" t="s">
        <v>65</v>
      </c>
      <c r="T3089" s="1">
        <v>2</v>
      </c>
      <c r="U3089" s="1"/>
    </row>
    <row r="3090" spans="1:21">
      <c r="A3090" s="1" t="s">
        <v>54</v>
      </c>
      <c r="B3090" s="1"/>
      <c r="C3090" s="1"/>
      <c r="D3090" s="1">
        <f t="shared" si="144"/>
        <v>0</v>
      </c>
      <c r="E3090" s="1" t="s">
        <v>1332</v>
      </c>
      <c r="F3090" s="1" t="s">
        <v>1330</v>
      </c>
      <c r="G3090" s="6" t="s">
        <v>12527</v>
      </c>
      <c r="H3090" s="1" t="s">
        <v>721</v>
      </c>
      <c r="I3090" s="1" t="s">
        <v>1324</v>
      </c>
      <c r="J3090" s="1" t="s">
        <v>1334</v>
      </c>
      <c r="K3090" s="1" t="str">
        <f t="shared" si="145"/>
        <v>2018</v>
      </c>
      <c r="L3090" s="1">
        <f t="shared" si="146"/>
        <v>50</v>
      </c>
      <c r="M3090" s="1" t="s">
        <v>60</v>
      </c>
      <c r="N3090" t="s">
        <v>53</v>
      </c>
      <c r="O3090" s="1" t="s">
        <v>102</v>
      </c>
      <c r="P3090" s="1" t="s">
        <v>449</v>
      </c>
      <c r="Q3090" s="1" t="s">
        <v>515</v>
      </c>
      <c r="R3090" s="1" t="s">
        <v>1333</v>
      </c>
      <c r="S3090" s="1" t="s">
        <v>235</v>
      </c>
      <c r="T3090" s="1">
        <v>1</v>
      </c>
      <c r="U3090" s="1" t="s">
        <v>53</v>
      </c>
    </row>
    <row r="3091" spans="1:21">
      <c r="A3091" s="1" t="s">
        <v>54</v>
      </c>
      <c r="B3091" s="1"/>
      <c r="C3091" s="1"/>
      <c r="D3091" s="1">
        <f t="shared" si="144"/>
        <v>0</v>
      </c>
      <c r="E3091" s="1" t="s">
        <v>1384</v>
      </c>
      <c r="F3091" s="1" t="s">
        <v>1383</v>
      </c>
      <c r="G3091" s="6" t="s">
        <v>12527</v>
      </c>
      <c r="H3091" s="1" t="s">
        <v>301</v>
      </c>
      <c r="I3091" s="1" t="s">
        <v>1376</v>
      </c>
      <c r="J3091" s="1" t="s">
        <v>1249</v>
      </c>
      <c r="K3091" s="1" t="str">
        <f t="shared" si="145"/>
        <v>2018</v>
      </c>
      <c r="L3091" s="1">
        <f t="shared" si="146"/>
        <v>52</v>
      </c>
      <c r="M3091" s="1" t="s">
        <v>79</v>
      </c>
      <c r="N3091" t="s">
        <v>53</v>
      </c>
      <c r="O3091" s="1" t="s">
        <v>102</v>
      </c>
      <c r="P3091" s="1" t="s">
        <v>1385</v>
      </c>
      <c r="Q3091" s="1" t="s">
        <v>1386</v>
      </c>
      <c r="R3091" s="1" t="s">
        <v>1387</v>
      </c>
      <c r="S3091" s="1" t="s">
        <v>114</v>
      </c>
      <c r="T3091" s="1">
        <v>2</v>
      </c>
      <c r="U3091" s="1" t="s">
        <v>53</v>
      </c>
    </row>
    <row r="3092" spans="1:21">
      <c r="A3092" s="1" t="s">
        <v>54</v>
      </c>
      <c r="B3092" s="1"/>
      <c r="C3092" s="1"/>
      <c r="D3092" s="1">
        <f t="shared" si="144"/>
        <v>0</v>
      </c>
      <c r="E3092" s="1" t="s">
        <v>1391</v>
      </c>
      <c r="F3092" s="1" t="s">
        <v>1389</v>
      </c>
      <c r="G3092" s="6" t="s">
        <v>12527</v>
      </c>
      <c r="H3092" s="1" t="s">
        <v>189</v>
      </c>
      <c r="I3092" s="1" t="s">
        <v>1390</v>
      </c>
      <c r="J3092" s="1" t="s">
        <v>1044</v>
      </c>
      <c r="K3092" s="1" t="str">
        <f t="shared" si="145"/>
        <v>2018</v>
      </c>
      <c r="L3092" s="1">
        <f t="shared" si="146"/>
        <v>46</v>
      </c>
      <c r="M3092" s="1" t="s">
        <v>79</v>
      </c>
      <c r="N3092" t="s">
        <v>53</v>
      </c>
      <c r="O3092" s="1" t="s">
        <v>61</v>
      </c>
      <c r="P3092" s="1" t="s">
        <v>265</v>
      </c>
      <c r="Q3092" s="1" t="s">
        <v>500</v>
      </c>
      <c r="R3092" s="1" t="s">
        <v>501</v>
      </c>
      <c r="S3092" s="1" t="s">
        <v>114</v>
      </c>
      <c r="T3092" s="1">
        <v>2</v>
      </c>
      <c r="U3092" s="1"/>
    </row>
    <row r="3093" spans="1:21">
      <c r="A3093" s="1" t="s">
        <v>55</v>
      </c>
      <c r="B3093" s="1"/>
      <c r="C3093" s="1"/>
      <c r="D3093" s="1">
        <f t="shared" si="144"/>
        <v>0</v>
      </c>
      <c r="E3093" s="1" t="s">
        <v>1409</v>
      </c>
      <c r="F3093" s="1" t="s">
        <v>1407</v>
      </c>
      <c r="G3093" s="6" t="s">
        <v>12527</v>
      </c>
      <c r="H3093" s="1" t="s">
        <v>301</v>
      </c>
      <c r="I3093" s="1" t="s">
        <v>1408</v>
      </c>
      <c r="J3093" s="1" t="s">
        <v>881</v>
      </c>
      <c r="K3093" s="1" t="str">
        <f t="shared" si="145"/>
        <v>2018</v>
      </c>
      <c r="L3093" s="1">
        <f t="shared" si="146"/>
        <v>52</v>
      </c>
      <c r="M3093" s="1" t="s">
        <v>60</v>
      </c>
      <c r="N3093" t="s">
        <v>53</v>
      </c>
      <c r="O3093" s="1" t="s">
        <v>102</v>
      </c>
      <c r="P3093" s="1" t="s">
        <v>119</v>
      </c>
      <c r="Q3093" s="1" t="s">
        <v>120</v>
      </c>
      <c r="R3093" s="1" t="s">
        <v>1403</v>
      </c>
      <c r="S3093" s="1" t="s">
        <v>114</v>
      </c>
      <c r="T3093" s="1">
        <v>1</v>
      </c>
      <c r="U3093" s="1"/>
    </row>
    <row r="3094" spans="1:21">
      <c r="A3094" s="1" t="s">
        <v>54</v>
      </c>
      <c r="B3094" s="1"/>
      <c r="C3094" s="1"/>
      <c r="D3094" s="1">
        <f t="shared" si="144"/>
        <v>0</v>
      </c>
      <c r="E3094" s="1" t="s">
        <v>1431</v>
      </c>
      <c r="F3094" s="1" t="s">
        <v>1430</v>
      </c>
      <c r="G3094" s="6" t="s">
        <v>12527</v>
      </c>
      <c r="H3094" s="1" t="s">
        <v>479</v>
      </c>
      <c r="I3094" s="1" t="s">
        <v>1427</v>
      </c>
      <c r="J3094" s="1" t="s">
        <v>881</v>
      </c>
      <c r="K3094" s="1" t="str">
        <f t="shared" si="145"/>
        <v>2018</v>
      </c>
      <c r="L3094" s="1">
        <f t="shared" si="146"/>
        <v>18</v>
      </c>
      <c r="M3094" s="1" t="s">
        <v>60</v>
      </c>
      <c r="N3094" t="s">
        <v>53</v>
      </c>
      <c r="O3094" s="1" t="s">
        <v>61</v>
      </c>
      <c r="P3094" s="1" t="s">
        <v>432</v>
      </c>
      <c r="Q3094" s="1" t="s">
        <v>800</v>
      </c>
      <c r="R3094" s="1" t="s">
        <v>1432</v>
      </c>
      <c r="S3094" s="1" t="s">
        <v>114</v>
      </c>
      <c r="T3094" s="1">
        <v>2</v>
      </c>
      <c r="U3094" s="1"/>
    </row>
    <row r="3095" spans="1:21">
      <c r="A3095" s="1" t="s">
        <v>50</v>
      </c>
      <c r="B3095" s="1"/>
      <c r="C3095" s="1"/>
      <c r="D3095" s="1">
        <f t="shared" si="144"/>
        <v>0</v>
      </c>
      <c r="E3095" s="1" t="s">
        <v>1473</v>
      </c>
      <c r="F3095" s="1" t="s">
        <v>1472</v>
      </c>
      <c r="G3095" s="6" t="s">
        <v>12527</v>
      </c>
      <c r="H3095" s="1" t="s">
        <v>448</v>
      </c>
      <c r="I3095" s="1" t="s">
        <v>1462</v>
      </c>
      <c r="J3095" s="1" t="s">
        <v>1039</v>
      </c>
      <c r="K3095" s="1" t="str">
        <f t="shared" si="145"/>
        <v>2018</v>
      </c>
      <c r="L3095" s="1">
        <f t="shared" si="146"/>
        <v>31</v>
      </c>
      <c r="M3095" s="1" t="s">
        <v>60</v>
      </c>
      <c r="N3095" t="s">
        <v>53</v>
      </c>
      <c r="O3095" s="1" t="s">
        <v>102</v>
      </c>
      <c r="P3095" s="1" t="s">
        <v>388</v>
      </c>
      <c r="Q3095" s="1" t="s">
        <v>310</v>
      </c>
      <c r="R3095" s="1" t="s">
        <v>1474</v>
      </c>
      <c r="S3095" s="1" t="s">
        <v>114</v>
      </c>
      <c r="T3095" s="1">
        <v>1</v>
      </c>
      <c r="U3095" s="1"/>
    </row>
    <row r="3096" spans="1:21">
      <c r="A3096" s="1" t="s">
        <v>50</v>
      </c>
      <c r="B3096" s="1"/>
      <c r="C3096" s="1"/>
      <c r="D3096" s="1">
        <f t="shared" si="144"/>
        <v>0</v>
      </c>
      <c r="E3096" s="1" t="s">
        <v>1477</v>
      </c>
      <c r="F3096" s="1" t="s">
        <v>1475</v>
      </c>
      <c r="G3096" s="6" t="s">
        <v>12527</v>
      </c>
      <c r="H3096" s="1" t="s">
        <v>832</v>
      </c>
      <c r="I3096" s="1" t="s">
        <v>1476</v>
      </c>
      <c r="J3096" s="1" t="s">
        <v>1039</v>
      </c>
      <c r="K3096" s="1" t="str">
        <f t="shared" si="145"/>
        <v>2018</v>
      </c>
      <c r="L3096" s="1">
        <f t="shared" si="146"/>
        <v>75</v>
      </c>
      <c r="M3096" s="1" t="s">
        <v>79</v>
      </c>
      <c r="N3096" t="s">
        <v>53</v>
      </c>
      <c r="O3096" s="1" t="s">
        <v>102</v>
      </c>
      <c r="P3096" s="1" t="s">
        <v>388</v>
      </c>
      <c r="Q3096" s="1" t="s">
        <v>573</v>
      </c>
      <c r="R3096" s="1" t="s">
        <v>1297</v>
      </c>
      <c r="S3096" s="1" t="s">
        <v>311</v>
      </c>
      <c r="T3096" s="1">
        <v>2</v>
      </c>
      <c r="U3096" s="1"/>
    </row>
    <row r="3097" spans="1:21">
      <c r="A3097" s="1" t="s">
        <v>50</v>
      </c>
      <c r="B3097" s="1"/>
      <c r="C3097" s="1"/>
      <c r="D3097" s="1">
        <f t="shared" si="144"/>
        <v>0</v>
      </c>
      <c r="E3097" s="1" t="s">
        <v>1496</v>
      </c>
      <c r="F3097" s="1" t="s">
        <v>1495</v>
      </c>
      <c r="G3097" s="6" t="s">
        <v>12527</v>
      </c>
      <c r="H3097" s="1" t="s">
        <v>187</v>
      </c>
      <c r="I3097" s="1" t="s">
        <v>1492</v>
      </c>
      <c r="J3097" s="1" t="s">
        <v>1039</v>
      </c>
      <c r="K3097" s="1" t="str">
        <f t="shared" si="145"/>
        <v>2018</v>
      </c>
      <c r="L3097" s="1">
        <f t="shared" si="146"/>
        <v>8</v>
      </c>
      <c r="M3097" s="1" t="s">
        <v>79</v>
      </c>
      <c r="N3097" t="s">
        <v>53</v>
      </c>
      <c r="O3097" s="1" t="s">
        <v>61</v>
      </c>
      <c r="P3097" s="1" t="s">
        <v>1271</v>
      </c>
      <c r="Q3097" s="1" t="s">
        <v>1497</v>
      </c>
      <c r="R3097" s="1" t="s">
        <v>1498</v>
      </c>
      <c r="S3097" s="1" t="s">
        <v>65</v>
      </c>
      <c r="T3097" s="1">
        <v>2</v>
      </c>
      <c r="U3097" s="1"/>
    </row>
    <row r="3098" spans="1:21">
      <c r="A3098" s="1" t="s">
        <v>53</v>
      </c>
      <c r="B3098" s="1"/>
      <c r="C3098" s="1"/>
      <c r="D3098" s="1">
        <f t="shared" si="144"/>
        <v>0</v>
      </c>
      <c r="E3098" s="1" t="s">
        <v>1568</v>
      </c>
      <c r="F3098" s="1" t="s">
        <v>1567</v>
      </c>
      <c r="G3098" s="6" t="s">
        <v>12527</v>
      </c>
      <c r="H3098" s="1" t="s">
        <v>555</v>
      </c>
      <c r="I3098" s="1" t="s">
        <v>1549</v>
      </c>
      <c r="J3098" s="1" t="s">
        <v>752</v>
      </c>
      <c r="K3098" s="1" t="str">
        <f t="shared" si="145"/>
        <v>2018</v>
      </c>
      <c r="L3098" s="1">
        <f t="shared" si="146"/>
        <v>39</v>
      </c>
      <c r="M3098" s="1" t="s">
        <v>79</v>
      </c>
      <c r="N3098" t="s">
        <v>53</v>
      </c>
      <c r="O3098" s="1" t="s">
        <v>61</v>
      </c>
      <c r="P3098" s="1" t="s">
        <v>449</v>
      </c>
      <c r="Q3098" s="1" t="s">
        <v>1061</v>
      </c>
      <c r="R3098" s="1" t="s">
        <v>1569</v>
      </c>
      <c r="S3098" s="1" t="s">
        <v>105</v>
      </c>
      <c r="T3098" s="1">
        <v>2</v>
      </c>
      <c r="U3098" s="1"/>
    </row>
    <row r="3099" spans="1:21">
      <c r="A3099" s="1" t="s">
        <v>50</v>
      </c>
      <c r="B3099" s="1"/>
      <c r="C3099" s="1"/>
      <c r="D3099" s="1">
        <f t="shared" si="144"/>
        <v>0</v>
      </c>
      <c r="E3099" s="1" t="s">
        <v>1648</v>
      </c>
      <c r="F3099" s="1" t="s">
        <v>1647</v>
      </c>
      <c r="G3099" s="6" t="s">
        <v>12527</v>
      </c>
      <c r="H3099" s="1" t="s">
        <v>721</v>
      </c>
      <c r="I3099" s="1" t="s">
        <v>679</v>
      </c>
      <c r="J3099" s="1" t="s">
        <v>199</v>
      </c>
      <c r="K3099" s="1" t="str">
        <f t="shared" si="145"/>
        <v>2018</v>
      </c>
      <c r="L3099" s="1">
        <f t="shared" si="146"/>
        <v>50</v>
      </c>
      <c r="M3099" s="1" t="s">
        <v>79</v>
      </c>
      <c r="N3099" t="s">
        <v>53</v>
      </c>
      <c r="O3099" s="1" t="s">
        <v>61</v>
      </c>
      <c r="P3099" s="1" t="s">
        <v>103</v>
      </c>
      <c r="Q3099" s="1" t="s">
        <v>219</v>
      </c>
      <c r="R3099" s="1"/>
      <c r="S3099" s="1" t="s">
        <v>114</v>
      </c>
      <c r="T3099" s="1">
        <v>1</v>
      </c>
      <c r="U3099" s="1"/>
    </row>
    <row r="3100" spans="1:21">
      <c r="A3100" s="1" t="s">
        <v>53</v>
      </c>
      <c r="B3100" s="1"/>
      <c r="C3100" s="1"/>
      <c r="D3100" s="1">
        <f t="shared" si="144"/>
        <v>0</v>
      </c>
      <c r="E3100" s="1" t="s">
        <v>1677</v>
      </c>
      <c r="F3100" s="1" t="s">
        <v>1676</v>
      </c>
      <c r="G3100" s="6" t="s">
        <v>12527</v>
      </c>
      <c r="H3100" s="1" t="s">
        <v>351</v>
      </c>
      <c r="I3100" s="1" t="s">
        <v>431</v>
      </c>
      <c r="J3100" s="1" t="s">
        <v>486</v>
      </c>
      <c r="K3100" s="1" t="str">
        <f t="shared" si="145"/>
        <v>2018</v>
      </c>
      <c r="L3100" s="1">
        <f t="shared" si="146"/>
        <v>55</v>
      </c>
      <c r="M3100" s="1" t="s">
        <v>60</v>
      </c>
      <c r="N3100" t="s">
        <v>53</v>
      </c>
      <c r="O3100" s="1" t="s">
        <v>102</v>
      </c>
      <c r="P3100" s="1" t="s">
        <v>135</v>
      </c>
      <c r="Q3100" s="1" t="s">
        <v>219</v>
      </c>
      <c r="R3100" s="1"/>
      <c r="S3100" s="1" t="s">
        <v>114</v>
      </c>
      <c r="T3100" s="1">
        <v>1</v>
      </c>
      <c r="U3100" s="1"/>
    </row>
    <row r="3101" spans="1:21">
      <c r="A3101" s="1" t="s">
        <v>54</v>
      </c>
      <c r="B3101" s="1"/>
      <c r="C3101" s="1"/>
      <c r="D3101" s="1">
        <f t="shared" si="144"/>
        <v>0</v>
      </c>
      <c r="E3101" s="1" t="s">
        <v>1688</v>
      </c>
      <c r="F3101" s="1" t="s">
        <v>1687</v>
      </c>
      <c r="G3101" s="6" t="s">
        <v>12527</v>
      </c>
      <c r="H3101" s="1" t="s">
        <v>484</v>
      </c>
      <c r="I3101" s="1" t="s">
        <v>1689</v>
      </c>
      <c r="J3101" s="1" t="s">
        <v>1044</v>
      </c>
      <c r="K3101" s="1" t="str">
        <f t="shared" si="145"/>
        <v>2018</v>
      </c>
      <c r="L3101" s="1">
        <f t="shared" si="146"/>
        <v>48</v>
      </c>
      <c r="M3101" s="1" t="s">
        <v>60</v>
      </c>
      <c r="N3101" t="s">
        <v>53</v>
      </c>
      <c r="O3101" s="1" t="s">
        <v>61</v>
      </c>
      <c r="P3101" s="1" t="s">
        <v>135</v>
      </c>
      <c r="Q3101" s="1" t="s">
        <v>599</v>
      </c>
      <c r="R3101" s="1" t="s">
        <v>1690</v>
      </c>
      <c r="S3101" s="1" t="s">
        <v>114</v>
      </c>
      <c r="T3101" s="1">
        <v>2</v>
      </c>
      <c r="U3101" s="1"/>
    </row>
    <row r="3102" spans="1:21">
      <c r="A3102" s="1" t="s">
        <v>54</v>
      </c>
      <c r="B3102" s="1"/>
      <c r="C3102" s="1"/>
      <c r="D3102" s="1">
        <f t="shared" si="144"/>
        <v>0</v>
      </c>
      <c r="E3102" s="1" t="s">
        <v>1758</v>
      </c>
      <c r="F3102" s="1" t="s">
        <v>1757</v>
      </c>
      <c r="G3102" s="6" t="s">
        <v>12527</v>
      </c>
      <c r="H3102" s="1" t="s">
        <v>448</v>
      </c>
      <c r="I3102" s="1" t="s">
        <v>758</v>
      </c>
      <c r="J3102" s="1" t="s">
        <v>1759</v>
      </c>
      <c r="K3102" s="1" t="str">
        <f t="shared" si="145"/>
        <v>2018</v>
      </c>
      <c r="L3102" s="1">
        <f t="shared" si="146"/>
        <v>31</v>
      </c>
      <c r="M3102" s="1" t="s">
        <v>60</v>
      </c>
      <c r="N3102" t="s">
        <v>53</v>
      </c>
      <c r="O3102" s="1" t="s">
        <v>61</v>
      </c>
      <c r="P3102" s="1" t="s">
        <v>232</v>
      </c>
      <c r="Q3102" s="1" t="s">
        <v>233</v>
      </c>
      <c r="R3102" s="1" t="s">
        <v>234</v>
      </c>
      <c r="S3102" s="1" t="s">
        <v>114</v>
      </c>
      <c r="T3102" s="1">
        <v>1</v>
      </c>
      <c r="U3102" s="1"/>
    </row>
    <row r="3103" spans="1:21">
      <c r="A3103" s="1" t="s">
        <v>49</v>
      </c>
      <c r="B3103" s="1"/>
      <c r="C3103" s="1"/>
      <c r="D3103" s="1">
        <f t="shared" si="144"/>
        <v>0</v>
      </c>
      <c r="E3103" s="1" t="s">
        <v>1762</v>
      </c>
      <c r="F3103" s="1" t="s">
        <v>1761</v>
      </c>
      <c r="G3103" s="6" t="s">
        <v>12527</v>
      </c>
      <c r="H3103" s="1" t="s">
        <v>144</v>
      </c>
      <c r="I3103" s="1" t="s">
        <v>1763</v>
      </c>
      <c r="J3103" s="1" t="s">
        <v>1766</v>
      </c>
      <c r="K3103" s="1" t="str">
        <f t="shared" si="145"/>
        <v>2018</v>
      </c>
      <c r="L3103" s="1">
        <f t="shared" si="146"/>
        <v>24</v>
      </c>
      <c r="M3103" s="1" t="s">
        <v>60</v>
      </c>
      <c r="N3103" t="s">
        <v>53</v>
      </c>
      <c r="O3103" s="1" t="s">
        <v>205</v>
      </c>
      <c r="P3103" s="1" t="s">
        <v>466</v>
      </c>
      <c r="Q3103" s="1" t="s">
        <v>721</v>
      </c>
      <c r="R3103" s="1" t="s">
        <v>1764</v>
      </c>
      <c r="S3103" s="1" t="s">
        <v>1765</v>
      </c>
      <c r="T3103" s="1">
        <v>2</v>
      </c>
      <c r="U3103" s="1"/>
    </row>
    <row r="3104" spans="1:21">
      <c r="A3104" s="1" t="s">
        <v>55</v>
      </c>
      <c r="B3104" s="1"/>
      <c r="C3104" s="1"/>
      <c r="D3104" s="1">
        <f t="shared" si="144"/>
        <v>0</v>
      </c>
      <c r="E3104" s="1" t="s">
        <v>1802</v>
      </c>
      <c r="F3104" s="1" t="s">
        <v>1801</v>
      </c>
      <c r="G3104" s="6" t="s">
        <v>12527</v>
      </c>
      <c r="H3104" s="1" t="s">
        <v>130</v>
      </c>
      <c r="I3104" s="1" t="s">
        <v>1798</v>
      </c>
      <c r="J3104" s="1" t="s">
        <v>195</v>
      </c>
      <c r="K3104" s="1" t="str">
        <f t="shared" si="145"/>
        <v>2018</v>
      </c>
      <c r="L3104" s="1">
        <f t="shared" si="146"/>
        <v>12</v>
      </c>
      <c r="M3104" s="1" t="s">
        <v>60</v>
      </c>
      <c r="N3104" t="s">
        <v>53</v>
      </c>
      <c r="O3104" s="1" t="s">
        <v>61</v>
      </c>
      <c r="P3104" s="1"/>
      <c r="Q3104" s="1"/>
      <c r="R3104" s="1"/>
      <c r="S3104" s="1" t="s">
        <v>65</v>
      </c>
      <c r="T3104" s="1">
        <v>1</v>
      </c>
      <c r="U3104" s="1"/>
    </row>
    <row r="3105" spans="1:21">
      <c r="A3105" s="1" t="s">
        <v>54</v>
      </c>
      <c r="B3105" s="1"/>
      <c r="C3105" s="1"/>
      <c r="D3105" s="1">
        <f t="shared" si="144"/>
        <v>0</v>
      </c>
      <c r="E3105" s="1" t="s">
        <v>1844</v>
      </c>
      <c r="F3105" s="1" t="s">
        <v>1843</v>
      </c>
      <c r="G3105" s="6" t="s">
        <v>12527</v>
      </c>
      <c r="H3105" s="1" t="s">
        <v>63</v>
      </c>
      <c r="I3105" s="1" t="s">
        <v>656</v>
      </c>
      <c r="J3105" s="1" t="s">
        <v>1249</v>
      </c>
      <c r="K3105" s="1" t="str">
        <f t="shared" si="145"/>
        <v>2018</v>
      </c>
      <c r="L3105" s="1">
        <f t="shared" si="146"/>
        <v>29</v>
      </c>
      <c r="M3105" s="1" t="s">
        <v>60</v>
      </c>
      <c r="N3105" t="s">
        <v>53</v>
      </c>
      <c r="O3105" s="1" t="s">
        <v>61</v>
      </c>
      <c r="P3105" s="1"/>
      <c r="Q3105" s="1"/>
      <c r="R3105" s="1"/>
      <c r="S3105" s="1" t="s">
        <v>940</v>
      </c>
      <c r="T3105" s="1">
        <v>2</v>
      </c>
      <c r="U3105" s="1"/>
    </row>
    <row r="3106" spans="1:21">
      <c r="A3106" s="1" t="s">
        <v>55</v>
      </c>
      <c r="B3106" s="1"/>
      <c r="C3106" s="1"/>
      <c r="D3106" s="1">
        <f t="shared" si="144"/>
        <v>0</v>
      </c>
      <c r="E3106" s="1" t="s">
        <v>1869</v>
      </c>
      <c r="F3106" s="1" t="s">
        <v>1868</v>
      </c>
      <c r="G3106" s="6" t="s">
        <v>12527</v>
      </c>
      <c r="H3106" s="1" t="s">
        <v>464</v>
      </c>
      <c r="I3106" s="1" t="s">
        <v>1861</v>
      </c>
      <c r="J3106" s="1" t="s">
        <v>1861</v>
      </c>
      <c r="K3106" s="1" t="str">
        <f t="shared" si="145"/>
        <v>2018</v>
      </c>
      <c r="L3106" s="1">
        <f t="shared" si="146"/>
        <v>31</v>
      </c>
      <c r="M3106" s="1" t="s">
        <v>60</v>
      </c>
      <c r="N3106" t="s">
        <v>53</v>
      </c>
      <c r="O3106" s="1" t="s">
        <v>61</v>
      </c>
      <c r="P3106" s="1"/>
      <c r="Q3106" s="1"/>
      <c r="R3106" s="1" t="s">
        <v>805</v>
      </c>
      <c r="S3106" s="1" t="s">
        <v>105</v>
      </c>
      <c r="T3106" s="1">
        <v>1</v>
      </c>
      <c r="U3106" s="1"/>
    </row>
    <row r="3107" spans="1:21">
      <c r="A3107" s="1" t="s">
        <v>53</v>
      </c>
      <c r="B3107" s="1"/>
      <c r="C3107" s="1"/>
      <c r="D3107" s="1">
        <f t="shared" si="144"/>
        <v>0</v>
      </c>
      <c r="E3107" s="1" t="s">
        <v>1902</v>
      </c>
      <c r="F3107" s="1" t="s">
        <v>1901</v>
      </c>
      <c r="G3107" s="6" t="s">
        <v>12527</v>
      </c>
      <c r="H3107" s="1" t="s">
        <v>134</v>
      </c>
      <c r="I3107" s="1" t="s">
        <v>1903</v>
      </c>
      <c r="J3107" s="1" t="s">
        <v>474</v>
      </c>
      <c r="K3107" s="1" t="str">
        <f t="shared" si="145"/>
        <v>2018</v>
      </c>
      <c r="L3107" s="1">
        <f t="shared" si="146"/>
        <v>26</v>
      </c>
      <c r="M3107" s="1" t="s">
        <v>60</v>
      </c>
      <c r="N3107" t="s">
        <v>53</v>
      </c>
      <c r="O3107" s="1" t="s">
        <v>61</v>
      </c>
      <c r="P3107" s="1"/>
      <c r="Q3107" s="1"/>
      <c r="R3107" s="1"/>
      <c r="S3107" s="1" t="s">
        <v>105</v>
      </c>
      <c r="T3107" s="1">
        <v>1</v>
      </c>
      <c r="U3107" s="1"/>
    </row>
    <row r="3108" spans="1:21">
      <c r="A3108" s="1" t="s">
        <v>54</v>
      </c>
      <c r="B3108" s="1"/>
      <c r="C3108" s="1"/>
      <c r="D3108" s="1">
        <f t="shared" si="144"/>
        <v>0</v>
      </c>
      <c r="E3108" s="1" t="s">
        <v>1921</v>
      </c>
      <c r="F3108" s="1" t="s">
        <v>1920</v>
      </c>
      <c r="G3108" s="6" t="s">
        <v>12527</v>
      </c>
      <c r="H3108" s="1" t="s">
        <v>197</v>
      </c>
      <c r="I3108" s="1" t="s">
        <v>752</v>
      </c>
      <c r="J3108" s="1" t="s">
        <v>752</v>
      </c>
      <c r="K3108" s="1" t="str">
        <f t="shared" si="145"/>
        <v>2018</v>
      </c>
      <c r="L3108" s="1">
        <f t="shared" si="146"/>
        <v>17</v>
      </c>
      <c r="M3108" s="1" t="s">
        <v>79</v>
      </c>
      <c r="N3108" t="s">
        <v>53</v>
      </c>
      <c r="O3108" s="1" t="s">
        <v>102</v>
      </c>
      <c r="P3108" s="1"/>
      <c r="Q3108" s="1"/>
      <c r="R3108" s="1" t="s">
        <v>805</v>
      </c>
      <c r="S3108" s="1" t="s">
        <v>65</v>
      </c>
      <c r="T3108" s="1">
        <v>2</v>
      </c>
      <c r="U3108" s="1"/>
    </row>
    <row r="3109" spans="1:21">
      <c r="A3109" s="1" t="s">
        <v>55</v>
      </c>
      <c r="B3109" s="1"/>
      <c r="C3109" s="1"/>
      <c r="D3109" s="1">
        <f t="shared" si="144"/>
        <v>0</v>
      </c>
      <c r="E3109" s="1" t="s">
        <v>1946</v>
      </c>
      <c r="F3109" s="1" t="s">
        <v>1945</v>
      </c>
      <c r="G3109" s="6" t="s">
        <v>12527</v>
      </c>
      <c r="H3109" s="1" t="s">
        <v>53</v>
      </c>
      <c r="I3109" s="1" t="s">
        <v>309</v>
      </c>
      <c r="J3109" s="1" t="s">
        <v>312</v>
      </c>
      <c r="K3109" s="1" t="str">
        <f t="shared" si="145"/>
        <v>2018</v>
      </c>
      <c r="L3109" s="1">
        <f t="shared" si="146"/>
        <v>1</v>
      </c>
      <c r="M3109" s="1" t="s">
        <v>79</v>
      </c>
      <c r="N3109" t="s">
        <v>53</v>
      </c>
      <c r="O3109" s="1" t="s">
        <v>61</v>
      </c>
      <c r="P3109" s="1"/>
      <c r="Q3109" s="1"/>
      <c r="R3109" s="1"/>
      <c r="S3109" s="1" t="s">
        <v>114</v>
      </c>
      <c r="T3109" s="1">
        <v>2</v>
      </c>
      <c r="U3109" s="1"/>
    </row>
    <row r="3110" spans="1:21">
      <c r="A3110" s="1" t="s">
        <v>53</v>
      </c>
      <c r="B3110" s="1"/>
      <c r="C3110" s="1"/>
      <c r="D3110" s="1">
        <f t="shared" si="144"/>
        <v>0</v>
      </c>
      <c r="E3110" s="1" t="s">
        <v>1955</v>
      </c>
      <c r="F3110" s="1" t="s">
        <v>1954</v>
      </c>
      <c r="G3110" s="6" t="s">
        <v>12527</v>
      </c>
      <c r="H3110" s="1" t="s">
        <v>158</v>
      </c>
      <c r="I3110" s="1" t="s">
        <v>1956</v>
      </c>
      <c r="J3110" s="1" t="s">
        <v>199</v>
      </c>
      <c r="K3110" s="1" t="str">
        <f t="shared" si="145"/>
        <v>2018</v>
      </c>
      <c r="L3110" s="1">
        <f t="shared" si="146"/>
        <v>10</v>
      </c>
      <c r="M3110" s="1" t="s">
        <v>60</v>
      </c>
      <c r="N3110" t="s">
        <v>53</v>
      </c>
      <c r="O3110" s="1" t="s">
        <v>61</v>
      </c>
      <c r="P3110" s="1"/>
      <c r="Q3110" s="1"/>
      <c r="R3110" s="1"/>
      <c r="S3110" s="1" t="s">
        <v>65</v>
      </c>
      <c r="T3110" s="1">
        <v>1</v>
      </c>
      <c r="U3110" s="1"/>
    </row>
    <row r="3111" spans="1:21">
      <c r="A3111" s="1" t="s">
        <v>55</v>
      </c>
      <c r="B3111" s="1"/>
      <c r="C3111" s="1"/>
      <c r="D3111" s="1">
        <f t="shared" si="144"/>
        <v>0</v>
      </c>
      <c r="E3111" s="1" t="s">
        <v>1967</v>
      </c>
      <c r="F3111" s="1" t="s">
        <v>1966</v>
      </c>
      <c r="G3111" s="6" t="s">
        <v>12527</v>
      </c>
      <c r="H3111" s="1" t="s">
        <v>108</v>
      </c>
      <c r="I3111" s="1" t="s">
        <v>1956</v>
      </c>
      <c r="J3111" s="1" t="s">
        <v>705</v>
      </c>
      <c r="K3111" s="1" t="str">
        <f t="shared" si="145"/>
        <v>2018</v>
      </c>
      <c r="L3111" s="1">
        <f t="shared" si="146"/>
        <v>7</v>
      </c>
      <c r="M3111" s="1" t="s">
        <v>60</v>
      </c>
      <c r="N3111" t="s">
        <v>53</v>
      </c>
      <c r="O3111" s="1" t="s">
        <v>61</v>
      </c>
      <c r="P3111" s="1"/>
      <c r="Q3111" s="1"/>
      <c r="R3111" s="1"/>
      <c r="S3111" s="1" t="s">
        <v>65</v>
      </c>
      <c r="T3111" s="1">
        <v>2</v>
      </c>
      <c r="U3111" s="1"/>
    </row>
    <row r="3112" spans="1:21">
      <c r="A3112" s="1" t="s">
        <v>50</v>
      </c>
      <c r="B3112" s="1"/>
      <c r="C3112" s="1"/>
      <c r="D3112" s="1">
        <f t="shared" si="144"/>
        <v>0</v>
      </c>
      <c r="E3112" s="1" t="s">
        <v>1985</v>
      </c>
      <c r="F3112" s="1" t="s">
        <v>1984</v>
      </c>
      <c r="G3112" s="6" t="s">
        <v>12527</v>
      </c>
      <c r="H3112" s="1" t="s">
        <v>530</v>
      </c>
      <c r="I3112" s="1" t="s">
        <v>1181</v>
      </c>
      <c r="J3112" s="1" t="s">
        <v>1181</v>
      </c>
      <c r="K3112" s="1" t="str">
        <f t="shared" si="145"/>
        <v>2018</v>
      </c>
      <c r="L3112" s="1">
        <f t="shared" si="146"/>
        <v>33</v>
      </c>
      <c r="M3112" s="1" t="s">
        <v>79</v>
      </c>
      <c r="N3112" t="s">
        <v>53</v>
      </c>
      <c r="O3112" s="1" t="s">
        <v>102</v>
      </c>
      <c r="P3112" s="1"/>
      <c r="Q3112" s="1"/>
      <c r="R3112" s="1" t="s">
        <v>805</v>
      </c>
      <c r="S3112" s="1" t="s">
        <v>1986</v>
      </c>
      <c r="T3112" s="1">
        <v>2</v>
      </c>
      <c r="U3112" s="1"/>
    </row>
    <row r="3113" spans="1:21">
      <c r="A3113" s="1" t="s">
        <v>55</v>
      </c>
      <c r="B3113" s="1"/>
      <c r="C3113" s="1"/>
      <c r="D3113" s="1">
        <f t="shared" si="144"/>
        <v>0</v>
      </c>
      <c r="E3113" s="1" t="s">
        <v>1989</v>
      </c>
      <c r="F3113" s="1" t="s">
        <v>1988</v>
      </c>
      <c r="G3113" s="6" t="s">
        <v>12527</v>
      </c>
      <c r="H3113" s="1" t="s">
        <v>149</v>
      </c>
      <c r="I3113" s="1" t="s">
        <v>1956</v>
      </c>
      <c r="J3113" s="1" t="s">
        <v>1039</v>
      </c>
      <c r="K3113" s="1" t="str">
        <f t="shared" si="145"/>
        <v>2018</v>
      </c>
      <c r="L3113" s="1">
        <f t="shared" si="146"/>
        <v>38</v>
      </c>
      <c r="M3113" s="1" t="s">
        <v>79</v>
      </c>
      <c r="N3113" t="s">
        <v>53</v>
      </c>
      <c r="O3113" s="1" t="s">
        <v>61</v>
      </c>
      <c r="P3113" s="1"/>
      <c r="Q3113" s="1"/>
      <c r="R3113" s="1"/>
      <c r="S3113" s="1" t="s">
        <v>105</v>
      </c>
      <c r="T3113" s="1">
        <v>1</v>
      </c>
      <c r="U3113" s="1"/>
    </row>
    <row r="3114" spans="1:21">
      <c r="A3114" s="1" t="s">
        <v>55</v>
      </c>
      <c r="B3114" s="1"/>
      <c r="C3114" s="1"/>
      <c r="D3114" s="1">
        <f t="shared" si="144"/>
        <v>0</v>
      </c>
      <c r="E3114" s="1" t="s">
        <v>1999</v>
      </c>
      <c r="F3114" s="1" t="s">
        <v>1998</v>
      </c>
      <c r="G3114" s="6" t="s">
        <v>12527</v>
      </c>
      <c r="H3114" s="1" t="s">
        <v>116</v>
      </c>
      <c r="I3114" s="1" t="s">
        <v>1993</v>
      </c>
      <c r="J3114" s="1" t="s">
        <v>705</v>
      </c>
      <c r="K3114" s="1" t="str">
        <f t="shared" si="145"/>
        <v>2018</v>
      </c>
      <c r="L3114" s="1">
        <f t="shared" si="146"/>
        <v>4</v>
      </c>
      <c r="M3114" s="1" t="s">
        <v>79</v>
      </c>
      <c r="N3114" t="s">
        <v>53</v>
      </c>
      <c r="O3114" s="1" t="s">
        <v>61</v>
      </c>
      <c r="P3114" s="1"/>
      <c r="Q3114" s="1"/>
      <c r="R3114" s="1"/>
      <c r="S3114" s="1" t="s">
        <v>114</v>
      </c>
      <c r="T3114" s="1">
        <v>1</v>
      </c>
      <c r="U3114" s="1"/>
    </row>
    <row r="3115" spans="1:21">
      <c r="A3115" s="1" t="s">
        <v>55</v>
      </c>
      <c r="B3115" s="1"/>
      <c r="C3115" s="1"/>
      <c r="D3115" s="1">
        <f t="shared" si="144"/>
        <v>0</v>
      </c>
      <c r="E3115" s="1" t="s">
        <v>2014</v>
      </c>
      <c r="F3115" s="1" t="s">
        <v>2013</v>
      </c>
      <c r="G3115" s="6" t="s">
        <v>12527</v>
      </c>
      <c r="H3115" s="1" t="s">
        <v>484</v>
      </c>
      <c r="I3115" s="1" t="s">
        <v>312</v>
      </c>
      <c r="J3115" s="1" t="s">
        <v>312</v>
      </c>
      <c r="K3115" s="1" t="str">
        <f t="shared" si="145"/>
        <v>2018</v>
      </c>
      <c r="L3115" s="1">
        <f t="shared" si="146"/>
        <v>48</v>
      </c>
      <c r="M3115" s="1" t="s">
        <v>79</v>
      </c>
      <c r="N3115" t="s">
        <v>53</v>
      </c>
      <c r="O3115" s="1" t="s">
        <v>61</v>
      </c>
      <c r="P3115" s="1"/>
      <c r="Q3115" s="1"/>
      <c r="R3115" s="1" t="s">
        <v>805</v>
      </c>
      <c r="S3115" s="1" t="s">
        <v>2015</v>
      </c>
      <c r="T3115" s="1">
        <v>2</v>
      </c>
      <c r="U3115" s="1"/>
    </row>
    <row r="3116" spans="1:21">
      <c r="A3116" s="1" t="s">
        <v>55</v>
      </c>
      <c r="B3116" s="1"/>
      <c r="C3116" s="1"/>
      <c r="D3116" s="1">
        <f t="shared" si="144"/>
        <v>0</v>
      </c>
      <c r="E3116" s="1" t="s">
        <v>2026</v>
      </c>
      <c r="F3116" s="1" t="s">
        <v>2025</v>
      </c>
      <c r="G3116" s="6" t="s">
        <v>12527</v>
      </c>
      <c r="H3116" s="1" t="s">
        <v>301</v>
      </c>
      <c r="I3116" s="1" t="s">
        <v>421</v>
      </c>
      <c r="J3116" s="1" t="s">
        <v>1249</v>
      </c>
      <c r="K3116" s="1" t="str">
        <f t="shared" si="145"/>
        <v>2018</v>
      </c>
      <c r="L3116" s="1">
        <f t="shared" si="146"/>
        <v>52</v>
      </c>
      <c r="M3116" s="1" t="s">
        <v>79</v>
      </c>
      <c r="N3116" t="s">
        <v>53</v>
      </c>
      <c r="O3116" s="1" t="s">
        <v>102</v>
      </c>
      <c r="P3116" s="1"/>
      <c r="Q3116" s="1"/>
      <c r="R3116" s="1"/>
      <c r="S3116" s="1" t="s">
        <v>114</v>
      </c>
      <c r="T3116" s="1">
        <v>1</v>
      </c>
      <c r="U3116" s="1"/>
    </row>
    <row r="3117" spans="1:21">
      <c r="A3117" s="1"/>
      <c r="B3117" s="1"/>
      <c r="C3117" s="1"/>
      <c r="D3117" s="1">
        <f t="shared" si="144"/>
        <v>0</v>
      </c>
      <c r="E3117" s="1" t="s">
        <v>2040</v>
      </c>
      <c r="F3117" s="1" t="s">
        <v>2039</v>
      </c>
      <c r="G3117" s="6" t="s">
        <v>12527</v>
      </c>
      <c r="H3117" s="1" t="s">
        <v>584</v>
      </c>
      <c r="I3117" s="1" t="s">
        <v>627</v>
      </c>
      <c r="J3117" s="1" t="s">
        <v>627</v>
      </c>
      <c r="K3117" s="1" t="str">
        <f t="shared" si="145"/>
        <v>2018</v>
      </c>
      <c r="L3117" s="1">
        <f t="shared" si="146"/>
        <v>37</v>
      </c>
      <c r="M3117" s="1" t="s">
        <v>60</v>
      </c>
      <c r="N3117" t="s">
        <v>53</v>
      </c>
      <c r="O3117" s="1" t="s">
        <v>102</v>
      </c>
      <c r="P3117" s="1"/>
      <c r="Q3117" s="1"/>
      <c r="R3117" s="1" t="s">
        <v>805</v>
      </c>
      <c r="S3117" s="1" t="s">
        <v>83</v>
      </c>
      <c r="T3117" s="1">
        <v>2</v>
      </c>
      <c r="U3117" s="1"/>
    </row>
    <row r="3118" spans="1:21">
      <c r="A3118" s="1"/>
      <c r="B3118" s="1"/>
      <c r="C3118" s="1"/>
      <c r="D3118" s="1">
        <f t="shared" si="144"/>
        <v>0</v>
      </c>
      <c r="E3118" s="1" t="s">
        <v>2134</v>
      </c>
      <c r="F3118" s="1" t="s">
        <v>2133</v>
      </c>
      <c r="G3118" s="6" t="s">
        <v>12527</v>
      </c>
      <c r="H3118" s="1" t="s">
        <v>324</v>
      </c>
      <c r="I3118" s="1" t="s">
        <v>2046</v>
      </c>
      <c r="J3118" s="1" t="s">
        <v>312</v>
      </c>
      <c r="K3118" s="1" t="str">
        <f t="shared" si="145"/>
        <v>2018</v>
      </c>
      <c r="L3118" s="1">
        <f t="shared" si="146"/>
        <v>12</v>
      </c>
      <c r="M3118" s="1" t="s">
        <v>79</v>
      </c>
      <c r="N3118" t="s">
        <v>53</v>
      </c>
      <c r="O3118" s="1" t="s">
        <v>102</v>
      </c>
      <c r="P3118" s="1" t="s">
        <v>255</v>
      </c>
      <c r="Q3118" s="1" t="s">
        <v>256</v>
      </c>
      <c r="R3118" s="1" t="s">
        <v>257</v>
      </c>
      <c r="S3118" s="1" t="s">
        <v>65</v>
      </c>
      <c r="T3118" s="1">
        <v>2</v>
      </c>
      <c r="U3118" s="1" t="s">
        <v>116</v>
      </c>
    </row>
    <row r="3119" spans="1:21">
      <c r="A3119" s="1" t="s">
        <v>49</v>
      </c>
      <c r="B3119" s="1"/>
      <c r="C3119" s="1"/>
      <c r="D3119" s="1">
        <f t="shared" si="144"/>
        <v>0</v>
      </c>
      <c r="E3119" s="1" t="s">
        <v>2144</v>
      </c>
      <c r="F3119" s="1" t="s">
        <v>2143</v>
      </c>
      <c r="G3119" s="6" t="s">
        <v>12527</v>
      </c>
      <c r="H3119" s="1" t="s">
        <v>464</v>
      </c>
      <c r="I3119" s="1" t="s">
        <v>2145</v>
      </c>
      <c r="J3119" s="1" t="s">
        <v>1039</v>
      </c>
      <c r="K3119" s="1" t="str">
        <f t="shared" si="145"/>
        <v>2018</v>
      </c>
      <c r="L3119" s="1">
        <f t="shared" si="146"/>
        <v>30</v>
      </c>
      <c r="M3119" s="1" t="s">
        <v>60</v>
      </c>
      <c r="N3119" t="s">
        <v>53</v>
      </c>
      <c r="O3119" s="1" t="s">
        <v>102</v>
      </c>
      <c r="P3119" s="1"/>
      <c r="Q3119" s="1"/>
      <c r="R3119" s="1" t="s">
        <v>805</v>
      </c>
      <c r="S3119" s="1" t="s">
        <v>526</v>
      </c>
      <c r="T3119" s="1">
        <v>1</v>
      </c>
      <c r="U3119" s="1"/>
    </row>
    <row r="3120" spans="1:21">
      <c r="A3120" s="1" t="s">
        <v>54</v>
      </c>
      <c r="B3120" s="1"/>
      <c r="C3120" s="1"/>
      <c r="D3120" s="1">
        <f t="shared" si="144"/>
        <v>0</v>
      </c>
      <c r="E3120" s="1" t="s">
        <v>2155</v>
      </c>
      <c r="F3120" s="1" t="s">
        <v>2154</v>
      </c>
      <c r="G3120" s="6" t="s">
        <v>12527</v>
      </c>
      <c r="H3120" s="1" t="s">
        <v>324</v>
      </c>
      <c r="I3120" s="1" t="s">
        <v>2156</v>
      </c>
      <c r="J3120" s="1" t="s">
        <v>705</v>
      </c>
      <c r="K3120" s="1" t="str">
        <f t="shared" si="145"/>
        <v>2018</v>
      </c>
      <c r="L3120" s="1">
        <f t="shared" si="146"/>
        <v>12</v>
      </c>
      <c r="M3120" s="1" t="s">
        <v>79</v>
      </c>
      <c r="N3120" t="s">
        <v>53</v>
      </c>
      <c r="O3120" s="1" t="s">
        <v>61</v>
      </c>
      <c r="P3120" s="1"/>
      <c r="Q3120" s="1"/>
      <c r="R3120" s="1" t="s">
        <v>805</v>
      </c>
      <c r="S3120" s="1" t="s">
        <v>65</v>
      </c>
      <c r="T3120" s="1">
        <v>2</v>
      </c>
      <c r="U3120" s="1"/>
    </row>
    <row r="3121" spans="1:21">
      <c r="A3121" s="1" t="s">
        <v>53</v>
      </c>
      <c r="B3121" s="1"/>
      <c r="C3121" s="1"/>
      <c r="D3121" s="1">
        <f t="shared" si="144"/>
        <v>0</v>
      </c>
      <c r="E3121" s="1" t="s">
        <v>2159</v>
      </c>
      <c r="F3121" s="1" t="s">
        <v>2158</v>
      </c>
      <c r="G3121" s="6" t="s">
        <v>12527</v>
      </c>
      <c r="H3121" s="1" t="s">
        <v>644</v>
      </c>
      <c r="I3121" s="1" t="s">
        <v>2160</v>
      </c>
      <c r="J3121" s="1" t="s">
        <v>752</v>
      </c>
      <c r="K3121" s="1" t="str">
        <f t="shared" si="145"/>
        <v>2018</v>
      </c>
      <c r="L3121" s="1">
        <f t="shared" si="146"/>
        <v>34</v>
      </c>
      <c r="M3121" s="1" t="s">
        <v>60</v>
      </c>
      <c r="N3121" t="s">
        <v>53</v>
      </c>
      <c r="O3121" s="1" t="s">
        <v>102</v>
      </c>
      <c r="P3121" s="1"/>
      <c r="Q3121" s="1"/>
      <c r="R3121" s="1" t="s">
        <v>805</v>
      </c>
      <c r="S3121" s="1" t="s">
        <v>2161</v>
      </c>
      <c r="T3121" s="1">
        <v>1</v>
      </c>
      <c r="U3121" s="1"/>
    </row>
    <row r="3122" spans="1:21">
      <c r="A3122" s="1" t="s">
        <v>55</v>
      </c>
      <c r="B3122" s="1"/>
      <c r="C3122" s="1"/>
      <c r="D3122" s="1">
        <f t="shared" si="144"/>
        <v>0</v>
      </c>
      <c r="E3122" s="1" t="s">
        <v>2164</v>
      </c>
      <c r="F3122" s="1" t="s">
        <v>2163</v>
      </c>
      <c r="G3122" s="6" t="s">
        <v>12527</v>
      </c>
      <c r="H3122" s="1" t="s">
        <v>58</v>
      </c>
      <c r="I3122" s="1" t="s">
        <v>2165</v>
      </c>
      <c r="J3122" s="1" t="s">
        <v>881</v>
      </c>
      <c r="K3122" s="1" t="str">
        <f t="shared" si="145"/>
        <v>2018</v>
      </c>
      <c r="L3122" s="1">
        <f t="shared" si="146"/>
        <v>9</v>
      </c>
      <c r="M3122" s="1" t="s">
        <v>60</v>
      </c>
      <c r="N3122" t="s">
        <v>53</v>
      </c>
      <c r="O3122" s="1" t="s">
        <v>102</v>
      </c>
      <c r="P3122" s="1"/>
      <c r="Q3122" s="1"/>
      <c r="R3122" s="1" t="s">
        <v>805</v>
      </c>
      <c r="S3122" s="1" t="s">
        <v>65</v>
      </c>
      <c r="T3122" s="1">
        <v>2</v>
      </c>
      <c r="U3122" s="1"/>
    </row>
    <row r="3123" spans="1:21">
      <c r="A3123" s="1" t="s">
        <v>53</v>
      </c>
      <c r="B3123" s="1"/>
      <c r="C3123" s="1"/>
      <c r="D3123" s="1">
        <f t="shared" si="144"/>
        <v>0</v>
      </c>
      <c r="E3123" s="1" t="s">
        <v>2177</v>
      </c>
      <c r="F3123" s="1" t="s">
        <v>2176</v>
      </c>
      <c r="G3123" s="6" t="s">
        <v>12527</v>
      </c>
      <c r="H3123" s="1" t="s">
        <v>247</v>
      </c>
      <c r="I3123" s="1" t="s">
        <v>2165</v>
      </c>
      <c r="J3123" s="1" t="s">
        <v>2178</v>
      </c>
      <c r="K3123" s="1" t="str">
        <f t="shared" si="145"/>
        <v>2018</v>
      </c>
      <c r="L3123" s="1">
        <f t="shared" si="146"/>
        <v>14</v>
      </c>
      <c r="M3123" s="1" t="s">
        <v>79</v>
      </c>
      <c r="N3123" t="s">
        <v>53</v>
      </c>
      <c r="O3123" s="1" t="s">
        <v>102</v>
      </c>
      <c r="P3123" s="1"/>
      <c r="Q3123" s="1"/>
      <c r="R3123" s="1" t="s">
        <v>805</v>
      </c>
      <c r="S3123" s="1" t="s">
        <v>65</v>
      </c>
      <c r="T3123" s="1">
        <v>1</v>
      </c>
      <c r="U3123" s="1"/>
    </row>
    <row r="3124" spans="1:21">
      <c r="A3124" s="1" t="s">
        <v>55</v>
      </c>
      <c r="B3124" s="1"/>
      <c r="C3124" s="1"/>
      <c r="D3124" s="1">
        <f t="shared" si="144"/>
        <v>0</v>
      </c>
      <c r="E3124" s="1" t="s">
        <v>2189</v>
      </c>
      <c r="F3124" s="1" t="s">
        <v>2188</v>
      </c>
      <c r="G3124" s="6" t="s">
        <v>12527</v>
      </c>
      <c r="H3124" s="1" t="s">
        <v>678</v>
      </c>
      <c r="I3124" s="1" t="s">
        <v>2182</v>
      </c>
      <c r="J3124" s="1" t="s">
        <v>474</v>
      </c>
      <c r="K3124" s="1" t="str">
        <f t="shared" si="145"/>
        <v>2018</v>
      </c>
      <c r="L3124" s="1">
        <f t="shared" si="146"/>
        <v>33</v>
      </c>
      <c r="M3124" s="1" t="s">
        <v>60</v>
      </c>
      <c r="N3124" t="s">
        <v>53</v>
      </c>
      <c r="O3124" s="1" t="s">
        <v>102</v>
      </c>
      <c r="P3124" s="1"/>
      <c r="Q3124" s="1"/>
      <c r="R3124" s="1" t="s">
        <v>805</v>
      </c>
      <c r="S3124" s="1" t="s">
        <v>557</v>
      </c>
      <c r="T3124" s="1">
        <v>1</v>
      </c>
      <c r="U3124" s="1"/>
    </row>
    <row r="3125" spans="1:21">
      <c r="A3125" s="1" t="s">
        <v>55</v>
      </c>
      <c r="B3125" s="1"/>
      <c r="C3125" s="1"/>
      <c r="D3125" s="1">
        <f t="shared" si="144"/>
        <v>0</v>
      </c>
      <c r="E3125" s="1" t="s">
        <v>2215</v>
      </c>
      <c r="F3125" s="1" t="s">
        <v>2214</v>
      </c>
      <c r="G3125" s="6" t="s">
        <v>12527</v>
      </c>
      <c r="H3125" s="1" t="s">
        <v>189</v>
      </c>
      <c r="I3125" s="1" t="s">
        <v>2211</v>
      </c>
      <c r="J3125" s="1" t="s">
        <v>486</v>
      </c>
      <c r="K3125" s="1" t="str">
        <f t="shared" si="145"/>
        <v>2018</v>
      </c>
      <c r="L3125" s="1">
        <f t="shared" si="146"/>
        <v>46</v>
      </c>
      <c r="M3125" s="1" t="s">
        <v>79</v>
      </c>
      <c r="N3125" t="s">
        <v>53</v>
      </c>
      <c r="O3125" s="1" t="s">
        <v>61</v>
      </c>
      <c r="P3125" s="1"/>
      <c r="Q3125" s="1"/>
      <c r="R3125" s="1" t="s">
        <v>805</v>
      </c>
      <c r="S3125" s="1" t="s">
        <v>226</v>
      </c>
      <c r="T3125" s="1">
        <v>1</v>
      </c>
      <c r="U3125" s="1"/>
    </row>
    <row r="3126" spans="1:21">
      <c r="A3126" s="1" t="s">
        <v>55</v>
      </c>
      <c r="B3126" s="1"/>
      <c r="C3126" s="1"/>
      <c r="D3126" s="1">
        <f t="shared" si="144"/>
        <v>0</v>
      </c>
      <c r="E3126" s="1" t="s">
        <v>2217</v>
      </c>
      <c r="F3126" s="1" t="s">
        <v>2216</v>
      </c>
      <c r="G3126" s="6" t="s">
        <v>12527</v>
      </c>
      <c r="H3126" s="1" t="s">
        <v>54</v>
      </c>
      <c r="I3126" s="1" t="s">
        <v>403</v>
      </c>
      <c r="J3126" s="1" t="s">
        <v>486</v>
      </c>
      <c r="K3126" s="1" t="str">
        <f t="shared" si="145"/>
        <v>2018</v>
      </c>
      <c r="L3126" s="1">
        <f t="shared" si="146"/>
        <v>2</v>
      </c>
      <c r="M3126" s="1" t="s">
        <v>79</v>
      </c>
      <c r="N3126" t="s">
        <v>53</v>
      </c>
      <c r="O3126" s="1" t="s">
        <v>102</v>
      </c>
      <c r="P3126" s="1"/>
      <c r="Q3126" s="1"/>
      <c r="R3126" s="1" t="s">
        <v>805</v>
      </c>
      <c r="S3126" s="1"/>
      <c r="T3126" s="1">
        <v>2</v>
      </c>
      <c r="U3126" s="1"/>
    </row>
    <row r="3127" spans="1:21">
      <c r="A3127" s="1" t="s">
        <v>55</v>
      </c>
      <c r="B3127" s="1"/>
      <c r="C3127" s="1"/>
      <c r="D3127" s="1">
        <f t="shared" si="144"/>
        <v>0</v>
      </c>
      <c r="E3127" s="1" t="s">
        <v>2220</v>
      </c>
      <c r="F3127" s="1" t="s">
        <v>2219</v>
      </c>
      <c r="G3127" s="6" t="s">
        <v>12527</v>
      </c>
      <c r="H3127" s="1" t="s">
        <v>99</v>
      </c>
      <c r="I3127" s="1" t="s">
        <v>403</v>
      </c>
      <c r="J3127" s="1" t="s">
        <v>1039</v>
      </c>
      <c r="K3127" s="1" t="str">
        <f t="shared" si="145"/>
        <v>2018</v>
      </c>
      <c r="L3127" s="1">
        <f t="shared" si="146"/>
        <v>5</v>
      </c>
      <c r="M3127" s="1" t="s">
        <v>79</v>
      </c>
      <c r="N3127" t="s">
        <v>53</v>
      </c>
      <c r="O3127" s="1" t="s">
        <v>102</v>
      </c>
      <c r="P3127" s="1"/>
      <c r="Q3127" s="1"/>
      <c r="R3127" s="1" t="s">
        <v>805</v>
      </c>
      <c r="S3127" s="1" t="s">
        <v>65</v>
      </c>
      <c r="T3127" s="1">
        <v>2</v>
      </c>
      <c r="U3127" s="1"/>
    </row>
    <row r="3128" spans="1:21">
      <c r="A3128" s="1" t="s">
        <v>53</v>
      </c>
      <c r="B3128" s="1"/>
      <c r="C3128" s="1"/>
      <c r="D3128" s="1">
        <f t="shared" si="144"/>
        <v>0</v>
      </c>
      <c r="E3128" s="1" t="s">
        <v>2233</v>
      </c>
      <c r="F3128" s="1" t="s">
        <v>2232</v>
      </c>
      <c r="G3128" s="6" t="s">
        <v>12527</v>
      </c>
      <c r="H3128" s="1" t="s">
        <v>71</v>
      </c>
      <c r="I3128" s="1" t="s">
        <v>978</v>
      </c>
      <c r="J3128" s="1" t="s">
        <v>705</v>
      </c>
      <c r="K3128" s="1" t="str">
        <f t="shared" si="145"/>
        <v>2018</v>
      </c>
      <c r="L3128" s="1">
        <f t="shared" si="146"/>
        <v>7</v>
      </c>
      <c r="M3128" s="1" t="s">
        <v>60</v>
      </c>
      <c r="N3128" t="s">
        <v>53</v>
      </c>
      <c r="O3128" s="1" t="s">
        <v>61</v>
      </c>
      <c r="P3128" s="1"/>
      <c r="Q3128" s="1"/>
      <c r="R3128" s="1"/>
      <c r="S3128" s="1" t="s">
        <v>65</v>
      </c>
      <c r="T3128" s="1">
        <v>2</v>
      </c>
      <c r="U3128" s="1"/>
    </row>
    <row r="3129" spans="1:21">
      <c r="A3129" s="1" t="s">
        <v>55</v>
      </c>
      <c r="B3129" s="1"/>
      <c r="C3129" s="1"/>
      <c r="D3129" s="1">
        <f t="shared" si="144"/>
        <v>0</v>
      </c>
      <c r="E3129" s="1" t="s">
        <v>2248</v>
      </c>
      <c r="F3129" s="1" t="s">
        <v>2247</v>
      </c>
      <c r="G3129" s="6" t="s">
        <v>12527</v>
      </c>
      <c r="H3129" s="1" t="s">
        <v>530</v>
      </c>
      <c r="I3129" s="1" t="s">
        <v>978</v>
      </c>
      <c r="J3129" s="1" t="s">
        <v>881</v>
      </c>
      <c r="K3129" s="1" t="str">
        <f t="shared" si="145"/>
        <v>2018</v>
      </c>
      <c r="L3129" s="1">
        <f t="shared" si="146"/>
        <v>33</v>
      </c>
      <c r="M3129" s="1" t="s">
        <v>60</v>
      </c>
      <c r="N3129" t="s">
        <v>53</v>
      </c>
      <c r="O3129" s="1" t="s">
        <v>61</v>
      </c>
      <c r="P3129" s="1"/>
      <c r="Q3129" s="1"/>
      <c r="R3129" s="1"/>
      <c r="S3129" s="1" t="s">
        <v>1559</v>
      </c>
      <c r="T3129" s="1">
        <v>1</v>
      </c>
      <c r="U3129" s="1"/>
    </row>
    <row r="3130" spans="1:21">
      <c r="A3130" s="1" t="s">
        <v>54</v>
      </c>
      <c r="B3130" s="1"/>
      <c r="C3130" s="1"/>
      <c r="D3130" s="1">
        <f t="shared" si="144"/>
        <v>0</v>
      </c>
      <c r="E3130" s="1" t="s">
        <v>2253</v>
      </c>
      <c r="F3130" s="1" t="s">
        <v>2252</v>
      </c>
      <c r="G3130" s="6" t="s">
        <v>12527</v>
      </c>
      <c r="H3130" s="1" t="s">
        <v>301</v>
      </c>
      <c r="I3130" s="1" t="s">
        <v>2251</v>
      </c>
      <c r="J3130" s="1" t="s">
        <v>2254</v>
      </c>
      <c r="K3130" s="1" t="str">
        <f t="shared" si="145"/>
        <v>2018</v>
      </c>
      <c r="L3130" s="1">
        <f t="shared" si="146"/>
        <v>53</v>
      </c>
      <c r="M3130" s="1" t="s">
        <v>79</v>
      </c>
      <c r="N3130" t="s">
        <v>53</v>
      </c>
      <c r="O3130" s="1" t="s">
        <v>102</v>
      </c>
      <c r="P3130" s="1"/>
      <c r="Q3130" s="1"/>
      <c r="R3130" s="1"/>
      <c r="S3130" s="1"/>
      <c r="T3130" s="1">
        <v>2</v>
      </c>
      <c r="U3130" s="1"/>
    </row>
    <row r="3131" spans="1:21">
      <c r="A3131" s="1" t="s">
        <v>55</v>
      </c>
      <c r="B3131" s="1"/>
      <c r="C3131" s="1"/>
      <c r="D3131" s="1">
        <f t="shared" si="144"/>
        <v>0</v>
      </c>
      <c r="E3131" s="1" t="s">
        <v>2256</v>
      </c>
      <c r="F3131" s="1" t="s">
        <v>2255</v>
      </c>
      <c r="G3131" s="6" t="s">
        <v>12527</v>
      </c>
      <c r="H3131" s="1" t="s">
        <v>58</v>
      </c>
      <c r="I3131" s="1" t="s">
        <v>2251</v>
      </c>
      <c r="J3131" s="1" t="s">
        <v>2257</v>
      </c>
      <c r="K3131" s="1" t="str">
        <f t="shared" si="145"/>
        <v>2018</v>
      </c>
      <c r="L3131" s="1">
        <f t="shared" si="146"/>
        <v>10</v>
      </c>
      <c r="M3131" s="1" t="s">
        <v>60</v>
      </c>
      <c r="N3131" t="s">
        <v>53</v>
      </c>
      <c r="O3131" s="1" t="s">
        <v>61</v>
      </c>
      <c r="P3131" s="1"/>
      <c r="Q3131" s="1"/>
      <c r="R3131" s="1"/>
      <c r="S3131" s="1"/>
      <c r="T3131" s="1">
        <v>2</v>
      </c>
      <c r="U3131" s="1" t="s">
        <v>55</v>
      </c>
    </row>
    <row r="3132" spans="1:21">
      <c r="A3132" s="1" t="s">
        <v>55</v>
      </c>
      <c r="B3132" s="1"/>
      <c r="C3132" s="1"/>
      <c r="D3132" s="1">
        <f t="shared" si="144"/>
        <v>0</v>
      </c>
      <c r="E3132" s="1" t="s">
        <v>2274</v>
      </c>
      <c r="F3132" s="1" t="s">
        <v>2273</v>
      </c>
      <c r="G3132" s="6" t="s">
        <v>12527</v>
      </c>
      <c r="H3132" s="1" t="s">
        <v>158</v>
      </c>
      <c r="I3132" s="1" t="s">
        <v>403</v>
      </c>
      <c r="J3132" s="1" t="s">
        <v>752</v>
      </c>
      <c r="K3132" s="1" t="str">
        <f t="shared" si="145"/>
        <v>2018</v>
      </c>
      <c r="L3132" s="1">
        <f t="shared" si="146"/>
        <v>10</v>
      </c>
      <c r="M3132" s="1" t="s">
        <v>60</v>
      </c>
      <c r="N3132" t="s">
        <v>53</v>
      </c>
      <c r="O3132" s="1" t="s">
        <v>102</v>
      </c>
      <c r="P3132" s="1"/>
      <c r="Q3132" s="1"/>
      <c r="R3132" s="1" t="s">
        <v>805</v>
      </c>
      <c r="S3132" s="1" t="s">
        <v>65</v>
      </c>
      <c r="T3132" s="1">
        <v>1</v>
      </c>
      <c r="U3132" s="1"/>
    </row>
    <row r="3133" spans="1:21">
      <c r="A3133" s="1" t="s">
        <v>54</v>
      </c>
      <c r="B3133" s="1"/>
      <c r="C3133" s="1"/>
      <c r="D3133" s="1">
        <f t="shared" si="144"/>
        <v>0</v>
      </c>
      <c r="E3133" s="1" t="s">
        <v>2281</v>
      </c>
      <c r="F3133" s="1" t="s">
        <v>2280</v>
      </c>
      <c r="G3133" s="6" t="s">
        <v>12527</v>
      </c>
      <c r="H3133" s="1" t="s">
        <v>99</v>
      </c>
      <c r="I3133" s="1" t="s">
        <v>2282</v>
      </c>
      <c r="J3133" s="1" t="s">
        <v>2068</v>
      </c>
      <c r="K3133" s="1" t="str">
        <f t="shared" si="145"/>
        <v>2018</v>
      </c>
      <c r="L3133" s="1">
        <f t="shared" si="146"/>
        <v>5</v>
      </c>
      <c r="M3133" s="1" t="s">
        <v>79</v>
      </c>
      <c r="N3133" t="s">
        <v>53</v>
      </c>
      <c r="O3133" s="1" t="s">
        <v>102</v>
      </c>
      <c r="P3133" s="1"/>
      <c r="Q3133" s="1"/>
      <c r="R3133" s="1" t="s">
        <v>805</v>
      </c>
      <c r="S3133" s="1" t="s">
        <v>2283</v>
      </c>
      <c r="T3133" s="1">
        <v>2</v>
      </c>
      <c r="U3133" s="1"/>
    </row>
    <row r="3134" spans="1:21">
      <c r="A3134" s="1" t="s">
        <v>53</v>
      </c>
      <c r="B3134" s="1"/>
      <c r="C3134" s="1"/>
      <c r="D3134" s="1">
        <f t="shared" si="144"/>
        <v>0</v>
      </c>
      <c r="E3134" s="1" t="s">
        <v>2305</v>
      </c>
      <c r="F3134" s="1" t="s">
        <v>2303</v>
      </c>
      <c r="G3134" s="6" t="s">
        <v>12527</v>
      </c>
      <c r="H3134" s="1" t="s">
        <v>464</v>
      </c>
      <c r="I3134" s="1" t="s">
        <v>1192</v>
      </c>
      <c r="J3134" s="1" t="s">
        <v>1304</v>
      </c>
      <c r="K3134" s="1" t="str">
        <f t="shared" si="145"/>
        <v>2018</v>
      </c>
      <c r="L3134" s="1">
        <f t="shared" si="146"/>
        <v>30</v>
      </c>
      <c r="M3134" s="1" t="s">
        <v>60</v>
      </c>
      <c r="N3134" t="s">
        <v>53</v>
      </c>
      <c r="O3134" s="1" t="s">
        <v>102</v>
      </c>
      <c r="P3134" s="1"/>
      <c r="Q3134" s="1"/>
      <c r="R3134" s="1" t="s">
        <v>805</v>
      </c>
      <c r="S3134" s="1"/>
      <c r="T3134" s="1">
        <v>1</v>
      </c>
      <c r="U3134" s="1"/>
    </row>
    <row r="3135" spans="1:21">
      <c r="A3135" s="1" t="s">
        <v>53</v>
      </c>
      <c r="B3135" s="1" t="s">
        <v>50</v>
      </c>
      <c r="C3135" s="1" t="s">
        <v>273</v>
      </c>
      <c r="D3135" s="1">
        <f t="shared" si="144"/>
        <v>1</v>
      </c>
      <c r="E3135" s="1" t="s">
        <v>2343</v>
      </c>
      <c r="F3135" s="1" t="s">
        <v>2342</v>
      </c>
      <c r="G3135" s="6" t="s">
        <v>12527</v>
      </c>
      <c r="H3135" s="1" t="s">
        <v>256</v>
      </c>
      <c r="I3135" s="1" t="s">
        <v>2308</v>
      </c>
      <c r="J3135" s="1" t="s">
        <v>2344</v>
      </c>
      <c r="K3135" s="1" t="str">
        <f t="shared" si="145"/>
        <v>2018</v>
      </c>
      <c r="L3135" s="1">
        <f t="shared" si="146"/>
        <v>52</v>
      </c>
      <c r="M3135" s="1" t="s">
        <v>60</v>
      </c>
      <c r="N3135" t="s">
        <v>53</v>
      </c>
      <c r="O3135" s="1"/>
      <c r="P3135" s="1"/>
      <c r="Q3135" s="1"/>
      <c r="R3135" s="1"/>
      <c r="S3135" s="1"/>
      <c r="T3135" s="1">
        <v>1</v>
      </c>
      <c r="U3135" s="1"/>
    </row>
    <row r="3136" spans="1:21">
      <c r="A3136" s="1" t="s">
        <v>55</v>
      </c>
      <c r="B3136" s="1"/>
      <c r="C3136" s="1"/>
      <c r="D3136" s="1">
        <f t="shared" si="144"/>
        <v>0</v>
      </c>
      <c r="E3136" s="1" t="s">
        <v>2347</v>
      </c>
      <c r="F3136" s="1" t="s">
        <v>2346</v>
      </c>
      <c r="G3136" s="6" t="s">
        <v>12527</v>
      </c>
      <c r="H3136" s="1" t="s">
        <v>53</v>
      </c>
      <c r="I3136" s="1" t="s">
        <v>976</v>
      </c>
      <c r="J3136" s="1" t="s">
        <v>2348</v>
      </c>
      <c r="K3136" s="1" t="str">
        <f t="shared" si="145"/>
        <v>2018</v>
      </c>
      <c r="L3136" s="1">
        <f t="shared" si="146"/>
        <v>2</v>
      </c>
      <c r="M3136" s="1" t="s">
        <v>79</v>
      </c>
      <c r="N3136" t="s">
        <v>53</v>
      </c>
      <c r="O3136" s="1" t="s">
        <v>61</v>
      </c>
      <c r="P3136" s="1"/>
      <c r="Q3136" s="1"/>
      <c r="R3136" s="1"/>
      <c r="S3136" s="1" t="s">
        <v>936</v>
      </c>
      <c r="T3136" s="1">
        <v>2</v>
      </c>
      <c r="U3136" s="1"/>
    </row>
    <row r="3137" spans="1:21">
      <c r="A3137" s="1" t="s">
        <v>53</v>
      </c>
      <c r="B3137" s="1" t="s">
        <v>53</v>
      </c>
      <c r="C3137" s="1" t="s">
        <v>273</v>
      </c>
      <c r="D3137" s="1">
        <f t="shared" si="144"/>
        <v>2</v>
      </c>
      <c r="E3137" s="1" t="s">
        <v>2355</v>
      </c>
      <c r="F3137" s="1" t="s">
        <v>2354</v>
      </c>
      <c r="G3137" s="6" t="s">
        <v>12527</v>
      </c>
      <c r="H3137" s="1" t="s">
        <v>189</v>
      </c>
      <c r="I3137" s="1" t="s">
        <v>2308</v>
      </c>
      <c r="J3137" s="1" t="s">
        <v>527</v>
      </c>
      <c r="K3137" s="1" t="str">
        <f t="shared" si="145"/>
        <v>2018</v>
      </c>
      <c r="L3137" s="1">
        <f t="shared" si="146"/>
        <v>47</v>
      </c>
      <c r="M3137" s="1" t="s">
        <v>60</v>
      </c>
      <c r="N3137" t="s">
        <v>53</v>
      </c>
      <c r="O3137" s="1" t="s">
        <v>61</v>
      </c>
      <c r="P3137" s="1"/>
      <c r="Q3137" s="1"/>
      <c r="R3137" s="1"/>
      <c r="S3137" s="1"/>
      <c r="T3137" s="1">
        <v>1</v>
      </c>
      <c r="U3137" s="1"/>
    </row>
    <row r="3138" spans="1:21">
      <c r="A3138" s="1" t="s">
        <v>55</v>
      </c>
      <c r="B3138" s="1"/>
      <c r="C3138" s="1"/>
      <c r="D3138" s="1">
        <f t="shared" ref="D3138:D3201" si="147">B3138*C3138/100</f>
        <v>0</v>
      </c>
      <c r="E3138" s="1" t="s">
        <v>2377</v>
      </c>
      <c r="F3138" s="1" t="s">
        <v>2376</v>
      </c>
      <c r="G3138" s="6" t="s">
        <v>12527</v>
      </c>
      <c r="H3138" s="1" t="s">
        <v>78</v>
      </c>
      <c r="I3138" s="1" t="s">
        <v>2378</v>
      </c>
      <c r="J3138" s="1" t="s">
        <v>2254</v>
      </c>
      <c r="K3138" s="1" t="str">
        <f t="shared" ref="K3138:K3201" si="148">TEXT(J3138,"YYYY")</f>
        <v>2018</v>
      </c>
      <c r="L3138" s="1">
        <f t="shared" ref="L3138:L3201" si="149">H3138-(TEXT(I3138,"YYYY")-TEXT(J3138,"YYYY"))</f>
        <v>29</v>
      </c>
      <c r="M3138" s="1" t="s">
        <v>60</v>
      </c>
      <c r="N3138" t="s">
        <v>53</v>
      </c>
      <c r="O3138" s="1" t="s">
        <v>61</v>
      </c>
      <c r="P3138" s="1"/>
      <c r="Q3138" s="1"/>
      <c r="R3138" s="1"/>
      <c r="S3138" s="1"/>
      <c r="T3138" s="1">
        <v>1</v>
      </c>
      <c r="U3138" s="1"/>
    </row>
    <row r="3139" spans="1:21">
      <c r="A3139" s="1" t="s">
        <v>55</v>
      </c>
      <c r="B3139" s="1"/>
      <c r="C3139" s="1"/>
      <c r="D3139" s="1">
        <f t="shared" si="147"/>
        <v>0</v>
      </c>
      <c r="E3139" s="1" t="s">
        <v>2386</v>
      </c>
      <c r="F3139" s="1" t="s">
        <v>2385</v>
      </c>
      <c r="G3139" s="6" t="s">
        <v>12527</v>
      </c>
      <c r="H3139" s="1" t="s">
        <v>233</v>
      </c>
      <c r="I3139" s="1" t="s">
        <v>2387</v>
      </c>
      <c r="J3139" s="1" t="s">
        <v>978</v>
      </c>
      <c r="K3139" s="1" t="str">
        <f t="shared" si="148"/>
        <v>2018</v>
      </c>
      <c r="L3139" s="1">
        <f t="shared" si="149"/>
        <v>49</v>
      </c>
      <c r="M3139" s="1" t="s">
        <v>60</v>
      </c>
      <c r="N3139" t="s">
        <v>53</v>
      </c>
      <c r="O3139" s="1" t="s">
        <v>61</v>
      </c>
      <c r="P3139" s="1"/>
      <c r="Q3139" s="1"/>
      <c r="R3139" s="1"/>
      <c r="S3139" s="1"/>
      <c r="T3139" s="1">
        <v>2</v>
      </c>
      <c r="U3139" s="1"/>
    </row>
    <row r="3140" spans="1:21">
      <c r="A3140" s="1" t="s">
        <v>55</v>
      </c>
      <c r="B3140" s="1" t="s">
        <v>50</v>
      </c>
      <c r="C3140" s="1" t="s">
        <v>273</v>
      </c>
      <c r="D3140" s="1">
        <f t="shared" si="147"/>
        <v>1</v>
      </c>
      <c r="E3140" s="1" t="s">
        <v>2416</v>
      </c>
      <c r="F3140" s="1" t="s">
        <v>2415</v>
      </c>
      <c r="G3140" s="6" t="s">
        <v>12527</v>
      </c>
      <c r="H3140" s="1" t="s">
        <v>187</v>
      </c>
      <c r="I3140" s="1" t="s">
        <v>2417</v>
      </c>
      <c r="J3140" s="1" t="s">
        <v>2418</v>
      </c>
      <c r="K3140" s="1" t="str">
        <f t="shared" si="148"/>
        <v>2018</v>
      </c>
      <c r="L3140" s="1">
        <f t="shared" si="149"/>
        <v>9</v>
      </c>
      <c r="M3140" s="1" t="s">
        <v>79</v>
      </c>
      <c r="N3140" t="s">
        <v>53</v>
      </c>
      <c r="O3140" s="1" t="s">
        <v>61</v>
      </c>
      <c r="P3140" s="1"/>
      <c r="Q3140" s="1"/>
      <c r="R3140" s="1"/>
      <c r="S3140" s="1" t="s">
        <v>65</v>
      </c>
      <c r="T3140" s="1">
        <v>2</v>
      </c>
      <c r="U3140" s="1"/>
    </row>
    <row r="3141" spans="1:21">
      <c r="A3141" s="1" t="s">
        <v>55</v>
      </c>
      <c r="B3141" s="1" t="s">
        <v>58</v>
      </c>
      <c r="C3141" s="1" t="s">
        <v>273</v>
      </c>
      <c r="D3141" s="1">
        <f t="shared" si="147"/>
        <v>10</v>
      </c>
      <c r="E3141" s="1" t="s">
        <v>2425</v>
      </c>
      <c r="F3141" s="1" t="s">
        <v>2424</v>
      </c>
      <c r="G3141" s="6" t="s">
        <v>12527</v>
      </c>
      <c r="H3141" s="1" t="s">
        <v>130</v>
      </c>
      <c r="I3141" s="1" t="s">
        <v>2304</v>
      </c>
      <c r="J3141" s="1" t="s">
        <v>2426</v>
      </c>
      <c r="K3141" s="1" t="str">
        <f t="shared" si="148"/>
        <v>2018</v>
      </c>
      <c r="L3141" s="1">
        <f t="shared" si="149"/>
        <v>11</v>
      </c>
      <c r="M3141" s="1" t="s">
        <v>79</v>
      </c>
      <c r="N3141" t="s">
        <v>53</v>
      </c>
      <c r="O3141" s="1" t="s">
        <v>61</v>
      </c>
      <c r="P3141" s="1"/>
      <c r="Q3141" s="1"/>
      <c r="R3141" s="1"/>
      <c r="S3141" s="1" t="s">
        <v>65</v>
      </c>
      <c r="T3141" s="1">
        <v>1</v>
      </c>
      <c r="U3141" s="1"/>
    </row>
    <row r="3142" spans="1:21">
      <c r="A3142" s="1" t="s">
        <v>55</v>
      </c>
      <c r="B3142" s="1"/>
      <c r="C3142" s="1"/>
      <c r="D3142" s="1">
        <f t="shared" si="147"/>
        <v>0</v>
      </c>
      <c r="E3142" s="1" t="s">
        <v>2463</v>
      </c>
      <c r="F3142" s="1" t="s">
        <v>2462</v>
      </c>
      <c r="G3142" s="6" t="s">
        <v>12527</v>
      </c>
      <c r="H3142" s="1" t="s">
        <v>484</v>
      </c>
      <c r="I3142" s="1" t="s">
        <v>1699</v>
      </c>
      <c r="J3142" s="1" t="s">
        <v>2178</v>
      </c>
      <c r="K3142" s="1" t="str">
        <f t="shared" si="148"/>
        <v>2018</v>
      </c>
      <c r="L3142" s="1">
        <f t="shared" si="149"/>
        <v>47</v>
      </c>
      <c r="M3142" s="1" t="s">
        <v>60</v>
      </c>
      <c r="N3142" t="s">
        <v>53</v>
      </c>
      <c r="O3142" s="1" t="s">
        <v>61</v>
      </c>
      <c r="P3142" s="1"/>
      <c r="Q3142" s="1"/>
      <c r="R3142" s="1"/>
      <c r="S3142" s="1" t="s">
        <v>114</v>
      </c>
      <c r="T3142" s="1">
        <v>1</v>
      </c>
      <c r="U3142" s="1"/>
    </row>
    <row r="3143" spans="1:21">
      <c r="A3143" s="1" t="s">
        <v>50</v>
      </c>
      <c r="B3143" s="1"/>
      <c r="C3143" s="1"/>
      <c r="D3143" s="1">
        <f t="shared" si="147"/>
        <v>0</v>
      </c>
      <c r="E3143" s="1" t="s">
        <v>2474</v>
      </c>
      <c r="F3143" s="1" t="s">
        <v>2473</v>
      </c>
      <c r="G3143" s="6" t="s">
        <v>12527</v>
      </c>
      <c r="H3143" s="1" t="s">
        <v>263</v>
      </c>
      <c r="I3143" s="1" t="s">
        <v>1190</v>
      </c>
      <c r="J3143" s="1" t="s">
        <v>312</v>
      </c>
      <c r="K3143" s="1" t="str">
        <f t="shared" si="148"/>
        <v>2018</v>
      </c>
      <c r="L3143" s="1">
        <f t="shared" si="149"/>
        <v>17</v>
      </c>
      <c r="M3143" s="1" t="s">
        <v>79</v>
      </c>
      <c r="N3143" t="s">
        <v>53</v>
      </c>
      <c r="O3143" s="1" t="s">
        <v>61</v>
      </c>
      <c r="P3143" s="1"/>
      <c r="Q3143" s="1"/>
      <c r="R3143" s="1"/>
      <c r="S3143" s="1" t="s">
        <v>65</v>
      </c>
      <c r="T3143" s="1">
        <v>1</v>
      </c>
      <c r="U3143" s="1"/>
    </row>
    <row r="3144" spans="1:21">
      <c r="A3144" s="1" t="s">
        <v>54</v>
      </c>
      <c r="B3144" s="1"/>
      <c r="C3144" s="1"/>
      <c r="D3144" s="1">
        <f t="shared" si="147"/>
        <v>0</v>
      </c>
      <c r="E3144" s="1" t="s">
        <v>2501</v>
      </c>
      <c r="F3144" s="1" t="s">
        <v>2500</v>
      </c>
      <c r="G3144" s="6" t="s">
        <v>12527</v>
      </c>
      <c r="H3144" s="1" t="s">
        <v>158</v>
      </c>
      <c r="I3144" s="1" t="s">
        <v>2409</v>
      </c>
      <c r="J3144" s="1" t="s">
        <v>2502</v>
      </c>
      <c r="K3144" s="1" t="str">
        <f t="shared" si="148"/>
        <v>2018</v>
      </c>
      <c r="L3144" s="1">
        <f t="shared" si="149"/>
        <v>11</v>
      </c>
      <c r="M3144" s="1" t="s">
        <v>60</v>
      </c>
      <c r="N3144" t="s">
        <v>53</v>
      </c>
      <c r="O3144" s="1" t="s">
        <v>61</v>
      </c>
      <c r="P3144" s="1"/>
      <c r="Q3144" s="1"/>
      <c r="R3144" s="1"/>
      <c r="S3144" s="1" t="s">
        <v>65</v>
      </c>
      <c r="T3144" s="1">
        <v>1</v>
      </c>
      <c r="U3144" s="1"/>
    </row>
    <row r="3145" spans="1:21">
      <c r="A3145" s="1" t="s">
        <v>55</v>
      </c>
      <c r="B3145" s="1" t="s">
        <v>50</v>
      </c>
      <c r="C3145" s="1" t="s">
        <v>273</v>
      </c>
      <c r="D3145" s="1">
        <f t="shared" si="147"/>
        <v>1</v>
      </c>
      <c r="E3145" s="1" t="s">
        <v>2516</v>
      </c>
      <c r="F3145" s="1" t="s">
        <v>2515</v>
      </c>
      <c r="G3145" s="6" t="s">
        <v>12527</v>
      </c>
      <c r="H3145" s="1" t="s">
        <v>256</v>
      </c>
      <c r="I3145" s="1" t="s">
        <v>972</v>
      </c>
      <c r="J3145" s="1" t="s">
        <v>913</v>
      </c>
      <c r="K3145" s="1" t="str">
        <f t="shared" si="148"/>
        <v>2018</v>
      </c>
      <c r="L3145" s="1">
        <f t="shared" si="149"/>
        <v>52</v>
      </c>
      <c r="M3145" s="1" t="s">
        <v>79</v>
      </c>
      <c r="N3145" t="s">
        <v>53</v>
      </c>
      <c r="O3145" s="1" t="s">
        <v>61</v>
      </c>
      <c r="P3145" s="1"/>
      <c r="Q3145" s="1"/>
      <c r="R3145" s="1"/>
      <c r="S3145" s="1" t="s">
        <v>105</v>
      </c>
      <c r="T3145" s="1">
        <v>2</v>
      </c>
      <c r="U3145" s="1"/>
    </row>
    <row r="3146" spans="1:21">
      <c r="A3146" s="1" t="s">
        <v>55</v>
      </c>
      <c r="B3146" s="1"/>
      <c r="C3146" s="1"/>
      <c r="D3146" s="1">
        <f t="shared" si="147"/>
        <v>0</v>
      </c>
      <c r="E3146" s="1" t="s">
        <v>2522</v>
      </c>
      <c r="F3146" s="1" t="s">
        <v>2521</v>
      </c>
      <c r="G3146" s="6" t="s">
        <v>12527</v>
      </c>
      <c r="H3146" s="1" t="s">
        <v>54</v>
      </c>
      <c r="I3146" s="1" t="s">
        <v>2523</v>
      </c>
      <c r="J3146" s="1" t="s">
        <v>2387</v>
      </c>
      <c r="K3146" s="1" t="str">
        <f t="shared" si="148"/>
        <v>2018</v>
      </c>
      <c r="L3146" s="1">
        <f t="shared" si="149"/>
        <v>3</v>
      </c>
      <c r="M3146" s="1" t="s">
        <v>79</v>
      </c>
      <c r="N3146" t="s">
        <v>53</v>
      </c>
      <c r="O3146" s="1" t="s">
        <v>61</v>
      </c>
      <c r="P3146" s="1"/>
      <c r="Q3146" s="1"/>
      <c r="R3146" s="1"/>
      <c r="S3146" s="1"/>
      <c r="T3146" s="1">
        <v>1</v>
      </c>
      <c r="U3146" s="1"/>
    </row>
    <row r="3147" spans="1:21">
      <c r="A3147" s="1" t="s">
        <v>55</v>
      </c>
      <c r="B3147" s="1"/>
      <c r="C3147" s="1"/>
      <c r="D3147" s="1">
        <f t="shared" si="147"/>
        <v>0</v>
      </c>
      <c r="E3147" s="1" t="s">
        <v>2571</v>
      </c>
      <c r="F3147" s="1" t="s">
        <v>2570</v>
      </c>
      <c r="G3147" s="6" t="s">
        <v>12527</v>
      </c>
      <c r="H3147" s="1" t="s">
        <v>233</v>
      </c>
      <c r="I3147" s="1" t="s">
        <v>2572</v>
      </c>
      <c r="J3147" s="5">
        <v>43101</v>
      </c>
      <c r="K3147" s="1" t="str">
        <f t="shared" si="148"/>
        <v>2018</v>
      </c>
      <c r="L3147" s="1">
        <f t="shared" si="149"/>
        <v>48</v>
      </c>
      <c r="M3147" s="1" t="s">
        <v>79</v>
      </c>
      <c r="N3147" t="s">
        <v>53</v>
      </c>
      <c r="O3147" s="1" t="s">
        <v>61</v>
      </c>
      <c r="P3147" s="1"/>
      <c r="Q3147" s="1"/>
      <c r="R3147" s="1" t="s">
        <v>805</v>
      </c>
      <c r="S3147" s="1" t="s">
        <v>105</v>
      </c>
      <c r="T3147" s="1">
        <v>1</v>
      </c>
      <c r="U3147" s="1"/>
    </row>
    <row r="3148" spans="1:21">
      <c r="A3148" s="1" t="s">
        <v>55</v>
      </c>
      <c r="B3148" s="1"/>
      <c r="C3148" s="1"/>
      <c r="D3148" s="1">
        <f t="shared" si="147"/>
        <v>0</v>
      </c>
      <c r="E3148" s="1" t="s">
        <v>2574</v>
      </c>
      <c r="F3148" s="1" t="s">
        <v>2573</v>
      </c>
      <c r="G3148" s="6" t="s">
        <v>12527</v>
      </c>
      <c r="H3148" s="1" t="s">
        <v>464</v>
      </c>
      <c r="I3148" s="1" t="s">
        <v>2523</v>
      </c>
      <c r="J3148" s="1" t="s">
        <v>1283</v>
      </c>
      <c r="K3148" s="1" t="str">
        <f t="shared" si="148"/>
        <v>2018</v>
      </c>
      <c r="L3148" s="1">
        <f t="shared" si="149"/>
        <v>31</v>
      </c>
      <c r="M3148" s="1" t="s">
        <v>79</v>
      </c>
      <c r="N3148" t="s">
        <v>53</v>
      </c>
      <c r="O3148" s="1" t="s">
        <v>61</v>
      </c>
      <c r="P3148" s="1"/>
      <c r="Q3148" s="1"/>
      <c r="R3148" s="1"/>
      <c r="S3148" s="1" t="s">
        <v>105</v>
      </c>
      <c r="T3148" s="1">
        <v>2</v>
      </c>
      <c r="U3148" s="1"/>
    </row>
    <row r="3149" spans="1:21">
      <c r="A3149" s="1" t="s">
        <v>55</v>
      </c>
      <c r="B3149" s="1"/>
      <c r="C3149" s="1"/>
      <c r="D3149" s="1">
        <f t="shared" si="147"/>
        <v>0</v>
      </c>
      <c r="E3149" s="1" t="s">
        <v>2587</v>
      </c>
      <c r="F3149" s="1" t="s">
        <v>2586</v>
      </c>
      <c r="G3149" s="6" t="s">
        <v>12527</v>
      </c>
      <c r="H3149" s="1" t="s">
        <v>301</v>
      </c>
      <c r="I3149" s="1" t="s">
        <v>2418</v>
      </c>
      <c r="J3149" s="1" t="s">
        <v>2588</v>
      </c>
      <c r="K3149" s="1" t="str">
        <f t="shared" si="148"/>
        <v>2018</v>
      </c>
      <c r="L3149" s="1">
        <f t="shared" si="149"/>
        <v>53</v>
      </c>
      <c r="M3149" s="1" t="s">
        <v>60</v>
      </c>
      <c r="N3149" t="s">
        <v>53</v>
      </c>
      <c r="O3149" s="1" t="s">
        <v>61</v>
      </c>
      <c r="P3149" s="1"/>
      <c r="Q3149" s="1"/>
      <c r="R3149" s="1"/>
      <c r="S3149" s="1"/>
      <c r="T3149" s="1">
        <v>1</v>
      </c>
      <c r="U3149" s="1"/>
    </row>
    <row r="3150" spans="1:21">
      <c r="A3150" s="1" t="s">
        <v>50</v>
      </c>
      <c r="B3150" s="1"/>
      <c r="C3150" s="1"/>
      <c r="D3150" s="1">
        <f t="shared" si="147"/>
        <v>0</v>
      </c>
      <c r="E3150" s="1" t="s">
        <v>2605</v>
      </c>
      <c r="F3150" s="1" t="s">
        <v>2604</v>
      </c>
      <c r="G3150" s="6" t="s">
        <v>12527</v>
      </c>
      <c r="H3150" s="1" t="s">
        <v>367</v>
      </c>
      <c r="I3150" s="1" t="s">
        <v>787</v>
      </c>
      <c r="J3150" s="1" t="s">
        <v>1044</v>
      </c>
      <c r="K3150" s="1" t="str">
        <f t="shared" si="148"/>
        <v>2018</v>
      </c>
      <c r="L3150" s="1">
        <f t="shared" si="149"/>
        <v>25</v>
      </c>
      <c r="M3150" s="1" t="s">
        <v>60</v>
      </c>
      <c r="N3150" t="s">
        <v>53</v>
      </c>
      <c r="O3150" s="1" t="s">
        <v>102</v>
      </c>
      <c r="P3150" s="1"/>
      <c r="Q3150" s="1"/>
      <c r="R3150" s="1" t="s">
        <v>805</v>
      </c>
      <c r="S3150" s="1" t="s">
        <v>940</v>
      </c>
      <c r="T3150" s="1">
        <v>1</v>
      </c>
      <c r="U3150" s="1"/>
    </row>
    <row r="3151" spans="1:21">
      <c r="A3151" s="1" t="s">
        <v>50</v>
      </c>
      <c r="B3151" s="1"/>
      <c r="C3151" s="1"/>
      <c r="D3151" s="1">
        <f t="shared" si="147"/>
        <v>0</v>
      </c>
      <c r="E3151" s="1" t="s">
        <v>2613</v>
      </c>
      <c r="F3151" s="1" t="s">
        <v>2612</v>
      </c>
      <c r="G3151" s="6" t="s">
        <v>12527</v>
      </c>
      <c r="H3151" s="1" t="s">
        <v>101</v>
      </c>
      <c r="I3151" s="1" t="s">
        <v>793</v>
      </c>
      <c r="J3151" s="1" t="s">
        <v>705</v>
      </c>
      <c r="K3151" s="1" t="str">
        <f t="shared" si="148"/>
        <v>2018</v>
      </c>
      <c r="L3151" s="1">
        <f t="shared" si="149"/>
        <v>37</v>
      </c>
      <c r="M3151" s="1" t="s">
        <v>60</v>
      </c>
      <c r="N3151" t="s">
        <v>53</v>
      </c>
      <c r="O3151" s="1" t="s">
        <v>61</v>
      </c>
      <c r="P3151" s="1"/>
      <c r="Q3151" s="1"/>
      <c r="R3151" s="1"/>
      <c r="S3151" s="1" t="s">
        <v>105</v>
      </c>
      <c r="T3151" s="1">
        <v>1</v>
      </c>
      <c r="U3151" s="1"/>
    </row>
    <row r="3152" spans="1:21">
      <c r="A3152" s="1" t="s">
        <v>53</v>
      </c>
      <c r="B3152" s="1"/>
      <c r="C3152" s="1"/>
      <c r="D3152" s="1">
        <f t="shared" si="147"/>
        <v>0</v>
      </c>
      <c r="E3152" s="1" t="s">
        <v>2642</v>
      </c>
      <c r="F3152" s="1" t="s">
        <v>2641</v>
      </c>
      <c r="G3152" s="6" t="s">
        <v>12527</v>
      </c>
      <c r="H3152" s="1" t="s">
        <v>118</v>
      </c>
      <c r="I3152" s="1" t="s">
        <v>2643</v>
      </c>
      <c r="J3152" s="1" t="s">
        <v>881</v>
      </c>
      <c r="K3152" s="1" t="str">
        <f t="shared" si="148"/>
        <v>2018</v>
      </c>
      <c r="L3152" s="1">
        <f t="shared" si="149"/>
        <v>24</v>
      </c>
      <c r="M3152" s="1" t="s">
        <v>60</v>
      </c>
      <c r="N3152" t="s">
        <v>53</v>
      </c>
      <c r="O3152" s="1" t="s">
        <v>61</v>
      </c>
      <c r="P3152" s="1"/>
      <c r="Q3152" s="1"/>
      <c r="R3152" s="1" t="s">
        <v>805</v>
      </c>
      <c r="S3152" s="1" t="s">
        <v>2644</v>
      </c>
      <c r="T3152" s="1">
        <v>2</v>
      </c>
      <c r="U3152" s="1"/>
    </row>
    <row r="3153" spans="1:21">
      <c r="A3153" s="1" t="s">
        <v>55</v>
      </c>
      <c r="B3153" s="1"/>
      <c r="C3153" s="1"/>
      <c r="D3153" s="1">
        <f t="shared" si="147"/>
        <v>0</v>
      </c>
      <c r="E3153" s="1" t="s">
        <v>2853</v>
      </c>
      <c r="F3153" s="1" t="s">
        <v>2852</v>
      </c>
      <c r="G3153" s="6" t="s">
        <v>12527</v>
      </c>
      <c r="H3153" s="1" t="s">
        <v>240</v>
      </c>
      <c r="I3153" s="1" t="s">
        <v>2847</v>
      </c>
      <c r="J3153" s="1" t="s">
        <v>2854</v>
      </c>
      <c r="K3153" s="1" t="str">
        <f t="shared" si="148"/>
        <v>2018</v>
      </c>
      <c r="L3153" s="1">
        <f t="shared" si="149"/>
        <v>54</v>
      </c>
      <c r="M3153" s="1" t="s">
        <v>60</v>
      </c>
      <c r="N3153" t="s">
        <v>53</v>
      </c>
      <c r="O3153" s="1" t="s">
        <v>61</v>
      </c>
      <c r="P3153" s="1"/>
      <c r="Q3153" s="1"/>
      <c r="R3153" s="1"/>
      <c r="S3153" s="1"/>
      <c r="T3153" s="1">
        <v>1</v>
      </c>
      <c r="U3153" s="1"/>
    </row>
    <row r="3154" spans="1:21">
      <c r="A3154" s="1" t="s">
        <v>50</v>
      </c>
      <c r="B3154" s="1"/>
      <c r="C3154" s="1"/>
      <c r="D3154" s="1">
        <f t="shared" si="147"/>
        <v>0</v>
      </c>
      <c r="E3154" s="1" t="s">
        <v>2864</v>
      </c>
      <c r="F3154" s="1" t="s">
        <v>2863</v>
      </c>
      <c r="G3154" s="6" t="s">
        <v>12527</v>
      </c>
      <c r="H3154" s="1" t="s">
        <v>136</v>
      </c>
      <c r="I3154" s="1" t="s">
        <v>709</v>
      </c>
      <c r="J3154" s="1" t="s">
        <v>486</v>
      </c>
      <c r="K3154" s="1" t="str">
        <f t="shared" si="148"/>
        <v>2018</v>
      </c>
      <c r="L3154" s="1">
        <f t="shared" si="149"/>
        <v>49</v>
      </c>
      <c r="M3154" s="1" t="s">
        <v>79</v>
      </c>
      <c r="N3154" t="s">
        <v>53</v>
      </c>
      <c r="O3154" s="1" t="s">
        <v>61</v>
      </c>
      <c r="P3154" s="1" t="s">
        <v>988</v>
      </c>
      <c r="Q3154" s="1" t="s">
        <v>1033</v>
      </c>
      <c r="R3154" s="1" t="s">
        <v>2865</v>
      </c>
      <c r="S3154" s="1" t="s">
        <v>114</v>
      </c>
      <c r="T3154" s="1">
        <v>1</v>
      </c>
      <c r="U3154" s="1" t="s">
        <v>53</v>
      </c>
    </row>
    <row r="3155" spans="1:21">
      <c r="A3155" s="1" t="s">
        <v>54</v>
      </c>
      <c r="B3155" s="1"/>
      <c r="C3155" s="1"/>
      <c r="D3155" s="1">
        <f t="shared" si="147"/>
        <v>0</v>
      </c>
      <c r="E3155" s="1" t="s">
        <v>2879</v>
      </c>
      <c r="F3155" s="1" t="s">
        <v>2878</v>
      </c>
      <c r="G3155" s="6" t="s">
        <v>12527</v>
      </c>
      <c r="H3155" s="1" t="s">
        <v>149</v>
      </c>
      <c r="I3155" s="1" t="s">
        <v>2880</v>
      </c>
      <c r="J3155" s="1" t="s">
        <v>728</v>
      </c>
      <c r="K3155" s="1" t="str">
        <f t="shared" si="148"/>
        <v>2018</v>
      </c>
      <c r="L3155" s="1">
        <f t="shared" si="149"/>
        <v>49</v>
      </c>
      <c r="M3155" s="1" t="s">
        <v>60</v>
      </c>
      <c r="N3155" t="s">
        <v>53</v>
      </c>
      <c r="O3155" s="1" t="s">
        <v>61</v>
      </c>
      <c r="P3155" s="1"/>
      <c r="Q3155" s="1"/>
      <c r="R3155" s="1"/>
      <c r="S3155" s="1" t="s">
        <v>226</v>
      </c>
      <c r="T3155" s="1">
        <v>1</v>
      </c>
      <c r="U3155" s="1"/>
    </row>
    <row r="3156" spans="1:21">
      <c r="A3156" s="1" t="s">
        <v>55</v>
      </c>
      <c r="B3156" s="1"/>
      <c r="C3156" s="1"/>
      <c r="D3156" s="1">
        <f t="shared" si="147"/>
        <v>0</v>
      </c>
      <c r="E3156" s="1" t="s">
        <v>2895</v>
      </c>
      <c r="F3156" s="1" t="s">
        <v>2894</v>
      </c>
      <c r="G3156" s="6" t="s">
        <v>12527</v>
      </c>
      <c r="H3156" s="1" t="s">
        <v>282</v>
      </c>
      <c r="I3156" s="1" t="s">
        <v>2430</v>
      </c>
      <c r="J3156" s="1" t="s">
        <v>881</v>
      </c>
      <c r="K3156" s="1" t="str">
        <f t="shared" si="148"/>
        <v>2018</v>
      </c>
      <c r="L3156" s="1">
        <f t="shared" si="149"/>
        <v>43</v>
      </c>
      <c r="M3156" s="1" t="s">
        <v>79</v>
      </c>
      <c r="N3156" t="s">
        <v>53</v>
      </c>
      <c r="O3156" s="1" t="s">
        <v>102</v>
      </c>
      <c r="P3156" s="1"/>
      <c r="Q3156" s="1"/>
      <c r="R3156" s="1"/>
      <c r="S3156" s="1" t="s">
        <v>226</v>
      </c>
      <c r="T3156" s="1">
        <v>2</v>
      </c>
      <c r="U3156" s="1"/>
    </row>
    <row r="3157" spans="1:21">
      <c r="A3157" s="1" t="s">
        <v>55</v>
      </c>
      <c r="B3157" s="1"/>
      <c r="C3157" s="1"/>
      <c r="D3157" s="1">
        <f t="shared" si="147"/>
        <v>0</v>
      </c>
      <c r="E3157" s="1" t="s">
        <v>2923</v>
      </c>
      <c r="F3157" s="1" t="s">
        <v>2922</v>
      </c>
      <c r="G3157" s="6" t="s">
        <v>12527</v>
      </c>
      <c r="H3157" s="1" t="s">
        <v>217</v>
      </c>
      <c r="I3157" s="1" t="s">
        <v>2899</v>
      </c>
      <c r="J3157" s="1" t="s">
        <v>527</v>
      </c>
      <c r="K3157" s="1" t="str">
        <f t="shared" si="148"/>
        <v>2018</v>
      </c>
      <c r="L3157" s="1">
        <f t="shared" si="149"/>
        <v>16</v>
      </c>
      <c r="M3157" s="1" t="s">
        <v>79</v>
      </c>
      <c r="N3157" t="s">
        <v>53</v>
      </c>
      <c r="O3157" s="1" t="s">
        <v>61</v>
      </c>
      <c r="P3157" s="1"/>
      <c r="Q3157" s="1"/>
      <c r="R3157" s="1"/>
      <c r="S3157" s="1"/>
      <c r="T3157" s="1">
        <v>1</v>
      </c>
      <c r="U3157" s="1"/>
    </row>
    <row r="3158" spans="1:21">
      <c r="A3158" s="1" t="s">
        <v>50</v>
      </c>
      <c r="B3158" s="1"/>
      <c r="C3158" s="1"/>
      <c r="D3158" s="1">
        <f t="shared" si="147"/>
        <v>0</v>
      </c>
      <c r="E3158" s="1" t="s">
        <v>2926</v>
      </c>
      <c r="F3158" s="1" t="s">
        <v>2925</v>
      </c>
      <c r="G3158" s="6" t="s">
        <v>12527</v>
      </c>
      <c r="H3158" s="1" t="s">
        <v>310</v>
      </c>
      <c r="I3158" s="1" t="s">
        <v>2417</v>
      </c>
      <c r="J3158" s="1" t="s">
        <v>881</v>
      </c>
      <c r="K3158" s="1" t="str">
        <f t="shared" si="148"/>
        <v>2018</v>
      </c>
      <c r="L3158" s="1">
        <f t="shared" si="149"/>
        <v>45</v>
      </c>
      <c r="M3158" s="1" t="s">
        <v>79</v>
      </c>
      <c r="N3158" t="s">
        <v>53</v>
      </c>
      <c r="O3158" s="1" t="s">
        <v>61</v>
      </c>
      <c r="P3158" s="1" t="s">
        <v>179</v>
      </c>
      <c r="Q3158" s="1" t="s">
        <v>382</v>
      </c>
      <c r="R3158" s="1" t="s">
        <v>383</v>
      </c>
      <c r="S3158" s="1" t="s">
        <v>105</v>
      </c>
      <c r="T3158" s="1">
        <v>1</v>
      </c>
      <c r="U3158" s="1"/>
    </row>
    <row r="3159" spans="1:21">
      <c r="A3159" s="1" t="s">
        <v>55</v>
      </c>
      <c r="B3159" s="1"/>
      <c r="C3159" s="1"/>
      <c r="D3159" s="1">
        <f t="shared" si="147"/>
        <v>0</v>
      </c>
      <c r="E3159" s="1" t="s">
        <v>2929</v>
      </c>
      <c r="F3159" s="1" t="s">
        <v>2928</v>
      </c>
      <c r="G3159" s="6" t="s">
        <v>12527</v>
      </c>
      <c r="H3159" s="1" t="s">
        <v>187</v>
      </c>
      <c r="I3159" s="1" t="s">
        <v>2930</v>
      </c>
      <c r="J3159" s="1" t="s">
        <v>728</v>
      </c>
      <c r="K3159" s="1" t="str">
        <f t="shared" si="148"/>
        <v>2018</v>
      </c>
      <c r="L3159" s="1">
        <f t="shared" si="149"/>
        <v>9</v>
      </c>
      <c r="M3159" s="1" t="s">
        <v>60</v>
      </c>
      <c r="N3159" t="s">
        <v>53</v>
      </c>
      <c r="O3159" s="1" t="s">
        <v>61</v>
      </c>
      <c r="P3159" s="1"/>
      <c r="Q3159" s="1"/>
      <c r="R3159" s="1"/>
      <c r="S3159" s="1" t="s">
        <v>65</v>
      </c>
      <c r="T3159" s="1">
        <v>2</v>
      </c>
      <c r="U3159" s="1"/>
    </row>
    <row r="3160" spans="1:21">
      <c r="A3160" s="1" t="s">
        <v>55</v>
      </c>
      <c r="B3160" s="1"/>
      <c r="C3160" s="1"/>
      <c r="D3160" s="1">
        <f t="shared" si="147"/>
        <v>0</v>
      </c>
      <c r="E3160" s="1" t="s">
        <v>2933</v>
      </c>
      <c r="F3160" s="1" t="s">
        <v>2932</v>
      </c>
      <c r="G3160" s="6" t="s">
        <v>12527</v>
      </c>
      <c r="H3160" s="1" t="s">
        <v>88</v>
      </c>
      <c r="I3160" s="1" t="s">
        <v>2930</v>
      </c>
      <c r="J3160" s="1" t="s">
        <v>2934</v>
      </c>
      <c r="K3160" s="1" t="str">
        <f t="shared" si="148"/>
        <v>2018</v>
      </c>
      <c r="L3160" s="1">
        <f t="shared" si="149"/>
        <v>28</v>
      </c>
      <c r="M3160" s="1" t="s">
        <v>60</v>
      </c>
      <c r="N3160" t="s">
        <v>53</v>
      </c>
      <c r="O3160" s="1" t="s">
        <v>61</v>
      </c>
      <c r="P3160" s="1"/>
      <c r="Q3160" s="1"/>
      <c r="R3160" s="1"/>
      <c r="S3160" s="1" t="s">
        <v>557</v>
      </c>
      <c r="T3160" s="1">
        <v>2</v>
      </c>
      <c r="U3160" s="1"/>
    </row>
    <row r="3161" spans="1:21">
      <c r="A3161" s="1" t="s">
        <v>54</v>
      </c>
      <c r="B3161" s="1"/>
      <c r="C3161" s="1"/>
      <c r="D3161" s="1">
        <f t="shared" si="147"/>
        <v>0</v>
      </c>
      <c r="E3161" s="1" t="s">
        <v>2954</v>
      </c>
      <c r="F3161" s="1" t="s">
        <v>2953</v>
      </c>
      <c r="G3161" s="6" t="s">
        <v>12527</v>
      </c>
      <c r="H3161" s="1" t="s">
        <v>130</v>
      </c>
      <c r="I3161" s="1" t="s">
        <v>2955</v>
      </c>
      <c r="J3161" s="1" t="s">
        <v>728</v>
      </c>
      <c r="K3161" s="1" t="str">
        <f t="shared" si="148"/>
        <v>2018</v>
      </c>
      <c r="L3161" s="1">
        <f t="shared" si="149"/>
        <v>12</v>
      </c>
      <c r="M3161" s="1" t="s">
        <v>60</v>
      </c>
      <c r="N3161" t="s">
        <v>53</v>
      </c>
      <c r="O3161" s="1" t="s">
        <v>61</v>
      </c>
      <c r="P3161" s="1"/>
      <c r="Q3161" s="1"/>
      <c r="R3161" s="1"/>
      <c r="S3161" s="1" t="s">
        <v>65</v>
      </c>
      <c r="T3161" s="1">
        <v>2</v>
      </c>
      <c r="U3161" s="1"/>
    </row>
    <row r="3162" spans="1:21">
      <c r="A3162" s="1" t="s">
        <v>55</v>
      </c>
      <c r="B3162" s="1"/>
      <c r="C3162" s="1"/>
      <c r="D3162" s="1">
        <f t="shared" si="147"/>
        <v>0</v>
      </c>
      <c r="E3162" s="1" t="s">
        <v>3002</v>
      </c>
      <c r="F3162" s="1" t="s">
        <v>3001</v>
      </c>
      <c r="G3162" s="6" t="s">
        <v>12527</v>
      </c>
      <c r="H3162" s="1" t="s">
        <v>324</v>
      </c>
      <c r="I3162" s="1" t="s">
        <v>2994</v>
      </c>
      <c r="J3162" s="1" t="s">
        <v>527</v>
      </c>
      <c r="K3162" s="1" t="str">
        <f t="shared" si="148"/>
        <v>2018</v>
      </c>
      <c r="L3162" s="1">
        <f t="shared" si="149"/>
        <v>13</v>
      </c>
      <c r="M3162" s="1" t="s">
        <v>60</v>
      </c>
      <c r="N3162" t="s">
        <v>53</v>
      </c>
      <c r="O3162" s="1" t="s">
        <v>61</v>
      </c>
      <c r="P3162" s="1"/>
      <c r="Q3162" s="1"/>
      <c r="R3162" s="1"/>
      <c r="S3162" s="1" t="s">
        <v>65</v>
      </c>
      <c r="T3162" s="1">
        <v>1</v>
      </c>
      <c r="U3162" s="1"/>
    </row>
    <row r="3163" spans="1:21">
      <c r="A3163" s="1" t="s">
        <v>55</v>
      </c>
      <c r="B3163" s="1"/>
      <c r="C3163" s="1"/>
      <c r="D3163" s="1">
        <f t="shared" si="147"/>
        <v>0</v>
      </c>
      <c r="E3163" s="1" t="s">
        <v>3005</v>
      </c>
      <c r="F3163" s="1" t="s">
        <v>3004</v>
      </c>
      <c r="G3163" s="6" t="s">
        <v>12527</v>
      </c>
      <c r="H3163" s="1" t="s">
        <v>809</v>
      </c>
      <c r="I3163" s="1" t="s">
        <v>2994</v>
      </c>
      <c r="J3163" s="1" t="s">
        <v>1857</v>
      </c>
      <c r="K3163" s="1" t="str">
        <f t="shared" si="148"/>
        <v>2018</v>
      </c>
      <c r="L3163" s="1">
        <f t="shared" si="149"/>
        <v>36</v>
      </c>
      <c r="M3163" s="1" t="s">
        <v>60</v>
      </c>
      <c r="N3163" t="s">
        <v>53</v>
      </c>
      <c r="O3163" s="1" t="s">
        <v>61</v>
      </c>
      <c r="P3163" s="1"/>
      <c r="Q3163" s="1"/>
      <c r="R3163" s="1"/>
      <c r="S3163" s="1"/>
      <c r="T3163" s="1">
        <v>2</v>
      </c>
      <c r="U3163" s="1"/>
    </row>
    <row r="3164" spans="1:21">
      <c r="A3164" s="1" t="s">
        <v>55</v>
      </c>
      <c r="B3164" s="1"/>
      <c r="C3164" s="1"/>
      <c r="D3164" s="1">
        <f t="shared" si="147"/>
        <v>0</v>
      </c>
      <c r="E3164" s="1" t="s">
        <v>3008</v>
      </c>
      <c r="F3164" s="1" t="s">
        <v>3007</v>
      </c>
      <c r="G3164" s="6" t="s">
        <v>12527</v>
      </c>
      <c r="H3164" s="1" t="s">
        <v>128</v>
      </c>
      <c r="I3164" s="1" t="s">
        <v>2994</v>
      </c>
      <c r="J3164" s="1" t="s">
        <v>527</v>
      </c>
      <c r="K3164" s="1" t="str">
        <f t="shared" si="148"/>
        <v>2018</v>
      </c>
      <c r="L3164" s="1">
        <f t="shared" si="149"/>
        <v>42</v>
      </c>
      <c r="M3164" s="1" t="s">
        <v>60</v>
      </c>
      <c r="N3164" t="s">
        <v>53</v>
      </c>
      <c r="O3164" s="1" t="s">
        <v>61</v>
      </c>
      <c r="P3164" s="1"/>
      <c r="Q3164" s="1"/>
      <c r="R3164" s="1"/>
      <c r="S3164" s="1"/>
      <c r="T3164" s="1">
        <v>2</v>
      </c>
      <c r="U3164" s="1"/>
    </row>
    <row r="3165" spans="1:21">
      <c r="A3165" s="1" t="s">
        <v>54</v>
      </c>
      <c r="B3165" s="1"/>
      <c r="C3165" s="1"/>
      <c r="D3165" s="1">
        <f t="shared" si="147"/>
        <v>0</v>
      </c>
      <c r="E3165" s="1" t="s">
        <v>3011</v>
      </c>
      <c r="F3165" s="1" t="s">
        <v>3010</v>
      </c>
      <c r="G3165" s="6" t="s">
        <v>12527</v>
      </c>
      <c r="H3165" s="1" t="s">
        <v>55</v>
      </c>
      <c r="I3165" s="1" t="s">
        <v>2090</v>
      </c>
      <c r="J3165" s="1" t="s">
        <v>728</v>
      </c>
      <c r="K3165" s="1" t="str">
        <f t="shared" si="148"/>
        <v>2018</v>
      </c>
      <c r="L3165" s="1">
        <f t="shared" si="149"/>
        <v>4</v>
      </c>
      <c r="M3165" s="1" t="s">
        <v>60</v>
      </c>
      <c r="N3165" t="s">
        <v>53</v>
      </c>
      <c r="O3165" s="1" t="s">
        <v>61</v>
      </c>
      <c r="P3165" s="1"/>
      <c r="Q3165" s="1"/>
      <c r="R3165" s="1"/>
      <c r="S3165" s="1" t="s">
        <v>114</v>
      </c>
      <c r="T3165" s="1">
        <v>1</v>
      </c>
      <c r="U3165" s="1"/>
    </row>
    <row r="3166" spans="1:21">
      <c r="A3166" s="1" t="s">
        <v>55</v>
      </c>
      <c r="B3166" s="1"/>
      <c r="C3166" s="1"/>
      <c r="D3166" s="1">
        <f t="shared" si="147"/>
        <v>0</v>
      </c>
      <c r="E3166" s="1" t="s">
        <v>3028</v>
      </c>
      <c r="F3166" s="1" t="s">
        <v>3027</v>
      </c>
      <c r="G3166" s="6" t="s">
        <v>12527</v>
      </c>
      <c r="H3166" s="1" t="s">
        <v>71</v>
      </c>
      <c r="I3166" s="1" t="s">
        <v>696</v>
      </c>
      <c r="J3166" s="1" t="s">
        <v>199</v>
      </c>
      <c r="K3166" s="1" t="str">
        <f t="shared" si="148"/>
        <v>2018</v>
      </c>
      <c r="L3166" s="1">
        <f t="shared" si="149"/>
        <v>7</v>
      </c>
      <c r="M3166" s="1" t="s">
        <v>60</v>
      </c>
      <c r="N3166" t="s">
        <v>53</v>
      </c>
      <c r="O3166" s="1"/>
      <c r="P3166" s="1"/>
      <c r="Q3166" s="1"/>
      <c r="R3166" s="1"/>
      <c r="S3166" s="1" t="s">
        <v>65</v>
      </c>
      <c r="T3166" s="1">
        <v>2</v>
      </c>
      <c r="U3166" s="1" t="s">
        <v>55</v>
      </c>
    </row>
    <row r="3167" spans="1:21">
      <c r="A3167" s="1" t="s">
        <v>55</v>
      </c>
      <c r="B3167" s="1" t="s">
        <v>472</v>
      </c>
      <c r="C3167" s="1" t="s">
        <v>273</v>
      </c>
      <c r="D3167" s="1">
        <f t="shared" si="147"/>
        <v>0.5</v>
      </c>
      <c r="E3167" s="1" t="s">
        <v>3045</v>
      </c>
      <c r="F3167" s="1" t="s">
        <v>3044</v>
      </c>
      <c r="G3167" s="6" t="s">
        <v>12527</v>
      </c>
      <c r="H3167" s="1" t="s">
        <v>282</v>
      </c>
      <c r="I3167" s="1" t="s">
        <v>3035</v>
      </c>
      <c r="J3167" s="1" t="s">
        <v>2779</v>
      </c>
      <c r="K3167" s="1" t="str">
        <f t="shared" si="148"/>
        <v>2018</v>
      </c>
      <c r="L3167" s="1">
        <f t="shared" si="149"/>
        <v>43</v>
      </c>
      <c r="M3167" s="1" t="s">
        <v>60</v>
      </c>
      <c r="N3167" t="s">
        <v>53</v>
      </c>
      <c r="O3167" s="1" t="s">
        <v>61</v>
      </c>
      <c r="P3167" s="1"/>
      <c r="Q3167" s="1"/>
      <c r="R3167" s="1"/>
      <c r="S3167" s="1"/>
      <c r="T3167" s="1">
        <v>1</v>
      </c>
      <c r="U3167" s="1" t="s">
        <v>55</v>
      </c>
    </row>
    <row r="3168" spans="1:21">
      <c r="A3168" s="1" t="s">
        <v>54</v>
      </c>
      <c r="B3168" s="1"/>
      <c r="C3168" s="1"/>
      <c r="D3168" s="1">
        <f t="shared" si="147"/>
        <v>0</v>
      </c>
      <c r="E3168" s="1" t="s">
        <v>3065</v>
      </c>
      <c r="F3168" s="1" t="s">
        <v>3064</v>
      </c>
      <c r="G3168" s="6" t="s">
        <v>12527</v>
      </c>
      <c r="H3168" s="1" t="s">
        <v>126</v>
      </c>
      <c r="I3168" s="1" t="s">
        <v>3059</v>
      </c>
      <c r="J3168" s="1" t="s">
        <v>312</v>
      </c>
      <c r="K3168" s="1" t="str">
        <f t="shared" si="148"/>
        <v>2018</v>
      </c>
      <c r="L3168" s="1">
        <f t="shared" si="149"/>
        <v>13</v>
      </c>
      <c r="M3168" s="1" t="s">
        <v>79</v>
      </c>
      <c r="N3168" t="s">
        <v>53</v>
      </c>
      <c r="O3168" s="1" t="s">
        <v>61</v>
      </c>
      <c r="P3168" s="1"/>
      <c r="Q3168" s="1"/>
      <c r="R3168" s="1"/>
      <c r="S3168" s="1" t="s">
        <v>65</v>
      </c>
      <c r="T3168" s="1">
        <v>2</v>
      </c>
      <c r="U3168" s="1"/>
    </row>
    <row r="3169" spans="1:21">
      <c r="A3169" s="1" t="s">
        <v>53</v>
      </c>
      <c r="B3169" s="1" t="s">
        <v>715</v>
      </c>
      <c r="C3169" s="1" t="s">
        <v>273</v>
      </c>
      <c r="D3169" s="1">
        <f t="shared" si="147"/>
        <v>0.1</v>
      </c>
      <c r="E3169" s="1" t="s">
        <v>3079</v>
      </c>
      <c r="F3169" s="1" t="s">
        <v>3078</v>
      </c>
      <c r="G3169" s="6" t="s">
        <v>12527</v>
      </c>
      <c r="H3169" s="1" t="s">
        <v>128</v>
      </c>
      <c r="I3169" s="1" t="s">
        <v>3035</v>
      </c>
      <c r="J3169" s="1" t="s">
        <v>1304</v>
      </c>
      <c r="K3169" s="1" t="str">
        <f t="shared" si="148"/>
        <v>2018</v>
      </c>
      <c r="L3169" s="1">
        <f t="shared" si="149"/>
        <v>42</v>
      </c>
      <c r="M3169" s="1" t="s">
        <v>60</v>
      </c>
      <c r="N3169" t="s">
        <v>53</v>
      </c>
      <c r="O3169" s="1" t="s">
        <v>61</v>
      </c>
      <c r="P3169" s="1"/>
      <c r="Q3169" s="1"/>
      <c r="R3169" s="1"/>
      <c r="S3169" s="1"/>
      <c r="T3169" s="1">
        <v>1</v>
      </c>
      <c r="U3169" s="1" t="s">
        <v>55</v>
      </c>
    </row>
    <row r="3170" spans="1:21">
      <c r="A3170" s="1" t="s">
        <v>55</v>
      </c>
      <c r="B3170" s="1" t="s">
        <v>986</v>
      </c>
      <c r="C3170" s="1" t="s">
        <v>273</v>
      </c>
      <c r="D3170" s="1">
        <f t="shared" si="147"/>
        <v>0.3</v>
      </c>
      <c r="E3170" s="1" t="s">
        <v>3085</v>
      </c>
      <c r="F3170" s="1" t="s">
        <v>3084</v>
      </c>
      <c r="G3170" s="6" t="s">
        <v>12525</v>
      </c>
      <c r="H3170" s="1" t="s">
        <v>809</v>
      </c>
      <c r="I3170" s="1" t="s">
        <v>426</v>
      </c>
      <c r="J3170" s="1" t="s">
        <v>474</v>
      </c>
      <c r="K3170" s="1" t="str">
        <f t="shared" si="148"/>
        <v>2018</v>
      </c>
      <c r="L3170" s="1">
        <f t="shared" si="149"/>
        <v>36</v>
      </c>
      <c r="M3170" s="1" t="s">
        <v>60</v>
      </c>
      <c r="N3170" t="s">
        <v>53</v>
      </c>
      <c r="O3170" s="1" t="s">
        <v>61</v>
      </c>
      <c r="P3170" s="1"/>
      <c r="Q3170" s="1"/>
      <c r="R3170" s="1"/>
      <c r="S3170" s="1"/>
      <c r="T3170" s="1">
        <v>2</v>
      </c>
      <c r="U3170" s="1" t="s">
        <v>55</v>
      </c>
    </row>
    <row r="3171" spans="1:21">
      <c r="A3171" s="1" t="s">
        <v>55</v>
      </c>
      <c r="B3171" s="1" t="s">
        <v>2095</v>
      </c>
      <c r="C3171" s="1" t="s">
        <v>273</v>
      </c>
      <c r="D3171" s="1">
        <f t="shared" si="147"/>
        <v>0.7</v>
      </c>
      <c r="E3171" s="1" t="s">
        <v>3090</v>
      </c>
      <c r="F3171" s="1" t="s">
        <v>3089</v>
      </c>
      <c r="G3171" s="6" t="s">
        <v>12527</v>
      </c>
      <c r="H3171" s="1" t="s">
        <v>583</v>
      </c>
      <c r="I3171" s="1" t="s">
        <v>426</v>
      </c>
      <c r="J3171" s="1" t="s">
        <v>474</v>
      </c>
      <c r="K3171" s="1" t="str">
        <f t="shared" si="148"/>
        <v>2018</v>
      </c>
      <c r="L3171" s="1">
        <f t="shared" si="149"/>
        <v>22</v>
      </c>
      <c r="M3171" s="1" t="s">
        <v>60</v>
      </c>
      <c r="N3171" t="s">
        <v>53</v>
      </c>
      <c r="O3171" s="1" t="s">
        <v>102</v>
      </c>
      <c r="P3171" s="1"/>
      <c r="Q3171" s="1"/>
      <c r="R3171" s="1"/>
      <c r="S3171" s="1"/>
      <c r="T3171" s="1">
        <v>1</v>
      </c>
      <c r="U3171" s="1" t="s">
        <v>55</v>
      </c>
    </row>
    <row r="3172" spans="1:21">
      <c r="A3172" s="1" t="s">
        <v>53</v>
      </c>
      <c r="B3172" s="1"/>
      <c r="C3172" s="1"/>
      <c r="D3172" s="1">
        <f t="shared" si="147"/>
        <v>0</v>
      </c>
      <c r="E3172" s="1" t="s">
        <v>3099</v>
      </c>
      <c r="F3172" s="1" t="s">
        <v>3098</v>
      </c>
      <c r="G3172" s="6" t="s">
        <v>12527</v>
      </c>
      <c r="H3172" s="1" t="s">
        <v>120</v>
      </c>
      <c r="I3172" s="1" t="s">
        <v>426</v>
      </c>
      <c r="J3172" s="1" t="s">
        <v>1044</v>
      </c>
      <c r="K3172" s="1" t="str">
        <f t="shared" si="148"/>
        <v>2018</v>
      </c>
      <c r="L3172" s="1">
        <f t="shared" si="149"/>
        <v>46</v>
      </c>
      <c r="M3172" s="1" t="s">
        <v>79</v>
      </c>
      <c r="N3172" t="s">
        <v>53</v>
      </c>
      <c r="O3172" s="1" t="s">
        <v>61</v>
      </c>
      <c r="P3172" s="1"/>
      <c r="Q3172" s="1"/>
      <c r="R3172" s="1"/>
      <c r="S3172" s="1" t="s">
        <v>377</v>
      </c>
      <c r="T3172" s="1">
        <v>2</v>
      </c>
      <c r="U3172" s="1" t="s">
        <v>55</v>
      </c>
    </row>
    <row r="3173" spans="1:21">
      <c r="A3173" s="1" t="s">
        <v>53</v>
      </c>
      <c r="B3173" s="1"/>
      <c r="C3173" s="1"/>
      <c r="D3173" s="1">
        <f t="shared" si="147"/>
        <v>0</v>
      </c>
      <c r="E3173" s="1"/>
      <c r="F3173" s="1" t="s">
        <v>3109</v>
      </c>
      <c r="G3173" s="6" t="s">
        <v>12527</v>
      </c>
      <c r="H3173" s="1" t="s">
        <v>130</v>
      </c>
      <c r="I3173" s="1" t="s">
        <v>3106</v>
      </c>
      <c r="J3173" s="1" t="s">
        <v>312</v>
      </c>
      <c r="K3173" s="1" t="str">
        <f t="shared" si="148"/>
        <v>2018</v>
      </c>
      <c r="L3173" s="1">
        <f t="shared" si="149"/>
        <v>11</v>
      </c>
      <c r="M3173" s="1" t="s">
        <v>79</v>
      </c>
      <c r="N3173" t="s">
        <v>53</v>
      </c>
      <c r="O3173" s="1" t="s">
        <v>61</v>
      </c>
      <c r="P3173" s="1"/>
      <c r="Q3173" s="1"/>
      <c r="R3173" s="1"/>
      <c r="S3173" s="1" t="s">
        <v>65</v>
      </c>
      <c r="T3173" s="1">
        <v>1</v>
      </c>
      <c r="U3173" s="1"/>
    </row>
    <row r="3174" spans="1:21">
      <c r="A3174" s="1" t="s">
        <v>50</v>
      </c>
      <c r="B3174" s="1"/>
      <c r="C3174" s="1"/>
      <c r="D3174" s="1">
        <f t="shared" si="147"/>
        <v>0</v>
      </c>
      <c r="E3174" s="1" t="s">
        <v>3112</v>
      </c>
      <c r="F3174" s="1" t="s">
        <v>3110</v>
      </c>
      <c r="G3174" s="6" t="s">
        <v>12527</v>
      </c>
      <c r="H3174" s="1" t="s">
        <v>134</v>
      </c>
      <c r="I3174" s="1" t="s">
        <v>3106</v>
      </c>
      <c r="J3174" s="1" t="s">
        <v>705</v>
      </c>
      <c r="K3174" s="1" t="str">
        <f t="shared" si="148"/>
        <v>2018</v>
      </c>
      <c r="L3174" s="1">
        <f t="shared" si="149"/>
        <v>26</v>
      </c>
      <c r="M3174" s="1" t="s">
        <v>60</v>
      </c>
      <c r="N3174" t="s">
        <v>53</v>
      </c>
      <c r="O3174" s="1" t="s">
        <v>61</v>
      </c>
      <c r="P3174" s="1"/>
      <c r="Q3174" s="1"/>
      <c r="R3174" s="1"/>
      <c r="S3174" s="1" t="s">
        <v>114</v>
      </c>
      <c r="T3174" s="1">
        <v>2</v>
      </c>
      <c r="U3174" s="1"/>
    </row>
    <row r="3175" spans="1:21">
      <c r="A3175" s="1" t="s">
        <v>50</v>
      </c>
      <c r="B3175" s="1"/>
      <c r="C3175" s="1"/>
      <c r="D3175" s="1">
        <f t="shared" si="147"/>
        <v>0</v>
      </c>
      <c r="E3175" s="1" t="s">
        <v>3147</v>
      </c>
      <c r="F3175" s="1" t="s">
        <v>3145</v>
      </c>
      <c r="G3175" s="6" t="s">
        <v>12527</v>
      </c>
      <c r="H3175" s="1" t="s">
        <v>263</v>
      </c>
      <c r="I3175" s="1" t="s">
        <v>3146</v>
      </c>
      <c r="J3175" s="1" t="s">
        <v>705</v>
      </c>
      <c r="K3175" s="1" t="str">
        <f t="shared" si="148"/>
        <v>2018</v>
      </c>
      <c r="L3175" s="1">
        <f t="shared" si="149"/>
        <v>17</v>
      </c>
      <c r="M3175" s="1" t="s">
        <v>79</v>
      </c>
      <c r="N3175" t="s">
        <v>53</v>
      </c>
      <c r="O3175" s="1" t="s">
        <v>61</v>
      </c>
      <c r="P3175" s="1" t="s">
        <v>840</v>
      </c>
      <c r="Q3175" s="1" t="s">
        <v>240</v>
      </c>
      <c r="R3175" s="1"/>
      <c r="S3175" s="1" t="s">
        <v>65</v>
      </c>
      <c r="T3175" s="1">
        <v>1</v>
      </c>
      <c r="U3175" s="1"/>
    </row>
    <row r="3176" spans="1:21">
      <c r="A3176" s="1" t="s">
        <v>50</v>
      </c>
      <c r="B3176" s="1"/>
      <c r="C3176" s="1"/>
      <c r="D3176" s="1">
        <f t="shared" si="147"/>
        <v>0</v>
      </c>
      <c r="E3176" s="1" t="s">
        <v>3417</v>
      </c>
      <c r="F3176" s="1" t="s">
        <v>3416</v>
      </c>
      <c r="G3176" s="6" t="s">
        <v>12527</v>
      </c>
      <c r="H3176" s="1" t="s">
        <v>50</v>
      </c>
      <c r="I3176" s="1" t="s">
        <v>3412</v>
      </c>
      <c r="J3176" s="1" t="s">
        <v>1249</v>
      </c>
      <c r="K3176" s="1" t="str">
        <f t="shared" si="148"/>
        <v>2018</v>
      </c>
      <c r="L3176" s="1">
        <f t="shared" si="149"/>
        <v>0</v>
      </c>
      <c r="M3176" s="1" t="s">
        <v>79</v>
      </c>
      <c r="N3176" t="s">
        <v>53</v>
      </c>
      <c r="O3176" s="1" t="s">
        <v>61</v>
      </c>
      <c r="P3176" s="1" t="s">
        <v>832</v>
      </c>
      <c r="Q3176" s="1" t="s">
        <v>58</v>
      </c>
      <c r="R3176" s="1"/>
      <c r="S3176" s="1" t="s">
        <v>114</v>
      </c>
      <c r="T3176" s="1">
        <v>1</v>
      </c>
      <c r="U3176" s="1"/>
    </row>
    <row r="3177" spans="1:21">
      <c r="A3177" s="1" t="s">
        <v>55</v>
      </c>
      <c r="B3177" s="1" t="s">
        <v>50</v>
      </c>
      <c r="C3177" s="1" t="s">
        <v>273</v>
      </c>
      <c r="D3177" s="1">
        <f t="shared" si="147"/>
        <v>1</v>
      </c>
      <c r="E3177" s="1" t="s">
        <v>3437</v>
      </c>
      <c r="F3177" s="1" t="s">
        <v>3436</v>
      </c>
      <c r="G3177" s="6" t="s">
        <v>12527</v>
      </c>
      <c r="H3177" s="1" t="s">
        <v>134</v>
      </c>
      <c r="I3177" s="1" t="s">
        <v>1774</v>
      </c>
      <c r="J3177" s="1" t="s">
        <v>1774</v>
      </c>
      <c r="K3177" s="1" t="str">
        <f t="shared" si="148"/>
        <v>2018</v>
      </c>
      <c r="L3177" s="1">
        <f t="shared" si="149"/>
        <v>27</v>
      </c>
      <c r="M3177" s="1" t="s">
        <v>79</v>
      </c>
      <c r="N3177" t="s">
        <v>53</v>
      </c>
      <c r="O3177" s="1" t="s">
        <v>61</v>
      </c>
      <c r="P3177" s="1"/>
      <c r="Q3177" s="1"/>
      <c r="R3177" s="1"/>
      <c r="S3177" s="1" t="s">
        <v>105</v>
      </c>
      <c r="T3177" s="1">
        <v>2</v>
      </c>
      <c r="U3177" s="1"/>
    </row>
    <row r="3178" spans="1:21">
      <c r="A3178" s="1" t="s">
        <v>55</v>
      </c>
      <c r="B3178" s="1" t="s">
        <v>50</v>
      </c>
      <c r="C3178" s="1" t="s">
        <v>273</v>
      </c>
      <c r="D3178" s="1">
        <f t="shared" si="147"/>
        <v>1</v>
      </c>
      <c r="E3178" s="1" t="s">
        <v>3440</v>
      </c>
      <c r="F3178" s="1" t="s">
        <v>3439</v>
      </c>
      <c r="G3178" s="6" t="s">
        <v>12527</v>
      </c>
      <c r="H3178" s="1" t="s">
        <v>530</v>
      </c>
      <c r="I3178" s="1" t="s">
        <v>1798</v>
      </c>
      <c r="J3178" s="1" t="s">
        <v>3442</v>
      </c>
      <c r="K3178" s="1" t="str">
        <f t="shared" si="148"/>
        <v>2018</v>
      </c>
      <c r="L3178" s="1">
        <f t="shared" si="149"/>
        <v>33</v>
      </c>
      <c r="M3178" s="1" t="s">
        <v>60</v>
      </c>
      <c r="N3178" t="s">
        <v>53</v>
      </c>
      <c r="O3178" s="1" t="s">
        <v>61</v>
      </c>
      <c r="P3178" s="1"/>
      <c r="Q3178" s="1"/>
      <c r="R3178" s="1"/>
      <c r="S3178" s="1" t="s">
        <v>3441</v>
      </c>
      <c r="T3178" s="1">
        <v>1</v>
      </c>
      <c r="U3178" s="1"/>
    </row>
    <row r="3179" spans="1:21">
      <c r="A3179" s="1" t="s">
        <v>55</v>
      </c>
      <c r="B3179" s="1" t="s">
        <v>50</v>
      </c>
      <c r="C3179" s="1" t="s">
        <v>273</v>
      </c>
      <c r="D3179" s="1">
        <f t="shared" si="147"/>
        <v>1</v>
      </c>
      <c r="E3179" s="1" t="s">
        <v>1772</v>
      </c>
      <c r="F3179" s="1" t="s">
        <v>3444</v>
      </c>
      <c r="G3179" s="6" t="s">
        <v>12527</v>
      </c>
      <c r="H3179" s="1" t="s">
        <v>50</v>
      </c>
      <c r="I3179" s="1" t="s">
        <v>3445</v>
      </c>
      <c r="J3179" s="1" t="s">
        <v>913</v>
      </c>
      <c r="K3179" s="1" t="str">
        <f t="shared" si="148"/>
        <v>2018</v>
      </c>
      <c r="L3179" s="1">
        <f t="shared" si="149"/>
        <v>1</v>
      </c>
      <c r="M3179" s="1" t="s">
        <v>79</v>
      </c>
      <c r="N3179" t="s">
        <v>53</v>
      </c>
      <c r="O3179" s="1" t="s">
        <v>61</v>
      </c>
      <c r="P3179" s="1"/>
      <c r="Q3179" s="1"/>
      <c r="R3179" s="1"/>
      <c r="S3179" s="1" t="s">
        <v>114</v>
      </c>
      <c r="T3179" s="1">
        <v>1</v>
      </c>
      <c r="U3179" s="1"/>
    </row>
    <row r="3180" spans="1:21">
      <c r="A3180" s="1" t="s">
        <v>53</v>
      </c>
      <c r="B3180" s="1" t="s">
        <v>53</v>
      </c>
      <c r="C3180" s="1" t="s">
        <v>273</v>
      </c>
      <c r="D3180" s="1">
        <f t="shared" si="147"/>
        <v>2</v>
      </c>
      <c r="E3180" s="1" t="s">
        <v>3453</v>
      </c>
      <c r="F3180" s="1" t="s">
        <v>3452</v>
      </c>
      <c r="G3180" s="6" t="s">
        <v>12527</v>
      </c>
      <c r="H3180" s="1" t="s">
        <v>233</v>
      </c>
      <c r="I3180" s="1" t="s">
        <v>3454</v>
      </c>
      <c r="J3180" s="1" t="s">
        <v>2344</v>
      </c>
      <c r="K3180" s="1" t="str">
        <f t="shared" si="148"/>
        <v>2018</v>
      </c>
      <c r="L3180" s="1">
        <f t="shared" si="149"/>
        <v>49</v>
      </c>
      <c r="M3180" s="1" t="s">
        <v>60</v>
      </c>
      <c r="N3180" t="s">
        <v>53</v>
      </c>
      <c r="O3180" s="1" t="s">
        <v>61</v>
      </c>
      <c r="P3180" s="1"/>
      <c r="Q3180" s="1"/>
      <c r="R3180" s="1"/>
      <c r="S3180" s="1"/>
      <c r="T3180" s="1">
        <v>1</v>
      </c>
      <c r="U3180" s="1"/>
    </row>
    <row r="3181" spans="1:21">
      <c r="A3181" s="1" t="s">
        <v>55</v>
      </c>
      <c r="B3181" s="1" t="s">
        <v>50</v>
      </c>
      <c r="C3181" s="1" t="s">
        <v>273</v>
      </c>
      <c r="D3181" s="1">
        <f t="shared" si="147"/>
        <v>1</v>
      </c>
      <c r="E3181" s="1" t="s">
        <v>3457</v>
      </c>
      <c r="F3181" s="1" t="s">
        <v>3456</v>
      </c>
      <c r="G3181" s="6" t="s">
        <v>12527</v>
      </c>
      <c r="H3181" s="1" t="s">
        <v>809</v>
      </c>
      <c r="I3181" s="1" t="s">
        <v>3458</v>
      </c>
      <c r="J3181" s="1" t="s">
        <v>2418</v>
      </c>
      <c r="K3181" s="1" t="str">
        <f t="shared" si="148"/>
        <v>2018</v>
      </c>
      <c r="L3181" s="1">
        <f t="shared" si="149"/>
        <v>36</v>
      </c>
      <c r="M3181" s="1" t="s">
        <v>60</v>
      </c>
      <c r="N3181" t="s">
        <v>53</v>
      </c>
      <c r="O3181" s="1"/>
      <c r="P3181" s="1"/>
      <c r="Q3181" s="1"/>
      <c r="R3181" s="1"/>
      <c r="S3181" s="1" t="s">
        <v>105</v>
      </c>
      <c r="T3181" s="1">
        <v>2</v>
      </c>
      <c r="U3181" s="1"/>
    </row>
    <row r="3182" spans="1:21">
      <c r="A3182" s="1" t="s">
        <v>53</v>
      </c>
      <c r="B3182" s="1" t="s">
        <v>53</v>
      </c>
      <c r="C3182" s="1" t="s">
        <v>273</v>
      </c>
      <c r="D3182" s="1">
        <f t="shared" si="147"/>
        <v>2</v>
      </c>
      <c r="E3182" s="1"/>
      <c r="F3182" s="1" t="s">
        <v>3460</v>
      </c>
      <c r="G3182" s="6" t="s">
        <v>12527</v>
      </c>
      <c r="H3182" s="1" t="s">
        <v>160</v>
      </c>
      <c r="I3182" s="1" t="s">
        <v>3458</v>
      </c>
      <c r="J3182" s="1" t="s">
        <v>3461</v>
      </c>
      <c r="K3182" s="1" t="str">
        <f t="shared" si="148"/>
        <v>2018</v>
      </c>
      <c r="L3182" s="1">
        <f t="shared" si="149"/>
        <v>58</v>
      </c>
      <c r="M3182" s="1" t="s">
        <v>60</v>
      </c>
      <c r="N3182" t="s">
        <v>53</v>
      </c>
      <c r="O3182" s="1" t="s">
        <v>102</v>
      </c>
      <c r="P3182" s="1"/>
      <c r="Q3182" s="1"/>
      <c r="R3182" s="1"/>
      <c r="S3182" s="1"/>
      <c r="T3182" s="1">
        <v>1</v>
      </c>
      <c r="U3182" s="1"/>
    </row>
    <row r="3183" spans="1:21">
      <c r="A3183" s="1" t="s">
        <v>55</v>
      </c>
      <c r="B3183" s="1" t="s">
        <v>50</v>
      </c>
      <c r="C3183" s="1" t="s">
        <v>273</v>
      </c>
      <c r="D3183" s="1">
        <f t="shared" si="147"/>
        <v>1</v>
      </c>
      <c r="E3183" s="1" t="s">
        <v>3464</v>
      </c>
      <c r="F3183" s="1" t="s">
        <v>3463</v>
      </c>
      <c r="G3183" s="6" t="s">
        <v>12527</v>
      </c>
      <c r="H3183" s="1" t="s">
        <v>58</v>
      </c>
      <c r="I3183" s="1" t="s">
        <v>3458</v>
      </c>
      <c r="J3183" s="1" t="s">
        <v>3458</v>
      </c>
      <c r="K3183" s="1" t="str">
        <f t="shared" si="148"/>
        <v>2018</v>
      </c>
      <c r="L3183" s="1">
        <f t="shared" si="149"/>
        <v>10</v>
      </c>
      <c r="M3183" s="1" t="s">
        <v>60</v>
      </c>
      <c r="N3183" t="s">
        <v>53</v>
      </c>
      <c r="O3183" s="1"/>
      <c r="P3183" s="1"/>
      <c r="Q3183" s="1"/>
      <c r="R3183" s="1"/>
      <c r="S3183" s="1" t="s">
        <v>65</v>
      </c>
      <c r="T3183" s="1">
        <v>1</v>
      </c>
      <c r="U3183" s="1"/>
    </row>
    <row r="3184" spans="1:21">
      <c r="A3184" s="1" t="s">
        <v>115</v>
      </c>
      <c r="B3184" s="1"/>
      <c r="C3184" s="1"/>
      <c r="D3184" s="1">
        <f t="shared" si="147"/>
        <v>0</v>
      </c>
      <c r="E3184" s="1" t="s">
        <v>3611</v>
      </c>
      <c r="F3184" s="1" t="s">
        <v>3610</v>
      </c>
      <c r="G3184" s="6" t="s">
        <v>12527</v>
      </c>
      <c r="H3184" s="1" t="s">
        <v>324</v>
      </c>
      <c r="I3184" s="1" t="s">
        <v>3607</v>
      </c>
      <c r="J3184" s="1" t="s">
        <v>474</v>
      </c>
      <c r="K3184" s="1" t="str">
        <f t="shared" si="148"/>
        <v>2018</v>
      </c>
      <c r="L3184" s="1">
        <f t="shared" si="149"/>
        <v>12</v>
      </c>
      <c r="M3184" s="1" t="s">
        <v>60</v>
      </c>
      <c r="N3184" t="s">
        <v>53</v>
      </c>
      <c r="O3184" s="1" t="s">
        <v>102</v>
      </c>
      <c r="P3184" s="1" t="s">
        <v>449</v>
      </c>
      <c r="Q3184" s="1" t="s">
        <v>219</v>
      </c>
      <c r="R3184" s="1" t="s">
        <v>895</v>
      </c>
      <c r="S3184" s="1" t="s">
        <v>65</v>
      </c>
      <c r="T3184" s="1">
        <v>2</v>
      </c>
      <c r="U3184" s="1"/>
    </row>
    <row r="3185" spans="1:21">
      <c r="A3185" s="1" t="s">
        <v>54</v>
      </c>
      <c r="B3185" s="1" t="s">
        <v>50</v>
      </c>
      <c r="C3185" s="1" t="s">
        <v>273</v>
      </c>
      <c r="D3185" s="1">
        <f t="shared" si="147"/>
        <v>1</v>
      </c>
      <c r="E3185" s="1" t="s">
        <v>3626</v>
      </c>
      <c r="F3185" s="1" t="s">
        <v>3625</v>
      </c>
      <c r="G3185" s="6" t="s">
        <v>12527</v>
      </c>
      <c r="H3185" s="1" t="s">
        <v>58</v>
      </c>
      <c r="I3185" s="1" t="s">
        <v>3623</v>
      </c>
      <c r="J3185" s="1" t="s">
        <v>191</v>
      </c>
      <c r="K3185" s="1" t="str">
        <f t="shared" si="148"/>
        <v>2018</v>
      </c>
      <c r="L3185" s="1">
        <f t="shared" si="149"/>
        <v>10</v>
      </c>
      <c r="M3185" s="1" t="s">
        <v>79</v>
      </c>
      <c r="N3185" t="s">
        <v>53</v>
      </c>
      <c r="O3185" s="1"/>
      <c r="P3185" s="1"/>
      <c r="Q3185" s="1"/>
      <c r="R3185" s="1"/>
      <c r="S3185" s="1" t="s">
        <v>65</v>
      </c>
      <c r="T3185" s="1">
        <v>1</v>
      </c>
      <c r="U3185" s="1"/>
    </row>
    <row r="3186" spans="1:21">
      <c r="A3186" s="1" t="s">
        <v>55</v>
      </c>
      <c r="B3186" s="1" t="s">
        <v>50</v>
      </c>
      <c r="C3186" s="1"/>
      <c r="D3186" s="1">
        <f t="shared" si="147"/>
        <v>0</v>
      </c>
      <c r="E3186" s="1" t="s">
        <v>3640</v>
      </c>
      <c r="F3186" s="1" t="s">
        <v>3639</v>
      </c>
      <c r="G3186" s="6" t="s">
        <v>12527</v>
      </c>
      <c r="H3186" s="1" t="s">
        <v>108</v>
      </c>
      <c r="I3186" s="1" t="s">
        <v>3623</v>
      </c>
      <c r="J3186" s="1" t="s">
        <v>2854</v>
      </c>
      <c r="K3186" s="1" t="str">
        <f t="shared" si="148"/>
        <v>2018</v>
      </c>
      <c r="L3186" s="1">
        <f t="shared" si="149"/>
        <v>8</v>
      </c>
      <c r="M3186" s="1" t="s">
        <v>79</v>
      </c>
      <c r="N3186" t="s">
        <v>53</v>
      </c>
      <c r="O3186" s="1" t="s">
        <v>61</v>
      </c>
      <c r="P3186" s="1"/>
      <c r="Q3186" s="1"/>
      <c r="R3186" s="1"/>
      <c r="S3186" s="1" t="s">
        <v>65</v>
      </c>
      <c r="T3186" s="1">
        <v>1</v>
      </c>
      <c r="U3186" s="1"/>
    </row>
    <row r="3187" spans="1:21">
      <c r="A3187" s="1" t="s">
        <v>55</v>
      </c>
      <c r="B3187" s="1" t="s">
        <v>50</v>
      </c>
      <c r="C3187" s="1"/>
      <c r="D3187" s="1">
        <f t="shared" si="147"/>
        <v>0</v>
      </c>
      <c r="E3187" s="1" t="s">
        <v>3648</v>
      </c>
      <c r="F3187" s="1" t="s">
        <v>3647</v>
      </c>
      <c r="G3187" s="6" t="s">
        <v>12527</v>
      </c>
      <c r="H3187" s="1" t="s">
        <v>78</v>
      </c>
      <c r="I3187" s="1" t="s">
        <v>3644</v>
      </c>
      <c r="J3187" s="1" t="s">
        <v>3536</v>
      </c>
      <c r="K3187" s="1" t="str">
        <f t="shared" si="148"/>
        <v>2018</v>
      </c>
      <c r="L3187" s="1">
        <f t="shared" si="149"/>
        <v>29</v>
      </c>
      <c r="M3187" s="1" t="s">
        <v>60</v>
      </c>
      <c r="N3187" t="s">
        <v>53</v>
      </c>
      <c r="O3187" s="1" t="s">
        <v>102</v>
      </c>
      <c r="P3187" s="1"/>
      <c r="Q3187" s="1"/>
      <c r="R3187" s="1"/>
      <c r="S3187" s="1" t="s">
        <v>114</v>
      </c>
      <c r="T3187" s="1">
        <v>2</v>
      </c>
      <c r="U3187" s="1"/>
    </row>
    <row r="3188" spans="1:21">
      <c r="A3188" s="1" t="s">
        <v>54</v>
      </c>
      <c r="B3188" s="1" t="s">
        <v>50</v>
      </c>
      <c r="C3188" s="1"/>
      <c r="D3188" s="1">
        <f t="shared" si="147"/>
        <v>0</v>
      </c>
      <c r="E3188" s="1" t="s">
        <v>3651</v>
      </c>
      <c r="F3188" s="1" t="s">
        <v>3650</v>
      </c>
      <c r="G3188" s="6" t="s">
        <v>12527</v>
      </c>
      <c r="H3188" s="1" t="s">
        <v>555</v>
      </c>
      <c r="I3188" s="1" t="s">
        <v>3644</v>
      </c>
      <c r="J3188" s="1" t="s">
        <v>2418</v>
      </c>
      <c r="K3188" s="1" t="str">
        <f t="shared" si="148"/>
        <v>2018</v>
      </c>
      <c r="L3188" s="1">
        <f t="shared" si="149"/>
        <v>40</v>
      </c>
      <c r="M3188" s="1" t="s">
        <v>60</v>
      </c>
      <c r="N3188" t="s">
        <v>53</v>
      </c>
      <c r="O3188" s="1" t="s">
        <v>61</v>
      </c>
      <c r="P3188" s="1"/>
      <c r="Q3188" s="1"/>
      <c r="R3188" s="1"/>
      <c r="S3188" s="1" t="s">
        <v>2440</v>
      </c>
      <c r="T3188" s="1">
        <v>1</v>
      </c>
      <c r="U3188" s="1"/>
    </row>
    <row r="3189" spans="1:21">
      <c r="A3189" s="1" t="s">
        <v>53</v>
      </c>
      <c r="B3189" s="1" t="s">
        <v>50</v>
      </c>
      <c r="C3189" s="1"/>
      <c r="D3189" s="1">
        <f t="shared" si="147"/>
        <v>0</v>
      </c>
      <c r="E3189" s="1" t="s">
        <v>3657</v>
      </c>
      <c r="F3189" s="1" t="s">
        <v>3656</v>
      </c>
      <c r="G3189" s="6" t="s">
        <v>12527</v>
      </c>
      <c r="H3189" s="1" t="s">
        <v>189</v>
      </c>
      <c r="I3189" s="1" t="s">
        <v>1087</v>
      </c>
      <c r="J3189" s="1" t="s">
        <v>1015</v>
      </c>
      <c r="K3189" s="1" t="str">
        <f t="shared" si="148"/>
        <v>2018</v>
      </c>
      <c r="L3189" s="1">
        <f t="shared" si="149"/>
        <v>47</v>
      </c>
      <c r="M3189" s="1" t="s">
        <v>60</v>
      </c>
      <c r="N3189" t="s">
        <v>53</v>
      </c>
      <c r="O3189" s="1" t="s">
        <v>61</v>
      </c>
      <c r="P3189" s="1"/>
      <c r="Q3189" s="1"/>
      <c r="R3189" s="1"/>
      <c r="S3189" s="1" t="s">
        <v>105</v>
      </c>
      <c r="T3189" s="1">
        <v>1</v>
      </c>
      <c r="U3189" s="1"/>
    </row>
    <row r="3190" spans="1:21">
      <c r="A3190" s="1" t="s">
        <v>53</v>
      </c>
      <c r="B3190" s="1" t="s">
        <v>50</v>
      </c>
      <c r="C3190" s="1"/>
      <c r="D3190" s="1">
        <f t="shared" si="147"/>
        <v>0</v>
      </c>
      <c r="E3190" s="1" t="s">
        <v>3659</v>
      </c>
      <c r="F3190" s="1" t="s">
        <v>3658</v>
      </c>
      <c r="G3190" s="6" t="s">
        <v>12527</v>
      </c>
      <c r="H3190" s="1" t="s">
        <v>126</v>
      </c>
      <c r="I3190" s="1" t="s">
        <v>3660</v>
      </c>
      <c r="J3190" s="1" t="s">
        <v>3661</v>
      </c>
      <c r="K3190" s="1" t="str">
        <f t="shared" si="148"/>
        <v>2018</v>
      </c>
      <c r="L3190" s="1">
        <f t="shared" si="149"/>
        <v>14</v>
      </c>
      <c r="M3190" s="1" t="s">
        <v>60</v>
      </c>
      <c r="N3190" t="s">
        <v>53</v>
      </c>
      <c r="O3190" s="1" t="s">
        <v>61</v>
      </c>
      <c r="P3190" s="1"/>
      <c r="Q3190" s="1"/>
      <c r="R3190" s="1"/>
      <c r="S3190" s="1" t="s">
        <v>65</v>
      </c>
      <c r="T3190" s="1">
        <v>1</v>
      </c>
      <c r="U3190" s="1"/>
    </row>
    <row r="3191" spans="1:21">
      <c r="A3191" s="1" t="s">
        <v>55</v>
      </c>
      <c r="B3191" s="1" t="s">
        <v>50</v>
      </c>
      <c r="C3191" s="1"/>
      <c r="D3191" s="1">
        <f t="shared" si="147"/>
        <v>0</v>
      </c>
      <c r="E3191" s="1" t="s">
        <v>3681</v>
      </c>
      <c r="F3191" s="1" t="s">
        <v>3680</v>
      </c>
      <c r="G3191" s="6" t="s">
        <v>12527</v>
      </c>
      <c r="H3191" s="1" t="s">
        <v>809</v>
      </c>
      <c r="I3191" s="1" t="s">
        <v>3682</v>
      </c>
      <c r="J3191" s="1" t="s">
        <v>3683</v>
      </c>
      <c r="K3191" s="1" t="str">
        <f t="shared" si="148"/>
        <v>2018</v>
      </c>
      <c r="L3191" s="1">
        <f t="shared" si="149"/>
        <v>36</v>
      </c>
      <c r="M3191" s="1" t="s">
        <v>60</v>
      </c>
      <c r="N3191" t="s">
        <v>53</v>
      </c>
      <c r="O3191" s="1" t="s">
        <v>102</v>
      </c>
      <c r="P3191" s="1"/>
      <c r="Q3191" s="1"/>
      <c r="R3191" s="1"/>
      <c r="S3191" s="1" t="s">
        <v>114</v>
      </c>
      <c r="T3191" s="1">
        <v>2</v>
      </c>
      <c r="U3191" s="1"/>
    </row>
    <row r="3192" spans="1:21">
      <c r="A3192" s="1" t="s">
        <v>54</v>
      </c>
      <c r="B3192" s="1" t="s">
        <v>54</v>
      </c>
      <c r="C3192" s="1"/>
      <c r="D3192" s="1">
        <f t="shared" si="147"/>
        <v>0</v>
      </c>
      <c r="E3192" s="1" t="s">
        <v>3686</v>
      </c>
      <c r="F3192" s="1" t="s">
        <v>3685</v>
      </c>
      <c r="G3192" s="6" t="s">
        <v>12527</v>
      </c>
      <c r="H3192" s="1" t="s">
        <v>644</v>
      </c>
      <c r="I3192" s="1" t="s">
        <v>3682</v>
      </c>
      <c r="J3192" s="1" t="s">
        <v>3682</v>
      </c>
      <c r="K3192" s="1" t="str">
        <f t="shared" si="148"/>
        <v>2018</v>
      </c>
      <c r="L3192" s="1">
        <f t="shared" si="149"/>
        <v>35</v>
      </c>
      <c r="M3192" s="1" t="s">
        <v>60</v>
      </c>
      <c r="N3192" t="s">
        <v>53</v>
      </c>
      <c r="O3192" s="1" t="s">
        <v>61</v>
      </c>
      <c r="P3192" s="1"/>
      <c r="Q3192" s="1"/>
      <c r="R3192" s="1"/>
      <c r="S3192" s="1"/>
      <c r="T3192" s="1">
        <v>2</v>
      </c>
      <c r="U3192" s="1"/>
    </row>
    <row r="3193" spans="1:21">
      <c r="A3193" s="1" t="s">
        <v>50</v>
      </c>
      <c r="B3193" s="1"/>
      <c r="C3193" s="1"/>
      <c r="D3193" s="1">
        <f t="shared" si="147"/>
        <v>0</v>
      </c>
      <c r="E3193" s="1" t="s">
        <v>3724</v>
      </c>
      <c r="F3193" s="1" t="s">
        <v>3723</v>
      </c>
      <c r="G3193" s="6" t="s">
        <v>12527</v>
      </c>
      <c r="H3193" s="1" t="s">
        <v>130</v>
      </c>
      <c r="I3193" s="1" t="s">
        <v>3725</v>
      </c>
      <c r="J3193" s="1" t="s">
        <v>199</v>
      </c>
      <c r="K3193" s="1" t="str">
        <f t="shared" si="148"/>
        <v>2018</v>
      </c>
      <c r="L3193" s="1">
        <f t="shared" si="149"/>
        <v>12</v>
      </c>
      <c r="M3193" s="1" t="s">
        <v>60</v>
      </c>
      <c r="N3193" t="s">
        <v>53</v>
      </c>
      <c r="O3193" s="1" t="s">
        <v>61</v>
      </c>
      <c r="P3193" s="1" t="s">
        <v>119</v>
      </c>
      <c r="Q3193" s="1" t="s">
        <v>555</v>
      </c>
      <c r="R3193" s="1"/>
      <c r="S3193" s="1" t="s">
        <v>65</v>
      </c>
      <c r="T3193" s="1">
        <v>1</v>
      </c>
      <c r="U3193" s="1"/>
    </row>
    <row r="3194" spans="1:21">
      <c r="A3194" s="1" t="s">
        <v>50</v>
      </c>
      <c r="B3194" s="1"/>
      <c r="C3194" s="1"/>
      <c r="D3194" s="1">
        <f t="shared" si="147"/>
        <v>0</v>
      </c>
      <c r="E3194" s="1" t="s">
        <v>3741</v>
      </c>
      <c r="F3194" s="1" t="s">
        <v>3740</v>
      </c>
      <c r="G3194" s="6" t="s">
        <v>12527</v>
      </c>
      <c r="H3194" s="1" t="s">
        <v>344</v>
      </c>
      <c r="I3194" s="1" t="s">
        <v>3458</v>
      </c>
      <c r="J3194" s="1" t="s">
        <v>752</v>
      </c>
      <c r="K3194" s="1" t="str">
        <f t="shared" si="148"/>
        <v>2018</v>
      </c>
      <c r="L3194" s="1">
        <f t="shared" si="149"/>
        <v>21</v>
      </c>
      <c r="M3194" s="1" t="s">
        <v>79</v>
      </c>
      <c r="N3194" t="s">
        <v>53</v>
      </c>
      <c r="O3194" s="1" t="s">
        <v>61</v>
      </c>
      <c r="P3194" s="1" t="s">
        <v>179</v>
      </c>
      <c r="Q3194" s="1" t="s">
        <v>180</v>
      </c>
      <c r="R3194" s="1"/>
      <c r="S3194" s="1" t="s">
        <v>114</v>
      </c>
      <c r="T3194" s="1">
        <v>2</v>
      </c>
      <c r="U3194" s="1"/>
    </row>
    <row r="3195" spans="1:21">
      <c r="A3195" s="1" t="s">
        <v>50</v>
      </c>
      <c r="B3195" s="1"/>
      <c r="C3195" s="1"/>
      <c r="D3195" s="1">
        <f t="shared" si="147"/>
        <v>0</v>
      </c>
      <c r="E3195" s="1" t="s">
        <v>3763</v>
      </c>
      <c r="F3195" s="1" t="s">
        <v>3762</v>
      </c>
      <c r="G3195" s="6" t="s">
        <v>12527</v>
      </c>
      <c r="H3195" s="1" t="s">
        <v>54</v>
      </c>
      <c r="I3195" s="1" t="s">
        <v>851</v>
      </c>
      <c r="J3195" s="1" t="s">
        <v>1249</v>
      </c>
      <c r="K3195" s="1" t="str">
        <f t="shared" si="148"/>
        <v>2018</v>
      </c>
      <c r="L3195" s="1">
        <f t="shared" si="149"/>
        <v>2</v>
      </c>
      <c r="M3195" s="1" t="s">
        <v>79</v>
      </c>
      <c r="N3195" t="s">
        <v>53</v>
      </c>
      <c r="O3195" s="1" t="s">
        <v>61</v>
      </c>
      <c r="P3195" s="1" t="s">
        <v>3764</v>
      </c>
      <c r="Q3195" s="1" t="s">
        <v>217</v>
      </c>
      <c r="R3195" s="1" t="s">
        <v>3765</v>
      </c>
      <c r="S3195" s="1" t="s">
        <v>936</v>
      </c>
      <c r="T3195" s="1">
        <v>2</v>
      </c>
      <c r="U3195" s="1"/>
    </row>
    <row r="3196" spans="1:21">
      <c r="A3196" s="1" t="s">
        <v>115</v>
      </c>
      <c r="B3196" s="1"/>
      <c r="C3196" s="1"/>
      <c r="D3196" s="1">
        <f t="shared" si="147"/>
        <v>0</v>
      </c>
      <c r="E3196" s="1" t="s">
        <v>3790</v>
      </c>
      <c r="F3196" s="1" t="s">
        <v>3788</v>
      </c>
      <c r="G3196" s="6" t="s">
        <v>12527</v>
      </c>
      <c r="H3196" s="1" t="s">
        <v>324</v>
      </c>
      <c r="I3196" s="1" t="s">
        <v>3789</v>
      </c>
      <c r="J3196" s="1" t="s">
        <v>705</v>
      </c>
      <c r="K3196" s="1" t="str">
        <f t="shared" si="148"/>
        <v>2018</v>
      </c>
      <c r="L3196" s="1">
        <f t="shared" si="149"/>
        <v>11</v>
      </c>
      <c r="M3196" s="1" t="s">
        <v>79</v>
      </c>
      <c r="N3196" t="s">
        <v>53</v>
      </c>
      <c r="O3196" s="1" t="s">
        <v>102</v>
      </c>
      <c r="P3196" s="1"/>
      <c r="Q3196" s="1"/>
      <c r="R3196" s="1" t="s">
        <v>805</v>
      </c>
      <c r="S3196" s="1" t="s">
        <v>65</v>
      </c>
      <c r="T3196" s="1">
        <v>2</v>
      </c>
      <c r="U3196" s="1"/>
    </row>
    <row r="3197" spans="1:21">
      <c r="A3197" s="1" t="s">
        <v>49</v>
      </c>
      <c r="B3197" s="1"/>
      <c r="C3197" s="1"/>
      <c r="D3197" s="1">
        <f t="shared" si="147"/>
        <v>0</v>
      </c>
      <c r="E3197" s="1" t="s">
        <v>3812</v>
      </c>
      <c r="F3197" s="1" t="s">
        <v>3811</v>
      </c>
      <c r="G3197" s="6" t="s">
        <v>12527</v>
      </c>
      <c r="H3197" s="1" t="s">
        <v>324</v>
      </c>
      <c r="I3197" s="1" t="s">
        <v>640</v>
      </c>
      <c r="J3197" s="1" t="s">
        <v>705</v>
      </c>
      <c r="K3197" s="1" t="str">
        <f t="shared" si="148"/>
        <v>2018</v>
      </c>
      <c r="L3197" s="1">
        <f t="shared" si="149"/>
        <v>11</v>
      </c>
      <c r="M3197" s="1" t="s">
        <v>79</v>
      </c>
      <c r="N3197" t="s">
        <v>53</v>
      </c>
      <c r="O3197" s="1" t="s">
        <v>61</v>
      </c>
      <c r="P3197" s="1" t="s">
        <v>449</v>
      </c>
      <c r="Q3197" s="1" t="s">
        <v>219</v>
      </c>
      <c r="R3197" s="1"/>
      <c r="S3197" s="1" t="s">
        <v>65</v>
      </c>
      <c r="T3197" s="1">
        <v>2</v>
      </c>
      <c r="U3197" s="1" t="s">
        <v>54</v>
      </c>
    </row>
    <row r="3198" spans="1:21">
      <c r="A3198" s="1" t="s">
        <v>53</v>
      </c>
      <c r="B3198" s="1" t="s">
        <v>472</v>
      </c>
      <c r="C3198" s="1" t="s">
        <v>63</v>
      </c>
      <c r="D3198" s="1">
        <f t="shared" si="147"/>
        <v>0.15</v>
      </c>
      <c r="E3198" s="1" t="s">
        <v>3895</v>
      </c>
      <c r="F3198" s="1" t="s">
        <v>3894</v>
      </c>
      <c r="G3198" s="6" t="s">
        <v>12525</v>
      </c>
      <c r="H3198" s="1" t="s">
        <v>71</v>
      </c>
      <c r="I3198" s="1" t="s">
        <v>3882</v>
      </c>
      <c r="J3198" s="1" t="s">
        <v>431</v>
      </c>
      <c r="K3198" s="1" t="str">
        <f t="shared" si="148"/>
        <v>2018</v>
      </c>
      <c r="L3198" s="1">
        <f t="shared" si="149"/>
        <v>5</v>
      </c>
      <c r="M3198" s="1" t="s">
        <v>79</v>
      </c>
      <c r="N3198" t="s">
        <v>53</v>
      </c>
      <c r="O3198" s="1"/>
      <c r="P3198" s="1" t="s">
        <v>143</v>
      </c>
      <c r="Q3198" s="1" t="s">
        <v>134</v>
      </c>
      <c r="R3198" s="1" t="s">
        <v>197</v>
      </c>
      <c r="S3198" s="1" t="s">
        <v>65</v>
      </c>
      <c r="T3198" s="1">
        <v>2</v>
      </c>
      <c r="U3198" s="1" t="s">
        <v>54</v>
      </c>
    </row>
    <row r="3199" spans="1:21">
      <c r="A3199" s="1" t="s">
        <v>50</v>
      </c>
      <c r="B3199" s="1" t="s">
        <v>50</v>
      </c>
      <c r="C3199" s="1" t="s">
        <v>136</v>
      </c>
      <c r="D3199" s="1">
        <f t="shared" si="147"/>
        <v>0.5</v>
      </c>
      <c r="E3199" s="1" t="s">
        <v>3912</v>
      </c>
      <c r="F3199" s="1" t="s">
        <v>3911</v>
      </c>
      <c r="G3199" s="6" t="s">
        <v>12527</v>
      </c>
      <c r="H3199" s="1" t="s">
        <v>180</v>
      </c>
      <c r="I3199" s="1" t="s">
        <v>3882</v>
      </c>
      <c r="J3199" s="1" t="s">
        <v>3644</v>
      </c>
      <c r="K3199" s="1" t="str">
        <f t="shared" si="148"/>
        <v>2018</v>
      </c>
      <c r="L3199" s="1">
        <f t="shared" si="149"/>
        <v>61</v>
      </c>
      <c r="M3199" s="1" t="s">
        <v>79</v>
      </c>
      <c r="N3199" t="s">
        <v>53</v>
      </c>
      <c r="O3199" s="1" t="s">
        <v>102</v>
      </c>
      <c r="P3199" s="1" t="s">
        <v>179</v>
      </c>
      <c r="Q3199" s="1" t="s">
        <v>515</v>
      </c>
      <c r="R3199" s="1" t="s">
        <v>3913</v>
      </c>
      <c r="S3199" s="1" t="s">
        <v>311</v>
      </c>
      <c r="T3199" s="1">
        <v>1</v>
      </c>
      <c r="U3199" s="1" t="s">
        <v>55</v>
      </c>
    </row>
    <row r="3200" spans="1:21">
      <c r="A3200" s="1" t="s">
        <v>55</v>
      </c>
      <c r="B3200" s="1"/>
      <c r="C3200" s="1"/>
      <c r="D3200" s="1">
        <f t="shared" si="147"/>
        <v>0</v>
      </c>
      <c r="E3200" s="1" t="s">
        <v>3965</v>
      </c>
      <c r="F3200" s="1" t="s">
        <v>3964</v>
      </c>
      <c r="G3200" s="6" t="s">
        <v>12525</v>
      </c>
      <c r="H3200" s="1" t="s">
        <v>233</v>
      </c>
      <c r="I3200" s="1" t="s">
        <v>534</v>
      </c>
      <c r="J3200" s="1" t="s">
        <v>1249</v>
      </c>
      <c r="K3200" s="1" t="str">
        <f t="shared" si="148"/>
        <v>2018</v>
      </c>
      <c r="L3200" s="1">
        <f t="shared" si="149"/>
        <v>47</v>
      </c>
      <c r="M3200" s="1" t="s">
        <v>60</v>
      </c>
      <c r="N3200" t="s">
        <v>53</v>
      </c>
      <c r="O3200" s="1" t="s">
        <v>102</v>
      </c>
      <c r="P3200" s="1" t="s">
        <v>127</v>
      </c>
      <c r="Q3200" s="1" t="s">
        <v>233</v>
      </c>
      <c r="R3200" s="1" t="s">
        <v>1456</v>
      </c>
      <c r="S3200" s="1" t="s">
        <v>105</v>
      </c>
      <c r="T3200" s="1">
        <v>2</v>
      </c>
      <c r="U3200" s="1"/>
    </row>
    <row r="3201" spans="1:21">
      <c r="A3201" s="1" t="s">
        <v>54</v>
      </c>
      <c r="B3201" s="1"/>
      <c r="C3201" s="1"/>
      <c r="D3201" s="1">
        <f t="shared" si="147"/>
        <v>0</v>
      </c>
      <c r="E3201" s="1"/>
      <c r="F3201" s="1" t="s">
        <v>4136</v>
      </c>
      <c r="G3201" s="6" t="s">
        <v>12527</v>
      </c>
      <c r="H3201" s="1" t="s">
        <v>530</v>
      </c>
      <c r="I3201" s="1" t="s">
        <v>4137</v>
      </c>
      <c r="J3201" s="1" t="s">
        <v>705</v>
      </c>
      <c r="K3201" s="1" t="str">
        <f t="shared" si="148"/>
        <v>2018</v>
      </c>
      <c r="L3201" s="1">
        <f t="shared" si="149"/>
        <v>33</v>
      </c>
      <c r="M3201" s="1" t="s">
        <v>60</v>
      </c>
      <c r="N3201" t="s">
        <v>53</v>
      </c>
      <c r="O3201" s="1" t="s">
        <v>61</v>
      </c>
      <c r="P3201" s="1"/>
      <c r="Q3201" s="1"/>
      <c r="R3201" s="1"/>
      <c r="S3201" s="1" t="s">
        <v>83</v>
      </c>
      <c r="T3201" s="1">
        <v>2</v>
      </c>
      <c r="U3201" s="1"/>
    </row>
    <row r="3202" spans="1:21">
      <c r="A3202" s="1" t="s">
        <v>53</v>
      </c>
      <c r="B3202" s="1"/>
      <c r="C3202" s="1"/>
      <c r="D3202" s="1">
        <f t="shared" ref="D3202:D3265" si="150">B3202*C3202/100</f>
        <v>0</v>
      </c>
      <c r="E3202" s="1" t="s">
        <v>4162</v>
      </c>
      <c r="F3202" s="1" t="s">
        <v>4161</v>
      </c>
      <c r="G3202" s="6" t="s">
        <v>12527</v>
      </c>
      <c r="H3202" s="1" t="s">
        <v>464</v>
      </c>
      <c r="I3202" s="1" t="s">
        <v>540</v>
      </c>
      <c r="J3202" s="1" t="s">
        <v>4163</v>
      </c>
      <c r="K3202" s="1" t="str">
        <f t="shared" ref="K3202:K3265" si="151">TEXT(J3202,"YYYY")</f>
        <v>2018</v>
      </c>
      <c r="L3202" s="1">
        <f t="shared" ref="L3202:L3265" si="152">H3202-(TEXT(I3202,"YYYY")-TEXT(J3202,"YYYY"))</f>
        <v>31</v>
      </c>
      <c r="M3202" s="1" t="s">
        <v>79</v>
      </c>
      <c r="N3202" t="s">
        <v>53</v>
      </c>
      <c r="O3202" s="1" t="s">
        <v>61</v>
      </c>
      <c r="P3202" s="1"/>
      <c r="Q3202" s="1"/>
      <c r="R3202" s="1"/>
      <c r="S3202" s="1"/>
      <c r="T3202" s="1">
        <v>2</v>
      </c>
      <c r="U3202" s="1"/>
    </row>
    <row r="3203" spans="1:21">
      <c r="A3203" s="1" t="s">
        <v>55</v>
      </c>
      <c r="B3203" s="1"/>
      <c r="C3203" s="1"/>
      <c r="D3203" s="1">
        <f t="shared" si="150"/>
        <v>0</v>
      </c>
      <c r="E3203" s="1" t="s">
        <v>4173</v>
      </c>
      <c r="F3203" s="1" t="s">
        <v>4172</v>
      </c>
      <c r="G3203" s="6" t="s">
        <v>12527</v>
      </c>
      <c r="H3203" s="1" t="s">
        <v>134</v>
      </c>
      <c r="I3203" s="1" t="s">
        <v>540</v>
      </c>
      <c r="J3203" s="1" t="s">
        <v>1044</v>
      </c>
      <c r="K3203" s="1" t="str">
        <f t="shared" si="151"/>
        <v>2018</v>
      </c>
      <c r="L3203" s="1">
        <f t="shared" si="152"/>
        <v>27</v>
      </c>
      <c r="M3203" s="1" t="s">
        <v>79</v>
      </c>
      <c r="N3203" t="s">
        <v>53</v>
      </c>
      <c r="O3203" s="1" t="s">
        <v>61</v>
      </c>
      <c r="P3203" s="1"/>
      <c r="Q3203" s="1"/>
      <c r="R3203" s="1"/>
      <c r="S3203" s="1"/>
      <c r="T3203" s="1">
        <v>2</v>
      </c>
      <c r="U3203" s="1"/>
    </row>
    <row r="3204" spans="1:21">
      <c r="A3204" s="1" t="s">
        <v>54</v>
      </c>
      <c r="B3204" s="1"/>
      <c r="C3204" s="1"/>
      <c r="D3204" s="1">
        <f t="shared" si="150"/>
        <v>0</v>
      </c>
      <c r="E3204" s="1" t="s">
        <v>4253</v>
      </c>
      <c r="F3204" s="1" t="s">
        <v>4252</v>
      </c>
      <c r="G3204" s="6" t="s">
        <v>12527</v>
      </c>
      <c r="H3204" s="1" t="s">
        <v>464</v>
      </c>
      <c r="I3204" s="1" t="s">
        <v>4224</v>
      </c>
      <c r="J3204" s="1" t="s">
        <v>1857</v>
      </c>
      <c r="K3204" s="1" t="str">
        <f t="shared" si="151"/>
        <v>2018</v>
      </c>
      <c r="L3204" s="1">
        <f t="shared" si="152"/>
        <v>31</v>
      </c>
      <c r="M3204" s="1" t="s">
        <v>79</v>
      </c>
      <c r="N3204" t="s">
        <v>53</v>
      </c>
      <c r="O3204" s="1" t="s">
        <v>102</v>
      </c>
      <c r="P3204" s="1"/>
      <c r="Q3204" s="1"/>
      <c r="R3204" s="1"/>
      <c r="S3204" s="1"/>
      <c r="T3204" s="1">
        <v>2</v>
      </c>
      <c r="U3204" s="1"/>
    </row>
    <row r="3205" spans="1:21">
      <c r="A3205" s="1" t="s">
        <v>54</v>
      </c>
      <c r="B3205" s="1" t="s">
        <v>50</v>
      </c>
      <c r="C3205" s="1"/>
      <c r="D3205" s="1">
        <f t="shared" si="150"/>
        <v>0</v>
      </c>
      <c r="E3205" s="1" t="s">
        <v>4258</v>
      </c>
      <c r="F3205" s="1" t="s">
        <v>4257</v>
      </c>
      <c r="G3205" s="6" t="s">
        <v>12527</v>
      </c>
      <c r="H3205" s="1" t="s">
        <v>58</v>
      </c>
      <c r="I3205" s="1" t="s">
        <v>4224</v>
      </c>
      <c r="J3205" s="1" t="s">
        <v>106</v>
      </c>
      <c r="K3205" s="1" t="str">
        <f t="shared" si="151"/>
        <v>2018</v>
      </c>
      <c r="L3205" s="1">
        <f t="shared" si="152"/>
        <v>10</v>
      </c>
      <c r="M3205" s="1" t="s">
        <v>60</v>
      </c>
      <c r="N3205" t="s">
        <v>53</v>
      </c>
      <c r="O3205" s="1" t="s">
        <v>61</v>
      </c>
      <c r="P3205" s="1"/>
      <c r="Q3205" s="1"/>
      <c r="R3205" s="1"/>
      <c r="S3205" s="1" t="s">
        <v>65</v>
      </c>
      <c r="T3205" s="1">
        <v>2</v>
      </c>
      <c r="U3205" s="1"/>
    </row>
    <row r="3206" spans="1:21">
      <c r="A3206" s="1" t="s">
        <v>55</v>
      </c>
      <c r="B3206" s="1" t="s">
        <v>54</v>
      </c>
      <c r="C3206" s="1"/>
      <c r="D3206" s="1">
        <f t="shared" si="150"/>
        <v>0</v>
      </c>
      <c r="E3206" s="1" t="s">
        <v>4263</v>
      </c>
      <c r="F3206" s="1" t="s">
        <v>4262</v>
      </c>
      <c r="G3206" s="6" t="s">
        <v>12527</v>
      </c>
      <c r="H3206" s="1" t="s">
        <v>134</v>
      </c>
      <c r="I3206" s="1" t="s">
        <v>4224</v>
      </c>
      <c r="J3206" s="1" t="s">
        <v>1304</v>
      </c>
      <c r="K3206" s="1" t="str">
        <f t="shared" si="151"/>
        <v>2018</v>
      </c>
      <c r="L3206" s="1">
        <f t="shared" si="152"/>
        <v>27</v>
      </c>
      <c r="M3206" s="1" t="s">
        <v>60</v>
      </c>
      <c r="N3206" t="s">
        <v>53</v>
      </c>
      <c r="O3206" s="1" t="s">
        <v>61</v>
      </c>
      <c r="P3206" s="1"/>
      <c r="Q3206" s="1"/>
      <c r="R3206" s="1"/>
      <c r="S3206" s="1"/>
      <c r="T3206" s="1">
        <v>2</v>
      </c>
      <c r="U3206" s="1"/>
    </row>
    <row r="3207" spans="1:21">
      <c r="A3207" s="1" t="s">
        <v>55</v>
      </c>
      <c r="B3207" s="1" t="s">
        <v>53</v>
      </c>
      <c r="C3207" s="1"/>
      <c r="D3207" s="1">
        <f t="shared" si="150"/>
        <v>0</v>
      </c>
      <c r="E3207" s="1" t="s">
        <v>4266</v>
      </c>
      <c r="F3207" s="1" t="s">
        <v>4265</v>
      </c>
      <c r="G3207" s="6" t="s">
        <v>12527</v>
      </c>
      <c r="H3207" s="1" t="s">
        <v>240</v>
      </c>
      <c r="I3207" s="1" t="s">
        <v>3484</v>
      </c>
      <c r="J3207" s="1" t="s">
        <v>527</v>
      </c>
      <c r="K3207" s="1" t="str">
        <f t="shared" si="151"/>
        <v>2018</v>
      </c>
      <c r="L3207" s="1">
        <f t="shared" si="152"/>
        <v>54</v>
      </c>
      <c r="M3207" s="1" t="s">
        <v>79</v>
      </c>
      <c r="N3207" t="s">
        <v>53</v>
      </c>
      <c r="O3207" s="1" t="s">
        <v>102</v>
      </c>
      <c r="P3207" s="1"/>
      <c r="Q3207" s="1"/>
      <c r="R3207" s="1"/>
      <c r="S3207" s="1"/>
      <c r="T3207" s="1">
        <v>1</v>
      </c>
      <c r="U3207" s="1"/>
    </row>
    <row r="3208" spans="1:21">
      <c r="A3208" s="1"/>
      <c r="B3208" s="1"/>
      <c r="C3208" s="1"/>
      <c r="D3208" s="1">
        <f t="shared" si="150"/>
        <v>0</v>
      </c>
      <c r="E3208" s="1" t="s">
        <v>4280</v>
      </c>
      <c r="F3208" s="1" t="s">
        <v>4279</v>
      </c>
      <c r="G3208" s="6" t="s">
        <v>12527</v>
      </c>
      <c r="H3208" s="1" t="s">
        <v>130</v>
      </c>
      <c r="I3208" s="1" t="s">
        <v>3484</v>
      </c>
      <c r="J3208" s="1" t="s">
        <v>3484</v>
      </c>
      <c r="K3208" s="1" t="str">
        <f t="shared" si="151"/>
        <v>2018</v>
      </c>
      <c r="L3208" s="1">
        <f t="shared" si="152"/>
        <v>12</v>
      </c>
      <c r="M3208" s="1" t="s">
        <v>60</v>
      </c>
      <c r="N3208" t="s">
        <v>53</v>
      </c>
      <c r="O3208" s="1" t="s">
        <v>61</v>
      </c>
      <c r="P3208" s="1"/>
      <c r="Q3208" s="1"/>
      <c r="R3208" s="1"/>
      <c r="S3208" s="1"/>
      <c r="T3208" s="1">
        <v>2</v>
      </c>
      <c r="U3208" s="1"/>
    </row>
    <row r="3209" spans="1:21">
      <c r="A3209" s="1" t="s">
        <v>55</v>
      </c>
      <c r="B3209" s="1" t="s">
        <v>53</v>
      </c>
      <c r="C3209" s="1" t="s">
        <v>273</v>
      </c>
      <c r="D3209" s="1">
        <f t="shared" si="150"/>
        <v>2</v>
      </c>
      <c r="E3209" s="1" t="s">
        <v>4294</v>
      </c>
      <c r="F3209" s="1" t="s">
        <v>4293</v>
      </c>
      <c r="G3209" s="6" t="s">
        <v>12527</v>
      </c>
      <c r="H3209" s="1" t="s">
        <v>240</v>
      </c>
      <c r="I3209" s="1" t="s">
        <v>2257</v>
      </c>
      <c r="J3209" s="1" t="s">
        <v>1304</v>
      </c>
      <c r="K3209" s="1" t="str">
        <f t="shared" si="151"/>
        <v>2018</v>
      </c>
      <c r="L3209" s="1">
        <f t="shared" si="152"/>
        <v>54</v>
      </c>
      <c r="M3209" s="1" t="s">
        <v>79</v>
      </c>
      <c r="N3209" t="s">
        <v>53</v>
      </c>
      <c r="O3209" s="1" t="s">
        <v>61</v>
      </c>
      <c r="P3209" s="1"/>
      <c r="Q3209" s="1"/>
      <c r="R3209" s="1"/>
      <c r="S3209" s="1"/>
      <c r="T3209" s="1">
        <v>2</v>
      </c>
      <c r="U3209" s="1"/>
    </row>
    <row r="3210" spans="1:21">
      <c r="A3210" s="1" t="s">
        <v>54</v>
      </c>
      <c r="B3210" s="1"/>
      <c r="C3210" s="1"/>
      <c r="D3210" s="1">
        <f t="shared" si="150"/>
        <v>0</v>
      </c>
      <c r="E3210" s="1" t="s">
        <v>4356</v>
      </c>
      <c r="F3210" s="1" t="s">
        <v>4355</v>
      </c>
      <c r="G3210" s="6" t="s">
        <v>12527</v>
      </c>
      <c r="H3210" s="1" t="s">
        <v>197</v>
      </c>
      <c r="I3210" s="1" t="s">
        <v>2854</v>
      </c>
      <c r="J3210" s="1" t="s">
        <v>1044</v>
      </c>
      <c r="K3210" s="1" t="str">
        <f t="shared" si="151"/>
        <v>2018</v>
      </c>
      <c r="L3210" s="1">
        <f t="shared" si="152"/>
        <v>17</v>
      </c>
      <c r="M3210" s="1" t="s">
        <v>60</v>
      </c>
      <c r="N3210" t="s">
        <v>53</v>
      </c>
      <c r="O3210" s="1" t="s">
        <v>61</v>
      </c>
      <c r="P3210" s="1"/>
      <c r="Q3210" s="1"/>
      <c r="R3210" s="1"/>
      <c r="S3210" s="1"/>
      <c r="T3210" s="1">
        <v>2</v>
      </c>
      <c r="U3210" s="1"/>
    </row>
    <row r="3211" spans="1:21">
      <c r="A3211" s="1" t="s">
        <v>55</v>
      </c>
      <c r="B3211" s="1"/>
      <c r="C3211" s="1"/>
      <c r="D3211" s="1">
        <f t="shared" si="150"/>
        <v>0</v>
      </c>
      <c r="E3211" s="1" t="s">
        <v>4390</v>
      </c>
      <c r="F3211" s="1" t="s">
        <v>4389</v>
      </c>
      <c r="G3211" s="6" t="s">
        <v>12527</v>
      </c>
      <c r="H3211" s="1" t="s">
        <v>197</v>
      </c>
      <c r="I3211" s="1" t="s">
        <v>1015</v>
      </c>
      <c r="J3211" s="1" t="s">
        <v>728</v>
      </c>
      <c r="K3211" s="1" t="str">
        <f t="shared" si="151"/>
        <v>2018</v>
      </c>
      <c r="L3211" s="1">
        <f t="shared" si="152"/>
        <v>17</v>
      </c>
      <c r="M3211" s="1" t="s">
        <v>60</v>
      </c>
      <c r="N3211" t="s">
        <v>53</v>
      </c>
      <c r="O3211" s="1" t="s">
        <v>61</v>
      </c>
      <c r="P3211" s="1"/>
      <c r="Q3211" s="1"/>
      <c r="R3211" s="1"/>
      <c r="S3211" s="1"/>
      <c r="T3211" s="1">
        <v>1</v>
      </c>
      <c r="U3211" s="1"/>
    </row>
    <row r="3212" spans="1:21">
      <c r="A3212" s="1" t="s">
        <v>55</v>
      </c>
      <c r="B3212" s="1"/>
      <c r="C3212" s="1"/>
      <c r="D3212" s="1">
        <f t="shared" si="150"/>
        <v>0</v>
      </c>
      <c r="E3212" s="1" t="s">
        <v>4401</v>
      </c>
      <c r="F3212" s="1" t="s">
        <v>4400</v>
      </c>
      <c r="G3212" s="6" t="s">
        <v>12527</v>
      </c>
      <c r="H3212" s="1" t="s">
        <v>108</v>
      </c>
      <c r="I3212" s="1" t="s">
        <v>4394</v>
      </c>
      <c r="J3212" s="1" t="s">
        <v>527</v>
      </c>
      <c r="K3212" s="1" t="str">
        <f t="shared" si="151"/>
        <v>2018</v>
      </c>
      <c r="L3212" s="1">
        <f t="shared" si="152"/>
        <v>8</v>
      </c>
      <c r="M3212" s="1" t="s">
        <v>79</v>
      </c>
      <c r="N3212" t="s">
        <v>53</v>
      </c>
      <c r="O3212" s="1" t="s">
        <v>61</v>
      </c>
      <c r="P3212" s="1"/>
      <c r="Q3212" s="1"/>
      <c r="R3212" s="1"/>
      <c r="S3212" s="1" t="s">
        <v>65</v>
      </c>
      <c r="T3212" s="1">
        <v>2</v>
      </c>
      <c r="U3212" s="1"/>
    </row>
    <row r="3213" spans="1:21">
      <c r="A3213" s="1" t="s">
        <v>55</v>
      </c>
      <c r="B3213" s="1" t="s">
        <v>50</v>
      </c>
      <c r="C3213" s="1" t="s">
        <v>273</v>
      </c>
      <c r="D3213" s="1">
        <f t="shared" si="150"/>
        <v>1</v>
      </c>
      <c r="E3213" s="1" t="s">
        <v>4407</v>
      </c>
      <c r="F3213" s="1" t="s">
        <v>4406</v>
      </c>
      <c r="G3213" s="6" t="s">
        <v>12527</v>
      </c>
      <c r="H3213" s="1" t="s">
        <v>583</v>
      </c>
      <c r="I3213" s="1" t="s">
        <v>804</v>
      </c>
      <c r="J3213" s="1" t="s">
        <v>2496</v>
      </c>
      <c r="K3213" s="1" t="str">
        <f t="shared" si="151"/>
        <v>2018</v>
      </c>
      <c r="L3213" s="1">
        <f t="shared" si="152"/>
        <v>22</v>
      </c>
      <c r="M3213" s="1" t="s">
        <v>60</v>
      </c>
      <c r="N3213" t="s">
        <v>53</v>
      </c>
      <c r="O3213" s="1" t="s">
        <v>102</v>
      </c>
      <c r="P3213" s="1"/>
      <c r="Q3213" s="1"/>
      <c r="R3213" s="1"/>
      <c r="S3213" s="1"/>
      <c r="T3213" s="1">
        <v>1</v>
      </c>
      <c r="U3213" s="1"/>
    </row>
    <row r="3214" spans="1:21">
      <c r="A3214" s="1" t="s">
        <v>54</v>
      </c>
      <c r="B3214" s="1"/>
      <c r="C3214" s="1"/>
      <c r="D3214" s="1">
        <f t="shared" si="150"/>
        <v>0</v>
      </c>
      <c r="E3214" s="1" t="s">
        <v>4429</v>
      </c>
      <c r="F3214" s="1" t="s">
        <v>4428</v>
      </c>
      <c r="G3214" s="6" t="s">
        <v>12527</v>
      </c>
      <c r="H3214" s="1" t="s">
        <v>367</v>
      </c>
      <c r="I3214" s="1" t="s">
        <v>440</v>
      </c>
      <c r="J3214" s="1" t="s">
        <v>527</v>
      </c>
      <c r="K3214" s="1" t="str">
        <f t="shared" si="151"/>
        <v>2018</v>
      </c>
      <c r="L3214" s="1">
        <f t="shared" si="152"/>
        <v>26</v>
      </c>
      <c r="M3214" s="1" t="s">
        <v>60</v>
      </c>
      <c r="N3214" t="s">
        <v>53</v>
      </c>
      <c r="O3214" s="1" t="s">
        <v>61</v>
      </c>
      <c r="P3214" s="1"/>
      <c r="Q3214" s="1"/>
      <c r="R3214" s="1"/>
      <c r="S3214" s="1"/>
      <c r="T3214" s="1">
        <v>1</v>
      </c>
      <c r="U3214" s="1"/>
    </row>
    <row r="3215" spans="1:21">
      <c r="A3215" s="1" t="s">
        <v>55</v>
      </c>
      <c r="B3215" s="1" t="s">
        <v>50</v>
      </c>
      <c r="C3215" s="1" t="s">
        <v>273</v>
      </c>
      <c r="D3215" s="1">
        <f t="shared" si="150"/>
        <v>1</v>
      </c>
      <c r="E3215" s="1" t="s">
        <v>4463</v>
      </c>
      <c r="F3215" s="1" t="s">
        <v>4462</v>
      </c>
      <c r="G3215" s="6" t="s">
        <v>12527</v>
      </c>
      <c r="H3215" s="1" t="s">
        <v>134</v>
      </c>
      <c r="I3215" s="1" t="s">
        <v>4457</v>
      </c>
      <c r="J3215" s="1" t="s">
        <v>2496</v>
      </c>
      <c r="K3215" s="1" t="str">
        <f t="shared" si="151"/>
        <v>2018</v>
      </c>
      <c r="L3215" s="1">
        <f t="shared" si="152"/>
        <v>27</v>
      </c>
      <c r="M3215" s="1" t="s">
        <v>60</v>
      </c>
      <c r="N3215" t="s">
        <v>53</v>
      </c>
      <c r="O3215" s="1" t="s">
        <v>102</v>
      </c>
      <c r="P3215" s="1"/>
      <c r="Q3215" s="1"/>
      <c r="R3215" s="1"/>
      <c r="S3215" s="1"/>
      <c r="T3215" s="1">
        <v>2</v>
      </c>
      <c r="U3215" s="1"/>
    </row>
    <row r="3216" spans="1:21">
      <c r="A3216" s="1" t="s">
        <v>55</v>
      </c>
      <c r="B3216" s="1" t="s">
        <v>50</v>
      </c>
      <c r="C3216" s="1"/>
      <c r="D3216" s="1">
        <f t="shared" si="150"/>
        <v>0</v>
      </c>
      <c r="E3216" s="1" t="s">
        <v>4487</v>
      </c>
      <c r="F3216" s="1" t="s">
        <v>4486</v>
      </c>
      <c r="G3216" s="6" t="s">
        <v>12527</v>
      </c>
      <c r="H3216" s="1" t="s">
        <v>58</v>
      </c>
      <c r="I3216" s="1" t="s">
        <v>3288</v>
      </c>
      <c r="J3216" s="1" t="s">
        <v>2257</v>
      </c>
      <c r="K3216" s="1" t="str">
        <f t="shared" si="151"/>
        <v>2018</v>
      </c>
      <c r="L3216" s="1">
        <f t="shared" si="152"/>
        <v>10</v>
      </c>
      <c r="M3216" s="1" t="s">
        <v>60</v>
      </c>
      <c r="N3216" t="s">
        <v>53</v>
      </c>
      <c r="O3216" s="1" t="s">
        <v>61</v>
      </c>
      <c r="P3216" s="1"/>
      <c r="Q3216" s="1"/>
      <c r="R3216" s="1"/>
      <c r="S3216" s="1" t="s">
        <v>65</v>
      </c>
      <c r="T3216" s="1">
        <v>1</v>
      </c>
      <c r="U3216" s="1"/>
    </row>
    <row r="3217" spans="1:21">
      <c r="A3217" s="1" t="s">
        <v>55</v>
      </c>
      <c r="B3217" s="1" t="s">
        <v>50</v>
      </c>
      <c r="C3217" s="1"/>
      <c r="D3217" s="1">
        <f t="shared" si="150"/>
        <v>0</v>
      </c>
      <c r="E3217" s="1" t="s">
        <v>5037</v>
      </c>
      <c r="F3217" s="1" t="s">
        <v>5036</v>
      </c>
      <c r="G3217" s="6" t="s">
        <v>12527</v>
      </c>
      <c r="H3217" s="1" t="s">
        <v>126</v>
      </c>
      <c r="I3217" s="1" t="s">
        <v>5038</v>
      </c>
      <c r="J3217" s="1" t="s">
        <v>5039</v>
      </c>
      <c r="K3217" s="1" t="str">
        <f t="shared" si="151"/>
        <v>2018</v>
      </c>
      <c r="L3217" s="1">
        <f t="shared" si="152"/>
        <v>15</v>
      </c>
      <c r="M3217" s="1" t="s">
        <v>60</v>
      </c>
      <c r="N3217" t="s">
        <v>53</v>
      </c>
      <c r="O3217" s="1" t="s">
        <v>61</v>
      </c>
      <c r="P3217" s="1"/>
      <c r="Q3217" s="1"/>
      <c r="R3217" s="1"/>
      <c r="S3217" s="1" t="s">
        <v>65</v>
      </c>
      <c r="T3217" s="1">
        <v>1</v>
      </c>
      <c r="U3217" s="1"/>
    </row>
    <row r="3218" spans="1:21">
      <c r="A3218" s="1" t="s">
        <v>54</v>
      </c>
      <c r="B3218" s="1" t="s">
        <v>50</v>
      </c>
      <c r="C3218" s="1"/>
      <c r="D3218" s="1">
        <f t="shared" si="150"/>
        <v>0</v>
      </c>
      <c r="E3218" s="1" t="s">
        <v>5272</v>
      </c>
      <c r="F3218" s="1" t="s">
        <v>5271</v>
      </c>
      <c r="G3218" s="6" t="s">
        <v>12527</v>
      </c>
      <c r="H3218" s="1" t="s">
        <v>54</v>
      </c>
      <c r="I3218" s="1" t="s">
        <v>5269</v>
      </c>
      <c r="J3218" s="1" t="s">
        <v>1793</v>
      </c>
      <c r="K3218" s="1" t="str">
        <f t="shared" si="151"/>
        <v>2018</v>
      </c>
      <c r="L3218" s="1">
        <f t="shared" si="152"/>
        <v>3</v>
      </c>
      <c r="M3218" s="1" t="s">
        <v>79</v>
      </c>
      <c r="N3218" t="s">
        <v>53</v>
      </c>
      <c r="O3218" s="1"/>
      <c r="P3218" s="1"/>
      <c r="Q3218" s="1"/>
      <c r="R3218" s="1"/>
      <c r="S3218" s="1"/>
      <c r="T3218" s="1">
        <v>1</v>
      </c>
      <c r="U3218" s="1"/>
    </row>
    <row r="3219" spans="1:21">
      <c r="A3219" s="1" t="s">
        <v>55</v>
      </c>
      <c r="B3219" s="1" t="s">
        <v>148</v>
      </c>
      <c r="C3219" s="1" t="s">
        <v>273</v>
      </c>
      <c r="D3219" s="1">
        <f t="shared" si="150"/>
        <v>1.5</v>
      </c>
      <c r="E3219" s="1" t="s">
        <v>5444</v>
      </c>
      <c r="F3219" s="1" t="s">
        <v>5443</v>
      </c>
      <c r="G3219" s="6" t="s">
        <v>12527</v>
      </c>
      <c r="H3219" s="1" t="s">
        <v>63</v>
      </c>
      <c r="I3219" s="1" t="s">
        <v>1351</v>
      </c>
      <c r="J3219" s="1" t="s">
        <v>5445</v>
      </c>
      <c r="K3219" s="1" t="str">
        <f t="shared" si="151"/>
        <v>2018</v>
      </c>
      <c r="L3219" s="1">
        <f t="shared" si="152"/>
        <v>28</v>
      </c>
      <c r="M3219" s="1" t="s">
        <v>79</v>
      </c>
      <c r="N3219" t="s">
        <v>53</v>
      </c>
      <c r="O3219" s="1" t="s">
        <v>61</v>
      </c>
      <c r="P3219" s="1" t="s">
        <v>179</v>
      </c>
      <c r="Q3219" s="1" t="s">
        <v>375</v>
      </c>
      <c r="R3219" s="1" t="s">
        <v>376</v>
      </c>
      <c r="S3219" s="1" t="s">
        <v>1765</v>
      </c>
      <c r="T3219" s="1">
        <v>2</v>
      </c>
      <c r="U3219" s="1" t="s">
        <v>54</v>
      </c>
    </row>
    <row r="3220" spans="1:21">
      <c r="A3220" s="1" t="s">
        <v>54</v>
      </c>
      <c r="B3220" s="1"/>
      <c r="C3220" s="1"/>
      <c r="D3220" s="1">
        <f t="shared" si="150"/>
        <v>0</v>
      </c>
      <c r="E3220" s="1" t="s">
        <v>5591</v>
      </c>
      <c r="F3220" s="1" t="s">
        <v>684</v>
      </c>
      <c r="G3220" s="6" t="s">
        <v>12527</v>
      </c>
      <c r="H3220" s="1" t="s">
        <v>108</v>
      </c>
      <c r="I3220" s="1" t="s">
        <v>5173</v>
      </c>
      <c r="J3220" s="1" t="s">
        <v>5592</v>
      </c>
      <c r="K3220" s="1" t="str">
        <f t="shared" si="151"/>
        <v>2018</v>
      </c>
      <c r="L3220" s="1">
        <f t="shared" si="152"/>
        <v>6</v>
      </c>
      <c r="M3220" s="1" t="s">
        <v>60</v>
      </c>
      <c r="N3220" t="s">
        <v>53</v>
      </c>
      <c r="O3220" s="1" t="s">
        <v>61</v>
      </c>
      <c r="P3220" s="1" t="s">
        <v>1302</v>
      </c>
      <c r="Q3220" s="1" t="s">
        <v>118</v>
      </c>
      <c r="R3220" s="1" t="s">
        <v>3938</v>
      </c>
      <c r="S3220" s="1" t="s">
        <v>65</v>
      </c>
      <c r="T3220" s="1">
        <v>2</v>
      </c>
      <c r="U3220" s="1"/>
    </row>
    <row r="3221" spans="1:21">
      <c r="A3221" s="1" t="s">
        <v>55</v>
      </c>
      <c r="B3221" s="1" t="s">
        <v>50</v>
      </c>
      <c r="C3221" s="1"/>
      <c r="D3221" s="1">
        <f t="shared" si="150"/>
        <v>0</v>
      </c>
      <c r="E3221" s="1" t="s">
        <v>5600</v>
      </c>
      <c r="F3221" s="1" t="s">
        <v>5599</v>
      </c>
      <c r="G3221" s="6" t="s">
        <v>12527</v>
      </c>
      <c r="H3221" s="1" t="s">
        <v>88</v>
      </c>
      <c r="I3221" s="1" t="s">
        <v>5595</v>
      </c>
      <c r="J3221" s="1" t="s">
        <v>106</v>
      </c>
      <c r="K3221" s="1" t="str">
        <f t="shared" si="151"/>
        <v>2018</v>
      </c>
      <c r="L3221" s="1">
        <f t="shared" si="152"/>
        <v>28</v>
      </c>
      <c r="M3221" s="1" t="s">
        <v>60</v>
      </c>
      <c r="N3221" t="s">
        <v>53</v>
      </c>
      <c r="O3221" s="1"/>
      <c r="P3221" s="1"/>
      <c r="Q3221" s="1"/>
      <c r="R3221" s="1"/>
      <c r="S3221" s="1"/>
      <c r="T3221" s="1">
        <v>1</v>
      </c>
      <c r="U3221" s="1"/>
    </row>
    <row r="3222" spans="1:21">
      <c r="A3222" s="1" t="s">
        <v>49</v>
      </c>
      <c r="B3222" s="1" t="s">
        <v>53</v>
      </c>
      <c r="C3222" s="1" t="s">
        <v>273</v>
      </c>
      <c r="D3222" s="1">
        <f t="shared" si="150"/>
        <v>2</v>
      </c>
      <c r="E3222" s="1" t="s">
        <v>5667</v>
      </c>
      <c r="F3222" s="1" t="s">
        <v>5666</v>
      </c>
      <c r="G3222" s="6" t="s">
        <v>12525</v>
      </c>
      <c r="H3222" s="1" t="s">
        <v>678</v>
      </c>
      <c r="I3222" s="1" t="s">
        <v>676</v>
      </c>
      <c r="J3222" s="1" t="s">
        <v>5668</v>
      </c>
      <c r="K3222" s="1" t="str">
        <f t="shared" si="151"/>
        <v>2018</v>
      </c>
      <c r="L3222" s="1">
        <f t="shared" si="152"/>
        <v>32</v>
      </c>
      <c r="M3222" s="1" t="s">
        <v>79</v>
      </c>
      <c r="N3222" t="s">
        <v>53</v>
      </c>
      <c r="O3222" s="1" t="s">
        <v>61</v>
      </c>
      <c r="P3222" s="1" t="s">
        <v>103</v>
      </c>
      <c r="Q3222" s="1" t="s">
        <v>180</v>
      </c>
      <c r="R3222" s="1" t="s">
        <v>525</v>
      </c>
      <c r="S3222" s="1" t="s">
        <v>114</v>
      </c>
      <c r="T3222" s="1">
        <v>2</v>
      </c>
      <c r="U3222" s="1"/>
    </row>
    <row r="3223" spans="1:21">
      <c r="A3223" s="1" t="s">
        <v>49</v>
      </c>
      <c r="B3223" s="1" t="s">
        <v>5607</v>
      </c>
      <c r="C3223" s="1" t="s">
        <v>273</v>
      </c>
      <c r="D3223" s="1">
        <f t="shared" si="150"/>
        <v>1.6</v>
      </c>
      <c r="E3223" s="1" t="s">
        <v>5794</v>
      </c>
      <c r="F3223" s="1" t="s">
        <v>5793</v>
      </c>
      <c r="G3223" s="6" t="s">
        <v>12525</v>
      </c>
      <c r="H3223" s="1" t="s">
        <v>101</v>
      </c>
      <c r="I3223" s="1" t="s">
        <v>5788</v>
      </c>
      <c r="J3223" s="1" t="s">
        <v>2854</v>
      </c>
      <c r="K3223" s="1" t="str">
        <f t="shared" si="151"/>
        <v>2018</v>
      </c>
      <c r="L3223" s="1">
        <f t="shared" si="152"/>
        <v>36</v>
      </c>
      <c r="M3223" s="1" t="s">
        <v>79</v>
      </c>
      <c r="N3223" t="s">
        <v>53</v>
      </c>
      <c r="O3223" s="1" t="s">
        <v>61</v>
      </c>
      <c r="P3223" s="1" t="s">
        <v>179</v>
      </c>
      <c r="Q3223" s="1" t="s">
        <v>219</v>
      </c>
      <c r="R3223" s="1" t="s">
        <v>5795</v>
      </c>
      <c r="S3223" s="1" t="s">
        <v>5796</v>
      </c>
      <c r="T3223" s="1">
        <v>1</v>
      </c>
      <c r="U3223" s="1"/>
    </row>
    <row r="3224" spans="1:21">
      <c r="A3224" s="1" t="s">
        <v>55</v>
      </c>
      <c r="B3224" s="1"/>
      <c r="C3224" s="1"/>
      <c r="D3224" s="1">
        <f t="shared" si="150"/>
        <v>0</v>
      </c>
      <c r="E3224" s="1" t="s">
        <v>5837</v>
      </c>
      <c r="F3224" s="1" t="s">
        <v>5835</v>
      </c>
      <c r="G3224" s="6" t="s">
        <v>12527</v>
      </c>
      <c r="H3224" s="1" t="s">
        <v>448</v>
      </c>
      <c r="I3224" s="1" t="s">
        <v>5836</v>
      </c>
      <c r="J3224" s="1" t="s">
        <v>2178</v>
      </c>
      <c r="K3224" s="1" t="str">
        <f t="shared" si="151"/>
        <v>2018</v>
      </c>
      <c r="L3224" s="1">
        <f t="shared" si="152"/>
        <v>30</v>
      </c>
      <c r="M3224" s="1" t="s">
        <v>60</v>
      </c>
      <c r="N3224" t="s">
        <v>53</v>
      </c>
      <c r="O3224" s="1" t="s">
        <v>61</v>
      </c>
      <c r="P3224" s="1" t="s">
        <v>168</v>
      </c>
      <c r="Q3224" s="1" t="s">
        <v>351</v>
      </c>
      <c r="R3224" s="1" t="s">
        <v>722</v>
      </c>
      <c r="S3224" s="1" t="s">
        <v>114</v>
      </c>
      <c r="T3224" s="1">
        <v>1</v>
      </c>
      <c r="U3224" s="1" t="s">
        <v>55</v>
      </c>
    </row>
    <row r="3225" spans="1:21">
      <c r="A3225" s="1" t="s">
        <v>54</v>
      </c>
      <c r="B3225" s="1" t="s">
        <v>2711</v>
      </c>
      <c r="C3225" s="1" t="s">
        <v>500</v>
      </c>
      <c r="D3225" s="1">
        <f t="shared" si="150"/>
        <v>0.96</v>
      </c>
      <c r="E3225" s="1" t="s">
        <v>5852</v>
      </c>
      <c r="F3225" s="1" t="s">
        <v>5851</v>
      </c>
      <c r="G3225" s="6" t="s">
        <v>12527</v>
      </c>
      <c r="H3225" s="1" t="s">
        <v>116</v>
      </c>
      <c r="I3225" s="1" t="s">
        <v>397</v>
      </c>
      <c r="J3225" s="1" t="s">
        <v>717</v>
      </c>
      <c r="K3225" s="1" t="str">
        <f t="shared" si="151"/>
        <v>2018</v>
      </c>
      <c r="L3225" s="1">
        <f t="shared" si="152"/>
        <v>3</v>
      </c>
      <c r="M3225" s="1" t="s">
        <v>79</v>
      </c>
      <c r="N3225" t="s">
        <v>53</v>
      </c>
      <c r="O3225" s="1" t="s">
        <v>61</v>
      </c>
      <c r="P3225" s="1" t="s">
        <v>422</v>
      </c>
      <c r="Q3225" s="1" t="s">
        <v>5853</v>
      </c>
      <c r="R3225" s="1" t="s">
        <v>5854</v>
      </c>
      <c r="S3225" s="1" t="s">
        <v>114</v>
      </c>
      <c r="T3225" s="1">
        <v>2</v>
      </c>
      <c r="U3225" s="1"/>
    </row>
    <row r="3226" spans="1:21">
      <c r="A3226" s="1" t="s">
        <v>55</v>
      </c>
      <c r="B3226" s="1"/>
      <c r="C3226" s="1"/>
      <c r="D3226" s="1">
        <f t="shared" si="150"/>
        <v>0</v>
      </c>
      <c r="E3226" s="1" t="s">
        <v>6269</v>
      </c>
      <c r="F3226" s="1" t="s">
        <v>6268</v>
      </c>
      <c r="G3226" s="6" t="s">
        <v>12527</v>
      </c>
      <c r="H3226" s="1" t="s">
        <v>108</v>
      </c>
      <c r="I3226" s="1" t="s">
        <v>112</v>
      </c>
      <c r="J3226" s="1" t="s">
        <v>2257</v>
      </c>
      <c r="K3226" s="1" t="str">
        <f t="shared" si="151"/>
        <v>2018</v>
      </c>
      <c r="L3226" s="1">
        <f t="shared" si="152"/>
        <v>6</v>
      </c>
      <c r="M3226" s="1" t="s">
        <v>79</v>
      </c>
      <c r="N3226" t="s">
        <v>53</v>
      </c>
      <c r="O3226" s="1" t="s">
        <v>102</v>
      </c>
      <c r="P3226" s="1" t="s">
        <v>1271</v>
      </c>
      <c r="Q3226" s="1" t="s">
        <v>282</v>
      </c>
      <c r="R3226" s="1" t="s">
        <v>6270</v>
      </c>
      <c r="S3226" s="1" t="s">
        <v>65</v>
      </c>
      <c r="T3226" s="1">
        <v>2</v>
      </c>
      <c r="U3226" s="1" t="s">
        <v>55</v>
      </c>
    </row>
    <row r="3227" spans="1:21">
      <c r="A3227" s="1" t="s">
        <v>50</v>
      </c>
      <c r="B3227" s="1"/>
      <c r="C3227" s="1"/>
      <c r="D3227" s="1">
        <f t="shared" si="150"/>
        <v>0</v>
      </c>
      <c r="E3227" s="1" t="s">
        <v>6459</v>
      </c>
      <c r="F3227" s="1" t="s">
        <v>6457</v>
      </c>
      <c r="G3227" s="6" t="s">
        <v>12525</v>
      </c>
      <c r="H3227" s="1" t="s">
        <v>217</v>
      </c>
      <c r="I3227" s="1" t="s">
        <v>6458</v>
      </c>
      <c r="J3227" s="1" t="s">
        <v>705</v>
      </c>
      <c r="K3227" s="1" t="str">
        <f t="shared" si="151"/>
        <v>2018</v>
      </c>
      <c r="L3227" s="1">
        <f t="shared" si="152"/>
        <v>14</v>
      </c>
      <c r="M3227" s="1" t="s">
        <v>60</v>
      </c>
      <c r="N3227" t="s">
        <v>53</v>
      </c>
      <c r="O3227" s="1" t="s">
        <v>61</v>
      </c>
      <c r="P3227" s="1" t="s">
        <v>255</v>
      </c>
      <c r="Q3227" s="1" t="s">
        <v>6460</v>
      </c>
      <c r="R3227" s="1"/>
      <c r="S3227" s="1" t="s">
        <v>65</v>
      </c>
      <c r="T3227" s="1">
        <v>1</v>
      </c>
      <c r="U3227" s="1" t="s">
        <v>54</v>
      </c>
    </row>
    <row r="3228" spans="1:21">
      <c r="A3228" s="1" t="s">
        <v>55</v>
      </c>
      <c r="B3228" s="1"/>
      <c r="C3228" s="1"/>
      <c r="D3228" s="1">
        <f t="shared" si="150"/>
        <v>0</v>
      </c>
      <c r="E3228" s="1" t="s">
        <v>6486</v>
      </c>
      <c r="F3228" s="1" t="s">
        <v>6485</v>
      </c>
      <c r="G3228" s="6" t="s">
        <v>12527</v>
      </c>
      <c r="H3228" s="1" t="s">
        <v>721</v>
      </c>
      <c r="I3228" s="1" t="s">
        <v>6487</v>
      </c>
      <c r="J3228" s="1" t="s">
        <v>705</v>
      </c>
      <c r="K3228" s="1" t="str">
        <f t="shared" si="151"/>
        <v>2018</v>
      </c>
      <c r="L3228" s="1">
        <f t="shared" si="152"/>
        <v>51</v>
      </c>
      <c r="M3228" s="1" t="s">
        <v>60</v>
      </c>
      <c r="N3228" t="s">
        <v>53</v>
      </c>
      <c r="O3228" s="1" t="s">
        <v>102</v>
      </c>
      <c r="P3228" s="1" t="s">
        <v>179</v>
      </c>
      <c r="Q3228" s="1" t="s">
        <v>500</v>
      </c>
      <c r="R3228" s="1" t="s">
        <v>6488</v>
      </c>
      <c r="S3228" s="1" t="s">
        <v>114</v>
      </c>
      <c r="T3228" s="1">
        <v>2</v>
      </c>
      <c r="U3228" s="1" t="s">
        <v>99</v>
      </c>
    </row>
    <row r="3229" spans="1:21">
      <c r="A3229" s="1" t="s">
        <v>49</v>
      </c>
      <c r="B3229" s="1" t="s">
        <v>986</v>
      </c>
      <c r="C3229" s="1" t="s">
        <v>500</v>
      </c>
      <c r="D3229" s="1">
        <f t="shared" si="150"/>
        <v>0.24</v>
      </c>
      <c r="E3229" s="1" t="s">
        <v>6697</v>
      </c>
      <c r="F3229" s="1" t="s">
        <v>6696</v>
      </c>
      <c r="G3229" s="6" t="s">
        <v>12527</v>
      </c>
      <c r="H3229" s="1" t="s">
        <v>256</v>
      </c>
      <c r="I3229" s="1" t="s">
        <v>364</v>
      </c>
      <c r="J3229" s="1" t="s">
        <v>195</v>
      </c>
      <c r="K3229" s="1" t="str">
        <f t="shared" si="151"/>
        <v>2018</v>
      </c>
      <c r="L3229" s="1">
        <f t="shared" si="152"/>
        <v>50</v>
      </c>
      <c r="M3229" s="1" t="s">
        <v>60</v>
      </c>
      <c r="N3229" t="s">
        <v>53</v>
      </c>
      <c r="O3229" s="1" t="s">
        <v>61</v>
      </c>
      <c r="P3229" s="1" t="s">
        <v>466</v>
      </c>
      <c r="Q3229" s="1" t="s">
        <v>219</v>
      </c>
      <c r="R3229" s="1" t="s">
        <v>1716</v>
      </c>
      <c r="S3229" s="1" t="s">
        <v>5916</v>
      </c>
      <c r="T3229" s="1">
        <v>1</v>
      </c>
      <c r="U3229" s="1" t="s">
        <v>55</v>
      </c>
    </row>
    <row r="3230" spans="1:21">
      <c r="A3230" s="1" t="s">
        <v>55</v>
      </c>
      <c r="B3230" s="1" t="s">
        <v>54</v>
      </c>
      <c r="C3230" s="1" t="s">
        <v>293</v>
      </c>
      <c r="D3230" s="1">
        <f t="shared" si="150"/>
        <v>2.94</v>
      </c>
      <c r="E3230" s="1" t="s">
        <v>6787</v>
      </c>
      <c r="F3230" s="1" t="s">
        <v>6786</v>
      </c>
      <c r="G3230" s="6" t="s">
        <v>12525</v>
      </c>
      <c r="H3230" s="1" t="s">
        <v>134</v>
      </c>
      <c r="I3230" s="1" t="s">
        <v>6747</v>
      </c>
      <c r="J3230" s="1" t="s">
        <v>6788</v>
      </c>
      <c r="K3230" s="1" t="str">
        <f t="shared" si="151"/>
        <v>2018</v>
      </c>
      <c r="L3230" s="1">
        <f t="shared" si="152"/>
        <v>25</v>
      </c>
      <c r="M3230" s="1" t="s">
        <v>79</v>
      </c>
      <c r="N3230" t="s">
        <v>53</v>
      </c>
      <c r="O3230" s="1" t="s">
        <v>102</v>
      </c>
      <c r="P3230" s="1" t="s">
        <v>103</v>
      </c>
      <c r="Q3230" s="1" t="s">
        <v>219</v>
      </c>
      <c r="R3230" s="1" t="s">
        <v>249</v>
      </c>
      <c r="S3230" s="1" t="s">
        <v>526</v>
      </c>
      <c r="T3230" s="1">
        <v>1</v>
      </c>
      <c r="U3230" s="1" t="s">
        <v>55</v>
      </c>
    </row>
    <row r="3231" spans="1:21">
      <c r="A3231" s="1" t="s">
        <v>55</v>
      </c>
      <c r="B3231" s="1" t="s">
        <v>53</v>
      </c>
      <c r="C3231" s="1" t="s">
        <v>500</v>
      </c>
      <c r="D3231" s="1">
        <f t="shared" si="150"/>
        <v>1.6</v>
      </c>
      <c r="E3231" s="1" t="s">
        <v>7038</v>
      </c>
      <c r="F3231" s="1" t="s">
        <v>7036</v>
      </c>
      <c r="G3231" s="6" t="s">
        <v>12525</v>
      </c>
      <c r="H3231" s="1" t="s">
        <v>678</v>
      </c>
      <c r="I3231" s="1" t="s">
        <v>7037</v>
      </c>
      <c r="J3231" s="1" t="s">
        <v>195</v>
      </c>
      <c r="K3231" s="1" t="str">
        <f t="shared" si="151"/>
        <v>2018</v>
      </c>
      <c r="L3231" s="1">
        <f t="shared" si="152"/>
        <v>32</v>
      </c>
      <c r="M3231" s="1" t="s">
        <v>79</v>
      </c>
      <c r="N3231" t="s">
        <v>53</v>
      </c>
      <c r="O3231" s="1" t="s">
        <v>102</v>
      </c>
      <c r="P3231" s="1" t="s">
        <v>89</v>
      </c>
      <c r="Q3231" s="1" t="s">
        <v>136</v>
      </c>
      <c r="R3231" s="1" t="s">
        <v>1558</v>
      </c>
      <c r="S3231" s="1" t="s">
        <v>2015</v>
      </c>
      <c r="T3231" s="1">
        <v>1</v>
      </c>
      <c r="U3231" s="1" t="s">
        <v>53</v>
      </c>
    </row>
    <row r="3232" spans="1:21">
      <c r="A3232" s="1" t="s">
        <v>55</v>
      </c>
      <c r="B3232" s="1" t="s">
        <v>2810</v>
      </c>
      <c r="C3232" s="1" t="s">
        <v>273</v>
      </c>
      <c r="D3232" s="1">
        <f t="shared" si="150"/>
        <v>0.4</v>
      </c>
      <c r="E3232" s="1" t="s">
        <v>7404</v>
      </c>
      <c r="F3232" s="1" t="s">
        <v>7403</v>
      </c>
      <c r="G3232" s="6" t="s">
        <v>12525</v>
      </c>
      <c r="H3232" s="1" t="s">
        <v>101</v>
      </c>
      <c r="I3232" s="1" t="s">
        <v>5781</v>
      </c>
      <c r="J3232" s="1" t="s">
        <v>1015</v>
      </c>
      <c r="K3232" s="1" t="str">
        <f t="shared" si="151"/>
        <v>2018</v>
      </c>
      <c r="L3232" s="1">
        <f t="shared" si="152"/>
        <v>36</v>
      </c>
      <c r="M3232" s="1" t="s">
        <v>79</v>
      </c>
      <c r="N3232" t="s">
        <v>53</v>
      </c>
      <c r="O3232" s="1" t="s">
        <v>102</v>
      </c>
      <c r="P3232" s="1" t="s">
        <v>80</v>
      </c>
      <c r="Q3232" s="1" t="s">
        <v>500</v>
      </c>
      <c r="R3232" s="1" t="s">
        <v>869</v>
      </c>
      <c r="S3232" s="1" t="s">
        <v>405</v>
      </c>
      <c r="T3232" s="1">
        <v>2</v>
      </c>
      <c r="U3232" s="1" t="s">
        <v>55</v>
      </c>
    </row>
    <row r="3233" spans="1:21">
      <c r="A3233" s="1" t="s">
        <v>55</v>
      </c>
      <c r="B3233" s="1"/>
      <c r="C3233" s="1"/>
      <c r="D3233" s="1">
        <f t="shared" si="150"/>
        <v>0</v>
      </c>
      <c r="E3233" s="1" t="s">
        <v>7504</v>
      </c>
      <c r="F3233" s="1" t="s">
        <v>7503</v>
      </c>
      <c r="G3233" s="6" t="s">
        <v>12527</v>
      </c>
      <c r="H3233" s="1" t="s">
        <v>136</v>
      </c>
      <c r="I3233" s="1" t="s">
        <v>1079</v>
      </c>
      <c r="J3233" s="1" t="s">
        <v>199</v>
      </c>
      <c r="K3233" s="1" t="str">
        <f t="shared" si="151"/>
        <v>2018</v>
      </c>
      <c r="L3233" s="1">
        <f t="shared" si="152"/>
        <v>49</v>
      </c>
      <c r="M3233" s="1" t="s">
        <v>60</v>
      </c>
      <c r="N3233" t="s">
        <v>53</v>
      </c>
      <c r="O3233" s="1" t="s">
        <v>61</v>
      </c>
      <c r="P3233" s="1" t="s">
        <v>135</v>
      </c>
      <c r="Q3233" s="1" t="s">
        <v>515</v>
      </c>
      <c r="R3233" s="1" t="s">
        <v>3280</v>
      </c>
      <c r="S3233" s="1" t="s">
        <v>3345</v>
      </c>
      <c r="T3233" s="1">
        <v>2</v>
      </c>
      <c r="U3233" s="1"/>
    </row>
    <row r="3234" spans="1:21">
      <c r="A3234" s="1" t="s">
        <v>54</v>
      </c>
      <c r="B3234" s="1" t="s">
        <v>148</v>
      </c>
      <c r="C3234" s="1" t="s">
        <v>273</v>
      </c>
      <c r="D3234" s="1">
        <f t="shared" si="150"/>
        <v>1.5</v>
      </c>
      <c r="E3234" s="1" t="s">
        <v>7627</v>
      </c>
      <c r="F3234" s="1" t="s">
        <v>7625</v>
      </c>
      <c r="G3234" s="6" t="s">
        <v>12525</v>
      </c>
      <c r="H3234" s="1" t="s">
        <v>134</v>
      </c>
      <c r="I3234" s="1" t="s">
        <v>7626</v>
      </c>
      <c r="J3234" s="1" t="s">
        <v>7628</v>
      </c>
      <c r="K3234" s="1" t="str">
        <f t="shared" si="151"/>
        <v>2018</v>
      </c>
      <c r="L3234" s="1">
        <f t="shared" si="152"/>
        <v>25</v>
      </c>
      <c r="M3234" s="1" t="s">
        <v>60</v>
      </c>
      <c r="N3234" t="s">
        <v>53</v>
      </c>
      <c r="O3234" s="1" t="s">
        <v>61</v>
      </c>
      <c r="P3234" s="1" t="s">
        <v>514</v>
      </c>
      <c r="Q3234" s="1" t="s">
        <v>308</v>
      </c>
      <c r="R3234" s="1" t="s">
        <v>4014</v>
      </c>
      <c r="S3234" s="1" t="s">
        <v>1765</v>
      </c>
      <c r="T3234" s="1">
        <v>2</v>
      </c>
      <c r="U3234" s="1" t="s">
        <v>55</v>
      </c>
    </row>
    <row r="3235" spans="1:21">
      <c r="A3235" s="1"/>
      <c r="B3235" s="1"/>
      <c r="C3235" s="1"/>
      <c r="D3235" s="1">
        <f t="shared" si="150"/>
        <v>0</v>
      </c>
      <c r="E3235" s="1" t="s">
        <v>7684</v>
      </c>
      <c r="F3235" s="1" t="s">
        <v>7683</v>
      </c>
      <c r="G3235" s="6" t="s">
        <v>12525</v>
      </c>
      <c r="H3235" s="1" t="s">
        <v>149</v>
      </c>
      <c r="I3235" s="1" t="s">
        <v>7672</v>
      </c>
      <c r="J3235" s="1" t="s">
        <v>705</v>
      </c>
      <c r="K3235" s="1" t="str">
        <f t="shared" si="151"/>
        <v>2018</v>
      </c>
      <c r="L3235" s="1">
        <f t="shared" si="152"/>
        <v>37</v>
      </c>
      <c r="M3235" s="1" t="s">
        <v>79</v>
      </c>
      <c r="N3235" t="s">
        <v>53</v>
      </c>
      <c r="O3235" s="1" t="s">
        <v>61</v>
      </c>
      <c r="P3235" s="1" t="s">
        <v>179</v>
      </c>
      <c r="Q3235" s="1" t="s">
        <v>219</v>
      </c>
      <c r="R3235" s="1"/>
      <c r="S3235" s="1" t="s">
        <v>105</v>
      </c>
      <c r="T3235" s="1">
        <v>2</v>
      </c>
      <c r="U3235" s="1"/>
    </row>
    <row r="3236" spans="1:21">
      <c r="A3236" s="1"/>
      <c r="B3236" s="1"/>
      <c r="C3236" s="1"/>
      <c r="D3236" s="1">
        <f t="shared" si="150"/>
        <v>0</v>
      </c>
      <c r="E3236" s="1" t="s">
        <v>7684</v>
      </c>
      <c r="F3236" s="1" t="s">
        <v>7683</v>
      </c>
      <c r="G3236" s="6" t="s">
        <v>12525</v>
      </c>
      <c r="H3236" s="1" t="s">
        <v>149</v>
      </c>
      <c r="I3236" s="1" t="s">
        <v>7672</v>
      </c>
      <c r="J3236" s="1" t="s">
        <v>705</v>
      </c>
      <c r="K3236" s="1" t="str">
        <f t="shared" si="151"/>
        <v>2018</v>
      </c>
      <c r="L3236" s="1">
        <f t="shared" si="152"/>
        <v>37</v>
      </c>
      <c r="M3236" s="1" t="s">
        <v>79</v>
      </c>
      <c r="N3236" t="s">
        <v>53</v>
      </c>
      <c r="O3236" s="1" t="s">
        <v>61</v>
      </c>
      <c r="P3236" s="1" t="s">
        <v>179</v>
      </c>
      <c r="Q3236" s="1" t="s">
        <v>219</v>
      </c>
      <c r="R3236" s="1"/>
      <c r="S3236" s="1" t="s">
        <v>105</v>
      </c>
      <c r="T3236" s="1">
        <v>2</v>
      </c>
      <c r="U3236" s="1"/>
    </row>
    <row r="3237" spans="1:21">
      <c r="A3237" s="1" t="s">
        <v>50</v>
      </c>
      <c r="B3237" s="1"/>
      <c r="C3237" s="1"/>
      <c r="D3237" s="1">
        <f t="shared" si="150"/>
        <v>0</v>
      </c>
      <c r="E3237" s="1" t="s">
        <v>7687</v>
      </c>
      <c r="F3237" s="1" t="s">
        <v>7686</v>
      </c>
      <c r="G3237" s="6" t="s">
        <v>12525</v>
      </c>
      <c r="H3237" s="1" t="s">
        <v>177</v>
      </c>
      <c r="I3237" s="1" t="s">
        <v>7672</v>
      </c>
      <c r="J3237" s="1" t="s">
        <v>705</v>
      </c>
      <c r="K3237" s="1" t="str">
        <f t="shared" si="151"/>
        <v>2018</v>
      </c>
      <c r="L3237" s="1">
        <f t="shared" si="152"/>
        <v>21</v>
      </c>
      <c r="M3237" s="1" t="s">
        <v>79</v>
      </c>
      <c r="N3237" t="s">
        <v>53</v>
      </c>
      <c r="O3237" s="1" t="s">
        <v>102</v>
      </c>
      <c r="P3237" s="1" t="s">
        <v>646</v>
      </c>
      <c r="Q3237" s="1" t="s">
        <v>136</v>
      </c>
      <c r="R3237" s="1"/>
      <c r="S3237" s="1" t="s">
        <v>7688</v>
      </c>
      <c r="T3237" s="1">
        <v>1</v>
      </c>
      <c r="U3237" s="1"/>
    </row>
    <row r="3238" spans="1:21">
      <c r="A3238" s="1" t="s">
        <v>55</v>
      </c>
      <c r="B3238" s="1" t="s">
        <v>50</v>
      </c>
      <c r="C3238" s="1" t="s">
        <v>500</v>
      </c>
      <c r="D3238" s="1">
        <f t="shared" si="150"/>
        <v>0.8</v>
      </c>
      <c r="E3238" s="1" t="s">
        <v>7773</v>
      </c>
      <c r="F3238" s="1" t="s">
        <v>7772</v>
      </c>
      <c r="G3238" s="6" t="s">
        <v>12527</v>
      </c>
      <c r="H3238" s="1" t="s">
        <v>144</v>
      </c>
      <c r="I3238" s="1" t="s">
        <v>663</v>
      </c>
      <c r="J3238" s="1" t="s">
        <v>3458</v>
      </c>
      <c r="K3238" s="1" t="str">
        <f t="shared" si="151"/>
        <v>2018</v>
      </c>
      <c r="L3238" s="1">
        <f t="shared" si="152"/>
        <v>22</v>
      </c>
      <c r="M3238" s="1" t="s">
        <v>79</v>
      </c>
      <c r="N3238" t="s">
        <v>53</v>
      </c>
      <c r="O3238" s="1" t="s">
        <v>61</v>
      </c>
      <c r="P3238" s="1" t="s">
        <v>778</v>
      </c>
      <c r="Q3238" s="1" t="s">
        <v>219</v>
      </c>
      <c r="R3238" s="1" t="s">
        <v>7421</v>
      </c>
      <c r="S3238" s="1" t="s">
        <v>92</v>
      </c>
      <c r="T3238" s="1">
        <v>1</v>
      </c>
      <c r="U3238" s="1" t="s">
        <v>54</v>
      </c>
    </row>
    <row r="3239" spans="1:21">
      <c r="A3239" s="1" t="s">
        <v>54</v>
      </c>
      <c r="B3239" s="1"/>
      <c r="C3239" s="1"/>
      <c r="D3239" s="1">
        <f t="shared" si="150"/>
        <v>0</v>
      </c>
      <c r="E3239" s="1" t="s">
        <v>7846</v>
      </c>
      <c r="F3239" s="1" t="s">
        <v>7845</v>
      </c>
      <c r="G3239" s="6" t="s">
        <v>12525</v>
      </c>
      <c r="H3239" s="1" t="s">
        <v>128</v>
      </c>
      <c r="I3239" s="1" t="s">
        <v>690</v>
      </c>
      <c r="J3239" s="1" t="s">
        <v>881</v>
      </c>
      <c r="K3239" s="1" t="str">
        <f t="shared" si="151"/>
        <v>2018</v>
      </c>
      <c r="L3239" s="1">
        <f t="shared" si="152"/>
        <v>40</v>
      </c>
      <c r="M3239" s="1" t="s">
        <v>60</v>
      </c>
      <c r="N3239" t="s">
        <v>53</v>
      </c>
      <c r="O3239" s="1" t="s">
        <v>61</v>
      </c>
      <c r="P3239" s="1" t="s">
        <v>127</v>
      </c>
      <c r="Q3239" s="1" t="s">
        <v>375</v>
      </c>
      <c r="R3239" s="1" t="s">
        <v>7847</v>
      </c>
      <c r="S3239" s="1" t="s">
        <v>105</v>
      </c>
      <c r="T3239" s="1">
        <v>2</v>
      </c>
      <c r="U3239" s="1" t="s">
        <v>55</v>
      </c>
    </row>
    <row r="3240" spans="1:21">
      <c r="A3240" s="1" t="s">
        <v>49</v>
      </c>
      <c r="B3240" s="1"/>
      <c r="C3240" s="1"/>
      <c r="D3240" s="1">
        <f t="shared" si="150"/>
        <v>0</v>
      </c>
      <c r="E3240" s="1" t="s">
        <v>7960</v>
      </c>
      <c r="F3240" s="1" t="s">
        <v>7959</v>
      </c>
      <c r="G3240" s="6" t="s">
        <v>12525</v>
      </c>
      <c r="H3240" s="1" t="s">
        <v>116</v>
      </c>
      <c r="I3240" s="1" t="s">
        <v>7937</v>
      </c>
      <c r="J3240" s="1" t="s">
        <v>881</v>
      </c>
      <c r="K3240" s="1" t="str">
        <f t="shared" si="151"/>
        <v>2018</v>
      </c>
      <c r="L3240" s="1">
        <f t="shared" si="152"/>
        <v>3</v>
      </c>
      <c r="M3240" s="1" t="s">
        <v>60</v>
      </c>
      <c r="N3240" t="s">
        <v>53</v>
      </c>
      <c r="O3240" s="1" t="s">
        <v>61</v>
      </c>
      <c r="P3240" s="1" t="s">
        <v>7961</v>
      </c>
      <c r="Q3240" s="1" t="s">
        <v>169</v>
      </c>
      <c r="R3240" s="1" t="s">
        <v>7962</v>
      </c>
      <c r="S3240" s="1" t="s">
        <v>65</v>
      </c>
      <c r="T3240" s="1">
        <v>2</v>
      </c>
      <c r="U3240" s="1"/>
    </row>
    <row r="3241" spans="1:21">
      <c r="A3241" s="1" t="s">
        <v>53</v>
      </c>
      <c r="B3241" s="1" t="s">
        <v>3072</v>
      </c>
      <c r="C3241" s="1" t="s">
        <v>273</v>
      </c>
      <c r="D3241" s="1">
        <f t="shared" si="150"/>
        <v>0.8</v>
      </c>
      <c r="E3241" s="1" t="s">
        <v>8082</v>
      </c>
      <c r="F3241" s="1" t="s">
        <v>8080</v>
      </c>
      <c r="G3241" s="6" t="s">
        <v>12525</v>
      </c>
      <c r="H3241" s="1" t="s">
        <v>484</v>
      </c>
      <c r="I3241" s="1" t="s">
        <v>8081</v>
      </c>
      <c r="J3241" s="1" t="s">
        <v>2231</v>
      </c>
      <c r="K3241" s="1" t="str">
        <f t="shared" si="151"/>
        <v>2018</v>
      </c>
      <c r="L3241" s="1">
        <f t="shared" si="152"/>
        <v>46</v>
      </c>
      <c r="M3241" s="1" t="s">
        <v>79</v>
      </c>
      <c r="N3241" t="s">
        <v>53</v>
      </c>
      <c r="O3241" s="1" t="s">
        <v>61</v>
      </c>
      <c r="P3241" s="1" t="s">
        <v>1091</v>
      </c>
      <c r="Q3241" s="1" t="s">
        <v>3764</v>
      </c>
      <c r="R3241" s="1" t="s">
        <v>8083</v>
      </c>
      <c r="S3241" s="1" t="s">
        <v>2440</v>
      </c>
      <c r="T3241" s="1">
        <v>2</v>
      </c>
      <c r="U3241" s="1" t="s">
        <v>54</v>
      </c>
    </row>
    <row r="3242" spans="1:21">
      <c r="A3242" s="1" t="s">
        <v>50</v>
      </c>
      <c r="B3242" s="1" t="s">
        <v>50</v>
      </c>
      <c r="C3242" s="1" t="s">
        <v>273</v>
      </c>
      <c r="D3242" s="1">
        <f t="shared" si="150"/>
        <v>1</v>
      </c>
      <c r="E3242" s="1" t="s">
        <v>8086</v>
      </c>
      <c r="F3242" s="1" t="s">
        <v>8085</v>
      </c>
      <c r="G3242" s="6" t="s">
        <v>12525</v>
      </c>
      <c r="H3242" s="1" t="s">
        <v>116</v>
      </c>
      <c r="I3242" s="1" t="s">
        <v>8081</v>
      </c>
      <c r="J3242" s="1" t="s">
        <v>2344</v>
      </c>
      <c r="K3242" s="1" t="str">
        <f t="shared" si="151"/>
        <v>2018</v>
      </c>
      <c r="L3242" s="1">
        <f t="shared" si="152"/>
        <v>3</v>
      </c>
      <c r="M3242" s="1" t="s">
        <v>60</v>
      </c>
      <c r="N3242" t="s">
        <v>53</v>
      </c>
      <c r="O3242" s="1" t="s">
        <v>7858</v>
      </c>
      <c r="P3242" s="1" t="s">
        <v>196</v>
      </c>
      <c r="Q3242" s="1" t="s">
        <v>169</v>
      </c>
      <c r="R3242" s="1" t="s">
        <v>4034</v>
      </c>
      <c r="S3242" s="1" t="s">
        <v>114</v>
      </c>
      <c r="T3242" s="1">
        <v>2</v>
      </c>
      <c r="U3242" s="1" t="s">
        <v>55</v>
      </c>
    </row>
    <row r="3243" spans="1:21">
      <c r="A3243" s="1" t="s">
        <v>55</v>
      </c>
      <c r="B3243" s="1"/>
      <c r="C3243" s="1"/>
      <c r="D3243" s="1">
        <f t="shared" si="150"/>
        <v>0</v>
      </c>
      <c r="E3243" s="1" t="s">
        <v>8090</v>
      </c>
      <c r="F3243" s="1" t="s">
        <v>8088</v>
      </c>
      <c r="G3243" s="6" t="s">
        <v>12525</v>
      </c>
      <c r="H3243" s="1" t="s">
        <v>256</v>
      </c>
      <c r="I3243" s="1" t="s">
        <v>8081</v>
      </c>
      <c r="J3243" s="1" t="s">
        <v>881</v>
      </c>
      <c r="K3243" s="1" t="str">
        <f t="shared" si="151"/>
        <v>2018</v>
      </c>
      <c r="L3243" s="1">
        <f t="shared" si="152"/>
        <v>50</v>
      </c>
      <c r="M3243" s="1" t="s">
        <v>60</v>
      </c>
      <c r="N3243" t="s">
        <v>53</v>
      </c>
      <c r="O3243" s="1" t="s">
        <v>61</v>
      </c>
      <c r="P3243" s="1" t="s">
        <v>135</v>
      </c>
      <c r="Q3243" s="1" t="s">
        <v>351</v>
      </c>
      <c r="R3243" s="1" t="s">
        <v>1047</v>
      </c>
      <c r="S3243" s="1" t="s">
        <v>114</v>
      </c>
      <c r="T3243" s="1">
        <v>2</v>
      </c>
      <c r="U3243" s="1"/>
    </row>
    <row r="3244" spans="1:21">
      <c r="A3244" s="1" t="s">
        <v>53</v>
      </c>
      <c r="B3244" s="1"/>
      <c r="C3244" s="1"/>
      <c r="D3244" s="1">
        <f t="shared" si="150"/>
        <v>0</v>
      </c>
      <c r="E3244" s="1" t="s">
        <v>8104</v>
      </c>
      <c r="F3244" s="1" t="s">
        <v>8103</v>
      </c>
      <c r="G3244" s="6" t="s">
        <v>12525</v>
      </c>
      <c r="H3244" s="1" t="s">
        <v>479</v>
      </c>
      <c r="I3244" s="1" t="s">
        <v>1331</v>
      </c>
      <c r="J3244" s="1" t="s">
        <v>199</v>
      </c>
      <c r="K3244" s="1" t="str">
        <f t="shared" si="151"/>
        <v>2018</v>
      </c>
      <c r="L3244" s="1">
        <f t="shared" si="152"/>
        <v>17</v>
      </c>
      <c r="M3244" s="1" t="s">
        <v>79</v>
      </c>
      <c r="N3244" t="s">
        <v>53</v>
      </c>
      <c r="O3244" s="1" t="s">
        <v>61</v>
      </c>
      <c r="P3244" s="1" t="s">
        <v>103</v>
      </c>
      <c r="Q3244" s="1" t="s">
        <v>1061</v>
      </c>
      <c r="R3244" s="1" t="s">
        <v>8105</v>
      </c>
      <c r="S3244" s="1" t="s">
        <v>65</v>
      </c>
      <c r="T3244" s="1">
        <v>1</v>
      </c>
      <c r="U3244" s="1"/>
    </row>
    <row r="3245" spans="1:21">
      <c r="A3245" s="1" t="s">
        <v>55</v>
      </c>
      <c r="B3245" s="1" t="s">
        <v>986</v>
      </c>
      <c r="C3245" s="1" t="s">
        <v>500</v>
      </c>
      <c r="D3245" s="1">
        <f t="shared" si="150"/>
        <v>0.24</v>
      </c>
      <c r="E3245" s="1" t="s">
        <v>8154</v>
      </c>
      <c r="F3245" s="1" t="s">
        <v>8153</v>
      </c>
      <c r="G3245" s="6" t="s">
        <v>12525</v>
      </c>
      <c r="H3245" s="1" t="s">
        <v>144</v>
      </c>
      <c r="I3245" s="1" t="s">
        <v>6586</v>
      </c>
      <c r="J3245" s="1" t="s">
        <v>8155</v>
      </c>
      <c r="K3245" s="1" t="str">
        <f t="shared" si="151"/>
        <v>2018</v>
      </c>
      <c r="L3245" s="1">
        <f t="shared" si="152"/>
        <v>22</v>
      </c>
      <c r="M3245" s="1" t="s">
        <v>79</v>
      </c>
      <c r="N3245" t="s">
        <v>53</v>
      </c>
      <c r="O3245" s="1" t="s">
        <v>61</v>
      </c>
      <c r="P3245" s="1" t="s">
        <v>179</v>
      </c>
      <c r="Q3245" s="1" t="s">
        <v>800</v>
      </c>
      <c r="R3245" s="1" t="s">
        <v>531</v>
      </c>
      <c r="S3245" s="1" t="s">
        <v>105</v>
      </c>
      <c r="T3245" s="1">
        <v>2</v>
      </c>
      <c r="U3245" s="1" t="s">
        <v>53</v>
      </c>
    </row>
    <row r="3246" spans="1:21">
      <c r="A3246" s="1" t="s">
        <v>55</v>
      </c>
      <c r="B3246" s="1"/>
      <c r="C3246" s="1"/>
      <c r="D3246" s="1">
        <f t="shared" si="150"/>
        <v>0</v>
      </c>
      <c r="E3246" s="1" t="s">
        <v>8162</v>
      </c>
      <c r="F3246" s="1" t="s">
        <v>8161</v>
      </c>
      <c r="G3246" s="6" t="s">
        <v>12525</v>
      </c>
      <c r="H3246" s="1" t="s">
        <v>308</v>
      </c>
      <c r="I3246" s="1" t="s">
        <v>606</v>
      </c>
      <c r="J3246" s="1" t="s">
        <v>881</v>
      </c>
      <c r="K3246" s="1" t="str">
        <f t="shared" si="151"/>
        <v>2018</v>
      </c>
      <c r="L3246" s="1">
        <f t="shared" si="152"/>
        <v>55</v>
      </c>
      <c r="M3246" s="1" t="s">
        <v>79</v>
      </c>
      <c r="N3246" t="s">
        <v>53</v>
      </c>
      <c r="O3246" s="1" t="s">
        <v>61</v>
      </c>
      <c r="P3246" s="1" t="s">
        <v>103</v>
      </c>
      <c r="Q3246" s="1" t="s">
        <v>1101</v>
      </c>
      <c r="R3246" s="1" t="s">
        <v>8163</v>
      </c>
      <c r="S3246" s="1" t="s">
        <v>105</v>
      </c>
      <c r="T3246" s="1">
        <v>1</v>
      </c>
      <c r="U3246" s="1"/>
    </row>
    <row r="3247" spans="1:21">
      <c r="A3247" s="1" t="s">
        <v>55</v>
      </c>
      <c r="B3247" s="1"/>
      <c r="C3247" s="1"/>
      <c r="D3247" s="1">
        <f t="shared" si="150"/>
        <v>0</v>
      </c>
      <c r="E3247" s="1"/>
      <c r="F3247" s="1" t="s">
        <v>8177</v>
      </c>
      <c r="G3247" s="6" t="s">
        <v>12525</v>
      </c>
      <c r="H3247" s="1" t="s">
        <v>149</v>
      </c>
      <c r="I3247" s="1" t="s">
        <v>606</v>
      </c>
      <c r="J3247" s="1" t="s">
        <v>881</v>
      </c>
      <c r="K3247" s="1" t="str">
        <f t="shared" si="151"/>
        <v>2018</v>
      </c>
      <c r="L3247" s="1">
        <f t="shared" si="152"/>
        <v>37</v>
      </c>
      <c r="M3247" s="1" t="s">
        <v>79</v>
      </c>
      <c r="N3247" t="s">
        <v>53</v>
      </c>
      <c r="O3247" s="1" t="s">
        <v>102</v>
      </c>
      <c r="P3247" s="1" t="s">
        <v>388</v>
      </c>
      <c r="Q3247" s="1" t="s">
        <v>104</v>
      </c>
      <c r="R3247" s="1" t="s">
        <v>8178</v>
      </c>
      <c r="S3247" s="1" t="s">
        <v>114</v>
      </c>
      <c r="T3247" s="1">
        <v>1</v>
      </c>
      <c r="U3247" s="1"/>
    </row>
    <row r="3248" spans="1:21">
      <c r="A3248" s="1"/>
      <c r="B3248" s="1" t="s">
        <v>5892</v>
      </c>
      <c r="C3248" s="1" t="s">
        <v>273</v>
      </c>
      <c r="D3248" s="1">
        <f t="shared" si="150"/>
        <v>3.3</v>
      </c>
      <c r="E3248" s="1" t="s">
        <v>8287</v>
      </c>
      <c r="F3248" s="1" t="s">
        <v>8288</v>
      </c>
      <c r="G3248" s="6" t="s">
        <v>12525</v>
      </c>
      <c r="H3248" s="1" t="s">
        <v>58</v>
      </c>
      <c r="I3248" s="1" t="s">
        <v>8261</v>
      </c>
      <c r="J3248" s="1" t="s">
        <v>2430</v>
      </c>
      <c r="K3248" s="1" t="str">
        <f t="shared" si="151"/>
        <v>2018</v>
      </c>
      <c r="L3248" s="1">
        <f t="shared" si="152"/>
        <v>8</v>
      </c>
      <c r="M3248" s="1" t="s">
        <v>60</v>
      </c>
      <c r="N3248" t="s">
        <v>53</v>
      </c>
      <c r="O3248" s="1" t="s">
        <v>61</v>
      </c>
      <c r="P3248" s="1" t="s">
        <v>281</v>
      </c>
      <c r="Q3248" s="1" t="s">
        <v>530</v>
      </c>
      <c r="R3248" s="1"/>
      <c r="S3248" s="1" t="s">
        <v>65</v>
      </c>
      <c r="T3248" s="1">
        <v>1</v>
      </c>
      <c r="U3248" s="1" t="s">
        <v>53</v>
      </c>
    </row>
    <row r="3249" spans="1:21">
      <c r="A3249" s="1" t="s">
        <v>54</v>
      </c>
      <c r="B3249" s="1"/>
      <c r="C3249" s="1"/>
      <c r="D3249" s="1">
        <f t="shared" si="150"/>
        <v>0</v>
      </c>
      <c r="E3249" s="1" t="s">
        <v>8421</v>
      </c>
      <c r="F3249" s="1" t="s">
        <v>8420</v>
      </c>
      <c r="G3249" s="6" t="s">
        <v>12525</v>
      </c>
      <c r="H3249" s="1" t="s">
        <v>530</v>
      </c>
      <c r="I3249" s="1" t="s">
        <v>8415</v>
      </c>
      <c r="J3249" s="1" t="s">
        <v>1249</v>
      </c>
      <c r="K3249" s="1" t="str">
        <f t="shared" si="151"/>
        <v>2018</v>
      </c>
      <c r="L3249" s="1">
        <f t="shared" si="152"/>
        <v>31</v>
      </c>
      <c r="M3249" s="1" t="s">
        <v>79</v>
      </c>
      <c r="N3249" t="s">
        <v>53</v>
      </c>
      <c r="O3249" s="1" t="s">
        <v>61</v>
      </c>
      <c r="P3249" s="1" t="s">
        <v>265</v>
      </c>
      <c r="Q3249" s="1" t="s">
        <v>256</v>
      </c>
      <c r="R3249" s="1" t="s">
        <v>3849</v>
      </c>
      <c r="S3249" s="1" t="s">
        <v>226</v>
      </c>
      <c r="T3249" s="1">
        <v>1</v>
      </c>
      <c r="U3249" s="1"/>
    </row>
    <row r="3250" spans="1:21">
      <c r="A3250" s="1" t="s">
        <v>54</v>
      </c>
      <c r="B3250" s="1" t="s">
        <v>58</v>
      </c>
      <c r="C3250" s="1" t="s">
        <v>136</v>
      </c>
      <c r="D3250" s="1">
        <f t="shared" si="150"/>
        <v>5</v>
      </c>
      <c r="E3250" s="1" t="s">
        <v>8487</v>
      </c>
      <c r="F3250" s="1" t="s">
        <v>8485</v>
      </c>
      <c r="G3250" s="6" t="s">
        <v>12525</v>
      </c>
      <c r="H3250" s="1" t="s">
        <v>458</v>
      </c>
      <c r="I3250" s="1" t="s">
        <v>544</v>
      </c>
      <c r="J3250" s="1" t="s">
        <v>705</v>
      </c>
      <c r="K3250" s="1" t="str">
        <f t="shared" si="151"/>
        <v>2018</v>
      </c>
      <c r="L3250" s="1">
        <f t="shared" si="152"/>
        <v>62</v>
      </c>
      <c r="M3250" s="1" t="s">
        <v>60</v>
      </c>
      <c r="N3250" t="s">
        <v>53</v>
      </c>
      <c r="O3250" s="1" t="s">
        <v>102</v>
      </c>
      <c r="P3250" s="1"/>
      <c r="Q3250" s="1"/>
      <c r="R3250" s="1"/>
      <c r="S3250" s="1" t="s">
        <v>311</v>
      </c>
      <c r="T3250" s="1">
        <v>2</v>
      </c>
      <c r="U3250" s="1"/>
    </row>
    <row r="3251" spans="1:21">
      <c r="A3251" s="1" t="s">
        <v>55</v>
      </c>
      <c r="B3251" s="1" t="s">
        <v>141</v>
      </c>
      <c r="C3251" s="1" t="s">
        <v>500</v>
      </c>
      <c r="D3251" s="1">
        <f t="shared" si="150"/>
        <v>0.16</v>
      </c>
      <c r="E3251" s="1" t="s">
        <v>8574</v>
      </c>
      <c r="F3251" s="1" t="s">
        <v>8572</v>
      </c>
      <c r="G3251" s="6" t="s">
        <v>12525</v>
      </c>
      <c r="H3251" s="1" t="s">
        <v>99</v>
      </c>
      <c r="I3251" s="1" t="s">
        <v>8573</v>
      </c>
      <c r="J3251" s="1" t="s">
        <v>540</v>
      </c>
      <c r="K3251" s="1" t="str">
        <f t="shared" si="151"/>
        <v>2018</v>
      </c>
      <c r="L3251" s="1">
        <f t="shared" si="152"/>
        <v>4</v>
      </c>
      <c r="M3251" s="1" t="s">
        <v>79</v>
      </c>
      <c r="N3251" t="s">
        <v>53</v>
      </c>
      <c r="O3251" s="1" t="s">
        <v>61</v>
      </c>
      <c r="P3251" s="1" t="s">
        <v>657</v>
      </c>
      <c r="Q3251" s="1" t="s">
        <v>169</v>
      </c>
      <c r="R3251" s="1"/>
      <c r="S3251" s="1" t="s">
        <v>2283</v>
      </c>
      <c r="T3251" s="1">
        <v>2</v>
      </c>
      <c r="U3251" s="1"/>
    </row>
    <row r="3252" spans="1:21">
      <c r="A3252" s="1" t="s">
        <v>54</v>
      </c>
      <c r="B3252" s="1" t="s">
        <v>53</v>
      </c>
      <c r="C3252" s="1" t="s">
        <v>219</v>
      </c>
      <c r="D3252" s="1">
        <f t="shared" si="150"/>
        <v>1.2</v>
      </c>
      <c r="E3252" s="1" t="s">
        <v>8578</v>
      </c>
      <c r="F3252" s="1" t="s">
        <v>8577</v>
      </c>
      <c r="G3252" s="6" t="s">
        <v>12525</v>
      </c>
      <c r="H3252" s="1" t="s">
        <v>118</v>
      </c>
      <c r="I3252" s="1" t="s">
        <v>8573</v>
      </c>
      <c r="J3252" s="1" t="s">
        <v>1249</v>
      </c>
      <c r="K3252" s="1" t="str">
        <f t="shared" si="151"/>
        <v>2018</v>
      </c>
      <c r="L3252" s="1">
        <f t="shared" si="152"/>
        <v>23</v>
      </c>
      <c r="M3252" s="1" t="s">
        <v>60</v>
      </c>
      <c r="N3252" t="s">
        <v>53</v>
      </c>
      <c r="O3252" s="1" t="s">
        <v>61</v>
      </c>
      <c r="P3252" s="1" t="s">
        <v>432</v>
      </c>
      <c r="Q3252" s="1" t="s">
        <v>351</v>
      </c>
      <c r="R3252" s="1"/>
      <c r="S3252" s="1" t="s">
        <v>105</v>
      </c>
      <c r="T3252" s="1">
        <v>2</v>
      </c>
      <c r="U3252" s="1"/>
    </row>
    <row r="3253" spans="1:21">
      <c r="A3253" s="1" t="s">
        <v>55</v>
      </c>
      <c r="B3253" s="1" t="s">
        <v>5607</v>
      </c>
      <c r="C3253" s="1" t="s">
        <v>136</v>
      </c>
      <c r="D3253" s="1">
        <f t="shared" si="150"/>
        <v>0.8</v>
      </c>
      <c r="E3253" s="1" t="s">
        <v>8581</v>
      </c>
      <c r="F3253" s="1" t="s">
        <v>8580</v>
      </c>
      <c r="G3253" s="6" t="s">
        <v>12525</v>
      </c>
      <c r="H3253" s="1" t="s">
        <v>55</v>
      </c>
      <c r="I3253" s="1" t="s">
        <v>8573</v>
      </c>
      <c r="J3253" s="1" t="s">
        <v>1249</v>
      </c>
      <c r="K3253" s="1" t="str">
        <f t="shared" si="151"/>
        <v>2018</v>
      </c>
      <c r="L3253" s="1">
        <f t="shared" si="152"/>
        <v>2</v>
      </c>
      <c r="M3253" s="1" t="s">
        <v>60</v>
      </c>
      <c r="N3253" t="s">
        <v>53</v>
      </c>
      <c r="O3253" s="1" t="s">
        <v>61</v>
      </c>
      <c r="P3253" s="1" t="s">
        <v>6222</v>
      </c>
      <c r="Q3253" s="1" t="s">
        <v>263</v>
      </c>
      <c r="R3253" s="1" t="s">
        <v>263</v>
      </c>
      <c r="S3253" s="1"/>
      <c r="T3253" s="1">
        <v>2</v>
      </c>
      <c r="U3253" s="1"/>
    </row>
    <row r="3254" spans="1:21">
      <c r="A3254" s="1" t="s">
        <v>53</v>
      </c>
      <c r="B3254" s="1" t="s">
        <v>2711</v>
      </c>
      <c r="C3254" s="1" t="s">
        <v>136</v>
      </c>
      <c r="D3254" s="1">
        <f t="shared" si="150"/>
        <v>0.6</v>
      </c>
      <c r="E3254" s="1" t="s">
        <v>8647</v>
      </c>
      <c r="F3254" s="1" t="s">
        <v>8645</v>
      </c>
      <c r="G3254" s="6" t="s">
        <v>12525</v>
      </c>
      <c r="H3254" s="1" t="s">
        <v>464</v>
      </c>
      <c r="I3254" s="1" t="s">
        <v>8646</v>
      </c>
      <c r="J3254" s="1" t="s">
        <v>2178</v>
      </c>
      <c r="K3254" s="1" t="str">
        <f t="shared" si="151"/>
        <v>2018</v>
      </c>
      <c r="L3254" s="1">
        <f t="shared" si="152"/>
        <v>29</v>
      </c>
      <c r="M3254" s="1" t="s">
        <v>60</v>
      </c>
      <c r="N3254" t="s">
        <v>53</v>
      </c>
      <c r="O3254" s="1" t="s">
        <v>61</v>
      </c>
      <c r="P3254" s="1" t="s">
        <v>119</v>
      </c>
      <c r="Q3254" s="1" t="s">
        <v>189</v>
      </c>
      <c r="R3254" s="1"/>
      <c r="S3254" s="1" t="s">
        <v>8648</v>
      </c>
      <c r="T3254" s="1">
        <v>1</v>
      </c>
      <c r="U3254" s="1"/>
    </row>
    <row r="3255" spans="1:21">
      <c r="A3255" s="1" t="s">
        <v>54</v>
      </c>
      <c r="B3255" s="1"/>
      <c r="C3255" s="1"/>
      <c r="D3255" s="1">
        <f t="shared" si="150"/>
        <v>0</v>
      </c>
      <c r="E3255" s="1" t="s">
        <v>8745</v>
      </c>
      <c r="F3255" s="1" t="s">
        <v>8748</v>
      </c>
      <c r="G3255" s="6" t="s">
        <v>12525</v>
      </c>
      <c r="H3255" s="1" t="s">
        <v>130</v>
      </c>
      <c r="I3255" s="1" t="s">
        <v>8729</v>
      </c>
      <c r="J3255" s="1" t="s">
        <v>705</v>
      </c>
      <c r="K3255" s="1" t="str">
        <f t="shared" si="151"/>
        <v>2018</v>
      </c>
      <c r="L3255" s="1">
        <f t="shared" si="152"/>
        <v>10</v>
      </c>
      <c r="M3255" s="1" t="s">
        <v>79</v>
      </c>
      <c r="N3255" t="s">
        <v>53</v>
      </c>
      <c r="O3255" s="1" t="s">
        <v>61</v>
      </c>
      <c r="P3255" s="1" t="s">
        <v>449</v>
      </c>
      <c r="Q3255" s="1" t="s">
        <v>310</v>
      </c>
      <c r="R3255" s="1" t="s">
        <v>495</v>
      </c>
      <c r="S3255" s="1" t="s">
        <v>65</v>
      </c>
      <c r="T3255" s="1">
        <v>2</v>
      </c>
      <c r="U3255" s="1"/>
    </row>
    <row r="3256" spans="1:21">
      <c r="A3256" s="1" t="s">
        <v>55</v>
      </c>
      <c r="B3256" s="1" t="s">
        <v>148</v>
      </c>
      <c r="C3256" s="1" t="s">
        <v>219</v>
      </c>
      <c r="D3256" s="1">
        <f t="shared" si="150"/>
        <v>0.9</v>
      </c>
      <c r="E3256" s="1" t="s">
        <v>8776</v>
      </c>
      <c r="F3256" s="1" t="s">
        <v>8775</v>
      </c>
      <c r="G3256" s="6" t="s">
        <v>12525</v>
      </c>
      <c r="H3256" s="1" t="s">
        <v>108</v>
      </c>
      <c r="I3256" s="1" t="s">
        <v>202</v>
      </c>
      <c r="J3256" s="1" t="s">
        <v>2418</v>
      </c>
      <c r="K3256" s="1" t="str">
        <f t="shared" si="151"/>
        <v>2018</v>
      </c>
      <c r="L3256" s="1">
        <f t="shared" si="152"/>
        <v>6</v>
      </c>
      <c r="M3256" s="1" t="s">
        <v>60</v>
      </c>
      <c r="N3256" t="s">
        <v>53</v>
      </c>
      <c r="O3256" s="1" t="s">
        <v>61</v>
      </c>
      <c r="P3256" s="1" t="s">
        <v>62</v>
      </c>
      <c r="Q3256" s="1" t="s">
        <v>118</v>
      </c>
      <c r="R3256" s="1" t="s">
        <v>317</v>
      </c>
      <c r="S3256" s="1" t="s">
        <v>65</v>
      </c>
      <c r="T3256" s="1">
        <v>1</v>
      </c>
      <c r="U3256" s="1" t="s">
        <v>55</v>
      </c>
    </row>
    <row r="3257" spans="1:21">
      <c r="A3257" s="1" t="s">
        <v>54</v>
      </c>
      <c r="B3257" s="1" t="s">
        <v>53</v>
      </c>
      <c r="C3257" s="1" t="s">
        <v>136</v>
      </c>
      <c r="D3257" s="1">
        <f t="shared" si="150"/>
        <v>1</v>
      </c>
      <c r="E3257" s="1" t="s">
        <v>8798</v>
      </c>
      <c r="F3257" s="1" t="s">
        <v>8797</v>
      </c>
      <c r="G3257" s="6" t="s">
        <v>12525</v>
      </c>
      <c r="H3257" s="1" t="s">
        <v>644</v>
      </c>
      <c r="I3257" s="1" t="s">
        <v>202</v>
      </c>
      <c r="J3257" s="1" t="s">
        <v>2178</v>
      </c>
      <c r="K3257" s="1" t="str">
        <f t="shared" si="151"/>
        <v>2018</v>
      </c>
      <c r="L3257" s="1">
        <f t="shared" si="152"/>
        <v>33</v>
      </c>
      <c r="M3257" s="1" t="s">
        <v>60</v>
      </c>
      <c r="N3257" t="s">
        <v>53</v>
      </c>
      <c r="O3257" s="1" t="s">
        <v>102</v>
      </c>
      <c r="P3257" s="1" t="s">
        <v>449</v>
      </c>
      <c r="Q3257" s="1" t="s">
        <v>219</v>
      </c>
      <c r="R3257" s="1"/>
      <c r="S3257" s="1" t="s">
        <v>114</v>
      </c>
      <c r="T3257" s="1">
        <v>2</v>
      </c>
      <c r="U3257" s="1"/>
    </row>
    <row r="3258" spans="1:21">
      <c r="A3258" s="1" t="s">
        <v>53</v>
      </c>
      <c r="B3258" s="1"/>
      <c r="C3258" s="1"/>
      <c r="D3258" s="1">
        <f t="shared" si="150"/>
        <v>0</v>
      </c>
      <c r="E3258" s="1" t="s">
        <v>8802</v>
      </c>
      <c r="F3258" s="1" t="s">
        <v>8801</v>
      </c>
      <c r="G3258" s="6" t="s">
        <v>12525</v>
      </c>
      <c r="H3258" s="1" t="s">
        <v>479</v>
      </c>
      <c r="I3258" s="1" t="s">
        <v>202</v>
      </c>
      <c r="J3258" s="1" t="s">
        <v>486</v>
      </c>
      <c r="K3258" s="1" t="str">
        <f t="shared" si="151"/>
        <v>2018</v>
      </c>
      <c r="L3258" s="1">
        <f t="shared" si="152"/>
        <v>17</v>
      </c>
      <c r="M3258" s="1" t="s">
        <v>79</v>
      </c>
      <c r="N3258" t="s">
        <v>53</v>
      </c>
      <c r="O3258" s="1" t="s">
        <v>61</v>
      </c>
      <c r="P3258" s="1" t="s">
        <v>135</v>
      </c>
      <c r="Q3258" s="1" t="s">
        <v>599</v>
      </c>
      <c r="R3258" s="1" t="s">
        <v>1690</v>
      </c>
      <c r="S3258" s="1" t="s">
        <v>65</v>
      </c>
      <c r="T3258" s="1">
        <v>1</v>
      </c>
      <c r="U3258" s="1"/>
    </row>
    <row r="3259" spans="1:21">
      <c r="A3259" s="1" t="s">
        <v>50</v>
      </c>
      <c r="B3259" s="1"/>
      <c r="C3259" s="1"/>
      <c r="D3259" s="1">
        <f t="shared" si="150"/>
        <v>0</v>
      </c>
      <c r="E3259" s="1" t="s">
        <v>8959</v>
      </c>
      <c r="F3259" s="1" t="s">
        <v>8958</v>
      </c>
      <c r="G3259" s="6" t="s">
        <v>12527</v>
      </c>
      <c r="H3259" s="1" t="s">
        <v>50</v>
      </c>
      <c r="I3259" s="1" t="s">
        <v>8945</v>
      </c>
      <c r="J3259" s="1" t="s">
        <v>1249</v>
      </c>
      <c r="K3259" s="1" t="str">
        <f t="shared" si="151"/>
        <v>2018</v>
      </c>
      <c r="L3259" s="1">
        <f t="shared" si="152"/>
        <v>-1</v>
      </c>
      <c r="M3259" s="1" t="s">
        <v>79</v>
      </c>
      <c r="N3259" t="s">
        <v>53</v>
      </c>
      <c r="O3259" s="1" t="s">
        <v>61</v>
      </c>
      <c r="P3259" s="1" t="s">
        <v>500</v>
      </c>
      <c r="Q3259" s="1" t="s">
        <v>158</v>
      </c>
      <c r="R3259" s="1" t="s">
        <v>8960</v>
      </c>
      <c r="S3259" s="1" t="s">
        <v>6783</v>
      </c>
      <c r="T3259" s="1">
        <v>1</v>
      </c>
      <c r="U3259" s="1"/>
    </row>
    <row r="3260" spans="1:21">
      <c r="A3260" s="1" t="s">
        <v>55</v>
      </c>
      <c r="B3260" s="1"/>
      <c r="C3260" s="1"/>
      <c r="D3260" s="1">
        <f t="shared" si="150"/>
        <v>0</v>
      </c>
      <c r="E3260" s="1" t="s">
        <v>8963</v>
      </c>
      <c r="F3260" s="1" t="s">
        <v>8962</v>
      </c>
      <c r="G3260" s="6" t="s">
        <v>12525</v>
      </c>
      <c r="H3260" s="1" t="s">
        <v>130</v>
      </c>
      <c r="I3260" s="1" t="s">
        <v>8945</v>
      </c>
      <c r="J3260" s="1" t="s">
        <v>474</v>
      </c>
      <c r="K3260" s="1" t="str">
        <f t="shared" si="151"/>
        <v>2018</v>
      </c>
      <c r="L3260" s="1">
        <f t="shared" si="152"/>
        <v>10</v>
      </c>
      <c r="M3260" s="1" t="s">
        <v>79</v>
      </c>
      <c r="N3260" t="s">
        <v>53</v>
      </c>
      <c r="O3260" s="1" t="s">
        <v>61</v>
      </c>
      <c r="P3260" s="1" t="s">
        <v>449</v>
      </c>
      <c r="Q3260" s="1" t="s">
        <v>219</v>
      </c>
      <c r="R3260" s="1" t="s">
        <v>895</v>
      </c>
      <c r="S3260" s="1"/>
      <c r="T3260" s="1">
        <v>2</v>
      </c>
      <c r="U3260" s="1"/>
    </row>
    <row r="3261" spans="1:21">
      <c r="A3261" s="1" t="s">
        <v>53</v>
      </c>
      <c r="B3261" s="1" t="s">
        <v>472</v>
      </c>
      <c r="C3261" s="1" t="s">
        <v>500</v>
      </c>
      <c r="D3261" s="1">
        <f t="shared" si="150"/>
        <v>0.4</v>
      </c>
      <c r="E3261" s="1" t="s">
        <v>9360</v>
      </c>
      <c r="F3261" s="1" t="s">
        <v>9359</v>
      </c>
      <c r="G3261" s="6" t="s">
        <v>12525</v>
      </c>
      <c r="H3261" s="1" t="s">
        <v>99</v>
      </c>
      <c r="I3261" s="1" t="s">
        <v>7760</v>
      </c>
      <c r="J3261" s="1" t="s">
        <v>2115</v>
      </c>
      <c r="K3261" s="1" t="str">
        <f t="shared" si="151"/>
        <v>2018</v>
      </c>
      <c r="L3261" s="1">
        <f t="shared" si="152"/>
        <v>4</v>
      </c>
      <c r="M3261" s="1" t="s">
        <v>60</v>
      </c>
      <c r="N3261" t="s">
        <v>53</v>
      </c>
      <c r="O3261" s="1" t="s">
        <v>61</v>
      </c>
      <c r="P3261" s="1" t="s">
        <v>657</v>
      </c>
      <c r="Q3261" s="1" t="s">
        <v>3272</v>
      </c>
      <c r="R3261" s="1" t="s">
        <v>1374</v>
      </c>
      <c r="S3261" s="1" t="s">
        <v>936</v>
      </c>
      <c r="T3261" s="1">
        <v>2</v>
      </c>
      <c r="U3261" s="1"/>
    </row>
    <row r="3262" spans="1:21">
      <c r="A3262" s="1" t="s">
        <v>49</v>
      </c>
      <c r="B3262" s="1" t="s">
        <v>116</v>
      </c>
      <c r="C3262" s="1" t="s">
        <v>273</v>
      </c>
      <c r="D3262" s="1">
        <f t="shared" si="150"/>
        <v>5</v>
      </c>
      <c r="E3262" s="1" t="s">
        <v>2327</v>
      </c>
      <c r="F3262" s="1" t="s">
        <v>9573</v>
      </c>
      <c r="G3262" s="6" t="s">
        <v>12527</v>
      </c>
      <c r="H3262" s="1" t="s">
        <v>247</v>
      </c>
      <c r="I3262" s="1" t="s">
        <v>9574</v>
      </c>
      <c r="J3262" s="1" t="s">
        <v>540</v>
      </c>
      <c r="K3262" s="1" t="str">
        <f t="shared" si="151"/>
        <v>2018</v>
      </c>
      <c r="L3262" s="1">
        <f t="shared" si="152"/>
        <v>15</v>
      </c>
      <c r="M3262" s="1" t="s">
        <v>79</v>
      </c>
      <c r="N3262" t="s">
        <v>53</v>
      </c>
      <c r="O3262" s="1" t="s">
        <v>61</v>
      </c>
      <c r="P3262" s="1" t="s">
        <v>119</v>
      </c>
      <c r="Q3262" s="1" t="s">
        <v>189</v>
      </c>
      <c r="R3262" s="1" t="s">
        <v>811</v>
      </c>
      <c r="S3262" s="1" t="s">
        <v>65</v>
      </c>
      <c r="T3262" s="1">
        <v>2</v>
      </c>
      <c r="U3262" s="1"/>
    </row>
    <row r="3263" spans="1:21">
      <c r="A3263" s="1" t="s">
        <v>53</v>
      </c>
      <c r="B3263" s="1" t="s">
        <v>986</v>
      </c>
      <c r="C3263" s="1" t="s">
        <v>219</v>
      </c>
      <c r="D3263" s="1">
        <f t="shared" si="150"/>
        <v>0.18</v>
      </c>
      <c r="E3263" s="1" t="s">
        <v>9983</v>
      </c>
      <c r="F3263" s="1" t="s">
        <v>10545</v>
      </c>
      <c r="G3263" s="6" t="s">
        <v>12525</v>
      </c>
      <c r="H3263" s="1" t="s">
        <v>678</v>
      </c>
      <c r="I3263" s="1" t="s">
        <v>10543</v>
      </c>
      <c r="J3263" s="1" t="s">
        <v>10546</v>
      </c>
      <c r="K3263" s="1" t="str">
        <f t="shared" si="151"/>
        <v>2018</v>
      </c>
      <c r="L3263" s="1">
        <f t="shared" si="152"/>
        <v>32</v>
      </c>
      <c r="M3263" s="1" t="s">
        <v>79</v>
      </c>
      <c r="N3263" t="s">
        <v>53</v>
      </c>
      <c r="O3263" s="1" t="s">
        <v>61</v>
      </c>
      <c r="P3263" s="1" t="s">
        <v>840</v>
      </c>
      <c r="Q3263" s="1" t="s">
        <v>515</v>
      </c>
      <c r="R3263" s="1" t="s">
        <v>1523</v>
      </c>
      <c r="S3263" s="1" t="s">
        <v>92</v>
      </c>
      <c r="T3263" s="1">
        <v>1</v>
      </c>
      <c r="U3263" s="1" t="s">
        <v>99</v>
      </c>
    </row>
    <row r="3264" spans="1:21">
      <c r="A3264" s="1" t="s">
        <v>55</v>
      </c>
      <c r="B3264" s="1" t="s">
        <v>148</v>
      </c>
      <c r="C3264" s="1" t="s">
        <v>500</v>
      </c>
      <c r="D3264" s="1">
        <f t="shared" si="150"/>
        <v>1.2</v>
      </c>
      <c r="E3264" s="1" t="s">
        <v>10032</v>
      </c>
      <c r="F3264" s="1" t="s">
        <v>10593</v>
      </c>
      <c r="G3264" s="6" t="s">
        <v>12525</v>
      </c>
      <c r="H3264" s="1" t="s">
        <v>448</v>
      </c>
      <c r="I3264" s="1" t="s">
        <v>8201</v>
      </c>
      <c r="J3264" s="1" t="s">
        <v>10546</v>
      </c>
      <c r="K3264" s="1" t="str">
        <f t="shared" si="151"/>
        <v>2018</v>
      </c>
      <c r="L3264" s="1">
        <f t="shared" si="152"/>
        <v>30</v>
      </c>
      <c r="M3264" s="1" t="s">
        <v>79</v>
      </c>
      <c r="N3264" t="s">
        <v>53</v>
      </c>
      <c r="O3264" s="1" t="s">
        <v>61</v>
      </c>
      <c r="P3264" s="1" t="s">
        <v>179</v>
      </c>
      <c r="Q3264" s="1" t="s">
        <v>515</v>
      </c>
      <c r="R3264" s="1" t="s">
        <v>3913</v>
      </c>
      <c r="S3264" s="1" t="s">
        <v>377</v>
      </c>
      <c r="T3264" s="1">
        <v>2</v>
      </c>
      <c r="U3264" s="1" t="s">
        <v>116</v>
      </c>
    </row>
    <row r="3265" spans="1:21">
      <c r="A3265" s="1" t="s">
        <v>49</v>
      </c>
      <c r="B3265" s="1" t="s">
        <v>715</v>
      </c>
      <c r="C3265" s="1" t="s">
        <v>382</v>
      </c>
      <c r="D3265" s="1">
        <f t="shared" si="150"/>
        <v>7.0000000000000007E-2</v>
      </c>
      <c r="E3265" s="1" t="s">
        <v>10035</v>
      </c>
      <c r="F3265" s="1" t="s">
        <v>10595</v>
      </c>
      <c r="G3265" s="6" t="s">
        <v>12525</v>
      </c>
      <c r="H3265" s="1" t="s">
        <v>55</v>
      </c>
      <c r="I3265" s="1" t="s">
        <v>8201</v>
      </c>
      <c r="J3265" s="1" t="s">
        <v>368</v>
      </c>
      <c r="K3265" s="1" t="str">
        <f t="shared" si="151"/>
        <v>2018</v>
      </c>
      <c r="L3265" s="1">
        <f t="shared" si="152"/>
        <v>2</v>
      </c>
      <c r="M3265" s="1" t="s">
        <v>79</v>
      </c>
      <c r="N3265" t="s">
        <v>53</v>
      </c>
      <c r="O3265" s="1" t="s">
        <v>61</v>
      </c>
      <c r="P3265" s="1" t="s">
        <v>1302</v>
      </c>
      <c r="Q3265" s="1" t="s">
        <v>118</v>
      </c>
      <c r="R3265" s="1" t="s">
        <v>3938</v>
      </c>
      <c r="S3265" s="1" t="s">
        <v>65</v>
      </c>
      <c r="T3265" s="1">
        <v>1</v>
      </c>
      <c r="U3265" s="1" t="s">
        <v>116</v>
      </c>
    </row>
    <row r="3266" spans="1:21">
      <c r="A3266" s="1" t="s">
        <v>55</v>
      </c>
      <c r="B3266" s="1" t="s">
        <v>71</v>
      </c>
      <c r="C3266" s="1" t="s">
        <v>382</v>
      </c>
      <c r="D3266" s="1">
        <f t="shared" ref="D3266:D3329" si="153">B3266*C3266/100</f>
        <v>4.9000000000000004</v>
      </c>
      <c r="E3266" s="1" t="s">
        <v>10152</v>
      </c>
      <c r="F3266" s="1" t="s">
        <v>10649</v>
      </c>
      <c r="G3266" s="6" t="s">
        <v>12527</v>
      </c>
      <c r="H3266" s="1" t="s">
        <v>108</v>
      </c>
      <c r="I3266" s="1" t="s">
        <v>10646</v>
      </c>
      <c r="J3266" s="1" t="s">
        <v>431</v>
      </c>
      <c r="K3266" s="1" t="str">
        <f t="shared" ref="K3266:K3329" si="154">TEXT(J3266,"YYYY")</f>
        <v>2018</v>
      </c>
      <c r="L3266" s="1">
        <f t="shared" ref="L3266:L3329" si="155">H3266-(TEXT(I3266,"YYYY")-TEXT(J3266,"YYYY"))</f>
        <v>6</v>
      </c>
      <c r="M3266" s="1" t="s">
        <v>60</v>
      </c>
      <c r="N3266" t="s">
        <v>53</v>
      </c>
      <c r="O3266" s="1" t="s">
        <v>9898</v>
      </c>
      <c r="P3266" s="1" t="s">
        <v>281</v>
      </c>
      <c r="Q3266" s="1" t="s">
        <v>128</v>
      </c>
      <c r="R3266" s="1" t="s">
        <v>586</v>
      </c>
      <c r="S3266" s="1" t="s">
        <v>65</v>
      </c>
      <c r="T3266" s="1">
        <v>2</v>
      </c>
      <c r="U3266" s="1" t="s">
        <v>4871</v>
      </c>
    </row>
    <row r="3267" spans="1:21">
      <c r="A3267" s="1" t="s">
        <v>50</v>
      </c>
      <c r="B3267" s="1" t="s">
        <v>3991</v>
      </c>
      <c r="C3267" s="1" t="s">
        <v>136</v>
      </c>
      <c r="D3267" s="1">
        <f t="shared" si="153"/>
        <v>0.95</v>
      </c>
      <c r="E3267" s="1" t="s">
        <v>10723</v>
      </c>
      <c r="F3267" s="1" t="s">
        <v>10722</v>
      </c>
      <c r="G3267" s="6" t="s">
        <v>12525</v>
      </c>
      <c r="H3267" s="1" t="s">
        <v>832</v>
      </c>
      <c r="I3267" s="1" t="s">
        <v>5619</v>
      </c>
      <c r="J3267" s="1" t="s">
        <v>1334</v>
      </c>
      <c r="K3267" s="1" t="str">
        <f t="shared" si="154"/>
        <v>2018</v>
      </c>
      <c r="L3267" s="1">
        <f t="shared" si="155"/>
        <v>74</v>
      </c>
      <c r="M3267" s="1" t="s">
        <v>79</v>
      </c>
      <c r="N3267" t="s">
        <v>53</v>
      </c>
      <c r="O3267" s="1" t="s">
        <v>205</v>
      </c>
      <c r="P3267" s="1" t="s">
        <v>449</v>
      </c>
      <c r="Q3267" s="1" t="s">
        <v>351</v>
      </c>
      <c r="R3267" s="1" t="s">
        <v>638</v>
      </c>
      <c r="S3267" s="1" t="s">
        <v>311</v>
      </c>
      <c r="T3267" s="1">
        <v>1</v>
      </c>
      <c r="U3267" s="1"/>
    </row>
    <row r="3268" spans="1:21">
      <c r="A3268" s="1" t="s">
        <v>55</v>
      </c>
      <c r="B3268" s="1" t="s">
        <v>176</v>
      </c>
      <c r="C3268" s="1" t="s">
        <v>382</v>
      </c>
      <c r="D3268" s="1">
        <f t="shared" si="153"/>
        <v>0.42</v>
      </c>
      <c r="E3268" s="1" t="s">
        <v>10747</v>
      </c>
      <c r="F3268" s="1" t="s">
        <v>10746</v>
      </c>
      <c r="G3268" s="6" t="s">
        <v>12525</v>
      </c>
      <c r="H3268" s="1" t="s">
        <v>189</v>
      </c>
      <c r="I3268" s="1" t="s">
        <v>2332</v>
      </c>
      <c r="J3268" s="1" t="s">
        <v>752</v>
      </c>
      <c r="K3268" s="1" t="str">
        <f t="shared" si="154"/>
        <v>2018</v>
      </c>
      <c r="L3268" s="1">
        <f t="shared" si="155"/>
        <v>45</v>
      </c>
      <c r="M3268" s="1" t="s">
        <v>79</v>
      </c>
      <c r="N3268" t="s">
        <v>53</v>
      </c>
      <c r="O3268" s="1" t="s">
        <v>61</v>
      </c>
      <c r="P3268" s="1" t="s">
        <v>840</v>
      </c>
      <c r="Q3268" s="1" t="s">
        <v>618</v>
      </c>
      <c r="R3268" s="1" t="s">
        <v>10748</v>
      </c>
      <c r="S3268" s="1" t="s">
        <v>405</v>
      </c>
      <c r="T3268" s="1">
        <v>1</v>
      </c>
      <c r="U3268" s="1" t="s">
        <v>116</v>
      </c>
    </row>
    <row r="3269" spans="1:21">
      <c r="A3269" s="1" t="s">
        <v>54</v>
      </c>
      <c r="B3269" s="1"/>
      <c r="C3269" s="1"/>
      <c r="D3269" s="1">
        <f t="shared" si="153"/>
        <v>0</v>
      </c>
      <c r="E3269" s="1" t="s">
        <v>10089</v>
      </c>
      <c r="F3269" s="1" t="s">
        <v>10756</v>
      </c>
      <c r="G3269" s="6" t="s">
        <v>12525</v>
      </c>
      <c r="H3269" s="1" t="s">
        <v>448</v>
      </c>
      <c r="I3269" s="1" t="s">
        <v>2332</v>
      </c>
      <c r="J3269" s="1" t="s">
        <v>1044</v>
      </c>
      <c r="K3269" s="1" t="str">
        <f t="shared" si="154"/>
        <v>2018</v>
      </c>
      <c r="L3269" s="1">
        <f t="shared" si="155"/>
        <v>30</v>
      </c>
      <c r="M3269" s="1" t="s">
        <v>60</v>
      </c>
      <c r="N3269" t="s">
        <v>53</v>
      </c>
      <c r="O3269" s="1" t="s">
        <v>102</v>
      </c>
      <c r="P3269" s="1" t="s">
        <v>449</v>
      </c>
      <c r="Q3269" s="1" t="s">
        <v>721</v>
      </c>
      <c r="R3269" s="1" t="s">
        <v>593</v>
      </c>
      <c r="S3269" s="1" t="s">
        <v>226</v>
      </c>
      <c r="T3269" s="1">
        <v>1</v>
      </c>
      <c r="U3269" s="1" t="s">
        <v>55</v>
      </c>
    </row>
    <row r="3270" spans="1:21">
      <c r="A3270" s="1" t="s">
        <v>55</v>
      </c>
      <c r="B3270" s="1" t="s">
        <v>3946</v>
      </c>
      <c r="C3270" s="1" t="s">
        <v>273</v>
      </c>
      <c r="D3270" s="1">
        <f t="shared" si="153"/>
        <v>3.5</v>
      </c>
      <c r="E3270" s="1" t="s">
        <v>10782</v>
      </c>
      <c r="F3270" s="1" t="s">
        <v>10781</v>
      </c>
      <c r="G3270" s="6" t="s">
        <v>12525</v>
      </c>
      <c r="H3270" s="1" t="s">
        <v>120</v>
      </c>
      <c r="I3270" s="1" t="s">
        <v>193</v>
      </c>
      <c r="J3270" s="1" t="s">
        <v>1334</v>
      </c>
      <c r="K3270" s="1" t="str">
        <f t="shared" si="154"/>
        <v>2018</v>
      </c>
      <c r="L3270" s="1">
        <f t="shared" si="155"/>
        <v>44</v>
      </c>
      <c r="M3270" s="1" t="s">
        <v>79</v>
      </c>
      <c r="N3270" t="s">
        <v>53</v>
      </c>
      <c r="O3270" s="1" t="s">
        <v>102</v>
      </c>
      <c r="P3270" s="1" t="s">
        <v>103</v>
      </c>
      <c r="Q3270" s="1" t="s">
        <v>1630</v>
      </c>
      <c r="R3270" s="1" t="s">
        <v>10783</v>
      </c>
      <c r="S3270" s="1" t="s">
        <v>10784</v>
      </c>
      <c r="T3270" s="1">
        <v>2</v>
      </c>
      <c r="U3270" s="1" t="s">
        <v>116</v>
      </c>
    </row>
    <row r="3271" spans="1:21">
      <c r="A3271" s="1" t="s">
        <v>49</v>
      </c>
      <c r="B3271" s="1" t="s">
        <v>715</v>
      </c>
      <c r="C3271" s="1" t="s">
        <v>273</v>
      </c>
      <c r="D3271" s="1">
        <f t="shared" si="153"/>
        <v>0.1</v>
      </c>
      <c r="E3271" s="1" t="s">
        <v>10093</v>
      </c>
      <c r="F3271" s="1" t="s">
        <v>10800</v>
      </c>
      <c r="G3271" s="6" t="s">
        <v>12527</v>
      </c>
      <c r="H3271" s="1" t="s">
        <v>58</v>
      </c>
      <c r="I3271" s="1" t="s">
        <v>193</v>
      </c>
      <c r="J3271" s="1" t="s">
        <v>1044</v>
      </c>
      <c r="K3271" s="1" t="str">
        <f t="shared" si="154"/>
        <v>2018</v>
      </c>
      <c r="L3271" s="1">
        <f t="shared" si="155"/>
        <v>8</v>
      </c>
      <c r="M3271" s="1" t="s">
        <v>60</v>
      </c>
      <c r="N3271" t="s">
        <v>53</v>
      </c>
      <c r="O3271" s="1" t="s">
        <v>61</v>
      </c>
      <c r="P3271" s="1" t="s">
        <v>119</v>
      </c>
      <c r="Q3271" s="1" t="s">
        <v>63</v>
      </c>
      <c r="R3271" s="1" t="s">
        <v>9489</v>
      </c>
      <c r="S3271" s="1" t="s">
        <v>65</v>
      </c>
      <c r="T3271" s="1">
        <v>2</v>
      </c>
      <c r="U3271" s="1"/>
    </row>
    <row r="3272" spans="1:21">
      <c r="A3272" s="1" t="s">
        <v>55</v>
      </c>
      <c r="B3272" s="1" t="s">
        <v>176</v>
      </c>
      <c r="C3272" s="1" t="s">
        <v>500</v>
      </c>
      <c r="D3272" s="1">
        <f t="shared" si="153"/>
        <v>0.48</v>
      </c>
      <c r="E3272" s="1" t="s">
        <v>10820</v>
      </c>
      <c r="F3272" s="1" t="s">
        <v>10819</v>
      </c>
      <c r="G3272" s="6" t="s">
        <v>12525</v>
      </c>
      <c r="H3272" s="1" t="s">
        <v>809</v>
      </c>
      <c r="I3272" s="1" t="s">
        <v>10803</v>
      </c>
      <c r="J3272" s="1" t="s">
        <v>10546</v>
      </c>
      <c r="K3272" s="1" t="str">
        <f t="shared" si="154"/>
        <v>2018</v>
      </c>
      <c r="L3272" s="1">
        <f t="shared" si="155"/>
        <v>34</v>
      </c>
      <c r="M3272" s="1" t="s">
        <v>60</v>
      </c>
      <c r="N3272" t="s">
        <v>53</v>
      </c>
      <c r="O3272" s="1" t="s">
        <v>102</v>
      </c>
      <c r="P3272" s="1" t="s">
        <v>432</v>
      </c>
      <c r="Q3272" s="1" t="s">
        <v>233</v>
      </c>
      <c r="R3272" s="1" t="s">
        <v>3503</v>
      </c>
      <c r="S3272" s="1" t="s">
        <v>4368</v>
      </c>
      <c r="T3272" s="1">
        <v>1</v>
      </c>
      <c r="U3272" s="1" t="s">
        <v>116</v>
      </c>
    </row>
    <row r="3273" spans="1:21">
      <c r="A3273" s="1" t="s">
        <v>50</v>
      </c>
      <c r="B3273" s="1" t="s">
        <v>3072</v>
      </c>
      <c r="C3273" s="1" t="s">
        <v>219</v>
      </c>
      <c r="D3273" s="1">
        <f t="shared" si="153"/>
        <v>0.48</v>
      </c>
      <c r="E3273" s="1" t="s">
        <v>10856</v>
      </c>
      <c r="F3273" s="1" t="s">
        <v>10855</v>
      </c>
      <c r="G3273" s="6" t="s">
        <v>12525</v>
      </c>
      <c r="H3273" s="1" t="s">
        <v>78</v>
      </c>
      <c r="I3273" s="1" t="s">
        <v>10830</v>
      </c>
      <c r="J3273" s="1" t="s">
        <v>10857</v>
      </c>
      <c r="K3273" s="1" t="str">
        <f t="shared" si="154"/>
        <v>2018</v>
      </c>
      <c r="L3273" s="1">
        <f t="shared" si="155"/>
        <v>27</v>
      </c>
      <c r="M3273" s="1" t="s">
        <v>79</v>
      </c>
      <c r="N3273" t="s">
        <v>53</v>
      </c>
      <c r="O3273" s="1" t="s">
        <v>61</v>
      </c>
      <c r="P3273" s="1" t="s">
        <v>103</v>
      </c>
      <c r="Q3273" s="1" t="s">
        <v>219</v>
      </c>
      <c r="R3273" s="1" t="s">
        <v>249</v>
      </c>
      <c r="S3273" s="1" t="s">
        <v>105</v>
      </c>
      <c r="T3273" s="1">
        <v>1</v>
      </c>
      <c r="U3273" s="1"/>
    </row>
    <row r="3274" spans="1:21">
      <c r="A3274" s="1" t="s">
        <v>55</v>
      </c>
      <c r="B3274" s="1" t="s">
        <v>472</v>
      </c>
      <c r="C3274" s="1" t="s">
        <v>219</v>
      </c>
      <c r="D3274" s="1">
        <f t="shared" si="153"/>
        <v>0.3</v>
      </c>
      <c r="E3274" s="1" t="s">
        <v>10887</v>
      </c>
      <c r="F3274" s="1" t="s">
        <v>10886</v>
      </c>
      <c r="G3274" s="6" t="s">
        <v>12525</v>
      </c>
      <c r="H3274" s="1" t="s">
        <v>530</v>
      </c>
      <c r="I3274" s="1" t="s">
        <v>10869</v>
      </c>
      <c r="J3274" s="1" t="s">
        <v>9574</v>
      </c>
      <c r="K3274" s="1" t="str">
        <f t="shared" si="154"/>
        <v>2018</v>
      </c>
      <c r="L3274" s="1">
        <f t="shared" si="155"/>
        <v>31</v>
      </c>
      <c r="M3274" s="1" t="s">
        <v>60</v>
      </c>
      <c r="N3274" t="s">
        <v>53</v>
      </c>
      <c r="O3274" s="1" t="s">
        <v>61</v>
      </c>
      <c r="P3274" s="1" t="s">
        <v>466</v>
      </c>
      <c r="Q3274" s="1" t="s">
        <v>180</v>
      </c>
      <c r="R3274" s="1" t="s">
        <v>10888</v>
      </c>
      <c r="S3274" s="1" t="s">
        <v>4368</v>
      </c>
      <c r="T3274" s="1">
        <v>1</v>
      </c>
      <c r="U3274" s="1" t="s">
        <v>116</v>
      </c>
    </row>
    <row r="3275" spans="1:21">
      <c r="A3275" s="1" t="s">
        <v>55</v>
      </c>
      <c r="B3275" s="1" t="s">
        <v>2711</v>
      </c>
      <c r="C3275" s="1" t="s">
        <v>500</v>
      </c>
      <c r="D3275" s="1">
        <f t="shared" si="153"/>
        <v>0.96</v>
      </c>
      <c r="E3275" s="1" t="s">
        <v>10311</v>
      </c>
      <c r="F3275" s="1" t="s">
        <v>11071</v>
      </c>
      <c r="G3275" s="6" t="s">
        <v>12525</v>
      </c>
      <c r="H3275" s="1" t="s">
        <v>583</v>
      </c>
      <c r="I3275" s="1" t="s">
        <v>1039</v>
      </c>
      <c r="J3275" s="1" t="s">
        <v>9574</v>
      </c>
      <c r="K3275" s="1" t="str">
        <f t="shared" si="154"/>
        <v>2018</v>
      </c>
      <c r="L3275" s="1">
        <f t="shared" si="155"/>
        <v>22</v>
      </c>
      <c r="M3275" s="1" t="s">
        <v>60</v>
      </c>
      <c r="N3275" t="s">
        <v>53</v>
      </c>
      <c r="O3275" s="1" t="s">
        <v>102</v>
      </c>
      <c r="P3275" s="1" t="s">
        <v>232</v>
      </c>
      <c r="Q3275" s="1" t="s">
        <v>484</v>
      </c>
      <c r="R3275" s="1" t="s">
        <v>1050</v>
      </c>
      <c r="S3275" s="1" t="s">
        <v>3441</v>
      </c>
      <c r="T3275" s="1">
        <v>2</v>
      </c>
      <c r="U3275" s="1" t="s">
        <v>116</v>
      </c>
    </row>
    <row r="3276" spans="1:21">
      <c r="A3276" s="1" t="s">
        <v>55</v>
      </c>
      <c r="B3276" s="1" t="s">
        <v>116</v>
      </c>
      <c r="C3276" s="1" t="s">
        <v>500</v>
      </c>
      <c r="D3276" s="1">
        <f t="shared" si="153"/>
        <v>4</v>
      </c>
      <c r="E3276" s="1" t="s">
        <v>11274</v>
      </c>
      <c r="F3276" s="1" t="s">
        <v>11273</v>
      </c>
      <c r="G3276" s="6" t="s">
        <v>12525</v>
      </c>
      <c r="H3276" s="1" t="s">
        <v>233</v>
      </c>
      <c r="I3276" s="1" t="s">
        <v>11257</v>
      </c>
      <c r="J3276" s="1" t="s">
        <v>199</v>
      </c>
      <c r="K3276" s="1" t="str">
        <f t="shared" si="154"/>
        <v>2018</v>
      </c>
      <c r="L3276" s="1">
        <f t="shared" si="155"/>
        <v>47</v>
      </c>
      <c r="M3276" s="1" t="s">
        <v>60</v>
      </c>
      <c r="N3276" t="s">
        <v>53</v>
      </c>
      <c r="O3276" s="1" t="s">
        <v>61</v>
      </c>
      <c r="P3276" s="1" t="s">
        <v>232</v>
      </c>
      <c r="Q3276" s="1" t="s">
        <v>599</v>
      </c>
      <c r="R3276" s="1" t="s">
        <v>1367</v>
      </c>
      <c r="S3276" s="1" t="s">
        <v>114</v>
      </c>
      <c r="T3276" s="1">
        <v>2</v>
      </c>
      <c r="U3276" s="1"/>
    </row>
    <row r="3277" spans="1:21">
      <c r="A3277" s="1" t="s">
        <v>50</v>
      </c>
      <c r="B3277" s="1"/>
      <c r="C3277" s="1"/>
      <c r="D3277" s="1">
        <f t="shared" si="153"/>
        <v>0</v>
      </c>
      <c r="E3277" s="1" t="s">
        <v>10391</v>
      </c>
      <c r="F3277" s="1" t="s">
        <v>11399</v>
      </c>
      <c r="G3277" s="6" t="s">
        <v>12527</v>
      </c>
      <c r="H3277" s="1" t="s">
        <v>53</v>
      </c>
      <c r="I3277" s="1" t="s">
        <v>8486</v>
      </c>
      <c r="J3277" s="1" t="s">
        <v>1249</v>
      </c>
      <c r="K3277" s="1" t="str">
        <f t="shared" si="154"/>
        <v>2018</v>
      </c>
      <c r="L3277" s="1">
        <f t="shared" si="155"/>
        <v>0</v>
      </c>
      <c r="M3277" s="1" t="s">
        <v>60</v>
      </c>
      <c r="N3277" t="s">
        <v>53</v>
      </c>
      <c r="O3277" s="1" t="s">
        <v>61</v>
      </c>
      <c r="P3277" s="1" t="s">
        <v>958</v>
      </c>
      <c r="Q3277" s="1" t="s">
        <v>1450</v>
      </c>
      <c r="R3277" s="1" t="s">
        <v>10331</v>
      </c>
      <c r="S3277" s="1" t="s">
        <v>936</v>
      </c>
      <c r="T3277" s="1">
        <v>1</v>
      </c>
      <c r="U3277" s="1"/>
    </row>
    <row r="3278" spans="1:21">
      <c r="A3278" s="1" t="s">
        <v>50</v>
      </c>
      <c r="B3278" s="1" t="s">
        <v>2095</v>
      </c>
      <c r="C3278" s="1" t="s">
        <v>958</v>
      </c>
      <c r="D3278" s="1">
        <f t="shared" si="153"/>
        <v>0.62999999999999989</v>
      </c>
      <c r="E3278" s="1" t="s">
        <v>11623</v>
      </c>
      <c r="F3278" s="1" t="s">
        <v>11622</v>
      </c>
      <c r="G3278" s="6" t="s">
        <v>12525</v>
      </c>
      <c r="H3278" s="1" t="s">
        <v>299</v>
      </c>
      <c r="I3278" s="1" t="s">
        <v>335</v>
      </c>
      <c r="J3278" s="1" t="s">
        <v>3458</v>
      </c>
      <c r="K3278" s="1" t="str">
        <f t="shared" si="154"/>
        <v>2018</v>
      </c>
      <c r="L3278" s="1">
        <f t="shared" si="155"/>
        <v>42</v>
      </c>
      <c r="M3278" s="1" t="s">
        <v>60</v>
      </c>
      <c r="N3278" t="s">
        <v>53</v>
      </c>
      <c r="O3278" s="1" t="s">
        <v>61</v>
      </c>
      <c r="P3278" s="1" t="s">
        <v>135</v>
      </c>
      <c r="Q3278" s="1" t="s">
        <v>389</v>
      </c>
      <c r="R3278" s="1" t="s">
        <v>1120</v>
      </c>
      <c r="S3278" s="1"/>
      <c r="T3278" s="1">
        <v>1</v>
      </c>
      <c r="U3278" s="1" t="s">
        <v>116</v>
      </c>
    </row>
    <row r="3279" spans="1:21">
      <c r="A3279" s="1" t="s">
        <v>55</v>
      </c>
      <c r="B3279" s="1" t="s">
        <v>5958</v>
      </c>
      <c r="C3279" s="1" t="s">
        <v>273</v>
      </c>
      <c r="D3279" s="1">
        <f t="shared" si="153"/>
        <v>5.5</v>
      </c>
      <c r="E3279" s="1" t="s">
        <v>11647</v>
      </c>
      <c r="F3279" s="1" t="s">
        <v>11646</v>
      </c>
      <c r="G3279" s="6" t="s">
        <v>12525</v>
      </c>
      <c r="H3279" s="1" t="s">
        <v>464</v>
      </c>
      <c r="I3279" s="1" t="s">
        <v>335</v>
      </c>
      <c r="J3279" s="1" t="s">
        <v>3458</v>
      </c>
      <c r="K3279" s="1" t="str">
        <f t="shared" si="154"/>
        <v>2018</v>
      </c>
      <c r="L3279" s="1">
        <f t="shared" si="155"/>
        <v>29</v>
      </c>
      <c r="M3279" s="1" t="s">
        <v>79</v>
      </c>
      <c r="N3279" t="s">
        <v>53</v>
      </c>
      <c r="O3279" s="1" t="s">
        <v>61</v>
      </c>
      <c r="P3279" s="1" t="s">
        <v>103</v>
      </c>
      <c r="Q3279" s="1" t="s">
        <v>351</v>
      </c>
      <c r="R3279" s="1" t="s">
        <v>5621</v>
      </c>
      <c r="S3279" s="1" t="s">
        <v>105</v>
      </c>
      <c r="T3279" s="1">
        <v>2</v>
      </c>
      <c r="U3279" s="1"/>
    </row>
    <row r="3280" spans="1:21">
      <c r="A3280" s="1" t="s">
        <v>54</v>
      </c>
      <c r="B3280" s="1" t="s">
        <v>141</v>
      </c>
      <c r="C3280" s="1" t="s">
        <v>63</v>
      </c>
      <c r="D3280" s="1">
        <f t="shared" si="153"/>
        <v>0.06</v>
      </c>
      <c r="E3280" s="1" t="s">
        <v>11770</v>
      </c>
      <c r="F3280" s="1" t="s">
        <v>11769</v>
      </c>
      <c r="G3280" s="6" t="s">
        <v>12525</v>
      </c>
      <c r="H3280" s="1" t="s">
        <v>144</v>
      </c>
      <c r="I3280" s="1" t="s">
        <v>9305</v>
      </c>
      <c r="J3280" s="1" t="s">
        <v>3668</v>
      </c>
      <c r="K3280" s="1" t="str">
        <f t="shared" si="154"/>
        <v>2018</v>
      </c>
      <c r="L3280" s="1">
        <f t="shared" si="155"/>
        <v>22</v>
      </c>
      <c r="M3280" s="1" t="s">
        <v>60</v>
      </c>
      <c r="N3280" t="s">
        <v>53</v>
      </c>
      <c r="O3280" s="1" t="s">
        <v>102</v>
      </c>
      <c r="P3280" s="1" t="s">
        <v>135</v>
      </c>
      <c r="Q3280" s="1" t="s">
        <v>1343</v>
      </c>
      <c r="R3280" s="1" t="s">
        <v>11771</v>
      </c>
      <c r="S3280" s="1" t="s">
        <v>114</v>
      </c>
      <c r="T3280" s="1">
        <v>1</v>
      </c>
      <c r="U3280" s="1"/>
    </row>
    <row r="3281" spans="1:21">
      <c r="A3281" s="1" t="s">
        <v>50</v>
      </c>
      <c r="B3281" s="1" t="s">
        <v>2810</v>
      </c>
      <c r="C3281" s="1" t="s">
        <v>273</v>
      </c>
      <c r="D3281" s="1">
        <f t="shared" si="153"/>
        <v>0.4</v>
      </c>
      <c r="E3281" s="1" t="s">
        <v>12055</v>
      </c>
      <c r="F3281" s="1" t="s">
        <v>12054</v>
      </c>
      <c r="G3281" s="6" t="s">
        <v>12525</v>
      </c>
      <c r="H3281" s="1" t="s">
        <v>78</v>
      </c>
      <c r="I3281" s="1" t="s">
        <v>11425</v>
      </c>
      <c r="J3281" s="1" t="s">
        <v>12057</v>
      </c>
      <c r="K3281" s="1" t="str">
        <f t="shared" si="154"/>
        <v>2018</v>
      </c>
      <c r="L3281" s="1">
        <f t="shared" si="155"/>
        <v>27</v>
      </c>
      <c r="M3281" s="1" t="s">
        <v>60</v>
      </c>
      <c r="N3281" t="s">
        <v>53</v>
      </c>
      <c r="O3281" s="1" t="s">
        <v>61</v>
      </c>
      <c r="P3281" s="1" t="s">
        <v>232</v>
      </c>
      <c r="Q3281" s="1" t="s">
        <v>515</v>
      </c>
      <c r="R3281" s="1" t="s">
        <v>12056</v>
      </c>
      <c r="S3281" s="1" t="s">
        <v>10245</v>
      </c>
      <c r="T3281" s="1">
        <v>1</v>
      </c>
      <c r="U3281" s="1"/>
    </row>
    <row r="3282" spans="1:21">
      <c r="A3282" s="1" t="s">
        <v>54</v>
      </c>
      <c r="B3282" s="1" t="s">
        <v>53</v>
      </c>
      <c r="C3282" s="1" t="s">
        <v>273</v>
      </c>
      <c r="D3282" s="1">
        <f t="shared" si="153"/>
        <v>2</v>
      </c>
      <c r="E3282" s="1" t="s">
        <v>10460</v>
      </c>
      <c r="F3282" s="1" t="s">
        <v>12078</v>
      </c>
      <c r="G3282" s="6" t="s">
        <v>12527</v>
      </c>
      <c r="H3282" s="1" t="s">
        <v>55</v>
      </c>
      <c r="I3282" s="1" t="s">
        <v>6570</v>
      </c>
      <c r="J3282" s="1" t="s">
        <v>978</v>
      </c>
      <c r="K3282" s="1" t="str">
        <f t="shared" si="154"/>
        <v>2018</v>
      </c>
      <c r="L3282" s="1">
        <f t="shared" si="155"/>
        <v>2</v>
      </c>
      <c r="M3282" s="1" t="s">
        <v>60</v>
      </c>
      <c r="N3282" t="s">
        <v>53</v>
      </c>
      <c r="O3282" s="1" t="s">
        <v>61</v>
      </c>
      <c r="P3282" s="1" t="s">
        <v>1247</v>
      </c>
      <c r="Q3282" s="1" t="s">
        <v>126</v>
      </c>
      <c r="R3282" s="1" t="s">
        <v>1248</v>
      </c>
      <c r="S3282" s="1" t="s">
        <v>114</v>
      </c>
      <c r="T3282" s="1">
        <v>1</v>
      </c>
      <c r="U3282" s="1"/>
    </row>
    <row r="3283" spans="1:21">
      <c r="A3283" s="1" t="s">
        <v>50</v>
      </c>
      <c r="B3283" s="1" t="s">
        <v>3534</v>
      </c>
      <c r="C3283" s="1" t="s">
        <v>555</v>
      </c>
      <c r="D3283" s="1">
        <f t="shared" si="153"/>
        <v>0.36</v>
      </c>
      <c r="E3283" s="1" t="s">
        <v>12100</v>
      </c>
      <c r="F3283" s="1" t="s">
        <v>12099</v>
      </c>
      <c r="G3283" s="6" t="s">
        <v>12525</v>
      </c>
      <c r="H3283" s="1" t="s">
        <v>809</v>
      </c>
      <c r="I3283" s="1" t="s">
        <v>8416</v>
      </c>
      <c r="J3283" s="1" t="s">
        <v>12101</v>
      </c>
      <c r="K3283" s="1" t="str">
        <f t="shared" si="154"/>
        <v>2018</v>
      </c>
      <c r="L3283" s="1">
        <f t="shared" si="155"/>
        <v>34</v>
      </c>
      <c r="M3283" s="1" t="s">
        <v>60</v>
      </c>
      <c r="N3283" t="s">
        <v>53</v>
      </c>
      <c r="O3283" s="1" t="s">
        <v>102</v>
      </c>
      <c r="P3283" s="1" t="s">
        <v>449</v>
      </c>
      <c r="Q3283" s="1" t="s">
        <v>351</v>
      </c>
      <c r="R3283" s="1" t="s">
        <v>638</v>
      </c>
      <c r="S3283" s="1" t="s">
        <v>105</v>
      </c>
      <c r="T3283" s="1">
        <v>2</v>
      </c>
      <c r="U3283" s="1"/>
    </row>
    <row r="3284" spans="1:21">
      <c r="A3284" s="1" t="s">
        <v>53</v>
      </c>
      <c r="B3284" s="1" t="s">
        <v>2099</v>
      </c>
      <c r="C3284" s="1" t="s">
        <v>136</v>
      </c>
      <c r="D3284" s="1">
        <f t="shared" si="153"/>
        <v>3.25</v>
      </c>
      <c r="E3284" s="1" t="s">
        <v>12107</v>
      </c>
      <c r="F3284" s="1" t="s">
        <v>12106</v>
      </c>
      <c r="G3284" s="6" t="s">
        <v>12525</v>
      </c>
      <c r="H3284" s="1" t="s">
        <v>809</v>
      </c>
      <c r="I3284" s="1" t="s">
        <v>8416</v>
      </c>
      <c r="J3284" s="1" t="s">
        <v>2534</v>
      </c>
      <c r="K3284" s="1" t="str">
        <f t="shared" si="154"/>
        <v>2018</v>
      </c>
      <c r="L3284" s="1">
        <f t="shared" si="155"/>
        <v>34</v>
      </c>
      <c r="M3284" s="1" t="s">
        <v>79</v>
      </c>
      <c r="N3284" t="s">
        <v>53</v>
      </c>
      <c r="O3284" s="1" t="s">
        <v>102</v>
      </c>
      <c r="P3284" s="1" t="s">
        <v>265</v>
      </c>
      <c r="Q3284" s="1" t="s">
        <v>104</v>
      </c>
      <c r="R3284" s="1" t="s">
        <v>12108</v>
      </c>
      <c r="S3284" s="1" t="s">
        <v>92</v>
      </c>
      <c r="T3284" s="1">
        <v>2</v>
      </c>
      <c r="U3284" s="1"/>
    </row>
    <row r="3285" spans="1:21">
      <c r="A3285" s="1" t="s">
        <v>49</v>
      </c>
      <c r="B3285" s="1" t="s">
        <v>176</v>
      </c>
      <c r="C3285" s="1" t="s">
        <v>219</v>
      </c>
      <c r="D3285" s="1">
        <f t="shared" si="153"/>
        <v>0.36</v>
      </c>
      <c r="E3285" s="1" t="s">
        <v>12144</v>
      </c>
      <c r="F3285" s="1" t="s">
        <v>12143</v>
      </c>
      <c r="G3285" s="6" t="s">
        <v>12525</v>
      </c>
      <c r="H3285" s="1" t="s">
        <v>217</v>
      </c>
      <c r="I3285" s="1" t="s">
        <v>4032</v>
      </c>
      <c r="J3285" s="1" t="s">
        <v>1841</v>
      </c>
      <c r="K3285" s="1" t="str">
        <f t="shared" si="154"/>
        <v>2018</v>
      </c>
      <c r="L3285" s="1">
        <f t="shared" si="155"/>
        <v>14</v>
      </c>
      <c r="M3285" s="1" t="s">
        <v>60</v>
      </c>
      <c r="N3285" t="s">
        <v>53</v>
      </c>
      <c r="O3285" s="1" t="s">
        <v>102</v>
      </c>
      <c r="P3285" s="1" t="s">
        <v>346</v>
      </c>
      <c r="Q3285" s="1" t="s">
        <v>189</v>
      </c>
      <c r="R3285" s="1" t="s">
        <v>12145</v>
      </c>
      <c r="S3285" s="1" t="s">
        <v>65</v>
      </c>
      <c r="T3285" s="1">
        <v>2</v>
      </c>
      <c r="U3285" s="1"/>
    </row>
    <row r="3286" spans="1:21">
      <c r="A3286" s="1" t="s">
        <v>55</v>
      </c>
      <c r="B3286" s="1" t="s">
        <v>148</v>
      </c>
      <c r="C3286" s="1" t="s">
        <v>219</v>
      </c>
      <c r="D3286" s="1">
        <f t="shared" si="153"/>
        <v>0.9</v>
      </c>
      <c r="E3286" s="1" t="s">
        <v>12155</v>
      </c>
      <c r="F3286" s="1" t="s">
        <v>12154</v>
      </c>
      <c r="G3286" s="6" t="s">
        <v>12525</v>
      </c>
      <c r="H3286" s="1" t="s">
        <v>479</v>
      </c>
      <c r="I3286" s="1" t="s">
        <v>1781</v>
      </c>
      <c r="J3286" s="1" t="s">
        <v>474</v>
      </c>
      <c r="K3286" s="1" t="str">
        <f t="shared" si="154"/>
        <v>2018</v>
      </c>
      <c r="L3286" s="1">
        <f t="shared" si="155"/>
        <v>17</v>
      </c>
      <c r="M3286" s="1" t="s">
        <v>60</v>
      </c>
      <c r="N3286" t="s">
        <v>53</v>
      </c>
      <c r="O3286" s="1" t="s">
        <v>4197</v>
      </c>
      <c r="P3286" s="1" t="s">
        <v>150</v>
      </c>
      <c r="Q3286" s="1" t="s">
        <v>375</v>
      </c>
      <c r="R3286" s="1" t="s">
        <v>1645</v>
      </c>
      <c r="S3286" s="1" t="s">
        <v>65</v>
      </c>
      <c r="T3286" s="1">
        <v>1</v>
      </c>
      <c r="U3286" s="1"/>
    </row>
    <row r="3287" spans="1:21">
      <c r="A3287" s="1" t="s">
        <v>54</v>
      </c>
      <c r="B3287" s="1" t="s">
        <v>2095</v>
      </c>
      <c r="C3287" s="1" t="s">
        <v>219</v>
      </c>
      <c r="D3287" s="1">
        <f t="shared" si="153"/>
        <v>0.42</v>
      </c>
      <c r="E3287" s="1" t="s">
        <v>12164</v>
      </c>
      <c r="F3287" s="1" t="s">
        <v>12163</v>
      </c>
      <c r="G3287" s="6" t="s">
        <v>12525</v>
      </c>
      <c r="H3287" s="1" t="s">
        <v>584</v>
      </c>
      <c r="I3287" s="1" t="s">
        <v>1781</v>
      </c>
      <c r="J3287" s="1" t="s">
        <v>12159</v>
      </c>
      <c r="K3287" s="1" t="str">
        <f t="shared" si="154"/>
        <v>2018</v>
      </c>
      <c r="L3287" s="1">
        <f t="shared" si="155"/>
        <v>35</v>
      </c>
      <c r="M3287" s="1" t="s">
        <v>60</v>
      </c>
      <c r="N3287" t="s">
        <v>53</v>
      </c>
      <c r="O3287" s="1" t="s">
        <v>102</v>
      </c>
      <c r="P3287" s="1" t="s">
        <v>179</v>
      </c>
      <c r="Q3287" s="1" t="s">
        <v>436</v>
      </c>
      <c r="R3287" s="1" t="s">
        <v>481</v>
      </c>
      <c r="S3287" s="1" t="s">
        <v>12165</v>
      </c>
      <c r="T3287" s="1">
        <v>2</v>
      </c>
      <c r="U3287" s="1" t="s">
        <v>116</v>
      </c>
    </row>
    <row r="3288" spans="1:21">
      <c r="A3288" s="1" t="s">
        <v>55</v>
      </c>
      <c r="B3288" s="1" t="s">
        <v>54</v>
      </c>
      <c r="C3288" s="1" t="s">
        <v>958</v>
      </c>
      <c r="D3288" s="1">
        <f t="shared" si="153"/>
        <v>2.7</v>
      </c>
      <c r="E3288" s="1" t="s">
        <v>12280</v>
      </c>
      <c r="F3288" s="1" t="s">
        <v>12279</v>
      </c>
      <c r="G3288" s="6" t="s">
        <v>12525</v>
      </c>
      <c r="H3288" s="1" t="s">
        <v>126</v>
      </c>
      <c r="I3288" s="1" t="s">
        <v>278</v>
      </c>
      <c r="J3288" s="1" t="s">
        <v>312</v>
      </c>
      <c r="K3288" s="1" t="str">
        <f t="shared" si="154"/>
        <v>2018</v>
      </c>
      <c r="L3288" s="1">
        <f t="shared" si="155"/>
        <v>12</v>
      </c>
      <c r="M3288" s="1" t="s">
        <v>79</v>
      </c>
      <c r="N3288" t="s">
        <v>53</v>
      </c>
      <c r="O3288" s="1" t="s">
        <v>61</v>
      </c>
      <c r="P3288" s="1" t="s">
        <v>388</v>
      </c>
      <c r="Q3288" s="1" t="s">
        <v>399</v>
      </c>
      <c r="R3288" s="1" t="s">
        <v>12281</v>
      </c>
      <c r="S3288" s="1" t="s">
        <v>65</v>
      </c>
      <c r="T3288" s="1">
        <v>1</v>
      </c>
      <c r="U3288" s="1" t="s">
        <v>55</v>
      </c>
    </row>
    <row r="3289" spans="1:21">
      <c r="A3289" s="1" t="s">
        <v>115</v>
      </c>
      <c r="B3289" s="1" t="s">
        <v>141</v>
      </c>
      <c r="C3289" s="1" t="s">
        <v>58</v>
      </c>
      <c r="D3289" s="1">
        <f t="shared" si="153"/>
        <v>0.02</v>
      </c>
      <c r="E3289" s="1" t="s">
        <v>12411</v>
      </c>
      <c r="F3289" s="1" t="s">
        <v>12410</v>
      </c>
      <c r="G3289" s="6" t="s">
        <v>12525</v>
      </c>
      <c r="H3289" s="1" t="s">
        <v>583</v>
      </c>
      <c r="I3289" s="1" t="s">
        <v>12403</v>
      </c>
      <c r="J3289" s="1" t="s">
        <v>7628</v>
      </c>
      <c r="K3289" s="1" t="str">
        <f t="shared" si="154"/>
        <v>2018</v>
      </c>
      <c r="L3289" s="1">
        <f t="shared" si="155"/>
        <v>20</v>
      </c>
      <c r="M3289" s="1" t="s">
        <v>79</v>
      </c>
      <c r="N3289" t="s">
        <v>53</v>
      </c>
      <c r="O3289" s="1" t="s">
        <v>61</v>
      </c>
      <c r="P3289" s="1" t="s">
        <v>179</v>
      </c>
      <c r="Q3289" s="1" t="s">
        <v>351</v>
      </c>
      <c r="R3289" s="1" t="s">
        <v>9750</v>
      </c>
      <c r="S3289" s="1" t="s">
        <v>65</v>
      </c>
      <c r="T3289" s="1">
        <v>1</v>
      </c>
      <c r="U3289" s="1" t="s">
        <v>54</v>
      </c>
    </row>
    <row r="3290" spans="1:21">
      <c r="A3290" s="1" t="s">
        <v>49</v>
      </c>
      <c r="B3290" s="1" t="s">
        <v>472</v>
      </c>
      <c r="C3290" s="1" t="s">
        <v>219</v>
      </c>
      <c r="D3290" s="1">
        <f t="shared" si="153"/>
        <v>0.3</v>
      </c>
      <c r="E3290" s="1" t="s">
        <v>12451</v>
      </c>
      <c r="F3290" s="1" t="s">
        <v>12450</v>
      </c>
      <c r="G3290" s="6" t="s">
        <v>12525</v>
      </c>
      <c r="H3290" s="1" t="s">
        <v>530</v>
      </c>
      <c r="I3290" s="1" t="s">
        <v>2804</v>
      </c>
      <c r="J3290" s="1" t="s">
        <v>12452</v>
      </c>
      <c r="K3290" s="1" t="str">
        <f t="shared" si="154"/>
        <v>2018</v>
      </c>
      <c r="L3290" s="1">
        <f t="shared" si="155"/>
        <v>31</v>
      </c>
      <c r="M3290" s="1" t="s">
        <v>60</v>
      </c>
      <c r="N3290" t="s">
        <v>53</v>
      </c>
      <c r="O3290" s="1" t="s">
        <v>102</v>
      </c>
      <c r="P3290" s="1" t="s">
        <v>119</v>
      </c>
      <c r="Q3290" s="1" t="s">
        <v>233</v>
      </c>
      <c r="R3290" s="1"/>
      <c r="S3290" s="1" t="s">
        <v>405</v>
      </c>
      <c r="T3290" s="1">
        <v>2</v>
      </c>
      <c r="U3290" s="1"/>
    </row>
    <row r="3291" spans="1:21">
      <c r="A3291" s="1" t="s">
        <v>55</v>
      </c>
      <c r="B3291" s="1"/>
      <c r="C3291" s="1"/>
      <c r="D3291" s="1">
        <f t="shared" si="153"/>
        <v>0</v>
      </c>
      <c r="E3291" s="1" t="s">
        <v>2429</v>
      </c>
      <c r="F3291" s="1" t="s">
        <v>2428</v>
      </c>
      <c r="G3291" s="6" t="s">
        <v>12527</v>
      </c>
      <c r="H3291" s="1" t="s">
        <v>128</v>
      </c>
      <c r="I3291" s="1" t="s">
        <v>368</v>
      </c>
      <c r="J3291" s="1" t="s">
        <v>2430</v>
      </c>
      <c r="K3291" s="1" t="str">
        <f t="shared" si="154"/>
        <v>2018</v>
      </c>
      <c r="L3291" s="1">
        <f t="shared" si="155"/>
        <v>42</v>
      </c>
      <c r="M3291" s="1" t="s">
        <v>60</v>
      </c>
      <c r="N3291" t="s">
        <v>55</v>
      </c>
      <c r="O3291" s="1"/>
      <c r="P3291" s="1"/>
      <c r="Q3291" s="1"/>
      <c r="R3291" s="1"/>
      <c r="S3291" s="1" t="s">
        <v>105</v>
      </c>
      <c r="T3291" s="1">
        <v>1</v>
      </c>
      <c r="U3291" s="1"/>
    </row>
    <row r="3292" spans="1:21">
      <c r="A3292" s="1" t="s">
        <v>53</v>
      </c>
      <c r="B3292" s="1" t="s">
        <v>55</v>
      </c>
      <c r="C3292" s="1"/>
      <c r="D3292" s="1">
        <f t="shared" si="153"/>
        <v>0</v>
      </c>
      <c r="E3292" s="1" t="s">
        <v>3677</v>
      </c>
      <c r="F3292" s="1" t="s">
        <v>3676</v>
      </c>
      <c r="G3292" s="6" t="s">
        <v>12527</v>
      </c>
      <c r="H3292" s="1" t="s">
        <v>515</v>
      </c>
      <c r="I3292" s="1" t="s">
        <v>3678</v>
      </c>
      <c r="J3292" s="1" t="s">
        <v>2344</v>
      </c>
      <c r="K3292" s="1" t="str">
        <f t="shared" si="154"/>
        <v>2018</v>
      </c>
      <c r="L3292" s="1">
        <f t="shared" si="155"/>
        <v>65</v>
      </c>
      <c r="M3292" s="1" t="s">
        <v>79</v>
      </c>
      <c r="N3292" t="s">
        <v>55</v>
      </c>
      <c r="O3292" s="1"/>
      <c r="P3292" s="1"/>
      <c r="Q3292" s="1"/>
      <c r="R3292" s="1"/>
      <c r="S3292" s="1" t="s">
        <v>311</v>
      </c>
      <c r="T3292" s="1">
        <v>1</v>
      </c>
      <c r="U3292" s="1"/>
    </row>
    <row r="3293" spans="1:21">
      <c r="A3293" s="1" t="s">
        <v>50</v>
      </c>
      <c r="B3293" s="1" t="s">
        <v>148</v>
      </c>
      <c r="C3293" s="1" t="s">
        <v>136</v>
      </c>
      <c r="D3293" s="1">
        <f t="shared" si="153"/>
        <v>0.75</v>
      </c>
      <c r="E3293" s="1" t="s">
        <v>10689</v>
      </c>
      <c r="F3293" s="1" t="s">
        <v>10688</v>
      </c>
      <c r="G3293" s="6" t="s">
        <v>12527</v>
      </c>
      <c r="H3293" s="1" t="s">
        <v>678</v>
      </c>
      <c r="I3293" s="1" t="s">
        <v>10675</v>
      </c>
      <c r="J3293" s="1" t="s">
        <v>752</v>
      </c>
      <c r="K3293" s="1" t="str">
        <f t="shared" si="154"/>
        <v>2018</v>
      </c>
      <c r="L3293" s="1">
        <f t="shared" si="155"/>
        <v>32</v>
      </c>
      <c r="M3293" s="1" t="s">
        <v>60</v>
      </c>
      <c r="N3293" t="s">
        <v>55</v>
      </c>
      <c r="O3293" s="1" t="s">
        <v>102</v>
      </c>
      <c r="P3293" s="1" t="s">
        <v>388</v>
      </c>
      <c r="Q3293" s="1" t="s">
        <v>375</v>
      </c>
      <c r="R3293" s="1" t="s">
        <v>1021</v>
      </c>
      <c r="S3293" s="1" t="s">
        <v>405</v>
      </c>
      <c r="T3293" s="1">
        <v>2</v>
      </c>
      <c r="U3293" s="1"/>
    </row>
    <row r="3294" spans="1:21">
      <c r="A3294" s="1" t="s">
        <v>53</v>
      </c>
      <c r="B3294" s="1" t="s">
        <v>2711</v>
      </c>
      <c r="C3294" s="1" t="s">
        <v>136</v>
      </c>
      <c r="D3294" s="1">
        <f t="shared" si="153"/>
        <v>0.6</v>
      </c>
      <c r="E3294" s="1" t="s">
        <v>12104</v>
      </c>
      <c r="F3294" s="1" t="s">
        <v>12103</v>
      </c>
      <c r="G3294" s="6" t="s">
        <v>12525</v>
      </c>
      <c r="H3294" s="1" t="s">
        <v>158</v>
      </c>
      <c r="I3294" s="1" t="s">
        <v>8416</v>
      </c>
      <c r="J3294" s="1" t="s">
        <v>12101</v>
      </c>
      <c r="K3294" s="1" t="str">
        <f t="shared" si="154"/>
        <v>2018</v>
      </c>
      <c r="L3294" s="1">
        <f t="shared" si="155"/>
        <v>9</v>
      </c>
      <c r="M3294" s="1" t="s">
        <v>60</v>
      </c>
      <c r="N3294" t="s">
        <v>55</v>
      </c>
      <c r="O3294" s="1" t="s">
        <v>102</v>
      </c>
      <c r="P3294" s="1" t="s">
        <v>1271</v>
      </c>
      <c r="Q3294" s="1" t="s">
        <v>1497</v>
      </c>
      <c r="R3294" s="1" t="s">
        <v>1498</v>
      </c>
      <c r="S3294" s="1" t="s">
        <v>65</v>
      </c>
      <c r="T3294" s="1">
        <v>2</v>
      </c>
      <c r="U3294" s="1"/>
    </row>
    <row r="3295" spans="1:21">
      <c r="A3295" s="1" t="s">
        <v>53</v>
      </c>
      <c r="B3295" s="1" t="s">
        <v>50</v>
      </c>
      <c r="C3295" s="1" t="s">
        <v>382</v>
      </c>
      <c r="D3295" s="1">
        <f t="shared" si="153"/>
        <v>0.7</v>
      </c>
      <c r="E3295" s="1" t="s">
        <v>12368</v>
      </c>
      <c r="F3295" s="1" t="s">
        <v>12367</v>
      </c>
      <c r="G3295" s="6" t="s">
        <v>12525</v>
      </c>
      <c r="H3295" s="1" t="s">
        <v>1343</v>
      </c>
      <c r="I3295" s="1" t="s">
        <v>943</v>
      </c>
      <c r="J3295" s="1" t="s">
        <v>191</v>
      </c>
      <c r="K3295" s="1" t="str">
        <f t="shared" si="154"/>
        <v>2018</v>
      </c>
      <c r="L3295" s="1">
        <f t="shared" si="155"/>
        <v>39</v>
      </c>
      <c r="M3295" s="1" t="s">
        <v>60</v>
      </c>
      <c r="N3295" t="s">
        <v>55</v>
      </c>
      <c r="O3295" s="1" t="s">
        <v>633</v>
      </c>
      <c r="P3295" s="1" t="s">
        <v>127</v>
      </c>
      <c r="Q3295" s="1" t="s">
        <v>721</v>
      </c>
      <c r="R3295" s="1" t="s">
        <v>722</v>
      </c>
      <c r="S3295" s="1" t="s">
        <v>105</v>
      </c>
      <c r="T3295" s="1">
        <v>1</v>
      </c>
      <c r="U3295" s="1"/>
    </row>
    <row r="3296" spans="1:21">
      <c r="A3296" s="1" t="s">
        <v>55</v>
      </c>
      <c r="B3296" s="1"/>
      <c r="C3296" s="1"/>
      <c r="D3296" s="1">
        <f t="shared" si="153"/>
        <v>0</v>
      </c>
      <c r="E3296" s="1" t="s">
        <v>12428</v>
      </c>
      <c r="F3296" s="1" t="s">
        <v>12427</v>
      </c>
      <c r="G3296" s="6" t="s">
        <v>12525</v>
      </c>
      <c r="H3296" s="1" t="s">
        <v>247</v>
      </c>
      <c r="I3296" s="1" t="s">
        <v>12422</v>
      </c>
      <c r="J3296" s="1" t="s">
        <v>2523</v>
      </c>
      <c r="K3296" s="1" t="str">
        <f t="shared" si="154"/>
        <v>2018</v>
      </c>
      <c r="L3296" s="1">
        <f t="shared" si="155"/>
        <v>13</v>
      </c>
      <c r="M3296" s="1" t="s">
        <v>60</v>
      </c>
      <c r="N3296" t="s">
        <v>55</v>
      </c>
      <c r="O3296" s="1" t="s">
        <v>61</v>
      </c>
      <c r="P3296" s="1" t="s">
        <v>232</v>
      </c>
      <c r="Q3296" s="1" t="s">
        <v>351</v>
      </c>
      <c r="R3296" s="1" t="s">
        <v>603</v>
      </c>
      <c r="S3296" s="1" t="s">
        <v>65</v>
      </c>
      <c r="T3296" s="1">
        <v>2</v>
      </c>
      <c r="U3296" s="1"/>
    </row>
    <row r="3297" spans="1:21">
      <c r="A3297" s="1" t="s">
        <v>50</v>
      </c>
      <c r="B3297" s="1" t="s">
        <v>141</v>
      </c>
      <c r="C3297" s="1" t="s">
        <v>958</v>
      </c>
      <c r="D3297" s="1">
        <f t="shared" si="153"/>
        <v>0.18</v>
      </c>
      <c r="E3297" s="1" t="s">
        <v>11077</v>
      </c>
      <c r="F3297" s="1" t="s">
        <v>12482</v>
      </c>
      <c r="G3297" s="6" t="s">
        <v>12525</v>
      </c>
      <c r="H3297" s="1" t="s">
        <v>58</v>
      </c>
      <c r="I3297" s="1" t="s">
        <v>10455</v>
      </c>
      <c r="J3297" s="1" t="s">
        <v>12485</v>
      </c>
      <c r="K3297" s="1" t="str">
        <f t="shared" si="154"/>
        <v>2018</v>
      </c>
      <c r="L3297" s="1">
        <f t="shared" si="155"/>
        <v>8</v>
      </c>
      <c r="M3297" s="1" t="s">
        <v>60</v>
      </c>
      <c r="N3297" t="s">
        <v>55</v>
      </c>
      <c r="O3297" s="1" t="s">
        <v>61</v>
      </c>
      <c r="P3297" s="1" t="s">
        <v>4029</v>
      </c>
      <c r="Q3297" s="1" t="s">
        <v>12483</v>
      </c>
      <c r="R3297" s="1" t="s">
        <v>12484</v>
      </c>
      <c r="S3297" s="1" t="s">
        <v>65</v>
      </c>
      <c r="T3297" s="1">
        <v>1</v>
      </c>
      <c r="U3297" s="1" t="s">
        <v>55</v>
      </c>
    </row>
    <row r="3298" spans="1:21">
      <c r="A3298" s="1" t="s">
        <v>55</v>
      </c>
      <c r="B3298" s="1"/>
      <c r="C3298" s="1"/>
      <c r="D3298" s="1">
        <f t="shared" si="153"/>
        <v>0</v>
      </c>
      <c r="E3298" s="1" t="s">
        <v>879</v>
      </c>
      <c r="F3298" s="1" t="s">
        <v>878</v>
      </c>
      <c r="G3298" s="6" t="s">
        <v>12527</v>
      </c>
      <c r="H3298" s="1" t="s">
        <v>324</v>
      </c>
      <c r="I3298" s="1" t="s">
        <v>861</v>
      </c>
      <c r="J3298" s="1" t="s">
        <v>881</v>
      </c>
      <c r="K3298" s="1" t="str">
        <f t="shared" si="154"/>
        <v>2018</v>
      </c>
      <c r="L3298" s="1">
        <f t="shared" si="155"/>
        <v>12</v>
      </c>
      <c r="M3298" s="1" t="s">
        <v>60</v>
      </c>
      <c r="O3298" s="1" t="s">
        <v>102</v>
      </c>
      <c r="P3298" s="1" t="s">
        <v>135</v>
      </c>
      <c r="Q3298" s="1" t="s">
        <v>880</v>
      </c>
      <c r="R3298" s="1"/>
      <c r="S3298" s="1" t="s">
        <v>65</v>
      </c>
      <c r="T3298" s="1">
        <v>1</v>
      </c>
      <c r="U3298" s="1" t="s">
        <v>50</v>
      </c>
    </row>
    <row r="3299" spans="1:21">
      <c r="A3299" s="1" t="s">
        <v>50</v>
      </c>
      <c r="B3299" s="1"/>
      <c r="C3299" s="1"/>
      <c r="D3299" s="1">
        <f t="shared" si="153"/>
        <v>0</v>
      </c>
      <c r="E3299" s="1" t="s">
        <v>883</v>
      </c>
      <c r="F3299" s="1" t="s">
        <v>882</v>
      </c>
      <c r="G3299" s="6" t="s">
        <v>12527</v>
      </c>
      <c r="H3299" s="1" t="s">
        <v>58</v>
      </c>
      <c r="I3299" s="1" t="s">
        <v>861</v>
      </c>
      <c r="J3299" s="1" t="s">
        <v>474</v>
      </c>
      <c r="K3299" s="1" t="str">
        <f t="shared" si="154"/>
        <v>2018</v>
      </c>
      <c r="L3299" s="1">
        <f t="shared" si="155"/>
        <v>9</v>
      </c>
      <c r="M3299" s="1" t="s">
        <v>60</v>
      </c>
      <c r="O3299" s="1" t="s">
        <v>102</v>
      </c>
      <c r="P3299" s="1" t="s">
        <v>884</v>
      </c>
      <c r="Q3299" s="1" t="s">
        <v>885</v>
      </c>
      <c r="R3299" s="1"/>
      <c r="S3299" s="1" t="s">
        <v>65</v>
      </c>
      <c r="T3299" s="1">
        <v>2</v>
      </c>
      <c r="U3299" s="1" t="s">
        <v>50</v>
      </c>
    </row>
    <row r="3300" spans="1:21">
      <c r="A3300" s="1" t="s">
        <v>50</v>
      </c>
      <c r="B3300" s="1"/>
      <c r="C3300" s="1"/>
      <c r="D3300" s="1">
        <f t="shared" si="153"/>
        <v>0</v>
      </c>
      <c r="E3300" s="1" t="s">
        <v>1017</v>
      </c>
      <c r="F3300" s="1" t="s">
        <v>1016</v>
      </c>
      <c r="G3300" s="6" t="s">
        <v>12527</v>
      </c>
      <c r="H3300" s="1" t="s">
        <v>88</v>
      </c>
      <c r="I3300" s="1" t="s">
        <v>903</v>
      </c>
      <c r="J3300" s="1" t="s">
        <v>956</v>
      </c>
      <c r="K3300" s="1" t="str">
        <f t="shared" si="154"/>
        <v>2018</v>
      </c>
      <c r="L3300" s="1">
        <f t="shared" si="155"/>
        <v>27</v>
      </c>
      <c r="M3300" s="1" t="s">
        <v>60</v>
      </c>
      <c r="O3300" s="1" t="s">
        <v>102</v>
      </c>
      <c r="P3300" s="1" t="s">
        <v>135</v>
      </c>
      <c r="Q3300" s="1" t="s">
        <v>189</v>
      </c>
      <c r="R3300" s="1" t="s">
        <v>1018</v>
      </c>
      <c r="S3300" s="1" t="s">
        <v>114</v>
      </c>
      <c r="T3300" s="1">
        <v>1</v>
      </c>
      <c r="U3300" s="1"/>
    </row>
    <row r="3301" spans="1:21">
      <c r="A3301" s="1" t="s">
        <v>53</v>
      </c>
      <c r="B3301" s="1"/>
      <c r="C3301" s="1"/>
      <c r="D3301" s="1">
        <f t="shared" si="153"/>
        <v>0</v>
      </c>
      <c r="E3301" s="1" t="s">
        <v>1487</v>
      </c>
      <c r="F3301" s="1" t="s">
        <v>1486</v>
      </c>
      <c r="G3301" s="6" t="s">
        <v>12527</v>
      </c>
      <c r="H3301" s="1" t="s">
        <v>1488</v>
      </c>
      <c r="I3301" s="1" t="s">
        <v>1479</v>
      </c>
      <c r="J3301" s="1" t="s">
        <v>978</v>
      </c>
      <c r="K3301" s="1" t="str">
        <f t="shared" si="154"/>
        <v>2018</v>
      </c>
      <c r="L3301" s="1">
        <f t="shared" si="155"/>
        <v>66</v>
      </c>
      <c r="M3301" s="1" t="s">
        <v>60</v>
      </c>
      <c r="O3301" s="1" t="s">
        <v>102</v>
      </c>
      <c r="P3301" s="1" t="s">
        <v>135</v>
      </c>
      <c r="Q3301" s="1" t="s">
        <v>189</v>
      </c>
      <c r="R3301" s="1" t="s">
        <v>1018</v>
      </c>
      <c r="S3301" s="1" t="s">
        <v>311</v>
      </c>
      <c r="T3301" s="1">
        <v>2</v>
      </c>
      <c r="U3301" s="1" t="s">
        <v>50</v>
      </c>
    </row>
    <row r="3302" spans="1:21">
      <c r="A3302" s="1" t="s">
        <v>55</v>
      </c>
      <c r="B3302" s="1"/>
      <c r="C3302" s="1"/>
      <c r="D3302" s="1">
        <f t="shared" si="153"/>
        <v>0</v>
      </c>
      <c r="E3302" s="1" t="s">
        <v>1818</v>
      </c>
      <c r="F3302" s="1" t="s">
        <v>1817</v>
      </c>
      <c r="G3302" s="6" t="s">
        <v>12527</v>
      </c>
      <c r="H3302" s="1" t="s">
        <v>458</v>
      </c>
      <c r="I3302" s="1" t="s">
        <v>1812</v>
      </c>
      <c r="J3302" s="1" t="s">
        <v>752</v>
      </c>
      <c r="K3302" s="1" t="str">
        <f t="shared" si="154"/>
        <v>2018</v>
      </c>
      <c r="L3302" s="1">
        <f t="shared" si="155"/>
        <v>64</v>
      </c>
      <c r="M3302" s="1" t="s">
        <v>60</v>
      </c>
      <c r="O3302" s="1" t="s">
        <v>102</v>
      </c>
      <c r="P3302" s="1"/>
      <c r="Q3302" s="1"/>
      <c r="R3302" s="1" t="s">
        <v>805</v>
      </c>
      <c r="S3302" s="1" t="s">
        <v>311</v>
      </c>
      <c r="T3302" s="1">
        <v>1</v>
      </c>
      <c r="U3302" s="1"/>
    </row>
    <row r="3303" spans="1:21">
      <c r="A3303" s="1" t="s">
        <v>50</v>
      </c>
      <c r="B3303" s="1"/>
      <c r="C3303" s="1"/>
      <c r="D3303" s="1">
        <f t="shared" si="153"/>
        <v>0</v>
      </c>
      <c r="E3303" s="1" t="s">
        <v>1821</v>
      </c>
      <c r="F3303" s="1" t="s">
        <v>1820</v>
      </c>
      <c r="G3303" s="6" t="s">
        <v>12527</v>
      </c>
      <c r="H3303" s="1" t="s">
        <v>120</v>
      </c>
      <c r="I3303" s="1" t="s">
        <v>1812</v>
      </c>
      <c r="J3303" s="1" t="s">
        <v>1812</v>
      </c>
      <c r="K3303" s="1" t="str">
        <f t="shared" si="154"/>
        <v>2018</v>
      </c>
      <c r="L3303" s="1">
        <f t="shared" si="155"/>
        <v>46</v>
      </c>
      <c r="M3303" s="1" t="s">
        <v>60</v>
      </c>
      <c r="O3303" s="1" t="s">
        <v>102</v>
      </c>
      <c r="P3303" s="1"/>
      <c r="Q3303" s="1"/>
      <c r="R3303" s="1" t="s">
        <v>805</v>
      </c>
      <c r="S3303" s="1" t="s">
        <v>235</v>
      </c>
      <c r="T3303" s="1">
        <v>1</v>
      </c>
      <c r="U3303" s="1"/>
    </row>
    <row r="3304" spans="1:21">
      <c r="A3304" s="1" t="s">
        <v>54</v>
      </c>
      <c r="B3304" s="1"/>
      <c r="C3304" s="1"/>
      <c r="D3304" s="1">
        <f t="shared" si="153"/>
        <v>0</v>
      </c>
      <c r="E3304" s="1"/>
      <c r="F3304" s="1" t="s">
        <v>1827</v>
      </c>
      <c r="G3304" s="6" t="s">
        <v>12527</v>
      </c>
      <c r="H3304" s="1" t="s">
        <v>515</v>
      </c>
      <c r="I3304" s="1" t="s">
        <v>1825</v>
      </c>
      <c r="J3304" s="1" t="s">
        <v>199</v>
      </c>
      <c r="K3304" s="1" t="str">
        <f t="shared" si="154"/>
        <v>2018</v>
      </c>
      <c r="L3304" s="1">
        <f t="shared" si="155"/>
        <v>65</v>
      </c>
      <c r="M3304" s="1" t="s">
        <v>60</v>
      </c>
      <c r="O3304" s="1" t="s">
        <v>102</v>
      </c>
      <c r="P3304" s="1"/>
      <c r="Q3304" s="1"/>
      <c r="R3304" s="1" t="s">
        <v>805</v>
      </c>
      <c r="S3304" s="1" t="s">
        <v>311</v>
      </c>
      <c r="T3304" s="1">
        <v>1</v>
      </c>
      <c r="U3304" s="1"/>
    </row>
    <row r="3305" spans="1:21">
      <c r="A3305" s="1" t="s">
        <v>54</v>
      </c>
      <c r="B3305" s="1"/>
      <c r="C3305" s="1"/>
      <c r="D3305" s="1">
        <f t="shared" si="153"/>
        <v>0</v>
      </c>
      <c r="E3305" s="1"/>
      <c r="F3305" s="1" t="s">
        <v>1833</v>
      </c>
      <c r="G3305" s="6" t="s">
        <v>12527</v>
      </c>
      <c r="H3305" s="1" t="s">
        <v>233</v>
      </c>
      <c r="I3305" s="1" t="s">
        <v>1825</v>
      </c>
      <c r="J3305" s="1" t="s">
        <v>474</v>
      </c>
      <c r="K3305" s="1" t="str">
        <f t="shared" si="154"/>
        <v>2018</v>
      </c>
      <c r="L3305" s="1">
        <f t="shared" si="155"/>
        <v>49</v>
      </c>
      <c r="M3305" s="1" t="s">
        <v>60</v>
      </c>
      <c r="O3305" s="1" t="s">
        <v>102</v>
      </c>
      <c r="P3305" s="1"/>
      <c r="Q3305" s="1"/>
      <c r="R3305" s="1" t="s">
        <v>805</v>
      </c>
      <c r="S3305" s="1" t="s">
        <v>405</v>
      </c>
      <c r="T3305" s="1">
        <v>1</v>
      </c>
      <c r="U3305" s="1"/>
    </row>
    <row r="3306" spans="1:21">
      <c r="A3306" s="1"/>
      <c r="B3306" s="1"/>
      <c r="C3306" s="1"/>
      <c r="D3306" s="1">
        <f t="shared" si="153"/>
        <v>0</v>
      </c>
      <c r="E3306" s="1" t="s">
        <v>1836</v>
      </c>
      <c r="F3306" s="1" t="s">
        <v>1835</v>
      </c>
      <c r="G3306" s="6" t="s">
        <v>12527</v>
      </c>
      <c r="H3306" s="1" t="s">
        <v>583</v>
      </c>
      <c r="I3306" s="1" t="s">
        <v>1837</v>
      </c>
      <c r="J3306" s="1" t="s">
        <v>1837</v>
      </c>
      <c r="K3306" s="1" t="str">
        <f t="shared" si="154"/>
        <v>2018</v>
      </c>
      <c r="L3306" s="1">
        <f t="shared" si="155"/>
        <v>22</v>
      </c>
      <c r="M3306" s="1" t="s">
        <v>60</v>
      </c>
      <c r="O3306" s="1" t="s">
        <v>102</v>
      </c>
      <c r="P3306" s="1"/>
      <c r="Q3306" s="1"/>
      <c r="R3306" s="1" t="s">
        <v>805</v>
      </c>
      <c r="S3306" s="1" t="s">
        <v>417</v>
      </c>
      <c r="T3306" s="1">
        <v>2</v>
      </c>
      <c r="U3306" s="1"/>
    </row>
    <row r="3307" spans="1:21">
      <c r="A3307" s="1" t="s">
        <v>54</v>
      </c>
      <c r="B3307" s="1"/>
      <c r="C3307" s="1"/>
      <c r="D3307" s="1">
        <f t="shared" si="153"/>
        <v>0</v>
      </c>
      <c r="E3307" s="1" t="s">
        <v>1840</v>
      </c>
      <c r="F3307" s="1" t="s">
        <v>1839</v>
      </c>
      <c r="G3307" s="6" t="s">
        <v>12527</v>
      </c>
      <c r="H3307" s="1" t="s">
        <v>324</v>
      </c>
      <c r="I3307" s="1" t="s">
        <v>1837</v>
      </c>
      <c r="J3307" s="1" t="s">
        <v>1841</v>
      </c>
      <c r="K3307" s="1" t="str">
        <f t="shared" si="154"/>
        <v>2018</v>
      </c>
      <c r="L3307" s="1">
        <f t="shared" si="155"/>
        <v>13</v>
      </c>
      <c r="M3307" s="1" t="s">
        <v>60</v>
      </c>
      <c r="O3307" s="1" t="s">
        <v>61</v>
      </c>
      <c r="P3307" s="1"/>
      <c r="Q3307" s="1"/>
      <c r="R3307" s="1" t="s">
        <v>805</v>
      </c>
      <c r="S3307" s="1" t="s">
        <v>65</v>
      </c>
      <c r="T3307" s="1">
        <v>1</v>
      </c>
      <c r="U3307" s="1"/>
    </row>
    <row r="3308" spans="1:21">
      <c r="A3308" s="1" t="s">
        <v>53</v>
      </c>
      <c r="B3308" s="1"/>
      <c r="C3308" s="1"/>
      <c r="D3308" s="1">
        <f t="shared" si="153"/>
        <v>0</v>
      </c>
      <c r="E3308" s="1" t="s">
        <v>1852</v>
      </c>
      <c r="F3308" s="1" t="s">
        <v>1851</v>
      </c>
      <c r="G3308" s="6" t="s">
        <v>12527</v>
      </c>
      <c r="H3308" s="1" t="s">
        <v>116</v>
      </c>
      <c r="I3308" s="1" t="s">
        <v>1837</v>
      </c>
      <c r="J3308" s="1" t="s">
        <v>1044</v>
      </c>
      <c r="K3308" s="1" t="str">
        <f t="shared" si="154"/>
        <v>2018</v>
      </c>
      <c r="L3308" s="1">
        <f t="shared" si="155"/>
        <v>5</v>
      </c>
      <c r="M3308" s="1" t="s">
        <v>60</v>
      </c>
      <c r="O3308" s="1" t="s">
        <v>102</v>
      </c>
      <c r="P3308" s="1"/>
      <c r="Q3308" s="1"/>
      <c r="R3308" s="1" t="s">
        <v>805</v>
      </c>
      <c r="S3308" s="1" t="s">
        <v>114</v>
      </c>
      <c r="T3308" s="1">
        <v>1</v>
      </c>
      <c r="U3308" s="1"/>
    </row>
    <row r="3309" spans="1:21">
      <c r="A3309" s="1" t="s">
        <v>50</v>
      </c>
      <c r="B3309" s="1"/>
      <c r="C3309" s="1"/>
      <c r="D3309" s="1">
        <f t="shared" si="153"/>
        <v>0</v>
      </c>
      <c r="E3309" s="1" t="s">
        <v>1959</v>
      </c>
      <c r="F3309" s="1" t="s">
        <v>1958</v>
      </c>
      <c r="G3309" s="6" t="s">
        <v>12527</v>
      </c>
      <c r="H3309" s="1" t="s">
        <v>134</v>
      </c>
      <c r="I3309" s="1" t="s">
        <v>1960</v>
      </c>
      <c r="J3309" s="1" t="s">
        <v>1960</v>
      </c>
      <c r="K3309" s="1" t="str">
        <f t="shared" si="154"/>
        <v>2018</v>
      </c>
      <c r="L3309" s="1">
        <f t="shared" si="155"/>
        <v>27</v>
      </c>
      <c r="M3309" s="1" t="s">
        <v>79</v>
      </c>
      <c r="O3309" s="1" t="s">
        <v>61</v>
      </c>
      <c r="P3309" s="1"/>
      <c r="Q3309" s="1"/>
      <c r="R3309" s="1" t="s">
        <v>805</v>
      </c>
      <c r="S3309" s="1" t="s">
        <v>114</v>
      </c>
      <c r="T3309" s="1">
        <v>1</v>
      </c>
      <c r="U3309" s="1"/>
    </row>
    <row r="3310" spans="1:21">
      <c r="A3310" s="1" t="s">
        <v>50</v>
      </c>
      <c r="B3310" s="1"/>
      <c r="C3310" s="1"/>
      <c r="D3310" s="1">
        <f t="shared" si="153"/>
        <v>0</v>
      </c>
      <c r="E3310" s="1" t="s">
        <v>1977</v>
      </c>
      <c r="F3310" s="1" t="s">
        <v>1976</v>
      </c>
      <c r="G3310" s="6" t="s">
        <v>12527</v>
      </c>
      <c r="H3310" s="1" t="s">
        <v>55</v>
      </c>
      <c r="I3310" s="1" t="s">
        <v>1978</v>
      </c>
      <c r="J3310" s="1" t="s">
        <v>486</v>
      </c>
      <c r="K3310" s="1" t="str">
        <f t="shared" si="154"/>
        <v>2018</v>
      </c>
      <c r="L3310" s="1">
        <f t="shared" si="155"/>
        <v>4</v>
      </c>
      <c r="M3310" s="1" t="s">
        <v>79</v>
      </c>
      <c r="O3310" s="1" t="s">
        <v>61</v>
      </c>
      <c r="P3310" s="1"/>
      <c r="Q3310" s="1"/>
      <c r="R3310" s="1" t="s">
        <v>805</v>
      </c>
      <c r="S3310" s="1" t="s">
        <v>235</v>
      </c>
      <c r="T3310" s="1">
        <v>2</v>
      </c>
      <c r="U3310" s="1"/>
    </row>
    <row r="3311" spans="1:21">
      <c r="A3311" s="1" t="s">
        <v>53</v>
      </c>
      <c r="B3311" s="1"/>
      <c r="C3311" s="1"/>
      <c r="D3311" s="1">
        <f t="shared" si="153"/>
        <v>0</v>
      </c>
      <c r="E3311" s="1" t="s">
        <v>2047</v>
      </c>
      <c r="F3311" s="1" t="s">
        <v>2045</v>
      </c>
      <c r="G3311" s="6" t="s">
        <v>12527</v>
      </c>
      <c r="H3311" s="1" t="s">
        <v>583</v>
      </c>
      <c r="I3311" s="1" t="s">
        <v>627</v>
      </c>
      <c r="J3311" s="1" t="s">
        <v>627</v>
      </c>
      <c r="K3311" s="1" t="str">
        <f t="shared" si="154"/>
        <v>2018</v>
      </c>
      <c r="L3311" s="1">
        <f t="shared" si="155"/>
        <v>22</v>
      </c>
      <c r="M3311" s="1" t="s">
        <v>79</v>
      </c>
      <c r="O3311" s="1" t="s">
        <v>102</v>
      </c>
      <c r="P3311" s="1"/>
      <c r="Q3311" s="1"/>
      <c r="R3311" s="1" t="s">
        <v>805</v>
      </c>
      <c r="S3311" s="1" t="s">
        <v>940</v>
      </c>
      <c r="T3311" s="1">
        <v>2</v>
      </c>
      <c r="U3311" s="1"/>
    </row>
    <row r="3312" spans="1:21">
      <c r="A3312" s="1" t="s">
        <v>55</v>
      </c>
      <c r="B3312" s="1"/>
      <c r="C3312" s="1"/>
      <c r="D3312" s="1">
        <f t="shared" si="153"/>
        <v>0</v>
      </c>
      <c r="E3312" s="1" t="s">
        <v>2050</v>
      </c>
      <c r="F3312" s="1" t="s">
        <v>2049</v>
      </c>
      <c r="G3312" s="6" t="s">
        <v>12527</v>
      </c>
      <c r="H3312" s="1" t="s">
        <v>177</v>
      </c>
      <c r="I3312" s="1" t="s">
        <v>2051</v>
      </c>
      <c r="J3312" s="1" t="s">
        <v>1039</v>
      </c>
      <c r="K3312" s="1" t="str">
        <f t="shared" si="154"/>
        <v>2018</v>
      </c>
      <c r="L3312" s="1">
        <f t="shared" si="155"/>
        <v>23</v>
      </c>
      <c r="M3312" s="1" t="s">
        <v>60</v>
      </c>
      <c r="O3312" s="1" t="s">
        <v>102</v>
      </c>
      <c r="P3312" s="1"/>
      <c r="Q3312" s="1"/>
      <c r="R3312" s="1" t="s">
        <v>805</v>
      </c>
      <c r="S3312" s="1" t="s">
        <v>2052</v>
      </c>
      <c r="T3312" s="1">
        <v>2</v>
      </c>
      <c r="U3312" s="1"/>
    </row>
    <row r="3313" spans="1:21">
      <c r="A3313" s="1" t="s">
        <v>53</v>
      </c>
      <c r="B3313" s="1"/>
      <c r="C3313" s="1"/>
      <c r="D3313" s="1">
        <f t="shared" si="153"/>
        <v>0</v>
      </c>
      <c r="E3313" s="1" t="s">
        <v>2055</v>
      </c>
      <c r="F3313" s="1" t="s">
        <v>2054</v>
      </c>
      <c r="G3313" s="6" t="s">
        <v>12527</v>
      </c>
      <c r="H3313" s="1" t="s">
        <v>134</v>
      </c>
      <c r="I3313" s="1" t="s">
        <v>2056</v>
      </c>
      <c r="J3313" s="1" t="s">
        <v>1304</v>
      </c>
      <c r="K3313" s="1" t="str">
        <f t="shared" si="154"/>
        <v>2018</v>
      </c>
      <c r="L3313" s="1">
        <f t="shared" si="155"/>
        <v>27</v>
      </c>
      <c r="M3313" s="1" t="s">
        <v>60</v>
      </c>
      <c r="O3313" s="1" t="s">
        <v>102</v>
      </c>
      <c r="P3313" s="1"/>
      <c r="Q3313" s="1"/>
      <c r="R3313" s="1" t="s">
        <v>805</v>
      </c>
      <c r="S3313" s="1" t="s">
        <v>2057</v>
      </c>
      <c r="T3313" s="1">
        <v>2</v>
      </c>
      <c r="U3313" s="1"/>
    </row>
    <row r="3314" spans="1:21">
      <c r="A3314" s="1" t="s">
        <v>54</v>
      </c>
      <c r="B3314" s="1"/>
      <c r="C3314" s="1"/>
      <c r="D3314" s="1">
        <f t="shared" si="153"/>
        <v>0</v>
      </c>
      <c r="E3314" s="1" t="s">
        <v>2060</v>
      </c>
      <c r="F3314" s="1" t="s">
        <v>2059</v>
      </c>
      <c r="G3314" s="6" t="s">
        <v>12527</v>
      </c>
      <c r="H3314" s="1" t="s">
        <v>367</v>
      </c>
      <c r="I3314" s="1" t="s">
        <v>2056</v>
      </c>
      <c r="J3314" s="1" t="s">
        <v>2056</v>
      </c>
      <c r="K3314" s="1" t="str">
        <f t="shared" si="154"/>
        <v>2018</v>
      </c>
      <c r="L3314" s="1">
        <f t="shared" si="155"/>
        <v>26</v>
      </c>
      <c r="M3314" s="1" t="s">
        <v>60</v>
      </c>
      <c r="O3314" s="1" t="s">
        <v>102</v>
      </c>
      <c r="P3314" s="1"/>
      <c r="Q3314" s="1"/>
      <c r="R3314" s="1" t="s">
        <v>805</v>
      </c>
      <c r="S3314" s="1" t="s">
        <v>2061</v>
      </c>
      <c r="T3314" s="1">
        <v>2</v>
      </c>
      <c r="U3314" s="1"/>
    </row>
    <row r="3315" spans="1:21">
      <c r="A3315" s="1" t="s">
        <v>55</v>
      </c>
      <c r="B3315" s="1" t="s">
        <v>53</v>
      </c>
      <c r="C3315" s="1" t="s">
        <v>293</v>
      </c>
      <c r="D3315" s="1">
        <f t="shared" si="153"/>
        <v>1.96</v>
      </c>
      <c r="E3315" s="1" t="s">
        <v>2094</v>
      </c>
      <c r="F3315" s="1" t="s">
        <v>2093</v>
      </c>
      <c r="G3315" s="6" t="s">
        <v>12527</v>
      </c>
      <c r="H3315" s="1" t="s">
        <v>217</v>
      </c>
      <c r="I3315" s="1" t="s">
        <v>2090</v>
      </c>
      <c r="J3315" s="1" t="s">
        <v>199</v>
      </c>
      <c r="K3315" s="1" t="str">
        <f t="shared" si="154"/>
        <v>2018</v>
      </c>
      <c r="L3315" s="1">
        <f t="shared" si="155"/>
        <v>16</v>
      </c>
      <c r="M3315" s="1" t="s">
        <v>60</v>
      </c>
      <c r="O3315" s="1" t="s">
        <v>102</v>
      </c>
      <c r="P3315" s="1"/>
      <c r="Q3315" s="1"/>
      <c r="R3315" s="1"/>
      <c r="S3315" s="1" t="s">
        <v>65</v>
      </c>
      <c r="T3315" s="1">
        <v>1</v>
      </c>
      <c r="U3315" s="1" t="s">
        <v>55</v>
      </c>
    </row>
    <row r="3316" spans="1:21">
      <c r="A3316" s="1" t="s">
        <v>54</v>
      </c>
      <c r="B3316" s="1" t="s">
        <v>50</v>
      </c>
      <c r="C3316" s="1" t="s">
        <v>293</v>
      </c>
      <c r="D3316" s="1">
        <f t="shared" si="153"/>
        <v>0.98</v>
      </c>
      <c r="E3316" s="1" t="s">
        <v>2118</v>
      </c>
      <c r="F3316" s="1" t="s">
        <v>2117</v>
      </c>
      <c r="G3316" s="6" t="s">
        <v>12527</v>
      </c>
      <c r="H3316" s="1" t="s">
        <v>144</v>
      </c>
      <c r="I3316" s="1" t="s">
        <v>2115</v>
      </c>
      <c r="J3316" s="1" t="s">
        <v>1044</v>
      </c>
      <c r="K3316" s="1" t="str">
        <f t="shared" si="154"/>
        <v>2018</v>
      </c>
      <c r="L3316" s="1">
        <f t="shared" si="155"/>
        <v>24</v>
      </c>
      <c r="M3316" s="1" t="s">
        <v>79</v>
      </c>
      <c r="O3316" s="1" t="s">
        <v>61</v>
      </c>
      <c r="P3316" s="1"/>
      <c r="Q3316" s="1"/>
      <c r="R3316" s="1"/>
      <c r="S3316" s="1" t="s">
        <v>105</v>
      </c>
      <c r="T3316" s="1">
        <v>2</v>
      </c>
      <c r="U3316" s="1" t="s">
        <v>55</v>
      </c>
    </row>
    <row r="3317" spans="1:21">
      <c r="A3317" s="1" t="s">
        <v>55</v>
      </c>
      <c r="B3317" s="1"/>
      <c r="C3317" s="1"/>
      <c r="D3317" s="1">
        <f t="shared" si="153"/>
        <v>0</v>
      </c>
      <c r="E3317" s="1" t="s">
        <v>2270</v>
      </c>
      <c r="F3317" s="1" t="s">
        <v>2269</v>
      </c>
      <c r="G3317" s="6" t="s">
        <v>12527</v>
      </c>
      <c r="H3317" s="1" t="s">
        <v>180</v>
      </c>
      <c r="I3317" s="1" t="s">
        <v>195</v>
      </c>
      <c r="J3317" s="1" t="s">
        <v>1283</v>
      </c>
      <c r="K3317" s="1" t="str">
        <f t="shared" si="154"/>
        <v>2018</v>
      </c>
      <c r="L3317" s="1">
        <f t="shared" si="155"/>
        <v>63</v>
      </c>
      <c r="M3317" s="1" t="s">
        <v>60</v>
      </c>
      <c r="O3317" s="1" t="s">
        <v>61</v>
      </c>
      <c r="P3317" s="1"/>
      <c r="Q3317" s="1"/>
      <c r="R3317" s="1"/>
      <c r="S3317" s="1"/>
      <c r="T3317" s="1">
        <v>2</v>
      </c>
      <c r="U3317" s="1"/>
    </row>
    <row r="3318" spans="1:21">
      <c r="A3318" s="1" t="s">
        <v>53</v>
      </c>
      <c r="B3318" s="1" t="s">
        <v>50</v>
      </c>
      <c r="C3318" s="1" t="s">
        <v>273</v>
      </c>
      <c r="D3318" s="1">
        <f t="shared" si="153"/>
        <v>1</v>
      </c>
      <c r="E3318" s="1"/>
      <c r="F3318" s="1" t="s">
        <v>2384</v>
      </c>
      <c r="G3318" s="6" t="s">
        <v>12527</v>
      </c>
      <c r="H3318" s="1" t="s">
        <v>130</v>
      </c>
      <c r="I3318" s="1" t="s">
        <v>1324</v>
      </c>
      <c r="J3318" s="1" t="s">
        <v>2254</v>
      </c>
      <c r="K3318" s="1" t="str">
        <f t="shared" si="154"/>
        <v>2018</v>
      </c>
      <c r="L3318" s="1">
        <f t="shared" si="155"/>
        <v>11</v>
      </c>
      <c r="M3318" s="1" t="s">
        <v>79</v>
      </c>
      <c r="O3318" s="1"/>
      <c r="P3318" s="1"/>
      <c r="Q3318" s="1"/>
      <c r="R3318" s="1"/>
      <c r="S3318" s="1"/>
      <c r="T3318" s="1">
        <v>2</v>
      </c>
      <c r="U3318" s="1"/>
    </row>
    <row r="3319" spans="1:21">
      <c r="A3319" s="1" t="s">
        <v>55</v>
      </c>
      <c r="B3319" s="1"/>
      <c r="C3319" s="1"/>
      <c r="D3319" s="1">
        <f t="shared" si="153"/>
        <v>0</v>
      </c>
      <c r="E3319" s="1" t="s">
        <v>2391</v>
      </c>
      <c r="F3319" s="1" t="s">
        <v>2390</v>
      </c>
      <c r="G3319" s="6" t="s">
        <v>12527</v>
      </c>
      <c r="H3319" s="1" t="s">
        <v>479</v>
      </c>
      <c r="I3319" s="1" t="s">
        <v>2387</v>
      </c>
      <c r="J3319" s="1" t="s">
        <v>2392</v>
      </c>
      <c r="K3319" s="1" t="str">
        <f t="shared" si="154"/>
        <v>2018</v>
      </c>
      <c r="L3319" s="1">
        <f t="shared" si="155"/>
        <v>19</v>
      </c>
      <c r="M3319" s="1" t="s">
        <v>79</v>
      </c>
      <c r="O3319" s="1" t="s">
        <v>61</v>
      </c>
      <c r="P3319" s="1"/>
      <c r="Q3319" s="1"/>
      <c r="R3319" s="1"/>
      <c r="S3319" s="1" t="s">
        <v>65</v>
      </c>
      <c r="T3319" s="1">
        <v>2</v>
      </c>
      <c r="U3319" s="1"/>
    </row>
    <row r="3320" spans="1:21">
      <c r="A3320" s="1" t="s">
        <v>55</v>
      </c>
      <c r="B3320" s="1"/>
      <c r="C3320" s="1"/>
      <c r="D3320" s="1">
        <f t="shared" si="153"/>
        <v>0</v>
      </c>
      <c r="E3320" s="1" t="s">
        <v>2400</v>
      </c>
      <c r="F3320" s="1" t="s">
        <v>2399</v>
      </c>
      <c r="G3320" s="6" t="s">
        <v>12527</v>
      </c>
      <c r="H3320" s="1" t="s">
        <v>88</v>
      </c>
      <c r="I3320" s="1" t="s">
        <v>2387</v>
      </c>
      <c r="J3320" s="1" t="s">
        <v>2401</v>
      </c>
      <c r="K3320" s="1" t="str">
        <f t="shared" si="154"/>
        <v>2018</v>
      </c>
      <c r="L3320" s="1">
        <f t="shared" si="155"/>
        <v>28</v>
      </c>
      <c r="M3320" s="1" t="s">
        <v>60</v>
      </c>
      <c r="O3320" s="1" t="s">
        <v>102</v>
      </c>
      <c r="P3320" s="1"/>
      <c r="Q3320" s="1"/>
      <c r="R3320" s="1"/>
      <c r="S3320" s="1"/>
      <c r="T3320" s="1">
        <v>1</v>
      </c>
      <c r="U3320" s="1"/>
    </row>
    <row r="3321" spans="1:21">
      <c r="A3321" s="1" t="s">
        <v>50</v>
      </c>
      <c r="B3321" s="1" t="s">
        <v>50</v>
      </c>
      <c r="C3321" s="1"/>
      <c r="D3321" s="1">
        <f t="shared" si="153"/>
        <v>0</v>
      </c>
      <c r="E3321" s="1" t="s">
        <v>2413</v>
      </c>
      <c r="F3321" s="1" t="s">
        <v>2412</v>
      </c>
      <c r="G3321" s="6" t="s">
        <v>12527</v>
      </c>
      <c r="H3321" s="1" t="s">
        <v>189</v>
      </c>
      <c r="I3321" s="1" t="s">
        <v>2396</v>
      </c>
      <c r="J3321" s="1" t="s">
        <v>723</v>
      </c>
      <c r="K3321" s="1" t="str">
        <f t="shared" si="154"/>
        <v>2018</v>
      </c>
      <c r="L3321" s="1">
        <f t="shared" si="155"/>
        <v>47</v>
      </c>
      <c r="M3321" s="1" t="s">
        <v>60</v>
      </c>
      <c r="O3321" s="1" t="s">
        <v>61</v>
      </c>
      <c r="P3321" s="1"/>
      <c r="Q3321" s="1"/>
      <c r="R3321" s="1"/>
      <c r="S3321" s="1" t="s">
        <v>105</v>
      </c>
      <c r="T3321" s="1">
        <v>1</v>
      </c>
      <c r="U3321" s="1"/>
    </row>
    <row r="3322" spans="1:21">
      <c r="A3322" s="1" t="s">
        <v>55</v>
      </c>
      <c r="B3322" s="1" t="s">
        <v>472</v>
      </c>
      <c r="C3322" s="1" t="s">
        <v>273</v>
      </c>
      <c r="D3322" s="1">
        <f t="shared" si="153"/>
        <v>0.5</v>
      </c>
      <c r="E3322" s="1" t="s">
        <v>2505</v>
      </c>
      <c r="F3322" s="1" t="s">
        <v>2504</v>
      </c>
      <c r="G3322" s="6" t="s">
        <v>12527</v>
      </c>
      <c r="H3322" s="1" t="s">
        <v>515</v>
      </c>
      <c r="I3322" s="1" t="s">
        <v>2115</v>
      </c>
      <c r="J3322" s="1" t="s">
        <v>881</v>
      </c>
      <c r="K3322" s="1" t="str">
        <f t="shared" si="154"/>
        <v>2018</v>
      </c>
      <c r="L3322" s="1">
        <f t="shared" si="155"/>
        <v>65</v>
      </c>
      <c r="M3322" s="1" t="s">
        <v>60</v>
      </c>
      <c r="O3322" s="1" t="s">
        <v>61</v>
      </c>
      <c r="P3322" s="1" t="s">
        <v>432</v>
      </c>
      <c r="Q3322" s="1" t="s">
        <v>219</v>
      </c>
      <c r="R3322" s="1"/>
      <c r="S3322" s="1"/>
      <c r="T3322" s="1">
        <v>1</v>
      </c>
      <c r="U3322" s="1" t="s">
        <v>55</v>
      </c>
    </row>
    <row r="3323" spans="1:21">
      <c r="A3323" s="1" t="s">
        <v>55</v>
      </c>
      <c r="B3323" s="1" t="s">
        <v>2513</v>
      </c>
      <c r="C3323" s="1" t="s">
        <v>273</v>
      </c>
      <c r="D3323" s="1">
        <f t="shared" si="153"/>
        <v>4.3</v>
      </c>
      <c r="E3323" s="1" t="s">
        <v>2512</v>
      </c>
      <c r="F3323" s="1" t="s">
        <v>2511</v>
      </c>
      <c r="G3323" s="6" t="s">
        <v>12527</v>
      </c>
      <c r="H3323" s="1" t="s">
        <v>197</v>
      </c>
      <c r="I3323" s="1" t="s">
        <v>2115</v>
      </c>
      <c r="J3323" s="1" t="s">
        <v>540</v>
      </c>
      <c r="K3323" s="1" t="str">
        <f t="shared" si="154"/>
        <v>2018</v>
      </c>
      <c r="L3323" s="1">
        <f t="shared" si="155"/>
        <v>17</v>
      </c>
      <c r="M3323" s="1" t="s">
        <v>60</v>
      </c>
      <c r="O3323" s="1" t="s">
        <v>61</v>
      </c>
      <c r="P3323" s="1"/>
      <c r="Q3323" s="1"/>
      <c r="R3323" s="1"/>
      <c r="S3323" s="1"/>
      <c r="T3323" s="1">
        <v>2</v>
      </c>
      <c r="U3323" s="1" t="s">
        <v>55</v>
      </c>
    </row>
    <row r="3324" spans="1:21">
      <c r="A3324" s="1" t="s">
        <v>55</v>
      </c>
      <c r="B3324" s="1" t="s">
        <v>141</v>
      </c>
      <c r="C3324" s="1" t="s">
        <v>273</v>
      </c>
      <c r="D3324" s="1">
        <f t="shared" si="153"/>
        <v>0.2</v>
      </c>
      <c r="E3324" s="1" t="s">
        <v>2519</v>
      </c>
      <c r="F3324" s="1" t="s">
        <v>2518</v>
      </c>
      <c r="G3324" s="6" t="s">
        <v>12527</v>
      </c>
      <c r="H3324" s="1" t="s">
        <v>130</v>
      </c>
      <c r="I3324" s="1" t="s">
        <v>2115</v>
      </c>
      <c r="J3324" s="1" t="s">
        <v>2231</v>
      </c>
      <c r="K3324" s="1" t="str">
        <f t="shared" si="154"/>
        <v>2018</v>
      </c>
      <c r="L3324" s="1">
        <f t="shared" si="155"/>
        <v>12</v>
      </c>
      <c r="M3324" s="1" t="s">
        <v>79</v>
      </c>
      <c r="O3324" s="1" t="s">
        <v>61</v>
      </c>
      <c r="P3324" s="1"/>
      <c r="Q3324" s="1"/>
      <c r="R3324" s="1"/>
      <c r="S3324" s="1"/>
      <c r="T3324" s="1">
        <v>1</v>
      </c>
      <c r="U3324" s="1" t="s">
        <v>55</v>
      </c>
    </row>
    <row r="3325" spans="1:21">
      <c r="A3325" s="1"/>
      <c r="B3325" s="1"/>
      <c r="C3325" s="1"/>
      <c r="D3325" s="1">
        <f t="shared" si="153"/>
        <v>0</v>
      </c>
      <c r="E3325" s="1" t="s">
        <v>2540</v>
      </c>
      <c r="F3325" s="1" t="s">
        <v>2539</v>
      </c>
      <c r="G3325" s="6" t="s">
        <v>12527</v>
      </c>
      <c r="H3325" s="1" t="s">
        <v>134</v>
      </c>
      <c r="I3325" s="1" t="s">
        <v>976</v>
      </c>
      <c r="J3325" s="1" t="s">
        <v>1044</v>
      </c>
      <c r="K3325" s="1" t="str">
        <f t="shared" si="154"/>
        <v>2018</v>
      </c>
      <c r="L3325" s="1">
        <f t="shared" si="155"/>
        <v>27</v>
      </c>
      <c r="M3325" s="1" t="s">
        <v>60</v>
      </c>
      <c r="O3325" s="1" t="s">
        <v>61</v>
      </c>
      <c r="P3325" s="1"/>
      <c r="Q3325" s="1"/>
      <c r="R3325" s="1"/>
      <c r="S3325" s="1" t="s">
        <v>427</v>
      </c>
      <c r="T3325" s="1">
        <v>2</v>
      </c>
      <c r="U3325" s="1"/>
    </row>
    <row r="3326" spans="1:21">
      <c r="A3326" s="1" t="s">
        <v>53</v>
      </c>
      <c r="B3326" s="1" t="s">
        <v>55</v>
      </c>
      <c r="C3326" s="1" t="s">
        <v>273</v>
      </c>
      <c r="D3326" s="1">
        <f t="shared" si="153"/>
        <v>4</v>
      </c>
      <c r="E3326" s="1" t="s">
        <v>2562</v>
      </c>
      <c r="F3326" s="1" t="s">
        <v>2561</v>
      </c>
      <c r="G3326" s="6" t="s">
        <v>12527</v>
      </c>
      <c r="H3326" s="1" t="s">
        <v>189</v>
      </c>
      <c r="I3326" s="1" t="s">
        <v>2534</v>
      </c>
      <c r="J3326" s="1" t="s">
        <v>705</v>
      </c>
      <c r="K3326" s="1" t="str">
        <f t="shared" si="154"/>
        <v>2018</v>
      </c>
      <c r="L3326" s="1">
        <f t="shared" si="155"/>
        <v>47</v>
      </c>
      <c r="M3326" s="1" t="s">
        <v>60</v>
      </c>
      <c r="O3326" s="1" t="s">
        <v>102</v>
      </c>
      <c r="P3326" s="1"/>
      <c r="Q3326" s="1"/>
      <c r="R3326" s="1"/>
      <c r="S3326" s="1"/>
      <c r="T3326" s="1">
        <v>1</v>
      </c>
      <c r="U3326" s="1" t="s">
        <v>55</v>
      </c>
    </row>
    <row r="3327" spans="1:21">
      <c r="A3327" s="1" t="s">
        <v>55</v>
      </c>
      <c r="B3327" s="1" t="s">
        <v>472</v>
      </c>
      <c r="C3327" s="1" t="s">
        <v>273</v>
      </c>
      <c r="D3327" s="1">
        <f t="shared" si="153"/>
        <v>0.5</v>
      </c>
      <c r="E3327" s="1" t="s">
        <v>2569</v>
      </c>
      <c r="F3327" s="1" t="s">
        <v>2568</v>
      </c>
      <c r="G3327" s="6" t="s">
        <v>12527</v>
      </c>
      <c r="H3327" s="1" t="s">
        <v>464</v>
      </c>
      <c r="I3327" s="1" t="s">
        <v>2534</v>
      </c>
      <c r="J3327" s="1" t="s">
        <v>1304</v>
      </c>
      <c r="K3327" s="1" t="str">
        <f t="shared" si="154"/>
        <v>2018</v>
      </c>
      <c r="L3327" s="1">
        <f t="shared" si="155"/>
        <v>31</v>
      </c>
      <c r="M3327" s="1" t="s">
        <v>60</v>
      </c>
      <c r="O3327" s="1" t="s">
        <v>61</v>
      </c>
      <c r="P3327" s="1"/>
      <c r="Q3327" s="1"/>
      <c r="R3327" s="1"/>
      <c r="S3327" s="1" t="s">
        <v>114</v>
      </c>
      <c r="T3327" s="1">
        <v>1</v>
      </c>
      <c r="U3327" s="1" t="s">
        <v>55</v>
      </c>
    </row>
    <row r="3328" spans="1:21">
      <c r="A3328" s="1" t="s">
        <v>55</v>
      </c>
      <c r="B3328" s="1" t="s">
        <v>50</v>
      </c>
      <c r="C3328" s="1" t="s">
        <v>1381</v>
      </c>
      <c r="D3328" s="1">
        <f t="shared" si="153"/>
        <v>0.95</v>
      </c>
      <c r="E3328" s="1" t="s">
        <v>2665</v>
      </c>
      <c r="F3328" s="1" t="s">
        <v>2664</v>
      </c>
      <c r="G3328" s="6" t="s">
        <v>12527</v>
      </c>
      <c r="H3328" s="1" t="s">
        <v>189</v>
      </c>
      <c r="I3328" s="1" t="s">
        <v>2422</v>
      </c>
      <c r="J3328" s="1" t="s">
        <v>2668</v>
      </c>
      <c r="K3328" s="1" t="str">
        <f t="shared" si="154"/>
        <v>2018</v>
      </c>
      <c r="L3328" s="1">
        <f t="shared" si="155"/>
        <v>47</v>
      </c>
      <c r="M3328" s="1" t="s">
        <v>60</v>
      </c>
      <c r="O3328" s="1" t="s">
        <v>61</v>
      </c>
      <c r="P3328" s="1" t="s">
        <v>466</v>
      </c>
      <c r="Q3328" s="1" t="s">
        <v>2666</v>
      </c>
      <c r="R3328" s="1" t="s">
        <v>2667</v>
      </c>
      <c r="S3328" s="1"/>
      <c r="T3328" s="1">
        <v>1</v>
      </c>
      <c r="U3328" s="1" t="s">
        <v>55</v>
      </c>
    </row>
    <row r="3329" spans="1:21">
      <c r="A3329" s="1" t="s">
        <v>55</v>
      </c>
      <c r="B3329" s="1" t="s">
        <v>472</v>
      </c>
      <c r="C3329" s="1" t="s">
        <v>273</v>
      </c>
      <c r="D3329" s="1">
        <f t="shared" si="153"/>
        <v>0.5</v>
      </c>
      <c r="E3329" s="1" t="s">
        <v>2675</v>
      </c>
      <c r="F3329" s="1" t="s">
        <v>2674</v>
      </c>
      <c r="G3329" s="6" t="s">
        <v>12527</v>
      </c>
      <c r="H3329" s="1" t="s">
        <v>88</v>
      </c>
      <c r="I3329" s="1" t="s">
        <v>2422</v>
      </c>
      <c r="J3329" s="1" t="s">
        <v>2257</v>
      </c>
      <c r="K3329" s="1" t="str">
        <f t="shared" si="154"/>
        <v>2018</v>
      </c>
      <c r="L3329" s="1">
        <f t="shared" si="155"/>
        <v>28</v>
      </c>
      <c r="M3329" s="1" t="s">
        <v>60</v>
      </c>
      <c r="O3329" s="1" t="s">
        <v>102</v>
      </c>
      <c r="P3329" s="1"/>
      <c r="Q3329" s="1"/>
      <c r="R3329" s="1"/>
      <c r="S3329" s="1"/>
      <c r="T3329" s="1">
        <v>1</v>
      </c>
      <c r="U3329" s="1" t="s">
        <v>55</v>
      </c>
    </row>
    <row r="3330" spans="1:21">
      <c r="A3330" s="1" t="s">
        <v>55</v>
      </c>
      <c r="B3330" s="1" t="s">
        <v>53</v>
      </c>
      <c r="C3330" s="1" t="s">
        <v>273</v>
      </c>
      <c r="D3330" s="1">
        <f t="shared" ref="D3330:D3393" si="156">B3330*C3330/100</f>
        <v>2</v>
      </c>
      <c r="E3330" s="1" t="s">
        <v>2682</v>
      </c>
      <c r="F3330" s="1" t="s">
        <v>2681</v>
      </c>
      <c r="G3330" s="6" t="s">
        <v>12527</v>
      </c>
      <c r="H3330" s="1" t="s">
        <v>809</v>
      </c>
      <c r="I3330" s="1" t="s">
        <v>913</v>
      </c>
      <c r="J3330" s="1" t="s">
        <v>191</v>
      </c>
      <c r="K3330" s="1" t="str">
        <f t="shared" ref="K3330:K3393" si="157">TEXT(J3330,"YYYY")</f>
        <v>2018</v>
      </c>
      <c r="L3330" s="1">
        <f t="shared" ref="L3330:L3393" si="158">H3330-(TEXT(I3330,"YYYY")-TEXT(J3330,"YYYY"))</f>
        <v>36</v>
      </c>
      <c r="M3330" s="1" t="s">
        <v>60</v>
      </c>
      <c r="O3330" s="1" t="s">
        <v>61</v>
      </c>
      <c r="P3330" s="1"/>
      <c r="Q3330" s="1"/>
      <c r="R3330" s="1"/>
      <c r="S3330" s="1"/>
      <c r="T3330" s="1">
        <v>2</v>
      </c>
      <c r="U3330" s="1" t="s">
        <v>55</v>
      </c>
    </row>
    <row r="3331" spans="1:21">
      <c r="A3331" s="1" t="s">
        <v>54</v>
      </c>
      <c r="B3331" s="1" t="s">
        <v>53</v>
      </c>
      <c r="C3331" s="1" t="s">
        <v>1381</v>
      </c>
      <c r="D3331" s="1">
        <f t="shared" si="156"/>
        <v>1.9</v>
      </c>
      <c r="E3331" s="1" t="s">
        <v>2697</v>
      </c>
      <c r="F3331" s="1" t="s">
        <v>2696</v>
      </c>
      <c r="G3331" s="6" t="s">
        <v>12527</v>
      </c>
      <c r="H3331" s="1" t="s">
        <v>180</v>
      </c>
      <c r="I3331" s="1" t="s">
        <v>2689</v>
      </c>
      <c r="J3331" s="1" t="s">
        <v>978</v>
      </c>
      <c r="K3331" s="1" t="str">
        <f t="shared" si="157"/>
        <v>2018</v>
      </c>
      <c r="L3331" s="1">
        <f t="shared" si="158"/>
        <v>63</v>
      </c>
      <c r="M3331" s="1" t="s">
        <v>60</v>
      </c>
      <c r="O3331" s="1" t="s">
        <v>205</v>
      </c>
      <c r="P3331" s="1"/>
      <c r="Q3331" s="1"/>
      <c r="R3331" s="1"/>
      <c r="S3331" s="1" t="s">
        <v>354</v>
      </c>
      <c r="T3331" s="1">
        <v>2</v>
      </c>
      <c r="U3331" s="1" t="s">
        <v>55</v>
      </c>
    </row>
    <row r="3332" spans="1:21">
      <c r="A3332" s="1" t="s">
        <v>55</v>
      </c>
      <c r="B3332" s="1" t="s">
        <v>2711</v>
      </c>
      <c r="C3332" s="1" t="s">
        <v>1381</v>
      </c>
      <c r="D3332" s="1">
        <f t="shared" si="156"/>
        <v>1.1399999999999999</v>
      </c>
      <c r="E3332" s="1" t="s">
        <v>2712</v>
      </c>
      <c r="F3332" s="1" t="s">
        <v>2710</v>
      </c>
      <c r="G3332" s="6" t="s">
        <v>12527</v>
      </c>
      <c r="H3332" s="1" t="s">
        <v>282</v>
      </c>
      <c r="I3332" s="1" t="s">
        <v>2689</v>
      </c>
      <c r="J3332" s="1" t="s">
        <v>191</v>
      </c>
      <c r="K3332" s="1" t="str">
        <f t="shared" si="157"/>
        <v>2018</v>
      </c>
      <c r="L3332" s="1">
        <f t="shared" si="158"/>
        <v>43</v>
      </c>
      <c r="M3332" s="1" t="s">
        <v>60</v>
      </c>
      <c r="O3332" s="1" t="s">
        <v>61</v>
      </c>
      <c r="P3332" s="1"/>
      <c r="Q3332" s="1"/>
      <c r="R3332" s="1"/>
      <c r="S3332" s="1"/>
      <c r="T3332" s="1">
        <v>2</v>
      </c>
      <c r="U3332" s="1" t="s">
        <v>55</v>
      </c>
    </row>
    <row r="3333" spans="1:21">
      <c r="A3333" s="1" t="s">
        <v>55</v>
      </c>
      <c r="B3333" s="1" t="s">
        <v>50</v>
      </c>
      <c r="C3333" s="1" t="s">
        <v>1381</v>
      </c>
      <c r="D3333" s="1">
        <f t="shared" si="156"/>
        <v>0.95</v>
      </c>
      <c r="E3333" s="1" t="s">
        <v>2718</v>
      </c>
      <c r="F3333" s="1" t="s">
        <v>2717</v>
      </c>
      <c r="G3333" s="6" t="s">
        <v>12527</v>
      </c>
      <c r="H3333" s="1" t="s">
        <v>458</v>
      </c>
      <c r="I3333" s="1" t="s">
        <v>431</v>
      </c>
      <c r="J3333" s="1" t="s">
        <v>2496</v>
      </c>
      <c r="K3333" s="1" t="str">
        <f t="shared" si="157"/>
        <v>2018</v>
      </c>
      <c r="L3333" s="1">
        <f t="shared" si="158"/>
        <v>64</v>
      </c>
      <c r="M3333" s="1" t="s">
        <v>79</v>
      </c>
      <c r="O3333" s="1" t="s">
        <v>61</v>
      </c>
      <c r="P3333" s="1"/>
      <c r="Q3333" s="1"/>
      <c r="R3333" s="1"/>
      <c r="S3333" s="1" t="s">
        <v>235</v>
      </c>
      <c r="T3333" s="1">
        <v>1</v>
      </c>
      <c r="U3333" s="1"/>
    </row>
    <row r="3334" spans="1:21">
      <c r="A3334" s="1" t="s">
        <v>55</v>
      </c>
      <c r="B3334" s="1"/>
      <c r="C3334" s="1"/>
      <c r="D3334" s="1">
        <f t="shared" si="156"/>
        <v>0</v>
      </c>
      <c r="E3334" s="1" t="s">
        <v>2726</v>
      </c>
      <c r="F3334" s="1" t="s">
        <v>2725</v>
      </c>
      <c r="G3334" s="6" t="s">
        <v>12527</v>
      </c>
      <c r="H3334" s="1" t="s">
        <v>644</v>
      </c>
      <c r="I3334" s="1" t="s">
        <v>431</v>
      </c>
      <c r="J3334" s="1" t="s">
        <v>881</v>
      </c>
      <c r="K3334" s="1" t="str">
        <f t="shared" si="157"/>
        <v>2018</v>
      </c>
      <c r="L3334" s="1">
        <f t="shared" si="158"/>
        <v>35</v>
      </c>
      <c r="M3334" s="1" t="s">
        <v>60</v>
      </c>
      <c r="O3334" s="1" t="s">
        <v>61</v>
      </c>
      <c r="P3334" s="1" t="s">
        <v>432</v>
      </c>
      <c r="Q3334" s="1" t="s">
        <v>515</v>
      </c>
      <c r="R3334" s="1" t="s">
        <v>2727</v>
      </c>
      <c r="S3334" s="1" t="s">
        <v>226</v>
      </c>
      <c r="T3334" s="1">
        <v>2</v>
      </c>
      <c r="U3334" s="1" t="s">
        <v>55</v>
      </c>
    </row>
    <row r="3335" spans="1:21">
      <c r="A3335" s="1" t="s">
        <v>55</v>
      </c>
      <c r="B3335" s="1" t="s">
        <v>141</v>
      </c>
      <c r="C3335" s="1" t="s">
        <v>273</v>
      </c>
      <c r="D3335" s="1">
        <f t="shared" si="156"/>
        <v>0.2</v>
      </c>
      <c r="E3335" s="1" t="s">
        <v>2742</v>
      </c>
      <c r="F3335" s="1" t="s">
        <v>2741</v>
      </c>
      <c r="G3335" s="6" t="s">
        <v>12527</v>
      </c>
      <c r="H3335" s="1" t="s">
        <v>99</v>
      </c>
      <c r="I3335" s="1" t="s">
        <v>2738</v>
      </c>
      <c r="J3335" s="1" t="s">
        <v>474</v>
      </c>
      <c r="K3335" s="1" t="str">
        <f t="shared" si="157"/>
        <v>2018</v>
      </c>
      <c r="L3335" s="1">
        <f t="shared" si="158"/>
        <v>6</v>
      </c>
      <c r="M3335" s="1" t="s">
        <v>60</v>
      </c>
      <c r="O3335" s="1" t="s">
        <v>61</v>
      </c>
      <c r="P3335" s="1"/>
      <c r="Q3335" s="1"/>
      <c r="R3335" s="1"/>
      <c r="S3335" s="1" t="s">
        <v>936</v>
      </c>
      <c r="T3335" s="1">
        <v>2</v>
      </c>
      <c r="U3335" s="1" t="s">
        <v>55</v>
      </c>
    </row>
    <row r="3336" spans="1:21">
      <c r="A3336" s="1" t="s">
        <v>55</v>
      </c>
      <c r="B3336" s="1" t="s">
        <v>141</v>
      </c>
      <c r="C3336" s="1" t="s">
        <v>273</v>
      </c>
      <c r="D3336" s="1">
        <f t="shared" si="156"/>
        <v>0.2</v>
      </c>
      <c r="E3336" s="1" t="s">
        <v>2749</v>
      </c>
      <c r="F3336" s="1" t="s">
        <v>2748</v>
      </c>
      <c r="G3336" s="6" t="s">
        <v>12527</v>
      </c>
      <c r="H3336" s="1" t="s">
        <v>344</v>
      </c>
      <c r="I3336" s="1" t="s">
        <v>2746</v>
      </c>
      <c r="J3336" s="1" t="s">
        <v>1304</v>
      </c>
      <c r="K3336" s="1" t="str">
        <f t="shared" si="157"/>
        <v>2018</v>
      </c>
      <c r="L3336" s="1">
        <f t="shared" si="158"/>
        <v>21</v>
      </c>
      <c r="M3336" s="1" t="s">
        <v>60</v>
      </c>
      <c r="O3336" s="1" t="s">
        <v>61</v>
      </c>
      <c r="P3336" s="1"/>
      <c r="Q3336" s="1"/>
      <c r="R3336" s="1"/>
      <c r="S3336" s="1"/>
      <c r="T3336" s="1">
        <v>2</v>
      </c>
      <c r="U3336" s="1" t="s">
        <v>55</v>
      </c>
    </row>
    <row r="3337" spans="1:21">
      <c r="A3337" s="1" t="s">
        <v>55</v>
      </c>
      <c r="B3337" s="1" t="s">
        <v>53</v>
      </c>
      <c r="C3337" s="1" t="s">
        <v>1381</v>
      </c>
      <c r="D3337" s="1">
        <f t="shared" si="156"/>
        <v>1.9</v>
      </c>
      <c r="E3337" s="1" t="s">
        <v>2756</v>
      </c>
      <c r="F3337" s="1" t="s">
        <v>2755</v>
      </c>
      <c r="G3337" s="6" t="s">
        <v>12527</v>
      </c>
      <c r="H3337" s="1" t="s">
        <v>130</v>
      </c>
      <c r="I3337" s="1" t="s">
        <v>2746</v>
      </c>
      <c r="J3337" s="1" t="s">
        <v>474</v>
      </c>
      <c r="K3337" s="1" t="str">
        <f t="shared" si="157"/>
        <v>2018</v>
      </c>
      <c r="L3337" s="1">
        <f t="shared" si="158"/>
        <v>12</v>
      </c>
      <c r="M3337" s="1" t="s">
        <v>60</v>
      </c>
      <c r="O3337" s="1" t="s">
        <v>61</v>
      </c>
      <c r="P3337" s="1"/>
      <c r="Q3337" s="1"/>
      <c r="R3337" s="1"/>
      <c r="S3337" s="1" t="s">
        <v>65</v>
      </c>
      <c r="T3337" s="1">
        <v>2</v>
      </c>
      <c r="U3337" s="1" t="s">
        <v>55</v>
      </c>
    </row>
    <row r="3338" spans="1:21">
      <c r="A3338" s="1" t="s">
        <v>53</v>
      </c>
      <c r="B3338" s="1" t="s">
        <v>176</v>
      </c>
      <c r="C3338" s="1" t="s">
        <v>293</v>
      </c>
      <c r="D3338" s="1">
        <f t="shared" si="156"/>
        <v>0.58799999999999997</v>
      </c>
      <c r="E3338" s="1" t="s">
        <v>2778</v>
      </c>
      <c r="F3338" s="1" t="s">
        <v>2777</v>
      </c>
      <c r="G3338" s="6" t="s">
        <v>12527</v>
      </c>
      <c r="H3338" s="1" t="s">
        <v>71</v>
      </c>
      <c r="I3338" s="1" t="s">
        <v>2779</v>
      </c>
      <c r="J3338" s="1" t="s">
        <v>2496</v>
      </c>
      <c r="K3338" s="1" t="str">
        <f t="shared" si="157"/>
        <v>2018</v>
      </c>
      <c r="L3338" s="1">
        <f t="shared" si="158"/>
        <v>7</v>
      </c>
      <c r="M3338" s="1" t="s">
        <v>60</v>
      </c>
      <c r="O3338" s="1" t="s">
        <v>61</v>
      </c>
      <c r="P3338" s="1"/>
      <c r="Q3338" s="1"/>
      <c r="R3338" s="1"/>
      <c r="S3338" s="1" t="s">
        <v>65</v>
      </c>
      <c r="T3338" s="1">
        <v>2</v>
      </c>
      <c r="U3338" s="1" t="s">
        <v>55</v>
      </c>
    </row>
    <row r="3339" spans="1:21">
      <c r="A3339" s="1" t="s">
        <v>53</v>
      </c>
      <c r="B3339" s="1" t="s">
        <v>53</v>
      </c>
      <c r="C3339" s="1" t="s">
        <v>273</v>
      </c>
      <c r="D3339" s="1">
        <f t="shared" si="156"/>
        <v>2</v>
      </c>
      <c r="E3339" s="1" t="s">
        <v>2788</v>
      </c>
      <c r="F3339" s="1" t="s">
        <v>2787</v>
      </c>
      <c r="G3339" s="6" t="s">
        <v>12527</v>
      </c>
      <c r="H3339" s="1" t="s">
        <v>197</v>
      </c>
      <c r="I3339" s="1" t="s">
        <v>572</v>
      </c>
      <c r="J3339" s="1" t="s">
        <v>1304</v>
      </c>
      <c r="K3339" s="1" t="str">
        <f t="shared" si="157"/>
        <v>2018</v>
      </c>
      <c r="L3339" s="1">
        <f t="shared" si="158"/>
        <v>17</v>
      </c>
      <c r="M3339" s="1" t="s">
        <v>60</v>
      </c>
      <c r="O3339" s="1" t="s">
        <v>61</v>
      </c>
      <c r="P3339" s="1"/>
      <c r="Q3339" s="1"/>
      <c r="R3339" s="1"/>
      <c r="S3339" s="1" t="s">
        <v>65</v>
      </c>
      <c r="T3339" s="1">
        <v>1</v>
      </c>
      <c r="U3339" s="1" t="s">
        <v>55</v>
      </c>
    </row>
    <row r="3340" spans="1:21">
      <c r="A3340" s="1" t="s">
        <v>55</v>
      </c>
      <c r="B3340" s="1" t="s">
        <v>472</v>
      </c>
      <c r="C3340" s="1" t="s">
        <v>273</v>
      </c>
      <c r="D3340" s="1">
        <f t="shared" si="156"/>
        <v>0.5</v>
      </c>
      <c r="E3340" s="1" t="s">
        <v>2805</v>
      </c>
      <c r="F3340" s="1" t="s">
        <v>2803</v>
      </c>
      <c r="G3340" s="6" t="s">
        <v>12527</v>
      </c>
      <c r="H3340" s="1" t="s">
        <v>256</v>
      </c>
      <c r="I3340" s="1" t="s">
        <v>554</v>
      </c>
      <c r="J3340" s="1" t="s">
        <v>2178</v>
      </c>
      <c r="K3340" s="1" t="str">
        <f t="shared" si="157"/>
        <v>2018</v>
      </c>
      <c r="L3340" s="1">
        <f t="shared" si="158"/>
        <v>52</v>
      </c>
      <c r="M3340" s="1" t="s">
        <v>60</v>
      </c>
      <c r="O3340" s="1" t="s">
        <v>61</v>
      </c>
      <c r="P3340" s="1" t="s">
        <v>449</v>
      </c>
      <c r="Q3340" s="1" t="s">
        <v>308</v>
      </c>
      <c r="R3340" s="1" t="s">
        <v>2806</v>
      </c>
      <c r="S3340" s="1" t="s">
        <v>114</v>
      </c>
      <c r="T3340" s="1">
        <v>1</v>
      </c>
      <c r="U3340" s="1" t="s">
        <v>55</v>
      </c>
    </row>
    <row r="3341" spans="1:21">
      <c r="A3341" s="1" t="s">
        <v>53</v>
      </c>
      <c r="B3341" s="1"/>
      <c r="C3341" s="1"/>
      <c r="D3341" s="1">
        <f t="shared" si="156"/>
        <v>0</v>
      </c>
      <c r="E3341" s="1" t="s">
        <v>3042</v>
      </c>
      <c r="F3341" s="1" t="s">
        <v>3041</v>
      </c>
      <c r="G3341" s="6" t="s">
        <v>12527</v>
      </c>
      <c r="H3341" s="1" t="s">
        <v>126</v>
      </c>
      <c r="I3341" s="1" t="s">
        <v>818</v>
      </c>
      <c r="J3341" s="1" t="s">
        <v>752</v>
      </c>
      <c r="K3341" s="1" t="str">
        <f t="shared" si="157"/>
        <v>2018</v>
      </c>
      <c r="L3341" s="1">
        <f t="shared" si="158"/>
        <v>13</v>
      </c>
      <c r="M3341" s="1" t="s">
        <v>60</v>
      </c>
      <c r="O3341" s="1" t="s">
        <v>102</v>
      </c>
      <c r="P3341" s="1"/>
      <c r="Q3341" s="1"/>
      <c r="R3341" s="1"/>
      <c r="S3341" s="1" t="s">
        <v>65</v>
      </c>
      <c r="T3341" s="1">
        <v>2</v>
      </c>
      <c r="U3341" s="1"/>
    </row>
    <row r="3342" spans="1:21">
      <c r="A3342" s="1" t="s">
        <v>53</v>
      </c>
      <c r="B3342" s="1"/>
      <c r="C3342" s="1"/>
      <c r="D3342" s="1">
        <f t="shared" si="156"/>
        <v>0</v>
      </c>
      <c r="E3342" s="1" t="s">
        <v>3096</v>
      </c>
      <c r="F3342" s="1" t="s">
        <v>3095</v>
      </c>
      <c r="G3342" s="6" t="s">
        <v>12527</v>
      </c>
      <c r="H3342" s="1" t="s">
        <v>50</v>
      </c>
      <c r="I3342" s="1" t="s">
        <v>822</v>
      </c>
      <c r="J3342" s="1" t="s">
        <v>752</v>
      </c>
      <c r="K3342" s="1" t="str">
        <f t="shared" si="157"/>
        <v>2018</v>
      </c>
      <c r="L3342" s="1">
        <f t="shared" si="158"/>
        <v>0</v>
      </c>
      <c r="M3342" s="1" t="s">
        <v>79</v>
      </c>
      <c r="O3342" s="1" t="s">
        <v>61</v>
      </c>
      <c r="P3342" s="1"/>
      <c r="Q3342" s="1"/>
      <c r="R3342" s="1"/>
      <c r="S3342" s="1" t="s">
        <v>114</v>
      </c>
      <c r="T3342" s="1">
        <v>2</v>
      </c>
      <c r="U3342" s="1"/>
    </row>
    <row r="3343" spans="1:21">
      <c r="A3343" s="1" t="s">
        <v>55</v>
      </c>
      <c r="B3343" s="1" t="s">
        <v>141</v>
      </c>
      <c r="C3343" s="1" t="s">
        <v>1381</v>
      </c>
      <c r="D3343" s="1">
        <f t="shared" si="156"/>
        <v>0.19</v>
      </c>
      <c r="E3343" s="1" t="s">
        <v>3529</v>
      </c>
      <c r="F3343" s="1" t="s">
        <v>3527</v>
      </c>
      <c r="G3343" s="6" t="s">
        <v>12525</v>
      </c>
      <c r="H3343" s="1" t="s">
        <v>678</v>
      </c>
      <c r="I3343" s="1" t="s">
        <v>426</v>
      </c>
      <c r="J3343" s="1" t="s">
        <v>199</v>
      </c>
      <c r="K3343" s="1" t="str">
        <f t="shared" si="157"/>
        <v>2018</v>
      </c>
      <c r="L3343" s="1">
        <f t="shared" si="158"/>
        <v>34</v>
      </c>
      <c r="M3343" s="1" t="s">
        <v>60</v>
      </c>
      <c r="O3343" s="1" t="s">
        <v>61</v>
      </c>
      <c r="P3343" s="1"/>
      <c r="Q3343" s="1"/>
      <c r="R3343" s="1"/>
      <c r="S3343" s="1"/>
      <c r="T3343" s="1">
        <v>1</v>
      </c>
      <c r="U3343" s="1" t="s">
        <v>597</v>
      </c>
    </row>
    <row r="3344" spans="1:21">
      <c r="A3344" s="1" t="s">
        <v>55</v>
      </c>
      <c r="B3344" s="1" t="s">
        <v>50</v>
      </c>
      <c r="C3344" s="1"/>
      <c r="D3344" s="1">
        <f t="shared" si="156"/>
        <v>0</v>
      </c>
      <c r="E3344" s="1" t="s">
        <v>3693</v>
      </c>
      <c r="F3344" s="1" t="s">
        <v>3692</v>
      </c>
      <c r="G3344" s="6" t="s">
        <v>12527</v>
      </c>
      <c r="H3344" s="1" t="s">
        <v>256</v>
      </c>
      <c r="I3344" s="1" t="s">
        <v>3682</v>
      </c>
      <c r="J3344" s="1" t="s">
        <v>3694</v>
      </c>
      <c r="K3344" s="1" t="str">
        <f t="shared" si="157"/>
        <v>2018</v>
      </c>
      <c r="L3344" s="1">
        <f t="shared" si="158"/>
        <v>52</v>
      </c>
      <c r="M3344" s="1" t="s">
        <v>60</v>
      </c>
      <c r="O3344" s="1" t="s">
        <v>61</v>
      </c>
      <c r="P3344" s="1" t="s">
        <v>232</v>
      </c>
      <c r="Q3344" s="1" t="s">
        <v>256</v>
      </c>
      <c r="R3344" s="1" t="s">
        <v>623</v>
      </c>
      <c r="S3344" s="1"/>
      <c r="T3344" s="1">
        <v>2</v>
      </c>
      <c r="U3344" s="1" t="s">
        <v>116</v>
      </c>
    </row>
    <row r="3345" spans="1:21">
      <c r="A3345" s="1" t="s">
        <v>49</v>
      </c>
      <c r="B3345" s="1" t="s">
        <v>53</v>
      </c>
      <c r="C3345" s="1" t="s">
        <v>273</v>
      </c>
      <c r="D3345" s="1">
        <f t="shared" si="156"/>
        <v>2</v>
      </c>
      <c r="E3345" s="1" t="s">
        <v>3859</v>
      </c>
      <c r="F3345" s="1" t="s">
        <v>3858</v>
      </c>
      <c r="G3345" s="6" t="s">
        <v>12527</v>
      </c>
      <c r="H3345" s="1" t="s">
        <v>108</v>
      </c>
      <c r="I3345" s="1" t="s">
        <v>3852</v>
      </c>
      <c r="J3345" s="1" t="s">
        <v>3860</v>
      </c>
      <c r="K3345" s="1" t="str">
        <f t="shared" si="157"/>
        <v>2018</v>
      </c>
      <c r="L3345" s="1">
        <f t="shared" si="158"/>
        <v>6</v>
      </c>
      <c r="M3345" s="1" t="s">
        <v>60</v>
      </c>
      <c r="O3345" s="1" t="s">
        <v>61</v>
      </c>
      <c r="P3345" s="1" t="s">
        <v>62</v>
      </c>
      <c r="Q3345" s="1" t="s">
        <v>219</v>
      </c>
      <c r="R3345" s="1"/>
      <c r="S3345" s="1" t="s">
        <v>65</v>
      </c>
      <c r="T3345" s="1">
        <v>2</v>
      </c>
      <c r="U3345" s="1"/>
    </row>
    <row r="3346" spans="1:21">
      <c r="A3346" s="1" t="s">
        <v>55</v>
      </c>
      <c r="B3346" s="1" t="s">
        <v>50</v>
      </c>
      <c r="C3346" s="1"/>
      <c r="D3346" s="1">
        <f t="shared" si="156"/>
        <v>0</v>
      </c>
      <c r="E3346" s="1" t="s">
        <v>3968</v>
      </c>
      <c r="F3346" s="1" t="s">
        <v>3967</v>
      </c>
      <c r="G3346" s="6" t="s">
        <v>12527</v>
      </c>
      <c r="H3346" s="1" t="s">
        <v>130</v>
      </c>
      <c r="I3346" s="1" t="s">
        <v>3725</v>
      </c>
      <c r="J3346" s="1" t="s">
        <v>199</v>
      </c>
      <c r="K3346" s="1" t="str">
        <f t="shared" si="157"/>
        <v>2018</v>
      </c>
      <c r="L3346" s="1">
        <f t="shared" si="158"/>
        <v>12</v>
      </c>
      <c r="M3346" s="1" t="s">
        <v>79</v>
      </c>
      <c r="O3346" s="1" t="s">
        <v>61</v>
      </c>
      <c r="P3346" s="1" t="s">
        <v>168</v>
      </c>
      <c r="Q3346" s="1" t="s">
        <v>592</v>
      </c>
      <c r="R3346" s="1" t="s">
        <v>3969</v>
      </c>
      <c r="S3346" s="1" t="s">
        <v>65</v>
      </c>
      <c r="T3346" s="1">
        <v>2</v>
      </c>
      <c r="U3346" s="1"/>
    </row>
    <row r="3347" spans="1:21">
      <c r="A3347" s="1" t="s">
        <v>53</v>
      </c>
      <c r="B3347" s="1" t="s">
        <v>116</v>
      </c>
      <c r="C3347" s="1" t="s">
        <v>273</v>
      </c>
      <c r="D3347" s="1">
        <f t="shared" si="156"/>
        <v>5</v>
      </c>
      <c r="E3347" s="1" t="s">
        <v>4689</v>
      </c>
      <c r="F3347" s="1" t="s">
        <v>4688</v>
      </c>
      <c r="G3347" s="6" t="s">
        <v>12527</v>
      </c>
      <c r="H3347" s="1" t="s">
        <v>134</v>
      </c>
      <c r="I3347" s="1" t="s">
        <v>4680</v>
      </c>
      <c r="J3347" s="1" t="s">
        <v>4691</v>
      </c>
      <c r="K3347" s="1" t="str">
        <f t="shared" si="157"/>
        <v>2018</v>
      </c>
      <c r="L3347" s="1">
        <f t="shared" si="158"/>
        <v>25</v>
      </c>
      <c r="M3347" s="1" t="s">
        <v>79</v>
      </c>
      <c r="O3347" s="1" t="s">
        <v>102</v>
      </c>
      <c r="P3347" s="1" t="s">
        <v>778</v>
      </c>
      <c r="Q3347" s="1" t="s">
        <v>160</v>
      </c>
      <c r="R3347" s="1" t="s">
        <v>4690</v>
      </c>
      <c r="S3347" s="1" t="s">
        <v>114</v>
      </c>
      <c r="T3347" s="1">
        <v>2</v>
      </c>
      <c r="U3347" s="1" t="s">
        <v>55</v>
      </c>
    </row>
    <row r="3348" spans="1:21">
      <c r="A3348" s="1"/>
      <c r="B3348" s="1" t="s">
        <v>50</v>
      </c>
      <c r="C3348" s="1" t="s">
        <v>219</v>
      </c>
      <c r="D3348" s="1">
        <f t="shared" si="156"/>
        <v>0.6</v>
      </c>
      <c r="E3348" s="1" t="s">
        <v>5904</v>
      </c>
      <c r="F3348" s="1" t="s">
        <v>5903</v>
      </c>
      <c r="G3348" s="6" t="s">
        <v>12525</v>
      </c>
      <c r="H3348" s="1" t="s">
        <v>130</v>
      </c>
      <c r="I3348" s="1" t="s">
        <v>5821</v>
      </c>
      <c r="J3348" s="1" t="s">
        <v>3488</v>
      </c>
      <c r="K3348" s="1" t="str">
        <f t="shared" si="157"/>
        <v>2018</v>
      </c>
      <c r="L3348" s="1">
        <f t="shared" si="158"/>
        <v>10</v>
      </c>
      <c r="M3348" s="1" t="s">
        <v>79</v>
      </c>
      <c r="O3348" s="1" t="s">
        <v>61</v>
      </c>
      <c r="P3348" s="1" t="s">
        <v>135</v>
      </c>
      <c r="Q3348" s="1" t="s">
        <v>310</v>
      </c>
      <c r="R3348" s="1" t="s">
        <v>5905</v>
      </c>
      <c r="S3348" s="1" t="s">
        <v>65</v>
      </c>
      <c r="T3348" s="1">
        <v>2</v>
      </c>
      <c r="U3348" s="1" t="s">
        <v>55</v>
      </c>
    </row>
    <row r="3349" spans="1:21">
      <c r="A3349" s="1" t="s">
        <v>55</v>
      </c>
      <c r="B3349" s="1"/>
      <c r="C3349" s="1" t="s">
        <v>958</v>
      </c>
      <c r="D3349" s="1">
        <f t="shared" si="156"/>
        <v>0</v>
      </c>
      <c r="E3349" s="1" t="s">
        <v>7770</v>
      </c>
      <c r="F3349" s="1" t="s">
        <v>7769</v>
      </c>
      <c r="G3349" s="6" t="s">
        <v>12527</v>
      </c>
      <c r="H3349" s="1" t="s">
        <v>149</v>
      </c>
      <c r="I3349" s="1" t="s">
        <v>663</v>
      </c>
      <c r="J3349" s="1" t="s">
        <v>2328</v>
      </c>
      <c r="K3349" s="1" t="str">
        <f t="shared" si="157"/>
        <v>2018</v>
      </c>
      <c r="L3349" s="1">
        <f t="shared" si="158"/>
        <v>37</v>
      </c>
      <c r="M3349" s="1" t="s">
        <v>79</v>
      </c>
      <c r="O3349" s="1" t="s">
        <v>61</v>
      </c>
      <c r="P3349" s="1" t="s">
        <v>103</v>
      </c>
      <c r="Q3349" s="1" t="s">
        <v>382</v>
      </c>
      <c r="R3349" s="1" t="s">
        <v>997</v>
      </c>
      <c r="S3349" s="1" t="s">
        <v>7771</v>
      </c>
      <c r="T3349" s="1">
        <v>2</v>
      </c>
      <c r="U3349" s="1" t="s">
        <v>55</v>
      </c>
    </row>
    <row r="3350" spans="1:21">
      <c r="A3350" s="1" t="s">
        <v>54</v>
      </c>
      <c r="B3350" s="1" t="s">
        <v>176</v>
      </c>
      <c r="C3350" s="1" t="s">
        <v>500</v>
      </c>
      <c r="D3350" s="1">
        <f t="shared" si="156"/>
        <v>0.48</v>
      </c>
      <c r="E3350" s="1" t="s">
        <v>8771</v>
      </c>
      <c r="F3350" s="1" t="s">
        <v>8770</v>
      </c>
      <c r="G3350" s="6" t="s">
        <v>12525</v>
      </c>
      <c r="H3350" s="1" t="s">
        <v>101</v>
      </c>
      <c r="I3350" s="1" t="s">
        <v>202</v>
      </c>
      <c r="J3350" s="1" t="s">
        <v>1334</v>
      </c>
      <c r="K3350" s="1" t="str">
        <f t="shared" si="157"/>
        <v>2018</v>
      </c>
      <c r="L3350" s="1">
        <f t="shared" si="158"/>
        <v>36</v>
      </c>
      <c r="M3350" s="1" t="s">
        <v>60</v>
      </c>
      <c r="O3350" s="1" t="s">
        <v>61</v>
      </c>
      <c r="P3350" s="1" t="s">
        <v>127</v>
      </c>
      <c r="Q3350" s="1" t="s">
        <v>399</v>
      </c>
      <c r="R3350" s="1" t="s">
        <v>8772</v>
      </c>
      <c r="S3350" s="1" t="s">
        <v>427</v>
      </c>
      <c r="T3350" s="1">
        <v>2</v>
      </c>
      <c r="U3350" s="1" t="s">
        <v>55</v>
      </c>
    </row>
    <row r="3351" spans="1:21">
      <c r="A3351" s="1" t="s">
        <v>55</v>
      </c>
      <c r="B3351" s="1"/>
      <c r="C3351" s="1"/>
      <c r="D3351" s="1">
        <f t="shared" si="156"/>
        <v>0</v>
      </c>
      <c r="E3351" s="1" t="s">
        <v>8807</v>
      </c>
      <c r="F3351" s="1" t="s">
        <v>8806</v>
      </c>
      <c r="G3351" s="6" t="s">
        <v>12525</v>
      </c>
      <c r="H3351" s="1" t="s">
        <v>324</v>
      </c>
      <c r="I3351" s="1" t="s">
        <v>202</v>
      </c>
      <c r="J3351" s="1" t="s">
        <v>486</v>
      </c>
      <c r="K3351" s="1" t="str">
        <f t="shared" si="157"/>
        <v>2018</v>
      </c>
      <c r="L3351" s="1">
        <f t="shared" si="158"/>
        <v>11</v>
      </c>
      <c r="M3351" s="1" t="s">
        <v>79</v>
      </c>
      <c r="O3351" s="1" t="s">
        <v>102</v>
      </c>
      <c r="P3351" s="1" t="s">
        <v>388</v>
      </c>
      <c r="Q3351" s="1" t="s">
        <v>436</v>
      </c>
      <c r="R3351" s="1" t="s">
        <v>547</v>
      </c>
      <c r="S3351" s="1" t="s">
        <v>65</v>
      </c>
      <c r="T3351" s="1">
        <v>2</v>
      </c>
      <c r="U3351" s="1"/>
    </row>
    <row r="3352" spans="1:21">
      <c r="A3352" s="1" t="s">
        <v>54</v>
      </c>
      <c r="B3352" s="1" t="s">
        <v>58</v>
      </c>
      <c r="C3352" s="1" t="s">
        <v>136</v>
      </c>
      <c r="D3352" s="1">
        <f t="shared" si="156"/>
        <v>5</v>
      </c>
      <c r="E3352" s="1" t="s">
        <v>9372</v>
      </c>
      <c r="F3352" s="1" t="s">
        <v>9371</v>
      </c>
      <c r="G3352" s="6" t="s">
        <v>12525</v>
      </c>
      <c r="H3352" s="1" t="s">
        <v>301</v>
      </c>
      <c r="I3352" s="1" t="s">
        <v>9362</v>
      </c>
      <c r="J3352" s="1" t="s">
        <v>312</v>
      </c>
      <c r="K3352" s="1" t="str">
        <f t="shared" si="157"/>
        <v>2018</v>
      </c>
      <c r="L3352" s="1">
        <f t="shared" si="158"/>
        <v>51</v>
      </c>
      <c r="M3352" s="1" t="s">
        <v>79</v>
      </c>
      <c r="O3352" s="1" t="s">
        <v>102</v>
      </c>
      <c r="P3352" s="1" t="s">
        <v>388</v>
      </c>
      <c r="Q3352" s="1" t="s">
        <v>219</v>
      </c>
      <c r="R3352" s="1" t="s">
        <v>1047</v>
      </c>
      <c r="S3352" s="1" t="s">
        <v>114</v>
      </c>
      <c r="T3352" s="1">
        <v>2</v>
      </c>
      <c r="U3352" s="1"/>
    </row>
    <row r="3353" spans="1:21">
      <c r="A3353" s="1" t="s">
        <v>50</v>
      </c>
      <c r="B3353" s="1" t="s">
        <v>7743</v>
      </c>
      <c r="C3353" s="1" t="s">
        <v>273</v>
      </c>
      <c r="D3353" s="1">
        <f t="shared" si="156"/>
        <v>1.7</v>
      </c>
      <c r="E3353" s="1" t="s">
        <v>11741</v>
      </c>
      <c r="F3353" s="1" t="s">
        <v>11739</v>
      </c>
      <c r="G3353" s="6" t="s">
        <v>12527</v>
      </c>
      <c r="H3353" s="1" t="s">
        <v>247</v>
      </c>
      <c r="I3353" s="1" t="s">
        <v>11740</v>
      </c>
      <c r="J3353" s="1" t="s">
        <v>3458</v>
      </c>
      <c r="K3353" s="1" t="str">
        <f t="shared" si="157"/>
        <v>2018</v>
      </c>
      <c r="L3353" s="1">
        <f t="shared" si="158"/>
        <v>13</v>
      </c>
      <c r="M3353" s="1" t="s">
        <v>79</v>
      </c>
      <c r="O3353" s="1" t="s">
        <v>205</v>
      </c>
      <c r="P3353" s="1" t="s">
        <v>388</v>
      </c>
      <c r="Q3353" s="1" t="s">
        <v>555</v>
      </c>
      <c r="R3353" s="1" t="s">
        <v>11742</v>
      </c>
      <c r="S3353" s="1" t="s">
        <v>65</v>
      </c>
      <c r="T3353" s="1">
        <v>1</v>
      </c>
      <c r="U3353" s="1" t="s">
        <v>54</v>
      </c>
    </row>
    <row r="3354" spans="1:21">
      <c r="A3354" s="1" t="s">
        <v>54</v>
      </c>
      <c r="B3354" s="1"/>
      <c r="C3354" s="1"/>
      <c r="D3354" s="1">
        <f t="shared" si="156"/>
        <v>0</v>
      </c>
      <c r="E3354" s="1" t="s">
        <v>287</v>
      </c>
      <c r="F3354" s="1" t="s">
        <v>286</v>
      </c>
      <c r="G3354" s="6" t="s">
        <v>12527</v>
      </c>
      <c r="H3354" s="1" t="s">
        <v>158</v>
      </c>
      <c r="I3354" s="1" t="s">
        <v>264</v>
      </c>
      <c r="J3354" s="1" t="s">
        <v>66</v>
      </c>
      <c r="K3354" s="1" t="str">
        <f t="shared" si="157"/>
        <v>2019</v>
      </c>
      <c r="L3354" s="1">
        <f t="shared" si="158"/>
        <v>11</v>
      </c>
      <c r="M3354" s="1" t="s">
        <v>79</v>
      </c>
      <c r="N3354" t="s">
        <v>50</v>
      </c>
      <c r="O3354" s="1" t="s">
        <v>61</v>
      </c>
      <c r="P3354" s="1" t="s">
        <v>126</v>
      </c>
      <c r="Q3354" s="1" t="s">
        <v>88</v>
      </c>
      <c r="R3354" s="1"/>
      <c r="S3354" s="1" t="s">
        <v>65</v>
      </c>
      <c r="T3354" s="1">
        <v>2</v>
      </c>
      <c r="U3354" s="1"/>
    </row>
    <row r="3355" spans="1:21">
      <c r="A3355" s="1" t="s">
        <v>55</v>
      </c>
      <c r="B3355" s="1"/>
      <c r="C3355" s="1"/>
      <c r="D3355" s="1">
        <f t="shared" si="156"/>
        <v>0</v>
      </c>
      <c r="E3355" s="1" t="s">
        <v>509</v>
      </c>
      <c r="F3355" s="1" t="s">
        <v>508</v>
      </c>
      <c r="G3355" s="6" t="s">
        <v>12527</v>
      </c>
      <c r="H3355" s="1" t="s">
        <v>130</v>
      </c>
      <c r="I3355" s="1" t="s">
        <v>493</v>
      </c>
      <c r="J3355" s="1" t="s">
        <v>72</v>
      </c>
      <c r="K3355" s="1" t="str">
        <f t="shared" si="157"/>
        <v>2019</v>
      </c>
      <c r="L3355" s="1">
        <f t="shared" si="158"/>
        <v>12</v>
      </c>
      <c r="M3355" s="1" t="s">
        <v>60</v>
      </c>
      <c r="N3355" t="s">
        <v>50</v>
      </c>
      <c r="O3355" s="1" t="s">
        <v>61</v>
      </c>
      <c r="P3355" s="1" t="s">
        <v>232</v>
      </c>
      <c r="Q3355" s="1" t="s">
        <v>189</v>
      </c>
      <c r="R3355" s="1" t="s">
        <v>510</v>
      </c>
      <c r="S3355" s="1" t="s">
        <v>65</v>
      </c>
      <c r="T3355" s="1">
        <v>1</v>
      </c>
      <c r="U3355" s="1"/>
    </row>
    <row r="3356" spans="1:21">
      <c r="A3356" s="1" t="s">
        <v>54</v>
      </c>
      <c r="B3356" s="1"/>
      <c r="C3356" s="1"/>
      <c r="D3356" s="1">
        <f t="shared" si="156"/>
        <v>0</v>
      </c>
      <c r="E3356" s="1" t="s">
        <v>808</v>
      </c>
      <c r="F3356" s="1" t="s">
        <v>807</v>
      </c>
      <c r="G3356" s="6" t="s">
        <v>12527</v>
      </c>
      <c r="H3356" s="1" t="s">
        <v>809</v>
      </c>
      <c r="I3356" s="1" t="s">
        <v>810</v>
      </c>
      <c r="J3356" s="1" t="s">
        <v>810</v>
      </c>
      <c r="K3356" s="1" t="str">
        <f t="shared" si="157"/>
        <v>2019</v>
      </c>
      <c r="L3356" s="1">
        <f t="shared" si="158"/>
        <v>36</v>
      </c>
      <c r="M3356" s="1" t="s">
        <v>60</v>
      </c>
      <c r="N3356" t="s">
        <v>50</v>
      </c>
      <c r="O3356" s="1" t="s">
        <v>61</v>
      </c>
      <c r="P3356" s="1" t="s">
        <v>119</v>
      </c>
      <c r="Q3356" s="1" t="s">
        <v>189</v>
      </c>
      <c r="R3356" s="1" t="s">
        <v>811</v>
      </c>
      <c r="S3356" s="1" t="s">
        <v>105</v>
      </c>
      <c r="T3356" s="1">
        <v>2</v>
      </c>
      <c r="U3356" s="1" t="s">
        <v>50</v>
      </c>
    </row>
    <row r="3357" spans="1:21">
      <c r="A3357" s="1" t="s">
        <v>53</v>
      </c>
      <c r="B3357" s="1"/>
      <c r="C3357" s="1"/>
      <c r="D3357" s="1">
        <f t="shared" si="156"/>
        <v>0</v>
      </c>
      <c r="E3357" s="1" t="s">
        <v>933</v>
      </c>
      <c r="F3357" s="1" t="s">
        <v>932</v>
      </c>
      <c r="G3357" s="6" t="s">
        <v>12527</v>
      </c>
      <c r="H3357" s="1" t="s">
        <v>50</v>
      </c>
      <c r="I3357" s="1" t="s">
        <v>934</v>
      </c>
      <c r="J3357" s="1" t="s">
        <v>604</v>
      </c>
      <c r="K3357" s="1" t="str">
        <f t="shared" si="157"/>
        <v>2019</v>
      </c>
      <c r="L3357" s="1">
        <f t="shared" si="158"/>
        <v>1</v>
      </c>
      <c r="M3357" s="1" t="s">
        <v>60</v>
      </c>
      <c r="N3357" t="s">
        <v>50</v>
      </c>
      <c r="O3357" s="1" t="s">
        <v>61</v>
      </c>
      <c r="P3357" s="1" t="s">
        <v>935</v>
      </c>
      <c r="Q3357" s="1" t="s">
        <v>935</v>
      </c>
      <c r="R3357" s="1" t="s">
        <v>805</v>
      </c>
      <c r="S3357" s="1" t="s">
        <v>936</v>
      </c>
      <c r="T3357" s="1">
        <v>2</v>
      </c>
      <c r="U3357" s="1"/>
    </row>
    <row r="3358" spans="1:21">
      <c r="A3358" s="1" t="s">
        <v>54</v>
      </c>
      <c r="B3358" s="1"/>
      <c r="C3358" s="1"/>
      <c r="D3358" s="1">
        <f t="shared" si="156"/>
        <v>0</v>
      </c>
      <c r="E3358" s="1" t="s">
        <v>1032</v>
      </c>
      <c r="F3358" s="1" t="s">
        <v>1031</v>
      </c>
      <c r="G3358" s="6" t="s">
        <v>12527</v>
      </c>
      <c r="H3358" s="1" t="s">
        <v>134</v>
      </c>
      <c r="I3358" s="1" t="s">
        <v>1027</v>
      </c>
      <c r="J3358" s="1" t="s">
        <v>66</v>
      </c>
      <c r="K3358" s="1" t="str">
        <f t="shared" si="157"/>
        <v>2019</v>
      </c>
      <c r="L3358" s="1">
        <f t="shared" si="158"/>
        <v>27</v>
      </c>
      <c r="M3358" s="1" t="s">
        <v>79</v>
      </c>
      <c r="N3358" t="s">
        <v>50</v>
      </c>
      <c r="O3358" s="1" t="s">
        <v>61</v>
      </c>
      <c r="P3358" s="1" t="s">
        <v>646</v>
      </c>
      <c r="Q3358" s="1" t="s">
        <v>1033</v>
      </c>
      <c r="R3358" s="1" t="s">
        <v>1034</v>
      </c>
      <c r="S3358" s="1" t="s">
        <v>114</v>
      </c>
      <c r="T3358" s="1">
        <v>1</v>
      </c>
      <c r="U3358" s="1"/>
    </row>
    <row r="3359" spans="1:21">
      <c r="A3359" s="1" t="s">
        <v>53</v>
      </c>
      <c r="B3359" s="1"/>
      <c r="C3359" s="1"/>
      <c r="D3359" s="1">
        <f t="shared" si="156"/>
        <v>0</v>
      </c>
      <c r="E3359" s="1" t="s">
        <v>1090</v>
      </c>
      <c r="F3359" s="1" t="s">
        <v>1089</v>
      </c>
      <c r="G3359" s="6" t="s">
        <v>12527</v>
      </c>
      <c r="H3359" s="1" t="s">
        <v>530</v>
      </c>
      <c r="I3359" s="1" t="s">
        <v>1085</v>
      </c>
      <c r="J3359" s="1" t="s">
        <v>532</v>
      </c>
      <c r="K3359" s="1" t="str">
        <f t="shared" si="157"/>
        <v>2019</v>
      </c>
      <c r="L3359" s="1">
        <f t="shared" si="158"/>
        <v>33</v>
      </c>
      <c r="M3359" s="1" t="s">
        <v>79</v>
      </c>
      <c r="N3359" t="s">
        <v>50</v>
      </c>
      <c r="O3359" s="1" t="s">
        <v>61</v>
      </c>
      <c r="P3359" s="1" t="s">
        <v>1091</v>
      </c>
      <c r="Q3359" s="1" t="s">
        <v>1092</v>
      </c>
      <c r="R3359" s="1" t="s">
        <v>1093</v>
      </c>
      <c r="S3359" s="1" t="s">
        <v>105</v>
      </c>
      <c r="T3359" s="1">
        <v>2</v>
      </c>
      <c r="U3359" s="1" t="s">
        <v>50</v>
      </c>
    </row>
    <row r="3360" spans="1:21">
      <c r="A3360" s="1"/>
      <c r="B3360" s="1"/>
      <c r="C3360" s="1"/>
      <c r="D3360" s="1">
        <f t="shared" si="156"/>
        <v>0</v>
      </c>
      <c r="E3360" s="1" t="s">
        <v>1098</v>
      </c>
      <c r="F3360" s="1" t="s">
        <v>1097</v>
      </c>
      <c r="G3360" s="6" t="s">
        <v>12527</v>
      </c>
      <c r="H3360" s="1" t="s">
        <v>367</v>
      </c>
      <c r="I3360" s="1" t="s">
        <v>1085</v>
      </c>
      <c r="J3360" s="1" t="s">
        <v>877</v>
      </c>
      <c r="K3360" s="1" t="str">
        <f t="shared" si="157"/>
        <v>2019</v>
      </c>
      <c r="L3360" s="1">
        <f t="shared" si="158"/>
        <v>26</v>
      </c>
      <c r="M3360" s="1" t="s">
        <v>60</v>
      </c>
      <c r="N3360" t="s">
        <v>50</v>
      </c>
      <c r="O3360" s="1" t="s">
        <v>61</v>
      </c>
      <c r="P3360" s="1" t="s">
        <v>232</v>
      </c>
      <c r="Q3360" s="1" t="s">
        <v>788</v>
      </c>
      <c r="R3360" s="1" t="s">
        <v>151</v>
      </c>
      <c r="S3360" s="1" t="s">
        <v>105</v>
      </c>
      <c r="T3360" s="1">
        <v>2</v>
      </c>
      <c r="U3360" s="1"/>
    </row>
    <row r="3361" spans="1:21">
      <c r="A3361" s="1" t="s">
        <v>55</v>
      </c>
      <c r="B3361" s="1"/>
      <c r="C3361" s="1"/>
      <c r="D3361" s="1">
        <f t="shared" si="156"/>
        <v>0</v>
      </c>
      <c r="E3361" s="1" t="s">
        <v>1112</v>
      </c>
      <c r="F3361" s="1" t="s">
        <v>1111</v>
      </c>
      <c r="G3361" s="6" t="s">
        <v>12527</v>
      </c>
      <c r="H3361" s="1" t="s">
        <v>324</v>
      </c>
      <c r="I3361" s="1" t="s">
        <v>1107</v>
      </c>
      <c r="J3361" s="1" t="s">
        <v>72</v>
      </c>
      <c r="K3361" s="1" t="str">
        <f t="shared" si="157"/>
        <v>2019</v>
      </c>
      <c r="L3361" s="1">
        <f t="shared" si="158"/>
        <v>13</v>
      </c>
      <c r="M3361" s="1" t="s">
        <v>79</v>
      </c>
      <c r="N3361" t="s">
        <v>50</v>
      </c>
      <c r="O3361" s="1" t="s">
        <v>102</v>
      </c>
      <c r="P3361" s="1" t="s">
        <v>179</v>
      </c>
      <c r="Q3361" s="1" t="s">
        <v>351</v>
      </c>
      <c r="R3361" s="1"/>
      <c r="S3361" s="1" t="s">
        <v>65</v>
      </c>
      <c r="T3361" s="1">
        <v>2</v>
      </c>
      <c r="U3361" s="1" t="s">
        <v>53</v>
      </c>
    </row>
    <row r="3362" spans="1:21">
      <c r="A3362" s="1" t="s">
        <v>54</v>
      </c>
      <c r="B3362" s="1"/>
      <c r="C3362" s="1"/>
      <c r="D3362" s="1">
        <f t="shared" si="156"/>
        <v>0</v>
      </c>
      <c r="E3362" s="1" t="s">
        <v>1131</v>
      </c>
      <c r="F3362" s="1" t="s">
        <v>1129</v>
      </c>
      <c r="G3362" s="6" t="s">
        <v>12527</v>
      </c>
      <c r="H3362" s="1" t="s">
        <v>263</v>
      </c>
      <c r="I3362" s="1" t="s">
        <v>1130</v>
      </c>
      <c r="J3362" s="1" t="s">
        <v>66</v>
      </c>
      <c r="K3362" s="1" t="str">
        <f t="shared" si="157"/>
        <v>2019</v>
      </c>
      <c r="L3362" s="1">
        <f t="shared" si="158"/>
        <v>18</v>
      </c>
      <c r="M3362" s="1" t="s">
        <v>60</v>
      </c>
      <c r="N3362" t="s">
        <v>50</v>
      </c>
      <c r="O3362" s="1" t="s">
        <v>61</v>
      </c>
      <c r="P3362" s="1" t="s">
        <v>388</v>
      </c>
      <c r="Q3362" s="1" t="s">
        <v>136</v>
      </c>
      <c r="R3362" s="1"/>
      <c r="S3362" s="1" t="s">
        <v>65</v>
      </c>
      <c r="T3362" s="1">
        <v>2</v>
      </c>
      <c r="U3362" s="1"/>
    </row>
    <row r="3363" spans="1:21">
      <c r="A3363" s="1" t="s">
        <v>55</v>
      </c>
      <c r="B3363" s="1"/>
      <c r="C3363" s="1"/>
      <c r="D3363" s="1">
        <f t="shared" si="156"/>
        <v>0</v>
      </c>
      <c r="E3363" s="1" t="s">
        <v>1159</v>
      </c>
      <c r="F3363" s="1" t="s">
        <v>1158</v>
      </c>
      <c r="G3363" s="6" t="s">
        <v>12527</v>
      </c>
      <c r="H3363" s="1" t="s">
        <v>169</v>
      </c>
      <c r="I3363" s="1" t="s">
        <v>1146</v>
      </c>
      <c r="J3363" s="1" t="s">
        <v>1160</v>
      </c>
      <c r="K3363" s="1" t="str">
        <f t="shared" si="157"/>
        <v>2019</v>
      </c>
      <c r="L3363" s="1">
        <f t="shared" si="158"/>
        <v>20</v>
      </c>
      <c r="M3363" s="1" t="s">
        <v>60</v>
      </c>
      <c r="N3363" t="s">
        <v>50</v>
      </c>
      <c r="O3363" s="1" t="s">
        <v>102</v>
      </c>
      <c r="P3363" s="1" t="s">
        <v>135</v>
      </c>
      <c r="Q3363" s="1" t="s">
        <v>136</v>
      </c>
      <c r="R3363" s="1" t="s">
        <v>137</v>
      </c>
      <c r="S3363" s="1" t="s">
        <v>65</v>
      </c>
      <c r="T3363" s="1">
        <v>1</v>
      </c>
      <c r="U3363" s="1" t="s">
        <v>50</v>
      </c>
    </row>
    <row r="3364" spans="1:21">
      <c r="A3364" s="1" t="s">
        <v>55</v>
      </c>
      <c r="B3364" s="1"/>
      <c r="C3364" s="1"/>
      <c r="D3364" s="1">
        <f t="shared" si="156"/>
        <v>0</v>
      </c>
      <c r="E3364" s="1" t="s">
        <v>1371</v>
      </c>
      <c r="F3364" s="1" t="s">
        <v>1369</v>
      </c>
      <c r="G3364" s="6" t="s">
        <v>12527</v>
      </c>
      <c r="H3364" s="1" t="s">
        <v>116</v>
      </c>
      <c r="I3364" s="1" t="s">
        <v>1355</v>
      </c>
      <c r="J3364" s="1" t="s">
        <v>1079</v>
      </c>
      <c r="K3364" s="1" t="str">
        <f t="shared" si="157"/>
        <v>2019</v>
      </c>
      <c r="L3364" s="1">
        <f t="shared" si="158"/>
        <v>5</v>
      </c>
      <c r="M3364" s="1" t="s">
        <v>60</v>
      </c>
      <c r="N3364" t="s">
        <v>50</v>
      </c>
      <c r="O3364" s="1" t="s">
        <v>61</v>
      </c>
      <c r="P3364" s="1" t="s">
        <v>1372</v>
      </c>
      <c r="Q3364" s="1" t="s">
        <v>1373</v>
      </c>
      <c r="R3364" s="1" t="s">
        <v>1374</v>
      </c>
      <c r="S3364" s="1" t="s">
        <v>114</v>
      </c>
      <c r="T3364" s="1">
        <v>1</v>
      </c>
      <c r="U3364" s="1" t="s">
        <v>50</v>
      </c>
    </row>
    <row r="3365" spans="1:21">
      <c r="A3365" s="1" t="s">
        <v>55</v>
      </c>
      <c r="B3365" s="1"/>
      <c r="C3365" s="1"/>
      <c r="D3365" s="1">
        <f t="shared" si="156"/>
        <v>0</v>
      </c>
      <c r="E3365" s="1" t="s">
        <v>1393</v>
      </c>
      <c r="F3365" s="1" t="s">
        <v>1392</v>
      </c>
      <c r="G3365" s="6" t="s">
        <v>12527</v>
      </c>
      <c r="H3365" s="1" t="s">
        <v>351</v>
      </c>
      <c r="I3365" s="1" t="s">
        <v>1390</v>
      </c>
      <c r="J3365" s="1" t="s">
        <v>1396</v>
      </c>
      <c r="K3365" s="1" t="str">
        <f t="shared" si="157"/>
        <v>2019</v>
      </c>
      <c r="L3365" s="1">
        <f t="shared" si="158"/>
        <v>55</v>
      </c>
      <c r="M3365" s="1" t="s">
        <v>60</v>
      </c>
      <c r="N3365" t="s">
        <v>50</v>
      </c>
      <c r="O3365" s="1" t="s">
        <v>61</v>
      </c>
      <c r="P3365" s="1" t="s">
        <v>89</v>
      </c>
      <c r="Q3365" s="1" t="s">
        <v>1394</v>
      </c>
      <c r="R3365" s="1" t="s">
        <v>1395</v>
      </c>
      <c r="S3365" s="1" t="s">
        <v>105</v>
      </c>
      <c r="T3365" s="1">
        <v>2</v>
      </c>
      <c r="U3365" s="1"/>
    </row>
    <row r="3366" spans="1:21">
      <c r="A3366" s="1" t="s">
        <v>54</v>
      </c>
      <c r="B3366" s="1"/>
      <c r="C3366" s="1"/>
      <c r="D3366" s="1">
        <f t="shared" si="156"/>
        <v>0</v>
      </c>
      <c r="E3366" s="1" t="s">
        <v>1459</v>
      </c>
      <c r="F3366" s="1" t="s">
        <v>1458</v>
      </c>
      <c r="G3366" s="6" t="s">
        <v>12527</v>
      </c>
      <c r="H3366" s="1" t="s">
        <v>584</v>
      </c>
      <c r="I3366" s="1" t="s">
        <v>1448</v>
      </c>
      <c r="J3366" s="1" t="s">
        <v>517</v>
      </c>
      <c r="K3366" s="1" t="str">
        <f t="shared" si="157"/>
        <v>2019</v>
      </c>
      <c r="L3366" s="1">
        <f t="shared" si="158"/>
        <v>37</v>
      </c>
      <c r="M3366" s="1" t="s">
        <v>60</v>
      </c>
      <c r="N3366" t="s">
        <v>50</v>
      </c>
      <c r="O3366" s="1" t="s">
        <v>102</v>
      </c>
      <c r="P3366" s="1" t="s">
        <v>119</v>
      </c>
      <c r="Q3366" s="1" t="s">
        <v>301</v>
      </c>
      <c r="R3366" s="1" t="s">
        <v>1460</v>
      </c>
      <c r="S3366" s="1" t="s">
        <v>235</v>
      </c>
      <c r="T3366" s="1">
        <v>2</v>
      </c>
      <c r="U3366" s="1"/>
    </row>
    <row r="3367" spans="1:21">
      <c r="A3367" s="1" t="s">
        <v>53</v>
      </c>
      <c r="B3367" s="1"/>
      <c r="C3367" s="1"/>
      <c r="D3367" s="1">
        <f t="shared" si="156"/>
        <v>0</v>
      </c>
      <c r="E3367" s="1" t="s">
        <v>1537</v>
      </c>
      <c r="F3367" s="1" t="s">
        <v>1535</v>
      </c>
      <c r="G3367" s="6" t="s">
        <v>12527</v>
      </c>
      <c r="H3367" s="1" t="s">
        <v>809</v>
      </c>
      <c r="I3367" s="1" t="s">
        <v>1536</v>
      </c>
      <c r="J3367" s="1" t="s">
        <v>66</v>
      </c>
      <c r="K3367" s="1" t="str">
        <f t="shared" si="157"/>
        <v>2019</v>
      </c>
      <c r="L3367" s="1">
        <f t="shared" si="158"/>
        <v>36</v>
      </c>
      <c r="M3367" s="1" t="s">
        <v>60</v>
      </c>
      <c r="N3367" t="s">
        <v>50</v>
      </c>
      <c r="O3367" s="1" t="s">
        <v>61</v>
      </c>
      <c r="P3367" s="1" t="s">
        <v>135</v>
      </c>
      <c r="Q3367" s="1" t="s">
        <v>136</v>
      </c>
      <c r="R3367" s="1" t="s">
        <v>137</v>
      </c>
      <c r="S3367" s="1" t="s">
        <v>105</v>
      </c>
      <c r="T3367" s="1">
        <v>2</v>
      </c>
      <c r="U3367" s="1"/>
    </row>
    <row r="3368" spans="1:21">
      <c r="A3368" s="1" t="s">
        <v>53</v>
      </c>
      <c r="B3368" s="1"/>
      <c r="C3368" s="1"/>
      <c r="D3368" s="1">
        <f t="shared" si="156"/>
        <v>0</v>
      </c>
      <c r="E3368" s="1" t="s">
        <v>1629</v>
      </c>
      <c r="F3368" s="1" t="s">
        <v>1627</v>
      </c>
      <c r="G3368" s="6" t="s">
        <v>12527</v>
      </c>
      <c r="H3368" s="1" t="s">
        <v>78</v>
      </c>
      <c r="I3368" s="1" t="s">
        <v>1628</v>
      </c>
      <c r="J3368" s="1" t="s">
        <v>66</v>
      </c>
      <c r="K3368" s="1" t="str">
        <f t="shared" si="157"/>
        <v>2019</v>
      </c>
      <c r="L3368" s="1">
        <f t="shared" si="158"/>
        <v>29</v>
      </c>
      <c r="M3368" s="1" t="s">
        <v>79</v>
      </c>
      <c r="N3368" t="s">
        <v>50</v>
      </c>
      <c r="O3368" s="1" t="s">
        <v>61</v>
      </c>
      <c r="P3368" s="1" t="s">
        <v>646</v>
      </c>
      <c r="Q3368" s="1" t="s">
        <v>1630</v>
      </c>
      <c r="R3368" s="1" t="s">
        <v>1631</v>
      </c>
      <c r="S3368" s="1" t="s">
        <v>114</v>
      </c>
      <c r="T3368" s="1">
        <v>2</v>
      </c>
      <c r="U3368" s="1"/>
    </row>
    <row r="3369" spans="1:21">
      <c r="A3369" s="1" t="s">
        <v>54</v>
      </c>
      <c r="B3369" s="1"/>
      <c r="C3369" s="1"/>
      <c r="D3369" s="1">
        <f t="shared" si="156"/>
        <v>0</v>
      </c>
      <c r="E3369" s="1" t="s">
        <v>1736</v>
      </c>
      <c r="F3369" s="1" t="s">
        <v>1735</v>
      </c>
      <c r="G3369" s="6" t="s">
        <v>12527</v>
      </c>
      <c r="H3369" s="1">
        <v>0.7</v>
      </c>
      <c r="I3369" s="1" t="s">
        <v>1728</v>
      </c>
      <c r="J3369" s="1" t="s">
        <v>877</v>
      </c>
      <c r="K3369" s="1" t="str">
        <f t="shared" si="157"/>
        <v>2019</v>
      </c>
      <c r="L3369" s="1">
        <f t="shared" si="158"/>
        <v>0.7</v>
      </c>
      <c r="M3369" s="1" t="s">
        <v>79</v>
      </c>
      <c r="N3369" t="s">
        <v>50</v>
      </c>
      <c r="O3369" s="1" t="s">
        <v>61</v>
      </c>
      <c r="P3369" s="1" t="s">
        <v>382</v>
      </c>
      <c r="Q3369" s="1" t="s">
        <v>58</v>
      </c>
      <c r="R3369" s="1" t="s">
        <v>1737</v>
      </c>
      <c r="S3369" s="1"/>
      <c r="T3369" s="1">
        <v>2</v>
      </c>
      <c r="U3369" s="1"/>
    </row>
    <row r="3370" spans="1:21">
      <c r="A3370" s="1" t="s">
        <v>55</v>
      </c>
      <c r="B3370" s="1" t="s">
        <v>50</v>
      </c>
      <c r="C3370" s="1" t="s">
        <v>50</v>
      </c>
      <c r="D3370" s="1">
        <f t="shared" si="156"/>
        <v>0.01</v>
      </c>
      <c r="E3370" s="1" t="s">
        <v>1746</v>
      </c>
      <c r="F3370" s="1" t="s">
        <v>1744</v>
      </c>
      <c r="G3370" s="6" t="s">
        <v>12527</v>
      </c>
      <c r="H3370" s="1" t="s">
        <v>130</v>
      </c>
      <c r="I3370" s="1" t="s">
        <v>1745</v>
      </c>
      <c r="J3370" s="1" t="s">
        <v>1524</v>
      </c>
      <c r="K3370" s="1" t="str">
        <f t="shared" si="157"/>
        <v>2019</v>
      </c>
      <c r="L3370" s="1">
        <f t="shared" si="158"/>
        <v>12</v>
      </c>
      <c r="M3370" s="1" t="s">
        <v>60</v>
      </c>
      <c r="N3370" t="s">
        <v>50</v>
      </c>
      <c r="O3370" s="1" t="s">
        <v>61</v>
      </c>
      <c r="P3370" s="1" t="s">
        <v>1747</v>
      </c>
      <c r="Q3370" s="1" t="s">
        <v>233</v>
      </c>
      <c r="R3370" s="1" t="s">
        <v>1337</v>
      </c>
      <c r="S3370" s="1" t="s">
        <v>65</v>
      </c>
      <c r="T3370" s="1">
        <v>2</v>
      </c>
      <c r="U3370" s="1"/>
    </row>
    <row r="3371" spans="1:21">
      <c r="A3371" s="1" t="s">
        <v>55</v>
      </c>
      <c r="B3371" s="1"/>
      <c r="C3371" s="1"/>
      <c r="D3371" s="1">
        <f t="shared" si="156"/>
        <v>0</v>
      </c>
      <c r="E3371" s="1" t="s">
        <v>1808</v>
      </c>
      <c r="F3371" s="1" t="s">
        <v>1807</v>
      </c>
      <c r="G3371" s="6" t="s">
        <v>12527</v>
      </c>
      <c r="H3371" s="1" t="s">
        <v>678</v>
      </c>
      <c r="I3371" s="1" t="s">
        <v>758</v>
      </c>
      <c r="J3371" s="1" t="s">
        <v>1524</v>
      </c>
      <c r="K3371" s="1" t="str">
        <f t="shared" si="157"/>
        <v>2019</v>
      </c>
      <c r="L3371" s="1">
        <f t="shared" si="158"/>
        <v>34</v>
      </c>
      <c r="M3371" s="1" t="s">
        <v>60</v>
      </c>
      <c r="N3371" t="s">
        <v>50</v>
      </c>
      <c r="O3371" s="1" t="s">
        <v>61</v>
      </c>
      <c r="P3371" s="1" t="s">
        <v>232</v>
      </c>
      <c r="Q3371" s="1" t="s">
        <v>189</v>
      </c>
      <c r="R3371" s="1" t="s">
        <v>510</v>
      </c>
      <c r="S3371" s="1" t="s">
        <v>105</v>
      </c>
      <c r="T3371" s="1">
        <v>1</v>
      </c>
      <c r="U3371" s="1"/>
    </row>
    <row r="3372" spans="1:21">
      <c r="A3372" s="1" t="s">
        <v>55</v>
      </c>
      <c r="B3372" s="1"/>
      <c r="C3372" s="1"/>
      <c r="D3372" s="1">
        <f t="shared" si="156"/>
        <v>0</v>
      </c>
      <c r="E3372" s="1" t="s">
        <v>1911</v>
      </c>
      <c r="F3372" s="1" t="s">
        <v>1910</v>
      </c>
      <c r="G3372" s="6" t="s">
        <v>12527</v>
      </c>
      <c r="H3372" s="1" t="s">
        <v>99</v>
      </c>
      <c r="I3372" s="1" t="s">
        <v>1903</v>
      </c>
      <c r="J3372" s="1" t="s">
        <v>1174</v>
      </c>
      <c r="K3372" s="1" t="str">
        <f t="shared" si="157"/>
        <v>2019</v>
      </c>
      <c r="L3372" s="1">
        <f t="shared" si="158"/>
        <v>6</v>
      </c>
      <c r="M3372" s="1" t="s">
        <v>79</v>
      </c>
      <c r="N3372" t="s">
        <v>50</v>
      </c>
      <c r="O3372" s="1" t="s">
        <v>61</v>
      </c>
      <c r="P3372" s="1"/>
      <c r="Q3372" s="1"/>
      <c r="R3372" s="1"/>
      <c r="S3372" s="1" t="s">
        <v>65</v>
      </c>
      <c r="T3372" s="1">
        <v>2</v>
      </c>
      <c r="U3372" s="1"/>
    </row>
    <row r="3373" spans="1:21">
      <c r="A3373" s="1" t="s">
        <v>53</v>
      </c>
      <c r="B3373" s="1"/>
      <c r="C3373" s="1"/>
      <c r="D3373" s="1">
        <f t="shared" si="156"/>
        <v>0</v>
      </c>
      <c r="E3373" s="1" t="s">
        <v>2032</v>
      </c>
      <c r="F3373" s="1" t="s">
        <v>2031</v>
      </c>
      <c r="G3373" s="6" t="s">
        <v>12527</v>
      </c>
      <c r="H3373" s="1" t="s">
        <v>99</v>
      </c>
      <c r="I3373" s="1" t="s">
        <v>2033</v>
      </c>
      <c r="J3373" s="1" t="s">
        <v>459</v>
      </c>
      <c r="K3373" s="1" t="str">
        <f t="shared" si="157"/>
        <v>2019</v>
      </c>
      <c r="L3373" s="1">
        <f t="shared" si="158"/>
        <v>6</v>
      </c>
      <c r="M3373" s="1" t="s">
        <v>79</v>
      </c>
      <c r="N3373" t="s">
        <v>50</v>
      </c>
      <c r="O3373" s="1" t="s">
        <v>61</v>
      </c>
      <c r="P3373" s="1"/>
      <c r="Q3373" s="1"/>
      <c r="R3373" s="1"/>
      <c r="S3373" s="1" t="s">
        <v>65</v>
      </c>
      <c r="T3373" s="1">
        <v>1</v>
      </c>
      <c r="U3373" s="1"/>
    </row>
    <row r="3374" spans="1:21">
      <c r="A3374" s="1" t="s">
        <v>55</v>
      </c>
      <c r="B3374" s="1"/>
      <c r="C3374" s="1"/>
      <c r="D3374" s="1">
        <f t="shared" si="156"/>
        <v>0</v>
      </c>
      <c r="E3374" s="1" t="s">
        <v>2106</v>
      </c>
      <c r="F3374" s="1" t="s">
        <v>2105</v>
      </c>
      <c r="G3374" s="6" t="s">
        <v>12527</v>
      </c>
      <c r="H3374" s="1" t="s">
        <v>55</v>
      </c>
      <c r="I3374" s="1" t="s">
        <v>2046</v>
      </c>
      <c r="J3374" s="1" t="s">
        <v>1179</v>
      </c>
      <c r="K3374" s="1" t="str">
        <f t="shared" si="157"/>
        <v>2019</v>
      </c>
      <c r="L3374" s="1">
        <f t="shared" si="158"/>
        <v>4</v>
      </c>
      <c r="M3374" s="1" t="s">
        <v>60</v>
      </c>
      <c r="N3374" t="s">
        <v>50</v>
      </c>
      <c r="O3374" s="1" t="s">
        <v>61</v>
      </c>
      <c r="P3374" s="1" t="s">
        <v>2107</v>
      </c>
      <c r="Q3374" s="1" t="s">
        <v>247</v>
      </c>
      <c r="R3374" s="1"/>
      <c r="S3374" s="1" t="s">
        <v>65</v>
      </c>
      <c r="T3374" s="1">
        <v>2</v>
      </c>
      <c r="U3374" s="1"/>
    </row>
    <row r="3375" spans="1:21">
      <c r="A3375" s="1" t="s">
        <v>49</v>
      </c>
      <c r="B3375" s="1"/>
      <c r="C3375" s="1"/>
      <c r="D3375" s="1">
        <f t="shared" si="156"/>
        <v>0</v>
      </c>
      <c r="E3375" s="1" t="s">
        <v>2276</v>
      </c>
      <c r="F3375" s="1" t="s">
        <v>2275</v>
      </c>
      <c r="G3375" s="6" t="s">
        <v>12527</v>
      </c>
      <c r="H3375" s="1" t="s">
        <v>130</v>
      </c>
      <c r="I3375" s="1" t="s">
        <v>2277</v>
      </c>
      <c r="J3375" s="1" t="s">
        <v>2277</v>
      </c>
      <c r="K3375" s="1" t="str">
        <f t="shared" si="157"/>
        <v>2019</v>
      </c>
      <c r="L3375" s="1">
        <f t="shared" si="158"/>
        <v>12</v>
      </c>
      <c r="M3375" s="1" t="s">
        <v>60</v>
      </c>
      <c r="N3375" t="s">
        <v>50</v>
      </c>
      <c r="O3375" s="1" t="s">
        <v>102</v>
      </c>
      <c r="P3375" s="1"/>
      <c r="Q3375" s="1"/>
      <c r="R3375" s="1" t="s">
        <v>805</v>
      </c>
      <c r="S3375" s="1" t="s">
        <v>65</v>
      </c>
      <c r="T3375" s="1">
        <v>2</v>
      </c>
      <c r="U3375" s="1"/>
    </row>
    <row r="3376" spans="1:21">
      <c r="A3376" s="1" t="s">
        <v>49</v>
      </c>
      <c r="B3376" s="1"/>
      <c r="C3376" s="1"/>
      <c r="D3376" s="1">
        <f t="shared" si="156"/>
        <v>0</v>
      </c>
      <c r="E3376" s="1" t="s">
        <v>2285</v>
      </c>
      <c r="F3376" s="1" t="s">
        <v>2284</v>
      </c>
      <c r="G3376" s="6" t="s">
        <v>12527</v>
      </c>
      <c r="H3376" s="1" t="s">
        <v>126</v>
      </c>
      <c r="I3376" s="1" t="s">
        <v>1732</v>
      </c>
      <c r="J3376" s="1" t="s">
        <v>1732</v>
      </c>
      <c r="K3376" s="1" t="str">
        <f t="shared" si="157"/>
        <v>2019</v>
      </c>
      <c r="L3376" s="1">
        <f t="shared" si="158"/>
        <v>14</v>
      </c>
      <c r="M3376" s="1" t="s">
        <v>79</v>
      </c>
      <c r="N3376" t="s">
        <v>50</v>
      </c>
      <c r="O3376" s="1" t="s">
        <v>102</v>
      </c>
      <c r="P3376" s="1"/>
      <c r="Q3376" s="1"/>
      <c r="R3376" s="1" t="s">
        <v>805</v>
      </c>
      <c r="S3376" s="1" t="s">
        <v>65</v>
      </c>
      <c r="T3376" s="1">
        <v>2</v>
      </c>
      <c r="U3376" s="1"/>
    </row>
    <row r="3377" spans="1:21">
      <c r="A3377" s="1" t="s">
        <v>49</v>
      </c>
      <c r="B3377" s="1"/>
      <c r="C3377" s="1"/>
      <c r="D3377" s="1">
        <f t="shared" si="156"/>
        <v>0</v>
      </c>
      <c r="E3377" s="1" t="s">
        <v>2287</v>
      </c>
      <c r="F3377" s="1" t="s">
        <v>2286</v>
      </c>
      <c r="G3377" s="6" t="s">
        <v>12527</v>
      </c>
      <c r="H3377" s="1" t="s">
        <v>644</v>
      </c>
      <c r="I3377" s="1" t="s">
        <v>1732</v>
      </c>
      <c r="J3377" s="1" t="s">
        <v>1732</v>
      </c>
      <c r="K3377" s="1" t="str">
        <f t="shared" si="157"/>
        <v>2019</v>
      </c>
      <c r="L3377" s="1">
        <f t="shared" si="158"/>
        <v>35</v>
      </c>
      <c r="M3377" s="1" t="s">
        <v>60</v>
      </c>
      <c r="N3377" t="s">
        <v>50</v>
      </c>
      <c r="O3377" s="1" t="s">
        <v>102</v>
      </c>
      <c r="P3377" s="1"/>
      <c r="Q3377" s="1"/>
      <c r="R3377" s="1" t="s">
        <v>805</v>
      </c>
      <c r="S3377" s="1" t="s">
        <v>235</v>
      </c>
      <c r="T3377" s="1">
        <v>2</v>
      </c>
      <c r="U3377" s="1"/>
    </row>
    <row r="3378" spans="1:21">
      <c r="A3378" s="1" t="s">
        <v>55</v>
      </c>
      <c r="B3378" s="1"/>
      <c r="C3378" s="1"/>
      <c r="D3378" s="1">
        <f t="shared" si="156"/>
        <v>0</v>
      </c>
      <c r="E3378" s="1" t="s">
        <v>2301</v>
      </c>
      <c r="F3378" s="1" t="s">
        <v>2300</v>
      </c>
      <c r="G3378" s="6" t="s">
        <v>12527</v>
      </c>
      <c r="H3378" s="1" t="s">
        <v>108</v>
      </c>
      <c r="I3378" s="1" t="s">
        <v>2302</v>
      </c>
      <c r="J3378" s="1" t="s">
        <v>2302</v>
      </c>
      <c r="K3378" s="1" t="str">
        <f t="shared" si="157"/>
        <v>2019</v>
      </c>
      <c r="L3378" s="1">
        <f t="shared" si="158"/>
        <v>8</v>
      </c>
      <c r="M3378" s="1" t="s">
        <v>79</v>
      </c>
      <c r="N3378" t="s">
        <v>50</v>
      </c>
      <c r="O3378" s="1" t="s">
        <v>102</v>
      </c>
      <c r="P3378" s="1"/>
      <c r="Q3378" s="1"/>
      <c r="R3378" s="1" t="s">
        <v>805</v>
      </c>
      <c r="S3378" s="1" t="s">
        <v>65</v>
      </c>
      <c r="T3378" s="1">
        <v>2</v>
      </c>
      <c r="U3378" s="1"/>
    </row>
    <row r="3379" spans="1:21">
      <c r="A3379" s="1" t="s">
        <v>55</v>
      </c>
      <c r="B3379" s="1"/>
      <c r="C3379" s="1"/>
      <c r="D3379" s="1">
        <f t="shared" si="156"/>
        <v>0</v>
      </c>
      <c r="E3379" s="1" t="s">
        <v>2596</v>
      </c>
      <c r="F3379" s="1" t="s">
        <v>2595</v>
      </c>
      <c r="G3379" s="6" t="s">
        <v>12527</v>
      </c>
      <c r="H3379" s="1" t="s">
        <v>448</v>
      </c>
      <c r="I3379" s="1" t="s">
        <v>374</v>
      </c>
      <c r="J3379" s="1" t="s">
        <v>374</v>
      </c>
      <c r="K3379" s="1" t="str">
        <f t="shared" si="157"/>
        <v>2019</v>
      </c>
      <c r="L3379" s="1">
        <f t="shared" si="158"/>
        <v>32</v>
      </c>
      <c r="M3379" s="1" t="s">
        <v>60</v>
      </c>
      <c r="N3379" t="s">
        <v>50</v>
      </c>
      <c r="O3379" s="1" t="s">
        <v>102</v>
      </c>
      <c r="P3379" s="1"/>
      <c r="Q3379" s="1"/>
      <c r="R3379" s="1" t="s">
        <v>805</v>
      </c>
      <c r="S3379" s="1" t="s">
        <v>114</v>
      </c>
      <c r="T3379" s="1">
        <v>2</v>
      </c>
      <c r="U3379" s="1"/>
    </row>
    <row r="3380" spans="1:21">
      <c r="A3380" s="1" t="s">
        <v>55</v>
      </c>
      <c r="B3380" s="1"/>
      <c r="C3380" s="1"/>
      <c r="D3380" s="1">
        <f t="shared" si="156"/>
        <v>0</v>
      </c>
      <c r="E3380" s="1" t="s">
        <v>2616</v>
      </c>
      <c r="F3380" s="1" t="s">
        <v>2615</v>
      </c>
      <c r="G3380" s="6" t="s">
        <v>12527</v>
      </c>
      <c r="H3380" s="1" t="s">
        <v>217</v>
      </c>
      <c r="I3380" s="1" t="s">
        <v>787</v>
      </c>
      <c r="J3380" s="1" t="s">
        <v>787</v>
      </c>
      <c r="K3380" s="1" t="str">
        <f t="shared" si="157"/>
        <v>2019</v>
      </c>
      <c r="L3380" s="1">
        <f t="shared" si="158"/>
        <v>16</v>
      </c>
      <c r="M3380" s="1" t="s">
        <v>60</v>
      </c>
      <c r="N3380" t="s">
        <v>50</v>
      </c>
      <c r="O3380" s="1" t="s">
        <v>102</v>
      </c>
      <c r="P3380" s="1"/>
      <c r="Q3380" s="1"/>
      <c r="R3380" s="1" t="s">
        <v>805</v>
      </c>
      <c r="S3380" s="1" t="s">
        <v>65</v>
      </c>
      <c r="T3380" s="1">
        <v>1</v>
      </c>
      <c r="U3380" s="1"/>
    </row>
    <row r="3381" spans="1:21">
      <c r="A3381" s="1" t="s">
        <v>55</v>
      </c>
      <c r="B3381" s="1"/>
      <c r="C3381" s="1"/>
      <c r="D3381" s="1">
        <f t="shared" si="156"/>
        <v>0</v>
      </c>
      <c r="E3381" s="1" t="s">
        <v>3093</v>
      </c>
      <c r="F3381" s="1" t="s">
        <v>3092</v>
      </c>
      <c r="G3381" s="6" t="s">
        <v>12527</v>
      </c>
      <c r="H3381" s="1" t="s">
        <v>169</v>
      </c>
      <c r="I3381" s="1" t="s">
        <v>822</v>
      </c>
      <c r="J3381" s="1" t="s">
        <v>1174</v>
      </c>
      <c r="K3381" s="1" t="str">
        <f t="shared" si="157"/>
        <v>2019</v>
      </c>
      <c r="L3381" s="1">
        <f t="shared" si="158"/>
        <v>20</v>
      </c>
      <c r="M3381" s="1" t="s">
        <v>79</v>
      </c>
      <c r="N3381" t="s">
        <v>50</v>
      </c>
      <c r="O3381" s="1" t="s">
        <v>102</v>
      </c>
      <c r="P3381" s="1"/>
      <c r="Q3381" s="1"/>
      <c r="R3381" s="1"/>
      <c r="S3381" s="1" t="s">
        <v>114</v>
      </c>
      <c r="T3381" s="1">
        <v>2</v>
      </c>
      <c r="U3381" s="1"/>
    </row>
    <row r="3382" spans="1:21">
      <c r="A3382" s="1" t="s">
        <v>54</v>
      </c>
      <c r="B3382" s="1"/>
      <c r="C3382" s="1"/>
      <c r="D3382" s="1">
        <f t="shared" si="156"/>
        <v>0</v>
      </c>
      <c r="E3382" s="1" t="s">
        <v>3126</v>
      </c>
      <c r="F3382" s="1" t="s">
        <v>3124</v>
      </c>
      <c r="G3382" s="6" t="s">
        <v>12527</v>
      </c>
      <c r="H3382" s="1" t="s">
        <v>169</v>
      </c>
      <c r="I3382" s="1" t="s">
        <v>759</v>
      </c>
      <c r="J3382" s="1" t="s">
        <v>604</v>
      </c>
      <c r="K3382" s="1" t="str">
        <f t="shared" si="157"/>
        <v>2019</v>
      </c>
      <c r="L3382" s="1">
        <f t="shared" si="158"/>
        <v>20</v>
      </c>
      <c r="M3382" s="1" t="s">
        <v>79</v>
      </c>
      <c r="N3382" t="s">
        <v>50</v>
      </c>
      <c r="O3382" s="1" t="s">
        <v>102</v>
      </c>
      <c r="P3382" s="1"/>
      <c r="Q3382" s="1"/>
      <c r="R3382" s="1"/>
      <c r="S3382" s="1" t="s">
        <v>114</v>
      </c>
      <c r="T3382" s="1">
        <v>2</v>
      </c>
      <c r="U3382" s="1"/>
    </row>
    <row r="3383" spans="1:21">
      <c r="A3383" s="1" t="s">
        <v>55</v>
      </c>
      <c r="B3383" s="1" t="s">
        <v>50</v>
      </c>
      <c r="C3383" s="1" t="s">
        <v>273</v>
      </c>
      <c r="D3383" s="1">
        <f t="shared" si="156"/>
        <v>1</v>
      </c>
      <c r="E3383" s="1" t="s">
        <v>3195</v>
      </c>
      <c r="F3383" s="1" t="s">
        <v>3193</v>
      </c>
      <c r="G3383" s="6" t="s">
        <v>12527</v>
      </c>
      <c r="H3383" s="1" t="s">
        <v>324</v>
      </c>
      <c r="I3383" s="1" t="s">
        <v>3194</v>
      </c>
      <c r="J3383" s="1" t="s">
        <v>1056</v>
      </c>
      <c r="K3383" s="1" t="str">
        <f t="shared" si="157"/>
        <v>2019</v>
      </c>
      <c r="L3383" s="1">
        <f t="shared" si="158"/>
        <v>13</v>
      </c>
      <c r="M3383" s="1" t="s">
        <v>60</v>
      </c>
      <c r="N3383" t="s">
        <v>50</v>
      </c>
      <c r="O3383" s="1" t="s">
        <v>61</v>
      </c>
      <c r="P3383" s="1" t="s">
        <v>232</v>
      </c>
      <c r="Q3383" s="1" t="s">
        <v>809</v>
      </c>
      <c r="R3383" s="1" t="s">
        <v>3196</v>
      </c>
      <c r="S3383" s="1" t="s">
        <v>65</v>
      </c>
      <c r="T3383" s="1">
        <v>1</v>
      </c>
      <c r="U3383" s="1"/>
    </row>
    <row r="3384" spans="1:21">
      <c r="A3384" s="1" t="s">
        <v>54</v>
      </c>
      <c r="B3384" s="1"/>
      <c r="C3384" s="1"/>
      <c r="D3384" s="1">
        <f t="shared" si="156"/>
        <v>0</v>
      </c>
      <c r="E3384" s="1"/>
      <c r="F3384" s="1" t="s">
        <v>3323</v>
      </c>
      <c r="G3384" s="6" t="s">
        <v>12527</v>
      </c>
      <c r="H3384" s="1" t="s">
        <v>448</v>
      </c>
      <c r="I3384" s="1" t="s">
        <v>372</v>
      </c>
      <c r="J3384" s="1" t="s">
        <v>3324</v>
      </c>
      <c r="K3384" s="1" t="str">
        <f t="shared" si="157"/>
        <v>2019</v>
      </c>
      <c r="L3384" s="1">
        <f t="shared" si="158"/>
        <v>32</v>
      </c>
      <c r="M3384" s="1" t="s">
        <v>60</v>
      </c>
      <c r="N3384" t="s">
        <v>50</v>
      </c>
      <c r="O3384" s="1" t="s">
        <v>61</v>
      </c>
      <c r="P3384" s="1" t="s">
        <v>135</v>
      </c>
      <c r="Q3384" s="1" t="s">
        <v>256</v>
      </c>
      <c r="R3384" s="1" t="s">
        <v>586</v>
      </c>
      <c r="S3384" s="1" t="s">
        <v>114</v>
      </c>
      <c r="T3384" s="1">
        <v>2</v>
      </c>
      <c r="U3384" s="1" t="s">
        <v>54</v>
      </c>
    </row>
    <row r="3385" spans="1:21">
      <c r="A3385" s="1" t="s">
        <v>55</v>
      </c>
      <c r="B3385" s="1"/>
      <c r="C3385" s="1"/>
      <c r="D3385" s="1">
        <f t="shared" si="156"/>
        <v>0</v>
      </c>
      <c r="E3385" s="1" t="s">
        <v>3413</v>
      </c>
      <c r="F3385" s="1" t="s">
        <v>3411</v>
      </c>
      <c r="G3385" s="6" t="s">
        <v>12527</v>
      </c>
      <c r="H3385" s="1" t="s">
        <v>584</v>
      </c>
      <c r="I3385" s="1" t="s">
        <v>3412</v>
      </c>
      <c r="J3385" s="1" t="s">
        <v>3414</v>
      </c>
      <c r="K3385" s="1" t="str">
        <f t="shared" si="157"/>
        <v>2019</v>
      </c>
      <c r="L3385" s="1">
        <f t="shared" si="158"/>
        <v>37</v>
      </c>
      <c r="M3385" s="1" t="s">
        <v>60</v>
      </c>
      <c r="N3385" t="s">
        <v>50</v>
      </c>
      <c r="O3385" s="1" t="s">
        <v>61</v>
      </c>
      <c r="P3385" s="1" t="s">
        <v>449</v>
      </c>
      <c r="Q3385" s="1" t="s">
        <v>136</v>
      </c>
      <c r="R3385" s="1"/>
      <c r="S3385" s="1" t="s">
        <v>105</v>
      </c>
      <c r="T3385" s="1">
        <v>1</v>
      </c>
      <c r="U3385" s="1"/>
    </row>
    <row r="3386" spans="1:21">
      <c r="A3386" s="1" t="s">
        <v>55</v>
      </c>
      <c r="B3386" s="1" t="s">
        <v>50</v>
      </c>
      <c r="C3386" s="1" t="s">
        <v>273</v>
      </c>
      <c r="D3386" s="1">
        <f t="shared" si="156"/>
        <v>1</v>
      </c>
      <c r="E3386" s="1" t="s">
        <v>3722</v>
      </c>
      <c r="F3386" s="1" t="s">
        <v>3720</v>
      </c>
      <c r="G3386" s="6" t="s">
        <v>12525</v>
      </c>
      <c r="H3386" s="1" t="s">
        <v>479</v>
      </c>
      <c r="I3386" s="1" t="s">
        <v>3698</v>
      </c>
      <c r="J3386" s="1" t="s">
        <v>709</v>
      </c>
      <c r="K3386" s="1" t="str">
        <f t="shared" si="157"/>
        <v>2019</v>
      </c>
      <c r="L3386" s="1">
        <f t="shared" si="158"/>
        <v>19</v>
      </c>
      <c r="M3386" s="1" t="s">
        <v>60</v>
      </c>
      <c r="N3386" t="s">
        <v>50</v>
      </c>
      <c r="O3386" s="1"/>
      <c r="P3386" s="1" t="s">
        <v>232</v>
      </c>
      <c r="Q3386" s="1" t="s">
        <v>310</v>
      </c>
      <c r="R3386" s="1"/>
      <c r="S3386" s="1"/>
      <c r="T3386" s="1">
        <v>2</v>
      </c>
      <c r="U3386" s="1"/>
    </row>
    <row r="3387" spans="1:21">
      <c r="A3387" s="1" t="s">
        <v>50</v>
      </c>
      <c r="B3387" s="1" t="s">
        <v>4027</v>
      </c>
      <c r="C3387" s="1" t="s">
        <v>136</v>
      </c>
      <c r="D3387" s="1">
        <f t="shared" si="156"/>
        <v>0.55000000000000004</v>
      </c>
      <c r="E3387" s="1" t="s">
        <v>4028</v>
      </c>
      <c r="F3387" s="1" t="s">
        <v>4025</v>
      </c>
      <c r="G3387" s="6" t="s">
        <v>12525</v>
      </c>
      <c r="H3387" s="1" t="s">
        <v>126</v>
      </c>
      <c r="I3387" s="1" t="s">
        <v>4026</v>
      </c>
      <c r="J3387" s="1" t="s">
        <v>374</v>
      </c>
      <c r="K3387" s="1" t="str">
        <f t="shared" si="157"/>
        <v>2019</v>
      </c>
      <c r="L3387" s="1">
        <f t="shared" si="158"/>
        <v>13</v>
      </c>
      <c r="M3387" s="1" t="s">
        <v>60</v>
      </c>
      <c r="N3387" t="s">
        <v>50</v>
      </c>
      <c r="O3387" s="1" t="s">
        <v>102</v>
      </c>
      <c r="P3387" s="1" t="s">
        <v>4029</v>
      </c>
      <c r="Q3387" s="1" t="s">
        <v>310</v>
      </c>
      <c r="R3387" s="1" t="s">
        <v>651</v>
      </c>
      <c r="S3387" s="1"/>
      <c r="T3387" s="1">
        <v>2</v>
      </c>
      <c r="U3387" s="1" t="s">
        <v>116</v>
      </c>
    </row>
    <row r="3388" spans="1:21">
      <c r="A3388" s="1" t="s">
        <v>54</v>
      </c>
      <c r="B3388" s="1" t="s">
        <v>54</v>
      </c>
      <c r="C3388" s="1" t="s">
        <v>382</v>
      </c>
      <c r="D3388" s="1">
        <f t="shared" si="156"/>
        <v>2.1</v>
      </c>
      <c r="E3388" s="1" t="s">
        <v>4033</v>
      </c>
      <c r="F3388" s="1" t="s">
        <v>4031</v>
      </c>
      <c r="G3388" s="6" t="s">
        <v>12525</v>
      </c>
      <c r="H3388" s="1" t="s">
        <v>55</v>
      </c>
      <c r="I3388" s="1" t="s">
        <v>4026</v>
      </c>
      <c r="J3388" s="1" t="s">
        <v>1637</v>
      </c>
      <c r="K3388" s="1" t="str">
        <f t="shared" si="157"/>
        <v>2019</v>
      </c>
      <c r="L3388" s="1">
        <f t="shared" si="158"/>
        <v>3</v>
      </c>
      <c r="M3388" s="1" t="s">
        <v>79</v>
      </c>
      <c r="N3388" t="s">
        <v>50</v>
      </c>
      <c r="O3388" s="1" t="s">
        <v>102</v>
      </c>
      <c r="P3388" s="1" t="s">
        <v>196</v>
      </c>
      <c r="Q3388" s="1" t="s">
        <v>169</v>
      </c>
      <c r="R3388" s="1" t="s">
        <v>4034</v>
      </c>
      <c r="S3388" s="1" t="s">
        <v>65</v>
      </c>
      <c r="T3388" s="1">
        <v>2</v>
      </c>
      <c r="U3388" s="1" t="s">
        <v>99</v>
      </c>
    </row>
    <row r="3389" spans="1:21">
      <c r="A3389" s="1" t="s">
        <v>55</v>
      </c>
      <c r="B3389" s="1" t="s">
        <v>141</v>
      </c>
      <c r="C3389" s="1" t="s">
        <v>273</v>
      </c>
      <c r="D3389" s="1">
        <f t="shared" si="156"/>
        <v>0.2</v>
      </c>
      <c r="E3389" s="1" t="s">
        <v>5098</v>
      </c>
      <c r="F3389" s="1" t="s">
        <v>5096</v>
      </c>
      <c r="G3389" s="6" t="s">
        <v>12527</v>
      </c>
      <c r="H3389" s="1" t="s">
        <v>187</v>
      </c>
      <c r="I3389" s="1" t="s">
        <v>5097</v>
      </c>
      <c r="J3389" s="1" t="s">
        <v>1324</v>
      </c>
      <c r="K3389" s="1" t="str">
        <f t="shared" si="157"/>
        <v>2019</v>
      </c>
      <c r="L3389" s="1">
        <f t="shared" si="158"/>
        <v>8</v>
      </c>
      <c r="M3389" s="1" t="s">
        <v>60</v>
      </c>
      <c r="N3389" t="s">
        <v>50</v>
      </c>
      <c r="O3389" s="1" t="s">
        <v>102</v>
      </c>
      <c r="P3389" s="1" t="s">
        <v>732</v>
      </c>
      <c r="Q3389" s="1" t="s">
        <v>63</v>
      </c>
      <c r="R3389" s="1" t="s">
        <v>5099</v>
      </c>
      <c r="S3389" s="1" t="s">
        <v>65</v>
      </c>
      <c r="T3389" s="1">
        <v>2</v>
      </c>
      <c r="U3389" s="1" t="s">
        <v>55</v>
      </c>
    </row>
    <row r="3390" spans="1:21">
      <c r="A3390" s="1" t="s">
        <v>49</v>
      </c>
      <c r="B3390" s="1"/>
      <c r="C3390" s="1"/>
      <c r="D3390" s="1">
        <f t="shared" si="156"/>
        <v>0</v>
      </c>
      <c r="E3390" s="1" t="s">
        <v>5102</v>
      </c>
      <c r="F3390" s="1" t="s">
        <v>5101</v>
      </c>
      <c r="G3390" s="6" t="s">
        <v>12527</v>
      </c>
      <c r="H3390" s="1" t="s">
        <v>189</v>
      </c>
      <c r="I3390" s="1" t="s">
        <v>5097</v>
      </c>
      <c r="J3390" s="1" t="s">
        <v>1445</v>
      </c>
      <c r="K3390" s="1" t="str">
        <f t="shared" si="157"/>
        <v>2019</v>
      </c>
      <c r="L3390" s="1">
        <f t="shared" si="158"/>
        <v>46</v>
      </c>
      <c r="M3390" s="1" t="s">
        <v>60</v>
      </c>
      <c r="N3390" t="s">
        <v>50</v>
      </c>
      <c r="O3390" s="1" t="s">
        <v>102</v>
      </c>
      <c r="P3390" s="1" t="s">
        <v>449</v>
      </c>
      <c r="Q3390" s="1" t="s">
        <v>219</v>
      </c>
      <c r="R3390" s="1" t="s">
        <v>895</v>
      </c>
      <c r="S3390" s="1" t="s">
        <v>105</v>
      </c>
      <c r="T3390" s="1">
        <v>2</v>
      </c>
      <c r="U3390" s="1"/>
    </row>
    <row r="3391" spans="1:21">
      <c r="A3391" s="1" t="s">
        <v>55</v>
      </c>
      <c r="B3391" s="1"/>
      <c r="C3391" s="1"/>
      <c r="D3391" s="1">
        <f t="shared" si="156"/>
        <v>0</v>
      </c>
      <c r="E3391" s="1" t="s">
        <v>5347</v>
      </c>
      <c r="F3391" s="1" t="s">
        <v>5345</v>
      </c>
      <c r="G3391" s="6" t="s">
        <v>12527</v>
      </c>
      <c r="H3391" s="1" t="s">
        <v>55</v>
      </c>
      <c r="I3391" s="1" t="s">
        <v>5346</v>
      </c>
      <c r="J3391" s="1" t="s">
        <v>72</v>
      </c>
      <c r="K3391" s="1" t="str">
        <f t="shared" si="157"/>
        <v>2019</v>
      </c>
      <c r="L3391" s="1">
        <f t="shared" si="158"/>
        <v>3</v>
      </c>
      <c r="M3391" s="1" t="s">
        <v>79</v>
      </c>
      <c r="N3391" t="s">
        <v>50</v>
      </c>
      <c r="O3391" s="1" t="s">
        <v>61</v>
      </c>
      <c r="P3391" s="1" t="s">
        <v>5348</v>
      </c>
      <c r="Q3391" s="1" t="s">
        <v>479</v>
      </c>
      <c r="R3391" s="1" t="s">
        <v>5349</v>
      </c>
      <c r="S3391" s="1" t="s">
        <v>936</v>
      </c>
      <c r="T3391" s="1">
        <v>2</v>
      </c>
      <c r="U3391" s="1"/>
    </row>
    <row r="3392" spans="1:21">
      <c r="A3392" s="1" t="s">
        <v>55</v>
      </c>
      <c r="B3392" s="1" t="s">
        <v>148</v>
      </c>
      <c r="C3392" s="1" t="s">
        <v>5791</v>
      </c>
      <c r="D3392" s="1">
        <f t="shared" si="156"/>
        <v>1.4775</v>
      </c>
      <c r="E3392" s="1" t="s">
        <v>5789</v>
      </c>
      <c r="F3392" s="1" t="s">
        <v>5787</v>
      </c>
      <c r="G3392" s="6" t="s">
        <v>12525</v>
      </c>
      <c r="H3392" s="1" t="s">
        <v>126</v>
      </c>
      <c r="I3392" s="1" t="s">
        <v>5788</v>
      </c>
      <c r="J3392" s="1" t="s">
        <v>459</v>
      </c>
      <c r="K3392" s="1" t="str">
        <f t="shared" si="157"/>
        <v>2019</v>
      </c>
      <c r="L3392" s="1">
        <f t="shared" si="158"/>
        <v>13</v>
      </c>
      <c r="M3392" s="1" t="s">
        <v>79</v>
      </c>
      <c r="N3392" t="s">
        <v>50</v>
      </c>
      <c r="O3392" s="1" t="s">
        <v>61</v>
      </c>
      <c r="P3392" s="1" t="s">
        <v>168</v>
      </c>
      <c r="Q3392" s="1" t="s">
        <v>3889</v>
      </c>
      <c r="R3392" s="1" t="s">
        <v>88</v>
      </c>
      <c r="S3392" s="1" t="s">
        <v>65</v>
      </c>
      <c r="T3392" s="1">
        <v>1</v>
      </c>
      <c r="U3392" s="1" t="s">
        <v>55</v>
      </c>
    </row>
    <row r="3393" spans="1:21">
      <c r="A3393" s="1" t="s">
        <v>49</v>
      </c>
      <c r="B3393" s="1" t="s">
        <v>715</v>
      </c>
      <c r="C3393" s="1"/>
      <c r="D3393" s="1">
        <f t="shared" si="156"/>
        <v>0</v>
      </c>
      <c r="E3393" s="1" t="s">
        <v>5841</v>
      </c>
      <c r="F3393" s="1" t="s">
        <v>5840</v>
      </c>
      <c r="G3393" s="6" t="s">
        <v>12527</v>
      </c>
      <c r="H3393" s="1" t="s">
        <v>324</v>
      </c>
      <c r="I3393" s="1" t="s">
        <v>5836</v>
      </c>
      <c r="J3393" s="1" t="s">
        <v>1350</v>
      </c>
      <c r="K3393" s="1" t="str">
        <f t="shared" si="157"/>
        <v>2019</v>
      </c>
      <c r="L3393" s="1">
        <f t="shared" si="158"/>
        <v>12</v>
      </c>
      <c r="M3393" s="1" t="s">
        <v>79</v>
      </c>
      <c r="N3393" t="s">
        <v>50</v>
      </c>
      <c r="O3393" s="1" t="s">
        <v>61</v>
      </c>
      <c r="P3393" s="1" t="s">
        <v>346</v>
      </c>
      <c r="Q3393" s="1" t="s">
        <v>1488</v>
      </c>
      <c r="R3393" s="1" t="s">
        <v>5293</v>
      </c>
      <c r="S3393" s="1" t="s">
        <v>65</v>
      </c>
      <c r="T3393" s="1">
        <v>2</v>
      </c>
      <c r="U3393" s="1"/>
    </row>
    <row r="3394" spans="1:21">
      <c r="A3394" s="1" t="s">
        <v>53</v>
      </c>
      <c r="B3394" s="1" t="s">
        <v>99</v>
      </c>
      <c r="C3394" s="1" t="s">
        <v>500</v>
      </c>
      <c r="D3394" s="1">
        <f t="shared" ref="D3394:D3457" si="159">B3394*C3394/100</f>
        <v>4.8</v>
      </c>
      <c r="E3394" s="1" t="s">
        <v>5845</v>
      </c>
      <c r="F3394" s="1" t="s">
        <v>5286</v>
      </c>
      <c r="G3394" s="6" t="s">
        <v>12527</v>
      </c>
      <c r="H3394" s="1" t="s">
        <v>479</v>
      </c>
      <c r="I3394" s="1" t="s">
        <v>5836</v>
      </c>
      <c r="J3394" s="1" t="s">
        <v>591</v>
      </c>
      <c r="K3394" s="1" t="str">
        <f t="shared" ref="K3394:K3457" si="160">TEXT(J3394,"YYYY")</f>
        <v>2019</v>
      </c>
      <c r="L3394" s="1">
        <f t="shared" ref="L3394:L3457" si="161">H3394-(TEXT(I3394,"YYYY")-TEXT(J3394,"YYYY"))</f>
        <v>18</v>
      </c>
      <c r="M3394" s="1" t="s">
        <v>79</v>
      </c>
      <c r="N3394" t="s">
        <v>50</v>
      </c>
      <c r="O3394" s="1" t="s">
        <v>61</v>
      </c>
      <c r="P3394" s="1" t="s">
        <v>646</v>
      </c>
      <c r="Q3394" s="1" t="s">
        <v>1152</v>
      </c>
      <c r="R3394" s="1" t="s">
        <v>5846</v>
      </c>
      <c r="S3394" s="1" t="s">
        <v>4368</v>
      </c>
      <c r="T3394" s="1">
        <v>2</v>
      </c>
      <c r="U3394" s="1" t="s">
        <v>55</v>
      </c>
    </row>
    <row r="3395" spans="1:21">
      <c r="A3395" s="1" t="s">
        <v>55</v>
      </c>
      <c r="B3395" s="1" t="s">
        <v>472</v>
      </c>
      <c r="C3395" s="1" t="s">
        <v>273</v>
      </c>
      <c r="D3395" s="1">
        <f t="shared" si="159"/>
        <v>0.5</v>
      </c>
      <c r="E3395" s="1" t="s">
        <v>5849</v>
      </c>
      <c r="F3395" s="1" t="s">
        <v>5859</v>
      </c>
      <c r="G3395" s="6" t="s">
        <v>12525</v>
      </c>
      <c r="H3395" s="1" t="s">
        <v>344</v>
      </c>
      <c r="I3395" s="1" t="s">
        <v>397</v>
      </c>
      <c r="J3395" s="1" t="s">
        <v>267</v>
      </c>
      <c r="K3395" s="1" t="str">
        <f t="shared" si="160"/>
        <v>2019</v>
      </c>
      <c r="L3395" s="1">
        <f t="shared" si="161"/>
        <v>20</v>
      </c>
      <c r="M3395" s="1" t="s">
        <v>60</v>
      </c>
      <c r="N3395" t="s">
        <v>50</v>
      </c>
      <c r="O3395" s="1" t="s">
        <v>61</v>
      </c>
      <c r="P3395" s="1" t="s">
        <v>232</v>
      </c>
      <c r="Q3395" s="1" t="s">
        <v>120</v>
      </c>
      <c r="R3395" s="1" t="s">
        <v>3759</v>
      </c>
      <c r="S3395" s="1" t="s">
        <v>557</v>
      </c>
      <c r="T3395" s="1">
        <v>2</v>
      </c>
      <c r="U3395" s="1"/>
    </row>
    <row r="3396" spans="1:21">
      <c r="A3396" s="1" t="s">
        <v>50</v>
      </c>
      <c r="B3396" s="1" t="s">
        <v>986</v>
      </c>
      <c r="C3396" s="1" t="s">
        <v>273</v>
      </c>
      <c r="D3396" s="1">
        <f t="shared" si="159"/>
        <v>0.3</v>
      </c>
      <c r="E3396" s="1" t="s">
        <v>7409</v>
      </c>
      <c r="F3396" s="1" t="s">
        <v>7408</v>
      </c>
      <c r="G3396" s="6" t="s">
        <v>12525</v>
      </c>
      <c r="H3396" s="1" t="s">
        <v>448</v>
      </c>
      <c r="I3396" s="1" t="s">
        <v>5781</v>
      </c>
      <c r="J3396" s="1" t="s">
        <v>522</v>
      </c>
      <c r="K3396" s="1" t="str">
        <f t="shared" si="160"/>
        <v>2019</v>
      </c>
      <c r="L3396" s="1">
        <f t="shared" si="161"/>
        <v>31</v>
      </c>
      <c r="M3396" s="1" t="s">
        <v>60</v>
      </c>
      <c r="N3396" t="s">
        <v>50</v>
      </c>
      <c r="O3396" s="1" t="s">
        <v>61</v>
      </c>
      <c r="P3396" s="1" t="s">
        <v>135</v>
      </c>
      <c r="Q3396" s="1" t="s">
        <v>310</v>
      </c>
      <c r="R3396" s="1" t="s">
        <v>5905</v>
      </c>
      <c r="S3396" s="1" t="s">
        <v>83</v>
      </c>
      <c r="T3396" s="1">
        <v>2</v>
      </c>
      <c r="U3396" s="1" t="s">
        <v>55</v>
      </c>
    </row>
    <row r="3397" spans="1:21">
      <c r="A3397" s="1" t="s">
        <v>55</v>
      </c>
      <c r="B3397" s="1" t="s">
        <v>53</v>
      </c>
      <c r="C3397" s="1" t="s">
        <v>273</v>
      </c>
      <c r="D3397" s="1">
        <f t="shared" si="159"/>
        <v>2</v>
      </c>
      <c r="E3397" s="1" t="s">
        <v>7433</v>
      </c>
      <c r="F3397" s="1" t="s">
        <v>7432</v>
      </c>
      <c r="G3397" s="6" t="s">
        <v>12525</v>
      </c>
      <c r="H3397" s="1" t="s">
        <v>160</v>
      </c>
      <c r="I3397" s="1" t="s">
        <v>5781</v>
      </c>
      <c r="J3397" s="1" t="s">
        <v>1427</v>
      </c>
      <c r="K3397" s="1" t="str">
        <f t="shared" si="160"/>
        <v>2019</v>
      </c>
      <c r="L3397" s="1">
        <f t="shared" si="161"/>
        <v>57</v>
      </c>
      <c r="M3397" s="1" t="s">
        <v>60</v>
      </c>
      <c r="N3397" t="s">
        <v>50</v>
      </c>
      <c r="O3397" s="1" t="s">
        <v>61</v>
      </c>
      <c r="P3397" s="1" t="s">
        <v>168</v>
      </c>
      <c r="Q3397" s="1" t="s">
        <v>189</v>
      </c>
      <c r="R3397" s="1" t="s">
        <v>7434</v>
      </c>
      <c r="S3397" s="1" t="s">
        <v>311</v>
      </c>
      <c r="T3397" s="1">
        <v>2</v>
      </c>
      <c r="U3397" s="1" t="s">
        <v>55</v>
      </c>
    </row>
    <row r="3398" spans="1:21">
      <c r="A3398" s="1" t="s">
        <v>53</v>
      </c>
      <c r="B3398" s="1"/>
      <c r="C3398" s="1"/>
      <c r="D3398" s="1">
        <f t="shared" si="159"/>
        <v>0</v>
      </c>
      <c r="E3398" s="1" t="s">
        <v>7825</v>
      </c>
      <c r="F3398" s="1" t="s">
        <v>7824</v>
      </c>
      <c r="G3398" s="6" t="s">
        <v>12525</v>
      </c>
      <c r="H3398" s="1" t="s">
        <v>58</v>
      </c>
      <c r="I3398" s="1" t="s">
        <v>7821</v>
      </c>
      <c r="J3398" s="1" t="s">
        <v>72</v>
      </c>
      <c r="K3398" s="1" t="str">
        <f t="shared" si="160"/>
        <v>2019</v>
      </c>
      <c r="L3398" s="1">
        <f t="shared" si="161"/>
        <v>9</v>
      </c>
      <c r="M3398" s="1" t="s">
        <v>60</v>
      </c>
      <c r="N3398" t="s">
        <v>50</v>
      </c>
      <c r="O3398" s="1" t="s">
        <v>61</v>
      </c>
      <c r="P3398" s="1" t="s">
        <v>394</v>
      </c>
      <c r="Q3398" s="1" t="s">
        <v>584</v>
      </c>
      <c r="R3398" s="1" t="s">
        <v>7826</v>
      </c>
      <c r="S3398" s="1" t="s">
        <v>65</v>
      </c>
      <c r="T3398" s="1">
        <v>2</v>
      </c>
      <c r="U3398" s="1" t="s">
        <v>55</v>
      </c>
    </row>
    <row r="3399" spans="1:21">
      <c r="A3399" s="1" t="s">
        <v>55</v>
      </c>
      <c r="B3399" s="1" t="s">
        <v>50</v>
      </c>
      <c r="C3399" s="1" t="s">
        <v>273</v>
      </c>
      <c r="D3399" s="1">
        <f t="shared" si="159"/>
        <v>1</v>
      </c>
      <c r="E3399" s="1" t="s">
        <v>7938</v>
      </c>
      <c r="F3399" s="1" t="s">
        <v>7936</v>
      </c>
      <c r="G3399" s="6" t="s">
        <v>12525</v>
      </c>
      <c r="H3399" s="1" t="s">
        <v>583</v>
      </c>
      <c r="I3399" s="1" t="s">
        <v>7937</v>
      </c>
      <c r="J3399" s="1" t="s">
        <v>2828</v>
      </c>
      <c r="K3399" s="1" t="str">
        <f t="shared" si="160"/>
        <v>2019</v>
      </c>
      <c r="L3399" s="1">
        <f t="shared" si="161"/>
        <v>21</v>
      </c>
      <c r="M3399" s="1" t="s">
        <v>79</v>
      </c>
      <c r="N3399" t="s">
        <v>50</v>
      </c>
      <c r="O3399" s="1" t="s">
        <v>102</v>
      </c>
      <c r="P3399" s="1" t="s">
        <v>103</v>
      </c>
      <c r="Q3399" s="1" t="s">
        <v>219</v>
      </c>
      <c r="R3399" s="1" t="s">
        <v>249</v>
      </c>
      <c r="S3399" s="1" t="s">
        <v>114</v>
      </c>
      <c r="T3399" s="1">
        <v>1</v>
      </c>
      <c r="U3399" s="1"/>
    </row>
    <row r="3400" spans="1:21">
      <c r="A3400" s="1" t="s">
        <v>55</v>
      </c>
      <c r="B3400" s="1" t="s">
        <v>472</v>
      </c>
      <c r="C3400" s="1" t="s">
        <v>500</v>
      </c>
      <c r="D3400" s="1">
        <f t="shared" si="159"/>
        <v>0.4</v>
      </c>
      <c r="E3400" s="1" t="s">
        <v>8158</v>
      </c>
      <c r="F3400" s="1" t="s">
        <v>8157</v>
      </c>
      <c r="G3400" s="6" t="s">
        <v>12525</v>
      </c>
      <c r="H3400" s="1" t="s">
        <v>144</v>
      </c>
      <c r="I3400" s="1" t="s">
        <v>6586</v>
      </c>
      <c r="J3400" s="1" t="s">
        <v>3412</v>
      </c>
      <c r="K3400" s="1" t="str">
        <f t="shared" si="160"/>
        <v>2019</v>
      </c>
      <c r="L3400" s="1">
        <f t="shared" si="161"/>
        <v>23</v>
      </c>
      <c r="M3400" s="1" t="s">
        <v>60</v>
      </c>
      <c r="N3400" t="s">
        <v>50</v>
      </c>
      <c r="O3400" s="1" t="s">
        <v>61</v>
      </c>
      <c r="P3400" s="1" t="s">
        <v>168</v>
      </c>
      <c r="Q3400" s="1" t="s">
        <v>484</v>
      </c>
      <c r="R3400" s="1" t="s">
        <v>1502</v>
      </c>
      <c r="S3400" s="1" t="s">
        <v>5734</v>
      </c>
      <c r="T3400" s="1">
        <v>2</v>
      </c>
      <c r="U3400" s="1" t="s">
        <v>53</v>
      </c>
    </row>
    <row r="3401" spans="1:21">
      <c r="A3401" s="1"/>
      <c r="B3401" s="1" t="s">
        <v>2810</v>
      </c>
      <c r="C3401" s="1" t="s">
        <v>273</v>
      </c>
      <c r="D3401" s="1">
        <f t="shared" si="159"/>
        <v>0.4</v>
      </c>
      <c r="E3401" s="1" t="s">
        <v>8198</v>
      </c>
      <c r="F3401" s="1" t="s">
        <v>8196</v>
      </c>
      <c r="G3401" s="6" t="s">
        <v>12525</v>
      </c>
      <c r="H3401" s="1" t="s">
        <v>479</v>
      </c>
      <c r="I3401" s="1" t="s">
        <v>8197</v>
      </c>
      <c r="J3401" s="1" t="s">
        <v>679</v>
      </c>
      <c r="K3401" s="1" t="str">
        <f t="shared" si="160"/>
        <v>2019</v>
      </c>
      <c r="L3401" s="1">
        <f t="shared" si="161"/>
        <v>18</v>
      </c>
      <c r="M3401" s="1" t="s">
        <v>79</v>
      </c>
      <c r="N3401" t="s">
        <v>50</v>
      </c>
      <c r="O3401" s="1" t="s">
        <v>61</v>
      </c>
      <c r="P3401" s="1" t="s">
        <v>103</v>
      </c>
      <c r="Q3401" s="1" t="s">
        <v>104</v>
      </c>
      <c r="R3401" s="1"/>
      <c r="S3401" s="1" t="s">
        <v>65</v>
      </c>
      <c r="T3401" s="1">
        <v>2</v>
      </c>
      <c r="U3401" s="1" t="s">
        <v>54</v>
      </c>
    </row>
    <row r="3402" spans="1:21">
      <c r="A3402" s="1" t="s">
        <v>55</v>
      </c>
      <c r="B3402" s="1" t="s">
        <v>116</v>
      </c>
      <c r="C3402" s="1" t="s">
        <v>273</v>
      </c>
      <c r="D3402" s="1">
        <f t="shared" si="159"/>
        <v>5</v>
      </c>
      <c r="E3402" s="1" t="s">
        <v>8417</v>
      </c>
      <c r="F3402" s="1" t="s">
        <v>8414</v>
      </c>
      <c r="G3402" s="6" t="s">
        <v>12525</v>
      </c>
      <c r="H3402" s="1" t="s">
        <v>233</v>
      </c>
      <c r="I3402" s="1" t="s">
        <v>8415</v>
      </c>
      <c r="J3402" s="1" t="s">
        <v>8418</v>
      </c>
      <c r="K3402" s="1" t="str">
        <f t="shared" si="160"/>
        <v>2019</v>
      </c>
      <c r="L3402" s="1">
        <f t="shared" si="161"/>
        <v>48</v>
      </c>
      <c r="M3402" s="1" t="s">
        <v>79</v>
      </c>
      <c r="N3402" t="s">
        <v>50</v>
      </c>
      <c r="O3402" s="1" t="s">
        <v>61</v>
      </c>
      <c r="P3402" s="1" t="s">
        <v>135</v>
      </c>
      <c r="Q3402" s="1" t="s">
        <v>160</v>
      </c>
      <c r="R3402" s="1" t="s">
        <v>853</v>
      </c>
      <c r="S3402" s="1" t="s">
        <v>105</v>
      </c>
      <c r="T3402" s="1">
        <v>1</v>
      </c>
      <c r="U3402" s="1"/>
    </row>
    <row r="3403" spans="1:21">
      <c r="A3403" s="1" t="s">
        <v>54</v>
      </c>
      <c r="B3403" s="1"/>
      <c r="C3403" s="1"/>
      <c r="D3403" s="1">
        <f t="shared" si="159"/>
        <v>0</v>
      </c>
      <c r="E3403" s="1" t="s">
        <v>8691</v>
      </c>
      <c r="F3403" s="1" t="s">
        <v>8689</v>
      </c>
      <c r="G3403" s="6" t="s">
        <v>12525</v>
      </c>
      <c r="H3403" s="1" t="s">
        <v>126</v>
      </c>
      <c r="I3403" s="1" t="s">
        <v>8690</v>
      </c>
      <c r="J3403" s="1" t="s">
        <v>248</v>
      </c>
      <c r="K3403" s="1" t="str">
        <f t="shared" si="160"/>
        <v>2019</v>
      </c>
      <c r="L3403" s="1">
        <f t="shared" si="161"/>
        <v>13</v>
      </c>
      <c r="M3403" s="1" t="s">
        <v>60</v>
      </c>
      <c r="N3403" t="s">
        <v>50</v>
      </c>
      <c r="O3403" s="1" t="s">
        <v>61</v>
      </c>
      <c r="P3403" s="1" t="s">
        <v>255</v>
      </c>
      <c r="Q3403" s="1" t="s">
        <v>484</v>
      </c>
      <c r="R3403" s="1"/>
      <c r="S3403" s="1" t="s">
        <v>65</v>
      </c>
      <c r="T3403" s="1">
        <v>1</v>
      </c>
      <c r="U3403" s="1"/>
    </row>
    <row r="3404" spans="1:21">
      <c r="A3404" s="1" t="s">
        <v>49</v>
      </c>
      <c r="B3404" s="1" t="s">
        <v>50</v>
      </c>
      <c r="C3404" s="1" t="s">
        <v>136</v>
      </c>
      <c r="D3404" s="1">
        <f t="shared" si="159"/>
        <v>0.5</v>
      </c>
      <c r="E3404" s="1" t="s">
        <v>8745</v>
      </c>
      <c r="F3404" s="1" t="s">
        <v>8744</v>
      </c>
      <c r="G3404" s="6" t="s">
        <v>12525</v>
      </c>
      <c r="H3404" s="1" t="s">
        <v>144</v>
      </c>
      <c r="I3404" s="1" t="s">
        <v>8729</v>
      </c>
      <c r="J3404" s="1" t="s">
        <v>66</v>
      </c>
      <c r="K3404" s="1" t="str">
        <f t="shared" si="160"/>
        <v>2019</v>
      </c>
      <c r="L3404" s="1">
        <f t="shared" si="161"/>
        <v>23</v>
      </c>
      <c r="M3404" s="1" t="s">
        <v>79</v>
      </c>
      <c r="N3404" t="s">
        <v>50</v>
      </c>
      <c r="O3404" s="1" t="s">
        <v>61</v>
      </c>
      <c r="P3404" s="1" t="s">
        <v>103</v>
      </c>
      <c r="Q3404" s="1" t="s">
        <v>382</v>
      </c>
      <c r="R3404" s="1"/>
      <c r="S3404" s="1" t="s">
        <v>8746</v>
      </c>
      <c r="T3404" s="1">
        <v>1</v>
      </c>
      <c r="U3404" s="1"/>
    </row>
    <row r="3405" spans="1:21">
      <c r="A3405" s="1" t="s">
        <v>55</v>
      </c>
      <c r="B3405" s="1"/>
      <c r="C3405" s="1"/>
      <c r="D3405" s="1">
        <f t="shared" si="159"/>
        <v>0</v>
      </c>
      <c r="E3405" s="1" t="s">
        <v>8950</v>
      </c>
      <c r="F3405" s="1" t="s">
        <v>8949</v>
      </c>
      <c r="G3405" s="6" t="s">
        <v>12525</v>
      </c>
      <c r="H3405" s="1" t="s">
        <v>130</v>
      </c>
      <c r="I3405" s="1" t="s">
        <v>8945</v>
      </c>
      <c r="J3405" s="1" t="s">
        <v>877</v>
      </c>
      <c r="K3405" s="1" t="str">
        <f t="shared" si="160"/>
        <v>2019</v>
      </c>
      <c r="L3405" s="1">
        <f t="shared" si="161"/>
        <v>11</v>
      </c>
      <c r="M3405" s="1" t="s">
        <v>79</v>
      </c>
      <c r="N3405" t="s">
        <v>50</v>
      </c>
      <c r="O3405" s="1" t="s">
        <v>61</v>
      </c>
      <c r="P3405" s="1" t="s">
        <v>213</v>
      </c>
      <c r="Q3405" s="1" t="s">
        <v>219</v>
      </c>
      <c r="R3405" s="1" t="s">
        <v>8951</v>
      </c>
      <c r="S3405" s="1"/>
      <c r="T3405" s="1">
        <v>2</v>
      </c>
      <c r="U3405" s="1"/>
    </row>
    <row r="3406" spans="1:21">
      <c r="A3406" s="1" t="s">
        <v>50</v>
      </c>
      <c r="B3406" s="1"/>
      <c r="C3406" s="1"/>
      <c r="D3406" s="1">
        <f t="shared" si="159"/>
        <v>0</v>
      </c>
      <c r="E3406" s="1" t="s">
        <v>9505</v>
      </c>
      <c r="F3406" s="1" t="s">
        <v>9504</v>
      </c>
      <c r="G3406" s="6" t="s">
        <v>12525</v>
      </c>
      <c r="H3406" s="1" t="s">
        <v>247</v>
      </c>
      <c r="I3406" s="1" t="s">
        <v>321</v>
      </c>
      <c r="J3406" s="1" t="s">
        <v>1121</v>
      </c>
      <c r="K3406" s="1" t="str">
        <f t="shared" si="160"/>
        <v>2019</v>
      </c>
      <c r="L3406" s="1">
        <f t="shared" si="161"/>
        <v>14</v>
      </c>
      <c r="M3406" s="1" t="s">
        <v>79</v>
      </c>
      <c r="N3406" t="s">
        <v>50</v>
      </c>
      <c r="O3406" s="1" t="s">
        <v>633</v>
      </c>
      <c r="P3406" s="1" t="s">
        <v>388</v>
      </c>
      <c r="Q3406" s="1" t="s">
        <v>219</v>
      </c>
      <c r="R3406" s="1" t="s">
        <v>1047</v>
      </c>
      <c r="S3406" s="1" t="s">
        <v>65</v>
      </c>
      <c r="T3406" s="1">
        <v>1</v>
      </c>
      <c r="U3406" s="1"/>
    </row>
    <row r="3407" spans="1:21">
      <c r="A3407" s="1" t="s">
        <v>55</v>
      </c>
      <c r="B3407" s="1" t="s">
        <v>176</v>
      </c>
      <c r="C3407" s="1" t="s">
        <v>136</v>
      </c>
      <c r="D3407" s="1">
        <f t="shared" si="159"/>
        <v>0.3</v>
      </c>
      <c r="E3407" s="1" t="s">
        <v>9598</v>
      </c>
      <c r="F3407" s="1" t="s">
        <v>9597</v>
      </c>
      <c r="G3407" s="6" t="s">
        <v>12525</v>
      </c>
      <c r="H3407" s="1" t="s">
        <v>144</v>
      </c>
      <c r="I3407" s="1" t="s">
        <v>9585</v>
      </c>
      <c r="J3407" s="1" t="s">
        <v>9600</v>
      </c>
      <c r="K3407" s="1" t="str">
        <f t="shared" si="160"/>
        <v>2019</v>
      </c>
      <c r="L3407" s="1">
        <f t="shared" si="161"/>
        <v>23</v>
      </c>
      <c r="M3407" s="1" t="s">
        <v>79</v>
      </c>
      <c r="N3407" t="s">
        <v>50</v>
      </c>
      <c r="O3407" s="1" t="s">
        <v>102</v>
      </c>
      <c r="P3407" s="1" t="s">
        <v>988</v>
      </c>
      <c r="Q3407" s="1" t="s">
        <v>500</v>
      </c>
      <c r="R3407" s="1"/>
      <c r="S3407" s="1" t="s">
        <v>9599</v>
      </c>
      <c r="T3407" s="1">
        <v>1</v>
      </c>
      <c r="U3407" s="1" t="s">
        <v>116</v>
      </c>
    </row>
    <row r="3408" spans="1:21">
      <c r="A3408" s="1" t="s">
        <v>55</v>
      </c>
      <c r="B3408" s="1" t="s">
        <v>53</v>
      </c>
      <c r="C3408" s="1" t="s">
        <v>958</v>
      </c>
      <c r="D3408" s="1">
        <f t="shared" si="159"/>
        <v>1.8</v>
      </c>
      <c r="E3408" s="1" t="s">
        <v>10577</v>
      </c>
      <c r="F3408" s="1" t="s">
        <v>10576</v>
      </c>
      <c r="G3408" s="6" t="s">
        <v>12525</v>
      </c>
      <c r="H3408" s="1" t="s">
        <v>101</v>
      </c>
      <c r="I3408" s="1" t="s">
        <v>10543</v>
      </c>
      <c r="J3408" s="1" t="s">
        <v>1370</v>
      </c>
      <c r="K3408" s="1" t="str">
        <f t="shared" si="160"/>
        <v>2019</v>
      </c>
      <c r="L3408" s="1">
        <f t="shared" si="161"/>
        <v>37</v>
      </c>
      <c r="M3408" s="1" t="s">
        <v>79</v>
      </c>
      <c r="N3408" t="s">
        <v>50</v>
      </c>
      <c r="O3408" s="1" t="s">
        <v>10576</v>
      </c>
      <c r="P3408" s="1" t="s">
        <v>514</v>
      </c>
      <c r="Q3408" s="1" t="s">
        <v>1694</v>
      </c>
      <c r="R3408" s="1" t="s">
        <v>10578</v>
      </c>
      <c r="S3408" s="1" t="s">
        <v>417</v>
      </c>
      <c r="T3408" s="1">
        <v>2</v>
      </c>
      <c r="U3408" s="1" t="s">
        <v>116</v>
      </c>
    </row>
    <row r="3409" spans="1:21">
      <c r="A3409" s="1" t="s">
        <v>49</v>
      </c>
      <c r="B3409" s="1" t="s">
        <v>50</v>
      </c>
      <c r="C3409" s="1" t="s">
        <v>273</v>
      </c>
      <c r="D3409" s="1">
        <f t="shared" si="159"/>
        <v>1</v>
      </c>
      <c r="E3409" s="1" t="s">
        <v>10616</v>
      </c>
      <c r="F3409" s="1" t="s">
        <v>10615</v>
      </c>
      <c r="G3409" s="6" t="s">
        <v>12525</v>
      </c>
      <c r="H3409" s="1" t="s">
        <v>263</v>
      </c>
      <c r="I3409" s="1" t="s">
        <v>261</v>
      </c>
      <c r="J3409" s="1" t="s">
        <v>1415</v>
      </c>
      <c r="K3409" s="1" t="str">
        <f t="shared" si="160"/>
        <v>2019</v>
      </c>
      <c r="L3409" s="1">
        <f t="shared" si="161"/>
        <v>17</v>
      </c>
      <c r="M3409" s="1" t="s">
        <v>79</v>
      </c>
      <c r="N3409" t="s">
        <v>50</v>
      </c>
      <c r="O3409" s="1" t="s">
        <v>61</v>
      </c>
      <c r="P3409" s="1" t="s">
        <v>179</v>
      </c>
      <c r="Q3409" s="1" t="s">
        <v>484</v>
      </c>
      <c r="R3409" s="1" t="s">
        <v>197</v>
      </c>
      <c r="S3409" s="1" t="s">
        <v>65</v>
      </c>
      <c r="T3409" s="1">
        <v>1</v>
      </c>
      <c r="U3409" s="1"/>
    </row>
    <row r="3410" spans="1:21">
      <c r="A3410" s="1" t="s">
        <v>55</v>
      </c>
      <c r="B3410" s="1"/>
      <c r="C3410" s="1"/>
      <c r="D3410" s="1">
        <f t="shared" si="159"/>
        <v>0</v>
      </c>
      <c r="E3410" s="1" t="s">
        <v>10067</v>
      </c>
      <c r="F3410" s="1" t="s">
        <v>10702</v>
      </c>
      <c r="G3410" s="6" t="s">
        <v>12525</v>
      </c>
      <c r="H3410" s="1" t="s">
        <v>678</v>
      </c>
      <c r="I3410" s="1" t="s">
        <v>10697</v>
      </c>
      <c r="J3410" s="1" t="s">
        <v>604</v>
      </c>
      <c r="K3410" s="1" t="str">
        <f t="shared" si="160"/>
        <v>2019</v>
      </c>
      <c r="L3410" s="1">
        <f t="shared" si="161"/>
        <v>33</v>
      </c>
      <c r="M3410" s="1" t="s">
        <v>60</v>
      </c>
      <c r="N3410" t="s">
        <v>50</v>
      </c>
      <c r="O3410" s="1" t="s">
        <v>61</v>
      </c>
      <c r="P3410" s="1" t="s">
        <v>135</v>
      </c>
      <c r="Q3410" s="1" t="s">
        <v>189</v>
      </c>
      <c r="R3410" s="1" t="s">
        <v>1018</v>
      </c>
      <c r="S3410" s="1" t="s">
        <v>114</v>
      </c>
      <c r="T3410" s="1">
        <v>2</v>
      </c>
      <c r="U3410" s="1"/>
    </row>
    <row r="3411" spans="1:21">
      <c r="A3411" s="1" t="s">
        <v>50</v>
      </c>
      <c r="B3411" s="1" t="s">
        <v>472</v>
      </c>
      <c r="C3411" s="1" t="s">
        <v>63</v>
      </c>
      <c r="D3411" s="1">
        <f t="shared" si="159"/>
        <v>0.15</v>
      </c>
      <c r="E3411" s="1" t="s">
        <v>10831</v>
      </c>
      <c r="F3411" s="1" t="s">
        <v>10829</v>
      </c>
      <c r="G3411" s="6" t="s">
        <v>12525</v>
      </c>
      <c r="H3411" s="1" t="s">
        <v>1343</v>
      </c>
      <c r="I3411" s="1" t="s">
        <v>10830</v>
      </c>
      <c r="J3411" s="1" t="s">
        <v>72</v>
      </c>
      <c r="K3411" s="1" t="str">
        <f t="shared" si="160"/>
        <v>2019</v>
      </c>
      <c r="L3411" s="1">
        <f t="shared" si="161"/>
        <v>40</v>
      </c>
      <c r="M3411" s="1" t="s">
        <v>60</v>
      </c>
      <c r="N3411" t="s">
        <v>50</v>
      </c>
      <c r="O3411" s="1" t="s">
        <v>61</v>
      </c>
      <c r="P3411" s="1" t="s">
        <v>449</v>
      </c>
      <c r="Q3411" s="1" t="s">
        <v>301</v>
      </c>
      <c r="R3411" s="1" t="s">
        <v>1364</v>
      </c>
      <c r="S3411" s="1" t="s">
        <v>226</v>
      </c>
      <c r="T3411" s="1">
        <v>2</v>
      </c>
      <c r="U3411" s="1"/>
    </row>
    <row r="3412" spans="1:21">
      <c r="A3412" s="1" t="s">
        <v>50</v>
      </c>
      <c r="B3412" s="1" t="s">
        <v>2711</v>
      </c>
      <c r="C3412" s="1" t="s">
        <v>136</v>
      </c>
      <c r="D3412" s="1">
        <f t="shared" si="159"/>
        <v>0.6</v>
      </c>
      <c r="E3412" s="1" t="s">
        <v>10842</v>
      </c>
      <c r="F3412" s="1" t="s">
        <v>10841</v>
      </c>
      <c r="G3412" s="6" t="s">
        <v>12525</v>
      </c>
      <c r="H3412" s="1" t="s">
        <v>479</v>
      </c>
      <c r="I3412" s="1" t="s">
        <v>10830</v>
      </c>
      <c r="J3412" s="1" t="s">
        <v>1245</v>
      </c>
      <c r="K3412" s="1" t="str">
        <f t="shared" si="160"/>
        <v>2019</v>
      </c>
      <c r="L3412" s="1">
        <f t="shared" si="161"/>
        <v>18</v>
      </c>
      <c r="M3412" s="1" t="s">
        <v>60</v>
      </c>
      <c r="N3412" t="s">
        <v>50</v>
      </c>
      <c r="O3412" s="1" t="s">
        <v>61</v>
      </c>
      <c r="P3412" s="1" t="s">
        <v>449</v>
      </c>
      <c r="Q3412" s="1" t="s">
        <v>484</v>
      </c>
      <c r="R3412" s="1" t="s">
        <v>485</v>
      </c>
      <c r="S3412" s="1" t="s">
        <v>65</v>
      </c>
      <c r="T3412" s="1">
        <v>1</v>
      </c>
      <c r="U3412" s="1"/>
    </row>
    <row r="3413" spans="1:21">
      <c r="A3413" s="1" t="s">
        <v>50</v>
      </c>
      <c r="B3413" s="1" t="s">
        <v>10863</v>
      </c>
      <c r="C3413" s="1" t="s">
        <v>63</v>
      </c>
      <c r="D3413" s="1">
        <f t="shared" si="159"/>
        <v>0.30599999999999999</v>
      </c>
      <c r="E3413" s="1" t="s">
        <v>10864</v>
      </c>
      <c r="F3413" s="1" t="s">
        <v>10862</v>
      </c>
      <c r="G3413" s="6" t="s">
        <v>12525</v>
      </c>
      <c r="H3413" s="1" t="s">
        <v>464</v>
      </c>
      <c r="I3413" s="1" t="s">
        <v>10830</v>
      </c>
      <c r="J3413" s="1" t="s">
        <v>360</v>
      </c>
      <c r="K3413" s="1" t="str">
        <f t="shared" si="160"/>
        <v>2019</v>
      </c>
      <c r="L3413" s="1">
        <f t="shared" si="161"/>
        <v>30</v>
      </c>
      <c r="M3413" s="1" t="s">
        <v>60</v>
      </c>
      <c r="N3413" t="s">
        <v>50</v>
      </c>
      <c r="O3413" s="1" t="s">
        <v>61</v>
      </c>
      <c r="P3413" s="1" t="s">
        <v>255</v>
      </c>
      <c r="Q3413" s="1" t="s">
        <v>375</v>
      </c>
      <c r="R3413" s="1" t="s">
        <v>10628</v>
      </c>
      <c r="S3413" s="1" t="s">
        <v>427</v>
      </c>
      <c r="T3413" s="1">
        <v>1</v>
      </c>
      <c r="U3413" s="1"/>
    </row>
    <row r="3414" spans="1:21">
      <c r="A3414" s="1" t="s">
        <v>55</v>
      </c>
      <c r="B3414" s="1" t="s">
        <v>176</v>
      </c>
      <c r="C3414" s="1" t="s">
        <v>500</v>
      </c>
      <c r="D3414" s="1">
        <f t="shared" si="159"/>
        <v>0.48</v>
      </c>
      <c r="E3414" s="1" t="s">
        <v>10903</v>
      </c>
      <c r="F3414" s="1" t="s">
        <v>10902</v>
      </c>
      <c r="G3414" s="6" t="s">
        <v>12525</v>
      </c>
      <c r="H3414" s="1" t="s">
        <v>149</v>
      </c>
      <c r="I3414" s="1" t="s">
        <v>10869</v>
      </c>
      <c r="J3414" s="1" t="s">
        <v>1265</v>
      </c>
      <c r="K3414" s="1" t="str">
        <f t="shared" si="160"/>
        <v>2019</v>
      </c>
      <c r="L3414" s="1">
        <f t="shared" si="161"/>
        <v>38</v>
      </c>
      <c r="M3414" s="1" t="s">
        <v>60</v>
      </c>
      <c r="N3414" t="s">
        <v>50</v>
      </c>
      <c r="O3414" s="1" t="s">
        <v>61</v>
      </c>
      <c r="P3414" s="1" t="s">
        <v>3928</v>
      </c>
      <c r="Q3414" s="1" t="s">
        <v>515</v>
      </c>
      <c r="R3414" s="1" t="s">
        <v>10904</v>
      </c>
      <c r="S3414" s="1" t="s">
        <v>105</v>
      </c>
      <c r="T3414" s="1">
        <v>1</v>
      </c>
      <c r="U3414" s="1" t="s">
        <v>116</v>
      </c>
    </row>
    <row r="3415" spans="1:21">
      <c r="A3415" s="1" t="s">
        <v>53</v>
      </c>
      <c r="B3415" s="1" t="s">
        <v>4133</v>
      </c>
      <c r="C3415" s="1" t="s">
        <v>500</v>
      </c>
      <c r="D3415" s="1">
        <f t="shared" si="159"/>
        <v>1.04</v>
      </c>
      <c r="E3415" s="1" t="s">
        <v>10907</v>
      </c>
      <c r="F3415" s="1" t="s">
        <v>10906</v>
      </c>
      <c r="G3415" s="6" t="s">
        <v>12525</v>
      </c>
      <c r="H3415" s="1" t="s">
        <v>101</v>
      </c>
      <c r="I3415" s="1" t="s">
        <v>10869</v>
      </c>
      <c r="J3415" s="1" t="s">
        <v>1265</v>
      </c>
      <c r="K3415" s="1" t="str">
        <f t="shared" si="160"/>
        <v>2019</v>
      </c>
      <c r="L3415" s="1">
        <f t="shared" si="161"/>
        <v>37</v>
      </c>
      <c r="M3415" s="1" t="s">
        <v>60</v>
      </c>
      <c r="N3415" t="s">
        <v>50</v>
      </c>
      <c r="O3415" s="1" t="s">
        <v>61</v>
      </c>
      <c r="P3415" s="1" t="s">
        <v>135</v>
      </c>
      <c r="Q3415" s="1" t="s">
        <v>310</v>
      </c>
      <c r="R3415" s="1" t="s">
        <v>5905</v>
      </c>
      <c r="S3415" s="1" t="s">
        <v>4093</v>
      </c>
      <c r="T3415" s="1">
        <v>2</v>
      </c>
      <c r="U3415" s="1" t="s">
        <v>116</v>
      </c>
    </row>
    <row r="3416" spans="1:21">
      <c r="A3416" s="1" t="s">
        <v>53</v>
      </c>
      <c r="B3416" s="1"/>
      <c r="C3416" s="1"/>
      <c r="D3416" s="1">
        <f t="shared" si="159"/>
        <v>0</v>
      </c>
      <c r="E3416" s="1" t="s">
        <v>10946</v>
      </c>
      <c r="F3416" s="1" t="s">
        <v>10945</v>
      </c>
      <c r="G3416" s="6" t="s">
        <v>12525</v>
      </c>
      <c r="H3416" s="1" t="s">
        <v>530</v>
      </c>
      <c r="I3416" s="1" t="s">
        <v>10939</v>
      </c>
      <c r="J3416" s="1" t="s">
        <v>617</v>
      </c>
      <c r="K3416" s="1" t="str">
        <f t="shared" si="160"/>
        <v>2019</v>
      </c>
      <c r="L3416" s="1">
        <f t="shared" si="161"/>
        <v>32</v>
      </c>
      <c r="M3416" s="1" t="s">
        <v>79</v>
      </c>
      <c r="N3416" t="s">
        <v>50</v>
      </c>
      <c r="O3416" s="1" t="s">
        <v>61</v>
      </c>
      <c r="P3416" s="1" t="s">
        <v>179</v>
      </c>
      <c r="Q3416" s="1" t="s">
        <v>10947</v>
      </c>
      <c r="R3416" s="1" t="s">
        <v>10948</v>
      </c>
      <c r="S3416" s="1" t="s">
        <v>105</v>
      </c>
      <c r="T3416" s="1">
        <v>2</v>
      </c>
      <c r="U3416" s="1"/>
    </row>
    <row r="3417" spans="1:21">
      <c r="A3417" s="1" t="s">
        <v>49</v>
      </c>
      <c r="B3417" s="1" t="s">
        <v>986</v>
      </c>
      <c r="C3417" s="1" t="s">
        <v>273</v>
      </c>
      <c r="D3417" s="1">
        <f t="shared" si="159"/>
        <v>0.3</v>
      </c>
      <c r="E3417" s="1" t="s">
        <v>11294</v>
      </c>
      <c r="F3417" s="1" t="s">
        <v>11293</v>
      </c>
      <c r="G3417" s="6" t="s">
        <v>12525</v>
      </c>
      <c r="H3417" s="1" t="s">
        <v>71</v>
      </c>
      <c r="I3417" s="1" t="s">
        <v>11290</v>
      </c>
      <c r="J3417" s="1" t="s">
        <v>459</v>
      </c>
      <c r="K3417" s="1" t="str">
        <f t="shared" si="160"/>
        <v>2019</v>
      </c>
      <c r="L3417" s="1">
        <f t="shared" si="161"/>
        <v>6</v>
      </c>
      <c r="M3417" s="1" t="s">
        <v>60</v>
      </c>
      <c r="N3417" t="s">
        <v>50</v>
      </c>
      <c r="O3417" s="1" t="s">
        <v>61</v>
      </c>
      <c r="P3417" s="1" t="s">
        <v>9638</v>
      </c>
      <c r="Q3417" s="1" t="s">
        <v>118</v>
      </c>
      <c r="R3417" s="1" t="s">
        <v>1474</v>
      </c>
      <c r="S3417" s="1" t="s">
        <v>65</v>
      </c>
      <c r="T3417" s="1">
        <v>2</v>
      </c>
      <c r="U3417" s="1"/>
    </row>
    <row r="3418" spans="1:21">
      <c r="A3418" s="1" t="s">
        <v>55</v>
      </c>
      <c r="B3418" s="1" t="s">
        <v>141</v>
      </c>
      <c r="C3418" s="1" t="s">
        <v>136</v>
      </c>
      <c r="D3418" s="1">
        <f t="shared" si="159"/>
        <v>0.1</v>
      </c>
      <c r="E3418" s="1" t="s">
        <v>11332</v>
      </c>
      <c r="F3418" s="1" t="s">
        <v>11331</v>
      </c>
      <c r="G3418" s="6" t="s">
        <v>12525</v>
      </c>
      <c r="H3418" s="1" t="s">
        <v>54</v>
      </c>
      <c r="I3418" s="1" t="s">
        <v>2102</v>
      </c>
      <c r="J3418" s="1" t="s">
        <v>1427</v>
      </c>
      <c r="K3418" s="1" t="str">
        <f t="shared" si="160"/>
        <v>2019</v>
      </c>
      <c r="L3418" s="1">
        <f t="shared" si="161"/>
        <v>2</v>
      </c>
      <c r="M3418" s="1" t="s">
        <v>79</v>
      </c>
      <c r="N3418" t="s">
        <v>50</v>
      </c>
      <c r="O3418" s="1" t="s">
        <v>102</v>
      </c>
      <c r="P3418" s="1" t="s">
        <v>5790</v>
      </c>
      <c r="Q3418" s="1" t="s">
        <v>126</v>
      </c>
      <c r="R3418" s="1" t="s">
        <v>11333</v>
      </c>
      <c r="S3418" s="1" t="s">
        <v>65</v>
      </c>
      <c r="T3418" s="1">
        <v>2</v>
      </c>
      <c r="U3418" s="1"/>
    </row>
    <row r="3419" spans="1:21">
      <c r="A3419" s="1" t="s">
        <v>50</v>
      </c>
      <c r="B3419" s="1" t="s">
        <v>176</v>
      </c>
      <c r="C3419" s="1" t="s">
        <v>273</v>
      </c>
      <c r="D3419" s="1">
        <f t="shared" si="159"/>
        <v>0.6</v>
      </c>
      <c r="E3419" s="1" t="s">
        <v>11367</v>
      </c>
      <c r="F3419" s="1" t="s">
        <v>11366</v>
      </c>
      <c r="G3419" s="6" t="s">
        <v>12525</v>
      </c>
      <c r="H3419" s="1" t="s">
        <v>310</v>
      </c>
      <c r="I3419" s="1" t="s">
        <v>5681</v>
      </c>
      <c r="J3419" s="1" t="s">
        <v>11368</v>
      </c>
      <c r="K3419" s="1" t="str">
        <f t="shared" si="160"/>
        <v>2019</v>
      </c>
      <c r="L3419" s="1">
        <f t="shared" si="161"/>
        <v>44</v>
      </c>
      <c r="M3419" s="1" t="s">
        <v>79</v>
      </c>
      <c r="N3419" t="s">
        <v>50</v>
      </c>
      <c r="O3419" s="1" t="s">
        <v>61</v>
      </c>
      <c r="P3419" s="1" t="s">
        <v>890</v>
      </c>
      <c r="Q3419" s="1" t="s">
        <v>1070</v>
      </c>
      <c r="R3419" s="1" t="s">
        <v>10997</v>
      </c>
      <c r="S3419" s="1"/>
      <c r="T3419" s="1">
        <v>1</v>
      </c>
      <c r="U3419" s="1" t="s">
        <v>116</v>
      </c>
    </row>
    <row r="3420" spans="1:21">
      <c r="A3420" s="1" t="s">
        <v>49</v>
      </c>
      <c r="B3420" s="1" t="s">
        <v>11459</v>
      </c>
      <c r="C3420" s="1" t="s">
        <v>273</v>
      </c>
      <c r="D3420" s="1">
        <f t="shared" si="159"/>
        <v>9.6</v>
      </c>
      <c r="E3420" s="1" t="s">
        <v>11458</v>
      </c>
      <c r="F3420" s="1" t="s">
        <v>11457</v>
      </c>
      <c r="G3420" s="6" t="s">
        <v>12525</v>
      </c>
      <c r="H3420" s="1" t="s">
        <v>160</v>
      </c>
      <c r="I3420" s="1" t="s">
        <v>7574</v>
      </c>
      <c r="J3420" s="1" t="s">
        <v>11461</v>
      </c>
      <c r="K3420" s="1" t="str">
        <f t="shared" si="160"/>
        <v>2019</v>
      </c>
      <c r="L3420" s="1">
        <f t="shared" si="161"/>
        <v>57</v>
      </c>
      <c r="M3420" s="1" t="s">
        <v>79</v>
      </c>
      <c r="N3420" t="s">
        <v>50</v>
      </c>
      <c r="O3420" s="1" t="s">
        <v>61</v>
      </c>
      <c r="P3420" s="1" t="s">
        <v>840</v>
      </c>
      <c r="Q3420" s="1" t="s">
        <v>1092</v>
      </c>
      <c r="R3420" s="1" t="s">
        <v>11460</v>
      </c>
      <c r="S3420" s="1" t="s">
        <v>405</v>
      </c>
      <c r="T3420" s="1">
        <v>1</v>
      </c>
      <c r="U3420" s="1" t="s">
        <v>116</v>
      </c>
    </row>
    <row r="3421" spans="1:21">
      <c r="A3421" s="1" t="s">
        <v>50</v>
      </c>
      <c r="B3421" s="1" t="s">
        <v>3534</v>
      </c>
      <c r="C3421" s="1" t="s">
        <v>555</v>
      </c>
      <c r="D3421" s="1">
        <f t="shared" si="159"/>
        <v>0.36</v>
      </c>
      <c r="E3421" s="1" t="s">
        <v>11492</v>
      </c>
      <c r="F3421" s="1" t="s">
        <v>11491</v>
      </c>
      <c r="G3421" s="6" t="s">
        <v>12525</v>
      </c>
      <c r="H3421" s="1" t="s">
        <v>324</v>
      </c>
      <c r="I3421" s="1" t="s">
        <v>9124</v>
      </c>
      <c r="J3421" s="1" t="s">
        <v>5844</v>
      </c>
      <c r="K3421" s="1" t="str">
        <f t="shared" si="160"/>
        <v>2019</v>
      </c>
      <c r="L3421" s="1">
        <f t="shared" si="161"/>
        <v>12</v>
      </c>
      <c r="M3421" s="1" t="s">
        <v>79</v>
      </c>
      <c r="N3421" t="s">
        <v>50</v>
      </c>
      <c r="O3421" s="1" t="s">
        <v>102</v>
      </c>
      <c r="P3421" s="1" t="s">
        <v>179</v>
      </c>
      <c r="Q3421" s="1" t="s">
        <v>484</v>
      </c>
      <c r="R3421" s="1" t="s">
        <v>197</v>
      </c>
      <c r="S3421" s="1" t="s">
        <v>65</v>
      </c>
      <c r="T3421" s="1">
        <v>2</v>
      </c>
      <c r="U3421" s="1"/>
    </row>
    <row r="3422" spans="1:21">
      <c r="A3422" s="1" t="s">
        <v>54</v>
      </c>
      <c r="B3422" s="1" t="s">
        <v>50</v>
      </c>
      <c r="C3422" s="1" t="s">
        <v>273</v>
      </c>
      <c r="D3422" s="1">
        <f t="shared" si="159"/>
        <v>1</v>
      </c>
      <c r="E3422" s="1" t="s">
        <v>12067</v>
      </c>
      <c r="F3422" s="1" t="s">
        <v>12066</v>
      </c>
      <c r="G3422" s="6" t="s">
        <v>12525</v>
      </c>
      <c r="H3422" s="1" t="s">
        <v>247</v>
      </c>
      <c r="I3422" s="1" t="s">
        <v>6570</v>
      </c>
      <c r="J3422" s="1" t="s">
        <v>1609</v>
      </c>
      <c r="K3422" s="1" t="str">
        <f t="shared" si="160"/>
        <v>2019</v>
      </c>
      <c r="L3422" s="1">
        <f t="shared" si="161"/>
        <v>14</v>
      </c>
      <c r="M3422" s="1" t="s">
        <v>79</v>
      </c>
      <c r="N3422" t="s">
        <v>50</v>
      </c>
      <c r="O3422" s="1" t="s">
        <v>102</v>
      </c>
      <c r="P3422" s="1" t="s">
        <v>988</v>
      </c>
      <c r="Q3422" s="1" t="s">
        <v>500</v>
      </c>
      <c r="R3422" s="1" t="s">
        <v>8296</v>
      </c>
      <c r="S3422" s="1" t="s">
        <v>65</v>
      </c>
      <c r="T3422" s="1">
        <v>1</v>
      </c>
      <c r="U3422" s="1"/>
    </row>
    <row r="3423" spans="1:21">
      <c r="A3423" s="1" t="s">
        <v>50</v>
      </c>
      <c r="B3423" s="1"/>
      <c r="C3423" s="1"/>
      <c r="D3423" s="1">
        <f t="shared" si="159"/>
        <v>0</v>
      </c>
      <c r="E3423" s="1" t="s">
        <v>12077</v>
      </c>
      <c r="F3423" s="1" t="s">
        <v>12076</v>
      </c>
      <c r="G3423" s="6" t="s">
        <v>12525</v>
      </c>
      <c r="H3423" s="1" t="s">
        <v>375</v>
      </c>
      <c r="I3423" s="1" t="s">
        <v>6570</v>
      </c>
      <c r="J3423" s="1" t="s">
        <v>3781</v>
      </c>
      <c r="K3423" s="1" t="str">
        <f t="shared" si="160"/>
        <v>2019</v>
      </c>
      <c r="L3423" s="1">
        <f t="shared" si="161"/>
        <v>55</v>
      </c>
      <c r="M3423" s="1" t="s">
        <v>79</v>
      </c>
      <c r="N3423" t="s">
        <v>50</v>
      </c>
      <c r="O3423" s="1" t="s">
        <v>61</v>
      </c>
      <c r="P3423" s="1" t="s">
        <v>388</v>
      </c>
      <c r="Q3423" s="1" t="s">
        <v>219</v>
      </c>
      <c r="R3423" s="1" t="s">
        <v>1047</v>
      </c>
      <c r="S3423" s="1" t="s">
        <v>105</v>
      </c>
      <c r="T3423" s="1">
        <v>1</v>
      </c>
      <c r="U3423" s="1" t="s">
        <v>116</v>
      </c>
    </row>
    <row r="3424" spans="1:21">
      <c r="A3424" s="1" t="s">
        <v>50</v>
      </c>
      <c r="B3424" s="1" t="s">
        <v>2810</v>
      </c>
      <c r="C3424" s="1" t="s">
        <v>136</v>
      </c>
      <c r="D3424" s="1">
        <f t="shared" si="159"/>
        <v>0.2</v>
      </c>
      <c r="E3424" s="1" t="s">
        <v>12179</v>
      </c>
      <c r="F3424" s="1" t="s">
        <v>12178</v>
      </c>
      <c r="G3424" s="6" t="s">
        <v>12525</v>
      </c>
      <c r="H3424" s="1" t="s">
        <v>116</v>
      </c>
      <c r="I3424" s="1" t="s">
        <v>461</v>
      </c>
      <c r="J3424" s="1" t="s">
        <v>12180</v>
      </c>
      <c r="K3424" s="1" t="str">
        <f t="shared" si="160"/>
        <v>2019</v>
      </c>
      <c r="L3424" s="1">
        <f t="shared" si="161"/>
        <v>4</v>
      </c>
      <c r="M3424" s="1" t="s">
        <v>79</v>
      </c>
      <c r="N3424" t="s">
        <v>50</v>
      </c>
      <c r="O3424" s="1" t="s">
        <v>61</v>
      </c>
      <c r="P3424" s="1" t="s">
        <v>175</v>
      </c>
      <c r="Q3424" s="1" t="s">
        <v>169</v>
      </c>
      <c r="R3424" s="1" t="s">
        <v>2876</v>
      </c>
      <c r="S3424" s="1" t="s">
        <v>65</v>
      </c>
      <c r="T3424" s="1">
        <v>1</v>
      </c>
      <c r="U3424" s="1"/>
    </row>
    <row r="3425" spans="1:21">
      <c r="A3425" s="1" t="s">
        <v>50</v>
      </c>
      <c r="B3425" s="1" t="s">
        <v>715</v>
      </c>
      <c r="C3425" s="1" t="s">
        <v>136</v>
      </c>
      <c r="D3425" s="1">
        <f t="shared" si="159"/>
        <v>0.05</v>
      </c>
      <c r="E3425" s="1" t="s">
        <v>12189</v>
      </c>
      <c r="F3425" s="1" t="s">
        <v>12188</v>
      </c>
      <c r="G3425" s="6" t="s">
        <v>12525</v>
      </c>
      <c r="H3425" s="1" t="s">
        <v>177</v>
      </c>
      <c r="I3425" s="1" t="s">
        <v>7419</v>
      </c>
      <c r="J3425" s="1" t="s">
        <v>3781</v>
      </c>
      <c r="K3425" s="1" t="str">
        <f t="shared" si="160"/>
        <v>2019</v>
      </c>
      <c r="L3425" s="1">
        <f t="shared" si="161"/>
        <v>22</v>
      </c>
      <c r="M3425" s="1" t="s">
        <v>60</v>
      </c>
      <c r="N3425" t="s">
        <v>50</v>
      </c>
      <c r="O3425" s="1" t="s">
        <v>61</v>
      </c>
      <c r="P3425" s="1" t="s">
        <v>449</v>
      </c>
      <c r="Q3425" s="1" t="s">
        <v>219</v>
      </c>
      <c r="R3425" s="1" t="s">
        <v>895</v>
      </c>
      <c r="S3425" s="1" t="s">
        <v>1765</v>
      </c>
      <c r="T3425" s="1">
        <v>1</v>
      </c>
      <c r="U3425" s="1"/>
    </row>
    <row r="3426" spans="1:21">
      <c r="A3426" s="1" t="s">
        <v>50</v>
      </c>
      <c r="B3426" s="1"/>
      <c r="C3426" s="1"/>
      <c r="D3426" s="1">
        <f t="shared" si="159"/>
        <v>0</v>
      </c>
      <c r="E3426" s="1" t="s">
        <v>12201</v>
      </c>
      <c r="F3426" s="1" t="s">
        <v>12200</v>
      </c>
      <c r="G3426" s="6" t="s">
        <v>12525</v>
      </c>
      <c r="H3426" s="1" t="s">
        <v>530</v>
      </c>
      <c r="I3426" s="1" t="s">
        <v>3805</v>
      </c>
      <c r="J3426" s="1" t="s">
        <v>72</v>
      </c>
      <c r="K3426" s="1" t="str">
        <f t="shared" si="160"/>
        <v>2019</v>
      </c>
      <c r="L3426" s="1">
        <f t="shared" si="161"/>
        <v>32</v>
      </c>
      <c r="M3426" s="1" t="s">
        <v>60</v>
      </c>
      <c r="N3426" t="s">
        <v>50</v>
      </c>
      <c r="O3426" s="1" t="s">
        <v>61</v>
      </c>
      <c r="P3426" s="1" t="s">
        <v>608</v>
      </c>
      <c r="Q3426" s="1" t="s">
        <v>351</v>
      </c>
      <c r="R3426" s="1" t="s">
        <v>266</v>
      </c>
      <c r="S3426" s="1" t="s">
        <v>526</v>
      </c>
      <c r="T3426" s="1">
        <v>2</v>
      </c>
      <c r="U3426" s="1"/>
    </row>
    <row r="3427" spans="1:21">
      <c r="A3427" s="1" t="s">
        <v>54</v>
      </c>
      <c r="B3427" s="1" t="s">
        <v>472</v>
      </c>
      <c r="C3427" s="1" t="s">
        <v>500</v>
      </c>
      <c r="D3427" s="1">
        <f t="shared" si="159"/>
        <v>0.4</v>
      </c>
      <c r="E3427" s="1" t="s">
        <v>12284</v>
      </c>
      <c r="F3427" s="1" t="s">
        <v>12283</v>
      </c>
      <c r="G3427" s="6" t="s">
        <v>12525</v>
      </c>
      <c r="H3427" s="1" t="s">
        <v>584</v>
      </c>
      <c r="I3427" s="1" t="s">
        <v>278</v>
      </c>
      <c r="J3427" s="1" t="s">
        <v>12285</v>
      </c>
      <c r="K3427" s="1" t="str">
        <f t="shared" si="160"/>
        <v>2019</v>
      </c>
      <c r="L3427" s="1">
        <f t="shared" si="161"/>
        <v>36</v>
      </c>
      <c r="M3427" s="1" t="s">
        <v>60</v>
      </c>
      <c r="N3427" t="s">
        <v>50</v>
      </c>
      <c r="O3427" s="1" t="s">
        <v>61</v>
      </c>
      <c r="P3427" s="1" t="s">
        <v>449</v>
      </c>
      <c r="Q3427" s="1" t="s">
        <v>484</v>
      </c>
      <c r="R3427" s="1" t="s">
        <v>485</v>
      </c>
      <c r="S3427" s="1"/>
      <c r="T3427" s="1">
        <v>2</v>
      </c>
      <c r="U3427" s="1"/>
    </row>
    <row r="3428" spans="1:21">
      <c r="A3428" s="1" t="s">
        <v>50</v>
      </c>
      <c r="B3428" s="1"/>
      <c r="C3428" s="1"/>
      <c r="D3428" s="1">
        <f t="shared" si="159"/>
        <v>0</v>
      </c>
      <c r="E3428" s="1" t="s">
        <v>10487</v>
      </c>
      <c r="F3428" s="1" t="s">
        <v>12314</v>
      </c>
      <c r="G3428" s="6" t="s">
        <v>12527</v>
      </c>
      <c r="H3428" s="1" t="s">
        <v>50</v>
      </c>
      <c r="I3428" s="1" t="s">
        <v>11394</v>
      </c>
      <c r="J3428" s="1" t="s">
        <v>1524</v>
      </c>
      <c r="K3428" s="1" t="str">
        <f t="shared" si="160"/>
        <v>2019</v>
      </c>
      <c r="L3428" s="1">
        <f t="shared" si="161"/>
        <v>0</v>
      </c>
      <c r="M3428" s="1" t="s">
        <v>60</v>
      </c>
      <c r="N3428" t="s">
        <v>50</v>
      </c>
      <c r="O3428" s="1" t="s">
        <v>61</v>
      </c>
      <c r="P3428" s="1" t="s">
        <v>5815</v>
      </c>
      <c r="Q3428" s="1" t="s">
        <v>9514</v>
      </c>
      <c r="R3428" s="1" t="s">
        <v>805</v>
      </c>
      <c r="S3428" s="1" t="s">
        <v>936</v>
      </c>
      <c r="T3428" s="1">
        <v>2</v>
      </c>
      <c r="U3428" s="1"/>
    </row>
    <row r="3429" spans="1:21">
      <c r="A3429" s="1" t="s">
        <v>50</v>
      </c>
      <c r="B3429" s="1" t="s">
        <v>141</v>
      </c>
      <c r="C3429" s="1" t="s">
        <v>169</v>
      </c>
      <c r="D3429" s="1">
        <f t="shared" si="159"/>
        <v>0.04</v>
      </c>
      <c r="E3429" s="1" t="s">
        <v>12329</v>
      </c>
      <c r="F3429" s="1" t="s">
        <v>12328</v>
      </c>
      <c r="G3429" s="6" t="s">
        <v>12525</v>
      </c>
      <c r="H3429" s="1" t="s">
        <v>367</v>
      </c>
      <c r="I3429" s="1" t="s">
        <v>11394</v>
      </c>
      <c r="J3429" s="1" t="s">
        <v>1518</v>
      </c>
      <c r="K3429" s="1" t="str">
        <f t="shared" si="160"/>
        <v>2019</v>
      </c>
      <c r="L3429" s="1">
        <f t="shared" si="161"/>
        <v>25</v>
      </c>
      <c r="M3429" s="1" t="s">
        <v>60</v>
      </c>
      <c r="N3429" t="s">
        <v>50</v>
      </c>
      <c r="O3429" s="1" t="s">
        <v>102</v>
      </c>
      <c r="P3429" s="1" t="s">
        <v>449</v>
      </c>
      <c r="Q3429" s="1" t="s">
        <v>484</v>
      </c>
      <c r="R3429" s="1" t="s">
        <v>485</v>
      </c>
      <c r="S3429" s="1" t="s">
        <v>105</v>
      </c>
      <c r="T3429" s="1">
        <v>2</v>
      </c>
      <c r="U3429" s="1"/>
    </row>
    <row r="3430" spans="1:21">
      <c r="A3430" s="1" t="s">
        <v>53</v>
      </c>
      <c r="B3430" s="1" t="s">
        <v>50</v>
      </c>
      <c r="C3430" s="1" t="s">
        <v>500</v>
      </c>
      <c r="D3430" s="1">
        <f t="shared" si="159"/>
        <v>0.8</v>
      </c>
      <c r="E3430" s="1" t="s">
        <v>12388</v>
      </c>
      <c r="F3430" s="1" t="s">
        <v>12386</v>
      </c>
      <c r="G3430" s="6" t="s">
        <v>12525</v>
      </c>
      <c r="H3430" s="1" t="s">
        <v>81</v>
      </c>
      <c r="I3430" s="1" t="s">
        <v>12387</v>
      </c>
      <c r="J3430" s="1" t="s">
        <v>934</v>
      </c>
      <c r="K3430" s="1" t="str">
        <f t="shared" si="160"/>
        <v>2019</v>
      </c>
      <c r="L3430" s="1">
        <f t="shared" si="161"/>
        <v>60</v>
      </c>
      <c r="M3430" s="1" t="s">
        <v>79</v>
      </c>
      <c r="N3430" t="s">
        <v>50</v>
      </c>
      <c r="O3430" s="1" t="s">
        <v>61</v>
      </c>
      <c r="P3430" s="1" t="s">
        <v>388</v>
      </c>
      <c r="Q3430" s="1" t="s">
        <v>219</v>
      </c>
      <c r="R3430" s="1" t="s">
        <v>1047</v>
      </c>
      <c r="S3430" s="1" t="s">
        <v>311</v>
      </c>
      <c r="T3430" s="1">
        <v>2</v>
      </c>
      <c r="U3430" s="1"/>
    </row>
    <row r="3431" spans="1:21">
      <c r="A3431" s="1" t="s">
        <v>55</v>
      </c>
      <c r="B3431" s="1"/>
      <c r="C3431" s="1"/>
      <c r="D3431" s="1">
        <f t="shared" si="159"/>
        <v>0</v>
      </c>
      <c r="E3431" s="1" t="s">
        <v>52</v>
      </c>
      <c r="F3431" s="1" t="s">
        <v>48</v>
      </c>
      <c r="G3431" s="6" t="s">
        <v>12527</v>
      </c>
      <c r="H3431" s="1" t="s">
        <v>58</v>
      </c>
      <c r="I3431" s="1" t="s">
        <v>59</v>
      </c>
      <c r="J3431" s="1" t="s">
        <v>66</v>
      </c>
      <c r="K3431" s="1" t="str">
        <f t="shared" si="160"/>
        <v>2019</v>
      </c>
      <c r="L3431" s="1">
        <f t="shared" si="161"/>
        <v>10</v>
      </c>
      <c r="M3431" s="1" t="s">
        <v>60</v>
      </c>
      <c r="N3431" t="s">
        <v>53</v>
      </c>
      <c r="O3431" s="1" t="s">
        <v>61</v>
      </c>
      <c r="P3431" s="1" t="s">
        <v>62</v>
      </c>
      <c r="Q3431" s="1" t="s">
        <v>63</v>
      </c>
      <c r="R3431" s="1" t="s">
        <v>64</v>
      </c>
      <c r="S3431" s="1" t="s">
        <v>65</v>
      </c>
      <c r="T3431" s="1">
        <v>2</v>
      </c>
      <c r="U3431" s="1"/>
    </row>
    <row r="3432" spans="1:21">
      <c r="A3432" s="1" t="s">
        <v>55</v>
      </c>
      <c r="B3432" s="1"/>
      <c r="C3432" s="1"/>
      <c r="D3432" s="1">
        <f t="shared" si="159"/>
        <v>0</v>
      </c>
      <c r="E3432" s="1" t="s">
        <v>70</v>
      </c>
      <c r="F3432" s="1" t="s">
        <v>69</v>
      </c>
      <c r="G3432" s="6" t="s">
        <v>12527</v>
      </c>
      <c r="H3432" s="1" t="s">
        <v>71</v>
      </c>
      <c r="I3432" s="1" t="s">
        <v>51</v>
      </c>
      <c r="J3432" s="1" t="s">
        <v>72</v>
      </c>
      <c r="K3432" s="1" t="str">
        <f t="shared" si="160"/>
        <v>2019</v>
      </c>
      <c r="L3432" s="1">
        <f t="shared" si="161"/>
        <v>7</v>
      </c>
      <c r="M3432" s="1" t="s">
        <v>60</v>
      </c>
      <c r="N3432" t="s">
        <v>53</v>
      </c>
      <c r="O3432" s="1" t="s">
        <v>61</v>
      </c>
      <c r="P3432" s="1" t="s">
        <v>62</v>
      </c>
      <c r="Q3432" s="1" t="s">
        <v>63</v>
      </c>
      <c r="R3432" s="1" t="s">
        <v>64</v>
      </c>
      <c r="S3432" s="1" t="s">
        <v>65</v>
      </c>
      <c r="T3432" s="1">
        <v>2</v>
      </c>
      <c r="U3432" s="1"/>
    </row>
    <row r="3433" spans="1:21">
      <c r="A3433" s="1" t="s">
        <v>55</v>
      </c>
      <c r="B3433" s="1"/>
      <c r="C3433" s="1"/>
      <c r="D3433" s="1">
        <f t="shared" si="159"/>
        <v>0</v>
      </c>
      <c r="E3433" s="1" t="s">
        <v>133</v>
      </c>
      <c r="F3433" s="1" t="s">
        <v>132</v>
      </c>
      <c r="G3433" s="6" t="s">
        <v>12527</v>
      </c>
      <c r="H3433" s="1" t="s">
        <v>134</v>
      </c>
      <c r="I3433" s="1" t="s">
        <v>111</v>
      </c>
      <c r="J3433" s="1" t="s">
        <v>66</v>
      </c>
      <c r="K3433" s="1" t="str">
        <f t="shared" si="160"/>
        <v>2019</v>
      </c>
      <c r="L3433" s="1">
        <f t="shared" si="161"/>
        <v>27</v>
      </c>
      <c r="M3433" s="1" t="s">
        <v>60</v>
      </c>
      <c r="N3433" t="s">
        <v>53</v>
      </c>
      <c r="O3433" s="1" t="s">
        <v>61</v>
      </c>
      <c r="P3433" s="1" t="s">
        <v>135</v>
      </c>
      <c r="Q3433" s="1" t="s">
        <v>136</v>
      </c>
      <c r="R3433" s="1" t="s">
        <v>137</v>
      </c>
      <c r="S3433" s="1" t="s">
        <v>114</v>
      </c>
      <c r="T3433" s="1">
        <v>2</v>
      </c>
      <c r="U3433" s="1"/>
    </row>
    <row r="3434" spans="1:21">
      <c r="A3434" s="1" t="s">
        <v>55</v>
      </c>
      <c r="B3434" s="1"/>
      <c r="C3434" s="1"/>
      <c r="D3434" s="1">
        <f t="shared" si="159"/>
        <v>0</v>
      </c>
      <c r="E3434" s="1" t="s">
        <v>262</v>
      </c>
      <c r="F3434" s="1" t="s">
        <v>260</v>
      </c>
      <c r="G3434" s="6" t="s">
        <v>12527</v>
      </c>
      <c r="H3434" s="1" t="s">
        <v>263</v>
      </c>
      <c r="I3434" s="1" t="s">
        <v>264</v>
      </c>
      <c r="J3434" s="1" t="s">
        <v>267</v>
      </c>
      <c r="K3434" s="1" t="str">
        <f t="shared" si="160"/>
        <v>2019</v>
      </c>
      <c r="L3434" s="1">
        <f t="shared" si="161"/>
        <v>18</v>
      </c>
      <c r="M3434" s="1" t="s">
        <v>79</v>
      </c>
      <c r="N3434" t="s">
        <v>53</v>
      </c>
      <c r="O3434" s="1" t="s">
        <v>61</v>
      </c>
      <c r="P3434" s="1" t="s">
        <v>265</v>
      </c>
      <c r="Q3434" s="1" t="s">
        <v>81</v>
      </c>
      <c r="R3434" s="1" t="s">
        <v>266</v>
      </c>
      <c r="S3434" s="1" t="s">
        <v>65</v>
      </c>
      <c r="T3434" s="1">
        <v>1</v>
      </c>
      <c r="U3434" s="1"/>
    </row>
    <row r="3435" spans="1:21">
      <c r="A3435" s="1"/>
      <c r="B3435" s="1"/>
      <c r="C3435" s="1"/>
      <c r="D3435" s="1">
        <f t="shared" si="159"/>
        <v>0</v>
      </c>
      <c r="E3435" s="1" t="s">
        <v>279</v>
      </c>
      <c r="F3435" s="1" t="s">
        <v>277</v>
      </c>
      <c r="G3435" s="6" t="s">
        <v>12527</v>
      </c>
      <c r="H3435" s="1" t="s">
        <v>58</v>
      </c>
      <c r="I3435" s="1" t="s">
        <v>280</v>
      </c>
      <c r="J3435" s="1" t="s">
        <v>284</v>
      </c>
      <c r="K3435" s="1" t="str">
        <f t="shared" si="160"/>
        <v>2019</v>
      </c>
      <c r="L3435" s="1">
        <f t="shared" si="161"/>
        <v>10</v>
      </c>
      <c r="M3435" s="1" t="s">
        <v>79</v>
      </c>
      <c r="N3435" t="s">
        <v>53</v>
      </c>
      <c r="O3435" s="1" t="s">
        <v>61</v>
      </c>
      <c r="P3435" s="1" t="s">
        <v>281</v>
      </c>
      <c r="Q3435" s="1" t="s">
        <v>282</v>
      </c>
      <c r="R3435" s="1" t="s">
        <v>283</v>
      </c>
      <c r="S3435" s="1" t="s">
        <v>65</v>
      </c>
      <c r="T3435" s="1">
        <v>2</v>
      </c>
      <c r="U3435" s="1"/>
    </row>
    <row r="3436" spans="1:21">
      <c r="A3436" s="1" t="s">
        <v>49</v>
      </c>
      <c r="B3436" s="1"/>
      <c r="C3436" s="1"/>
      <c r="D3436" s="1">
        <f t="shared" si="159"/>
        <v>0</v>
      </c>
      <c r="E3436" s="1"/>
      <c r="F3436" s="1" t="s">
        <v>290</v>
      </c>
      <c r="G3436" s="6" t="s">
        <v>12527</v>
      </c>
      <c r="H3436" s="1" t="s">
        <v>54</v>
      </c>
      <c r="I3436" s="1" t="s">
        <v>292</v>
      </c>
      <c r="J3436" s="1" t="s">
        <v>284</v>
      </c>
      <c r="K3436" s="1" t="str">
        <f t="shared" si="160"/>
        <v>2019</v>
      </c>
      <c r="L3436" s="1">
        <f t="shared" si="161"/>
        <v>3</v>
      </c>
      <c r="M3436" s="1" t="s">
        <v>79</v>
      </c>
      <c r="N3436" t="s">
        <v>53</v>
      </c>
      <c r="O3436" s="1" t="s">
        <v>61</v>
      </c>
      <c r="P3436" s="1" t="s">
        <v>293</v>
      </c>
      <c r="Q3436" s="1" t="s">
        <v>247</v>
      </c>
      <c r="R3436" s="1" t="s">
        <v>294</v>
      </c>
      <c r="S3436" s="1" t="s">
        <v>65</v>
      </c>
      <c r="T3436" s="1">
        <v>1</v>
      </c>
      <c r="U3436" s="1"/>
    </row>
    <row r="3437" spans="1:21">
      <c r="A3437" s="1" t="s">
        <v>55</v>
      </c>
      <c r="B3437" s="1"/>
      <c r="C3437" s="1"/>
      <c r="D3437" s="1">
        <f t="shared" si="159"/>
        <v>0</v>
      </c>
      <c r="E3437" s="1" t="s">
        <v>435</v>
      </c>
      <c r="F3437" s="1" t="s">
        <v>434</v>
      </c>
      <c r="G3437" s="6" t="s">
        <v>12527</v>
      </c>
      <c r="H3437" s="1" t="s">
        <v>436</v>
      </c>
      <c r="I3437" s="1" t="s">
        <v>155</v>
      </c>
      <c r="J3437" s="1" t="s">
        <v>437</v>
      </c>
      <c r="K3437" s="1" t="str">
        <f t="shared" si="160"/>
        <v>2019</v>
      </c>
      <c r="L3437" s="1">
        <f t="shared" si="161"/>
        <v>59</v>
      </c>
      <c r="M3437" s="1" t="s">
        <v>60</v>
      </c>
      <c r="N3437" t="s">
        <v>53</v>
      </c>
      <c r="O3437" s="1" t="s">
        <v>102</v>
      </c>
      <c r="P3437" s="1" t="s">
        <v>232</v>
      </c>
      <c r="Q3437" s="1" t="s">
        <v>240</v>
      </c>
      <c r="R3437" s="1" t="s">
        <v>242</v>
      </c>
      <c r="S3437" s="1" t="s">
        <v>311</v>
      </c>
      <c r="T3437" s="1">
        <v>1</v>
      </c>
      <c r="U3437" s="1"/>
    </row>
    <row r="3438" spans="1:21">
      <c r="A3438" s="1" t="s">
        <v>55</v>
      </c>
      <c r="B3438" s="1"/>
      <c r="C3438" s="1"/>
      <c r="D3438" s="1">
        <f t="shared" si="159"/>
        <v>0</v>
      </c>
      <c r="E3438" s="1" t="s">
        <v>454</v>
      </c>
      <c r="F3438" s="1" t="s">
        <v>453</v>
      </c>
      <c r="G3438" s="6" t="s">
        <v>12527</v>
      </c>
      <c r="H3438" s="1" t="s">
        <v>310</v>
      </c>
      <c r="I3438" s="1" t="s">
        <v>155</v>
      </c>
      <c r="J3438" s="1" t="s">
        <v>155</v>
      </c>
      <c r="K3438" s="1" t="str">
        <f t="shared" si="160"/>
        <v>2019</v>
      </c>
      <c r="L3438" s="1">
        <f t="shared" si="161"/>
        <v>45</v>
      </c>
      <c r="M3438" s="1" t="s">
        <v>60</v>
      </c>
      <c r="N3438" t="s">
        <v>53</v>
      </c>
      <c r="O3438" s="1" t="s">
        <v>61</v>
      </c>
      <c r="P3438" s="1" t="s">
        <v>135</v>
      </c>
      <c r="Q3438" s="1" t="s">
        <v>219</v>
      </c>
      <c r="R3438" s="1"/>
      <c r="S3438" s="1" t="s">
        <v>114</v>
      </c>
      <c r="T3438" s="1">
        <v>1</v>
      </c>
      <c r="U3438" s="1"/>
    </row>
    <row r="3439" spans="1:21">
      <c r="A3439" s="1" t="s">
        <v>53</v>
      </c>
      <c r="B3439" s="1"/>
      <c r="C3439" s="1"/>
      <c r="D3439" s="1">
        <f t="shared" si="159"/>
        <v>0</v>
      </c>
      <c r="E3439" s="1" t="s">
        <v>457</v>
      </c>
      <c r="F3439" s="1" t="s">
        <v>456</v>
      </c>
      <c r="G3439" s="6" t="s">
        <v>12527</v>
      </c>
      <c r="H3439" s="1" t="s">
        <v>301</v>
      </c>
      <c r="I3439" s="1" t="s">
        <v>155</v>
      </c>
      <c r="J3439" s="1" t="s">
        <v>459</v>
      </c>
      <c r="K3439" s="1" t="str">
        <f t="shared" si="160"/>
        <v>2019</v>
      </c>
      <c r="L3439" s="1">
        <f t="shared" si="161"/>
        <v>53</v>
      </c>
      <c r="M3439" s="1" t="s">
        <v>60</v>
      </c>
      <c r="N3439" t="s">
        <v>53</v>
      </c>
      <c r="O3439" s="1" t="s">
        <v>61</v>
      </c>
      <c r="P3439" s="1" t="s">
        <v>449</v>
      </c>
      <c r="Q3439" s="1" t="s">
        <v>458</v>
      </c>
      <c r="R3439" s="1" t="s">
        <v>118</v>
      </c>
      <c r="S3439" s="1" t="s">
        <v>105</v>
      </c>
      <c r="T3439" s="1">
        <v>1</v>
      </c>
      <c r="U3439" s="1"/>
    </row>
    <row r="3440" spans="1:21">
      <c r="A3440" s="1" t="s">
        <v>55</v>
      </c>
      <c r="B3440" s="1"/>
      <c r="C3440" s="1"/>
      <c r="D3440" s="1">
        <f t="shared" si="159"/>
        <v>0</v>
      </c>
      <c r="E3440" s="1" t="s">
        <v>513</v>
      </c>
      <c r="F3440" s="1" t="s">
        <v>512</v>
      </c>
      <c r="G3440" s="6" t="s">
        <v>12527</v>
      </c>
      <c r="H3440" s="1" t="s">
        <v>263</v>
      </c>
      <c r="I3440" s="1" t="s">
        <v>493</v>
      </c>
      <c r="J3440" s="1" t="s">
        <v>517</v>
      </c>
      <c r="K3440" s="1" t="str">
        <f t="shared" si="160"/>
        <v>2019</v>
      </c>
      <c r="L3440" s="1">
        <f t="shared" si="161"/>
        <v>18</v>
      </c>
      <c r="M3440" s="1" t="s">
        <v>79</v>
      </c>
      <c r="N3440" t="s">
        <v>53</v>
      </c>
      <c r="O3440" s="1" t="s">
        <v>61</v>
      </c>
      <c r="P3440" s="1" t="s">
        <v>514</v>
      </c>
      <c r="Q3440" s="1" t="s">
        <v>515</v>
      </c>
      <c r="R3440" s="1" t="s">
        <v>516</v>
      </c>
      <c r="S3440" s="1" t="s">
        <v>65</v>
      </c>
      <c r="T3440" s="1">
        <v>1</v>
      </c>
      <c r="U3440" s="1"/>
    </row>
    <row r="3441" spans="1:21">
      <c r="A3441" s="1" t="s">
        <v>55</v>
      </c>
      <c r="B3441" s="1"/>
      <c r="C3441" s="1"/>
      <c r="D3441" s="1">
        <f t="shared" si="159"/>
        <v>0</v>
      </c>
      <c r="E3441" s="1" t="s">
        <v>529</v>
      </c>
      <c r="F3441" s="1" t="s">
        <v>528</v>
      </c>
      <c r="G3441" s="6" t="s">
        <v>12527</v>
      </c>
      <c r="H3441" s="1" t="s">
        <v>530</v>
      </c>
      <c r="I3441" s="1" t="s">
        <v>522</v>
      </c>
      <c r="J3441" s="1" t="s">
        <v>532</v>
      </c>
      <c r="K3441" s="1" t="str">
        <f t="shared" si="160"/>
        <v>2019</v>
      </c>
      <c r="L3441" s="1">
        <f t="shared" si="161"/>
        <v>33</v>
      </c>
      <c r="M3441" s="1" t="s">
        <v>60</v>
      </c>
      <c r="N3441" t="s">
        <v>53</v>
      </c>
      <c r="O3441" s="1" t="s">
        <v>102</v>
      </c>
      <c r="P3441" s="1" t="s">
        <v>232</v>
      </c>
      <c r="Q3441" s="1" t="s">
        <v>282</v>
      </c>
      <c r="R3441" s="1" t="s">
        <v>531</v>
      </c>
      <c r="S3441" s="1" t="s">
        <v>114</v>
      </c>
      <c r="T3441" s="1">
        <v>2</v>
      </c>
      <c r="U3441" s="1"/>
    </row>
    <row r="3442" spans="1:21">
      <c r="A3442" s="1" t="s">
        <v>55</v>
      </c>
      <c r="B3442" s="1"/>
      <c r="C3442" s="1"/>
      <c r="D3442" s="1">
        <f t="shared" si="159"/>
        <v>0</v>
      </c>
      <c r="E3442" s="1" t="s">
        <v>550</v>
      </c>
      <c r="F3442" s="1" t="s">
        <v>549</v>
      </c>
      <c r="G3442" s="6" t="s">
        <v>12527</v>
      </c>
      <c r="H3442" s="1" t="s">
        <v>324</v>
      </c>
      <c r="I3442" s="1" t="s">
        <v>248</v>
      </c>
      <c r="J3442" s="1" t="s">
        <v>267</v>
      </c>
      <c r="K3442" s="1" t="str">
        <f t="shared" si="160"/>
        <v>2019</v>
      </c>
      <c r="L3442" s="1">
        <f t="shared" si="161"/>
        <v>13</v>
      </c>
      <c r="M3442" s="1" t="s">
        <v>79</v>
      </c>
      <c r="N3442" t="s">
        <v>53</v>
      </c>
      <c r="O3442" s="1" t="s">
        <v>61</v>
      </c>
      <c r="P3442" s="1" t="s">
        <v>232</v>
      </c>
      <c r="Q3442" s="1" t="s">
        <v>310</v>
      </c>
      <c r="R3442" s="1" t="s">
        <v>551</v>
      </c>
      <c r="S3442" s="1" t="s">
        <v>65</v>
      </c>
      <c r="T3442" s="1">
        <v>1</v>
      </c>
      <c r="U3442" s="1"/>
    </row>
    <row r="3443" spans="1:21">
      <c r="A3443" s="1" t="s">
        <v>54</v>
      </c>
      <c r="B3443" s="1"/>
      <c r="C3443" s="1"/>
      <c r="D3443" s="1">
        <f t="shared" si="159"/>
        <v>0</v>
      </c>
      <c r="E3443" s="1" t="s">
        <v>590</v>
      </c>
      <c r="F3443" s="1" t="s">
        <v>589</v>
      </c>
      <c r="G3443" s="6" t="s">
        <v>12527</v>
      </c>
      <c r="H3443" s="1" t="s">
        <v>101</v>
      </c>
      <c r="I3443" s="1" t="s">
        <v>591</v>
      </c>
      <c r="J3443" s="1" t="s">
        <v>591</v>
      </c>
      <c r="K3443" s="1" t="str">
        <f t="shared" si="160"/>
        <v>2019</v>
      </c>
      <c r="L3443" s="1">
        <f t="shared" si="161"/>
        <v>38</v>
      </c>
      <c r="M3443" s="1" t="s">
        <v>60</v>
      </c>
      <c r="N3443" t="s">
        <v>53</v>
      </c>
      <c r="O3443" s="1" t="s">
        <v>61</v>
      </c>
      <c r="P3443" s="1" t="s">
        <v>127</v>
      </c>
      <c r="Q3443" s="1" t="s">
        <v>592</v>
      </c>
      <c r="R3443" s="1" t="s">
        <v>593</v>
      </c>
      <c r="S3443" s="1" t="s">
        <v>105</v>
      </c>
      <c r="T3443" s="1">
        <v>1</v>
      </c>
      <c r="U3443" s="1"/>
    </row>
    <row r="3444" spans="1:21">
      <c r="A3444" s="1" t="s">
        <v>49</v>
      </c>
      <c r="B3444" s="1"/>
      <c r="C3444" s="1"/>
      <c r="D3444" s="1">
        <f t="shared" si="159"/>
        <v>0</v>
      </c>
      <c r="E3444" s="1" t="s">
        <v>602</v>
      </c>
      <c r="F3444" s="1" t="s">
        <v>601</v>
      </c>
      <c r="G3444" s="6" t="s">
        <v>12527</v>
      </c>
      <c r="H3444" s="1" t="s">
        <v>180</v>
      </c>
      <c r="I3444" s="1" t="s">
        <v>248</v>
      </c>
      <c r="J3444" s="1" t="s">
        <v>604</v>
      </c>
      <c r="K3444" s="1" t="str">
        <f t="shared" si="160"/>
        <v>2019</v>
      </c>
      <c r="L3444" s="1">
        <f t="shared" si="161"/>
        <v>63</v>
      </c>
      <c r="M3444" s="1" t="s">
        <v>60</v>
      </c>
      <c r="N3444" t="s">
        <v>53</v>
      </c>
      <c r="O3444" s="1" t="s">
        <v>61</v>
      </c>
      <c r="P3444" s="1" t="s">
        <v>232</v>
      </c>
      <c r="Q3444" s="1" t="s">
        <v>351</v>
      </c>
      <c r="R3444" s="1" t="s">
        <v>603</v>
      </c>
      <c r="S3444" s="1" t="s">
        <v>311</v>
      </c>
      <c r="T3444" s="1">
        <v>1</v>
      </c>
      <c r="U3444" s="1"/>
    </row>
    <row r="3445" spans="1:21">
      <c r="A3445" s="1" t="s">
        <v>54</v>
      </c>
      <c r="B3445" s="1"/>
      <c r="C3445" s="1"/>
      <c r="D3445" s="1">
        <f t="shared" si="159"/>
        <v>0</v>
      </c>
      <c r="E3445" s="1" t="s">
        <v>616</v>
      </c>
      <c r="F3445" s="1" t="s">
        <v>615</v>
      </c>
      <c r="G3445" s="6" t="s">
        <v>12527</v>
      </c>
      <c r="H3445" s="1" t="s">
        <v>189</v>
      </c>
      <c r="I3445" s="1" t="s">
        <v>617</v>
      </c>
      <c r="J3445" s="1" t="s">
        <v>617</v>
      </c>
      <c r="K3445" s="1" t="str">
        <f t="shared" si="160"/>
        <v>2019</v>
      </c>
      <c r="L3445" s="1">
        <f t="shared" si="161"/>
        <v>47</v>
      </c>
      <c r="M3445" s="1" t="s">
        <v>79</v>
      </c>
      <c r="N3445" t="s">
        <v>53</v>
      </c>
      <c r="O3445" s="1" t="s">
        <v>61</v>
      </c>
      <c r="P3445" s="1" t="s">
        <v>103</v>
      </c>
      <c r="Q3445" s="1" t="s">
        <v>618</v>
      </c>
      <c r="R3445" s="1" t="s">
        <v>619</v>
      </c>
      <c r="S3445" s="1" t="s">
        <v>114</v>
      </c>
      <c r="T3445" s="1">
        <v>1</v>
      </c>
      <c r="U3445" s="1" t="s">
        <v>53</v>
      </c>
    </row>
    <row r="3446" spans="1:21">
      <c r="A3446" s="1" t="s">
        <v>54</v>
      </c>
      <c r="B3446" s="1"/>
      <c r="C3446" s="1"/>
      <c r="D3446" s="1">
        <f t="shared" si="159"/>
        <v>0</v>
      </c>
      <c r="E3446" s="1" t="s">
        <v>641</v>
      </c>
      <c r="F3446" s="1" t="s">
        <v>639</v>
      </c>
      <c r="G3446" s="6" t="s">
        <v>12527</v>
      </c>
      <c r="H3446" s="1" t="s">
        <v>54</v>
      </c>
      <c r="I3446" s="1" t="s">
        <v>522</v>
      </c>
      <c r="J3446" s="1" t="s">
        <v>72</v>
      </c>
      <c r="K3446" s="1" t="str">
        <f t="shared" si="160"/>
        <v>2019</v>
      </c>
      <c r="L3446" s="1">
        <f t="shared" si="161"/>
        <v>3</v>
      </c>
      <c r="M3446" s="1" t="s">
        <v>60</v>
      </c>
      <c r="N3446" t="s">
        <v>53</v>
      </c>
      <c r="O3446" s="1" t="s">
        <v>61</v>
      </c>
      <c r="P3446" s="1" t="s">
        <v>273</v>
      </c>
      <c r="Q3446" s="1" t="s">
        <v>217</v>
      </c>
      <c r="R3446" s="1" t="s">
        <v>217</v>
      </c>
      <c r="S3446" s="1" t="s">
        <v>65</v>
      </c>
      <c r="T3446" s="1">
        <v>1</v>
      </c>
      <c r="U3446" s="1"/>
    </row>
    <row r="3447" spans="1:21">
      <c r="A3447" s="1" t="s">
        <v>53</v>
      </c>
      <c r="B3447" s="1"/>
      <c r="C3447" s="1"/>
      <c r="D3447" s="1">
        <f t="shared" si="159"/>
        <v>0</v>
      </c>
      <c r="E3447" s="1" t="s">
        <v>643</v>
      </c>
      <c r="F3447" s="1" t="s">
        <v>642</v>
      </c>
      <c r="G3447" s="6" t="s">
        <v>12527</v>
      </c>
      <c r="H3447" s="1" t="s">
        <v>644</v>
      </c>
      <c r="I3447" s="1" t="s">
        <v>645</v>
      </c>
      <c r="J3447" s="1" t="s">
        <v>645</v>
      </c>
      <c r="K3447" s="1" t="str">
        <f t="shared" si="160"/>
        <v>2019</v>
      </c>
      <c r="L3447" s="1">
        <f t="shared" si="161"/>
        <v>35</v>
      </c>
      <c r="M3447" s="1" t="s">
        <v>79</v>
      </c>
      <c r="N3447" t="s">
        <v>53</v>
      </c>
      <c r="O3447" s="1" t="s">
        <v>61</v>
      </c>
      <c r="P3447" s="1" t="s">
        <v>646</v>
      </c>
      <c r="Q3447" s="1" t="s">
        <v>351</v>
      </c>
      <c r="R3447" s="1" t="s">
        <v>347</v>
      </c>
      <c r="S3447" s="1" t="s">
        <v>105</v>
      </c>
      <c r="T3447" s="1">
        <v>2</v>
      </c>
      <c r="U3447" s="1" t="s">
        <v>53</v>
      </c>
    </row>
    <row r="3448" spans="1:21">
      <c r="A3448" s="1" t="s">
        <v>54</v>
      </c>
      <c r="B3448" s="1"/>
      <c r="C3448" s="1"/>
      <c r="D3448" s="1">
        <f t="shared" si="159"/>
        <v>0</v>
      </c>
      <c r="E3448" s="1" t="s">
        <v>654</v>
      </c>
      <c r="F3448" s="1" t="s">
        <v>653</v>
      </c>
      <c r="G3448" s="6" t="s">
        <v>12527</v>
      </c>
      <c r="H3448" s="1" t="s">
        <v>54</v>
      </c>
      <c r="I3448" s="1" t="s">
        <v>656</v>
      </c>
      <c r="J3448" s="1" t="s">
        <v>656</v>
      </c>
      <c r="K3448" s="1" t="str">
        <f t="shared" si="160"/>
        <v>2019</v>
      </c>
      <c r="L3448" s="1">
        <f t="shared" si="161"/>
        <v>3</v>
      </c>
      <c r="M3448" s="1" t="s">
        <v>60</v>
      </c>
      <c r="N3448" t="s">
        <v>53</v>
      </c>
      <c r="O3448" s="1" t="s">
        <v>61</v>
      </c>
      <c r="P3448" s="1" t="s">
        <v>657</v>
      </c>
      <c r="Q3448" s="1" t="s">
        <v>479</v>
      </c>
      <c r="R3448" s="1" t="s">
        <v>658</v>
      </c>
      <c r="S3448" s="1" t="s">
        <v>114</v>
      </c>
      <c r="T3448" s="1">
        <v>1</v>
      </c>
      <c r="U3448" s="1"/>
    </row>
    <row r="3449" spans="1:21">
      <c r="A3449" s="1" t="s">
        <v>53</v>
      </c>
      <c r="B3449" s="1"/>
      <c r="C3449" s="1"/>
      <c r="D3449" s="1">
        <f t="shared" si="159"/>
        <v>0</v>
      </c>
      <c r="E3449" s="1" t="s">
        <v>661</v>
      </c>
      <c r="F3449" s="1" t="s">
        <v>660</v>
      </c>
      <c r="G3449" s="6" t="s">
        <v>12527</v>
      </c>
      <c r="H3449" s="1" t="s">
        <v>118</v>
      </c>
      <c r="I3449" s="1" t="s">
        <v>264</v>
      </c>
      <c r="J3449" s="1" t="s">
        <v>264</v>
      </c>
      <c r="K3449" s="1" t="str">
        <f t="shared" si="160"/>
        <v>2019</v>
      </c>
      <c r="L3449" s="1">
        <f t="shared" si="161"/>
        <v>25</v>
      </c>
      <c r="M3449" s="1" t="s">
        <v>79</v>
      </c>
      <c r="N3449" t="s">
        <v>53</v>
      </c>
      <c r="O3449" s="1" t="s">
        <v>61</v>
      </c>
      <c r="P3449" s="1" t="s">
        <v>103</v>
      </c>
      <c r="Q3449" s="1" t="s">
        <v>180</v>
      </c>
      <c r="R3449" s="1" t="s">
        <v>525</v>
      </c>
      <c r="S3449" s="1" t="s">
        <v>105</v>
      </c>
      <c r="T3449" s="1">
        <v>2</v>
      </c>
      <c r="U3449" s="1" t="s">
        <v>53</v>
      </c>
    </row>
    <row r="3450" spans="1:21">
      <c r="A3450" s="1" t="s">
        <v>54</v>
      </c>
      <c r="B3450" s="1"/>
      <c r="C3450" s="1"/>
      <c r="D3450" s="1">
        <f t="shared" si="159"/>
        <v>0</v>
      </c>
      <c r="E3450" s="1" t="s">
        <v>673</v>
      </c>
      <c r="F3450" s="1" t="s">
        <v>672</v>
      </c>
      <c r="G3450" s="6" t="s">
        <v>12527</v>
      </c>
      <c r="H3450" s="1" t="s">
        <v>108</v>
      </c>
      <c r="I3450" s="1" t="s">
        <v>517</v>
      </c>
      <c r="J3450" s="1" t="s">
        <v>517</v>
      </c>
      <c r="K3450" s="1" t="str">
        <f t="shared" si="160"/>
        <v>2019</v>
      </c>
      <c r="L3450" s="1">
        <f t="shared" si="161"/>
        <v>8</v>
      </c>
      <c r="M3450" s="1" t="s">
        <v>60</v>
      </c>
      <c r="N3450" t="s">
        <v>53</v>
      </c>
      <c r="O3450" s="1" t="s">
        <v>61</v>
      </c>
      <c r="P3450" s="1" t="s">
        <v>62</v>
      </c>
      <c r="Q3450" s="1" t="s">
        <v>144</v>
      </c>
      <c r="R3450" s="1" t="s">
        <v>674</v>
      </c>
      <c r="S3450" s="1" t="s">
        <v>65</v>
      </c>
      <c r="T3450" s="1">
        <v>1</v>
      </c>
      <c r="U3450" s="1"/>
    </row>
    <row r="3451" spans="1:21">
      <c r="A3451" s="1" t="s">
        <v>54</v>
      </c>
      <c r="B3451" s="1"/>
      <c r="C3451" s="1"/>
      <c r="D3451" s="1">
        <f t="shared" si="159"/>
        <v>0</v>
      </c>
      <c r="E3451" s="1" t="s">
        <v>677</v>
      </c>
      <c r="F3451" s="1" t="s">
        <v>675</v>
      </c>
      <c r="G3451" s="6" t="s">
        <v>12527</v>
      </c>
      <c r="H3451" s="1" t="s">
        <v>678</v>
      </c>
      <c r="I3451" s="1" t="s">
        <v>679</v>
      </c>
      <c r="J3451" s="1" t="s">
        <v>679</v>
      </c>
      <c r="K3451" s="1" t="str">
        <f t="shared" si="160"/>
        <v>2019</v>
      </c>
      <c r="L3451" s="1">
        <f t="shared" si="161"/>
        <v>34</v>
      </c>
      <c r="M3451" s="1" t="s">
        <v>60</v>
      </c>
      <c r="N3451" t="s">
        <v>53</v>
      </c>
      <c r="O3451" s="1" t="s">
        <v>61</v>
      </c>
      <c r="P3451" s="1" t="s">
        <v>127</v>
      </c>
      <c r="Q3451" s="1" t="s">
        <v>310</v>
      </c>
      <c r="R3451" s="1" t="s">
        <v>680</v>
      </c>
      <c r="S3451" s="1" t="s">
        <v>114</v>
      </c>
      <c r="T3451" s="1">
        <v>1</v>
      </c>
      <c r="U3451" s="1" t="s">
        <v>50</v>
      </c>
    </row>
    <row r="3452" spans="1:21">
      <c r="A3452" s="1" t="s">
        <v>54</v>
      </c>
      <c r="B3452" s="1"/>
      <c r="C3452" s="1"/>
      <c r="D3452" s="1">
        <f t="shared" si="159"/>
        <v>0</v>
      </c>
      <c r="E3452" s="1" t="s">
        <v>682</v>
      </c>
      <c r="F3452" s="1" t="s">
        <v>681</v>
      </c>
      <c r="G3452" s="6" t="s">
        <v>12527</v>
      </c>
      <c r="H3452" s="1" t="s">
        <v>55</v>
      </c>
      <c r="I3452" s="1" t="s">
        <v>683</v>
      </c>
      <c r="J3452" s="1" t="s">
        <v>683</v>
      </c>
      <c r="K3452" s="1" t="str">
        <f t="shared" si="160"/>
        <v>2019</v>
      </c>
      <c r="L3452" s="1">
        <f t="shared" si="161"/>
        <v>4</v>
      </c>
      <c r="M3452" s="1" t="s">
        <v>79</v>
      </c>
      <c r="N3452" t="s">
        <v>53</v>
      </c>
      <c r="O3452" s="1" t="s">
        <v>61</v>
      </c>
      <c r="P3452" s="1" t="s">
        <v>50</v>
      </c>
      <c r="Q3452" s="1" t="s">
        <v>217</v>
      </c>
      <c r="R3452" s="1" t="s">
        <v>217</v>
      </c>
      <c r="S3452" s="1" t="s">
        <v>65</v>
      </c>
      <c r="T3452" s="1">
        <v>2</v>
      </c>
      <c r="U3452" s="1"/>
    </row>
    <row r="3453" spans="1:21">
      <c r="A3453" s="1" t="s">
        <v>55</v>
      </c>
      <c r="B3453" s="1"/>
      <c r="C3453" s="1"/>
      <c r="D3453" s="1">
        <f t="shared" si="159"/>
        <v>0</v>
      </c>
      <c r="E3453" s="1" t="s">
        <v>691</v>
      </c>
      <c r="F3453" s="1" t="s">
        <v>689</v>
      </c>
      <c r="G3453" s="6" t="s">
        <v>12527</v>
      </c>
      <c r="H3453" s="1" t="s">
        <v>136</v>
      </c>
      <c r="I3453" s="1" t="s">
        <v>692</v>
      </c>
      <c r="J3453" s="1" t="s">
        <v>692</v>
      </c>
      <c r="K3453" s="1" t="str">
        <f t="shared" si="160"/>
        <v>2019</v>
      </c>
      <c r="L3453" s="1">
        <f t="shared" si="161"/>
        <v>50</v>
      </c>
      <c r="M3453" s="1" t="s">
        <v>60</v>
      </c>
      <c r="N3453" t="s">
        <v>53</v>
      </c>
      <c r="O3453" s="1" t="s">
        <v>61</v>
      </c>
      <c r="P3453" s="1" t="s">
        <v>449</v>
      </c>
      <c r="Q3453" s="1" t="s">
        <v>693</v>
      </c>
      <c r="R3453" s="1"/>
      <c r="S3453" s="1" t="s">
        <v>105</v>
      </c>
      <c r="T3453" s="1">
        <v>2</v>
      </c>
      <c r="U3453" s="1"/>
    </row>
    <row r="3454" spans="1:21">
      <c r="A3454" s="1" t="s">
        <v>55</v>
      </c>
      <c r="B3454" s="1"/>
      <c r="C3454" s="1"/>
      <c r="D3454" s="1">
        <f t="shared" si="159"/>
        <v>0</v>
      </c>
      <c r="E3454" s="1" t="s">
        <v>735</v>
      </c>
      <c r="F3454" s="1" t="s">
        <v>734</v>
      </c>
      <c r="G3454" s="6" t="s">
        <v>12527</v>
      </c>
      <c r="H3454" s="1" t="s">
        <v>197</v>
      </c>
      <c r="I3454" s="1" t="s">
        <v>248</v>
      </c>
      <c r="J3454" s="1" t="s">
        <v>459</v>
      </c>
      <c r="K3454" s="1" t="str">
        <f t="shared" si="160"/>
        <v>2019</v>
      </c>
      <c r="L3454" s="1">
        <f t="shared" si="161"/>
        <v>17</v>
      </c>
      <c r="M3454" s="1" t="s">
        <v>79</v>
      </c>
      <c r="N3454" t="s">
        <v>53</v>
      </c>
      <c r="O3454" s="1" t="s">
        <v>61</v>
      </c>
      <c r="P3454" s="1" t="s">
        <v>80</v>
      </c>
      <c r="Q3454" s="1" t="s">
        <v>308</v>
      </c>
      <c r="R3454" s="1" t="s">
        <v>736</v>
      </c>
      <c r="S3454" s="1" t="s">
        <v>65</v>
      </c>
      <c r="T3454" s="1">
        <v>2</v>
      </c>
      <c r="U3454" s="1" t="s">
        <v>53</v>
      </c>
    </row>
    <row r="3455" spans="1:21">
      <c r="A3455" s="1" t="s">
        <v>54</v>
      </c>
      <c r="B3455" s="1"/>
      <c r="C3455" s="1"/>
      <c r="D3455" s="1">
        <f t="shared" si="159"/>
        <v>0</v>
      </c>
      <c r="E3455" s="1"/>
      <c r="F3455" s="1" t="s">
        <v>757</v>
      </c>
      <c r="G3455" s="6" t="s">
        <v>12527</v>
      </c>
      <c r="H3455" s="1" t="s">
        <v>158</v>
      </c>
      <c r="I3455" s="1" t="s">
        <v>759</v>
      </c>
      <c r="J3455" s="1" t="s">
        <v>759</v>
      </c>
      <c r="K3455" s="1" t="str">
        <f t="shared" si="160"/>
        <v>2019</v>
      </c>
      <c r="L3455" s="1">
        <f t="shared" si="161"/>
        <v>11</v>
      </c>
      <c r="M3455" s="1" t="s">
        <v>60</v>
      </c>
      <c r="N3455" t="s">
        <v>53</v>
      </c>
      <c r="O3455" s="1" t="s">
        <v>61</v>
      </c>
      <c r="P3455" s="1" t="s">
        <v>760</v>
      </c>
      <c r="Q3455" s="1" t="s">
        <v>644</v>
      </c>
      <c r="R3455" s="1" t="s">
        <v>761</v>
      </c>
      <c r="S3455" s="1" t="s">
        <v>65</v>
      </c>
      <c r="T3455" s="1">
        <v>1</v>
      </c>
      <c r="U3455" s="1" t="s">
        <v>50</v>
      </c>
    </row>
    <row r="3456" spans="1:21">
      <c r="A3456" s="1" t="s">
        <v>55</v>
      </c>
      <c r="B3456" s="1"/>
      <c r="C3456" s="1"/>
      <c r="D3456" s="1">
        <f t="shared" si="159"/>
        <v>0</v>
      </c>
      <c r="E3456" s="1" t="s">
        <v>776</v>
      </c>
      <c r="F3456" s="1" t="s">
        <v>775</v>
      </c>
      <c r="G3456" s="6" t="s">
        <v>12527</v>
      </c>
      <c r="H3456" s="1" t="s">
        <v>118</v>
      </c>
      <c r="I3456" s="1" t="s">
        <v>777</v>
      </c>
      <c r="J3456" s="1" t="s">
        <v>777</v>
      </c>
      <c r="K3456" s="1" t="str">
        <f t="shared" si="160"/>
        <v>2019</v>
      </c>
      <c r="L3456" s="1">
        <f t="shared" si="161"/>
        <v>25</v>
      </c>
      <c r="M3456" s="1" t="s">
        <v>79</v>
      </c>
      <c r="N3456" t="s">
        <v>53</v>
      </c>
      <c r="O3456" s="1" t="s">
        <v>102</v>
      </c>
      <c r="P3456" s="1" t="s">
        <v>778</v>
      </c>
      <c r="Q3456" s="1" t="s">
        <v>273</v>
      </c>
      <c r="R3456" s="1" t="s">
        <v>779</v>
      </c>
      <c r="S3456" s="1" t="s">
        <v>114</v>
      </c>
      <c r="T3456" s="1">
        <v>2</v>
      </c>
      <c r="U3456" s="1"/>
    </row>
    <row r="3457" spans="1:21">
      <c r="A3457" s="1" t="s">
        <v>54</v>
      </c>
      <c r="B3457" s="1"/>
      <c r="C3457" s="1"/>
      <c r="D3457" s="1">
        <f t="shared" si="159"/>
        <v>0</v>
      </c>
      <c r="E3457" s="1" t="s">
        <v>786</v>
      </c>
      <c r="F3457" s="1" t="s">
        <v>785</v>
      </c>
      <c r="G3457" s="6" t="s">
        <v>12527</v>
      </c>
      <c r="H3457" s="1" t="s">
        <v>177</v>
      </c>
      <c r="I3457" s="1" t="s">
        <v>787</v>
      </c>
      <c r="J3457" s="1" t="s">
        <v>787</v>
      </c>
      <c r="K3457" s="1" t="str">
        <f t="shared" si="160"/>
        <v>2019</v>
      </c>
      <c r="L3457" s="1">
        <f t="shared" si="161"/>
        <v>23</v>
      </c>
      <c r="M3457" s="1" t="s">
        <v>60</v>
      </c>
      <c r="N3457" t="s">
        <v>53</v>
      </c>
      <c r="O3457" s="1" t="s">
        <v>61</v>
      </c>
      <c r="P3457" s="1" t="s">
        <v>449</v>
      </c>
      <c r="Q3457" s="1" t="s">
        <v>788</v>
      </c>
      <c r="R3457" s="1" t="s">
        <v>789</v>
      </c>
      <c r="S3457" s="1" t="s">
        <v>105</v>
      </c>
      <c r="T3457" s="1">
        <v>2</v>
      </c>
      <c r="U3457" s="1"/>
    </row>
    <row r="3458" spans="1:21">
      <c r="A3458" s="1" t="s">
        <v>55</v>
      </c>
      <c r="B3458" s="1"/>
      <c r="C3458" s="1"/>
      <c r="D3458" s="1">
        <f t="shared" ref="D3458:D3521" si="162">B3458*C3458/100</f>
        <v>0</v>
      </c>
      <c r="E3458" s="1" t="s">
        <v>831</v>
      </c>
      <c r="F3458" s="1" t="s">
        <v>829</v>
      </c>
      <c r="G3458" s="6" t="s">
        <v>12527</v>
      </c>
      <c r="H3458" s="1" t="s">
        <v>484</v>
      </c>
      <c r="I3458" s="1" t="s">
        <v>522</v>
      </c>
      <c r="J3458" s="1" t="s">
        <v>517</v>
      </c>
      <c r="K3458" s="1" t="str">
        <f t="shared" ref="K3458:K3521" si="163">TEXT(J3458,"YYYY")</f>
        <v>2019</v>
      </c>
      <c r="L3458" s="1">
        <f t="shared" ref="L3458:L3521" si="164">H3458-(TEXT(I3458,"YYYY")-TEXT(J3458,"YYYY"))</f>
        <v>48</v>
      </c>
      <c r="M3458" s="1" t="s">
        <v>79</v>
      </c>
      <c r="N3458" t="s">
        <v>53</v>
      </c>
      <c r="O3458" s="1" t="s">
        <v>61</v>
      </c>
      <c r="P3458" s="1" t="s">
        <v>388</v>
      </c>
      <c r="Q3458" s="1" t="s">
        <v>832</v>
      </c>
      <c r="R3458" s="1" t="s">
        <v>833</v>
      </c>
      <c r="S3458" s="1" t="s">
        <v>105</v>
      </c>
      <c r="T3458" s="1">
        <v>2</v>
      </c>
      <c r="U3458" s="1" t="s">
        <v>50</v>
      </c>
    </row>
    <row r="3459" spans="1:21">
      <c r="A3459" s="1" t="s">
        <v>54</v>
      </c>
      <c r="B3459" s="1"/>
      <c r="C3459" s="1"/>
      <c r="D3459" s="1">
        <f t="shared" si="162"/>
        <v>0</v>
      </c>
      <c r="E3459" s="1" t="s">
        <v>836</v>
      </c>
      <c r="F3459" s="1" t="s">
        <v>834</v>
      </c>
      <c r="G3459" s="6" t="s">
        <v>12527</v>
      </c>
      <c r="H3459" s="1" t="s">
        <v>282</v>
      </c>
      <c r="I3459" s="1" t="s">
        <v>835</v>
      </c>
      <c r="J3459" s="1" t="s">
        <v>188</v>
      </c>
      <c r="K3459" s="1" t="str">
        <f t="shared" si="163"/>
        <v>2019</v>
      </c>
      <c r="L3459" s="1">
        <f t="shared" si="164"/>
        <v>43</v>
      </c>
      <c r="M3459" s="1" t="s">
        <v>79</v>
      </c>
      <c r="N3459" t="s">
        <v>53</v>
      </c>
      <c r="O3459" s="1" t="s">
        <v>61</v>
      </c>
      <c r="P3459" s="1" t="s">
        <v>388</v>
      </c>
      <c r="Q3459" s="1" t="s">
        <v>382</v>
      </c>
      <c r="R3459" s="1" t="s">
        <v>837</v>
      </c>
      <c r="S3459" s="1" t="s">
        <v>105</v>
      </c>
      <c r="T3459" s="1">
        <v>2</v>
      </c>
      <c r="U3459" s="1" t="s">
        <v>53</v>
      </c>
    </row>
    <row r="3460" spans="1:21">
      <c r="A3460" s="1" t="s">
        <v>55</v>
      </c>
      <c r="B3460" s="1"/>
      <c r="C3460" s="1"/>
      <c r="D3460" s="1">
        <f t="shared" si="162"/>
        <v>0</v>
      </c>
      <c r="E3460" s="1" t="s">
        <v>865</v>
      </c>
      <c r="F3460" s="1" t="s">
        <v>864</v>
      </c>
      <c r="G3460" s="6" t="s">
        <v>12527</v>
      </c>
      <c r="H3460" s="1" t="s">
        <v>299</v>
      </c>
      <c r="I3460" s="1" t="s">
        <v>861</v>
      </c>
      <c r="J3460" s="1" t="s">
        <v>72</v>
      </c>
      <c r="K3460" s="1" t="str">
        <f t="shared" si="163"/>
        <v>2019</v>
      </c>
      <c r="L3460" s="1">
        <f t="shared" si="164"/>
        <v>44</v>
      </c>
      <c r="M3460" s="1" t="s">
        <v>79</v>
      </c>
      <c r="N3460" t="s">
        <v>53</v>
      </c>
      <c r="O3460" s="1" t="s">
        <v>61</v>
      </c>
      <c r="P3460" s="1" t="s">
        <v>840</v>
      </c>
      <c r="Q3460" s="1" t="s">
        <v>866</v>
      </c>
      <c r="R3460" s="1"/>
      <c r="S3460" s="1" t="s">
        <v>114</v>
      </c>
      <c r="T3460" s="1">
        <v>1</v>
      </c>
      <c r="U3460" s="1" t="s">
        <v>53</v>
      </c>
    </row>
    <row r="3461" spans="1:21">
      <c r="A3461" s="1" t="s">
        <v>55</v>
      </c>
      <c r="B3461" s="1"/>
      <c r="C3461" s="1"/>
      <c r="D3461" s="1">
        <f t="shared" si="162"/>
        <v>0</v>
      </c>
      <c r="E3461" s="1" t="s">
        <v>894</v>
      </c>
      <c r="F3461" s="1" t="s">
        <v>893</v>
      </c>
      <c r="G3461" s="6" t="s">
        <v>12527</v>
      </c>
      <c r="H3461" s="1" t="s">
        <v>573</v>
      </c>
      <c r="I3461" s="1" t="s">
        <v>888</v>
      </c>
      <c r="J3461" s="1" t="s">
        <v>896</v>
      </c>
      <c r="K3461" s="1" t="str">
        <f t="shared" si="163"/>
        <v>2019</v>
      </c>
      <c r="L3461" s="1">
        <f t="shared" si="164"/>
        <v>66</v>
      </c>
      <c r="M3461" s="1" t="s">
        <v>79</v>
      </c>
      <c r="N3461" t="s">
        <v>53</v>
      </c>
      <c r="O3461" s="1" t="s">
        <v>61</v>
      </c>
      <c r="P3461" s="1" t="s">
        <v>449</v>
      </c>
      <c r="Q3461" s="1" t="s">
        <v>219</v>
      </c>
      <c r="R3461" s="1" t="s">
        <v>895</v>
      </c>
      <c r="S3461" s="1" t="s">
        <v>311</v>
      </c>
      <c r="T3461" s="1">
        <v>2</v>
      </c>
      <c r="U3461" s="1"/>
    </row>
    <row r="3462" spans="1:21">
      <c r="A3462" s="1" t="s">
        <v>55</v>
      </c>
      <c r="B3462" s="1"/>
      <c r="C3462" s="1"/>
      <c r="D3462" s="1">
        <f t="shared" si="162"/>
        <v>0</v>
      </c>
      <c r="E3462" s="1" t="s">
        <v>944</v>
      </c>
      <c r="F3462" s="1" t="s">
        <v>942</v>
      </c>
      <c r="G3462" s="6" t="s">
        <v>12527</v>
      </c>
      <c r="H3462" s="1" t="s">
        <v>136</v>
      </c>
      <c r="I3462" s="1" t="s">
        <v>946</v>
      </c>
      <c r="J3462" s="1" t="s">
        <v>72</v>
      </c>
      <c r="K3462" s="1" t="str">
        <f t="shared" si="163"/>
        <v>2019</v>
      </c>
      <c r="L3462" s="1">
        <f t="shared" si="164"/>
        <v>50</v>
      </c>
      <c r="M3462" s="1" t="s">
        <v>60</v>
      </c>
      <c r="N3462" t="s">
        <v>53</v>
      </c>
      <c r="O3462" s="1" t="s">
        <v>61</v>
      </c>
      <c r="P3462" s="1" t="s">
        <v>135</v>
      </c>
      <c r="Q3462" s="1" t="s">
        <v>382</v>
      </c>
      <c r="R3462" s="1" t="s">
        <v>947</v>
      </c>
      <c r="S3462" s="1" t="s">
        <v>114</v>
      </c>
      <c r="T3462" s="1">
        <v>2</v>
      </c>
      <c r="U3462" s="1" t="s">
        <v>50</v>
      </c>
    </row>
    <row r="3463" spans="1:21">
      <c r="A3463" s="1" t="s">
        <v>53</v>
      </c>
      <c r="B3463" s="1"/>
      <c r="C3463" s="1"/>
      <c r="D3463" s="1">
        <f t="shared" si="162"/>
        <v>0</v>
      </c>
      <c r="E3463" s="1" t="s">
        <v>963</v>
      </c>
      <c r="F3463" s="1" t="s">
        <v>961</v>
      </c>
      <c r="G3463" s="6" t="s">
        <v>12527</v>
      </c>
      <c r="H3463" s="1" t="s">
        <v>50</v>
      </c>
      <c r="I3463" s="1" t="s">
        <v>964</v>
      </c>
      <c r="J3463" s="1" t="s">
        <v>66</v>
      </c>
      <c r="K3463" s="1" t="str">
        <f t="shared" si="163"/>
        <v>2019</v>
      </c>
      <c r="L3463" s="1">
        <f t="shared" si="164"/>
        <v>1</v>
      </c>
      <c r="M3463" s="1" t="s">
        <v>60</v>
      </c>
      <c r="N3463" t="s">
        <v>53</v>
      </c>
      <c r="O3463" s="1" t="s">
        <v>61</v>
      </c>
      <c r="P3463" s="1" t="s">
        <v>958</v>
      </c>
      <c r="Q3463" s="1" t="s">
        <v>158</v>
      </c>
      <c r="R3463" s="1" t="s">
        <v>965</v>
      </c>
      <c r="S3463" s="1" t="s">
        <v>114</v>
      </c>
      <c r="T3463" s="1">
        <v>2</v>
      </c>
      <c r="U3463" s="1"/>
    </row>
    <row r="3464" spans="1:21">
      <c r="A3464" s="1" t="s">
        <v>54</v>
      </c>
      <c r="B3464" s="1"/>
      <c r="C3464" s="1"/>
      <c r="D3464" s="1">
        <f t="shared" si="162"/>
        <v>0</v>
      </c>
      <c r="E3464" s="1" t="s">
        <v>1024</v>
      </c>
      <c r="F3464" s="1" t="s">
        <v>1023</v>
      </c>
      <c r="G3464" s="6" t="s">
        <v>12527</v>
      </c>
      <c r="H3464" s="1" t="s">
        <v>464</v>
      </c>
      <c r="I3464" s="1" t="s">
        <v>903</v>
      </c>
      <c r="J3464" s="1" t="s">
        <v>66</v>
      </c>
      <c r="K3464" s="1" t="str">
        <f t="shared" si="163"/>
        <v>2019</v>
      </c>
      <c r="L3464" s="1">
        <f t="shared" si="164"/>
        <v>31</v>
      </c>
      <c r="M3464" s="1" t="s">
        <v>60</v>
      </c>
      <c r="N3464" t="s">
        <v>53</v>
      </c>
      <c r="O3464" s="1" t="s">
        <v>61</v>
      </c>
      <c r="P3464" s="1" t="s">
        <v>127</v>
      </c>
      <c r="Q3464" s="1" t="s">
        <v>189</v>
      </c>
      <c r="R3464" s="1" t="s">
        <v>1025</v>
      </c>
      <c r="S3464" s="1" t="s">
        <v>105</v>
      </c>
      <c r="T3464" s="1">
        <v>1</v>
      </c>
      <c r="U3464" s="1" t="s">
        <v>53</v>
      </c>
    </row>
    <row r="3465" spans="1:21">
      <c r="A3465" s="1" t="s">
        <v>55</v>
      </c>
      <c r="B3465" s="1"/>
      <c r="C3465" s="1"/>
      <c r="D3465" s="1">
        <f t="shared" si="162"/>
        <v>0</v>
      </c>
      <c r="E3465" s="1" t="s">
        <v>1028</v>
      </c>
      <c r="F3465" s="1" t="s">
        <v>1026</v>
      </c>
      <c r="G3465" s="6" t="s">
        <v>12527</v>
      </c>
      <c r="H3465" s="1" t="s">
        <v>58</v>
      </c>
      <c r="I3465" s="1" t="s">
        <v>1027</v>
      </c>
      <c r="J3465" s="1" t="s">
        <v>1030</v>
      </c>
      <c r="K3465" s="1" t="str">
        <f t="shared" si="163"/>
        <v>2019</v>
      </c>
      <c r="L3465" s="1">
        <f t="shared" si="164"/>
        <v>10</v>
      </c>
      <c r="M3465" s="1" t="s">
        <v>79</v>
      </c>
      <c r="N3465" t="s">
        <v>53</v>
      </c>
      <c r="O3465" s="1" t="s">
        <v>61</v>
      </c>
      <c r="P3465" s="1" t="s">
        <v>765</v>
      </c>
      <c r="Q3465" s="1" t="s">
        <v>644</v>
      </c>
      <c r="R3465" s="1" t="s">
        <v>1029</v>
      </c>
      <c r="S3465" s="1" t="s">
        <v>65</v>
      </c>
      <c r="T3465" s="1">
        <v>1</v>
      </c>
      <c r="U3465" s="1" t="s">
        <v>53</v>
      </c>
    </row>
    <row r="3466" spans="1:21">
      <c r="A3466" s="1" t="s">
        <v>54</v>
      </c>
      <c r="B3466" s="1"/>
      <c r="C3466" s="1"/>
      <c r="D3466" s="1">
        <f t="shared" si="162"/>
        <v>0</v>
      </c>
      <c r="E3466" s="1" t="s">
        <v>1046</v>
      </c>
      <c r="F3466" s="1" t="s">
        <v>1045</v>
      </c>
      <c r="G3466" s="6" t="s">
        <v>12527</v>
      </c>
      <c r="H3466" s="1" t="s">
        <v>299</v>
      </c>
      <c r="I3466" s="1" t="s">
        <v>1042</v>
      </c>
      <c r="J3466" s="1" t="s">
        <v>66</v>
      </c>
      <c r="K3466" s="1" t="str">
        <f t="shared" si="163"/>
        <v>2019</v>
      </c>
      <c r="L3466" s="1">
        <f t="shared" si="164"/>
        <v>44</v>
      </c>
      <c r="M3466" s="1" t="s">
        <v>60</v>
      </c>
      <c r="N3466" t="s">
        <v>53</v>
      </c>
      <c r="O3466" s="1" t="s">
        <v>102</v>
      </c>
      <c r="P3466" s="1" t="s">
        <v>388</v>
      </c>
      <c r="Q3466" s="1" t="s">
        <v>219</v>
      </c>
      <c r="R3466" s="1" t="s">
        <v>1047</v>
      </c>
      <c r="S3466" s="1" t="s">
        <v>114</v>
      </c>
      <c r="T3466" s="1">
        <v>1</v>
      </c>
      <c r="U3466" s="1" t="s">
        <v>53</v>
      </c>
    </row>
    <row r="3467" spans="1:21">
      <c r="A3467" s="1" t="s">
        <v>53</v>
      </c>
      <c r="B3467" s="1"/>
      <c r="C3467" s="1"/>
      <c r="D3467" s="1">
        <f t="shared" si="162"/>
        <v>0</v>
      </c>
      <c r="E3467" s="1" t="s">
        <v>1057</v>
      </c>
      <c r="F3467" s="1" t="s">
        <v>1055</v>
      </c>
      <c r="G3467" s="6" t="s">
        <v>12527</v>
      </c>
      <c r="H3467" s="1" t="s">
        <v>351</v>
      </c>
      <c r="I3467" s="1" t="s">
        <v>1056</v>
      </c>
      <c r="J3467" s="1" t="s">
        <v>459</v>
      </c>
      <c r="K3467" s="1" t="str">
        <f t="shared" si="163"/>
        <v>2019</v>
      </c>
      <c r="L3467" s="1">
        <f t="shared" si="164"/>
        <v>55</v>
      </c>
      <c r="M3467" s="1" t="s">
        <v>60</v>
      </c>
      <c r="N3467" t="s">
        <v>53</v>
      </c>
      <c r="O3467" s="1" t="s">
        <v>61</v>
      </c>
      <c r="P3467" s="1" t="s">
        <v>206</v>
      </c>
      <c r="Q3467" s="1" t="s">
        <v>301</v>
      </c>
      <c r="R3467" s="1" t="s">
        <v>1058</v>
      </c>
      <c r="S3467" s="1" t="s">
        <v>114</v>
      </c>
      <c r="T3467" s="1">
        <v>1</v>
      </c>
      <c r="U3467" s="1"/>
    </row>
    <row r="3468" spans="1:21">
      <c r="A3468" s="1" t="s">
        <v>53</v>
      </c>
      <c r="B3468" s="1"/>
      <c r="C3468" s="1"/>
      <c r="D3468" s="1">
        <f t="shared" si="162"/>
        <v>0</v>
      </c>
      <c r="E3468" s="1" t="s">
        <v>1063</v>
      </c>
      <c r="F3468" s="1" t="s">
        <v>1062</v>
      </c>
      <c r="G3468" s="6" t="s">
        <v>12527</v>
      </c>
      <c r="H3468" s="1" t="s">
        <v>126</v>
      </c>
      <c r="I3468" s="1" t="s">
        <v>1056</v>
      </c>
      <c r="J3468" s="1" t="s">
        <v>604</v>
      </c>
      <c r="K3468" s="1" t="str">
        <f t="shared" si="163"/>
        <v>2019</v>
      </c>
      <c r="L3468" s="1">
        <f t="shared" si="164"/>
        <v>14</v>
      </c>
      <c r="M3468" s="1" t="s">
        <v>60</v>
      </c>
      <c r="N3468" t="s">
        <v>53</v>
      </c>
      <c r="O3468" s="1" t="s">
        <v>61</v>
      </c>
      <c r="P3468" s="1" t="s">
        <v>432</v>
      </c>
      <c r="Q3468" s="1" t="s">
        <v>282</v>
      </c>
      <c r="R3468" s="1" t="s">
        <v>569</v>
      </c>
      <c r="S3468" s="1" t="s">
        <v>65</v>
      </c>
      <c r="T3468" s="1">
        <v>2</v>
      </c>
      <c r="U3468" s="1"/>
    </row>
    <row r="3469" spans="1:21">
      <c r="A3469" s="1" t="s">
        <v>55</v>
      </c>
      <c r="B3469" s="1"/>
      <c r="C3469" s="1"/>
      <c r="D3469" s="1">
        <f t="shared" si="162"/>
        <v>0</v>
      </c>
      <c r="E3469" s="1" t="s">
        <v>1077</v>
      </c>
      <c r="F3469" s="1" t="s">
        <v>1076</v>
      </c>
      <c r="G3469" s="6" t="s">
        <v>12527</v>
      </c>
      <c r="H3469" s="1" t="s">
        <v>58</v>
      </c>
      <c r="I3469" s="1" t="s">
        <v>1056</v>
      </c>
      <c r="J3469" s="1" t="s">
        <v>1079</v>
      </c>
      <c r="K3469" s="1" t="str">
        <f t="shared" si="163"/>
        <v>2019</v>
      </c>
      <c r="L3469" s="1">
        <f t="shared" si="164"/>
        <v>10</v>
      </c>
      <c r="M3469" s="1" t="s">
        <v>60</v>
      </c>
      <c r="N3469" t="s">
        <v>53</v>
      </c>
      <c r="O3469" s="1" t="s">
        <v>61</v>
      </c>
      <c r="P3469" s="1" t="s">
        <v>394</v>
      </c>
      <c r="Q3469" s="1" t="s">
        <v>530</v>
      </c>
      <c r="R3469" s="1" t="s">
        <v>1078</v>
      </c>
      <c r="S3469" s="1" t="s">
        <v>65</v>
      </c>
      <c r="T3469" s="1">
        <v>1</v>
      </c>
      <c r="U3469" s="1" t="s">
        <v>53</v>
      </c>
    </row>
    <row r="3470" spans="1:21">
      <c r="A3470" s="1" t="s">
        <v>54</v>
      </c>
      <c r="B3470" s="1"/>
      <c r="C3470" s="1"/>
      <c r="D3470" s="1">
        <f t="shared" si="162"/>
        <v>0</v>
      </c>
      <c r="E3470" s="1" t="s">
        <v>1104</v>
      </c>
      <c r="F3470" s="1" t="s">
        <v>1103</v>
      </c>
      <c r="G3470" s="6" t="s">
        <v>12527</v>
      </c>
      <c r="H3470" s="1" t="s">
        <v>126</v>
      </c>
      <c r="I3470" s="1" t="s">
        <v>1085</v>
      </c>
      <c r="J3470" s="1" t="s">
        <v>66</v>
      </c>
      <c r="K3470" s="1" t="str">
        <f t="shared" si="163"/>
        <v>2019</v>
      </c>
      <c r="L3470" s="1">
        <f t="shared" si="164"/>
        <v>14</v>
      </c>
      <c r="M3470" s="1" t="s">
        <v>79</v>
      </c>
      <c r="N3470" t="s">
        <v>53</v>
      </c>
      <c r="O3470" s="1" t="s">
        <v>102</v>
      </c>
      <c r="P3470" s="1" t="s">
        <v>103</v>
      </c>
      <c r="Q3470" s="1" t="s">
        <v>136</v>
      </c>
      <c r="R3470" s="1" t="s">
        <v>1105</v>
      </c>
      <c r="S3470" s="1" t="s">
        <v>65</v>
      </c>
      <c r="T3470" s="1">
        <v>1</v>
      </c>
      <c r="U3470" s="1"/>
    </row>
    <row r="3471" spans="1:21">
      <c r="A3471" s="1" t="s">
        <v>55</v>
      </c>
      <c r="B3471" s="1"/>
      <c r="C3471" s="1"/>
      <c r="D3471" s="1">
        <f t="shared" si="162"/>
        <v>0</v>
      </c>
      <c r="E3471" s="1" t="s">
        <v>1108</v>
      </c>
      <c r="F3471" s="1" t="s">
        <v>1106</v>
      </c>
      <c r="G3471" s="6" t="s">
        <v>12527</v>
      </c>
      <c r="H3471" s="1" t="s">
        <v>282</v>
      </c>
      <c r="I3471" s="1" t="s">
        <v>1107</v>
      </c>
      <c r="J3471" s="1" t="s">
        <v>1110</v>
      </c>
      <c r="K3471" s="1" t="str">
        <f t="shared" si="163"/>
        <v>2019</v>
      </c>
      <c r="L3471" s="1">
        <f t="shared" si="164"/>
        <v>43</v>
      </c>
      <c r="M3471" s="1" t="s">
        <v>60</v>
      </c>
      <c r="N3471" t="s">
        <v>53</v>
      </c>
      <c r="O3471" s="1" t="s">
        <v>61</v>
      </c>
      <c r="P3471" s="1" t="s">
        <v>206</v>
      </c>
      <c r="Q3471" s="1" t="s">
        <v>219</v>
      </c>
      <c r="R3471" s="1" t="s">
        <v>1109</v>
      </c>
      <c r="S3471" s="1"/>
      <c r="T3471" s="1">
        <v>1</v>
      </c>
      <c r="U3471" s="1"/>
    </row>
    <row r="3472" spans="1:21">
      <c r="A3472" s="1" t="s">
        <v>55</v>
      </c>
      <c r="B3472" s="1"/>
      <c r="C3472" s="1"/>
      <c r="D3472" s="1">
        <f t="shared" si="162"/>
        <v>0</v>
      </c>
      <c r="E3472" s="1" t="s">
        <v>1114</v>
      </c>
      <c r="F3472" s="1" t="s">
        <v>1113</v>
      </c>
      <c r="G3472" s="6" t="s">
        <v>12527</v>
      </c>
      <c r="H3472" s="1" t="s">
        <v>301</v>
      </c>
      <c r="I3472" s="1" t="s">
        <v>1107</v>
      </c>
      <c r="J3472" s="1" t="s">
        <v>1027</v>
      </c>
      <c r="K3472" s="1" t="str">
        <f t="shared" si="163"/>
        <v>2019</v>
      </c>
      <c r="L3472" s="1">
        <f t="shared" si="164"/>
        <v>53</v>
      </c>
      <c r="M3472" s="1" t="s">
        <v>79</v>
      </c>
      <c r="N3472" t="s">
        <v>53</v>
      </c>
      <c r="O3472" s="1" t="s">
        <v>61</v>
      </c>
      <c r="P3472" s="1" t="s">
        <v>988</v>
      </c>
      <c r="Q3472" s="1" t="s">
        <v>1070</v>
      </c>
      <c r="R3472" s="1" t="s">
        <v>1115</v>
      </c>
      <c r="S3472" s="1" t="s">
        <v>114</v>
      </c>
      <c r="T3472" s="1">
        <v>1</v>
      </c>
      <c r="U3472" s="1"/>
    </row>
    <row r="3473" spans="1:21">
      <c r="A3473" s="1" t="s">
        <v>53</v>
      </c>
      <c r="B3473" s="1"/>
      <c r="C3473" s="1"/>
      <c r="D3473" s="1">
        <f t="shared" si="162"/>
        <v>0</v>
      </c>
      <c r="E3473" s="1" t="s">
        <v>1117</v>
      </c>
      <c r="F3473" s="1" t="s">
        <v>1116</v>
      </c>
      <c r="G3473" s="6" t="s">
        <v>12527</v>
      </c>
      <c r="H3473" s="1" t="s">
        <v>555</v>
      </c>
      <c r="I3473" s="1" t="s">
        <v>1107</v>
      </c>
      <c r="J3473" s="1" t="s">
        <v>1118</v>
      </c>
      <c r="K3473" s="1" t="str">
        <f t="shared" si="163"/>
        <v>2019</v>
      </c>
      <c r="L3473" s="1">
        <f t="shared" si="164"/>
        <v>40</v>
      </c>
      <c r="M3473" s="1" t="s">
        <v>79</v>
      </c>
      <c r="N3473" t="s">
        <v>53</v>
      </c>
      <c r="O3473" s="1" t="s">
        <v>61</v>
      </c>
      <c r="P3473" s="1" t="s">
        <v>840</v>
      </c>
      <c r="Q3473" s="1" t="s">
        <v>382</v>
      </c>
      <c r="R3473" s="1" t="s">
        <v>841</v>
      </c>
      <c r="S3473" s="1" t="s">
        <v>114</v>
      </c>
      <c r="T3473" s="1">
        <v>2</v>
      </c>
      <c r="U3473" s="1"/>
    </row>
    <row r="3474" spans="1:21">
      <c r="A3474" s="1" t="s">
        <v>55</v>
      </c>
      <c r="B3474" s="1"/>
      <c r="C3474" s="1"/>
      <c r="D3474" s="1">
        <f t="shared" si="162"/>
        <v>0</v>
      </c>
      <c r="E3474" s="1"/>
      <c r="F3474" s="1" t="s">
        <v>1119</v>
      </c>
      <c r="G3474" s="6" t="s">
        <v>12527</v>
      </c>
      <c r="H3474" s="1" t="s">
        <v>308</v>
      </c>
      <c r="I3474" s="5">
        <v>43703</v>
      </c>
      <c r="J3474" s="1" t="s">
        <v>1121</v>
      </c>
      <c r="K3474" s="1" t="str">
        <f t="shared" si="163"/>
        <v>2019</v>
      </c>
      <c r="L3474" s="1">
        <f t="shared" si="164"/>
        <v>57</v>
      </c>
      <c r="M3474" s="1" t="s">
        <v>79</v>
      </c>
      <c r="N3474" t="s">
        <v>53</v>
      </c>
      <c r="O3474" s="1" t="s">
        <v>61</v>
      </c>
      <c r="P3474" s="1" t="s">
        <v>135</v>
      </c>
      <c r="Q3474" s="1" t="s">
        <v>389</v>
      </c>
      <c r="R3474" s="1" t="s">
        <v>1120</v>
      </c>
      <c r="S3474" s="1" t="s">
        <v>105</v>
      </c>
      <c r="T3474" s="1">
        <v>1</v>
      </c>
      <c r="U3474" s="1"/>
    </row>
    <row r="3475" spans="1:21">
      <c r="A3475" s="1" t="s">
        <v>53</v>
      </c>
      <c r="B3475" s="1"/>
      <c r="C3475" s="1"/>
      <c r="D3475" s="1">
        <f t="shared" si="162"/>
        <v>0</v>
      </c>
      <c r="E3475" s="1" t="s">
        <v>1127</v>
      </c>
      <c r="F3475" s="1" t="s">
        <v>1126</v>
      </c>
      <c r="G3475" s="6" t="s">
        <v>12527</v>
      </c>
      <c r="H3475" s="1" t="s">
        <v>189</v>
      </c>
      <c r="I3475" s="1" t="s">
        <v>1107</v>
      </c>
      <c r="J3475" s="1" t="s">
        <v>1128</v>
      </c>
      <c r="K3475" s="1" t="str">
        <f t="shared" si="163"/>
        <v>2019</v>
      </c>
      <c r="L3475" s="1">
        <f t="shared" si="164"/>
        <v>47</v>
      </c>
      <c r="M3475" s="1" t="s">
        <v>60</v>
      </c>
      <c r="N3475" t="s">
        <v>53</v>
      </c>
      <c r="O3475" s="1" t="s">
        <v>61</v>
      </c>
      <c r="P3475" s="1" t="s">
        <v>449</v>
      </c>
      <c r="Q3475" s="1" t="s">
        <v>219</v>
      </c>
      <c r="R3475" s="1" t="s">
        <v>895</v>
      </c>
      <c r="S3475" s="1" t="s">
        <v>105</v>
      </c>
      <c r="T3475" s="1">
        <v>1</v>
      </c>
      <c r="U3475" s="1" t="s">
        <v>50</v>
      </c>
    </row>
    <row r="3476" spans="1:21">
      <c r="A3476" s="1" t="s">
        <v>55</v>
      </c>
      <c r="B3476" s="1"/>
      <c r="C3476" s="1"/>
      <c r="D3476" s="1">
        <f t="shared" si="162"/>
        <v>0</v>
      </c>
      <c r="E3476" s="1" t="s">
        <v>1133</v>
      </c>
      <c r="F3476" s="1" t="s">
        <v>1132</v>
      </c>
      <c r="G3476" s="6" t="s">
        <v>12527</v>
      </c>
      <c r="H3476" s="1" t="s">
        <v>71</v>
      </c>
      <c r="I3476" s="1" t="s">
        <v>1130</v>
      </c>
      <c r="J3476" s="1" t="s">
        <v>517</v>
      </c>
      <c r="K3476" s="1" t="str">
        <f t="shared" si="163"/>
        <v>2019</v>
      </c>
      <c r="L3476" s="1">
        <f t="shared" si="164"/>
        <v>7</v>
      </c>
      <c r="M3476" s="1" t="s">
        <v>79</v>
      </c>
      <c r="N3476" t="s">
        <v>53</v>
      </c>
      <c r="O3476" s="1" t="s">
        <v>205</v>
      </c>
      <c r="P3476" s="1" t="s">
        <v>1135</v>
      </c>
      <c r="Q3476" s="1" t="s">
        <v>134</v>
      </c>
      <c r="R3476" s="1" t="s">
        <v>1136</v>
      </c>
      <c r="S3476" s="1" t="s">
        <v>65</v>
      </c>
      <c r="T3476" s="1">
        <v>2</v>
      </c>
      <c r="U3476" s="1"/>
    </row>
    <row r="3477" spans="1:21">
      <c r="A3477" s="1" t="s">
        <v>55</v>
      </c>
      <c r="B3477" s="1"/>
      <c r="C3477" s="1"/>
      <c r="D3477" s="1">
        <f t="shared" si="162"/>
        <v>0</v>
      </c>
      <c r="E3477" s="1" t="s">
        <v>1142</v>
      </c>
      <c r="F3477" s="1" t="s">
        <v>1141</v>
      </c>
      <c r="G3477" s="6" t="s">
        <v>12527</v>
      </c>
      <c r="H3477" s="1" t="s">
        <v>809</v>
      </c>
      <c r="I3477" s="1" t="s">
        <v>1130</v>
      </c>
      <c r="J3477" s="1" t="s">
        <v>1144</v>
      </c>
      <c r="K3477" s="1" t="str">
        <f t="shared" si="163"/>
        <v>2019</v>
      </c>
      <c r="L3477" s="1">
        <f t="shared" si="164"/>
        <v>36</v>
      </c>
      <c r="M3477" s="1" t="s">
        <v>60</v>
      </c>
      <c r="N3477" t="s">
        <v>53</v>
      </c>
      <c r="O3477" s="1" t="s">
        <v>61</v>
      </c>
      <c r="P3477" s="1" t="s">
        <v>135</v>
      </c>
      <c r="Q3477" s="1" t="s">
        <v>367</v>
      </c>
      <c r="R3477" s="1" t="s">
        <v>1143</v>
      </c>
      <c r="S3477" s="1" t="s">
        <v>105</v>
      </c>
      <c r="T3477" s="1">
        <v>1</v>
      </c>
      <c r="U3477" s="1"/>
    </row>
    <row r="3478" spans="1:21">
      <c r="A3478" s="1" t="s">
        <v>55</v>
      </c>
      <c r="B3478" s="1"/>
      <c r="C3478" s="1"/>
      <c r="D3478" s="1">
        <f t="shared" si="162"/>
        <v>0</v>
      </c>
      <c r="E3478" s="1" t="s">
        <v>1167</v>
      </c>
      <c r="F3478" s="1" t="s">
        <v>1164</v>
      </c>
      <c r="G3478" s="6" t="s">
        <v>12527</v>
      </c>
      <c r="H3478" s="1" t="s">
        <v>217</v>
      </c>
      <c r="I3478" s="1" t="s">
        <v>1165</v>
      </c>
      <c r="J3478" s="1" t="s">
        <v>1168</v>
      </c>
      <c r="K3478" s="1" t="str">
        <f t="shared" si="163"/>
        <v>2019</v>
      </c>
      <c r="L3478" s="1">
        <f t="shared" si="164"/>
        <v>16</v>
      </c>
      <c r="M3478" s="1" t="s">
        <v>60</v>
      </c>
      <c r="N3478" t="s">
        <v>53</v>
      </c>
      <c r="O3478" s="1" t="s">
        <v>61</v>
      </c>
      <c r="P3478" s="1" t="s">
        <v>388</v>
      </c>
      <c r="Q3478" s="1" t="s">
        <v>375</v>
      </c>
      <c r="R3478" s="1" t="s">
        <v>1021</v>
      </c>
      <c r="S3478" s="1" t="s">
        <v>65</v>
      </c>
      <c r="T3478" s="1">
        <v>1</v>
      </c>
      <c r="U3478" s="1" t="s">
        <v>53</v>
      </c>
    </row>
    <row r="3479" spans="1:21">
      <c r="A3479" s="1" t="s">
        <v>53</v>
      </c>
      <c r="B3479" s="1"/>
      <c r="C3479" s="1"/>
      <c r="D3479" s="1">
        <f t="shared" si="162"/>
        <v>0</v>
      </c>
      <c r="E3479" s="1" t="s">
        <v>1173</v>
      </c>
      <c r="F3479" s="1" t="s">
        <v>1172</v>
      </c>
      <c r="G3479" s="6" t="s">
        <v>12527</v>
      </c>
      <c r="H3479" s="1" t="s">
        <v>448</v>
      </c>
      <c r="I3479" s="1" t="s">
        <v>1165</v>
      </c>
      <c r="J3479" s="1" t="s">
        <v>1174</v>
      </c>
      <c r="K3479" s="1" t="str">
        <f t="shared" si="163"/>
        <v>2019</v>
      </c>
      <c r="L3479" s="1">
        <f t="shared" si="164"/>
        <v>32</v>
      </c>
      <c r="M3479" s="1" t="s">
        <v>60</v>
      </c>
      <c r="N3479" t="s">
        <v>53</v>
      </c>
      <c r="O3479" s="1" t="s">
        <v>102</v>
      </c>
      <c r="P3479" s="1" t="s">
        <v>135</v>
      </c>
      <c r="Q3479" s="1" t="s">
        <v>282</v>
      </c>
      <c r="R3479" s="1" t="s">
        <v>670</v>
      </c>
      <c r="S3479" s="1" t="s">
        <v>405</v>
      </c>
      <c r="T3479" s="1">
        <v>2</v>
      </c>
      <c r="U3479" s="1" t="s">
        <v>50</v>
      </c>
    </row>
    <row r="3480" spans="1:21">
      <c r="A3480" s="1" t="s">
        <v>53</v>
      </c>
      <c r="B3480" s="1"/>
      <c r="C3480" s="1"/>
      <c r="D3480" s="1">
        <f t="shared" si="162"/>
        <v>0</v>
      </c>
      <c r="E3480" s="1" t="s">
        <v>1188</v>
      </c>
      <c r="F3480" s="1" t="s">
        <v>1186</v>
      </c>
      <c r="G3480" s="6" t="s">
        <v>12527</v>
      </c>
      <c r="H3480" s="1" t="s">
        <v>144</v>
      </c>
      <c r="I3480" s="1" t="s">
        <v>1183</v>
      </c>
      <c r="J3480" s="1" t="s">
        <v>1190</v>
      </c>
      <c r="K3480" s="1" t="str">
        <f t="shared" si="163"/>
        <v>2019</v>
      </c>
      <c r="L3480" s="1">
        <f t="shared" si="164"/>
        <v>24</v>
      </c>
      <c r="M3480" s="1" t="s">
        <v>60</v>
      </c>
      <c r="N3480" t="s">
        <v>53</v>
      </c>
      <c r="O3480" s="1" t="s">
        <v>61</v>
      </c>
      <c r="P3480" s="1" t="s">
        <v>232</v>
      </c>
      <c r="Q3480" s="1" t="s">
        <v>128</v>
      </c>
      <c r="R3480" s="1" t="s">
        <v>1189</v>
      </c>
      <c r="S3480" s="1"/>
      <c r="T3480" s="1">
        <v>1</v>
      </c>
      <c r="U3480" s="1"/>
    </row>
    <row r="3481" spans="1:21">
      <c r="A3481" s="1" t="s">
        <v>53</v>
      </c>
      <c r="B3481" s="1"/>
      <c r="C3481" s="1"/>
      <c r="D3481" s="1">
        <f t="shared" si="162"/>
        <v>0</v>
      </c>
      <c r="E3481" s="1" t="s">
        <v>1188</v>
      </c>
      <c r="F3481" s="1" t="s">
        <v>1191</v>
      </c>
      <c r="G3481" s="6" t="s">
        <v>12527</v>
      </c>
      <c r="H3481" s="1" t="s">
        <v>367</v>
      </c>
      <c r="I3481" s="1" t="s">
        <v>1192</v>
      </c>
      <c r="J3481" s="1" t="s">
        <v>604</v>
      </c>
      <c r="K3481" s="1" t="str">
        <f t="shared" si="163"/>
        <v>2019</v>
      </c>
      <c r="L3481" s="1">
        <f t="shared" si="164"/>
        <v>26</v>
      </c>
      <c r="M3481" s="1" t="s">
        <v>60</v>
      </c>
      <c r="N3481" t="s">
        <v>53</v>
      </c>
      <c r="O3481" s="1" t="s">
        <v>61</v>
      </c>
      <c r="P3481" s="1" t="s">
        <v>255</v>
      </c>
      <c r="Q3481" s="1" t="s">
        <v>721</v>
      </c>
      <c r="R3481" s="1" t="s">
        <v>1193</v>
      </c>
      <c r="S3481" s="1" t="s">
        <v>105</v>
      </c>
      <c r="T3481" s="1">
        <v>2</v>
      </c>
      <c r="U3481" s="1"/>
    </row>
    <row r="3482" spans="1:21">
      <c r="A3482" s="1" t="s">
        <v>55</v>
      </c>
      <c r="B3482" s="1"/>
      <c r="C3482" s="1"/>
      <c r="D3482" s="1">
        <f t="shared" si="162"/>
        <v>0</v>
      </c>
      <c r="E3482" s="1" t="s">
        <v>1195</v>
      </c>
      <c r="F3482" s="1" t="s">
        <v>1194</v>
      </c>
      <c r="G3482" s="6" t="s">
        <v>12527</v>
      </c>
      <c r="H3482" s="1" t="s">
        <v>484</v>
      </c>
      <c r="I3482" s="1" t="s">
        <v>1192</v>
      </c>
      <c r="J3482" s="1" t="s">
        <v>877</v>
      </c>
      <c r="K3482" s="1" t="str">
        <f t="shared" si="163"/>
        <v>2019</v>
      </c>
      <c r="L3482" s="1">
        <f t="shared" si="164"/>
        <v>48</v>
      </c>
      <c r="M3482" s="1" t="s">
        <v>60</v>
      </c>
      <c r="N3482" t="s">
        <v>53</v>
      </c>
      <c r="O3482" s="1" t="s">
        <v>102</v>
      </c>
      <c r="P3482" s="1" t="s">
        <v>232</v>
      </c>
      <c r="Q3482" s="1" t="s">
        <v>599</v>
      </c>
      <c r="R3482" s="1"/>
      <c r="S3482" s="1" t="s">
        <v>114</v>
      </c>
      <c r="T3482" s="1">
        <v>1</v>
      </c>
      <c r="U3482" s="1" t="s">
        <v>53</v>
      </c>
    </row>
    <row r="3483" spans="1:21">
      <c r="A3483" s="1" t="s">
        <v>55</v>
      </c>
      <c r="B3483" s="1"/>
      <c r="C3483" s="1"/>
      <c r="D3483" s="1">
        <f t="shared" si="162"/>
        <v>0</v>
      </c>
      <c r="E3483" s="1" t="s">
        <v>1201</v>
      </c>
      <c r="F3483" s="1" t="s">
        <v>1200</v>
      </c>
      <c r="G3483" s="6" t="s">
        <v>12527</v>
      </c>
      <c r="H3483" s="1" t="s">
        <v>530</v>
      </c>
      <c r="I3483" s="1" t="s">
        <v>1192</v>
      </c>
      <c r="J3483" s="1" t="s">
        <v>877</v>
      </c>
      <c r="K3483" s="1" t="str">
        <f t="shared" si="163"/>
        <v>2019</v>
      </c>
      <c r="L3483" s="1">
        <f t="shared" si="164"/>
        <v>33</v>
      </c>
      <c r="M3483" s="1" t="s">
        <v>60</v>
      </c>
      <c r="N3483" t="s">
        <v>53</v>
      </c>
      <c r="O3483" s="1" t="s">
        <v>61</v>
      </c>
      <c r="P3483" s="1" t="s">
        <v>213</v>
      </c>
      <c r="Q3483" s="1" t="s">
        <v>351</v>
      </c>
      <c r="R3483" s="1" t="s">
        <v>1202</v>
      </c>
      <c r="S3483" s="1" t="s">
        <v>114</v>
      </c>
      <c r="T3483" s="1">
        <v>2</v>
      </c>
      <c r="U3483" s="1" t="s">
        <v>53</v>
      </c>
    </row>
    <row r="3484" spans="1:21">
      <c r="A3484" s="1" t="s">
        <v>53</v>
      </c>
      <c r="B3484" s="1"/>
      <c r="C3484" s="1"/>
      <c r="D3484" s="1">
        <f t="shared" si="162"/>
        <v>0</v>
      </c>
      <c r="E3484" s="1" t="s">
        <v>1227</v>
      </c>
      <c r="F3484" s="1" t="s">
        <v>1225</v>
      </c>
      <c r="G3484" s="6" t="s">
        <v>12527</v>
      </c>
      <c r="H3484" s="1" t="s">
        <v>78</v>
      </c>
      <c r="I3484" s="1" t="s">
        <v>1226</v>
      </c>
      <c r="J3484" s="1" t="s">
        <v>1229</v>
      </c>
      <c r="K3484" s="1" t="str">
        <f t="shared" si="163"/>
        <v>2019</v>
      </c>
      <c r="L3484" s="1">
        <f t="shared" si="164"/>
        <v>29</v>
      </c>
      <c r="M3484" s="1" t="s">
        <v>60</v>
      </c>
      <c r="N3484" t="s">
        <v>53</v>
      </c>
      <c r="O3484" s="1" t="s">
        <v>102</v>
      </c>
      <c r="P3484" s="1" t="s">
        <v>232</v>
      </c>
      <c r="Q3484" s="1" t="s">
        <v>299</v>
      </c>
      <c r="R3484" s="1" t="s">
        <v>1228</v>
      </c>
      <c r="S3484" s="1" t="s">
        <v>114</v>
      </c>
      <c r="T3484" s="1">
        <v>2</v>
      </c>
      <c r="U3484" s="1"/>
    </row>
    <row r="3485" spans="1:21">
      <c r="A3485" s="1" t="s">
        <v>54</v>
      </c>
      <c r="B3485" s="1"/>
      <c r="C3485" s="1"/>
      <c r="D3485" s="1">
        <f t="shared" si="162"/>
        <v>0</v>
      </c>
      <c r="E3485" s="1" t="s">
        <v>1255</v>
      </c>
      <c r="F3485" s="1" t="s">
        <v>1254</v>
      </c>
      <c r="G3485" s="6" t="s">
        <v>12527</v>
      </c>
      <c r="H3485" s="1" t="s">
        <v>299</v>
      </c>
      <c r="I3485" s="1" t="s">
        <v>1245</v>
      </c>
      <c r="J3485" s="1" t="s">
        <v>1174</v>
      </c>
      <c r="K3485" s="1" t="str">
        <f t="shared" si="163"/>
        <v>2019</v>
      </c>
      <c r="L3485" s="1">
        <f t="shared" si="164"/>
        <v>44</v>
      </c>
      <c r="M3485" s="1" t="s">
        <v>60</v>
      </c>
      <c r="N3485" t="s">
        <v>53</v>
      </c>
      <c r="O3485" s="1" t="s">
        <v>61</v>
      </c>
      <c r="P3485" s="1" t="s">
        <v>466</v>
      </c>
      <c r="Q3485" s="1" t="s">
        <v>233</v>
      </c>
      <c r="R3485" s="1"/>
      <c r="S3485" s="1" t="s">
        <v>114</v>
      </c>
      <c r="T3485" s="1">
        <v>1</v>
      </c>
      <c r="U3485" s="1"/>
    </row>
    <row r="3486" spans="1:21">
      <c r="A3486" s="1" t="s">
        <v>55</v>
      </c>
      <c r="B3486" s="1"/>
      <c r="C3486" s="1"/>
      <c r="D3486" s="1">
        <f t="shared" si="162"/>
        <v>0</v>
      </c>
      <c r="E3486" s="1"/>
      <c r="F3486" s="1" t="s">
        <v>1306</v>
      </c>
      <c r="G3486" s="6" t="s">
        <v>12527</v>
      </c>
      <c r="H3486" s="1" t="s">
        <v>256</v>
      </c>
      <c r="I3486" s="1" t="s">
        <v>1288</v>
      </c>
      <c r="J3486" s="1" t="s">
        <v>1308</v>
      </c>
      <c r="K3486" s="1" t="str">
        <f t="shared" si="163"/>
        <v>2019</v>
      </c>
      <c r="L3486" s="1">
        <f t="shared" si="164"/>
        <v>52</v>
      </c>
      <c r="M3486" s="1" t="s">
        <v>79</v>
      </c>
      <c r="N3486" t="s">
        <v>53</v>
      </c>
      <c r="O3486" s="1" t="s">
        <v>61</v>
      </c>
      <c r="P3486" s="1" t="s">
        <v>346</v>
      </c>
      <c r="Q3486" s="1" t="s">
        <v>573</v>
      </c>
      <c r="R3486" s="1" t="s">
        <v>1307</v>
      </c>
      <c r="S3486" s="1" t="s">
        <v>114</v>
      </c>
      <c r="T3486" s="1">
        <v>1</v>
      </c>
      <c r="U3486" s="1"/>
    </row>
    <row r="3487" spans="1:21">
      <c r="A3487" s="1" t="s">
        <v>55</v>
      </c>
      <c r="B3487" s="1"/>
      <c r="C3487" s="1"/>
      <c r="D3487" s="1">
        <f t="shared" si="162"/>
        <v>0</v>
      </c>
      <c r="E3487" s="1" t="s">
        <v>1313</v>
      </c>
      <c r="F3487" s="1" t="s">
        <v>1312</v>
      </c>
      <c r="G3487" s="6" t="s">
        <v>12527</v>
      </c>
      <c r="H3487" s="1" t="s">
        <v>721</v>
      </c>
      <c r="I3487" s="1" t="s">
        <v>1310</v>
      </c>
      <c r="J3487" s="1" t="s">
        <v>888</v>
      </c>
      <c r="K3487" s="1" t="str">
        <f t="shared" si="163"/>
        <v>2019</v>
      </c>
      <c r="L3487" s="1">
        <f t="shared" si="164"/>
        <v>51</v>
      </c>
      <c r="M3487" s="1" t="s">
        <v>60</v>
      </c>
      <c r="N3487" t="s">
        <v>53</v>
      </c>
      <c r="O3487" s="1" t="s">
        <v>61</v>
      </c>
      <c r="P3487" s="1" t="s">
        <v>127</v>
      </c>
      <c r="Q3487" s="1" t="s">
        <v>219</v>
      </c>
      <c r="R3487" s="1" t="s">
        <v>1314</v>
      </c>
      <c r="S3487" s="1" t="s">
        <v>105</v>
      </c>
      <c r="T3487" s="1">
        <v>2</v>
      </c>
      <c r="U3487" s="1" t="s">
        <v>54</v>
      </c>
    </row>
    <row r="3488" spans="1:21">
      <c r="A3488" s="1" t="s">
        <v>50</v>
      </c>
      <c r="B3488" s="1"/>
      <c r="C3488" s="1"/>
      <c r="D3488" s="1">
        <f t="shared" si="162"/>
        <v>0</v>
      </c>
      <c r="E3488" s="1" t="s">
        <v>1325</v>
      </c>
      <c r="F3488" s="1" t="s">
        <v>1323</v>
      </c>
      <c r="G3488" s="6" t="s">
        <v>12527</v>
      </c>
      <c r="H3488" s="1" t="s">
        <v>448</v>
      </c>
      <c r="I3488" s="1" t="s">
        <v>1324</v>
      </c>
      <c r="J3488" s="1" t="s">
        <v>1328</v>
      </c>
      <c r="K3488" s="1" t="str">
        <f t="shared" si="163"/>
        <v>2019</v>
      </c>
      <c r="L3488" s="1">
        <f t="shared" si="164"/>
        <v>32</v>
      </c>
      <c r="M3488" s="1" t="s">
        <v>60</v>
      </c>
      <c r="N3488" t="s">
        <v>53</v>
      </c>
      <c r="O3488" s="1" t="s">
        <v>102</v>
      </c>
      <c r="P3488" s="1" t="s">
        <v>432</v>
      </c>
      <c r="Q3488" s="1" t="s">
        <v>555</v>
      </c>
      <c r="R3488" s="1" t="s">
        <v>1326</v>
      </c>
      <c r="S3488" s="1" t="s">
        <v>1327</v>
      </c>
      <c r="T3488" s="1">
        <v>1</v>
      </c>
      <c r="U3488" s="1" t="s">
        <v>53</v>
      </c>
    </row>
    <row r="3489" spans="1:21">
      <c r="A3489" s="1" t="s">
        <v>55</v>
      </c>
      <c r="B3489" s="1"/>
      <c r="C3489" s="1"/>
      <c r="D3489" s="1">
        <f t="shared" si="162"/>
        <v>0</v>
      </c>
      <c r="E3489" s="1" t="s">
        <v>1342</v>
      </c>
      <c r="F3489" s="1" t="s">
        <v>1340</v>
      </c>
      <c r="G3489" s="6" t="s">
        <v>12527</v>
      </c>
      <c r="H3489" s="1" t="s">
        <v>1343</v>
      </c>
      <c r="I3489" s="1" t="s">
        <v>1341</v>
      </c>
      <c r="J3489" s="1" t="s">
        <v>1328</v>
      </c>
      <c r="K3489" s="1" t="str">
        <f t="shared" si="163"/>
        <v>2019</v>
      </c>
      <c r="L3489" s="1">
        <f t="shared" si="164"/>
        <v>41</v>
      </c>
      <c r="M3489" s="1" t="s">
        <v>60</v>
      </c>
      <c r="N3489" t="s">
        <v>53</v>
      </c>
      <c r="O3489" s="1" t="s">
        <v>61</v>
      </c>
      <c r="P3489" s="1" t="s">
        <v>135</v>
      </c>
      <c r="Q3489" s="1" t="s">
        <v>351</v>
      </c>
      <c r="R3489" s="1" t="s">
        <v>1047</v>
      </c>
      <c r="S3489" s="1" t="s">
        <v>105</v>
      </c>
      <c r="T3489" s="1">
        <v>1</v>
      </c>
      <c r="U3489" s="1"/>
    </row>
    <row r="3490" spans="1:21">
      <c r="A3490" s="1"/>
      <c r="B3490" s="1"/>
      <c r="C3490" s="1"/>
      <c r="D3490" s="1">
        <f t="shared" si="162"/>
        <v>0</v>
      </c>
      <c r="E3490" s="1" t="s">
        <v>1348</v>
      </c>
      <c r="F3490" s="1" t="s">
        <v>1347</v>
      </c>
      <c r="G3490" s="6" t="s">
        <v>12527</v>
      </c>
      <c r="H3490" s="1" t="s">
        <v>389</v>
      </c>
      <c r="I3490" s="1" t="s">
        <v>1341</v>
      </c>
      <c r="J3490" s="1" t="s">
        <v>877</v>
      </c>
      <c r="K3490" s="1" t="str">
        <f t="shared" si="163"/>
        <v>2019</v>
      </c>
      <c r="L3490" s="1">
        <f t="shared" si="164"/>
        <v>62</v>
      </c>
      <c r="M3490" s="1" t="s">
        <v>60</v>
      </c>
      <c r="N3490" t="s">
        <v>53</v>
      </c>
      <c r="O3490" s="1" t="s">
        <v>61</v>
      </c>
      <c r="P3490" s="1" t="s">
        <v>232</v>
      </c>
      <c r="Q3490" s="1" t="s">
        <v>788</v>
      </c>
      <c r="R3490" s="1" t="s">
        <v>151</v>
      </c>
      <c r="S3490" s="1" t="s">
        <v>311</v>
      </c>
      <c r="T3490" s="1">
        <v>1</v>
      </c>
      <c r="U3490" s="1"/>
    </row>
    <row r="3491" spans="1:21">
      <c r="A3491" s="1" t="s">
        <v>55</v>
      </c>
      <c r="B3491" s="1"/>
      <c r="C3491" s="1"/>
      <c r="D3491" s="1">
        <f t="shared" si="162"/>
        <v>0</v>
      </c>
      <c r="E3491" s="1" t="s">
        <v>1352</v>
      </c>
      <c r="F3491" s="1" t="s">
        <v>1349</v>
      </c>
      <c r="G3491" s="6" t="s">
        <v>12527</v>
      </c>
      <c r="H3491" s="1" t="s">
        <v>282</v>
      </c>
      <c r="I3491" s="1" t="s">
        <v>1350</v>
      </c>
      <c r="J3491" s="1" t="s">
        <v>903</v>
      </c>
      <c r="K3491" s="1" t="str">
        <f t="shared" si="163"/>
        <v>2019</v>
      </c>
      <c r="L3491" s="1">
        <f t="shared" si="164"/>
        <v>43</v>
      </c>
      <c r="M3491" s="1" t="s">
        <v>60</v>
      </c>
      <c r="N3491" t="s">
        <v>53</v>
      </c>
      <c r="O3491" s="1" t="s">
        <v>61</v>
      </c>
      <c r="P3491" s="1" t="s">
        <v>449</v>
      </c>
      <c r="Q3491" s="1" t="s">
        <v>136</v>
      </c>
      <c r="R3491" s="1" t="s">
        <v>1353</v>
      </c>
      <c r="S3491" s="1" t="s">
        <v>105</v>
      </c>
      <c r="T3491" s="1">
        <v>1</v>
      </c>
      <c r="U3491" s="1" t="s">
        <v>50</v>
      </c>
    </row>
    <row r="3492" spans="1:21">
      <c r="A3492" s="1" t="s">
        <v>55</v>
      </c>
      <c r="B3492" s="1"/>
      <c r="C3492" s="1"/>
      <c r="D3492" s="1">
        <f t="shared" si="162"/>
        <v>0</v>
      </c>
      <c r="E3492" s="1" t="s">
        <v>1361</v>
      </c>
      <c r="F3492" s="1" t="s">
        <v>1359</v>
      </c>
      <c r="G3492" s="6" t="s">
        <v>12527</v>
      </c>
      <c r="H3492" s="1" t="s">
        <v>530</v>
      </c>
      <c r="I3492" s="1" t="s">
        <v>1355</v>
      </c>
      <c r="J3492" s="1" t="s">
        <v>896</v>
      </c>
      <c r="K3492" s="1" t="str">
        <f t="shared" si="163"/>
        <v>2019</v>
      </c>
      <c r="L3492" s="1">
        <f t="shared" si="164"/>
        <v>33</v>
      </c>
      <c r="M3492" s="1" t="s">
        <v>60</v>
      </c>
      <c r="N3492" t="s">
        <v>53</v>
      </c>
      <c r="O3492" s="1" t="s">
        <v>102</v>
      </c>
      <c r="P3492" s="1" t="s">
        <v>135</v>
      </c>
      <c r="Q3492" s="1" t="s">
        <v>301</v>
      </c>
      <c r="R3492" s="1" t="s">
        <v>302</v>
      </c>
      <c r="S3492" s="1" t="s">
        <v>114</v>
      </c>
      <c r="T3492" s="1">
        <v>2</v>
      </c>
      <c r="U3492" s="1"/>
    </row>
    <row r="3493" spans="1:21">
      <c r="A3493" s="1"/>
      <c r="B3493" s="1"/>
      <c r="C3493" s="1"/>
      <c r="D3493" s="1">
        <f t="shared" si="162"/>
        <v>0</v>
      </c>
      <c r="E3493" s="1" t="s">
        <v>1377</v>
      </c>
      <c r="F3493" s="1" t="s">
        <v>1375</v>
      </c>
      <c r="G3493" s="6" t="s">
        <v>12527</v>
      </c>
      <c r="H3493" s="1" t="s">
        <v>256</v>
      </c>
      <c r="I3493" s="1" t="s">
        <v>1376</v>
      </c>
      <c r="J3493" s="1" t="s">
        <v>1328</v>
      </c>
      <c r="K3493" s="1" t="str">
        <f t="shared" si="163"/>
        <v>2019</v>
      </c>
      <c r="L3493" s="1">
        <f t="shared" si="164"/>
        <v>52</v>
      </c>
      <c r="M3493" s="1" t="s">
        <v>60</v>
      </c>
      <c r="N3493" t="s">
        <v>53</v>
      </c>
      <c r="O3493" s="1" t="s">
        <v>102</v>
      </c>
      <c r="P3493" s="1" t="s">
        <v>255</v>
      </c>
      <c r="Q3493" s="1" t="s">
        <v>219</v>
      </c>
      <c r="R3493" s="1" t="s">
        <v>1378</v>
      </c>
      <c r="S3493" s="1" t="s">
        <v>417</v>
      </c>
      <c r="T3493" s="1">
        <v>2</v>
      </c>
      <c r="U3493" s="1"/>
    </row>
    <row r="3494" spans="1:21">
      <c r="A3494" s="1" t="s">
        <v>54</v>
      </c>
      <c r="B3494" s="1"/>
      <c r="C3494" s="1"/>
      <c r="D3494" s="1">
        <f t="shared" si="162"/>
        <v>0</v>
      </c>
      <c r="E3494" s="1" t="s">
        <v>1380</v>
      </c>
      <c r="F3494" s="1" t="s">
        <v>1379</v>
      </c>
      <c r="G3494" s="6" t="s">
        <v>12527</v>
      </c>
      <c r="H3494" s="1" t="s">
        <v>53</v>
      </c>
      <c r="I3494" s="1" t="s">
        <v>1376</v>
      </c>
      <c r="J3494" s="1" t="s">
        <v>72</v>
      </c>
      <c r="K3494" s="1" t="str">
        <f t="shared" si="163"/>
        <v>2019</v>
      </c>
      <c r="L3494" s="1">
        <f t="shared" si="164"/>
        <v>2</v>
      </c>
      <c r="M3494" s="1" t="s">
        <v>79</v>
      </c>
      <c r="N3494" t="s">
        <v>53</v>
      </c>
      <c r="O3494" s="1" t="s">
        <v>102</v>
      </c>
      <c r="P3494" s="1" t="s">
        <v>1381</v>
      </c>
      <c r="Q3494" s="1" t="s">
        <v>324</v>
      </c>
      <c r="R3494" s="1" t="s">
        <v>1382</v>
      </c>
      <c r="S3494" s="1"/>
      <c r="T3494" s="1">
        <v>1</v>
      </c>
      <c r="U3494" s="1"/>
    </row>
    <row r="3495" spans="1:21">
      <c r="A3495" s="1" t="s">
        <v>53</v>
      </c>
      <c r="B3495" s="1"/>
      <c r="C3495" s="1"/>
      <c r="D3495" s="1">
        <f t="shared" si="162"/>
        <v>0</v>
      </c>
      <c r="E3495" s="1" t="s">
        <v>1405</v>
      </c>
      <c r="F3495" s="1" t="s">
        <v>1404</v>
      </c>
      <c r="G3495" s="6" t="s">
        <v>12527</v>
      </c>
      <c r="H3495" s="1" t="s">
        <v>128</v>
      </c>
      <c r="I3495" s="1" t="s">
        <v>1390</v>
      </c>
      <c r="J3495" s="1" t="s">
        <v>604</v>
      </c>
      <c r="K3495" s="1" t="str">
        <f t="shared" si="163"/>
        <v>2019</v>
      </c>
      <c r="L3495" s="1">
        <f t="shared" si="164"/>
        <v>42</v>
      </c>
      <c r="M3495" s="1" t="s">
        <v>60</v>
      </c>
      <c r="N3495" t="s">
        <v>53</v>
      </c>
      <c r="O3495" s="1" t="s">
        <v>61</v>
      </c>
      <c r="P3495" s="1" t="s">
        <v>127</v>
      </c>
      <c r="Q3495" s="1" t="s">
        <v>240</v>
      </c>
      <c r="R3495" s="1" t="s">
        <v>1406</v>
      </c>
      <c r="S3495" s="1" t="s">
        <v>105</v>
      </c>
      <c r="T3495" s="1">
        <v>1</v>
      </c>
      <c r="U3495" s="1"/>
    </row>
    <row r="3496" spans="1:21">
      <c r="A3496" s="1" t="s">
        <v>55</v>
      </c>
      <c r="B3496" s="1"/>
      <c r="C3496" s="1"/>
      <c r="D3496" s="1">
        <f t="shared" si="162"/>
        <v>0</v>
      </c>
      <c r="E3496" s="1" t="s">
        <v>1416</v>
      </c>
      <c r="F3496" s="1" t="s">
        <v>1414</v>
      </c>
      <c r="G3496" s="6" t="s">
        <v>12527</v>
      </c>
      <c r="H3496" s="1" t="s">
        <v>693</v>
      </c>
      <c r="I3496" s="1" t="s">
        <v>1415</v>
      </c>
      <c r="J3496" s="1" t="s">
        <v>1214</v>
      </c>
      <c r="K3496" s="1" t="str">
        <f t="shared" si="163"/>
        <v>2019</v>
      </c>
      <c r="L3496" s="1">
        <f t="shared" si="164"/>
        <v>69</v>
      </c>
      <c r="M3496" s="1" t="s">
        <v>60</v>
      </c>
      <c r="N3496" t="s">
        <v>53</v>
      </c>
      <c r="O3496" s="1" t="s">
        <v>61</v>
      </c>
      <c r="P3496" s="1" t="s">
        <v>135</v>
      </c>
      <c r="Q3496" s="1" t="s">
        <v>233</v>
      </c>
      <c r="R3496" s="1" t="s">
        <v>1417</v>
      </c>
      <c r="S3496" s="1" t="s">
        <v>311</v>
      </c>
      <c r="T3496" s="1">
        <v>1</v>
      </c>
      <c r="U3496" s="1"/>
    </row>
    <row r="3497" spans="1:21">
      <c r="A3497" s="1" t="s">
        <v>55</v>
      </c>
      <c r="B3497" s="1"/>
      <c r="C3497" s="1"/>
      <c r="D3497" s="1">
        <f t="shared" si="162"/>
        <v>0</v>
      </c>
      <c r="E3497" s="1" t="s">
        <v>1449</v>
      </c>
      <c r="F3497" s="1" t="s">
        <v>1447</v>
      </c>
      <c r="G3497" s="6" t="s">
        <v>12527</v>
      </c>
      <c r="H3497" s="1" t="s">
        <v>54</v>
      </c>
      <c r="I3497" s="1" t="s">
        <v>1448</v>
      </c>
      <c r="J3497" s="1" t="s">
        <v>1328</v>
      </c>
      <c r="K3497" s="1" t="str">
        <f t="shared" si="163"/>
        <v>2019</v>
      </c>
      <c r="L3497" s="1">
        <f t="shared" si="164"/>
        <v>3</v>
      </c>
      <c r="M3497" s="1" t="s">
        <v>60</v>
      </c>
      <c r="N3497" t="s">
        <v>53</v>
      </c>
      <c r="O3497" s="1" t="s">
        <v>61</v>
      </c>
      <c r="P3497" s="1" t="s">
        <v>1381</v>
      </c>
      <c r="Q3497" s="1" t="s">
        <v>1450</v>
      </c>
      <c r="R3497" s="1" t="s">
        <v>1451</v>
      </c>
      <c r="S3497" s="1" t="s">
        <v>114</v>
      </c>
      <c r="T3497" s="1">
        <v>2</v>
      </c>
      <c r="U3497" s="1"/>
    </row>
    <row r="3498" spans="1:21">
      <c r="A3498" s="1" t="s">
        <v>54</v>
      </c>
      <c r="B3498" s="1"/>
      <c r="C3498" s="1"/>
      <c r="D3498" s="1">
        <f t="shared" si="162"/>
        <v>0</v>
      </c>
      <c r="E3498" s="1" t="s">
        <v>1453</v>
      </c>
      <c r="F3498" s="1" t="s">
        <v>1452</v>
      </c>
      <c r="G3498" s="6" t="s">
        <v>12527</v>
      </c>
      <c r="H3498" s="1" t="s">
        <v>721</v>
      </c>
      <c r="I3498" s="1" t="s">
        <v>1448</v>
      </c>
      <c r="J3498" s="1" t="s">
        <v>66</v>
      </c>
      <c r="K3498" s="1" t="str">
        <f t="shared" si="163"/>
        <v>2019</v>
      </c>
      <c r="L3498" s="1">
        <f t="shared" si="164"/>
        <v>51</v>
      </c>
      <c r="M3498" s="1" t="s">
        <v>60</v>
      </c>
      <c r="N3498" t="s">
        <v>53</v>
      </c>
      <c r="O3498" s="1" t="s">
        <v>102</v>
      </c>
      <c r="P3498" s="1" t="s">
        <v>135</v>
      </c>
      <c r="Q3498" s="1" t="s">
        <v>136</v>
      </c>
      <c r="R3498" s="1" t="s">
        <v>137</v>
      </c>
      <c r="S3498" s="1" t="s">
        <v>105</v>
      </c>
      <c r="T3498" s="1">
        <v>2</v>
      </c>
      <c r="U3498" s="1"/>
    </row>
    <row r="3499" spans="1:21">
      <c r="A3499" s="1" t="s">
        <v>55</v>
      </c>
      <c r="B3499" s="1"/>
      <c r="C3499" s="1"/>
      <c r="D3499" s="1">
        <f t="shared" si="162"/>
        <v>0</v>
      </c>
      <c r="E3499" s="1" t="s">
        <v>1480</v>
      </c>
      <c r="F3499" s="1" t="s">
        <v>1478</v>
      </c>
      <c r="G3499" s="6" t="s">
        <v>12527</v>
      </c>
      <c r="H3499" s="1" t="s">
        <v>78</v>
      </c>
      <c r="I3499" s="1" t="s">
        <v>1479</v>
      </c>
      <c r="J3499" s="1" t="s">
        <v>66</v>
      </c>
      <c r="K3499" s="1" t="str">
        <f t="shared" si="163"/>
        <v>2019</v>
      </c>
      <c r="L3499" s="1">
        <f t="shared" si="164"/>
        <v>29</v>
      </c>
      <c r="M3499" s="1" t="s">
        <v>60</v>
      </c>
      <c r="N3499" t="s">
        <v>53</v>
      </c>
      <c r="O3499" s="1" t="s">
        <v>61</v>
      </c>
      <c r="P3499" s="1" t="s">
        <v>232</v>
      </c>
      <c r="Q3499" s="1" t="s">
        <v>1343</v>
      </c>
      <c r="R3499" s="1" t="s">
        <v>1481</v>
      </c>
      <c r="S3499" s="1" t="s">
        <v>105</v>
      </c>
      <c r="T3499" s="1">
        <v>1</v>
      </c>
      <c r="U3499" s="1"/>
    </row>
    <row r="3500" spans="1:21">
      <c r="A3500" s="1" t="s">
        <v>53</v>
      </c>
      <c r="B3500" s="1"/>
      <c r="C3500" s="1"/>
      <c r="D3500" s="1">
        <f t="shared" si="162"/>
        <v>0</v>
      </c>
      <c r="E3500" s="1" t="s">
        <v>1493</v>
      </c>
      <c r="F3500" s="1" t="s">
        <v>1491</v>
      </c>
      <c r="G3500" s="6" t="s">
        <v>12527</v>
      </c>
      <c r="H3500" s="1" t="s">
        <v>134</v>
      </c>
      <c r="I3500" s="1" t="s">
        <v>1492</v>
      </c>
      <c r="J3500" s="1" t="s">
        <v>604</v>
      </c>
      <c r="K3500" s="1" t="str">
        <f t="shared" si="163"/>
        <v>2019</v>
      </c>
      <c r="L3500" s="1">
        <f t="shared" si="164"/>
        <v>27</v>
      </c>
      <c r="M3500" s="1" t="s">
        <v>60</v>
      </c>
      <c r="N3500" t="s">
        <v>53</v>
      </c>
      <c r="O3500" s="1" t="s">
        <v>102</v>
      </c>
      <c r="P3500" s="1" t="s">
        <v>89</v>
      </c>
      <c r="Q3500" s="1" t="s">
        <v>721</v>
      </c>
      <c r="R3500" s="1" t="s">
        <v>1494</v>
      </c>
      <c r="S3500" s="1" t="s">
        <v>114</v>
      </c>
      <c r="T3500" s="1">
        <v>2</v>
      </c>
      <c r="U3500" s="1"/>
    </row>
    <row r="3501" spans="1:21">
      <c r="A3501" s="1"/>
      <c r="B3501" s="1"/>
      <c r="C3501" s="1"/>
      <c r="D3501" s="1">
        <f t="shared" si="162"/>
        <v>0</v>
      </c>
      <c r="E3501" s="1" t="s">
        <v>1511</v>
      </c>
      <c r="F3501" s="1" t="s">
        <v>1510</v>
      </c>
      <c r="G3501" s="6" t="s">
        <v>12527</v>
      </c>
      <c r="H3501" s="1" t="s">
        <v>233</v>
      </c>
      <c r="I3501" s="1" t="s">
        <v>1506</v>
      </c>
      <c r="J3501" s="1" t="s">
        <v>1512</v>
      </c>
      <c r="K3501" s="1" t="str">
        <f t="shared" si="163"/>
        <v>2019</v>
      </c>
      <c r="L3501" s="1">
        <f t="shared" si="164"/>
        <v>49</v>
      </c>
      <c r="M3501" s="1" t="s">
        <v>60</v>
      </c>
      <c r="N3501" t="s">
        <v>53</v>
      </c>
      <c r="O3501" s="1" t="s">
        <v>61</v>
      </c>
      <c r="P3501" s="1" t="s">
        <v>449</v>
      </c>
      <c r="Q3501" s="1" t="s">
        <v>389</v>
      </c>
      <c r="R3501" s="1" t="s">
        <v>326</v>
      </c>
      <c r="S3501" s="1" t="s">
        <v>105</v>
      </c>
      <c r="T3501" s="1">
        <v>1</v>
      </c>
      <c r="U3501" s="1"/>
    </row>
    <row r="3502" spans="1:21">
      <c r="A3502" s="1" t="s">
        <v>55</v>
      </c>
      <c r="B3502" s="1"/>
      <c r="C3502" s="1"/>
      <c r="D3502" s="1">
        <f t="shared" si="162"/>
        <v>0</v>
      </c>
      <c r="E3502" s="1" t="s">
        <v>1514</v>
      </c>
      <c r="F3502" s="1" t="s">
        <v>1513</v>
      </c>
      <c r="G3502" s="6" t="s">
        <v>12527</v>
      </c>
      <c r="H3502" s="1" t="s">
        <v>233</v>
      </c>
      <c r="I3502" s="1" t="s">
        <v>1506</v>
      </c>
      <c r="J3502" s="1" t="s">
        <v>877</v>
      </c>
      <c r="K3502" s="1" t="str">
        <f t="shared" si="163"/>
        <v>2019</v>
      </c>
      <c r="L3502" s="1">
        <f t="shared" si="164"/>
        <v>49</v>
      </c>
      <c r="M3502" s="1" t="s">
        <v>60</v>
      </c>
      <c r="N3502" t="s">
        <v>53</v>
      </c>
      <c r="O3502" s="1" t="s">
        <v>61</v>
      </c>
      <c r="P3502" s="1" t="s">
        <v>232</v>
      </c>
      <c r="Q3502" s="1" t="s">
        <v>351</v>
      </c>
      <c r="R3502" s="1" t="s">
        <v>603</v>
      </c>
      <c r="S3502" s="1" t="s">
        <v>114</v>
      </c>
      <c r="T3502" s="1">
        <v>2</v>
      </c>
      <c r="U3502" s="1"/>
    </row>
    <row r="3503" spans="1:21">
      <c r="A3503" s="1" t="s">
        <v>55</v>
      </c>
      <c r="B3503" s="1"/>
      <c r="C3503" s="1"/>
      <c r="D3503" s="1">
        <f t="shared" si="162"/>
        <v>0</v>
      </c>
      <c r="E3503" s="1" t="s">
        <v>1542</v>
      </c>
      <c r="F3503" s="1" t="s">
        <v>1541</v>
      </c>
      <c r="G3503" s="6" t="s">
        <v>12527</v>
      </c>
      <c r="H3503" s="1" t="s">
        <v>116</v>
      </c>
      <c r="I3503" s="1" t="s">
        <v>1536</v>
      </c>
      <c r="J3503" s="1" t="s">
        <v>1543</v>
      </c>
      <c r="K3503" s="1" t="str">
        <f t="shared" si="163"/>
        <v>2019</v>
      </c>
      <c r="L3503" s="1">
        <f t="shared" si="164"/>
        <v>5</v>
      </c>
      <c r="M3503" s="1" t="s">
        <v>60</v>
      </c>
      <c r="N3503" t="s">
        <v>53</v>
      </c>
      <c r="O3503" s="1" t="s">
        <v>61</v>
      </c>
      <c r="P3503" s="1" t="s">
        <v>657</v>
      </c>
      <c r="Q3503" s="1" t="s">
        <v>169</v>
      </c>
      <c r="R3503" s="1" t="s">
        <v>1474</v>
      </c>
      <c r="S3503" s="1" t="s">
        <v>114</v>
      </c>
      <c r="T3503" s="1">
        <v>2</v>
      </c>
      <c r="U3503" s="1" t="s">
        <v>50</v>
      </c>
    </row>
    <row r="3504" spans="1:21">
      <c r="A3504" s="1" t="s">
        <v>53</v>
      </c>
      <c r="B3504" s="1"/>
      <c r="C3504" s="1"/>
      <c r="D3504" s="1">
        <f t="shared" si="162"/>
        <v>0</v>
      </c>
      <c r="E3504" s="1" t="s">
        <v>1565</v>
      </c>
      <c r="F3504" s="1" t="s">
        <v>1564</v>
      </c>
      <c r="G3504" s="6" t="s">
        <v>12527</v>
      </c>
      <c r="H3504" s="1" t="s">
        <v>324</v>
      </c>
      <c r="I3504" s="1" t="s">
        <v>1549</v>
      </c>
      <c r="J3504" s="1" t="s">
        <v>66</v>
      </c>
      <c r="K3504" s="1" t="str">
        <f t="shared" si="163"/>
        <v>2019</v>
      </c>
      <c r="L3504" s="1">
        <f t="shared" si="164"/>
        <v>13</v>
      </c>
      <c r="M3504" s="1" t="s">
        <v>60</v>
      </c>
      <c r="N3504" t="s">
        <v>53</v>
      </c>
      <c r="O3504" s="1" t="s">
        <v>61</v>
      </c>
      <c r="P3504" s="1" t="s">
        <v>432</v>
      </c>
      <c r="Q3504" s="1" t="s">
        <v>678</v>
      </c>
      <c r="R3504" s="1" t="s">
        <v>1566</v>
      </c>
      <c r="S3504" s="1" t="s">
        <v>65</v>
      </c>
      <c r="T3504" s="1">
        <v>2</v>
      </c>
      <c r="U3504" s="1"/>
    </row>
    <row r="3505" spans="1:21">
      <c r="A3505" s="1" t="s">
        <v>55</v>
      </c>
      <c r="B3505" s="1"/>
      <c r="C3505" s="1"/>
      <c r="D3505" s="1">
        <f t="shared" si="162"/>
        <v>0</v>
      </c>
      <c r="E3505" s="1" t="s">
        <v>1580</v>
      </c>
      <c r="F3505" s="1" t="s">
        <v>1579</v>
      </c>
      <c r="G3505" s="6" t="s">
        <v>12527</v>
      </c>
      <c r="H3505" s="1" t="s">
        <v>1343</v>
      </c>
      <c r="I3505" s="1" t="s">
        <v>1575</v>
      </c>
      <c r="J3505" s="1" t="s">
        <v>1524</v>
      </c>
      <c r="K3505" s="1" t="str">
        <f t="shared" si="163"/>
        <v>2019</v>
      </c>
      <c r="L3505" s="1">
        <f t="shared" si="164"/>
        <v>41</v>
      </c>
      <c r="M3505" s="1" t="s">
        <v>60</v>
      </c>
      <c r="N3505" t="s">
        <v>53</v>
      </c>
      <c r="O3505" s="1" t="s">
        <v>61</v>
      </c>
      <c r="P3505" s="1" t="s">
        <v>1581</v>
      </c>
      <c r="Q3505" s="1" t="s">
        <v>1522</v>
      </c>
      <c r="R3505" s="1" t="s">
        <v>1582</v>
      </c>
      <c r="S3505" s="1" t="s">
        <v>1583</v>
      </c>
      <c r="T3505" s="1">
        <v>2</v>
      </c>
      <c r="U3505" s="1" t="s">
        <v>50</v>
      </c>
    </row>
    <row r="3506" spans="1:21">
      <c r="A3506" s="1" t="s">
        <v>53</v>
      </c>
      <c r="B3506" s="1"/>
      <c r="C3506" s="1"/>
      <c r="D3506" s="1">
        <f t="shared" si="162"/>
        <v>0</v>
      </c>
      <c r="E3506" s="1" t="s">
        <v>1602</v>
      </c>
      <c r="F3506" s="1" t="s">
        <v>1600</v>
      </c>
      <c r="G3506" s="6" t="s">
        <v>12527</v>
      </c>
      <c r="H3506" s="1" t="s">
        <v>78</v>
      </c>
      <c r="I3506" s="1" t="s">
        <v>1601</v>
      </c>
      <c r="J3506" s="1" t="s">
        <v>66</v>
      </c>
      <c r="K3506" s="1" t="str">
        <f t="shared" si="163"/>
        <v>2019</v>
      </c>
      <c r="L3506" s="1">
        <f t="shared" si="164"/>
        <v>29</v>
      </c>
      <c r="M3506" s="1" t="s">
        <v>60</v>
      </c>
      <c r="N3506" t="s">
        <v>53</v>
      </c>
      <c r="O3506" s="1" t="s">
        <v>61</v>
      </c>
      <c r="P3506" s="1" t="s">
        <v>127</v>
      </c>
      <c r="Q3506" s="1" t="s">
        <v>219</v>
      </c>
      <c r="R3506" s="1" t="s">
        <v>1314</v>
      </c>
      <c r="S3506" s="1" t="s">
        <v>114</v>
      </c>
      <c r="T3506" s="1">
        <v>2</v>
      </c>
      <c r="U3506" s="1"/>
    </row>
    <row r="3507" spans="1:21">
      <c r="A3507" s="1" t="s">
        <v>55</v>
      </c>
      <c r="B3507" s="1"/>
      <c r="C3507" s="1"/>
      <c r="D3507" s="1">
        <f t="shared" si="162"/>
        <v>0</v>
      </c>
      <c r="E3507" s="1" t="s">
        <v>1605</v>
      </c>
      <c r="F3507" s="1" t="s">
        <v>1604</v>
      </c>
      <c r="G3507" s="6" t="s">
        <v>12527</v>
      </c>
      <c r="H3507" s="1" t="s">
        <v>721</v>
      </c>
      <c r="I3507" s="1" t="s">
        <v>1601</v>
      </c>
      <c r="J3507" s="1" t="s">
        <v>267</v>
      </c>
      <c r="K3507" s="1" t="str">
        <f t="shared" si="163"/>
        <v>2019</v>
      </c>
      <c r="L3507" s="1">
        <f t="shared" si="164"/>
        <v>51</v>
      </c>
      <c r="M3507" s="1" t="s">
        <v>79</v>
      </c>
      <c r="N3507" t="s">
        <v>53</v>
      </c>
      <c r="O3507" s="1" t="s">
        <v>102</v>
      </c>
      <c r="P3507" s="1" t="s">
        <v>449</v>
      </c>
      <c r="Q3507" s="1" t="s">
        <v>382</v>
      </c>
      <c r="R3507" s="1" t="s">
        <v>1606</v>
      </c>
      <c r="S3507" s="1" t="s">
        <v>114</v>
      </c>
      <c r="T3507" s="1">
        <v>1</v>
      </c>
      <c r="U3507" s="1" t="s">
        <v>50</v>
      </c>
    </row>
    <row r="3508" spans="1:21">
      <c r="A3508" s="1" t="s">
        <v>50</v>
      </c>
      <c r="B3508" s="1"/>
      <c r="C3508" s="1"/>
      <c r="D3508" s="1">
        <f t="shared" si="162"/>
        <v>0</v>
      </c>
      <c r="E3508" s="1" t="s">
        <v>1614</v>
      </c>
      <c r="F3508" s="1" t="s">
        <v>1613</v>
      </c>
      <c r="G3508" s="6" t="s">
        <v>12527</v>
      </c>
      <c r="H3508" s="1" t="s">
        <v>108</v>
      </c>
      <c r="I3508" s="1" t="s">
        <v>1609</v>
      </c>
      <c r="J3508" s="1" t="s">
        <v>1524</v>
      </c>
      <c r="K3508" s="1" t="str">
        <f t="shared" si="163"/>
        <v>2019</v>
      </c>
      <c r="L3508" s="1">
        <f t="shared" si="164"/>
        <v>8</v>
      </c>
      <c r="M3508" s="1" t="s">
        <v>60</v>
      </c>
      <c r="N3508" t="s">
        <v>53</v>
      </c>
      <c r="O3508" s="1" t="s">
        <v>61</v>
      </c>
      <c r="P3508" s="1" t="s">
        <v>1302</v>
      </c>
      <c r="Q3508" s="1" t="s">
        <v>169</v>
      </c>
      <c r="R3508" s="1" t="s">
        <v>409</v>
      </c>
      <c r="S3508" s="1" t="s">
        <v>65</v>
      </c>
      <c r="T3508" s="1">
        <v>2</v>
      </c>
      <c r="U3508" s="1"/>
    </row>
    <row r="3509" spans="1:21">
      <c r="A3509" s="1" t="s">
        <v>53</v>
      </c>
      <c r="B3509" s="1"/>
      <c r="C3509" s="1"/>
      <c r="D3509" s="1">
        <f t="shared" si="162"/>
        <v>0</v>
      </c>
      <c r="E3509" s="1" t="s">
        <v>1634</v>
      </c>
      <c r="F3509" s="1" t="s">
        <v>1633</v>
      </c>
      <c r="G3509" s="6" t="s">
        <v>12527</v>
      </c>
      <c r="H3509" s="1" t="s">
        <v>344</v>
      </c>
      <c r="I3509" s="1" t="s">
        <v>1628</v>
      </c>
      <c r="J3509" s="1" t="s">
        <v>66</v>
      </c>
      <c r="K3509" s="1" t="str">
        <f t="shared" si="163"/>
        <v>2019</v>
      </c>
      <c r="L3509" s="1">
        <f t="shared" si="164"/>
        <v>21</v>
      </c>
      <c r="M3509" s="1" t="s">
        <v>79</v>
      </c>
      <c r="N3509" t="s">
        <v>53</v>
      </c>
      <c r="O3509" s="1" t="s">
        <v>102</v>
      </c>
      <c r="P3509" s="1" t="s">
        <v>103</v>
      </c>
      <c r="Q3509" s="1" t="s">
        <v>866</v>
      </c>
      <c r="R3509" s="1"/>
      <c r="S3509" s="1" t="s">
        <v>114</v>
      </c>
      <c r="T3509" s="1">
        <v>2</v>
      </c>
      <c r="U3509" s="1"/>
    </row>
    <row r="3510" spans="1:21">
      <c r="A3510" s="1" t="s">
        <v>55</v>
      </c>
      <c r="B3510" s="1"/>
      <c r="C3510" s="1"/>
      <c r="D3510" s="1">
        <f t="shared" si="162"/>
        <v>0</v>
      </c>
      <c r="E3510" s="1" t="s">
        <v>1638</v>
      </c>
      <c r="F3510" s="1" t="s">
        <v>1636</v>
      </c>
      <c r="G3510" s="6" t="s">
        <v>12527</v>
      </c>
      <c r="H3510" s="1" t="s">
        <v>282</v>
      </c>
      <c r="I3510" s="1" t="s">
        <v>1637</v>
      </c>
      <c r="J3510" s="1" t="s">
        <v>1640</v>
      </c>
      <c r="K3510" s="1" t="str">
        <f t="shared" si="163"/>
        <v>2019</v>
      </c>
      <c r="L3510" s="1">
        <f t="shared" si="164"/>
        <v>43</v>
      </c>
      <c r="M3510" s="1" t="s">
        <v>60</v>
      </c>
      <c r="N3510" t="s">
        <v>53</v>
      </c>
      <c r="O3510" s="1" t="s">
        <v>61</v>
      </c>
      <c r="P3510" s="1" t="s">
        <v>255</v>
      </c>
      <c r="Q3510" s="1" t="s">
        <v>1639</v>
      </c>
      <c r="R3510" s="1" t="s">
        <v>1314</v>
      </c>
      <c r="S3510" s="1" t="s">
        <v>114</v>
      </c>
      <c r="T3510" s="1">
        <v>2</v>
      </c>
      <c r="U3510" s="1"/>
    </row>
    <row r="3511" spans="1:21">
      <c r="A3511" s="1" t="s">
        <v>50</v>
      </c>
      <c r="B3511" s="1"/>
      <c r="C3511" s="1"/>
      <c r="D3511" s="1">
        <f t="shared" si="162"/>
        <v>0</v>
      </c>
      <c r="E3511" s="1" t="s">
        <v>1698</v>
      </c>
      <c r="F3511" s="1" t="s">
        <v>1697</v>
      </c>
      <c r="G3511" s="6" t="s">
        <v>12527</v>
      </c>
      <c r="H3511" s="1" t="s">
        <v>71</v>
      </c>
      <c r="I3511" s="1" t="s">
        <v>1699</v>
      </c>
      <c r="J3511" s="1" t="s">
        <v>604</v>
      </c>
      <c r="K3511" s="1" t="str">
        <f t="shared" si="163"/>
        <v>2019</v>
      </c>
      <c r="L3511" s="1">
        <f t="shared" si="164"/>
        <v>7</v>
      </c>
      <c r="M3511" s="1" t="s">
        <v>60</v>
      </c>
      <c r="N3511" t="s">
        <v>53</v>
      </c>
      <c r="O3511" s="1" t="s">
        <v>61</v>
      </c>
      <c r="P3511" s="1" t="s">
        <v>1302</v>
      </c>
      <c r="Q3511" s="1" t="s">
        <v>63</v>
      </c>
      <c r="R3511" s="1" t="s">
        <v>1700</v>
      </c>
      <c r="S3511" s="1" t="s">
        <v>65</v>
      </c>
      <c r="T3511" s="1">
        <v>2</v>
      </c>
      <c r="U3511" s="1"/>
    </row>
    <row r="3512" spans="1:21">
      <c r="A3512" s="1" t="s">
        <v>54</v>
      </c>
      <c r="B3512" s="1"/>
      <c r="C3512" s="1"/>
      <c r="D3512" s="1">
        <f t="shared" si="162"/>
        <v>0</v>
      </c>
      <c r="E3512" s="1" t="s">
        <v>1724</v>
      </c>
      <c r="F3512" s="1" t="s">
        <v>1723</v>
      </c>
      <c r="G3512" s="6" t="s">
        <v>12527</v>
      </c>
      <c r="H3512" s="1" t="s">
        <v>375</v>
      </c>
      <c r="I3512" s="1" t="s">
        <v>1643</v>
      </c>
      <c r="J3512" s="1" t="s">
        <v>1725</v>
      </c>
      <c r="K3512" s="1" t="str">
        <f t="shared" si="163"/>
        <v>2019</v>
      </c>
      <c r="L3512" s="1">
        <f t="shared" si="164"/>
        <v>56</v>
      </c>
      <c r="M3512" s="1" t="s">
        <v>60</v>
      </c>
      <c r="N3512" t="s">
        <v>53</v>
      </c>
      <c r="O3512" s="1" t="s">
        <v>61</v>
      </c>
      <c r="P3512" s="1" t="s">
        <v>119</v>
      </c>
      <c r="Q3512" s="1" t="s">
        <v>515</v>
      </c>
      <c r="R3512" s="1" t="s">
        <v>848</v>
      </c>
      <c r="S3512" s="1" t="s">
        <v>311</v>
      </c>
      <c r="T3512" s="1">
        <v>2</v>
      </c>
      <c r="U3512" s="1" t="s">
        <v>55</v>
      </c>
    </row>
    <row r="3513" spans="1:21">
      <c r="A3513" s="1" t="s">
        <v>50</v>
      </c>
      <c r="B3513" s="1"/>
      <c r="C3513" s="1"/>
      <c r="D3513" s="1">
        <f t="shared" si="162"/>
        <v>0</v>
      </c>
      <c r="E3513" s="1" t="s">
        <v>1729</v>
      </c>
      <c r="F3513" s="1" t="s">
        <v>1727</v>
      </c>
      <c r="G3513" s="6" t="s">
        <v>12527</v>
      </c>
      <c r="H3513" s="1" t="s">
        <v>367</v>
      </c>
      <c r="I3513" s="1" t="s">
        <v>1728</v>
      </c>
      <c r="J3513" s="1" t="s">
        <v>1732</v>
      </c>
      <c r="K3513" s="1" t="str">
        <f t="shared" si="163"/>
        <v>2019</v>
      </c>
      <c r="L3513" s="1">
        <f t="shared" si="164"/>
        <v>26</v>
      </c>
      <c r="M3513" s="1" t="s">
        <v>60</v>
      </c>
      <c r="N3513" t="s">
        <v>53</v>
      </c>
      <c r="O3513" s="1" t="s">
        <v>102</v>
      </c>
      <c r="P3513" s="1" t="s">
        <v>135</v>
      </c>
      <c r="Q3513" s="1" t="s">
        <v>120</v>
      </c>
      <c r="R3513" s="1" t="s">
        <v>1730</v>
      </c>
      <c r="S3513" s="1" t="s">
        <v>1731</v>
      </c>
      <c r="T3513" s="1">
        <v>2</v>
      </c>
      <c r="U3513" s="1"/>
    </row>
    <row r="3514" spans="1:21">
      <c r="A3514" s="1" t="s">
        <v>54</v>
      </c>
      <c r="B3514" s="1"/>
      <c r="C3514" s="1"/>
      <c r="D3514" s="1">
        <f t="shared" si="162"/>
        <v>0</v>
      </c>
      <c r="E3514" s="1" t="s">
        <v>1514</v>
      </c>
      <c r="F3514" s="1" t="s">
        <v>1769</v>
      </c>
      <c r="G3514" s="6" t="s">
        <v>12527</v>
      </c>
      <c r="H3514" s="1" t="s">
        <v>308</v>
      </c>
      <c r="I3514" s="1" t="s">
        <v>758</v>
      </c>
      <c r="J3514" s="1" t="s">
        <v>877</v>
      </c>
      <c r="K3514" s="1" t="str">
        <f t="shared" si="163"/>
        <v>2019</v>
      </c>
      <c r="L3514" s="1">
        <f t="shared" si="164"/>
        <v>57</v>
      </c>
      <c r="M3514" s="1" t="s">
        <v>60</v>
      </c>
      <c r="N3514" t="s">
        <v>53</v>
      </c>
      <c r="O3514" s="1" t="s">
        <v>61</v>
      </c>
      <c r="P3514" s="1" t="s">
        <v>232</v>
      </c>
      <c r="Q3514" s="1" t="s">
        <v>351</v>
      </c>
      <c r="R3514" s="1" t="s">
        <v>603</v>
      </c>
      <c r="S3514" s="1" t="s">
        <v>311</v>
      </c>
      <c r="T3514" s="1">
        <v>2</v>
      </c>
      <c r="U3514" s="1"/>
    </row>
    <row r="3515" spans="1:21">
      <c r="A3515" s="1" t="s">
        <v>55</v>
      </c>
      <c r="B3515" s="1" t="s">
        <v>53</v>
      </c>
      <c r="C3515" s="1" t="s">
        <v>958</v>
      </c>
      <c r="D3515" s="1">
        <f t="shared" si="162"/>
        <v>1.8</v>
      </c>
      <c r="E3515" s="1" t="s">
        <v>1805</v>
      </c>
      <c r="F3515" s="1" t="s">
        <v>1804</v>
      </c>
      <c r="G3515" s="6" t="s">
        <v>12527</v>
      </c>
      <c r="H3515" s="1" t="s">
        <v>367</v>
      </c>
      <c r="I3515" s="1" t="s">
        <v>758</v>
      </c>
      <c r="J3515" s="1" t="s">
        <v>877</v>
      </c>
      <c r="K3515" s="1" t="str">
        <f t="shared" si="163"/>
        <v>2019</v>
      </c>
      <c r="L3515" s="1">
        <f t="shared" si="164"/>
        <v>26</v>
      </c>
      <c r="M3515" s="1" t="s">
        <v>79</v>
      </c>
      <c r="N3515" t="s">
        <v>53</v>
      </c>
      <c r="O3515" s="1" t="s">
        <v>102</v>
      </c>
      <c r="P3515" s="1" t="s">
        <v>840</v>
      </c>
      <c r="Q3515" s="1" t="s">
        <v>180</v>
      </c>
      <c r="R3515" s="1" t="s">
        <v>687</v>
      </c>
      <c r="S3515" s="1" t="s">
        <v>114</v>
      </c>
      <c r="T3515" s="1">
        <v>2</v>
      </c>
      <c r="U3515" s="1"/>
    </row>
    <row r="3516" spans="1:21">
      <c r="A3516" s="1" t="s">
        <v>55</v>
      </c>
      <c r="B3516" s="1"/>
      <c r="C3516" s="1"/>
      <c r="D3516" s="1">
        <f t="shared" si="162"/>
        <v>0</v>
      </c>
      <c r="E3516" s="1" t="s">
        <v>1847</v>
      </c>
      <c r="F3516" s="1" t="s">
        <v>1846</v>
      </c>
      <c r="G3516" s="6" t="s">
        <v>12527</v>
      </c>
      <c r="H3516" s="1" t="s">
        <v>116</v>
      </c>
      <c r="I3516" s="1" t="s">
        <v>656</v>
      </c>
      <c r="J3516" s="1" t="s">
        <v>1848</v>
      </c>
      <c r="K3516" s="1" t="str">
        <f t="shared" si="163"/>
        <v>2019</v>
      </c>
      <c r="L3516" s="1">
        <f t="shared" si="164"/>
        <v>5</v>
      </c>
      <c r="M3516" s="1" t="s">
        <v>79</v>
      </c>
      <c r="N3516" t="s">
        <v>53</v>
      </c>
      <c r="O3516" s="1" t="s">
        <v>61</v>
      </c>
      <c r="P3516" s="1"/>
      <c r="Q3516" s="1"/>
      <c r="R3516" s="1"/>
      <c r="S3516" s="1" t="s">
        <v>114</v>
      </c>
      <c r="T3516" s="1">
        <v>2</v>
      </c>
      <c r="U3516" s="1"/>
    </row>
    <row r="3517" spans="1:21">
      <c r="A3517" s="1" t="s">
        <v>55</v>
      </c>
      <c r="B3517" s="1"/>
      <c r="C3517" s="1"/>
      <c r="D3517" s="1">
        <f t="shared" si="162"/>
        <v>0</v>
      </c>
      <c r="E3517" s="1" t="s">
        <v>1865</v>
      </c>
      <c r="F3517" s="1" t="s">
        <v>1864</v>
      </c>
      <c r="G3517" s="6" t="s">
        <v>12527</v>
      </c>
      <c r="H3517" s="1" t="s">
        <v>63</v>
      </c>
      <c r="I3517" s="1" t="s">
        <v>1174</v>
      </c>
      <c r="J3517" s="1" t="s">
        <v>1866</v>
      </c>
      <c r="K3517" s="1" t="str">
        <f t="shared" si="163"/>
        <v>2019</v>
      </c>
      <c r="L3517" s="1">
        <f t="shared" si="164"/>
        <v>30</v>
      </c>
      <c r="M3517" s="1" t="s">
        <v>60</v>
      </c>
      <c r="N3517" t="s">
        <v>53</v>
      </c>
      <c r="O3517" s="1" t="s">
        <v>61</v>
      </c>
      <c r="P3517" s="1"/>
      <c r="Q3517" s="1"/>
      <c r="R3517" s="1"/>
      <c r="S3517" s="1" t="s">
        <v>105</v>
      </c>
      <c r="T3517" s="1">
        <v>1</v>
      </c>
      <c r="U3517" s="1"/>
    </row>
    <row r="3518" spans="1:21">
      <c r="A3518" s="1" t="s">
        <v>55</v>
      </c>
      <c r="B3518" s="1"/>
      <c r="C3518" s="1"/>
      <c r="D3518" s="1">
        <f t="shared" si="162"/>
        <v>0</v>
      </c>
      <c r="E3518" s="1" t="s">
        <v>1876</v>
      </c>
      <c r="F3518" s="1" t="s">
        <v>1875</v>
      </c>
      <c r="G3518" s="6" t="s">
        <v>12527</v>
      </c>
      <c r="H3518" s="1" t="s">
        <v>134</v>
      </c>
      <c r="I3518" s="1" t="s">
        <v>1174</v>
      </c>
      <c r="J3518" s="1" t="s">
        <v>459</v>
      </c>
      <c r="K3518" s="1" t="str">
        <f t="shared" si="163"/>
        <v>2019</v>
      </c>
      <c r="L3518" s="1">
        <f t="shared" si="164"/>
        <v>27</v>
      </c>
      <c r="M3518" s="1" t="s">
        <v>79</v>
      </c>
      <c r="N3518" t="s">
        <v>53</v>
      </c>
      <c r="O3518" s="1" t="s">
        <v>102</v>
      </c>
      <c r="P3518" s="1"/>
      <c r="Q3518" s="1"/>
      <c r="R3518" s="1"/>
      <c r="S3518" s="1" t="s">
        <v>114</v>
      </c>
      <c r="T3518" s="1">
        <v>2</v>
      </c>
      <c r="U3518" s="1"/>
    </row>
    <row r="3519" spans="1:21">
      <c r="A3519" s="1" t="s">
        <v>55</v>
      </c>
      <c r="B3519" s="1"/>
      <c r="C3519" s="1"/>
      <c r="D3519" s="1">
        <f t="shared" si="162"/>
        <v>0</v>
      </c>
      <c r="E3519" s="1" t="s">
        <v>2002</v>
      </c>
      <c r="F3519" s="1" t="s">
        <v>2001</v>
      </c>
      <c r="G3519" s="6" t="s">
        <v>12527</v>
      </c>
      <c r="H3519" s="1" t="s">
        <v>584</v>
      </c>
      <c r="I3519" s="1" t="s">
        <v>2003</v>
      </c>
      <c r="J3519" s="1" t="s">
        <v>1174</v>
      </c>
      <c r="K3519" s="1" t="str">
        <f t="shared" si="163"/>
        <v>2019</v>
      </c>
      <c r="L3519" s="1">
        <f t="shared" si="164"/>
        <v>37</v>
      </c>
      <c r="M3519" s="1" t="s">
        <v>60</v>
      </c>
      <c r="N3519" t="s">
        <v>53</v>
      </c>
      <c r="O3519" s="1" t="s">
        <v>61</v>
      </c>
      <c r="P3519" s="1"/>
      <c r="Q3519" s="1"/>
      <c r="R3519" s="1"/>
      <c r="S3519" s="1" t="s">
        <v>105</v>
      </c>
      <c r="T3519" s="1">
        <v>1</v>
      </c>
      <c r="U3519" s="1"/>
    </row>
    <row r="3520" spans="1:21">
      <c r="A3520" s="1" t="s">
        <v>55</v>
      </c>
      <c r="B3520" s="1"/>
      <c r="C3520" s="1"/>
      <c r="D3520" s="1">
        <f t="shared" si="162"/>
        <v>0</v>
      </c>
      <c r="E3520" s="1" t="s">
        <v>2011</v>
      </c>
      <c r="F3520" s="1" t="s">
        <v>2010</v>
      </c>
      <c r="G3520" s="6" t="s">
        <v>12527</v>
      </c>
      <c r="H3520" s="1" t="s">
        <v>118</v>
      </c>
      <c r="I3520" s="1" t="s">
        <v>2003</v>
      </c>
      <c r="J3520" s="1" t="s">
        <v>459</v>
      </c>
      <c r="K3520" s="1" t="str">
        <f t="shared" si="163"/>
        <v>2019</v>
      </c>
      <c r="L3520" s="1">
        <f t="shared" si="164"/>
        <v>25</v>
      </c>
      <c r="M3520" s="1" t="s">
        <v>60</v>
      </c>
      <c r="N3520" t="s">
        <v>53</v>
      </c>
      <c r="O3520" s="1" t="s">
        <v>61</v>
      </c>
      <c r="P3520" s="1"/>
      <c r="Q3520" s="1"/>
      <c r="R3520" s="1"/>
      <c r="S3520" s="1" t="s">
        <v>114</v>
      </c>
      <c r="T3520" s="1">
        <v>1</v>
      </c>
      <c r="U3520" s="1"/>
    </row>
    <row r="3521" spans="1:21">
      <c r="A3521" s="1"/>
      <c r="B3521" s="1"/>
      <c r="C3521" s="1"/>
      <c r="D3521" s="1">
        <f t="shared" si="162"/>
        <v>0</v>
      </c>
      <c r="E3521" s="1" t="s">
        <v>2082</v>
      </c>
      <c r="F3521" s="1" t="s">
        <v>2081</v>
      </c>
      <c r="G3521" s="6" t="s">
        <v>12527</v>
      </c>
      <c r="H3521" s="1" t="s">
        <v>128</v>
      </c>
      <c r="I3521" s="1" t="s">
        <v>679</v>
      </c>
      <c r="J3521" s="1" t="s">
        <v>679</v>
      </c>
      <c r="K3521" s="1" t="str">
        <f t="shared" si="163"/>
        <v>2019</v>
      </c>
      <c r="L3521" s="1">
        <f t="shared" si="164"/>
        <v>42</v>
      </c>
      <c r="M3521" s="1" t="s">
        <v>60</v>
      </c>
      <c r="N3521" t="s">
        <v>53</v>
      </c>
      <c r="O3521" s="1" t="s">
        <v>102</v>
      </c>
      <c r="P3521" s="1"/>
      <c r="Q3521" s="1"/>
      <c r="R3521" s="1" t="s">
        <v>805</v>
      </c>
      <c r="S3521" s="1" t="s">
        <v>940</v>
      </c>
      <c r="T3521" s="1">
        <v>1</v>
      </c>
      <c r="U3521" s="1"/>
    </row>
    <row r="3522" spans="1:21">
      <c r="A3522" s="1" t="s">
        <v>49</v>
      </c>
      <c r="B3522" s="1"/>
      <c r="C3522" s="1"/>
      <c r="D3522" s="1">
        <f t="shared" ref="D3522:D3585" si="165">B3522*C3522/100</f>
        <v>0</v>
      </c>
      <c r="E3522" s="1" t="s">
        <v>2085</v>
      </c>
      <c r="F3522" s="1" t="s">
        <v>2084</v>
      </c>
      <c r="G3522" s="6" t="s">
        <v>12527</v>
      </c>
      <c r="H3522" s="1" t="s">
        <v>584</v>
      </c>
      <c r="I3522" s="1" t="s">
        <v>2086</v>
      </c>
      <c r="J3522" s="1" t="s">
        <v>2086</v>
      </c>
      <c r="K3522" s="1" t="str">
        <f t="shared" ref="K3522:K3585" si="166">TEXT(J3522,"YYYY")</f>
        <v>2019</v>
      </c>
      <c r="L3522" s="1">
        <f t="shared" ref="L3522:L3585" si="167">H3522-(TEXT(I3522,"YYYY")-TEXT(J3522,"YYYY"))</f>
        <v>37</v>
      </c>
      <c r="M3522" s="1" t="s">
        <v>79</v>
      </c>
      <c r="N3522" t="s">
        <v>53</v>
      </c>
      <c r="O3522" s="1" t="s">
        <v>102</v>
      </c>
      <c r="P3522" s="1"/>
      <c r="Q3522" s="1"/>
      <c r="R3522" s="1" t="s">
        <v>805</v>
      </c>
      <c r="S3522" s="1" t="s">
        <v>417</v>
      </c>
      <c r="T3522" s="1">
        <v>1</v>
      </c>
      <c r="U3522" s="1"/>
    </row>
    <row r="3523" spans="1:21">
      <c r="A3523" s="1" t="s">
        <v>53</v>
      </c>
      <c r="B3523" s="1"/>
      <c r="C3523" s="1"/>
      <c r="D3523" s="1">
        <f t="shared" si="165"/>
        <v>0</v>
      </c>
      <c r="E3523" s="1" t="s">
        <v>2141</v>
      </c>
      <c r="F3523" s="1" t="s">
        <v>2140</v>
      </c>
      <c r="G3523" s="6" t="s">
        <v>12527</v>
      </c>
      <c r="H3523" s="1" t="s">
        <v>1694</v>
      </c>
      <c r="I3523" s="1" t="s">
        <v>2046</v>
      </c>
      <c r="J3523" s="1" t="s">
        <v>645</v>
      </c>
      <c r="K3523" s="1" t="str">
        <f t="shared" si="166"/>
        <v>2019</v>
      </c>
      <c r="L3523" s="1">
        <f t="shared" si="167"/>
        <v>72</v>
      </c>
      <c r="M3523" s="1" t="s">
        <v>79</v>
      </c>
      <c r="N3523" t="s">
        <v>53</v>
      </c>
      <c r="O3523" s="1" t="s">
        <v>61</v>
      </c>
      <c r="P3523" s="1" t="s">
        <v>346</v>
      </c>
      <c r="Q3523" s="1" t="s">
        <v>573</v>
      </c>
      <c r="R3523" s="1" t="s">
        <v>1307</v>
      </c>
      <c r="S3523" s="1" t="s">
        <v>311</v>
      </c>
      <c r="T3523" s="1">
        <v>1</v>
      </c>
      <c r="U3523" s="1" t="s">
        <v>116</v>
      </c>
    </row>
    <row r="3524" spans="1:21">
      <c r="A3524" s="1" t="s">
        <v>49</v>
      </c>
      <c r="B3524" s="1"/>
      <c r="C3524" s="1"/>
      <c r="D3524" s="1">
        <f t="shared" si="165"/>
        <v>0</v>
      </c>
      <c r="E3524" s="1" t="s">
        <v>2148</v>
      </c>
      <c r="F3524" s="1" t="s">
        <v>2147</v>
      </c>
      <c r="G3524" s="6" t="s">
        <v>12527</v>
      </c>
      <c r="H3524" s="1" t="s">
        <v>118</v>
      </c>
      <c r="I3524" s="1" t="s">
        <v>2145</v>
      </c>
      <c r="J3524" s="1" t="s">
        <v>2145</v>
      </c>
      <c r="K3524" s="1" t="str">
        <f t="shared" si="166"/>
        <v>2019</v>
      </c>
      <c r="L3524" s="1">
        <f t="shared" si="167"/>
        <v>25</v>
      </c>
      <c r="M3524" s="1" t="s">
        <v>60</v>
      </c>
      <c r="N3524" t="s">
        <v>53</v>
      </c>
      <c r="O3524" s="1" t="s">
        <v>102</v>
      </c>
      <c r="P3524" s="1"/>
      <c r="Q3524" s="1"/>
      <c r="R3524" s="1" t="s">
        <v>805</v>
      </c>
      <c r="S3524" s="1" t="s">
        <v>83</v>
      </c>
      <c r="T3524" s="1">
        <v>2</v>
      </c>
      <c r="U3524" s="1"/>
    </row>
    <row r="3525" spans="1:21">
      <c r="A3525" s="1" t="s">
        <v>55</v>
      </c>
      <c r="B3525" s="1"/>
      <c r="C3525" s="1"/>
      <c r="D3525" s="1">
        <f t="shared" si="165"/>
        <v>0</v>
      </c>
      <c r="E3525" s="1" t="s">
        <v>2200</v>
      </c>
      <c r="F3525" s="1" t="s">
        <v>2199</v>
      </c>
      <c r="G3525" s="6" t="s">
        <v>12527</v>
      </c>
      <c r="H3525" s="1" t="s">
        <v>479</v>
      </c>
      <c r="I3525" s="1" t="s">
        <v>777</v>
      </c>
      <c r="J3525" s="1" t="s">
        <v>777</v>
      </c>
      <c r="K3525" s="1" t="str">
        <f t="shared" si="166"/>
        <v>2019</v>
      </c>
      <c r="L3525" s="1">
        <f t="shared" si="167"/>
        <v>19</v>
      </c>
      <c r="M3525" s="1" t="s">
        <v>60</v>
      </c>
      <c r="N3525" t="s">
        <v>53</v>
      </c>
      <c r="O3525" s="1" t="s">
        <v>102</v>
      </c>
      <c r="P3525" s="1"/>
      <c r="Q3525" s="1"/>
      <c r="R3525" s="1" t="s">
        <v>805</v>
      </c>
      <c r="S3525" s="1" t="s">
        <v>65</v>
      </c>
      <c r="T3525" s="1">
        <v>2</v>
      </c>
      <c r="U3525" s="1"/>
    </row>
    <row r="3526" spans="1:21">
      <c r="A3526" s="1" t="s">
        <v>49</v>
      </c>
      <c r="B3526" s="1"/>
      <c r="C3526" s="1"/>
      <c r="D3526" s="1">
        <f t="shared" si="165"/>
        <v>0</v>
      </c>
      <c r="E3526" s="1" t="s">
        <v>2291</v>
      </c>
      <c r="F3526" s="1" t="s">
        <v>2290</v>
      </c>
      <c r="G3526" s="6" t="s">
        <v>12527</v>
      </c>
      <c r="H3526" s="1" t="s">
        <v>448</v>
      </c>
      <c r="I3526" s="1" t="s">
        <v>2292</v>
      </c>
      <c r="J3526" s="1" t="s">
        <v>2292</v>
      </c>
      <c r="K3526" s="1" t="str">
        <f t="shared" si="166"/>
        <v>2019</v>
      </c>
      <c r="L3526" s="1">
        <f t="shared" si="167"/>
        <v>32</v>
      </c>
      <c r="M3526" s="1" t="s">
        <v>79</v>
      </c>
      <c r="N3526" t="s">
        <v>53</v>
      </c>
      <c r="O3526" s="1" t="s">
        <v>102</v>
      </c>
      <c r="P3526" s="1"/>
      <c r="Q3526" s="1"/>
      <c r="R3526" s="1" t="s">
        <v>805</v>
      </c>
      <c r="S3526" s="1" t="s">
        <v>2293</v>
      </c>
      <c r="T3526" s="1">
        <v>1</v>
      </c>
      <c r="U3526" s="1"/>
    </row>
    <row r="3527" spans="1:21">
      <c r="A3527" s="1" t="s">
        <v>53</v>
      </c>
      <c r="B3527" s="1"/>
      <c r="C3527" s="1"/>
      <c r="D3527" s="1">
        <f t="shared" si="165"/>
        <v>0</v>
      </c>
      <c r="E3527" s="1" t="s">
        <v>2295</v>
      </c>
      <c r="F3527" s="1" t="s">
        <v>2294</v>
      </c>
      <c r="G3527" s="6" t="s">
        <v>12527</v>
      </c>
      <c r="H3527" s="1" t="s">
        <v>189</v>
      </c>
      <c r="I3527" s="1" t="s">
        <v>2292</v>
      </c>
      <c r="J3527" s="1" t="s">
        <v>2292</v>
      </c>
      <c r="K3527" s="1" t="str">
        <f t="shared" si="166"/>
        <v>2019</v>
      </c>
      <c r="L3527" s="1">
        <f t="shared" si="167"/>
        <v>47</v>
      </c>
      <c r="M3527" s="1" t="s">
        <v>60</v>
      </c>
      <c r="N3527" t="s">
        <v>53</v>
      </c>
      <c r="O3527" s="1" t="s">
        <v>61</v>
      </c>
      <c r="P3527" s="1"/>
      <c r="Q3527" s="1"/>
      <c r="R3527" s="1" t="s">
        <v>805</v>
      </c>
      <c r="S3527" s="1" t="s">
        <v>2296</v>
      </c>
      <c r="T3527" s="1">
        <v>1</v>
      </c>
      <c r="U3527" s="1"/>
    </row>
    <row r="3528" spans="1:21">
      <c r="A3528" s="1" t="s">
        <v>55</v>
      </c>
      <c r="B3528" s="1"/>
      <c r="C3528" s="1"/>
      <c r="D3528" s="1">
        <f t="shared" si="165"/>
        <v>0</v>
      </c>
      <c r="E3528" s="1" t="s">
        <v>2298</v>
      </c>
      <c r="F3528" s="1" t="s">
        <v>2297</v>
      </c>
      <c r="G3528" s="6" t="s">
        <v>12527</v>
      </c>
      <c r="H3528" s="1" t="s">
        <v>375</v>
      </c>
      <c r="I3528" s="1" t="s">
        <v>2299</v>
      </c>
      <c r="J3528" s="1" t="s">
        <v>403</v>
      </c>
      <c r="K3528" s="1" t="str">
        <f t="shared" si="166"/>
        <v>2019</v>
      </c>
      <c r="L3528" s="1">
        <f t="shared" si="167"/>
        <v>56</v>
      </c>
      <c r="M3528" s="1" t="s">
        <v>60</v>
      </c>
      <c r="N3528" t="s">
        <v>53</v>
      </c>
      <c r="O3528" s="1" t="s">
        <v>102</v>
      </c>
      <c r="P3528" s="1"/>
      <c r="Q3528" s="1"/>
      <c r="R3528" s="1" t="s">
        <v>805</v>
      </c>
      <c r="S3528" s="1" t="s">
        <v>105</v>
      </c>
      <c r="T3528" s="1">
        <v>1</v>
      </c>
      <c r="U3528" s="1"/>
    </row>
    <row r="3529" spans="1:21">
      <c r="A3529" s="1" t="s">
        <v>54</v>
      </c>
      <c r="B3529" s="1"/>
      <c r="C3529" s="1"/>
      <c r="D3529" s="1">
        <f t="shared" si="165"/>
        <v>0</v>
      </c>
      <c r="E3529" s="1" t="s">
        <v>2374</v>
      </c>
      <c r="F3529" s="1" t="s">
        <v>2373</v>
      </c>
      <c r="G3529" s="6" t="s">
        <v>12527</v>
      </c>
      <c r="H3529" s="1" t="s">
        <v>118</v>
      </c>
      <c r="I3529" s="1" t="s">
        <v>2304</v>
      </c>
      <c r="J3529" s="1" t="s">
        <v>1179</v>
      </c>
      <c r="K3529" s="1" t="str">
        <f t="shared" si="166"/>
        <v>2019</v>
      </c>
      <c r="L3529" s="1">
        <f t="shared" si="167"/>
        <v>25</v>
      </c>
      <c r="M3529" s="1" t="s">
        <v>60</v>
      </c>
      <c r="N3529" t="s">
        <v>53</v>
      </c>
      <c r="O3529" s="1" t="s">
        <v>102</v>
      </c>
      <c r="P3529" s="1" t="s">
        <v>179</v>
      </c>
      <c r="Q3529" s="1" t="s">
        <v>160</v>
      </c>
      <c r="R3529" s="1" t="s">
        <v>651</v>
      </c>
      <c r="S3529" s="1" t="s">
        <v>226</v>
      </c>
      <c r="T3529" s="1">
        <v>1</v>
      </c>
      <c r="U3529" s="1"/>
    </row>
    <row r="3530" spans="1:21">
      <c r="A3530" s="1" t="s">
        <v>55</v>
      </c>
      <c r="B3530" s="1"/>
      <c r="C3530" s="1"/>
      <c r="D3530" s="1">
        <f t="shared" si="165"/>
        <v>0</v>
      </c>
      <c r="E3530" s="1" t="s">
        <v>2443</v>
      </c>
      <c r="F3530" s="1" t="s">
        <v>2442</v>
      </c>
      <c r="G3530" s="6" t="s">
        <v>12527</v>
      </c>
      <c r="H3530" s="1" t="s">
        <v>101</v>
      </c>
      <c r="I3530" s="1" t="s">
        <v>726</v>
      </c>
      <c r="J3530" s="1" t="s">
        <v>532</v>
      </c>
      <c r="K3530" s="1" t="str">
        <f t="shared" si="166"/>
        <v>2019</v>
      </c>
      <c r="L3530" s="1">
        <f t="shared" si="167"/>
        <v>38</v>
      </c>
      <c r="M3530" s="1" t="s">
        <v>79</v>
      </c>
      <c r="N3530" t="s">
        <v>53</v>
      </c>
      <c r="O3530" s="1" t="s">
        <v>61</v>
      </c>
      <c r="P3530" s="1"/>
      <c r="Q3530" s="1"/>
      <c r="R3530" s="1"/>
      <c r="S3530" s="1" t="s">
        <v>114</v>
      </c>
      <c r="T3530" s="1">
        <v>2</v>
      </c>
      <c r="U3530" s="1"/>
    </row>
    <row r="3531" spans="1:21">
      <c r="A3531" s="1" t="s">
        <v>55</v>
      </c>
      <c r="B3531" s="1"/>
      <c r="C3531" s="1"/>
      <c r="D3531" s="1">
        <f t="shared" si="165"/>
        <v>0</v>
      </c>
      <c r="E3531" s="1" t="s">
        <v>2446</v>
      </c>
      <c r="F3531" s="1" t="s">
        <v>2445</v>
      </c>
      <c r="G3531" s="6" t="s">
        <v>12527</v>
      </c>
      <c r="H3531" s="1" t="s">
        <v>197</v>
      </c>
      <c r="I3531" s="1" t="s">
        <v>585</v>
      </c>
      <c r="J3531" s="1" t="s">
        <v>532</v>
      </c>
      <c r="K3531" s="1" t="str">
        <f t="shared" si="166"/>
        <v>2019</v>
      </c>
      <c r="L3531" s="1">
        <f t="shared" si="167"/>
        <v>17</v>
      </c>
      <c r="M3531" s="1" t="s">
        <v>79</v>
      </c>
      <c r="N3531" t="s">
        <v>53</v>
      </c>
      <c r="O3531" s="1" t="s">
        <v>61</v>
      </c>
      <c r="P3531" s="1"/>
      <c r="Q3531" s="1"/>
      <c r="R3531" s="1"/>
      <c r="S3531" s="1" t="s">
        <v>65</v>
      </c>
      <c r="T3531" s="1">
        <v>1</v>
      </c>
      <c r="U3531" s="1"/>
    </row>
    <row r="3532" spans="1:21">
      <c r="A3532" s="1" t="s">
        <v>55</v>
      </c>
      <c r="B3532" s="1"/>
      <c r="C3532" s="1"/>
      <c r="D3532" s="1">
        <f t="shared" si="165"/>
        <v>0</v>
      </c>
      <c r="E3532" s="1" t="s">
        <v>2449</v>
      </c>
      <c r="F3532" s="1" t="s">
        <v>2448</v>
      </c>
      <c r="G3532" s="6" t="s">
        <v>12527</v>
      </c>
      <c r="H3532" s="1" t="s">
        <v>436</v>
      </c>
      <c r="I3532" s="1" t="s">
        <v>2450</v>
      </c>
      <c r="J3532" s="1" t="s">
        <v>2451</v>
      </c>
      <c r="K3532" s="1" t="str">
        <f t="shared" si="166"/>
        <v>2019</v>
      </c>
      <c r="L3532" s="1">
        <f t="shared" si="167"/>
        <v>59</v>
      </c>
      <c r="M3532" s="1" t="s">
        <v>79</v>
      </c>
      <c r="N3532" t="s">
        <v>53</v>
      </c>
      <c r="O3532" s="1" t="s">
        <v>61</v>
      </c>
      <c r="P3532" s="1"/>
      <c r="Q3532" s="1"/>
      <c r="R3532" s="1"/>
      <c r="S3532" s="1"/>
      <c r="T3532" s="1">
        <v>2</v>
      </c>
      <c r="U3532" s="1"/>
    </row>
    <row r="3533" spans="1:21">
      <c r="A3533" s="1" t="s">
        <v>53</v>
      </c>
      <c r="B3533" s="1"/>
      <c r="C3533" s="1"/>
      <c r="D3533" s="1">
        <f t="shared" si="165"/>
        <v>0</v>
      </c>
      <c r="E3533" s="1" t="s">
        <v>2477</v>
      </c>
      <c r="F3533" s="1" t="s">
        <v>2476</v>
      </c>
      <c r="G3533" s="6" t="s">
        <v>12527</v>
      </c>
      <c r="H3533" s="1" t="s">
        <v>515</v>
      </c>
      <c r="I3533" s="1" t="s">
        <v>793</v>
      </c>
      <c r="J3533" s="1" t="s">
        <v>532</v>
      </c>
      <c r="K3533" s="1" t="str">
        <f t="shared" si="166"/>
        <v>2019</v>
      </c>
      <c r="L3533" s="1">
        <f t="shared" si="167"/>
        <v>65</v>
      </c>
      <c r="M3533" s="1" t="s">
        <v>60</v>
      </c>
      <c r="N3533" t="s">
        <v>53</v>
      </c>
      <c r="O3533" s="1" t="s">
        <v>61</v>
      </c>
      <c r="P3533" s="1"/>
      <c r="Q3533" s="1"/>
      <c r="R3533" s="1"/>
      <c r="S3533" s="1" t="s">
        <v>311</v>
      </c>
      <c r="T3533" s="1">
        <v>2</v>
      </c>
      <c r="U3533" s="1"/>
    </row>
    <row r="3534" spans="1:21">
      <c r="A3534" s="1" t="s">
        <v>54</v>
      </c>
      <c r="B3534" s="1"/>
      <c r="C3534" s="1"/>
      <c r="D3534" s="1">
        <f t="shared" si="165"/>
        <v>0</v>
      </c>
      <c r="E3534" s="1" t="s">
        <v>2599</v>
      </c>
      <c r="F3534" s="1" t="s">
        <v>2598</v>
      </c>
      <c r="G3534" s="6" t="s">
        <v>12527</v>
      </c>
      <c r="H3534" s="1" t="s">
        <v>448</v>
      </c>
      <c r="I3534" s="1" t="s">
        <v>793</v>
      </c>
      <c r="J3534" s="1" t="s">
        <v>459</v>
      </c>
      <c r="K3534" s="1" t="str">
        <f t="shared" si="166"/>
        <v>2019</v>
      </c>
      <c r="L3534" s="1">
        <f t="shared" si="167"/>
        <v>32</v>
      </c>
      <c r="M3534" s="1" t="s">
        <v>60</v>
      </c>
      <c r="N3534" t="s">
        <v>53</v>
      </c>
      <c r="O3534" s="1" t="s">
        <v>61</v>
      </c>
      <c r="P3534" s="1"/>
      <c r="Q3534" s="1"/>
      <c r="R3534" s="1"/>
      <c r="S3534" s="1" t="s">
        <v>114</v>
      </c>
      <c r="T3534" s="1">
        <v>2</v>
      </c>
      <c r="U3534" s="1"/>
    </row>
    <row r="3535" spans="1:21">
      <c r="A3535" s="1" t="s">
        <v>55</v>
      </c>
      <c r="B3535" s="1"/>
      <c r="C3535" s="1"/>
      <c r="D3535" s="1">
        <f t="shared" si="165"/>
        <v>0</v>
      </c>
      <c r="E3535" s="1" t="s">
        <v>2626</v>
      </c>
      <c r="F3535" s="1" t="s">
        <v>2625</v>
      </c>
      <c r="G3535" s="6" t="s">
        <v>12527</v>
      </c>
      <c r="H3535" s="1" t="s">
        <v>58</v>
      </c>
      <c r="I3535" s="1" t="s">
        <v>787</v>
      </c>
      <c r="J3535" s="1" t="s">
        <v>787</v>
      </c>
      <c r="K3535" s="1" t="str">
        <f t="shared" si="166"/>
        <v>2019</v>
      </c>
      <c r="L3535" s="1">
        <f t="shared" si="167"/>
        <v>10</v>
      </c>
      <c r="M3535" s="1" t="s">
        <v>60</v>
      </c>
      <c r="N3535" t="s">
        <v>53</v>
      </c>
      <c r="O3535" s="1" t="s">
        <v>102</v>
      </c>
      <c r="P3535" s="1"/>
      <c r="Q3535" s="1"/>
      <c r="R3535" s="1" t="s">
        <v>805</v>
      </c>
      <c r="S3535" s="1" t="s">
        <v>65</v>
      </c>
      <c r="T3535" s="1">
        <v>1</v>
      </c>
      <c r="U3535" s="1"/>
    </row>
    <row r="3536" spans="1:21">
      <c r="A3536" s="1" t="s">
        <v>54</v>
      </c>
      <c r="B3536" s="1"/>
      <c r="C3536" s="1"/>
      <c r="D3536" s="1">
        <f t="shared" si="165"/>
        <v>0</v>
      </c>
      <c r="E3536" s="1" t="s">
        <v>2647</v>
      </c>
      <c r="F3536" s="1" t="s">
        <v>2646</v>
      </c>
      <c r="G3536" s="6" t="s">
        <v>12527</v>
      </c>
      <c r="H3536" s="1" t="s">
        <v>53</v>
      </c>
      <c r="I3536" s="1" t="s">
        <v>2643</v>
      </c>
      <c r="J3536" s="1" t="s">
        <v>2643</v>
      </c>
      <c r="K3536" s="1" t="str">
        <f t="shared" si="166"/>
        <v>2019</v>
      </c>
      <c r="L3536" s="1">
        <f t="shared" si="167"/>
        <v>2</v>
      </c>
      <c r="M3536" s="1" t="s">
        <v>79</v>
      </c>
      <c r="N3536" t="s">
        <v>53</v>
      </c>
      <c r="O3536" s="1" t="s">
        <v>61</v>
      </c>
      <c r="P3536" s="1"/>
      <c r="Q3536" s="1"/>
      <c r="R3536" s="1" t="s">
        <v>805</v>
      </c>
      <c r="S3536" s="1" t="s">
        <v>936</v>
      </c>
      <c r="T3536" s="1">
        <v>1</v>
      </c>
      <c r="U3536" s="1"/>
    </row>
    <row r="3537" spans="1:21">
      <c r="A3537" s="1" t="s">
        <v>55</v>
      </c>
      <c r="B3537" s="1"/>
      <c r="C3537" s="1"/>
      <c r="D3537" s="1">
        <f t="shared" si="165"/>
        <v>0</v>
      </c>
      <c r="E3537" s="1" t="s">
        <v>2671</v>
      </c>
      <c r="F3537" s="1" t="s">
        <v>2670</v>
      </c>
      <c r="G3537" s="6" t="s">
        <v>12527</v>
      </c>
      <c r="H3537" s="1" t="s">
        <v>144</v>
      </c>
      <c r="I3537" s="1" t="s">
        <v>810</v>
      </c>
      <c r="J3537" s="1" t="s">
        <v>810</v>
      </c>
      <c r="K3537" s="1" t="str">
        <f t="shared" si="166"/>
        <v>2019</v>
      </c>
      <c r="L3537" s="1">
        <f t="shared" si="167"/>
        <v>24</v>
      </c>
      <c r="M3537" s="1" t="s">
        <v>60</v>
      </c>
      <c r="N3537" t="s">
        <v>53</v>
      </c>
      <c r="O3537" s="1" t="s">
        <v>102</v>
      </c>
      <c r="P3537" s="1"/>
      <c r="Q3537" s="1"/>
      <c r="R3537" s="1" t="s">
        <v>805</v>
      </c>
      <c r="S3537" s="1" t="s">
        <v>114</v>
      </c>
      <c r="T3537" s="1">
        <v>2</v>
      </c>
      <c r="U3537" s="1"/>
    </row>
    <row r="3538" spans="1:21">
      <c r="A3538" s="1" t="s">
        <v>54</v>
      </c>
      <c r="B3538" s="1"/>
      <c r="C3538" s="1"/>
      <c r="D3538" s="1">
        <f t="shared" si="165"/>
        <v>0</v>
      </c>
      <c r="E3538" s="1" t="s">
        <v>2827</v>
      </c>
      <c r="F3538" s="1" t="s">
        <v>2826</v>
      </c>
      <c r="G3538" s="6" t="s">
        <v>12527</v>
      </c>
      <c r="H3538" s="1" t="s">
        <v>108</v>
      </c>
      <c r="I3538" s="1" t="s">
        <v>2828</v>
      </c>
      <c r="J3538" s="1" t="s">
        <v>532</v>
      </c>
      <c r="K3538" s="1" t="str">
        <f t="shared" si="166"/>
        <v>2019</v>
      </c>
      <c r="L3538" s="1">
        <f t="shared" si="167"/>
        <v>8</v>
      </c>
      <c r="M3538" s="1" t="s">
        <v>79</v>
      </c>
      <c r="N3538" t="s">
        <v>53</v>
      </c>
      <c r="O3538" s="1" t="s">
        <v>61</v>
      </c>
      <c r="P3538" s="1" t="s">
        <v>62</v>
      </c>
      <c r="Q3538" s="1" t="s">
        <v>118</v>
      </c>
      <c r="R3538" s="1"/>
      <c r="S3538" s="1" t="s">
        <v>65</v>
      </c>
      <c r="T3538" s="1">
        <v>2</v>
      </c>
      <c r="U3538" s="1"/>
    </row>
    <row r="3539" spans="1:21">
      <c r="A3539" s="1" t="s">
        <v>53</v>
      </c>
      <c r="B3539" s="1"/>
      <c r="C3539" s="1"/>
      <c r="D3539" s="1">
        <f t="shared" si="165"/>
        <v>0</v>
      </c>
      <c r="E3539" s="1" t="s">
        <v>2831</v>
      </c>
      <c r="F3539" s="1" t="s">
        <v>2830</v>
      </c>
      <c r="G3539" s="6" t="s">
        <v>12527</v>
      </c>
      <c r="H3539" s="1" t="s">
        <v>189</v>
      </c>
      <c r="I3539" s="1" t="s">
        <v>1079</v>
      </c>
      <c r="J3539" s="1" t="s">
        <v>72</v>
      </c>
      <c r="K3539" s="1" t="str">
        <f t="shared" si="166"/>
        <v>2019</v>
      </c>
      <c r="L3539" s="1">
        <f t="shared" si="167"/>
        <v>47</v>
      </c>
      <c r="M3539" s="1" t="s">
        <v>60</v>
      </c>
      <c r="N3539" t="s">
        <v>53</v>
      </c>
      <c r="O3539" s="1" t="s">
        <v>205</v>
      </c>
      <c r="P3539" s="1" t="s">
        <v>127</v>
      </c>
      <c r="Q3539" s="1" t="s">
        <v>721</v>
      </c>
      <c r="R3539" s="1" t="s">
        <v>722</v>
      </c>
      <c r="S3539" s="1" t="s">
        <v>105</v>
      </c>
      <c r="T3539" s="1">
        <v>1</v>
      </c>
      <c r="U3539" s="1" t="s">
        <v>54</v>
      </c>
    </row>
    <row r="3540" spans="1:21">
      <c r="A3540" s="1" t="s">
        <v>55</v>
      </c>
      <c r="B3540" s="1"/>
      <c r="C3540" s="1"/>
      <c r="D3540" s="1">
        <f t="shared" si="165"/>
        <v>0</v>
      </c>
      <c r="E3540" s="1" t="s">
        <v>3024</v>
      </c>
      <c r="F3540" s="1" t="s">
        <v>3020</v>
      </c>
      <c r="G3540" s="6" t="s">
        <v>12527</v>
      </c>
      <c r="H3540" s="1" t="s">
        <v>233</v>
      </c>
      <c r="I3540" s="1" t="s">
        <v>3018</v>
      </c>
      <c r="J3540" s="1" t="s">
        <v>66</v>
      </c>
      <c r="K3540" s="1" t="str">
        <f t="shared" si="166"/>
        <v>2019</v>
      </c>
      <c r="L3540" s="1">
        <f t="shared" si="167"/>
        <v>49</v>
      </c>
      <c r="M3540" s="1" t="s">
        <v>79</v>
      </c>
      <c r="N3540" t="s">
        <v>53</v>
      </c>
      <c r="O3540" s="1" t="s">
        <v>61</v>
      </c>
      <c r="P3540" s="1"/>
      <c r="Q3540" s="1"/>
      <c r="R3540" s="1"/>
      <c r="S3540" s="1" t="s">
        <v>65</v>
      </c>
      <c r="T3540" s="1">
        <v>2</v>
      </c>
      <c r="U3540" s="1"/>
    </row>
    <row r="3541" spans="1:21">
      <c r="A3541" s="1" t="s">
        <v>55</v>
      </c>
      <c r="B3541" s="1"/>
      <c r="C3541" s="1"/>
      <c r="D3541" s="1">
        <f t="shared" si="165"/>
        <v>0</v>
      </c>
      <c r="E3541" s="1" t="s">
        <v>3039</v>
      </c>
      <c r="F3541" s="1" t="s">
        <v>3038</v>
      </c>
      <c r="G3541" s="6" t="s">
        <v>12527</v>
      </c>
      <c r="H3541" s="1" t="s">
        <v>53</v>
      </c>
      <c r="I3541" s="1" t="s">
        <v>964</v>
      </c>
      <c r="J3541" s="1" t="s">
        <v>669</v>
      </c>
      <c r="K3541" s="1" t="str">
        <f t="shared" si="166"/>
        <v>2019</v>
      </c>
      <c r="L3541" s="1">
        <f t="shared" si="167"/>
        <v>2</v>
      </c>
      <c r="M3541" s="1" t="s">
        <v>79</v>
      </c>
      <c r="N3541" t="s">
        <v>53</v>
      </c>
      <c r="O3541" s="1" t="s">
        <v>61</v>
      </c>
      <c r="P3541" s="1"/>
      <c r="Q3541" s="1"/>
      <c r="R3541" s="1"/>
      <c r="S3541" s="1" t="s">
        <v>114</v>
      </c>
      <c r="T3541" s="1">
        <v>2</v>
      </c>
      <c r="U3541" s="1"/>
    </row>
    <row r="3542" spans="1:21">
      <c r="A3542" s="1" t="s">
        <v>55</v>
      </c>
      <c r="B3542" s="1"/>
      <c r="C3542" s="1"/>
      <c r="D3542" s="1">
        <f t="shared" si="165"/>
        <v>0</v>
      </c>
      <c r="E3542" s="1" t="s">
        <v>3102</v>
      </c>
      <c r="F3542" s="1" t="s">
        <v>3101</v>
      </c>
      <c r="G3542" s="6" t="s">
        <v>12527</v>
      </c>
      <c r="H3542" s="1" t="s">
        <v>310</v>
      </c>
      <c r="I3542" s="1" t="s">
        <v>822</v>
      </c>
      <c r="J3542" s="1" t="s">
        <v>459</v>
      </c>
      <c r="K3542" s="1" t="str">
        <f t="shared" si="166"/>
        <v>2019</v>
      </c>
      <c r="L3542" s="1">
        <f t="shared" si="167"/>
        <v>45</v>
      </c>
      <c r="M3542" s="1" t="s">
        <v>79</v>
      </c>
      <c r="N3542" t="s">
        <v>53</v>
      </c>
      <c r="O3542" s="1" t="s">
        <v>61</v>
      </c>
      <c r="P3542" s="1"/>
      <c r="Q3542" s="1"/>
      <c r="R3542" s="1"/>
      <c r="S3542" s="1" t="s">
        <v>105</v>
      </c>
      <c r="T3542" s="1">
        <v>2</v>
      </c>
      <c r="U3542" s="1"/>
    </row>
    <row r="3543" spans="1:21">
      <c r="A3543" s="1" t="s">
        <v>55</v>
      </c>
      <c r="B3543" s="1"/>
      <c r="C3543" s="1"/>
      <c r="D3543" s="1">
        <f t="shared" si="165"/>
        <v>0</v>
      </c>
      <c r="E3543" s="1" t="s">
        <v>3119</v>
      </c>
      <c r="F3543" s="1" t="s">
        <v>3118</v>
      </c>
      <c r="G3543" s="6" t="s">
        <v>12527</v>
      </c>
      <c r="H3543" s="1" t="s">
        <v>282</v>
      </c>
      <c r="I3543" s="1" t="s">
        <v>896</v>
      </c>
      <c r="J3543" s="1" t="s">
        <v>66</v>
      </c>
      <c r="K3543" s="1" t="str">
        <f t="shared" si="166"/>
        <v>2019</v>
      </c>
      <c r="L3543" s="1">
        <f t="shared" si="167"/>
        <v>43</v>
      </c>
      <c r="M3543" s="1" t="s">
        <v>60</v>
      </c>
      <c r="N3543" t="s">
        <v>53</v>
      </c>
      <c r="O3543" s="1" t="s">
        <v>102</v>
      </c>
      <c r="P3543" s="1"/>
      <c r="Q3543" s="1"/>
      <c r="R3543" s="1"/>
      <c r="S3543" s="1" t="s">
        <v>114</v>
      </c>
      <c r="T3543" s="1">
        <v>2</v>
      </c>
      <c r="U3543" s="1"/>
    </row>
    <row r="3544" spans="1:21">
      <c r="A3544" s="1" t="s">
        <v>55</v>
      </c>
      <c r="B3544" s="1"/>
      <c r="C3544" s="1"/>
      <c r="D3544" s="1">
        <f t="shared" si="165"/>
        <v>0</v>
      </c>
      <c r="E3544" s="1" t="s">
        <v>3129</v>
      </c>
      <c r="F3544" s="1" t="s">
        <v>3128</v>
      </c>
      <c r="G3544" s="6" t="s">
        <v>12527</v>
      </c>
      <c r="H3544" s="1" t="s">
        <v>324</v>
      </c>
      <c r="I3544" s="1" t="s">
        <v>759</v>
      </c>
      <c r="J3544" s="1" t="s">
        <v>726</v>
      </c>
      <c r="K3544" s="1" t="str">
        <f t="shared" si="166"/>
        <v>2019</v>
      </c>
      <c r="L3544" s="1">
        <f t="shared" si="167"/>
        <v>13</v>
      </c>
      <c r="M3544" s="1" t="s">
        <v>60</v>
      </c>
      <c r="N3544" t="s">
        <v>53</v>
      </c>
      <c r="O3544" s="1" t="s">
        <v>61</v>
      </c>
      <c r="P3544" s="1"/>
      <c r="Q3544" s="1"/>
      <c r="R3544" s="1"/>
      <c r="S3544" s="1" t="s">
        <v>65</v>
      </c>
      <c r="T3544" s="1">
        <v>2</v>
      </c>
      <c r="U3544" s="1"/>
    </row>
    <row r="3545" spans="1:21">
      <c r="A3545" s="1" t="s">
        <v>54</v>
      </c>
      <c r="B3545" s="1"/>
      <c r="C3545" s="1"/>
      <c r="D3545" s="1">
        <f t="shared" si="165"/>
        <v>0</v>
      </c>
      <c r="E3545" s="1" t="s">
        <v>3205</v>
      </c>
      <c r="F3545" s="1" t="s">
        <v>3204</v>
      </c>
      <c r="G3545" s="6" t="s">
        <v>12527</v>
      </c>
      <c r="H3545" s="1" t="s">
        <v>104</v>
      </c>
      <c r="I3545" s="1" t="s">
        <v>3199</v>
      </c>
      <c r="J3545" s="1" t="s">
        <v>3207</v>
      </c>
      <c r="K3545" s="1" t="str">
        <f t="shared" si="166"/>
        <v>2019</v>
      </c>
      <c r="L3545" s="1">
        <f t="shared" si="167"/>
        <v>75</v>
      </c>
      <c r="M3545" s="1" t="s">
        <v>60</v>
      </c>
      <c r="N3545" t="s">
        <v>53</v>
      </c>
      <c r="O3545" s="1" t="s">
        <v>61</v>
      </c>
      <c r="P3545" s="1" t="s">
        <v>135</v>
      </c>
      <c r="Q3545" s="1" t="s">
        <v>1101</v>
      </c>
      <c r="R3545" s="1" t="s">
        <v>3206</v>
      </c>
      <c r="S3545" s="1" t="s">
        <v>354</v>
      </c>
      <c r="T3545" s="1">
        <v>1</v>
      </c>
      <c r="U3545" s="1"/>
    </row>
    <row r="3546" spans="1:21">
      <c r="A3546" s="1" t="s">
        <v>50</v>
      </c>
      <c r="B3546" s="1"/>
      <c r="C3546" s="1"/>
      <c r="D3546" s="1">
        <f t="shared" si="165"/>
        <v>0</v>
      </c>
      <c r="E3546" s="1" t="s">
        <v>3210</v>
      </c>
      <c r="F3546" s="1" t="s">
        <v>3209</v>
      </c>
      <c r="G3546" s="6" t="s">
        <v>12527</v>
      </c>
      <c r="H3546" s="1" t="s">
        <v>144</v>
      </c>
      <c r="I3546" s="1" t="s">
        <v>3199</v>
      </c>
      <c r="J3546" s="1" t="s">
        <v>72</v>
      </c>
      <c r="K3546" s="1" t="str">
        <f t="shared" si="166"/>
        <v>2019</v>
      </c>
      <c r="L3546" s="1">
        <f t="shared" si="167"/>
        <v>24</v>
      </c>
      <c r="M3546" s="1" t="s">
        <v>79</v>
      </c>
      <c r="N3546" t="s">
        <v>53</v>
      </c>
      <c r="O3546" s="1" t="s">
        <v>61</v>
      </c>
      <c r="P3546" s="1" t="s">
        <v>224</v>
      </c>
      <c r="Q3546" s="1" t="s">
        <v>382</v>
      </c>
      <c r="R3546" s="1" t="s">
        <v>3211</v>
      </c>
      <c r="S3546" s="1" t="s">
        <v>3212</v>
      </c>
      <c r="T3546" s="1">
        <v>2</v>
      </c>
      <c r="U3546" s="1"/>
    </row>
    <row r="3547" spans="1:21">
      <c r="A3547" s="1" t="s">
        <v>55</v>
      </c>
      <c r="B3547" s="1"/>
      <c r="C3547" s="1"/>
      <c r="D3547" s="1">
        <f t="shared" si="165"/>
        <v>0</v>
      </c>
      <c r="E3547" s="1" t="s">
        <v>3298</v>
      </c>
      <c r="F3547" s="1" t="s">
        <v>3297</v>
      </c>
      <c r="G3547" s="6" t="s">
        <v>12527</v>
      </c>
      <c r="H3547" s="1" t="s">
        <v>308</v>
      </c>
      <c r="I3547" s="1" t="s">
        <v>1030</v>
      </c>
      <c r="J3547" s="1" t="s">
        <v>72</v>
      </c>
      <c r="K3547" s="1" t="str">
        <f t="shared" si="166"/>
        <v>2019</v>
      </c>
      <c r="L3547" s="1">
        <f t="shared" si="167"/>
        <v>57</v>
      </c>
      <c r="M3547" s="1" t="s">
        <v>60</v>
      </c>
      <c r="N3547" t="s">
        <v>53</v>
      </c>
      <c r="O3547" s="1" t="s">
        <v>61</v>
      </c>
      <c r="P3547" s="1" t="s">
        <v>432</v>
      </c>
      <c r="Q3547" s="1" t="s">
        <v>233</v>
      </c>
      <c r="R3547" s="1"/>
      <c r="S3547" s="1" t="s">
        <v>311</v>
      </c>
      <c r="T3547" s="1">
        <v>2</v>
      </c>
      <c r="U3547" s="1"/>
    </row>
    <row r="3548" spans="1:21">
      <c r="A3548" s="1" t="s">
        <v>54</v>
      </c>
      <c r="B3548" s="1"/>
      <c r="C3548" s="1"/>
      <c r="D3548" s="1">
        <f t="shared" si="165"/>
        <v>0</v>
      </c>
      <c r="E3548" s="1" t="s">
        <v>3502</v>
      </c>
      <c r="F3548" s="1" t="s">
        <v>3500</v>
      </c>
      <c r="G3548" s="6" t="s">
        <v>12527</v>
      </c>
      <c r="H3548" s="1" t="s">
        <v>464</v>
      </c>
      <c r="I3548" s="1" t="s">
        <v>3501</v>
      </c>
      <c r="J3548" s="1" t="s">
        <v>1328</v>
      </c>
      <c r="K3548" s="1" t="str">
        <f t="shared" si="166"/>
        <v>2019</v>
      </c>
      <c r="L3548" s="1">
        <f t="shared" si="167"/>
        <v>31</v>
      </c>
      <c r="M3548" s="1" t="s">
        <v>60</v>
      </c>
      <c r="N3548" t="s">
        <v>53</v>
      </c>
      <c r="O3548" s="1" t="s">
        <v>61</v>
      </c>
      <c r="P3548" s="1" t="s">
        <v>388</v>
      </c>
      <c r="Q3548" s="1" t="s">
        <v>308</v>
      </c>
      <c r="R3548" s="1" t="s">
        <v>3503</v>
      </c>
      <c r="S3548" s="1" t="s">
        <v>105</v>
      </c>
      <c r="T3548" s="1">
        <v>2</v>
      </c>
      <c r="U3548" s="1"/>
    </row>
    <row r="3549" spans="1:21">
      <c r="A3549" s="1" t="s">
        <v>54</v>
      </c>
      <c r="B3549" s="1" t="s">
        <v>141</v>
      </c>
      <c r="C3549" s="1" t="s">
        <v>382</v>
      </c>
      <c r="D3549" s="1">
        <f t="shared" si="165"/>
        <v>0.14000000000000001</v>
      </c>
      <c r="E3549" s="1" t="s">
        <v>3516</v>
      </c>
      <c r="F3549" s="1" t="s">
        <v>3515</v>
      </c>
      <c r="G3549" s="6" t="s">
        <v>12527</v>
      </c>
      <c r="H3549" s="1" t="s">
        <v>530</v>
      </c>
      <c r="I3549" s="1" t="s">
        <v>3506</v>
      </c>
      <c r="J3549" s="1" t="s">
        <v>532</v>
      </c>
      <c r="K3549" s="1" t="str">
        <f t="shared" si="166"/>
        <v>2019</v>
      </c>
      <c r="L3549" s="1">
        <f t="shared" si="167"/>
        <v>33</v>
      </c>
      <c r="M3549" s="1" t="s">
        <v>60</v>
      </c>
      <c r="N3549" t="s">
        <v>53</v>
      </c>
      <c r="O3549" s="1" t="s">
        <v>102</v>
      </c>
      <c r="P3549" s="1" t="s">
        <v>135</v>
      </c>
      <c r="Q3549" s="1" t="s">
        <v>233</v>
      </c>
      <c r="R3549" s="1" t="s">
        <v>1417</v>
      </c>
      <c r="S3549" s="1" t="s">
        <v>3517</v>
      </c>
      <c r="T3549" s="1">
        <v>2</v>
      </c>
      <c r="U3549" s="1" t="s">
        <v>50</v>
      </c>
    </row>
    <row r="3550" spans="1:21">
      <c r="A3550" s="1" t="s">
        <v>55</v>
      </c>
      <c r="B3550" s="1"/>
      <c r="C3550" s="1"/>
      <c r="D3550" s="1">
        <f t="shared" si="165"/>
        <v>0</v>
      </c>
      <c r="E3550" s="1" t="s">
        <v>3604</v>
      </c>
      <c r="F3550" s="1" t="s">
        <v>3603</v>
      </c>
      <c r="G3550" s="6" t="s">
        <v>12527</v>
      </c>
      <c r="H3550" s="1" t="s">
        <v>247</v>
      </c>
      <c r="I3550" s="1" t="s">
        <v>1507</v>
      </c>
      <c r="J3550" s="1" t="s">
        <v>1725</v>
      </c>
      <c r="K3550" s="1" t="str">
        <f t="shared" si="166"/>
        <v>2019</v>
      </c>
      <c r="L3550" s="1">
        <f t="shared" si="167"/>
        <v>15</v>
      </c>
      <c r="M3550" s="1" t="s">
        <v>60</v>
      </c>
      <c r="N3550" t="s">
        <v>53</v>
      </c>
      <c r="O3550" s="1" t="s">
        <v>61</v>
      </c>
      <c r="P3550" s="1" t="s">
        <v>346</v>
      </c>
      <c r="Q3550" s="1" t="s">
        <v>515</v>
      </c>
      <c r="R3550" s="1" t="s">
        <v>1071</v>
      </c>
      <c r="S3550" s="1" t="s">
        <v>65</v>
      </c>
      <c r="T3550" s="1">
        <v>1</v>
      </c>
      <c r="U3550" s="1" t="s">
        <v>54</v>
      </c>
    </row>
    <row r="3551" spans="1:21">
      <c r="A3551" s="1" t="s">
        <v>55</v>
      </c>
      <c r="B3551" s="1"/>
      <c r="C3551" s="1"/>
      <c r="D3551" s="1">
        <f t="shared" si="165"/>
        <v>0</v>
      </c>
      <c r="E3551" s="1" t="s">
        <v>3608</v>
      </c>
      <c r="F3551" s="1" t="s">
        <v>3606</v>
      </c>
      <c r="G3551" s="6" t="s">
        <v>12527</v>
      </c>
      <c r="H3551" s="1" t="s">
        <v>177</v>
      </c>
      <c r="I3551" s="1" t="s">
        <v>3607</v>
      </c>
      <c r="J3551" s="1" t="s">
        <v>72</v>
      </c>
      <c r="K3551" s="1" t="str">
        <f t="shared" si="166"/>
        <v>2019</v>
      </c>
      <c r="L3551" s="1">
        <f t="shared" si="167"/>
        <v>23</v>
      </c>
      <c r="M3551" s="1" t="s">
        <v>60</v>
      </c>
      <c r="N3551" t="s">
        <v>53</v>
      </c>
      <c r="O3551" s="1" t="s">
        <v>102</v>
      </c>
      <c r="P3551" s="1" t="s">
        <v>449</v>
      </c>
      <c r="Q3551" s="1" t="s">
        <v>282</v>
      </c>
      <c r="R3551" s="1" t="s">
        <v>2968</v>
      </c>
      <c r="S3551" s="1" t="s">
        <v>105</v>
      </c>
      <c r="T3551" s="1">
        <v>1</v>
      </c>
      <c r="U3551" s="1"/>
    </row>
    <row r="3552" spans="1:21">
      <c r="A3552" s="1" t="s">
        <v>54</v>
      </c>
      <c r="B3552" s="1"/>
      <c r="C3552" s="1"/>
      <c r="D3552" s="1">
        <f t="shared" si="165"/>
        <v>0</v>
      </c>
      <c r="E3552" s="1" t="s">
        <v>3654</v>
      </c>
      <c r="F3552" s="1" t="s">
        <v>3653</v>
      </c>
      <c r="G3552" s="6" t="s">
        <v>12527</v>
      </c>
      <c r="H3552" s="1" t="s">
        <v>78</v>
      </c>
      <c r="I3552" s="1" t="s">
        <v>3617</v>
      </c>
      <c r="J3552" s="1" t="s">
        <v>1524</v>
      </c>
      <c r="K3552" s="1" t="str">
        <f t="shared" si="166"/>
        <v>2019</v>
      </c>
      <c r="L3552" s="1">
        <f t="shared" si="167"/>
        <v>29</v>
      </c>
      <c r="M3552" s="1" t="s">
        <v>60</v>
      </c>
      <c r="N3552" t="s">
        <v>53</v>
      </c>
      <c r="O3552" s="1" t="s">
        <v>102</v>
      </c>
      <c r="P3552" s="1" t="s">
        <v>449</v>
      </c>
      <c r="Q3552" s="1" t="s">
        <v>256</v>
      </c>
      <c r="R3552" s="1" t="s">
        <v>2334</v>
      </c>
      <c r="S3552" s="1" t="s">
        <v>114</v>
      </c>
      <c r="T3552" s="1">
        <v>2</v>
      </c>
      <c r="U3552" s="1"/>
    </row>
    <row r="3553" spans="1:21">
      <c r="A3553" s="1" t="s">
        <v>115</v>
      </c>
      <c r="B3553" s="1"/>
      <c r="C3553" s="1"/>
      <c r="D3553" s="1">
        <f t="shared" si="165"/>
        <v>0</v>
      </c>
      <c r="E3553" s="1" t="s">
        <v>3793</v>
      </c>
      <c r="F3553" s="1" t="s">
        <v>3792</v>
      </c>
      <c r="G3553" s="6" t="s">
        <v>12527</v>
      </c>
      <c r="H3553" s="1" t="s">
        <v>71</v>
      </c>
      <c r="I3553" s="1" t="s">
        <v>3789</v>
      </c>
      <c r="J3553" s="1" t="s">
        <v>532</v>
      </c>
      <c r="K3553" s="1" t="str">
        <f t="shared" si="166"/>
        <v>2019</v>
      </c>
      <c r="L3553" s="1">
        <f t="shared" si="167"/>
        <v>6</v>
      </c>
      <c r="M3553" s="1" t="s">
        <v>79</v>
      </c>
      <c r="N3553" t="s">
        <v>53</v>
      </c>
      <c r="O3553" s="1" t="s">
        <v>102</v>
      </c>
      <c r="P3553" s="1" t="s">
        <v>1302</v>
      </c>
      <c r="Q3553" s="1" t="s">
        <v>3794</v>
      </c>
      <c r="R3553" s="1" t="s">
        <v>716</v>
      </c>
      <c r="S3553" s="1" t="s">
        <v>65</v>
      </c>
      <c r="T3553" s="1">
        <v>2</v>
      </c>
      <c r="U3553" s="1"/>
    </row>
    <row r="3554" spans="1:21">
      <c r="A3554" s="1" t="s">
        <v>55</v>
      </c>
      <c r="B3554" s="1"/>
      <c r="C3554" s="1"/>
      <c r="D3554" s="1">
        <f t="shared" si="165"/>
        <v>0</v>
      </c>
      <c r="E3554" s="1" t="s">
        <v>3797</v>
      </c>
      <c r="F3554" s="1" t="s">
        <v>3796</v>
      </c>
      <c r="G3554" s="6" t="s">
        <v>12527</v>
      </c>
      <c r="H3554" s="1" t="s">
        <v>169</v>
      </c>
      <c r="I3554" s="1" t="s">
        <v>3789</v>
      </c>
      <c r="J3554" s="1" t="s">
        <v>3326</v>
      </c>
      <c r="K3554" s="1" t="str">
        <f t="shared" si="166"/>
        <v>2019</v>
      </c>
      <c r="L3554" s="1">
        <f t="shared" si="167"/>
        <v>19</v>
      </c>
      <c r="M3554" s="1" t="s">
        <v>60</v>
      </c>
      <c r="N3554" t="s">
        <v>53</v>
      </c>
      <c r="O3554" s="1" t="s">
        <v>633</v>
      </c>
      <c r="P3554" s="1" t="s">
        <v>346</v>
      </c>
      <c r="Q3554" s="1" t="s">
        <v>351</v>
      </c>
      <c r="R3554" s="1" t="s">
        <v>1403</v>
      </c>
      <c r="S3554" s="1" t="s">
        <v>65</v>
      </c>
      <c r="T3554" s="1">
        <v>2</v>
      </c>
      <c r="U3554" s="1"/>
    </row>
    <row r="3555" spans="1:21">
      <c r="A3555" s="1" t="s">
        <v>55</v>
      </c>
      <c r="B3555" s="1"/>
      <c r="C3555" s="1"/>
      <c r="D3555" s="1">
        <f t="shared" si="165"/>
        <v>0</v>
      </c>
      <c r="E3555" s="1" t="s">
        <v>3801</v>
      </c>
      <c r="F3555" s="1" t="s">
        <v>3799</v>
      </c>
      <c r="G3555" s="6" t="s">
        <v>12527</v>
      </c>
      <c r="H3555" s="1" t="s">
        <v>108</v>
      </c>
      <c r="I3555" s="1" t="s">
        <v>3800</v>
      </c>
      <c r="J3555" s="1" t="s">
        <v>3802</v>
      </c>
      <c r="K3555" s="1" t="str">
        <f t="shared" si="166"/>
        <v>2019</v>
      </c>
      <c r="L3555" s="1">
        <f t="shared" si="167"/>
        <v>7</v>
      </c>
      <c r="M3555" s="1" t="s">
        <v>60</v>
      </c>
      <c r="N3555" t="s">
        <v>53</v>
      </c>
      <c r="O3555" s="1" t="s">
        <v>61</v>
      </c>
      <c r="P3555" s="1" t="s">
        <v>62</v>
      </c>
      <c r="Q3555" s="1" t="s">
        <v>177</v>
      </c>
      <c r="R3555" s="1"/>
      <c r="S3555" s="1" t="s">
        <v>65</v>
      </c>
      <c r="T3555" s="1">
        <v>2</v>
      </c>
      <c r="U3555" s="1"/>
    </row>
    <row r="3556" spans="1:21">
      <c r="A3556" s="1" t="s">
        <v>54</v>
      </c>
      <c r="B3556" s="1"/>
      <c r="C3556" s="1"/>
      <c r="D3556" s="1">
        <f t="shared" si="165"/>
        <v>0</v>
      </c>
      <c r="E3556" s="1"/>
      <c r="F3556" s="1" t="s">
        <v>3851</v>
      </c>
      <c r="G3556" s="6" t="s">
        <v>12527</v>
      </c>
      <c r="H3556" s="1" t="s">
        <v>71</v>
      </c>
      <c r="I3556" s="1" t="s">
        <v>3852</v>
      </c>
      <c r="J3556" s="1" t="s">
        <v>3856</v>
      </c>
      <c r="K3556" s="1" t="str">
        <f t="shared" si="166"/>
        <v>2019</v>
      </c>
      <c r="L3556" s="1">
        <f t="shared" si="167"/>
        <v>6</v>
      </c>
      <c r="M3556" s="1" t="s">
        <v>60</v>
      </c>
      <c r="N3556" t="s">
        <v>53</v>
      </c>
      <c r="O3556" s="1" t="s">
        <v>102</v>
      </c>
      <c r="P3556" s="1" t="s">
        <v>3853</v>
      </c>
      <c r="Q3556" s="1" t="s">
        <v>3854</v>
      </c>
      <c r="R3556" s="1" t="s">
        <v>3855</v>
      </c>
      <c r="S3556" s="1" t="s">
        <v>65</v>
      </c>
      <c r="T3556" s="1">
        <v>2</v>
      </c>
      <c r="U3556" s="1" t="s">
        <v>54</v>
      </c>
    </row>
    <row r="3557" spans="1:21">
      <c r="A3557" s="1"/>
      <c r="B3557" s="1"/>
      <c r="C3557" s="1"/>
      <c r="D3557" s="1">
        <f t="shared" si="165"/>
        <v>0</v>
      </c>
      <c r="E3557" s="1" t="s">
        <v>3864</v>
      </c>
      <c r="F3557" s="1" t="s">
        <v>3862</v>
      </c>
      <c r="G3557" s="6" t="s">
        <v>12527</v>
      </c>
      <c r="H3557" s="1" t="s">
        <v>187</v>
      </c>
      <c r="I3557" s="1" t="s">
        <v>471</v>
      </c>
      <c r="J3557" s="1" t="s">
        <v>604</v>
      </c>
      <c r="K3557" s="1" t="str">
        <f t="shared" si="166"/>
        <v>2019</v>
      </c>
      <c r="L3557" s="1">
        <f t="shared" si="167"/>
        <v>9</v>
      </c>
      <c r="M3557" s="1" t="s">
        <v>60</v>
      </c>
      <c r="N3557" t="s">
        <v>53</v>
      </c>
      <c r="O3557" s="1" t="s">
        <v>61</v>
      </c>
      <c r="P3557" s="1" t="s">
        <v>732</v>
      </c>
      <c r="Q3557" s="1" t="s">
        <v>118</v>
      </c>
      <c r="R3557" s="1" t="s">
        <v>3865</v>
      </c>
      <c r="S3557" s="1" t="s">
        <v>65</v>
      </c>
      <c r="T3557" s="1">
        <v>2</v>
      </c>
      <c r="U3557" s="1"/>
    </row>
    <row r="3558" spans="1:21">
      <c r="A3558" s="1" t="s">
        <v>54</v>
      </c>
      <c r="B3558" s="1" t="s">
        <v>583</v>
      </c>
      <c r="C3558" s="1" t="s">
        <v>219</v>
      </c>
      <c r="D3558" s="1">
        <f t="shared" si="165"/>
        <v>13.2</v>
      </c>
      <c r="E3558" s="1" t="s">
        <v>3868</v>
      </c>
      <c r="F3558" s="1" t="s">
        <v>3867</v>
      </c>
      <c r="G3558" s="6" t="s">
        <v>12527</v>
      </c>
      <c r="H3558" s="1" t="s">
        <v>479</v>
      </c>
      <c r="I3558" s="1" t="s">
        <v>3863</v>
      </c>
      <c r="J3558" s="1" t="s">
        <v>915</v>
      </c>
      <c r="K3558" s="1" t="str">
        <f t="shared" si="166"/>
        <v>2019</v>
      </c>
      <c r="L3558" s="1">
        <f t="shared" si="167"/>
        <v>18</v>
      </c>
      <c r="M3558" s="1" t="s">
        <v>79</v>
      </c>
      <c r="N3558" t="s">
        <v>53</v>
      </c>
      <c r="O3558" s="1" t="s">
        <v>102</v>
      </c>
      <c r="P3558" s="1" t="s">
        <v>890</v>
      </c>
      <c r="Q3558" s="1" t="s">
        <v>1101</v>
      </c>
      <c r="R3558" s="1" t="s">
        <v>1751</v>
      </c>
      <c r="S3558" s="1" t="s">
        <v>65</v>
      </c>
      <c r="T3558" s="1">
        <v>1</v>
      </c>
      <c r="U3558" s="1" t="s">
        <v>116</v>
      </c>
    </row>
    <row r="3559" spans="1:21">
      <c r="A3559" s="1" t="s">
        <v>54</v>
      </c>
      <c r="B3559" s="1"/>
      <c r="C3559" s="1"/>
      <c r="D3559" s="1">
        <f t="shared" si="165"/>
        <v>0</v>
      </c>
      <c r="E3559" s="1" t="s">
        <v>3875</v>
      </c>
      <c r="F3559" s="1" t="s">
        <v>3874</v>
      </c>
      <c r="G3559" s="6" t="s">
        <v>12527</v>
      </c>
      <c r="H3559" s="1" t="s">
        <v>189</v>
      </c>
      <c r="I3559" s="1" t="s">
        <v>3863</v>
      </c>
      <c r="J3559" s="1" t="s">
        <v>1524</v>
      </c>
      <c r="K3559" s="1" t="str">
        <f t="shared" si="166"/>
        <v>2019</v>
      </c>
      <c r="L3559" s="1">
        <f t="shared" si="167"/>
        <v>46</v>
      </c>
      <c r="M3559" s="1" t="s">
        <v>60</v>
      </c>
      <c r="N3559" t="s">
        <v>53</v>
      </c>
      <c r="O3559" s="1" t="s">
        <v>61</v>
      </c>
      <c r="P3559" s="1" t="s">
        <v>388</v>
      </c>
      <c r="Q3559" s="1" t="s">
        <v>389</v>
      </c>
      <c r="R3559" s="1"/>
      <c r="S3559" s="1" t="s">
        <v>114</v>
      </c>
      <c r="T3559" s="1">
        <v>2</v>
      </c>
      <c r="U3559" s="1" t="s">
        <v>53</v>
      </c>
    </row>
    <row r="3560" spans="1:21">
      <c r="A3560" s="1" t="s">
        <v>55</v>
      </c>
      <c r="B3560" s="1"/>
      <c r="C3560" s="1"/>
      <c r="D3560" s="1">
        <f t="shared" si="165"/>
        <v>0</v>
      </c>
      <c r="E3560" s="1" t="s">
        <v>3878</v>
      </c>
      <c r="F3560" s="1" t="s">
        <v>3877</v>
      </c>
      <c r="G3560" s="6" t="s">
        <v>12527</v>
      </c>
      <c r="H3560" s="1" t="s">
        <v>71</v>
      </c>
      <c r="I3560" s="1" t="s">
        <v>3863</v>
      </c>
      <c r="J3560" s="1" t="s">
        <v>72</v>
      </c>
      <c r="K3560" s="1" t="str">
        <f t="shared" si="166"/>
        <v>2019</v>
      </c>
      <c r="L3560" s="1">
        <f t="shared" si="167"/>
        <v>6</v>
      </c>
      <c r="M3560" s="1" t="s">
        <v>79</v>
      </c>
      <c r="N3560" t="s">
        <v>53</v>
      </c>
      <c r="O3560" s="1" t="s">
        <v>102</v>
      </c>
      <c r="P3560" s="1" t="s">
        <v>62</v>
      </c>
      <c r="Q3560" s="1" t="s">
        <v>169</v>
      </c>
      <c r="R3560" s="1" t="s">
        <v>2639</v>
      </c>
      <c r="S3560" s="1" t="s">
        <v>65</v>
      </c>
      <c r="T3560" s="1">
        <v>2</v>
      </c>
      <c r="U3560" s="1"/>
    </row>
    <row r="3561" spans="1:21">
      <c r="A3561" s="1" t="s">
        <v>55</v>
      </c>
      <c r="B3561" s="1"/>
      <c r="C3561" s="1"/>
      <c r="D3561" s="1">
        <f t="shared" si="165"/>
        <v>0</v>
      </c>
      <c r="E3561" s="1" t="s">
        <v>3883</v>
      </c>
      <c r="F3561" s="1" t="s">
        <v>3881</v>
      </c>
      <c r="G3561" s="6" t="s">
        <v>12525</v>
      </c>
      <c r="H3561" s="1" t="s">
        <v>344</v>
      </c>
      <c r="I3561" s="1" t="s">
        <v>3882</v>
      </c>
      <c r="J3561" s="1" t="s">
        <v>459</v>
      </c>
      <c r="K3561" s="1" t="str">
        <f t="shared" si="166"/>
        <v>2019</v>
      </c>
      <c r="L3561" s="1">
        <f t="shared" si="167"/>
        <v>20</v>
      </c>
      <c r="M3561" s="1" t="s">
        <v>79</v>
      </c>
      <c r="N3561" t="s">
        <v>53</v>
      </c>
      <c r="O3561" s="1" t="s">
        <v>102</v>
      </c>
      <c r="P3561" s="1" t="s">
        <v>265</v>
      </c>
      <c r="Q3561" s="1" t="s">
        <v>693</v>
      </c>
      <c r="R3561" s="1" t="s">
        <v>1572</v>
      </c>
      <c r="S3561" s="1" t="s">
        <v>114</v>
      </c>
      <c r="T3561" s="1">
        <v>2</v>
      </c>
      <c r="U3561" s="1"/>
    </row>
    <row r="3562" spans="1:21">
      <c r="A3562" s="1"/>
      <c r="B3562" s="1"/>
      <c r="C3562" s="1"/>
      <c r="D3562" s="1">
        <f t="shared" si="165"/>
        <v>0</v>
      </c>
      <c r="E3562" s="1" t="s">
        <v>3905</v>
      </c>
      <c r="F3562" s="1" t="s">
        <v>3904</v>
      </c>
      <c r="G3562" s="6" t="s">
        <v>12525</v>
      </c>
      <c r="H3562" s="1" t="s">
        <v>126</v>
      </c>
      <c r="I3562" s="1" t="s">
        <v>3882</v>
      </c>
      <c r="J3562" s="1" t="s">
        <v>3781</v>
      </c>
      <c r="K3562" s="1" t="str">
        <f t="shared" si="166"/>
        <v>2019</v>
      </c>
      <c r="L3562" s="1">
        <f t="shared" si="167"/>
        <v>13</v>
      </c>
      <c r="M3562" s="1" t="s">
        <v>79</v>
      </c>
      <c r="N3562" t="s">
        <v>53</v>
      </c>
      <c r="O3562" s="1" t="s">
        <v>102</v>
      </c>
      <c r="P3562" s="1" t="s">
        <v>135</v>
      </c>
      <c r="Q3562" s="1" t="s">
        <v>500</v>
      </c>
      <c r="R3562" s="1" t="s">
        <v>3906</v>
      </c>
      <c r="S3562" s="1" t="s">
        <v>65</v>
      </c>
      <c r="T3562" s="1">
        <v>2</v>
      </c>
      <c r="U3562" s="1"/>
    </row>
    <row r="3563" spans="1:21">
      <c r="A3563" s="1" t="s">
        <v>49</v>
      </c>
      <c r="B3563" s="1"/>
      <c r="C3563" s="1"/>
      <c r="D3563" s="1">
        <f t="shared" si="165"/>
        <v>0</v>
      </c>
      <c r="E3563" s="1" t="s">
        <v>3937</v>
      </c>
      <c r="F3563" s="1" t="s">
        <v>3936</v>
      </c>
      <c r="G3563" s="6" t="s">
        <v>12527</v>
      </c>
      <c r="H3563" s="1" t="s">
        <v>71</v>
      </c>
      <c r="I3563" s="1" t="s">
        <v>534</v>
      </c>
      <c r="J3563" s="1" t="s">
        <v>459</v>
      </c>
      <c r="K3563" s="1" t="str">
        <f t="shared" si="166"/>
        <v>2019</v>
      </c>
      <c r="L3563" s="1">
        <f t="shared" si="167"/>
        <v>6</v>
      </c>
      <c r="M3563" s="1" t="s">
        <v>79</v>
      </c>
      <c r="N3563" t="s">
        <v>53</v>
      </c>
      <c r="O3563" s="1" t="s">
        <v>61</v>
      </c>
      <c r="P3563" s="1" t="s">
        <v>1302</v>
      </c>
      <c r="Q3563" s="1" t="s">
        <v>118</v>
      </c>
      <c r="R3563" s="1" t="s">
        <v>3938</v>
      </c>
      <c r="S3563" s="1" t="s">
        <v>65</v>
      </c>
      <c r="T3563" s="1">
        <v>2</v>
      </c>
      <c r="U3563" s="1"/>
    </row>
    <row r="3564" spans="1:21">
      <c r="A3564" s="1" t="s">
        <v>53</v>
      </c>
      <c r="B3564" s="1" t="s">
        <v>472</v>
      </c>
      <c r="C3564" s="1" t="s">
        <v>136</v>
      </c>
      <c r="D3564" s="1">
        <f t="shared" si="165"/>
        <v>0.25</v>
      </c>
      <c r="E3564" s="1" t="s">
        <v>3955</v>
      </c>
      <c r="F3564" s="1" t="s">
        <v>3954</v>
      </c>
      <c r="G3564" s="6" t="s">
        <v>12527</v>
      </c>
      <c r="H3564" s="1" t="s">
        <v>108</v>
      </c>
      <c r="I3564" s="1" t="s">
        <v>534</v>
      </c>
      <c r="J3564" s="1" t="s">
        <v>3957</v>
      </c>
      <c r="K3564" s="1" t="str">
        <f t="shared" si="166"/>
        <v>2019</v>
      </c>
      <c r="L3564" s="1">
        <f t="shared" si="167"/>
        <v>7</v>
      </c>
      <c r="M3564" s="1" t="s">
        <v>60</v>
      </c>
      <c r="N3564" t="s">
        <v>53</v>
      </c>
      <c r="O3564" s="1" t="s">
        <v>102</v>
      </c>
      <c r="P3564" s="1" t="s">
        <v>732</v>
      </c>
      <c r="Q3564" s="1" t="s">
        <v>160</v>
      </c>
      <c r="R3564" s="1" t="s">
        <v>3956</v>
      </c>
      <c r="S3564" s="1" t="s">
        <v>65</v>
      </c>
      <c r="T3564" s="1">
        <v>2</v>
      </c>
      <c r="U3564" s="1" t="s">
        <v>116</v>
      </c>
    </row>
    <row r="3565" spans="1:21">
      <c r="A3565" s="1" t="s">
        <v>54</v>
      </c>
      <c r="B3565" s="1" t="s">
        <v>50</v>
      </c>
      <c r="C3565" s="1" t="s">
        <v>273</v>
      </c>
      <c r="D3565" s="1">
        <f t="shared" si="165"/>
        <v>1</v>
      </c>
      <c r="E3565" s="1" t="s">
        <v>4051</v>
      </c>
      <c r="F3565" s="1" t="s">
        <v>4050</v>
      </c>
      <c r="G3565" s="6" t="s">
        <v>12527</v>
      </c>
      <c r="H3565" s="1" t="s">
        <v>809</v>
      </c>
      <c r="I3565" s="1" t="s">
        <v>4044</v>
      </c>
      <c r="J3565" s="1" t="s">
        <v>3802</v>
      </c>
      <c r="K3565" s="1" t="str">
        <f t="shared" si="166"/>
        <v>2019</v>
      </c>
      <c r="L3565" s="1">
        <f t="shared" si="167"/>
        <v>35</v>
      </c>
      <c r="M3565" s="1" t="s">
        <v>79</v>
      </c>
      <c r="N3565" t="s">
        <v>53</v>
      </c>
      <c r="O3565" s="1" t="s">
        <v>61</v>
      </c>
      <c r="P3565" s="1" t="s">
        <v>265</v>
      </c>
      <c r="Q3565" s="1" t="s">
        <v>500</v>
      </c>
      <c r="R3565" s="1" t="s">
        <v>501</v>
      </c>
      <c r="S3565" s="1" t="s">
        <v>105</v>
      </c>
      <c r="T3565" s="1">
        <v>1</v>
      </c>
      <c r="U3565" s="1" t="s">
        <v>53</v>
      </c>
    </row>
    <row r="3566" spans="1:21">
      <c r="A3566" s="1" t="s">
        <v>54</v>
      </c>
      <c r="B3566" s="1"/>
      <c r="C3566" s="1"/>
      <c r="D3566" s="1">
        <f t="shared" si="165"/>
        <v>0</v>
      </c>
      <c r="E3566" s="1" t="s">
        <v>4228</v>
      </c>
      <c r="F3566" s="1" t="s">
        <v>4227</v>
      </c>
      <c r="G3566" s="6" t="s">
        <v>12527</v>
      </c>
      <c r="H3566" s="1" t="s">
        <v>464</v>
      </c>
      <c r="I3566" s="1" t="s">
        <v>3482</v>
      </c>
      <c r="J3566" s="1" t="s">
        <v>3802</v>
      </c>
      <c r="K3566" s="1" t="str">
        <f t="shared" si="166"/>
        <v>2019</v>
      </c>
      <c r="L3566" s="1">
        <f t="shared" si="167"/>
        <v>30</v>
      </c>
      <c r="M3566" s="1" t="s">
        <v>79</v>
      </c>
      <c r="N3566" t="s">
        <v>53</v>
      </c>
      <c r="O3566" s="1" t="s">
        <v>102</v>
      </c>
      <c r="P3566" s="1" t="s">
        <v>103</v>
      </c>
      <c r="Q3566" s="1" t="s">
        <v>180</v>
      </c>
      <c r="R3566" s="1" t="s">
        <v>525</v>
      </c>
      <c r="S3566" s="1" t="s">
        <v>114</v>
      </c>
      <c r="T3566" s="1">
        <v>2</v>
      </c>
      <c r="U3566" s="1"/>
    </row>
    <row r="3567" spans="1:21">
      <c r="A3567" s="1" t="s">
        <v>54</v>
      </c>
      <c r="B3567" s="1"/>
      <c r="C3567" s="1"/>
      <c r="D3567" s="1">
        <f t="shared" si="165"/>
        <v>0</v>
      </c>
      <c r="E3567" s="1" t="s">
        <v>5228</v>
      </c>
      <c r="F3567" s="1" t="s">
        <v>5227</v>
      </c>
      <c r="G3567" s="6" t="s">
        <v>12527</v>
      </c>
      <c r="H3567" s="1" t="s">
        <v>479</v>
      </c>
      <c r="I3567" s="1" t="s">
        <v>5224</v>
      </c>
      <c r="J3567" s="1" t="s">
        <v>72</v>
      </c>
      <c r="K3567" s="1" t="str">
        <f t="shared" si="166"/>
        <v>2019</v>
      </c>
      <c r="L3567" s="1">
        <f t="shared" si="167"/>
        <v>18</v>
      </c>
      <c r="M3567" s="1" t="s">
        <v>60</v>
      </c>
      <c r="N3567" t="s">
        <v>53</v>
      </c>
      <c r="O3567" s="1" t="s">
        <v>61</v>
      </c>
      <c r="P3567" s="1" t="s">
        <v>232</v>
      </c>
      <c r="Q3567" s="1" t="s">
        <v>240</v>
      </c>
      <c r="R3567" s="1" t="s">
        <v>242</v>
      </c>
      <c r="S3567" s="1" t="s">
        <v>65</v>
      </c>
      <c r="T3567" s="1">
        <v>1</v>
      </c>
      <c r="U3567" s="1"/>
    </row>
    <row r="3568" spans="1:21">
      <c r="A3568" s="1" t="s">
        <v>54</v>
      </c>
      <c r="B3568" s="1" t="s">
        <v>141</v>
      </c>
      <c r="C3568" s="1" t="s">
        <v>273</v>
      </c>
      <c r="D3568" s="1">
        <f t="shared" si="165"/>
        <v>0.2</v>
      </c>
      <c r="E3568" s="1" t="s">
        <v>5247</v>
      </c>
      <c r="F3568" s="1" t="s">
        <v>5245</v>
      </c>
      <c r="G3568" s="6" t="s">
        <v>12527</v>
      </c>
      <c r="H3568" s="1" t="s">
        <v>58</v>
      </c>
      <c r="I3568" s="1" t="s">
        <v>5246</v>
      </c>
      <c r="J3568" s="1" t="s">
        <v>3199</v>
      </c>
      <c r="K3568" s="1" t="str">
        <f t="shared" si="166"/>
        <v>2019</v>
      </c>
      <c r="L3568" s="1">
        <f t="shared" si="167"/>
        <v>9</v>
      </c>
      <c r="M3568" s="1" t="s">
        <v>60</v>
      </c>
      <c r="N3568" t="s">
        <v>53</v>
      </c>
      <c r="O3568" s="1" t="s">
        <v>61</v>
      </c>
      <c r="P3568" s="1" t="s">
        <v>5248</v>
      </c>
      <c r="Q3568" s="1" t="s">
        <v>310</v>
      </c>
      <c r="R3568" s="1" t="s">
        <v>5249</v>
      </c>
      <c r="S3568" s="1" t="s">
        <v>65</v>
      </c>
      <c r="T3568" s="1">
        <v>2</v>
      </c>
      <c r="U3568" s="1" t="s">
        <v>2813</v>
      </c>
    </row>
    <row r="3569" spans="1:21">
      <c r="A3569" s="1" t="s">
        <v>55</v>
      </c>
      <c r="B3569" s="1"/>
      <c r="C3569" s="1"/>
      <c r="D3569" s="1">
        <f t="shared" si="165"/>
        <v>0</v>
      </c>
      <c r="E3569" s="1" t="s">
        <v>5421</v>
      </c>
      <c r="F3569" s="1" t="s">
        <v>5420</v>
      </c>
      <c r="G3569" s="6" t="s">
        <v>12527</v>
      </c>
      <c r="H3569" s="1" t="s">
        <v>108</v>
      </c>
      <c r="I3569" s="1" t="s">
        <v>1351</v>
      </c>
      <c r="J3569" s="1" t="s">
        <v>72</v>
      </c>
      <c r="K3569" s="1" t="str">
        <f t="shared" si="166"/>
        <v>2019</v>
      </c>
      <c r="L3569" s="1">
        <f t="shared" si="167"/>
        <v>7</v>
      </c>
      <c r="M3569" s="1" t="s">
        <v>60</v>
      </c>
      <c r="N3569" t="s">
        <v>53</v>
      </c>
      <c r="O3569" s="1" t="s">
        <v>61</v>
      </c>
      <c r="P3569" s="1" t="s">
        <v>5422</v>
      </c>
      <c r="Q3569" s="1" t="s">
        <v>118</v>
      </c>
      <c r="R3569" s="1" t="s">
        <v>5423</v>
      </c>
      <c r="S3569" s="1" t="s">
        <v>65</v>
      </c>
      <c r="T3569" s="1">
        <v>2</v>
      </c>
      <c r="U3569" s="1"/>
    </row>
    <row r="3570" spans="1:21">
      <c r="A3570" s="1" t="s">
        <v>53</v>
      </c>
      <c r="B3570" s="1"/>
      <c r="C3570" s="1"/>
      <c r="D3570" s="1">
        <f t="shared" si="165"/>
        <v>0</v>
      </c>
      <c r="E3570" s="1" t="s">
        <v>5514</v>
      </c>
      <c r="F3570" s="1" t="s">
        <v>5515</v>
      </c>
      <c r="G3570" s="6" t="s">
        <v>12527</v>
      </c>
      <c r="H3570" s="1" t="s">
        <v>240</v>
      </c>
      <c r="I3570" s="1" t="s">
        <v>1759</v>
      </c>
      <c r="J3570" s="1" t="s">
        <v>459</v>
      </c>
      <c r="K3570" s="1" t="str">
        <f t="shared" si="166"/>
        <v>2019</v>
      </c>
      <c r="L3570" s="1">
        <f t="shared" si="167"/>
        <v>55</v>
      </c>
      <c r="M3570" s="1" t="s">
        <v>79</v>
      </c>
      <c r="N3570" t="s">
        <v>53</v>
      </c>
      <c r="O3570" s="1" t="s">
        <v>61</v>
      </c>
      <c r="P3570" s="1"/>
      <c r="Q3570" s="1"/>
      <c r="R3570" s="1" t="s">
        <v>805</v>
      </c>
      <c r="S3570" s="1" t="s">
        <v>83</v>
      </c>
      <c r="T3570" s="1">
        <v>1</v>
      </c>
      <c r="U3570" s="1"/>
    </row>
    <row r="3571" spans="1:21">
      <c r="A3571" s="1" t="s">
        <v>55</v>
      </c>
      <c r="B3571" s="1" t="s">
        <v>50</v>
      </c>
      <c r="C3571" s="1" t="s">
        <v>273</v>
      </c>
      <c r="D3571" s="1">
        <f t="shared" si="165"/>
        <v>1</v>
      </c>
      <c r="E3571" s="1" t="s">
        <v>5612</v>
      </c>
      <c r="F3571" s="1" t="s">
        <v>5611</v>
      </c>
      <c r="G3571" s="6" t="s">
        <v>12525</v>
      </c>
      <c r="H3571" s="1" t="s">
        <v>217</v>
      </c>
      <c r="I3571" s="1" t="s">
        <v>5606</v>
      </c>
      <c r="J3571" s="1" t="s">
        <v>1370</v>
      </c>
      <c r="K3571" s="1" t="str">
        <f t="shared" si="166"/>
        <v>2019</v>
      </c>
      <c r="L3571" s="1">
        <f t="shared" si="167"/>
        <v>15</v>
      </c>
      <c r="M3571" s="1" t="s">
        <v>60</v>
      </c>
      <c r="N3571" t="s">
        <v>53</v>
      </c>
      <c r="O3571" s="1" t="s">
        <v>61</v>
      </c>
      <c r="P3571" s="1" t="s">
        <v>449</v>
      </c>
      <c r="Q3571" s="1" t="s">
        <v>207</v>
      </c>
      <c r="R3571" s="1" t="s">
        <v>5613</v>
      </c>
      <c r="S3571" s="1" t="s">
        <v>65</v>
      </c>
      <c r="T3571" s="1">
        <v>1</v>
      </c>
      <c r="U3571" s="1" t="s">
        <v>54</v>
      </c>
    </row>
    <row r="3572" spans="1:21">
      <c r="A3572" s="1"/>
      <c r="B3572" s="1"/>
      <c r="C3572" s="1"/>
      <c r="D3572" s="1">
        <f t="shared" si="165"/>
        <v>0</v>
      </c>
      <c r="E3572" s="1" t="s">
        <v>5614</v>
      </c>
      <c r="F3572" s="1" t="s">
        <v>1048</v>
      </c>
      <c r="G3572" s="6" t="s">
        <v>12527</v>
      </c>
      <c r="H3572" s="1" t="s">
        <v>809</v>
      </c>
      <c r="I3572" s="1" t="s">
        <v>5606</v>
      </c>
      <c r="J3572" s="1" t="s">
        <v>1643</v>
      </c>
      <c r="K3572" s="1" t="str">
        <f t="shared" si="166"/>
        <v>2019</v>
      </c>
      <c r="L3572" s="1">
        <f t="shared" si="167"/>
        <v>35</v>
      </c>
      <c r="M3572" s="1" t="s">
        <v>60</v>
      </c>
      <c r="N3572" t="s">
        <v>53</v>
      </c>
      <c r="O3572" s="1" t="s">
        <v>102</v>
      </c>
      <c r="P3572" s="1" t="s">
        <v>168</v>
      </c>
      <c r="Q3572" s="1" t="s">
        <v>351</v>
      </c>
      <c r="R3572" s="1" t="s">
        <v>722</v>
      </c>
      <c r="S3572" s="1" t="s">
        <v>2015</v>
      </c>
      <c r="T3572" s="1">
        <v>2</v>
      </c>
      <c r="U3572" s="1" t="s">
        <v>55</v>
      </c>
    </row>
    <row r="3573" spans="1:21">
      <c r="A3573" s="1" t="s">
        <v>53</v>
      </c>
      <c r="B3573" s="1"/>
      <c r="C3573" s="1"/>
      <c r="D3573" s="1">
        <f t="shared" si="165"/>
        <v>0</v>
      </c>
      <c r="E3573" s="1" t="s">
        <v>5616</v>
      </c>
      <c r="F3573" s="1" t="s">
        <v>5615</v>
      </c>
      <c r="G3573" s="6" t="s">
        <v>12527</v>
      </c>
      <c r="H3573" s="1" t="s">
        <v>189</v>
      </c>
      <c r="I3573" s="1" t="s">
        <v>5606</v>
      </c>
      <c r="J3573" s="1" t="s">
        <v>72</v>
      </c>
      <c r="K3573" s="1" t="str">
        <f t="shared" si="166"/>
        <v>2019</v>
      </c>
      <c r="L3573" s="1">
        <f t="shared" si="167"/>
        <v>46</v>
      </c>
      <c r="M3573" s="1" t="s">
        <v>79</v>
      </c>
      <c r="N3573" t="s">
        <v>53</v>
      </c>
      <c r="O3573" s="1" t="s">
        <v>61</v>
      </c>
      <c r="P3573" s="1" t="s">
        <v>388</v>
      </c>
      <c r="Q3573" s="1" t="s">
        <v>515</v>
      </c>
      <c r="R3573" s="1"/>
      <c r="S3573" s="1" t="s">
        <v>114</v>
      </c>
      <c r="T3573" s="1">
        <v>2</v>
      </c>
      <c r="U3573" s="1"/>
    </row>
    <row r="3574" spans="1:21">
      <c r="A3574" s="1" t="s">
        <v>53</v>
      </c>
      <c r="B3574" s="1" t="s">
        <v>176</v>
      </c>
      <c r="C3574" s="1" t="s">
        <v>500</v>
      </c>
      <c r="D3574" s="1">
        <f t="shared" si="165"/>
        <v>0.48</v>
      </c>
      <c r="E3574" s="1" t="s">
        <v>5686</v>
      </c>
      <c r="F3574" s="1" t="s">
        <v>5685</v>
      </c>
      <c r="G3574" s="6" t="s">
        <v>12525</v>
      </c>
      <c r="H3574" s="1" t="s">
        <v>54</v>
      </c>
      <c r="I3574" s="1" t="s">
        <v>5680</v>
      </c>
      <c r="J3574" s="1" t="s">
        <v>493</v>
      </c>
      <c r="K3574" s="1" t="str">
        <f t="shared" si="166"/>
        <v>2019</v>
      </c>
      <c r="L3574" s="1">
        <f t="shared" si="167"/>
        <v>2</v>
      </c>
      <c r="M3574" s="1" t="s">
        <v>60</v>
      </c>
      <c r="N3574" t="s">
        <v>53</v>
      </c>
      <c r="O3574" s="1" t="s">
        <v>61</v>
      </c>
      <c r="P3574" s="1" t="s">
        <v>273</v>
      </c>
      <c r="Q3574" s="1" t="s">
        <v>217</v>
      </c>
      <c r="R3574" s="1" t="s">
        <v>217</v>
      </c>
      <c r="S3574" s="1" t="s">
        <v>114</v>
      </c>
      <c r="T3574" s="1">
        <v>1</v>
      </c>
      <c r="U3574" s="1" t="s">
        <v>55</v>
      </c>
    </row>
    <row r="3575" spans="1:21">
      <c r="A3575" s="1" t="s">
        <v>54</v>
      </c>
      <c r="B3575" s="1" t="s">
        <v>53</v>
      </c>
      <c r="C3575" s="1"/>
      <c r="D3575" s="1">
        <f t="shared" si="165"/>
        <v>0</v>
      </c>
      <c r="E3575" s="1" t="s">
        <v>5839</v>
      </c>
      <c r="F3575" s="1" t="s">
        <v>5838</v>
      </c>
      <c r="G3575" s="6" t="s">
        <v>12527</v>
      </c>
      <c r="H3575" s="1" t="s">
        <v>63</v>
      </c>
      <c r="I3575" s="1" t="s">
        <v>5836</v>
      </c>
      <c r="J3575" s="1" t="s">
        <v>1110</v>
      </c>
      <c r="K3575" s="1" t="str">
        <f t="shared" si="166"/>
        <v>2019</v>
      </c>
      <c r="L3575" s="1">
        <f t="shared" si="167"/>
        <v>29</v>
      </c>
      <c r="M3575" s="1" t="s">
        <v>60</v>
      </c>
      <c r="N3575" t="s">
        <v>53</v>
      </c>
      <c r="O3575" s="1" t="s">
        <v>61</v>
      </c>
      <c r="P3575" s="1" t="s">
        <v>119</v>
      </c>
      <c r="Q3575" s="1" t="s">
        <v>310</v>
      </c>
      <c r="R3575" s="1" t="s">
        <v>169</v>
      </c>
      <c r="S3575" s="1" t="s">
        <v>3441</v>
      </c>
      <c r="T3575" s="1">
        <v>2</v>
      </c>
      <c r="U3575" s="1" t="s">
        <v>53</v>
      </c>
    </row>
    <row r="3576" spans="1:21">
      <c r="A3576" s="1" t="s">
        <v>55</v>
      </c>
      <c r="B3576" s="1" t="s">
        <v>141</v>
      </c>
      <c r="C3576" s="1" t="s">
        <v>293</v>
      </c>
      <c r="D3576" s="1">
        <f t="shared" si="165"/>
        <v>0.19600000000000001</v>
      </c>
      <c r="E3576" s="1" t="s">
        <v>5849</v>
      </c>
      <c r="F3576" s="1" t="s">
        <v>5848</v>
      </c>
      <c r="G3576" s="6" t="s">
        <v>12525</v>
      </c>
      <c r="H3576" s="1" t="s">
        <v>1343</v>
      </c>
      <c r="I3576" s="1" t="s">
        <v>397</v>
      </c>
      <c r="J3576" s="1" t="s">
        <v>3199</v>
      </c>
      <c r="K3576" s="1" t="str">
        <f t="shared" si="166"/>
        <v>2019</v>
      </c>
      <c r="L3576" s="1">
        <f t="shared" si="167"/>
        <v>40</v>
      </c>
      <c r="M3576" s="1" t="s">
        <v>60</v>
      </c>
      <c r="N3576" t="s">
        <v>53</v>
      </c>
      <c r="O3576" s="1"/>
      <c r="P3576" s="1" t="s">
        <v>232</v>
      </c>
      <c r="Q3576" s="1" t="s">
        <v>351</v>
      </c>
      <c r="R3576" s="1" t="s">
        <v>603</v>
      </c>
      <c r="S3576" s="1" t="s">
        <v>5850</v>
      </c>
      <c r="T3576" s="1">
        <v>2</v>
      </c>
      <c r="U3576" s="1" t="s">
        <v>55</v>
      </c>
    </row>
    <row r="3577" spans="1:21">
      <c r="A3577" s="1" t="s">
        <v>55</v>
      </c>
      <c r="B3577" s="1" t="s">
        <v>472</v>
      </c>
      <c r="C3577" s="1" t="s">
        <v>273</v>
      </c>
      <c r="D3577" s="1">
        <f t="shared" si="165"/>
        <v>0.5</v>
      </c>
      <c r="E3577" s="1" t="s">
        <v>5868</v>
      </c>
      <c r="F3577" s="1" t="s">
        <v>5867</v>
      </c>
      <c r="G3577" s="6" t="s">
        <v>12525</v>
      </c>
      <c r="H3577" s="1" t="s">
        <v>464</v>
      </c>
      <c r="I3577" s="1" t="s">
        <v>397</v>
      </c>
      <c r="J3577" s="1" t="s">
        <v>1265</v>
      </c>
      <c r="K3577" s="1" t="str">
        <f t="shared" si="166"/>
        <v>2019</v>
      </c>
      <c r="L3577" s="1">
        <f t="shared" si="167"/>
        <v>30</v>
      </c>
      <c r="M3577" s="1" t="s">
        <v>60</v>
      </c>
      <c r="N3577" t="s">
        <v>53</v>
      </c>
      <c r="O3577" s="1" t="s">
        <v>61</v>
      </c>
      <c r="P3577" s="1" t="s">
        <v>232</v>
      </c>
      <c r="Q3577" s="1" t="s">
        <v>128</v>
      </c>
      <c r="R3577" s="1" t="s">
        <v>1189</v>
      </c>
      <c r="S3577" s="1" t="s">
        <v>1814</v>
      </c>
      <c r="T3577" s="1">
        <v>2</v>
      </c>
      <c r="U3577" s="1"/>
    </row>
    <row r="3578" spans="1:21">
      <c r="A3578" s="1" t="s">
        <v>49</v>
      </c>
      <c r="B3578" s="1" t="s">
        <v>176</v>
      </c>
      <c r="C3578" s="1" t="s">
        <v>958</v>
      </c>
      <c r="D3578" s="1">
        <f t="shared" si="165"/>
        <v>0.54</v>
      </c>
      <c r="E3578" s="1" t="s">
        <v>5914</v>
      </c>
      <c r="F3578" s="1" t="s">
        <v>5913</v>
      </c>
      <c r="G3578" s="6" t="s">
        <v>12525</v>
      </c>
      <c r="H3578" s="1" t="s">
        <v>177</v>
      </c>
      <c r="I3578" s="1" t="s">
        <v>5821</v>
      </c>
      <c r="J3578" s="1" t="s">
        <v>3018</v>
      </c>
      <c r="K3578" s="1" t="str">
        <f t="shared" si="166"/>
        <v>2019</v>
      </c>
      <c r="L3578" s="1">
        <f t="shared" si="167"/>
        <v>22</v>
      </c>
      <c r="M3578" s="1" t="s">
        <v>60</v>
      </c>
      <c r="N3578" t="s">
        <v>53</v>
      </c>
      <c r="O3578" s="1" t="s">
        <v>61</v>
      </c>
      <c r="P3578" s="1" t="s">
        <v>127</v>
      </c>
      <c r="Q3578" s="1" t="s">
        <v>301</v>
      </c>
      <c r="R3578" s="1" t="s">
        <v>5915</v>
      </c>
      <c r="S3578" s="1" t="s">
        <v>5916</v>
      </c>
      <c r="T3578" s="1">
        <v>2</v>
      </c>
      <c r="U3578" s="1" t="s">
        <v>53</v>
      </c>
    </row>
    <row r="3579" spans="1:21">
      <c r="A3579" s="1" t="s">
        <v>50</v>
      </c>
      <c r="B3579" s="1" t="s">
        <v>141</v>
      </c>
      <c r="C3579" s="1"/>
      <c r="D3579" s="1">
        <f t="shared" si="165"/>
        <v>0</v>
      </c>
      <c r="E3579" s="1" t="s">
        <v>6072</v>
      </c>
      <c r="F3579" s="1" t="s">
        <v>6071</v>
      </c>
      <c r="G3579" s="6" t="s">
        <v>12525</v>
      </c>
      <c r="H3579" s="1" t="s">
        <v>169</v>
      </c>
      <c r="I3579" s="1" t="s">
        <v>6068</v>
      </c>
      <c r="J3579" s="1" t="s">
        <v>292</v>
      </c>
      <c r="K3579" s="1" t="str">
        <f t="shared" si="166"/>
        <v>2019</v>
      </c>
      <c r="L3579" s="1">
        <f t="shared" si="167"/>
        <v>19</v>
      </c>
      <c r="M3579" s="1" t="s">
        <v>79</v>
      </c>
      <c r="N3579" t="s">
        <v>53</v>
      </c>
      <c r="O3579" s="1" t="s">
        <v>61</v>
      </c>
      <c r="P3579" s="1" t="s">
        <v>388</v>
      </c>
      <c r="Q3579" s="1" t="s">
        <v>721</v>
      </c>
      <c r="R3579" s="1" t="s">
        <v>551</v>
      </c>
      <c r="S3579" s="1" t="s">
        <v>1814</v>
      </c>
      <c r="T3579" s="1">
        <v>2</v>
      </c>
      <c r="U3579" s="1" t="s">
        <v>55</v>
      </c>
    </row>
    <row r="3580" spans="1:21">
      <c r="A3580" s="1" t="s">
        <v>53</v>
      </c>
      <c r="B3580" s="1" t="s">
        <v>715</v>
      </c>
      <c r="C3580" s="1" t="s">
        <v>136</v>
      </c>
      <c r="D3580" s="1">
        <f t="shared" si="165"/>
        <v>0.05</v>
      </c>
      <c r="E3580" s="1" t="s">
        <v>6197</v>
      </c>
      <c r="F3580" s="1" t="s">
        <v>6195</v>
      </c>
      <c r="G3580" s="6" t="s">
        <v>12525</v>
      </c>
      <c r="H3580" s="1" t="s">
        <v>128</v>
      </c>
      <c r="I3580" s="1" t="s">
        <v>6196</v>
      </c>
      <c r="J3580" s="1" t="s">
        <v>493</v>
      </c>
      <c r="K3580" s="1" t="str">
        <f t="shared" si="166"/>
        <v>2019</v>
      </c>
      <c r="L3580" s="1">
        <f t="shared" si="167"/>
        <v>41</v>
      </c>
      <c r="M3580" s="1" t="s">
        <v>60</v>
      </c>
      <c r="N3580" t="s">
        <v>53</v>
      </c>
      <c r="O3580" s="1" t="s">
        <v>61</v>
      </c>
      <c r="P3580" s="1" t="s">
        <v>89</v>
      </c>
      <c r="Q3580" s="1" t="s">
        <v>389</v>
      </c>
      <c r="R3580" s="1" t="s">
        <v>1421</v>
      </c>
      <c r="S3580" s="1" t="s">
        <v>6198</v>
      </c>
      <c r="T3580" s="1">
        <v>1</v>
      </c>
      <c r="U3580" s="1" t="s">
        <v>55</v>
      </c>
    </row>
    <row r="3581" spans="1:21">
      <c r="A3581" s="1"/>
      <c r="B3581" s="1"/>
      <c r="C3581" s="1"/>
      <c r="D3581" s="1">
        <f t="shared" si="165"/>
        <v>0</v>
      </c>
      <c r="E3581" s="1" t="s">
        <v>6272</v>
      </c>
      <c r="F3581" s="1" t="s">
        <v>6271</v>
      </c>
      <c r="G3581" s="6" t="s">
        <v>12527</v>
      </c>
      <c r="H3581" s="1" t="s">
        <v>158</v>
      </c>
      <c r="I3581" s="1" t="s">
        <v>112</v>
      </c>
      <c r="J3581" s="1" t="s">
        <v>1214</v>
      </c>
      <c r="K3581" s="1" t="str">
        <f t="shared" si="166"/>
        <v>2019</v>
      </c>
      <c r="L3581" s="1">
        <f t="shared" si="167"/>
        <v>10</v>
      </c>
      <c r="M3581" s="1" t="s">
        <v>79</v>
      </c>
      <c r="N3581" t="s">
        <v>53</v>
      </c>
      <c r="O3581" s="1" t="s">
        <v>61</v>
      </c>
      <c r="P3581" s="1" t="s">
        <v>281</v>
      </c>
      <c r="Q3581" s="1" t="s">
        <v>555</v>
      </c>
      <c r="R3581" s="1"/>
      <c r="S3581" s="1" t="s">
        <v>65</v>
      </c>
      <c r="T3581" s="1">
        <v>1</v>
      </c>
      <c r="U3581" s="1"/>
    </row>
    <row r="3582" spans="1:21">
      <c r="A3582" s="1" t="s">
        <v>54</v>
      </c>
      <c r="B3582" s="1" t="s">
        <v>2711</v>
      </c>
      <c r="C3582" s="1" t="s">
        <v>273</v>
      </c>
      <c r="D3582" s="1">
        <f t="shared" si="165"/>
        <v>1.2</v>
      </c>
      <c r="E3582" s="1" t="s">
        <v>6284</v>
      </c>
      <c r="F3582" s="1" t="s">
        <v>6282</v>
      </c>
      <c r="G3582" s="6" t="s">
        <v>12525</v>
      </c>
      <c r="H3582" s="1" t="s">
        <v>78</v>
      </c>
      <c r="I3582" s="1" t="s">
        <v>6275</v>
      </c>
      <c r="J3582" s="1" t="s">
        <v>1110</v>
      </c>
      <c r="K3582" s="1" t="str">
        <f t="shared" si="166"/>
        <v>2019</v>
      </c>
      <c r="L3582" s="1">
        <f t="shared" si="167"/>
        <v>28</v>
      </c>
      <c r="M3582" s="1" t="s">
        <v>60</v>
      </c>
      <c r="N3582" t="s">
        <v>53</v>
      </c>
      <c r="O3582" s="1" t="s">
        <v>61</v>
      </c>
      <c r="P3582" s="1" t="s">
        <v>127</v>
      </c>
      <c r="Q3582" s="1" t="s">
        <v>136</v>
      </c>
      <c r="R3582" s="1" t="s">
        <v>651</v>
      </c>
      <c r="S3582" s="1" t="s">
        <v>105</v>
      </c>
      <c r="T3582" s="1">
        <v>2</v>
      </c>
      <c r="U3582" s="1"/>
    </row>
    <row r="3583" spans="1:21">
      <c r="A3583" s="1" t="s">
        <v>53</v>
      </c>
      <c r="B3583" s="1" t="s">
        <v>986</v>
      </c>
      <c r="C3583" s="1" t="s">
        <v>273</v>
      </c>
      <c r="D3583" s="1">
        <f t="shared" si="165"/>
        <v>0.3</v>
      </c>
      <c r="E3583" s="1" t="s">
        <v>6301</v>
      </c>
      <c r="F3583" s="1" t="s">
        <v>6300</v>
      </c>
      <c r="G3583" s="6" t="s">
        <v>12525</v>
      </c>
      <c r="H3583" s="1" t="s">
        <v>116</v>
      </c>
      <c r="I3583" s="1" t="s">
        <v>6275</v>
      </c>
      <c r="J3583" s="1" t="s">
        <v>1079</v>
      </c>
      <c r="K3583" s="1" t="str">
        <f t="shared" si="166"/>
        <v>2019</v>
      </c>
      <c r="L3583" s="1">
        <f t="shared" si="167"/>
        <v>4</v>
      </c>
      <c r="M3583" s="1" t="s">
        <v>60</v>
      </c>
      <c r="N3583" t="s">
        <v>53</v>
      </c>
      <c r="O3583" s="1" t="s">
        <v>61</v>
      </c>
      <c r="P3583" s="1" t="s">
        <v>62</v>
      </c>
      <c r="Q3583" s="1" t="s">
        <v>584</v>
      </c>
      <c r="R3583" s="1" t="s">
        <v>6302</v>
      </c>
      <c r="S3583" s="1" t="s">
        <v>65</v>
      </c>
      <c r="T3583" s="1">
        <v>1</v>
      </c>
      <c r="U3583" s="1" t="s">
        <v>55</v>
      </c>
    </row>
    <row r="3584" spans="1:21">
      <c r="A3584" s="1" t="s">
        <v>53</v>
      </c>
      <c r="B3584" s="1" t="s">
        <v>141</v>
      </c>
      <c r="C3584" s="1" t="s">
        <v>273</v>
      </c>
      <c r="D3584" s="1">
        <f t="shared" si="165"/>
        <v>0.2</v>
      </c>
      <c r="E3584" s="1" t="s">
        <v>6318</v>
      </c>
      <c r="F3584" s="1" t="s">
        <v>6317</v>
      </c>
      <c r="G3584" s="6" t="s">
        <v>12525</v>
      </c>
      <c r="H3584" s="1" t="s">
        <v>99</v>
      </c>
      <c r="I3584" s="1" t="s">
        <v>6275</v>
      </c>
      <c r="J3584" s="1" t="s">
        <v>1479</v>
      </c>
      <c r="K3584" s="1" t="str">
        <f t="shared" si="166"/>
        <v>2019</v>
      </c>
      <c r="L3584" s="1">
        <f t="shared" si="167"/>
        <v>5</v>
      </c>
      <c r="M3584" s="1" t="s">
        <v>60</v>
      </c>
      <c r="N3584" t="s">
        <v>53</v>
      </c>
      <c r="O3584" s="1" t="s">
        <v>61</v>
      </c>
      <c r="P3584" s="1" t="s">
        <v>1302</v>
      </c>
      <c r="Q3584" s="1" t="s">
        <v>583</v>
      </c>
      <c r="R3584" s="1" t="s">
        <v>6319</v>
      </c>
      <c r="S3584" s="1" t="s">
        <v>65</v>
      </c>
      <c r="T3584" s="1">
        <v>1</v>
      </c>
      <c r="U3584" s="1" t="s">
        <v>55</v>
      </c>
    </row>
    <row r="3585" spans="1:21">
      <c r="A3585" s="1" t="s">
        <v>53</v>
      </c>
      <c r="B3585" s="1" t="s">
        <v>472</v>
      </c>
      <c r="C3585" s="1" t="s">
        <v>500</v>
      </c>
      <c r="D3585" s="1">
        <f t="shared" si="165"/>
        <v>0.4</v>
      </c>
      <c r="E3585" s="1" t="s">
        <v>6587</v>
      </c>
      <c r="F3585" s="1" t="s">
        <v>6585</v>
      </c>
      <c r="G3585" s="6" t="s">
        <v>12525</v>
      </c>
      <c r="H3585" s="1" t="s">
        <v>530</v>
      </c>
      <c r="I3585" s="1" t="s">
        <v>6569</v>
      </c>
      <c r="J3585" s="1" t="s">
        <v>6589</v>
      </c>
      <c r="K3585" s="1" t="str">
        <f t="shared" si="166"/>
        <v>2019</v>
      </c>
      <c r="L3585" s="1">
        <f t="shared" si="167"/>
        <v>32</v>
      </c>
      <c r="M3585" s="1" t="s">
        <v>60</v>
      </c>
      <c r="N3585" t="s">
        <v>53</v>
      </c>
      <c r="O3585" s="1" t="s">
        <v>61</v>
      </c>
      <c r="P3585" s="1" t="s">
        <v>103</v>
      </c>
      <c r="Q3585" s="1" t="s">
        <v>351</v>
      </c>
      <c r="R3585" s="1" t="s">
        <v>5621</v>
      </c>
      <c r="S3585" s="1" t="s">
        <v>6588</v>
      </c>
      <c r="T3585" s="1">
        <v>2</v>
      </c>
      <c r="U3585" s="1"/>
    </row>
    <row r="3586" spans="1:21">
      <c r="A3586" s="1" t="s">
        <v>50</v>
      </c>
      <c r="B3586" s="1"/>
      <c r="C3586" s="1"/>
      <c r="D3586" s="1">
        <f t="shared" ref="D3586:D3649" si="168">B3586*C3586/100</f>
        <v>0</v>
      </c>
      <c r="E3586" s="1"/>
      <c r="F3586" s="1" t="s">
        <v>6599</v>
      </c>
      <c r="G3586" s="6" t="s">
        <v>12525</v>
      </c>
      <c r="H3586" s="1" t="s">
        <v>144</v>
      </c>
      <c r="I3586" s="1" t="s">
        <v>6569</v>
      </c>
      <c r="J3586" s="1" t="s">
        <v>604</v>
      </c>
      <c r="K3586" s="1" t="str">
        <f t="shared" ref="K3586:K3649" si="169">TEXT(J3586,"YYYY")</f>
        <v>2019</v>
      </c>
      <c r="L3586" s="1">
        <f t="shared" ref="L3586:L3649" si="170">H3586-(TEXT(I3586,"YYYY")-TEXT(J3586,"YYYY"))</f>
        <v>23</v>
      </c>
      <c r="M3586" s="1" t="s">
        <v>60</v>
      </c>
      <c r="N3586" t="s">
        <v>53</v>
      </c>
      <c r="O3586" s="1" t="s">
        <v>61</v>
      </c>
      <c r="P3586" s="1" t="s">
        <v>449</v>
      </c>
      <c r="Q3586" s="1" t="s">
        <v>310</v>
      </c>
      <c r="R3586" s="1"/>
      <c r="S3586" s="1" t="s">
        <v>105</v>
      </c>
      <c r="T3586" s="1">
        <v>1</v>
      </c>
      <c r="U3586" s="1"/>
    </row>
    <row r="3587" spans="1:21">
      <c r="A3587" s="1" t="s">
        <v>49</v>
      </c>
      <c r="B3587" s="1" t="s">
        <v>472</v>
      </c>
      <c r="C3587" s="1" t="s">
        <v>136</v>
      </c>
      <c r="D3587" s="1">
        <f t="shared" si="168"/>
        <v>0.25</v>
      </c>
      <c r="E3587" s="1" t="s">
        <v>6602</v>
      </c>
      <c r="F3587" s="1" t="s">
        <v>6601</v>
      </c>
      <c r="G3587" s="6" t="s">
        <v>12525</v>
      </c>
      <c r="H3587" s="1" t="s">
        <v>128</v>
      </c>
      <c r="I3587" s="1" t="s">
        <v>6569</v>
      </c>
      <c r="J3587" s="1" t="s">
        <v>1956</v>
      </c>
      <c r="K3587" s="1" t="str">
        <f t="shared" si="169"/>
        <v>2019</v>
      </c>
      <c r="L3587" s="1">
        <f t="shared" si="170"/>
        <v>41</v>
      </c>
      <c r="M3587" s="1" t="s">
        <v>60</v>
      </c>
      <c r="N3587" t="s">
        <v>53</v>
      </c>
      <c r="O3587" s="1" t="s">
        <v>102</v>
      </c>
      <c r="P3587" s="1" t="s">
        <v>255</v>
      </c>
      <c r="Q3587" s="1" t="s">
        <v>301</v>
      </c>
      <c r="R3587" s="1" t="s">
        <v>6603</v>
      </c>
      <c r="S3587" s="1" t="s">
        <v>92</v>
      </c>
      <c r="T3587" s="1">
        <v>1</v>
      </c>
      <c r="U3587" s="1" t="s">
        <v>55</v>
      </c>
    </row>
    <row r="3588" spans="1:21">
      <c r="A3588" s="1" t="s">
        <v>55</v>
      </c>
      <c r="B3588" s="1"/>
      <c r="C3588" s="1"/>
      <c r="D3588" s="1">
        <f t="shared" si="168"/>
        <v>0</v>
      </c>
      <c r="E3588" s="1" t="s">
        <v>6610</v>
      </c>
      <c r="F3588" s="1" t="s">
        <v>6609</v>
      </c>
      <c r="G3588" s="6" t="s">
        <v>12525</v>
      </c>
      <c r="H3588" s="1" t="s">
        <v>136</v>
      </c>
      <c r="I3588" s="1" t="s">
        <v>1166</v>
      </c>
      <c r="J3588" s="1" t="s">
        <v>1174</v>
      </c>
      <c r="K3588" s="1" t="str">
        <f t="shared" si="169"/>
        <v>2019</v>
      </c>
      <c r="L3588" s="1">
        <f t="shared" si="170"/>
        <v>49</v>
      </c>
      <c r="M3588" s="1" t="s">
        <v>79</v>
      </c>
      <c r="N3588" t="s">
        <v>53</v>
      </c>
      <c r="O3588" s="1" t="s">
        <v>102</v>
      </c>
      <c r="P3588" s="1" t="s">
        <v>168</v>
      </c>
      <c r="Q3588" s="1" t="s">
        <v>1576</v>
      </c>
      <c r="R3588" s="1" t="s">
        <v>6611</v>
      </c>
      <c r="S3588" s="1" t="s">
        <v>114</v>
      </c>
      <c r="T3588" s="1">
        <v>1</v>
      </c>
      <c r="U3588" s="1"/>
    </row>
    <row r="3589" spans="1:21">
      <c r="A3589" s="1" t="s">
        <v>55</v>
      </c>
      <c r="B3589" s="1" t="s">
        <v>2810</v>
      </c>
      <c r="C3589" s="1" t="s">
        <v>273</v>
      </c>
      <c r="D3589" s="1">
        <f t="shared" si="168"/>
        <v>0.4</v>
      </c>
      <c r="E3589" s="1" t="s">
        <v>6628</v>
      </c>
      <c r="F3589" s="1" t="s">
        <v>6627</v>
      </c>
      <c r="G3589" s="6" t="s">
        <v>12525</v>
      </c>
      <c r="H3589" s="1" t="s">
        <v>515</v>
      </c>
      <c r="I3589" s="1" t="s">
        <v>6607</v>
      </c>
      <c r="J3589" s="1" t="s">
        <v>3781</v>
      </c>
      <c r="K3589" s="1" t="str">
        <f t="shared" si="169"/>
        <v>2019</v>
      </c>
      <c r="L3589" s="1">
        <f t="shared" si="170"/>
        <v>64</v>
      </c>
      <c r="M3589" s="1" t="s">
        <v>60</v>
      </c>
      <c r="N3589" t="s">
        <v>53</v>
      </c>
      <c r="O3589" s="1" t="s">
        <v>61</v>
      </c>
      <c r="P3589" s="1" t="s">
        <v>119</v>
      </c>
      <c r="Q3589" s="1" t="s">
        <v>136</v>
      </c>
      <c r="R3589" s="1" t="s">
        <v>6629</v>
      </c>
      <c r="S3589" s="1" t="s">
        <v>311</v>
      </c>
      <c r="T3589" s="1">
        <v>2</v>
      </c>
      <c r="U3589" s="1" t="s">
        <v>116</v>
      </c>
    </row>
    <row r="3590" spans="1:21">
      <c r="A3590" s="1" t="s">
        <v>55</v>
      </c>
      <c r="B3590" s="1" t="s">
        <v>2810</v>
      </c>
      <c r="C3590" s="1"/>
      <c r="D3590" s="1">
        <f t="shared" si="168"/>
        <v>0</v>
      </c>
      <c r="E3590" s="1" t="s">
        <v>6642</v>
      </c>
      <c r="F3590" s="1" t="s">
        <v>6641</v>
      </c>
      <c r="G3590" s="6" t="s">
        <v>12525</v>
      </c>
      <c r="H3590" s="1" t="s">
        <v>583</v>
      </c>
      <c r="I3590" s="1" t="s">
        <v>6607</v>
      </c>
      <c r="J3590" s="1" t="s">
        <v>248</v>
      </c>
      <c r="K3590" s="1" t="str">
        <f t="shared" si="169"/>
        <v>2019</v>
      </c>
      <c r="L3590" s="1">
        <f t="shared" si="170"/>
        <v>21</v>
      </c>
      <c r="M3590" s="1" t="s">
        <v>60</v>
      </c>
      <c r="N3590" t="s">
        <v>53</v>
      </c>
      <c r="O3590" s="1" t="s">
        <v>633</v>
      </c>
      <c r="P3590" s="1" t="s">
        <v>346</v>
      </c>
      <c r="Q3590" s="1" t="s">
        <v>160</v>
      </c>
      <c r="R3590" s="1" t="s">
        <v>6643</v>
      </c>
      <c r="S3590" s="1" t="s">
        <v>114</v>
      </c>
      <c r="T3590" s="1">
        <v>1</v>
      </c>
      <c r="U3590" s="1" t="s">
        <v>53</v>
      </c>
    </row>
    <row r="3591" spans="1:21">
      <c r="A3591" s="1" t="s">
        <v>55</v>
      </c>
      <c r="B3591" s="1" t="s">
        <v>2711</v>
      </c>
      <c r="C3591" s="1" t="s">
        <v>293</v>
      </c>
      <c r="D3591" s="1">
        <f t="shared" si="168"/>
        <v>1.1759999999999999</v>
      </c>
      <c r="E3591" s="1" t="s">
        <v>6748</v>
      </c>
      <c r="F3591" s="1" t="s">
        <v>6746</v>
      </c>
      <c r="G3591" s="6" t="s">
        <v>12525</v>
      </c>
      <c r="H3591" s="1" t="s">
        <v>436</v>
      </c>
      <c r="I3591" s="1" t="s">
        <v>6747</v>
      </c>
      <c r="J3591" s="1" t="s">
        <v>372</v>
      </c>
      <c r="K3591" s="1" t="str">
        <f t="shared" si="169"/>
        <v>2019</v>
      </c>
      <c r="L3591" s="1">
        <f t="shared" si="170"/>
        <v>58</v>
      </c>
      <c r="M3591" s="1" t="s">
        <v>60</v>
      </c>
      <c r="N3591" t="s">
        <v>53</v>
      </c>
      <c r="O3591" s="1" t="s">
        <v>61</v>
      </c>
      <c r="P3591" s="1" t="s">
        <v>206</v>
      </c>
      <c r="Q3591" s="1" t="s">
        <v>136</v>
      </c>
      <c r="R3591" s="1" t="s">
        <v>623</v>
      </c>
      <c r="S3591" s="1" t="s">
        <v>311</v>
      </c>
      <c r="T3591" s="1">
        <v>2</v>
      </c>
      <c r="U3591" s="1" t="s">
        <v>55</v>
      </c>
    </row>
    <row r="3592" spans="1:21">
      <c r="A3592" s="1" t="s">
        <v>55</v>
      </c>
      <c r="B3592" s="1" t="s">
        <v>3072</v>
      </c>
      <c r="C3592" s="1" t="s">
        <v>293</v>
      </c>
      <c r="D3592" s="1">
        <f t="shared" si="168"/>
        <v>0.78400000000000003</v>
      </c>
      <c r="E3592" s="1" t="s">
        <v>6758</v>
      </c>
      <c r="F3592" s="1" t="s">
        <v>6757</v>
      </c>
      <c r="G3592" s="6" t="s">
        <v>12525</v>
      </c>
      <c r="H3592" s="1" t="s">
        <v>116</v>
      </c>
      <c r="I3592" s="1" t="s">
        <v>6747</v>
      </c>
      <c r="J3592" s="1" t="s">
        <v>1190</v>
      </c>
      <c r="K3592" s="1" t="str">
        <f t="shared" si="169"/>
        <v>2019</v>
      </c>
      <c r="L3592" s="1">
        <f t="shared" si="170"/>
        <v>4</v>
      </c>
      <c r="M3592" s="1" t="s">
        <v>60</v>
      </c>
      <c r="N3592" t="s">
        <v>53</v>
      </c>
      <c r="O3592" s="1" t="s">
        <v>61</v>
      </c>
      <c r="P3592" s="1" t="s">
        <v>6759</v>
      </c>
      <c r="Q3592" s="1" t="s">
        <v>217</v>
      </c>
      <c r="R3592" s="1" t="s">
        <v>3865</v>
      </c>
      <c r="S3592" s="1" t="s">
        <v>114</v>
      </c>
      <c r="T3592" s="1">
        <v>2</v>
      </c>
      <c r="U3592" s="1" t="s">
        <v>55</v>
      </c>
    </row>
    <row r="3593" spans="1:21">
      <c r="A3593" s="1" t="s">
        <v>55</v>
      </c>
      <c r="B3593" s="1" t="s">
        <v>141</v>
      </c>
      <c r="C3593" s="1" t="s">
        <v>273</v>
      </c>
      <c r="D3593" s="1">
        <f t="shared" si="168"/>
        <v>0.2</v>
      </c>
      <c r="E3593" s="1" t="s">
        <v>7394</v>
      </c>
      <c r="F3593" s="1" t="s">
        <v>7393</v>
      </c>
      <c r="G3593" s="6" t="s">
        <v>12525</v>
      </c>
      <c r="H3593" s="1" t="s">
        <v>169</v>
      </c>
      <c r="I3593" s="1" t="s">
        <v>5781</v>
      </c>
      <c r="J3593" s="1" t="s">
        <v>7396</v>
      </c>
      <c r="K3593" s="1" t="str">
        <f t="shared" si="169"/>
        <v>2019</v>
      </c>
      <c r="L3593" s="1">
        <f t="shared" si="170"/>
        <v>19</v>
      </c>
      <c r="M3593" s="1" t="s">
        <v>60</v>
      </c>
      <c r="N3593" t="s">
        <v>53</v>
      </c>
      <c r="O3593" s="1" t="s">
        <v>61</v>
      </c>
      <c r="P3593" s="1" t="s">
        <v>466</v>
      </c>
      <c r="Q3593" s="1" t="s">
        <v>7395</v>
      </c>
      <c r="R3593" s="1" t="s">
        <v>294</v>
      </c>
      <c r="S3593" s="1" t="s">
        <v>65</v>
      </c>
      <c r="T3593" s="1">
        <v>2</v>
      </c>
      <c r="U3593" s="1" t="s">
        <v>116</v>
      </c>
    </row>
    <row r="3594" spans="1:21">
      <c r="A3594" s="1" t="s">
        <v>53</v>
      </c>
      <c r="B3594" s="1"/>
      <c r="C3594" s="1"/>
      <c r="D3594" s="1">
        <f t="shared" si="168"/>
        <v>0</v>
      </c>
      <c r="E3594" s="1" t="s">
        <v>7416</v>
      </c>
      <c r="F3594" s="1" t="s">
        <v>7415</v>
      </c>
      <c r="G3594" s="6" t="s">
        <v>12527</v>
      </c>
      <c r="H3594" s="1" t="s">
        <v>583</v>
      </c>
      <c r="I3594" s="1" t="s">
        <v>5781</v>
      </c>
      <c r="J3594" s="1" t="s">
        <v>66</v>
      </c>
      <c r="K3594" s="1" t="str">
        <f t="shared" si="169"/>
        <v>2019</v>
      </c>
      <c r="L3594" s="1">
        <f t="shared" si="170"/>
        <v>21</v>
      </c>
      <c r="M3594" s="1" t="s">
        <v>60</v>
      </c>
      <c r="N3594" t="s">
        <v>53</v>
      </c>
      <c r="O3594" s="1" t="s">
        <v>61</v>
      </c>
      <c r="P3594" s="1" t="s">
        <v>179</v>
      </c>
      <c r="Q3594" s="1" t="s">
        <v>389</v>
      </c>
      <c r="R3594" s="1" t="s">
        <v>563</v>
      </c>
      <c r="S3594" s="1" t="s">
        <v>114</v>
      </c>
      <c r="T3594" s="1">
        <v>1</v>
      </c>
      <c r="U3594" s="1"/>
    </row>
    <row r="3595" spans="1:21">
      <c r="A3595" s="1" t="s">
        <v>55</v>
      </c>
      <c r="B3595" s="1" t="s">
        <v>3072</v>
      </c>
      <c r="C3595" s="1" t="s">
        <v>273</v>
      </c>
      <c r="D3595" s="1">
        <f t="shared" si="168"/>
        <v>0.8</v>
      </c>
      <c r="E3595" s="1" t="s">
        <v>7426</v>
      </c>
      <c r="F3595" s="1" t="s">
        <v>7425</v>
      </c>
      <c r="G3595" s="6" t="s">
        <v>12525</v>
      </c>
      <c r="H3595" s="1" t="s">
        <v>130</v>
      </c>
      <c r="I3595" s="1" t="s">
        <v>5781</v>
      </c>
      <c r="J3595" s="1" t="s">
        <v>1190</v>
      </c>
      <c r="K3595" s="1" t="str">
        <f t="shared" si="169"/>
        <v>2019</v>
      </c>
      <c r="L3595" s="1">
        <f t="shared" si="170"/>
        <v>11</v>
      </c>
      <c r="M3595" s="1" t="s">
        <v>79</v>
      </c>
      <c r="N3595" t="s">
        <v>53</v>
      </c>
      <c r="O3595" s="1" t="s">
        <v>61</v>
      </c>
      <c r="P3595" s="1" t="s">
        <v>466</v>
      </c>
      <c r="Q3595" s="1" t="s">
        <v>7427</v>
      </c>
      <c r="R3595" s="1" t="s">
        <v>7428</v>
      </c>
      <c r="S3595" s="1" t="s">
        <v>65</v>
      </c>
      <c r="T3595" s="1">
        <v>2</v>
      </c>
      <c r="U3595" s="1" t="s">
        <v>55</v>
      </c>
    </row>
    <row r="3596" spans="1:21">
      <c r="A3596" s="1" t="s">
        <v>55</v>
      </c>
      <c r="B3596" s="1"/>
      <c r="C3596" s="1"/>
      <c r="D3596" s="1">
        <f t="shared" si="168"/>
        <v>0</v>
      </c>
      <c r="E3596" s="1" t="s">
        <v>7445</v>
      </c>
      <c r="F3596" s="1" t="s">
        <v>7444</v>
      </c>
      <c r="G3596" s="6" t="s">
        <v>12527</v>
      </c>
      <c r="H3596" s="1" t="s">
        <v>389</v>
      </c>
      <c r="I3596" s="1" t="s">
        <v>5781</v>
      </c>
      <c r="J3596" s="1" t="s">
        <v>3802</v>
      </c>
      <c r="K3596" s="1" t="str">
        <f t="shared" si="169"/>
        <v>2019</v>
      </c>
      <c r="L3596" s="1">
        <f t="shared" si="170"/>
        <v>61</v>
      </c>
      <c r="M3596" s="1" t="s">
        <v>79</v>
      </c>
      <c r="N3596" t="s">
        <v>53</v>
      </c>
      <c r="O3596" s="1" t="s">
        <v>102</v>
      </c>
      <c r="P3596" s="1" t="s">
        <v>179</v>
      </c>
      <c r="Q3596" s="1" t="s">
        <v>1576</v>
      </c>
      <c r="R3596" s="1"/>
      <c r="S3596" s="1" t="s">
        <v>311</v>
      </c>
      <c r="T3596" s="1">
        <v>1</v>
      </c>
      <c r="U3596" s="1" t="s">
        <v>54</v>
      </c>
    </row>
    <row r="3597" spans="1:21">
      <c r="A3597" s="1" t="s">
        <v>55</v>
      </c>
      <c r="B3597" s="1"/>
      <c r="C3597" s="1"/>
      <c r="D3597" s="1">
        <f t="shared" si="168"/>
        <v>0</v>
      </c>
      <c r="E3597" s="1" t="s">
        <v>7488</v>
      </c>
      <c r="F3597" s="1" t="s">
        <v>7487</v>
      </c>
      <c r="G3597" s="6" t="s">
        <v>12527</v>
      </c>
      <c r="H3597" s="1" t="s">
        <v>387</v>
      </c>
      <c r="I3597" s="1" t="s">
        <v>5781</v>
      </c>
      <c r="J3597" s="1" t="s">
        <v>1524</v>
      </c>
      <c r="K3597" s="1" t="str">
        <f t="shared" si="169"/>
        <v>2019</v>
      </c>
      <c r="L3597" s="1">
        <f t="shared" si="170"/>
        <v>67</v>
      </c>
      <c r="M3597" s="1" t="s">
        <v>79</v>
      </c>
      <c r="N3597" t="s">
        <v>53</v>
      </c>
      <c r="O3597" s="1" t="s">
        <v>61</v>
      </c>
      <c r="P3597" s="1" t="s">
        <v>449</v>
      </c>
      <c r="Q3597" s="1" t="s">
        <v>515</v>
      </c>
      <c r="R3597" s="1" t="s">
        <v>1333</v>
      </c>
      <c r="S3597" s="1" t="s">
        <v>311</v>
      </c>
      <c r="T3597" s="1">
        <v>2</v>
      </c>
      <c r="U3597" s="1" t="s">
        <v>55</v>
      </c>
    </row>
    <row r="3598" spans="1:21">
      <c r="A3598" s="1" t="s">
        <v>55</v>
      </c>
      <c r="B3598" s="1" t="s">
        <v>472</v>
      </c>
      <c r="C3598" s="1" t="s">
        <v>1092</v>
      </c>
      <c r="D3598" s="1">
        <f t="shared" si="168"/>
        <v>0.4375</v>
      </c>
      <c r="E3598" s="1" t="s">
        <v>7496</v>
      </c>
      <c r="F3598" s="1" t="s">
        <v>7495</v>
      </c>
      <c r="G3598" s="6" t="s">
        <v>12525</v>
      </c>
      <c r="H3598" s="1" t="s">
        <v>101</v>
      </c>
      <c r="I3598" s="1" t="s">
        <v>5781</v>
      </c>
      <c r="J3598" s="1" t="s">
        <v>212</v>
      </c>
      <c r="K3598" s="1" t="str">
        <f t="shared" si="169"/>
        <v>2019</v>
      </c>
      <c r="L3598" s="1">
        <f t="shared" si="170"/>
        <v>37</v>
      </c>
      <c r="M3598" s="1" t="s">
        <v>60</v>
      </c>
      <c r="N3598" t="s">
        <v>53</v>
      </c>
      <c r="O3598" s="1" t="s">
        <v>61</v>
      </c>
      <c r="P3598" s="1" t="s">
        <v>432</v>
      </c>
      <c r="Q3598" s="1" t="s">
        <v>1666</v>
      </c>
      <c r="R3598" s="1" t="s">
        <v>841</v>
      </c>
      <c r="S3598" s="1" t="s">
        <v>2440</v>
      </c>
      <c r="T3598" s="1">
        <v>2</v>
      </c>
      <c r="U3598" s="1" t="s">
        <v>55</v>
      </c>
    </row>
    <row r="3599" spans="1:21">
      <c r="A3599" s="1" t="s">
        <v>49</v>
      </c>
      <c r="B3599" s="1"/>
      <c r="C3599" s="1"/>
      <c r="D3599" s="1">
        <f t="shared" si="168"/>
        <v>0</v>
      </c>
      <c r="E3599" s="1" t="s">
        <v>7507</v>
      </c>
      <c r="F3599" s="1" t="s">
        <v>7506</v>
      </c>
      <c r="G3599" s="6" t="s">
        <v>12527</v>
      </c>
      <c r="H3599" s="1" t="s">
        <v>530</v>
      </c>
      <c r="I3599" s="1" t="s">
        <v>165</v>
      </c>
      <c r="J3599" s="1" t="s">
        <v>709</v>
      </c>
      <c r="K3599" s="1" t="str">
        <f t="shared" si="169"/>
        <v>2019</v>
      </c>
      <c r="L3599" s="1">
        <f t="shared" si="170"/>
        <v>32</v>
      </c>
      <c r="M3599" s="1" t="s">
        <v>60</v>
      </c>
      <c r="N3599" t="s">
        <v>53</v>
      </c>
      <c r="O3599" s="1" t="s">
        <v>61</v>
      </c>
      <c r="P3599" s="1" t="s">
        <v>255</v>
      </c>
      <c r="Q3599" s="1" t="s">
        <v>219</v>
      </c>
      <c r="R3599" s="1"/>
      <c r="S3599" s="1" t="s">
        <v>4893</v>
      </c>
      <c r="T3599" s="1">
        <v>2</v>
      </c>
      <c r="U3599" s="1" t="s">
        <v>55</v>
      </c>
    </row>
    <row r="3600" spans="1:21">
      <c r="A3600" s="1" t="s">
        <v>54</v>
      </c>
      <c r="B3600" s="1"/>
      <c r="C3600" s="1"/>
      <c r="D3600" s="1">
        <f t="shared" si="168"/>
        <v>0</v>
      </c>
      <c r="E3600" s="1" t="s">
        <v>7529</v>
      </c>
      <c r="F3600" s="1" t="s">
        <v>7527</v>
      </c>
      <c r="G3600" s="6" t="s">
        <v>12525</v>
      </c>
      <c r="H3600" s="1" t="s">
        <v>301</v>
      </c>
      <c r="I3600" s="1" t="s">
        <v>7528</v>
      </c>
      <c r="J3600" s="1" t="s">
        <v>459</v>
      </c>
      <c r="K3600" s="1" t="str">
        <f t="shared" si="169"/>
        <v>2019</v>
      </c>
      <c r="L3600" s="1">
        <f t="shared" si="170"/>
        <v>52</v>
      </c>
      <c r="M3600" s="1" t="s">
        <v>79</v>
      </c>
      <c r="N3600" t="s">
        <v>53</v>
      </c>
      <c r="O3600" s="1" t="s">
        <v>61</v>
      </c>
      <c r="P3600" s="1" t="s">
        <v>388</v>
      </c>
      <c r="Q3600" s="1" t="s">
        <v>458</v>
      </c>
      <c r="R3600" s="1" t="s">
        <v>7530</v>
      </c>
      <c r="S3600" s="1" t="s">
        <v>4155</v>
      </c>
      <c r="T3600" s="1">
        <v>1</v>
      </c>
      <c r="U3600" s="1" t="s">
        <v>55</v>
      </c>
    </row>
    <row r="3601" spans="1:21">
      <c r="A3601" s="1" t="s">
        <v>54</v>
      </c>
      <c r="B3601" s="1"/>
      <c r="C3601" s="1"/>
      <c r="D3601" s="1">
        <f t="shared" si="168"/>
        <v>0</v>
      </c>
      <c r="E3601" s="1" t="s">
        <v>7537</v>
      </c>
      <c r="F3601" s="1" t="s">
        <v>7536</v>
      </c>
      <c r="G3601" s="6" t="s">
        <v>12525</v>
      </c>
      <c r="H3601" s="1" t="s">
        <v>367</v>
      </c>
      <c r="I3601" s="1" t="s">
        <v>7528</v>
      </c>
      <c r="J3601" s="1" t="s">
        <v>66</v>
      </c>
      <c r="K3601" s="1" t="str">
        <f t="shared" si="169"/>
        <v>2019</v>
      </c>
      <c r="L3601" s="1">
        <f t="shared" si="170"/>
        <v>25</v>
      </c>
      <c r="M3601" s="1" t="s">
        <v>79</v>
      </c>
      <c r="N3601" t="s">
        <v>53</v>
      </c>
      <c r="O3601" s="1" t="s">
        <v>61</v>
      </c>
      <c r="P3601" s="1" t="s">
        <v>388</v>
      </c>
      <c r="Q3601" s="1" t="s">
        <v>308</v>
      </c>
      <c r="R3601" s="1" t="s">
        <v>3503</v>
      </c>
      <c r="S3601" s="1" t="s">
        <v>105</v>
      </c>
      <c r="T3601" s="1">
        <v>2</v>
      </c>
      <c r="U3601" s="1" t="s">
        <v>50</v>
      </c>
    </row>
    <row r="3602" spans="1:21">
      <c r="A3602" s="1" t="s">
        <v>54</v>
      </c>
      <c r="B3602" s="1"/>
      <c r="C3602" s="1"/>
      <c r="D3602" s="1">
        <f t="shared" si="168"/>
        <v>0</v>
      </c>
      <c r="E3602" s="1" t="s">
        <v>7540</v>
      </c>
      <c r="F3602" s="1" t="s">
        <v>7539</v>
      </c>
      <c r="G3602" s="6" t="s">
        <v>12525</v>
      </c>
      <c r="H3602" s="1" t="s">
        <v>169</v>
      </c>
      <c r="I3602" s="1" t="s">
        <v>7528</v>
      </c>
      <c r="J3602" s="1" t="s">
        <v>877</v>
      </c>
      <c r="K3602" s="1" t="str">
        <f t="shared" si="169"/>
        <v>2019</v>
      </c>
      <c r="L3602" s="1">
        <f t="shared" si="170"/>
        <v>19</v>
      </c>
      <c r="M3602" s="1" t="s">
        <v>79</v>
      </c>
      <c r="N3602" t="s">
        <v>53</v>
      </c>
      <c r="O3602" s="1" t="s">
        <v>61</v>
      </c>
      <c r="P3602" s="1" t="s">
        <v>988</v>
      </c>
      <c r="Q3602" s="1" t="s">
        <v>219</v>
      </c>
      <c r="R3602" s="1" t="s">
        <v>1054</v>
      </c>
      <c r="S3602" s="1" t="s">
        <v>417</v>
      </c>
      <c r="T3602" s="1">
        <v>1</v>
      </c>
      <c r="U3602" s="1" t="s">
        <v>55</v>
      </c>
    </row>
    <row r="3603" spans="1:21">
      <c r="A3603" s="1" t="s">
        <v>53</v>
      </c>
      <c r="B3603" s="1" t="s">
        <v>986</v>
      </c>
      <c r="C3603" s="1" t="s">
        <v>273</v>
      </c>
      <c r="D3603" s="1">
        <f t="shared" si="168"/>
        <v>0.3</v>
      </c>
      <c r="E3603" s="1" t="s">
        <v>7557</v>
      </c>
      <c r="F3603" s="1" t="s">
        <v>7556</v>
      </c>
      <c r="G3603" s="6" t="s">
        <v>12525</v>
      </c>
      <c r="H3603" s="1" t="s">
        <v>88</v>
      </c>
      <c r="I3603" s="1" t="s">
        <v>6554</v>
      </c>
      <c r="J3603" s="1" t="s">
        <v>759</v>
      </c>
      <c r="K3603" s="1" t="str">
        <f t="shared" si="169"/>
        <v>2019</v>
      </c>
      <c r="L3603" s="1">
        <f t="shared" si="170"/>
        <v>27</v>
      </c>
      <c r="M3603" s="1" t="s">
        <v>79</v>
      </c>
      <c r="N3603" t="s">
        <v>53</v>
      </c>
      <c r="O3603" s="1" t="s">
        <v>61</v>
      </c>
      <c r="P3603" s="1" t="s">
        <v>265</v>
      </c>
      <c r="Q3603" s="1" t="s">
        <v>180</v>
      </c>
      <c r="R3603" s="1" t="s">
        <v>7558</v>
      </c>
      <c r="S3603" s="1" t="s">
        <v>105</v>
      </c>
      <c r="T3603" s="1">
        <v>1</v>
      </c>
      <c r="U3603" s="1" t="s">
        <v>54</v>
      </c>
    </row>
    <row r="3604" spans="1:21">
      <c r="A3604" s="1" t="s">
        <v>55</v>
      </c>
      <c r="B3604" s="1" t="s">
        <v>7578</v>
      </c>
      <c r="C3604" s="1" t="s">
        <v>382</v>
      </c>
      <c r="D3604" s="1">
        <f t="shared" si="168"/>
        <v>8.4000000000000005E-2</v>
      </c>
      <c r="E3604" s="1" t="s">
        <v>7579</v>
      </c>
      <c r="F3604" s="1" t="s">
        <v>7577</v>
      </c>
      <c r="G3604" s="6" t="s">
        <v>12525</v>
      </c>
      <c r="H3604" s="1" t="s">
        <v>189</v>
      </c>
      <c r="I3604" s="1" t="s">
        <v>7570</v>
      </c>
      <c r="J3604" s="1" t="s">
        <v>7583</v>
      </c>
      <c r="K3604" s="1" t="str">
        <f t="shared" si="169"/>
        <v>2019</v>
      </c>
      <c r="L3604" s="1">
        <f t="shared" si="170"/>
        <v>46</v>
      </c>
      <c r="M3604" s="1" t="s">
        <v>60</v>
      </c>
      <c r="N3604" t="s">
        <v>53</v>
      </c>
      <c r="O3604" s="1" t="s">
        <v>61</v>
      </c>
      <c r="P3604" s="1" t="s">
        <v>232</v>
      </c>
      <c r="Q3604" s="1" t="s">
        <v>7580</v>
      </c>
      <c r="R3604" s="1" t="s">
        <v>7581</v>
      </c>
      <c r="S3604" s="1" t="s">
        <v>7582</v>
      </c>
      <c r="T3604" s="1">
        <v>1</v>
      </c>
      <c r="U3604" s="1" t="s">
        <v>55</v>
      </c>
    </row>
    <row r="3605" spans="1:21">
      <c r="A3605" s="1" t="s">
        <v>55</v>
      </c>
      <c r="B3605" s="1"/>
      <c r="C3605" s="1"/>
      <c r="D3605" s="1">
        <f t="shared" si="168"/>
        <v>0</v>
      </c>
      <c r="E3605" s="1" t="s">
        <v>7591</v>
      </c>
      <c r="F3605" s="1" t="s">
        <v>7590</v>
      </c>
      <c r="G3605" s="6" t="s">
        <v>12525</v>
      </c>
      <c r="H3605" s="1" t="s">
        <v>101</v>
      </c>
      <c r="I3605" s="1" t="s">
        <v>7570</v>
      </c>
      <c r="J3605" s="1" t="s">
        <v>66</v>
      </c>
      <c r="K3605" s="1" t="str">
        <f t="shared" si="169"/>
        <v>2019</v>
      </c>
      <c r="L3605" s="1">
        <f t="shared" si="170"/>
        <v>37</v>
      </c>
      <c r="M3605" s="1" t="s">
        <v>60</v>
      </c>
      <c r="N3605" t="s">
        <v>53</v>
      </c>
      <c r="O3605" s="1" t="s">
        <v>61</v>
      </c>
      <c r="P3605" s="1" t="s">
        <v>466</v>
      </c>
      <c r="Q3605" s="1" t="s">
        <v>351</v>
      </c>
      <c r="R3605" s="1" t="s">
        <v>1435</v>
      </c>
      <c r="S3605" s="1" t="s">
        <v>83</v>
      </c>
      <c r="T3605" s="1">
        <v>1</v>
      </c>
      <c r="U3605" s="1" t="s">
        <v>55</v>
      </c>
    </row>
    <row r="3606" spans="1:21">
      <c r="A3606" s="1"/>
      <c r="B3606" s="1" t="s">
        <v>472</v>
      </c>
      <c r="C3606" s="1" t="s">
        <v>219</v>
      </c>
      <c r="D3606" s="1">
        <f t="shared" si="168"/>
        <v>0.3</v>
      </c>
      <c r="E3606" s="1" t="s">
        <v>7603</v>
      </c>
      <c r="F3606" s="1" t="s">
        <v>7602</v>
      </c>
      <c r="G3606" s="6" t="s">
        <v>12525</v>
      </c>
      <c r="H3606" s="1" t="s">
        <v>128</v>
      </c>
      <c r="I3606" s="1" t="s">
        <v>7570</v>
      </c>
      <c r="J3606" s="1" t="s">
        <v>2299</v>
      </c>
      <c r="K3606" s="1" t="str">
        <f t="shared" si="169"/>
        <v>2019</v>
      </c>
      <c r="L3606" s="1">
        <f t="shared" si="170"/>
        <v>41</v>
      </c>
      <c r="M3606" s="1" t="s">
        <v>60</v>
      </c>
      <c r="N3606" t="s">
        <v>53</v>
      </c>
      <c r="O3606" s="1" t="s">
        <v>61</v>
      </c>
      <c r="P3606" s="1" t="s">
        <v>255</v>
      </c>
      <c r="Q3606" s="1" t="s">
        <v>1694</v>
      </c>
      <c r="R3606" s="1" t="s">
        <v>7604</v>
      </c>
      <c r="S3606" s="1" t="s">
        <v>7605</v>
      </c>
      <c r="T3606" s="1">
        <v>1</v>
      </c>
      <c r="U3606" s="1" t="s">
        <v>55</v>
      </c>
    </row>
    <row r="3607" spans="1:21">
      <c r="A3607" s="1" t="s">
        <v>55</v>
      </c>
      <c r="B3607" s="1" t="s">
        <v>54</v>
      </c>
      <c r="C3607" s="1" t="s">
        <v>273</v>
      </c>
      <c r="D3607" s="1">
        <f t="shared" si="168"/>
        <v>3</v>
      </c>
      <c r="E3607" s="1" t="s">
        <v>7611</v>
      </c>
      <c r="F3607" s="1" t="s">
        <v>7610</v>
      </c>
      <c r="G3607" s="6" t="s">
        <v>12525</v>
      </c>
      <c r="H3607" s="1" t="s">
        <v>169</v>
      </c>
      <c r="I3607" s="1" t="s">
        <v>7570</v>
      </c>
      <c r="J3607" s="1" t="s">
        <v>267</v>
      </c>
      <c r="K3607" s="1" t="str">
        <f t="shared" si="169"/>
        <v>2019</v>
      </c>
      <c r="L3607" s="1">
        <f t="shared" si="170"/>
        <v>19</v>
      </c>
      <c r="M3607" s="1" t="s">
        <v>79</v>
      </c>
      <c r="N3607" t="s">
        <v>53</v>
      </c>
      <c r="O3607" s="1" t="s">
        <v>61</v>
      </c>
      <c r="P3607" s="1" t="s">
        <v>80</v>
      </c>
      <c r="Q3607" s="1" t="s">
        <v>657</v>
      </c>
      <c r="R3607" s="1" t="s">
        <v>7612</v>
      </c>
      <c r="S3607" s="1" t="s">
        <v>105</v>
      </c>
      <c r="T3607" s="1">
        <v>1</v>
      </c>
      <c r="U3607" s="1" t="s">
        <v>55</v>
      </c>
    </row>
    <row r="3608" spans="1:21">
      <c r="A3608" s="1" t="s">
        <v>55</v>
      </c>
      <c r="B3608" s="1"/>
      <c r="C3608" s="1"/>
      <c r="D3608" s="1">
        <f t="shared" si="168"/>
        <v>0</v>
      </c>
      <c r="E3608" s="1" t="s">
        <v>7620</v>
      </c>
      <c r="F3608" s="1" t="s">
        <v>7619</v>
      </c>
      <c r="G3608" s="6" t="s">
        <v>12527</v>
      </c>
      <c r="H3608" s="1" t="s">
        <v>116</v>
      </c>
      <c r="I3608" s="1" t="s">
        <v>1184</v>
      </c>
      <c r="J3608" s="1" t="s">
        <v>3802</v>
      </c>
      <c r="K3608" s="1" t="str">
        <f t="shared" si="169"/>
        <v>2019</v>
      </c>
      <c r="L3608" s="1">
        <f t="shared" si="170"/>
        <v>4</v>
      </c>
      <c r="M3608" s="1" t="s">
        <v>60</v>
      </c>
      <c r="N3608" t="s">
        <v>53</v>
      </c>
      <c r="O3608" s="1" t="s">
        <v>61</v>
      </c>
      <c r="P3608" s="1" t="s">
        <v>5815</v>
      </c>
      <c r="Q3608" s="1" t="s">
        <v>1582</v>
      </c>
      <c r="R3608" s="1" t="s">
        <v>805</v>
      </c>
      <c r="S3608" s="1" t="s">
        <v>65</v>
      </c>
      <c r="T3608" s="1">
        <v>2</v>
      </c>
      <c r="U3608" s="1"/>
    </row>
    <row r="3609" spans="1:21">
      <c r="A3609" s="1" t="s">
        <v>55</v>
      </c>
      <c r="B3609" s="1"/>
      <c r="C3609" s="1"/>
      <c r="D3609" s="1">
        <f t="shared" si="168"/>
        <v>0</v>
      </c>
      <c r="E3609" s="1" t="s">
        <v>7681</v>
      </c>
      <c r="F3609" s="1" t="s">
        <v>7680</v>
      </c>
      <c r="G3609" s="6" t="s">
        <v>12525</v>
      </c>
      <c r="H3609" s="1" t="s">
        <v>299</v>
      </c>
      <c r="I3609" s="1" t="s">
        <v>7672</v>
      </c>
      <c r="J3609" s="1" t="s">
        <v>3802</v>
      </c>
      <c r="K3609" s="1" t="str">
        <f t="shared" si="169"/>
        <v>2019</v>
      </c>
      <c r="L3609" s="1">
        <f t="shared" si="170"/>
        <v>43</v>
      </c>
      <c r="M3609" s="1" t="s">
        <v>60</v>
      </c>
      <c r="N3609" t="s">
        <v>53</v>
      </c>
      <c r="O3609" s="1" t="s">
        <v>61</v>
      </c>
      <c r="P3609" s="1" t="s">
        <v>135</v>
      </c>
      <c r="Q3609" s="1" t="s">
        <v>2666</v>
      </c>
      <c r="R3609" s="1" t="s">
        <v>895</v>
      </c>
      <c r="S3609" s="1" t="s">
        <v>114</v>
      </c>
      <c r="T3609" s="1">
        <v>2</v>
      </c>
      <c r="U3609" s="1"/>
    </row>
    <row r="3610" spans="1:21">
      <c r="A3610" s="1" t="s">
        <v>55</v>
      </c>
      <c r="B3610" s="1"/>
      <c r="C3610" s="1"/>
      <c r="D3610" s="1">
        <f t="shared" si="168"/>
        <v>0</v>
      </c>
      <c r="E3610" s="1" t="s">
        <v>7692</v>
      </c>
      <c r="F3610" s="1" t="s">
        <v>7690</v>
      </c>
      <c r="G3610" s="6" t="s">
        <v>12525</v>
      </c>
      <c r="H3610" s="1" t="s">
        <v>344</v>
      </c>
      <c r="I3610" s="1" t="s">
        <v>7691</v>
      </c>
      <c r="J3610" s="1" t="s">
        <v>517</v>
      </c>
      <c r="K3610" s="1" t="str">
        <f t="shared" si="169"/>
        <v>2019</v>
      </c>
      <c r="L3610" s="1">
        <f t="shared" si="170"/>
        <v>20</v>
      </c>
      <c r="M3610" s="1" t="s">
        <v>79</v>
      </c>
      <c r="N3610" t="s">
        <v>53</v>
      </c>
      <c r="O3610" s="1" t="s">
        <v>61</v>
      </c>
      <c r="P3610" s="1" t="s">
        <v>103</v>
      </c>
      <c r="Q3610" s="1" t="s">
        <v>219</v>
      </c>
      <c r="R3610" s="1" t="s">
        <v>249</v>
      </c>
      <c r="S3610" s="1" t="s">
        <v>65</v>
      </c>
      <c r="T3610" s="1">
        <v>2</v>
      </c>
      <c r="U3610" s="1" t="s">
        <v>54</v>
      </c>
    </row>
    <row r="3611" spans="1:21">
      <c r="A3611" s="1" t="s">
        <v>50</v>
      </c>
      <c r="B3611" s="1"/>
      <c r="C3611" s="1"/>
      <c r="D3611" s="1">
        <f t="shared" si="168"/>
        <v>0</v>
      </c>
      <c r="E3611" s="1" t="s">
        <v>7831</v>
      </c>
      <c r="F3611" s="1" t="s">
        <v>7829</v>
      </c>
      <c r="G3611" s="6" t="s">
        <v>12527</v>
      </c>
      <c r="H3611" s="1" t="s">
        <v>197</v>
      </c>
      <c r="I3611" s="1" t="s">
        <v>7830</v>
      </c>
      <c r="J3611" s="1" t="s">
        <v>1030</v>
      </c>
      <c r="K3611" s="1" t="str">
        <f t="shared" si="169"/>
        <v>2019</v>
      </c>
      <c r="L3611" s="1">
        <f t="shared" si="170"/>
        <v>16</v>
      </c>
      <c r="M3611" s="1" t="s">
        <v>79</v>
      </c>
      <c r="N3611" t="s">
        <v>53</v>
      </c>
      <c r="O3611" s="1" t="s">
        <v>61</v>
      </c>
      <c r="P3611" s="1" t="s">
        <v>224</v>
      </c>
      <c r="Q3611" s="1" t="s">
        <v>160</v>
      </c>
      <c r="R3611" s="1" t="s">
        <v>7434</v>
      </c>
      <c r="S3611" s="1" t="s">
        <v>65</v>
      </c>
      <c r="T3611" s="1">
        <v>2</v>
      </c>
      <c r="U3611" s="1"/>
    </row>
    <row r="3612" spans="1:21">
      <c r="A3612" s="1" t="s">
        <v>55</v>
      </c>
      <c r="B3612" s="1" t="s">
        <v>50</v>
      </c>
      <c r="C3612" s="1" t="s">
        <v>273</v>
      </c>
      <c r="D3612" s="1">
        <f t="shared" si="168"/>
        <v>1</v>
      </c>
      <c r="E3612" s="1" t="s">
        <v>7857</v>
      </c>
      <c r="F3612" s="1" t="s">
        <v>7855</v>
      </c>
      <c r="G3612" s="6" t="s">
        <v>12527</v>
      </c>
      <c r="H3612" s="1" t="s">
        <v>448</v>
      </c>
      <c r="I3612" s="1" t="s">
        <v>7856</v>
      </c>
      <c r="J3612" s="1" t="s">
        <v>72</v>
      </c>
      <c r="K3612" s="1" t="str">
        <f t="shared" si="169"/>
        <v>2019</v>
      </c>
      <c r="L3612" s="1">
        <f t="shared" si="170"/>
        <v>31</v>
      </c>
      <c r="M3612" s="1" t="s">
        <v>60</v>
      </c>
      <c r="N3612" t="s">
        <v>53</v>
      </c>
      <c r="O3612" s="1" t="s">
        <v>7858</v>
      </c>
      <c r="P3612" s="1" t="s">
        <v>388</v>
      </c>
      <c r="Q3612" s="1" t="s">
        <v>219</v>
      </c>
      <c r="R3612" s="1" t="s">
        <v>1047</v>
      </c>
      <c r="S3612" s="1" t="s">
        <v>7859</v>
      </c>
      <c r="T3612" s="1">
        <v>1</v>
      </c>
      <c r="U3612" s="1" t="s">
        <v>55</v>
      </c>
    </row>
    <row r="3613" spans="1:21">
      <c r="A3613" s="1" t="s">
        <v>55</v>
      </c>
      <c r="B3613" s="1"/>
      <c r="C3613" s="1"/>
      <c r="D3613" s="1">
        <f t="shared" si="168"/>
        <v>0</v>
      </c>
      <c r="E3613" s="1" t="s">
        <v>8050</v>
      </c>
      <c r="F3613" s="1" t="s">
        <v>8049</v>
      </c>
      <c r="G3613" s="6" t="s">
        <v>12525</v>
      </c>
      <c r="H3613" s="1" t="s">
        <v>324</v>
      </c>
      <c r="I3613" s="1" t="s">
        <v>8016</v>
      </c>
      <c r="J3613" s="1" t="s">
        <v>877</v>
      </c>
      <c r="K3613" s="1" t="str">
        <f t="shared" si="169"/>
        <v>2019</v>
      </c>
      <c r="L3613" s="1">
        <f t="shared" si="170"/>
        <v>12</v>
      </c>
      <c r="M3613" s="1" t="s">
        <v>79</v>
      </c>
      <c r="N3613" t="s">
        <v>53</v>
      </c>
      <c r="O3613" s="1" t="s">
        <v>102</v>
      </c>
      <c r="P3613" s="1" t="s">
        <v>179</v>
      </c>
      <c r="Q3613" s="1" t="s">
        <v>375</v>
      </c>
      <c r="R3613" s="1" t="s">
        <v>376</v>
      </c>
      <c r="S3613" s="1" t="s">
        <v>65</v>
      </c>
      <c r="T3613" s="1">
        <v>2</v>
      </c>
      <c r="U3613" s="1"/>
    </row>
    <row r="3614" spans="1:21">
      <c r="A3614" s="1" t="s">
        <v>54</v>
      </c>
      <c r="B3614" s="1" t="s">
        <v>53</v>
      </c>
      <c r="C3614" s="1" t="s">
        <v>500</v>
      </c>
      <c r="D3614" s="1">
        <f t="shared" si="168"/>
        <v>1.6</v>
      </c>
      <c r="E3614" s="1" t="s">
        <v>8066</v>
      </c>
      <c r="F3614" s="1" t="s">
        <v>8065</v>
      </c>
      <c r="G3614" s="6" t="s">
        <v>12525</v>
      </c>
      <c r="H3614" s="1" t="s">
        <v>197</v>
      </c>
      <c r="I3614" s="1" t="s">
        <v>8053</v>
      </c>
      <c r="J3614" s="1" t="s">
        <v>8067</v>
      </c>
      <c r="K3614" s="1" t="str">
        <f t="shared" si="169"/>
        <v>2019</v>
      </c>
      <c r="L3614" s="1">
        <f t="shared" si="170"/>
        <v>16</v>
      </c>
      <c r="M3614" s="1" t="s">
        <v>79</v>
      </c>
      <c r="N3614" t="s">
        <v>53</v>
      </c>
      <c r="O3614" s="1" t="s">
        <v>7850</v>
      </c>
      <c r="P3614" s="1" t="s">
        <v>179</v>
      </c>
      <c r="Q3614" s="1" t="s">
        <v>1152</v>
      </c>
      <c r="R3614" s="1"/>
      <c r="S3614" s="1" t="s">
        <v>65</v>
      </c>
      <c r="T3614" s="1">
        <v>2</v>
      </c>
      <c r="U3614" s="1"/>
    </row>
    <row r="3615" spans="1:21">
      <c r="A3615" s="1" t="s">
        <v>50</v>
      </c>
      <c r="B3615" s="1"/>
      <c r="C3615" s="1"/>
      <c r="D3615" s="1">
        <f t="shared" si="168"/>
        <v>0</v>
      </c>
      <c r="E3615" s="1" t="s">
        <v>8119</v>
      </c>
      <c r="F3615" s="1" t="s">
        <v>8118</v>
      </c>
      <c r="G3615" s="6" t="s">
        <v>12525</v>
      </c>
      <c r="H3615" s="1" t="s">
        <v>233</v>
      </c>
      <c r="I3615" s="1" t="s">
        <v>6218</v>
      </c>
      <c r="J3615" s="1" t="s">
        <v>459</v>
      </c>
      <c r="K3615" s="1" t="str">
        <f t="shared" si="169"/>
        <v>2019</v>
      </c>
      <c r="L3615" s="1">
        <f t="shared" si="170"/>
        <v>48</v>
      </c>
      <c r="M3615" s="1" t="s">
        <v>60</v>
      </c>
      <c r="N3615" t="s">
        <v>53</v>
      </c>
      <c r="O3615" s="1" t="s">
        <v>61</v>
      </c>
      <c r="P3615" s="1" t="s">
        <v>232</v>
      </c>
      <c r="Q3615" s="1" t="s">
        <v>721</v>
      </c>
      <c r="R3615" s="1" t="s">
        <v>1523</v>
      </c>
      <c r="S3615" s="1" t="s">
        <v>114</v>
      </c>
      <c r="T3615" s="1">
        <v>1</v>
      </c>
      <c r="U3615" s="1"/>
    </row>
    <row r="3616" spans="1:21">
      <c r="A3616" s="1" t="s">
        <v>54</v>
      </c>
      <c r="B3616" s="1"/>
      <c r="C3616" s="1"/>
      <c r="D3616" s="1">
        <f t="shared" si="168"/>
        <v>0</v>
      </c>
      <c r="E3616" s="1" t="s">
        <v>8125</v>
      </c>
      <c r="F3616" s="1" t="s">
        <v>8124</v>
      </c>
      <c r="G3616" s="6" t="s">
        <v>12527</v>
      </c>
      <c r="H3616" s="1" t="s">
        <v>217</v>
      </c>
      <c r="I3616" s="1" t="s">
        <v>6586</v>
      </c>
      <c r="J3616" s="1" t="s">
        <v>1524</v>
      </c>
      <c r="K3616" s="1" t="str">
        <f t="shared" si="169"/>
        <v>2019</v>
      </c>
      <c r="L3616" s="1">
        <f t="shared" si="170"/>
        <v>15</v>
      </c>
      <c r="M3616" s="1" t="s">
        <v>79</v>
      </c>
      <c r="N3616" t="s">
        <v>53</v>
      </c>
      <c r="O3616" s="1" t="s">
        <v>61</v>
      </c>
      <c r="P3616" s="1" t="s">
        <v>890</v>
      </c>
      <c r="Q3616" s="1" t="s">
        <v>657</v>
      </c>
      <c r="R3616" s="1" t="s">
        <v>8126</v>
      </c>
      <c r="S3616" s="1" t="s">
        <v>65</v>
      </c>
      <c r="T3616" s="1">
        <v>2</v>
      </c>
      <c r="U3616" s="1"/>
    </row>
    <row r="3617" spans="1:21">
      <c r="A3617" s="1" t="s">
        <v>54</v>
      </c>
      <c r="B3617" s="1" t="s">
        <v>141</v>
      </c>
      <c r="C3617" s="1" t="s">
        <v>273</v>
      </c>
      <c r="D3617" s="1">
        <f t="shared" si="168"/>
        <v>0.2</v>
      </c>
      <c r="E3617" s="1" t="s">
        <v>8130</v>
      </c>
      <c r="F3617" s="1" t="s">
        <v>8129</v>
      </c>
      <c r="G3617" s="6" t="s">
        <v>12527</v>
      </c>
      <c r="H3617" s="1" t="s">
        <v>177</v>
      </c>
      <c r="I3617" s="1" t="s">
        <v>6586</v>
      </c>
      <c r="J3617" s="1" t="s">
        <v>1288</v>
      </c>
      <c r="K3617" s="1" t="str">
        <f t="shared" si="169"/>
        <v>2019</v>
      </c>
      <c r="L3617" s="1">
        <f t="shared" si="170"/>
        <v>22</v>
      </c>
      <c r="M3617" s="1" t="s">
        <v>60</v>
      </c>
      <c r="N3617" t="s">
        <v>53</v>
      </c>
      <c r="O3617" s="1" t="s">
        <v>61</v>
      </c>
      <c r="P3617" s="1" t="s">
        <v>449</v>
      </c>
      <c r="Q3617" s="1" t="s">
        <v>256</v>
      </c>
      <c r="R3617" s="1" t="s">
        <v>2334</v>
      </c>
      <c r="S3617" s="1" t="s">
        <v>114</v>
      </c>
      <c r="T3617" s="1">
        <v>1</v>
      </c>
      <c r="U3617" s="1"/>
    </row>
    <row r="3618" spans="1:21">
      <c r="A3618" s="1" t="s">
        <v>55</v>
      </c>
      <c r="B3618" s="1"/>
      <c r="C3618" s="1"/>
      <c r="D3618" s="1">
        <f t="shared" si="168"/>
        <v>0</v>
      </c>
      <c r="E3618" s="1" t="s">
        <v>8150</v>
      </c>
      <c r="F3618" s="1" t="s">
        <v>8149</v>
      </c>
      <c r="G3618" s="6" t="s">
        <v>12527</v>
      </c>
      <c r="H3618" s="1" t="s">
        <v>308</v>
      </c>
      <c r="I3618" s="1" t="s">
        <v>6586</v>
      </c>
      <c r="J3618" s="1" t="s">
        <v>66</v>
      </c>
      <c r="K3618" s="1" t="str">
        <f t="shared" si="169"/>
        <v>2019</v>
      </c>
      <c r="L3618" s="1">
        <f t="shared" si="170"/>
        <v>56</v>
      </c>
      <c r="M3618" s="1" t="s">
        <v>79</v>
      </c>
      <c r="N3618" t="s">
        <v>53</v>
      </c>
      <c r="O3618" s="1" t="s">
        <v>61</v>
      </c>
      <c r="P3618" s="1" t="s">
        <v>388</v>
      </c>
      <c r="Q3618" s="1" t="s">
        <v>8151</v>
      </c>
      <c r="R3618" s="1" t="s">
        <v>6629</v>
      </c>
      <c r="S3618" s="1" t="s">
        <v>417</v>
      </c>
      <c r="T3618" s="1">
        <v>1</v>
      </c>
      <c r="U3618" s="1" t="s">
        <v>55</v>
      </c>
    </row>
    <row r="3619" spans="1:21">
      <c r="A3619" s="1" t="s">
        <v>54</v>
      </c>
      <c r="B3619" s="1"/>
      <c r="C3619" s="1"/>
      <c r="D3619" s="1">
        <f t="shared" si="168"/>
        <v>0</v>
      </c>
      <c r="E3619" s="1"/>
      <c r="F3619" s="1" t="s">
        <v>8165</v>
      </c>
      <c r="G3619" s="6" t="s">
        <v>12525</v>
      </c>
      <c r="H3619" s="1" t="s">
        <v>375</v>
      </c>
      <c r="I3619" s="1" t="s">
        <v>606</v>
      </c>
      <c r="J3619" s="1" t="s">
        <v>72</v>
      </c>
      <c r="K3619" s="1" t="str">
        <f t="shared" si="169"/>
        <v>2019</v>
      </c>
      <c r="L3619" s="1">
        <f t="shared" si="170"/>
        <v>55</v>
      </c>
      <c r="M3619" s="1" t="s">
        <v>79</v>
      </c>
      <c r="N3619" t="s">
        <v>53</v>
      </c>
      <c r="O3619" s="1" t="s">
        <v>61</v>
      </c>
      <c r="P3619" s="1" t="s">
        <v>179</v>
      </c>
      <c r="Q3619" s="1" t="s">
        <v>1639</v>
      </c>
      <c r="R3619" s="1" t="s">
        <v>8166</v>
      </c>
      <c r="S3619" s="1" t="s">
        <v>105</v>
      </c>
      <c r="T3619" s="1">
        <v>2</v>
      </c>
      <c r="U3619" s="1" t="s">
        <v>55</v>
      </c>
    </row>
    <row r="3620" spans="1:21">
      <c r="A3620" s="1" t="s">
        <v>54</v>
      </c>
      <c r="B3620" s="1"/>
      <c r="C3620" s="1"/>
      <c r="D3620" s="1">
        <f t="shared" si="168"/>
        <v>0</v>
      </c>
      <c r="E3620" s="1" t="s">
        <v>8169</v>
      </c>
      <c r="F3620" s="1" t="s">
        <v>8168</v>
      </c>
      <c r="G3620" s="6" t="s">
        <v>12525</v>
      </c>
      <c r="H3620" s="1" t="s">
        <v>177</v>
      </c>
      <c r="I3620" s="1" t="s">
        <v>606</v>
      </c>
      <c r="J3620" s="1" t="s">
        <v>656</v>
      </c>
      <c r="K3620" s="1" t="str">
        <f t="shared" si="169"/>
        <v>2019</v>
      </c>
      <c r="L3620" s="1">
        <f t="shared" si="170"/>
        <v>22</v>
      </c>
      <c r="M3620" s="1" t="s">
        <v>60</v>
      </c>
      <c r="N3620" t="s">
        <v>53</v>
      </c>
      <c r="O3620" s="1" t="s">
        <v>102</v>
      </c>
      <c r="P3620" s="1" t="s">
        <v>3928</v>
      </c>
      <c r="Q3620" s="1" t="s">
        <v>189</v>
      </c>
      <c r="R3620" s="1" t="s">
        <v>8170</v>
      </c>
      <c r="S3620" s="1" t="s">
        <v>114</v>
      </c>
      <c r="T3620" s="1">
        <v>2</v>
      </c>
      <c r="U3620" s="1"/>
    </row>
    <row r="3621" spans="1:21">
      <c r="A3621" s="1" t="s">
        <v>55</v>
      </c>
      <c r="B3621" s="1" t="s">
        <v>8173</v>
      </c>
      <c r="C3621" s="1" t="s">
        <v>500</v>
      </c>
      <c r="D3621" s="1">
        <f t="shared" si="168"/>
        <v>1.92</v>
      </c>
      <c r="E3621" s="1" t="s">
        <v>8174</v>
      </c>
      <c r="F3621" s="1" t="s">
        <v>8172</v>
      </c>
      <c r="G3621" s="6" t="s">
        <v>12527</v>
      </c>
      <c r="H3621" s="1" t="s">
        <v>54</v>
      </c>
      <c r="I3621" s="1" t="s">
        <v>606</v>
      </c>
      <c r="J3621" s="1" t="s">
        <v>911</v>
      </c>
      <c r="K3621" s="1" t="str">
        <f t="shared" si="169"/>
        <v>2019</v>
      </c>
      <c r="L3621" s="1">
        <f t="shared" si="170"/>
        <v>2</v>
      </c>
      <c r="M3621" s="1" t="s">
        <v>79</v>
      </c>
      <c r="N3621" t="s">
        <v>53</v>
      </c>
      <c r="O3621" s="1" t="s">
        <v>61</v>
      </c>
      <c r="P3621" s="1" t="s">
        <v>1381</v>
      </c>
      <c r="Q3621" s="1" t="s">
        <v>197</v>
      </c>
      <c r="R3621" s="1" t="s">
        <v>8175</v>
      </c>
      <c r="S3621" s="1" t="s">
        <v>65</v>
      </c>
      <c r="T3621" s="1">
        <v>2</v>
      </c>
      <c r="U3621" s="1" t="s">
        <v>1904</v>
      </c>
    </row>
    <row r="3622" spans="1:21">
      <c r="A3622" s="1" t="s">
        <v>53</v>
      </c>
      <c r="B3622" s="1"/>
      <c r="C3622" s="1"/>
      <c r="D3622" s="1">
        <f t="shared" si="168"/>
        <v>0</v>
      </c>
      <c r="E3622" s="1" t="s">
        <v>8184</v>
      </c>
      <c r="F3622" s="1" t="s">
        <v>8183</v>
      </c>
      <c r="G3622" s="6" t="s">
        <v>12527</v>
      </c>
      <c r="H3622" s="1" t="s">
        <v>1101</v>
      </c>
      <c r="I3622" s="1" t="s">
        <v>606</v>
      </c>
      <c r="J3622" s="1" t="s">
        <v>72</v>
      </c>
      <c r="K3622" s="1" t="str">
        <f t="shared" si="169"/>
        <v>2019</v>
      </c>
      <c r="L3622" s="1">
        <f t="shared" si="170"/>
        <v>70</v>
      </c>
      <c r="M3622" s="1" t="s">
        <v>60</v>
      </c>
      <c r="N3622" t="s">
        <v>53</v>
      </c>
      <c r="O3622" s="1" t="s">
        <v>102</v>
      </c>
      <c r="P3622" s="1" t="s">
        <v>449</v>
      </c>
      <c r="Q3622" s="1" t="s">
        <v>240</v>
      </c>
      <c r="R3622" s="1" t="s">
        <v>8185</v>
      </c>
      <c r="S3622" s="1" t="s">
        <v>114</v>
      </c>
      <c r="T3622" s="1">
        <v>1</v>
      </c>
      <c r="U3622" s="1" t="s">
        <v>54</v>
      </c>
    </row>
    <row r="3623" spans="1:21">
      <c r="A3623" s="1" t="s">
        <v>53</v>
      </c>
      <c r="B3623" s="1" t="s">
        <v>50</v>
      </c>
      <c r="C3623" s="1"/>
      <c r="D3623" s="1">
        <f t="shared" si="168"/>
        <v>0</v>
      </c>
      <c r="E3623" s="1" t="s">
        <v>8226</v>
      </c>
      <c r="F3623" s="1" t="s">
        <v>8224</v>
      </c>
      <c r="G3623" s="6" t="s">
        <v>12525</v>
      </c>
      <c r="H3623" s="1" t="s">
        <v>53</v>
      </c>
      <c r="I3623" s="1" t="s">
        <v>8225</v>
      </c>
      <c r="J3623" s="1" t="s">
        <v>517</v>
      </c>
      <c r="K3623" s="1" t="str">
        <f t="shared" si="169"/>
        <v>2019</v>
      </c>
      <c r="L3623" s="1">
        <f t="shared" si="170"/>
        <v>1</v>
      </c>
      <c r="M3623" s="1" t="s">
        <v>60</v>
      </c>
      <c r="N3623" t="s">
        <v>53</v>
      </c>
      <c r="O3623" s="1" t="s">
        <v>61</v>
      </c>
      <c r="P3623" s="1" t="s">
        <v>8227</v>
      </c>
      <c r="Q3623" s="1" t="s">
        <v>126</v>
      </c>
      <c r="R3623" s="1"/>
      <c r="S3623" s="1" t="s">
        <v>114</v>
      </c>
      <c r="T3623" s="1">
        <v>2</v>
      </c>
      <c r="U3623" s="1"/>
    </row>
    <row r="3624" spans="1:21">
      <c r="A3624" s="1" t="s">
        <v>55</v>
      </c>
      <c r="B3624" s="1" t="s">
        <v>472</v>
      </c>
      <c r="C3624" s="1" t="s">
        <v>273</v>
      </c>
      <c r="D3624" s="1">
        <f t="shared" si="168"/>
        <v>0.5</v>
      </c>
      <c r="E3624" s="1" t="s">
        <v>8241</v>
      </c>
      <c r="F3624" s="1" t="s">
        <v>8240</v>
      </c>
      <c r="G3624" s="6" t="s">
        <v>12525</v>
      </c>
      <c r="H3624" s="1" t="s">
        <v>448</v>
      </c>
      <c r="I3624" s="1" t="s">
        <v>8225</v>
      </c>
      <c r="J3624" s="1" t="s">
        <v>267</v>
      </c>
      <c r="K3624" s="1" t="str">
        <f t="shared" si="169"/>
        <v>2019</v>
      </c>
      <c r="L3624" s="1">
        <f t="shared" si="170"/>
        <v>31</v>
      </c>
      <c r="M3624" s="1" t="s">
        <v>60</v>
      </c>
      <c r="N3624" t="s">
        <v>53</v>
      </c>
      <c r="O3624" s="1" t="s">
        <v>61</v>
      </c>
      <c r="P3624" s="1" t="s">
        <v>89</v>
      </c>
      <c r="Q3624" s="1" t="s">
        <v>256</v>
      </c>
      <c r="R3624" s="1"/>
      <c r="S3624" s="1" t="s">
        <v>105</v>
      </c>
      <c r="T3624" s="1">
        <v>2</v>
      </c>
      <c r="U3624" s="1" t="s">
        <v>116</v>
      </c>
    </row>
    <row r="3625" spans="1:21">
      <c r="A3625" s="1"/>
      <c r="B3625" s="1"/>
      <c r="C3625" s="1"/>
      <c r="D3625" s="1">
        <f t="shared" si="168"/>
        <v>0</v>
      </c>
      <c r="E3625" s="1" t="s">
        <v>8265</v>
      </c>
      <c r="F3625" s="1" t="s">
        <v>8267</v>
      </c>
      <c r="G3625" s="6" t="s">
        <v>12525</v>
      </c>
      <c r="H3625" s="1" t="s">
        <v>583</v>
      </c>
      <c r="I3625" s="1" t="s">
        <v>8261</v>
      </c>
      <c r="J3625" s="1" t="s">
        <v>517</v>
      </c>
      <c r="K3625" s="1" t="str">
        <f t="shared" si="169"/>
        <v>2019</v>
      </c>
      <c r="L3625" s="1">
        <f t="shared" si="170"/>
        <v>21</v>
      </c>
      <c r="M3625" s="1" t="s">
        <v>60</v>
      </c>
      <c r="N3625" t="s">
        <v>53</v>
      </c>
      <c r="O3625" s="1" t="s">
        <v>102</v>
      </c>
      <c r="P3625" s="1" t="s">
        <v>232</v>
      </c>
      <c r="Q3625" s="1" t="s">
        <v>128</v>
      </c>
      <c r="R3625" s="1"/>
      <c r="S3625" s="1" t="s">
        <v>114</v>
      </c>
      <c r="T3625" s="1">
        <v>1</v>
      </c>
      <c r="U3625" s="1"/>
    </row>
    <row r="3626" spans="1:21">
      <c r="A3626" s="1"/>
      <c r="B3626" s="1"/>
      <c r="C3626" s="1"/>
      <c r="D3626" s="1">
        <f t="shared" si="168"/>
        <v>0</v>
      </c>
      <c r="E3626" s="1" t="s">
        <v>8287</v>
      </c>
      <c r="F3626" s="1" t="s">
        <v>8286</v>
      </c>
      <c r="G3626" s="6" t="s">
        <v>12525</v>
      </c>
      <c r="H3626" s="1" t="s">
        <v>217</v>
      </c>
      <c r="I3626" s="1" t="s">
        <v>8261</v>
      </c>
      <c r="J3626" s="1" t="s">
        <v>517</v>
      </c>
      <c r="K3626" s="1" t="str">
        <f t="shared" si="169"/>
        <v>2019</v>
      </c>
      <c r="L3626" s="1">
        <f t="shared" si="170"/>
        <v>15</v>
      </c>
      <c r="M3626" s="1" t="s">
        <v>60</v>
      </c>
      <c r="N3626" t="s">
        <v>53</v>
      </c>
      <c r="O3626" s="1" t="s">
        <v>61</v>
      </c>
      <c r="P3626" s="1" t="s">
        <v>206</v>
      </c>
      <c r="Q3626" s="1" t="s">
        <v>515</v>
      </c>
      <c r="R3626" s="1"/>
      <c r="S3626" s="1" t="s">
        <v>65</v>
      </c>
      <c r="T3626" s="1">
        <v>1</v>
      </c>
      <c r="U3626" s="1"/>
    </row>
    <row r="3627" spans="1:21">
      <c r="A3627" s="1"/>
      <c r="B3627" s="1"/>
      <c r="C3627" s="1"/>
      <c r="D3627" s="1">
        <f t="shared" si="168"/>
        <v>0</v>
      </c>
      <c r="E3627" s="1" t="s">
        <v>8295</v>
      </c>
      <c r="F3627" s="1" t="s">
        <v>8293</v>
      </c>
      <c r="G3627" s="6" t="s">
        <v>12525</v>
      </c>
      <c r="H3627" s="1" t="s">
        <v>149</v>
      </c>
      <c r="I3627" s="1" t="s">
        <v>8294</v>
      </c>
      <c r="J3627" s="1" t="s">
        <v>1174</v>
      </c>
      <c r="K3627" s="1" t="str">
        <f t="shared" si="169"/>
        <v>2019</v>
      </c>
      <c r="L3627" s="1">
        <f t="shared" si="170"/>
        <v>38</v>
      </c>
      <c r="M3627" s="1" t="s">
        <v>79</v>
      </c>
      <c r="N3627" t="s">
        <v>53</v>
      </c>
      <c r="O3627" s="1" t="s">
        <v>61</v>
      </c>
      <c r="P3627" s="1" t="s">
        <v>988</v>
      </c>
      <c r="Q3627" s="1" t="s">
        <v>500</v>
      </c>
      <c r="R3627" s="1" t="s">
        <v>8296</v>
      </c>
      <c r="S3627" s="1" t="s">
        <v>105</v>
      </c>
      <c r="T3627" s="1">
        <v>2</v>
      </c>
      <c r="U3627" s="1" t="s">
        <v>55</v>
      </c>
    </row>
    <row r="3628" spans="1:21">
      <c r="A3628" s="1"/>
      <c r="B3628" s="1" t="s">
        <v>141</v>
      </c>
      <c r="C3628" s="1" t="s">
        <v>958</v>
      </c>
      <c r="D3628" s="1">
        <f t="shared" si="168"/>
        <v>0.18</v>
      </c>
      <c r="E3628" s="1" t="s">
        <v>8316</v>
      </c>
      <c r="F3628" s="1" t="s">
        <v>8315</v>
      </c>
      <c r="G3628" s="6" t="s">
        <v>12525</v>
      </c>
      <c r="H3628" s="1" t="s">
        <v>263</v>
      </c>
      <c r="I3628" s="1" t="s">
        <v>8294</v>
      </c>
      <c r="J3628" s="1" t="s">
        <v>3781</v>
      </c>
      <c r="K3628" s="1" t="str">
        <f t="shared" si="169"/>
        <v>2019</v>
      </c>
      <c r="L3628" s="1">
        <f t="shared" si="170"/>
        <v>17</v>
      </c>
      <c r="M3628" s="1" t="s">
        <v>79</v>
      </c>
      <c r="N3628" t="s">
        <v>53</v>
      </c>
      <c r="O3628" s="1" t="s">
        <v>61</v>
      </c>
      <c r="P3628" s="1" t="s">
        <v>103</v>
      </c>
      <c r="Q3628" s="1" t="s">
        <v>382</v>
      </c>
      <c r="R3628" s="1"/>
      <c r="S3628" s="1" t="s">
        <v>65</v>
      </c>
      <c r="T3628" s="1">
        <v>2</v>
      </c>
      <c r="U3628" s="1"/>
    </row>
    <row r="3629" spans="1:21">
      <c r="A3629" s="1"/>
      <c r="B3629" s="1"/>
      <c r="C3629" s="1"/>
      <c r="D3629" s="1">
        <f t="shared" si="168"/>
        <v>0</v>
      </c>
      <c r="E3629" s="1" t="s">
        <v>8358</v>
      </c>
      <c r="F3629" s="1" t="s">
        <v>8357</v>
      </c>
      <c r="G3629" s="6" t="s">
        <v>12525</v>
      </c>
      <c r="H3629" s="1" t="s">
        <v>99</v>
      </c>
      <c r="I3629" s="1" t="s">
        <v>4988</v>
      </c>
      <c r="J3629" s="1" t="s">
        <v>5844</v>
      </c>
      <c r="K3629" s="1" t="str">
        <f t="shared" si="169"/>
        <v>2019</v>
      </c>
      <c r="L3629" s="1">
        <f t="shared" si="170"/>
        <v>5</v>
      </c>
      <c r="M3629" s="1" t="s">
        <v>79</v>
      </c>
      <c r="N3629" t="s">
        <v>53</v>
      </c>
      <c r="O3629" s="1" t="s">
        <v>61</v>
      </c>
      <c r="P3629" s="1" t="s">
        <v>1302</v>
      </c>
      <c r="Q3629" s="1" t="s">
        <v>169</v>
      </c>
      <c r="R3629" s="1"/>
      <c r="S3629" s="1" t="s">
        <v>65</v>
      </c>
      <c r="T3629" s="1">
        <v>1</v>
      </c>
      <c r="U3629" s="1" t="s">
        <v>55</v>
      </c>
    </row>
    <row r="3630" spans="1:21">
      <c r="A3630" s="1" t="s">
        <v>54</v>
      </c>
      <c r="B3630" s="1" t="s">
        <v>715</v>
      </c>
      <c r="C3630" s="1" t="s">
        <v>219</v>
      </c>
      <c r="D3630" s="1">
        <f t="shared" si="168"/>
        <v>0.06</v>
      </c>
      <c r="E3630" s="1" t="s">
        <v>8436</v>
      </c>
      <c r="F3630" s="1" t="s">
        <v>8435</v>
      </c>
      <c r="G3630" s="6" t="s">
        <v>12525</v>
      </c>
      <c r="H3630" s="1" t="s">
        <v>108</v>
      </c>
      <c r="I3630" s="1" t="s">
        <v>8431</v>
      </c>
      <c r="J3630" s="1" t="s">
        <v>517</v>
      </c>
      <c r="K3630" s="1" t="str">
        <f t="shared" si="169"/>
        <v>2019</v>
      </c>
      <c r="L3630" s="1">
        <f t="shared" si="170"/>
        <v>7</v>
      </c>
      <c r="M3630" s="1" t="s">
        <v>79</v>
      </c>
      <c r="N3630" t="s">
        <v>53</v>
      </c>
      <c r="O3630" s="1" t="s">
        <v>61</v>
      </c>
      <c r="P3630" s="1" t="s">
        <v>5433</v>
      </c>
      <c r="Q3630" s="1" t="s">
        <v>282</v>
      </c>
      <c r="R3630" s="1"/>
      <c r="S3630" s="1" t="s">
        <v>65</v>
      </c>
      <c r="T3630" s="1">
        <v>1</v>
      </c>
      <c r="U3630" s="1"/>
    </row>
    <row r="3631" spans="1:21">
      <c r="A3631" s="1" t="s">
        <v>54</v>
      </c>
      <c r="B3631" s="1"/>
      <c r="C3631" s="1"/>
      <c r="D3631" s="1">
        <f t="shared" si="168"/>
        <v>0</v>
      </c>
      <c r="E3631" s="1" t="s">
        <v>8458</v>
      </c>
      <c r="F3631" s="1" t="s">
        <v>8457</v>
      </c>
      <c r="G3631" s="6" t="s">
        <v>12525</v>
      </c>
      <c r="H3631" s="1" t="s">
        <v>108</v>
      </c>
      <c r="I3631" s="1" t="s">
        <v>8450</v>
      </c>
      <c r="J3631" s="1" t="s">
        <v>248</v>
      </c>
      <c r="K3631" s="1" t="str">
        <f t="shared" si="169"/>
        <v>2019</v>
      </c>
      <c r="L3631" s="1">
        <f t="shared" si="170"/>
        <v>7</v>
      </c>
      <c r="M3631" s="1" t="s">
        <v>60</v>
      </c>
      <c r="N3631" t="s">
        <v>53</v>
      </c>
      <c r="O3631" s="1" t="s">
        <v>61</v>
      </c>
      <c r="P3631" s="1" t="s">
        <v>62</v>
      </c>
      <c r="Q3631" s="1" t="s">
        <v>5422</v>
      </c>
      <c r="R3631" s="1" t="s">
        <v>8459</v>
      </c>
      <c r="S3631" s="1" t="s">
        <v>65</v>
      </c>
      <c r="T3631" s="1">
        <v>1</v>
      </c>
      <c r="U3631" s="1"/>
    </row>
    <row r="3632" spans="1:21">
      <c r="A3632" s="1" t="s">
        <v>55</v>
      </c>
      <c r="B3632" s="1" t="s">
        <v>53</v>
      </c>
      <c r="C3632" s="1" t="s">
        <v>219</v>
      </c>
      <c r="D3632" s="1">
        <f t="shared" si="168"/>
        <v>1.2</v>
      </c>
      <c r="E3632" s="1" t="s">
        <v>8466</v>
      </c>
      <c r="F3632" s="1" t="s">
        <v>8465</v>
      </c>
      <c r="G3632" s="6" t="s">
        <v>12525</v>
      </c>
      <c r="H3632" s="1" t="s">
        <v>389</v>
      </c>
      <c r="I3632" s="1" t="s">
        <v>8450</v>
      </c>
      <c r="J3632" s="1" t="s">
        <v>877</v>
      </c>
      <c r="K3632" s="1" t="str">
        <f t="shared" si="169"/>
        <v>2019</v>
      </c>
      <c r="L3632" s="1">
        <f t="shared" si="170"/>
        <v>61</v>
      </c>
      <c r="M3632" s="1" t="s">
        <v>79</v>
      </c>
      <c r="N3632" t="s">
        <v>53</v>
      </c>
      <c r="O3632" s="1" t="s">
        <v>61</v>
      </c>
      <c r="P3632" s="1" t="s">
        <v>179</v>
      </c>
      <c r="Q3632" s="1" t="s">
        <v>382</v>
      </c>
      <c r="R3632" s="1"/>
      <c r="S3632" s="1" t="s">
        <v>311</v>
      </c>
      <c r="T3632" s="1">
        <v>1</v>
      </c>
      <c r="U3632" s="1"/>
    </row>
    <row r="3633" spans="1:21">
      <c r="A3633" s="1" t="s">
        <v>54</v>
      </c>
      <c r="B3633" s="1" t="s">
        <v>472</v>
      </c>
      <c r="C3633" s="1" t="s">
        <v>136</v>
      </c>
      <c r="D3633" s="1">
        <f t="shared" si="168"/>
        <v>0.25</v>
      </c>
      <c r="E3633" s="1" t="s">
        <v>8475</v>
      </c>
      <c r="F3633" s="1" t="s">
        <v>8474</v>
      </c>
      <c r="G3633" s="6" t="s">
        <v>12525</v>
      </c>
      <c r="H3633" s="1" t="s">
        <v>149</v>
      </c>
      <c r="I3633" s="1" t="s">
        <v>544</v>
      </c>
      <c r="J3633" s="1" t="s">
        <v>1524</v>
      </c>
      <c r="K3633" s="1" t="str">
        <f t="shared" si="169"/>
        <v>2019</v>
      </c>
      <c r="L3633" s="1">
        <f t="shared" si="170"/>
        <v>38</v>
      </c>
      <c r="M3633" s="1" t="s">
        <v>60</v>
      </c>
      <c r="N3633" t="s">
        <v>53</v>
      </c>
      <c r="O3633" s="1" t="s">
        <v>4197</v>
      </c>
      <c r="P3633" s="1" t="s">
        <v>150</v>
      </c>
      <c r="Q3633" s="1" t="s">
        <v>136</v>
      </c>
      <c r="R3633" s="1"/>
      <c r="S3633" s="1" t="s">
        <v>377</v>
      </c>
      <c r="T3633" s="1">
        <v>2</v>
      </c>
      <c r="U3633" s="1"/>
    </row>
    <row r="3634" spans="1:21">
      <c r="A3634" s="1" t="s">
        <v>115</v>
      </c>
      <c r="B3634" s="1" t="s">
        <v>715</v>
      </c>
      <c r="C3634" s="1" t="s">
        <v>169</v>
      </c>
      <c r="D3634" s="1">
        <f t="shared" si="168"/>
        <v>0.02</v>
      </c>
      <c r="E3634" s="1" t="s">
        <v>8478</v>
      </c>
      <c r="F3634" s="1" t="s">
        <v>8477</v>
      </c>
      <c r="G3634" s="6" t="s">
        <v>12525</v>
      </c>
      <c r="H3634" s="1" t="s">
        <v>126</v>
      </c>
      <c r="I3634" s="1" t="s">
        <v>544</v>
      </c>
      <c r="J3634" s="1" t="s">
        <v>532</v>
      </c>
      <c r="K3634" s="1" t="str">
        <f t="shared" si="169"/>
        <v>2019</v>
      </c>
      <c r="L3634" s="1">
        <f t="shared" si="170"/>
        <v>13</v>
      </c>
      <c r="M3634" s="1" t="s">
        <v>79</v>
      </c>
      <c r="N3634" t="s">
        <v>53</v>
      </c>
      <c r="O3634" s="1" t="s">
        <v>61</v>
      </c>
      <c r="P3634" s="1" t="s">
        <v>80</v>
      </c>
      <c r="Q3634" s="1" t="s">
        <v>866</v>
      </c>
      <c r="R3634" s="1"/>
      <c r="S3634" s="1" t="s">
        <v>65</v>
      </c>
      <c r="T3634" s="1">
        <v>2</v>
      </c>
      <c r="U3634" s="1"/>
    </row>
    <row r="3635" spans="1:21">
      <c r="A3635" s="1" t="s">
        <v>54</v>
      </c>
      <c r="B3635" s="1" t="s">
        <v>176</v>
      </c>
      <c r="C3635" s="1" t="s">
        <v>219</v>
      </c>
      <c r="D3635" s="1">
        <f t="shared" si="168"/>
        <v>0.36</v>
      </c>
      <c r="E3635" s="1" t="s">
        <v>8493</v>
      </c>
      <c r="F3635" s="1" t="s">
        <v>8492</v>
      </c>
      <c r="G3635" s="6" t="s">
        <v>12525</v>
      </c>
      <c r="H3635" s="1" t="s">
        <v>256</v>
      </c>
      <c r="I3635" s="1" t="s">
        <v>544</v>
      </c>
      <c r="J3635" s="1" t="s">
        <v>604</v>
      </c>
      <c r="K3635" s="1" t="str">
        <f t="shared" si="169"/>
        <v>2019</v>
      </c>
      <c r="L3635" s="1">
        <f t="shared" si="170"/>
        <v>51</v>
      </c>
      <c r="M3635" s="1" t="s">
        <v>60</v>
      </c>
      <c r="N3635" t="s">
        <v>53</v>
      </c>
      <c r="O3635" s="1" t="s">
        <v>61</v>
      </c>
      <c r="P3635" s="1" t="s">
        <v>119</v>
      </c>
      <c r="Q3635" s="1" t="s">
        <v>219</v>
      </c>
      <c r="R3635" s="1"/>
      <c r="S3635" s="1" t="s">
        <v>377</v>
      </c>
      <c r="T3635" s="1">
        <v>2</v>
      </c>
      <c r="U3635" s="1"/>
    </row>
    <row r="3636" spans="1:21">
      <c r="A3636" s="1" t="s">
        <v>50</v>
      </c>
      <c r="B3636" s="1" t="s">
        <v>176</v>
      </c>
      <c r="C3636" s="1" t="s">
        <v>1381</v>
      </c>
      <c r="D3636" s="1">
        <f t="shared" si="168"/>
        <v>0.56999999999999995</v>
      </c>
      <c r="E3636" s="1" t="s">
        <v>8539</v>
      </c>
      <c r="F3636" s="1" t="s">
        <v>8538</v>
      </c>
      <c r="G3636" s="6" t="s">
        <v>12525</v>
      </c>
      <c r="H3636" s="1" t="s">
        <v>233</v>
      </c>
      <c r="I3636" s="1" t="s">
        <v>8534</v>
      </c>
      <c r="J3636" s="1" t="s">
        <v>212</v>
      </c>
      <c r="K3636" s="1" t="str">
        <f t="shared" si="169"/>
        <v>2019</v>
      </c>
      <c r="L3636" s="1">
        <f t="shared" si="170"/>
        <v>48</v>
      </c>
      <c r="M3636" s="1" t="s">
        <v>60</v>
      </c>
      <c r="N3636" t="s">
        <v>53</v>
      </c>
      <c r="O3636" s="1" t="s">
        <v>61</v>
      </c>
      <c r="P3636" s="1" t="s">
        <v>449</v>
      </c>
      <c r="Q3636" s="1" t="s">
        <v>515</v>
      </c>
      <c r="R3636" s="1" t="s">
        <v>1333</v>
      </c>
      <c r="S3636" s="1" t="s">
        <v>405</v>
      </c>
      <c r="T3636" s="1">
        <v>1</v>
      </c>
      <c r="U3636" s="1" t="s">
        <v>116</v>
      </c>
    </row>
    <row r="3637" spans="1:21">
      <c r="A3637" s="1" t="s">
        <v>53</v>
      </c>
      <c r="B3637" s="1" t="s">
        <v>50</v>
      </c>
      <c r="C3637" s="1" t="s">
        <v>136</v>
      </c>
      <c r="D3637" s="1">
        <f t="shared" si="168"/>
        <v>0.5</v>
      </c>
      <c r="E3637" s="1" t="s">
        <v>8544</v>
      </c>
      <c r="F3637" s="1" t="s">
        <v>8543</v>
      </c>
      <c r="G3637" s="6" t="s">
        <v>12525</v>
      </c>
      <c r="H3637" s="1" t="s">
        <v>81</v>
      </c>
      <c r="I3637" s="1" t="s">
        <v>8534</v>
      </c>
      <c r="J3637" s="1" t="s">
        <v>459</v>
      </c>
      <c r="K3637" s="1" t="str">
        <f t="shared" si="169"/>
        <v>2019</v>
      </c>
      <c r="L3637" s="1">
        <f t="shared" si="170"/>
        <v>60</v>
      </c>
      <c r="M3637" s="1" t="s">
        <v>79</v>
      </c>
      <c r="N3637" t="s">
        <v>53</v>
      </c>
      <c r="O3637" s="1" t="s">
        <v>102</v>
      </c>
      <c r="P3637" s="1" t="s">
        <v>103</v>
      </c>
      <c r="Q3637" s="1" t="s">
        <v>180</v>
      </c>
      <c r="R3637" s="1"/>
      <c r="S3637" s="1" t="s">
        <v>311</v>
      </c>
      <c r="T3637" s="1">
        <v>1</v>
      </c>
      <c r="U3637" s="1"/>
    </row>
    <row r="3638" spans="1:21">
      <c r="A3638" s="1" t="s">
        <v>49</v>
      </c>
      <c r="B3638" s="1" t="s">
        <v>8630</v>
      </c>
      <c r="C3638" s="1" t="s">
        <v>136</v>
      </c>
      <c r="D3638" s="1">
        <f t="shared" si="168"/>
        <v>0.9</v>
      </c>
      <c r="E3638" s="1" t="s">
        <v>8629</v>
      </c>
      <c r="F3638" s="1" t="s">
        <v>8628</v>
      </c>
      <c r="G3638" s="6" t="s">
        <v>12525</v>
      </c>
      <c r="H3638" s="1" t="s">
        <v>126</v>
      </c>
      <c r="I3638" s="1" t="s">
        <v>1610</v>
      </c>
      <c r="J3638" s="1" t="s">
        <v>459</v>
      </c>
      <c r="K3638" s="1" t="str">
        <f t="shared" si="169"/>
        <v>2019</v>
      </c>
      <c r="L3638" s="1">
        <f t="shared" si="170"/>
        <v>13</v>
      </c>
      <c r="M3638" s="1" t="s">
        <v>79</v>
      </c>
      <c r="N3638" t="s">
        <v>53</v>
      </c>
      <c r="O3638" s="1" t="s">
        <v>4197</v>
      </c>
      <c r="P3638" s="1" t="s">
        <v>103</v>
      </c>
      <c r="Q3638" s="1" t="s">
        <v>301</v>
      </c>
      <c r="R3638" s="1"/>
      <c r="S3638" s="1" t="s">
        <v>65</v>
      </c>
      <c r="T3638" s="1">
        <v>2</v>
      </c>
      <c r="U3638" s="1"/>
    </row>
    <row r="3639" spans="1:21">
      <c r="A3639" s="1" t="s">
        <v>55</v>
      </c>
      <c r="B3639" s="1"/>
      <c r="C3639" s="1"/>
      <c r="D3639" s="1">
        <f t="shared" si="168"/>
        <v>0</v>
      </c>
      <c r="E3639" s="1" t="s">
        <v>8643</v>
      </c>
      <c r="F3639" s="1" t="s">
        <v>8642</v>
      </c>
      <c r="G3639" s="6" t="s">
        <v>12525</v>
      </c>
      <c r="H3639" s="1" t="s">
        <v>81</v>
      </c>
      <c r="I3639" s="1" t="s">
        <v>1610</v>
      </c>
      <c r="J3639" s="1" t="s">
        <v>517</v>
      </c>
      <c r="K3639" s="1" t="str">
        <f t="shared" si="169"/>
        <v>2019</v>
      </c>
      <c r="L3639" s="1">
        <f t="shared" si="170"/>
        <v>60</v>
      </c>
      <c r="M3639" s="1" t="s">
        <v>60</v>
      </c>
      <c r="N3639" t="s">
        <v>53</v>
      </c>
      <c r="O3639" s="1" t="s">
        <v>61</v>
      </c>
      <c r="P3639" s="1" t="s">
        <v>127</v>
      </c>
      <c r="Q3639" s="1" t="s">
        <v>219</v>
      </c>
      <c r="R3639" s="1"/>
      <c r="S3639" s="1" t="s">
        <v>940</v>
      </c>
      <c r="T3639" s="1">
        <v>1</v>
      </c>
      <c r="U3639" s="1" t="s">
        <v>53</v>
      </c>
    </row>
    <row r="3640" spans="1:21">
      <c r="A3640" s="1" t="s">
        <v>55</v>
      </c>
      <c r="B3640" s="1" t="s">
        <v>2099</v>
      </c>
      <c r="C3640" s="1" t="s">
        <v>273</v>
      </c>
      <c r="D3640" s="1">
        <f t="shared" si="168"/>
        <v>6.5</v>
      </c>
      <c r="E3640" s="1" t="s">
        <v>8677</v>
      </c>
      <c r="F3640" s="1" t="s">
        <v>8676</v>
      </c>
      <c r="G3640" s="6" t="s">
        <v>12525</v>
      </c>
      <c r="H3640" s="1" t="s">
        <v>116</v>
      </c>
      <c r="I3640" s="1" t="s">
        <v>8665</v>
      </c>
      <c r="J3640" s="1" t="s">
        <v>1079</v>
      </c>
      <c r="K3640" s="1" t="str">
        <f t="shared" si="169"/>
        <v>2019</v>
      </c>
      <c r="L3640" s="1">
        <f t="shared" si="170"/>
        <v>4</v>
      </c>
      <c r="M3640" s="1" t="s">
        <v>79</v>
      </c>
      <c r="N3640" t="s">
        <v>53</v>
      </c>
      <c r="O3640" s="1" t="s">
        <v>61</v>
      </c>
      <c r="P3640" s="1" t="s">
        <v>1302</v>
      </c>
      <c r="Q3640" s="1" t="s">
        <v>3794</v>
      </c>
      <c r="R3640" s="1" t="s">
        <v>716</v>
      </c>
      <c r="S3640" s="1" t="s">
        <v>114</v>
      </c>
      <c r="T3640" s="1">
        <v>2</v>
      </c>
      <c r="U3640" s="1"/>
    </row>
    <row r="3641" spans="1:21">
      <c r="A3641" s="1" t="s">
        <v>55</v>
      </c>
      <c r="B3641" s="1" t="s">
        <v>141</v>
      </c>
      <c r="C3641" s="1" t="s">
        <v>293</v>
      </c>
      <c r="D3641" s="1">
        <f t="shared" si="168"/>
        <v>0.19600000000000001</v>
      </c>
      <c r="E3641" s="1" t="s">
        <v>8685</v>
      </c>
      <c r="F3641" s="1" t="s">
        <v>8684</v>
      </c>
      <c r="G3641" s="6" t="s">
        <v>12527</v>
      </c>
      <c r="H3641" s="1" t="s">
        <v>197</v>
      </c>
      <c r="I3641" s="1" t="s">
        <v>8665</v>
      </c>
      <c r="J3641" s="1" t="s">
        <v>8687</v>
      </c>
      <c r="K3641" s="1" t="str">
        <f t="shared" si="169"/>
        <v>2019</v>
      </c>
      <c r="L3641" s="1">
        <f t="shared" si="170"/>
        <v>16</v>
      </c>
      <c r="M3641" s="1" t="s">
        <v>79</v>
      </c>
      <c r="N3641" t="s">
        <v>53</v>
      </c>
      <c r="O3641" s="1" t="s">
        <v>61</v>
      </c>
      <c r="P3641" s="1" t="s">
        <v>7966</v>
      </c>
      <c r="Q3641" s="1" t="s">
        <v>1488</v>
      </c>
      <c r="R3641" s="1" t="s">
        <v>8686</v>
      </c>
      <c r="S3641" s="1" t="s">
        <v>65</v>
      </c>
      <c r="T3641" s="1">
        <v>1</v>
      </c>
      <c r="U3641" s="1" t="s">
        <v>116</v>
      </c>
    </row>
    <row r="3642" spans="1:21">
      <c r="A3642" s="1" t="s">
        <v>55</v>
      </c>
      <c r="B3642" s="1"/>
      <c r="C3642" s="1"/>
      <c r="D3642" s="1">
        <f t="shared" si="168"/>
        <v>0</v>
      </c>
      <c r="E3642" s="1" t="s">
        <v>8723</v>
      </c>
      <c r="F3642" s="1" t="s">
        <v>8722</v>
      </c>
      <c r="G3642" s="6" t="s">
        <v>12525</v>
      </c>
      <c r="H3642" s="1" t="s">
        <v>484</v>
      </c>
      <c r="I3642" s="1" t="s">
        <v>8690</v>
      </c>
      <c r="J3642" s="1" t="s">
        <v>517</v>
      </c>
      <c r="K3642" s="1" t="str">
        <f t="shared" si="169"/>
        <v>2019</v>
      </c>
      <c r="L3642" s="1">
        <f t="shared" si="170"/>
        <v>47</v>
      </c>
      <c r="M3642" s="1" t="s">
        <v>60</v>
      </c>
      <c r="N3642" t="s">
        <v>53</v>
      </c>
      <c r="O3642" s="1" t="s">
        <v>61</v>
      </c>
      <c r="P3642" s="1" t="s">
        <v>119</v>
      </c>
      <c r="Q3642" s="1" t="s">
        <v>310</v>
      </c>
      <c r="R3642" s="1" t="s">
        <v>169</v>
      </c>
      <c r="S3642" s="1" t="s">
        <v>105</v>
      </c>
      <c r="T3642" s="1">
        <v>1</v>
      </c>
      <c r="U3642" s="1"/>
    </row>
    <row r="3643" spans="1:21">
      <c r="A3643" s="1" t="s">
        <v>49</v>
      </c>
      <c r="B3643" s="1" t="s">
        <v>50</v>
      </c>
      <c r="C3643" s="1" t="s">
        <v>136</v>
      </c>
      <c r="D3643" s="1">
        <f t="shared" si="168"/>
        <v>0.5</v>
      </c>
      <c r="E3643" s="1" t="s">
        <v>8735</v>
      </c>
      <c r="F3643" s="1" t="s">
        <v>8734</v>
      </c>
      <c r="G3643" s="6" t="s">
        <v>12525</v>
      </c>
      <c r="H3643" s="1" t="s">
        <v>118</v>
      </c>
      <c r="I3643" s="1" t="s">
        <v>8729</v>
      </c>
      <c r="J3643" s="1" t="s">
        <v>877</v>
      </c>
      <c r="K3643" s="1" t="str">
        <f t="shared" si="169"/>
        <v>2019</v>
      </c>
      <c r="L3643" s="1">
        <f t="shared" si="170"/>
        <v>24</v>
      </c>
      <c r="M3643" s="1" t="s">
        <v>79</v>
      </c>
      <c r="N3643" t="s">
        <v>53</v>
      </c>
      <c r="O3643" s="1" t="s">
        <v>61</v>
      </c>
      <c r="P3643" s="1" t="s">
        <v>388</v>
      </c>
      <c r="Q3643" s="1" t="s">
        <v>382</v>
      </c>
      <c r="R3643" s="1"/>
      <c r="S3643" s="1" t="s">
        <v>105</v>
      </c>
      <c r="T3643" s="1">
        <v>2</v>
      </c>
      <c r="U3643" s="1"/>
    </row>
    <row r="3644" spans="1:21">
      <c r="A3644" s="1" t="s">
        <v>55</v>
      </c>
      <c r="B3644" s="1" t="s">
        <v>4133</v>
      </c>
      <c r="C3644" s="1" t="s">
        <v>500</v>
      </c>
      <c r="D3644" s="1">
        <f t="shared" si="168"/>
        <v>1.04</v>
      </c>
      <c r="E3644" s="1" t="s">
        <v>8768</v>
      </c>
      <c r="F3644" s="1" t="s">
        <v>8767</v>
      </c>
      <c r="G3644" s="6" t="s">
        <v>12525</v>
      </c>
      <c r="H3644" s="1" t="s">
        <v>375</v>
      </c>
      <c r="I3644" s="1" t="s">
        <v>202</v>
      </c>
      <c r="J3644" s="1" t="s">
        <v>248</v>
      </c>
      <c r="K3644" s="1" t="str">
        <f t="shared" si="169"/>
        <v>2019</v>
      </c>
      <c r="L3644" s="1">
        <f t="shared" si="170"/>
        <v>55</v>
      </c>
      <c r="M3644" s="1" t="s">
        <v>60</v>
      </c>
      <c r="N3644" t="s">
        <v>53</v>
      </c>
      <c r="O3644" s="1" t="s">
        <v>61</v>
      </c>
      <c r="P3644" s="1" t="s">
        <v>135</v>
      </c>
      <c r="Q3644" s="1" t="s">
        <v>233</v>
      </c>
      <c r="R3644" s="1" t="s">
        <v>1417</v>
      </c>
      <c r="S3644" s="1" t="s">
        <v>311</v>
      </c>
      <c r="T3644" s="1">
        <v>2</v>
      </c>
      <c r="U3644" s="1" t="s">
        <v>55</v>
      </c>
    </row>
    <row r="3645" spans="1:21">
      <c r="A3645" s="1" t="s">
        <v>55</v>
      </c>
      <c r="B3645" s="1" t="s">
        <v>792</v>
      </c>
      <c r="C3645" s="1" t="s">
        <v>500</v>
      </c>
      <c r="D3645" s="1">
        <f t="shared" si="168"/>
        <v>0.2</v>
      </c>
      <c r="E3645" s="1" t="s">
        <v>8930</v>
      </c>
      <c r="F3645" s="1" t="s">
        <v>8929</v>
      </c>
      <c r="G3645" s="6" t="s">
        <v>12525</v>
      </c>
      <c r="H3645" s="1" t="s">
        <v>584</v>
      </c>
      <c r="I3645" s="1" t="s">
        <v>8908</v>
      </c>
      <c r="J3645" s="1" t="s">
        <v>267</v>
      </c>
      <c r="K3645" s="1" t="str">
        <f t="shared" si="169"/>
        <v>2019</v>
      </c>
      <c r="L3645" s="1">
        <f t="shared" si="170"/>
        <v>36</v>
      </c>
      <c r="M3645" s="1" t="s">
        <v>79</v>
      </c>
      <c r="N3645" t="s">
        <v>53</v>
      </c>
      <c r="O3645" s="1" t="s">
        <v>61</v>
      </c>
      <c r="P3645" s="1" t="s">
        <v>840</v>
      </c>
      <c r="Q3645" s="1" t="s">
        <v>515</v>
      </c>
      <c r="R3645" s="1" t="s">
        <v>1523</v>
      </c>
      <c r="S3645" s="1" t="s">
        <v>92</v>
      </c>
      <c r="T3645" s="1">
        <v>2</v>
      </c>
      <c r="U3645" s="1" t="s">
        <v>54</v>
      </c>
    </row>
    <row r="3646" spans="1:21">
      <c r="A3646" s="1" t="s">
        <v>50</v>
      </c>
      <c r="B3646" s="1"/>
      <c r="C3646" s="1"/>
      <c r="D3646" s="1">
        <f t="shared" si="168"/>
        <v>0</v>
      </c>
      <c r="E3646" s="1" t="s">
        <v>8954</v>
      </c>
      <c r="F3646" s="1" t="s">
        <v>8953</v>
      </c>
      <c r="G3646" s="6" t="s">
        <v>12525</v>
      </c>
      <c r="H3646" s="1" t="s">
        <v>126</v>
      </c>
      <c r="I3646" s="1" t="s">
        <v>8945</v>
      </c>
      <c r="J3646" s="1" t="s">
        <v>877</v>
      </c>
      <c r="K3646" s="1" t="str">
        <f t="shared" si="169"/>
        <v>2019</v>
      </c>
      <c r="L3646" s="1">
        <f t="shared" si="170"/>
        <v>13</v>
      </c>
      <c r="M3646" s="1" t="s">
        <v>60</v>
      </c>
      <c r="N3646" t="s">
        <v>53</v>
      </c>
      <c r="O3646" s="1" t="s">
        <v>61</v>
      </c>
      <c r="P3646" s="1" t="s">
        <v>168</v>
      </c>
      <c r="Q3646" s="1" t="s">
        <v>136</v>
      </c>
      <c r="R3646" s="1"/>
      <c r="S3646" s="1" t="s">
        <v>65</v>
      </c>
      <c r="T3646" s="1">
        <v>2</v>
      </c>
      <c r="U3646" s="1"/>
    </row>
    <row r="3647" spans="1:21">
      <c r="A3647" s="1" t="s">
        <v>55</v>
      </c>
      <c r="B3647" s="1" t="s">
        <v>986</v>
      </c>
      <c r="C3647" s="1" t="s">
        <v>500</v>
      </c>
      <c r="D3647" s="1">
        <f t="shared" si="168"/>
        <v>0.24</v>
      </c>
      <c r="E3647" s="1" t="s">
        <v>9009</v>
      </c>
      <c r="F3647" s="1" t="s">
        <v>9008</v>
      </c>
      <c r="G3647" s="6" t="s">
        <v>12525</v>
      </c>
      <c r="H3647" s="1" t="s">
        <v>120</v>
      </c>
      <c r="I3647" s="1" t="s">
        <v>523</v>
      </c>
      <c r="J3647" s="1" t="s">
        <v>1079</v>
      </c>
      <c r="K3647" s="1" t="str">
        <f t="shared" si="169"/>
        <v>2019</v>
      </c>
      <c r="L3647" s="1">
        <f t="shared" si="170"/>
        <v>45</v>
      </c>
      <c r="M3647" s="1" t="s">
        <v>60</v>
      </c>
      <c r="N3647" t="s">
        <v>53</v>
      </c>
      <c r="O3647" s="1" t="s">
        <v>61</v>
      </c>
      <c r="P3647" s="1" t="s">
        <v>388</v>
      </c>
      <c r="Q3647" s="1" t="s">
        <v>382</v>
      </c>
      <c r="R3647" s="1" t="s">
        <v>837</v>
      </c>
      <c r="S3647" s="1" t="s">
        <v>235</v>
      </c>
      <c r="T3647" s="1">
        <v>1</v>
      </c>
      <c r="U3647" s="1" t="s">
        <v>55</v>
      </c>
    </row>
    <row r="3648" spans="1:21">
      <c r="A3648" s="1" t="s">
        <v>53</v>
      </c>
      <c r="B3648" s="1" t="s">
        <v>3072</v>
      </c>
      <c r="C3648" s="1" t="s">
        <v>958</v>
      </c>
      <c r="D3648" s="1">
        <f t="shared" si="168"/>
        <v>0.72</v>
      </c>
      <c r="E3648" s="1" t="s">
        <v>9015</v>
      </c>
      <c r="F3648" s="1" t="s">
        <v>9014</v>
      </c>
      <c r="G3648" s="6" t="s">
        <v>12525</v>
      </c>
      <c r="H3648" s="1" t="s">
        <v>104</v>
      </c>
      <c r="I3648" s="1" t="s">
        <v>9011</v>
      </c>
      <c r="J3648" s="1" t="s">
        <v>5844</v>
      </c>
      <c r="K3648" s="1" t="str">
        <f t="shared" si="169"/>
        <v>2019</v>
      </c>
      <c r="L3648" s="1">
        <f t="shared" si="170"/>
        <v>74</v>
      </c>
      <c r="M3648" s="1" t="s">
        <v>79</v>
      </c>
      <c r="N3648" t="s">
        <v>53</v>
      </c>
      <c r="O3648" s="1" t="s">
        <v>61</v>
      </c>
      <c r="P3648" s="1" t="s">
        <v>646</v>
      </c>
      <c r="Q3648" s="1" t="s">
        <v>81</v>
      </c>
      <c r="R3648" s="1" t="s">
        <v>214</v>
      </c>
      <c r="S3648" s="1" t="s">
        <v>311</v>
      </c>
      <c r="T3648" s="1">
        <v>2</v>
      </c>
      <c r="U3648" s="1" t="s">
        <v>99</v>
      </c>
    </row>
    <row r="3649" spans="1:21">
      <c r="A3649" s="1" t="s">
        <v>55</v>
      </c>
      <c r="B3649" s="1"/>
      <c r="C3649" s="1"/>
      <c r="D3649" s="1">
        <f t="shared" si="168"/>
        <v>0</v>
      </c>
      <c r="E3649" s="1" t="s">
        <v>9294</v>
      </c>
      <c r="F3649" s="1" t="s">
        <v>9292</v>
      </c>
      <c r="G3649" s="6" t="s">
        <v>12525</v>
      </c>
      <c r="H3649" s="1" t="s">
        <v>351</v>
      </c>
      <c r="I3649" s="1" t="s">
        <v>9293</v>
      </c>
      <c r="J3649" s="1" t="s">
        <v>604</v>
      </c>
      <c r="K3649" s="1" t="str">
        <f t="shared" si="169"/>
        <v>2019</v>
      </c>
      <c r="L3649" s="1">
        <f t="shared" si="170"/>
        <v>54</v>
      </c>
      <c r="M3649" s="1" t="s">
        <v>79</v>
      </c>
      <c r="N3649" t="s">
        <v>53</v>
      </c>
      <c r="O3649" s="1" t="s">
        <v>61</v>
      </c>
      <c r="P3649" s="1" t="s">
        <v>103</v>
      </c>
      <c r="Q3649" s="1" t="s">
        <v>338</v>
      </c>
      <c r="R3649" s="1" t="s">
        <v>9295</v>
      </c>
      <c r="S3649" s="1" t="s">
        <v>105</v>
      </c>
      <c r="T3649" s="1">
        <v>1</v>
      </c>
      <c r="U3649" s="1"/>
    </row>
    <row r="3650" spans="1:21">
      <c r="A3650" s="1" t="s">
        <v>49</v>
      </c>
      <c r="B3650" s="1" t="s">
        <v>3072</v>
      </c>
      <c r="C3650" s="1" t="s">
        <v>63</v>
      </c>
      <c r="D3650" s="1">
        <f t="shared" ref="D3650:D3713" si="171">B3650*C3650/100</f>
        <v>0.24</v>
      </c>
      <c r="E3650" s="1" t="s">
        <v>9368</v>
      </c>
      <c r="F3650" s="1" t="s">
        <v>9367</v>
      </c>
      <c r="G3650" s="6" t="s">
        <v>12525</v>
      </c>
      <c r="H3650" s="1" t="s">
        <v>116</v>
      </c>
      <c r="I3650" s="1" t="s">
        <v>9362</v>
      </c>
      <c r="J3650" s="1" t="s">
        <v>1079</v>
      </c>
      <c r="K3650" s="1" t="str">
        <f t="shared" ref="K3650:K3713" si="172">TEXT(J3650,"YYYY")</f>
        <v>2019</v>
      </c>
      <c r="L3650" s="1">
        <f t="shared" ref="L3650:L3713" si="173">H3650-(TEXT(I3650,"YYYY")-TEXT(J3650,"YYYY"))</f>
        <v>4</v>
      </c>
      <c r="M3650" s="1" t="s">
        <v>79</v>
      </c>
      <c r="N3650" t="s">
        <v>53</v>
      </c>
      <c r="O3650" s="1" t="s">
        <v>61</v>
      </c>
      <c r="P3650" s="1" t="s">
        <v>751</v>
      </c>
      <c r="Q3650" s="1" t="s">
        <v>169</v>
      </c>
      <c r="R3650" s="1" t="s">
        <v>9369</v>
      </c>
      <c r="S3650" s="1" t="s">
        <v>65</v>
      </c>
      <c r="T3650" s="1">
        <v>2</v>
      </c>
      <c r="U3650" s="1"/>
    </row>
    <row r="3651" spans="1:21">
      <c r="A3651" s="1" t="s">
        <v>55</v>
      </c>
      <c r="B3651" s="1" t="s">
        <v>50</v>
      </c>
      <c r="C3651" s="1" t="s">
        <v>273</v>
      </c>
      <c r="D3651" s="1">
        <f t="shared" si="171"/>
        <v>1</v>
      </c>
      <c r="E3651" s="1" t="s">
        <v>9571</v>
      </c>
      <c r="F3651" s="1" t="s">
        <v>9570</v>
      </c>
      <c r="G3651" s="6" t="s">
        <v>12525</v>
      </c>
      <c r="H3651" s="1" t="s">
        <v>126</v>
      </c>
      <c r="I3651" s="1" t="s">
        <v>321</v>
      </c>
      <c r="J3651" s="1" t="s">
        <v>903</v>
      </c>
      <c r="K3651" s="1" t="str">
        <f t="shared" si="172"/>
        <v>2019</v>
      </c>
      <c r="L3651" s="1">
        <f t="shared" si="173"/>
        <v>13</v>
      </c>
      <c r="M3651" s="1" t="s">
        <v>79</v>
      </c>
      <c r="N3651" t="s">
        <v>53</v>
      </c>
      <c r="O3651" s="1" t="s">
        <v>61</v>
      </c>
      <c r="P3651" s="1" t="s">
        <v>265</v>
      </c>
      <c r="Q3651" s="1" t="s">
        <v>219</v>
      </c>
      <c r="R3651" s="1" t="s">
        <v>9572</v>
      </c>
      <c r="S3651" s="1" t="s">
        <v>65</v>
      </c>
      <c r="T3651" s="1">
        <v>1</v>
      </c>
      <c r="U3651" s="1" t="s">
        <v>116</v>
      </c>
    </row>
    <row r="3652" spans="1:21">
      <c r="A3652" s="1" t="s">
        <v>49</v>
      </c>
      <c r="B3652" s="1" t="s">
        <v>1440</v>
      </c>
      <c r="C3652" s="1" t="s">
        <v>169</v>
      </c>
      <c r="D3652" s="1">
        <f t="shared" si="171"/>
        <v>0.01</v>
      </c>
      <c r="E3652" s="1" t="s">
        <v>9761</v>
      </c>
      <c r="F3652" s="1" t="s">
        <v>9759</v>
      </c>
      <c r="G3652" s="6" t="s">
        <v>12525</v>
      </c>
      <c r="H3652" s="1" t="s">
        <v>126</v>
      </c>
      <c r="I3652" s="1" t="s">
        <v>1370</v>
      </c>
      <c r="J3652" s="1" t="s">
        <v>3802</v>
      </c>
      <c r="K3652" s="1" t="str">
        <f t="shared" si="172"/>
        <v>2019</v>
      </c>
      <c r="L3652" s="1">
        <f t="shared" si="173"/>
        <v>14</v>
      </c>
      <c r="M3652" s="1" t="s">
        <v>79</v>
      </c>
      <c r="N3652" t="s">
        <v>53</v>
      </c>
      <c r="O3652" s="1" t="s">
        <v>61</v>
      </c>
      <c r="P3652" s="1" t="s">
        <v>840</v>
      </c>
      <c r="Q3652" s="1" t="s">
        <v>515</v>
      </c>
      <c r="R3652" s="1" t="s">
        <v>1523</v>
      </c>
      <c r="S3652" s="1" t="s">
        <v>65</v>
      </c>
      <c r="T3652" s="1">
        <v>1</v>
      </c>
      <c r="U3652" s="1"/>
    </row>
    <row r="3653" spans="1:21">
      <c r="A3653" s="1" t="s">
        <v>50</v>
      </c>
      <c r="B3653" s="1" t="s">
        <v>6899</v>
      </c>
      <c r="C3653" s="1" t="s">
        <v>500</v>
      </c>
      <c r="D3653" s="1">
        <f t="shared" si="171"/>
        <v>1.76</v>
      </c>
      <c r="E3653" s="1" t="s">
        <v>9774</v>
      </c>
      <c r="F3653" s="1" t="s">
        <v>9773</v>
      </c>
      <c r="G3653" s="6" t="s">
        <v>12525</v>
      </c>
      <c r="H3653" s="1" t="s">
        <v>555</v>
      </c>
      <c r="I3653" s="1" t="s">
        <v>9770</v>
      </c>
      <c r="J3653" s="1" t="s">
        <v>903</v>
      </c>
      <c r="K3653" s="1" t="str">
        <f t="shared" si="172"/>
        <v>2019</v>
      </c>
      <c r="L3653" s="1">
        <f t="shared" si="173"/>
        <v>39</v>
      </c>
      <c r="M3653" s="1" t="s">
        <v>60</v>
      </c>
      <c r="N3653" t="s">
        <v>53</v>
      </c>
      <c r="O3653" s="1" t="s">
        <v>61</v>
      </c>
      <c r="P3653" s="1" t="s">
        <v>449</v>
      </c>
      <c r="Q3653" s="1" t="s">
        <v>351</v>
      </c>
      <c r="R3653" s="1" t="s">
        <v>638</v>
      </c>
      <c r="S3653" s="1" t="s">
        <v>105</v>
      </c>
      <c r="T3653" s="1">
        <v>1</v>
      </c>
      <c r="U3653" s="1" t="s">
        <v>99</v>
      </c>
    </row>
    <row r="3654" spans="1:21">
      <c r="A3654" s="1" t="s">
        <v>54</v>
      </c>
      <c r="B3654" s="1"/>
      <c r="C3654" s="1"/>
      <c r="D3654" s="1">
        <f t="shared" si="171"/>
        <v>0</v>
      </c>
      <c r="E3654" s="1" t="s">
        <v>10237</v>
      </c>
      <c r="F3654" s="1" t="s">
        <v>10236</v>
      </c>
      <c r="G3654" s="6" t="s">
        <v>12527</v>
      </c>
      <c r="H3654" s="1" t="s">
        <v>187</v>
      </c>
      <c r="I3654" s="1" t="s">
        <v>3125</v>
      </c>
      <c r="J3654" s="1" t="s">
        <v>604</v>
      </c>
      <c r="K3654" s="1" t="str">
        <f t="shared" si="172"/>
        <v>2019</v>
      </c>
      <c r="L3654" s="1">
        <f t="shared" si="173"/>
        <v>8</v>
      </c>
      <c r="M3654" s="1" t="s">
        <v>79</v>
      </c>
      <c r="N3654" t="s">
        <v>53</v>
      </c>
      <c r="O3654" s="1" t="s">
        <v>61</v>
      </c>
      <c r="P3654" s="1" t="s">
        <v>1271</v>
      </c>
      <c r="Q3654" s="1" t="s">
        <v>134</v>
      </c>
      <c r="R3654" s="1"/>
      <c r="S3654" s="1" t="s">
        <v>65</v>
      </c>
      <c r="T3654" s="1">
        <v>2</v>
      </c>
      <c r="U3654" s="1"/>
    </row>
    <row r="3655" spans="1:21">
      <c r="A3655" s="1" t="s">
        <v>55</v>
      </c>
      <c r="B3655" s="1" t="s">
        <v>472</v>
      </c>
      <c r="C3655" s="1" t="s">
        <v>136</v>
      </c>
      <c r="D3655" s="1">
        <f t="shared" si="171"/>
        <v>0.25</v>
      </c>
      <c r="E3655" s="1" t="s">
        <v>10252</v>
      </c>
      <c r="F3655" s="1" t="s">
        <v>10251</v>
      </c>
      <c r="G3655" s="6" t="s">
        <v>12525</v>
      </c>
      <c r="H3655" s="1" t="s">
        <v>324</v>
      </c>
      <c r="I3655" s="1" t="s">
        <v>3125</v>
      </c>
      <c r="J3655" s="1" t="s">
        <v>709</v>
      </c>
      <c r="K3655" s="1" t="str">
        <f t="shared" si="172"/>
        <v>2019</v>
      </c>
      <c r="L3655" s="1">
        <f t="shared" si="173"/>
        <v>12</v>
      </c>
      <c r="M3655" s="1" t="s">
        <v>79</v>
      </c>
      <c r="N3655" t="s">
        <v>53</v>
      </c>
      <c r="O3655" s="1" t="s">
        <v>61</v>
      </c>
      <c r="P3655" s="1" t="s">
        <v>388</v>
      </c>
      <c r="Q3655" s="1" t="s">
        <v>136</v>
      </c>
      <c r="R3655" s="1" t="s">
        <v>569</v>
      </c>
      <c r="S3655" s="1" t="s">
        <v>65</v>
      </c>
      <c r="T3655" s="1">
        <v>1</v>
      </c>
      <c r="U3655" s="1"/>
    </row>
    <row r="3656" spans="1:21">
      <c r="A3656" s="1" t="s">
        <v>55</v>
      </c>
      <c r="B3656" s="1"/>
      <c r="C3656" s="1"/>
      <c r="D3656" s="1">
        <f t="shared" si="171"/>
        <v>0</v>
      </c>
      <c r="E3656" s="1" t="s">
        <v>9914</v>
      </c>
      <c r="F3656" s="1" t="s">
        <v>10274</v>
      </c>
      <c r="G3656" s="6" t="s">
        <v>12527</v>
      </c>
      <c r="H3656" s="1" t="s">
        <v>256</v>
      </c>
      <c r="I3656" s="1" t="s">
        <v>3125</v>
      </c>
      <c r="J3656" s="1" t="s">
        <v>10275</v>
      </c>
      <c r="K3656" s="1" t="str">
        <f t="shared" si="172"/>
        <v>2019</v>
      </c>
      <c r="L3656" s="1">
        <f t="shared" si="173"/>
        <v>51</v>
      </c>
      <c r="M3656" s="1" t="s">
        <v>60</v>
      </c>
      <c r="N3656" t="s">
        <v>53</v>
      </c>
      <c r="O3656" s="1" t="s">
        <v>61</v>
      </c>
      <c r="P3656" s="1" t="s">
        <v>127</v>
      </c>
      <c r="Q3656" s="1" t="s">
        <v>2666</v>
      </c>
      <c r="R3656" s="1" t="s">
        <v>1597</v>
      </c>
      <c r="S3656" s="1" t="s">
        <v>940</v>
      </c>
      <c r="T3656" s="1">
        <v>1</v>
      </c>
      <c r="U3656" s="1"/>
    </row>
    <row r="3657" spans="1:21">
      <c r="A3657" s="1" t="s">
        <v>55</v>
      </c>
      <c r="B3657" s="1"/>
      <c r="C3657" s="1"/>
      <c r="D3657" s="1">
        <f t="shared" si="171"/>
        <v>0</v>
      </c>
      <c r="E3657" s="1" t="s">
        <v>9928</v>
      </c>
      <c r="F3657" s="1" t="s">
        <v>10330</v>
      </c>
      <c r="G3657" s="6" t="s">
        <v>12525</v>
      </c>
      <c r="H3657" s="1" t="s">
        <v>324</v>
      </c>
      <c r="I3657" s="1" t="s">
        <v>10281</v>
      </c>
      <c r="J3657" s="1" t="s">
        <v>877</v>
      </c>
      <c r="K3657" s="1" t="str">
        <f t="shared" si="172"/>
        <v>2019</v>
      </c>
      <c r="L3657" s="1">
        <f t="shared" si="173"/>
        <v>12</v>
      </c>
      <c r="M3657" s="1" t="s">
        <v>60</v>
      </c>
      <c r="N3657" t="s">
        <v>53</v>
      </c>
      <c r="O3657" s="1" t="s">
        <v>61</v>
      </c>
      <c r="P3657" s="1" t="s">
        <v>213</v>
      </c>
      <c r="Q3657" s="1" t="s">
        <v>101</v>
      </c>
      <c r="R3657" s="1" t="s">
        <v>10331</v>
      </c>
      <c r="S3657" s="1" t="s">
        <v>65</v>
      </c>
      <c r="T3657" s="1">
        <v>2</v>
      </c>
      <c r="U3657" s="1"/>
    </row>
    <row r="3658" spans="1:21">
      <c r="A3658" s="1" t="s">
        <v>55</v>
      </c>
      <c r="B3658" s="1" t="s">
        <v>3946</v>
      </c>
      <c r="C3658" s="1" t="s">
        <v>136</v>
      </c>
      <c r="D3658" s="1">
        <f t="shared" si="171"/>
        <v>1.75</v>
      </c>
      <c r="E3658" s="1" t="s">
        <v>9951</v>
      </c>
      <c r="F3658" s="1" t="s">
        <v>10509</v>
      </c>
      <c r="G3658" s="6" t="s">
        <v>12527</v>
      </c>
      <c r="H3658" s="1" t="s">
        <v>130</v>
      </c>
      <c r="I3658" s="1" t="s">
        <v>156</v>
      </c>
      <c r="J3658" s="1" t="s">
        <v>522</v>
      </c>
      <c r="K3658" s="1" t="str">
        <f t="shared" si="172"/>
        <v>2019</v>
      </c>
      <c r="L3658" s="1">
        <f t="shared" si="173"/>
        <v>11</v>
      </c>
      <c r="M3658" s="1" t="s">
        <v>79</v>
      </c>
      <c r="N3658" t="s">
        <v>53</v>
      </c>
      <c r="O3658" s="1" t="s">
        <v>61</v>
      </c>
      <c r="P3658" s="1" t="s">
        <v>168</v>
      </c>
      <c r="Q3658" s="1" t="s">
        <v>310</v>
      </c>
      <c r="R3658" s="1" t="s">
        <v>10510</v>
      </c>
      <c r="S3658" s="1" t="s">
        <v>65</v>
      </c>
      <c r="T3658" s="1">
        <v>2</v>
      </c>
      <c r="U3658" s="1"/>
    </row>
    <row r="3659" spans="1:21">
      <c r="A3659" s="1" t="s">
        <v>55</v>
      </c>
      <c r="B3659" s="1" t="s">
        <v>3534</v>
      </c>
      <c r="C3659" s="1" t="s">
        <v>5790</v>
      </c>
      <c r="D3659" s="1">
        <f t="shared" si="171"/>
        <v>0.89100000000000013</v>
      </c>
      <c r="E3659" s="1" t="s">
        <v>9955</v>
      </c>
      <c r="F3659" s="1" t="s">
        <v>10512</v>
      </c>
      <c r="G3659" s="6" t="s">
        <v>12527</v>
      </c>
      <c r="H3659" s="1" t="s">
        <v>479</v>
      </c>
      <c r="I3659" s="1" t="s">
        <v>156</v>
      </c>
      <c r="J3659" s="1" t="s">
        <v>877</v>
      </c>
      <c r="K3659" s="1" t="str">
        <f t="shared" si="172"/>
        <v>2019</v>
      </c>
      <c r="L3659" s="1">
        <f t="shared" si="173"/>
        <v>18</v>
      </c>
      <c r="M3659" s="1" t="s">
        <v>79</v>
      </c>
      <c r="N3659" t="s">
        <v>53</v>
      </c>
      <c r="O3659" s="1" t="s">
        <v>61</v>
      </c>
      <c r="P3659" s="1" t="s">
        <v>179</v>
      </c>
      <c r="Q3659" s="1" t="s">
        <v>160</v>
      </c>
      <c r="R3659" s="1" t="s">
        <v>651</v>
      </c>
      <c r="S3659" s="1" t="s">
        <v>105</v>
      </c>
      <c r="T3659" s="1">
        <v>1</v>
      </c>
      <c r="U3659" s="1" t="s">
        <v>116</v>
      </c>
    </row>
    <row r="3660" spans="1:21">
      <c r="A3660" s="1" t="s">
        <v>55</v>
      </c>
      <c r="B3660" s="1"/>
      <c r="C3660" s="1" t="s">
        <v>382</v>
      </c>
      <c r="D3660" s="1">
        <f t="shared" si="171"/>
        <v>0</v>
      </c>
      <c r="E3660" s="1" t="s">
        <v>9979</v>
      </c>
      <c r="F3660" s="1" t="s">
        <v>3286</v>
      </c>
      <c r="G3660" s="6" t="s">
        <v>12525</v>
      </c>
      <c r="H3660" s="1" t="s">
        <v>128</v>
      </c>
      <c r="I3660" s="1" t="s">
        <v>10543</v>
      </c>
      <c r="J3660" s="1" t="s">
        <v>1288</v>
      </c>
      <c r="K3660" s="1" t="str">
        <f t="shared" si="172"/>
        <v>2019</v>
      </c>
      <c r="L3660" s="1">
        <f t="shared" si="173"/>
        <v>41</v>
      </c>
      <c r="M3660" s="1" t="s">
        <v>60</v>
      </c>
      <c r="N3660" t="s">
        <v>53</v>
      </c>
      <c r="O3660" s="1" t="s">
        <v>61</v>
      </c>
      <c r="P3660" s="1" t="s">
        <v>346</v>
      </c>
      <c r="Q3660" s="1" t="s">
        <v>436</v>
      </c>
      <c r="R3660" s="1" t="s">
        <v>6270</v>
      </c>
      <c r="S3660" s="1" t="s">
        <v>105</v>
      </c>
      <c r="T3660" s="1">
        <v>2</v>
      </c>
      <c r="U3660" s="1" t="s">
        <v>99</v>
      </c>
    </row>
    <row r="3661" spans="1:21">
      <c r="A3661" s="1" t="s">
        <v>54</v>
      </c>
      <c r="B3661" s="1" t="s">
        <v>4027</v>
      </c>
      <c r="C3661" s="1" t="s">
        <v>382</v>
      </c>
      <c r="D3661" s="1">
        <f t="shared" si="171"/>
        <v>0.77</v>
      </c>
      <c r="E3661" s="1" t="s">
        <v>10549</v>
      </c>
      <c r="F3661" s="1" t="s">
        <v>10548</v>
      </c>
      <c r="G3661" s="6" t="s">
        <v>12525</v>
      </c>
      <c r="H3661" s="1" t="s">
        <v>88</v>
      </c>
      <c r="I3661" s="1" t="s">
        <v>10543</v>
      </c>
      <c r="J3661" s="1" t="s">
        <v>10551</v>
      </c>
      <c r="K3661" s="1" t="str">
        <f t="shared" si="172"/>
        <v>2019</v>
      </c>
      <c r="L3661" s="1">
        <f t="shared" si="173"/>
        <v>27</v>
      </c>
      <c r="M3661" s="1" t="s">
        <v>60</v>
      </c>
      <c r="N3661" t="s">
        <v>53</v>
      </c>
      <c r="O3661" s="1" t="s">
        <v>61</v>
      </c>
      <c r="P3661" s="1" t="s">
        <v>206</v>
      </c>
      <c r="Q3661" s="1" t="s">
        <v>207</v>
      </c>
      <c r="R3661" s="1" t="s">
        <v>10550</v>
      </c>
      <c r="S3661" s="1" t="s">
        <v>226</v>
      </c>
      <c r="T3661" s="1">
        <v>1</v>
      </c>
      <c r="U3661" s="1" t="s">
        <v>54</v>
      </c>
    </row>
    <row r="3662" spans="1:21">
      <c r="A3662" s="1" t="s">
        <v>55</v>
      </c>
      <c r="B3662" s="1" t="s">
        <v>50</v>
      </c>
      <c r="C3662" s="1" t="s">
        <v>500</v>
      </c>
      <c r="D3662" s="1">
        <f t="shared" si="171"/>
        <v>0.8</v>
      </c>
      <c r="E3662" s="1" t="s">
        <v>10018</v>
      </c>
      <c r="F3662" s="1" t="s">
        <v>10580</v>
      </c>
      <c r="G3662" s="6" t="s">
        <v>12525</v>
      </c>
      <c r="H3662" s="1" t="s">
        <v>134</v>
      </c>
      <c r="I3662" s="1" t="s">
        <v>8201</v>
      </c>
      <c r="J3662" s="1" t="s">
        <v>2572</v>
      </c>
      <c r="K3662" s="1" t="str">
        <f t="shared" si="172"/>
        <v>2019</v>
      </c>
      <c r="L3662" s="1">
        <f t="shared" si="173"/>
        <v>26</v>
      </c>
      <c r="M3662" s="1" t="s">
        <v>60</v>
      </c>
      <c r="N3662" t="s">
        <v>53</v>
      </c>
      <c r="O3662" s="1"/>
      <c r="P3662" s="1" t="s">
        <v>10581</v>
      </c>
      <c r="Q3662" s="1" t="s">
        <v>256</v>
      </c>
      <c r="R3662" s="1" t="s">
        <v>1403</v>
      </c>
      <c r="S3662" s="1" t="s">
        <v>105</v>
      </c>
      <c r="T3662" s="1">
        <v>2</v>
      </c>
      <c r="U3662" s="1"/>
    </row>
    <row r="3663" spans="1:21">
      <c r="A3663" s="1" t="s">
        <v>55</v>
      </c>
      <c r="B3663" s="1" t="s">
        <v>2095</v>
      </c>
      <c r="C3663" s="1" t="s">
        <v>500</v>
      </c>
      <c r="D3663" s="1">
        <f t="shared" si="171"/>
        <v>0.56000000000000005</v>
      </c>
      <c r="E3663" s="1" t="s">
        <v>10025</v>
      </c>
      <c r="F3663" s="1" t="s">
        <v>10584</v>
      </c>
      <c r="G3663" s="6" t="s">
        <v>12525</v>
      </c>
      <c r="H3663" s="1" t="s">
        <v>118</v>
      </c>
      <c r="I3663" s="1" t="s">
        <v>8201</v>
      </c>
      <c r="J3663" s="1" t="s">
        <v>10585</v>
      </c>
      <c r="K3663" s="1" t="str">
        <f t="shared" si="172"/>
        <v>2019</v>
      </c>
      <c r="L3663" s="1">
        <f t="shared" si="173"/>
        <v>24</v>
      </c>
      <c r="M3663" s="1" t="s">
        <v>60</v>
      </c>
      <c r="N3663" t="s">
        <v>53</v>
      </c>
      <c r="O3663" s="1" t="s">
        <v>61</v>
      </c>
      <c r="P3663" s="1" t="s">
        <v>432</v>
      </c>
      <c r="Q3663" s="1" t="s">
        <v>282</v>
      </c>
      <c r="R3663" s="1" t="s">
        <v>569</v>
      </c>
      <c r="S3663" s="1" t="s">
        <v>526</v>
      </c>
      <c r="T3663" s="1">
        <v>1</v>
      </c>
      <c r="U3663" s="1" t="s">
        <v>116</v>
      </c>
    </row>
    <row r="3664" spans="1:21">
      <c r="A3664" s="1" t="s">
        <v>50</v>
      </c>
      <c r="B3664" s="1" t="s">
        <v>176</v>
      </c>
      <c r="C3664" s="1" t="s">
        <v>382</v>
      </c>
      <c r="D3664" s="1">
        <f t="shared" si="171"/>
        <v>0.42</v>
      </c>
      <c r="E3664" s="1" t="s">
        <v>10598</v>
      </c>
      <c r="F3664" s="1" t="s">
        <v>10597</v>
      </c>
      <c r="G3664" s="6" t="s">
        <v>12525</v>
      </c>
      <c r="H3664" s="1" t="s">
        <v>484</v>
      </c>
      <c r="I3664" s="1" t="s">
        <v>261</v>
      </c>
      <c r="J3664" s="1" t="s">
        <v>10275</v>
      </c>
      <c r="K3664" s="1" t="str">
        <f t="shared" si="172"/>
        <v>2019</v>
      </c>
      <c r="L3664" s="1">
        <f t="shared" si="173"/>
        <v>47</v>
      </c>
      <c r="M3664" s="1" t="s">
        <v>79</v>
      </c>
      <c r="N3664" t="s">
        <v>53</v>
      </c>
      <c r="O3664" s="1" t="s">
        <v>61</v>
      </c>
      <c r="P3664" s="1" t="s">
        <v>168</v>
      </c>
      <c r="Q3664" s="1" t="s">
        <v>301</v>
      </c>
      <c r="R3664" s="1" t="s">
        <v>1572</v>
      </c>
      <c r="S3664" s="1" t="s">
        <v>405</v>
      </c>
      <c r="T3664" s="1">
        <v>2</v>
      </c>
      <c r="U3664" s="1" t="s">
        <v>116</v>
      </c>
    </row>
    <row r="3665" spans="1:21">
      <c r="A3665" s="1" t="s">
        <v>50</v>
      </c>
      <c r="B3665" s="1" t="s">
        <v>6899</v>
      </c>
      <c r="C3665" s="1" t="s">
        <v>136</v>
      </c>
      <c r="D3665" s="1">
        <f t="shared" si="171"/>
        <v>1.1000000000000001</v>
      </c>
      <c r="E3665" s="1" t="s">
        <v>10043</v>
      </c>
      <c r="F3665" s="1" t="s">
        <v>10604</v>
      </c>
      <c r="G3665" s="6" t="s">
        <v>12525</v>
      </c>
      <c r="H3665" s="1" t="s">
        <v>344</v>
      </c>
      <c r="I3665" s="1" t="s">
        <v>261</v>
      </c>
      <c r="J3665" s="1" t="s">
        <v>1265</v>
      </c>
      <c r="K3665" s="1" t="str">
        <f t="shared" si="172"/>
        <v>2019</v>
      </c>
      <c r="L3665" s="1">
        <f t="shared" si="173"/>
        <v>20</v>
      </c>
      <c r="M3665" s="1" t="s">
        <v>60</v>
      </c>
      <c r="N3665" t="s">
        <v>53</v>
      </c>
      <c r="O3665" s="1" t="s">
        <v>61</v>
      </c>
      <c r="P3665" s="1" t="s">
        <v>4029</v>
      </c>
      <c r="Q3665" s="1" t="s">
        <v>299</v>
      </c>
      <c r="R3665" s="1" t="s">
        <v>10605</v>
      </c>
      <c r="S3665" s="1" t="s">
        <v>1559</v>
      </c>
      <c r="T3665" s="1">
        <v>2</v>
      </c>
      <c r="U3665" s="1" t="s">
        <v>116</v>
      </c>
    </row>
    <row r="3666" spans="1:21">
      <c r="A3666" s="1" t="s">
        <v>49</v>
      </c>
      <c r="B3666" s="1"/>
      <c r="C3666" s="1"/>
      <c r="D3666" s="1">
        <f t="shared" si="171"/>
        <v>0</v>
      </c>
      <c r="E3666" s="1" t="s">
        <v>10619</v>
      </c>
      <c r="F3666" s="1" t="s">
        <v>10618</v>
      </c>
      <c r="G3666" s="6" t="s">
        <v>12525</v>
      </c>
      <c r="H3666" s="1" t="s">
        <v>120</v>
      </c>
      <c r="I3666" s="1" t="s">
        <v>261</v>
      </c>
      <c r="J3666" s="1" t="s">
        <v>877</v>
      </c>
      <c r="K3666" s="1" t="str">
        <f t="shared" si="172"/>
        <v>2019</v>
      </c>
      <c r="L3666" s="1">
        <f t="shared" si="173"/>
        <v>45</v>
      </c>
      <c r="M3666" s="1" t="s">
        <v>60</v>
      </c>
      <c r="N3666" t="s">
        <v>53</v>
      </c>
      <c r="O3666" s="1" t="s">
        <v>61</v>
      </c>
      <c r="P3666" s="1" t="s">
        <v>432</v>
      </c>
      <c r="Q3666" s="1" t="s">
        <v>484</v>
      </c>
      <c r="R3666" s="1" t="s">
        <v>1252</v>
      </c>
      <c r="S3666" s="1" t="s">
        <v>114</v>
      </c>
      <c r="T3666" s="1">
        <v>2</v>
      </c>
      <c r="U3666" s="1" t="s">
        <v>55</v>
      </c>
    </row>
    <row r="3667" spans="1:21">
      <c r="A3667" s="1" t="s">
        <v>54</v>
      </c>
      <c r="B3667" s="1"/>
      <c r="C3667" s="1" t="s">
        <v>382</v>
      </c>
      <c r="D3667" s="1">
        <f t="shared" si="171"/>
        <v>0</v>
      </c>
      <c r="E3667" s="1" t="s">
        <v>10163</v>
      </c>
      <c r="F3667" s="1" t="s">
        <v>10655</v>
      </c>
      <c r="G3667" s="6" t="s">
        <v>12525</v>
      </c>
      <c r="H3667" s="1" t="s">
        <v>116</v>
      </c>
      <c r="I3667" s="1" t="s">
        <v>1179</v>
      </c>
      <c r="J3667" s="1" t="s">
        <v>1179</v>
      </c>
      <c r="K3667" s="1" t="str">
        <f t="shared" si="172"/>
        <v>2019</v>
      </c>
      <c r="L3667" s="1">
        <f t="shared" si="173"/>
        <v>5</v>
      </c>
      <c r="M3667" s="1" t="s">
        <v>79</v>
      </c>
      <c r="N3667" t="s">
        <v>53</v>
      </c>
      <c r="O3667" s="1" t="s">
        <v>61</v>
      </c>
      <c r="P3667" s="1" t="s">
        <v>422</v>
      </c>
      <c r="Q3667" s="1" t="s">
        <v>263</v>
      </c>
      <c r="R3667" s="1" t="s">
        <v>10656</v>
      </c>
      <c r="S3667" s="1" t="s">
        <v>65</v>
      </c>
      <c r="T3667" s="1">
        <v>2</v>
      </c>
      <c r="U3667" s="1" t="s">
        <v>116</v>
      </c>
    </row>
    <row r="3668" spans="1:21">
      <c r="A3668" s="1" t="s">
        <v>55</v>
      </c>
      <c r="B3668" s="1" t="s">
        <v>148</v>
      </c>
      <c r="C3668" s="1" t="s">
        <v>273</v>
      </c>
      <c r="D3668" s="1">
        <f t="shared" si="171"/>
        <v>1.5</v>
      </c>
      <c r="E3668" s="1" t="s">
        <v>10682</v>
      </c>
      <c r="F3668" s="1" t="s">
        <v>10681</v>
      </c>
      <c r="G3668" s="6" t="s">
        <v>12525</v>
      </c>
      <c r="H3668" s="1" t="s">
        <v>144</v>
      </c>
      <c r="I3668" s="1" t="s">
        <v>10675</v>
      </c>
      <c r="J3668" s="1" t="s">
        <v>3420</v>
      </c>
      <c r="K3668" s="1" t="str">
        <f t="shared" si="172"/>
        <v>2019</v>
      </c>
      <c r="L3668" s="1">
        <f t="shared" si="173"/>
        <v>23</v>
      </c>
      <c r="M3668" s="1" t="s">
        <v>60</v>
      </c>
      <c r="N3668" t="s">
        <v>53</v>
      </c>
      <c r="O3668" s="1" t="s">
        <v>61</v>
      </c>
      <c r="P3668" s="1" t="s">
        <v>232</v>
      </c>
      <c r="Q3668" s="1" t="s">
        <v>128</v>
      </c>
      <c r="R3668" s="1" t="s">
        <v>1189</v>
      </c>
      <c r="S3668" s="1" t="s">
        <v>65</v>
      </c>
      <c r="T3668" s="1">
        <v>2</v>
      </c>
      <c r="U3668" s="1" t="s">
        <v>55</v>
      </c>
    </row>
    <row r="3669" spans="1:21">
      <c r="A3669" s="1" t="s">
        <v>50</v>
      </c>
      <c r="B3669" s="1"/>
      <c r="C3669" s="1"/>
      <c r="D3669" s="1">
        <f t="shared" si="171"/>
        <v>0</v>
      </c>
      <c r="E3669" s="1" t="s">
        <v>10205</v>
      </c>
      <c r="F3669" s="1" t="s">
        <v>4423</v>
      </c>
      <c r="G3669" s="6" t="s">
        <v>12525</v>
      </c>
      <c r="H3669" s="1" t="s">
        <v>118</v>
      </c>
      <c r="I3669" s="1" t="s">
        <v>10697</v>
      </c>
      <c r="J3669" s="1" t="s">
        <v>10699</v>
      </c>
      <c r="K3669" s="1" t="str">
        <f t="shared" si="172"/>
        <v>2019</v>
      </c>
      <c r="L3669" s="1">
        <f t="shared" si="173"/>
        <v>24</v>
      </c>
      <c r="M3669" s="1" t="s">
        <v>60</v>
      </c>
      <c r="N3669" t="s">
        <v>53</v>
      </c>
      <c r="O3669" s="1" t="s">
        <v>61</v>
      </c>
      <c r="P3669" s="1" t="s">
        <v>232</v>
      </c>
      <c r="Q3669" s="1" t="s">
        <v>721</v>
      </c>
      <c r="R3669" s="1" t="s">
        <v>1523</v>
      </c>
      <c r="S3669" s="1" t="s">
        <v>235</v>
      </c>
      <c r="T3669" s="1">
        <v>2</v>
      </c>
      <c r="U3669" s="1" t="s">
        <v>116</v>
      </c>
    </row>
    <row r="3670" spans="1:21">
      <c r="A3670" s="1" t="s">
        <v>54</v>
      </c>
      <c r="B3670" s="1" t="s">
        <v>141</v>
      </c>
      <c r="C3670" s="1" t="s">
        <v>136</v>
      </c>
      <c r="D3670" s="1">
        <f t="shared" si="171"/>
        <v>0.1</v>
      </c>
      <c r="E3670" s="1" t="s">
        <v>10719</v>
      </c>
      <c r="F3670" s="1" t="s">
        <v>10718</v>
      </c>
      <c r="G3670" s="6" t="s">
        <v>12525</v>
      </c>
      <c r="H3670" s="1" t="s">
        <v>367</v>
      </c>
      <c r="I3670" s="1" t="s">
        <v>5619</v>
      </c>
      <c r="J3670" s="1" t="s">
        <v>10275</v>
      </c>
      <c r="K3670" s="1" t="str">
        <f t="shared" si="172"/>
        <v>2019</v>
      </c>
      <c r="L3670" s="1">
        <f t="shared" si="173"/>
        <v>25</v>
      </c>
      <c r="M3670" s="1" t="s">
        <v>79</v>
      </c>
      <c r="N3670" t="s">
        <v>53</v>
      </c>
      <c r="O3670" s="1" t="s">
        <v>102</v>
      </c>
      <c r="P3670" s="1" t="s">
        <v>103</v>
      </c>
      <c r="Q3670" s="1" t="s">
        <v>387</v>
      </c>
      <c r="R3670" s="1" t="s">
        <v>5698</v>
      </c>
      <c r="S3670" s="1" t="s">
        <v>114</v>
      </c>
      <c r="T3670" s="1">
        <v>2</v>
      </c>
      <c r="U3670" s="1"/>
    </row>
    <row r="3671" spans="1:21">
      <c r="A3671" s="1" t="s">
        <v>50</v>
      </c>
      <c r="B3671" s="1" t="s">
        <v>55</v>
      </c>
      <c r="C3671" s="1" t="s">
        <v>500</v>
      </c>
      <c r="D3671" s="1">
        <f t="shared" si="171"/>
        <v>3.2</v>
      </c>
      <c r="E3671" s="1" t="s">
        <v>10737</v>
      </c>
      <c r="F3671" s="1" t="s">
        <v>10736</v>
      </c>
      <c r="G3671" s="6" t="s">
        <v>12525</v>
      </c>
      <c r="H3671" s="1" t="s">
        <v>721</v>
      </c>
      <c r="I3671" s="1" t="s">
        <v>2332</v>
      </c>
      <c r="J3671" s="1" t="s">
        <v>1265</v>
      </c>
      <c r="K3671" s="1" t="str">
        <f t="shared" si="172"/>
        <v>2019</v>
      </c>
      <c r="L3671" s="1">
        <f t="shared" si="173"/>
        <v>50</v>
      </c>
      <c r="M3671" s="1" t="s">
        <v>60</v>
      </c>
      <c r="N3671" t="s">
        <v>53</v>
      </c>
      <c r="O3671" s="1" t="s">
        <v>61</v>
      </c>
      <c r="P3671" s="1" t="s">
        <v>466</v>
      </c>
      <c r="Q3671" s="1" t="s">
        <v>375</v>
      </c>
      <c r="R3671" s="1" t="s">
        <v>8074</v>
      </c>
      <c r="S3671" s="1" t="s">
        <v>4368</v>
      </c>
      <c r="T3671" s="1">
        <v>2</v>
      </c>
      <c r="U3671" s="1" t="s">
        <v>116</v>
      </c>
    </row>
    <row r="3672" spans="1:21">
      <c r="A3672" s="1" t="s">
        <v>49</v>
      </c>
      <c r="B3672" s="1" t="s">
        <v>715</v>
      </c>
      <c r="C3672" s="1" t="s">
        <v>63</v>
      </c>
      <c r="D3672" s="1">
        <f t="shared" si="171"/>
        <v>0.03</v>
      </c>
      <c r="E3672" s="1" t="s">
        <v>10808</v>
      </c>
      <c r="F3672" s="1" t="s">
        <v>10807</v>
      </c>
      <c r="G3672" s="6" t="s">
        <v>12525</v>
      </c>
      <c r="H3672" s="1" t="s">
        <v>484</v>
      </c>
      <c r="I3672" s="1" t="s">
        <v>10803</v>
      </c>
      <c r="J3672" s="1" t="s">
        <v>1288</v>
      </c>
      <c r="K3672" s="1" t="str">
        <f t="shared" si="172"/>
        <v>2019</v>
      </c>
      <c r="L3672" s="1">
        <f t="shared" si="173"/>
        <v>47</v>
      </c>
      <c r="M3672" s="1" t="s">
        <v>60</v>
      </c>
      <c r="N3672" t="s">
        <v>53</v>
      </c>
      <c r="O3672" s="1" t="s">
        <v>61</v>
      </c>
      <c r="P3672" s="1" t="s">
        <v>135</v>
      </c>
      <c r="Q3672" s="1" t="s">
        <v>301</v>
      </c>
      <c r="R3672" s="1" t="s">
        <v>302</v>
      </c>
      <c r="S3672" s="1" t="s">
        <v>226</v>
      </c>
      <c r="T3672" s="1">
        <v>1</v>
      </c>
      <c r="U3672" s="1" t="s">
        <v>116</v>
      </c>
    </row>
    <row r="3673" spans="1:21">
      <c r="A3673" s="1" t="s">
        <v>50</v>
      </c>
      <c r="B3673" s="1" t="s">
        <v>10849</v>
      </c>
      <c r="C3673" s="1" t="s">
        <v>136</v>
      </c>
      <c r="D3673" s="1">
        <f t="shared" si="171"/>
        <v>0.255</v>
      </c>
      <c r="E3673" s="1" t="s">
        <v>10850</v>
      </c>
      <c r="F3673" s="1" t="s">
        <v>6470</v>
      </c>
      <c r="G3673" s="6" t="s">
        <v>12525</v>
      </c>
      <c r="H3673" s="1" t="s">
        <v>63</v>
      </c>
      <c r="I3673" s="1" t="s">
        <v>10830</v>
      </c>
      <c r="J3673" s="1" t="s">
        <v>617</v>
      </c>
      <c r="K3673" s="1" t="str">
        <f t="shared" si="172"/>
        <v>2019</v>
      </c>
      <c r="L3673" s="1">
        <f t="shared" si="173"/>
        <v>29</v>
      </c>
      <c r="M3673" s="1" t="s">
        <v>79</v>
      </c>
      <c r="N3673" t="s">
        <v>53</v>
      </c>
      <c r="O3673" s="1" t="s">
        <v>61</v>
      </c>
      <c r="P3673" s="1" t="s">
        <v>1216</v>
      </c>
      <c r="Q3673" s="1" t="s">
        <v>387</v>
      </c>
      <c r="R3673" s="1" t="s">
        <v>1569</v>
      </c>
      <c r="S3673" s="1" t="s">
        <v>105</v>
      </c>
      <c r="T3673" s="1">
        <v>1</v>
      </c>
      <c r="U3673" s="1"/>
    </row>
    <row r="3674" spans="1:21">
      <c r="A3674" s="1" t="s">
        <v>55</v>
      </c>
      <c r="B3674" s="1" t="s">
        <v>5607</v>
      </c>
      <c r="C3674" s="1" t="s">
        <v>382</v>
      </c>
      <c r="D3674" s="1">
        <f t="shared" si="171"/>
        <v>1.1200000000000001</v>
      </c>
      <c r="E3674" s="1" t="s">
        <v>10890</v>
      </c>
      <c r="F3674" s="1" t="s">
        <v>10889</v>
      </c>
      <c r="G3674" s="6" t="s">
        <v>12527</v>
      </c>
      <c r="H3674" s="1" t="s">
        <v>53</v>
      </c>
      <c r="I3674" s="1" t="s">
        <v>10869</v>
      </c>
      <c r="J3674" s="1" t="s">
        <v>9600</v>
      </c>
      <c r="K3674" s="1" t="str">
        <f t="shared" si="172"/>
        <v>2019</v>
      </c>
      <c r="L3674" s="1">
        <f t="shared" si="173"/>
        <v>1</v>
      </c>
      <c r="M3674" s="1" t="s">
        <v>79</v>
      </c>
      <c r="N3674" t="s">
        <v>53</v>
      </c>
      <c r="O3674" s="1" t="s">
        <v>61</v>
      </c>
      <c r="P3674" s="1" t="s">
        <v>1381</v>
      </c>
      <c r="Q3674" s="1" t="s">
        <v>118</v>
      </c>
      <c r="R3674" s="1" t="s">
        <v>10891</v>
      </c>
      <c r="S3674" s="1"/>
      <c r="T3674" s="1">
        <v>2</v>
      </c>
      <c r="U3674" s="1" t="s">
        <v>116</v>
      </c>
    </row>
    <row r="3675" spans="1:21">
      <c r="A3675" s="1" t="s">
        <v>54</v>
      </c>
      <c r="B3675" s="1" t="s">
        <v>4636</v>
      </c>
      <c r="C3675" s="1" t="s">
        <v>273</v>
      </c>
      <c r="D3675" s="1">
        <f t="shared" si="171"/>
        <v>3.2</v>
      </c>
      <c r="E3675" s="1" t="s">
        <v>10926</v>
      </c>
      <c r="F3675" s="1" t="s">
        <v>10925</v>
      </c>
      <c r="G3675" s="6" t="s">
        <v>12525</v>
      </c>
      <c r="H3675" s="1" t="s">
        <v>644</v>
      </c>
      <c r="I3675" s="1" t="s">
        <v>10910</v>
      </c>
      <c r="J3675" s="1" t="s">
        <v>309</v>
      </c>
      <c r="K3675" s="1" t="str">
        <f t="shared" si="172"/>
        <v>2019</v>
      </c>
      <c r="L3675" s="1">
        <f t="shared" si="173"/>
        <v>34</v>
      </c>
      <c r="M3675" s="1" t="s">
        <v>60</v>
      </c>
      <c r="N3675" t="s">
        <v>53</v>
      </c>
      <c r="O3675" s="1" t="s">
        <v>61</v>
      </c>
      <c r="P3675" s="1" t="s">
        <v>232</v>
      </c>
      <c r="Q3675" s="1" t="s">
        <v>351</v>
      </c>
      <c r="R3675" s="1" t="s">
        <v>603</v>
      </c>
      <c r="S3675" s="1" t="s">
        <v>5916</v>
      </c>
      <c r="T3675" s="1">
        <v>1</v>
      </c>
      <c r="U3675" s="1" t="s">
        <v>55</v>
      </c>
    </row>
    <row r="3676" spans="1:21">
      <c r="A3676" s="1" t="s">
        <v>54</v>
      </c>
      <c r="B3676" s="1"/>
      <c r="C3676" s="1"/>
      <c r="D3676" s="1">
        <f t="shared" si="171"/>
        <v>0</v>
      </c>
      <c r="E3676" s="1" t="s">
        <v>10234</v>
      </c>
      <c r="F3676" s="1" t="s">
        <v>10936</v>
      </c>
      <c r="G3676" s="6" t="s">
        <v>12525</v>
      </c>
      <c r="H3676" s="1" t="s">
        <v>1343</v>
      </c>
      <c r="I3676" s="1" t="s">
        <v>10910</v>
      </c>
      <c r="J3676" s="1" t="s">
        <v>517</v>
      </c>
      <c r="K3676" s="1" t="str">
        <f t="shared" si="172"/>
        <v>2019</v>
      </c>
      <c r="L3676" s="1">
        <f t="shared" si="173"/>
        <v>40</v>
      </c>
      <c r="M3676" s="1" t="s">
        <v>60</v>
      </c>
      <c r="N3676" t="s">
        <v>53</v>
      </c>
      <c r="O3676" s="1" t="s">
        <v>61</v>
      </c>
      <c r="P3676" s="1" t="s">
        <v>466</v>
      </c>
      <c r="Q3676" s="1" t="s">
        <v>180</v>
      </c>
      <c r="R3676" s="1" t="s">
        <v>10888</v>
      </c>
      <c r="S3676" s="1" t="s">
        <v>92</v>
      </c>
      <c r="T3676" s="1">
        <v>2</v>
      </c>
      <c r="U3676" s="1"/>
    </row>
    <row r="3677" spans="1:21">
      <c r="A3677" s="1" t="s">
        <v>50</v>
      </c>
      <c r="B3677" s="1" t="s">
        <v>3535</v>
      </c>
      <c r="C3677" s="1" t="s">
        <v>958</v>
      </c>
      <c r="D3677" s="1">
        <f t="shared" si="171"/>
        <v>1.2599999999999998</v>
      </c>
      <c r="E3677" s="1" t="s">
        <v>10990</v>
      </c>
      <c r="F3677" s="1" t="s">
        <v>10989</v>
      </c>
      <c r="G3677" s="6" t="s">
        <v>12525</v>
      </c>
      <c r="H3677" s="1" t="s">
        <v>448</v>
      </c>
      <c r="I3677" s="1" t="s">
        <v>6666</v>
      </c>
      <c r="J3677" s="1" t="s">
        <v>709</v>
      </c>
      <c r="K3677" s="1" t="str">
        <f t="shared" si="172"/>
        <v>2019</v>
      </c>
      <c r="L3677" s="1">
        <f t="shared" si="173"/>
        <v>31</v>
      </c>
      <c r="M3677" s="1" t="s">
        <v>79</v>
      </c>
      <c r="N3677" t="s">
        <v>53</v>
      </c>
      <c r="O3677" s="1" t="s">
        <v>102</v>
      </c>
      <c r="P3677" s="1" t="s">
        <v>449</v>
      </c>
      <c r="Q3677" s="1" t="s">
        <v>958</v>
      </c>
      <c r="R3677" s="1" t="s">
        <v>10991</v>
      </c>
      <c r="S3677" s="1" t="s">
        <v>377</v>
      </c>
      <c r="T3677" s="1">
        <v>1</v>
      </c>
      <c r="U3677" s="1" t="s">
        <v>116</v>
      </c>
    </row>
    <row r="3678" spans="1:21">
      <c r="A3678" s="1" t="s">
        <v>55</v>
      </c>
      <c r="B3678" s="1" t="s">
        <v>7300</v>
      </c>
      <c r="C3678" s="1" t="s">
        <v>273</v>
      </c>
      <c r="D3678" s="1">
        <f t="shared" si="171"/>
        <v>2.2999999999999998</v>
      </c>
      <c r="E3678" s="1" t="s">
        <v>11003</v>
      </c>
      <c r="F3678" s="1" t="s">
        <v>11002</v>
      </c>
      <c r="G3678" s="6" t="s">
        <v>12525</v>
      </c>
      <c r="H3678" s="1" t="s">
        <v>448</v>
      </c>
      <c r="I3678" s="1" t="s">
        <v>830</v>
      </c>
      <c r="J3678" s="1" t="s">
        <v>1341</v>
      </c>
      <c r="K3678" s="1" t="str">
        <f t="shared" si="172"/>
        <v>2019</v>
      </c>
      <c r="L3678" s="1">
        <f t="shared" si="173"/>
        <v>31</v>
      </c>
      <c r="M3678" s="1" t="s">
        <v>79</v>
      </c>
      <c r="N3678" t="s">
        <v>53</v>
      </c>
      <c r="O3678" s="1" t="s">
        <v>61</v>
      </c>
      <c r="P3678" s="1" t="s">
        <v>840</v>
      </c>
      <c r="Q3678" s="1" t="s">
        <v>104</v>
      </c>
      <c r="R3678" s="1" t="s">
        <v>7521</v>
      </c>
      <c r="S3678" s="1" t="s">
        <v>377</v>
      </c>
      <c r="T3678" s="1">
        <v>2</v>
      </c>
      <c r="U3678" s="1" t="s">
        <v>116</v>
      </c>
    </row>
    <row r="3679" spans="1:21">
      <c r="A3679" s="1" t="s">
        <v>55</v>
      </c>
      <c r="B3679" s="1" t="s">
        <v>148</v>
      </c>
      <c r="C3679" s="1" t="s">
        <v>382</v>
      </c>
      <c r="D3679" s="1">
        <f t="shared" si="171"/>
        <v>1.05</v>
      </c>
      <c r="E3679" s="1" t="s">
        <v>11024</v>
      </c>
      <c r="F3679" s="1" t="s">
        <v>11023</v>
      </c>
      <c r="G3679" s="6" t="s">
        <v>12525</v>
      </c>
      <c r="H3679" s="1" t="s">
        <v>169</v>
      </c>
      <c r="I3679" s="1" t="s">
        <v>830</v>
      </c>
      <c r="J3679" s="1" t="s">
        <v>1725</v>
      </c>
      <c r="K3679" s="1" t="str">
        <f t="shared" si="172"/>
        <v>2019</v>
      </c>
      <c r="L3679" s="1">
        <f t="shared" si="173"/>
        <v>19</v>
      </c>
      <c r="M3679" s="1" t="s">
        <v>79</v>
      </c>
      <c r="N3679" t="s">
        <v>53</v>
      </c>
      <c r="O3679" s="1" t="s">
        <v>11025</v>
      </c>
      <c r="P3679" s="1" t="s">
        <v>265</v>
      </c>
      <c r="Q3679" s="1" t="s">
        <v>382</v>
      </c>
      <c r="R3679" s="1" t="s">
        <v>11026</v>
      </c>
      <c r="S3679" s="1" t="s">
        <v>65</v>
      </c>
      <c r="T3679" s="1">
        <v>2</v>
      </c>
      <c r="U3679" s="1"/>
    </row>
    <row r="3680" spans="1:21">
      <c r="A3680" s="1" t="s">
        <v>55</v>
      </c>
      <c r="B3680" s="1" t="s">
        <v>986</v>
      </c>
      <c r="C3680" s="1" t="s">
        <v>958</v>
      </c>
      <c r="D3680" s="1">
        <f t="shared" si="171"/>
        <v>0.27</v>
      </c>
      <c r="E3680" s="1" t="s">
        <v>11042</v>
      </c>
      <c r="F3680" s="1" t="s">
        <v>11041</v>
      </c>
      <c r="G3680" s="6" t="s">
        <v>12525</v>
      </c>
      <c r="H3680" s="1" t="s">
        <v>169</v>
      </c>
      <c r="I3680" s="1" t="s">
        <v>11029</v>
      </c>
      <c r="J3680" s="1" t="s">
        <v>10699</v>
      </c>
      <c r="K3680" s="1" t="str">
        <f t="shared" si="172"/>
        <v>2019</v>
      </c>
      <c r="L3680" s="1">
        <f t="shared" si="173"/>
        <v>19</v>
      </c>
      <c r="M3680" s="1" t="s">
        <v>60</v>
      </c>
      <c r="N3680" t="s">
        <v>53</v>
      </c>
      <c r="O3680" s="1"/>
      <c r="P3680" s="1" t="s">
        <v>135</v>
      </c>
      <c r="Q3680" s="1" t="s">
        <v>515</v>
      </c>
      <c r="R3680" s="1" t="s">
        <v>3280</v>
      </c>
      <c r="S3680" s="1" t="s">
        <v>65</v>
      </c>
      <c r="T3680" s="1">
        <v>1</v>
      </c>
      <c r="U3680" s="1" t="s">
        <v>99</v>
      </c>
    </row>
    <row r="3681" spans="1:21">
      <c r="A3681" s="1" t="s">
        <v>54</v>
      </c>
      <c r="B3681" s="1" t="s">
        <v>141</v>
      </c>
      <c r="C3681" s="1" t="s">
        <v>219</v>
      </c>
      <c r="D3681" s="1">
        <f t="shared" si="171"/>
        <v>0.12</v>
      </c>
      <c r="E3681" s="1" t="s">
        <v>11045</v>
      </c>
      <c r="F3681" s="1" t="s">
        <v>11044</v>
      </c>
      <c r="G3681" s="6" t="s">
        <v>12525</v>
      </c>
      <c r="H3681" s="1" t="s">
        <v>678</v>
      </c>
      <c r="I3681" s="1" t="s">
        <v>11029</v>
      </c>
      <c r="J3681" s="1" t="s">
        <v>1265</v>
      </c>
      <c r="K3681" s="1" t="str">
        <f t="shared" si="172"/>
        <v>2019</v>
      </c>
      <c r="L3681" s="1">
        <f t="shared" si="173"/>
        <v>33</v>
      </c>
      <c r="M3681" s="1" t="s">
        <v>60</v>
      </c>
      <c r="N3681" t="s">
        <v>53</v>
      </c>
      <c r="O3681" s="1" t="s">
        <v>61</v>
      </c>
      <c r="P3681" s="1" t="s">
        <v>135</v>
      </c>
      <c r="Q3681" s="1" t="s">
        <v>351</v>
      </c>
      <c r="R3681" s="1" t="s">
        <v>1047</v>
      </c>
      <c r="S3681" s="1" t="s">
        <v>377</v>
      </c>
      <c r="T3681" s="1">
        <v>2</v>
      </c>
      <c r="U3681" s="1" t="s">
        <v>53</v>
      </c>
    </row>
    <row r="3682" spans="1:21">
      <c r="A3682" s="1" t="s">
        <v>53</v>
      </c>
      <c r="B3682" s="1" t="s">
        <v>472</v>
      </c>
      <c r="C3682" s="1" t="s">
        <v>500</v>
      </c>
      <c r="D3682" s="1">
        <f t="shared" si="171"/>
        <v>0.4</v>
      </c>
      <c r="E3682" s="1" t="s">
        <v>11049</v>
      </c>
      <c r="F3682" s="1" t="s">
        <v>11048</v>
      </c>
      <c r="G3682" s="6" t="s">
        <v>12525</v>
      </c>
      <c r="H3682" s="1" t="s">
        <v>644</v>
      </c>
      <c r="I3682" s="1" t="s">
        <v>11029</v>
      </c>
      <c r="J3682" s="1" t="s">
        <v>1341</v>
      </c>
      <c r="K3682" s="1" t="str">
        <f t="shared" si="172"/>
        <v>2019</v>
      </c>
      <c r="L3682" s="1">
        <f t="shared" si="173"/>
        <v>34</v>
      </c>
      <c r="M3682" s="1" t="s">
        <v>79</v>
      </c>
      <c r="N3682" t="s">
        <v>53</v>
      </c>
      <c r="O3682" s="1" t="s">
        <v>61</v>
      </c>
      <c r="P3682" s="1" t="s">
        <v>646</v>
      </c>
      <c r="Q3682" s="1" t="s">
        <v>338</v>
      </c>
      <c r="R3682" s="1" t="s">
        <v>11050</v>
      </c>
      <c r="S3682" s="1" t="s">
        <v>11051</v>
      </c>
      <c r="T3682" s="1">
        <v>1</v>
      </c>
      <c r="U3682" s="1" t="s">
        <v>99</v>
      </c>
    </row>
    <row r="3683" spans="1:21">
      <c r="A3683" s="1" t="s">
        <v>55</v>
      </c>
      <c r="B3683" s="1" t="s">
        <v>2810</v>
      </c>
      <c r="C3683" s="1" t="s">
        <v>500</v>
      </c>
      <c r="D3683" s="1">
        <f t="shared" si="171"/>
        <v>0.32</v>
      </c>
      <c r="E3683" s="1" t="s">
        <v>11075</v>
      </c>
      <c r="F3683" s="1" t="s">
        <v>11074</v>
      </c>
      <c r="G3683" s="6" t="s">
        <v>12525</v>
      </c>
      <c r="H3683" s="1" t="s">
        <v>189</v>
      </c>
      <c r="I3683" s="1" t="s">
        <v>857</v>
      </c>
      <c r="J3683" s="1" t="s">
        <v>1265</v>
      </c>
      <c r="K3683" s="1" t="str">
        <f t="shared" si="172"/>
        <v>2019</v>
      </c>
      <c r="L3683" s="1">
        <f t="shared" si="173"/>
        <v>46</v>
      </c>
      <c r="M3683" s="1" t="s">
        <v>60</v>
      </c>
      <c r="N3683" t="s">
        <v>53</v>
      </c>
      <c r="O3683" s="1" t="s">
        <v>61</v>
      </c>
      <c r="P3683" s="1" t="s">
        <v>135</v>
      </c>
      <c r="Q3683" s="1" t="s">
        <v>375</v>
      </c>
      <c r="R3683" s="1" t="s">
        <v>11076</v>
      </c>
      <c r="S3683" s="1"/>
      <c r="T3683" s="1">
        <v>1</v>
      </c>
      <c r="U3683" s="1" t="s">
        <v>99</v>
      </c>
    </row>
    <row r="3684" spans="1:21">
      <c r="A3684" s="1" t="s">
        <v>55</v>
      </c>
      <c r="B3684" s="1" t="s">
        <v>4027</v>
      </c>
      <c r="C3684" s="1" t="s">
        <v>382</v>
      </c>
      <c r="D3684" s="1">
        <f t="shared" si="171"/>
        <v>0.77</v>
      </c>
      <c r="E3684" s="1" t="s">
        <v>11083</v>
      </c>
      <c r="F3684" s="1" t="s">
        <v>11082</v>
      </c>
      <c r="G3684" s="6" t="s">
        <v>12525</v>
      </c>
      <c r="H3684" s="1" t="s">
        <v>310</v>
      </c>
      <c r="I3684" s="1" t="s">
        <v>857</v>
      </c>
      <c r="J3684" s="1" t="s">
        <v>758</v>
      </c>
      <c r="K3684" s="1" t="str">
        <f t="shared" si="172"/>
        <v>2019</v>
      </c>
      <c r="L3684" s="1">
        <f t="shared" si="173"/>
        <v>44</v>
      </c>
      <c r="M3684" s="1" t="s">
        <v>79</v>
      </c>
      <c r="N3684" t="s">
        <v>53</v>
      </c>
      <c r="O3684" s="1" t="s">
        <v>61</v>
      </c>
      <c r="P3684" s="1" t="s">
        <v>103</v>
      </c>
      <c r="Q3684" s="1" t="s">
        <v>515</v>
      </c>
      <c r="R3684" s="1" t="s">
        <v>770</v>
      </c>
      <c r="S3684" s="1" t="s">
        <v>11084</v>
      </c>
      <c r="T3684" s="1">
        <v>2</v>
      </c>
      <c r="U3684" s="1" t="s">
        <v>116</v>
      </c>
    </row>
    <row r="3685" spans="1:21">
      <c r="A3685" s="1" t="s">
        <v>53</v>
      </c>
      <c r="B3685" s="1" t="s">
        <v>472</v>
      </c>
      <c r="C3685" s="1" t="s">
        <v>136</v>
      </c>
      <c r="D3685" s="1">
        <f t="shared" si="171"/>
        <v>0.25</v>
      </c>
      <c r="E3685" s="1" t="s">
        <v>11166</v>
      </c>
      <c r="F3685" s="1" t="s">
        <v>11165</v>
      </c>
      <c r="G3685" s="6" t="s">
        <v>12525</v>
      </c>
      <c r="H3685" s="1" t="s">
        <v>299</v>
      </c>
      <c r="I3685" s="1" t="s">
        <v>297</v>
      </c>
      <c r="J3685" s="1" t="s">
        <v>1415</v>
      </c>
      <c r="K3685" s="1" t="str">
        <f t="shared" si="172"/>
        <v>2019</v>
      </c>
      <c r="L3685" s="1">
        <f t="shared" si="173"/>
        <v>43</v>
      </c>
      <c r="M3685" s="1" t="s">
        <v>60</v>
      </c>
      <c r="N3685" t="s">
        <v>53</v>
      </c>
      <c r="O3685" s="1" t="s">
        <v>61</v>
      </c>
      <c r="P3685" s="1" t="s">
        <v>232</v>
      </c>
      <c r="Q3685" s="1" t="s">
        <v>351</v>
      </c>
      <c r="R3685" s="1" t="s">
        <v>603</v>
      </c>
      <c r="S3685" s="1" t="s">
        <v>235</v>
      </c>
      <c r="T3685" s="1">
        <v>1</v>
      </c>
      <c r="U3685" s="1" t="s">
        <v>54</v>
      </c>
    </row>
    <row r="3686" spans="1:21">
      <c r="A3686" s="1" t="s">
        <v>50</v>
      </c>
      <c r="B3686" s="1" t="s">
        <v>3534</v>
      </c>
      <c r="C3686" s="1" t="s">
        <v>136</v>
      </c>
      <c r="D3686" s="1">
        <f t="shared" si="171"/>
        <v>0.45</v>
      </c>
      <c r="E3686" s="1" t="s">
        <v>11259</v>
      </c>
      <c r="F3686" s="1" t="s">
        <v>11258</v>
      </c>
      <c r="G3686" s="6" t="s">
        <v>12525</v>
      </c>
      <c r="H3686" s="1" t="s">
        <v>180</v>
      </c>
      <c r="I3686" s="1" t="s">
        <v>11257</v>
      </c>
      <c r="J3686" s="1" t="s">
        <v>1130</v>
      </c>
      <c r="K3686" s="1" t="str">
        <f t="shared" si="172"/>
        <v>2019</v>
      </c>
      <c r="L3686" s="1">
        <f t="shared" si="173"/>
        <v>62</v>
      </c>
      <c r="M3686" s="1" t="s">
        <v>60</v>
      </c>
      <c r="N3686" t="s">
        <v>53</v>
      </c>
      <c r="O3686" s="1" t="s">
        <v>102</v>
      </c>
      <c r="P3686" s="1" t="s">
        <v>432</v>
      </c>
      <c r="Q3686" s="1" t="s">
        <v>1488</v>
      </c>
      <c r="R3686" s="1" t="s">
        <v>11260</v>
      </c>
      <c r="S3686" s="1" t="s">
        <v>311</v>
      </c>
      <c r="T3686" s="1">
        <v>1</v>
      </c>
      <c r="U3686" s="1"/>
    </row>
    <row r="3687" spans="1:21">
      <c r="A3687" s="1" t="s">
        <v>49</v>
      </c>
      <c r="B3687" s="1" t="s">
        <v>986</v>
      </c>
      <c r="C3687" s="1" t="s">
        <v>273</v>
      </c>
      <c r="D3687" s="1">
        <f t="shared" si="171"/>
        <v>0.3</v>
      </c>
      <c r="E3687" s="1" t="s">
        <v>11294</v>
      </c>
      <c r="F3687" s="1" t="s">
        <v>11293</v>
      </c>
      <c r="G3687" s="6" t="s">
        <v>12525</v>
      </c>
      <c r="H3687" s="1" t="s">
        <v>71</v>
      </c>
      <c r="I3687" s="1" t="s">
        <v>11290</v>
      </c>
      <c r="J3687" s="1" t="s">
        <v>459</v>
      </c>
      <c r="K3687" s="1" t="str">
        <f t="shared" si="172"/>
        <v>2019</v>
      </c>
      <c r="L3687" s="1">
        <f t="shared" si="173"/>
        <v>6</v>
      </c>
      <c r="M3687" s="1" t="s">
        <v>60</v>
      </c>
      <c r="N3687" t="s">
        <v>53</v>
      </c>
      <c r="O3687" s="1" t="s">
        <v>61</v>
      </c>
      <c r="P3687" s="1" t="s">
        <v>9638</v>
      </c>
      <c r="Q3687" s="1" t="s">
        <v>118</v>
      </c>
      <c r="R3687" s="1" t="s">
        <v>1474</v>
      </c>
      <c r="S3687" s="1" t="s">
        <v>65</v>
      </c>
      <c r="T3687" s="1">
        <v>2</v>
      </c>
      <c r="U3687" s="1"/>
    </row>
    <row r="3688" spans="1:21">
      <c r="A3688" s="1" t="s">
        <v>49</v>
      </c>
      <c r="B3688" s="1" t="s">
        <v>4027</v>
      </c>
      <c r="C3688" s="1" t="s">
        <v>382</v>
      </c>
      <c r="D3688" s="1">
        <f t="shared" si="171"/>
        <v>0.77</v>
      </c>
      <c r="E3688" s="1" t="s">
        <v>11371</v>
      </c>
      <c r="F3688" s="1" t="s">
        <v>11370</v>
      </c>
      <c r="G3688" s="6" t="s">
        <v>12525</v>
      </c>
      <c r="H3688" s="1" t="s">
        <v>1343</v>
      </c>
      <c r="I3688" s="1" t="s">
        <v>5681</v>
      </c>
      <c r="J3688" s="1" t="s">
        <v>11372</v>
      </c>
      <c r="K3688" s="1" t="str">
        <f t="shared" si="172"/>
        <v>2019</v>
      </c>
      <c r="L3688" s="1">
        <f t="shared" si="173"/>
        <v>40</v>
      </c>
      <c r="M3688" s="1" t="s">
        <v>79</v>
      </c>
      <c r="N3688" t="s">
        <v>53</v>
      </c>
      <c r="O3688" s="1" t="s">
        <v>61</v>
      </c>
      <c r="P3688" s="1" t="s">
        <v>265</v>
      </c>
      <c r="Q3688" s="1" t="s">
        <v>219</v>
      </c>
      <c r="R3688" s="1" t="s">
        <v>9572</v>
      </c>
      <c r="S3688" s="1"/>
      <c r="T3688" s="1">
        <v>2</v>
      </c>
      <c r="U3688" s="1" t="s">
        <v>116</v>
      </c>
    </row>
    <row r="3689" spans="1:21">
      <c r="A3689" s="1" t="s">
        <v>50</v>
      </c>
      <c r="B3689" s="1" t="s">
        <v>54</v>
      </c>
      <c r="C3689" s="1" t="s">
        <v>273</v>
      </c>
      <c r="D3689" s="1">
        <f t="shared" si="171"/>
        <v>3</v>
      </c>
      <c r="E3689" s="1" t="s">
        <v>11378</v>
      </c>
      <c r="F3689" s="1" t="s">
        <v>11377</v>
      </c>
      <c r="G3689" s="6" t="s">
        <v>12527</v>
      </c>
      <c r="H3689" s="1" t="s">
        <v>54</v>
      </c>
      <c r="I3689" s="1" t="s">
        <v>5681</v>
      </c>
      <c r="J3689" s="1" t="s">
        <v>1442</v>
      </c>
      <c r="K3689" s="1" t="str">
        <f t="shared" si="172"/>
        <v>2019</v>
      </c>
      <c r="L3689" s="1">
        <f t="shared" si="173"/>
        <v>2</v>
      </c>
      <c r="M3689" s="1" t="s">
        <v>60</v>
      </c>
      <c r="N3689" t="s">
        <v>53</v>
      </c>
      <c r="O3689" s="1" t="s">
        <v>61</v>
      </c>
      <c r="P3689" s="1" t="s">
        <v>273</v>
      </c>
      <c r="Q3689" s="1" t="s">
        <v>130</v>
      </c>
      <c r="R3689" s="1" t="s">
        <v>130</v>
      </c>
      <c r="S3689" s="1" t="s">
        <v>65</v>
      </c>
      <c r="T3689" s="1">
        <v>2</v>
      </c>
      <c r="U3689" s="1" t="s">
        <v>116</v>
      </c>
    </row>
    <row r="3690" spans="1:21">
      <c r="A3690" s="1" t="s">
        <v>49</v>
      </c>
      <c r="B3690" s="1" t="s">
        <v>50</v>
      </c>
      <c r="C3690" s="1" t="s">
        <v>500</v>
      </c>
      <c r="D3690" s="1">
        <f t="shared" si="171"/>
        <v>0.8</v>
      </c>
      <c r="E3690" s="1" t="s">
        <v>11402</v>
      </c>
      <c r="F3690" s="1" t="s">
        <v>11401</v>
      </c>
      <c r="G3690" s="6" t="s">
        <v>12525</v>
      </c>
      <c r="H3690" s="1" t="s">
        <v>324</v>
      </c>
      <c r="I3690" s="1" t="s">
        <v>8486</v>
      </c>
      <c r="J3690" s="1" t="s">
        <v>11404</v>
      </c>
      <c r="K3690" s="1" t="str">
        <f t="shared" si="172"/>
        <v>2019</v>
      </c>
      <c r="L3690" s="1">
        <f t="shared" si="173"/>
        <v>12</v>
      </c>
      <c r="M3690" s="1" t="s">
        <v>79</v>
      </c>
      <c r="N3690" t="s">
        <v>53</v>
      </c>
      <c r="O3690" s="1" t="s">
        <v>61</v>
      </c>
      <c r="P3690" s="1" t="s">
        <v>449</v>
      </c>
      <c r="Q3690" s="1" t="s">
        <v>644</v>
      </c>
      <c r="R3690" s="1" t="s">
        <v>11403</v>
      </c>
      <c r="S3690" s="1" t="s">
        <v>65</v>
      </c>
      <c r="T3690" s="1">
        <v>1</v>
      </c>
      <c r="U3690" s="1"/>
    </row>
    <row r="3691" spans="1:21">
      <c r="A3691" s="1" t="s">
        <v>53</v>
      </c>
      <c r="B3691" s="1" t="s">
        <v>148</v>
      </c>
      <c r="C3691" s="1" t="s">
        <v>500</v>
      </c>
      <c r="D3691" s="1">
        <f t="shared" si="171"/>
        <v>1.2</v>
      </c>
      <c r="E3691" s="1" t="s">
        <v>11408</v>
      </c>
      <c r="F3691" s="1" t="s">
        <v>11407</v>
      </c>
      <c r="G3691" s="6" t="s">
        <v>12525</v>
      </c>
      <c r="H3691" s="1" t="s">
        <v>118</v>
      </c>
      <c r="I3691" s="1" t="s">
        <v>8486</v>
      </c>
      <c r="J3691" s="1" t="s">
        <v>1903</v>
      </c>
      <c r="K3691" s="1" t="str">
        <f t="shared" si="172"/>
        <v>2019</v>
      </c>
      <c r="L3691" s="1">
        <f t="shared" si="173"/>
        <v>24</v>
      </c>
      <c r="M3691" s="1" t="s">
        <v>60</v>
      </c>
      <c r="N3691" t="s">
        <v>53</v>
      </c>
      <c r="O3691" s="1" t="s">
        <v>7850</v>
      </c>
      <c r="P3691" s="1" t="s">
        <v>232</v>
      </c>
      <c r="Q3691" s="1" t="s">
        <v>484</v>
      </c>
      <c r="R3691" s="1" t="s">
        <v>1050</v>
      </c>
      <c r="S3691" s="1" t="s">
        <v>7787</v>
      </c>
      <c r="T3691" s="1">
        <v>2</v>
      </c>
      <c r="U3691" s="1"/>
    </row>
    <row r="3692" spans="1:21">
      <c r="A3692" s="1" t="s">
        <v>49</v>
      </c>
      <c r="B3692" s="1"/>
      <c r="C3692" s="1"/>
      <c r="D3692" s="1">
        <f t="shared" si="171"/>
        <v>0</v>
      </c>
      <c r="E3692" s="1" t="s">
        <v>11448</v>
      </c>
      <c r="F3692" s="1" t="s">
        <v>11447</v>
      </c>
      <c r="G3692" s="6" t="s">
        <v>12525</v>
      </c>
      <c r="H3692" s="1" t="s">
        <v>158</v>
      </c>
      <c r="I3692" s="1" t="s">
        <v>539</v>
      </c>
      <c r="J3692" s="1" t="s">
        <v>11449</v>
      </c>
      <c r="K3692" s="1" t="str">
        <f t="shared" si="172"/>
        <v>2019</v>
      </c>
      <c r="L3692" s="1">
        <f t="shared" si="173"/>
        <v>10</v>
      </c>
      <c r="M3692" s="1" t="s">
        <v>79</v>
      </c>
      <c r="N3692" t="s">
        <v>53</v>
      </c>
      <c r="O3692" s="1" t="s">
        <v>61</v>
      </c>
      <c r="P3692" s="1" t="s">
        <v>119</v>
      </c>
      <c r="Q3692" s="1" t="s">
        <v>136</v>
      </c>
      <c r="R3692" s="1" t="s">
        <v>6629</v>
      </c>
      <c r="S3692" s="1" t="s">
        <v>65</v>
      </c>
      <c r="T3692" s="1">
        <v>2</v>
      </c>
      <c r="U3692" s="1"/>
    </row>
    <row r="3693" spans="1:21">
      <c r="A3693" s="1" t="s">
        <v>49</v>
      </c>
      <c r="B3693" s="1" t="s">
        <v>715</v>
      </c>
      <c r="C3693" s="1" t="s">
        <v>382</v>
      </c>
      <c r="D3693" s="1">
        <f t="shared" si="171"/>
        <v>7.0000000000000007E-2</v>
      </c>
      <c r="E3693" s="1" t="s">
        <v>11467</v>
      </c>
      <c r="F3693" s="1" t="s">
        <v>11466</v>
      </c>
      <c r="G3693" s="6" t="s">
        <v>12525</v>
      </c>
      <c r="H3693" s="1" t="s">
        <v>144</v>
      </c>
      <c r="I3693" s="1" t="s">
        <v>7574</v>
      </c>
      <c r="J3693" s="1" t="s">
        <v>11368</v>
      </c>
      <c r="K3693" s="1" t="str">
        <f t="shared" si="172"/>
        <v>2019</v>
      </c>
      <c r="L3693" s="1">
        <f t="shared" si="173"/>
        <v>23</v>
      </c>
      <c r="M3693" s="1" t="s">
        <v>60</v>
      </c>
      <c r="N3693" t="s">
        <v>53</v>
      </c>
      <c r="O3693" s="1" t="s">
        <v>61</v>
      </c>
      <c r="P3693" s="1" t="s">
        <v>135</v>
      </c>
      <c r="Q3693" s="1" t="s">
        <v>149</v>
      </c>
      <c r="R3693" s="1" t="s">
        <v>716</v>
      </c>
      <c r="S3693" s="1" t="s">
        <v>377</v>
      </c>
      <c r="T3693" s="1">
        <v>2</v>
      </c>
      <c r="U3693" s="1" t="s">
        <v>116</v>
      </c>
    </row>
    <row r="3694" spans="1:21">
      <c r="A3694" s="1" t="s">
        <v>49</v>
      </c>
      <c r="B3694" s="1" t="s">
        <v>472</v>
      </c>
      <c r="C3694" s="1" t="s">
        <v>382</v>
      </c>
      <c r="D3694" s="1">
        <f t="shared" si="171"/>
        <v>0.35</v>
      </c>
      <c r="E3694" s="1" t="s">
        <v>11476</v>
      </c>
      <c r="F3694" s="1" t="s">
        <v>11475</v>
      </c>
      <c r="G3694" s="6" t="s">
        <v>12525</v>
      </c>
      <c r="H3694" s="1" t="s">
        <v>367</v>
      </c>
      <c r="I3694" s="1" t="s">
        <v>9124</v>
      </c>
      <c r="J3694" s="1" t="s">
        <v>1442</v>
      </c>
      <c r="K3694" s="1" t="str">
        <f t="shared" si="172"/>
        <v>2019</v>
      </c>
      <c r="L3694" s="1">
        <f t="shared" si="173"/>
        <v>25</v>
      </c>
      <c r="M3694" s="1" t="s">
        <v>79</v>
      </c>
      <c r="N3694" t="s">
        <v>53</v>
      </c>
      <c r="O3694" s="1" t="s">
        <v>102</v>
      </c>
      <c r="P3694" s="1" t="s">
        <v>388</v>
      </c>
      <c r="Q3694" s="1" t="s">
        <v>573</v>
      </c>
      <c r="R3694" s="1" t="s">
        <v>1297</v>
      </c>
      <c r="S3694" s="1" t="s">
        <v>114</v>
      </c>
      <c r="T3694" s="1">
        <v>1</v>
      </c>
      <c r="U3694" s="1"/>
    </row>
    <row r="3695" spans="1:21">
      <c r="A3695" s="1" t="s">
        <v>53</v>
      </c>
      <c r="B3695" s="1" t="s">
        <v>3072</v>
      </c>
      <c r="C3695" s="1" t="s">
        <v>382</v>
      </c>
      <c r="D3695" s="1">
        <f t="shared" si="171"/>
        <v>0.56000000000000005</v>
      </c>
      <c r="E3695" s="1" t="s">
        <v>11630</v>
      </c>
      <c r="F3695" s="1" t="s">
        <v>11629</v>
      </c>
      <c r="G3695" s="6" t="s">
        <v>12525</v>
      </c>
      <c r="H3695" s="1" t="s">
        <v>1152</v>
      </c>
      <c r="I3695" s="1" t="s">
        <v>335</v>
      </c>
      <c r="J3695" s="1" t="s">
        <v>11631</v>
      </c>
      <c r="K3695" s="1" t="str">
        <f t="shared" si="172"/>
        <v>2019</v>
      </c>
      <c r="L3695" s="1">
        <f t="shared" si="173"/>
        <v>76</v>
      </c>
      <c r="M3695" s="1" t="s">
        <v>60</v>
      </c>
      <c r="N3695" t="s">
        <v>53</v>
      </c>
      <c r="O3695" s="1" t="s">
        <v>61</v>
      </c>
      <c r="P3695" s="1" t="s">
        <v>150</v>
      </c>
      <c r="Q3695" s="1" t="s">
        <v>375</v>
      </c>
      <c r="R3695" s="1" t="s">
        <v>1645</v>
      </c>
      <c r="S3695" s="1" t="s">
        <v>311</v>
      </c>
      <c r="T3695" s="1">
        <v>1</v>
      </c>
      <c r="U3695" s="1" t="s">
        <v>116</v>
      </c>
    </row>
    <row r="3696" spans="1:21">
      <c r="A3696" s="1" t="s">
        <v>55</v>
      </c>
      <c r="B3696" s="1" t="s">
        <v>2810</v>
      </c>
      <c r="C3696" s="1" t="s">
        <v>63</v>
      </c>
      <c r="D3696" s="1">
        <f t="shared" si="171"/>
        <v>0.12</v>
      </c>
      <c r="E3696" s="1" t="s">
        <v>11752</v>
      </c>
      <c r="F3696" s="1" t="s">
        <v>11751</v>
      </c>
      <c r="G3696" s="6" t="s">
        <v>12525</v>
      </c>
      <c r="H3696" s="1" t="s">
        <v>247</v>
      </c>
      <c r="I3696" s="1" t="s">
        <v>9305</v>
      </c>
      <c r="J3696" s="1" t="s">
        <v>1699</v>
      </c>
      <c r="K3696" s="1" t="str">
        <f t="shared" si="172"/>
        <v>2019</v>
      </c>
      <c r="L3696" s="1">
        <f t="shared" si="173"/>
        <v>14</v>
      </c>
      <c r="M3696" s="1" t="s">
        <v>79</v>
      </c>
      <c r="N3696" t="s">
        <v>53</v>
      </c>
      <c r="O3696" s="1" t="s">
        <v>102</v>
      </c>
      <c r="P3696" s="1" t="s">
        <v>840</v>
      </c>
      <c r="Q3696" s="1" t="s">
        <v>599</v>
      </c>
      <c r="R3696" s="1" t="s">
        <v>10510</v>
      </c>
      <c r="S3696" s="1" t="s">
        <v>65</v>
      </c>
      <c r="T3696" s="1">
        <v>1</v>
      </c>
      <c r="U3696" s="1"/>
    </row>
    <row r="3697" spans="1:21">
      <c r="A3697" s="1" t="s">
        <v>55</v>
      </c>
      <c r="B3697" s="1" t="s">
        <v>2810</v>
      </c>
      <c r="C3697" s="1" t="s">
        <v>500</v>
      </c>
      <c r="D3697" s="1">
        <f t="shared" si="171"/>
        <v>0.32</v>
      </c>
      <c r="E3697" s="1" t="s">
        <v>11810</v>
      </c>
      <c r="F3697" s="1" t="s">
        <v>11809</v>
      </c>
      <c r="G3697" s="6" t="s">
        <v>12525</v>
      </c>
      <c r="H3697" s="1" t="s">
        <v>555</v>
      </c>
      <c r="I3697" s="1" t="s">
        <v>8180</v>
      </c>
      <c r="J3697" s="1" t="s">
        <v>1725</v>
      </c>
      <c r="K3697" s="1" t="str">
        <f t="shared" si="172"/>
        <v>2019</v>
      </c>
      <c r="L3697" s="1">
        <f t="shared" si="173"/>
        <v>39</v>
      </c>
      <c r="M3697" s="1" t="s">
        <v>60</v>
      </c>
      <c r="N3697" t="s">
        <v>53</v>
      </c>
      <c r="O3697" s="1" t="s">
        <v>61</v>
      </c>
      <c r="P3697" s="1" t="s">
        <v>179</v>
      </c>
      <c r="Q3697" s="1" t="s">
        <v>1488</v>
      </c>
      <c r="R3697" s="1" t="s">
        <v>2667</v>
      </c>
      <c r="S3697" s="1" t="s">
        <v>1051</v>
      </c>
      <c r="T3697" s="1">
        <v>1</v>
      </c>
      <c r="U3697" s="1"/>
    </row>
    <row r="3698" spans="1:21">
      <c r="A3698" s="1" t="s">
        <v>50</v>
      </c>
      <c r="B3698" s="1" t="s">
        <v>141</v>
      </c>
      <c r="C3698" s="1" t="s">
        <v>382</v>
      </c>
      <c r="D3698" s="1">
        <f t="shared" si="171"/>
        <v>0.14000000000000001</v>
      </c>
      <c r="E3698" s="1" t="s">
        <v>11969</v>
      </c>
      <c r="F3698" s="1" t="s">
        <v>11968</v>
      </c>
      <c r="G3698" s="6" t="s">
        <v>12525</v>
      </c>
      <c r="H3698" s="1" t="s">
        <v>99</v>
      </c>
      <c r="I3698" s="1" t="s">
        <v>11088</v>
      </c>
      <c r="J3698" s="1" t="s">
        <v>11368</v>
      </c>
      <c r="K3698" s="1" t="str">
        <f t="shared" si="172"/>
        <v>2019</v>
      </c>
      <c r="L3698" s="1">
        <f t="shared" si="173"/>
        <v>5</v>
      </c>
      <c r="M3698" s="1" t="s">
        <v>60</v>
      </c>
      <c r="N3698" t="s">
        <v>53</v>
      </c>
      <c r="O3698" s="1" t="s">
        <v>61</v>
      </c>
      <c r="P3698" s="1"/>
      <c r="Q3698" s="1"/>
      <c r="R3698" s="1"/>
      <c r="S3698" s="1" t="s">
        <v>65</v>
      </c>
      <c r="T3698" s="1">
        <v>2</v>
      </c>
      <c r="U3698" s="1"/>
    </row>
    <row r="3699" spans="1:21">
      <c r="A3699" s="1" t="s">
        <v>55</v>
      </c>
      <c r="B3699" s="1" t="s">
        <v>986</v>
      </c>
      <c r="C3699" s="1" t="s">
        <v>219</v>
      </c>
      <c r="D3699" s="1">
        <f t="shared" si="171"/>
        <v>0.18</v>
      </c>
      <c r="E3699" s="1" t="s">
        <v>11998</v>
      </c>
      <c r="F3699" s="1" t="s">
        <v>11997</v>
      </c>
      <c r="G3699" s="6" t="s">
        <v>12525</v>
      </c>
      <c r="H3699" s="1" t="s">
        <v>584</v>
      </c>
      <c r="I3699" s="1" t="s">
        <v>11990</v>
      </c>
      <c r="J3699" s="1" t="s">
        <v>1479</v>
      </c>
      <c r="K3699" s="1" t="str">
        <f t="shared" si="172"/>
        <v>2019</v>
      </c>
      <c r="L3699" s="1">
        <f t="shared" si="173"/>
        <v>36</v>
      </c>
      <c r="M3699" s="1" t="s">
        <v>60</v>
      </c>
      <c r="N3699" t="s">
        <v>53</v>
      </c>
      <c r="O3699" s="1" t="s">
        <v>61</v>
      </c>
      <c r="P3699" s="1" t="s">
        <v>168</v>
      </c>
      <c r="Q3699" s="1" t="s">
        <v>136</v>
      </c>
      <c r="R3699" s="1"/>
      <c r="S3699" s="1" t="s">
        <v>105</v>
      </c>
      <c r="T3699" s="1">
        <v>1</v>
      </c>
      <c r="U3699" s="1" t="s">
        <v>116</v>
      </c>
    </row>
    <row r="3700" spans="1:21">
      <c r="A3700" s="1" t="s">
        <v>50</v>
      </c>
      <c r="B3700" s="1" t="s">
        <v>50</v>
      </c>
      <c r="C3700" s="1" t="s">
        <v>958</v>
      </c>
      <c r="D3700" s="1">
        <f t="shared" si="171"/>
        <v>0.9</v>
      </c>
      <c r="E3700" s="1" t="s">
        <v>12015</v>
      </c>
      <c r="F3700" s="1" t="s">
        <v>12014</v>
      </c>
      <c r="G3700" s="6" t="s">
        <v>12525</v>
      </c>
      <c r="H3700" s="1" t="s">
        <v>367</v>
      </c>
      <c r="I3700" s="1" t="s">
        <v>6283</v>
      </c>
      <c r="J3700" s="1" t="s">
        <v>360</v>
      </c>
      <c r="K3700" s="1" t="str">
        <f t="shared" si="172"/>
        <v>2019</v>
      </c>
      <c r="L3700" s="1">
        <f t="shared" si="173"/>
        <v>25</v>
      </c>
      <c r="M3700" s="1" t="s">
        <v>79</v>
      </c>
      <c r="N3700" t="s">
        <v>53</v>
      </c>
      <c r="O3700" s="1" t="s">
        <v>61</v>
      </c>
      <c r="P3700" s="1" t="s">
        <v>224</v>
      </c>
      <c r="Q3700" s="1" t="s">
        <v>832</v>
      </c>
      <c r="R3700" s="1" t="s">
        <v>10664</v>
      </c>
      <c r="S3700" s="1" t="s">
        <v>65</v>
      </c>
      <c r="T3700" s="1">
        <v>1</v>
      </c>
      <c r="U3700" s="1"/>
    </row>
    <row r="3701" spans="1:21">
      <c r="A3701" s="1" t="s">
        <v>50</v>
      </c>
      <c r="B3701" s="1" t="s">
        <v>986</v>
      </c>
      <c r="C3701" s="1" t="s">
        <v>219</v>
      </c>
      <c r="D3701" s="1">
        <f t="shared" si="171"/>
        <v>0.18</v>
      </c>
      <c r="E3701" s="1" t="s">
        <v>12084</v>
      </c>
      <c r="F3701" s="1" t="s">
        <v>12083</v>
      </c>
      <c r="G3701" s="6" t="s">
        <v>12525</v>
      </c>
      <c r="H3701" s="1" t="s">
        <v>351</v>
      </c>
      <c r="I3701" s="1" t="s">
        <v>238</v>
      </c>
      <c r="J3701" s="1" t="s">
        <v>12085</v>
      </c>
      <c r="K3701" s="1" t="str">
        <f t="shared" si="172"/>
        <v>2019</v>
      </c>
      <c r="L3701" s="1">
        <f t="shared" si="173"/>
        <v>54</v>
      </c>
      <c r="M3701" s="1" t="s">
        <v>79</v>
      </c>
      <c r="N3701" t="s">
        <v>53</v>
      </c>
      <c r="O3701" s="1" t="s">
        <v>61</v>
      </c>
      <c r="P3701" s="1" t="s">
        <v>388</v>
      </c>
      <c r="Q3701" s="1" t="s">
        <v>515</v>
      </c>
      <c r="R3701" s="1" t="s">
        <v>4047</v>
      </c>
      <c r="S3701" s="1"/>
      <c r="T3701" s="1">
        <v>2</v>
      </c>
      <c r="U3701" s="1" t="s">
        <v>99</v>
      </c>
    </row>
    <row r="3702" spans="1:21">
      <c r="A3702" s="1" t="s">
        <v>55</v>
      </c>
      <c r="B3702" s="1" t="s">
        <v>986</v>
      </c>
      <c r="C3702" s="1" t="s">
        <v>63</v>
      </c>
      <c r="D3702" s="1">
        <f t="shared" si="171"/>
        <v>0.09</v>
      </c>
      <c r="E3702" s="1" t="s">
        <v>12092</v>
      </c>
      <c r="F3702" s="1" t="s">
        <v>12091</v>
      </c>
      <c r="G3702" s="6" t="s">
        <v>12525</v>
      </c>
      <c r="H3702" s="1" t="s">
        <v>158</v>
      </c>
      <c r="I3702" s="1" t="s">
        <v>8416</v>
      </c>
      <c r="J3702" s="1" t="s">
        <v>12093</v>
      </c>
      <c r="K3702" s="1" t="str">
        <f t="shared" si="172"/>
        <v>2019</v>
      </c>
      <c r="L3702" s="1">
        <f t="shared" si="173"/>
        <v>10</v>
      </c>
      <c r="M3702" s="1" t="s">
        <v>79</v>
      </c>
      <c r="N3702" t="s">
        <v>53</v>
      </c>
      <c r="O3702" s="1" t="s">
        <v>102</v>
      </c>
      <c r="P3702" s="1" t="s">
        <v>119</v>
      </c>
      <c r="Q3702" s="1" t="s">
        <v>301</v>
      </c>
      <c r="R3702" s="1" t="s">
        <v>1460</v>
      </c>
      <c r="S3702" s="1" t="s">
        <v>65</v>
      </c>
      <c r="T3702" s="1">
        <v>1</v>
      </c>
      <c r="U3702" s="1"/>
    </row>
    <row r="3703" spans="1:21">
      <c r="A3703" s="1" t="s">
        <v>50</v>
      </c>
      <c r="B3703" s="1"/>
      <c r="C3703" s="1"/>
      <c r="D3703" s="1">
        <f t="shared" si="171"/>
        <v>0</v>
      </c>
      <c r="E3703" s="1" t="s">
        <v>10475</v>
      </c>
      <c r="F3703" s="1" t="s">
        <v>12134</v>
      </c>
      <c r="G3703" s="6" t="s">
        <v>12527</v>
      </c>
      <c r="H3703" s="1" t="s">
        <v>116</v>
      </c>
      <c r="I3703" s="1" t="s">
        <v>4032</v>
      </c>
      <c r="J3703" s="1" t="s">
        <v>72</v>
      </c>
      <c r="K3703" s="1" t="str">
        <f t="shared" si="172"/>
        <v>2019</v>
      </c>
      <c r="L3703" s="1">
        <f t="shared" si="173"/>
        <v>4</v>
      </c>
      <c r="M3703" s="1" t="s">
        <v>60</v>
      </c>
      <c r="N3703" t="s">
        <v>53</v>
      </c>
      <c r="O3703" s="1" t="s">
        <v>61</v>
      </c>
      <c r="P3703" s="1" t="s">
        <v>4027</v>
      </c>
      <c r="Q3703" s="1" t="s">
        <v>169</v>
      </c>
      <c r="R3703" s="1" t="s">
        <v>12135</v>
      </c>
      <c r="S3703" s="1" t="s">
        <v>65</v>
      </c>
      <c r="T3703" s="1">
        <v>2</v>
      </c>
      <c r="U3703" s="1"/>
    </row>
    <row r="3704" spans="1:21">
      <c r="A3704" s="1" t="s">
        <v>49</v>
      </c>
      <c r="B3704" s="1" t="s">
        <v>49</v>
      </c>
      <c r="C3704" s="1" t="s">
        <v>49</v>
      </c>
      <c r="D3704" s="1">
        <f t="shared" si="171"/>
        <v>0</v>
      </c>
      <c r="E3704" s="1" t="s">
        <v>12147</v>
      </c>
      <c r="F3704" s="1" t="s">
        <v>12146</v>
      </c>
      <c r="G3704" s="6" t="s">
        <v>12527</v>
      </c>
      <c r="H3704" s="1" t="s">
        <v>99</v>
      </c>
      <c r="I3704" s="1" t="s">
        <v>4032</v>
      </c>
      <c r="J3704" s="1" t="s">
        <v>1643</v>
      </c>
      <c r="K3704" s="1" t="str">
        <f t="shared" si="172"/>
        <v>2019</v>
      </c>
      <c r="L3704" s="1">
        <f t="shared" si="173"/>
        <v>5</v>
      </c>
      <c r="M3704" s="1" t="s">
        <v>79</v>
      </c>
      <c r="N3704" t="s">
        <v>53</v>
      </c>
      <c r="O3704" s="1" t="s">
        <v>61</v>
      </c>
      <c r="P3704" s="1" t="s">
        <v>62</v>
      </c>
      <c r="Q3704" s="1" t="s">
        <v>169</v>
      </c>
      <c r="R3704" s="1"/>
      <c r="S3704" s="1" t="s">
        <v>65</v>
      </c>
      <c r="T3704" s="1">
        <v>2</v>
      </c>
      <c r="U3704" s="1"/>
    </row>
    <row r="3705" spans="1:21">
      <c r="A3705" s="1" t="s">
        <v>54</v>
      </c>
      <c r="B3705" s="1"/>
      <c r="C3705" s="1"/>
      <c r="D3705" s="1">
        <f t="shared" si="171"/>
        <v>0</v>
      </c>
      <c r="E3705" s="1" t="s">
        <v>12258</v>
      </c>
      <c r="F3705" s="1" t="s">
        <v>12257</v>
      </c>
      <c r="G3705" s="6" t="s">
        <v>12525</v>
      </c>
      <c r="H3705" s="1" t="s">
        <v>256</v>
      </c>
      <c r="I3705" s="1" t="s">
        <v>278</v>
      </c>
      <c r="J3705" s="1" t="s">
        <v>1174</v>
      </c>
      <c r="K3705" s="1" t="str">
        <f t="shared" si="172"/>
        <v>2019</v>
      </c>
      <c r="L3705" s="1">
        <f t="shared" si="173"/>
        <v>51</v>
      </c>
      <c r="M3705" s="1" t="s">
        <v>60</v>
      </c>
      <c r="N3705" t="s">
        <v>53</v>
      </c>
      <c r="O3705" s="1" t="s">
        <v>61</v>
      </c>
      <c r="P3705" s="1" t="s">
        <v>449</v>
      </c>
      <c r="Q3705" s="1" t="s">
        <v>256</v>
      </c>
      <c r="R3705" s="1" t="s">
        <v>2334</v>
      </c>
      <c r="S3705" s="1" t="s">
        <v>105</v>
      </c>
      <c r="T3705" s="1">
        <v>1</v>
      </c>
      <c r="U3705" s="1" t="s">
        <v>54</v>
      </c>
    </row>
    <row r="3706" spans="1:21">
      <c r="A3706" s="1" t="s">
        <v>55</v>
      </c>
      <c r="B3706" s="1" t="s">
        <v>176</v>
      </c>
      <c r="C3706" s="1" t="s">
        <v>555</v>
      </c>
      <c r="D3706" s="1">
        <f t="shared" si="171"/>
        <v>0.24</v>
      </c>
      <c r="E3706" s="1" t="s">
        <v>12312</v>
      </c>
      <c r="F3706" s="1" t="s">
        <v>12311</v>
      </c>
      <c r="G3706" s="6" t="s">
        <v>12525</v>
      </c>
      <c r="H3706" s="1" t="s">
        <v>101</v>
      </c>
      <c r="I3706" s="1" t="s">
        <v>11394</v>
      </c>
      <c r="J3706" s="1" t="s">
        <v>12313</v>
      </c>
      <c r="K3706" s="1" t="str">
        <f t="shared" si="172"/>
        <v>2019</v>
      </c>
      <c r="L3706" s="1">
        <f t="shared" si="173"/>
        <v>37</v>
      </c>
      <c r="M3706" s="1" t="s">
        <v>79</v>
      </c>
      <c r="N3706" t="s">
        <v>53</v>
      </c>
      <c r="O3706" s="1" t="s">
        <v>102</v>
      </c>
      <c r="P3706" s="1" t="s">
        <v>103</v>
      </c>
      <c r="Q3706" s="1" t="s">
        <v>351</v>
      </c>
      <c r="R3706" s="1" t="s">
        <v>5621</v>
      </c>
      <c r="S3706" s="1" t="s">
        <v>105</v>
      </c>
      <c r="T3706" s="1">
        <v>2</v>
      </c>
      <c r="U3706" s="1"/>
    </row>
    <row r="3707" spans="1:21">
      <c r="A3707" s="1" t="s">
        <v>55</v>
      </c>
      <c r="B3707" s="1" t="s">
        <v>472</v>
      </c>
      <c r="C3707" s="1" t="s">
        <v>136</v>
      </c>
      <c r="D3707" s="1">
        <f t="shared" si="171"/>
        <v>0.25</v>
      </c>
      <c r="E3707" s="1" t="s">
        <v>12350</v>
      </c>
      <c r="F3707" s="1" t="s">
        <v>12349</v>
      </c>
      <c r="G3707" s="6" t="s">
        <v>12525</v>
      </c>
      <c r="H3707" s="1" t="s">
        <v>721</v>
      </c>
      <c r="I3707" s="1" t="s">
        <v>12334</v>
      </c>
      <c r="J3707" s="1" t="s">
        <v>12351</v>
      </c>
      <c r="K3707" s="1" t="str">
        <f t="shared" si="172"/>
        <v>2019</v>
      </c>
      <c r="L3707" s="1">
        <f t="shared" si="173"/>
        <v>50</v>
      </c>
      <c r="M3707" s="1" t="s">
        <v>60</v>
      </c>
      <c r="N3707" t="s">
        <v>53</v>
      </c>
      <c r="O3707" s="1" t="s">
        <v>102</v>
      </c>
      <c r="P3707" s="1" t="s">
        <v>449</v>
      </c>
      <c r="Q3707" s="1" t="s">
        <v>484</v>
      </c>
      <c r="R3707" s="1" t="s">
        <v>485</v>
      </c>
      <c r="S3707" s="1" t="s">
        <v>114</v>
      </c>
      <c r="T3707" s="1">
        <v>2</v>
      </c>
      <c r="U3707" s="1"/>
    </row>
    <row r="3708" spans="1:21">
      <c r="A3708" s="1" t="s">
        <v>115</v>
      </c>
      <c r="B3708" s="1" t="s">
        <v>2810</v>
      </c>
      <c r="C3708" s="1" t="s">
        <v>555</v>
      </c>
      <c r="D3708" s="1">
        <f t="shared" si="171"/>
        <v>0.16</v>
      </c>
      <c r="E3708" s="1" t="s">
        <v>12383</v>
      </c>
      <c r="F3708" s="1" t="s">
        <v>12382</v>
      </c>
      <c r="G3708" s="6" t="s">
        <v>12527</v>
      </c>
      <c r="H3708" s="1" t="s">
        <v>126</v>
      </c>
      <c r="I3708" s="1" t="s">
        <v>12376</v>
      </c>
      <c r="J3708" s="1" t="s">
        <v>1308</v>
      </c>
      <c r="K3708" s="1" t="str">
        <f t="shared" si="172"/>
        <v>2019</v>
      </c>
      <c r="L3708" s="1">
        <f t="shared" si="173"/>
        <v>13</v>
      </c>
      <c r="M3708" s="1" t="s">
        <v>79</v>
      </c>
      <c r="N3708" t="s">
        <v>53</v>
      </c>
      <c r="O3708" s="1" t="s">
        <v>61</v>
      </c>
      <c r="P3708" s="1" t="s">
        <v>646</v>
      </c>
      <c r="Q3708" s="1" t="s">
        <v>500</v>
      </c>
      <c r="R3708" s="1" t="s">
        <v>12384</v>
      </c>
      <c r="S3708" s="1" t="s">
        <v>65</v>
      </c>
      <c r="T3708" s="1">
        <v>2</v>
      </c>
      <c r="U3708" s="1" t="s">
        <v>54</v>
      </c>
    </row>
    <row r="3709" spans="1:21">
      <c r="A3709" s="1" t="s">
        <v>55</v>
      </c>
      <c r="B3709" s="1"/>
      <c r="C3709" s="1"/>
      <c r="D3709" s="1">
        <f t="shared" si="171"/>
        <v>0</v>
      </c>
      <c r="E3709" s="1" t="s">
        <v>3122</v>
      </c>
      <c r="F3709" s="1" t="s">
        <v>3121</v>
      </c>
      <c r="G3709" s="6" t="s">
        <v>12527</v>
      </c>
      <c r="H3709" s="1" t="s">
        <v>130</v>
      </c>
      <c r="I3709" s="1" t="s">
        <v>645</v>
      </c>
      <c r="J3709" s="1" t="s">
        <v>1174</v>
      </c>
      <c r="K3709" s="1" t="str">
        <f t="shared" si="172"/>
        <v>2019</v>
      </c>
      <c r="L3709" s="1">
        <f t="shared" si="173"/>
        <v>12</v>
      </c>
      <c r="M3709" s="1" t="s">
        <v>79</v>
      </c>
      <c r="N3709" t="s">
        <v>54</v>
      </c>
      <c r="O3709" s="1" t="s">
        <v>61</v>
      </c>
      <c r="P3709" s="1"/>
      <c r="Q3709" s="1"/>
      <c r="R3709" s="1"/>
      <c r="S3709" s="1" t="s">
        <v>65</v>
      </c>
      <c r="T3709" s="1">
        <v>1</v>
      </c>
      <c r="U3709" s="1"/>
    </row>
    <row r="3710" spans="1:21">
      <c r="A3710" s="1" t="s">
        <v>55</v>
      </c>
      <c r="B3710" s="1"/>
      <c r="C3710" s="1"/>
      <c r="D3710" s="1">
        <f t="shared" si="171"/>
        <v>0</v>
      </c>
      <c r="E3710" s="1" t="s">
        <v>1020</v>
      </c>
      <c r="F3710" s="1" t="s">
        <v>1019</v>
      </c>
      <c r="G3710" s="6" t="s">
        <v>12527</v>
      </c>
      <c r="H3710" s="1" t="s">
        <v>464</v>
      </c>
      <c r="I3710" s="1" t="s">
        <v>903</v>
      </c>
      <c r="J3710" s="1" t="s">
        <v>1022</v>
      </c>
      <c r="K3710" s="1" t="str">
        <f t="shared" si="172"/>
        <v>2019</v>
      </c>
      <c r="L3710" s="1">
        <f t="shared" si="173"/>
        <v>31</v>
      </c>
      <c r="M3710" s="1" t="s">
        <v>60</v>
      </c>
      <c r="N3710" t="s">
        <v>55</v>
      </c>
      <c r="O3710" s="1" t="s">
        <v>102</v>
      </c>
      <c r="P3710" s="1" t="s">
        <v>150</v>
      </c>
      <c r="Q3710" s="1" t="s">
        <v>256</v>
      </c>
      <c r="R3710" s="1" t="s">
        <v>1021</v>
      </c>
      <c r="S3710" s="1" t="s">
        <v>235</v>
      </c>
      <c r="T3710" s="1">
        <v>1</v>
      </c>
      <c r="U3710" s="1" t="s">
        <v>50</v>
      </c>
    </row>
    <row r="3711" spans="1:21">
      <c r="A3711" s="1" t="s">
        <v>54</v>
      </c>
      <c r="B3711" s="1"/>
      <c r="C3711" s="1"/>
      <c r="D3711" s="1">
        <f t="shared" si="171"/>
        <v>0</v>
      </c>
      <c r="E3711" s="1" t="s">
        <v>1241</v>
      </c>
      <c r="F3711" s="1" t="s">
        <v>1240</v>
      </c>
      <c r="G3711" s="6" t="s">
        <v>12527</v>
      </c>
      <c r="H3711" s="1" t="s">
        <v>99</v>
      </c>
      <c r="I3711" s="1" t="s">
        <v>1226</v>
      </c>
      <c r="J3711" s="1" t="s">
        <v>1243</v>
      </c>
      <c r="K3711" s="1" t="str">
        <f t="shared" si="172"/>
        <v>2019</v>
      </c>
      <c r="L3711" s="1">
        <f t="shared" si="173"/>
        <v>6</v>
      </c>
      <c r="M3711" s="1" t="s">
        <v>60</v>
      </c>
      <c r="N3711" t="s">
        <v>55</v>
      </c>
      <c r="O3711" s="1" t="s">
        <v>1242</v>
      </c>
      <c r="P3711" s="1"/>
      <c r="Q3711" s="1"/>
      <c r="R3711" s="1" t="s">
        <v>805</v>
      </c>
      <c r="S3711" s="1" t="s">
        <v>65</v>
      </c>
      <c r="T3711" s="1">
        <v>2</v>
      </c>
      <c r="U3711" s="1"/>
    </row>
    <row r="3712" spans="1:21">
      <c r="A3712" s="1" t="s">
        <v>53</v>
      </c>
      <c r="B3712" s="1"/>
      <c r="C3712" s="1"/>
      <c r="D3712" s="1">
        <f t="shared" si="171"/>
        <v>0</v>
      </c>
      <c r="E3712" s="1" t="s">
        <v>1266</v>
      </c>
      <c r="F3712" s="1" t="s">
        <v>1264</v>
      </c>
      <c r="G3712" s="6" t="s">
        <v>12527</v>
      </c>
      <c r="H3712" s="1" t="s">
        <v>134</v>
      </c>
      <c r="I3712" s="1" t="s">
        <v>1265</v>
      </c>
      <c r="J3712" s="1" t="s">
        <v>532</v>
      </c>
      <c r="K3712" s="1" t="str">
        <f t="shared" si="172"/>
        <v>2019</v>
      </c>
      <c r="L3712" s="1">
        <f t="shared" si="173"/>
        <v>27</v>
      </c>
      <c r="M3712" s="1" t="s">
        <v>79</v>
      </c>
      <c r="N3712" t="s">
        <v>55</v>
      </c>
      <c r="O3712" s="1" t="s">
        <v>102</v>
      </c>
      <c r="P3712" s="1" t="s">
        <v>179</v>
      </c>
      <c r="Q3712" s="1" t="s">
        <v>382</v>
      </c>
      <c r="R3712" s="1" t="s">
        <v>383</v>
      </c>
      <c r="S3712" s="1" t="s">
        <v>1267</v>
      </c>
      <c r="T3712" s="1">
        <v>1</v>
      </c>
      <c r="U3712" s="1"/>
    </row>
    <row r="3713" spans="1:21">
      <c r="A3713" s="1" t="s">
        <v>54</v>
      </c>
      <c r="B3713" s="1"/>
      <c r="C3713" s="1"/>
      <c r="D3713" s="1">
        <f t="shared" si="171"/>
        <v>0</v>
      </c>
      <c r="E3713" s="1" t="s">
        <v>1317</v>
      </c>
      <c r="F3713" s="1" t="s">
        <v>1315</v>
      </c>
      <c r="G3713" s="6" t="s">
        <v>12527</v>
      </c>
      <c r="H3713" s="1" t="s">
        <v>55</v>
      </c>
      <c r="I3713" s="1" t="s">
        <v>1316</v>
      </c>
      <c r="J3713" s="1" t="s">
        <v>517</v>
      </c>
      <c r="K3713" s="1" t="str">
        <f t="shared" si="172"/>
        <v>2019</v>
      </c>
      <c r="L3713" s="1">
        <f t="shared" si="173"/>
        <v>4</v>
      </c>
      <c r="M3713" s="1" t="s">
        <v>60</v>
      </c>
      <c r="N3713" t="s">
        <v>55</v>
      </c>
      <c r="O3713" s="1" t="s">
        <v>102</v>
      </c>
      <c r="P3713" s="1" t="s">
        <v>1318</v>
      </c>
      <c r="Q3713" s="1" t="s">
        <v>217</v>
      </c>
      <c r="R3713" s="1" t="s">
        <v>1319</v>
      </c>
      <c r="S3713" s="1" t="s">
        <v>114</v>
      </c>
      <c r="T3713" s="1">
        <v>2</v>
      </c>
      <c r="U3713" s="1"/>
    </row>
    <row r="3714" spans="1:21">
      <c r="A3714" s="1" t="s">
        <v>53</v>
      </c>
      <c r="B3714" s="1"/>
      <c r="C3714" s="1"/>
      <c r="D3714" s="1">
        <f t="shared" ref="D3714:D3777" si="174">B3714*C3714/100</f>
        <v>0</v>
      </c>
      <c r="E3714" s="1" t="s">
        <v>1562</v>
      </c>
      <c r="F3714" s="1" t="s">
        <v>1561</v>
      </c>
      <c r="G3714" s="6" t="s">
        <v>12527</v>
      </c>
      <c r="H3714" s="1" t="s">
        <v>367</v>
      </c>
      <c r="I3714" s="1" t="s">
        <v>1549</v>
      </c>
      <c r="J3714" s="1" t="s">
        <v>532</v>
      </c>
      <c r="K3714" s="1" t="str">
        <f t="shared" ref="K3714:K3777" si="175">TEXT(J3714,"YYYY")</f>
        <v>2019</v>
      </c>
      <c r="L3714" s="1">
        <f t="shared" ref="L3714:L3777" si="176">H3714-(TEXT(I3714,"YYYY")-TEXT(J3714,"YYYY"))</f>
        <v>26</v>
      </c>
      <c r="M3714" s="1" t="s">
        <v>60</v>
      </c>
      <c r="N3714" t="s">
        <v>55</v>
      </c>
      <c r="O3714" s="1" t="s">
        <v>102</v>
      </c>
      <c r="P3714" s="1" t="s">
        <v>232</v>
      </c>
      <c r="Q3714" s="1" t="s">
        <v>189</v>
      </c>
      <c r="R3714" s="1" t="s">
        <v>510</v>
      </c>
      <c r="S3714" s="1" t="s">
        <v>105</v>
      </c>
      <c r="T3714" s="1">
        <v>2</v>
      </c>
      <c r="U3714" s="1"/>
    </row>
    <row r="3715" spans="1:21">
      <c r="A3715" s="1" t="s">
        <v>55</v>
      </c>
      <c r="B3715" s="1" t="s">
        <v>141</v>
      </c>
      <c r="C3715" s="1" t="s">
        <v>273</v>
      </c>
      <c r="D3715" s="1">
        <f t="shared" si="174"/>
        <v>0.2</v>
      </c>
      <c r="E3715" s="1" t="s">
        <v>2965</v>
      </c>
      <c r="F3715" s="1" t="s">
        <v>2964</v>
      </c>
      <c r="G3715" s="6" t="s">
        <v>12527</v>
      </c>
      <c r="H3715" s="1" t="s">
        <v>324</v>
      </c>
      <c r="I3715" s="1" t="s">
        <v>915</v>
      </c>
      <c r="J3715" s="1" t="s">
        <v>877</v>
      </c>
      <c r="K3715" s="1" t="str">
        <f t="shared" si="175"/>
        <v>2019</v>
      </c>
      <c r="L3715" s="1">
        <f t="shared" si="176"/>
        <v>13</v>
      </c>
      <c r="M3715" s="1" t="s">
        <v>79</v>
      </c>
      <c r="N3715" t="s">
        <v>55</v>
      </c>
      <c r="O3715" s="1" t="s">
        <v>61</v>
      </c>
      <c r="P3715" s="1" t="s">
        <v>2966</v>
      </c>
      <c r="Q3715" s="1" t="s">
        <v>2967</v>
      </c>
      <c r="R3715" s="1" t="s">
        <v>2968</v>
      </c>
      <c r="S3715" s="1" t="s">
        <v>65</v>
      </c>
      <c r="T3715" s="1">
        <v>2</v>
      </c>
      <c r="U3715" s="1" t="s">
        <v>55</v>
      </c>
    </row>
    <row r="3716" spans="1:21">
      <c r="A3716" s="1"/>
      <c r="B3716" s="1" t="s">
        <v>55</v>
      </c>
      <c r="C3716" s="1" t="s">
        <v>273</v>
      </c>
      <c r="D3716" s="1">
        <f t="shared" si="174"/>
        <v>4</v>
      </c>
      <c r="E3716" s="1" t="s">
        <v>3009</v>
      </c>
      <c r="F3716" s="1" t="s">
        <v>12216</v>
      </c>
      <c r="G3716" s="6" t="s">
        <v>12527</v>
      </c>
      <c r="H3716" s="1" t="s">
        <v>120</v>
      </c>
      <c r="I3716" s="1" t="s">
        <v>12212</v>
      </c>
      <c r="J3716" s="1" t="s">
        <v>459</v>
      </c>
      <c r="K3716" s="1" t="str">
        <f t="shared" si="175"/>
        <v>2019</v>
      </c>
      <c r="L3716" s="1">
        <f t="shared" si="176"/>
        <v>50</v>
      </c>
      <c r="M3716" s="1" t="s">
        <v>79</v>
      </c>
      <c r="N3716" t="s">
        <v>55</v>
      </c>
      <c r="O3716" s="1" t="s">
        <v>61</v>
      </c>
      <c r="P3716" s="1"/>
      <c r="Q3716" s="1"/>
      <c r="R3716" s="1"/>
      <c r="S3716" s="1" t="s">
        <v>417</v>
      </c>
      <c r="T3716" s="1">
        <v>2</v>
      </c>
      <c r="U3716" s="1"/>
    </row>
    <row r="3717" spans="1:21">
      <c r="A3717" s="1" t="s">
        <v>54</v>
      </c>
      <c r="B3717" s="1" t="s">
        <v>472</v>
      </c>
      <c r="C3717" s="1" t="s">
        <v>958</v>
      </c>
      <c r="D3717" s="1">
        <f t="shared" si="174"/>
        <v>0.45</v>
      </c>
      <c r="E3717" s="1" t="s">
        <v>12277</v>
      </c>
      <c r="F3717" s="1" t="s">
        <v>12276</v>
      </c>
      <c r="G3717" s="6" t="s">
        <v>12525</v>
      </c>
      <c r="H3717" s="1" t="s">
        <v>1343</v>
      </c>
      <c r="I3717" s="1" t="s">
        <v>278</v>
      </c>
      <c r="J3717" s="1" t="s">
        <v>2299</v>
      </c>
      <c r="K3717" s="1" t="str">
        <f t="shared" si="175"/>
        <v>2019</v>
      </c>
      <c r="L3717" s="1">
        <f t="shared" si="176"/>
        <v>40</v>
      </c>
      <c r="M3717" s="1" t="s">
        <v>60</v>
      </c>
      <c r="N3717" t="s">
        <v>55</v>
      </c>
      <c r="O3717" s="1" t="s">
        <v>61</v>
      </c>
      <c r="P3717" s="1" t="s">
        <v>135</v>
      </c>
      <c r="Q3717" s="1" t="s">
        <v>351</v>
      </c>
      <c r="R3717" s="1" t="s">
        <v>1047</v>
      </c>
      <c r="S3717" s="1" t="s">
        <v>105</v>
      </c>
      <c r="T3717" s="1">
        <v>2</v>
      </c>
      <c r="U3717" s="1" t="s">
        <v>55</v>
      </c>
    </row>
    <row r="3718" spans="1:21">
      <c r="A3718" s="1" t="s">
        <v>49</v>
      </c>
      <c r="B3718" s="1" t="s">
        <v>176</v>
      </c>
      <c r="C3718" s="1" t="s">
        <v>500</v>
      </c>
      <c r="D3718" s="1">
        <f t="shared" si="174"/>
        <v>0.48</v>
      </c>
      <c r="E3718" s="1" t="s">
        <v>10500</v>
      </c>
      <c r="F3718" s="1" t="s">
        <v>8267</v>
      </c>
      <c r="G3718" s="6" t="s">
        <v>12525</v>
      </c>
      <c r="H3718" s="1" t="s">
        <v>134</v>
      </c>
      <c r="I3718" s="1" t="s">
        <v>12387</v>
      </c>
      <c r="J3718" s="1" t="s">
        <v>1079</v>
      </c>
      <c r="K3718" s="1" t="str">
        <f t="shared" si="175"/>
        <v>2019</v>
      </c>
      <c r="L3718" s="1">
        <f t="shared" si="176"/>
        <v>26</v>
      </c>
      <c r="M3718" s="1" t="s">
        <v>60</v>
      </c>
      <c r="N3718" t="s">
        <v>55</v>
      </c>
      <c r="O3718" s="1" t="s">
        <v>61</v>
      </c>
      <c r="P3718" s="1" t="s">
        <v>449</v>
      </c>
      <c r="Q3718" s="1" t="s">
        <v>310</v>
      </c>
      <c r="R3718" s="1" t="s">
        <v>495</v>
      </c>
      <c r="S3718" s="1" t="s">
        <v>6885</v>
      </c>
      <c r="T3718" s="1">
        <v>1</v>
      </c>
      <c r="U3718" s="1"/>
    </row>
    <row r="3719" spans="1:21">
      <c r="A3719" s="1"/>
      <c r="B3719" s="1"/>
      <c r="C3719" s="1"/>
      <c r="D3719" s="1">
        <f t="shared" si="174"/>
        <v>0</v>
      </c>
      <c r="E3719" s="1" t="s">
        <v>398</v>
      </c>
      <c r="F3719" s="1" t="s">
        <v>396</v>
      </c>
      <c r="G3719" s="6" t="s">
        <v>12527</v>
      </c>
      <c r="H3719" s="1" t="s">
        <v>126</v>
      </c>
      <c r="I3719" s="1" t="s">
        <v>155</v>
      </c>
      <c r="J3719" s="1" t="s">
        <v>155</v>
      </c>
      <c r="K3719" s="1" t="str">
        <f t="shared" si="175"/>
        <v>2019</v>
      </c>
      <c r="L3719" s="1">
        <f t="shared" si="176"/>
        <v>14</v>
      </c>
      <c r="M3719" s="1" t="s">
        <v>79</v>
      </c>
      <c r="O3719" s="1" t="s">
        <v>61</v>
      </c>
      <c r="P3719" s="1" t="s">
        <v>179</v>
      </c>
      <c r="Q3719" s="1" t="s">
        <v>399</v>
      </c>
      <c r="R3719" s="1"/>
      <c r="S3719" s="1" t="s">
        <v>65</v>
      </c>
      <c r="T3719" s="1">
        <v>2</v>
      </c>
      <c r="U3719" s="1"/>
    </row>
    <row r="3720" spans="1:21">
      <c r="A3720" s="1" t="s">
        <v>55</v>
      </c>
      <c r="B3720" s="1"/>
      <c r="C3720" s="1"/>
      <c r="D3720" s="1">
        <f t="shared" si="174"/>
        <v>0</v>
      </c>
      <c r="E3720" s="1" t="s">
        <v>875</v>
      </c>
      <c r="F3720" s="1" t="s">
        <v>874</v>
      </c>
      <c r="G3720" s="6" t="s">
        <v>12527</v>
      </c>
      <c r="H3720" s="1" t="s">
        <v>71</v>
      </c>
      <c r="I3720" s="1" t="s">
        <v>861</v>
      </c>
      <c r="J3720" s="1" t="s">
        <v>877</v>
      </c>
      <c r="K3720" s="1" t="str">
        <f t="shared" si="175"/>
        <v>2019</v>
      </c>
      <c r="L3720" s="1">
        <f t="shared" si="176"/>
        <v>7</v>
      </c>
      <c r="M3720" s="1" t="s">
        <v>60</v>
      </c>
      <c r="O3720" s="1" t="s">
        <v>61</v>
      </c>
      <c r="P3720" s="1" t="s">
        <v>732</v>
      </c>
      <c r="Q3720" s="1" t="s">
        <v>876</v>
      </c>
      <c r="R3720" s="1"/>
      <c r="S3720" s="1" t="s">
        <v>65</v>
      </c>
      <c r="T3720" s="1">
        <v>2</v>
      </c>
      <c r="U3720" s="1" t="s">
        <v>50</v>
      </c>
    </row>
    <row r="3721" spans="1:21">
      <c r="A3721" s="1" t="s">
        <v>55</v>
      </c>
      <c r="B3721" s="1"/>
      <c r="C3721" s="1"/>
      <c r="D3721" s="1">
        <f t="shared" si="174"/>
        <v>0</v>
      </c>
      <c r="E3721" s="1" t="s">
        <v>1345</v>
      </c>
      <c r="F3721" s="1" t="s">
        <v>1344</v>
      </c>
      <c r="G3721" s="6" t="s">
        <v>12527</v>
      </c>
      <c r="H3721" s="1" t="s">
        <v>189</v>
      </c>
      <c r="I3721" s="1" t="s">
        <v>1341</v>
      </c>
      <c r="J3721" s="1" t="s">
        <v>877</v>
      </c>
      <c r="K3721" s="1" t="str">
        <f t="shared" si="175"/>
        <v>2019</v>
      </c>
      <c r="L3721" s="1">
        <f t="shared" si="176"/>
        <v>47</v>
      </c>
      <c r="M3721" s="1" t="s">
        <v>60</v>
      </c>
      <c r="O3721" s="1" t="s">
        <v>102</v>
      </c>
      <c r="P3721" s="1" t="s">
        <v>89</v>
      </c>
      <c r="Q3721" s="1" t="s">
        <v>515</v>
      </c>
      <c r="R3721" s="1" t="s">
        <v>1346</v>
      </c>
      <c r="S3721" s="1" t="s">
        <v>235</v>
      </c>
      <c r="T3721" s="1">
        <v>1</v>
      </c>
      <c r="U3721" s="1"/>
    </row>
    <row r="3722" spans="1:21">
      <c r="A3722" s="1" t="s">
        <v>55</v>
      </c>
      <c r="B3722" s="1"/>
      <c r="C3722" s="1"/>
      <c r="D3722" s="1">
        <f t="shared" si="174"/>
        <v>0</v>
      </c>
      <c r="E3722" s="1" t="s">
        <v>1424</v>
      </c>
      <c r="F3722" s="1" t="s">
        <v>1423</v>
      </c>
      <c r="G3722" s="6" t="s">
        <v>12527</v>
      </c>
      <c r="H3722" s="1" t="s">
        <v>256</v>
      </c>
      <c r="I3722" s="1" t="s">
        <v>1415</v>
      </c>
      <c r="J3722" s="1" t="s">
        <v>1030</v>
      </c>
      <c r="K3722" s="1" t="str">
        <f t="shared" si="175"/>
        <v>2019</v>
      </c>
      <c r="L3722" s="1">
        <f t="shared" si="176"/>
        <v>52</v>
      </c>
      <c r="M3722" s="1" t="s">
        <v>60</v>
      </c>
      <c r="O3722" s="1" t="s">
        <v>61</v>
      </c>
      <c r="P3722" s="1" t="s">
        <v>255</v>
      </c>
      <c r="Q3722" s="1" t="s">
        <v>219</v>
      </c>
      <c r="R3722" s="1" t="s">
        <v>1378</v>
      </c>
      <c r="S3722" s="1" t="s">
        <v>105</v>
      </c>
      <c r="T3722" s="1">
        <v>2</v>
      </c>
      <c r="U3722" s="1"/>
    </row>
    <row r="3723" spans="1:21">
      <c r="A3723" s="1" t="s">
        <v>55</v>
      </c>
      <c r="B3723" s="1"/>
      <c r="C3723" s="1"/>
      <c r="D3723" s="1">
        <f t="shared" si="174"/>
        <v>0</v>
      </c>
      <c r="E3723" s="1" t="s">
        <v>1443</v>
      </c>
      <c r="F3723" s="1" t="s">
        <v>1441</v>
      </c>
      <c r="G3723" s="6" t="s">
        <v>12527</v>
      </c>
      <c r="H3723" s="1" t="s">
        <v>71</v>
      </c>
      <c r="I3723" s="1" t="s">
        <v>1442</v>
      </c>
      <c r="J3723" s="1" t="s">
        <v>1445</v>
      </c>
      <c r="K3723" s="1" t="str">
        <f t="shared" si="175"/>
        <v>2019</v>
      </c>
      <c r="L3723" s="1">
        <f t="shared" si="176"/>
        <v>7</v>
      </c>
      <c r="M3723" s="1" t="s">
        <v>79</v>
      </c>
      <c r="O3723" s="1" t="s">
        <v>61</v>
      </c>
      <c r="P3723" s="1" t="s">
        <v>1444</v>
      </c>
      <c r="Q3723" s="1" t="s">
        <v>876</v>
      </c>
      <c r="R3723" s="1" t="s">
        <v>217</v>
      </c>
      <c r="S3723" s="1" t="s">
        <v>65</v>
      </c>
      <c r="T3723" s="1">
        <v>1</v>
      </c>
      <c r="U3723" s="1" t="s">
        <v>50</v>
      </c>
    </row>
    <row r="3724" spans="1:21">
      <c r="A3724" s="1" t="s">
        <v>54</v>
      </c>
      <c r="B3724" s="1"/>
      <c r="C3724" s="1"/>
      <c r="D3724" s="1">
        <f t="shared" si="174"/>
        <v>0</v>
      </c>
      <c r="E3724" s="1" t="s">
        <v>1455</v>
      </c>
      <c r="F3724" s="1" t="s">
        <v>1454</v>
      </c>
      <c r="G3724" s="6" t="s">
        <v>12527</v>
      </c>
      <c r="H3724" s="1" t="s">
        <v>367</v>
      </c>
      <c r="I3724" s="1" t="s">
        <v>1448</v>
      </c>
      <c r="J3724" s="1" t="s">
        <v>1457</v>
      </c>
      <c r="K3724" s="1" t="str">
        <f t="shared" si="175"/>
        <v>2019</v>
      </c>
      <c r="L3724" s="1">
        <f t="shared" si="176"/>
        <v>26</v>
      </c>
      <c r="M3724" s="1" t="s">
        <v>60</v>
      </c>
      <c r="O3724" s="1" t="s">
        <v>102</v>
      </c>
      <c r="P3724" s="1" t="s">
        <v>127</v>
      </c>
      <c r="Q3724" s="1" t="s">
        <v>233</v>
      </c>
      <c r="R3724" s="1" t="s">
        <v>1456</v>
      </c>
      <c r="S3724" s="1" t="s">
        <v>235</v>
      </c>
      <c r="T3724" s="1">
        <v>1</v>
      </c>
      <c r="U3724" s="1"/>
    </row>
    <row r="3725" spans="1:21">
      <c r="A3725" s="1" t="s">
        <v>55</v>
      </c>
      <c r="B3725" s="1"/>
      <c r="C3725" s="1"/>
      <c r="D3725" s="1">
        <f t="shared" si="174"/>
        <v>0</v>
      </c>
      <c r="E3725" s="1" t="s">
        <v>1504</v>
      </c>
      <c r="F3725" s="1" t="s">
        <v>1503</v>
      </c>
      <c r="G3725" s="6" t="s">
        <v>12527</v>
      </c>
      <c r="H3725" s="1" t="s">
        <v>197</v>
      </c>
      <c r="I3725" s="1" t="s">
        <v>1492</v>
      </c>
      <c r="J3725" s="1" t="s">
        <v>1492</v>
      </c>
      <c r="K3725" s="1" t="str">
        <f t="shared" si="175"/>
        <v>2019</v>
      </c>
      <c r="L3725" s="1">
        <f t="shared" si="176"/>
        <v>17</v>
      </c>
      <c r="M3725" s="1" t="s">
        <v>79</v>
      </c>
      <c r="O3725" s="1" t="s">
        <v>633</v>
      </c>
      <c r="P3725" s="1"/>
      <c r="Q3725" s="1"/>
      <c r="R3725" s="1"/>
      <c r="S3725" s="1" t="s">
        <v>65</v>
      </c>
      <c r="T3725" s="1">
        <v>2</v>
      </c>
      <c r="U3725" s="1" t="s">
        <v>50</v>
      </c>
    </row>
    <row r="3726" spans="1:21">
      <c r="A3726" s="1" t="s">
        <v>55</v>
      </c>
      <c r="B3726" s="1"/>
      <c r="C3726" s="1"/>
      <c r="D3726" s="1">
        <f t="shared" si="174"/>
        <v>0</v>
      </c>
      <c r="E3726" s="1" t="s">
        <v>1521</v>
      </c>
      <c r="F3726" s="1" t="s">
        <v>1520</v>
      </c>
      <c r="G3726" s="6" t="s">
        <v>12527</v>
      </c>
      <c r="H3726" s="1" t="s">
        <v>120</v>
      </c>
      <c r="I3726" s="1" t="s">
        <v>1518</v>
      </c>
      <c r="J3726" s="1" t="s">
        <v>1524</v>
      </c>
      <c r="K3726" s="1" t="str">
        <f t="shared" si="175"/>
        <v>2019</v>
      </c>
      <c r="L3726" s="1">
        <f t="shared" si="176"/>
        <v>46</v>
      </c>
      <c r="M3726" s="1" t="s">
        <v>60</v>
      </c>
      <c r="O3726" s="1" t="s">
        <v>102</v>
      </c>
      <c r="P3726" s="1" t="s">
        <v>1469</v>
      </c>
      <c r="Q3726" s="1" t="s">
        <v>1522</v>
      </c>
      <c r="R3726" s="1" t="s">
        <v>1523</v>
      </c>
      <c r="S3726" s="1" t="s">
        <v>114</v>
      </c>
      <c r="T3726" s="1">
        <v>1</v>
      </c>
      <c r="U3726" s="1" t="s">
        <v>50</v>
      </c>
    </row>
    <row r="3727" spans="1:21">
      <c r="A3727" s="1" t="s">
        <v>53</v>
      </c>
      <c r="B3727" s="1"/>
      <c r="C3727" s="1"/>
      <c r="D3727" s="1">
        <f t="shared" si="174"/>
        <v>0</v>
      </c>
      <c r="E3727" s="1" t="s">
        <v>1539</v>
      </c>
      <c r="F3727" s="1" t="s">
        <v>1538</v>
      </c>
      <c r="G3727" s="6" t="s">
        <v>12527</v>
      </c>
      <c r="H3727" s="1" t="s">
        <v>158</v>
      </c>
      <c r="I3727" s="1" t="s">
        <v>1536</v>
      </c>
      <c r="J3727" s="1" t="s">
        <v>66</v>
      </c>
      <c r="K3727" s="1" t="str">
        <f t="shared" si="175"/>
        <v>2019</v>
      </c>
      <c r="L3727" s="1">
        <f t="shared" si="176"/>
        <v>11</v>
      </c>
      <c r="M3727" s="1" t="s">
        <v>79</v>
      </c>
      <c r="O3727" s="1" t="s">
        <v>61</v>
      </c>
      <c r="P3727" s="1" t="s">
        <v>394</v>
      </c>
      <c r="Q3727" s="1" t="s">
        <v>63</v>
      </c>
      <c r="R3727" s="1" t="s">
        <v>1540</v>
      </c>
      <c r="S3727" s="1" t="s">
        <v>65</v>
      </c>
      <c r="T3727" s="1">
        <v>1</v>
      </c>
      <c r="U3727" s="1"/>
    </row>
    <row r="3728" spans="1:21">
      <c r="A3728" s="1" t="s">
        <v>115</v>
      </c>
      <c r="B3728" s="1"/>
      <c r="C3728" s="1"/>
      <c r="D3728" s="1">
        <f t="shared" si="174"/>
        <v>0</v>
      </c>
      <c r="E3728" s="1" t="s">
        <v>1623</v>
      </c>
      <c r="F3728" s="1" t="s">
        <v>1621</v>
      </c>
      <c r="G3728" s="6" t="s">
        <v>12527</v>
      </c>
      <c r="H3728" s="1" t="s">
        <v>99</v>
      </c>
      <c r="I3728" s="1" t="s">
        <v>1622</v>
      </c>
      <c r="J3728" s="1" t="s">
        <v>1144</v>
      </c>
      <c r="K3728" s="1" t="str">
        <f t="shared" si="175"/>
        <v>2019</v>
      </c>
      <c r="L3728" s="1">
        <f t="shared" si="176"/>
        <v>6</v>
      </c>
      <c r="M3728" s="1" t="s">
        <v>79</v>
      </c>
      <c r="O3728" s="1" t="s">
        <v>102</v>
      </c>
      <c r="P3728" s="1" t="s">
        <v>657</v>
      </c>
      <c r="Q3728" s="1" t="s">
        <v>1624</v>
      </c>
      <c r="R3728" s="1" t="s">
        <v>1625</v>
      </c>
      <c r="S3728" s="1" t="s">
        <v>65</v>
      </c>
      <c r="T3728" s="1">
        <v>2</v>
      </c>
      <c r="U3728" s="1"/>
    </row>
    <row r="3729" spans="1:21">
      <c r="A3729" s="1" t="s">
        <v>55</v>
      </c>
      <c r="B3729" s="1"/>
      <c r="C3729" s="1"/>
      <c r="D3729" s="1">
        <f t="shared" si="174"/>
        <v>0</v>
      </c>
      <c r="E3729" s="1" t="s">
        <v>1644</v>
      </c>
      <c r="F3729" s="1" t="s">
        <v>1642</v>
      </c>
      <c r="G3729" s="6" t="s">
        <v>12527</v>
      </c>
      <c r="H3729" s="1" t="s">
        <v>149</v>
      </c>
      <c r="I3729" s="1" t="s">
        <v>1643</v>
      </c>
      <c r="J3729" s="1" t="s">
        <v>1328</v>
      </c>
      <c r="K3729" s="1" t="str">
        <f t="shared" si="175"/>
        <v>2019</v>
      </c>
      <c r="L3729" s="1">
        <f t="shared" si="176"/>
        <v>39</v>
      </c>
      <c r="M3729" s="1" t="s">
        <v>60</v>
      </c>
      <c r="O3729" s="1" t="s">
        <v>102</v>
      </c>
      <c r="P3729" s="1" t="s">
        <v>150</v>
      </c>
      <c r="Q3729" s="1" t="s">
        <v>375</v>
      </c>
      <c r="R3729" s="1" t="s">
        <v>1645</v>
      </c>
      <c r="S3729" s="1" t="s">
        <v>114</v>
      </c>
      <c r="T3729" s="1">
        <v>1</v>
      </c>
      <c r="U3729" s="1"/>
    </row>
    <row r="3730" spans="1:21">
      <c r="A3730" s="1"/>
      <c r="B3730" s="1"/>
      <c r="C3730" s="1"/>
      <c r="D3730" s="1">
        <f t="shared" si="174"/>
        <v>0</v>
      </c>
      <c r="E3730" s="1" t="s">
        <v>2207</v>
      </c>
      <c r="F3730" s="1" t="s">
        <v>2206</v>
      </c>
      <c r="G3730" s="6" t="s">
        <v>12527</v>
      </c>
      <c r="H3730" s="1" t="s">
        <v>55</v>
      </c>
      <c r="I3730" s="1" t="s">
        <v>2204</v>
      </c>
      <c r="J3730" s="1" t="s">
        <v>2204</v>
      </c>
      <c r="K3730" s="1" t="str">
        <f t="shared" si="175"/>
        <v>2019</v>
      </c>
      <c r="L3730" s="1">
        <f t="shared" si="176"/>
        <v>4</v>
      </c>
      <c r="M3730" s="1" t="s">
        <v>60</v>
      </c>
      <c r="O3730" s="1" t="s">
        <v>102</v>
      </c>
      <c r="P3730" s="1"/>
      <c r="Q3730" s="1"/>
      <c r="R3730" s="1" t="s">
        <v>805</v>
      </c>
      <c r="S3730" s="1" t="s">
        <v>936</v>
      </c>
      <c r="T3730" s="1">
        <v>1</v>
      </c>
      <c r="U3730" s="1"/>
    </row>
    <row r="3731" spans="1:21">
      <c r="A3731" s="1" t="s">
        <v>54</v>
      </c>
      <c r="B3731" s="1"/>
      <c r="C3731" s="1"/>
      <c r="D3731" s="1">
        <f t="shared" si="174"/>
        <v>0</v>
      </c>
      <c r="E3731" s="1" t="s">
        <v>2289</v>
      </c>
      <c r="F3731" s="1" t="s">
        <v>2288</v>
      </c>
      <c r="G3731" s="6" t="s">
        <v>12527</v>
      </c>
      <c r="H3731" s="1" t="s">
        <v>55</v>
      </c>
      <c r="I3731" s="1" t="s">
        <v>669</v>
      </c>
      <c r="J3731" s="1" t="s">
        <v>669</v>
      </c>
      <c r="K3731" s="1" t="str">
        <f t="shared" si="175"/>
        <v>2019</v>
      </c>
      <c r="L3731" s="1">
        <f t="shared" si="176"/>
        <v>4</v>
      </c>
      <c r="M3731" s="1" t="s">
        <v>79</v>
      </c>
      <c r="O3731" s="1" t="s">
        <v>102</v>
      </c>
      <c r="P3731" s="1"/>
      <c r="Q3731" s="1"/>
      <c r="R3731" s="1" t="s">
        <v>805</v>
      </c>
      <c r="S3731" s="1" t="s">
        <v>114</v>
      </c>
      <c r="T3731" s="1">
        <v>1</v>
      </c>
      <c r="U3731" s="1"/>
    </row>
    <row r="3732" spans="1:21">
      <c r="A3732" s="1" t="s">
        <v>50</v>
      </c>
      <c r="B3732" s="1"/>
      <c r="C3732" s="1"/>
      <c r="D3732" s="1">
        <f t="shared" si="174"/>
        <v>0</v>
      </c>
      <c r="E3732" s="1" t="s">
        <v>2565</v>
      </c>
      <c r="F3732" s="1" t="s">
        <v>2564</v>
      </c>
      <c r="G3732" s="6" t="s">
        <v>12527</v>
      </c>
      <c r="H3732" s="1" t="s">
        <v>144</v>
      </c>
      <c r="I3732" s="1" t="s">
        <v>188</v>
      </c>
      <c r="J3732" s="1" t="s">
        <v>188</v>
      </c>
      <c r="K3732" s="1" t="str">
        <f t="shared" si="175"/>
        <v>2019</v>
      </c>
      <c r="L3732" s="1">
        <f t="shared" si="176"/>
        <v>24</v>
      </c>
      <c r="M3732" s="1" t="s">
        <v>79</v>
      </c>
      <c r="O3732" s="1" t="s">
        <v>102</v>
      </c>
      <c r="P3732" s="1"/>
      <c r="Q3732" s="1"/>
      <c r="R3732" s="1" t="s">
        <v>805</v>
      </c>
      <c r="S3732" s="1" t="s">
        <v>2566</v>
      </c>
      <c r="T3732" s="1">
        <v>2</v>
      </c>
      <c r="U3732" s="1"/>
    </row>
    <row r="3733" spans="1:21">
      <c r="A3733" s="1" t="s">
        <v>55</v>
      </c>
      <c r="B3733" s="1"/>
      <c r="C3733" s="1"/>
      <c r="D3733" s="1">
        <f t="shared" si="174"/>
        <v>0</v>
      </c>
      <c r="E3733" s="1" t="s">
        <v>3024</v>
      </c>
      <c r="F3733" s="1" t="s">
        <v>3025</v>
      </c>
      <c r="G3733" s="6" t="s">
        <v>12527</v>
      </c>
      <c r="H3733" s="1" t="s">
        <v>116</v>
      </c>
      <c r="I3733" s="1" t="s">
        <v>3018</v>
      </c>
      <c r="J3733" s="1" t="s">
        <v>66</v>
      </c>
      <c r="K3733" s="1" t="str">
        <f t="shared" si="175"/>
        <v>2019</v>
      </c>
      <c r="L3733" s="1">
        <f t="shared" si="176"/>
        <v>5</v>
      </c>
      <c r="M3733" s="1" t="s">
        <v>60</v>
      </c>
      <c r="O3733" s="1" t="s">
        <v>61</v>
      </c>
      <c r="P3733" s="1"/>
      <c r="Q3733" s="1"/>
      <c r="R3733" s="1"/>
      <c r="S3733" s="1" t="s">
        <v>114</v>
      </c>
      <c r="T3733" s="1">
        <v>2</v>
      </c>
      <c r="U3733" s="1"/>
    </row>
    <row r="3734" spans="1:21">
      <c r="A3734" s="1" t="s">
        <v>55</v>
      </c>
      <c r="B3734" s="1"/>
      <c r="C3734" s="1"/>
      <c r="D3734" s="1">
        <f t="shared" si="174"/>
        <v>0</v>
      </c>
      <c r="E3734" s="1" t="s">
        <v>3031</v>
      </c>
      <c r="F3734" s="1" t="s">
        <v>3030</v>
      </c>
      <c r="G3734" s="6" t="s">
        <v>12527</v>
      </c>
      <c r="H3734" s="1" t="s">
        <v>108</v>
      </c>
      <c r="I3734" s="1" t="s">
        <v>964</v>
      </c>
      <c r="J3734" s="1" t="s">
        <v>604</v>
      </c>
      <c r="K3734" s="1" t="str">
        <f t="shared" si="175"/>
        <v>2019</v>
      </c>
      <c r="L3734" s="1">
        <f t="shared" si="176"/>
        <v>8</v>
      </c>
      <c r="M3734" s="1" t="s">
        <v>79</v>
      </c>
      <c r="O3734" s="1" t="s">
        <v>61</v>
      </c>
      <c r="P3734" s="1"/>
      <c r="Q3734" s="1"/>
      <c r="R3734" s="1"/>
      <c r="S3734" s="1" t="s">
        <v>65</v>
      </c>
      <c r="T3734" s="1">
        <v>2</v>
      </c>
      <c r="U3734" s="1"/>
    </row>
    <row r="3735" spans="1:21">
      <c r="A3735" s="1" t="s">
        <v>55</v>
      </c>
      <c r="B3735" s="1"/>
      <c r="C3735" s="1"/>
      <c r="D3735" s="1">
        <f t="shared" si="174"/>
        <v>0</v>
      </c>
      <c r="E3735" s="1" t="s">
        <v>3058</v>
      </c>
      <c r="F3735" s="1" t="s">
        <v>3057</v>
      </c>
      <c r="G3735" s="6" t="s">
        <v>12527</v>
      </c>
      <c r="H3735" s="1" t="s">
        <v>149</v>
      </c>
      <c r="I3735" s="1" t="s">
        <v>3059</v>
      </c>
      <c r="J3735" s="1" t="s">
        <v>66</v>
      </c>
      <c r="K3735" s="1" t="str">
        <f t="shared" si="175"/>
        <v>2019</v>
      </c>
      <c r="L3735" s="1">
        <f t="shared" si="176"/>
        <v>39</v>
      </c>
      <c r="M3735" s="1" t="s">
        <v>60</v>
      </c>
      <c r="O3735" s="1" t="s">
        <v>61</v>
      </c>
      <c r="P3735" s="1"/>
      <c r="Q3735" s="1"/>
      <c r="R3735" s="1"/>
      <c r="S3735" s="1" t="s">
        <v>114</v>
      </c>
      <c r="T3735" s="1">
        <v>2</v>
      </c>
      <c r="U3735" s="1"/>
    </row>
    <row r="3736" spans="1:21">
      <c r="A3736" s="1" t="s">
        <v>55</v>
      </c>
      <c r="B3736" s="1"/>
      <c r="C3736" s="1"/>
      <c r="D3736" s="1">
        <f t="shared" si="174"/>
        <v>0</v>
      </c>
      <c r="E3736" s="1" t="s">
        <v>3076</v>
      </c>
      <c r="F3736" s="1" t="s">
        <v>3075</v>
      </c>
      <c r="G3736" s="6" t="s">
        <v>12527</v>
      </c>
      <c r="H3736" s="1" t="s">
        <v>389</v>
      </c>
      <c r="I3736" s="1" t="s">
        <v>3059</v>
      </c>
      <c r="J3736" s="1" t="s">
        <v>1174</v>
      </c>
      <c r="K3736" s="1" t="str">
        <f t="shared" si="175"/>
        <v>2019</v>
      </c>
      <c r="L3736" s="1">
        <f t="shared" si="176"/>
        <v>62</v>
      </c>
      <c r="M3736" s="1" t="s">
        <v>79</v>
      </c>
      <c r="O3736" s="1" t="s">
        <v>61</v>
      </c>
      <c r="P3736" s="1"/>
      <c r="Q3736" s="1"/>
      <c r="R3736" s="1"/>
      <c r="S3736" s="1" t="s">
        <v>311</v>
      </c>
      <c r="T3736" s="1">
        <v>2</v>
      </c>
      <c r="U3736" s="1"/>
    </row>
    <row r="3737" spans="1:21">
      <c r="A3737" s="1" t="s">
        <v>54</v>
      </c>
      <c r="B3737" s="1"/>
      <c r="C3737" s="1"/>
      <c r="D3737" s="1">
        <f t="shared" si="174"/>
        <v>0</v>
      </c>
      <c r="E3737" s="1" t="s">
        <v>3087</v>
      </c>
      <c r="F3737" s="1" t="s">
        <v>3086</v>
      </c>
      <c r="G3737" s="6" t="s">
        <v>12527</v>
      </c>
      <c r="H3737" s="1" t="s">
        <v>136</v>
      </c>
      <c r="I3737" s="1" t="s">
        <v>1243</v>
      </c>
      <c r="J3737" s="1" t="s">
        <v>532</v>
      </c>
      <c r="K3737" s="1" t="str">
        <f t="shared" si="175"/>
        <v>2019</v>
      </c>
      <c r="L3737" s="1">
        <f t="shared" si="176"/>
        <v>50</v>
      </c>
      <c r="M3737" s="1" t="s">
        <v>60</v>
      </c>
      <c r="O3737" s="1" t="s">
        <v>102</v>
      </c>
      <c r="P3737" s="1"/>
      <c r="Q3737" s="1"/>
      <c r="R3737" s="1"/>
      <c r="S3737" s="1" t="s">
        <v>114</v>
      </c>
      <c r="T3737" s="1">
        <v>2</v>
      </c>
      <c r="U3737" s="1"/>
    </row>
    <row r="3738" spans="1:21">
      <c r="A3738" s="1" t="s">
        <v>55</v>
      </c>
      <c r="B3738" s="1" t="s">
        <v>792</v>
      </c>
      <c r="C3738" s="1" t="s">
        <v>958</v>
      </c>
      <c r="D3738" s="1">
        <f t="shared" si="174"/>
        <v>0.22500000000000001</v>
      </c>
      <c r="E3738" s="1" t="s">
        <v>3699</v>
      </c>
      <c r="F3738" s="1" t="s">
        <v>3697</v>
      </c>
      <c r="G3738" s="6" t="s">
        <v>12525</v>
      </c>
      <c r="H3738" s="1" t="s">
        <v>530</v>
      </c>
      <c r="I3738" s="1" t="s">
        <v>3698</v>
      </c>
      <c r="J3738" s="1" t="s">
        <v>877</v>
      </c>
      <c r="K3738" s="1" t="str">
        <f t="shared" si="175"/>
        <v>2019</v>
      </c>
      <c r="L3738" s="1">
        <f t="shared" si="176"/>
        <v>33</v>
      </c>
      <c r="M3738" s="1" t="s">
        <v>60</v>
      </c>
      <c r="O3738" s="1" t="s">
        <v>61</v>
      </c>
      <c r="P3738" s="1" t="s">
        <v>2973</v>
      </c>
      <c r="Q3738" s="1" t="s">
        <v>1522</v>
      </c>
      <c r="R3738" s="1" t="s">
        <v>1764</v>
      </c>
      <c r="S3738" s="1" t="s">
        <v>105</v>
      </c>
      <c r="T3738" s="1">
        <v>2</v>
      </c>
      <c r="U3738" s="1" t="s">
        <v>55</v>
      </c>
    </row>
    <row r="3739" spans="1:21">
      <c r="A3739" s="1" t="s">
        <v>55</v>
      </c>
      <c r="B3739" s="1"/>
      <c r="C3739" s="1"/>
      <c r="D3739" s="1">
        <f t="shared" si="174"/>
        <v>0</v>
      </c>
      <c r="E3739" s="1" t="s">
        <v>3780</v>
      </c>
      <c r="F3739" s="1" t="s">
        <v>3778</v>
      </c>
      <c r="G3739" s="6" t="s">
        <v>12527</v>
      </c>
      <c r="H3739" s="1" t="s">
        <v>310</v>
      </c>
      <c r="I3739" s="1" t="s">
        <v>3779</v>
      </c>
      <c r="J3739" s="1" t="s">
        <v>3781</v>
      </c>
      <c r="K3739" s="1" t="str">
        <f t="shared" si="175"/>
        <v>2019</v>
      </c>
      <c r="L3739" s="1">
        <f t="shared" si="176"/>
        <v>45</v>
      </c>
      <c r="M3739" s="1" t="s">
        <v>60</v>
      </c>
      <c r="O3739" s="1" t="s">
        <v>61</v>
      </c>
      <c r="P3739" s="1" t="s">
        <v>89</v>
      </c>
      <c r="Q3739" s="1" t="s">
        <v>240</v>
      </c>
      <c r="R3739" s="1"/>
      <c r="S3739" s="1" t="s">
        <v>114</v>
      </c>
      <c r="T3739" s="1">
        <v>2</v>
      </c>
      <c r="U3739" s="1" t="s">
        <v>55</v>
      </c>
    </row>
    <row r="3740" spans="1:21">
      <c r="A3740" s="1" t="s">
        <v>55</v>
      </c>
      <c r="B3740" s="1"/>
      <c r="C3740" s="1"/>
      <c r="D3740" s="1">
        <f t="shared" si="174"/>
        <v>0</v>
      </c>
      <c r="E3740" s="1" t="s">
        <v>3901</v>
      </c>
      <c r="F3740" s="1" t="s">
        <v>3899</v>
      </c>
      <c r="G3740" s="6" t="s">
        <v>12525</v>
      </c>
      <c r="H3740" s="1" t="s">
        <v>144</v>
      </c>
      <c r="I3740" s="1" t="s">
        <v>3882</v>
      </c>
      <c r="J3740" s="1" t="s">
        <v>532</v>
      </c>
      <c r="K3740" s="1" t="str">
        <f t="shared" si="175"/>
        <v>2019</v>
      </c>
      <c r="L3740" s="1">
        <f t="shared" si="176"/>
        <v>23</v>
      </c>
      <c r="M3740" s="1" t="s">
        <v>79</v>
      </c>
      <c r="O3740" s="1" t="s">
        <v>61</v>
      </c>
      <c r="P3740" s="1" t="s">
        <v>514</v>
      </c>
      <c r="Q3740" s="1" t="s">
        <v>256</v>
      </c>
      <c r="R3740" s="1" t="s">
        <v>3902</v>
      </c>
      <c r="S3740" s="1" t="s">
        <v>92</v>
      </c>
      <c r="T3740" s="1">
        <v>2</v>
      </c>
      <c r="U3740" s="1"/>
    </row>
    <row r="3741" spans="1:21">
      <c r="A3741" s="1" t="s">
        <v>53</v>
      </c>
      <c r="B3741" s="1" t="s">
        <v>71</v>
      </c>
      <c r="C3741" s="1" t="s">
        <v>958</v>
      </c>
      <c r="D3741" s="1">
        <f t="shared" si="174"/>
        <v>6.3</v>
      </c>
      <c r="E3741" s="1" t="s">
        <v>4056</v>
      </c>
      <c r="F3741" s="1" t="s">
        <v>4054</v>
      </c>
      <c r="G3741" s="6" t="s">
        <v>12525</v>
      </c>
      <c r="H3741" s="1" t="s">
        <v>809</v>
      </c>
      <c r="I3741" s="1" t="s">
        <v>4055</v>
      </c>
      <c r="J3741" s="1" t="s">
        <v>683</v>
      </c>
      <c r="K3741" s="1" t="str">
        <f t="shared" si="175"/>
        <v>2019</v>
      </c>
      <c r="L3741" s="1">
        <f t="shared" si="176"/>
        <v>35</v>
      </c>
      <c r="M3741" s="1" t="s">
        <v>60</v>
      </c>
      <c r="O3741" s="1" t="s">
        <v>102</v>
      </c>
      <c r="P3741" s="1" t="s">
        <v>449</v>
      </c>
      <c r="Q3741" s="1" t="s">
        <v>484</v>
      </c>
      <c r="R3741" s="1" t="s">
        <v>485</v>
      </c>
      <c r="S3741" s="1" t="s">
        <v>114</v>
      </c>
      <c r="T3741" s="1">
        <v>2</v>
      </c>
      <c r="U3741" s="1" t="s">
        <v>53</v>
      </c>
    </row>
    <row r="3742" spans="1:21">
      <c r="A3742" s="1"/>
      <c r="B3742" s="1"/>
      <c r="C3742" s="1"/>
      <c r="D3742" s="1">
        <f t="shared" si="174"/>
        <v>0</v>
      </c>
      <c r="E3742" s="1" t="s">
        <v>5779</v>
      </c>
      <c r="F3742" s="1" t="s">
        <v>5778</v>
      </c>
      <c r="G3742" s="6" t="s">
        <v>12527</v>
      </c>
      <c r="H3742" s="1" t="s">
        <v>324</v>
      </c>
      <c r="I3742" s="1" t="s">
        <v>1042</v>
      </c>
      <c r="J3742" s="1" t="s">
        <v>877</v>
      </c>
      <c r="K3742" s="1" t="str">
        <f t="shared" si="175"/>
        <v>2019</v>
      </c>
      <c r="L3742" s="1">
        <f t="shared" si="176"/>
        <v>13</v>
      </c>
      <c r="M3742" s="1" t="s">
        <v>79</v>
      </c>
      <c r="O3742" s="1" t="s">
        <v>61</v>
      </c>
      <c r="P3742" s="1" t="s">
        <v>514</v>
      </c>
      <c r="Q3742" s="1" t="s">
        <v>219</v>
      </c>
      <c r="R3742" s="1" t="s">
        <v>1096</v>
      </c>
      <c r="S3742" s="1" t="s">
        <v>65</v>
      </c>
      <c r="T3742" s="1">
        <v>2</v>
      </c>
      <c r="U3742" s="1"/>
    </row>
    <row r="3743" spans="1:21">
      <c r="A3743" s="1" t="s">
        <v>55</v>
      </c>
      <c r="B3743" s="1"/>
      <c r="C3743" s="1"/>
      <c r="D3743" s="1">
        <f t="shared" si="174"/>
        <v>0</v>
      </c>
      <c r="E3743" s="1" t="s">
        <v>5808</v>
      </c>
      <c r="F3743" s="1" t="s">
        <v>5807</v>
      </c>
      <c r="G3743" s="6" t="s">
        <v>12527</v>
      </c>
      <c r="H3743" s="1" t="s">
        <v>240</v>
      </c>
      <c r="I3743" s="1" t="s">
        <v>3220</v>
      </c>
      <c r="J3743" s="1" t="s">
        <v>877</v>
      </c>
      <c r="K3743" s="1" t="str">
        <f t="shared" si="175"/>
        <v>2019</v>
      </c>
      <c r="L3743" s="1">
        <f t="shared" si="176"/>
        <v>53</v>
      </c>
      <c r="M3743" s="1" t="s">
        <v>60</v>
      </c>
      <c r="O3743" s="1" t="s">
        <v>61</v>
      </c>
      <c r="P3743" s="1" t="s">
        <v>449</v>
      </c>
      <c r="Q3743" s="1" t="s">
        <v>382</v>
      </c>
      <c r="R3743" s="1" t="s">
        <v>1606</v>
      </c>
      <c r="S3743" s="1" t="s">
        <v>114</v>
      </c>
      <c r="T3743" s="1">
        <v>2</v>
      </c>
      <c r="U3743" s="1"/>
    </row>
    <row r="3744" spans="1:21">
      <c r="A3744" s="1" t="s">
        <v>55</v>
      </c>
      <c r="B3744" s="1"/>
      <c r="C3744" s="1"/>
      <c r="D3744" s="1">
        <f t="shared" si="174"/>
        <v>0</v>
      </c>
      <c r="E3744" s="1" t="s">
        <v>5843</v>
      </c>
      <c r="F3744" s="1" t="s">
        <v>5842</v>
      </c>
      <c r="G3744" s="6" t="s">
        <v>12527</v>
      </c>
      <c r="H3744" s="1" t="s">
        <v>324</v>
      </c>
      <c r="I3744" s="1" t="s">
        <v>5836</v>
      </c>
      <c r="J3744" s="1" t="s">
        <v>5844</v>
      </c>
      <c r="K3744" s="1" t="str">
        <f t="shared" si="175"/>
        <v>2019</v>
      </c>
      <c r="L3744" s="1">
        <f t="shared" si="176"/>
        <v>12</v>
      </c>
      <c r="M3744" s="1" t="s">
        <v>79</v>
      </c>
      <c r="O3744" s="1" t="s">
        <v>61</v>
      </c>
      <c r="P3744" s="1" t="s">
        <v>449</v>
      </c>
      <c r="Q3744" s="1" t="s">
        <v>555</v>
      </c>
      <c r="R3744" s="1" t="s">
        <v>716</v>
      </c>
      <c r="S3744" s="1" t="s">
        <v>65</v>
      </c>
      <c r="T3744" s="1">
        <v>2</v>
      </c>
      <c r="U3744" s="1"/>
    </row>
    <row r="3745" spans="1:21">
      <c r="A3745" s="1" t="s">
        <v>54</v>
      </c>
      <c r="B3745" s="1" t="s">
        <v>2554</v>
      </c>
      <c r="C3745" s="1" t="s">
        <v>500</v>
      </c>
      <c r="D3745" s="1">
        <f t="shared" si="174"/>
        <v>1.68</v>
      </c>
      <c r="E3745" s="1" t="s">
        <v>5873</v>
      </c>
      <c r="F3745" s="1" t="s">
        <v>5872</v>
      </c>
      <c r="G3745" s="6" t="s">
        <v>12527</v>
      </c>
      <c r="H3745" s="1" t="s">
        <v>71</v>
      </c>
      <c r="I3745" s="1" t="s">
        <v>397</v>
      </c>
      <c r="J3745" s="1" t="s">
        <v>700</v>
      </c>
      <c r="K3745" s="1" t="str">
        <f t="shared" si="175"/>
        <v>2019</v>
      </c>
      <c r="L3745" s="1">
        <f t="shared" si="176"/>
        <v>6</v>
      </c>
      <c r="M3745" s="1" t="s">
        <v>60</v>
      </c>
      <c r="O3745" s="1" t="s">
        <v>61</v>
      </c>
      <c r="P3745" s="1" t="s">
        <v>62</v>
      </c>
      <c r="Q3745" s="1" t="s">
        <v>118</v>
      </c>
      <c r="R3745" s="1" t="s">
        <v>317</v>
      </c>
      <c r="S3745" s="1" t="s">
        <v>65</v>
      </c>
      <c r="T3745" s="1">
        <v>2</v>
      </c>
      <c r="U3745" s="1" t="s">
        <v>55</v>
      </c>
    </row>
    <row r="3746" spans="1:21">
      <c r="A3746" s="1" t="s">
        <v>53</v>
      </c>
      <c r="B3746" s="1" t="s">
        <v>715</v>
      </c>
      <c r="C3746" s="1" t="s">
        <v>293</v>
      </c>
      <c r="D3746" s="1">
        <f t="shared" si="174"/>
        <v>9.8000000000000004E-2</v>
      </c>
      <c r="E3746" s="1" t="s">
        <v>5875</v>
      </c>
      <c r="F3746" s="1" t="s">
        <v>5874</v>
      </c>
      <c r="G3746" s="6" t="s">
        <v>12527</v>
      </c>
      <c r="H3746" s="1" t="s">
        <v>247</v>
      </c>
      <c r="I3746" s="1" t="s">
        <v>397</v>
      </c>
      <c r="J3746" s="1" t="s">
        <v>683</v>
      </c>
      <c r="K3746" s="1" t="str">
        <f t="shared" si="175"/>
        <v>2019</v>
      </c>
      <c r="L3746" s="1">
        <f t="shared" si="176"/>
        <v>14</v>
      </c>
      <c r="M3746" s="1" t="s">
        <v>79</v>
      </c>
      <c r="O3746" s="1" t="s">
        <v>61</v>
      </c>
      <c r="P3746" s="1" t="s">
        <v>988</v>
      </c>
      <c r="Q3746" s="1" t="s">
        <v>136</v>
      </c>
      <c r="R3746" s="1" t="s">
        <v>5876</v>
      </c>
      <c r="S3746" s="1" t="s">
        <v>65</v>
      </c>
      <c r="T3746" s="1">
        <v>2</v>
      </c>
      <c r="U3746" s="1" t="s">
        <v>55</v>
      </c>
    </row>
    <row r="3747" spans="1:21">
      <c r="A3747" s="1"/>
      <c r="B3747" s="1"/>
      <c r="C3747" s="1"/>
      <c r="D3747" s="1">
        <f t="shared" si="174"/>
        <v>0</v>
      </c>
      <c r="E3747" s="1" t="s">
        <v>7622</v>
      </c>
      <c r="F3747" s="1" t="s">
        <v>7621</v>
      </c>
      <c r="G3747" s="6" t="s">
        <v>12527</v>
      </c>
      <c r="H3747" s="1" t="s">
        <v>299</v>
      </c>
      <c r="I3747" s="1" t="s">
        <v>1184</v>
      </c>
      <c r="J3747" s="1" t="s">
        <v>459</v>
      </c>
      <c r="K3747" s="1" t="str">
        <f t="shared" si="175"/>
        <v>2019</v>
      </c>
      <c r="L3747" s="1">
        <f t="shared" si="176"/>
        <v>43</v>
      </c>
      <c r="M3747" s="1" t="s">
        <v>60</v>
      </c>
      <c r="O3747" s="1" t="s">
        <v>61</v>
      </c>
      <c r="P3747" s="1" t="s">
        <v>135</v>
      </c>
      <c r="Q3747" s="1" t="s">
        <v>180</v>
      </c>
      <c r="R3747" s="1" t="s">
        <v>7623</v>
      </c>
      <c r="S3747" s="1" t="s">
        <v>114</v>
      </c>
      <c r="T3747" s="1">
        <v>2</v>
      </c>
      <c r="U3747" s="1"/>
    </row>
    <row r="3748" spans="1:21">
      <c r="A3748" s="1" t="s">
        <v>55</v>
      </c>
      <c r="B3748" s="1"/>
      <c r="C3748" s="1"/>
      <c r="D3748" s="1">
        <f t="shared" si="174"/>
        <v>0</v>
      </c>
      <c r="E3748" s="1" t="s">
        <v>8010</v>
      </c>
      <c r="F3748" s="1" t="s">
        <v>2733</v>
      </c>
      <c r="G3748" s="6" t="s">
        <v>12525</v>
      </c>
      <c r="H3748" s="1" t="s">
        <v>177</v>
      </c>
      <c r="I3748" s="1" t="s">
        <v>7937</v>
      </c>
      <c r="J3748" s="1" t="s">
        <v>72</v>
      </c>
      <c r="K3748" s="1" t="str">
        <f t="shared" si="175"/>
        <v>2019</v>
      </c>
      <c r="L3748" s="1">
        <f t="shared" si="176"/>
        <v>22</v>
      </c>
      <c r="M3748" s="1" t="s">
        <v>60</v>
      </c>
      <c r="O3748" s="1" t="s">
        <v>102</v>
      </c>
      <c r="P3748" s="1" t="s">
        <v>119</v>
      </c>
      <c r="Q3748" s="1" t="s">
        <v>310</v>
      </c>
      <c r="R3748" s="1" t="s">
        <v>169</v>
      </c>
      <c r="S3748" s="1" t="s">
        <v>114</v>
      </c>
      <c r="T3748" s="1">
        <v>2</v>
      </c>
      <c r="U3748" s="1"/>
    </row>
    <row r="3749" spans="1:21">
      <c r="A3749" s="1" t="s">
        <v>49</v>
      </c>
      <c r="B3749" s="1" t="s">
        <v>986</v>
      </c>
      <c r="C3749" s="1" t="s">
        <v>382</v>
      </c>
      <c r="D3749" s="1">
        <f t="shared" si="174"/>
        <v>0.21</v>
      </c>
      <c r="E3749" s="1" t="s">
        <v>9024</v>
      </c>
      <c r="F3749" s="1" t="s">
        <v>9023</v>
      </c>
      <c r="G3749" s="6" t="s">
        <v>12525</v>
      </c>
      <c r="H3749" s="1" t="s">
        <v>158</v>
      </c>
      <c r="I3749" s="1" t="s">
        <v>9011</v>
      </c>
      <c r="J3749" s="1" t="s">
        <v>877</v>
      </c>
      <c r="K3749" s="1" t="str">
        <f t="shared" si="175"/>
        <v>2019</v>
      </c>
      <c r="L3749" s="1">
        <f t="shared" si="176"/>
        <v>10</v>
      </c>
      <c r="M3749" s="1" t="s">
        <v>79</v>
      </c>
      <c r="O3749" s="1" t="s">
        <v>61</v>
      </c>
      <c r="P3749" s="1" t="s">
        <v>1271</v>
      </c>
      <c r="Q3749" s="1" t="s">
        <v>63</v>
      </c>
      <c r="R3749" s="1" t="s">
        <v>7766</v>
      </c>
      <c r="S3749" s="1" t="s">
        <v>65</v>
      </c>
      <c r="T3749" s="1">
        <v>1</v>
      </c>
      <c r="U3749" s="1" t="s">
        <v>116</v>
      </c>
    </row>
    <row r="3750" spans="1:21">
      <c r="A3750" s="1" t="s">
        <v>55</v>
      </c>
      <c r="B3750" s="1" t="s">
        <v>472</v>
      </c>
      <c r="C3750" s="1" t="s">
        <v>273</v>
      </c>
      <c r="D3750" s="1">
        <f t="shared" si="174"/>
        <v>0.5</v>
      </c>
      <c r="E3750" s="1" t="s">
        <v>10676</v>
      </c>
      <c r="F3750" s="1" t="s">
        <v>10674</v>
      </c>
      <c r="G3750" s="6" t="s">
        <v>12525</v>
      </c>
      <c r="H3750" s="1" t="s">
        <v>344</v>
      </c>
      <c r="I3750" s="1" t="s">
        <v>10675</v>
      </c>
      <c r="J3750" s="1" t="s">
        <v>532</v>
      </c>
      <c r="K3750" s="1" t="str">
        <f t="shared" si="175"/>
        <v>2019</v>
      </c>
      <c r="L3750" s="1">
        <f t="shared" si="176"/>
        <v>20</v>
      </c>
      <c r="M3750" s="1" t="s">
        <v>60</v>
      </c>
      <c r="O3750" s="1" t="s">
        <v>61</v>
      </c>
      <c r="P3750" s="1" t="s">
        <v>168</v>
      </c>
      <c r="Q3750" s="1" t="s">
        <v>375</v>
      </c>
      <c r="R3750" s="1" t="s">
        <v>1157</v>
      </c>
      <c r="S3750" s="1" t="s">
        <v>65</v>
      </c>
      <c r="T3750" s="1">
        <v>1</v>
      </c>
      <c r="U3750" s="1" t="s">
        <v>55</v>
      </c>
    </row>
    <row r="3751" spans="1:21">
      <c r="A3751" s="1" t="s">
        <v>54</v>
      </c>
      <c r="B3751" s="1" t="s">
        <v>141</v>
      </c>
      <c r="C3751" s="1" t="s">
        <v>63</v>
      </c>
      <c r="D3751" s="1">
        <f t="shared" si="174"/>
        <v>0.06</v>
      </c>
      <c r="E3751" s="1" t="s">
        <v>12496</v>
      </c>
      <c r="F3751" s="1" t="s">
        <v>6590</v>
      </c>
      <c r="G3751" s="6" t="s">
        <v>12525</v>
      </c>
      <c r="H3751" s="1" t="s">
        <v>555</v>
      </c>
      <c r="I3751" s="1" t="s">
        <v>12503</v>
      </c>
      <c r="J3751" s="1" t="s">
        <v>888</v>
      </c>
      <c r="K3751" s="1" t="str">
        <f t="shared" si="175"/>
        <v>2019</v>
      </c>
      <c r="L3751" s="1">
        <f t="shared" si="176"/>
        <v>39</v>
      </c>
      <c r="M3751" s="1" t="s">
        <v>79</v>
      </c>
      <c r="O3751" s="1" t="s">
        <v>102</v>
      </c>
      <c r="P3751" s="1" t="s">
        <v>514</v>
      </c>
      <c r="Q3751" s="1" t="s">
        <v>1152</v>
      </c>
      <c r="R3751" s="1" t="s">
        <v>12504</v>
      </c>
      <c r="S3751" s="1" t="s">
        <v>114</v>
      </c>
      <c r="T3751" s="1">
        <v>1</v>
      </c>
      <c r="U3751" s="1"/>
    </row>
    <row r="3752" spans="1:21">
      <c r="A3752" s="1" t="s">
        <v>55</v>
      </c>
      <c r="B3752" s="1" t="s">
        <v>2620</v>
      </c>
      <c r="C3752" s="1" t="s">
        <v>382</v>
      </c>
      <c r="D3752" s="1">
        <f t="shared" si="174"/>
        <v>1.75</v>
      </c>
      <c r="E3752" s="1" t="s">
        <v>5292</v>
      </c>
      <c r="F3752" s="1" t="s">
        <v>5291</v>
      </c>
      <c r="G3752" s="6" t="s">
        <v>12527</v>
      </c>
      <c r="H3752" s="1" t="s">
        <v>189</v>
      </c>
      <c r="I3752" s="1" t="s">
        <v>3491</v>
      </c>
      <c r="J3752" s="1" t="s">
        <v>5294</v>
      </c>
      <c r="K3752" s="1" t="str">
        <f t="shared" si="175"/>
        <v>2020</v>
      </c>
      <c r="L3752" s="1">
        <f t="shared" si="176"/>
        <v>47</v>
      </c>
      <c r="M3752" s="1" t="s">
        <v>79</v>
      </c>
      <c r="N3752" t="s">
        <v>50</v>
      </c>
      <c r="O3752" s="1" t="s">
        <v>61</v>
      </c>
      <c r="P3752" s="1" t="s">
        <v>103</v>
      </c>
      <c r="Q3752" s="1" t="s">
        <v>1694</v>
      </c>
      <c r="R3752" s="1" t="s">
        <v>5293</v>
      </c>
      <c r="S3752" s="1" t="s">
        <v>1051</v>
      </c>
      <c r="T3752" s="1">
        <v>2</v>
      </c>
      <c r="U3752" s="1" t="s">
        <v>55</v>
      </c>
    </row>
    <row r="3753" spans="1:21">
      <c r="A3753" s="1" t="s">
        <v>55</v>
      </c>
      <c r="B3753" s="1" t="s">
        <v>4636</v>
      </c>
      <c r="C3753" s="1" t="s">
        <v>958</v>
      </c>
      <c r="D3753" s="1">
        <f t="shared" si="174"/>
        <v>2.88</v>
      </c>
      <c r="E3753" s="1" t="s">
        <v>5587</v>
      </c>
      <c r="F3753" s="1" t="s">
        <v>5585</v>
      </c>
      <c r="G3753" s="6" t="s">
        <v>12527</v>
      </c>
      <c r="H3753" s="1" t="s">
        <v>116</v>
      </c>
      <c r="I3753" s="1" t="s">
        <v>5586</v>
      </c>
      <c r="J3753" s="1" t="s">
        <v>5589</v>
      </c>
      <c r="K3753" s="1" t="str">
        <f t="shared" si="175"/>
        <v>2020</v>
      </c>
      <c r="L3753" s="1">
        <f t="shared" si="176"/>
        <v>5</v>
      </c>
      <c r="M3753" s="1" t="s">
        <v>79</v>
      </c>
      <c r="N3753" t="s">
        <v>50</v>
      </c>
      <c r="O3753" s="1" t="s">
        <v>61</v>
      </c>
      <c r="P3753" s="1" t="s">
        <v>5588</v>
      </c>
      <c r="Q3753" s="1" t="s">
        <v>344</v>
      </c>
      <c r="R3753" s="1" t="s">
        <v>362</v>
      </c>
      <c r="S3753" s="1" t="s">
        <v>65</v>
      </c>
      <c r="T3753" s="1">
        <v>2</v>
      </c>
      <c r="U3753" s="1" t="s">
        <v>55</v>
      </c>
    </row>
    <row r="3754" spans="1:21">
      <c r="A3754" s="1" t="s">
        <v>54</v>
      </c>
      <c r="B3754" s="1"/>
      <c r="C3754" s="1"/>
      <c r="D3754" s="1">
        <f t="shared" si="174"/>
        <v>0</v>
      </c>
      <c r="E3754" s="1" t="s">
        <v>5708</v>
      </c>
      <c r="F3754" s="1" t="s">
        <v>5705</v>
      </c>
      <c r="G3754" s="6" t="s">
        <v>12525</v>
      </c>
      <c r="H3754" s="1" t="s">
        <v>108</v>
      </c>
      <c r="I3754" s="1" t="s">
        <v>5706</v>
      </c>
      <c r="J3754" s="1" t="s">
        <v>5710</v>
      </c>
      <c r="K3754" s="1" t="str">
        <f t="shared" si="175"/>
        <v>2020</v>
      </c>
      <c r="L3754" s="1">
        <f t="shared" si="176"/>
        <v>8</v>
      </c>
      <c r="M3754" s="1" t="s">
        <v>60</v>
      </c>
      <c r="N3754" t="s">
        <v>50</v>
      </c>
      <c r="O3754" s="1" t="s">
        <v>61</v>
      </c>
      <c r="P3754" s="1" t="s">
        <v>62</v>
      </c>
      <c r="Q3754" s="1" t="s">
        <v>1272</v>
      </c>
      <c r="R3754" s="1" t="s">
        <v>5709</v>
      </c>
      <c r="S3754" s="1" t="s">
        <v>65</v>
      </c>
      <c r="T3754" s="1">
        <v>2</v>
      </c>
      <c r="U3754" s="1"/>
    </row>
    <row r="3755" spans="1:21">
      <c r="A3755" s="1" t="s">
        <v>54</v>
      </c>
      <c r="B3755" s="1" t="s">
        <v>5892</v>
      </c>
      <c r="C3755" s="1" t="s">
        <v>500</v>
      </c>
      <c r="D3755" s="1">
        <f t="shared" si="174"/>
        <v>2.64</v>
      </c>
      <c r="E3755" s="1" t="s">
        <v>5891</v>
      </c>
      <c r="F3755" s="1" t="s">
        <v>5890</v>
      </c>
      <c r="G3755" s="6" t="s">
        <v>12527</v>
      </c>
      <c r="H3755" s="1" t="s">
        <v>63</v>
      </c>
      <c r="I3755" s="1" t="s">
        <v>358</v>
      </c>
      <c r="J3755" s="1" t="s">
        <v>5894</v>
      </c>
      <c r="K3755" s="1" t="str">
        <f t="shared" si="175"/>
        <v>2020</v>
      </c>
      <c r="L3755" s="1">
        <f t="shared" si="176"/>
        <v>30</v>
      </c>
      <c r="M3755" s="1" t="s">
        <v>60</v>
      </c>
      <c r="N3755" t="s">
        <v>50</v>
      </c>
      <c r="O3755" s="1" t="s">
        <v>102</v>
      </c>
      <c r="P3755" s="1" t="s">
        <v>135</v>
      </c>
      <c r="Q3755" s="1" t="s">
        <v>458</v>
      </c>
      <c r="R3755" s="1" t="s">
        <v>5893</v>
      </c>
      <c r="S3755" s="1" t="s">
        <v>2061</v>
      </c>
      <c r="T3755" s="1">
        <v>1</v>
      </c>
      <c r="U3755" s="1" t="s">
        <v>53</v>
      </c>
    </row>
    <row r="3756" spans="1:21">
      <c r="A3756" s="1" t="s">
        <v>55</v>
      </c>
      <c r="B3756" s="1" t="s">
        <v>715</v>
      </c>
      <c r="C3756" s="1" t="s">
        <v>219</v>
      </c>
      <c r="D3756" s="1">
        <f t="shared" si="174"/>
        <v>0.06</v>
      </c>
      <c r="E3756" s="1" t="s">
        <v>5908</v>
      </c>
      <c r="F3756" s="1" t="s">
        <v>5907</v>
      </c>
      <c r="G3756" s="6" t="s">
        <v>12525</v>
      </c>
      <c r="H3756" s="1" t="s">
        <v>108</v>
      </c>
      <c r="I3756" s="1" t="s">
        <v>5821</v>
      </c>
      <c r="J3756" s="1" t="s">
        <v>5894</v>
      </c>
      <c r="K3756" s="1" t="str">
        <f t="shared" si="175"/>
        <v>2020</v>
      </c>
      <c r="L3756" s="1">
        <f t="shared" si="176"/>
        <v>8</v>
      </c>
      <c r="M3756" s="1" t="s">
        <v>60</v>
      </c>
      <c r="N3756" t="s">
        <v>50</v>
      </c>
      <c r="O3756" s="1" t="s">
        <v>61</v>
      </c>
      <c r="P3756" s="1" t="s">
        <v>765</v>
      </c>
      <c r="Q3756" s="1" t="s">
        <v>118</v>
      </c>
      <c r="R3756" s="1" t="s">
        <v>5909</v>
      </c>
      <c r="S3756" s="1" t="s">
        <v>65</v>
      </c>
      <c r="T3756" s="1">
        <v>1</v>
      </c>
      <c r="U3756" s="1" t="s">
        <v>55</v>
      </c>
    </row>
    <row r="3757" spans="1:21">
      <c r="A3757" s="1" t="s">
        <v>54</v>
      </c>
      <c r="B3757" s="1"/>
      <c r="C3757" s="1"/>
      <c r="D3757" s="1">
        <f t="shared" si="174"/>
        <v>0</v>
      </c>
      <c r="E3757" s="1" t="s">
        <v>6108</v>
      </c>
      <c r="F3757" s="1" t="s">
        <v>6107</v>
      </c>
      <c r="G3757" s="6" t="s">
        <v>12527</v>
      </c>
      <c r="H3757" s="1" t="s">
        <v>367</v>
      </c>
      <c r="I3757" s="1" t="s">
        <v>6068</v>
      </c>
      <c r="J3757" s="1" t="s">
        <v>5710</v>
      </c>
      <c r="K3757" s="1" t="str">
        <f t="shared" si="175"/>
        <v>2020</v>
      </c>
      <c r="L3757" s="1">
        <f t="shared" si="176"/>
        <v>26</v>
      </c>
      <c r="M3757" s="1" t="s">
        <v>60</v>
      </c>
      <c r="N3757" t="s">
        <v>50</v>
      </c>
      <c r="O3757" s="1" t="s">
        <v>61</v>
      </c>
      <c r="P3757" s="1" t="s">
        <v>179</v>
      </c>
      <c r="Q3757" s="1" t="s">
        <v>351</v>
      </c>
      <c r="R3757" s="1"/>
      <c r="S3757" s="1" t="s">
        <v>105</v>
      </c>
      <c r="T3757" s="1">
        <v>2</v>
      </c>
      <c r="U3757" s="1"/>
    </row>
    <row r="3758" spans="1:21">
      <c r="A3758" s="1" t="s">
        <v>55</v>
      </c>
      <c r="B3758" s="1" t="s">
        <v>6213</v>
      </c>
      <c r="C3758" s="1" t="s">
        <v>293</v>
      </c>
      <c r="D3758" s="1">
        <f t="shared" si="174"/>
        <v>3.528</v>
      </c>
      <c r="E3758" s="1" t="s">
        <v>6214</v>
      </c>
      <c r="F3758" s="1" t="s">
        <v>6211</v>
      </c>
      <c r="G3758" s="6" t="s">
        <v>12525</v>
      </c>
      <c r="H3758" s="1" t="s">
        <v>78</v>
      </c>
      <c r="I3758" s="1" t="s">
        <v>6196</v>
      </c>
      <c r="J3758" s="1" t="s">
        <v>5894</v>
      </c>
      <c r="K3758" s="1" t="str">
        <f t="shared" si="175"/>
        <v>2020</v>
      </c>
      <c r="L3758" s="1">
        <f t="shared" si="176"/>
        <v>29</v>
      </c>
      <c r="M3758" s="1" t="s">
        <v>79</v>
      </c>
      <c r="N3758" t="s">
        <v>50</v>
      </c>
      <c r="O3758" s="1" t="s">
        <v>61</v>
      </c>
      <c r="P3758" s="1" t="s">
        <v>988</v>
      </c>
      <c r="Q3758" s="1" t="s">
        <v>1694</v>
      </c>
      <c r="R3758" s="1" t="s">
        <v>6215</v>
      </c>
      <c r="S3758" s="1" t="s">
        <v>5373</v>
      </c>
      <c r="T3758" s="1">
        <v>2</v>
      </c>
      <c r="U3758" s="1" t="s">
        <v>55</v>
      </c>
    </row>
    <row r="3759" spans="1:21">
      <c r="A3759" s="1" t="s">
        <v>55</v>
      </c>
      <c r="B3759" s="1" t="s">
        <v>715</v>
      </c>
      <c r="C3759" s="1" t="s">
        <v>273</v>
      </c>
      <c r="D3759" s="1">
        <f t="shared" si="174"/>
        <v>0.1</v>
      </c>
      <c r="E3759" s="1" t="s">
        <v>7117</v>
      </c>
      <c r="F3759" s="1" t="s">
        <v>7116</v>
      </c>
      <c r="G3759" s="6" t="s">
        <v>12525</v>
      </c>
      <c r="H3759" s="1" t="s">
        <v>678</v>
      </c>
      <c r="I3759" s="1" t="s">
        <v>7089</v>
      </c>
      <c r="J3759" s="1" t="s">
        <v>5622</v>
      </c>
      <c r="K3759" s="1" t="str">
        <f t="shared" si="175"/>
        <v>2020</v>
      </c>
      <c r="L3759" s="1">
        <f t="shared" si="176"/>
        <v>34</v>
      </c>
      <c r="M3759" s="1" t="s">
        <v>60</v>
      </c>
      <c r="N3759" t="s">
        <v>50</v>
      </c>
      <c r="O3759" s="1" t="s">
        <v>61</v>
      </c>
      <c r="P3759" s="1" t="s">
        <v>135</v>
      </c>
      <c r="Q3759" s="1" t="s">
        <v>136</v>
      </c>
      <c r="R3759" s="1" t="s">
        <v>137</v>
      </c>
      <c r="S3759" s="1" t="s">
        <v>105</v>
      </c>
      <c r="T3759" s="1">
        <v>2</v>
      </c>
      <c r="U3759" s="1"/>
    </row>
    <row r="3760" spans="1:21">
      <c r="A3760" s="1" t="s">
        <v>55</v>
      </c>
      <c r="B3760" s="1" t="s">
        <v>3072</v>
      </c>
      <c r="C3760" s="1" t="s">
        <v>500</v>
      </c>
      <c r="D3760" s="1">
        <f t="shared" si="174"/>
        <v>0.64</v>
      </c>
      <c r="E3760" s="1" t="s">
        <v>7563</v>
      </c>
      <c r="F3760" s="1" t="s">
        <v>7562</v>
      </c>
      <c r="G3760" s="6" t="s">
        <v>12527</v>
      </c>
      <c r="H3760" s="1" t="s">
        <v>367</v>
      </c>
      <c r="I3760" s="1" t="s">
        <v>6554</v>
      </c>
      <c r="J3760" s="1" t="s">
        <v>7564</v>
      </c>
      <c r="K3760" s="1" t="str">
        <f t="shared" si="175"/>
        <v>2020</v>
      </c>
      <c r="L3760" s="1">
        <f t="shared" si="176"/>
        <v>26</v>
      </c>
      <c r="M3760" s="1" t="s">
        <v>60</v>
      </c>
      <c r="N3760" t="s">
        <v>50</v>
      </c>
      <c r="O3760" s="1" t="s">
        <v>61</v>
      </c>
      <c r="P3760" s="1" t="s">
        <v>150</v>
      </c>
      <c r="Q3760" s="1" t="s">
        <v>189</v>
      </c>
      <c r="R3760" s="1" t="s">
        <v>347</v>
      </c>
      <c r="S3760" s="1"/>
      <c r="T3760" s="1">
        <v>1</v>
      </c>
      <c r="U3760" s="1" t="s">
        <v>99</v>
      </c>
    </row>
    <row r="3761" spans="1:21">
      <c r="A3761" s="1" t="s">
        <v>54</v>
      </c>
      <c r="B3761" s="1" t="s">
        <v>472</v>
      </c>
      <c r="C3761" s="1" t="s">
        <v>273</v>
      </c>
      <c r="D3761" s="1">
        <f t="shared" si="174"/>
        <v>0.5</v>
      </c>
      <c r="E3761" s="1" t="s">
        <v>7568</v>
      </c>
      <c r="F3761" s="1" t="s">
        <v>7567</v>
      </c>
      <c r="G3761" s="6" t="s">
        <v>12527</v>
      </c>
      <c r="H3761" s="1" t="s">
        <v>583</v>
      </c>
      <c r="I3761" s="1" t="s">
        <v>6554</v>
      </c>
      <c r="J3761" s="1" t="s">
        <v>5710</v>
      </c>
      <c r="K3761" s="1" t="str">
        <f t="shared" si="175"/>
        <v>2020</v>
      </c>
      <c r="L3761" s="1">
        <f t="shared" si="176"/>
        <v>22</v>
      </c>
      <c r="M3761" s="1" t="s">
        <v>60</v>
      </c>
      <c r="N3761" t="s">
        <v>50</v>
      </c>
      <c r="O3761" s="1" t="s">
        <v>102</v>
      </c>
      <c r="P3761" s="1" t="s">
        <v>135</v>
      </c>
      <c r="Q3761" s="1" t="s">
        <v>256</v>
      </c>
      <c r="R3761" s="1" t="s">
        <v>586</v>
      </c>
      <c r="S3761" s="1" t="s">
        <v>114</v>
      </c>
      <c r="T3761" s="1">
        <v>1</v>
      </c>
      <c r="U3761" s="1"/>
    </row>
    <row r="3762" spans="1:21">
      <c r="A3762" s="1" t="s">
        <v>54</v>
      </c>
      <c r="B3762" s="1"/>
      <c r="C3762" s="1"/>
      <c r="D3762" s="1">
        <f t="shared" si="174"/>
        <v>0</v>
      </c>
      <c r="E3762" s="1" t="s">
        <v>7757</v>
      </c>
      <c r="F3762" s="1" t="s">
        <v>7756</v>
      </c>
      <c r="G3762" s="6" t="s">
        <v>12525</v>
      </c>
      <c r="H3762" s="1" t="s">
        <v>120</v>
      </c>
      <c r="I3762" s="1" t="s">
        <v>7725</v>
      </c>
      <c r="J3762" s="1" t="s">
        <v>5441</v>
      </c>
      <c r="K3762" s="1" t="str">
        <f t="shared" si="175"/>
        <v>2020</v>
      </c>
      <c r="L3762" s="1">
        <f t="shared" si="176"/>
        <v>46</v>
      </c>
      <c r="M3762" s="1" t="s">
        <v>60</v>
      </c>
      <c r="N3762" t="s">
        <v>50</v>
      </c>
      <c r="O3762" s="1" t="s">
        <v>102</v>
      </c>
      <c r="P3762" s="1" t="s">
        <v>135</v>
      </c>
      <c r="Q3762" s="1" t="s">
        <v>301</v>
      </c>
      <c r="R3762" s="1" t="s">
        <v>302</v>
      </c>
      <c r="S3762" s="1" t="s">
        <v>114</v>
      </c>
      <c r="T3762" s="1">
        <v>1</v>
      </c>
      <c r="U3762" s="1"/>
    </row>
    <row r="3763" spans="1:21">
      <c r="A3763" s="1" t="s">
        <v>55</v>
      </c>
      <c r="B3763" s="1"/>
      <c r="C3763" s="1"/>
      <c r="D3763" s="1">
        <f t="shared" si="174"/>
        <v>0</v>
      </c>
      <c r="E3763" s="1" t="s">
        <v>7974</v>
      </c>
      <c r="F3763" s="1" t="s">
        <v>7973</v>
      </c>
      <c r="G3763" s="6" t="s">
        <v>12525</v>
      </c>
      <c r="H3763" s="1" t="s">
        <v>118</v>
      </c>
      <c r="I3763" s="1" t="s">
        <v>7937</v>
      </c>
      <c r="J3763" s="1" t="s">
        <v>5680</v>
      </c>
      <c r="K3763" s="1" t="str">
        <f t="shared" si="175"/>
        <v>2020</v>
      </c>
      <c r="L3763" s="1">
        <f t="shared" si="176"/>
        <v>25</v>
      </c>
      <c r="M3763" s="1" t="s">
        <v>60</v>
      </c>
      <c r="N3763" t="s">
        <v>50</v>
      </c>
      <c r="O3763" s="1" t="s">
        <v>61</v>
      </c>
      <c r="P3763" s="1" t="s">
        <v>449</v>
      </c>
      <c r="Q3763" s="1" t="s">
        <v>219</v>
      </c>
      <c r="R3763" s="1" t="s">
        <v>895</v>
      </c>
      <c r="S3763" s="1" t="s">
        <v>1051</v>
      </c>
      <c r="T3763" s="1">
        <v>1</v>
      </c>
      <c r="U3763" s="1" t="s">
        <v>55</v>
      </c>
    </row>
    <row r="3764" spans="1:21">
      <c r="A3764" s="1" t="s">
        <v>55</v>
      </c>
      <c r="B3764" s="1"/>
      <c r="C3764" s="1"/>
      <c r="D3764" s="1">
        <f t="shared" si="174"/>
        <v>0</v>
      </c>
      <c r="E3764" s="1" t="s">
        <v>8255</v>
      </c>
      <c r="F3764" s="1" t="s">
        <v>8254</v>
      </c>
      <c r="G3764" s="6" t="s">
        <v>12525</v>
      </c>
      <c r="H3764" s="1" t="s">
        <v>108</v>
      </c>
      <c r="I3764" s="1" t="s">
        <v>8247</v>
      </c>
      <c r="J3764" s="1" t="s">
        <v>7043</v>
      </c>
      <c r="K3764" s="1" t="str">
        <f t="shared" si="175"/>
        <v>2020</v>
      </c>
      <c r="L3764" s="1">
        <f t="shared" si="176"/>
        <v>8</v>
      </c>
      <c r="M3764" s="1" t="s">
        <v>60</v>
      </c>
      <c r="N3764" t="s">
        <v>50</v>
      </c>
      <c r="O3764" s="1" t="s">
        <v>61</v>
      </c>
      <c r="P3764" s="1" t="s">
        <v>5422</v>
      </c>
      <c r="Q3764" s="1" t="s">
        <v>177</v>
      </c>
      <c r="R3764" s="1"/>
      <c r="S3764" s="1" t="s">
        <v>65</v>
      </c>
      <c r="T3764" s="1">
        <v>2</v>
      </c>
      <c r="U3764" s="1" t="s">
        <v>55</v>
      </c>
    </row>
    <row r="3765" spans="1:21">
      <c r="A3765" s="1" t="s">
        <v>54</v>
      </c>
      <c r="B3765" s="1"/>
      <c r="C3765" s="1"/>
      <c r="D3765" s="1">
        <f t="shared" si="174"/>
        <v>0</v>
      </c>
      <c r="E3765" s="1" t="s">
        <v>8432</v>
      </c>
      <c r="F3765" s="1" t="s">
        <v>8430</v>
      </c>
      <c r="G3765" s="6" t="s">
        <v>12525</v>
      </c>
      <c r="H3765" s="1" t="s">
        <v>247</v>
      </c>
      <c r="I3765" s="1" t="s">
        <v>8431</v>
      </c>
      <c r="J3765" s="1" t="s">
        <v>5680</v>
      </c>
      <c r="K3765" s="1" t="str">
        <f t="shared" si="175"/>
        <v>2020</v>
      </c>
      <c r="L3765" s="1">
        <f t="shared" si="176"/>
        <v>15</v>
      </c>
      <c r="M3765" s="1" t="s">
        <v>79</v>
      </c>
      <c r="N3765" t="s">
        <v>50</v>
      </c>
      <c r="O3765" s="1" t="s">
        <v>61</v>
      </c>
      <c r="P3765" s="1" t="s">
        <v>168</v>
      </c>
      <c r="Q3765" s="1" t="s">
        <v>136</v>
      </c>
      <c r="R3765" s="1" t="s">
        <v>8433</v>
      </c>
      <c r="S3765" s="1" t="s">
        <v>65</v>
      </c>
      <c r="T3765" s="1">
        <v>2</v>
      </c>
      <c r="U3765" s="1"/>
    </row>
    <row r="3766" spans="1:21">
      <c r="A3766" s="1" t="s">
        <v>54</v>
      </c>
      <c r="B3766" s="1" t="s">
        <v>715</v>
      </c>
      <c r="C3766" s="1" t="s">
        <v>136</v>
      </c>
      <c r="D3766" s="1">
        <f t="shared" si="174"/>
        <v>0.05</v>
      </c>
      <c r="E3766" s="1" t="s">
        <v>8446</v>
      </c>
      <c r="F3766" s="1" t="s">
        <v>8445</v>
      </c>
      <c r="G3766" s="6" t="s">
        <v>12525</v>
      </c>
      <c r="H3766" s="1" t="s">
        <v>128</v>
      </c>
      <c r="I3766" s="1" t="s">
        <v>8431</v>
      </c>
      <c r="J3766" s="1" t="s">
        <v>6586</v>
      </c>
      <c r="K3766" s="1" t="str">
        <f t="shared" si="175"/>
        <v>2020</v>
      </c>
      <c r="L3766" s="1">
        <f t="shared" si="176"/>
        <v>42</v>
      </c>
      <c r="M3766" s="1" t="s">
        <v>60</v>
      </c>
      <c r="N3766" t="s">
        <v>50</v>
      </c>
      <c r="O3766" s="1" t="s">
        <v>102</v>
      </c>
      <c r="P3766" s="1" t="s">
        <v>119</v>
      </c>
      <c r="Q3766" s="1" t="s">
        <v>299</v>
      </c>
      <c r="R3766" s="1"/>
      <c r="S3766" s="1" t="s">
        <v>377</v>
      </c>
      <c r="T3766" s="1">
        <v>2</v>
      </c>
      <c r="U3766" s="1"/>
    </row>
    <row r="3767" spans="1:21">
      <c r="A3767" s="1" t="s">
        <v>54</v>
      </c>
      <c r="B3767" s="1" t="s">
        <v>141</v>
      </c>
      <c r="C3767" s="1" t="s">
        <v>500</v>
      </c>
      <c r="D3767" s="1">
        <f t="shared" si="174"/>
        <v>0.16</v>
      </c>
      <c r="E3767" s="1" t="s">
        <v>8700</v>
      </c>
      <c r="F3767" s="1" t="s">
        <v>8699</v>
      </c>
      <c r="G3767" s="6" t="s">
        <v>12525</v>
      </c>
      <c r="H3767" s="1" t="s">
        <v>81</v>
      </c>
      <c r="I3767" s="1" t="s">
        <v>8690</v>
      </c>
      <c r="J3767" s="1" t="s">
        <v>5441</v>
      </c>
      <c r="K3767" s="1" t="str">
        <f t="shared" si="175"/>
        <v>2020</v>
      </c>
      <c r="L3767" s="1">
        <f t="shared" si="176"/>
        <v>61</v>
      </c>
      <c r="M3767" s="1" t="s">
        <v>60</v>
      </c>
      <c r="N3767" t="s">
        <v>50</v>
      </c>
      <c r="O3767" s="1" t="s">
        <v>61</v>
      </c>
      <c r="P3767" s="1" t="s">
        <v>388</v>
      </c>
      <c r="Q3767" s="1" t="s">
        <v>389</v>
      </c>
      <c r="R3767" s="1" t="s">
        <v>390</v>
      </c>
      <c r="S3767" s="1" t="s">
        <v>311</v>
      </c>
      <c r="T3767" s="1">
        <v>1</v>
      </c>
      <c r="U3767" s="1" t="s">
        <v>55</v>
      </c>
    </row>
    <row r="3768" spans="1:21">
      <c r="A3768" s="1" t="s">
        <v>55</v>
      </c>
      <c r="B3768" s="1" t="s">
        <v>50</v>
      </c>
      <c r="C3768" s="1" t="s">
        <v>293</v>
      </c>
      <c r="D3768" s="1">
        <f t="shared" si="174"/>
        <v>0.98</v>
      </c>
      <c r="E3768" s="1" t="s">
        <v>8763</v>
      </c>
      <c r="F3768" s="1" t="s">
        <v>8762</v>
      </c>
      <c r="G3768" s="6" t="s">
        <v>12525</v>
      </c>
      <c r="H3768" s="1" t="s">
        <v>219</v>
      </c>
      <c r="I3768" s="1" t="s">
        <v>8729</v>
      </c>
      <c r="J3768" s="1" t="s">
        <v>7725</v>
      </c>
      <c r="K3768" s="1" t="str">
        <f t="shared" si="175"/>
        <v>2020</v>
      </c>
      <c r="L3768" s="1">
        <f t="shared" si="176"/>
        <v>60</v>
      </c>
      <c r="M3768" s="1" t="s">
        <v>79</v>
      </c>
      <c r="N3768" t="s">
        <v>50</v>
      </c>
      <c r="O3768" s="1" t="s">
        <v>61</v>
      </c>
      <c r="P3768" s="1" t="s">
        <v>179</v>
      </c>
      <c r="Q3768" s="1" t="s">
        <v>1033</v>
      </c>
      <c r="R3768" s="1" t="s">
        <v>8764</v>
      </c>
      <c r="S3768" s="1" t="s">
        <v>2440</v>
      </c>
      <c r="T3768" s="1">
        <v>1</v>
      </c>
      <c r="U3768" s="1" t="s">
        <v>116</v>
      </c>
    </row>
    <row r="3769" spans="1:21">
      <c r="A3769" s="1" t="s">
        <v>55</v>
      </c>
      <c r="B3769" s="1" t="s">
        <v>50</v>
      </c>
      <c r="C3769" s="1" t="s">
        <v>273</v>
      </c>
      <c r="D3769" s="1">
        <f t="shared" si="174"/>
        <v>1</v>
      </c>
      <c r="E3769" s="1" t="s">
        <v>8783</v>
      </c>
      <c r="F3769" s="1" t="s">
        <v>8782</v>
      </c>
      <c r="G3769" s="6" t="s">
        <v>12525</v>
      </c>
      <c r="H3769" s="1" t="s">
        <v>555</v>
      </c>
      <c r="I3769" s="1" t="s">
        <v>202</v>
      </c>
      <c r="J3769" s="1" t="s">
        <v>640</v>
      </c>
      <c r="K3769" s="1" t="str">
        <f t="shared" si="175"/>
        <v>2020</v>
      </c>
      <c r="L3769" s="1">
        <f t="shared" si="176"/>
        <v>40</v>
      </c>
      <c r="M3769" s="1" t="s">
        <v>79</v>
      </c>
      <c r="N3769" t="s">
        <v>50</v>
      </c>
      <c r="O3769" s="1" t="s">
        <v>61</v>
      </c>
      <c r="P3769" s="1" t="s">
        <v>103</v>
      </c>
      <c r="Q3769" s="1" t="s">
        <v>1033</v>
      </c>
      <c r="R3769" s="1" t="s">
        <v>7970</v>
      </c>
      <c r="S3769" s="1" t="s">
        <v>417</v>
      </c>
      <c r="T3769" s="1">
        <v>1</v>
      </c>
      <c r="U3769" s="1"/>
    </row>
    <row r="3770" spans="1:21">
      <c r="A3770" s="1" t="s">
        <v>54</v>
      </c>
      <c r="B3770" s="1" t="s">
        <v>986</v>
      </c>
      <c r="C3770" s="1" t="s">
        <v>273</v>
      </c>
      <c r="D3770" s="1">
        <f t="shared" si="174"/>
        <v>0.3</v>
      </c>
      <c r="E3770" s="1" t="s">
        <v>8892</v>
      </c>
      <c r="F3770" s="1" t="s">
        <v>8891</v>
      </c>
      <c r="G3770" s="6" t="s">
        <v>12525</v>
      </c>
      <c r="H3770" s="1" t="s">
        <v>71</v>
      </c>
      <c r="I3770" s="1" t="s">
        <v>8134</v>
      </c>
      <c r="J3770" s="1" t="s">
        <v>8894</v>
      </c>
      <c r="K3770" s="1" t="str">
        <f t="shared" si="175"/>
        <v>2020</v>
      </c>
      <c r="L3770" s="1">
        <f t="shared" si="176"/>
        <v>7</v>
      </c>
      <c r="M3770" s="1" t="s">
        <v>79</v>
      </c>
      <c r="N3770" t="s">
        <v>50</v>
      </c>
      <c r="O3770" s="1" t="s">
        <v>61</v>
      </c>
      <c r="P3770" s="1" t="s">
        <v>1271</v>
      </c>
      <c r="Q3770" s="1" t="s">
        <v>310</v>
      </c>
      <c r="R3770" s="1" t="s">
        <v>8893</v>
      </c>
      <c r="S3770" s="1" t="s">
        <v>65</v>
      </c>
      <c r="T3770" s="1">
        <v>1</v>
      </c>
      <c r="U3770" s="1"/>
    </row>
    <row r="3771" spans="1:21">
      <c r="A3771" s="1" t="s">
        <v>54</v>
      </c>
      <c r="B3771" s="1" t="s">
        <v>2711</v>
      </c>
      <c r="C3771" s="1" t="s">
        <v>136</v>
      </c>
      <c r="D3771" s="1">
        <f t="shared" si="174"/>
        <v>0.6</v>
      </c>
      <c r="E3771" s="1" t="s">
        <v>8966</v>
      </c>
      <c r="F3771" s="1" t="s">
        <v>8965</v>
      </c>
      <c r="G3771" s="6" t="s">
        <v>12525</v>
      </c>
      <c r="H3771" s="1" t="s">
        <v>484</v>
      </c>
      <c r="I3771" s="1" t="s">
        <v>8945</v>
      </c>
      <c r="J3771" s="1" t="s">
        <v>7043</v>
      </c>
      <c r="K3771" s="1" t="str">
        <f t="shared" si="175"/>
        <v>2020</v>
      </c>
      <c r="L3771" s="1">
        <f t="shared" si="176"/>
        <v>48</v>
      </c>
      <c r="M3771" s="1" t="s">
        <v>60</v>
      </c>
      <c r="N3771" t="s">
        <v>50</v>
      </c>
      <c r="O3771" s="1" t="s">
        <v>61</v>
      </c>
      <c r="P3771" s="1" t="s">
        <v>466</v>
      </c>
      <c r="Q3771" s="1" t="s">
        <v>136</v>
      </c>
      <c r="R3771" s="1"/>
      <c r="S3771" s="1" t="s">
        <v>1051</v>
      </c>
      <c r="T3771" s="1">
        <v>2</v>
      </c>
      <c r="U3771" s="1"/>
    </row>
    <row r="3772" spans="1:21">
      <c r="A3772" s="1" t="s">
        <v>54</v>
      </c>
      <c r="B3772" s="1" t="s">
        <v>50</v>
      </c>
      <c r="C3772" s="1"/>
      <c r="D3772" s="1">
        <f t="shared" si="174"/>
        <v>0</v>
      </c>
      <c r="E3772" s="1" t="s">
        <v>8986</v>
      </c>
      <c r="F3772" s="1" t="s">
        <v>8985</v>
      </c>
      <c r="G3772" s="6" t="s">
        <v>12525</v>
      </c>
      <c r="H3772" s="1" t="s">
        <v>263</v>
      </c>
      <c r="I3772" s="1" t="s">
        <v>8945</v>
      </c>
      <c r="J3772" s="1" t="s">
        <v>364</v>
      </c>
      <c r="K3772" s="1" t="str">
        <f t="shared" si="175"/>
        <v>2020</v>
      </c>
      <c r="L3772" s="1">
        <f t="shared" si="176"/>
        <v>18</v>
      </c>
      <c r="M3772" s="1" t="s">
        <v>79</v>
      </c>
      <c r="N3772" t="s">
        <v>50</v>
      </c>
      <c r="O3772" s="1" t="s">
        <v>61</v>
      </c>
      <c r="P3772" s="1" t="s">
        <v>840</v>
      </c>
      <c r="Q3772" s="1" t="s">
        <v>338</v>
      </c>
      <c r="R3772" s="1" t="s">
        <v>8987</v>
      </c>
      <c r="S3772" s="1" t="s">
        <v>65</v>
      </c>
      <c r="T3772" s="1">
        <v>2</v>
      </c>
      <c r="U3772" s="1" t="s">
        <v>54</v>
      </c>
    </row>
    <row r="3773" spans="1:21">
      <c r="A3773" s="1" t="s">
        <v>54</v>
      </c>
      <c r="B3773" s="1" t="s">
        <v>7743</v>
      </c>
      <c r="C3773" s="1" t="s">
        <v>500</v>
      </c>
      <c r="D3773" s="1">
        <f t="shared" si="174"/>
        <v>1.36</v>
      </c>
      <c r="E3773" s="1" t="s">
        <v>9237</v>
      </c>
      <c r="F3773" s="1" t="s">
        <v>9235</v>
      </c>
      <c r="G3773" s="6" t="s">
        <v>12527</v>
      </c>
      <c r="H3773" s="1" t="s">
        <v>197</v>
      </c>
      <c r="I3773" s="1" t="s">
        <v>9231</v>
      </c>
      <c r="J3773" s="1" t="s">
        <v>321</v>
      </c>
      <c r="K3773" s="1" t="str">
        <f t="shared" si="175"/>
        <v>2020</v>
      </c>
      <c r="L3773" s="1">
        <f t="shared" si="176"/>
        <v>25</v>
      </c>
      <c r="M3773" s="1" t="s">
        <v>79</v>
      </c>
      <c r="N3773" t="s">
        <v>50</v>
      </c>
      <c r="O3773" s="1" t="s">
        <v>61</v>
      </c>
      <c r="P3773" s="1"/>
      <c r="Q3773" s="1"/>
      <c r="R3773" s="1"/>
      <c r="S3773" s="1" t="s">
        <v>65</v>
      </c>
      <c r="T3773" s="1">
        <v>2</v>
      </c>
      <c r="U3773" s="1"/>
    </row>
    <row r="3774" spans="1:21">
      <c r="A3774" s="1" t="s">
        <v>55</v>
      </c>
      <c r="B3774" s="1" t="s">
        <v>141</v>
      </c>
      <c r="C3774" s="1" t="s">
        <v>136</v>
      </c>
      <c r="D3774" s="1">
        <f t="shared" si="174"/>
        <v>0.1</v>
      </c>
      <c r="E3774" s="1" t="s">
        <v>9309</v>
      </c>
      <c r="F3774" s="1" t="s">
        <v>9307</v>
      </c>
      <c r="G3774" s="6" t="s">
        <v>12525</v>
      </c>
      <c r="H3774" s="1" t="s">
        <v>144</v>
      </c>
      <c r="I3774" s="1" t="s">
        <v>9293</v>
      </c>
      <c r="J3774" s="1" t="s">
        <v>9310</v>
      </c>
      <c r="K3774" s="1" t="str">
        <f t="shared" si="175"/>
        <v>2020</v>
      </c>
      <c r="L3774" s="1">
        <f t="shared" si="176"/>
        <v>24</v>
      </c>
      <c r="M3774" s="1" t="s">
        <v>60</v>
      </c>
      <c r="N3774" t="s">
        <v>50</v>
      </c>
      <c r="O3774" s="1" t="s">
        <v>61</v>
      </c>
      <c r="P3774" s="1" t="s">
        <v>135</v>
      </c>
      <c r="Q3774" s="1" t="s">
        <v>120</v>
      </c>
      <c r="R3774" s="1" t="s">
        <v>1730</v>
      </c>
      <c r="S3774" s="1" t="s">
        <v>65</v>
      </c>
      <c r="T3774" s="1">
        <v>2</v>
      </c>
      <c r="U3774" s="1"/>
    </row>
    <row r="3775" spans="1:21">
      <c r="A3775" s="1" t="s">
        <v>55</v>
      </c>
      <c r="B3775" s="1" t="s">
        <v>5607</v>
      </c>
      <c r="C3775" s="1" t="s">
        <v>219</v>
      </c>
      <c r="D3775" s="1">
        <f t="shared" si="174"/>
        <v>0.96</v>
      </c>
      <c r="E3775" s="1" t="s">
        <v>9485</v>
      </c>
      <c r="F3775" s="1" t="s">
        <v>9484</v>
      </c>
      <c r="G3775" s="6" t="s">
        <v>12525</v>
      </c>
      <c r="H3775" s="1" t="s">
        <v>126</v>
      </c>
      <c r="I3775" s="1" t="s">
        <v>321</v>
      </c>
      <c r="J3775" s="1" t="s">
        <v>9071</v>
      </c>
      <c r="K3775" s="1" t="str">
        <f t="shared" si="175"/>
        <v>2020</v>
      </c>
      <c r="L3775" s="1">
        <f t="shared" si="176"/>
        <v>14</v>
      </c>
      <c r="M3775" s="1" t="s">
        <v>79</v>
      </c>
      <c r="N3775" t="s">
        <v>50</v>
      </c>
      <c r="O3775" s="1" t="s">
        <v>61</v>
      </c>
      <c r="P3775" s="1" t="s">
        <v>840</v>
      </c>
      <c r="Q3775" s="1" t="s">
        <v>375</v>
      </c>
      <c r="R3775" s="1" t="s">
        <v>1502</v>
      </c>
      <c r="S3775" s="1" t="s">
        <v>65</v>
      </c>
      <c r="T3775" s="1">
        <v>2</v>
      </c>
      <c r="U3775" s="1" t="s">
        <v>99</v>
      </c>
    </row>
    <row r="3776" spans="1:21">
      <c r="A3776" s="1" t="s">
        <v>55</v>
      </c>
      <c r="B3776" s="1" t="s">
        <v>3072</v>
      </c>
      <c r="C3776" s="1" t="s">
        <v>219</v>
      </c>
      <c r="D3776" s="1">
        <f t="shared" si="174"/>
        <v>0.48</v>
      </c>
      <c r="E3776" s="1" t="s">
        <v>9499</v>
      </c>
      <c r="F3776" s="1" t="s">
        <v>9498</v>
      </c>
      <c r="G3776" s="6" t="s">
        <v>12525</v>
      </c>
      <c r="H3776" s="1" t="s">
        <v>55</v>
      </c>
      <c r="I3776" s="1" t="s">
        <v>321</v>
      </c>
      <c r="J3776" s="1" t="s">
        <v>9501</v>
      </c>
      <c r="K3776" s="1" t="str">
        <f t="shared" si="175"/>
        <v>2020</v>
      </c>
      <c r="L3776" s="1">
        <f t="shared" si="176"/>
        <v>4</v>
      </c>
      <c r="M3776" s="1" t="s">
        <v>60</v>
      </c>
      <c r="N3776" t="s">
        <v>50</v>
      </c>
      <c r="O3776" s="1" t="s">
        <v>61</v>
      </c>
      <c r="P3776" s="1" t="s">
        <v>90</v>
      </c>
      <c r="Q3776" s="1" t="s">
        <v>247</v>
      </c>
      <c r="R3776" s="1" t="s">
        <v>9500</v>
      </c>
      <c r="S3776" s="1" t="s">
        <v>65</v>
      </c>
      <c r="T3776" s="1">
        <v>2</v>
      </c>
      <c r="U3776" s="1" t="s">
        <v>99</v>
      </c>
    </row>
    <row r="3777" spans="1:21">
      <c r="A3777" s="1" t="s">
        <v>55</v>
      </c>
      <c r="B3777" s="1"/>
      <c r="C3777" s="1"/>
      <c r="D3777" s="1">
        <f t="shared" si="174"/>
        <v>0</v>
      </c>
      <c r="E3777" s="1" t="s">
        <v>9936</v>
      </c>
      <c r="F3777" s="1" t="s">
        <v>10424</v>
      </c>
      <c r="G3777" s="6" t="s">
        <v>12527</v>
      </c>
      <c r="H3777" s="1" t="s">
        <v>678</v>
      </c>
      <c r="I3777" s="1" t="s">
        <v>1139</v>
      </c>
      <c r="J3777" s="1" t="s">
        <v>8134</v>
      </c>
      <c r="K3777" s="1" t="str">
        <f t="shared" si="175"/>
        <v>2020</v>
      </c>
      <c r="L3777" s="1">
        <f t="shared" si="176"/>
        <v>34</v>
      </c>
      <c r="M3777" s="1" t="s">
        <v>60</v>
      </c>
      <c r="N3777" t="s">
        <v>50</v>
      </c>
      <c r="O3777" s="1" t="s">
        <v>61</v>
      </c>
      <c r="P3777" s="1" t="s">
        <v>255</v>
      </c>
      <c r="Q3777" s="1" t="s">
        <v>351</v>
      </c>
      <c r="R3777" s="1" t="s">
        <v>1364</v>
      </c>
      <c r="S3777" s="1" t="s">
        <v>105</v>
      </c>
      <c r="T3777" s="1">
        <v>1</v>
      </c>
      <c r="U3777" s="1"/>
    </row>
    <row r="3778" spans="1:21">
      <c r="A3778" s="1" t="s">
        <v>55</v>
      </c>
      <c r="B3778" s="1" t="s">
        <v>148</v>
      </c>
      <c r="C3778" s="1" t="s">
        <v>273</v>
      </c>
      <c r="D3778" s="1">
        <f t="shared" ref="D3778:D3841" si="177">B3778*C3778/100</f>
        <v>1.5</v>
      </c>
      <c r="E3778" s="1" t="s">
        <v>9965</v>
      </c>
      <c r="F3778" s="1" t="s">
        <v>10528</v>
      </c>
      <c r="G3778" s="6" t="s">
        <v>12525</v>
      </c>
      <c r="H3778" s="1" t="s">
        <v>55</v>
      </c>
      <c r="I3778" s="1" t="s">
        <v>10522</v>
      </c>
      <c r="J3778" s="1" t="s">
        <v>9748</v>
      </c>
      <c r="K3778" s="1" t="str">
        <f t="shared" ref="K3778:K3841" si="178">TEXT(J3778,"YYYY")</f>
        <v>2020</v>
      </c>
      <c r="L3778" s="1">
        <f t="shared" ref="L3778:L3841" si="179">H3778-(TEXT(I3778,"YYYY")-TEXT(J3778,"YYYY"))</f>
        <v>4</v>
      </c>
      <c r="M3778" s="1" t="s">
        <v>60</v>
      </c>
      <c r="N3778" t="s">
        <v>50</v>
      </c>
      <c r="O3778" s="1" t="s">
        <v>61</v>
      </c>
      <c r="P3778" s="1" t="s">
        <v>273</v>
      </c>
      <c r="Q3778" s="1" t="s">
        <v>197</v>
      </c>
      <c r="R3778" s="1" t="s">
        <v>197</v>
      </c>
      <c r="S3778" s="1" t="s">
        <v>65</v>
      </c>
      <c r="T3778" s="1">
        <v>2</v>
      </c>
      <c r="U3778" s="1"/>
    </row>
    <row r="3779" spans="1:21">
      <c r="A3779" s="1" t="s">
        <v>53</v>
      </c>
      <c r="B3779" s="1"/>
      <c r="C3779" s="1"/>
      <c r="D3779" s="1">
        <f t="shared" si="177"/>
        <v>0</v>
      </c>
      <c r="E3779" s="1" t="s">
        <v>10022</v>
      </c>
      <c r="F3779" s="1" t="s">
        <v>3084</v>
      </c>
      <c r="G3779" s="6" t="s">
        <v>12525</v>
      </c>
      <c r="H3779" s="1" t="s">
        <v>108</v>
      </c>
      <c r="I3779" s="1" t="s">
        <v>8201</v>
      </c>
      <c r="J3779" s="1" t="s">
        <v>5622</v>
      </c>
      <c r="K3779" s="1" t="str">
        <f t="shared" si="178"/>
        <v>2020</v>
      </c>
      <c r="L3779" s="1">
        <f t="shared" si="179"/>
        <v>8</v>
      </c>
      <c r="M3779" s="1" t="s">
        <v>60</v>
      </c>
      <c r="N3779" t="s">
        <v>50</v>
      </c>
      <c r="O3779" s="1" t="s">
        <v>61</v>
      </c>
      <c r="P3779" s="1" t="s">
        <v>1271</v>
      </c>
      <c r="Q3779" s="1" t="s">
        <v>788</v>
      </c>
      <c r="R3779" s="1"/>
      <c r="S3779" s="1" t="s">
        <v>65</v>
      </c>
      <c r="T3779" s="1">
        <v>2</v>
      </c>
      <c r="U3779" s="1" t="s">
        <v>116</v>
      </c>
    </row>
    <row r="3780" spans="1:21">
      <c r="A3780" s="1" t="s">
        <v>55</v>
      </c>
      <c r="B3780" s="1" t="s">
        <v>4133</v>
      </c>
      <c r="C3780" s="1" t="s">
        <v>273</v>
      </c>
      <c r="D3780" s="1">
        <f t="shared" si="177"/>
        <v>1.3</v>
      </c>
      <c r="E3780" s="1" t="s">
        <v>10608</v>
      </c>
      <c r="F3780" s="1" t="s">
        <v>10607</v>
      </c>
      <c r="G3780" s="6" t="s">
        <v>12525</v>
      </c>
      <c r="H3780" s="1" t="s">
        <v>149</v>
      </c>
      <c r="I3780" s="1" t="s">
        <v>261</v>
      </c>
      <c r="J3780" s="1" t="s">
        <v>640</v>
      </c>
      <c r="K3780" s="1" t="str">
        <f t="shared" si="178"/>
        <v>2020</v>
      </c>
      <c r="L3780" s="1">
        <f t="shared" si="179"/>
        <v>39</v>
      </c>
      <c r="M3780" s="1" t="s">
        <v>60</v>
      </c>
      <c r="N3780" t="s">
        <v>50</v>
      </c>
      <c r="O3780" s="1" t="s">
        <v>61</v>
      </c>
      <c r="P3780" s="1" t="s">
        <v>135</v>
      </c>
      <c r="Q3780" s="1" t="s">
        <v>382</v>
      </c>
      <c r="R3780" s="1" t="s">
        <v>947</v>
      </c>
      <c r="S3780" s="1" t="s">
        <v>4368</v>
      </c>
      <c r="T3780" s="1">
        <v>2</v>
      </c>
      <c r="U3780" s="1" t="s">
        <v>116</v>
      </c>
    </row>
    <row r="3781" spans="1:21">
      <c r="A3781" s="1" t="s">
        <v>55</v>
      </c>
      <c r="B3781" s="1" t="s">
        <v>986</v>
      </c>
      <c r="C3781" s="1" t="s">
        <v>382</v>
      </c>
      <c r="D3781" s="1">
        <f t="shared" si="177"/>
        <v>0.21</v>
      </c>
      <c r="E3781" s="1" t="s">
        <v>10611</v>
      </c>
      <c r="F3781" s="1" t="s">
        <v>10610</v>
      </c>
      <c r="G3781" s="6" t="s">
        <v>12525</v>
      </c>
      <c r="H3781" s="1" t="s">
        <v>308</v>
      </c>
      <c r="I3781" s="1" t="s">
        <v>261</v>
      </c>
      <c r="J3781" s="1" t="s">
        <v>3304</v>
      </c>
      <c r="K3781" s="1" t="str">
        <f t="shared" si="178"/>
        <v>2020</v>
      </c>
      <c r="L3781" s="1">
        <f t="shared" si="179"/>
        <v>57</v>
      </c>
      <c r="M3781" s="1" t="s">
        <v>60</v>
      </c>
      <c r="N3781" t="s">
        <v>50</v>
      </c>
      <c r="O3781" s="1" t="s">
        <v>61</v>
      </c>
      <c r="P3781" s="1" t="s">
        <v>119</v>
      </c>
      <c r="Q3781" s="1" t="s">
        <v>351</v>
      </c>
      <c r="R3781" s="1" t="s">
        <v>353</v>
      </c>
      <c r="S3781" s="1" t="s">
        <v>235</v>
      </c>
      <c r="T3781" s="1">
        <v>1</v>
      </c>
      <c r="U3781" s="1" t="s">
        <v>116</v>
      </c>
    </row>
    <row r="3782" spans="1:21">
      <c r="A3782" s="1" t="s">
        <v>49</v>
      </c>
      <c r="B3782" s="1" t="s">
        <v>715</v>
      </c>
      <c r="C3782" s="1" t="s">
        <v>136</v>
      </c>
      <c r="D3782" s="1">
        <f t="shared" si="177"/>
        <v>0.05</v>
      </c>
      <c r="E3782" s="1" t="s">
        <v>10158</v>
      </c>
      <c r="F3782" s="1" t="s">
        <v>10651</v>
      </c>
      <c r="G3782" s="6" t="s">
        <v>12525</v>
      </c>
      <c r="H3782" s="1" t="s">
        <v>134</v>
      </c>
      <c r="I3782" s="1" t="s">
        <v>8690</v>
      </c>
      <c r="J3782" s="1" t="s">
        <v>5710</v>
      </c>
      <c r="K3782" s="1" t="str">
        <f t="shared" si="178"/>
        <v>2020</v>
      </c>
      <c r="L3782" s="1">
        <f t="shared" si="179"/>
        <v>27</v>
      </c>
      <c r="M3782" s="1" t="s">
        <v>79</v>
      </c>
      <c r="N3782" t="s">
        <v>50</v>
      </c>
      <c r="O3782" s="1" t="s">
        <v>61</v>
      </c>
      <c r="P3782" s="1" t="s">
        <v>1002</v>
      </c>
      <c r="Q3782" s="1" t="s">
        <v>81</v>
      </c>
      <c r="R3782" s="1" t="s">
        <v>10652</v>
      </c>
      <c r="S3782" s="1" t="s">
        <v>10653</v>
      </c>
      <c r="T3782" s="1">
        <v>1</v>
      </c>
      <c r="U3782" s="1" t="s">
        <v>116</v>
      </c>
    </row>
    <row r="3783" spans="1:21">
      <c r="A3783" s="1" t="s">
        <v>53</v>
      </c>
      <c r="B3783" s="1" t="s">
        <v>715</v>
      </c>
      <c r="C3783" s="1" t="s">
        <v>382</v>
      </c>
      <c r="D3783" s="1">
        <f t="shared" si="177"/>
        <v>7.0000000000000007E-2</v>
      </c>
      <c r="E3783" s="1" t="s">
        <v>10174</v>
      </c>
      <c r="F3783" s="1" t="s">
        <v>10663</v>
      </c>
      <c r="G3783" s="6" t="s">
        <v>12525</v>
      </c>
      <c r="H3783" s="1" t="s">
        <v>584</v>
      </c>
      <c r="I3783" s="1" t="s">
        <v>10646</v>
      </c>
      <c r="J3783" s="1" t="s">
        <v>4680</v>
      </c>
      <c r="K3783" s="1" t="str">
        <f t="shared" si="178"/>
        <v>2020</v>
      </c>
      <c r="L3783" s="1">
        <f t="shared" si="179"/>
        <v>37</v>
      </c>
      <c r="M3783" s="1" t="s">
        <v>79</v>
      </c>
      <c r="N3783" t="s">
        <v>50</v>
      </c>
      <c r="O3783" s="1" t="s">
        <v>61</v>
      </c>
      <c r="P3783" s="1" t="s">
        <v>224</v>
      </c>
      <c r="Q3783" s="1" t="s">
        <v>832</v>
      </c>
      <c r="R3783" s="1" t="s">
        <v>10664</v>
      </c>
      <c r="S3783" s="1" t="s">
        <v>1051</v>
      </c>
      <c r="T3783" s="1">
        <v>1</v>
      </c>
      <c r="U3783" s="1" t="s">
        <v>116</v>
      </c>
    </row>
    <row r="3784" spans="1:21">
      <c r="A3784" s="1" t="s">
        <v>55</v>
      </c>
      <c r="B3784" s="1" t="s">
        <v>472</v>
      </c>
      <c r="C3784" s="1" t="s">
        <v>500</v>
      </c>
      <c r="D3784" s="1">
        <f t="shared" si="177"/>
        <v>0.4</v>
      </c>
      <c r="E3784" s="1" t="s">
        <v>10734</v>
      </c>
      <c r="F3784" s="1" t="s">
        <v>10733</v>
      </c>
      <c r="G3784" s="6" t="s">
        <v>12525</v>
      </c>
      <c r="H3784" s="1" t="s">
        <v>116</v>
      </c>
      <c r="I3784" s="1" t="s">
        <v>2332</v>
      </c>
      <c r="J3784" s="1" t="s">
        <v>9383</v>
      </c>
      <c r="K3784" s="1" t="str">
        <f t="shared" si="178"/>
        <v>2020</v>
      </c>
      <c r="L3784" s="1">
        <f t="shared" si="179"/>
        <v>5</v>
      </c>
      <c r="M3784" s="1" t="s">
        <v>79</v>
      </c>
      <c r="N3784" t="s">
        <v>50</v>
      </c>
      <c r="O3784" s="1" t="s">
        <v>61</v>
      </c>
      <c r="P3784" s="1" t="s">
        <v>422</v>
      </c>
      <c r="Q3784" s="1" t="s">
        <v>144</v>
      </c>
      <c r="R3784" s="1" t="s">
        <v>4034</v>
      </c>
      <c r="S3784" s="1" t="s">
        <v>65</v>
      </c>
      <c r="T3784" s="1">
        <v>2</v>
      </c>
      <c r="U3784" s="1" t="s">
        <v>116</v>
      </c>
    </row>
    <row r="3785" spans="1:21">
      <c r="A3785" s="1" t="s">
        <v>55</v>
      </c>
      <c r="B3785" s="1" t="s">
        <v>986</v>
      </c>
      <c r="C3785" s="1" t="s">
        <v>500</v>
      </c>
      <c r="D3785" s="1">
        <f t="shared" si="177"/>
        <v>0.24</v>
      </c>
      <c r="E3785" s="1" t="s">
        <v>10827</v>
      </c>
      <c r="F3785" s="1" t="s">
        <v>10826</v>
      </c>
      <c r="G3785" s="6" t="s">
        <v>12525</v>
      </c>
      <c r="H3785" s="1" t="s">
        <v>375</v>
      </c>
      <c r="I3785" s="1" t="s">
        <v>10803</v>
      </c>
      <c r="J3785" s="1" t="s">
        <v>9906</v>
      </c>
      <c r="K3785" s="1" t="str">
        <f t="shared" si="178"/>
        <v>2020</v>
      </c>
      <c r="L3785" s="1">
        <f t="shared" si="179"/>
        <v>56</v>
      </c>
      <c r="M3785" s="1" t="s">
        <v>79</v>
      </c>
      <c r="N3785" t="s">
        <v>50</v>
      </c>
      <c r="O3785" s="1" t="s">
        <v>61</v>
      </c>
      <c r="P3785" s="1" t="s">
        <v>346</v>
      </c>
      <c r="Q3785" s="1" t="s">
        <v>219</v>
      </c>
      <c r="R3785" s="1" t="s">
        <v>922</v>
      </c>
      <c r="S3785" s="1" t="s">
        <v>226</v>
      </c>
      <c r="T3785" s="1">
        <v>2</v>
      </c>
      <c r="U3785" s="1" t="s">
        <v>99</v>
      </c>
    </row>
    <row r="3786" spans="1:21">
      <c r="A3786" s="1" t="s">
        <v>50</v>
      </c>
      <c r="B3786" s="1" t="s">
        <v>472</v>
      </c>
      <c r="C3786" s="1" t="s">
        <v>136</v>
      </c>
      <c r="D3786" s="1">
        <f t="shared" si="177"/>
        <v>0.25</v>
      </c>
      <c r="E3786" s="1" t="s">
        <v>10860</v>
      </c>
      <c r="F3786" s="1" t="s">
        <v>10859</v>
      </c>
      <c r="G3786" s="6" t="s">
        <v>12525</v>
      </c>
      <c r="H3786" s="1" t="s">
        <v>367</v>
      </c>
      <c r="I3786" s="1" t="s">
        <v>10830</v>
      </c>
      <c r="J3786" s="1" t="s">
        <v>7841</v>
      </c>
      <c r="K3786" s="1" t="str">
        <f t="shared" si="178"/>
        <v>2020</v>
      </c>
      <c r="L3786" s="1">
        <f t="shared" si="179"/>
        <v>26</v>
      </c>
      <c r="M3786" s="1" t="s">
        <v>60</v>
      </c>
      <c r="N3786" t="s">
        <v>50</v>
      </c>
      <c r="O3786" s="1" t="s">
        <v>61</v>
      </c>
      <c r="P3786" s="1" t="s">
        <v>449</v>
      </c>
      <c r="Q3786" s="1" t="s">
        <v>128</v>
      </c>
      <c r="R3786" s="1" t="s">
        <v>450</v>
      </c>
      <c r="S3786" s="1" t="s">
        <v>1051</v>
      </c>
      <c r="T3786" s="1">
        <v>1</v>
      </c>
      <c r="U3786" s="1"/>
    </row>
    <row r="3787" spans="1:21">
      <c r="A3787" s="1" t="s">
        <v>55</v>
      </c>
      <c r="B3787" s="1" t="s">
        <v>50</v>
      </c>
      <c r="C3787" s="1" t="s">
        <v>958</v>
      </c>
      <c r="D3787" s="1">
        <f t="shared" si="177"/>
        <v>0.9</v>
      </c>
      <c r="E3787" s="1" t="s">
        <v>10870</v>
      </c>
      <c r="F3787" s="1" t="s">
        <v>10868</v>
      </c>
      <c r="G3787" s="6" t="s">
        <v>12525</v>
      </c>
      <c r="H3787" s="1" t="s">
        <v>324</v>
      </c>
      <c r="I3787" s="1" t="s">
        <v>10869</v>
      </c>
      <c r="J3787" s="1" t="s">
        <v>8450</v>
      </c>
      <c r="K3787" s="1" t="str">
        <f t="shared" si="178"/>
        <v>2020</v>
      </c>
      <c r="L3787" s="1">
        <f t="shared" si="179"/>
        <v>13</v>
      </c>
      <c r="M3787" s="1" t="s">
        <v>60</v>
      </c>
      <c r="N3787" t="s">
        <v>50</v>
      </c>
      <c r="O3787" s="1" t="s">
        <v>61</v>
      </c>
      <c r="P3787" s="1" t="s">
        <v>135</v>
      </c>
      <c r="Q3787" s="1" t="s">
        <v>555</v>
      </c>
      <c r="R3787" s="1" t="s">
        <v>10871</v>
      </c>
      <c r="S3787" s="1" t="s">
        <v>65</v>
      </c>
      <c r="T3787" s="1">
        <v>1</v>
      </c>
      <c r="U3787" s="1" t="s">
        <v>116</v>
      </c>
    </row>
    <row r="3788" spans="1:21">
      <c r="A3788" s="1" t="s">
        <v>55</v>
      </c>
      <c r="B3788" s="1" t="s">
        <v>4027</v>
      </c>
      <c r="C3788" s="1" t="s">
        <v>273</v>
      </c>
      <c r="D3788" s="1">
        <f t="shared" si="177"/>
        <v>1.1000000000000001</v>
      </c>
      <c r="E3788" s="1" t="s">
        <v>10878</v>
      </c>
      <c r="F3788" s="1" t="s">
        <v>10877</v>
      </c>
      <c r="G3788" s="6" t="s">
        <v>12525</v>
      </c>
      <c r="H3788" s="1" t="s">
        <v>247</v>
      </c>
      <c r="I3788" s="1" t="s">
        <v>10869</v>
      </c>
      <c r="J3788" s="1" t="s">
        <v>606</v>
      </c>
      <c r="K3788" s="1" t="str">
        <f t="shared" si="178"/>
        <v>2020</v>
      </c>
      <c r="L3788" s="1">
        <f t="shared" si="179"/>
        <v>15</v>
      </c>
      <c r="M3788" s="1" t="s">
        <v>79</v>
      </c>
      <c r="N3788" t="s">
        <v>50</v>
      </c>
      <c r="O3788" s="1" t="s">
        <v>102</v>
      </c>
      <c r="P3788" s="1" t="s">
        <v>103</v>
      </c>
      <c r="Q3788" s="1" t="s">
        <v>382</v>
      </c>
      <c r="R3788" s="1" t="s">
        <v>997</v>
      </c>
      <c r="S3788" s="1" t="s">
        <v>65</v>
      </c>
      <c r="T3788" s="1">
        <v>1</v>
      </c>
      <c r="U3788" s="1" t="s">
        <v>116</v>
      </c>
    </row>
    <row r="3789" spans="1:21">
      <c r="A3789" s="1" t="s">
        <v>54</v>
      </c>
      <c r="B3789" s="1"/>
      <c r="C3789" s="1"/>
      <c r="D3789" s="1">
        <f t="shared" si="177"/>
        <v>0</v>
      </c>
      <c r="E3789" s="1" t="s">
        <v>10933</v>
      </c>
      <c r="F3789" s="1" t="s">
        <v>10932</v>
      </c>
      <c r="G3789" s="6" t="s">
        <v>12525</v>
      </c>
      <c r="H3789" s="1" t="s">
        <v>104</v>
      </c>
      <c r="I3789" s="1" t="s">
        <v>10910</v>
      </c>
      <c r="J3789" s="1" t="s">
        <v>5224</v>
      </c>
      <c r="K3789" s="1" t="str">
        <f t="shared" si="178"/>
        <v>2020</v>
      </c>
      <c r="L3789" s="1">
        <f t="shared" si="179"/>
        <v>75</v>
      </c>
      <c r="M3789" s="1" t="s">
        <v>79</v>
      </c>
      <c r="N3789" t="s">
        <v>50</v>
      </c>
      <c r="O3789" s="1" t="s">
        <v>61</v>
      </c>
      <c r="P3789" s="1" t="s">
        <v>346</v>
      </c>
      <c r="Q3789" s="1" t="s">
        <v>389</v>
      </c>
      <c r="R3789" s="1" t="s">
        <v>10934</v>
      </c>
      <c r="S3789" s="1" t="s">
        <v>354</v>
      </c>
      <c r="T3789" s="1">
        <v>1</v>
      </c>
      <c r="U3789" s="1"/>
    </row>
    <row r="3790" spans="1:21">
      <c r="A3790" s="1" t="s">
        <v>55</v>
      </c>
      <c r="B3790" s="1" t="s">
        <v>986</v>
      </c>
      <c r="C3790" s="1"/>
      <c r="D3790" s="1">
        <f t="shared" si="177"/>
        <v>0</v>
      </c>
      <c r="E3790" s="1" t="s">
        <v>10965</v>
      </c>
      <c r="F3790" s="1" t="s">
        <v>10963</v>
      </c>
      <c r="G3790" s="6" t="s">
        <v>12525</v>
      </c>
      <c r="H3790" s="1" t="s">
        <v>324</v>
      </c>
      <c r="I3790" s="1" t="s">
        <v>2332</v>
      </c>
      <c r="J3790" s="1" t="s">
        <v>6586</v>
      </c>
      <c r="K3790" s="1" t="str">
        <f t="shared" si="178"/>
        <v>2020</v>
      </c>
      <c r="L3790" s="1">
        <f t="shared" si="179"/>
        <v>13</v>
      </c>
      <c r="M3790" s="1" t="s">
        <v>60</v>
      </c>
      <c r="N3790" t="s">
        <v>50</v>
      </c>
      <c r="O3790" s="1" t="s">
        <v>61</v>
      </c>
      <c r="P3790" s="1" t="s">
        <v>119</v>
      </c>
      <c r="Q3790" s="1" t="s">
        <v>555</v>
      </c>
      <c r="R3790" s="1" t="s">
        <v>556</v>
      </c>
      <c r="S3790" s="1" t="s">
        <v>65</v>
      </c>
      <c r="T3790" s="1">
        <v>2</v>
      </c>
      <c r="U3790" s="1" t="s">
        <v>116</v>
      </c>
    </row>
    <row r="3791" spans="1:21">
      <c r="A3791" s="1" t="s">
        <v>54</v>
      </c>
      <c r="B3791" s="1" t="s">
        <v>2095</v>
      </c>
      <c r="C3791" s="1" t="s">
        <v>958</v>
      </c>
      <c r="D3791" s="1">
        <f t="shared" si="177"/>
        <v>0.62999999999999989</v>
      </c>
      <c r="E3791" s="1" t="s">
        <v>10986</v>
      </c>
      <c r="F3791" s="1" t="s">
        <v>10985</v>
      </c>
      <c r="G3791" s="6" t="s">
        <v>12525</v>
      </c>
      <c r="H3791" s="1" t="s">
        <v>116</v>
      </c>
      <c r="I3791" s="1" t="s">
        <v>6666</v>
      </c>
      <c r="J3791" s="1" t="s">
        <v>8294</v>
      </c>
      <c r="K3791" s="1" t="str">
        <f t="shared" si="178"/>
        <v>2020</v>
      </c>
      <c r="L3791" s="1">
        <f t="shared" si="179"/>
        <v>5</v>
      </c>
      <c r="M3791" s="1" t="s">
        <v>60</v>
      </c>
      <c r="N3791" t="s">
        <v>50</v>
      </c>
      <c r="O3791" s="1" t="s">
        <v>61</v>
      </c>
      <c r="P3791" s="1" t="s">
        <v>9586</v>
      </c>
      <c r="Q3791" s="1" t="s">
        <v>217</v>
      </c>
      <c r="R3791" s="1" t="s">
        <v>10987</v>
      </c>
      <c r="S3791" s="1" t="s">
        <v>65</v>
      </c>
      <c r="T3791" s="1">
        <v>1</v>
      </c>
      <c r="U3791" s="1"/>
    </row>
    <row r="3792" spans="1:21">
      <c r="A3792" s="1" t="s">
        <v>55</v>
      </c>
      <c r="B3792" s="1" t="s">
        <v>11031</v>
      </c>
      <c r="C3792" s="1" t="s">
        <v>219</v>
      </c>
      <c r="D3792" s="1">
        <f t="shared" si="177"/>
        <v>4.26</v>
      </c>
      <c r="E3792" s="1" t="s">
        <v>11030</v>
      </c>
      <c r="F3792" s="1" t="s">
        <v>11028</v>
      </c>
      <c r="G3792" s="6" t="s">
        <v>12525</v>
      </c>
      <c r="H3792" s="1" t="s">
        <v>809</v>
      </c>
      <c r="I3792" s="1" t="s">
        <v>11029</v>
      </c>
      <c r="J3792" s="1" t="s">
        <v>690</v>
      </c>
      <c r="K3792" s="1" t="str">
        <f t="shared" si="178"/>
        <v>2020</v>
      </c>
      <c r="L3792" s="1">
        <f t="shared" si="179"/>
        <v>36</v>
      </c>
      <c r="M3792" s="1" t="s">
        <v>79</v>
      </c>
      <c r="N3792" t="s">
        <v>50</v>
      </c>
      <c r="O3792" s="1" t="s">
        <v>61</v>
      </c>
      <c r="P3792" s="1" t="s">
        <v>449</v>
      </c>
      <c r="Q3792" s="1" t="s">
        <v>219</v>
      </c>
      <c r="R3792" s="1" t="s">
        <v>895</v>
      </c>
      <c r="S3792" s="1" t="s">
        <v>4368</v>
      </c>
      <c r="T3792" s="1">
        <v>1</v>
      </c>
      <c r="U3792" s="1" t="s">
        <v>99</v>
      </c>
    </row>
    <row r="3793" spans="1:21">
      <c r="A3793" s="1" t="s">
        <v>55</v>
      </c>
      <c r="B3793" s="1"/>
      <c r="C3793" s="1"/>
      <c r="D3793" s="1">
        <f t="shared" si="177"/>
        <v>0</v>
      </c>
      <c r="E3793" s="1" t="s">
        <v>10355</v>
      </c>
      <c r="F3793" s="1" t="s">
        <v>11096</v>
      </c>
      <c r="G3793" s="6" t="s">
        <v>12525</v>
      </c>
      <c r="H3793" s="1" t="s">
        <v>324</v>
      </c>
      <c r="I3793" s="1" t="s">
        <v>857</v>
      </c>
      <c r="J3793" s="1" t="s">
        <v>5441</v>
      </c>
      <c r="K3793" s="1" t="str">
        <f t="shared" si="178"/>
        <v>2020</v>
      </c>
      <c r="L3793" s="1">
        <f t="shared" si="179"/>
        <v>13</v>
      </c>
      <c r="M3793" s="1" t="s">
        <v>79</v>
      </c>
      <c r="N3793" t="s">
        <v>50</v>
      </c>
      <c r="O3793" s="1" t="s">
        <v>61</v>
      </c>
      <c r="P3793" s="1" t="s">
        <v>119</v>
      </c>
      <c r="Q3793" s="1" t="s">
        <v>63</v>
      </c>
      <c r="R3793" s="1" t="s">
        <v>9489</v>
      </c>
      <c r="S3793" s="1" t="s">
        <v>65</v>
      </c>
      <c r="T3793" s="1">
        <v>1</v>
      </c>
      <c r="U3793" s="1"/>
    </row>
    <row r="3794" spans="1:21">
      <c r="A3794" s="1" t="s">
        <v>55</v>
      </c>
      <c r="B3794" s="1" t="s">
        <v>986</v>
      </c>
      <c r="C3794" s="1" t="s">
        <v>219</v>
      </c>
      <c r="D3794" s="1">
        <f t="shared" si="177"/>
        <v>0.18</v>
      </c>
      <c r="E3794" s="1" t="s">
        <v>11111</v>
      </c>
      <c r="F3794" s="1" t="s">
        <v>11110</v>
      </c>
      <c r="G3794" s="6" t="s">
        <v>12525</v>
      </c>
      <c r="H3794" s="1" t="s">
        <v>375</v>
      </c>
      <c r="I3794" s="1" t="s">
        <v>857</v>
      </c>
      <c r="J3794" s="1" t="s">
        <v>690</v>
      </c>
      <c r="K3794" s="1" t="str">
        <f t="shared" si="178"/>
        <v>2020</v>
      </c>
      <c r="L3794" s="1">
        <f t="shared" si="179"/>
        <v>56</v>
      </c>
      <c r="M3794" s="1" t="s">
        <v>60</v>
      </c>
      <c r="N3794" t="s">
        <v>50</v>
      </c>
      <c r="O3794" s="1" t="s">
        <v>61</v>
      </c>
      <c r="P3794" s="1" t="s">
        <v>449</v>
      </c>
      <c r="Q3794" s="1" t="s">
        <v>555</v>
      </c>
      <c r="R3794" s="1" t="s">
        <v>716</v>
      </c>
      <c r="S3794" s="1" t="s">
        <v>105</v>
      </c>
      <c r="T3794" s="1">
        <v>1</v>
      </c>
      <c r="U3794" s="1"/>
    </row>
    <row r="3795" spans="1:21">
      <c r="A3795" s="1" t="s">
        <v>55</v>
      </c>
      <c r="B3795" s="1" t="s">
        <v>986</v>
      </c>
      <c r="C3795" s="1" t="s">
        <v>382</v>
      </c>
      <c r="D3795" s="1">
        <f t="shared" si="177"/>
        <v>0.21</v>
      </c>
      <c r="E3795" s="1" t="s">
        <v>11114</v>
      </c>
      <c r="F3795" s="1" t="s">
        <v>11113</v>
      </c>
      <c r="G3795" s="6" t="s">
        <v>12525</v>
      </c>
      <c r="H3795" s="1" t="s">
        <v>583</v>
      </c>
      <c r="I3795" s="1" t="s">
        <v>857</v>
      </c>
      <c r="J3795" s="1" t="s">
        <v>10675</v>
      </c>
      <c r="K3795" s="1" t="str">
        <f t="shared" si="178"/>
        <v>2020</v>
      </c>
      <c r="L3795" s="1">
        <f t="shared" si="179"/>
        <v>22</v>
      </c>
      <c r="M3795" s="1" t="s">
        <v>60</v>
      </c>
      <c r="N3795" t="s">
        <v>50</v>
      </c>
      <c r="O3795" s="1" t="s">
        <v>61</v>
      </c>
      <c r="P3795" s="1" t="s">
        <v>232</v>
      </c>
      <c r="Q3795" s="1" t="s">
        <v>160</v>
      </c>
      <c r="R3795" s="1"/>
      <c r="S3795" s="1" t="s">
        <v>1559</v>
      </c>
      <c r="T3795" s="1">
        <v>1</v>
      </c>
      <c r="U3795" s="1"/>
    </row>
    <row r="3796" spans="1:21">
      <c r="A3796" s="1" t="s">
        <v>55</v>
      </c>
      <c r="B3796" s="1" t="s">
        <v>2095</v>
      </c>
      <c r="C3796" s="1" t="s">
        <v>136</v>
      </c>
      <c r="D3796" s="1">
        <f t="shared" si="177"/>
        <v>0.35</v>
      </c>
      <c r="E3796" s="1" t="s">
        <v>11194</v>
      </c>
      <c r="F3796" s="1" t="s">
        <v>11193</v>
      </c>
      <c r="G3796" s="6" t="s">
        <v>12525</v>
      </c>
      <c r="H3796" s="1" t="s">
        <v>367</v>
      </c>
      <c r="I3796" s="1" t="s">
        <v>11176</v>
      </c>
      <c r="J3796" s="1" t="s">
        <v>5246</v>
      </c>
      <c r="K3796" s="1" t="str">
        <f t="shared" si="178"/>
        <v>2020</v>
      </c>
      <c r="L3796" s="1">
        <f t="shared" si="179"/>
        <v>26</v>
      </c>
      <c r="M3796" s="1" t="s">
        <v>79</v>
      </c>
      <c r="N3796" t="s">
        <v>50</v>
      </c>
      <c r="O3796" s="1" t="s">
        <v>102</v>
      </c>
      <c r="P3796" s="1" t="s">
        <v>224</v>
      </c>
      <c r="Q3796" s="1" t="s">
        <v>104</v>
      </c>
      <c r="R3796" s="1" t="s">
        <v>993</v>
      </c>
      <c r="S3796" s="1" t="s">
        <v>4040</v>
      </c>
      <c r="T3796" s="1">
        <v>1</v>
      </c>
      <c r="U3796" s="1"/>
    </row>
    <row r="3797" spans="1:21">
      <c r="A3797" s="1" t="s">
        <v>55</v>
      </c>
      <c r="B3797" s="1" t="s">
        <v>141</v>
      </c>
      <c r="C3797" s="1" t="s">
        <v>63</v>
      </c>
      <c r="D3797" s="1">
        <f t="shared" si="177"/>
        <v>0.06</v>
      </c>
      <c r="E3797" s="1" t="s">
        <v>11287</v>
      </c>
      <c r="F3797" s="1" t="s">
        <v>11286</v>
      </c>
      <c r="G3797" s="6" t="s">
        <v>12525</v>
      </c>
      <c r="H3797" s="1" t="s">
        <v>458</v>
      </c>
      <c r="I3797" s="1" t="s">
        <v>11257</v>
      </c>
      <c r="J3797" s="1" t="s">
        <v>707</v>
      </c>
      <c r="K3797" s="1" t="str">
        <f t="shared" si="178"/>
        <v>2020</v>
      </c>
      <c r="L3797" s="1">
        <f t="shared" si="179"/>
        <v>64</v>
      </c>
      <c r="M3797" s="1" t="s">
        <v>79</v>
      </c>
      <c r="N3797" t="s">
        <v>50</v>
      </c>
      <c r="O3797" s="1" t="s">
        <v>102</v>
      </c>
      <c r="P3797" s="1" t="s">
        <v>255</v>
      </c>
      <c r="Q3797" s="1" t="s">
        <v>382</v>
      </c>
      <c r="R3797" s="1" t="s">
        <v>10553</v>
      </c>
      <c r="S3797" s="1" t="s">
        <v>311</v>
      </c>
      <c r="T3797" s="1">
        <v>2</v>
      </c>
      <c r="U3797" s="1"/>
    </row>
    <row r="3798" spans="1:21">
      <c r="A3798" s="1" t="s">
        <v>55</v>
      </c>
      <c r="B3798" s="1"/>
      <c r="C3798" s="1"/>
      <c r="D3798" s="1">
        <f t="shared" si="177"/>
        <v>0</v>
      </c>
      <c r="E3798" s="1" t="s">
        <v>11291</v>
      </c>
      <c r="F3798" s="1" t="s">
        <v>11289</v>
      </c>
      <c r="G3798" s="6" t="s">
        <v>12525</v>
      </c>
      <c r="H3798" s="1" t="s">
        <v>584</v>
      </c>
      <c r="I3798" s="1" t="s">
        <v>11290</v>
      </c>
      <c r="J3798" s="1" t="s">
        <v>7043</v>
      </c>
      <c r="K3798" s="1" t="str">
        <f t="shared" si="178"/>
        <v>2020</v>
      </c>
      <c r="L3798" s="1">
        <f t="shared" si="179"/>
        <v>37</v>
      </c>
      <c r="M3798" s="1" t="s">
        <v>60</v>
      </c>
      <c r="N3798" t="s">
        <v>50</v>
      </c>
      <c r="O3798" s="1" t="s">
        <v>61</v>
      </c>
      <c r="P3798" s="1" t="s">
        <v>168</v>
      </c>
      <c r="Q3798" s="1" t="s">
        <v>308</v>
      </c>
      <c r="R3798" s="1" t="s">
        <v>989</v>
      </c>
      <c r="S3798" s="1" t="s">
        <v>1559</v>
      </c>
      <c r="T3798" s="1">
        <v>1</v>
      </c>
      <c r="U3798" s="1"/>
    </row>
    <row r="3799" spans="1:21">
      <c r="A3799" s="1" t="s">
        <v>55</v>
      </c>
      <c r="B3799" s="1" t="s">
        <v>3534</v>
      </c>
      <c r="C3799" s="1" t="s">
        <v>500</v>
      </c>
      <c r="D3799" s="1">
        <f t="shared" si="177"/>
        <v>0.72</v>
      </c>
      <c r="E3799" s="1" t="s">
        <v>11306</v>
      </c>
      <c r="F3799" s="1" t="s">
        <v>11305</v>
      </c>
      <c r="G3799" s="6" t="s">
        <v>12525</v>
      </c>
      <c r="H3799" s="1" t="s">
        <v>1488</v>
      </c>
      <c r="I3799" s="1" t="s">
        <v>9308</v>
      </c>
      <c r="J3799" s="1" t="s">
        <v>6586</v>
      </c>
      <c r="K3799" s="1" t="str">
        <f t="shared" si="178"/>
        <v>2020</v>
      </c>
      <c r="L3799" s="1">
        <f t="shared" si="179"/>
        <v>67</v>
      </c>
      <c r="M3799" s="1" t="s">
        <v>60</v>
      </c>
      <c r="N3799" t="s">
        <v>50</v>
      </c>
      <c r="O3799" s="1" t="s">
        <v>61</v>
      </c>
      <c r="P3799" s="1" t="s">
        <v>3928</v>
      </c>
      <c r="Q3799" s="1" t="s">
        <v>219</v>
      </c>
      <c r="R3799" s="1" t="s">
        <v>11307</v>
      </c>
      <c r="S3799" s="1" t="s">
        <v>311</v>
      </c>
      <c r="T3799" s="1">
        <v>1</v>
      </c>
      <c r="U3799" s="1" t="s">
        <v>116</v>
      </c>
    </row>
    <row r="3800" spans="1:21">
      <c r="A3800" s="1" t="s">
        <v>54</v>
      </c>
      <c r="B3800" s="1" t="s">
        <v>50</v>
      </c>
      <c r="C3800" s="1" t="s">
        <v>273</v>
      </c>
      <c r="D3800" s="1">
        <f t="shared" si="177"/>
        <v>1</v>
      </c>
      <c r="E3800" s="1" t="s">
        <v>11311</v>
      </c>
      <c r="F3800" s="1" t="s">
        <v>11310</v>
      </c>
      <c r="G3800" s="6" t="s">
        <v>12525</v>
      </c>
      <c r="H3800" s="1" t="s">
        <v>101</v>
      </c>
      <c r="I3800" s="1" t="s">
        <v>9308</v>
      </c>
      <c r="J3800" s="1" t="s">
        <v>7725</v>
      </c>
      <c r="K3800" s="1" t="str">
        <f t="shared" si="178"/>
        <v>2020</v>
      </c>
      <c r="L3800" s="1">
        <f t="shared" si="179"/>
        <v>38</v>
      </c>
      <c r="M3800" s="1" t="s">
        <v>79</v>
      </c>
      <c r="N3800" t="s">
        <v>50</v>
      </c>
      <c r="O3800" s="1" t="s">
        <v>61</v>
      </c>
      <c r="P3800" s="1" t="s">
        <v>778</v>
      </c>
      <c r="Q3800" s="1" t="s">
        <v>219</v>
      </c>
      <c r="R3800" s="1" t="s">
        <v>7421</v>
      </c>
      <c r="S3800" s="1" t="s">
        <v>1051</v>
      </c>
      <c r="T3800" s="1">
        <v>2</v>
      </c>
      <c r="U3800" s="1"/>
    </row>
    <row r="3801" spans="1:21">
      <c r="A3801" s="1" t="s">
        <v>55</v>
      </c>
      <c r="B3801" s="1" t="s">
        <v>986</v>
      </c>
      <c r="C3801" s="1" t="s">
        <v>273</v>
      </c>
      <c r="D3801" s="1">
        <f t="shared" si="177"/>
        <v>0.3</v>
      </c>
      <c r="E3801" s="1" t="s">
        <v>11314</v>
      </c>
      <c r="F3801" s="1" t="s">
        <v>11313</v>
      </c>
      <c r="G3801" s="6" t="s">
        <v>12525</v>
      </c>
      <c r="H3801" s="1" t="s">
        <v>530</v>
      </c>
      <c r="I3801" s="1" t="s">
        <v>9308</v>
      </c>
      <c r="J3801" s="1" t="s">
        <v>4044</v>
      </c>
      <c r="K3801" s="1" t="str">
        <f t="shared" si="178"/>
        <v>2020</v>
      </c>
      <c r="L3801" s="1">
        <f t="shared" si="179"/>
        <v>33</v>
      </c>
      <c r="M3801" s="1" t="s">
        <v>79</v>
      </c>
      <c r="N3801" t="s">
        <v>50</v>
      </c>
      <c r="O3801" s="1" t="s">
        <v>61</v>
      </c>
      <c r="P3801" s="1" t="s">
        <v>840</v>
      </c>
      <c r="Q3801" s="1" t="s">
        <v>958</v>
      </c>
      <c r="R3801" s="1" t="s">
        <v>1399</v>
      </c>
      <c r="S3801" s="1" t="s">
        <v>526</v>
      </c>
      <c r="T3801" s="1">
        <v>1</v>
      </c>
      <c r="U3801" s="1" t="s">
        <v>55</v>
      </c>
    </row>
    <row r="3802" spans="1:21">
      <c r="A3802" s="1" t="s">
        <v>53</v>
      </c>
      <c r="B3802" s="1"/>
      <c r="C3802" s="1"/>
      <c r="D3802" s="1">
        <f t="shared" si="177"/>
        <v>0</v>
      </c>
      <c r="E3802" s="1" t="s">
        <v>10381</v>
      </c>
      <c r="F3802" s="1" t="s">
        <v>11320</v>
      </c>
      <c r="G3802" s="6" t="s">
        <v>12525</v>
      </c>
      <c r="H3802" s="1" t="s">
        <v>128</v>
      </c>
      <c r="I3802" s="1" t="s">
        <v>9308</v>
      </c>
      <c r="J3802" s="1" t="s">
        <v>5710</v>
      </c>
      <c r="K3802" s="1" t="str">
        <f t="shared" si="178"/>
        <v>2020</v>
      </c>
      <c r="L3802" s="1">
        <f t="shared" si="179"/>
        <v>42</v>
      </c>
      <c r="M3802" s="1" t="s">
        <v>60</v>
      </c>
      <c r="N3802" t="s">
        <v>50</v>
      </c>
      <c r="O3802" s="1" t="s">
        <v>61</v>
      </c>
      <c r="P3802" s="1" t="s">
        <v>127</v>
      </c>
      <c r="Q3802" s="1" t="s">
        <v>573</v>
      </c>
      <c r="R3802" s="1" t="s">
        <v>11321</v>
      </c>
      <c r="S3802" s="1" t="s">
        <v>114</v>
      </c>
      <c r="T3802" s="1">
        <v>2</v>
      </c>
      <c r="U3802" s="1" t="s">
        <v>54</v>
      </c>
    </row>
    <row r="3803" spans="1:21">
      <c r="A3803" s="1" t="s">
        <v>55</v>
      </c>
      <c r="B3803" s="1" t="s">
        <v>176</v>
      </c>
      <c r="C3803" s="1" t="s">
        <v>273</v>
      </c>
      <c r="D3803" s="1">
        <f t="shared" si="177"/>
        <v>0.6</v>
      </c>
      <c r="E3803" s="1" t="s">
        <v>10524</v>
      </c>
      <c r="F3803" s="1" t="s">
        <v>11325</v>
      </c>
      <c r="G3803" s="6" t="s">
        <v>12525</v>
      </c>
      <c r="H3803" s="1" t="s">
        <v>382</v>
      </c>
      <c r="I3803" s="1" t="s">
        <v>9308</v>
      </c>
      <c r="J3803" s="1" t="s">
        <v>5441</v>
      </c>
      <c r="K3803" s="1" t="str">
        <f t="shared" si="178"/>
        <v>2020</v>
      </c>
      <c r="L3803" s="1">
        <f t="shared" si="179"/>
        <v>70</v>
      </c>
      <c r="M3803" s="1" t="s">
        <v>60</v>
      </c>
      <c r="N3803" t="s">
        <v>50</v>
      </c>
      <c r="O3803" s="1" t="s">
        <v>61</v>
      </c>
      <c r="P3803" s="1" t="s">
        <v>213</v>
      </c>
      <c r="Q3803" s="1" t="s">
        <v>160</v>
      </c>
      <c r="R3803" s="1" t="s">
        <v>11326</v>
      </c>
      <c r="S3803" s="1" t="s">
        <v>311</v>
      </c>
      <c r="T3803" s="1">
        <v>1</v>
      </c>
      <c r="U3803" s="1" t="s">
        <v>55</v>
      </c>
    </row>
    <row r="3804" spans="1:21">
      <c r="A3804" s="1" t="s">
        <v>55</v>
      </c>
      <c r="B3804" s="1" t="s">
        <v>141</v>
      </c>
      <c r="C3804" s="1" t="s">
        <v>382</v>
      </c>
      <c r="D3804" s="1">
        <f t="shared" si="177"/>
        <v>0.14000000000000001</v>
      </c>
      <c r="E3804" s="1" t="s">
        <v>11354</v>
      </c>
      <c r="F3804" s="1" t="s">
        <v>11353</v>
      </c>
      <c r="G3804" s="6" t="s">
        <v>12525</v>
      </c>
      <c r="H3804" s="1" t="s">
        <v>555</v>
      </c>
      <c r="I3804" s="1" t="s">
        <v>5681</v>
      </c>
      <c r="J3804" s="1" t="s">
        <v>690</v>
      </c>
      <c r="K3804" s="1" t="str">
        <f t="shared" si="178"/>
        <v>2020</v>
      </c>
      <c r="L3804" s="1">
        <f t="shared" si="179"/>
        <v>40</v>
      </c>
      <c r="M3804" s="1" t="s">
        <v>60</v>
      </c>
      <c r="N3804" t="s">
        <v>50</v>
      </c>
      <c r="O3804" s="1" t="s">
        <v>61</v>
      </c>
      <c r="P3804" s="1" t="s">
        <v>449</v>
      </c>
      <c r="Q3804" s="1" t="s">
        <v>160</v>
      </c>
      <c r="R3804" s="1" t="s">
        <v>977</v>
      </c>
      <c r="S3804" s="1"/>
      <c r="T3804" s="1">
        <v>2</v>
      </c>
      <c r="U3804" s="1"/>
    </row>
    <row r="3805" spans="1:21">
      <c r="A3805" s="1" t="s">
        <v>55</v>
      </c>
      <c r="B3805" s="1" t="s">
        <v>141</v>
      </c>
      <c r="C3805" s="1" t="s">
        <v>382</v>
      </c>
      <c r="D3805" s="1">
        <f t="shared" si="177"/>
        <v>0.14000000000000001</v>
      </c>
      <c r="E3805" s="1" t="s">
        <v>11388</v>
      </c>
      <c r="F3805" s="1" t="s">
        <v>11386</v>
      </c>
      <c r="G3805" s="6" t="s">
        <v>12525</v>
      </c>
      <c r="H3805" s="1" t="s">
        <v>144</v>
      </c>
      <c r="I3805" s="1" t="s">
        <v>11387</v>
      </c>
      <c r="J3805" s="1" t="s">
        <v>6586</v>
      </c>
      <c r="K3805" s="1" t="str">
        <f t="shared" si="178"/>
        <v>2020</v>
      </c>
      <c r="L3805" s="1">
        <f t="shared" si="179"/>
        <v>24</v>
      </c>
      <c r="M3805" s="1" t="s">
        <v>79</v>
      </c>
      <c r="N3805" t="s">
        <v>50</v>
      </c>
      <c r="O3805" s="1" t="s">
        <v>61</v>
      </c>
      <c r="P3805" s="1" t="s">
        <v>514</v>
      </c>
      <c r="Q3805" s="1" t="s">
        <v>387</v>
      </c>
      <c r="R3805" s="1" t="s">
        <v>7843</v>
      </c>
      <c r="S3805" s="1"/>
      <c r="T3805" s="1">
        <v>1</v>
      </c>
      <c r="U3805" s="1"/>
    </row>
    <row r="3806" spans="1:21">
      <c r="A3806" s="1" t="s">
        <v>55</v>
      </c>
      <c r="B3806" s="1" t="s">
        <v>53</v>
      </c>
      <c r="C3806" s="1" t="s">
        <v>273</v>
      </c>
      <c r="D3806" s="1">
        <f t="shared" si="177"/>
        <v>2</v>
      </c>
      <c r="E3806" s="1" t="s">
        <v>11422</v>
      </c>
      <c r="F3806" s="1" t="s">
        <v>11420</v>
      </c>
      <c r="G3806" s="6" t="s">
        <v>12525</v>
      </c>
      <c r="H3806" s="1" t="s">
        <v>555</v>
      </c>
      <c r="I3806" s="1" t="s">
        <v>11421</v>
      </c>
      <c r="J3806" s="1" t="s">
        <v>8717</v>
      </c>
      <c r="K3806" s="1" t="str">
        <f t="shared" si="178"/>
        <v>2020</v>
      </c>
      <c r="L3806" s="1">
        <f t="shared" si="179"/>
        <v>40</v>
      </c>
      <c r="M3806" s="1" t="s">
        <v>60</v>
      </c>
      <c r="N3806" t="s">
        <v>50</v>
      </c>
      <c r="O3806" s="1" t="s">
        <v>61</v>
      </c>
      <c r="P3806" s="1" t="s">
        <v>232</v>
      </c>
      <c r="Q3806" s="1" t="s">
        <v>351</v>
      </c>
      <c r="R3806" s="1" t="s">
        <v>603</v>
      </c>
      <c r="S3806" s="1" t="s">
        <v>4368</v>
      </c>
      <c r="T3806" s="1">
        <v>1</v>
      </c>
      <c r="U3806" s="1" t="s">
        <v>116</v>
      </c>
    </row>
    <row r="3807" spans="1:21">
      <c r="A3807" s="1" t="s">
        <v>55</v>
      </c>
      <c r="B3807" s="1" t="s">
        <v>141</v>
      </c>
      <c r="C3807" s="1" t="s">
        <v>136</v>
      </c>
      <c r="D3807" s="1">
        <f t="shared" si="177"/>
        <v>0.1</v>
      </c>
      <c r="E3807" s="1" t="s">
        <v>11626</v>
      </c>
      <c r="F3807" s="1" t="s">
        <v>11625</v>
      </c>
      <c r="G3807" s="6" t="s">
        <v>12525</v>
      </c>
      <c r="H3807" s="1" t="s">
        <v>78</v>
      </c>
      <c r="I3807" s="1" t="s">
        <v>335</v>
      </c>
      <c r="J3807" s="1" t="s">
        <v>11627</v>
      </c>
      <c r="K3807" s="1" t="str">
        <f t="shared" si="178"/>
        <v>2020</v>
      </c>
      <c r="L3807" s="1">
        <f t="shared" si="179"/>
        <v>29</v>
      </c>
      <c r="M3807" s="1" t="s">
        <v>60</v>
      </c>
      <c r="N3807" t="s">
        <v>50</v>
      </c>
      <c r="O3807" s="1" t="s">
        <v>205</v>
      </c>
      <c r="P3807" s="1" t="s">
        <v>432</v>
      </c>
      <c r="Q3807" s="1" t="s">
        <v>219</v>
      </c>
      <c r="R3807" s="1" t="s">
        <v>5893</v>
      </c>
      <c r="S3807" s="1" t="s">
        <v>5916</v>
      </c>
      <c r="T3807" s="1">
        <v>1</v>
      </c>
      <c r="U3807" s="1"/>
    </row>
    <row r="3808" spans="1:21">
      <c r="A3808" s="1" t="s">
        <v>55</v>
      </c>
      <c r="B3808" s="1" t="s">
        <v>715</v>
      </c>
      <c r="C3808" s="1" t="s">
        <v>136</v>
      </c>
      <c r="D3808" s="1">
        <f t="shared" si="177"/>
        <v>0.05</v>
      </c>
      <c r="E3808" s="1" t="s">
        <v>10445</v>
      </c>
      <c r="F3808" s="1" t="s">
        <v>11950</v>
      </c>
      <c r="G3808" s="6" t="s">
        <v>12525</v>
      </c>
      <c r="H3808" s="1" t="s">
        <v>99</v>
      </c>
      <c r="I3808" s="1" t="s">
        <v>429</v>
      </c>
      <c r="J3808" s="1" t="s">
        <v>11952</v>
      </c>
      <c r="K3808" s="1" t="str">
        <f t="shared" si="178"/>
        <v>2020</v>
      </c>
      <c r="L3808" s="1">
        <f t="shared" si="179"/>
        <v>6</v>
      </c>
      <c r="M3808" s="1" t="s">
        <v>60</v>
      </c>
      <c r="N3808" t="s">
        <v>50</v>
      </c>
      <c r="O3808" s="1" t="s">
        <v>61</v>
      </c>
      <c r="P3808" s="1" t="s">
        <v>9617</v>
      </c>
      <c r="Q3808" s="1" t="s">
        <v>144</v>
      </c>
      <c r="R3808" s="1" t="s">
        <v>11951</v>
      </c>
      <c r="S3808" s="1" t="s">
        <v>65</v>
      </c>
      <c r="T3808" s="1">
        <v>2</v>
      </c>
      <c r="U3808" s="1"/>
    </row>
    <row r="3809" spans="1:21">
      <c r="A3809" s="1" t="s">
        <v>54</v>
      </c>
      <c r="B3809" s="1"/>
      <c r="C3809" s="1"/>
      <c r="D3809" s="1">
        <f t="shared" si="177"/>
        <v>0</v>
      </c>
      <c r="E3809" s="1" t="s">
        <v>11964</v>
      </c>
      <c r="F3809" s="1" t="s">
        <v>11963</v>
      </c>
      <c r="G3809" s="6" t="s">
        <v>12525</v>
      </c>
      <c r="H3809" s="1" t="s">
        <v>149</v>
      </c>
      <c r="I3809" s="1" t="s">
        <v>11088</v>
      </c>
      <c r="J3809" s="1" t="s">
        <v>8134</v>
      </c>
      <c r="K3809" s="1" t="str">
        <f t="shared" si="178"/>
        <v>2020</v>
      </c>
      <c r="L3809" s="1">
        <f t="shared" si="179"/>
        <v>39</v>
      </c>
      <c r="M3809" s="1" t="s">
        <v>60</v>
      </c>
      <c r="N3809" t="s">
        <v>50</v>
      </c>
      <c r="O3809" s="1" t="s">
        <v>61</v>
      </c>
      <c r="P3809" s="1" t="s">
        <v>255</v>
      </c>
      <c r="Q3809" s="1" t="s">
        <v>120</v>
      </c>
      <c r="R3809" s="1" t="s">
        <v>908</v>
      </c>
      <c r="S3809" s="1" t="s">
        <v>105</v>
      </c>
      <c r="T3809" s="1">
        <v>2</v>
      </c>
      <c r="U3809" s="1" t="s">
        <v>116</v>
      </c>
    </row>
    <row r="3810" spans="1:21">
      <c r="A3810" s="1" t="s">
        <v>49</v>
      </c>
      <c r="B3810" s="1" t="s">
        <v>141</v>
      </c>
      <c r="C3810" s="1" t="s">
        <v>219</v>
      </c>
      <c r="D3810" s="1">
        <f t="shared" si="177"/>
        <v>0.12</v>
      </c>
      <c r="E3810" s="1" t="s">
        <v>11985</v>
      </c>
      <c r="F3810" s="1" t="s">
        <v>11984</v>
      </c>
      <c r="G3810" s="6" t="s">
        <v>12525</v>
      </c>
      <c r="H3810" s="1" t="s">
        <v>58</v>
      </c>
      <c r="I3810" s="1" t="s">
        <v>11088</v>
      </c>
      <c r="J3810" s="1" t="s">
        <v>9383</v>
      </c>
      <c r="K3810" s="1" t="str">
        <f t="shared" si="178"/>
        <v>2020</v>
      </c>
      <c r="L3810" s="1">
        <f t="shared" si="179"/>
        <v>10</v>
      </c>
      <c r="M3810" s="1" t="s">
        <v>79</v>
      </c>
      <c r="N3810" t="s">
        <v>50</v>
      </c>
      <c r="O3810" s="1" t="s">
        <v>61</v>
      </c>
      <c r="P3810" s="1" t="s">
        <v>119</v>
      </c>
      <c r="Q3810" s="1" t="s">
        <v>644</v>
      </c>
      <c r="R3810" s="1" t="s">
        <v>8555</v>
      </c>
      <c r="S3810" s="1" t="s">
        <v>65</v>
      </c>
      <c r="T3810" s="1">
        <v>1</v>
      </c>
      <c r="U3810" s="1" t="s">
        <v>116</v>
      </c>
    </row>
    <row r="3811" spans="1:21">
      <c r="A3811" s="1" t="s">
        <v>55</v>
      </c>
      <c r="B3811" s="1"/>
      <c r="C3811" s="1"/>
      <c r="D3811" s="1">
        <f t="shared" si="177"/>
        <v>0</v>
      </c>
      <c r="E3811" s="1" t="s">
        <v>10451</v>
      </c>
      <c r="F3811" s="1" t="s">
        <v>12032</v>
      </c>
      <c r="G3811" s="6" t="s">
        <v>12525</v>
      </c>
      <c r="H3811" s="1" t="s">
        <v>247</v>
      </c>
      <c r="I3811" s="1" t="s">
        <v>6283</v>
      </c>
      <c r="J3811" s="1" t="s">
        <v>8717</v>
      </c>
      <c r="K3811" s="1" t="str">
        <f t="shared" si="178"/>
        <v>2020</v>
      </c>
      <c r="L3811" s="1">
        <f t="shared" si="179"/>
        <v>15</v>
      </c>
      <c r="M3811" s="1" t="s">
        <v>79</v>
      </c>
      <c r="N3811" t="s">
        <v>50</v>
      </c>
      <c r="O3811" s="1" t="s">
        <v>102</v>
      </c>
      <c r="P3811" s="1" t="s">
        <v>480</v>
      </c>
      <c r="Q3811" s="1" t="s">
        <v>436</v>
      </c>
      <c r="R3811" s="1" t="s">
        <v>12033</v>
      </c>
      <c r="S3811" s="1" t="s">
        <v>65</v>
      </c>
      <c r="T3811" s="1">
        <v>2</v>
      </c>
      <c r="U3811" s="1"/>
    </row>
    <row r="3812" spans="1:21">
      <c r="A3812" s="1" t="s">
        <v>54</v>
      </c>
      <c r="B3812" s="1" t="s">
        <v>53</v>
      </c>
      <c r="C3812" s="1" t="s">
        <v>273</v>
      </c>
      <c r="D3812" s="1">
        <f t="shared" si="177"/>
        <v>2</v>
      </c>
      <c r="E3812" s="1" t="s">
        <v>12052</v>
      </c>
      <c r="F3812" s="1" t="s">
        <v>12051</v>
      </c>
      <c r="G3812" s="6" t="s">
        <v>12525</v>
      </c>
      <c r="H3812" s="1" t="s">
        <v>58</v>
      </c>
      <c r="I3812" s="1" t="s">
        <v>11425</v>
      </c>
      <c r="J3812" s="1" t="s">
        <v>9864</v>
      </c>
      <c r="K3812" s="1" t="str">
        <f t="shared" si="178"/>
        <v>2020</v>
      </c>
      <c r="L3812" s="1">
        <f t="shared" si="179"/>
        <v>10</v>
      </c>
      <c r="M3812" s="1" t="s">
        <v>79</v>
      </c>
      <c r="N3812" t="s">
        <v>50</v>
      </c>
      <c r="O3812" s="1" t="s">
        <v>61</v>
      </c>
      <c r="P3812" s="1" t="s">
        <v>119</v>
      </c>
      <c r="Q3812" s="1" t="s">
        <v>8707</v>
      </c>
      <c r="R3812" s="1" t="s">
        <v>151</v>
      </c>
      <c r="S3812" s="1" t="s">
        <v>65</v>
      </c>
      <c r="T3812" s="1">
        <v>1</v>
      </c>
      <c r="U3812" s="1"/>
    </row>
    <row r="3813" spans="1:21">
      <c r="A3813" s="1" t="s">
        <v>55</v>
      </c>
      <c r="B3813" s="1" t="s">
        <v>4133</v>
      </c>
      <c r="C3813" s="1" t="s">
        <v>273</v>
      </c>
      <c r="D3813" s="1">
        <f t="shared" si="177"/>
        <v>1.3</v>
      </c>
      <c r="E3813" s="1" t="s">
        <v>12060</v>
      </c>
      <c r="F3813" s="1" t="s">
        <v>12059</v>
      </c>
      <c r="G3813" s="6" t="s">
        <v>12525</v>
      </c>
      <c r="H3813" s="1" t="s">
        <v>99</v>
      </c>
      <c r="I3813" s="1" t="s">
        <v>11425</v>
      </c>
      <c r="J3813" s="1" t="s">
        <v>12061</v>
      </c>
      <c r="K3813" s="1" t="str">
        <f t="shared" si="178"/>
        <v>2020</v>
      </c>
      <c r="L3813" s="1">
        <f t="shared" si="179"/>
        <v>6</v>
      </c>
      <c r="M3813" s="1" t="s">
        <v>79</v>
      </c>
      <c r="N3813" t="s">
        <v>50</v>
      </c>
      <c r="O3813" s="1" t="s">
        <v>61</v>
      </c>
      <c r="P3813" s="1" t="s">
        <v>1302</v>
      </c>
      <c r="Q3813" s="1" t="s">
        <v>555</v>
      </c>
      <c r="R3813" s="1" t="s">
        <v>10686</v>
      </c>
      <c r="S3813" s="1" t="s">
        <v>65</v>
      </c>
      <c r="T3813" s="1">
        <v>1</v>
      </c>
      <c r="U3813" s="1"/>
    </row>
    <row r="3814" spans="1:21">
      <c r="A3814" s="1" t="s">
        <v>53</v>
      </c>
      <c r="B3814" s="1" t="s">
        <v>141</v>
      </c>
      <c r="C3814" s="1" t="s">
        <v>219</v>
      </c>
      <c r="D3814" s="1">
        <f t="shared" si="177"/>
        <v>0.12</v>
      </c>
      <c r="E3814" s="1" t="s">
        <v>12070</v>
      </c>
      <c r="F3814" s="1" t="s">
        <v>12069</v>
      </c>
      <c r="G3814" s="6" t="s">
        <v>12525</v>
      </c>
      <c r="H3814" s="1" t="s">
        <v>118</v>
      </c>
      <c r="I3814" s="1" t="s">
        <v>6570</v>
      </c>
      <c r="J3814" s="1" t="s">
        <v>7020</v>
      </c>
      <c r="K3814" s="1" t="str">
        <f t="shared" si="178"/>
        <v>2020</v>
      </c>
      <c r="L3814" s="1">
        <f t="shared" si="179"/>
        <v>25</v>
      </c>
      <c r="M3814" s="1" t="s">
        <v>60</v>
      </c>
      <c r="N3814" t="s">
        <v>50</v>
      </c>
      <c r="O3814" s="1" t="s">
        <v>61</v>
      </c>
      <c r="P3814" s="1" t="s">
        <v>179</v>
      </c>
      <c r="Q3814" s="1" t="s">
        <v>515</v>
      </c>
      <c r="R3814" s="1" t="s">
        <v>3913</v>
      </c>
      <c r="S3814" s="1" t="s">
        <v>105</v>
      </c>
      <c r="T3814" s="1">
        <v>2</v>
      </c>
      <c r="U3814" s="1"/>
    </row>
    <row r="3815" spans="1:21">
      <c r="A3815" s="1" t="s">
        <v>54</v>
      </c>
      <c r="B3815" s="1" t="s">
        <v>3534</v>
      </c>
      <c r="C3815" s="1" t="s">
        <v>136</v>
      </c>
      <c r="D3815" s="1">
        <f t="shared" si="177"/>
        <v>0.45</v>
      </c>
      <c r="E3815" s="1" t="s">
        <v>12073</v>
      </c>
      <c r="F3815" s="1" t="s">
        <v>12072</v>
      </c>
      <c r="G3815" s="6" t="s">
        <v>12525</v>
      </c>
      <c r="H3815" s="1" t="s">
        <v>130</v>
      </c>
      <c r="I3815" s="1" t="s">
        <v>6570</v>
      </c>
      <c r="J3815" s="1" t="s">
        <v>261</v>
      </c>
      <c r="K3815" s="1" t="str">
        <f t="shared" si="178"/>
        <v>2020</v>
      </c>
      <c r="L3815" s="1">
        <f t="shared" si="179"/>
        <v>12</v>
      </c>
      <c r="M3815" s="1" t="s">
        <v>79</v>
      </c>
      <c r="N3815" t="s">
        <v>50</v>
      </c>
      <c r="O3815" s="1" t="s">
        <v>61</v>
      </c>
      <c r="P3815" s="1" t="s">
        <v>150</v>
      </c>
      <c r="Q3815" s="1" t="s">
        <v>721</v>
      </c>
      <c r="R3815" s="1" t="s">
        <v>12074</v>
      </c>
      <c r="S3815" s="1" t="s">
        <v>65</v>
      </c>
      <c r="T3815" s="1">
        <v>2</v>
      </c>
      <c r="U3815" s="1"/>
    </row>
    <row r="3816" spans="1:21">
      <c r="A3816" s="1" t="s">
        <v>54</v>
      </c>
      <c r="B3816" s="1" t="s">
        <v>2810</v>
      </c>
      <c r="C3816" s="1" t="s">
        <v>500</v>
      </c>
      <c r="D3816" s="1">
        <f t="shared" si="177"/>
        <v>0.32</v>
      </c>
      <c r="E3816" s="1" t="s">
        <v>12088</v>
      </c>
      <c r="F3816" s="1" t="s">
        <v>12087</v>
      </c>
      <c r="G3816" s="6" t="s">
        <v>12525</v>
      </c>
      <c r="H3816" s="1" t="s">
        <v>116</v>
      </c>
      <c r="I3816" s="1" t="s">
        <v>238</v>
      </c>
      <c r="J3816" s="1" t="s">
        <v>5441</v>
      </c>
      <c r="K3816" s="1" t="str">
        <f t="shared" si="178"/>
        <v>2020</v>
      </c>
      <c r="L3816" s="1">
        <f t="shared" si="179"/>
        <v>5</v>
      </c>
      <c r="M3816" s="1" t="s">
        <v>79</v>
      </c>
      <c r="N3816" t="s">
        <v>50</v>
      </c>
      <c r="O3816" s="1" t="s">
        <v>61</v>
      </c>
      <c r="P3816" s="1" t="s">
        <v>751</v>
      </c>
      <c r="Q3816" s="1" t="s">
        <v>344</v>
      </c>
      <c r="R3816" s="1" t="s">
        <v>12089</v>
      </c>
      <c r="S3816" s="1" t="s">
        <v>114</v>
      </c>
      <c r="T3816" s="1">
        <v>2</v>
      </c>
      <c r="U3816" s="1" t="s">
        <v>55</v>
      </c>
    </row>
    <row r="3817" spans="1:21">
      <c r="A3817" s="1" t="s">
        <v>55</v>
      </c>
      <c r="B3817" s="1" t="s">
        <v>715</v>
      </c>
      <c r="C3817" s="1" t="s">
        <v>136</v>
      </c>
      <c r="D3817" s="1">
        <f t="shared" si="177"/>
        <v>0.05</v>
      </c>
      <c r="E3817" s="1" t="s">
        <v>12115</v>
      </c>
      <c r="F3817" s="1" t="s">
        <v>12114</v>
      </c>
      <c r="G3817" s="6" t="s">
        <v>12525</v>
      </c>
      <c r="H3817" s="1" t="s">
        <v>55</v>
      </c>
      <c r="I3817" s="1" t="s">
        <v>8416</v>
      </c>
      <c r="J3817" s="1" t="s">
        <v>10675</v>
      </c>
      <c r="K3817" s="1" t="str">
        <f t="shared" si="178"/>
        <v>2020</v>
      </c>
      <c r="L3817" s="1">
        <f t="shared" si="179"/>
        <v>4</v>
      </c>
      <c r="M3817" s="1" t="s">
        <v>60</v>
      </c>
      <c r="N3817" t="s">
        <v>50</v>
      </c>
      <c r="O3817" s="1" t="s">
        <v>102</v>
      </c>
      <c r="P3817" s="1" t="s">
        <v>293</v>
      </c>
      <c r="Q3817" s="1" t="s">
        <v>464</v>
      </c>
      <c r="R3817" s="1" t="s">
        <v>12116</v>
      </c>
      <c r="S3817" s="1" t="s">
        <v>65</v>
      </c>
      <c r="T3817" s="1">
        <v>1</v>
      </c>
      <c r="U3817" s="1"/>
    </row>
    <row r="3818" spans="1:21">
      <c r="A3818" s="1" t="s">
        <v>53</v>
      </c>
      <c r="B3818" s="1" t="s">
        <v>2620</v>
      </c>
      <c r="C3818" s="1" t="s">
        <v>382</v>
      </c>
      <c r="D3818" s="1">
        <f t="shared" si="177"/>
        <v>1.75</v>
      </c>
      <c r="E3818" s="1" t="s">
        <v>12122</v>
      </c>
      <c r="F3818" s="1" t="s">
        <v>4662</v>
      </c>
      <c r="G3818" s="6" t="s">
        <v>12525</v>
      </c>
      <c r="H3818" s="1" t="s">
        <v>351</v>
      </c>
      <c r="I3818" s="1" t="s">
        <v>4032</v>
      </c>
      <c r="J3818" s="1" t="s">
        <v>6607</v>
      </c>
      <c r="K3818" s="1" t="str">
        <f t="shared" si="178"/>
        <v>2020</v>
      </c>
      <c r="L3818" s="1">
        <f t="shared" si="179"/>
        <v>55</v>
      </c>
      <c r="M3818" s="1" t="s">
        <v>60</v>
      </c>
      <c r="N3818" t="s">
        <v>50</v>
      </c>
      <c r="O3818" s="1" t="s">
        <v>61</v>
      </c>
      <c r="P3818" s="1" t="s">
        <v>150</v>
      </c>
      <c r="Q3818" s="1" t="s">
        <v>721</v>
      </c>
      <c r="R3818" s="1" t="s">
        <v>12074</v>
      </c>
      <c r="S3818" s="1" t="s">
        <v>354</v>
      </c>
      <c r="T3818" s="1">
        <v>1</v>
      </c>
      <c r="U3818" s="1"/>
    </row>
    <row r="3819" spans="1:21">
      <c r="A3819" s="1" t="s">
        <v>55</v>
      </c>
      <c r="B3819" s="1" t="s">
        <v>4027</v>
      </c>
      <c r="C3819" s="1" t="s">
        <v>219</v>
      </c>
      <c r="D3819" s="1">
        <f t="shared" si="177"/>
        <v>0.66</v>
      </c>
      <c r="E3819" s="1" t="s">
        <v>12176</v>
      </c>
      <c r="F3819" s="1" t="s">
        <v>12175</v>
      </c>
      <c r="G3819" s="6" t="s">
        <v>12525</v>
      </c>
      <c r="H3819" s="1" t="s">
        <v>78</v>
      </c>
      <c r="I3819" s="1" t="s">
        <v>461</v>
      </c>
      <c r="J3819" s="1" t="s">
        <v>830</v>
      </c>
      <c r="K3819" s="1" t="str">
        <f t="shared" si="178"/>
        <v>2020</v>
      </c>
      <c r="L3819" s="1">
        <f t="shared" si="179"/>
        <v>29</v>
      </c>
      <c r="M3819" s="1" t="s">
        <v>60</v>
      </c>
      <c r="N3819" t="s">
        <v>50</v>
      </c>
      <c r="O3819" s="1" t="s">
        <v>61</v>
      </c>
      <c r="P3819" s="1" t="s">
        <v>103</v>
      </c>
      <c r="Q3819" s="1" t="s">
        <v>500</v>
      </c>
      <c r="R3819" s="1" t="s">
        <v>5825</v>
      </c>
      <c r="S3819" s="1" t="s">
        <v>377</v>
      </c>
      <c r="T3819" s="1">
        <v>1</v>
      </c>
      <c r="U3819" s="1" t="s">
        <v>53</v>
      </c>
    </row>
    <row r="3820" spans="1:21">
      <c r="A3820" s="1" t="s">
        <v>49</v>
      </c>
      <c r="B3820" s="1" t="s">
        <v>715</v>
      </c>
      <c r="C3820" s="1" t="s">
        <v>273</v>
      </c>
      <c r="D3820" s="1">
        <f t="shared" si="177"/>
        <v>0.1</v>
      </c>
      <c r="E3820" s="1" t="s">
        <v>12194</v>
      </c>
      <c r="F3820" s="1" t="s">
        <v>4885</v>
      </c>
      <c r="G3820" s="6" t="s">
        <v>12525</v>
      </c>
      <c r="H3820" s="1" t="s">
        <v>644</v>
      </c>
      <c r="I3820" s="1" t="s">
        <v>12191</v>
      </c>
      <c r="J3820" s="1" t="s">
        <v>707</v>
      </c>
      <c r="K3820" s="1" t="str">
        <f t="shared" si="178"/>
        <v>2020</v>
      </c>
      <c r="L3820" s="1">
        <f t="shared" si="179"/>
        <v>35</v>
      </c>
      <c r="M3820" s="1" t="s">
        <v>79</v>
      </c>
      <c r="N3820" t="s">
        <v>50</v>
      </c>
      <c r="O3820" s="1" t="s">
        <v>61</v>
      </c>
      <c r="P3820" s="1" t="s">
        <v>168</v>
      </c>
      <c r="Q3820" s="1" t="s">
        <v>832</v>
      </c>
      <c r="R3820" s="1" t="s">
        <v>12195</v>
      </c>
      <c r="S3820" s="1"/>
      <c r="T3820" s="1">
        <v>2</v>
      </c>
      <c r="U3820" s="1"/>
    </row>
    <row r="3821" spans="1:21">
      <c r="A3821" s="1" t="s">
        <v>54</v>
      </c>
      <c r="B3821" s="1" t="s">
        <v>472</v>
      </c>
      <c r="C3821" s="1" t="s">
        <v>382</v>
      </c>
      <c r="D3821" s="1">
        <f t="shared" si="177"/>
        <v>0.35</v>
      </c>
      <c r="E3821" s="1" t="s">
        <v>12204</v>
      </c>
      <c r="F3821" s="1" t="s">
        <v>12203</v>
      </c>
      <c r="G3821" s="6" t="s">
        <v>12525</v>
      </c>
      <c r="H3821" s="1" t="s">
        <v>479</v>
      </c>
      <c r="I3821" s="1" t="s">
        <v>3805</v>
      </c>
      <c r="J3821" s="1" t="s">
        <v>7574</v>
      </c>
      <c r="K3821" s="1" t="str">
        <f t="shared" si="178"/>
        <v>2020</v>
      </c>
      <c r="L3821" s="1">
        <f t="shared" si="179"/>
        <v>19</v>
      </c>
      <c r="M3821" s="1" t="s">
        <v>79</v>
      </c>
      <c r="N3821" t="s">
        <v>50</v>
      </c>
      <c r="O3821" s="1" t="s">
        <v>61</v>
      </c>
      <c r="P3821" s="1" t="s">
        <v>988</v>
      </c>
      <c r="Q3821" s="1" t="s">
        <v>301</v>
      </c>
      <c r="R3821" s="1" t="s">
        <v>12205</v>
      </c>
      <c r="S3821" s="1" t="s">
        <v>65</v>
      </c>
      <c r="T3821" s="1">
        <v>1</v>
      </c>
      <c r="U3821" s="1" t="s">
        <v>99</v>
      </c>
    </row>
    <row r="3822" spans="1:21">
      <c r="A3822" s="1" t="s">
        <v>54</v>
      </c>
      <c r="B3822" s="1" t="s">
        <v>986</v>
      </c>
      <c r="C3822" s="1" t="s">
        <v>273</v>
      </c>
      <c r="D3822" s="1">
        <f t="shared" si="177"/>
        <v>0.3</v>
      </c>
      <c r="E3822" s="1" t="s">
        <v>12266</v>
      </c>
      <c r="F3822" s="1" t="s">
        <v>12265</v>
      </c>
      <c r="G3822" s="6" t="s">
        <v>12527</v>
      </c>
      <c r="H3822" s="1" t="s">
        <v>644</v>
      </c>
      <c r="I3822" s="1" t="s">
        <v>278</v>
      </c>
      <c r="J3822" s="1" t="s">
        <v>690</v>
      </c>
      <c r="K3822" s="1" t="str">
        <f t="shared" si="178"/>
        <v>2020</v>
      </c>
      <c r="L3822" s="1">
        <f t="shared" si="179"/>
        <v>35</v>
      </c>
      <c r="M3822" s="1" t="s">
        <v>79</v>
      </c>
      <c r="N3822" t="s">
        <v>50</v>
      </c>
      <c r="O3822" s="1" t="s">
        <v>61</v>
      </c>
      <c r="P3822" s="1" t="s">
        <v>646</v>
      </c>
      <c r="Q3822" s="1" t="s">
        <v>382</v>
      </c>
      <c r="R3822" s="1" t="s">
        <v>10601</v>
      </c>
      <c r="S3822" s="1"/>
      <c r="T3822" s="1">
        <v>1</v>
      </c>
      <c r="U3822" s="1"/>
    </row>
    <row r="3823" spans="1:21">
      <c r="A3823" s="1" t="s">
        <v>49</v>
      </c>
      <c r="B3823" s="1" t="s">
        <v>715</v>
      </c>
      <c r="C3823" s="1" t="s">
        <v>58</v>
      </c>
      <c r="D3823" s="1">
        <f t="shared" si="177"/>
        <v>0.01</v>
      </c>
      <c r="E3823" s="1" t="s">
        <v>12303</v>
      </c>
      <c r="F3823" s="1" t="s">
        <v>12302</v>
      </c>
      <c r="G3823" s="6" t="s">
        <v>12525</v>
      </c>
      <c r="H3823" s="1" t="s">
        <v>101</v>
      </c>
      <c r="I3823" s="1" t="s">
        <v>10243</v>
      </c>
      <c r="J3823" s="1" t="s">
        <v>9011</v>
      </c>
      <c r="K3823" s="1" t="str">
        <f t="shared" si="178"/>
        <v>2020</v>
      </c>
      <c r="L3823" s="1">
        <f t="shared" si="179"/>
        <v>38</v>
      </c>
      <c r="M3823" s="1" t="s">
        <v>60</v>
      </c>
      <c r="N3823" t="s">
        <v>50</v>
      </c>
      <c r="O3823" s="1" t="s">
        <v>61</v>
      </c>
      <c r="P3823" s="1" t="s">
        <v>449</v>
      </c>
      <c r="Q3823" s="1" t="s">
        <v>351</v>
      </c>
      <c r="R3823" s="1" t="s">
        <v>638</v>
      </c>
      <c r="S3823" s="1" t="s">
        <v>12304</v>
      </c>
      <c r="T3823" s="1">
        <v>1</v>
      </c>
      <c r="U3823" s="1"/>
    </row>
    <row r="3824" spans="1:21">
      <c r="A3824" s="1" t="s">
        <v>55</v>
      </c>
      <c r="B3824" s="1" t="s">
        <v>715</v>
      </c>
      <c r="C3824" s="1" t="s">
        <v>169</v>
      </c>
      <c r="D3824" s="1">
        <f t="shared" si="177"/>
        <v>0.02</v>
      </c>
      <c r="E3824" s="1" t="s">
        <v>12331</v>
      </c>
      <c r="F3824" s="1" t="s">
        <v>12330</v>
      </c>
      <c r="G3824" s="6" t="s">
        <v>12525</v>
      </c>
      <c r="H3824" s="1" t="s">
        <v>282</v>
      </c>
      <c r="I3824" s="1" t="s">
        <v>11394</v>
      </c>
      <c r="J3824" s="1" t="s">
        <v>12300</v>
      </c>
      <c r="K3824" s="1" t="str">
        <f t="shared" si="178"/>
        <v>2020</v>
      </c>
      <c r="L3824" s="1">
        <f t="shared" si="179"/>
        <v>43</v>
      </c>
      <c r="M3824" s="1" t="s">
        <v>60</v>
      </c>
      <c r="N3824" t="s">
        <v>50</v>
      </c>
      <c r="O3824" s="1" t="s">
        <v>102</v>
      </c>
      <c r="P3824" s="1" t="s">
        <v>255</v>
      </c>
      <c r="Q3824" s="1" t="s">
        <v>160</v>
      </c>
      <c r="R3824" s="1" t="s">
        <v>12332</v>
      </c>
      <c r="S3824" s="1" t="s">
        <v>105</v>
      </c>
      <c r="T3824" s="1">
        <v>1</v>
      </c>
      <c r="U3824" s="1"/>
    </row>
    <row r="3825" spans="1:21">
      <c r="A3825" s="1" t="s">
        <v>54</v>
      </c>
      <c r="B3825" s="1" t="s">
        <v>7280</v>
      </c>
      <c r="C3825" s="1" t="s">
        <v>136</v>
      </c>
      <c r="D3825" s="1">
        <f t="shared" si="177"/>
        <v>1.35</v>
      </c>
      <c r="E3825" s="1" t="s">
        <v>12377</v>
      </c>
      <c r="F3825" s="1" t="s">
        <v>12375</v>
      </c>
      <c r="G3825" s="6" t="s">
        <v>12525</v>
      </c>
      <c r="H3825" s="1" t="s">
        <v>436</v>
      </c>
      <c r="I3825" s="1" t="s">
        <v>12376</v>
      </c>
      <c r="J3825" s="1" t="s">
        <v>8201</v>
      </c>
      <c r="K3825" s="1" t="str">
        <f t="shared" si="178"/>
        <v>2020</v>
      </c>
      <c r="L3825" s="1">
        <f t="shared" si="179"/>
        <v>59</v>
      </c>
      <c r="M3825" s="1" t="s">
        <v>60</v>
      </c>
      <c r="N3825" t="s">
        <v>50</v>
      </c>
      <c r="O3825" s="1" t="s">
        <v>61</v>
      </c>
      <c r="P3825" s="1" t="s">
        <v>388</v>
      </c>
      <c r="Q3825" s="1" t="s">
        <v>219</v>
      </c>
      <c r="R3825" s="1" t="s">
        <v>1047</v>
      </c>
      <c r="S3825" s="1" t="s">
        <v>311</v>
      </c>
      <c r="T3825" s="1">
        <v>2</v>
      </c>
      <c r="U3825" s="1" t="s">
        <v>55</v>
      </c>
    </row>
    <row r="3826" spans="1:21">
      <c r="A3826" s="1" t="s">
        <v>53</v>
      </c>
      <c r="B3826" s="1" t="s">
        <v>2095</v>
      </c>
      <c r="C3826" s="1" t="s">
        <v>169</v>
      </c>
      <c r="D3826" s="1">
        <f t="shared" si="177"/>
        <v>0.14000000000000001</v>
      </c>
      <c r="E3826" s="1" t="s">
        <v>11046</v>
      </c>
      <c r="F3826" s="1" t="s">
        <v>12407</v>
      </c>
      <c r="G3826" s="6" t="s">
        <v>12525</v>
      </c>
      <c r="H3826" s="1" t="s">
        <v>108</v>
      </c>
      <c r="I3826" s="1" t="s">
        <v>12403</v>
      </c>
      <c r="J3826" s="1" t="s">
        <v>12408</v>
      </c>
      <c r="K3826" s="1" t="str">
        <f t="shared" si="178"/>
        <v>2020</v>
      </c>
      <c r="L3826" s="1">
        <f t="shared" si="179"/>
        <v>8</v>
      </c>
      <c r="M3826" s="1" t="s">
        <v>79</v>
      </c>
      <c r="N3826" t="s">
        <v>50</v>
      </c>
      <c r="O3826" s="1" t="s">
        <v>61</v>
      </c>
      <c r="P3826" s="1" t="s">
        <v>1302</v>
      </c>
      <c r="Q3826" s="1" t="s">
        <v>134</v>
      </c>
      <c r="R3826" s="1"/>
      <c r="S3826" s="1" t="s">
        <v>65</v>
      </c>
      <c r="T3826" s="1">
        <v>2</v>
      </c>
      <c r="U3826" s="1" t="s">
        <v>55</v>
      </c>
    </row>
    <row r="3827" spans="1:21">
      <c r="A3827" s="1" t="s">
        <v>55</v>
      </c>
      <c r="B3827" s="1" t="s">
        <v>2711</v>
      </c>
      <c r="C3827" s="1" t="s">
        <v>500</v>
      </c>
      <c r="D3827" s="1">
        <f t="shared" si="177"/>
        <v>0.96</v>
      </c>
      <c r="E3827" s="1" t="s">
        <v>11442</v>
      </c>
      <c r="F3827" s="1" t="s">
        <v>12425</v>
      </c>
      <c r="G3827" s="6" t="s">
        <v>12525</v>
      </c>
      <c r="H3827" s="1" t="s">
        <v>120</v>
      </c>
      <c r="I3827" s="1" t="s">
        <v>12422</v>
      </c>
      <c r="J3827" s="1" t="s">
        <v>7760</v>
      </c>
      <c r="K3827" s="1" t="str">
        <f t="shared" si="178"/>
        <v>2020</v>
      </c>
      <c r="L3827" s="1">
        <f t="shared" si="179"/>
        <v>46</v>
      </c>
      <c r="M3827" s="1" t="s">
        <v>79</v>
      </c>
      <c r="N3827" t="s">
        <v>50</v>
      </c>
      <c r="O3827" s="1" t="s">
        <v>61</v>
      </c>
      <c r="P3827" s="1" t="s">
        <v>265</v>
      </c>
      <c r="Q3827" s="1" t="s">
        <v>500</v>
      </c>
      <c r="R3827" s="1" t="s">
        <v>501</v>
      </c>
      <c r="S3827" s="1" t="s">
        <v>2440</v>
      </c>
      <c r="T3827" s="1">
        <v>1</v>
      </c>
      <c r="U3827" s="1" t="s">
        <v>54</v>
      </c>
    </row>
    <row r="3828" spans="1:21">
      <c r="A3828" s="1" t="s">
        <v>50</v>
      </c>
      <c r="B3828" s="1" t="s">
        <v>141</v>
      </c>
      <c r="C3828" s="1" t="s">
        <v>63</v>
      </c>
      <c r="D3828" s="1">
        <f t="shared" si="177"/>
        <v>0.06</v>
      </c>
      <c r="E3828" s="1" t="s">
        <v>12441</v>
      </c>
      <c r="F3828" s="1" t="s">
        <v>12440</v>
      </c>
      <c r="G3828" s="6" t="s">
        <v>12525</v>
      </c>
      <c r="H3828" s="1" t="s">
        <v>584</v>
      </c>
      <c r="I3828" s="1" t="s">
        <v>8926</v>
      </c>
      <c r="J3828" s="1" t="s">
        <v>10602</v>
      </c>
      <c r="K3828" s="1" t="str">
        <f t="shared" si="178"/>
        <v>2020</v>
      </c>
      <c r="L3828" s="1">
        <f t="shared" si="179"/>
        <v>37</v>
      </c>
      <c r="M3828" s="1" t="s">
        <v>60</v>
      </c>
      <c r="N3828" t="s">
        <v>50</v>
      </c>
      <c r="O3828" s="1" t="s">
        <v>102</v>
      </c>
      <c r="P3828" s="1" t="s">
        <v>135</v>
      </c>
      <c r="Q3828" s="1" t="s">
        <v>515</v>
      </c>
      <c r="R3828" s="1" t="s">
        <v>3280</v>
      </c>
      <c r="S3828" s="1" t="s">
        <v>105</v>
      </c>
      <c r="T3828" s="1">
        <v>1</v>
      </c>
      <c r="U3828" s="1"/>
    </row>
    <row r="3829" spans="1:21">
      <c r="A3829" s="1" t="s">
        <v>53</v>
      </c>
      <c r="B3829" s="1"/>
      <c r="C3829" s="1"/>
      <c r="D3829" s="1">
        <f t="shared" si="177"/>
        <v>0</v>
      </c>
      <c r="E3829" s="1" t="s">
        <v>11094</v>
      </c>
      <c r="F3829" s="1" t="s">
        <v>12492</v>
      </c>
      <c r="G3829" s="6" t="s">
        <v>12527</v>
      </c>
      <c r="H3829" s="1" t="s">
        <v>530</v>
      </c>
      <c r="I3829" s="1" t="s">
        <v>12488</v>
      </c>
      <c r="J3829" s="1" t="s">
        <v>663</v>
      </c>
      <c r="K3829" s="1" t="str">
        <f t="shared" si="178"/>
        <v>2020</v>
      </c>
      <c r="L3829" s="1">
        <f t="shared" si="179"/>
        <v>33</v>
      </c>
      <c r="M3829" s="1" t="s">
        <v>79</v>
      </c>
      <c r="N3829" t="s">
        <v>50</v>
      </c>
      <c r="O3829" s="1" t="s">
        <v>61</v>
      </c>
      <c r="P3829" s="1" t="s">
        <v>103</v>
      </c>
      <c r="Q3829" s="1" t="s">
        <v>1070</v>
      </c>
      <c r="R3829" s="1"/>
      <c r="S3829" s="1" t="s">
        <v>405</v>
      </c>
      <c r="T3829" s="1">
        <v>2</v>
      </c>
      <c r="U3829" s="1" t="s">
        <v>55</v>
      </c>
    </row>
    <row r="3830" spans="1:21">
      <c r="A3830" s="1" t="s">
        <v>53</v>
      </c>
      <c r="B3830" s="1" t="s">
        <v>472</v>
      </c>
      <c r="C3830" s="1" t="s">
        <v>500</v>
      </c>
      <c r="D3830" s="1">
        <f t="shared" si="177"/>
        <v>0.4</v>
      </c>
      <c r="E3830" s="1" t="s">
        <v>12497</v>
      </c>
      <c r="F3830" s="1" t="s">
        <v>12495</v>
      </c>
      <c r="G3830" s="6" t="s">
        <v>12527</v>
      </c>
      <c r="H3830" s="1" t="s">
        <v>263</v>
      </c>
      <c r="I3830" s="1" t="s">
        <v>12488</v>
      </c>
      <c r="J3830" s="1" t="s">
        <v>261</v>
      </c>
      <c r="K3830" s="1" t="str">
        <f t="shared" si="178"/>
        <v>2020</v>
      </c>
      <c r="L3830" s="1">
        <f t="shared" si="179"/>
        <v>18</v>
      </c>
      <c r="M3830" s="1" t="s">
        <v>79</v>
      </c>
      <c r="N3830" t="s">
        <v>50</v>
      </c>
      <c r="O3830" s="1" t="s">
        <v>61</v>
      </c>
      <c r="P3830" s="1" t="s">
        <v>480</v>
      </c>
      <c r="Q3830" s="1" t="s">
        <v>104</v>
      </c>
      <c r="R3830" s="1" t="s">
        <v>11396</v>
      </c>
      <c r="S3830" s="1" t="s">
        <v>65</v>
      </c>
      <c r="T3830" s="1">
        <v>2</v>
      </c>
      <c r="U3830" s="1" t="s">
        <v>54</v>
      </c>
    </row>
    <row r="3831" spans="1:21">
      <c r="A3831" s="1" t="s">
        <v>53</v>
      </c>
      <c r="B3831" s="1" t="s">
        <v>472</v>
      </c>
      <c r="C3831" s="1" t="s">
        <v>219</v>
      </c>
      <c r="D3831" s="1">
        <f t="shared" si="177"/>
        <v>0.3</v>
      </c>
      <c r="E3831" s="1" t="s">
        <v>11100</v>
      </c>
      <c r="F3831" s="1" t="s">
        <v>12499</v>
      </c>
      <c r="G3831" s="6" t="s">
        <v>12525</v>
      </c>
      <c r="H3831" s="1" t="s">
        <v>344</v>
      </c>
      <c r="I3831" s="1" t="s">
        <v>12488</v>
      </c>
      <c r="J3831" s="1" t="s">
        <v>156</v>
      </c>
      <c r="K3831" s="1" t="str">
        <f t="shared" si="178"/>
        <v>2020</v>
      </c>
      <c r="L3831" s="1">
        <f t="shared" si="179"/>
        <v>21</v>
      </c>
      <c r="M3831" s="1" t="s">
        <v>79</v>
      </c>
      <c r="N3831" t="s">
        <v>50</v>
      </c>
      <c r="O3831" s="1" t="s">
        <v>61</v>
      </c>
      <c r="P3831" s="1" t="s">
        <v>80</v>
      </c>
      <c r="Q3831" s="1" t="s">
        <v>693</v>
      </c>
      <c r="R3831" s="1" t="s">
        <v>12500</v>
      </c>
      <c r="S3831" s="1" t="s">
        <v>65</v>
      </c>
      <c r="T3831" s="1">
        <v>1</v>
      </c>
      <c r="U3831" s="1" t="s">
        <v>50</v>
      </c>
    </row>
    <row r="3832" spans="1:21">
      <c r="A3832" s="1" t="s">
        <v>54</v>
      </c>
      <c r="B3832" s="1" t="s">
        <v>53</v>
      </c>
      <c r="C3832" s="1" t="s">
        <v>273</v>
      </c>
      <c r="D3832" s="1">
        <f t="shared" si="177"/>
        <v>2</v>
      </c>
      <c r="E3832" s="1" t="s">
        <v>5315</v>
      </c>
      <c r="F3832" s="1" t="s">
        <v>5314</v>
      </c>
      <c r="G3832" s="6" t="s">
        <v>12527</v>
      </c>
      <c r="H3832" s="1" t="s">
        <v>78</v>
      </c>
      <c r="I3832" s="1" t="s">
        <v>5243</v>
      </c>
      <c r="J3832" s="1" t="s">
        <v>962</v>
      </c>
      <c r="K3832" s="1" t="str">
        <f t="shared" si="178"/>
        <v>2020</v>
      </c>
      <c r="L3832" s="1">
        <f t="shared" si="179"/>
        <v>33</v>
      </c>
      <c r="M3832" s="1" t="s">
        <v>60</v>
      </c>
      <c r="N3832" t="s">
        <v>53</v>
      </c>
      <c r="O3832" s="1" t="s">
        <v>102</v>
      </c>
      <c r="P3832" s="1"/>
      <c r="Q3832" s="1"/>
      <c r="R3832" s="1"/>
      <c r="S3832" s="1" t="s">
        <v>417</v>
      </c>
      <c r="T3832" s="1">
        <v>2</v>
      </c>
      <c r="U3832" s="1"/>
    </row>
    <row r="3833" spans="1:21">
      <c r="A3833" s="1" t="s">
        <v>55</v>
      </c>
      <c r="B3833" s="1"/>
      <c r="C3833" s="1"/>
      <c r="D3833" s="1">
        <f t="shared" si="177"/>
        <v>0</v>
      </c>
      <c r="E3833" s="1" t="s">
        <v>5440</v>
      </c>
      <c r="F3833" s="1" t="s">
        <v>5439</v>
      </c>
      <c r="G3833" s="6" t="s">
        <v>12527</v>
      </c>
      <c r="H3833" s="1" t="s">
        <v>324</v>
      </c>
      <c r="I3833" s="1" t="s">
        <v>1351</v>
      </c>
      <c r="J3833" s="1" t="s">
        <v>5441</v>
      </c>
      <c r="K3833" s="1" t="str">
        <f t="shared" si="178"/>
        <v>2020</v>
      </c>
      <c r="L3833" s="1">
        <f t="shared" si="179"/>
        <v>13</v>
      </c>
      <c r="M3833" s="1" t="s">
        <v>79</v>
      </c>
      <c r="N3833" t="s">
        <v>53</v>
      </c>
      <c r="O3833" s="1" t="s">
        <v>61</v>
      </c>
      <c r="P3833" s="1" t="s">
        <v>449</v>
      </c>
      <c r="Q3833" s="1" t="s">
        <v>1343</v>
      </c>
      <c r="R3833" s="1" t="s">
        <v>917</v>
      </c>
      <c r="S3833" s="1" t="s">
        <v>65</v>
      </c>
      <c r="T3833" s="1">
        <v>2</v>
      </c>
      <c r="U3833" s="1"/>
    </row>
    <row r="3834" spans="1:21">
      <c r="A3834" s="1" t="s">
        <v>55</v>
      </c>
      <c r="B3834" s="1"/>
      <c r="C3834" s="1"/>
      <c r="D3834" s="1">
        <f t="shared" si="177"/>
        <v>0</v>
      </c>
      <c r="E3834" s="1" t="s">
        <v>5620</v>
      </c>
      <c r="F3834" s="1" t="s">
        <v>5618</v>
      </c>
      <c r="G3834" s="6" t="s">
        <v>12525</v>
      </c>
      <c r="H3834" s="1" t="s">
        <v>247</v>
      </c>
      <c r="I3834" s="1" t="s">
        <v>5606</v>
      </c>
      <c r="J3834" s="1" t="s">
        <v>5622</v>
      </c>
      <c r="K3834" s="1" t="str">
        <f t="shared" si="178"/>
        <v>2020</v>
      </c>
      <c r="L3834" s="1">
        <f t="shared" si="179"/>
        <v>15</v>
      </c>
      <c r="M3834" s="1" t="s">
        <v>79</v>
      </c>
      <c r="N3834" t="s">
        <v>53</v>
      </c>
      <c r="O3834" s="1" t="s">
        <v>102</v>
      </c>
      <c r="P3834" s="1" t="s">
        <v>103</v>
      </c>
      <c r="Q3834" s="1" t="s">
        <v>351</v>
      </c>
      <c r="R3834" s="1" t="s">
        <v>5621</v>
      </c>
      <c r="S3834" s="1" t="s">
        <v>65</v>
      </c>
      <c r="T3834" s="1">
        <v>1</v>
      </c>
      <c r="U3834" s="1"/>
    </row>
    <row r="3835" spans="1:21">
      <c r="A3835" s="1" t="s">
        <v>55</v>
      </c>
      <c r="B3835" s="1"/>
      <c r="C3835" s="1"/>
      <c r="D3835" s="1">
        <f t="shared" si="177"/>
        <v>0</v>
      </c>
      <c r="E3835" s="1" t="s">
        <v>5670</v>
      </c>
      <c r="F3835" s="1" t="s">
        <v>5669</v>
      </c>
      <c r="G3835" s="6" t="s">
        <v>12527</v>
      </c>
      <c r="H3835" s="1" t="s">
        <v>55</v>
      </c>
      <c r="I3835" s="1" t="s">
        <v>676</v>
      </c>
      <c r="J3835" s="1" t="s">
        <v>5173</v>
      </c>
      <c r="K3835" s="1" t="str">
        <f t="shared" si="178"/>
        <v>2020</v>
      </c>
      <c r="L3835" s="1">
        <f t="shared" si="179"/>
        <v>4</v>
      </c>
      <c r="M3835" s="1" t="s">
        <v>60</v>
      </c>
      <c r="N3835" t="s">
        <v>53</v>
      </c>
      <c r="O3835" s="1" t="s">
        <v>61</v>
      </c>
      <c r="P3835" s="1" t="s">
        <v>4027</v>
      </c>
      <c r="Q3835" s="1" t="s">
        <v>217</v>
      </c>
      <c r="R3835" s="1" t="s">
        <v>5671</v>
      </c>
      <c r="S3835" s="1" t="s">
        <v>2283</v>
      </c>
      <c r="T3835" s="1">
        <v>2</v>
      </c>
      <c r="U3835" s="1" t="s">
        <v>54</v>
      </c>
    </row>
    <row r="3836" spans="1:21">
      <c r="A3836" s="1" t="s">
        <v>55</v>
      </c>
      <c r="B3836" s="1"/>
      <c r="C3836" s="1"/>
      <c r="D3836" s="1">
        <f t="shared" si="177"/>
        <v>0</v>
      </c>
      <c r="E3836" s="1" t="s">
        <v>5674</v>
      </c>
      <c r="F3836" s="1" t="s">
        <v>5672</v>
      </c>
      <c r="G3836" s="6" t="s">
        <v>12527</v>
      </c>
      <c r="H3836" s="1" t="s">
        <v>282</v>
      </c>
      <c r="I3836" s="1" t="s">
        <v>5673</v>
      </c>
      <c r="J3836" s="1" t="s">
        <v>5441</v>
      </c>
      <c r="K3836" s="1" t="str">
        <f t="shared" si="178"/>
        <v>2020</v>
      </c>
      <c r="L3836" s="1">
        <f t="shared" si="179"/>
        <v>43</v>
      </c>
      <c r="M3836" s="1" t="s">
        <v>79</v>
      </c>
      <c r="N3836" t="s">
        <v>53</v>
      </c>
      <c r="O3836" s="1" t="s">
        <v>61</v>
      </c>
      <c r="P3836" s="1" t="s">
        <v>224</v>
      </c>
      <c r="Q3836" s="1" t="s">
        <v>500</v>
      </c>
      <c r="R3836" s="1"/>
      <c r="S3836" s="1" t="s">
        <v>114</v>
      </c>
      <c r="T3836" s="1">
        <v>1</v>
      </c>
      <c r="U3836" s="1"/>
    </row>
    <row r="3837" spans="1:21">
      <c r="A3837" s="1" t="s">
        <v>55</v>
      </c>
      <c r="B3837" s="1" t="s">
        <v>53</v>
      </c>
      <c r="C3837" s="1"/>
      <c r="D3837" s="1">
        <f t="shared" si="177"/>
        <v>0</v>
      </c>
      <c r="E3837" s="1" t="s">
        <v>5689</v>
      </c>
      <c r="F3837" s="1" t="s">
        <v>5688</v>
      </c>
      <c r="G3837" s="6" t="s">
        <v>12525</v>
      </c>
      <c r="H3837" s="1" t="s">
        <v>217</v>
      </c>
      <c r="I3837" s="1" t="s">
        <v>5680</v>
      </c>
      <c r="J3837" s="1" t="s">
        <v>5680</v>
      </c>
      <c r="K3837" s="1" t="str">
        <f t="shared" si="178"/>
        <v>2020</v>
      </c>
      <c r="L3837" s="1">
        <f t="shared" si="179"/>
        <v>16</v>
      </c>
      <c r="M3837" s="1" t="s">
        <v>79</v>
      </c>
      <c r="N3837" t="s">
        <v>53</v>
      </c>
      <c r="O3837" s="1" t="s">
        <v>102</v>
      </c>
      <c r="P3837" s="1" t="s">
        <v>224</v>
      </c>
      <c r="Q3837" s="1" t="s">
        <v>3201</v>
      </c>
      <c r="R3837" s="1" t="s">
        <v>5690</v>
      </c>
      <c r="S3837" s="1" t="s">
        <v>65</v>
      </c>
      <c r="T3837" s="1">
        <v>2</v>
      </c>
      <c r="U3837" s="1" t="s">
        <v>55</v>
      </c>
    </row>
    <row r="3838" spans="1:21">
      <c r="A3838" s="1" t="s">
        <v>55</v>
      </c>
      <c r="B3838" s="1" t="s">
        <v>5697</v>
      </c>
      <c r="C3838" s="1" t="s">
        <v>273</v>
      </c>
      <c r="D3838" s="1">
        <f t="shared" si="177"/>
        <v>1E-3</v>
      </c>
      <c r="E3838" s="1" t="s">
        <v>5701</v>
      </c>
      <c r="F3838" s="1" t="s">
        <v>5700</v>
      </c>
      <c r="G3838" s="6" t="s">
        <v>12525</v>
      </c>
      <c r="H3838" s="1" t="s">
        <v>158</v>
      </c>
      <c r="I3838" s="1" t="s">
        <v>5680</v>
      </c>
      <c r="J3838" s="1" t="s">
        <v>5441</v>
      </c>
      <c r="K3838" s="1" t="str">
        <f t="shared" si="178"/>
        <v>2020</v>
      </c>
      <c r="L3838" s="1">
        <f t="shared" si="179"/>
        <v>11</v>
      </c>
      <c r="M3838" s="1" t="s">
        <v>60</v>
      </c>
      <c r="N3838" t="s">
        <v>53</v>
      </c>
      <c r="O3838" s="1" t="s">
        <v>4197</v>
      </c>
      <c r="P3838" s="1" t="s">
        <v>119</v>
      </c>
      <c r="Q3838" s="1" t="s">
        <v>382</v>
      </c>
      <c r="R3838" s="1" t="s">
        <v>5702</v>
      </c>
      <c r="S3838" s="1" t="s">
        <v>65</v>
      </c>
      <c r="T3838" s="1">
        <v>1</v>
      </c>
      <c r="U3838" s="1" t="s">
        <v>116</v>
      </c>
    </row>
    <row r="3839" spans="1:21">
      <c r="A3839" s="1" t="s">
        <v>54</v>
      </c>
      <c r="B3839" s="1"/>
      <c r="C3839" s="1"/>
      <c r="D3839" s="1">
        <f t="shared" si="177"/>
        <v>0</v>
      </c>
      <c r="E3839" s="1" t="s">
        <v>5750</v>
      </c>
      <c r="F3839" s="1" t="s">
        <v>5749</v>
      </c>
      <c r="G3839" s="6" t="s">
        <v>12525</v>
      </c>
      <c r="H3839" s="1" t="s">
        <v>78</v>
      </c>
      <c r="I3839" s="1" t="s">
        <v>5745</v>
      </c>
      <c r="J3839" s="1" t="s">
        <v>5710</v>
      </c>
      <c r="K3839" s="1" t="str">
        <f t="shared" si="178"/>
        <v>2020</v>
      </c>
      <c r="L3839" s="1">
        <f t="shared" si="179"/>
        <v>29</v>
      </c>
      <c r="M3839" s="1" t="s">
        <v>60</v>
      </c>
      <c r="N3839" t="s">
        <v>53</v>
      </c>
      <c r="O3839" s="1" t="s">
        <v>61</v>
      </c>
      <c r="P3839" s="1" t="s">
        <v>449</v>
      </c>
      <c r="Q3839" s="1" t="s">
        <v>233</v>
      </c>
      <c r="R3839" s="1" t="s">
        <v>3759</v>
      </c>
      <c r="S3839" s="1"/>
      <c r="T3839" s="1">
        <v>2</v>
      </c>
      <c r="U3839" s="1"/>
    </row>
    <row r="3840" spans="1:21">
      <c r="A3840" s="1" t="s">
        <v>55</v>
      </c>
      <c r="B3840" s="1"/>
      <c r="C3840" s="1"/>
      <c r="D3840" s="1">
        <f t="shared" si="177"/>
        <v>0</v>
      </c>
      <c r="E3840" s="1" t="s">
        <v>5757</v>
      </c>
      <c r="F3840" s="1" t="s">
        <v>5756</v>
      </c>
      <c r="G3840" s="6" t="s">
        <v>12525</v>
      </c>
      <c r="H3840" s="1" t="s">
        <v>721</v>
      </c>
      <c r="I3840" s="1" t="s">
        <v>5745</v>
      </c>
      <c r="J3840" s="1" t="s">
        <v>5441</v>
      </c>
      <c r="K3840" s="1" t="str">
        <f t="shared" si="178"/>
        <v>2020</v>
      </c>
      <c r="L3840" s="1">
        <f t="shared" si="179"/>
        <v>51</v>
      </c>
      <c r="M3840" s="1" t="s">
        <v>60</v>
      </c>
      <c r="N3840" t="s">
        <v>53</v>
      </c>
      <c r="O3840" s="1" t="s">
        <v>61</v>
      </c>
      <c r="P3840" s="1" t="s">
        <v>255</v>
      </c>
      <c r="Q3840" s="1" t="s">
        <v>160</v>
      </c>
      <c r="R3840" s="1"/>
      <c r="S3840" s="1" t="s">
        <v>105</v>
      </c>
      <c r="T3840" s="1">
        <v>2</v>
      </c>
      <c r="U3840" s="1"/>
    </row>
    <row r="3841" spans="1:21">
      <c r="A3841" s="1" t="s">
        <v>55</v>
      </c>
      <c r="B3841" s="1" t="s">
        <v>141</v>
      </c>
      <c r="C3841" s="1"/>
      <c r="D3841" s="1">
        <f t="shared" si="177"/>
        <v>0</v>
      </c>
      <c r="E3841" s="1" t="s">
        <v>5760</v>
      </c>
      <c r="F3841" s="1" t="s">
        <v>5759</v>
      </c>
      <c r="G3841" s="6" t="s">
        <v>12525</v>
      </c>
      <c r="H3841" s="1" t="s">
        <v>116</v>
      </c>
      <c r="I3841" s="1" t="s">
        <v>5745</v>
      </c>
      <c r="J3841" s="1" t="s">
        <v>3520</v>
      </c>
      <c r="K3841" s="1" t="str">
        <f t="shared" si="178"/>
        <v>2020</v>
      </c>
      <c r="L3841" s="1">
        <f t="shared" si="179"/>
        <v>5</v>
      </c>
      <c r="M3841" s="1" t="s">
        <v>60</v>
      </c>
      <c r="N3841" t="s">
        <v>53</v>
      </c>
      <c r="O3841" s="1" t="s">
        <v>61</v>
      </c>
      <c r="P3841" s="1" t="s">
        <v>175</v>
      </c>
      <c r="Q3841" s="1" t="s">
        <v>1252</v>
      </c>
      <c r="R3841" s="1" t="s">
        <v>5761</v>
      </c>
      <c r="S3841" s="1" t="s">
        <v>114</v>
      </c>
      <c r="T3841" s="1">
        <v>2</v>
      </c>
      <c r="U3841" s="1" t="s">
        <v>116</v>
      </c>
    </row>
    <row r="3842" spans="1:21">
      <c r="A3842" s="1" t="s">
        <v>55</v>
      </c>
      <c r="B3842" s="1" t="s">
        <v>54</v>
      </c>
      <c r="C3842" s="1" t="s">
        <v>273</v>
      </c>
      <c r="D3842" s="1">
        <f t="shared" ref="D3842:D3905" si="180">B3842*C3842/100</f>
        <v>3</v>
      </c>
      <c r="E3842" s="1" t="s">
        <v>5824</v>
      </c>
      <c r="F3842" s="1" t="s">
        <v>5823</v>
      </c>
      <c r="G3842" s="6" t="s">
        <v>12527</v>
      </c>
      <c r="H3842" s="1" t="s">
        <v>189</v>
      </c>
      <c r="I3842" s="1" t="s">
        <v>3220</v>
      </c>
      <c r="J3842" s="1" t="s">
        <v>5622</v>
      </c>
      <c r="K3842" s="1" t="str">
        <f t="shared" ref="K3842:K3905" si="181">TEXT(J3842,"YYYY")</f>
        <v>2020</v>
      </c>
      <c r="L3842" s="1">
        <f t="shared" ref="L3842:L3905" si="182">H3842-(TEXT(I3842,"YYYY")-TEXT(J3842,"YYYY"))</f>
        <v>47</v>
      </c>
      <c r="M3842" s="1" t="s">
        <v>60</v>
      </c>
      <c r="N3842" t="s">
        <v>53</v>
      </c>
      <c r="O3842" s="1" t="s">
        <v>61</v>
      </c>
      <c r="P3842" s="1" t="s">
        <v>150</v>
      </c>
      <c r="Q3842" s="1" t="s">
        <v>382</v>
      </c>
      <c r="R3842" s="1" t="s">
        <v>5825</v>
      </c>
      <c r="S3842" s="1" t="s">
        <v>105</v>
      </c>
      <c r="T3842" s="1">
        <v>2</v>
      </c>
      <c r="U3842" s="1" t="s">
        <v>55</v>
      </c>
    </row>
    <row r="3843" spans="1:21">
      <c r="A3843" s="1" t="s">
        <v>55</v>
      </c>
      <c r="B3843" s="1" t="s">
        <v>141</v>
      </c>
      <c r="C3843" s="1" t="s">
        <v>273</v>
      </c>
      <c r="D3843" s="1">
        <f t="shared" si="180"/>
        <v>0.2</v>
      </c>
      <c r="E3843" s="1" t="s">
        <v>5856</v>
      </c>
      <c r="F3843" s="1" t="s">
        <v>5855</v>
      </c>
      <c r="G3843" s="6" t="s">
        <v>12527</v>
      </c>
      <c r="H3843" s="1" t="s">
        <v>116</v>
      </c>
      <c r="I3843" s="1" t="s">
        <v>397</v>
      </c>
      <c r="J3843" s="1" t="s">
        <v>5710</v>
      </c>
      <c r="K3843" s="1" t="str">
        <f t="shared" si="181"/>
        <v>2020</v>
      </c>
      <c r="L3843" s="1">
        <f t="shared" si="182"/>
        <v>5</v>
      </c>
      <c r="M3843" s="1" t="s">
        <v>60</v>
      </c>
      <c r="N3843" t="s">
        <v>53</v>
      </c>
      <c r="O3843" s="1" t="s">
        <v>61</v>
      </c>
      <c r="P3843" s="1" t="s">
        <v>422</v>
      </c>
      <c r="Q3843" s="1" t="s">
        <v>169</v>
      </c>
      <c r="R3843" s="1" t="s">
        <v>5857</v>
      </c>
      <c r="S3843" s="1" t="s">
        <v>114</v>
      </c>
      <c r="T3843" s="1">
        <v>1</v>
      </c>
      <c r="U3843" s="1"/>
    </row>
    <row r="3844" spans="1:21">
      <c r="A3844" s="1" t="s">
        <v>55</v>
      </c>
      <c r="B3844" s="1" t="s">
        <v>141</v>
      </c>
      <c r="C3844" s="1" t="s">
        <v>136</v>
      </c>
      <c r="D3844" s="1">
        <f t="shared" si="180"/>
        <v>0.1</v>
      </c>
      <c r="E3844" s="1" t="s">
        <v>5861</v>
      </c>
      <c r="F3844" s="1" t="s">
        <v>5860</v>
      </c>
      <c r="G3844" s="6" t="s">
        <v>12527</v>
      </c>
      <c r="H3844" s="1" t="s">
        <v>678</v>
      </c>
      <c r="I3844" s="1" t="s">
        <v>397</v>
      </c>
      <c r="J3844" s="1" t="s">
        <v>5206</v>
      </c>
      <c r="K3844" s="1" t="str">
        <f t="shared" si="181"/>
        <v>2020</v>
      </c>
      <c r="L3844" s="1">
        <f t="shared" si="182"/>
        <v>34</v>
      </c>
      <c r="M3844" s="1" t="s">
        <v>60</v>
      </c>
      <c r="N3844" t="s">
        <v>53</v>
      </c>
      <c r="O3844" s="1" t="s">
        <v>61</v>
      </c>
      <c r="P3844" s="1" t="s">
        <v>449</v>
      </c>
      <c r="Q3844" s="1" t="s">
        <v>219</v>
      </c>
      <c r="R3844" s="1" t="s">
        <v>895</v>
      </c>
      <c r="S3844" s="1" t="s">
        <v>105</v>
      </c>
      <c r="T3844" s="1">
        <v>1</v>
      </c>
      <c r="U3844" s="1" t="s">
        <v>50</v>
      </c>
    </row>
    <row r="3845" spans="1:21">
      <c r="A3845" s="1" t="s">
        <v>55</v>
      </c>
      <c r="B3845" s="1" t="s">
        <v>472</v>
      </c>
      <c r="C3845" s="1" t="s">
        <v>500</v>
      </c>
      <c r="D3845" s="1">
        <f t="shared" si="180"/>
        <v>0.4</v>
      </c>
      <c r="E3845" s="1" t="s">
        <v>5898</v>
      </c>
      <c r="F3845" s="1" t="s">
        <v>5897</v>
      </c>
      <c r="G3845" s="6" t="s">
        <v>12527</v>
      </c>
      <c r="H3845" s="1" t="s">
        <v>301</v>
      </c>
      <c r="I3845" s="1" t="s">
        <v>358</v>
      </c>
      <c r="J3845" s="1" t="s">
        <v>1351</v>
      </c>
      <c r="K3845" s="1" t="str">
        <f t="shared" si="181"/>
        <v>2020</v>
      </c>
      <c r="L3845" s="1">
        <f t="shared" si="182"/>
        <v>53</v>
      </c>
      <c r="M3845" s="1" t="s">
        <v>60</v>
      </c>
      <c r="N3845" t="s">
        <v>53</v>
      </c>
      <c r="O3845" s="1" t="s">
        <v>61</v>
      </c>
      <c r="P3845" s="1" t="s">
        <v>232</v>
      </c>
      <c r="Q3845" s="1" t="s">
        <v>256</v>
      </c>
      <c r="R3845" s="1" t="s">
        <v>623</v>
      </c>
      <c r="S3845" s="1" t="s">
        <v>105</v>
      </c>
      <c r="T3845" s="1">
        <v>2</v>
      </c>
      <c r="U3845" s="1" t="s">
        <v>55</v>
      </c>
    </row>
    <row r="3846" spans="1:21">
      <c r="A3846" s="1" t="s">
        <v>55</v>
      </c>
      <c r="B3846" s="1"/>
      <c r="C3846" s="1"/>
      <c r="D3846" s="1">
        <f t="shared" si="180"/>
        <v>0</v>
      </c>
      <c r="E3846" s="1" t="s">
        <v>6597</v>
      </c>
      <c r="F3846" s="1" t="s">
        <v>6596</v>
      </c>
      <c r="G3846" s="6" t="s">
        <v>12525</v>
      </c>
      <c r="H3846" s="1" t="s">
        <v>464</v>
      </c>
      <c r="I3846" s="1" t="s">
        <v>6569</v>
      </c>
      <c r="J3846" s="1" t="s">
        <v>5680</v>
      </c>
      <c r="K3846" s="1" t="str">
        <f t="shared" si="181"/>
        <v>2020</v>
      </c>
      <c r="L3846" s="1">
        <f t="shared" si="182"/>
        <v>31</v>
      </c>
      <c r="M3846" s="1" t="s">
        <v>79</v>
      </c>
      <c r="N3846" t="s">
        <v>53</v>
      </c>
      <c r="O3846" s="1" t="s">
        <v>102</v>
      </c>
      <c r="P3846" s="1" t="s">
        <v>179</v>
      </c>
      <c r="Q3846" s="1" t="s">
        <v>1694</v>
      </c>
      <c r="R3846" s="1"/>
      <c r="S3846" s="1" t="s">
        <v>114</v>
      </c>
      <c r="T3846" s="1">
        <v>2</v>
      </c>
      <c r="U3846" s="1"/>
    </row>
    <row r="3847" spans="1:21">
      <c r="A3847" s="1" t="s">
        <v>55</v>
      </c>
      <c r="B3847" s="1" t="s">
        <v>472</v>
      </c>
      <c r="C3847" s="1" t="s">
        <v>136</v>
      </c>
      <c r="D3847" s="1">
        <f t="shared" si="180"/>
        <v>0.25</v>
      </c>
      <c r="E3847" s="1" t="s">
        <v>6620</v>
      </c>
      <c r="F3847" s="1" t="s">
        <v>6619</v>
      </c>
      <c r="G3847" s="6" t="s">
        <v>12525</v>
      </c>
      <c r="H3847" s="1" t="s">
        <v>375</v>
      </c>
      <c r="I3847" s="1" t="s">
        <v>6607</v>
      </c>
      <c r="J3847" s="1" t="s">
        <v>5706</v>
      </c>
      <c r="K3847" s="1" t="str">
        <f t="shared" si="181"/>
        <v>2020</v>
      </c>
      <c r="L3847" s="1">
        <f t="shared" si="182"/>
        <v>56</v>
      </c>
      <c r="M3847" s="1" t="s">
        <v>60</v>
      </c>
      <c r="N3847" t="s">
        <v>53</v>
      </c>
      <c r="O3847" s="1" t="s">
        <v>61</v>
      </c>
      <c r="P3847" s="1" t="s">
        <v>232</v>
      </c>
      <c r="Q3847" s="1" t="s">
        <v>382</v>
      </c>
      <c r="R3847" s="1" t="s">
        <v>6621</v>
      </c>
      <c r="S3847" s="1" t="s">
        <v>92</v>
      </c>
      <c r="T3847" s="1">
        <v>2</v>
      </c>
      <c r="U3847" s="1" t="s">
        <v>99</v>
      </c>
    </row>
    <row r="3848" spans="1:21">
      <c r="A3848" s="1" t="s">
        <v>55</v>
      </c>
      <c r="B3848" s="1"/>
      <c r="C3848" s="1"/>
      <c r="D3848" s="1">
        <f t="shared" si="180"/>
        <v>0</v>
      </c>
      <c r="E3848" s="1" t="s">
        <v>6631</v>
      </c>
      <c r="F3848" s="1" t="s">
        <v>6630</v>
      </c>
      <c r="G3848" s="6" t="s">
        <v>12525</v>
      </c>
      <c r="H3848" s="1" t="s">
        <v>55</v>
      </c>
      <c r="I3848" s="1" t="s">
        <v>6607</v>
      </c>
      <c r="J3848" s="1" t="s">
        <v>5206</v>
      </c>
      <c r="K3848" s="1" t="str">
        <f t="shared" si="181"/>
        <v>2020</v>
      </c>
      <c r="L3848" s="1">
        <f t="shared" si="182"/>
        <v>4</v>
      </c>
      <c r="M3848" s="1" t="s">
        <v>60</v>
      </c>
      <c r="N3848" t="s">
        <v>53</v>
      </c>
      <c r="O3848" s="1" t="s">
        <v>61</v>
      </c>
      <c r="P3848" s="1"/>
      <c r="Q3848" s="1"/>
      <c r="R3848" s="1"/>
      <c r="S3848" s="1" t="s">
        <v>2283</v>
      </c>
      <c r="T3848" s="1">
        <v>2</v>
      </c>
      <c r="U3848" s="1" t="s">
        <v>55</v>
      </c>
    </row>
    <row r="3849" spans="1:21">
      <c r="A3849" s="1" t="s">
        <v>55</v>
      </c>
      <c r="B3849" s="1" t="s">
        <v>472</v>
      </c>
      <c r="C3849" s="1" t="s">
        <v>219</v>
      </c>
      <c r="D3849" s="1">
        <f t="shared" si="180"/>
        <v>0.3</v>
      </c>
      <c r="E3849" s="1" t="s">
        <v>6636</v>
      </c>
      <c r="F3849" s="1" t="s">
        <v>6635</v>
      </c>
      <c r="G3849" s="6" t="s">
        <v>12525</v>
      </c>
      <c r="H3849" s="1" t="s">
        <v>367</v>
      </c>
      <c r="I3849" s="1" t="s">
        <v>6607</v>
      </c>
      <c r="J3849" s="1" t="s">
        <v>6638</v>
      </c>
      <c r="K3849" s="1" t="str">
        <f t="shared" si="181"/>
        <v>2020</v>
      </c>
      <c r="L3849" s="1">
        <f t="shared" si="182"/>
        <v>26</v>
      </c>
      <c r="M3849" s="1" t="s">
        <v>79</v>
      </c>
      <c r="N3849" t="s">
        <v>53</v>
      </c>
      <c r="O3849" s="1" t="s">
        <v>4197</v>
      </c>
      <c r="P3849" s="1" t="s">
        <v>388</v>
      </c>
      <c r="Q3849" s="1" t="s">
        <v>81</v>
      </c>
      <c r="R3849" s="1" t="s">
        <v>6637</v>
      </c>
      <c r="S3849" s="1" t="s">
        <v>1051</v>
      </c>
      <c r="T3849" s="1">
        <v>1</v>
      </c>
      <c r="U3849" s="1" t="s">
        <v>54</v>
      </c>
    </row>
    <row r="3850" spans="1:21">
      <c r="A3850" s="1" t="s">
        <v>55</v>
      </c>
      <c r="B3850" s="1" t="s">
        <v>986</v>
      </c>
      <c r="C3850" s="1" t="s">
        <v>273</v>
      </c>
      <c r="D3850" s="1">
        <f t="shared" si="180"/>
        <v>0.3</v>
      </c>
      <c r="E3850" s="1" t="s">
        <v>6907</v>
      </c>
      <c r="F3850" s="1" t="s">
        <v>6906</v>
      </c>
      <c r="G3850" s="6" t="s">
        <v>12525</v>
      </c>
      <c r="H3850" s="1" t="s">
        <v>160</v>
      </c>
      <c r="I3850" s="1" t="s">
        <v>3815</v>
      </c>
      <c r="J3850" s="1" t="s">
        <v>6908</v>
      </c>
      <c r="K3850" s="1" t="str">
        <f t="shared" si="181"/>
        <v>2020</v>
      </c>
      <c r="L3850" s="1">
        <f t="shared" si="182"/>
        <v>58</v>
      </c>
      <c r="M3850" s="1" t="s">
        <v>60</v>
      </c>
      <c r="N3850" t="s">
        <v>53</v>
      </c>
      <c r="O3850" s="1" t="s">
        <v>61</v>
      </c>
      <c r="P3850" s="1" t="s">
        <v>232</v>
      </c>
      <c r="Q3850" s="1" t="s">
        <v>351</v>
      </c>
      <c r="R3850" s="1" t="s">
        <v>603</v>
      </c>
      <c r="S3850" s="1" t="s">
        <v>311</v>
      </c>
      <c r="T3850" s="1">
        <v>2</v>
      </c>
      <c r="U3850" s="1" t="s">
        <v>55</v>
      </c>
    </row>
    <row r="3851" spans="1:21">
      <c r="A3851" s="1" t="s">
        <v>55</v>
      </c>
      <c r="B3851" s="1" t="s">
        <v>50</v>
      </c>
      <c r="C3851" s="1" t="s">
        <v>500</v>
      </c>
      <c r="D3851" s="1">
        <f t="shared" si="180"/>
        <v>0.8</v>
      </c>
      <c r="E3851" s="1" t="s">
        <v>6963</v>
      </c>
      <c r="F3851" s="1" t="s">
        <v>6962</v>
      </c>
      <c r="G3851" s="6" t="s">
        <v>12525</v>
      </c>
      <c r="H3851" s="1" t="s">
        <v>809</v>
      </c>
      <c r="I3851" s="1" t="s">
        <v>3996</v>
      </c>
      <c r="J3851" s="1" t="s">
        <v>97</v>
      </c>
      <c r="K3851" s="1" t="str">
        <f t="shared" si="181"/>
        <v>2020</v>
      </c>
      <c r="L3851" s="1">
        <f t="shared" si="182"/>
        <v>36</v>
      </c>
      <c r="M3851" s="1" t="s">
        <v>60</v>
      </c>
      <c r="N3851" t="s">
        <v>53</v>
      </c>
      <c r="O3851" s="1" t="s">
        <v>61</v>
      </c>
      <c r="P3851" s="1" t="s">
        <v>388</v>
      </c>
      <c r="Q3851" s="1" t="s">
        <v>219</v>
      </c>
      <c r="R3851" s="1" t="s">
        <v>1047</v>
      </c>
      <c r="S3851" s="1" t="s">
        <v>405</v>
      </c>
      <c r="T3851" s="1">
        <v>1</v>
      </c>
      <c r="U3851" s="1" t="s">
        <v>50</v>
      </c>
    </row>
    <row r="3852" spans="1:21">
      <c r="A3852" s="1" t="s">
        <v>55</v>
      </c>
      <c r="B3852" s="1" t="s">
        <v>141</v>
      </c>
      <c r="C3852" s="1" t="s">
        <v>273</v>
      </c>
      <c r="D3852" s="1">
        <f t="shared" si="180"/>
        <v>0.2</v>
      </c>
      <c r="E3852" s="1" t="s">
        <v>3994</v>
      </c>
      <c r="F3852" s="1" t="s">
        <v>7019</v>
      </c>
      <c r="G3852" s="6" t="s">
        <v>12527</v>
      </c>
      <c r="H3852" s="1" t="s">
        <v>721</v>
      </c>
      <c r="I3852" s="1" t="s">
        <v>6965</v>
      </c>
      <c r="J3852" s="1" t="s">
        <v>7020</v>
      </c>
      <c r="K3852" s="1" t="str">
        <f t="shared" si="181"/>
        <v>2020</v>
      </c>
      <c r="L3852" s="1">
        <f t="shared" si="182"/>
        <v>56</v>
      </c>
      <c r="M3852" s="1" t="s">
        <v>60</v>
      </c>
      <c r="N3852" t="s">
        <v>53</v>
      </c>
      <c r="O3852" s="1" t="s">
        <v>61</v>
      </c>
      <c r="P3852" s="1"/>
      <c r="Q3852" s="1"/>
      <c r="R3852" s="1"/>
      <c r="S3852" s="1" t="s">
        <v>4368</v>
      </c>
      <c r="T3852" s="1">
        <v>1</v>
      </c>
      <c r="U3852" s="1" t="s">
        <v>55</v>
      </c>
    </row>
    <row r="3853" spans="1:21">
      <c r="A3853" s="1" t="s">
        <v>55</v>
      </c>
      <c r="B3853" s="1" t="s">
        <v>116</v>
      </c>
      <c r="C3853" s="1" t="s">
        <v>958</v>
      </c>
      <c r="D3853" s="1">
        <f t="shared" si="180"/>
        <v>4.5</v>
      </c>
      <c r="E3853" s="1" t="s">
        <v>7041</v>
      </c>
      <c r="F3853" s="1" t="s">
        <v>7040</v>
      </c>
      <c r="G3853" s="6" t="s">
        <v>12525</v>
      </c>
      <c r="H3853" s="1" t="s">
        <v>1694</v>
      </c>
      <c r="I3853" s="1" t="s">
        <v>7037</v>
      </c>
      <c r="J3853" s="1" t="s">
        <v>7043</v>
      </c>
      <c r="K3853" s="1" t="str">
        <f t="shared" si="181"/>
        <v>2020</v>
      </c>
      <c r="L3853" s="1">
        <f t="shared" si="182"/>
        <v>72</v>
      </c>
      <c r="M3853" s="1" t="s">
        <v>79</v>
      </c>
      <c r="N3853" t="s">
        <v>53</v>
      </c>
      <c r="O3853" s="1" t="s">
        <v>61</v>
      </c>
      <c r="P3853" s="1" t="s">
        <v>103</v>
      </c>
      <c r="Q3853" s="1" t="s">
        <v>1488</v>
      </c>
      <c r="R3853" s="1" t="s">
        <v>7042</v>
      </c>
      <c r="S3853" s="1" t="s">
        <v>354</v>
      </c>
      <c r="T3853" s="1">
        <v>2</v>
      </c>
      <c r="U3853" s="1"/>
    </row>
    <row r="3854" spans="1:21">
      <c r="A3854" s="1" t="s">
        <v>55</v>
      </c>
      <c r="B3854" s="1" t="s">
        <v>2554</v>
      </c>
      <c r="C3854" s="1" t="s">
        <v>958</v>
      </c>
      <c r="D3854" s="1">
        <f t="shared" si="180"/>
        <v>1.89</v>
      </c>
      <c r="E3854" s="1" t="s">
        <v>7045</v>
      </c>
      <c r="F3854" s="1" t="s">
        <v>7044</v>
      </c>
      <c r="G3854" s="6" t="s">
        <v>12525</v>
      </c>
      <c r="H3854" s="1" t="s">
        <v>158</v>
      </c>
      <c r="I3854" s="1" t="s">
        <v>7037</v>
      </c>
      <c r="J3854" s="1" t="s">
        <v>364</v>
      </c>
      <c r="K3854" s="1" t="str">
        <f t="shared" si="181"/>
        <v>2020</v>
      </c>
      <c r="L3854" s="1">
        <f t="shared" si="182"/>
        <v>11</v>
      </c>
      <c r="M3854" s="1" t="s">
        <v>60</v>
      </c>
      <c r="N3854" t="s">
        <v>53</v>
      </c>
      <c r="O3854" s="1" t="s">
        <v>61</v>
      </c>
      <c r="P3854" s="1" t="s">
        <v>394</v>
      </c>
      <c r="Q3854" s="1" t="s">
        <v>282</v>
      </c>
      <c r="R3854" s="1" t="s">
        <v>7046</v>
      </c>
      <c r="S3854" s="1" t="s">
        <v>65</v>
      </c>
      <c r="T3854" s="1">
        <v>2</v>
      </c>
      <c r="U3854" s="1" t="s">
        <v>53</v>
      </c>
    </row>
    <row r="3855" spans="1:21">
      <c r="A3855" s="1" t="s">
        <v>55</v>
      </c>
      <c r="B3855" s="1"/>
      <c r="C3855" s="1"/>
      <c r="D3855" s="1">
        <f t="shared" si="180"/>
        <v>0</v>
      </c>
      <c r="E3855" s="1" t="s">
        <v>7106</v>
      </c>
      <c r="F3855" s="1" t="s">
        <v>7105</v>
      </c>
      <c r="G3855" s="6" t="s">
        <v>12525</v>
      </c>
      <c r="H3855" s="1" t="s">
        <v>136</v>
      </c>
      <c r="I3855" s="1" t="s">
        <v>7089</v>
      </c>
      <c r="J3855" s="1" t="s">
        <v>7043</v>
      </c>
      <c r="K3855" s="1" t="str">
        <f t="shared" si="181"/>
        <v>2020</v>
      </c>
      <c r="L3855" s="1">
        <f t="shared" si="182"/>
        <v>50</v>
      </c>
      <c r="M3855" s="1" t="s">
        <v>60</v>
      </c>
      <c r="N3855" t="s">
        <v>53</v>
      </c>
      <c r="O3855" s="1" t="s">
        <v>61</v>
      </c>
      <c r="P3855" s="1" t="s">
        <v>135</v>
      </c>
      <c r="Q3855" s="1" t="s">
        <v>299</v>
      </c>
      <c r="R3855" s="1" t="s">
        <v>7107</v>
      </c>
      <c r="S3855" s="1" t="s">
        <v>105</v>
      </c>
      <c r="T3855" s="1">
        <v>1</v>
      </c>
      <c r="U3855" s="1" t="s">
        <v>53</v>
      </c>
    </row>
    <row r="3856" spans="1:21">
      <c r="A3856" s="1" t="s">
        <v>55</v>
      </c>
      <c r="B3856" s="1" t="s">
        <v>986</v>
      </c>
      <c r="C3856" s="1" t="s">
        <v>1381</v>
      </c>
      <c r="D3856" s="1">
        <f t="shared" si="180"/>
        <v>0.28499999999999998</v>
      </c>
      <c r="E3856" s="1" t="s">
        <v>7389</v>
      </c>
      <c r="F3856" s="1" t="s">
        <v>7388</v>
      </c>
      <c r="G3856" s="6" t="s">
        <v>12527</v>
      </c>
      <c r="H3856" s="1" t="s">
        <v>187</v>
      </c>
      <c r="I3856" s="1" t="s">
        <v>5781</v>
      </c>
      <c r="J3856" s="1" t="s">
        <v>5788</v>
      </c>
      <c r="K3856" s="1" t="str">
        <f t="shared" si="181"/>
        <v>2020</v>
      </c>
      <c r="L3856" s="1">
        <f t="shared" si="182"/>
        <v>9</v>
      </c>
      <c r="M3856" s="1" t="s">
        <v>79</v>
      </c>
      <c r="N3856" t="s">
        <v>53</v>
      </c>
      <c r="O3856" s="1" t="s">
        <v>61</v>
      </c>
      <c r="P3856" s="1"/>
      <c r="Q3856" s="1"/>
      <c r="R3856" s="1"/>
      <c r="S3856" s="1" t="s">
        <v>65</v>
      </c>
      <c r="T3856" s="1">
        <v>2</v>
      </c>
      <c r="U3856" s="1" t="s">
        <v>55</v>
      </c>
    </row>
    <row r="3857" spans="1:21">
      <c r="A3857" s="1" t="s">
        <v>55</v>
      </c>
      <c r="B3857" s="1" t="s">
        <v>176</v>
      </c>
      <c r="C3857" s="1" t="s">
        <v>273</v>
      </c>
      <c r="D3857" s="1">
        <f t="shared" si="180"/>
        <v>0.6</v>
      </c>
      <c r="E3857" s="1" t="s">
        <v>7420</v>
      </c>
      <c r="F3857" s="1" t="s">
        <v>7418</v>
      </c>
      <c r="G3857" s="6" t="s">
        <v>12525</v>
      </c>
      <c r="H3857" s="1" t="s">
        <v>126</v>
      </c>
      <c r="I3857" s="1" t="s">
        <v>5781</v>
      </c>
      <c r="J3857" s="1" t="s">
        <v>5680</v>
      </c>
      <c r="K3857" s="1" t="str">
        <f t="shared" si="181"/>
        <v>2020</v>
      </c>
      <c r="L3857" s="1">
        <f t="shared" si="182"/>
        <v>14</v>
      </c>
      <c r="M3857" s="1" t="s">
        <v>79</v>
      </c>
      <c r="N3857" t="s">
        <v>53</v>
      </c>
      <c r="O3857" s="1" t="s">
        <v>61</v>
      </c>
      <c r="P3857" s="1" t="s">
        <v>265</v>
      </c>
      <c r="Q3857" s="1" t="s">
        <v>515</v>
      </c>
      <c r="R3857" s="1" t="s">
        <v>7421</v>
      </c>
      <c r="S3857" s="1" t="s">
        <v>65</v>
      </c>
      <c r="T3857" s="1">
        <v>2</v>
      </c>
      <c r="U3857" s="1" t="s">
        <v>55</v>
      </c>
    </row>
    <row r="3858" spans="1:21">
      <c r="A3858" s="1" t="s">
        <v>55</v>
      </c>
      <c r="B3858" s="1"/>
      <c r="C3858" s="1"/>
      <c r="D3858" s="1">
        <f t="shared" si="180"/>
        <v>0</v>
      </c>
      <c r="E3858" s="1" t="s">
        <v>7438</v>
      </c>
      <c r="F3858" s="1" t="s">
        <v>7437</v>
      </c>
      <c r="G3858" s="6" t="s">
        <v>12525</v>
      </c>
      <c r="H3858" s="1" t="s">
        <v>256</v>
      </c>
      <c r="I3858" s="1" t="s">
        <v>5781</v>
      </c>
      <c r="J3858" s="1" t="s">
        <v>5710</v>
      </c>
      <c r="K3858" s="1" t="str">
        <f t="shared" si="181"/>
        <v>2020</v>
      </c>
      <c r="L3858" s="1">
        <f t="shared" si="182"/>
        <v>52</v>
      </c>
      <c r="M3858" s="1" t="s">
        <v>79</v>
      </c>
      <c r="N3858" t="s">
        <v>53</v>
      </c>
      <c r="O3858" s="1" t="s">
        <v>61</v>
      </c>
      <c r="P3858" s="1" t="s">
        <v>514</v>
      </c>
      <c r="Q3858" s="1" t="s">
        <v>219</v>
      </c>
      <c r="R3858" s="1"/>
      <c r="S3858" s="1" t="s">
        <v>105</v>
      </c>
      <c r="T3858" s="1">
        <v>1</v>
      </c>
      <c r="U3858" s="1"/>
    </row>
    <row r="3859" spans="1:21">
      <c r="A3859" s="1" t="s">
        <v>53</v>
      </c>
      <c r="B3859" s="1" t="s">
        <v>50</v>
      </c>
      <c r="C3859" s="1" t="s">
        <v>273</v>
      </c>
      <c r="D3859" s="1">
        <f t="shared" si="180"/>
        <v>1</v>
      </c>
      <c r="E3859" s="1" t="s">
        <v>5011</v>
      </c>
      <c r="F3859" s="1" t="s">
        <v>7459</v>
      </c>
      <c r="G3859" s="6" t="s">
        <v>12527</v>
      </c>
      <c r="H3859" s="1" t="s">
        <v>308</v>
      </c>
      <c r="I3859" s="1" t="s">
        <v>431</v>
      </c>
      <c r="J3859" s="1" t="s">
        <v>489</v>
      </c>
      <c r="K3859" s="1" t="str">
        <f t="shared" si="181"/>
        <v>2020</v>
      </c>
      <c r="L3859" s="1">
        <f t="shared" si="182"/>
        <v>59</v>
      </c>
      <c r="M3859" s="1" t="s">
        <v>79</v>
      </c>
      <c r="N3859" t="s">
        <v>53</v>
      </c>
      <c r="O3859" s="1" t="s">
        <v>102</v>
      </c>
      <c r="P3859" s="1"/>
      <c r="Q3859" s="1"/>
      <c r="R3859" s="1"/>
      <c r="S3859" s="1" t="s">
        <v>7460</v>
      </c>
      <c r="T3859" s="1">
        <v>1</v>
      </c>
      <c r="U3859" s="1"/>
    </row>
    <row r="3860" spans="1:21">
      <c r="A3860" s="1" t="s">
        <v>55</v>
      </c>
      <c r="B3860" s="1" t="s">
        <v>54</v>
      </c>
      <c r="C3860" s="1" t="s">
        <v>7465</v>
      </c>
      <c r="D3860" s="1">
        <f t="shared" si="180"/>
        <v>227.94</v>
      </c>
      <c r="E3860" s="1" t="s">
        <v>7464</v>
      </c>
      <c r="F3860" s="1" t="s">
        <v>7463</v>
      </c>
      <c r="G3860" s="6" t="s">
        <v>12525</v>
      </c>
      <c r="H3860" s="1" t="s">
        <v>344</v>
      </c>
      <c r="I3860" s="1" t="s">
        <v>5781</v>
      </c>
      <c r="J3860" s="1" t="s">
        <v>6989</v>
      </c>
      <c r="K3860" s="1" t="str">
        <f t="shared" si="181"/>
        <v>2020</v>
      </c>
      <c r="L3860" s="1">
        <f t="shared" si="182"/>
        <v>21</v>
      </c>
      <c r="M3860" s="1" t="s">
        <v>60</v>
      </c>
      <c r="N3860" t="s">
        <v>53</v>
      </c>
      <c r="O3860" s="1" t="s">
        <v>102</v>
      </c>
      <c r="P3860" s="1" t="s">
        <v>89</v>
      </c>
      <c r="Q3860" s="1" t="s">
        <v>484</v>
      </c>
      <c r="R3860" s="1" t="s">
        <v>7466</v>
      </c>
      <c r="S3860" s="1" t="s">
        <v>114</v>
      </c>
      <c r="T3860" s="1">
        <v>2</v>
      </c>
      <c r="U3860" s="1" t="s">
        <v>55</v>
      </c>
    </row>
    <row r="3861" spans="1:21">
      <c r="A3861" s="1" t="s">
        <v>54</v>
      </c>
      <c r="B3861" s="1" t="s">
        <v>3151</v>
      </c>
      <c r="C3861" s="1" t="s">
        <v>273</v>
      </c>
      <c r="D3861" s="1">
        <f t="shared" si="180"/>
        <v>0.01</v>
      </c>
      <c r="E3861" s="1" t="s">
        <v>7476</v>
      </c>
      <c r="F3861" s="1" t="s">
        <v>7475</v>
      </c>
      <c r="G3861" s="6" t="s">
        <v>12525</v>
      </c>
      <c r="H3861" s="1" t="s">
        <v>583</v>
      </c>
      <c r="I3861" s="1" t="s">
        <v>5781</v>
      </c>
      <c r="J3861" s="1" t="s">
        <v>5710</v>
      </c>
      <c r="K3861" s="1" t="str">
        <f t="shared" si="181"/>
        <v>2020</v>
      </c>
      <c r="L3861" s="1">
        <f t="shared" si="182"/>
        <v>22</v>
      </c>
      <c r="M3861" s="1" t="s">
        <v>60</v>
      </c>
      <c r="N3861" t="s">
        <v>53</v>
      </c>
      <c r="O3861" s="1" t="s">
        <v>61</v>
      </c>
      <c r="P3861" s="1" t="s">
        <v>466</v>
      </c>
      <c r="Q3861" s="1" t="s">
        <v>120</v>
      </c>
      <c r="R3861" s="1" t="s">
        <v>7477</v>
      </c>
      <c r="S3861" s="1" t="s">
        <v>427</v>
      </c>
      <c r="T3861" s="1">
        <v>2</v>
      </c>
      <c r="U3861" s="1"/>
    </row>
    <row r="3862" spans="1:21">
      <c r="A3862" s="1" t="s">
        <v>55</v>
      </c>
      <c r="B3862" s="1" t="s">
        <v>715</v>
      </c>
      <c r="C3862" s="1" t="s">
        <v>136</v>
      </c>
      <c r="D3862" s="1">
        <f t="shared" si="180"/>
        <v>0.05</v>
      </c>
      <c r="E3862" s="1" t="s">
        <v>7490</v>
      </c>
      <c r="F3862" s="1" t="s">
        <v>7489</v>
      </c>
      <c r="G3862" s="6" t="s">
        <v>12527</v>
      </c>
      <c r="H3862" s="1" t="s">
        <v>299</v>
      </c>
      <c r="I3862" s="1" t="s">
        <v>5781</v>
      </c>
      <c r="J3862" s="1" t="s">
        <v>7493</v>
      </c>
      <c r="K3862" s="1" t="str">
        <f t="shared" si="181"/>
        <v>2020</v>
      </c>
      <c r="L3862" s="1">
        <f t="shared" si="182"/>
        <v>44</v>
      </c>
      <c r="M3862" s="1" t="s">
        <v>60</v>
      </c>
      <c r="N3862" t="s">
        <v>53</v>
      </c>
      <c r="O3862" s="1" t="s">
        <v>61</v>
      </c>
      <c r="P3862" s="1" t="s">
        <v>127</v>
      </c>
      <c r="Q3862" s="1" t="s">
        <v>7491</v>
      </c>
      <c r="R3862" s="1" t="s">
        <v>7492</v>
      </c>
      <c r="S3862" s="1" t="s">
        <v>105</v>
      </c>
      <c r="T3862" s="1">
        <v>1</v>
      </c>
      <c r="U3862" s="1" t="s">
        <v>55</v>
      </c>
    </row>
    <row r="3863" spans="1:21">
      <c r="A3863" s="1" t="s">
        <v>55</v>
      </c>
      <c r="B3863" s="1"/>
      <c r="C3863" s="1"/>
      <c r="D3863" s="1">
        <f t="shared" si="180"/>
        <v>0</v>
      </c>
      <c r="E3863" s="1" t="s">
        <v>7508</v>
      </c>
      <c r="F3863" s="1" t="s">
        <v>5115</v>
      </c>
      <c r="G3863" s="6" t="s">
        <v>12527</v>
      </c>
      <c r="H3863" s="1" t="s">
        <v>464</v>
      </c>
      <c r="I3863" s="1" t="s">
        <v>165</v>
      </c>
      <c r="J3863" s="1" t="s">
        <v>5622</v>
      </c>
      <c r="K3863" s="1" t="str">
        <f t="shared" si="181"/>
        <v>2020</v>
      </c>
      <c r="L3863" s="1">
        <f t="shared" si="182"/>
        <v>31</v>
      </c>
      <c r="M3863" s="1" t="s">
        <v>60</v>
      </c>
      <c r="N3863" t="s">
        <v>53</v>
      </c>
      <c r="O3863" s="1" t="s">
        <v>61</v>
      </c>
      <c r="P3863" s="1" t="s">
        <v>168</v>
      </c>
      <c r="Q3863" s="1" t="s">
        <v>1061</v>
      </c>
      <c r="R3863" s="1" t="s">
        <v>7509</v>
      </c>
      <c r="S3863" s="1" t="s">
        <v>114</v>
      </c>
      <c r="T3863" s="1">
        <v>1</v>
      </c>
      <c r="U3863" s="1" t="s">
        <v>53</v>
      </c>
    </row>
    <row r="3864" spans="1:21">
      <c r="A3864" s="1" t="s">
        <v>55</v>
      </c>
      <c r="B3864" s="1" t="s">
        <v>141</v>
      </c>
      <c r="C3864" s="1" t="s">
        <v>136</v>
      </c>
      <c r="D3864" s="1">
        <f t="shared" si="180"/>
        <v>0.1</v>
      </c>
      <c r="E3864" s="1" t="s">
        <v>7520</v>
      </c>
      <c r="F3864" s="1" t="s">
        <v>7519</v>
      </c>
      <c r="G3864" s="6" t="s">
        <v>12525</v>
      </c>
      <c r="H3864" s="1" t="s">
        <v>177</v>
      </c>
      <c r="I3864" s="1" t="s">
        <v>165</v>
      </c>
      <c r="J3864" s="1" t="s">
        <v>7522</v>
      </c>
      <c r="K3864" s="1" t="str">
        <f t="shared" si="181"/>
        <v>2020</v>
      </c>
      <c r="L3864" s="1">
        <f t="shared" si="182"/>
        <v>23</v>
      </c>
      <c r="M3864" s="1" t="s">
        <v>79</v>
      </c>
      <c r="N3864" t="s">
        <v>53</v>
      </c>
      <c r="O3864" s="1" t="s">
        <v>61</v>
      </c>
      <c r="P3864" s="1" t="s">
        <v>840</v>
      </c>
      <c r="Q3864" s="1" t="s">
        <v>104</v>
      </c>
      <c r="R3864" s="1" t="s">
        <v>7521</v>
      </c>
      <c r="S3864" s="1" t="s">
        <v>105</v>
      </c>
      <c r="T3864" s="1">
        <v>1</v>
      </c>
      <c r="U3864" s="1"/>
    </row>
    <row r="3865" spans="1:21">
      <c r="A3865" s="1" t="s">
        <v>54</v>
      </c>
      <c r="B3865" s="1" t="s">
        <v>50</v>
      </c>
      <c r="C3865" s="1" t="s">
        <v>500</v>
      </c>
      <c r="D3865" s="1">
        <f t="shared" si="180"/>
        <v>0.8</v>
      </c>
      <c r="E3865" s="1" t="s">
        <v>7525</v>
      </c>
      <c r="F3865" s="1" t="s">
        <v>7524</v>
      </c>
      <c r="G3865" s="6" t="s">
        <v>12525</v>
      </c>
      <c r="H3865" s="1" t="s">
        <v>484</v>
      </c>
      <c r="I3865" s="1" t="s">
        <v>165</v>
      </c>
      <c r="J3865" s="1" t="s">
        <v>4055</v>
      </c>
      <c r="K3865" s="1" t="str">
        <f t="shared" si="181"/>
        <v>2020</v>
      </c>
      <c r="L3865" s="1">
        <f t="shared" si="182"/>
        <v>48</v>
      </c>
      <c r="M3865" s="1" t="s">
        <v>60</v>
      </c>
      <c r="N3865" t="s">
        <v>53</v>
      </c>
      <c r="O3865" s="1" t="s">
        <v>61</v>
      </c>
      <c r="P3865" s="1" t="s">
        <v>89</v>
      </c>
      <c r="Q3865" s="1" t="s">
        <v>219</v>
      </c>
      <c r="R3865" s="1" t="s">
        <v>993</v>
      </c>
      <c r="S3865" s="1" t="s">
        <v>4368</v>
      </c>
      <c r="T3865" s="1">
        <v>1</v>
      </c>
      <c r="U3865" s="1" t="s">
        <v>55</v>
      </c>
    </row>
    <row r="3866" spans="1:21">
      <c r="A3866" s="1" t="s">
        <v>55</v>
      </c>
      <c r="B3866" s="1"/>
      <c r="C3866" s="1"/>
      <c r="D3866" s="1">
        <f t="shared" si="180"/>
        <v>0</v>
      </c>
      <c r="E3866" s="1" t="s">
        <v>7552</v>
      </c>
      <c r="F3866" s="1" t="s">
        <v>7551</v>
      </c>
      <c r="G3866" s="6" t="s">
        <v>12525</v>
      </c>
      <c r="H3866" s="1" t="s">
        <v>351</v>
      </c>
      <c r="I3866" s="1" t="s">
        <v>6554</v>
      </c>
      <c r="J3866" s="1" t="s">
        <v>5622</v>
      </c>
      <c r="K3866" s="1" t="str">
        <f t="shared" si="181"/>
        <v>2020</v>
      </c>
      <c r="L3866" s="1">
        <f t="shared" si="182"/>
        <v>55</v>
      </c>
      <c r="M3866" s="1" t="s">
        <v>79</v>
      </c>
      <c r="N3866" t="s">
        <v>53</v>
      </c>
      <c r="O3866" s="1" t="s">
        <v>61</v>
      </c>
      <c r="P3866" s="1" t="s">
        <v>103</v>
      </c>
      <c r="Q3866" s="1" t="s">
        <v>308</v>
      </c>
      <c r="R3866" s="1" t="s">
        <v>580</v>
      </c>
      <c r="S3866" s="1" t="s">
        <v>105</v>
      </c>
      <c r="T3866" s="1">
        <v>1</v>
      </c>
      <c r="U3866" s="1"/>
    </row>
    <row r="3867" spans="1:21">
      <c r="A3867" s="1"/>
      <c r="B3867" s="1"/>
      <c r="C3867" s="1"/>
      <c r="D3867" s="1">
        <f t="shared" si="180"/>
        <v>0</v>
      </c>
      <c r="E3867" s="1" t="s">
        <v>7563</v>
      </c>
      <c r="F3867" s="1" t="s">
        <v>7566</v>
      </c>
      <c r="G3867" s="6" t="s">
        <v>12525</v>
      </c>
      <c r="H3867" s="1" t="s">
        <v>344</v>
      </c>
      <c r="I3867" s="1" t="s">
        <v>6554</v>
      </c>
      <c r="J3867" s="1" t="s">
        <v>7564</v>
      </c>
      <c r="K3867" s="1" t="str">
        <f t="shared" si="181"/>
        <v>2020</v>
      </c>
      <c r="L3867" s="1">
        <f t="shared" si="182"/>
        <v>21</v>
      </c>
      <c r="M3867" s="1" t="s">
        <v>60</v>
      </c>
      <c r="N3867" t="s">
        <v>53</v>
      </c>
      <c r="O3867" s="1"/>
      <c r="P3867" s="1" t="s">
        <v>150</v>
      </c>
      <c r="Q3867" s="1" t="s">
        <v>189</v>
      </c>
      <c r="R3867" s="1" t="s">
        <v>347</v>
      </c>
      <c r="S3867" s="1" t="s">
        <v>114</v>
      </c>
      <c r="T3867" s="1">
        <v>1</v>
      </c>
      <c r="U3867" s="1"/>
    </row>
    <row r="3868" spans="1:21">
      <c r="A3868" s="1" t="s">
        <v>55</v>
      </c>
      <c r="B3868" s="1"/>
      <c r="C3868" s="1"/>
      <c r="D3868" s="1">
        <f t="shared" si="180"/>
        <v>0</v>
      </c>
      <c r="E3868" s="1" t="s">
        <v>7575</v>
      </c>
      <c r="F3868" s="1" t="s">
        <v>7573</v>
      </c>
      <c r="G3868" s="6" t="s">
        <v>12525</v>
      </c>
      <c r="H3868" s="1" t="s">
        <v>149</v>
      </c>
      <c r="I3868" s="1" t="s">
        <v>7570</v>
      </c>
      <c r="J3868" s="1" t="s">
        <v>5680</v>
      </c>
      <c r="K3868" s="1" t="str">
        <f t="shared" si="181"/>
        <v>2020</v>
      </c>
      <c r="L3868" s="1">
        <f t="shared" si="182"/>
        <v>39</v>
      </c>
      <c r="M3868" s="1" t="s">
        <v>60</v>
      </c>
      <c r="N3868" t="s">
        <v>53</v>
      </c>
      <c r="O3868" s="1" t="s">
        <v>61</v>
      </c>
      <c r="P3868" s="1" t="s">
        <v>232</v>
      </c>
      <c r="Q3868" s="1" t="s">
        <v>310</v>
      </c>
      <c r="R3868" s="1" t="s">
        <v>551</v>
      </c>
      <c r="S3868" s="1" t="s">
        <v>105</v>
      </c>
      <c r="T3868" s="1">
        <v>1</v>
      </c>
      <c r="U3868" s="1" t="s">
        <v>55</v>
      </c>
    </row>
    <row r="3869" spans="1:21">
      <c r="A3869" s="1" t="s">
        <v>55</v>
      </c>
      <c r="B3869" s="1" t="s">
        <v>7586</v>
      </c>
      <c r="C3869" s="1" t="s">
        <v>382</v>
      </c>
      <c r="D3869" s="1">
        <f t="shared" si="180"/>
        <v>7.6999999999999999E-2</v>
      </c>
      <c r="E3869" s="1" t="s">
        <v>7587</v>
      </c>
      <c r="F3869" s="1" t="s">
        <v>7585</v>
      </c>
      <c r="G3869" s="6" t="s">
        <v>12525</v>
      </c>
      <c r="H3869" s="1" t="s">
        <v>678</v>
      </c>
      <c r="I3869" s="1" t="s">
        <v>7570</v>
      </c>
      <c r="J3869" s="1" t="s">
        <v>6196</v>
      </c>
      <c r="K3869" s="1" t="str">
        <f t="shared" si="181"/>
        <v>2020</v>
      </c>
      <c r="L3869" s="1">
        <f t="shared" si="182"/>
        <v>34</v>
      </c>
      <c r="M3869" s="1" t="s">
        <v>60</v>
      </c>
      <c r="N3869" t="s">
        <v>53</v>
      </c>
      <c r="O3869" s="1" t="s">
        <v>61</v>
      </c>
      <c r="P3869" s="1" t="s">
        <v>135</v>
      </c>
      <c r="Q3869" s="1" t="s">
        <v>136</v>
      </c>
      <c r="R3869" s="1" t="s">
        <v>137</v>
      </c>
      <c r="S3869" s="1" t="s">
        <v>7588</v>
      </c>
      <c r="T3869" s="1">
        <v>1</v>
      </c>
      <c r="U3869" s="1" t="s">
        <v>55</v>
      </c>
    </row>
    <row r="3870" spans="1:21">
      <c r="A3870" s="1" t="s">
        <v>55</v>
      </c>
      <c r="B3870" s="1"/>
      <c r="C3870" s="1"/>
      <c r="D3870" s="1">
        <f t="shared" si="180"/>
        <v>0</v>
      </c>
      <c r="E3870" s="1" t="s">
        <v>7594</v>
      </c>
      <c r="F3870" s="1" t="s">
        <v>7593</v>
      </c>
      <c r="G3870" s="6" t="s">
        <v>12525</v>
      </c>
      <c r="H3870" s="1" t="s">
        <v>301</v>
      </c>
      <c r="I3870" s="1" t="s">
        <v>7570</v>
      </c>
      <c r="J3870" s="1" t="s">
        <v>5680</v>
      </c>
      <c r="K3870" s="1" t="str">
        <f t="shared" si="181"/>
        <v>2020</v>
      </c>
      <c r="L3870" s="1">
        <f t="shared" si="182"/>
        <v>53</v>
      </c>
      <c r="M3870" s="1" t="s">
        <v>60</v>
      </c>
      <c r="N3870" t="s">
        <v>53</v>
      </c>
      <c r="O3870" s="1" t="s">
        <v>61</v>
      </c>
      <c r="P3870" s="1" t="s">
        <v>119</v>
      </c>
      <c r="Q3870" s="1" t="s">
        <v>399</v>
      </c>
      <c r="R3870" s="1" t="s">
        <v>583</v>
      </c>
      <c r="S3870" s="1" t="s">
        <v>2440</v>
      </c>
      <c r="T3870" s="1">
        <v>1</v>
      </c>
      <c r="U3870" s="1"/>
    </row>
    <row r="3871" spans="1:21">
      <c r="A3871" s="1" t="s">
        <v>55</v>
      </c>
      <c r="B3871" s="1" t="s">
        <v>2095</v>
      </c>
      <c r="C3871" s="1" t="s">
        <v>273</v>
      </c>
      <c r="D3871" s="1">
        <f t="shared" si="180"/>
        <v>0.7</v>
      </c>
      <c r="E3871" s="1" t="s">
        <v>7597</v>
      </c>
      <c r="F3871" s="1" t="s">
        <v>7596</v>
      </c>
      <c r="G3871" s="6" t="s">
        <v>12525</v>
      </c>
      <c r="H3871" s="1" t="s">
        <v>1343</v>
      </c>
      <c r="I3871" s="1" t="s">
        <v>7570</v>
      </c>
      <c r="J3871" s="1" t="s">
        <v>5680</v>
      </c>
      <c r="K3871" s="1" t="str">
        <f t="shared" si="181"/>
        <v>2020</v>
      </c>
      <c r="L3871" s="1">
        <f t="shared" si="182"/>
        <v>41</v>
      </c>
      <c r="M3871" s="1" t="s">
        <v>60</v>
      </c>
      <c r="N3871" t="s">
        <v>53</v>
      </c>
      <c r="O3871" s="1" t="s">
        <v>102</v>
      </c>
      <c r="P3871" s="1" t="s">
        <v>232</v>
      </c>
      <c r="Q3871" s="1" t="s">
        <v>351</v>
      </c>
      <c r="R3871" s="1" t="s">
        <v>603</v>
      </c>
      <c r="S3871" s="1" t="s">
        <v>114</v>
      </c>
      <c r="T3871" s="1">
        <v>2</v>
      </c>
      <c r="U3871" s="1"/>
    </row>
    <row r="3872" spans="1:21">
      <c r="A3872" s="1" t="s">
        <v>55</v>
      </c>
      <c r="B3872" s="1"/>
      <c r="C3872" s="1"/>
      <c r="D3872" s="1">
        <f t="shared" si="180"/>
        <v>0</v>
      </c>
      <c r="E3872" s="1" t="s">
        <v>7677</v>
      </c>
      <c r="F3872" s="1" t="s">
        <v>7676</v>
      </c>
      <c r="G3872" s="6" t="s">
        <v>12525</v>
      </c>
      <c r="H3872" s="1" t="s">
        <v>721</v>
      </c>
      <c r="I3872" s="1" t="s">
        <v>7672</v>
      </c>
      <c r="J3872" s="1" t="s">
        <v>7528</v>
      </c>
      <c r="K3872" s="1" t="str">
        <f t="shared" si="181"/>
        <v>2020</v>
      </c>
      <c r="L3872" s="1">
        <f t="shared" si="182"/>
        <v>51</v>
      </c>
      <c r="M3872" s="1" t="s">
        <v>60</v>
      </c>
      <c r="N3872" t="s">
        <v>53</v>
      </c>
      <c r="O3872" s="1" t="s">
        <v>61</v>
      </c>
      <c r="P3872" s="1" t="s">
        <v>119</v>
      </c>
      <c r="Q3872" s="1" t="s">
        <v>693</v>
      </c>
      <c r="R3872" s="1" t="s">
        <v>7678</v>
      </c>
      <c r="S3872" s="1" t="s">
        <v>114</v>
      </c>
      <c r="T3872" s="1">
        <v>1</v>
      </c>
      <c r="U3872" s="1"/>
    </row>
    <row r="3873" spans="1:21">
      <c r="A3873" s="1" t="s">
        <v>55</v>
      </c>
      <c r="B3873" s="1"/>
      <c r="C3873" s="1"/>
      <c r="D3873" s="1">
        <f t="shared" si="180"/>
        <v>0</v>
      </c>
      <c r="E3873" s="1" t="s">
        <v>7726</v>
      </c>
      <c r="F3873" s="1" t="s">
        <v>7724</v>
      </c>
      <c r="G3873" s="6" t="s">
        <v>12525</v>
      </c>
      <c r="H3873" s="1" t="s">
        <v>310</v>
      </c>
      <c r="I3873" s="1" t="s">
        <v>7725</v>
      </c>
      <c r="J3873" s="1" t="s">
        <v>7043</v>
      </c>
      <c r="K3873" s="1" t="str">
        <f t="shared" si="181"/>
        <v>2020</v>
      </c>
      <c r="L3873" s="1">
        <f t="shared" si="182"/>
        <v>45</v>
      </c>
      <c r="M3873" s="1" t="s">
        <v>60</v>
      </c>
      <c r="N3873" t="s">
        <v>53</v>
      </c>
      <c r="O3873" s="1" t="s">
        <v>61</v>
      </c>
      <c r="P3873" s="1" t="s">
        <v>135</v>
      </c>
      <c r="Q3873" s="1" t="s">
        <v>1198</v>
      </c>
      <c r="R3873" s="1" t="s">
        <v>7727</v>
      </c>
      <c r="S3873" s="1" t="s">
        <v>105</v>
      </c>
      <c r="T3873" s="1">
        <v>2</v>
      </c>
      <c r="U3873" s="1"/>
    </row>
    <row r="3874" spans="1:21">
      <c r="A3874" s="1" t="s">
        <v>55</v>
      </c>
      <c r="B3874" s="1" t="s">
        <v>54</v>
      </c>
      <c r="C3874" s="1" t="s">
        <v>1381</v>
      </c>
      <c r="D3874" s="1">
        <f t="shared" si="180"/>
        <v>2.85</v>
      </c>
      <c r="E3874" s="1" t="s">
        <v>7761</v>
      </c>
      <c r="F3874" s="1" t="s">
        <v>7759</v>
      </c>
      <c r="G3874" s="6" t="s">
        <v>12525</v>
      </c>
      <c r="H3874" s="1" t="s">
        <v>217</v>
      </c>
      <c r="I3874" s="1" t="s">
        <v>7725</v>
      </c>
      <c r="J3874" s="1" t="s">
        <v>4044</v>
      </c>
      <c r="K3874" s="1" t="str">
        <f t="shared" si="181"/>
        <v>2020</v>
      </c>
      <c r="L3874" s="1">
        <f t="shared" si="182"/>
        <v>16</v>
      </c>
      <c r="M3874" s="1" t="s">
        <v>79</v>
      </c>
      <c r="N3874" t="s">
        <v>53</v>
      </c>
      <c r="O3874" s="1" t="s">
        <v>61</v>
      </c>
      <c r="P3874" s="1" t="s">
        <v>957</v>
      </c>
      <c r="Q3874" s="1" t="s">
        <v>500</v>
      </c>
      <c r="R3874" s="1" t="s">
        <v>7762</v>
      </c>
      <c r="S3874" s="1" t="s">
        <v>65</v>
      </c>
      <c r="T3874" s="1">
        <v>2</v>
      </c>
      <c r="U3874" s="1" t="s">
        <v>116</v>
      </c>
    </row>
    <row r="3875" spans="1:21">
      <c r="A3875" s="1" t="s">
        <v>55</v>
      </c>
      <c r="B3875" s="1" t="s">
        <v>54</v>
      </c>
      <c r="C3875" s="1" t="s">
        <v>293</v>
      </c>
      <c r="D3875" s="1">
        <f t="shared" si="180"/>
        <v>2.94</v>
      </c>
      <c r="E3875" s="1" t="s">
        <v>7765</v>
      </c>
      <c r="F3875" s="1" t="s">
        <v>7764</v>
      </c>
      <c r="G3875" s="6" t="s">
        <v>12525</v>
      </c>
      <c r="H3875" s="1" t="s">
        <v>187</v>
      </c>
      <c r="I3875" s="1" t="s">
        <v>7725</v>
      </c>
      <c r="J3875" s="1" t="s">
        <v>5680</v>
      </c>
      <c r="K3875" s="1" t="str">
        <f t="shared" si="181"/>
        <v>2020</v>
      </c>
      <c r="L3875" s="1">
        <f t="shared" si="182"/>
        <v>9</v>
      </c>
      <c r="M3875" s="1" t="s">
        <v>60</v>
      </c>
      <c r="N3875" t="s">
        <v>53</v>
      </c>
      <c r="O3875" s="1" t="s">
        <v>61</v>
      </c>
      <c r="P3875" s="1" t="s">
        <v>1271</v>
      </c>
      <c r="Q3875" s="1" t="s">
        <v>63</v>
      </c>
      <c r="R3875" s="1" t="s">
        <v>7766</v>
      </c>
      <c r="S3875" s="1" t="s">
        <v>65</v>
      </c>
      <c r="T3875" s="1">
        <v>1</v>
      </c>
      <c r="U3875" s="1" t="s">
        <v>116</v>
      </c>
    </row>
    <row r="3876" spans="1:21">
      <c r="A3876" s="1" t="s">
        <v>54</v>
      </c>
      <c r="B3876" s="1" t="s">
        <v>141</v>
      </c>
      <c r="C3876" s="1" t="s">
        <v>273</v>
      </c>
      <c r="D3876" s="1">
        <f t="shared" si="180"/>
        <v>0.2</v>
      </c>
      <c r="E3876" s="1" t="s">
        <v>7834</v>
      </c>
      <c r="F3876" s="1" t="s">
        <v>7833</v>
      </c>
      <c r="G3876" s="6" t="s">
        <v>12525</v>
      </c>
      <c r="H3876" s="1" t="s">
        <v>169</v>
      </c>
      <c r="I3876" s="1" t="s">
        <v>7830</v>
      </c>
      <c r="J3876" s="1" t="s">
        <v>3304</v>
      </c>
      <c r="K3876" s="1" t="str">
        <f t="shared" si="181"/>
        <v>2020</v>
      </c>
      <c r="L3876" s="1">
        <f t="shared" si="182"/>
        <v>20</v>
      </c>
      <c r="M3876" s="1" t="s">
        <v>60</v>
      </c>
      <c r="N3876" t="s">
        <v>53</v>
      </c>
      <c r="O3876" s="1" t="s">
        <v>61</v>
      </c>
      <c r="P3876" s="1" t="s">
        <v>103</v>
      </c>
      <c r="Q3876" s="1" t="s">
        <v>375</v>
      </c>
      <c r="R3876" s="1" t="s">
        <v>3513</v>
      </c>
      <c r="S3876" s="1" t="s">
        <v>65</v>
      </c>
      <c r="T3876" s="1">
        <v>2</v>
      </c>
      <c r="U3876" s="1" t="s">
        <v>54</v>
      </c>
    </row>
    <row r="3877" spans="1:21">
      <c r="A3877" s="1" t="s">
        <v>55</v>
      </c>
      <c r="B3877" s="1"/>
      <c r="C3877" s="1"/>
      <c r="D3877" s="1">
        <f t="shared" si="180"/>
        <v>0</v>
      </c>
      <c r="E3877" s="1"/>
      <c r="F3877" s="1" t="s">
        <v>7849</v>
      </c>
      <c r="G3877" s="6" t="s">
        <v>12525</v>
      </c>
      <c r="H3877" s="1" t="s">
        <v>53</v>
      </c>
      <c r="I3877" s="1" t="s">
        <v>690</v>
      </c>
      <c r="J3877" s="1" t="s">
        <v>5441</v>
      </c>
      <c r="K3877" s="1" t="str">
        <f t="shared" si="181"/>
        <v>2020</v>
      </c>
      <c r="L3877" s="1">
        <f t="shared" si="182"/>
        <v>2</v>
      </c>
      <c r="M3877" s="1" t="s">
        <v>79</v>
      </c>
      <c r="N3877" t="s">
        <v>53</v>
      </c>
      <c r="O3877" s="1" t="s">
        <v>7850</v>
      </c>
      <c r="P3877" s="1" t="s">
        <v>7851</v>
      </c>
      <c r="Q3877" s="1" t="s">
        <v>7852</v>
      </c>
      <c r="R3877" s="1" t="s">
        <v>1248</v>
      </c>
      <c r="S3877" s="1" t="s">
        <v>114</v>
      </c>
      <c r="T3877" s="1">
        <v>2</v>
      </c>
      <c r="U3877" s="1"/>
    </row>
    <row r="3878" spans="1:21">
      <c r="A3878" s="1" t="s">
        <v>55</v>
      </c>
      <c r="B3878" s="1"/>
      <c r="C3878" s="1"/>
      <c r="D3878" s="1">
        <f t="shared" si="180"/>
        <v>0</v>
      </c>
      <c r="E3878" s="1" t="s">
        <v>8069</v>
      </c>
      <c r="F3878" s="1" t="s">
        <v>8068</v>
      </c>
      <c r="G3878" s="6" t="s">
        <v>12527</v>
      </c>
      <c r="H3878" s="1" t="s">
        <v>116</v>
      </c>
      <c r="I3878" s="1" t="s">
        <v>8053</v>
      </c>
      <c r="J3878" s="1" t="s">
        <v>5680</v>
      </c>
      <c r="K3878" s="1" t="str">
        <f t="shared" si="181"/>
        <v>2020</v>
      </c>
      <c r="L3878" s="1">
        <f t="shared" si="182"/>
        <v>5</v>
      </c>
      <c r="M3878" s="1" t="s">
        <v>60</v>
      </c>
      <c r="N3878" t="s">
        <v>53</v>
      </c>
      <c r="O3878" s="1" t="s">
        <v>61</v>
      </c>
      <c r="P3878" s="1" t="s">
        <v>751</v>
      </c>
      <c r="Q3878" s="1" t="s">
        <v>479</v>
      </c>
      <c r="R3878" s="1" t="s">
        <v>8070</v>
      </c>
      <c r="S3878" s="1" t="s">
        <v>65</v>
      </c>
      <c r="T3878" s="1">
        <v>2</v>
      </c>
      <c r="U3878" s="1"/>
    </row>
    <row r="3879" spans="1:21">
      <c r="A3879" s="1" t="s">
        <v>54</v>
      </c>
      <c r="B3879" s="1"/>
      <c r="C3879" s="1"/>
      <c r="D3879" s="1">
        <f t="shared" si="180"/>
        <v>0</v>
      </c>
      <c r="E3879" s="1" t="s">
        <v>8094</v>
      </c>
      <c r="F3879" s="1" t="s">
        <v>8092</v>
      </c>
      <c r="G3879" s="6" t="s">
        <v>12525</v>
      </c>
      <c r="H3879" s="1" t="s">
        <v>344</v>
      </c>
      <c r="I3879" s="1" t="s">
        <v>8093</v>
      </c>
      <c r="J3879" s="1" t="s">
        <v>5894</v>
      </c>
      <c r="K3879" s="1" t="str">
        <f t="shared" si="181"/>
        <v>2020</v>
      </c>
      <c r="L3879" s="1">
        <f t="shared" si="182"/>
        <v>21</v>
      </c>
      <c r="M3879" s="1" t="s">
        <v>79</v>
      </c>
      <c r="N3879" t="s">
        <v>53</v>
      </c>
      <c r="O3879" s="1" t="s">
        <v>61</v>
      </c>
      <c r="P3879" s="1" t="s">
        <v>840</v>
      </c>
      <c r="Q3879" s="1" t="s">
        <v>351</v>
      </c>
      <c r="R3879" s="1" t="s">
        <v>1180</v>
      </c>
      <c r="S3879" s="1" t="s">
        <v>8095</v>
      </c>
      <c r="T3879" s="1">
        <v>1</v>
      </c>
      <c r="U3879" s="1"/>
    </row>
    <row r="3880" spans="1:21">
      <c r="A3880" s="1" t="s">
        <v>55</v>
      </c>
      <c r="B3880" s="1" t="s">
        <v>148</v>
      </c>
      <c r="C3880" s="1" t="s">
        <v>136</v>
      </c>
      <c r="D3880" s="1">
        <f t="shared" si="180"/>
        <v>0.75</v>
      </c>
      <c r="E3880" s="1" t="s">
        <v>8121</v>
      </c>
      <c r="F3880" s="1" t="s">
        <v>8120</v>
      </c>
      <c r="G3880" s="6" t="s">
        <v>12527</v>
      </c>
      <c r="H3880" s="1" t="s">
        <v>187</v>
      </c>
      <c r="I3880" s="1" t="s">
        <v>6218</v>
      </c>
      <c r="J3880" s="1" t="s">
        <v>5781</v>
      </c>
      <c r="K3880" s="1" t="str">
        <f t="shared" si="181"/>
        <v>2020</v>
      </c>
      <c r="L3880" s="1">
        <f t="shared" si="182"/>
        <v>9</v>
      </c>
      <c r="M3880" s="1" t="s">
        <v>60</v>
      </c>
      <c r="N3880" t="s">
        <v>53</v>
      </c>
      <c r="O3880" s="1" t="s">
        <v>61</v>
      </c>
      <c r="P3880" s="1"/>
      <c r="Q3880" s="1"/>
      <c r="R3880" s="1"/>
      <c r="S3880" s="1" t="s">
        <v>65</v>
      </c>
      <c r="T3880" s="1">
        <v>1</v>
      </c>
      <c r="U3880" s="1"/>
    </row>
    <row r="3881" spans="1:21">
      <c r="A3881" s="1" t="s">
        <v>55</v>
      </c>
      <c r="B3881" s="1" t="s">
        <v>50</v>
      </c>
      <c r="C3881" s="1" t="s">
        <v>136</v>
      </c>
      <c r="D3881" s="1">
        <f t="shared" si="180"/>
        <v>0.5</v>
      </c>
      <c r="E3881" s="1" t="s">
        <v>8123</v>
      </c>
      <c r="F3881" s="1" t="s">
        <v>8122</v>
      </c>
      <c r="G3881" s="6" t="s">
        <v>12527</v>
      </c>
      <c r="H3881" s="1" t="s">
        <v>301</v>
      </c>
      <c r="I3881" s="1" t="s">
        <v>6586</v>
      </c>
      <c r="J3881" s="1" t="s">
        <v>4044</v>
      </c>
      <c r="K3881" s="1" t="str">
        <f t="shared" si="181"/>
        <v>2020</v>
      </c>
      <c r="L3881" s="1">
        <f t="shared" si="182"/>
        <v>53</v>
      </c>
      <c r="M3881" s="1" t="s">
        <v>60</v>
      </c>
      <c r="N3881" t="s">
        <v>53</v>
      </c>
      <c r="O3881" s="1" t="s">
        <v>61</v>
      </c>
      <c r="P3881" s="1" t="s">
        <v>150</v>
      </c>
      <c r="Q3881" s="1" t="s">
        <v>375</v>
      </c>
      <c r="R3881" s="1" t="s">
        <v>1645</v>
      </c>
      <c r="S3881" s="1" t="s">
        <v>105</v>
      </c>
      <c r="T3881" s="1">
        <v>1</v>
      </c>
      <c r="U3881" s="1" t="s">
        <v>53</v>
      </c>
    </row>
    <row r="3882" spans="1:21">
      <c r="A3882" s="1" t="s">
        <v>53</v>
      </c>
      <c r="B3882" s="1"/>
      <c r="C3882" s="1"/>
      <c r="D3882" s="1">
        <f t="shared" si="180"/>
        <v>0</v>
      </c>
      <c r="E3882" s="1" t="s">
        <v>8133</v>
      </c>
      <c r="F3882" s="1" t="s">
        <v>8132</v>
      </c>
      <c r="G3882" s="6" t="s">
        <v>12525</v>
      </c>
      <c r="H3882" s="1" t="s">
        <v>464</v>
      </c>
      <c r="I3882" s="1" t="s">
        <v>6586</v>
      </c>
      <c r="J3882" s="1" t="s">
        <v>8134</v>
      </c>
      <c r="K3882" s="1" t="str">
        <f t="shared" si="181"/>
        <v>2020</v>
      </c>
      <c r="L3882" s="1">
        <f t="shared" si="182"/>
        <v>31</v>
      </c>
      <c r="M3882" s="1" t="s">
        <v>60</v>
      </c>
      <c r="N3882" t="s">
        <v>53</v>
      </c>
      <c r="O3882" s="1" t="s">
        <v>61</v>
      </c>
      <c r="P3882" s="1" t="s">
        <v>135</v>
      </c>
      <c r="Q3882" s="1" t="s">
        <v>310</v>
      </c>
      <c r="R3882" s="1" t="s">
        <v>5905</v>
      </c>
      <c r="S3882" s="1" t="s">
        <v>105</v>
      </c>
      <c r="T3882" s="1">
        <v>1</v>
      </c>
      <c r="U3882" s="1" t="s">
        <v>55</v>
      </c>
    </row>
    <row r="3883" spans="1:21">
      <c r="A3883" s="1" t="s">
        <v>55</v>
      </c>
      <c r="B3883" s="1" t="s">
        <v>141</v>
      </c>
      <c r="C3883" s="1" t="s">
        <v>273</v>
      </c>
      <c r="D3883" s="1">
        <f t="shared" si="180"/>
        <v>0.2</v>
      </c>
      <c r="E3883" s="1" t="s">
        <v>8137</v>
      </c>
      <c r="F3883" s="1" t="s">
        <v>8136</v>
      </c>
      <c r="G3883" s="6" t="s">
        <v>12525</v>
      </c>
      <c r="H3883" s="1" t="s">
        <v>160</v>
      </c>
      <c r="I3883" s="1" t="s">
        <v>6586</v>
      </c>
      <c r="J3883" s="1" t="s">
        <v>489</v>
      </c>
      <c r="K3883" s="1" t="str">
        <f t="shared" si="181"/>
        <v>2020</v>
      </c>
      <c r="L3883" s="1">
        <f t="shared" si="182"/>
        <v>58</v>
      </c>
      <c r="M3883" s="1" t="s">
        <v>60</v>
      </c>
      <c r="N3883" t="s">
        <v>53</v>
      </c>
      <c r="O3883" s="1" t="s">
        <v>102</v>
      </c>
      <c r="P3883" s="1" t="s">
        <v>135</v>
      </c>
      <c r="Q3883" s="1" t="s">
        <v>233</v>
      </c>
      <c r="R3883" s="1" t="s">
        <v>1417</v>
      </c>
      <c r="S3883" s="1" t="s">
        <v>311</v>
      </c>
      <c r="T3883" s="1">
        <v>1</v>
      </c>
      <c r="U3883" s="1"/>
    </row>
    <row r="3884" spans="1:21">
      <c r="A3884" s="1" t="s">
        <v>55</v>
      </c>
      <c r="B3884" s="1" t="s">
        <v>169</v>
      </c>
      <c r="C3884" s="1" t="s">
        <v>273</v>
      </c>
      <c r="D3884" s="1">
        <f t="shared" si="180"/>
        <v>20</v>
      </c>
      <c r="E3884" s="1" t="s">
        <v>8140</v>
      </c>
      <c r="F3884" s="1" t="s">
        <v>8139</v>
      </c>
      <c r="G3884" s="6" t="s">
        <v>12525</v>
      </c>
      <c r="H3884" s="1" t="s">
        <v>1488</v>
      </c>
      <c r="I3884" s="1" t="s">
        <v>6586</v>
      </c>
      <c r="J3884" s="1" t="s">
        <v>5622</v>
      </c>
      <c r="K3884" s="1" t="str">
        <f t="shared" si="181"/>
        <v>2020</v>
      </c>
      <c r="L3884" s="1">
        <f t="shared" si="182"/>
        <v>67</v>
      </c>
      <c r="M3884" s="1" t="s">
        <v>79</v>
      </c>
      <c r="N3884" t="s">
        <v>53</v>
      </c>
      <c r="O3884" s="1" t="s">
        <v>61</v>
      </c>
      <c r="P3884" s="1" t="s">
        <v>3928</v>
      </c>
      <c r="Q3884" s="1" t="s">
        <v>81</v>
      </c>
      <c r="R3884" s="1" t="s">
        <v>8141</v>
      </c>
      <c r="S3884" s="1" t="s">
        <v>311</v>
      </c>
      <c r="T3884" s="1">
        <v>1</v>
      </c>
      <c r="U3884" s="1" t="s">
        <v>55</v>
      </c>
    </row>
    <row r="3885" spans="1:21">
      <c r="A3885" s="1" t="s">
        <v>53</v>
      </c>
      <c r="B3885" s="1" t="s">
        <v>141</v>
      </c>
      <c r="C3885" s="1" t="s">
        <v>500</v>
      </c>
      <c r="D3885" s="1">
        <f t="shared" si="180"/>
        <v>0.16</v>
      </c>
      <c r="E3885" s="1" t="s">
        <v>8193</v>
      </c>
      <c r="F3885" s="1" t="s">
        <v>8191</v>
      </c>
      <c r="G3885" s="6" t="s">
        <v>12525</v>
      </c>
      <c r="H3885" s="1" t="s">
        <v>177</v>
      </c>
      <c r="I3885" s="1" t="s">
        <v>8192</v>
      </c>
      <c r="J3885" s="1" t="s">
        <v>4926</v>
      </c>
      <c r="K3885" s="1" t="str">
        <f t="shared" si="181"/>
        <v>2020</v>
      </c>
      <c r="L3885" s="1">
        <f t="shared" si="182"/>
        <v>23</v>
      </c>
      <c r="M3885" s="1" t="s">
        <v>60</v>
      </c>
      <c r="N3885" t="s">
        <v>53</v>
      </c>
      <c r="O3885" s="1" t="s">
        <v>102</v>
      </c>
      <c r="P3885" s="1" t="s">
        <v>255</v>
      </c>
      <c r="Q3885" s="1" t="s">
        <v>788</v>
      </c>
      <c r="R3885" s="1" t="s">
        <v>6464</v>
      </c>
      <c r="S3885" s="1" t="s">
        <v>6329</v>
      </c>
      <c r="T3885" s="1">
        <v>1</v>
      </c>
      <c r="U3885" s="1"/>
    </row>
    <row r="3886" spans="1:21">
      <c r="A3886" s="1"/>
      <c r="B3886" s="1" t="s">
        <v>7743</v>
      </c>
      <c r="C3886" s="1" t="s">
        <v>273</v>
      </c>
      <c r="D3886" s="1">
        <f t="shared" si="180"/>
        <v>1.7</v>
      </c>
      <c r="E3886" s="1" t="s">
        <v>8202</v>
      </c>
      <c r="F3886" s="1" t="s">
        <v>8200</v>
      </c>
      <c r="G3886" s="6" t="s">
        <v>12525</v>
      </c>
      <c r="H3886" s="1" t="s">
        <v>54</v>
      </c>
      <c r="I3886" s="1" t="s">
        <v>8197</v>
      </c>
      <c r="J3886" s="1" t="s">
        <v>7043</v>
      </c>
      <c r="K3886" s="1" t="str">
        <f t="shared" si="181"/>
        <v>2020</v>
      </c>
      <c r="L3886" s="1">
        <f t="shared" si="182"/>
        <v>3</v>
      </c>
      <c r="M3886" s="1" t="s">
        <v>79</v>
      </c>
      <c r="N3886" t="s">
        <v>53</v>
      </c>
      <c r="O3886" s="1" t="s">
        <v>61</v>
      </c>
      <c r="P3886" s="1" t="s">
        <v>293</v>
      </c>
      <c r="Q3886" s="1" t="s">
        <v>247</v>
      </c>
      <c r="R3886" s="1"/>
      <c r="S3886" s="1" t="s">
        <v>936</v>
      </c>
      <c r="T3886" s="1">
        <v>2</v>
      </c>
      <c r="U3886" s="1" t="s">
        <v>55</v>
      </c>
    </row>
    <row r="3887" spans="1:21">
      <c r="A3887" s="1"/>
      <c r="B3887" s="1" t="s">
        <v>4133</v>
      </c>
      <c r="C3887" s="1" t="s">
        <v>500</v>
      </c>
      <c r="D3887" s="1">
        <f t="shared" si="180"/>
        <v>1.04</v>
      </c>
      <c r="E3887" s="1" t="s">
        <v>8205</v>
      </c>
      <c r="F3887" s="1" t="s">
        <v>8204</v>
      </c>
      <c r="G3887" s="6" t="s">
        <v>12525</v>
      </c>
      <c r="H3887" s="1" t="s">
        <v>88</v>
      </c>
      <c r="I3887" s="1" t="s">
        <v>8197</v>
      </c>
      <c r="J3887" s="1" t="s">
        <v>7725</v>
      </c>
      <c r="K3887" s="1" t="str">
        <f t="shared" si="181"/>
        <v>2020</v>
      </c>
      <c r="L3887" s="1">
        <f t="shared" si="182"/>
        <v>28</v>
      </c>
      <c r="M3887" s="1" t="s">
        <v>60</v>
      </c>
      <c r="N3887" t="s">
        <v>53</v>
      </c>
      <c r="O3887" s="1" t="s">
        <v>61</v>
      </c>
      <c r="P3887" s="1" t="s">
        <v>119</v>
      </c>
      <c r="Q3887" s="1" t="s">
        <v>555</v>
      </c>
      <c r="R3887" s="1"/>
      <c r="S3887" s="1" t="s">
        <v>226</v>
      </c>
      <c r="T3887" s="1">
        <v>2</v>
      </c>
      <c r="U3887" s="1" t="s">
        <v>54</v>
      </c>
    </row>
    <row r="3888" spans="1:21">
      <c r="A3888" s="1" t="s">
        <v>53</v>
      </c>
      <c r="B3888" s="1"/>
      <c r="C3888" s="1"/>
      <c r="D3888" s="1">
        <f t="shared" si="180"/>
        <v>0</v>
      </c>
      <c r="E3888" s="1" t="s">
        <v>8220</v>
      </c>
      <c r="F3888" s="1" t="s">
        <v>8219</v>
      </c>
      <c r="G3888" s="6" t="s">
        <v>12525</v>
      </c>
      <c r="H3888" s="1" t="s">
        <v>644</v>
      </c>
      <c r="I3888" s="1" t="s">
        <v>8214</v>
      </c>
      <c r="J3888" s="1" t="s">
        <v>5441</v>
      </c>
      <c r="K3888" s="1" t="str">
        <f t="shared" si="181"/>
        <v>2020</v>
      </c>
      <c r="L3888" s="1">
        <f t="shared" si="182"/>
        <v>35</v>
      </c>
      <c r="M3888" s="1" t="s">
        <v>79</v>
      </c>
      <c r="N3888" t="s">
        <v>53</v>
      </c>
      <c r="O3888" s="1" t="s">
        <v>61</v>
      </c>
      <c r="P3888" s="1" t="s">
        <v>1216</v>
      </c>
      <c r="Q3888" s="1" t="s">
        <v>382</v>
      </c>
      <c r="R3888" s="1"/>
      <c r="S3888" s="1" t="s">
        <v>114</v>
      </c>
      <c r="T3888" s="1">
        <v>2</v>
      </c>
      <c r="U3888" s="1" t="s">
        <v>55</v>
      </c>
    </row>
    <row r="3889" spans="1:21">
      <c r="A3889" s="1" t="s">
        <v>54</v>
      </c>
      <c r="B3889" s="1"/>
      <c r="C3889" s="1"/>
      <c r="D3889" s="1">
        <f t="shared" si="180"/>
        <v>0</v>
      </c>
      <c r="E3889" s="1" t="s">
        <v>8235</v>
      </c>
      <c r="F3889" s="1" t="s">
        <v>8234</v>
      </c>
      <c r="G3889" s="6" t="s">
        <v>12525</v>
      </c>
      <c r="H3889" s="1" t="s">
        <v>484</v>
      </c>
      <c r="I3889" s="1" t="s">
        <v>8225</v>
      </c>
      <c r="J3889" s="1" t="s">
        <v>7937</v>
      </c>
      <c r="K3889" s="1" t="str">
        <f t="shared" si="181"/>
        <v>2020</v>
      </c>
      <c r="L3889" s="1">
        <f t="shared" si="182"/>
        <v>48</v>
      </c>
      <c r="M3889" s="1" t="s">
        <v>60</v>
      </c>
      <c r="N3889" t="s">
        <v>53</v>
      </c>
      <c r="O3889" s="1" t="s">
        <v>61</v>
      </c>
      <c r="P3889" s="1" t="s">
        <v>135</v>
      </c>
      <c r="Q3889" s="1" t="s">
        <v>233</v>
      </c>
      <c r="R3889" s="1"/>
      <c r="S3889" s="1" t="s">
        <v>105</v>
      </c>
      <c r="T3889" s="1">
        <v>2</v>
      </c>
      <c r="U3889" s="1" t="s">
        <v>55</v>
      </c>
    </row>
    <row r="3890" spans="1:21">
      <c r="A3890" s="1"/>
      <c r="B3890" s="1"/>
      <c r="C3890" s="1"/>
      <c r="D3890" s="1">
        <f t="shared" si="180"/>
        <v>0</v>
      </c>
      <c r="E3890" s="1" t="s">
        <v>8248</v>
      </c>
      <c r="F3890" s="1" t="s">
        <v>8246</v>
      </c>
      <c r="G3890" s="6" t="s">
        <v>12525</v>
      </c>
      <c r="H3890" s="1" t="s">
        <v>120</v>
      </c>
      <c r="I3890" s="1" t="s">
        <v>8247</v>
      </c>
      <c r="J3890" s="1" t="s">
        <v>7841</v>
      </c>
      <c r="K3890" s="1" t="str">
        <f t="shared" si="181"/>
        <v>2020</v>
      </c>
      <c r="L3890" s="1">
        <f t="shared" si="182"/>
        <v>46</v>
      </c>
      <c r="M3890" s="1" t="s">
        <v>60</v>
      </c>
      <c r="N3890" t="s">
        <v>53</v>
      </c>
      <c r="O3890" s="1" t="s">
        <v>61</v>
      </c>
      <c r="P3890" s="1" t="s">
        <v>232</v>
      </c>
      <c r="Q3890" s="1" t="s">
        <v>308</v>
      </c>
      <c r="R3890" s="1"/>
      <c r="S3890" s="1" t="s">
        <v>83</v>
      </c>
      <c r="T3890" s="1">
        <v>2</v>
      </c>
      <c r="U3890" s="1" t="s">
        <v>54</v>
      </c>
    </row>
    <row r="3891" spans="1:21">
      <c r="A3891" s="1"/>
      <c r="B3891" s="1"/>
      <c r="C3891" s="1"/>
      <c r="D3891" s="1">
        <f t="shared" si="180"/>
        <v>0</v>
      </c>
      <c r="E3891" s="1" t="s">
        <v>8257</v>
      </c>
      <c r="F3891" s="1" t="s">
        <v>8256</v>
      </c>
      <c r="G3891" s="6" t="s">
        <v>12527</v>
      </c>
      <c r="H3891" s="1" t="s">
        <v>197</v>
      </c>
      <c r="I3891" s="1" t="s">
        <v>8247</v>
      </c>
      <c r="J3891" s="1" t="s">
        <v>6196</v>
      </c>
      <c r="K3891" s="1" t="str">
        <f t="shared" si="181"/>
        <v>2020</v>
      </c>
      <c r="L3891" s="1">
        <f t="shared" si="182"/>
        <v>17</v>
      </c>
      <c r="M3891" s="1" t="s">
        <v>79</v>
      </c>
      <c r="N3891" t="s">
        <v>53</v>
      </c>
      <c r="O3891" s="1" t="s">
        <v>61</v>
      </c>
      <c r="P3891" s="1" t="s">
        <v>1091</v>
      </c>
      <c r="Q3891" s="1" t="s">
        <v>1694</v>
      </c>
      <c r="R3891" s="1"/>
      <c r="S3891" s="1" t="s">
        <v>65</v>
      </c>
      <c r="T3891" s="1">
        <v>1</v>
      </c>
      <c r="U3891" s="1"/>
    </row>
    <row r="3892" spans="1:21">
      <c r="A3892" s="1"/>
      <c r="B3892" s="1" t="s">
        <v>2810</v>
      </c>
      <c r="C3892" s="1" t="s">
        <v>273</v>
      </c>
      <c r="D3892" s="1">
        <f t="shared" si="180"/>
        <v>0.4</v>
      </c>
      <c r="E3892" s="1" t="s">
        <v>8259</v>
      </c>
      <c r="F3892" s="1" t="s">
        <v>8258</v>
      </c>
      <c r="G3892" s="6" t="s">
        <v>12527</v>
      </c>
      <c r="H3892" s="1" t="s">
        <v>584</v>
      </c>
      <c r="I3892" s="1" t="s">
        <v>8247</v>
      </c>
      <c r="J3892" s="1" t="s">
        <v>3304</v>
      </c>
      <c r="K3892" s="1" t="str">
        <f t="shared" si="181"/>
        <v>2020</v>
      </c>
      <c r="L3892" s="1">
        <f t="shared" si="182"/>
        <v>37</v>
      </c>
      <c r="M3892" s="1" t="s">
        <v>79</v>
      </c>
      <c r="N3892" t="s">
        <v>53</v>
      </c>
      <c r="O3892" s="1" t="s">
        <v>61</v>
      </c>
      <c r="P3892" s="1" t="s">
        <v>388</v>
      </c>
      <c r="Q3892" s="1" t="s">
        <v>693</v>
      </c>
      <c r="R3892" s="1"/>
      <c r="S3892" s="1" t="s">
        <v>7605</v>
      </c>
      <c r="T3892" s="1">
        <v>1</v>
      </c>
      <c r="U3892" s="1" t="s">
        <v>54</v>
      </c>
    </row>
    <row r="3893" spans="1:21">
      <c r="A3893" s="1"/>
      <c r="B3893" s="1"/>
      <c r="C3893" s="1"/>
      <c r="D3893" s="1">
        <f t="shared" si="180"/>
        <v>0</v>
      </c>
      <c r="E3893" s="1" t="s">
        <v>8265</v>
      </c>
      <c r="F3893" s="1" t="s">
        <v>8264</v>
      </c>
      <c r="G3893" s="6" t="s">
        <v>12525</v>
      </c>
      <c r="H3893" s="1" t="s">
        <v>583</v>
      </c>
      <c r="I3893" s="1" t="s">
        <v>8261</v>
      </c>
      <c r="J3893" s="1" t="s">
        <v>3815</v>
      </c>
      <c r="K3893" s="1" t="str">
        <f t="shared" si="181"/>
        <v>2020</v>
      </c>
      <c r="L3893" s="1">
        <f t="shared" si="182"/>
        <v>22</v>
      </c>
      <c r="M3893" s="1" t="s">
        <v>60</v>
      </c>
      <c r="N3893" t="s">
        <v>53</v>
      </c>
      <c r="O3893" s="1" t="s">
        <v>61</v>
      </c>
      <c r="P3893" s="1" t="s">
        <v>232</v>
      </c>
      <c r="Q3893" s="1" t="s">
        <v>189</v>
      </c>
      <c r="R3893" s="1"/>
      <c r="S3893" s="1" t="s">
        <v>65</v>
      </c>
      <c r="T3893" s="1">
        <v>2</v>
      </c>
      <c r="U3893" s="1" t="s">
        <v>53</v>
      </c>
    </row>
    <row r="3894" spans="1:21">
      <c r="A3894" s="1"/>
      <c r="B3894" s="1"/>
      <c r="C3894" s="1"/>
      <c r="D3894" s="1">
        <f t="shared" si="180"/>
        <v>0</v>
      </c>
      <c r="E3894" s="1" t="s">
        <v>8273</v>
      </c>
      <c r="F3894" s="1" t="s">
        <v>8272</v>
      </c>
      <c r="G3894" s="6" t="s">
        <v>12525</v>
      </c>
      <c r="H3894" s="1" t="s">
        <v>99</v>
      </c>
      <c r="I3894" s="1" t="s">
        <v>8261</v>
      </c>
      <c r="J3894" s="1" t="s">
        <v>8274</v>
      </c>
      <c r="K3894" s="1" t="str">
        <f t="shared" si="181"/>
        <v>2020</v>
      </c>
      <c r="L3894" s="1">
        <f t="shared" si="182"/>
        <v>6</v>
      </c>
      <c r="M3894" s="1" t="s">
        <v>79</v>
      </c>
      <c r="N3894" t="s">
        <v>53</v>
      </c>
      <c r="O3894" s="1" t="s">
        <v>61</v>
      </c>
      <c r="P3894" s="1" t="s">
        <v>1302</v>
      </c>
      <c r="Q3894" s="1" t="s">
        <v>177</v>
      </c>
      <c r="R3894" s="1"/>
      <c r="S3894" s="1" t="s">
        <v>2283</v>
      </c>
      <c r="T3894" s="1">
        <v>1</v>
      </c>
      <c r="U3894" s="1" t="s">
        <v>55</v>
      </c>
    </row>
    <row r="3895" spans="1:21">
      <c r="A3895" s="1"/>
      <c r="B3895" s="1"/>
      <c r="C3895" s="1"/>
      <c r="D3895" s="1">
        <f t="shared" si="180"/>
        <v>0</v>
      </c>
      <c r="E3895" s="1" t="s">
        <v>8291</v>
      </c>
      <c r="F3895" s="1" t="s">
        <v>8290</v>
      </c>
      <c r="G3895" s="6" t="s">
        <v>12525</v>
      </c>
      <c r="H3895" s="1" t="s">
        <v>189</v>
      </c>
      <c r="I3895" s="1" t="s">
        <v>8261</v>
      </c>
      <c r="J3895" s="1" t="s">
        <v>397</v>
      </c>
      <c r="K3895" s="1" t="str">
        <f t="shared" si="181"/>
        <v>2020</v>
      </c>
      <c r="L3895" s="1">
        <f t="shared" si="182"/>
        <v>47</v>
      </c>
      <c r="M3895" s="1" t="s">
        <v>60</v>
      </c>
      <c r="N3895" t="s">
        <v>53</v>
      </c>
      <c r="O3895" s="1" t="s">
        <v>61</v>
      </c>
      <c r="P3895" s="1" t="s">
        <v>388</v>
      </c>
      <c r="Q3895" s="1" t="s">
        <v>308</v>
      </c>
      <c r="R3895" s="1"/>
      <c r="S3895" s="1"/>
      <c r="T3895" s="1">
        <v>1</v>
      </c>
      <c r="U3895" s="1" t="s">
        <v>54</v>
      </c>
    </row>
    <row r="3896" spans="1:21">
      <c r="A3896" s="1"/>
      <c r="B3896" s="1"/>
      <c r="C3896" s="1"/>
      <c r="D3896" s="1">
        <f t="shared" si="180"/>
        <v>0</v>
      </c>
      <c r="E3896" s="1" t="s">
        <v>8310</v>
      </c>
      <c r="F3896" s="1" t="s">
        <v>8309</v>
      </c>
      <c r="G3896" s="6" t="s">
        <v>12525</v>
      </c>
      <c r="H3896" s="1" t="s">
        <v>344</v>
      </c>
      <c r="I3896" s="1" t="s">
        <v>8294</v>
      </c>
      <c r="J3896" s="1" t="s">
        <v>8311</v>
      </c>
      <c r="K3896" s="1" t="str">
        <f t="shared" si="181"/>
        <v>2020</v>
      </c>
      <c r="L3896" s="1">
        <f t="shared" si="182"/>
        <v>21</v>
      </c>
      <c r="M3896" s="1" t="s">
        <v>60</v>
      </c>
      <c r="N3896" t="s">
        <v>53</v>
      </c>
      <c r="O3896" s="1" t="s">
        <v>61</v>
      </c>
      <c r="P3896" s="1" t="s">
        <v>135</v>
      </c>
      <c r="Q3896" s="1" t="s">
        <v>189</v>
      </c>
      <c r="R3896" s="1"/>
      <c r="S3896" s="1" t="s">
        <v>1559</v>
      </c>
      <c r="T3896" s="1">
        <v>1</v>
      </c>
      <c r="U3896" s="1"/>
    </row>
    <row r="3897" spans="1:21">
      <c r="A3897" s="1"/>
      <c r="B3897" s="1"/>
      <c r="C3897" s="1"/>
      <c r="D3897" s="1">
        <f t="shared" si="180"/>
        <v>0</v>
      </c>
      <c r="E3897" s="1" t="s">
        <v>8313</v>
      </c>
      <c r="F3897" s="1" t="s">
        <v>8312</v>
      </c>
      <c r="G3897" s="6" t="s">
        <v>12527</v>
      </c>
      <c r="H3897" s="1" t="s">
        <v>324</v>
      </c>
      <c r="I3897" s="1" t="s">
        <v>8294</v>
      </c>
      <c r="J3897" s="1" t="s">
        <v>7725</v>
      </c>
      <c r="K3897" s="1" t="str">
        <f t="shared" si="181"/>
        <v>2020</v>
      </c>
      <c r="L3897" s="1">
        <f t="shared" si="182"/>
        <v>13</v>
      </c>
      <c r="M3897" s="1" t="s">
        <v>79</v>
      </c>
      <c r="N3897" t="s">
        <v>53</v>
      </c>
      <c r="O3897" s="1" t="s">
        <v>102</v>
      </c>
      <c r="P3897" s="1" t="s">
        <v>388</v>
      </c>
      <c r="Q3897" s="1" t="s">
        <v>308</v>
      </c>
      <c r="R3897" s="1"/>
      <c r="S3897" s="1" t="s">
        <v>65</v>
      </c>
      <c r="T3897" s="1">
        <v>2</v>
      </c>
      <c r="U3897" s="1"/>
    </row>
    <row r="3898" spans="1:21">
      <c r="A3898" s="1"/>
      <c r="B3898" s="1" t="s">
        <v>53</v>
      </c>
      <c r="C3898" s="1" t="s">
        <v>63</v>
      </c>
      <c r="D3898" s="1">
        <f t="shared" si="180"/>
        <v>0.6</v>
      </c>
      <c r="E3898" s="1" t="s">
        <v>8318</v>
      </c>
      <c r="F3898" s="1" t="s">
        <v>8317</v>
      </c>
      <c r="G3898" s="6" t="s">
        <v>12525</v>
      </c>
      <c r="H3898" s="1" t="s">
        <v>169</v>
      </c>
      <c r="I3898" s="1" t="s">
        <v>4988</v>
      </c>
      <c r="J3898" s="1" t="s">
        <v>7043</v>
      </c>
      <c r="K3898" s="1" t="str">
        <f t="shared" si="181"/>
        <v>2020</v>
      </c>
      <c r="L3898" s="1">
        <f t="shared" si="182"/>
        <v>20</v>
      </c>
      <c r="M3898" s="1" t="s">
        <v>79</v>
      </c>
      <c r="N3898" t="s">
        <v>53</v>
      </c>
      <c r="O3898" s="1" t="s">
        <v>61</v>
      </c>
      <c r="P3898" s="1" t="s">
        <v>179</v>
      </c>
      <c r="Q3898" s="1" t="s">
        <v>219</v>
      </c>
      <c r="R3898" s="1"/>
      <c r="S3898" s="1" t="s">
        <v>65</v>
      </c>
      <c r="T3898" s="1">
        <v>2</v>
      </c>
      <c r="U3898" s="1"/>
    </row>
    <row r="3899" spans="1:21">
      <c r="A3899" s="1" t="s">
        <v>54</v>
      </c>
      <c r="B3899" s="1" t="s">
        <v>50</v>
      </c>
      <c r="C3899" s="1" t="s">
        <v>136</v>
      </c>
      <c r="D3899" s="1">
        <f t="shared" si="180"/>
        <v>0.5</v>
      </c>
      <c r="E3899" s="1" t="s">
        <v>8321</v>
      </c>
      <c r="F3899" s="1" t="s">
        <v>8320</v>
      </c>
      <c r="G3899" s="6" t="s">
        <v>12525</v>
      </c>
      <c r="H3899" s="1" t="s">
        <v>310</v>
      </c>
      <c r="I3899" s="1" t="s">
        <v>4988</v>
      </c>
      <c r="J3899" s="1" t="s">
        <v>3977</v>
      </c>
      <c r="K3899" s="1" t="str">
        <f t="shared" si="181"/>
        <v>2020</v>
      </c>
      <c r="L3899" s="1">
        <f t="shared" si="182"/>
        <v>45</v>
      </c>
      <c r="M3899" s="1" t="s">
        <v>79</v>
      </c>
      <c r="N3899" t="s">
        <v>53</v>
      </c>
      <c r="O3899" s="1" t="s">
        <v>61</v>
      </c>
      <c r="P3899" s="1" t="s">
        <v>103</v>
      </c>
      <c r="Q3899" s="1" t="s">
        <v>387</v>
      </c>
      <c r="R3899" s="1"/>
      <c r="S3899" s="1" t="s">
        <v>377</v>
      </c>
      <c r="T3899" s="1">
        <v>1</v>
      </c>
      <c r="U3899" s="1"/>
    </row>
    <row r="3900" spans="1:21">
      <c r="A3900" s="1" t="s">
        <v>55</v>
      </c>
      <c r="B3900" s="1" t="s">
        <v>53</v>
      </c>
      <c r="C3900" s="1" t="s">
        <v>273</v>
      </c>
      <c r="D3900" s="1">
        <f t="shared" si="180"/>
        <v>2</v>
      </c>
      <c r="E3900" s="1" t="s">
        <v>8428</v>
      </c>
      <c r="F3900" s="1" t="s">
        <v>8427</v>
      </c>
      <c r="G3900" s="6" t="s">
        <v>12525</v>
      </c>
      <c r="H3900" s="1" t="s">
        <v>299</v>
      </c>
      <c r="I3900" s="1" t="s">
        <v>8415</v>
      </c>
      <c r="J3900" s="1" t="s">
        <v>7043</v>
      </c>
      <c r="K3900" s="1" t="str">
        <f t="shared" si="181"/>
        <v>2020</v>
      </c>
      <c r="L3900" s="1">
        <f t="shared" si="182"/>
        <v>44</v>
      </c>
      <c r="M3900" s="1" t="s">
        <v>60</v>
      </c>
      <c r="N3900" t="s">
        <v>53</v>
      </c>
      <c r="O3900" s="1" t="s">
        <v>61</v>
      </c>
      <c r="P3900" s="1" t="s">
        <v>135</v>
      </c>
      <c r="Q3900" s="1" t="s">
        <v>484</v>
      </c>
      <c r="R3900" s="1"/>
      <c r="S3900" s="1" t="s">
        <v>83</v>
      </c>
      <c r="T3900" s="1">
        <v>1</v>
      </c>
      <c r="U3900" s="1" t="s">
        <v>55</v>
      </c>
    </row>
    <row r="3901" spans="1:21">
      <c r="A3901" s="1" t="s">
        <v>54</v>
      </c>
      <c r="B3901" s="1" t="s">
        <v>3072</v>
      </c>
      <c r="C3901" s="1" t="s">
        <v>382</v>
      </c>
      <c r="D3901" s="1">
        <f t="shared" si="180"/>
        <v>0.56000000000000005</v>
      </c>
      <c r="E3901" s="1" t="s">
        <v>8439</v>
      </c>
      <c r="F3901" s="1" t="s">
        <v>8438</v>
      </c>
      <c r="G3901" s="6" t="s">
        <v>12525</v>
      </c>
      <c r="H3901" s="1" t="s">
        <v>344</v>
      </c>
      <c r="I3901" s="1" t="s">
        <v>8431</v>
      </c>
      <c r="J3901" s="1" t="s">
        <v>7043</v>
      </c>
      <c r="K3901" s="1" t="str">
        <f t="shared" si="181"/>
        <v>2020</v>
      </c>
      <c r="L3901" s="1">
        <f t="shared" si="182"/>
        <v>21</v>
      </c>
      <c r="M3901" s="1" t="s">
        <v>79</v>
      </c>
      <c r="N3901" t="s">
        <v>53</v>
      </c>
      <c r="O3901" s="1" t="s">
        <v>61</v>
      </c>
      <c r="P3901" s="1" t="s">
        <v>840</v>
      </c>
      <c r="Q3901" s="1" t="s">
        <v>1488</v>
      </c>
      <c r="R3901" s="1"/>
      <c r="S3901" s="1" t="s">
        <v>377</v>
      </c>
      <c r="T3901" s="1">
        <v>2</v>
      </c>
      <c r="U3901" s="1"/>
    </row>
    <row r="3902" spans="1:21">
      <c r="A3902" s="1" t="s">
        <v>54</v>
      </c>
      <c r="B3902" s="1"/>
      <c r="C3902" s="1"/>
      <c r="D3902" s="1">
        <f t="shared" si="180"/>
        <v>0</v>
      </c>
      <c r="E3902" s="1" t="s">
        <v>8455</v>
      </c>
      <c r="F3902" s="1" t="s">
        <v>8454</v>
      </c>
      <c r="G3902" s="6" t="s">
        <v>12525</v>
      </c>
      <c r="H3902" s="1" t="s">
        <v>448</v>
      </c>
      <c r="I3902" s="1" t="s">
        <v>8450</v>
      </c>
      <c r="J3902" s="1" t="s">
        <v>7043</v>
      </c>
      <c r="K3902" s="1" t="str">
        <f t="shared" si="181"/>
        <v>2020</v>
      </c>
      <c r="L3902" s="1">
        <f t="shared" si="182"/>
        <v>32</v>
      </c>
      <c r="M3902" s="1" t="s">
        <v>79</v>
      </c>
      <c r="N3902" t="s">
        <v>53</v>
      </c>
      <c r="O3902" s="1" t="s">
        <v>61</v>
      </c>
      <c r="P3902" s="1" t="s">
        <v>646</v>
      </c>
      <c r="Q3902" s="1" t="s">
        <v>351</v>
      </c>
      <c r="R3902" s="1" t="s">
        <v>347</v>
      </c>
      <c r="S3902" s="1" t="s">
        <v>226</v>
      </c>
      <c r="T3902" s="1">
        <v>2</v>
      </c>
      <c r="U3902" s="1" t="s">
        <v>55</v>
      </c>
    </row>
    <row r="3903" spans="1:21">
      <c r="A3903" s="1" t="s">
        <v>54</v>
      </c>
      <c r="B3903" s="1" t="s">
        <v>50</v>
      </c>
      <c r="C3903" s="1" t="s">
        <v>219</v>
      </c>
      <c r="D3903" s="1">
        <f t="shared" si="180"/>
        <v>0.6</v>
      </c>
      <c r="E3903" s="1" t="s">
        <v>8469</v>
      </c>
      <c r="F3903" s="1" t="s">
        <v>8468</v>
      </c>
      <c r="G3903" s="6" t="s">
        <v>12525</v>
      </c>
      <c r="H3903" s="1" t="s">
        <v>136</v>
      </c>
      <c r="I3903" s="1" t="s">
        <v>8450</v>
      </c>
      <c r="J3903" s="1" t="s">
        <v>5710</v>
      </c>
      <c r="K3903" s="1" t="str">
        <f t="shared" si="181"/>
        <v>2020</v>
      </c>
      <c r="L3903" s="1">
        <f t="shared" si="182"/>
        <v>50</v>
      </c>
      <c r="M3903" s="1" t="s">
        <v>79</v>
      </c>
      <c r="N3903" t="s">
        <v>53</v>
      </c>
      <c r="O3903" s="1" t="s">
        <v>61</v>
      </c>
      <c r="P3903" s="1" t="s">
        <v>449</v>
      </c>
      <c r="Q3903" s="1" t="s">
        <v>573</v>
      </c>
      <c r="R3903" s="1"/>
      <c r="S3903" s="1" t="s">
        <v>377</v>
      </c>
      <c r="T3903" s="1">
        <v>1</v>
      </c>
      <c r="U3903" s="1"/>
    </row>
    <row r="3904" spans="1:21">
      <c r="A3904" s="1" t="s">
        <v>53</v>
      </c>
      <c r="B3904" s="1" t="s">
        <v>50</v>
      </c>
      <c r="C3904" s="1" t="s">
        <v>136</v>
      </c>
      <c r="D3904" s="1">
        <f t="shared" si="180"/>
        <v>0.5</v>
      </c>
      <c r="E3904" s="1" t="s">
        <v>8472</v>
      </c>
      <c r="F3904" s="1" t="s">
        <v>8471</v>
      </c>
      <c r="G3904" s="6" t="s">
        <v>12525</v>
      </c>
      <c r="H3904" s="1" t="s">
        <v>118</v>
      </c>
      <c r="I3904" s="1" t="s">
        <v>8450</v>
      </c>
      <c r="J3904" s="1" t="s">
        <v>5680</v>
      </c>
      <c r="K3904" s="1" t="str">
        <f t="shared" si="181"/>
        <v>2020</v>
      </c>
      <c r="L3904" s="1">
        <f t="shared" si="182"/>
        <v>25</v>
      </c>
      <c r="M3904" s="1" t="s">
        <v>60</v>
      </c>
      <c r="N3904" t="s">
        <v>53</v>
      </c>
      <c r="O3904" s="1" t="s">
        <v>7850</v>
      </c>
      <c r="P3904" s="1" t="s">
        <v>255</v>
      </c>
      <c r="Q3904" s="1" t="s">
        <v>219</v>
      </c>
      <c r="R3904" s="1"/>
      <c r="S3904" s="1" t="s">
        <v>1559</v>
      </c>
      <c r="T3904" s="1">
        <v>2</v>
      </c>
      <c r="U3904" s="1"/>
    </row>
    <row r="3905" spans="1:21">
      <c r="A3905" s="1" t="s">
        <v>54</v>
      </c>
      <c r="B3905" s="1" t="s">
        <v>116</v>
      </c>
      <c r="C3905" s="1" t="s">
        <v>136</v>
      </c>
      <c r="D3905" s="1">
        <f t="shared" si="180"/>
        <v>2.5</v>
      </c>
      <c r="E3905" s="1" t="s">
        <v>8482</v>
      </c>
      <c r="F3905" s="1" t="s">
        <v>8480</v>
      </c>
      <c r="G3905" s="6" t="s">
        <v>12525</v>
      </c>
      <c r="H3905" s="1" t="s">
        <v>583</v>
      </c>
      <c r="I3905" s="1" t="s">
        <v>544</v>
      </c>
      <c r="J3905" s="1" t="s">
        <v>7043</v>
      </c>
      <c r="K3905" s="1" t="str">
        <f t="shared" si="181"/>
        <v>2020</v>
      </c>
      <c r="L3905" s="1">
        <f t="shared" si="182"/>
        <v>22</v>
      </c>
      <c r="M3905" s="1" t="s">
        <v>60</v>
      </c>
      <c r="N3905" t="s">
        <v>53</v>
      </c>
      <c r="O3905" s="1" t="s">
        <v>61</v>
      </c>
      <c r="P3905" s="1" t="s">
        <v>168</v>
      </c>
      <c r="Q3905" s="1" t="s">
        <v>375</v>
      </c>
      <c r="R3905" s="1"/>
      <c r="S3905" s="1" t="s">
        <v>557</v>
      </c>
      <c r="T3905" s="1">
        <v>2</v>
      </c>
      <c r="U3905" s="1"/>
    </row>
    <row r="3906" spans="1:21">
      <c r="A3906" s="1" t="s">
        <v>54</v>
      </c>
      <c r="B3906" s="1" t="s">
        <v>472</v>
      </c>
      <c r="C3906" s="1" t="s">
        <v>500</v>
      </c>
      <c r="D3906" s="1">
        <f t="shared" ref="D3906:D3969" si="183">B3906*C3906/100</f>
        <v>0.4</v>
      </c>
      <c r="E3906" s="1" t="s">
        <v>8490</v>
      </c>
      <c r="F3906" s="1" t="s">
        <v>8489</v>
      </c>
      <c r="G3906" s="6" t="s">
        <v>12525</v>
      </c>
      <c r="H3906" s="1" t="s">
        <v>1343</v>
      </c>
      <c r="I3906" s="1" t="s">
        <v>544</v>
      </c>
      <c r="J3906" s="1" t="s">
        <v>7691</v>
      </c>
      <c r="K3906" s="1" t="str">
        <f t="shared" ref="K3906:K3969" si="184">TEXT(J3906,"YYYY")</f>
        <v>2020</v>
      </c>
      <c r="L3906" s="1">
        <f t="shared" ref="L3906:L3969" si="185">H3906-(TEXT(I3906,"YYYY")-TEXT(J3906,"YYYY"))</f>
        <v>41</v>
      </c>
      <c r="M3906" s="1" t="s">
        <v>60</v>
      </c>
      <c r="N3906" t="s">
        <v>53</v>
      </c>
      <c r="O3906" s="1" t="s">
        <v>61</v>
      </c>
      <c r="P3906" s="1" t="s">
        <v>135</v>
      </c>
      <c r="Q3906" s="1" t="s">
        <v>1488</v>
      </c>
      <c r="R3906" s="1"/>
      <c r="S3906" s="1" t="s">
        <v>105</v>
      </c>
      <c r="T3906" s="1">
        <v>1</v>
      </c>
      <c r="U3906" s="1"/>
    </row>
    <row r="3907" spans="1:21">
      <c r="A3907" s="1" t="s">
        <v>53</v>
      </c>
      <c r="B3907" s="1" t="s">
        <v>54</v>
      </c>
      <c r="C3907" s="1" t="s">
        <v>219</v>
      </c>
      <c r="D3907" s="1">
        <f t="shared" si="183"/>
        <v>1.8</v>
      </c>
      <c r="E3907" s="1" t="s">
        <v>8496</v>
      </c>
      <c r="F3907" s="1" t="s">
        <v>8495</v>
      </c>
      <c r="G3907" s="6" t="s">
        <v>12525</v>
      </c>
      <c r="H3907" s="1" t="s">
        <v>71</v>
      </c>
      <c r="I3907" s="1" t="s">
        <v>544</v>
      </c>
      <c r="J3907" s="1" t="s">
        <v>5710</v>
      </c>
      <c r="K3907" s="1" t="str">
        <f t="shared" si="184"/>
        <v>2020</v>
      </c>
      <c r="L3907" s="1">
        <f t="shared" si="185"/>
        <v>7</v>
      </c>
      <c r="M3907" s="1" t="s">
        <v>79</v>
      </c>
      <c r="N3907" t="s">
        <v>53</v>
      </c>
      <c r="O3907" s="1" t="s">
        <v>61</v>
      </c>
      <c r="P3907" s="1" t="s">
        <v>8497</v>
      </c>
      <c r="Q3907" s="1" t="s">
        <v>144</v>
      </c>
      <c r="R3907" s="1"/>
      <c r="S3907" s="1"/>
      <c r="T3907" s="1">
        <v>2</v>
      </c>
      <c r="U3907" s="1"/>
    </row>
    <row r="3908" spans="1:21">
      <c r="A3908" s="1" t="s">
        <v>54</v>
      </c>
      <c r="B3908" s="1" t="s">
        <v>148</v>
      </c>
      <c r="C3908" s="1" t="s">
        <v>136</v>
      </c>
      <c r="D3908" s="1">
        <f t="shared" si="183"/>
        <v>0.75</v>
      </c>
      <c r="E3908" s="1" t="s">
        <v>8500</v>
      </c>
      <c r="F3908" s="1" t="s">
        <v>8499</v>
      </c>
      <c r="G3908" s="6" t="s">
        <v>12525</v>
      </c>
      <c r="H3908" s="1" t="s">
        <v>479</v>
      </c>
      <c r="I3908" s="1" t="s">
        <v>544</v>
      </c>
      <c r="J3908" s="1" t="s">
        <v>5680</v>
      </c>
      <c r="K3908" s="1" t="str">
        <f t="shared" si="184"/>
        <v>2020</v>
      </c>
      <c r="L3908" s="1">
        <f t="shared" si="185"/>
        <v>19</v>
      </c>
      <c r="M3908" s="1" t="s">
        <v>79</v>
      </c>
      <c r="N3908" t="s">
        <v>53</v>
      </c>
      <c r="O3908" s="1" t="s">
        <v>61</v>
      </c>
      <c r="P3908" s="1" t="s">
        <v>778</v>
      </c>
      <c r="Q3908" s="1" t="s">
        <v>375</v>
      </c>
      <c r="R3908" s="1"/>
      <c r="S3908" s="1" t="s">
        <v>65</v>
      </c>
      <c r="T3908" s="1">
        <v>1</v>
      </c>
      <c r="U3908" s="1"/>
    </row>
    <row r="3909" spans="1:21">
      <c r="A3909" s="1" t="s">
        <v>55</v>
      </c>
      <c r="B3909" s="1"/>
      <c r="C3909" s="1"/>
      <c r="D3909" s="1">
        <f t="shared" si="183"/>
        <v>0</v>
      </c>
      <c r="E3909" s="1" t="s">
        <v>8535</v>
      </c>
      <c r="F3909" s="1" t="s">
        <v>8533</v>
      </c>
      <c r="G3909" s="6" t="s">
        <v>12525</v>
      </c>
      <c r="H3909" s="1" t="s">
        <v>58</v>
      </c>
      <c r="I3909" s="1" t="s">
        <v>8534</v>
      </c>
      <c r="J3909" s="1" t="s">
        <v>6586</v>
      </c>
      <c r="K3909" s="1" t="str">
        <f t="shared" si="184"/>
        <v>2020</v>
      </c>
      <c r="L3909" s="1">
        <f t="shared" si="185"/>
        <v>10</v>
      </c>
      <c r="M3909" s="1" t="s">
        <v>60</v>
      </c>
      <c r="N3909" t="s">
        <v>53</v>
      </c>
      <c r="O3909" s="1" t="s">
        <v>61</v>
      </c>
      <c r="P3909" s="1" t="s">
        <v>732</v>
      </c>
      <c r="Q3909" s="1" t="s">
        <v>344</v>
      </c>
      <c r="R3909" s="1" t="s">
        <v>8536</v>
      </c>
      <c r="S3909" s="1" t="s">
        <v>65</v>
      </c>
      <c r="T3909" s="1">
        <v>2</v>
      </c>
      <c r="U3909" s="1"/>
    </row>
    <row r="3910" spans="1:21">
      <c r="A3910" s="1" t="s">
        <v>53</v>
      </c>
      <c r="B3910" s="1" t="s">
        <v>715</v>
      </c>
      <c r="C3910" s="1" t="s">
        <v>136</v>
      </c>
      <c r="D3910" s="1">
        <f t="shared" si="183"/>
        <v>0.05</v>
      </c>
      <c r="E3910" s="1" t="s">
        <v>8547</v>
      </c>
      <c r="F3910" s="1" t="s">
        <v>8546</v>
      </c>
      <c r="G3910" s="6" t="s">
        <v>12525</v>
      </c>
      <c r="H3910" s="1" t="s">
        <v>301</v>
      </c>
      <c r="I3910" s="1" t="s">
        <v>8534</v>
      </c>
      <c r="J3910" s="1" t="s">
        <v>5710</v>
      </c>
      <c r="K3910" s="1" t="str">
        <f t="shared" si="184"/>
        <v>2020</v>
      </c>
      <c r="L3910" s="1">
        <f t="shared" si="185"/>
        <v>53</v>
      </c>
      <c r="M3910" s="1" t="s">
        <v>60</v>
      </c>
      <c r="N3910" t="s">
        <v>53</v>
      </c>
      <c r="O3910" s="1" t="s">
        <v>102</v>
      </c>
      <c r="P3910" s="1" t="s">
        <v>449</v>
      </c>
      <c r="Q3910" s="1" t="s">
        <v>219</v>
      </c>
      <c r="R3910" s="1"/>
      <c r="S3910" s="1" t="s">
        <v>105</v>
      </c>
      <c r="T3910" s="1">
        <v>2</v>
      </c>
      <c r="U3910" s="1"/>
    </row>
    <row r="3911" spans="1:21">
      <c r="A3911" s="1" t="s">
        <v>55</v>
      </c>
      <c r="B3911" s="1" t="s">
        <v>8551</v>
      </c>
      <c r="C3911" s="1" t="s">
        <v>293</v>
      </c>
      <c r="D3911" s="1">
        <f t="shared" si="183"/>
        <v>4.3120000000000003</v>
      </c>
      <c r="E3911" s="1" t="s">
        <v>8550</v>
      </c>
      <c r="F3911" s="1" t="s">
        <v>8549</v>
      </c>
      <c r="G3911" s="6" t="s">
        <v>12525</v>
      </c>
      <c r="H3911" s="1" t="s">
        <v>721</v>
      </c>
      <c r="I3911" s="1" t="s">
        <v>8534</v>
      </c>
      <c r="J3911" s="1" t="s">
        <v>7725</v>
      </c>
      <c r="K3911" s="1" t="str">
        <f t="shared" si="184"/>
        <v>2020</v>
      </c>
      <c r="L3911" s="1">
        <f t="shared" si="185"/>
        <v>51</v>
      </c>
      <c r="M3911" s="1" t="s">
        <v>60</v>
      </c>
      <c r="N3911" t="s">
        <v>53</v>
      </c>
      <c r="O3911" s="1" t="s">
        <v>61</v>
      </c>
      <c r="P3911" s="1" t="s">
        <v>449</v>
      </c>
      <c r="Q3911" s="1" t="s">
        <v>573</v>
      </c>
      <c r="R3911" s="1" t="s">
        <v>574</v>
      </c>
      <c r="S3911" s="1" t="s">
        <v>3261</v>
      </c>
      <c r="T3911" s="1">
        <v>1</v>
      </c>
      <c r="U3911" s="1" t="s">
        <v>55</v>
      </c>
    </row>
    <row r="3912" spans="1:21">
      <c r="A3912" s="1" t="s">
        <v>55</v>
      </c>
      <c r="B3912" s="1" t="s">
        <v>50</v>
      </c>
      <c r="C3912" s="1" t="s">
        <v>293</v>
      </c>
      <c r="D3912" s="1">
        <f t="shared" si="183"/>
        <v>0.98</v>
      </c>
      <c r="E3912" s="1" t="s">
        <v>8570</v>
      </c>
      <c r="F3912" s="1" t="s">
        <v>8569</v>
      </c>
      <c r="G3912" s="6" t="s">
        <v>12525</v>
      </c>
      <c r="H3912" s="1" t="s">
        <v>197</v>
      </c>
      <c r="I3912" s="1" t="s">
        <v>8534</v>
      </c>
      <c r="J3912" s="1" t="s">
        <v>4988</v>
      </c>
      <c r="K3912" s="1" t="str">
        <f t="shared" si="184"/>
        <v>2020</v>
      </c>
      <c r="L3912" s="1">
        <f t="shared" si="185"/>
        <v>17</v>
      </c>
      <c r="M3912" s="1" t="s">
        <v>60</v>
      </c>
      <c r="N3912" t="s">
        <v>53</v>
      </c>
      <c r="O3912" s="1" t="s">
        <v>102</v>
      </c>
      <c r="P3912" s="1" t="s">
        <v>346</v>
      </c>
      <c r="Q3912" s="1" t="s">
        <v>382</v>
      </c>
      <c r="R3912" s="1" t="s">
        <v>5846</v>
      </c>
      <c r="S3912" s="1" t="s">
        <v>65</v>
      </c>
      <c r="T3912" s="1">
        <v>2</v>
      </c>
      <c r="U3912" s="1" t="s">
        <v>116</v>
      </c>
    </row>
    <row r="3913" spans="1:21">
      <c r="A3913" s="1" t="s">
        <v>55</v>
      </c>
      <c r="B3913" s="1"/>
      <c r="C3913" s="1"/>
      <c r="D3913" s="1">
        <f t="shared" si="183"/>
        <v>0</v>
      </c>
      <c r="E3913" s="1" t="s">
        <v>8615</v>
      </c>
      <c r="F3913" s="1" t="s">
        <v>8614</v>
      </c>
      <c r="G3913" s="6" t="s">
        <v>12525</v>
      </c>
      <c r="H3913" s="1" t="s">
        <v>324</v>
      </c>
      <c r="I3913" s="1" t="s">
        <v>8590</v>
      </c>
      <c r="J3913" s="1" t="s">
        <v>7691</v>
      </c>
      <c r="K3913" s="1" t="str">
        <f t="shared" si="184"/>
        <v>2020</v>
      </c>
      <c r="L3913" s="1">
        <f t="shared" si="185"/>
        <v>13</v>
      </c>
      <c r="M3913" s="1" t="s">
        <v>79</v>
      </c>
      <c r="N3913" t="s">
        <v>53</v>
      </c>
      <c r="O3913" s="1" t="s">
        <v>61</v>
      </c>
      <c r="P3913" s="1" t="s">
        <v>346</v>
      </c>
      <c r="Q3913" s="1" t="s">
        <v>136</v>
      </c>
      <c r="R3913" s="1" t="s">
        <v>347</v>
      </c>
      <c r="S3913" s="1" t="s">
        <v>65</v>
      </c>
      <c r="T3913" s="1">
        <v>1</v>
      </c>
      <c r="U3913" s="1"/>
    </row>
    <row r="3914" spans="1:21">
      <c r="A3914" s="1" t="s">
        <v>53</v>
      </c>
      <c r="B3914" s="1" t="s">
        <v>3072</v>
      </c>
      <c r="C3914" s="1" t="s">
        <v>136</v>
      </c>
      <c r="D3914" s="1">
        <f t="shared" si="183"/>
        <v>0.4</v>
      </c>
      <c r="E3914" s="1" t="s">
        <v>8651</v>
      </c>
      <c r="F3914" s="1" t="s">
        <v>8650</v>
      </c>
      <c r="G3914" s="6" t="s">
        <v>12525</v>
      </c>
      <c r="H3914" s="1" t="s">
        <v>464</v>
      </c>
      <c r="I3914" s="1" t="s">
        <v>8646</v>
      </c>
      <c r="J3914" s="1" t="s">
        <v>5622</v>
      </c>
      <c r="K3914" s="1" t="str">
        <f t="shared" si="184"/>
        <v>2020</v>
      </c>
      <c r="L3914" s="1">
        <f t="shared" si="185"/>
        <v>31</v>
      </c>
      <c r="M3914" s="1" t="s">
        <v>60</v>
      </c>
      <c r="N3914" t="s">
        <v>53</v>
      </c>
      <c r="O3914" s="1" t="s">
        <v>61</v>
      </c>
      <c r="P3914" s="1" t="s">
        <v>449</v>
      </c>
      <c r="Q3914" s="1" t="s">
        <v>308</v>
      </c>
      <c r="R3914" s="1"/>
      <c r="S3914" s="1" t="s">
        <v>377</v>
      </c>
      <c r="T3914" s="1">
        <v>2</v>
      </c>
      <c r="U3914" s="1"/>
    </row>
    <row r="3915" spans="1:21">
      <c r="A3915" s="1" t="s">
        <v>53</v>
      </c>
      <c r="B3915" s="1" t="s">
        <v>8630</v>
      </c>
      <c r="C3915" s="1" t="s">
        <v>136</v>
      </c>
      <c r="D3915" s="1">
        <f t="shared" si="183"/>
        <v>0.9</v>
      </c>
      <c r="E3915" s="1" t="s">
        <v>8655</v>
      </c>
      <c r="F3915" s="1" t="s">
        <v>8654</v>
      </c>
      <c r="G3915" s="6" t="s">
        <v>12525</v>
      </c>
      <c r="H3915" s="1" t="s">
        <v>573</v>
      </c>
      <c r="I3915" s="1" t="s">
        <v>8646</v>
      </c>
      <c r="J3915" s="1" t="s">
        <v>5710</v>
      </c>
      <c r="K3915" s="1" t="str">
        <f t="shared" si="184"/>
        <v>2020</v>
      </c>
      <c r="L3915" s="1">
        <f t="shared" si="185"/>
        <v>66</v>
      </c>
      <c r="M3915" s="1" t="s">
        <v>60</v>
      </c>
      <c r="N3915" t="s">
        <v>53</v>
      </c>
      <c r="O3915" s="1" t="s">
        <v>61</v>
      </c>
      <c r="P3915" s="1" t="s">
        <v>466</v>
      </c>
      <c r="Q3915" s="1" t="s">
        <v>310</v>
      </c>
      <c r="R3915" s="1"/>
      <c r="S3915" s="1" t="s">
        <v>354</v>
      </c>
      <c r="T3915" s="1">
        <v>2</v>
      </c>
      <c r="U3915" s="1"/>
    </row>
    <row r="3916" spans="1:21">
      <c r="A3916" s="1" t="s">
        <v>55</v>
      </c>
      <c r="B3916" s="1" t="s">
        <v>176</v>
      </c>
      <c r="C3916" s="1" t="s">
        <v>958</v>
      </c>
      <c r="D3916" s="1">
        <f t="shared" si="183"/>
        <v>0.54</v>
      </c>
      <c r="E3916" s="1" t="s">
        <v>8658</v>
      </c>
      <c r="F3916" s="1" t="s">
        <v>8657</v>
      </c>
      <c r="G3916" s="6" t="s">
        <v>12525</v>
      </c>
      <c r="H3916" s="1" t="s">
        <v>78</v>
      </c>
      <c r="I3916" s="1" t="s">
        <v>8646</v>
      </c>
      <c r="J3916" s="1" t="s">
        <v>1331</v>
      </c>
      <c r="K3916" s="1" t="str">
        <f t="shared" si="184"/>
        <v>2020</v>
      </c>
      <c r="L3916" s="1">
        <f t="shared" si="185"/>
        <v>29</v>
      </c>
      <c r="M3916" s="1" t="s">
        <v>60</v>
      </c>
      <c r="N3916" t="s">
        <v>53</v>
      </c>
      <c r="O3916" s="1" t="s">
        <v>61</v>
      </c>
      <c r="P3916" s="1" t="s">
        <v>449</v>
      </c>
      <c r="Q3916" s="1" t="s">
        <v>136</v>
      </c>
      <c r="R3916" s="1" t="s">
        <v>1353</v>
      </c>
      <c r="S3916" s="1" t="s">
        <v>4368</v>
      </c>
      <c r="T3916" s="1">
        <v>2</v>
      </c>
      <c r="U3916" s="1" t="s">
        <v>55</v>
      </c>
    </row>
    <row r="3917" spans="1:21">
      <c r="A3917" s="1" t="s">
        <v>54</v>
      </c>
      <c r="B3917" s="1" t="s">
        <v>50</v>
      </c>
      <c r="C3917" s="1" t="s">
        <v>136</v>
      </c>
      <c r="D3917" s="1">
        <f t="shared" si="183"/>
        <v>0.5</v>
      </c>
      <c r="E3917" s="1" t="s">
        <v>8662</v>
      </c>
      <c r="F3917" s="1" t="s">
        <v>8661</v>
      </c>
      <c r="G3917" s="6" t="s">
        <v>12525</v>
      </c>
      <c r="H3917" s="1" t="s">
        <v>436</v>
      </c>
      <c r="I3917" s="1" t="s">
        <v>8646</v>
      </c>
      <c r="J3917" s="1" t="s">
        <v>5680</v>
      </c>
      <c r="K3917" s="1" t="str">
        <f t="shared" si="184"/>
        <v>2020</v>
      </c>
      <c r="L3917" s="1">
        <f t="shared" si="185"/>
        <v>59</v>
      </c>
      <c r="M3917" s="1" t="s">
        <v>60</v>
      </c>
      <c r="N3917" t="s">
        <v>53</v>
      </c>
      <c r="O3917" s="1" t="s">
        <v>61</v>
      </c>
      <c r="P3917" s="1" t="s">
        <v>255</v>
      </c>
      <c r="Q3917" s="1" t="s">
        <v>515</v>
      </c>
      <c r="R3917" s="1"/>
      <c r="S3917" s="1" t="s">
        <v>311</v>
      </c>
      <c r="T3917" s="1">
        <v>2</v>
      </c>
      <c r="U3917" s="1"/>
    </row>
    <row r="3918" spans="1:21">
      <c r="A3918" s="1" t="s">
        <v>55</v>
      </c>
      <c r="B3918" s="1" t="s">
        <v>3072</v>
      </c>
      <c r="C3918" s="1" t="s">
        <v>136</v>
      </c>
      <c r="D3918" s="1">
        <f t="shared" si="183"/>
        <v>0.4</v>
      </c>
      <c r="E3918" s="1" t="s">
        <v>8666</v>
      </c>
      <c r="F3918" s="1" t="s">
        <v>8664</v>
      </c>
      <c r="G3918" s="6" t="s">
        <v>12525</v>
      </c>
      <c r="H3918" s="1" t="s">
        <v>233</v>
      </c>
      <c r="I3918" s="1" t="s">
        <v>8665</v>
      </c>
      <c r="J3918" s="1" t="s">
        <v>8016</v>
      </c>
      <c r="K3918" s="1" t="str">
        <f t="shared" si="184"/>
        <v>2020</v>
      </c>
      <c r="L3918" s="1">
        <f t="shared" si="185"/>
        <v>49</v>
      </c>
      <c r="M3918" s="1" t="s">
        <v>60</v>
      </c>
      <c r="N3918" t="s">
        <v>53</v>
      </c>
      <c r="O3918" s="1" t="s">
        <v>61</v>
      </c>
      <c r="P3918" s="1" t="s">
        <v>135</v>
      </c>
      <c r="Q3918" s="1" t="s">
        <v>389</v>
      </c>
      <c r="R3918" s="1"/>
      <c r="S3918" s="1" t="s">
        <v>405</v>
      </c>
      <c r="T3918" s="1">
        <v>1</v>
      </c>
      <c r="U3918" s="1"/>
    </row>
    <row r="3919" spans="1:21">
      <c r="A3919" s="1" t="s">
        <v>55</v>
      </c>
      <c r="B3919" s="1"/>
      <c r="C3919" s="1"/>
      <c r="D3919" s="1">
        <f t="shared" si="183"/>
        <v>0</v>
      </c>
      <c r="E3919" s="1" t="s">
        <v>8696</v>
      </c>
      <c r="F3919" s="1" t="s">
        <v>8695</v>
      </c>
      <c r="G3919" s="6" t="s">
        <v>12525</v>
      </c>
      <c r="H3919" s="1" t="s">
        <v>144</v>
      </c>
      <c r="I3919" s="1" t="s">
        <v>8690</v>
      </c>
      <c r="J3919" s="1" t="s">
        <v>8697</v>
      </c>
      <c r="K3919" s="1" t="str">
        <f t="shared" si="184"/>
        <v>2020</v>
      </c>
      <c r="L3919" s="1">
        <f t="shared" si="185"/>
        <v>24</v>
      </c>
      <c r="M3919" s="1" t="s">
        <v>60</v>
      </c>
      <c r="N3919" t="s">
        <v>53</v>
      </c>
      <c r="O3919" s="1" t="s">
        <v>102</v>
      </c>
      <c r="P3919" s="1" t="s">
        <v>449</v>
      </c>
      <c r="Q3919" s="1" t="s">
        <v>136</v>
      </c>
      <c r="R3919" s="1" t="s">
        <v>1353</v>
      </c>
      <c r="S3919" s="1" t="s">
        <v>114</v>
      </c>
      <c r="T3919" s="1">
        <v>2</v>
      </c>
      <c r="U3919" s="1" t="s">
        <v>55</v>
      </c>
    </row>
    <row r="3920" spans="1:21">
      <c r="A3920" s="1" t="s">
        <v>55</v>
      </c>
      <c r="B3920" s="1" t="s">
        <v>2095</v>
      </c>
      <c r="C3920" s="1" t="s">
        <v>273</v>
      </c>
      <c r="D3920" s="1">
        <f t="shared" si="183"/>
        <v>0.7</v>
      </c>
      <c r="E3920" s="1" t="s">
        <v>8703</v>
      </c>
      <c r="F3920" s="1" t="s">
        <v>8702</v>
      </c>
      <c r="G3920" s="6" t="s">
        <v>12525</v>
      </c>
      <c r="H3920" s="1" t="s">
        <v>721</v>
      </c>
      <c r="I3920" s="1" t="s">
        <v>8690</v>
      </c>
      <c r="J3920" s="1" t="s">
        <v>7768</v>
      </c>
      <c r="K3920" s="1" t="str">
        <f t="shared" si="184"/>
        <v>2020</v>
      </c>
      <c r="L3920" s="1">
        <f t="shared" si="185"/>
        <v>51</v>
      </c>
      <c r="M3920" s="1" t="s">
        <v>60</v>
      </c>
      <c r="N3920" t="s">
        <v>53</v>
      </c>
      <c r="O3920" s="1" t="s">
        <v>61</v>
      </c>
      <c r="P3920" s="1" t="s">
        <v>135</v>
      </c>
      <c r="Q3920" s="1" t="s">
        <v>219</v>
      </c>
      <c r="R3920" s="1" t="s">
        <v>1597</v>
      </c>
      <c r="S3920" s="1" t="s">
        <v>427</v>
      </c>
      <c r="T3920" s="1">
        <v>2</v>
      </c>
      <c r="U3920" s="1" t="s">
        <v>55</v>
      </c>
    </row>
    <row r="3921" spans="1:21">
      <c r="A3921" s="1" t="s">
        <v>54</v>
      </c>
      <c r="B3921" s="1"/>
      <c r="C3921" s="1"/>
      <c r="D3921" s="1">
        <f t="shared" si="183"/>
        <v>0</v>
      </c>
      <c r="E3921" s="1" t="s">
        <v>8716</v>
      </c>
      <c r="F3921" s="1" t="s">
        <v>8715</v>
      </c>
      <c r="G3921" s="6" t="s">
        <v>12525</v>
      </c>
      <c r="H3921" s="1" t="s">
        <v>484</v>
      </c>
      <c r="I3921" s="1" t="s">
        <v>8690</v>
      </c>
      <c r="J3921" s="1" t="s">
        <v>8717</v>
      </c>
      <c r="K3921" s="1" t="str">
        <f t="shared" si="184"/>
        <v>2020</v>
      </c>
      <c r="L3921" s="1">
        <f t="shared" si="185"/>
        <v>48</v>
      </c>
      <c r="M3921" s="1" t="s">
        <v>79</v>
      </c>
      <c r="N3921" t="s">
        <v>53</v>
      </c>
      <c r="O3921" s="1" t="s">
        <v>61</v>
      </c>
      <c r="P3921" s="1" t="s">
        <v>103</v>
      </c>
      <c r="Q3921" s="1" t="s">
        <v>573</v>
      </c>
      <c r="R3921" s="1" t="s">
        <v>1205</v>
      </c>
      <c r="S3921" s="1" t="s">
        <v>105</v>
      </c>
      <c r="T3921" s="1">
        <v>1</v>
      </c>
      <c r="U3921" s="1" t="s">
        <v>54</v>
      </c>
    </row>
    <row r="3922" spans="1:21">
      <c r="A3922" s="1" t="s">
        <v>54</v>
      </c>
      <c r="B3922" s="1" t="s">
        <v>53</v>
      </c>
      <c r="C3922" s="1" t="s">
        <v>136</v>
      </c>
      <c r="D3922" s="1">
        <f t="shared" si="183"/>
        <v>1</v>
      </c>
      <c r="E3922" s="1" t="s">
        <v>8726</v>
      </c>
      <c r="F3922" s="1" t="s">
        <v>8725</v>
      </c>
      <c r="G3922" s="6" t="s">
        <v>12525</v>
      </c>
      <c r="H3922" s="1" t="s">
        <v>324</v>
      </c>
      <c r="I3922" s="1" t="s">
        <v>8690</v>
      </c>
      <c r="J3922" s="1" t="s">
        <v>5622</v>
      </c>
      <c r="K3922" s="1" t="str">
        <f t="shared" si="184"/>
        <v>2020</v>
      </c>
      <c r="L3922" s="1">
        <f t="shared" si="185"/>
        <v>13</v>
      </c>
      <c r="M3922" s="1" t="s">
        <v>60</v>
      </c>
      <c r="N3922" t="s">
        <v>53</v>
      </c>
      <c r="O3922" s="1" t="s">
        <v>61</v>
      </c>
      <c r="P3922" s="1" t="s">
        <v>232</v>
      </c>
      <c r="Q3922" s="1" t="s">
        <v>555</v>
      </c>
      <c r="R3922" s="1"/>
      <c r="S3922" s="1" t="s">
        <v>65</v>
      </c>
      <c r="T3922" s="1">
        <v>1</v>
      </c>
      <c r="U3922" s="1"/>
    </row>
    <row r="3923" spans="1:21">
      <c r="A3923" s="1" t="s">
        <v>49</v>
      </c>
      <c r="B3923" s="1" t="s">
        <v>472</v>
      </c>
      <c r="C3923" s="1" t="s">
        <v>136</v>
      </c>
      <c r="D3923" s="1">
        <f t="shared" si="183"/>
        <v>0.25</v>
      </c>
      <c r="E3923" s="1" t="s">
        <v>8733</v>
      </c>
      <c r="F3923" s="1" t="s">
        <v>8732</v>
      </c>
      <c r="G3923" s="6" t="s">
        <v>12525</v>
      </c>
      <c r="H3923" s="1" t="s">
        <v>187</v>
      </c>
      <c r="I3923" s="1" t="s">
        <v>8729</v>
      </c>
      <c r="J3923" s="1" t="s">
        <v>5441</v>
      </c>
      <c r="K3923" s="1" t="str">
        <f t="shared" si="184"/>
        <v>2020</v>
      </c>
      <c r="L3923" s="1">
        <f t="shared" si="185"/>
        <v>9</v>
      </c>
      <c r="M3923" s="1" t="s">
        <v>79</v>
      </c>
      <c r="N3923" t="s">
        <v>53</v>
      </c>
      <c r="O3923" s="1" t="s">
        <v>61</v>
      </c>
      <c r="P3923" s="1" t="s">
        <v>765</v>
      </c>
      <c r="Q3923" s="1" t="s">
        <v>555</v>
      </c>
      <c r="R3923" s="1"/>
      <c r="S3923" s="1" t="s">
        <v>65</v>
      </c>
      <c r="T3923" s="1">
        <v>2</v>
      </c>
      <c r="U3923" s="1"/>
    </row>
    <row r="3924" spans="1:21">
      <c r="A3924" s="1" t="s">
        <v>54</v>
      </c>
      <c r="B3924" s="1" t="s">
        <v>71</v>
      </c>
      <c r="C3924" s="1" t="s">
        <v>136</v>
      </c>
      <c r="D3924" s="1">
        <f t="shared" si="183"/>
        <v>3.5</v>
      </c>
      <c r="E3924" s="1" t="s">
        <v>8741</v>
      </c>
      <c r="F3924" s="1" t="s">
        <v>8740</v>
      </c>
      <c r="G3924" s="6" t="s">
        <v>12525</v>
      </c>
      <c r="H3924" s="1" t="s">
        <v>299</v>
      </c>
      <c r="I3924" s="1" t="s">
        <v>8729</v>
      </c>
      <c r="J3924" s="1" t="s">
        <v>5680</v>
      </c>
      <c r="K3924" s="1" t="str">
        <f t="shared" si="184"/>
        <v>2020</v>
      </c>
      <c r="L3924" s="1">
        <f t="shared" si="185"/>
        <v>44</v>
      </c>
      <c r="M3924" s="1" t="s">
        <v>60</v>
      </c>
      <c r="N3924" t="s">
        <v>53</v>
      </c>
      <c r="O3924" s="1" t="s">
        <v>102</v>
      </c>
      <c r="P3924" s="1" t="s">
        <v>449</v>
      </c>
      <c r="Q3924" s="1" t="s">
        <v>256</v>
      </c>
      <c r="R3924" s="1"/>
      <c r="S3924" s="1" t="s">
        <v>114</v>
      </c>
      <c r="T3924" s="1">
        <v>2</v>
      </c>
      <c r="U3924" s="1"/>
    </row>
    <row r="3925" spans="1:21">
      <c r="A3925" s="1" t="s">
        <v>55</v>
      </c>
      <c r="B3925" s="1"/>
      <c r="C3925" s="1"/>
      <c r="D3925" s="1">
        <f t="shared" si="183"/>
        <v>0</v>
      </c>
      <c r="E3925" s="1" t="s">
        <v>8753</v>
      </c>
      <c r="F3925" s="1" t="s">
        <v>8752</v>
      </c>
      <c r="G3925" s="6" t="s">
        <v>12525</v>
      </c>
      <c r="H3925" s="1" t="s">
        <v>324</v>
      </c>
      <c r="I3925" s="1" t="s">
        <v>8729</v>
      </c>
      <c r="J3925" s="1" t="s">
        <v>5622</v>
      </c>
      <c r="K3925" s="1" t="str">
        <f t="shared" si="184"/>
        <v>2020</v>
      </c>
      <c r="L3925" s="1">
        <f t="shared" si="185"/>
        <v>13</v>
      </c>
      <c r="M3925" s="1" t="s">
        <v>79</v>
      </c>
      <c r="N3925" t="s">
        <v>53</v>
      </c>
      <c r="O3925" s="1" t="s">
        <v>61</v>
      </c>
      <c r="P3925" s="1" t="s">
        <v>103</v>
      </c>
      <c r="Q3925" s="1" t="s">
        <v>219</v>
      </c>
      <c r="R3925" s="1"/>
      <c r="S3925" s="1" t="s">
        <v>65</v>
      </c>
      <c r="T3925" s="1">
        <v>1</v>
      </c>
      <c r="U3925" s="1" t="s">
        <v>54</v>
      </c>
    </row>
    <row r="3926" spans="1:21">
      <c r="A3926" s="1" t="s">
        <v>54</v>
      </c>
      <c r="B3926" s="1"/>
      <c r="C3926" s="1"/>
      <c r="D3926" s="1">
        <f t="shared" si="183"/>
        <v>0</v>
      </c>
      <c r="E3926" s="1" t="s">
        <v>8758</v>
      </c>
      <c r="F3926" s="1" t="s">
        <v>8757</v>
      </c>
      <c r="G3926" s="6" t="s">
        <v>12527</v>
      </c>
      <c r="H3926" s="1" t="s">
        <v>217</v>
      </c>
      <c r="I3926" s="1" t="s">
        <v>8729</v>
      </c>
      <c r="J3926" s="1" t="s">
        <v>5680</v>
      </c>
      <c r="K3926" s="1" t="str">
        <f t="shared" si="184"/>
        <v>2020</v>
      </c>
      <c r="L3926" s="1">
        <f t="shared" si="185"/>
        <v>16</v>
      </c>
      <c r="M3926" s="1" t="s">
        <v>60</v>
      </c>
      <c r="N3926" t="s">
        <v>53</v>
      </c>
      <c r="O3926" s="1" t="s">
        <v>61</v>
      </c>
      <c r="P3926" s="1" t="s">
        <v>346</v>
      </c>
      <c r="Q3926" s="1" t="s">
        <v>240</v>
      </c>
      <c r="R3926" s="1" t="s">
        <v>844</v>
      </c>
      <c r="S3926" s="1" t="s">
        <v>65</v>
      </c>
      <c r="T3926" s="1">
        <v>2</v>
      </c>
      <c r="U3926" s="1"/>
    </row>
    <row r="3927" spans="1:21">
      <c r="A3927" s="1" t="s">
        <v>55</v>
      </c>
      <c r="B3927" s="1" t="s">
        <v>141</v>
      </c>
      <c r="C3927" s="1" t="s">
        <v>136</v>
      </c>
      <c r="D3927" s="1">
        <f t="shared" si="183"/>
        <v>0.1</v>
      </c>
      <c r="E3927" s="1" t="s">
        <v>8788</v>
      </c>
      <c r="F3927" s="1" t="s">
        <v>8787</v>
      </c>
      <c r="G3927" s="6" t="s">
        <v>12525</v>
      </c>
      <c r="H3927" s="1" t="s">
        <v>99</v>
      </c>
      <c r="I3927" s="1" t="s">
        <v>202</v>
      </c>
      <c r="J3927" s="1" t="s">
        <v>7691</v>
      </c>
      <c r="K3927" s="1" t="str">
        <f t="shared" si="184"/>
        <v>2020</v>
      </c>
      <c r="L3927" s="1">
        <f t="shared" si="185"/>
        <v>6</v>
      </c>
      <c r="M3927" s="1" t="s">
        <v>60</v>
      </c>
      <c r="N3927" t="s">
        <v>53</v>
      </c>
      <c r="O3927" s="1" t="s">
        <v>61</v>
      </c>
      <c r="P3927" s="1" t="s">
        <v>175</v>
      </c>
      <c r="Q3927" s="1" t="s">
        <v>263</v>
      </c>
      <c r="R3927" s="1"/>
      <c r="S3927" s="1" t="s">
        <v>65</v>
      </c>
      <c r="T3927" s="1">
        <v>2</v>
      </c>
      <c r="U3927" s="1"/>
    </row>
    <row r="3928" spans="1:21">
      <c r="A3928" s="1" t="s">
        <v>55</v>
      </c>
      <c r="B3928" s="1" t="s">
        <v>472</v>
      </c>
      <c r="C3928" s="1" t="s">
        <v>500</v>
      </c>
      <c r="D3928" s="1">
        <f t="shared" si="183"/>
        <v>0.4</v>
      </c>
      <c r="E3928" s="1" t="s">
        <v>8792</v>
      </c>
      <c r="F3928" s="1" t="s">
        <v>8791</v>
      </c>
      <c r="G3928" s="6" t="s">
        <v>12525</v>
      </c>
      <c r="H3928" s="1" t="s">
        <v>71</v>
      </c>
      <c r="I3928" s="1" t="s">
        <v>202</v>
      </c>
      <c r="J3928" s="1" t="s">
        <v>663</v>
      </c>
      <c r="K3928" s="1" t="str">
        <f t="shared" si="184"/>
        <v>2020</v>
      </c>
      <c r="L3928" s="1">
        <f t="shared" si="185"/>
        <v>7</v>
      </c>
      <c r="M3928" s="1" t="s">
        <v>60</v>
      </c>
      <c r="N3928" t="s">
        <v>53</v>
      </c>
      <c r="O3928" s="1" t="s">
        <v>102</v>
      </c>
      <c r="P3928" s="1" t="s">
        <v>1302</v>
      </c>
      <c r="Q3928" s="1" t="s">
        <v>169</v>
      </c>
      <c r="R3928" s="1" t="s">
        <v>409</v>
      </c>
      <c r="S3928" s="1" t="s">
        <v>65</v>
      </c>
      <c r="T3928" s="1">
        <v>1</v>
      </c>
      <c r="U3928" s="1"/>
    </row>
    <row r="3929" spans="1:21">
      <c r="A3929" s="1" t="s">
        <v>55</v>
      </c>
      <c r="B3929" s="1" t="s">
        <v>3072</v>
      </c>
      <c r="C3929" s="1" t="s">
        <v>136</v>
      </c>
      <c r="D3929" s="1">
        <f t="shared" si="183"/>
        <v>0.4</v>
      </c>
      <c r="E3929" s="1" t="s">
        <v>8763</v>
      </c>
      <c r="F3929" s="1" t="s">
        <v>8804</v>
      </c>
      <c r="G3929" s="6" t="s">
        <v>12525</v>
      </c>
      <c r="H3929" s="1" t="s">
        <v>58</v>
      </c>
      <c r="I3929" s="1" t="s">
        <v>202</v>
      </c>
      <c r="J3929" s="1" t="s">
        <v>7691</v>
      </c>
      <c r="K3929" s="1" t="str">
        <f t="shared" si="184"/>
        <v>2020</v>
      </c>
      <c r="L3929" s="1">
        <f t="shared" si="185"/>
        <v>10</v>
      </c>
      <c r="M3929" s="1" t="s">
        <v>79</v>
      </c>
      <c r="N3929" t="s">
        <v>53</v>
      </c>
      <c r="O3929" s="1" t="s">
        <v>4197</v>
      </c>
      <c r="P3929" s="1" t="s">
        <v>1271</v>
      </c>
      <c r="Q3929" s="1" t="s">
        <v>644</v>
      </c>
      <c r="R3929" s="1"/>
      <c r="S3929" s="1" t="s">
        <v>65</v>
      </c>
      <c r="T3929" s="1">
        <v>2</v>
      </c>
      <c r="U3929" s="1"/>
    </row>
    <row r="3930" spans="1:21">
      <c r="A3930" s="1" t="s">
        <v>55</v>
      </c>
      <c r="B3930" s="1" t="s">
        <v>4080</v>
      </c>
      <c r="C3930" s="1" t="s">
        <v>958</v>
      </c>
      <c r="D3930" s="1">
        <f t="shared" si="183"/>
        <v>4.8600000000000003</v>
      </c>
      <c r="E3930" s="1" t="s">
        <v>8927</v>
      </c>
      <c r="F3930" s="1" t="s">
        <v>8925</v>
      </c>
      <c r="G3930" s="6" t="s">
        <v>12525</v>
      </c>
      <c r="H3930" s="1" t="s">
        <v>189</v>
      </c>
      <c r="I3930" s="1" t="s">
        <v>8908</v>
      </c>
      <c r="J3930" s="1" t="s">
        <v>7841</v>
      </c>
      <c r="K3930" s="1" t="str">
        <f t="shared" si="184"/>
        <v>2020</v>
      </c>
      <c r="L3930" s="1">
        <f t="shared" si="185"/>
        <v>47</v>
      </c>
      <c r="M3930" s="1" t="s">
        <v>60</v>
      </c>
      <c r="N3930" t="s">
        <v>53</v>
      </c>
      <c r="O3930" s="1" t="s">
        <v>61</v>
      </c>
      <c r="P3930" s="1" t="s">
        <v>119</v>
      </c>
      <c r="Q3930" s="1" t="s">
        <v>120</v>
      </c>
      <c r="R3930" s="1" t="s">
        <v>1403</v>
      </c>
      <c r="S3930" s="1" t="s">
        <v>417</v>
      </c>
      <c r="T3930" s="1">
        <v>1</v>
      </c>
      <c r="U3930" s="1"/>
    </row>
    <row r="3931" spans="1:21">
      <c r="A3931" s="1" t="s">
        <v>54</v>
      </c>
      <c r="B3931" s="1" t="s">
        <v>141</v>
      </c>
      <c r="C3931" s="1" t="s">
        <v>958</v>
      </c>
      <c r="D3931" s="1">
        <f t="shared" si="183"/>
        <v>0.18</v>
      </c>
      <c r="E3931" s="1" t="s">
        <v>8932</v>
      </c>
      <c r="F3931" s="1" t="s">
        <v>8931</v>
      </c>
      <c r="G3931" s="6" t="s">
        <v>12525</v>
      </c>
      <c r="H3931" s="1" t="s">
        <v>54</v>
      </c>
      <c r="I3931" s="1" t="s">
        <v>8908</v>
      </c>
      <c r="J3931" s="1" t="s">
        <v>5710</v>
      </c>
      <c r="K3931" s="1" t="str">
        <f t="shared" si="184"/>
        <v>2020</v>
      </c>
      <c r="L3931" s="1">
        <f t="shared" si="185"/>
        <v>3</v>
      </c>
      <c r="M3931" s="1" t="s">
        <v>79</v>
      </c>
      <c r="N3931" t="s">
        <v>53</v>
      </c>
      <c r="O3931" s="1" t="s">
        <v>61</v>
      </c>
      <c r="P3931" s="1" t="s">
        <v>7781</v>
      </c>
      <c r="Q3931" s="1" t="s">
        <v>126</v>
      </c>
      <c r="R3931" s="1" t="s">
        <v>8933</v>
      </c>
      <c r="S3931" s="1" t="s">
        <v>936</v>
      </c>
      <c r="T3931" s="1">
        <v>2</v>
      </c>
      <c r="U3931" s="1"/>
    </row>
    <row r="3932" spans="1:21">
      <c r="A3932" s="1" t="s">
        <v>55</v>
      </c>
      <c r="B3932" s="1"/>
      <c r="C3932" s="1"/>
      <c r="D3932" s="1">
        <f t="shared" si="183"/>
        <v>0</v>
      </c>
      <c r="E3932" s="1" t="s">
        <v>8946</v>
      </c>
      <c r="F3932" s="1" t="s">
        <v>1796</v>
      </c>
      <c r="G3932" s="6" t="s">
        <v>12525</v>
      </c>
      <c r="H3932" s="1" t="s">
        <v>197</v>
      </c>
      <c r="I3932" s="1" t="s">
        <v>8945</v>
      </c>
      <c r="J3932" s="1" t="s">
        <v>8665</v>
      </c>
      <c r="K3932" s="1" t="str">
        <f t="shared" si="184"/>
        <v>2020</v>
      </c>
      <c r="L3932" s="1">
        <f t="shared" si="185"/>
        <v>17</v>
      </c>
      <c r="M3932" s="1" t="s">
        <v>60</v>
      </c>
      <c r="N3932" t="s">
        <v>53</v>
      </c>
      <c r="O3932" s="1" t="s">
        <v>61</v>
      </c>
      <c r="P3932" s="1" t="s">
        <v>449</v>
      </c>
      <c r="Q3932" s="1" t="s">
        <v>721</v>
      </c>
      <c r="R3932" s="1" t="s">
        <v>593</v>
      </c>
      <c r="S3932" s="1" t="s">
        <v>65</v>
      </c>
      <c r="T3932" s="1">
        <v>2</v>
      </c>
      <c r="U3932" s="1"/>
    </row>
    <row r="3933" spans="1:21">
      <c r="A3933" s="1" t="s">
        <v>54</v>
      </c>
      <c r="B3933" s="1" t="s">
        <v>8973</v>
      </c>
      <c r="C3933" s="1" t="s">
        <v>8974</v>
      </c>
      <c r="D3933" s="1">
        <f t="shared" si="183"/>
        <v>1.0000000000000001E-5</v>
      </c>
      <c r="E3933" s="1" t="s">
        <v>8972</v>
      </c>
      <c r="F3933" s="1" t="s">
        <v>8971</v>
      </c>
      <c r="G3933" s="6" t="s">
        <v>12525</v>
      </c>
      <c r="H3933" s="1" t="s">
        <v>217</v>
      </c>
      <c r="I3933" s="1" t="s">
        <v>8945</v>
      </c>
      <c r="J3933" s="1" t="s">
        <v>8945</v>
      </c>
      <c r="K3933" s="1" t="str">
        <f t="shared" si="184"/>
        <v>2020</v>
      </c>
      <c r="L3933" s="1">
        <f t="shared" si="185"/>
        <v>16</v>
      </c>
      <c r="M3933" s="1" t="s">
        <v>79</v>
      </c>
      <c r="N3933" t="s">
        <v>53</v>
      </c>
      <c r="O3933" s="1" t="s">
        <v>61</v>
      </c>
      <c r="P3933" s="1" t="s">
        <v>103</v>
      </c>
      <c r="Q3933" s="1" t="s">
        <v>1061</v>
      </c>
      <c r="R3933" s="1" t="s">
        <v>8105</v>
      </c>
      <c r="S3933" s="1" t="s">
        <v>65</v>
      </c>
      <c r="T3933" s="1">
        <v>2</v>
      </c>
      <c r="U3933" s="1"/>
    </row>
    <row r="3934" spans="1:21">
      <c r="A3934" s="1" t="s">
        <v>55</v>
      </c>
      <c r="B3934" s="1" t="s">
        <v>54</v>
      </c>
      <c r="C3934" s="1" t="s">
        <v>136</v>
      </c>
      <c r="D3934" s="1">
        <f t="shared" si="183"/>
        <v>1.5</v>
      </c>
      <c r="E3934" s="1" t="s">
        <v>8980</v>
      </c>
      <c r="F3934" s="1" t="s">
        <v>8979</v>
      </c>
      <c r="G3934" s="6" t="s">
        <v>12525</v>
      </c>
      <c r="H3934" s="1" t="s">
        <v>158</v>
      </c>
      <c r="I3934" s="1" t="s">
        <v>8945</v>
      </c>
      <c r="J3934" s="1" t="s">
        <v>7691</v>
      </c>
      <c r="K3934" s="1" t="str">
        <f t="shared" si="184"/>
        <v>2020</v>
      </c>
      <c r="L3934" s="1">
        <f t="shared" si="185"/>
        <v>11</v>
      </c>
      <c r="M3934" s="1" t="s">
        <v>79</v>
      </c>
      <c r="N3934" t="s">
        <v>53</v>
      </c>
      <c r="O3934" s="1" t="s">
        <v>61</v>
      </c>
      <c r="P3934" s="1" t="s">
        <v>394</v>
      </c>
      <c r="Q3934" s="1" t="s">
        <v>584</v>
      </c>
      <c r="R3934" s="1"/>
      <c r="S3934" s="1" t="s">
        <v>65</v>
      </c>
      <c r="T3934" s="1">
        <v>1</v>
      </c>
      <c r="U3934" s="1"/>
    </row>
    <row r="3935" spans="1:21">
      <c r="A3935" s="1" t="s">
        <v>54</v>
      </c>
      <c r="B3935" s="1"/>
      <c r="C3935" s="1"/>
      <c r="D3935" s="1">
        <f t="shared" si="183"/>
        <v>0</v>
      </c>
      <c r="E3935" s="1" t="s">
        <v>8992</v>
      </c>
      <c r="F3935" s="1" t="s">
        <v>8991</v>
      </c>
      <c r="G3935" s="6" t="s">
        <v>12525</v>
      </c>
      <c r="H3935" s="1" t="s">
        <v>149</v>
      </c>
      <c r="I3935" s="1" t="s">
        <v>7830</v>
      </c>
      <c r="J3935" s="1" t="s">
        <v>7830</v>
      </c>
      <c r="K3935" s="1" t="str">
        <f t="shared" si="184"/>
        <v>2020</v>
      </c>
      <c r="L3935" s="1">
        <f t="shared" si="185"/>
        <v>39</v>
      </c>
      <c r="M3935" s="1" t="s">
        <v>60</v>
      </c>
      <c r="N3935" t="s">
        <v>53</v>
      </c>
      <c r="O3935" s="1" t="s">
        <v>61</v>
      </c>
      <c r="P3935" s="1" t="s">
        <v>135</v>
      </c>
      <c r="Q3935" s="1" t="s">
        <v>233</v>
      </c>
      <c r="R3935" s="1" t="s">
        <v>1417</v>
      </c>
      <c r="S3935" s="1" t="s">
        <v>92</v>
      </c>
      <c r="T3935" s="1">
        <v>2</v>
      </c>
      <c r="U3935" s="1" t="s">
        <v>116</v>
      </c>
    </row>
    <row r="3936" spans="1:21">
      <c r="A3936" s="1" t="s">
        <v>50</v>
      </c>
      <c r="B3936" s="1" t="s">
        <v>472</v>
      </c>
      <c r="C3936" s="1" t="s">
        <v>500</v>
      </c>
      <c r="D3936" s="1">
        <f t="shared" si="183"/>
        <v>0.4</v>
      </c>
      <c r="E3936" s="1" t="s">
        <v>7110</v>
      </c>
      <c r="F3936" s="1" t="s">
        <v>9010</v>
      </c>
      <c r="G3936" s="6" t="s">
        <v>12527</v>
      </c>
      <c r="H3936" s="1" t="s">
        <v>63</v>
      </c>
      <c r="I3936" s="1" t="s">
        <v>9012</v>
      </c>
      <c r="J3936" s="1" t="s">
        <v>364</v>
      </c>
      <c r="K3936" s="1" t="str">
        <f t="shared" si="184"/>
        <v>2020</v>
      </c>
      <c r="L3936" s="1">
        <f t="shared" si="185"/>
        <v>38</v>
      </c>
      <c r="M3936" s="1" t="s">
        <v>79</v>
      </c>
      <c r="N3936" t="s">
        <v>53</v>
      </c>
      <c r="O3936" s="1" t="s">
        <v>61</v>
      </c>
      <c r="P3936" s="1"/>
      <c r="Q3936" s="1"/>
      <c r="R3936" s="1"/>
      <c r="S3936" s="1" t="s">
        <v>417</v>
      </c>
      <c r="T3936" s="1">
        <v>2</v>
      </c>
      <c r="U3936" s="1"/>
    </row>
    <row r="3937" spans="1:21">
      <c r="A3937" s="1" t="s">
        <v>55</v>
      </c>
      <c r="B3937" s="1"/>
      <c r="C3937" s="1"/>
      <c r="D3937" s="1">
        <f t="shared" si="183"/>
        <v>0</v>
      </c>
      <c r="E3937" s="1" t="s">
        <v>9027</v>
      </c>
      <c r="F3937" s="1" t="s">
        <v>9026</v>
      </c>
      <c r="G3937" s="6" t="s">
        <v>12525</v>
      </c>
      <c r="H3937" s="1" t="s">
        <v>367</v>
      </c>
      <c r="I3937" s="1" t="s">
        <v>9011</v>
      </c>
      <c r="J3937" s="1" t="s">
        <v>8134</v>
      </c>
      <c r="K3937" s="1" t="str">
        <f t="shared" si="184"/>
        <v>2020</v>
      </c>
      <c r="L3937" s="1">
        <f t="shared" si="185"/>
        <v>26</v>
      </c>
      <c r="M3937" s="1" t="s">
        <v>79</v>
      </c>
      <c r="N3937" t="s">
        <v>53</v>
      </c>
      <c r="O3937" s="1" t="s">
        <v>61</v>
      </c>
      <c r="P3937" s="1" t="s">
        <v>388</v>
      </c>
      <c r="Q3937" s="1" t="s">
        <v>136</v>
      </c>
      <c r="R3937" s="1" t="s">
        <v>569</v>
      </c>
      <c r="S3937" s="1" t="s">
        <v>9028</v>
      </c>
      <c r="T3937" s="1">
        <v>2</v>
      </c>
      <c r="U3937" s="1"/>
    </row>
    <row r="3938" spans="1:21">
      <c r="A3938" s="1" t="s">
        <v>54</v>
      </c>
      <c r="B3938" s="1" t="s">
        <v>99</v>
      </c>
      <c r="C3938" s="1" t="s">
        <v>500</v>
      </c>
      <c r="D3938" s="1">
        <f t="shared" si="183"/>
        <v>4.8</v>
      </c>
      <c r="E3938" s="1" t="s">
        <v>9306</v>
      </c>
      <c r="F3938" s="1" t="s">
        <v>9304</v>
      </c>
      <c r="G3938" s="6" t="s">
        <v>12525</v>
      </c>
      <c r="H3938" s="1" t="s">
        <v>217</v>
      </c>
      <c r="I3938" s="1" t="s">
        <v>9293</v>
      </c>
      <c r="J3938" s="1" t="s">
        <v>5894</v>
      </c>
      <c r="K3938" s="1" t="str">
        <f t="shared" si="184"/>
        <v>2020</v>
      </c>
      <c r="L3938" s="1">
        <f t="shared" si="185"/>
        <v>16</v>
      </c>
      <c r="M3938" s="1" t="s">
        <v>79</v>
      </c>
      <c r="N3938" t="s">
        <v>53</v>
      </c>
      <c r="O3938" s="1" t="s">
        <v>102</v>
      </c>
      <c r="P3938" s="1" t="s">
        <v>168</v>
      </c>
      <c r="Q3938" s="1" t="s">
        <v>351</v>
      </c>
      <c r="R3938" s="1" t="s">
        <v>722</v>
      </c>
      <c r="S3938" s="1" t="s">
        <v>65</v>
      </c>
      <c r="T3938" s="1">
        <v>2</v>
      </c>
      <c r="U3938" s="1" t="s">
        <v>116</v>
      </c>
    </row>
    <row r="3939" spans="1:21">
      <c r="A3939" s="1" t="s">
        <v>55</v>
      </c>
      <c r="B3939" s="1" t="s">
        <v>986</v>
      </c>
      <c r="C3939" s="1" t="s">
        <v>136</v>
      </c>
      <c r="D3939" s="1">
        <f t="shared" si="183"/>
        <v>0.15</v>
      </c>
      <c r="E3939" s="1" t="s">
        <v>9312</v>
      </c>
      <c r="F3939" s="1" t="s">
        <v>9311</v>
      </c>
      <c r="G3939" s="6" t="s">
        <v>12527</v>
      </c>
      <c r="H3939" s="1" t="s">
        <v>128</v>
      </c>
      <c r="I3939" s="1" t="s">
        <v>9293</v>
      </c>
      <c r="J3939" s="1" t="s">
        <v>606</v>
      </c>
      <c r="K3939" s="1" t="str">
        <f t="shared" si="184"/>
        <v>2020</v>
      </c>
      <c r="L3939" s="1">
        <f t="shared" si="185"/>
        <v>42</v>
      </c>
      <c r="M3939" s="1" t="s">
        <v>60</v>
      </c>
      <c r="N3939" t="s">
        <v>53</v>
      </c>
      <c r="O3939" s="1" t="s">
        <v>61</v>
      </c>
      <c r="P3939" s="1" t="s">
        <v>127</v>
      </c>
      <c r="Q3939" s="1" t="s">
        <v>256</v>
      </c>
      <c r="R3939" s="1" t="s">
        <v>9313</v>
      </c>
      <c r="S3939" s="1" t="s">
        <v>114</v>
      </c>
      <c r="T3939" s="1">
        <v>1</v>
      </c>
      <c r="U3939" s="1"/>
    </row>
    <row r="3940" spans="1:21">
      <c r="A3940" s="1" t="s">
        <v>55</v>
      </c>
      <c r="B3940" s="1"/>
      <c r="C3940" s="1"/>
      <c r="D3940" s="1">
        <f t="shared" si="183"/>
        <v>0</v>
      </c>
      <c r="E3940" s="1" t="s">
        <v>9375</v>
      </c>
      <c r="F3940" s="1" t="s">
        <v>9374</v>
      </c>
      <c r="G3940" s="6" t="s">
        <v>12525</v>
      </c>
      <c r="H3940" s="1" t="s">
        <v>256</v>
      </c>
      <c r="I3940" s="1" t="s">
        <v>9362</v>
      </c>
      <c r="J3940" s="1" t="s">
        <v>7691</v>
      </c>
      <c r="K3940" s="1" t="str">
        <f t="shared" si="184"/>
        <v>2020</v>
      </c>
      <c r="L3940" s="1">
        <f t="shared" si="185"/>
        <v>52</v>
      </c>
      <c r="M3940" s="1" t="s">
        <v>60</v>
      </c>
      <c r="N3940" t="s">
        <v>53</v>
      </c>
      <c r="O3940" s="1" t="s">
        <v>61</v>
      </c>
      <c r="P3940" s="1" t="s">
        <v>127</v>
      </c>
      <c r="Q3940" s="1" t="s">
        <v>233</v>
      </c>
      <c r="R3940" s="1" t="s">
        <v>1456</v>
      </c>
      <c r="S3940" s="1" t="s">
        <v>105</v>
      </c>
      <c r="T3940" s="1">
        <v>1</v>
      </c>
      <c r="U3940" s="1"/>
    </row>
    <row r="3941" spans="1:21">
      <c r="A3941" s="1" t="s">
        <v>55</v>
      </c>
      <c r="B3941" s="1" t="s">
        <v>472</v>
      </c>
      <c r="C3941" s="1" t="s">
        <v>219</v>
      </c>
      <c r="D3941" s="1">
        <f t="shared" si="183"/>
        <v>0.3</v>
      </c>
      <c r="E3941" s="1" t="s">
        <v>9382</v>
      </c>
      <c r="F3941" s="1" t="s">
        <v>9381</v>
      </c>
      <c r="G3941" s="6" t="s">
        <v>12525</v>
      </c>
      <c r="H3941" s="1" t="s">
        <v>101</v>
      </c>
      <c r="I3941" s="1" t="s">
        <v>9362</v>
      </c>
      <c r="J3941" s="1" t="s">
        <v>9383</v>
      </c>
      <c r="K3941" s="1" t="str">
        <f t="shared" si="184"/>
        <v>2020</v>
      </c>
      <c r="L3941" s="1">
        <f t="shared" si="185"/>
        <v>38</v>
      </c>
      <c r="M3941" s="1" t="s">
        <v>60</v>
      </c>
      <c r="N3941" t="s">
        <v>53</v>
      </c>
      <c r="O3941" s="1" t="s">
        <v>61</v>
      </c>
      <c r="P3941" s="1" t="s">
        <v>135</v>
      </c>
      <c r="Q3941" s="1" t="s">
        <v>310</v>
      </c>
      <c r="R3941" s="1"/>
      <c r="S3941" s="1" t="s">
        <v>105</v>
      </c>
      <c r="T3941" s="1">
        <v>1</v>
      </c>
      <c r="U3941" s="1"/>
    </row>
    <row r="3942" spans="1:21">
      <c r="A3942" s="1" t="s">
        <v>55</v>
      </c>
      <c r="B3942" s="1"/>
      <c r="C3942" s="1"/>
      <c r="D3942" s="1">
        <f t="shared" si="183"/>
        <v>0</v>
      </c>
      <c r="E3942" s="1" t="s">
        <v>9392</v>
      </c>
      <c r="F3942" s="1" t="s">
        <v>9391</v>
      </c>
      <c r="G3942" s="6" t="s">
        <v>12525</v>
      </c>
      <c r="H3942" s="1" t="s">
        <v>134</v>
      </c>
      <c r="I3942" s="1" t="s">
        <v>9362</v>
      </c>
      <c r="J3942" s="1" t="s">
        <v>5710</v>
      </c>
      <c r="K3942" s="1" t="str">
        <f t="shared" si="184"/>
        <v>2020</v>
      </c>
      <c r="L3942" s="1">
        <f t="shared" si="185"/>
        <v>27</v>
      </c>
      <c r="M3942" s="1" t="s">
        <v>79</v>
      </c>
      <c r="N3942" t="s">
        <v>53</v>
      </c>
      <c r="O3942" s="1" t="s">
        <v>61</v>
      </c>
      <c r="P3942" s="1" t="s">
        <v>988</v>
      </c>
      <c r="Q3942" s="1" t="s">
        <v>375</v>
      </c>
      <c r="R3942" s="1" t="s">
        <v>9393</v>
      </c>
      <c r="S3942" s="1" t="s">
        <v>9394</v>
      </c>
      <c r="T3942" s="1">
        <v>1</v>
      </c>
      <c r="U3942" s="1"/>
    </row>
    <row r="3943" spans="1:21">
      <c r="A3943" s="1" t="s">
        <v>55</v>
      </c>
      <c r="B3943" s="1" t="s">
        <v>2095</v>
      </c>
      <c r="C3943" s="1" t="s">
        <v>219</v>
      </c>
      <c r="D3943" s="1">
        <f t="shared" si="183"/>
        <v>0.42</v>
      </c>
      <c r="E3943" s="1" t="s">
        <v>9488</v>
      </c>
      <c r="F3943" s="1" t="s">
        <v>9487</v>
      </c>
      <c r="G3943" s="6" t="s">
        <v>12525</v>
      </c>
      <c r="H3943" s="1" t="s">
        <v>130</v>
      </c>
      <c r="I3943" s="1" t="s">
        <v>321</v>
      </c>
      <c r="J3943" s="1" t="s">
        <v>606</v>
      </c>
      <c r="K3943" s="1" t="str">
        <f t="shared" si="184"/>
        <v>2020</v>
      </c>
      <c r="L3943" s="1">
        <f t="shared" si="185"/>
        <v>12</v>
      </c>
      <c r="M3943" s="1" t="s">
        <v>79</v>
      </c>
      <c r="N3943" t="s">
        <v>53</v>
      </c>
      <c r="O3943" s="1" t="s">
        <v>61</v>
      </c>
      <c r="P3943" s="1" t="s">
        <v>119</v>
      </c>
      <c r="Q3943" s="1" t="s">
        <v>1497</v>
      </c>
      <c r="R3943" s="1" t="s">
        <v>9489</v>
      </c>
      <c r="S3943" s="1" t="s">
        <v>65</v>
      </c>
      <c r="T3943" s="1">
        <v>1</v>
      </c>
      <c r="U3943" s="1"/>
    </row>
    <row r="3944" spans="1:21">
      <c r="A3944" s="1" t="s">
        <v>55</v>
      </c>
      <c r="B3944" s="1" t="s">
        <v>5607</v>
      </c>
      <c r="C3944" s="1" t="s">
        <v>136</v>
      </c>
      <c r="D3944" s="1">
        <f t="shared" si="183"/>
        <v>0.8</v>
      </c>
      <c r="E3944" s="1" t="s">
        <v>9492</v>
      </c>
      <c r="F3944" s="1" t="s">
        <v>9491</v>
      </c>
      <c r="G3944" s="6" t="s">
        <v>12525</v>
      </c>
      <c r="H3944" s="1" t="s">
        <v>678</v>
      </c>
      <c r="I3944" s="1" t="s">
        <v>321</v>
      </c>
      <c r="J3944" s="1" t="s">
        <v>4988</v>
      </c>
      <c r="K3944" s="1" t="str">
        <f t="shared" si="184"/>
        <v>2020</v>
      </c>
      <c r="L3944" s="1">
        <f t="shared" si="185"/>
        <v>34</v>
      </c>
      <c r="M3944" s="1" t="s">
        <v>79</v>
      </c>
      <c r="N3944" t="s">
        <v>53</v>
      </c>
      <c r="O3944" s="1" t="s">
        <v>61</v>
      </c>
      <c r="P3944" s="1" t="s">
        <v>840</v>
      </c>
      <c r="Q3944" s="1" t="s">
        <v>866</v>
      </c>
      <c r="R3944" s="1" t="s">
        <v>9493</v>
      </c>
      <c r="S3944" s="1" t="s">
        <v>105</v>
      </c>
      <c r="T3944" s="1">
        <v>1</v>
      </c>
      <c r="U3944" s="1" t="s">
        <v>99</v>
      </c>
    </row>
    <row r="3945" spans="1:21">
      <c r="A3945" s="1" t="s">
        <v>55</v>
      </c>
      <c r="B3945" s="1" t="s">
        <v>472</v>
      </c>
      <c r="C3945" s="1" t="s">
        <v>219</v>
      </c>
      <c r="D3945" s="1">
        <f t="shared" si="183"/>
        <v>0.3</v>
      </c>
      <c r="E3945" s="1" t="s">
        <v>9507</v>
      </c>
      <c r="F3945" s="1" t="s">
        <v>9506</v>
      </c>
      <c r="G3945" s="6" t="s">
        <v>12525</v>
      </c>
      <c r="H3945" s="1" t="s">
        <v>217</v>
      </c>
      <c r="I3945" s="1" t="s">
        <v>321</v>
      </c>
      <c r="J3945" s="1" t="s">
        <v>6638</v>
      </c>
      <c r="K3945" s="1" t="str">
        <f t="shared" si="184"/>
        <v>2020</v>
      </c>
      <c r="L3945" s="1">
        <f t="shared" si="185"/>
        <v>16</v>
      </c>
      <c r="M3945" s="1" t="s">
        <v>79</v>
      </c>
      <c r="N3945" t="s">
        <v>53</v>
      </c>
      <c r="O3945" s="1" t="s">
        <v>61</v>
      </c>
      <c r="P3945" s="1"/>
      <c r="Q3945" s="1"/>
      <c r="R3945" s="1"/>
      <c r="S3945" s="1" t="s">
        <v>65</v>
      </c>
      <c r="T3945" s="1">
        <v>2</v>
      </c>
      <c r="U3945" s="1" t="s">
        <v>116</v>
      </c>
    </row>
    <row r="3946" spans="1:21">
      <c r="A3946" s="1" t="s">
        <v>55</v>
      </c>
      <c r="B3946" s="1" t="s">
        <v>54</v>
      </c>
      <c r="C3946" s="1" t="s">
        <v>273</v>
      </c>
      <c r="D3946" s="1">
        <f t="shared" si="183"/>
        <v>3</v>
      </c>
      <c r="E3946" s="1" t="s">
        <v>9556</v>
      </c>
      <c r="F3946" s="1" t="s">
        <v>9555</v>
      </c>
      <c r="G3946" s="6" t="s">
        <v>12525</v>
      </c>
      <c r="H3946" s="1" t="s">
        <v>116</v>
      </c>
      <c r="I3946" s="1" t="s">
        <v>321</v>
      </c>
      <c r="J3946" s="1" t="s">
        <v>9557</v>
      </c>
      <c r="K3946" s="1" t="str">
        <f t="shared" si="184"/>
        <v>2020</v>
      </c>
      <c r="L3946" s="1">
        <f t="shared" si="185"/>
        <v>5</v>
      </c>
      <c r="M3946" s="1" t="s">
        <v>79</v>
      </c>
      <c r="N3946" t="s">
        <v>53</v>
      </c>
      <c r="O3946" s="1" t="s">
        <v>61</v>
      </c>
      <c r="P3946" s="1" t="s">
        <v>657</v>
      </c>
      <c r="Q3946" s="1" t="s">
        <v>479</v>
      </c>
      <c r="R3946" s="1" t="s">
        <v>658</v>
      </c>
      <c r="S3946" s="1" t="s">
        <v>114</v>
      </c>
      <c r="T3946" s="1">
        <v>2</v>
      </c>
      <c r="U3946" s="1" t="s">
        <v>55</v>
      </c>
    </row>
    <row r="3947" spans="1:21">
      <c r="A3947" s="1" t="s">
        <v>55</v>
      </c>
      <c r="B3947" s="1" t="s">
        <v>141</v>
      </c>
      <c r="C3947" s="1" t="s">
        <v>136</v>
      </c>
      <c r="D3947" s="1">
        <f t="shared" si="183"/>
        <v>0.1</v>
      </c>
      <c r="E3947" s="1" t="s">
        <v>9598</v>
      </c>
      <c r="F3947" s="1" t="s">
        <v>9613</v>
      </c>
      <c r="G3947" s="6" t="s">
        <v>12525</v>
      </c>
      <c r="H3947" s="1" t="s">
        <v>120</v>
      </c>
      <c r="I3947" s="1" t="s">
        <v>9585</v>
      </c>
      <c r="J3947" s="1" t="s">
        <v>8415</v>
      </c>
      <c r="K3947" s="1" t="str">
        <f t="shared" si="184"/>
        <v>2020</v>
      </c>
      <c r="L3947" s="1">
        <f t="shared" si="185"/>
        <v>46</v>
      </c>
      <c r="M3947" s="1" t="s">
        <v>60</v>
      </c>
      <c r="N3947" t="s">
        <v>53</v>
      </c>
      <c r="O3947" s="1" t="s">
        <v>102</v>
      </c>
      <c r="P3947" s="1" t="s">
        <v>179</v>
      </c>
      <c r="Q3947" s="1" t="s">
        <v>515</v>
      </c>
      <c r="R3947" s="1" t="s">
        <v>3913</v>
      </c>
      <c r="S3947" s="1" t="s">
        <v>6633</v>
      </c>
      <c r="T3947" s="1">
        <v>2</v>
      </c>
      <c r="U3947" s="1"/>
    </row>
    <row r="3948" spans="1:21">
      <c r="A3948" s="1" t="s">
        <v>55</v>
      </c>
      <c r="B3948" s="1" t="s">
        <v>472</v>
      </c>
      <c r="C3948" s="1" t="s">
        <v>500</v>
      </c>
      <c r="D3948" s="1">
        <f t="shared" si="183"/>
        <v>0.4</v>
      </c>
      <c r="E3948" s="1" t="s">
        <v>9776</v>
      </c>
      <c r="F3948" s="1" t="s">
        <v>9775</v>
      </c>
      <c r="G3948" s="6" t="s">
        <v>12525</v>
      </c>
      <c r="H3948" s="1" t="s">
        <v>555</v>
      </c>
      <c r="I3948" s="1" t="s">
        <v>9770</v>
      </c>
      <c r="J3948" s="1" t="s">
        <v>8450</v>
      </c>
      <c r="K3948" s="1" t="str">
        <f t="shared" si="184"/>
        <v>2020</v>
      </c>
      <c r="L3948" s="1">
        <f t="shared" si="185"/>
        <v>40</v>
      </c>
      <c r="M3948" s="1" t="s">
        <v>60</v>
      </c>
      <c r="N3948" t="s">
        <v>53</v>
      </c>
      <c r="O3948" s="1" t="s">
        <v>61</v>
      </c>
      <c r="P3948" s="1" t="s">
        <v>127</v>
      </c>
      <c r="Q3948" s="1" t="s">
        <v>136</v>
      </c>
      <c r="R3948" s="1" t="s">
        <v>651</v>
      </c>
      <c r="S3948" s="1" t="s">
        <v>405</v>
      </c>
      <c r="T3948" s="1">
        <v>2</v>
      </c>
      <c r="U3948" s="1" t="s">
        <v>99</v>
      </c>
    </row>
    <row r="3949" spans="1:21">
      <c r="A3949" s="1" t="s">
        <v>54</v>
      </c>
      <c r="B3949" s="1" t="s">
        <v>2095</v>
      </c>
      <c r="C3949" s="1" t="s">
        <v>219</v>
      </c>
      <c r="D3949" s="1">
        <f t="shared" si="183"/>
        <v>0.42</v>
      </c>
      <c r="E3949" s="1" t="s">
        <v>9791</v>
      </c>
      <c r="F3949" s="1" t="s">
        <v>9790</v>
      </c>
      <c r="G3949" s="6" t="s">
        <v>12525</v>
      </c>
      <c r="H3949" s="1" t="s">
        <v>177</v>
      </c>
      <c r="I3949" s="1" t="s">
        <v>9778</v>
      </c>
      <c r="J3949" s="1" t="s">
        <v>5346</v>
      </c>
      <c r="K3949" s="1" t="str">
        <f t="shared" si="184"/>
        <v>2020</v>
      </c>
      <c r="L3949" s="1">
        <f t="shared" si="185"/>
        <v>23</v>
      </c>
      <c r="M3949" s="1" t="s">
        <v>60</v>
      </c>
      <c r="N3949" t="s">
        <v>53</v>
      </c>
      <c r="O3949" s="1" t="s">
        <v>61</v>
      </c>
      <c r="P3949" s="1" t="s">
        <v>449</v>
      </c>
      <c r="Q3949" s="1" t="s">
        <v>308</v>
      </c>
      <c r="R3949" s="1" t="s">
        <v>2806</v>
      </c>
      <c r="S3949" s="1" t="s">
        <v>4368</v>
      </c>
      <c r="T3949" s="1">
        <v>1</v>
      </c>
      <c r="U3949" s="1" t="s">
        <v>53</v>
      </c>
    </row>
    <row r="3950" spans="1:21">
      <c r="A3950" s="1" t="s">
        <v>54</v>
      </c>
      <c r="B3950" s="1"/>
      <c r="C3950" s="1"/>
      <c r="D3950" s="1">
        <f t="shared" si="183"/>
        <v>0</v>
      </c>
      <c r="E3950" s="1" t="s">
        <v>9910</v>
      </c>
      <c r="F3950" s="1" t="s">
        <v>10273</v>
      </c>
      <c r="G3950" s="6" t="s">
        <v>12527</v>
      </c>
      <c r="H3950" s="1" t="s">
        <v>197</v>
      </c>
      <c r="I3950" s="1" t="s">
        <v>3125</v>
      </c>
      <c r="J3950" s="1" t="s">
        <v>7672</v>
      </c>
      <c r="K3950" s="1" t="str">
        <f t="shared" si="184"/>
        <v>2020</v>
      </c>
      <c r="L3950" s="1">
        <f t="shared" si="185"/>
        <v>17</v>
      </c>
      <c r="M3950" s="1" t="s">
        <v>79</v>
      </c>
      <c r="N3950" t="s">
        <v>53</v>
      </c>
      <c r="O3950" s="1" t="s">
        <v>61</v>
      </c>
      <c r="P3950" s="1" t="s">
        <v>103</v>
      </c>
      <c r="Q3950" s="1" t="s">
        <v>387</v>
      </c>
      <c r="R3950" s="1" t="s">
        <v>5698</v>
      </c>
      <c r="S3950" s="1" t="s">
        <v>65</v>
      </c>
      <c r="T3950" s="1">
        <v>2</v>
      </c>
      <c r="U3950" s="1"/>
    </row>
    <row r="3951" spans="1:21">
      <c r="A3951" s="1" t="s">
        <v>55</v>
      </c>
      <c r="B3951" s="1"/>
      <c r="C3951" s="1"/>
      <c r="D3951" s="1">
        <f t="shared" si="183"/>
        <v>0</v>
      </c>
      <c r="E3951" s="1" t="s">
        <v>9924</v>
      </c>
      <c r="F3951" s="1" t="s">
        <v>10323</v>
      </c>
      <c r="G3951" s="6" t="s">
        <v>12525</v>
      </c>
      <c r="H3951" s="1" t="s">
        <v>247</v>
      </c>
      <c r="I3951" s="1" t="s">
        <v>10281</v>
      </c>
      <c r="J3951" s="1" t="s">
        <v>962</v>
      </c>
      <c r="K3951" s="1" t="str">
        <f t="shared" si="184"/>
        <v>2020</v>
      </c>
      <c r="L3951" s="1">
        <f t="shared" si="185"/>
        <v>15</v>
      </c>
      <c r="M3951" s="1" t="s">
        <v>79</v>
      </c>
      <c r="N3951" t="s">
        <v>53</v>
      </c>
      <c r="O3951" s="1" t="s">
        <v>61</v>
      </c>
      <c r="P3951" s="1" t="s">
        <v>778</v>
      </c>
      <c r="Q3951" s="1" t="s">
        <v>1070</v>
      </c>
      <c r="R3951" s="1" t="s">
        <v>10324</v>
      </c>
      <c r="S3951" s="1" t="s">
        <v>65</v>
      </c>
      <c r="T3951" s="1">
        <v>2</v>
      </c>
      <c r="U3951" s="1"/>
    </row>
    <row r="3952" spans="1:21">
      <c r="A3952" s="1" t="s">
        <v>55</v>
      </c>
      <c r="B3952" s="1" t="s">
        <v>176</v>
      </c>
      <c r="C3952" s="1" t="s">
        <v>500</v>
      </c>
      <c r="D3952" s="1">
        <f t="shared" si="183"/>
        <v>0.48</v>
      </c>
      <c r="E3952" s="1" t="s">
        <v>9940</v>
      </c>
      <c r="F3952" s="1" t="s">
        <v>10428</v>
      </c>
      <c r="G3952" s="6" t="s">
        <v>12525</v>
      </c>
      <c r="H3952" s="1" t="s">
        <v>530</v>
      </c>
      <c r="I3952" s="1" t="s">
        <v>1139</v>
      </c>
      <c r="J3952" s="1" t="s">
        <v>8261</v>
      </c>
      <c r="K3952" s="1" t="str">
        <f t="shared" si="184"/>
        <v>2020</v>
      </c>
      <c r="L3952" s="1">
        <f t="shared" si="185"/>
        <v>33</v>
      </c>
      <c r="M3952" s="1" t="s">
        <v>60</v>
      </c>
      <c r="N3952" t="s">
        <v>53</v>
      </c>
      <c r="O3952" s="1" t="s">
        <v>61</v>
      </c>
      <c r="P3952" s="1" t="s">
        <v>150</v>
      </c>
      <c r="Q3952" s="1" t="s">
        <v>160</v>
      </c>
      <c r="R3952" s="1" t="s">
        <v>416</v>
      </c>
      <c r="S3952" s="1" t="s">
        <v>3261</v>
      </c>
      <c r="T3952" s="1">
        <v>2</v>
      </c>
      <c r="U3952" s="1"/>
    </row>
    <row r="3953" spans="1:21">
      <c r="A3953" s="1" t="s">
        <v>54</v>
      </c>
      <c r="B3953" s="1" t="s">
        <v>472</v>
      </c>
      <c r="C3953" s="1" t="s">
        <v>382</v>
      </c>
      <c r="D3953" s="1">
        <f t="shared" si="183"/>
        <v>0.35</v>
      </c>
      <c r="E3953" s="1" t="s">
        <v>10432</v>
      </c>
      <c r="F3953" s="1" t="s">
        <v>10431</v>
      </c>
      <c r="G3953" s="6" t="s">
        <v>12525</v>
      </c>
      <c r="H3953" s="1" t="s">
        <v>324</v>
      </c>
      <c r="I3953" s="1" t="s">
        <v>1139</v>
      </c>
      <c r="J3953" s="1" t="s">
        <v>7768</v>
      </c>
      <c r="K3953" s="1" t="str">
        <f t="shared" si="184"/>
        <v>2020</v>
      </c>
      <c r="L3953" s="1">
        <f t="shared" si="185"/>
        <v>13</v>
      </c>
      <c r="M3953" s="1" t="s">
        <v>60</v>
      </c>
      <c r="N3953" t="s">
        <v>53</v>
      </c>
      <c r="O3953" s="1" t="s">
        <v>61</v>
      </c>
      <c r="P3953" s="1" t="s">
        <v>135</v>
      </c>
      <c r="Q3953" s="1" t="s">
        <v>484</v>
      </c>
      <c r="R3953" s="1" t="s">
        <v>10433</v>
      </c>
      <c r="S3953" s="1" t="s">
        <v>65</v>
      </c>
      <c r="T3953" s="1">
        <v>2</v>
      </c>
      <c r="U3953" s="1" t="s">
        <v>55</v>
      </c>
    </row>
    <row r="3954" spans="1:21">
      <c r="A3954" s="1" t="s">
        <v>55</v>
      </c>
      <c r="B3954" s="1" t="s">
        <v>472</v>
      </c>
      <c r="C3954" s="1" t="s">
        <v>273</v>
      </c>
      <c r="D3954" s="1">
        <f t="shared" si="183"/>
        <v>0.5</v>
      </c>
      <c r="E3954" s="1" t="s">
        <v>9947</v>
      </c>
      <c r="F3954" s="1" t="s">
        <v>10508</v>
      </c>
      <c r="G3954" s="6" t="s">
        <v>12527</v>
      </c>
      <c r="H3954" s="1" t="s">
        <v>310</v>
      </c>
      <c r="I3954" s="1" t="s">
        <v>156</v>
      </c>
      <c r="J3954" s="1" t="s">
        <v>5745</v>
      </c>
      <c r="K3954" s="1" t="str">
        <f t="shared" si="184"/>
        <v>2020</v>
      </c>
      <c r="L3954" s="1">
        <f t="shared" si="185"/>
        <v>45</v>
      </c>
      <c r="M3954" s="1" t="s">
        <v>60</v>
      </c>
      <c r="N3954" t="s">
        <v>53</v>
      </c>
      <c r="O3954" s="1" t="s">
        <v>61</v>
      </c>
      <c r="P3954" s="1" t="s">
        <v>232</v>
      </c>
      <c r="Q3954" s="1" t="s">
        <v>375</v>
      </c>
      <c r="R3954" s="1" t="s">
        <v>516</v>
      </c>
      <c r="S3954" s="1" t="s">
        <v>114</v>
      </c>
      <c r="T3954" s="1">
        <v>1</v>
      </c>
      <c r="U3954" s="1"/>
    </row>
    <row r="3955" spans="1:21">
      <c r="A3955" s="1" t="s">
        <v>55</v>
      </c>
      <c r="B3955" s="1" t="s">
        <v>50</v>
      </c>
      <c r="C3955" s="1" t="s">
        <v>500</v>
      </c>
      <c r="D3955" s="1">
        <f t="shared" si="183"/>
        <v>0.8</v>
      </c>
      <c r="E3955" s="1" t="s">
        <v>9959</v>
      </c>
      <c r="F3955" s="1" t="s">
        <v>10521</v>
      </c>
      <c r="G3955" s="6" t="s">
        <v>12525</v>
      </c>
      <c r="H3955" s="1" t="s">
        <v>144</v>
      </c>
      <c r="I3955" s="1" t="s">
        <v>10522</v>
      </c>
      <c r="J3955" s="1" t="s">
        <v>5002</v>
      </c>
      <c r="K3955" s="1" t="str">
        <f t="shared" si="184"/>
        <v>2020</v>
      </c>
      <c r="L3955" s="1">
        <f t="shared" si="185"/>
        <v>24</v>
      </c>
      <c r="M3955" s="1" t="s">
        <v>60</v>
      </c>
      <c r="N3955" t="s">
        <v>53</v>
      </c>
      <c r="O3955" s="1" t="s">
        <v>102</v>
      </c>
      <c r="P3955" s="1" t="s">
        <v>449</v>
      </c>
      <c r="Q3955" s="1" t="s">
        <v>351</v>
      </c>
      <c r="R3955" s="1" t="s">
        <v>638</v>
      </c>
      <c r="S3955" s="1" t="s">
        <v>10523</v>
      </c>
      <c r="T3955" s="1">
        <v>1</v>
      </c>
      <c r="U3955" s="1" t="s">
        <v>99</v>
      </c>
    </row>
    <row r="3956" spans="1:21">
      <c r="A3956" s="1" t="s">
        <v>53</v>
      </c>
      <c r="B3956" s="1"/>
      <c r="C3956" s="1"/>
      <c r="D3956" s="1">
        <f t="shared" si="183"/>
        <v>0</v>
      </c>
      <c r="E3956" s="1" t="s">
        <v>9961</v>
      </c>
      <c r="F3956" s="1" t="s">
        <v>10526</v>
      </c>
      <c r="G3956" s="6" t="s">
        <v>12525</v>
      </c>
      <c r="H3956" s="1" t="s">
        <v>479</v>
      </c>
      <c r="I3956" s="1" t="s">
        <v>10522</v>
      </c>
      <c r="J3956" s="1" t="s">
        <v>5441</v>
      </c>
      <c r="K3956" s="1" t="str">
        <f t="shared" si="184"/>
        <v>2020</v>
      </c>
      <c r="L3956" s="1">
        <f t="shared" si="185"/>
        <v>19</v>
      </c>
      <c r="M3956" s="1" t="s">
        <v>60</v>
      </c>
      <c r="N3956" t="s">
        <v>53</v>
      </c>
      <c r="O3956" s="1" t="s">
        <v>61</v>
      </c>
      <c r="P3956" s="1" t="s">
        <v>449</v>
      </c>
      <c r="Q3956" s="1" t="s">
        <v>484</v>
      </c>
      <c r="R3956" s="1" t="s">
        <v>485</v>
      </c>
      <c r="S3956" s="1" t="s">
        <v>65</v>
      </c>
      <c r="T3956" s="1">
        <v>1</v>
      </c>
      <c r="U3956" s="1"/>
    </row>
    <row r="3957" spans="1:21">
      <c r="A3957" s="1" t="s">
        <v>49</v>
      </c>
      <c r="B3957" s="1" t="s">
        <v>53</v>
      </c>
      <c r="C3957" s="1" t="s">
        <v>273</v>
      </c>
      <c r="D3957" s="1">
        <f t="shared" si="183"/>
        <v>2</v>
      </c>
      <c r="E3957" s="1" t="s">
        <v>9973</v>
      </c>
      <c r="F3957" s="1" t="s">
        <v>10532</v>
      </c>
      <c r="G3957" s="6" t="s">
        <v>12525</v>
      </c>
      <c r="H3957" s="1" t="s">
        <v>120</v>
      </c>
      <c r="I3957" s="1" t="s">
        <v>10522</v>
      </c>
      <c r="J3957" s="1" t="s">
        <v>10533</v>
      </c>
      <c r="K3957" s="1" t="str">
        <f t="shared" si="184"/>
        <v>2020</v>
      </c>
      <c r="L3957" s="1">
        <f t="shared" si="185"/>
        <v>46</v>
      </c>
      <c r="M3957" s="1" t="s">
        <v>60</v>
      </c>
      <c r="N3957" t="s">
        <v>53</v>
      </c>
      <c r="O3957" s="1"/>
      <c r="P3957" s="1" t="s">
        <v>449</v>
      </c>
      <c r="Q3957" s="1" t="s">
        <v>389</v>
      </c>
      <c r="R3957" s="1" t="s">
        <v>326</v>
      </c>
      <c r="S3957" s="1" t="s">
        <v>114</v>
      </c>
      <c r="T3957" s="1">
        <v>1</v>
      </c>
      <c r="U3957" s="1"/>
    </row>
    <row r="3958" spans="1:21">
      <c r="A3958" s="1" t="s">
        <v>55</v>
      </c>
      <c r="B3958" s="1" t="s">
        <v>715</v>
      </c>
      <c r="C3958" s="1" t="s">
        <v>958</v>
      </c>
      <c r="D3958" s="1">
        <f t="shared" si="183"/>
        <v>0.09</v>
      </c>
      <c r="E3958" s="1" t="s">
        <v>10535</v>
      </c>
      <c r="F3958" s="1" t="s">
        <v>10534</v>
      </c>
      <c r="G3958" s="6" t="s">
        <v>12525</v>
      </c>
      <c r="H3958" s="1" t="s">
        <v>55</v>
      </c>
      <c r="I3958" s="1" t="s">
        <v>10522</v>
      </c>
      <c r="J3958" s="1" t="s">
        <v>10537</v>
      </c>
      <c r="K3958" s="1" t="str">
        <f t="shared" si="184"/>
        <v>2020</v>
      </c>
      <c r="L3958" s="1">
        <f t="shared" si="185"/>
        <v>4</v>
      </c>
      <c r="M3958" s="1" t="s">
        <v>79</v>
      </c>
      <c r="N3958" t="s">
        <v>53</v>
      </c>
      <c r="O3958" s="1" t="s">
        <v>61</v>
      </c>
      <c r="P3958" s="1" t="s">
        <v>9129</v>
      </c>
      <c r="Q3958" s="1" t="s">
        <v>367</v>
      </c>
      <c r="R3958" s="1" t="s">
        <v>10536</v>
      </c>
      <c r="S3958" s="1" t="s">
        <v>65</v>
      </c>
      <c r="T3958" s="1">
        <v>2</v>
      </c>
      <c r="U3958" s="1"/>
    </row>
    <row r="3959" spans="1:21">
      <c r="A3959" s="1" t="s">
        <v>55</v>
      </c>
      <c r="B3959" s="1" t="s">
        <v>4133</v>
      </c>
      <c r="C3959" s="1" t="s">
        <v>136</v>
      </c>
      <c r="D3959" s="1">
        <f t="shared" si="183"/>
        <v>0.65</v>
      </c>
      <c r="E3959" s="1" t="s">
        <v>9993</v>
      </c>
      <c r="F3959" s="1" t="s">
        <v>10557</v>
      </c>
      <c r="G3959" s="6" t="s">
        <v>12527</v>
      </c>
      <c r="H3959" s="1" t="s">
        <v>367</v>
      </c>
      <c r="I3959" s="1" t="s">
        <v>10543</v>
      </c>
      <c r="J3959" s="1" t="s">
        <v>8134</v>
      </c>
      <c r="K3959" s="1" t="str">
        <f t="shared" si="184"/>
        <v>2020</v>
      </c>
      <c r="L3959" s="1">
        <f t="shared" si="185"/>
        <v>26</v>
      </c>
      <c r="M3959" s="1" t="s">
        <v>60</v>
      </c>
      <c r="N3959" t="s">
        <v>53</v>
      </c>
      <c r="O3959" s="1" t="s">
        <v>61</v>
      </c>
      <c r="P3959" s="1" t="s">
        <v>89</v>
      </c>
      <c r="Q3959" s="1" t="s">
        <v>484</v>
      </c>
      <c r="R3959" s="1" t="s">
        <v>7466</v>
      </c>
      <c r="S3959" s="1" t="s">
        <v>7332</v>
      </c>
      <c r="T3959" s="1">
        <v>2</v>
      </c>
      <c r="U3959" s="1" t="s">
        <v>99</v>
      </c>
    </row>
    <row r="3960" spans="1:21">
      <c r="A3960" s="1" t="s">
        <v>55</v>
      </c>
      <c r="B3960" s="1" t="s">
        <v>472</v>
      </c>
      <c r="C3960" s="1" t="s">
        <v>500</v>
      </c>
      <c r="D3960" s="1">
        <f t="shared" si="183"/>
        <v>0.4</v>
      </c>
      <c r="E3960" s="1" t="s">
        <v>10003</v>
      </c>
      <c r="F3960" s="1" t="s">
        <v>10565</v>
      </c>
      <c r="G3960" s="6" t="s">
        <v>12525</v>
      </c>
      <c r="H3960" s="1" t="s">
        <v>308</v>
      </c>
      <c r="I3960" s="1" t="s">
        <v>10543</v>
      </c>
      <c r="J3960" s="1" t="s">
        <v>561</v>
      </c>
      <c r="K3960" s="1" t="str">
        <f t="shared" si="184"/>
        <v>2020</v>
      </c>
      <c r="L3960" s="1">
        <f t="shared" si="185"/>
        <v>57</v>
      </c>
      <c r="M3960" s="1" t="s">
        <v>79</v>
      </c>
      <c r="N3960" t="s">
        <v>53</v>
      </c>
      <c r="O3960" s="1" t="s">
        <v>61</v>
      </c>
      <c r="P3960" s="1" t="s">
        <v>103</v>
      </c>
      <c r="Q3960" s="1" t="s">
        <v>1694</v>
      </c>
      <c r="R3960" s="1" t="s">
        <v>5293</v>
      </c>
      <c r="S3960" s="1" t="s">
        <v>354</v>
      </c>
      <c r="T3960" s="1">
        <v>1</v>
      </c>
      <c r="U3960" s="1" t="s">
        <v>99</v>
      </c>
    </row>
    <row r="3961" spans="1:21">
      <c r="A3961" s="1" t="s">
        <v>55</v>
      </c>
      <c r="B3961" s="1" t="s">
        <v>3072</v>
      </c>
      <c r="C3961" s="1" t="s">
        <v>382</v>
      </c>
      <c r="D3961" s="1">
        <f t="shared" si="183"/>
        <v>0.56000000000000005</v>
      </c>
      <c r="E3961" s="1" t="s">
        <v>10007</v>
      </c>
      <c r="F3961" s="1" t="s">
        <v>10567</v>
      </c>
      <c r="G3961" s="6" t="s">
        <v>12525</v>
      </c>
      <c r="H3961" s="1" t="s">
        <v>54</v>
      </c>
      <c r="I3961" s="1" t="s">
        <v>10543</v>
      </c>
      <c r="J3961" s="1" t="s">
        <v>5680</v>
      </c>
      <c r="K3961" s="1" t="str">
        <f t="shared" si="184"/>
        <v>2020</v>
      </c>
      <c r="L3961" s="1">
        <f t="shared" si="185"/>
        <v>3</v>
      </c>
      <c r="M3961" s="1" t="s">
        <v>60</v>
      </c>
      <c r="N3961" t="s">
        <v>53</v>
      </c>
      <c r="O3961" s="1" t="s">
        <v>61</v>
      </c>
      <c r="P3961" s="1" t="s">
        <v>10568</v>
      </c>
      <c r="Q3961" s="1" t="s">
        <v>324</v>
      </c>
      <c r="R3961" s="1" t="s">
        <v>10569</v>
      </c>
      <c r="S3961" s="1" t="s">
        <v>65</v>
      </c>
      <c r="T3961" s="1">
        <v>2</v>
      </c>
      <c r="U3961" s="1" t="s">
        <v>116</v>
      </c>
    </row>
    <row r="3962" spans="1:21">
      <c r="A3962" s="1" t="s">
        <v>55</v>
      </c>
      <c r="B3962" s="1" t="s">
        <v>986</v>
      </c>
      <c r="C3962" s="1" t="s">
        <v>382</v>
      </c>
      <c r="D3962" s="1">
        <f t="shared" si="183"/>
        <v>0.21</v>
      </c>
      <c r="E3962" s="1" t="s">
        <v>10029</v>
      </c>
      <c r="F3962" s="1" t="s">
        <v>10589</v>
      </c>
      <c r="G3962" s="6" t="s">
        <v>12525</v>
      </c>
      <c r="H3962" s="1" t="s">
        <v>678</v>
      </c>
      <c r="I3962" s="1" t="s">
        <v>8201</v>
      </c>
      <c r="J3962" s="1" t="s">
        <v>3125</v>
      </c>
      <c r="K3962" s="1" t="str">
        <f t="shared" si="184"/>
        <v>2020</v>
      </c>
      <c r="L3962" s="1">
        <f t="shared" si="185"/>
        <v>34</v>
      </c>
      <c r="M3962" s="1" t="s">
        <v>60</v>
      </c>
      <c r="N3962" t="s">
        <v>53</v>
      </c>
      <c r="O3962" s="1" t="s">
        <v>61</v>
      </c>
      <c r="P3962" s="1" t="s">
        <v>255</v>
      </c>
      <c r="Q3962" s="1" t="s">
        <v>233</v>
      </c>
      <c r="R3962" s="1" t="s">
        <v>10591</v>
      </c>
      <c r="S3962" s="1" t="s">
        <v>4742</v>
      </c>
      <c r="T3962" s="1">
        <v>1</v>
      </c>
      <c r="U3962" s="1" t="s">
        <v>116</v>
      </c>
    </row>
    <row r="3963" spans="1:21">
      <c r="A3963" s="1" t="s">
        <v>54</v>
      </c>
      <c r="B3963" s="1" t="s">
        <v>54</v>
      </c>
      <c r="C3963" s="1"/>
      <c r="D3963" s="1">
        <f t="shared" si="183"/>
        <v>0</v>
      </c>
      <c r="E3963" s="1" t="s">
        <v>10040</v>
      </c>
      <c r="F3963" s="1" t="s">
        <v>10600</v>
      </c>
      <c r="G3963" s="6" t="s">
        <v>12525</v>
      </c>
      <c r="H3963" s="1" t="s">
        <v>308</v>
      </c>
      <c r="I3963" s="1" t="s">
        <v>261</v>
      </c>
      <c r="J3963" s="1" t="s">
        <v>10602</v>
      </c>
      <c r="K3963" s="1" t="str">
        <f t="shared" si="184"/>
        <v>2020</v>
      </c>
      <c r="L3963" s="1">
        <f t="shared" si="185"/>
        <v>57</v>
      </c>
      <c r="M3963" s="1" t="s">
        <v>79</v>
      </c>
      <c r="N3963" t="s">
        <v>53</v>
      </c>
      <c r="O3963" s="1" t="s">
        <v>61</v>
      </c>
      <c r="P3963" s="1" t="s">
        <v>646</v>
      </c>
      <c r="Q3963" s="1" t="s">
        <v>382</v>
      </c>
      <c r="R3963" s="1" t="s">
        <v>10601</v>
      </c>
      <c r="S3963" s="1" t="s">
        <v>1765</v>
      </c>
      <c r="T3963" s="1">
        <v>1</v>
      </c>
      <c r="U3963" s="1"/>
    </row>
    <row r="3964" spans="1:21">
      <c r="A3964" s="1" t="s">
        <v>54</v>
      </c>
      <c r="B3964" s="1" t="s">
        <v>715</v>
      </c>
      <c r="C3964" s="1" t="s">
        <v>382</v>
      </c>
      <c r="D3964" s="1">
        <f t="shared" si="183"/>
        <v>7.0000000000000007E-2</v>
      </c>
      <c r="E3964" s="1" t="s">
        <v>10147</v>
      </c>
      <c r="F3964" s="1" t="s">
        <v>10647</v>
      </c>
      <c r="G3964" s="6" t="s">
        <v>12525</v>
      </c>
      <c r="H3964" s="1" t="s">
        <v>99</v>
      </c>
      <c r="I3964" s="1" t="s">
        <v>10646</v>
      </c>
      <c r="J3964" s="1" t="s">
        <v>6586</v>
      </c>
      <c r="K3964" s="1" t="str">
        <f t="shared" si="184"/>
        <v>2020</v>
      </c>
      <c r="L3964" s="1">
        <f t="shared" si="185"/>
        <v>6</v>
      </c>
      <c r="M3964" s="1" t="s">
        <v>60</v>
      </c>
      <c r="N3964" t="s">
        <v>53</v>
      </c>
      <c r="O3964" s="1" t="s">
        <v>61</v>
      </c>
      <c r="P3964" s="1" t="s">
        <v>9638</v>
      </c>
      <c r="Q3964" s="1" t="s">
        <v>1582</v>
      </c>
      <c r="R3964" s="1" t="s">
        <v>10648</v>
      </c>
      <c r="S3964" s="1"/>
      <c r="T3964" s="1">
        <v>2</v>
      </c>
      <c r="U3964" s="1" t="s">
        <v>116</v>
      </c>
    </row>
    <row r="3965" spans="1:21">
      <c r="A3965" s="1" t="s">
        <v>54</v>
      </c>
      <c r="B3965" s="1" t="s">
        <v>176</v>
      </c>
      <c r="C3965" s="1" t="s">
        <v>136</v>
      </c>
      <c r="D3965" s="1">
        <f t="shared" si="183"/>
        <v>0.3</v>
      </c>
      <c r="E3965" s="1" t="s">
        <v>10672</v>
      </c>
      <c r="F3965" s="1" t="s">
        <v>10671</v>
      </c>
      <c r="G3965" s="6" t="s">
        <v>12525</v>
      </c>
      <c r="H3965" s="1" t="s">
        <v>116</v>
      </c>
      <c r="I3965" s="1" t="s">
        <v>5619</v>
      </c>
      <c r="J3965" s="1" t="s">
        <v>5206</v>
      </c>
      <c r="K3965" s="1" t="str">
        <f t="shared" si="184"/>
        <v>2020</v>
      </c>
      <c r="L3965" s="1">
        <f t="shared" si="185"/>
        <v>5</v>
      </c>
      <c r="M3965" s="1" t="s">
        <v>60</v>
      </c>
      <c r="N3965" t="s">
        <v>53</v>
      </c>
      <c r="O3965" s="1" t="s">
        <v>102</v>
      </c>
      <c r="P3965" s="1"/>
      <c r="Q3965" s="1"/>
      <c r="R3965" s="1"/>
      <c r="S3965" s="1" t="s">
        <v>65</v>
      </c>
      <c r="T3965" s="1">
        <v>1</v>
      </c>
      <c r="U3965" s="1"/>
    </row>
    <row r="3966" spans="1:21">
      <c r="A3966" s="1" t="s">
        <v>54</v>
      </c>
      <c r="B3966" s="1" t="s">
        <v>50</v>
      </c>
      <c r="C3966" s="1" t="s">
        <v>382</v>
      </c>
      <c r="D3966" s="1">
        <f t="shared" si="183"/>
        <v>0.7</v>
      </c>
      <c r="E3966" s="1" t="s">
        <v>10055</v>
      </c>
      <c r="F3966" s="1" t="s">
        <v>10678</v>
      </c>
      <c r="G3966" s="6" t="s">
        <v>12525</v>
      </c>
      <c r="H3966" s="1" t="s">
        <v>256</v>
      </c>
      <c r="I3966" s="1" t="s">
        <v>10675</v>
      </c>
      <c r="J3966" s="1" t="s">
        <v>10675</v>
      </c>
      <c r="K3966" s="1" t="str">
        <f t="shared" si="184"/>
        <v>2020</v>
      </c>
      <c r="L3966" s="1">
        <f t="shared" si="185"/>
        <v>52</v>
      </c>
      <c r="M3966" s="1" t="s">
        <v>60</v>
      </c>
      <c r="N3966" t="s">
        <v>53</v>
      </c>
      <c r="O3966" s="1" t="s">
        <v>61</v>
      </c>
      <c r="P3966" s="1" t="s">
        <v>127</v>
      </c>
      <c r="Q3966" s="1" t="s">
        <v>160</v>
      </c>
      <c r="R3966" s="1" t="s">
        <v>10679</v>
      </c>
      <c r="S3966" s="1" t="s">
        <v>105</v>
      </c>
      <c r="T3966" s="1">
        <v>2</v>
      </c>
      <c r="U3966" s="1"/>
    </row>
    <row r="3967" spans="1:21">
      <c r="A3967" s="1" t="s">
        <v>55</v>
      </c>
      <c r="B3967" s="1" t="s">
        <v>148</v>
      </c>
      <c r="C3967" s="1" t="s">
        <v>273</v>
      </c>
      <c r="D3967" s="1">
        <f t="shared" si="183"/>
        <v>1.5</v>
      </c>
      <c r="E3967" s="1" t="s">
        <v>10201</v>
      </c>
      <c r="F3967" s="1" t="s">
        <v>10696</v>
      </c>
      <c r="G3967" s="6" t="s">
        <v>12525</v>
      </c>
      <c r="H3967" s="1" t="s">
        <v>382</v>
      </c>
      <c r="I3967" s="1" t="s">
        <v>10697</v>
      </c>
      <c r="J3967" s="1" t="s">
        <v>8294</v>
      </c>
      <c r="K3967" s="1" t="str">
        <f t="shared" si="184"/>
        <v>2020</v>
      </c>
      <c r="L3967" s="1">
        <f t="shared" si="185"/>
        <v>70</v>
      </c>
      <c r="M3967" s="1" t="s">
        <v>79</v>
      </c>
      <c r="N3967" t="s">
        <v>53</v>
      </c>
      <c r="O3967" s="1" t="s">
        <v>61</v>
      </c>
      <c r="P3967" s="1" t="s">
        <v>179</v>
      </c>
      <c r="Q3967" s="1" t="s">
        <v>351</v>
      </c>
      <c r="R3967" s="1" t="s">
        <v>9750</v>
      </c>
      <c r="S3967" s="1" t="s">
        <v>311</v>
      </c>
      <c r="T3967" s="1">
        <v>1</v>
      </c>
      <c r="U3967" s="1" t="s">
        <v>116</v>
      </c>
    </row>
    <row r="3968" spans="1:21">
      <c r="A3968" s="1" t="s">
        <v>55</v>
      </c>
      <c r="B3968" s="1" t="s">
        <v>141</v>
      </c>
      <c r="C3968" s="1" t="s">
        <v>136</v>
      </c>
      <c r="D3968" s="1">
        <f t="shared" si="183"/>
        <v>0.1</v>
      </c>
      <c r="E3968" s="1" t="s">
        <v>10711</v>
      </c>
      <c r="F3968" s="1" t="s">
        <v>10710</v>
      </c>
      <c r="G3968" s="6" t="s">
        <v>12525</v>
      </c>
      <c r="H3968" s="1" t="s">
        <v>78</v>
      </c>
      <c r="I3968" s="1" t="s">
        <v>5619</v>
      </c>
      <c r="J3968" s="1" t="s">
        <v>3977</v>
      </c>
      <c r="K3968" s="1" t="str">
        <f t="shared" si="184"/>
        <v>2020</v>
      </c>
      <c r="L3968" s="1">
        <f t="shared" si="185"/>
        <v>29</v>
      </c>
      <c r="M3968" s="1" t="s">
        <v>60</v>
      </c>
      <c r="N3968" t="s">
        <v>53</v>
      </c>
      <c r="O3968" s="1" t="s">
        <v>102</v>
      </c>
      <c r="P3968" s="1" t="s">
        <v>135</v>
      </c>
      <c r="Q3968" s="1" t="s">
        <v>599</v>
      </c>
      <c r="R3968" s="1" t="s">
        <v>1690</v>
      </c>
      <c r="S3968" s="1"/>
      <c r="T3968" s="1">
        <v>1</v>
      </c>
      <c r="U3968" s="1"/>
    </row>
    <row r="3969" spans="1:21">
      <c r="A3969" s="1" t="s">
        <v>55</v>
      </c>
      <c r="B3969" s="1" t="s">
        <v>3072</v>
      </c>
      <c r="C3969" s="1" t="s">
        <v>382</v>
      </c>
      <c r="D3969" s="1">
        <f t="shared" si="183"/>
        <v>0.56000000000000005</v>
      </c>
      <c r="E3969" s="1" t="s">
        <v>10726</v>
      </c>
      <c r="F3969" s="1" t="s">
        <v>10725</v>
      </c>
      <c r="G3969" s="6" t="s">
        <v>12525</v>
      </c>
      <c r="H3969" s="1" t="s">
        <v>301</v>
      </c>
      <c r="I3969" s="1" t="s">
        <v>2332</v>
      </c>
      <c r="J3969" s="1" t="s">
        <v>8261</v>
      </c>
      <c r="K3969" s="1" t="str">
        <f t="shared" si="184"/>
        <v>2020</v>
      </c>
      <c r="L3969" s="1">
        <f t="shared" si="185"/>
        <v>53</v>
      </c>
      <c r="M3969" s="1" t="s">
        <v>60</v>
      </c>
      <c r="N3969" t="s">
        <v>53</v>
      </c>
      <c r="O3969" s="1" t="s">
        <v>61</v>
      </c>
      <c r="P3969" s="1" t="s">
        <v>150</v>
      </c>
      <c r="Q3969" s="1" t="s">
        <v>219</v>
      </c>
      <c r="R3969" s="1" t="s">
        <v>2667</v>
      </c>
      <c r="S3969" s="1"/>
      <c r="T3969" s="1">
        <v>1</v>
      </c>
      <c r="U3969" s="1" t="s">
        <v>116</v>
      </c>
    </row>
    <row r="3970" spans="1:21">
      <c r="A3970" s="1" t="s">
        <v>55</v>
      </c>
      <c r="B3970" s="1" t="s">
        <v>7300</v>
      </c>
      <c r="C3970" s="1" t="s">
        <v>958</v>
      </c>
      <c r="D3970" s="1">
        <f t="shared" ref="D3970:D4033" si="186">B3970*C3970/100</f>
        <v>2.0699999999999998</v>
      </c>
      <c r="E3970" s="1" t="s">
        <v>10729</v>
      </c>
      <c r="F3970" s="1" t="s">
        <v>10728</v>
      </c>
      <c r="G3970" s="6" t="s">
        <v>12525</v>
      </c>
      <c r="H3970" s="1" t="s">
        <v>505</v>
      </c>
      <c r="I3970" s="1" t="s">
        <v>2332</v>
      </c>
      <c r="J3970" s="1" t="s">
        <v>364</v>
      </c>
      <c r="K3970" s="1" t="str">
        <f t="shared" ref="K3970:K4033" si="187">TEXT(J3970,"YYYY")</f>
        <v>2020</v>
      </c>
      <c r="L3970" s="1">
        <f t="shared" ref="L3970:L4033" si="188">H3970-(TEXT(I3970,"YYYY")-TEXT(J3970,"YYYY"))</f>
        <v>82</v>
      </c>
      <c r="M3970" s="1" t="s">
        <v>79</v>
      </c>
      <c r="N3970" t="s">
        <v>53</v>
      </c>
      <c r="O3970" s="1" t="s">
        <v>61</v>
      </c>
      <c r="P3970" s="1" t="s">
        <v>514</v>
      </c>
      <c r="Q3970" s="1" t="s">
        <v>515</v>
      </c>
      <c r="R3970" s="1" t="s">
        <v>516</v>
      </c>
      <c r="S3970" s="1" t="s">
        <v>311</v>
      </c>
      <c r="T3970" s="1">
        <v>1</v>
      </c>
      <c r="U3970" s="1" t="s">
        <v>1824</v>
      </c>
    </row>
    <row r="3971" spans="1:21">
      <c r="A3971" s="1" t="s">
        <v>55</v>
      </c>
      <c r="B3971" s="1"/>
      <c r="C3971" s="1"/>
      <c r="D3971" s="1">
        <f t="shared" si="186"/>
        <v>0</v>
      </c>
      <c r="E3971" s="1" t="s">
        <v>10077</v>
      </c>
      <c r="F3971" s="1" t="s">
        <v>10731</v>
      </c>
      <c r="G3971" s="6" t="s">
        <v>12525</v>
      </c>
      <c r="H3971" s="1" t="s">
        <v>515</v>
      </c>
      <c r="I3971" s="1" t="s">
        <v>2332</v>
      </c>
      <c r="J3971" s="1" t="s">
        <v>6586</v>
      </c>
      <c r="K3971" s="1" t="str">
        <f t="shared" si="187"/>
        <v>2020</v>
      </c>
      <c r="L3971" s="1">
        <f t="shared" si="188"/>
        <v>65</v>
      </c>
      <c r="M3971" s="1" t="s">
        <v>79</v>
      </c>
      <c r="N3971" t="s">
        <v>53</v>
      </c>
      <c r="O3971" s="1" t="s">
        <v>61</v>
      </c>
      <c r="P3971" s="1" t="s">
        <v>514</v>
      </c>
      <c r="Q3971" s="1" t="s">
        <v>219</v>
      </c>
      <c r="R3971" s="1" t="s">
        <v>1096</v>
      </c>
      <c r="S3971" s="1" t="s">
        <v>311</v>
      </c>
      <c r="T3971" s="1">
        <v>2</v>
      </c>
      <c r="U3971" s="1"/>
    </row>
    <row r="3972" spans="1:21">
      <c r="A3972" s="1" t="s">
        <v>55</v>
      </c>
      <c r="B3972" s="1" t="s">
        <v>3072</v>
      </c>
      <c r="C3972" s="1" t="s">
        <v>500</v>
      </c>
      <c r="D3972" s="1">
        <f t="shared" si="186"/>
        <v>0.64</v>
      </c>
      <c r="E3972" s="1" t="s">
        <v>10779</v>
      </c>
      <c r="F3972" s="1" t="s">
        <v>10778</v>
      </c>
      <c r="G3972" s="6" t="s">
        <v>12525</v>
      </c>
      <c r="H3972" s="1" t="s">
        <v>233</v>
      </c>
      <c r="I3972" s="1" t="s">
        <v>193</v>
      </c>
      <c r="J3972" s="1" t="s">
        <v>663</v>
      </c>
      <c r="K3972" s="1" t="str">
        <f t="shared" si="187"/>
        <v>2020</v>
      </c>
      <c r="L3972" s="1">
        <f t="shared" si="188"/>
        <v>49</v>
      </c>
      <c r="M3972" s="1" t="s">
        <v>60</v>
      </c>
      <c r="N3972" t="s">
        <v>53</v>
      </c>
      <c r="O3972" s="1" t="s">
        <v>61</v>
      </c>
      <c r="P3972" s="1" t="s">
        <v>232</v>
      </c>
      <c r="Q3972" s="1" t="s">
        <v>301</v>
      </c>
      <c r="R3972" s="1"/>
      <c r="S3972" s="1" t="s">
        <v>114</v>
      </c>
      <c r="T3972" s="1">
        <v>1</v>
      </c>
      <c r="U3972" s="1" t="s">
        <v>116</v>
      </c>
    </row>
    <row r="3973" spans="1:21">
      <c r="A3973" s="1" t="s">
        <v>55</v>
      </c>
      <c r="B3973" s="1"/>
      <c r="C3973" s="1"/>
      <c r="D3973" s="1">
        <f t="shared" si="186"/>
        <v>0</v>
      </c>
      <c r="E3973" s="1" t="s">
        <v>10101</v>
      </c>
      <c r="F3973" s="1" t="s">
        <v>3109</v>
      </c>
      <c r="G3973" s="6" t="s">
        <v>12527</v>
      </c>
      <c r="H3973" s="1" t="s">
        <v>53</v>
      </c>
      <c r="I3973" s="1" t="s">
        <v>193</v>
      </c>
      <c r="J3973" s="1" t="s">
        <v>7691</v>
      </c>
      <c r="K3973" s="1" t="str">
        <f t="shared" si="187"/>
        <v>2020</v>
      </c>
      <c r="L3973" s="1">
        <f t="shared" si="188"/>
        <v>2</v>
      </c>
      <c r="M3973" s="1" t="s">
        <v>60</v>
      </c>
      <c r="N3973" t="s">
        <v>53</v>
      </c>
      <c r="O3973" s="1" t="s">
        <v>61</v>
      </c>
      <c r="P3973" s="1" t="s">
        <v>5815</v>
      </c>
      <c r="Q3973" s="1" t="s">
        <v>177</v>
      </c>
      <c r="R3973" s="1" t="s">
        <v>805</v>
      </c>
      <c r="S3973" s="1" t="s">
        <v>936</v>
      </c>
      <c r="T3973" s="1">
        <v>1</v>
      </c>
      <c r="U3973" s="1"/>
    </row>
    <row r="3974" spans="1:21">
      <c r="A3974" s="1" t="s">
        <v>55</v>
      </c>
      <c r="B3974" s="1" t="s">
        <v>715</v>
      </c>
      <c r="C3974" s="1" t="s">
        <v>382</v>
      </c>
      <c r="D3974" s="1">
        <f t="shared" si="186"/>
        <v>7.0000000000000007E-2</v>
      </c>
      <c r="E3974" s="1" t="s">
        <v>10822</v>
      </c>
      <c r="F3974" s="1" t="s">
        <v>10821</v>
      </c>
      <c r="G3974" s="6" t="s">
        <v>12525</v>
      </c>
      <c r="H3974" s="1" t="s">
        <v>644</v>
      </c>
      <c r="I3974" s="1" t="s">
        <v>10803</v>
      </c>
      <c r="J3974" s="1" t="s">
        <v>561</v>
      </c>
      <c r="K3974" s="1" t="str">
        <f t="shared" si="187"/>
        <v>2020</v>
      </c>
      <c r="L3974" s="1">
        <f t="shared" si="188"/>
        <v>35</v>
      </c>
      <c r="M3974" s="1" t="s">
        <v>79</v>
      </c>
      <c r="N3974" t="s">
        <v>53</v>
      </c>
      <c r="O3974" s="1" t="s">
        <v>61</v>
      </c>
      <c r="P3974" s="1" t="s">
        <v>179</v>
      </c>
      <c r="Q3974" s="1" t="s">
        <v>573</v>
      </c>
      <c r="R3974" s="1" t="s">
        <v>10823</v>
      </c>
      <c r="S3974" s="1" t="s">
        <v>10824</v>
      </c>
      <c r="T3974" s="1">
        <v>2</v>
      </c>
      <c r="U3974" s="1" t="s">
        <v>116</v>
      </c>
    </row>
    <row r="3975" spans="1:21">
      <c r="A3975" s="1" t="s">
        <v>50</v>
      </c>
      <c r="B3975" s="1" t="s">
        <v>715</v>
      </c>
      <c r="C3975" s="1" t="s">
        <v>58</v>
      </c>
      <c r="D3975" s="1">
        <f t="shared" si="186"/>
        <v>0.01</v>
      </c>
      <c r="E3975" s="1" t="s">
        <v>10836</v>
      </c>
      <c r="F3975" s="1" t="s">
        <v>10834</v>
      </c>
      <c r="G3975" s="6" t="s">
        <v>12525</v>
      </c>
      <c r="H3975" s="1" t="s">
        <v>71</v>
      </c>
      <c r="I3975" s="1" t="s">
        <v>10830</v>
      </c>
      <c r="J3975" s="1" t="s">
        <v>10646</v>
      </c>
      <c r="K3975" s="1" t="str">
        <f t="shared" si="187"/>
        <v>2020</v>
      </c>
      <c r="L3975" s="1">
        <f t="shared" si="188"/>
        <v>7</v>
      </c>
      <c r="M3975" s="1" t="s">
        <v>60</v>
      </c>
      <c r="N3975" t="s">
        <v>53</v>
      </c>
      <c r="O3975" s="1" t="s">
        <v>61</v>
      </c>
      <c r="P3975" s="1" t="s">
        <v>8497</v>
      </c>
      <c r="Q3975" s="1" t="s">
        <v>344</v>
      </c>
      <c r="R3975" s="1" t="s">
        <v>10837</v>
      </c>
      <c r="S3975" s="1" t="s">
        <v>65</v>
      </c>
      <c r="T3975" s="1">
        <v>1</v>
      </c>
      <c r="U3975" s="1"/>
    </row>
    <row r="3976" spans="1:21">
      <c r="A3976" s="1" t="s">
        <v>50</v>
      </c>
      <c r="B3976" s="1" t="s">
        <v>2810</v>
      </c>
      <c r="C3976" s="1" t="s">
        <v>169</v>
      </c>
      <c r="D3976" s="1">
        <f t="shared" si="186"/>
        <v>0.08</v>
      </c>
      <c r="E3976" s="1" t="s">
        <v>10839</v>
      </c>
      <c r="F3976" s="1" t="s">
        <v>2311</v>
      </c>
      <c r="G3976" s="6" t="s">
        <v>12525</v>
      </c>
      <c r="H3976" s="1" t="s">
        <v>479</v>
      </c>
      <c r="I3976" s="1" t="s">
        <v>9362</v>
      </c>
      <c r="J3976" s="1" t="s">
        <v>9362</v>
      </c>
      <c r="K3976" s="1" t="str">
        <f t="shared" si="187"/>
        <v>2020</v>
      </c>
      <c r="L3976" s="1">
        <f t="shared" si="188"/>
        <v>19</v>
      </c>
      <c r="M3976" s="1" t="s">
        <v>79</v>
      </c>
      <c r="N3976" t="s">
        <v>53</v>
      </c>
      <c r="O3976" s="1" t="s">
        <v>61</v>
      </c>
      <c r="P3976" s="1" t="s">
        <v>224</v>
      </c>
      <c r="Q3976" s="1" t="s">
        <v>382</v>
      </c>
      <c r="R3976" s="1" t="s">
        <v>3211</v>
      </c>
      <c r="S3976" s="1" t="s">
        <v>65</v>
      </c>
      <c r="T3976" s="1">
        <v>2</v>
      </c>
      <c r="U3976" s="1"/>
    </row>
    <row r="3977" spans="1:21">
      <c r="A3977" s="1" t="s">
        <v>50</v>
      </c>
      <c r="B3977" s="1" t="s">
        <v>50</v>
      </c>
      <c r="C3977" s="1" t="s">
        <v>555</v>
      </c>
      <c r="D3977" s="1">
        <f t="shared" si="186"/>
        <v>0.4</v>
      </c>
      <c r="E3977" s="1" t="s">
        <v>10845</v>
      </c>
      <c r="F3977" s="1" t="s">
        <v>10844</v>
      </c>
      <c r="G3977" s="6" t="s">
        <v>12525</v>
      </c>
      <c r="H3977" s="1" t="s">
        <v>1101</v>
      </c>
      <c r="I3977" s="1" t="s">
        <v>10830</v>
      </c>
      <c r="J3977" s="1" t="s">
        <v>10847</v>
      </c>
      <c r="K3977" s="1" t="str">
        <f t="shared" si="187"/>
        <v>2020</v>
      </c>
      <c r="L3977" s="1">
        <f t="shared" si="188"/>
        <v>71</v>
      </c>
      <c r="M3977" s="1" t="s">
        <v>60</v>
      </c>
      <c r="N3977" t="s">
        <v>53</v>
      </c>
      <c r="O3977" s="1" t="s">
        <v>61</v>
      </c>
      <c r="P3977" s="1" t="s">
        <v>206</v>
      </c>
      <c r="Q3977" s="1" t="s">
        <v>120</v>
      </c>
      <c r="R3977" s="1" t="s">
        <v>10846</v>
      </c>
      <c r="S3977" s="1" t="s">
        <v>354</v>
      </c>
      <c r="T3977" s="1">
        <v>1</v>
      </c>
      <c r="U3977" s="1"/>
    </row>
    <row r="3978" spans="1:21">
      <c r="A3978" s="1" t="s">
        <v>50</v>
      </c>
      <c r="B3978" s="1" t="s">
        <v>1440</v>
      </c>
      <c r="C3978" s="1" t="s">
        <v>169</v>
      </c>
      <c r="D3978" s="1">
        <f t="shared" si="186"/>
        <v>0.01</v>
      </c>
      <c r="E3978" s="1" t="s">
        <v>10853</v>
      </c>
      <c r="F3978" s="1" t="s">
        <v>10852</v>
      </c>
      <c r="G3978" s="6" t="s">
        <v>12525</v>
      </c>
      <c r="H3978" s="1" t="s">
        <v>101</v>
      </c>
      <c r="I3978" s="1" t="s">
        <v>10830</v>
      </c>
      <c r="J3978" s="1" t="s">
        <v>9293</v>
      </c>
      <c r="K3978" s="1" t="str">
        <f t="shared" si="187"/>
        <v>2020</v>
      </c>
      <c r="L3978" s="1">
        <f t="shared" si="188"/>
        <v>38</v>
      </c>
      <c r="M3978" s="1" t="s">
        <v>60</v>
      </c>
      <c r="N3978" t="s">
        <v>53</v>
      </c>
      <c r="O3978" s="1" t="s">
        <v>61</v>
      </c>
      <c r="P3978" s="1" t="s">
        <v>255</v>
      </c>
      <c r="Q3978" s="1" t="s">
        <v>256</v>
      </c>
      <c r="R3978" s="1" t="s">
        <v>257</v>
      </c>
      <c r="S3978" s="1" t="s">
        <v>859</v>
      </c>
      <c r="T3978" s="1">
        <v>1</v>
      </c>
      <c r="U3978" s="1"/>
    </row>
    <row r="3979" spans="1:21">
      <c r="A3979" s="1" t="s">
        <v>50</v>
      </c>
      <c r="B3979" s="1" t="s">
        <v>148</v>
      </c>
      <c r="C3979" s="1" t="s">
        <v>351</v>
      </c>
      <c r="D3979" s="1">
        <f t="shared" si="186"/>
        <v>0.82499999999999996</v>
      </c>
      <c r="E3979" s="1" t="s">
        <v>10866</v>
      </c>
      <c r="F3979" s="1" t="s">
        <v>10865</v>
      </c>
      <c r="G3979" s="6" t="s">
        <v>12527</v>
      </c>
      <c r="H3979" s="1" t="s">
        <v>53</v>
      </c>
      <c r="I3979" s="1" t="s">
        <v>10830</v>
      </c>
      <c r="J3979" s="1" t="s">
        <v>5680</v>
      </c>
      <c r="K3979" s="1" t="str">
        <f t="shared" si="187"/>
        <v>2020</v>
      </c>
      <c r="L3979" s="1">
        <f t="shared" si="188"/>
        <v>2</v>
      </c>
      <c r="M3979" s="1" t="s">
        <v>79</v>
      </c>
      <c r="N3979" t="s">
        <v>53</v>
      </c>
      <c r="O3979" s="1" t="s">
        <v>61</v>
      </c>
      <c r="P3979" s="1" t="s">
        <v>958</v>
      </c>
      <c r="Q3979" s="1" t="s">
        <v>130</v>
      </c>
      <c r="R3979" s="1" t="s">
        <v>5799</v>
      </c>
      <c r="S3979" s="1" t="s">
        <v>423</v>
      </c>
      <c r="T3979" s="1">
        <v>2</v>
      </c>
      <c r="U3979" s="1"/>
    </row>
    <row r="3980" spans="1:21">
      <c r="A3980" s="1" t="s">
        <v>55</v>
      </c>
      <c r="B3980" s="1" t="s">
        <v>8630</v>
      </c>
      <c r="C3980" s="1" t="s">
        <v>500</v>
      </c>
      <c r="D3980" s="1">
        <f t="shared" si="186"/>
        <v>1.44</v>
      </c>
      <c r="E3980" s="1" t="s">
        <v>10874</v>
      </c>
      <c r="F3980" s="1" t="s">
        <v>10873</v>
      </c>
      <c r="G3980" s="6" t="s">
        <v>12525</v>
      </c>
      <c r="H3980" s="1" t="s">
        <v>187</v>
      </c>
      <c r="I3980" s="1" t="s">
        <v>10869</v>
      </c>
      <c r="J3980" s="1" t="s">
        <v>10522</v>
      </c>
      <c r="K3980" s="1" t="str">
        <f t="shared" si="187"/>
        <v>2020</v>
      </c>
      <c r="L3980" s="1">
        <f t="shared" si="188"/>
        <v>9</v>
      </c>
      <c r="M3980" s="1" t="s">
        <v>79</v>
      </c>
      <c r="N3980" t="s">
        <v>53</v>
      </c>
      <c r="O3980" s="1" t="s">
        <v>61</v>
      </c>
      <c r="P3980" s="1" t="s">
        <v>1271</v>
      </c>
      <c r="Q3980" s="1" t="s">
        <v>299</v>
      </c>
      <c r="R3980" s="1" t="s">
        <v>10875</v>
      </c>
      <c r="S3980" s="1" t="s">
        <v>65</v>
      </c>
      <c r="T3980" s="1">
        <v>2</v>
      </c>
      <c r="U3980" s="1"/>
    </row>
    <row r="3981" spans="1:21">
      <c r="A3981" s="1" t="s">
        <v>55</v>
      </c>
      <c r="B3981" s="1" t="s">
        <v>472</v>
      </c>
      <c r="C3981" s="1" t="s">
        <v>382</v>
      </c>
      <c r="D3981" s="1">
        <f t="shared" si="186"/>
        <v>0.35</v>
      </c>
      <c r="E3981" s="1" t="s">
        <v>10881</v>
      </c>
      <c r="F3981" s="1" t="s">
        <v>10880</v>
      </c>
      <c r="G3981" s="6" t="s">
        <v>12525</v>
      </c>
      <c r="H3981" s="1" t="s">
        <v>809</v>
      </c>
      <c r="I3981" s="1" t="s">
        <v>10869</v>
      </c>
      <c r="J3981" s="1" t="s">
        <v>10847</v>
      </c>
      <c r="K3981" s="1" t="str">
        <f t="shared" si="187"/>
        <v>2020</v>
      </c>
      <c r="L3981" s="1">
        <f t="shared" si="188"/>
        <v>36</v>
      </c>
      <c r="M3981" s="1" t="s">
        <v>79</v>
      </c>
      <c r="N3981" t="s">
        <v>53</v>
      </c>
      <c r="O3981" s="1" t="s">
        <v>61</v>
      </c>
      <c r="P3981" s="1" t="s">
        <v>103</v>
      </c>
      <c r="Q3981" s="1" t="s">
        <v>180</v>
      </c>
      <c r="R3981" s="1" t="s">
        <v>525</v>
      </c>
      <c r="S3981" s="1" t="s">
        <v>4093</v>
      </c>
      <c r="T3981" s="1">
        <v>1</v>
      </c>
      <c r="U3981" s="1" t="s">
        <v>116</v>
      </c>
    </row>
    <row r="3982" spans="1:21">
      <c r="A3982" s="1" t="s">
        <v>55</v>
      </c>
      <c r="B3982" s="1" t="s">
        <v>472</v>
      </c>
      <c r="C3982" s="1" t="s">
        <v>500</v>
      </c>
      <c r="D3982" s="1">
        <f t="shared" si="186"/>
        <v>0.4</v>
      </c>
      <c r="E3982" s="1" t="s">
        <v>10883</v>
      </c>
      <c r="F3982" s="1" t="s">
        <v>10882</v>
      </c>
      <c r="G3982" s="6" t="s">
        <v>12525</v>
      </c>
      <c r="H3982" s="1" t="s">
        <v>88</v>
      </c>
      <c r="I3982" s="1" t="s">
        <v>10869</v>
      </c>
      <c r="J3982" s="1" t="s">
        <v>5606</v>
      </c>
      <c r="K3982" s="1" t="str">
        <f t="shared" si="187"/>
        <v>2020</v>
      </c>
      <c r="L3982" s="1">
        <f t="shared" si="188"/>
        <v>28</v>
      </c>
      <c r="M3982" s="1" t="s">
        <v>60</v>
      </c>
      <c r="N3982" t="s">
        <v>53</v>
      </c>
      <c r="O3982" s="1" t="s">
        <v>61</v>
      </c>
      <c r="P3982" s="1" t="s">
        <v>135</v>
      </c>
      <c r="Q3982" s="1" t="s">
        <v>160</v>
      </c>
      <c r="R3982" s="1" t="s">
        <v>853</v>
      </c>
      <c r="S3982" s="1" t="s">
        <v>10884</v>
      </c>
      <c r="T3982" s="1">
        <v>1</v>
      </c>
      <c r="U3982" s="1" t="s">
        <v>116</v>
      </c>
    </row>
    <row r="3983" spans="1:21">
      <c r="A3983" s="1" t="s">
        <v>55</v>
      </c>
      <c r="B3983" s="1" t="s">
        <v>148</v>
      </c>
      <c r="C3983" s="1" t="s">
        <v>958</v>
      </c>
      <c r="D3983" s="1">
        <f t="shared" si="186"/>
        <v>1.35</v>
      </c>
      <c r="E3983" s="1" t="s">
        <v>10898</v>
      </c>
      <c r="F3983" s="1" t="s">
        <v>10897</v>
      </c>
      <c r="G3983" s="6" t="s">
        <v>12525</v>
      </c>
      <c r="H3983" s="1" t="s">
        <v>160</v>
      </c>
      <c r="I3983" s="1" t="s">
        <v>10869</v>
      </c>
      <c r="J3983" s="1" t="s">
        <v>9011</v>
      </c>
      <c r="K3983" s="1" t="str">
        <f t="shared" si="187"/>
        <v>2020</v>
      </c>
      <c r="L3983" s="1">
        <f t="shared" si="188"/>
        <v>58</v>
      </c>
      <c r="M3983" s="1" t="s">
        <v>60</v>
      </c>
      <c r="N3983" t="s">
        <v>53</v>
      </c>
      <c r="O3983" s="1" t="s">
        <v>61</v>
      </c>
      <c r="P3983" s="1" t="s">
        <v>127</v>
      </c>
      <c r="Q3983" s="1" t="s">
        <v>256</v>
      </c>
      <c r="R3983" s="1" t="s">
        <v>9313</v>
      </c>
      <c r="S3983" s="1" t="s">
        <v>354</v>
      </c>
      <c r="T3983" s="1">
        <v>1</v>
      </c>
      <c r="U3983" s="1" t="s">
        <v>116</v>
      </c>
    </row>
    <row r="3984" spans="1:21">
      <c r="A3984" s="1" t="s">
        <v>55</v>
      </c>
      <c r="B3984" s="1" t="s">
        <v>134</v>
      </c>
      <c r="C3984" s="1" t="s">
        <v>958</v>
      </c>
      <c r="D3984" s="1">
        <f t="shared" si="186"/>
        <v>24.3</v>
      </c>
      <c r="E3984" s="1" t="s">
        <v>10900</v>
      </c>
      <c r="F3984" s="1" t="s">
        <v>10899</v>
      </c>
      <c r="G3984" s="6" t="s">
        <v>12527</v>
      </c>
      <c r="H3984" s="1" t="s">
        <v>130</v>
      </c>
      <c r="I3984" s="1" t="s">
        <v>10869</v>
      </c>
      <c r="J3984" s="1" t="s">
        <v>10281</v>
      </c>
      <c r="K3984" s="1" t="str">
        <f t="shared" si="187"/>
        <v>2020</v>
      </c>
      <c r="L3984" s="1">
        <f t="shared" si="188"/>
        <v>12</v>
      </c>
      <c r="M3984" s="1" t="s">
        <v>79</v>
      </c>
      <c r="N3984" t="s">
        <v>53</v>
      </c>
      <c r="O3984" s="1" t="s">
        <v>61</v>
      </c>
      <c r="P3984" s="1" t="s">
        <v>449</v>
      </c>
      <c r="Q3984" s="1" t="s">
        <v>180</v>
      </c>
      <c r="R3984" s="1" t="s">
        <v>973</v>
      </c>
      <c r="S3984" s="1" t="s">
        <v>65</v>
      </c>
      <c r="T3984" s="1">
        <v>1</v>
      </c>
      <c r="U3984" s="1" t="s">
        <v>116</v>
      </c>
    </row>
    <row r="3985" spans="1:21">
      <c r="A3985" s="1" t="s">
        <v>55</v>
      </c>
      <c r="B3985" s="1" t="s">
        <v>2099</v>
      </c>
      <c r="C3985" s="1" t="s">
        <v>136</v>
      </c>
      <c r="D3985" s="1">
        <f t="shared" si="186"/>
        <v>3.25</v>
      </c>
      <c r="E3985" s="1" t="s">
        <v>10940</v>
      </c>
      <c r="F3985" s="1" t="s">
        <v>10938</v>
      </c>
      <c r="G3985" s="6" t="s">
        <v>12525</v>
      </c>
      <c r="H3985" s="1" t="s">
        <v>573</v>
      </c>
      <c r="I3985" s="1" t="s">
        <v>10939</v>
      </c>
      <c r="J3985" s="1" t="s">
        <v>8134</v>
      </c>
      <c r="K3985" s="1" t="str">
        <f t="shared" si="187"/>
        <v>2020</v>
      </c>
      <c r="L3985" s="1">
        <f t="shared" si="188"/>
        <v>66</v>
      </c>
      <c r="M3985" s="1" t="s">
        <v>60</v>
      </c>
      <c r="N3985" t="s">
        <v>53</v>
      </c>
      <c r="O3985" s="1" t="s">
        <v>61</v>
      </c>
      <c r="P3985" s="1" t="s">
        <v>135</v>
      </c>
      <c r="Q3985" s="1" t="s">
        <v>136</v>
      </c>
      <c r="R3985" s="1" t="s">
        <v>137</v>
      </c>
      <c r="S3985" s="1" t="s">
        <v>311</v>
      </c>
      <c r="T3985" s="1">
        <v>2</v>
      </c>
      <c r="U3985" s="1"/>
    </row>
    <row r="3986" spans="1:21">
      <c r="A3986" s="1" t="s">
        <v>49</v>
      </c>
      <c r="B3986" s="1" t="s">
        <v>176</v>
      </c>
      <c r="C3986" s="1" t="s">
        <v>273</v>
      </c>
      <c r="D3986" s="1">
        <f t="shared" si="186"/>
        <v>0.6</v>
      </c>
      <c r="E3986" s="1" t="s">
        <v>10956</v>
      </c>
      <c r="F3986" s="1" t="s">
        <v>10955</v>
      </c>
      <c r="G3986" s="6" t="s">
        <v>12525</v>
      </c>
      <c r="H3986" s="1" t="s">
        <v>118</v>
      </c>
      <c r="I3986" s="1" t="s">
        <v>6666</v>
      </c>
      <c r="J3986" s="1" t="s">
        <v>489</v>
      </c>
      <c r="K3986" s="1" t="str">
        <f t="shared" si="187"/>
        <v>2020</v>
      </c>
      <c r="L3986" s="1">
        <f t="shared" si="188"/>
        <v>25</v>
      </c>
      <c r="M3986" s="1" t="s">
        <v>79</v>
      </c>
      <c r="N3986" t="s">
        <v>53</v>
      </c>
      <c r="O3986" s="1" t="s">
        <v>61</v>
      </c>
      <c r="P3986" s="1" t="s">
        <v>346</v>
      </c>
      <c r="Q3986" s="1" t="s">
        <v>387</v>
      </c>
      <c r="R3986" s="1" t="s">
        <v>10957</v>
      </c>
      <c r="S3986" s="1" t="s">
        <v>105</v>
      </c>
      <c r="T3986" s="1">
        <v>1</v>
      </c>
      <c r="U3986" s="1" t="s">
        <v>116</v>
      </c>
    </row>
    <row r="3987" spans="1:21">
      <c r="A3987" s="1" t="s">
        <v>55</v>
      </c>
      <c r="B3987" s="1"/>
      <c r="C3987" s="1"/>
      <c r="D3987" s="1">
        <f t="shared" si="186"/>
        <v>0</v>
      </c>
      <c r="E3987" s="1" t="s">
        <v>10968</v>
      </c>
      <c r="F3987" s="1" t="s">
        <v>10967</v>
      </c>
      <c r="G3987" s="6" t="s">
        <v>12525</v>
      </c>
      <c r="H3987" s="1" t="s">
        <v>583</v>
      </c>
      <c r="I3987" s="1" t="s">
        <v>6666</v>
      </c>
      <c r="J3987" s="1" t="s">
        <v>193</v>
      </c>
      <c r="K3987" s="1" t="str">
        <f t="shared" si="187"/>
        <v>2020</v>
      </c>
      <c r="L3987" s="1">
        <f t="shared" si="188"/>
        <v>22</v>
      </c>
      <c r="M3987" s="1" t="s">
        <v>79</v>
      </c>
      <c r="N3987" t="s">
        <v>53</v>
      </c>
      <c r="O3987" s="1" t="s">
        <v>61</v>
      </c>
      <c r="P3987" s="1" t="s">
        <v>388</v>
      </c>
      <c r="Q3987" s="1" t="s">
        <v>721</v>
      </c>
      <c r="R3987" s="1" t="s">
        <v>551</v>
      </c>
      <c r="S3987" s="1" t="s">
        <v>10969</v>
      </c>
      <c r="T3987" s="1">
        <v>2</v>
      </c>
      <c r="U3987" s="1"/>
    </row>
    <row r="3988" spans="1:21">
      <c r="A3988" s="1" t="s">
        <v>55</v>
      </c>
      <c r="B3988" s="1" t="s">
        <v>2711</v>
      </c>
      <c r="C3988" s="1" t="s">
        <v>500</v>
      </c>
      <c r="D3988" s="1">
        <f t="shared" si="186"/>
        <v>0.96</v>
      </c>
      <c r="E3988" s="1" t="s">
        <v>10979</v>
      </c>
      <c r="F3988" s="1" t="s">
        <v>10978</v>
      </c>
      <c r="G3988" s="6" t="s">
        <v>12525</v>
      </c>
      <c r="H3988" s="1" t="s">
        <v>458</v>
      </c>
      <c r="I3988" s="1" t="s">
        <v>6666</v>
      </c>
      <c r="J3988" s="1" t="s">
        <v>690</v>
      </c>
      <c r="K3988" s="1" t="str">
        <f t="shared" si="187"/>
        <v>2020</v>
      </c>
      <c r="L3988" s="1">
        <f t="shared" si="188"/>
        <v>64</v>
      </c>
      <c r="M3988" s="1" t="s">
        <v>60</v>
      </c>
      <c r="N3988" t="s">
        <v>53</v>
      </c>
      <c r="O3988" s="1" t="s">
        <v>61</v>
      </c>
      <c r="P3988" s="1" t="s">
        <v>432</v>
      </c>
      <c r="Q3988" s="1" t="s">
        <v>189</v>
      </c>
      <c r="R3988" s="1" t="s">
        <v>844</v>
      </c>
      <c r="S3988" s="1" t="s">
        <v>311</v>
      </c>
      <c r="T3988" s="1">
        <v>1</v>
      </c>
      <c r="U3988" s="1" t="s">
        <v>116</v>
      </c>
    </row>
    <row r="3989" spans="1:21">
      <c r="A3989" s="1" t="s">
        <v>54</v>
      </c>
      <c r="B3989" s="1"/>
      <c r="C3989" s="1"/>
      <c r="D3989" s="1">
        <f t="shared" si="186"/>
        <v>0</v>
      </c>
      <c r="E3989" s="1" t="s">
        <v>10951</v>
      </c>
      <c r="F3989" s="1" t="s">
        <v>10996</v>
      </c>
      <c r="G3989" s="6" t="s">
        <v>12525</v>
      </c>
      <c r="H3989" s="1" t="s">
        <v>180</v>
      </c>
      <c r="I3989" s="1" t="s">
        <v>830</v>
      </c>
      <c r="J3989" s="1" t="s">
        <v>7768</v>
      </c>
      <c r="K3989" s="1" t="str">
        <f t="shared" si="187"/>
        <v>2020</v>
      </c>
      <c r="L3989" s="1">
        <f t="shared" si="188"/>
        <v>63</v>
      </c>
      <c r="M3989" s="1" t="s">
        <v>60</v>
      </c>
      <c r="N3989" t="s">
        <v>53</v>
      </c>
      <c r="O3989" s="1" t="s">
        <v>61</v>
      </c>
      <c r="P3989" s="1" t="s">
        <v>168</v>
      </c>
      <c r="Q3989" s="1" t="s">
        <v>389</v>
      </c>
      <c r="R3989" s="1" t="s">
        <v>10997</v>
      </c>
      <c r="S3989" s="1" t="s">
        <v>8075</v>
      </c>
      <c r="T3989" s="1">
        <v>1</v>
      </c>
      <c r="U3989" s="1"/>
    </row>
    <row r="3990" spans="1:21">
      <c r="A3990" s="1" t="s">
        <v>55</v>
      </c>
      <c r="B3990" s="1"/>
      <c r="C3990" s="1"/>
      <c r="D3990" s="1">
        <f t="shared" si="186"/>
        <v>0</v>
      </c>
      <c r="E3990" s="1" t="s">
        <v>11000</v>
      </c>
      <c r="F3990" s="1" t="s">
        <v>10999</v>
      </c>
      <c r="G3990" s="6" t="s">
        <v>12525</v>
      </c>
      <c r="H3990" s="1" t="s">
        <v>128</v>
      </c>
      <c r="I3990" s="1" t="s">
        <v>830</v>
      </c>
      <c r="J3990" s="1" t="s">
        <v>8134</v>
      </c>
      <c r="K3990" s="1" t="str">
        <f t="shared" si="187"/>
        <v>2020</v>
      </c>
      <c r="L3990" s="1">
        <f t="shared" si="188"/>
        <v>42</v>
      </c>
      <c r="M3990" s="1" t="s">
        <v>79</v>
      </c>
      <c r="N3990" t="s">
        <v>53</v>
      </c>
      <c r="O3990" s="1" t="s">
        <v>61</v>
      </c>
      <c r="P3990" s="1" t="s">
        <v>103</v>
      </c>
      <c r="Q3990" s="1" t="s">
        <v>1576</v>
      </c>
      <c r="R3990" s="1" t="s">
        <v>11001</v>
      </c>
      <c r="S3990" s="1" t="s">
        <v>417</v>
      </c>
      <c r="T3990" s="1">
        <v>1</v>
      </c>
      <c r="U3990" s="1" t="s">
        <v>55</v>
      </c>
    </row>
    <row r="3991" spans="1:21">
      <c r="A3991" s="1" t="s">
        <v>49</v>
      </c>
      <c r="B3991" s="1" t="s">
        <v>2095</v>
      </c>
      <c r="C3991" s="1" t="s">
        <v>555</v>
      </c>
      <c r="D3991" s="1">
        <f t="shared" si="186"/>
        <v>0.28000000000000003</v>
      </c>
      <c r="E3991" s="1" t="s">
        <v>11038</v>
      </c>
      <c r="F3991" s="1" t="s">
        <v>11037</v>
      </c>
      <c r="G3991" s="6" t="s">
        <v>12525</v>
      </c>
      <c r="H3991" s="1" t="s">
        <v>448</v>
      </c>
      <c r="I3991" s="1" t="s">
        <v>11029</v>
      </c>
      <c r="J3991" s="1" t="s">
        <v>7020</v>
      </c>
      <c r="K3991" s="1" t="str">
        <f t="shared" si="187"/>
        <v>2020</v>
      </c>
      <c r="L3991" s="1">
        <f t="shared" si="188"/>
        <v>32</v>
      </c>
      <c r="M3991" s="1" t="s">
        <v>79</v>
      </c>
      <c r="N3991" t="s">
        <v>53</v>
      </c>
      <c r="O3991" s="1" t="s">
        <v>61</v>
      </c>
      <c r="P3991" s="1" t="s">
        <v>272</v>
      </c>
      <c r="Q3991" s="1" t="s">
        <v>196</v>
      </c>
      <c r="R3991" s="1" t="s">
        <v>11039</v>
      </c>
      <c r="S3991" s="1" t="s">
        <v>105</v>
      </c>
      <c r="T3991" s="1">
        <v>1</v>
      </c>
      <c r="U3991" s="1"/>
    </row>
    <row r="3992" spans="1:21">
      <c r="A3992" s="1" t="s">
        <v>55</v>
      </c>
      <c r="B3992" s="1" t="s">
        <v>7300</v>
      </c>
      <c r="C3992" s="1" t="s">
        <v>500</v>
      </c>
      <c r="D3992" s="1">
        <f t="shared" si="186"/>
        <v>1.84</v>
      </c>
      <c r="E3992" s="1" t="s">
        <v>11054</v>
      </c>
      <c r="F3992" s="1" t="s">
        <v>11053</v>
      </c>
      <c r="G3992" s="6" t="s">
        <v>12525</v>
      </c>
      <c r="H3992" s="1" t="s">
        <v>71</v>
      </c>
      <c r="I3992" s="1" t="s">
        <v>11029</v>
      </c>
      <c r="J3992" s="1" t="s">
        <v>9362</v>
      </c>
      <c r="K3992" s="1" t="str">
        <f t="shared" si="187"/>
        <v>2020</v>
      </c>
      <c r="L3992" s="1">
        <f t="shared" si="188"/>
        <v>7</v>
      </c>
      <c r="M3992" s="1" t="s">
        <v>79</v>
      </c>
      <c r="N3992" t="s">
        <v>53</v>
      </c>
      <c r="O3992" s="1" t="s">
        <v>61</v>
      </c>
      <c r="P3992" s="1" t="s">
        <v>62</v>
      </c>
      <c r="Q3992" s="1" t="s">
        <v>118</v>
      </c>
      <c r="R3992" s="1" t="s">
        <v>317</v>
      </c>
      <c r="S3992" s="1" t="s">
        <v>65</v>
      </c>
      <c r="T3992" s="1">
        <v>1</v>
      </c>
      <c r="U3992" s="1" t="s">
        <v>99</v>
      </c>
    </row>
    <row r="3993" spans="1:21">
      <c r="A3993" s="1" t="s">
        <v>53</v>
      </c>
      <c r="B3993" s="1" t="s">
        <v>2810</v>
      </c>
      <c r="C3993" s="1" t="s">
        <v>500</v>
      </c>
      <c r="D3993" s="1">
        <f t="shared" si="186"/>
        <v>0.32</v>
      </c>
      <c r="E3993" s="1" t="s">
        <v>11079</v>
      </c>
      <c r="F3993" s="1" t="s">
        <v>2395</v>
      </c>
      <c r="G3993" s="6" t="s">
        <v>12525</v>
      </c>
      <c r="H3993" s="1" t="s">
        <v>530</v>
      </c>
      <c r="I3993" s="1" t="s">
        <v>857</v>
      </c>
      <c r="J3993" s="1" t="s">
        <v>10533</v>
      </c>
      <c r="K3993" s="1" t="str">
        <f t="shared" si="187"/>
        <v>2020</v>
      </c>
      <c r="L3993" s="1">
        <f t="shared" si="188"/>
        <v>33</v>
      </c>
      <c r="M3993" s="1" t="s">
        <v>79</v>
      </c>
      <c r="N3993" t="s">
        <v>53</v>
      </c>
      <c r="O3993" s="1" t="s">
        <v>61</v>
      </c>
      <c r="P3993" s="1" t="s">
        <v>4852</v>
      </c>
      <c r="Q3993" s="1" t="s">
        <v>573</v>
      </c>
      <c r="R3993" s="1" t="s">
        <v>11080</v>
      </c>
      <c r="S3993" s="1" t="s">
        <v>1051</v>
      </c>
      <c r="T3993" s="1">
        <v>1</v>
      </c>
      <c r="U3993" s="1" t="s">
        <v>54</v>
      </c>
    </row>
    <row r="3994" spans="1:21">
      <c r="A3994" s="1" t="s">
        <v>54</v>
      </c>
      <c r="B3994" s="1"/>
      <c r="C3994" s="1"/>
      <c r="D3994" s="1">
        <f t="shared" si="186"/>
        <v>0</v>
      </c>
      <c r="E3994" s="1" t="s">
        <v>11093</v>
      </c>
      <c r="F3994" s="1" t="s">
        <v>11092</v>
      </c>
      <c r="G3994" s="6" t="s">
        <v>12525</v>
      </c>
      <c r="H3994" s="1" t="s">
        <v>256</v>
      </c>
      <c r="I3994" s="1" t="s">
        <v>857</v>
      </c>
      <c r="J3994" s="1" t="s">
        <v>7830</v>
      </c>
      <c r="K3994" s="1" t="str">
        <f t="shared" si="187"/>
        <v>2020</v>
      </c>
      <c r="L3994" s="1">
        <f t="shared" si="188"/>
        <v>52</v>
      </c>
      <c r="M3994" s="1" t="s">
        <v>60</v>
      </c>
      <c r="N3994" t="s">
        <v>53</v>
      </c>
      <c r="O3994" s="1" t="s">
        <v>61</v>
      </c>
      <c r="P3994" s="1" t="s">
        <v>119</v>
      </c>
      <c r="Q3994" s="1" t="s">
        <v>788</v>
      </c>
      <c r="R3994" s="1" t="s">
        <v>6192</v>
      </c>
      <c r="S3994" s="1" t="s">
        <v>354</v>
      </c>
      <c r="T3994" s="1">
        <v>1</v>
      </c>
      <c r="U3994" s="1"/>
    </row>
    <row r="3995" spans="1:21">
      <c r="A3995" s="1" t="s">
        <v>55</v>
      </c>
      <c r="B3995" s="1" t="s">
        <v>4039</v>
      </c>
      <c r="C3995" s="1" t="s">
        <v>273</v>
      </c>
      <c r="D3995" s="1">
        <f t="shared" si="186"/>
        <v>3.1</v>
      </c>
      <c r="E3995" s="1" t="s">
        <v>10321</v>
      </c>
      <c r="F3995" s="1" t="s">
        <v>11102</v>
      </c>
      <c r="G3995" s="6" t="s">
        <v>12525</v>
      </c>
      <c r="H3995" s="1" t="s">
        <v>583</v>
      </c>
      <c r="I3995" s="1" t="s">
        <v>9362</v>
      </c>
      <c r="J3995" s="1" t="s">
        <v>8590</v>
      </c>
      <c r="K3995" s="1" t="str">
        <f t="shared" si="187"/>
        <v>2020</v>
      </c>
      <c r="L3995" s="1">
        <f t="shared" si="188"/>
        <v>22</v>
      </c>
      <c r="M3995" s="1" t="s">
        <v>60</v>
      </c>
      <c r="N3995" t="s">
        <v>53</v>
      </c>
      <c r="O3995" s="1" t="s">
        <v>61</v>
      </c>
      <c r="P3995" s="1" t="s">
        <v>1385</v>
      </c>
      <c r="Q3995" s="1" t="s">
        <v>136</v>
      </c>
      <c r="R3995" s="1" t="s">
        <v>4034</v>
      </c>
      <c r="S3995" s="1" t="s">
        <v>1559</v>
      </c>
      <c r="T3995" s="1">
        <v>1</v>
      </c>
      <c r="U3995" s="1" t="s">
        <v>116</v>
      </c>
    </row>
    <row r="3996" spans="1:21">
      <c r="A3996" s="1" t="s">
        <v>55</v>
      </c>
      <c r="B3996" s="1"/>
      <c r="C3996" s="1"/>
      <c r="D3996" s="1">
        <f t="shared" si="186"/>
        <v>0</v>
      </c>
      <c r="E3996" s="1" t="s">
        <v>10361</v>
      </c>
      <c r="F3996" s="1" t="s">
        <v>11105</v>
      </c>
      <c r="G3996" s="6" t="s">
        <v>12527</v>
      </c>
      <c r="H3996" s="1" t="s">
        <v>55</v>
      </c>
      <c r="I3996" s="1" t="s">
        <v>857</v>
      </c>
      <c r="J3996" s="1" t="s">
        <v>321</v>
      </c>
      <c r="K3996" s="1" t="str">
        <f t="shared" si="187"/>
        <v>2020</v>
      </c>
      <c r="L3996" s="1">
        <f t="shared" si="188"/>
        <v>4</v>
      </c>
      <c r="M3996" s="1" t="s">
        <v>79</v>
      </c>
      <c r="N3996" t="s">
        <v>53</v>
      </c>
      <c r="O3996" s="1" t="s">
        <v>61</v>
      </c>
      <c r="P3996" s="1" t="s">
        <v>657</v>
      </c>
      <c r="Q3996" s="1" t="s">
        <v>169</v>
      </c>
      <c r="R3996" s="1" t="s">
        <v>1474</v>
      </c>
      <c r="S3996" s="1"/>
      <c r="T3996" s="1">
        <v>1</v>
      </c>
      <c r="U3996" s="1"/>
    </row>
    <row r="3997" spans="1:21">
      <c r="A3997" s="1" t="s">
        <v>55</v>
      </c>
      <c r="B3997" s="1" t="s">
        <v>141</v>
      </c>
      <c r="C3997" s="1" t="s">
        <v>555</v>
      </c>
      <c r="D3997" s="1">
        <f t="shared" si="186"/>
        <v>0.08</v>
      </c>
      <c r="E3997" s="1" t="s">
        <v>11108</v>
      </c>
      <c r="F3997" s="1" t="s">
        <v>11107</v>
      </c>
      <c r="G3997" s="6" t="s">
        <v>12525</v>
      </c>
      <c r="H3997" s="1" t="s">
        <v>256</v>
      </c>
      <c r="I3997" s="1" t="s">
        <v>857</v>
      </c>
      <c r="J3997" s="1" t="s">
        <v>8294</v>
      </c>
      <c r="K3997" s="1" t="str">
        <f t="shared" si="187"/>
        <v>2020</v>
      </c>
      <c r="L3997" s="1">
        <f t="shared" si="188"/>
        <v>52</v>
      </c>
      <c r="M3997" s="1" t="s">
        <v>60</v>
      </c>
      <c r="N3997" t="s">
        <v>53</v>
      </c>
      <c r="O3997" s="1" t="s">
        <v>61</v>
      </c>
      <c r="P3997" s="1" t="s">
        <v>232</v>
      </c>
      <c r="Q3997" s="1" t="s">
        <v>240</v>
      </c>
      <c r="R3997" s="1" t="s">
        <v>242</v>
      </c>
      <c r="S3997" s="1"/>
      <c r="T3997" s="1">
        <v>1</v>
      </c>
      <c r="U3997" s="1"/>
    </row>
    <row r="3998" spans="1:21">
      <c r="A3998" s="1" t="s">
        <v>50</v>
      </c>
      <c r="B3998" s="1" t="s">
        <v>50</v>
      </c>
      <c r="C3998" s="1" t="s">
        <v>500</v>
      </c>
      <c r="D3998" s="1">
        <f t="shared" si="186"/>
        <v>0.8</v>
      </c>
      <c r="E3998" s="1" t="s">
        <v>11159</v>
      </c>
      <c r="F3998" s="1" t="s">
        <v>11158</v>
      </c>
      <c r="G3998" s="6" t="s">
        <v>12525</v>
      </c>
      <c r="H3998" s="1" t="s">
        <v>128</v>
      </c>
      <c r="I3998" s="1" t="s">
        <v>8481</v>
      </c>
      <c r="J3998" s="1" t="s">
        <v>358</v>
      </c>
      <c r="K3998" s="1" t="str">
        <f t="shared" si="187"/>
        <v>2020</v>
      </c>
      <c r="L3998" s="1">
        <f t="shared" si="188"/>
        <v>42</v>
      </c>
      <c r="M3998" s="1" t="s">
        <v>60</v>
      </c>
      <c r="N3998" t="s">
        <v>53</v>
      </c>
      <c r="O3998" s="1" t="s">
        <v>102</v>
      </c>
      <c r="P3998" s="1" t="s">
        <v>168</v>
      </c>
      <c r="Q3998" s="1" t="s">
        <v>219</v>
      </c>
      <c r="R3998" s="1" t="s">
        <v>1011</v>
      </c>
      <c r="S3998" s="1" t="s">
        <v>526</v>
      </c>
      <c r="T3998" s="1">
        <v>1</v>
      </c>
      <c r="U3998" s="1" t="s">
        <v>99</v>
      </c>
    </row>
    <row r="3999" spans="1:21">
      <c r="A3999" s="1" t="s">
        <v>54</v>
      </c>
      <c r="B3999" s="1" t="s">
        <v>50</v>
      </c>
      <c r="C3999" s="1" t="s">
        <v>382</v>
      </c>
      <c r="D3999" s="1">
        <f t="shared" si="186"/>
        <v>0.7</v>
      </c>
      <c r="E3999" s="1" t="s">
        <v>11169</v>
      </c>
      <c r="F3999" s="1" t="s">
        <v>11168</v>
      </c>
      <c r="G3999" s="6" t="s">
        <v>12525</v>
      </c>
      <c r="H3999" s="1" t="s">
        <v>464</v>
      </c>
      <c r="I3999" s="1" t="s">
        <v>297</v>
      </c>
      <c r="J3999" s="1" t="s">
        <v>9293</v>
      </c>
      <c r="K3999" s="1" t="str">
        <f t="shared" si="187"/>
        <v>2020</v>
      </c>
      <c r="L3999" s="1">
        <f t="shared" si="188"/>
        <v>31</v>
      </c>
      <c r="M3999" s="1" t="s">
        <v>79</v>
      </c>
      <c r="N3999" t="s">
        <v>53</v>
      </c>
      <c r="O3999" s="1" t="s">
        <v>61</v>
      </c>
      <c r="P3999" s="1" t="s">
        <v>103</v>
      </c>
      <c r="Q3999" s="1" t="s">
        <v>458</v>
      </c>
      <c r="R3999" s="1" t="s">
        <v>3543</v>
      </c>
      <c r="S3999" s="1" t="s">
        <v>105</v>
      </c>
      <c r="T3999" s="1">
        <v>1</v>
      </c>
      <c r="U3999" s="1"/>
    </row>
    <row r="4000" spans="1:21">
      <c r="A4000" s="1" t="s">
        <v>55</v>
      </c>
      <c r="B4000" s="1" t="s">
        <v>472</v>
      </c>
      <c r="C4000" s="1" t="s">
        <v>136</v>
      </c>
      <c r="D4000" s="1">
        <f t="shared" si="186"/>
        <v>0.25</v>
      </c>
      <c r="E4000" s="1" t="s">
        <v>11213</v>
      </c>
      <c r="F4000" s="1" t="s">
        <v>11212</v>
      </c>
      <c r="G4000" s="6" t="s">
        <v>12525</v>
      </c>
      <c r="H4000" s="1" t="s">
        <v>310</v>
      </c>
      <c r="I4000" s="1" t="s">
        <v>11176</v>
      </c>
      <c r="J4000" s="1" t="s">
        <v>7043</v>
      </c>
      <c r="K4000" s="1" t="str">
        <f t="shared" si="187"/>
        <v>2020</v>
      </c>
      <c r="L4000" s="1">
        <f t="shared" si="188"/>
        <v>45</v>
      </c>
      <c r="M4000" s="1" t="s">
        <v>60</v>
      </c>
      <c r="N4000" t="s">
        <v>53</v>
      </c>
      <c r="O4000" s="1" t="s">
        <v>102</v>
      </c>
      <c r="P4000" s="1" t="s">
        <v>206</v>
      </c>
      <c r="Q4000" s="1" t="s">
        <v>721</v>
      </c>
      <c r="R4000" s="1" t="s">
        <v>11214</v>
      </c>
      <c r="S4000" s="1" t="s">
        <v>105</v>
      </c>
      <c r="T4000" s="1">
        <v>2</v>
      </c>
      <c r="U4000" s="1"/>
    </row>
    <row r="4001" spans="1:21">
      <c r="A4001" s="1" t="s">
        <v>55</v>
      </c>
      <c r="B4001" s="1" t="s">
        <v>141</v>
      </c>
      <c r="C4001" s="1" t="s">
        <v>63</v>
      </c>
      <c r="D4001" s="1">
        <f t="shared" si="186"/>
        <v>0.06</v>
      </c>
      <c r="E4001" s="1" t="s">
        <v>11220</v>
      </c>
      <c r="F4001" s="1" t="s">
        <v>11219</v>
      </c>
      <c r="G4001" s="6" t="s">
        <v>12527</v>
      </c>
      <c r="H4001" s="1" t="s">
        <v>120</v>
      </c>
      <c r="I4001" s="1" t="s">
        <v>11176</v>
      </c>
      <c r="J4001" s="1" t="s">
        <v>8665</v>
      </c>
      <c r="K4001" s="1" t="str">
        <f t="shared" si="187"/>
        <v>2020</v>
      </c>
      <c r="L4001" s="1">
        <f t="shared" si="188"/>
        <v>46</v>
      </c>
      <c r="M4001" s="1" t="s">
        <v>60</v>
      </c>
      <c r="N4001" t="s">
        <v>53</v>
      </c>
      <c r="O4001" s="1" t="s">
        <v>102</v>
      </c>
      <c r="P4001" s="1" t="s">
        <v>432</v>
      </c>
      <c r="Q4001" s="1" t="s">
        <v>1198</v>
      </c>
      <c r="R4001" s="1" t="s">
        <v>583</v>
      </c>
      <c r="S4001" s="1" t="s">
        <v>105</v>
      </c>
      <c r="T4001" s="1">
        <v>1</v>
      </c>
      <c r="U4001" s="1"/>
    </row>
    <row r="4002" spans="1:21">
      <c r="A4002" s="1" t="s">
        <v>55</v>
      </c>
      <c r="B4002" s="1"/>
      <c r="C4002" s="1"/>
      <c r="D4002" s="1">
        <f t="shared" si="186"/>
        <v>0</v>
      </c>
      <c r="E4002" s="1" t="s">
        <v>10363</v>
      </c>
      <c r="F4002" s="1" t="s">
        <v>11262</v>
      </c>
      <c r="G4002" s="6" t="s">
        <v>12525</v>
      </c>
      <c r="H4002" s="1" t="s">
        <v>158</v>
      </c>
      <c r="I4002" s="1" t="s">
        <v>11257</v>
      </c>
      <c r="J4002" s="1" t="s">
        <v>10543</v>
      </c>
      <c r="K4002" s="1" t="str">
        <f t="shared" si="187"/>
        <v>2020</v>
      </c>
      <c r="L4002" s="1">
        <f t="shared" si="188"/>
        <v>11</v>
      </c>
      <c r="M4002" s="1" t="s">
        <v>79</v>
      </c>
      <c r="N4002" t="s">
        <v>53</v>
      </c>
      <c r="O4002" s="1" t="s">
        <v>61</v>
      </c>
      <c r="P4002" s="1" t="s">
        <v>449</v>
      </c>
      <c r="Q4002" s="1" t="s">
        <v>555</v>
      </c>
      <c r="R4002" s="1" t="s">
        <v>716</v>
      </c>
      <c r="S4002" s="1" t="s">
        <v>65</v>
      </c>
      <c r="T4002" s="1">
        <v>2</v>
      </c>
      <c r="U4002" s="1"/>
    </row>
    <row r="4003" spans="1:21">
      <c r="A4003" s="1" t="s">
        <v>55</v>
      </c>
      <c r="B4003" s="1" t="s">
        <v>472</v>
      </c>
      <c r="C4003" s="1" t="s">
        <v>500</v>
      </c>
      <c r="D4003" s="1">
        <f t="shared" si="186"/>
        <v>0.4</v>
      </c>
      <c r="E4003" s="1" t="s">
        <v>11296</v>
      </c>
      <c r="F4003" s="1" t="s">
        <v>11295</v>
      </c>
      <c r="G4003" s="6" t="s">
        <v>12525</v>
      </c>
      <c r="H4003" s="1" t="s">
        <v>108</v>
      </c>
      <c r="I4003" s="1" t="s">
        <v>11290</v>
      </c>
      <c r="J4003" s="1" t="s">
        <v>8134</v>
      </c>
      <c r="K4003" s="1" t="str">
        <f t="shared" si="187"/>
        <v>2020</v>
      </c>
      <c r="L4003" s="1">
        <f t="shared" si="188"/>
        <v>8</v>
      </c>
      <c r="M4003" s="1" t="s">
        <v>79</v>
      </c>
      <c r="N4003" t="s">
        <v>53</v>
      </c>
      <c r="O4003" s="1" t="s">
        <v>61</v>
      </c>
      <c r="P4003" s="1" t="s">
        <v>794</v>
      </c>
      <c r="Q4003" s="1" t="s">
        <v>63</v>
      </c>
      <c r="R4003" s="1" t="s">
        <v>5876</v>
      </c>
      <c r="S4003" s="1" t="s">
        <v>65</v>
      </c>
      <c r="T4003" s="1">
        <v>2</v>
      </c>
      <c r="U4003" s="1" t="s">
        <v>55</v>
      </c>
    </row>
    <row r="4004" spans="1:21">
      <c r="A4004" s="1" t="s">
        <v>55</v>
      </c>
      <c r="B4004" s="1" t="s">
        <v>986</v>
      </c>
      <c r="C4004" s="1" t="s">
        <v>382</v>
      </c>
      <c r="D4004" s="1">
        <f t="shared" si="186"/>
        <v>0.21</v>
      </c>
      <c r="E4004" s="1" t="s">
        <v>11318</v>
      </c>
      <c r="F4004" s="1" t="s">
        <v>11317</v>
      </c>
      <c r="G4004" s="6" t="s">
        <v>12525</v>
      </c>
      <c r="H4004" s="1" t="s">
        <v>101</v>
      </c>
      <c r="I4004" s="1" t="s">
        <v>9293</v>
      </c>
      <c r="J4004" s="1" t="s">
        <v>5294</v>
      </c>
      <c r="K4004" s="1" t="str">
        <f t="shared" si="187"/>
        <v>2020</v>
      </c>
      <c r="L4004" s="1">
        <f t="shared" si="188"/>
        <v>38</v>
      </c>
      <c r="M4004" s="1" t="s">
        <v>79</v>
      </c>
      <c r="N4004" t="s">
        <v>53</v>
      </c>
      <c r="O4004" s="1" t="s">
        <v>102</v>
      </c>
      <c r="P4004" s="1" t="s">
        <v>179</v>
      </c>
      <c r="Q4004" s="1" t="s">
        <v>104</v>
      </c>
      <c r="R4004" s="1" t="s">
        <v>1007</v>
      </c>
      <c r="S4004" s="1" t="s">
        <v>9904</v>
      </c>
      <c r="T4004" s="1">
        <v>2</v>
      </c>
      <c r="U4004" s="1" t="s">
        <v>55</v>
      </c>
    </row>
    <row r="4005" spans="1:21">
      <c r="A4005" s="1" t="s">
        <v>55</v>
      </c>
      <c r="B4005" s="1" t="s">
        <v>141</v>
      </c>
      <c r="C4005" s="1" t="s">
        <v>169</v>
      </c>
      <c r="D4005" s="1">
        <f t="shared" si="186"/>
        <v>0.04</v>
      </c>
      <c r="E4005" s="1" t="s">
        <v>11329</v>
      </c>
      <c r="F4005" s="1" t="s">
        <v>11328</v>
      </c>
      <c r="G4005" s="6" t="s">
        <v>12525</v>
      </c>
      <c r="H4005" s="1" t="s">
        <v>126</v>
      </c>
      <c r="I4005" s="1" t="s">
        <v>2102</v>
      </c>
      <c r="J4005" s="1" t="s">
        <v>10939</v>
      </c>
      <c r="K4005" s="1" t="str">
        <f t="shared" si="187"/>
        <v>2020</v>
      </c>
      <c r="L4005" s="1">
        <f t="shared" si="188"/>
        <v>14</v>
      </c>
      <c r="M4005" s="1" t="s">
        <v>79</v>
      </c>
      <c r="N4005" t="s">
        <v>53</v>
      </c>
      <c r="O4005" s="1" t="s">
        <v>102</v>
      </c>
      <c r="P4005" s="1" t="s">
        <v>388</v>
      </c>
      <c r="Q4005" s="1" t="s">
        <v>721</v>
      </c>
      <c r="R4005" s="1" t="s">
        <v>551</v>
      </c>
      <c r="S4005" s="1" t="s">
        <v>65</v>
      </c>
      <c r="T4005" s="1">
        <v>2</v>
      </c>
      <c r="U4005" s="1"/>
    </row>
    <row r="4006" spans="1:21">
      <c r="A4006" s="1" t="s">
        <v>53</v>
      </c>
      <c r="B4006" s="1"/>
      <c r="C4006" s="1"/>
      <c r="D4006" s="1">
        <f t="shared" si="186"/>
        <v>0</v>
      </c>
      <c r="E4006" s="1" t="s">
        <v>10385</v>
      </c>
      <c r="F4006" s="1" t="s">
        <v>11335</v>
      </c>
      <c r="G4006" s="6" t="s">
        <v>12525</v>
      </c>
      <c r="H4006" s="1" t="s">
        <v>217</v>
      </c>
      <c r="I4006" s="1" t="s">
        <v>2102</v>
      </c>
      <c r="J4006" s="1" t="s">
        <v>5680</v>
      </c>
      <c r="K4006" s="1" t="str">
        <f t="shared" si="187"/>
        <v>2020</v>
      </c>
      <c r="L4006" s="1">
        <f t="shared" si="188"/>
        <v>16</v>
      </c>
      <c r="M4006" s="1" t="s">
        <v>60</v>
      </c>
      <c r="N4006" t="s">
        <v>53</v>
      </c>
      <c r="O4006" s="1" t="s">
        <v>61</v>
      </c>
      <c r="P4006" s="1" t="s">
        <v>514</v>
      </c>
      <c r="Q4006" s="1" t="s">
        <v>219</v>
      </c>
      <c r="R4006" s="1" t="s">
        <v>1096</v>
      </c>
      <c r="S4006" s="1" t="s">
        <v>65</v>
      </c>
      <c r="T4006" s="1">
        <v>2</v>
      </c>
      <c r="U4006" s="1" t="s">
        <v>116</v>
      </c>
    </row>
    <row r="4007" spans="1:21">
      <c r="A4007" s="1" t="s">
        <v>55</v>
      </c>
      <c r="B4007" s="1" t="s">
        <v>986</v>
      </c>
      <c r="C4007" s="1" t="s">
        <v>219</v>
      </c>
      <c r="D4007" s="1">
        <f t="shared" si="186"/>
        <v>0.18</v>
      </c>
      <c r="E4007" s="1" t="s">
        <v>11363</v>
      </c>
      <c r="F4007" s="1" t="s">
        <v>11362</v>
      </c>
      <c r="G4007" s="6" t="s">
        <v>12525</v>
      </c>
      <c r="H4007" s="1" t="s">
        <v>809</v>
      </c>
      <c r="I4007" s="1" t="s">
        <v>5681</v>
      </c>
      <c r="J4007" s="1" t="s">
        <v>9250</v>
      </c>
      <c r="K4007" s="1" t="str">
        <f t="shared" si="187"/>
        <v>2020</v>
      </c>
      <c r="L4007" s="1">
        <f t="shared" si="188"/>
        <v>36</v>
      </c>
      <c r="M4007" s="1" t="s">
        <v>60</v>
      </c>
      <c r="N4007" t="s">
        <v>53</v>
      </c>
      <c r="O4007" s="1" t="s">
        <v>61</v>
      </c>
      <c r="P4007" s="1" t="s">
        <v>255</v>
      </c>
      <c r="Q4007" s="1" t="s">
        <v>301</v>
      </c>
      <c r="R4007" s="1"/>
      <c r="S4007" s="1" t="s">
        <v>105</v>
      </c>
      <c r="T4007" s="1">
        <v>2</v>
      </c>
      <c r="U4007" s="1"/>
    </row>
    <row r="4008" spans="1:21">
      <c r="A4008" s="1" t="s">
        <v>54</v>
      </c>
      <c r="B4008" s="1"/>
      <c r="C4008" s="1" t="s">
        <v>500</v>
      </c>
      <c r="D4008" s="1">
        <f t="shared" si="186"/>
        <v>0</v>
      </c>
      <c r="E4008" s="1" t="s">
        <v>11415</v>
      </c>
      <c r="F4008" s="1" t="s">
        <v>11414</v>
      </c>
      <c r="G4008" s="6" t="s">
        <v>12525</v>
      </c>
      <c r="H4008" s="1" t="s">
        <v>484</v>
      </c>
      <c r="I4008" s="1" t="s">
        <v>8089</v>
      </c>
      <c r="J4008" s="1" t="s">
        <v>10602</v>
      </c>
      <c r="K4008" s="1" t="str">
        <f t="shared" si="187"/>
        <v>2020</v>
      </c>
      <c r="L4008" s="1">
        <f t="shared" si="188"/>
        <v>48</v>
      </c>
      <c r="M4008" s="1" t="s">
        <v>60</v>
      </c>
      <c r="N4008" t="s">
        <v>53</v>
      </c>
      <c r="O4008" s="1" t="s">
        <v>61</v>
      </c>
      <c r="P4008" s="1" t="s">
        <v>346</v>
      </c>
      <c r="Q4008" s="1" t="s">
        <v>219</v>
      </c>
      <c r="R4008" s="1" t="s">
        <v>922</v>
      </c>
      <c r="S4008" s="1" t="s">
        <v>557</v>
      </c>
      <c r="T4008" s="1">
        <v>1</v>
      </c>
      <c r="U4008" s="1" t="s">
        <v>55</v>
      </c>
    </row>
    <row r="4009" spans="1:21">
      <c r="A4009" s="1" t="s">
        <v>54</v>
      </c>
      <c r="B4009" s="1" t="s">
        <v>472</v>
      </c>
      <c r="C4009" s="1" t="s">
        <v>500</v>
      </c>
      <c r="D4009" s="1">
        <f t="shared" si="186"/>
        <v>0.4</v>
      </c>
      <c r="E4009" s="1" t="s">
        <v>11417</v>
      </c>
      <c r="F4009" s="1" t="s">
        <v>11416</v>
      </c>
      <c r="G4009" s="6" t="s">
        <v>12527</v>
      </c>
      <c r="H4009" s="1" t="s">
        <v>809</v>
      </c>
      <c r="I4009" s="1" t="s">
        <v>8089</v>
      </c>
      <c r="J4009" s="1" t="s">
        <v>5745</v>
      </c>
      <c r="K4009" s="1" t="str">
        <f t="shared" si="187"/>
        <v>2020</v>
      </c>
      <c r="L4009" s="1">
        <f t="shared" si="188"/>
        <v>36</v>
      </c>
      <c r="M4009" s="1" t="s">
        <v>79</v>
      </c>
      <c r="N4009" t="s">
        <v>53</v>
      </c>
      <c r="O4009" s="1" t="s">
        <v>61</v>
      </c>
      <c r="P4009" s="1" t="s">
        <v>388</v>
      </c>
      <c r="Q4009" s="1" t="s">
        <v>219</v>
      </c>
      <c r="R4009" s="1" t="s">
        <v>1047</v>
      </c>
      <c r="S4009" s="1" t="s">
        <v>11418</v>
      </c>
      <c r="T4009" s="1">
        <v>2</v>
      </c>
      <c r="U4009" s="1"/>
    </row>
    <row r="4010" spans="1:21">
      <c r="A4010" s="1" t="s">
        <v>55</v>
      </c>
      <c r="B4010" s="1" t="s">
        <v>472</v>
      </c>
      <c r="C4010" s="1" t="s">
        <v>273</v>
      </c>
      <c r="D4010" s="1">
        <f t="shared" si="186"/>
        <v>0.5</v>
      </c>
      <c r="E4010" s="1" t="s">
        <v>11429</v>
      </c>
      <c r="F4010" s="1" t="s">
        <v>11428</v>
      </c>
      <c r="G4010" s="6" t="s">
        <v>12525</v>
      </c>
      <c r="H4010" s="1" t="s">
        <v>88</v>
      </c>
      <c r="I4010" s="1" t="s">
        <v>10939</v>
      </c>
      <c r="J4010" s="1" t="s">
        <v>8431</v>
      </c>
      <c r="K4010" s="1" t="str">
        <f t="shared" si="187"/>
        <v>2020</v>
      </c>
      <c r="L4010" s="1">
        <f t="shared" si="188"/>
        <v>28</v>
      </c>
      <c r="M4010" s="1" t="s">
        <v>60</v>
      </c>
      <c r="N4010" t="s">
        <v>53</v>
      </c>
      <c r="O4010" s="1" t="s">
        <v>61</v>
      </c>
      <c r="P4010" s="1" t="s">
        <v>449</v>
      </c>
      <c r="Q4010" s="1" t="s">
        <v>721</v>
      </c>
      <c r="R4010" s="1" t="s">
        <v>593</v>
      </c>
      <c r="S4010" s="1" t="s">
        <v>11430</v>
      </c>
      <c r="T4010" s="1">
        <v>1</v>
      </c>
      <c r="U4010" s="1"/>
    </row>
    <row r="4011" spans="1:21">
      <c r="A4011" s="1" t="s">
        <v>54</v>
      </c>
      <c r="B4011" s="1" t="s">
        <v>472</v>
      </c>
      <c r="C4011" s="1" t="s">
        <v>273</v>
      </c>
      <c r="D4011" s="1">
        <f t="shared" si="186"/>
        <v>0.5</v>
      </c>
      <c r="E4011" s="1" t="s">
        <v>11436</v>
      </c>
      <c r="F4011" s="1" t="s">
        <v>11435</v>
      </c>
      <c r="G4011" s="6" t="s">
        <v>12525</v>
      </c>
      <c r="H4011" s="1" t="s">
        <v>367</v>
      </c>
      <c r="I4011" s="1" t="s">
        <v>539</v>
      </c>
      <c r="J4011" s="1" t="s">
        <v>7691</v>
      </c>
      <c r="K4011" s="1" t="str">
        <f t="shared" si="187"/>
        <v>2020</v>
      </c>
      <c r="L4011" s="1">
        <f t="shared" si="188"/>
        <v>26</v>
      </c>
      <c r="M4011" s="1" t="s">
        <v>79</v>
      </c>
      <c r="N4011" t="s">
        <v>53</v>
      </c>
      <c r="O4011" s="1" t="s">
        <v>61</v>
      </c>
      <c r="P4011" s="1" t="s">
        <v>840</v>
      </c>
      <c r="Q4011" s="1" t="s">
        <v>338</v>
      </c>
      <c r="R4011" s="1" t="s">
        <v>8987</v>
      </c>
      <c r="S4011" s="1" t="s">
        <v>6849</v>
      </c>
      <c r="T4011" s="1">
        <v>1</v>
      </c>
      <c r="U4011" s="1" t="s">
        <v>116</v>
      </c>
    </row>
    <row r="4012" spans="1:21">
      <c r="A4012" s="1" t="s">
        <v>54</v>
      </c>
      <c r="B4012" s="1" t="s">
        <v>3991</v>
      </c>
      <c r="C4012" s="1" t="s">
        <v>500</v>
      </c>
      <c r="D4012" s="1">
        <f t="shared" si="186"/>
        <v>1.52</v>
      </c>
      <c r="E4012" s="1" t="s">
        <v>11439</v>
      </c>
      <c r="F4012" s="1" t="s">
        <v>11438</v>
      </c>
      <c r="G4012" s="6" t="s">
        <v>12525</v>
      </c>
      <c r="H4012" s="1" t="s">
        <v>351</v>
      </c>
      <c r="I4012" s="1" t="s">
        <v>539</v>
      </c>
      <c r="J4012" s="1" t="s">
        <v>8247</v>
      </c>
      <c r="K4012" s="1" t="str">
        <f t="shared" si="187"/>
        <v>2020</v>
      </c>
      <c r="L4012" s="1">
        <f t="shared" si="188"/>
        <v>55</v>
      </c>
      <c r="M4012" s="1" t="s">
        <v>79</v>
      </c>
      <c r="N4012" t="s">
        <v>53</v>
      </c>
      <c r="O4012" s="1" t="s">
        <v>61</v>
      </c>
      <c r="P4012" s="1" t="s">
        <v>988</v>
      </c>
      <c r="Q4012" s="1" t="s">
        <v>515</v>
      </c>
      <c r="R4012" s="1" t="s">
        <v>989</v>
      </c>
      <c r="S4012" s="1" t="s">
        <v>5352</v>
      </c>
      <c r="T4012" s="1">
        <v>1</v>
      </c>
      <c r="U4012" s="1"/>
    </row>
    <row r="4013" spans="1:21">
      <c r="A4013" s="1" t="s">
        <v>50</v>
      </c>
      <c r="B4013" s="1" t="s">
        <v>986</v>
      </c>
      <c r="C4013" s="1" t="s">
        <v>169</v>
      </c>
      <c r="D4013" s="1">
        <f t="shared" si="186"/>
        <v>0.06</v>
      </c>
      <c r="E4013" s="1" t="s">
        <v>11473</v>
      </c>
      <c r="F4013" s="1" t="s">
        <v>11472</v>
      </c>
      <c r="G4013" s="6" t="s">
        <v>12525</v>
      </c>
      <c r="H4013" s="1" t="s">
        <v>134</v>
      </c>
      <c r="I4013" s="1" t="s">
        <v>9124</v>
      </c>
      <c r="J4013" s="1" t="s">
        <v>10543</v>
      </c>
      <c r="K4013" s="1" t="str">
        <f t="shared" si="187"/>
        <v>2020</v>
      </c>
      <c r="L4013" s="1">
        <f t="shared" si="188"/>
        <v>27</v>
      </c>
      <c r="M4013" s="1" t="s">
        <v>79</v>
      </c>
      <c r="N4013" t="s">
        <v>53</v>
      </c>
      <c r="O4013" s="1" t="s">
        <v>61</v>
      </c>
      <c r="P4013" s="1" t="s">
        <v>179</v>
      </c>
      <c r="Q4013" s="1" t="s">
        <v>1033</v>
      </c>
      <c r="R4013" s="1" t="s">
        <v>8764</v>
      </c>
      <c r="S4013" s="1" t="s">
        <v>92</v>
      </c>
      <c r="T4013" s="1">
        <v>1</v>
      </c>
      <c r="U4013" s="1"/>
    </row>
    <row r="4014" spans="1:21">
      <c r="A4014" s="1" t="s">
        <v>49</v>
      </c>
      <c r="B4014" s="1" t="s">
        <v>715</v>
      </c>
      <c r="C4014" s="1" t="s">
        <v>169</v>
      </c>
      <c r="D4014" s="1">
        <f t="shared" si="186"/>
        <v>0.02</v>
      </c>
      <c r="E4014" s="1" t="s">
        <v>11489</v>
      </c>
      <c r="F4014" s="1" t="s">
        <v>11488</v>
      </c>
      <c r="G4014" s="6" t="s">
        <v>12525</v>
      </c>
      <c r="H4014" s="1" t="s">
        <v>126</v>
      </c>
      <c r="I4014" s="1" t="s">
        <v>9124</v>
      </c>
      <c r="J4014" s="1" t="s">
        <v>5441</v>
      </c>
      <c r="K4014" s="1" t="str">
        <f t="shared" si="187"/>
        <v>2020</v>
      </c>
      <c r="L4014" s="1">
        <f t="shared" si="188"/>
        <v>14</v>
      </c>
      <c r="M4014" s="1" t="s">
        <v>60</v>
      </c>
      <c r="N4014" t="s">
        <v>53</v>
      </c>
      <c r="O4014" s="1" t="s">
        <v>61</v>
      </c>
      <c r="P4014" s="1" t="s">
        <v>232</v>
      </c>
      <c r="Q4014" s="1" t="s">
        <v>310</v>
      </c>
      <c r="R4014" s="1" t="s">
        <v>551</v>
      </c>
      <c r="S4014" s="1" t="s">
        <v>65</v>
      </c>
      <c r="T4014" s="1">
        <v>2</v>
      </c>
      <c r="U4014" s="1"/>
    </row>
    <row r="4015" spans="1:21">
      <c r="A4015" s="1" t="s">
        <v>53</v>
      </c>
      <c r="B4015" s="1" t="s">
        <v>4039</v>
      </c>
      <c r="C4015" s="1" t="s">
        <v>136</v>
      </c>
      <c r="D4015" s="1">
        <f t="shared" si="186"/>
        <v>1.55</v>
      </c>
      <c r="E4015" s="1" t="s">
        <v>11495</v>
      </c>
      <c r="F4015" s="1" t="s">
        <v>11494</v>
      </c>
      <c r="G4015" s="6" t="s">
        <v>12525</v>
      </c>
      <c r="H4015" s="1" t="s">
        <v>584</v>
      </c>
      <c r="I4015" s="1" t="s">
        <v>6688</v>
      </c>
      <c r="J4015" s="1" t="s">
        <v>11497</v>
      </c>
      <c r="K4015" s="1" t="str">
        <f t="shared" si="187"/>
        <v>2020</v>
      </c>
      <c r="L4015" s="1">
        <f t="shared" si="188"/>
        <v>37</v>
      </c>
      <c r="M4015" s="1" t="s">
        <v>60</v>
      </c>
      <c r="N4015" t="s">
        <v>53</v>
      </c>
      <c r="O4015" s="1" t="s">
        <v>61</v>
      </c>
      <c r="P4015" s="1" t="s">
        <v>213</v>
      </c>
      <c r="Q4015" s="1" t="s">
        <v>310</v>
      </c>
      <c r="R4015" s="1" t="s">
        <v>11496</v>
      </c>
      <c r="S4015" s="1" t="s">
        <v>417</v>
      </c>
      <c r="T4015" s="1">
        <v>1</v>
      </c>
      <c r="U4015" s="1" t="s">
        <v>116</v>
      </c>
    </row>
    <row r="4016" spans="1:21">
      <c r="A4016" s="1" t="s">
        <v>55</v>
      </c>
      <c r="B4016" s="1"/>
      <c r="C4016" s="1"/>
      <c r="D4016" s="1">
        <f t="shared" si="186"/>
        <v>0</v>
      </c>
      <c r="E4016" s="1" t="s">
        <v>10420</v>
      </c>
      <c r="F4016" s="1" t="s">
        <v>11501</v>
      </c>
      <c r="G4016" s="6" t="s">
        <v>12525</v>
      </c>
      <c r="H4016" s="1" t="s">
        <v>136</v>
      </c>
      <c r="I4016" s="1" t="s">
        <v>6688</v>
      </c>
      <c r="J4016" s="1" t="s">
        <v>5710</v>
      </c>
      <c r="K4016" s="1" t="str">
        <f t="shared" si="187"/>
        <v>2020</v>
      </c>
      <c r="L4016" s="1">
        <f t="shared" si="188"/>
        <v>50</v>
      </c>
      <c r="M4016" s="1" t="s">
        <v>60</v>
      </c>
      <c r="N4016" t="s">
        <v>53</v>
      </c>
      <c r="O4016" s="1" t="s">
        <v>61</v>
      </c>
      <c r="P4016" s="1" t="s">
        <v>449</v>
      </c>
      <c r="Q4016" s="1" t="s">
        <v>436</v>
      </c>
      <c r="R4016" s="1" t="s">
        <v>5428</v>
      </c>
      <c r="S4016" s="1" t="s">
        <v>105</v>
      </c>
      <c r="T4016" s="1">
        <v>1</v>
      </c>
      <c r="U4016" s="1"/>
    </row>
    <row r="4017" spans="1:21">
      <c r="A4017" s="1" t="s">
        <v>55</v>
      </c>
      <c r="B4017" s="1"/>
      <c r="C4017" s="1"/>
      <c r="D4017" s="1">
        <f t="shared" si="186"/>
        <v>0</v>
      </c>
      <c r="E4017" s="1" t="s">
        <v>10423</v>
      </c>
      <c r="F4017" s="1" t="s">
        <v>11506</v>
      </c>
      <c r="G4017" s="6" t="s">
        <v>12527</v>
      </c>
      <c r="H4017" s="1" t="s">
        <v>101</v>
      </c>
      <c r="I4017" s="1" t="s">
        <v>6688</v>
      </c>
      <c r="J4017" s="1" t="s">
        <v>5681</v>
      </c>
      <c r="K4017" s="1" t="str">
        <f t="shared" si="187"/>
        <v>2020</v>
      </c>
      <c r="L4017" s="1">
        <f t="shared" si="188"/>
        <v>38</v>
      </c>
      <c r="M4017" s="1" t="s">
        <v>60</v>
      </c>
      <c r="N4017" t="s">
        <v>53</v>
      </c>
      <c r="O4017" s="1" t="s">
        <v>61</v>
      </c>
      <c r="P4017" s="1" t="s">
        <v>168</v>
      </c>
      <c r="Q4017" s="1" t="s">
        <v>136</v>
      </c>
      <c r="R4017" s="1" t="s">
        <v>8433</v>
      </c>
      <c r="S4017" s="1" t="s">
        <v>226</v>
      </c>
      <c r="T4017" s="1">
        <v>1</v>
      </c>
      <c r="U4017" s="1" t="s">
        <v>55</v>
      </c>
    </row>
    <row r="4018" spans="1:21">
      <c r="A4018" s="1" t="s">
        <v>55</v>
      </c>
      <c r="B4018" s="1" t="s">
        <v>715</v>
      </c>
      <c r="C4018" s="1" t="s">
        <v>219</v>
      </c>
      <c r="D4018" s="1">
        <f t="shared" si="186"/>
        <v>0.06</v>
      </c>
      <c r="E4018" s="1" t="s">
        <v>11509</v>
      </c>
      <c r="F4018" s="1" t="s">
        <v>11508</v>
      </c>
      <c r="G4018" s="6" t="s">
        <v>12525</v>
      </c>
      <c r="H4018" s="1" t="s">
        <v>134</v>
      </c>
      <c r="I4018" s="1" t="s">
        <v>3721</v>
      </c>
      <c r="J4018" s="1" t="s">
        <v>10646</v>
      </c>
      <c r="K4018" s="1" t="str">
        <f t="shared" si="187"/>
        <v>2020</v>
      </c>
      <c r="L4018" s="1">
        <f t="shared" si="188"/>
        <v>27</v>
      </c>
      <c r="M4018" s="1" t="s">
        <v>60</v>
      </c>
      <c r="N4018" t="s">
        <v>53</v>
      </c>
      <c r="O4018" s="1" t="s">
        <v>61</v>
      </c>
      <c r="P4018" s="1" t="s">
        <v>255</v>
      </c>
      <c r="Q4018" s="1" t="s">
        <v>136</v>
      </c>
      <c r="R4018" s="1" t="s">
        <v>9320</v>
      </c>
      <c r="S4018" s="1" t="s">
        <v>11137</v>
      </c>
      <c r="T4018" s="1">
        <v>1</v>
      </c>
      <c r="U4018" s="1" t="s">
        <v>116</v>
      </c>
    </row>
    <row r="4019" spans="1:21">
      <c r="A4019" s="1" t="s">
        <v>54</v>
      </c>
      <c r="B4019" s="1"/>
      <c r="C4019" s="1"/>
      <c r="D4019" s="1">
        <f t="shared" si="186"/>
        <v>0</v>
      </c>
      <c r="E4019" s="1" t="s">
        <v>11610</v>
      </c>
      <c r="F4019" s="1" t="s">
        <v>11609</v>
      </c>
      <c r="G4019" s="6" t="s">
        <v>12525</v>
      </c>
      <c r="H4019" s="1" t="s">
        <v>479</v>
      </c>
      <c r="I4019" s="1" t="s">
        <v>10590</v>
      </c>
      <c r="J4019" s="1" t="s">
        <v>7043</v>
      </c>
      <c r="K4019" s="1" t="str">
        <f t="shared" si="187"/>
        <v>2020</v>
      </c>
      <c r="L4019" s="1">
        <f t="shared" si="188"/>
        <v>19</v>
      </c>
      <c r="M4019" s="1" t="s">
        <v>60</v>
      </c>
      <c r="N4019" t="s">
        <v>53</v>
      </c>
      <c r="O4019" s="1" t="s">
        <v>61</v>
      </c>
      <c r="P4019" s="1" t="s">
        <v>89</v>
      </c>
      <c r="Q4019" s="1" t="s">
        <v>256</v>
      </c>
      <c r="R4019" s="1" t="s">
        <v>969</v>
      </c>
      <c r="S4019" s="1" t="s">
        <v>65</v>
      </c>
      <c r="T4019" s="1">
        <v>2</v>
      </c>
      <c r="U4019" s="1" t="s">
        <v>55</v>
      </c>
    </row>
    <row r="4020" spans="1:21">
      <c r="A4020" s="1" t="s">
        <v>55</v>
      </c>
      <c r="B4020" s="1" t="s">
        <v>715</v>
      </c>
      <c r="C4020" s="1" t="s">
        <v>382</v>
      </c>
      <c r="D4020" s="1">
        <f t="shared" si="186"/>
        <v>7.0000000000000007E-2</v>
      </c>
      <c r="E4020" s="1" t="s">
        <v>11613</v>
      </c>
      <c r="F4020" s="1" t="s">
        <v>11612</v>
      </c>
      <c r="G4020" s="6" t="s">
        <v>12525</v>
      </c>
      <c r="H4020" s="1" t="s">
        <v>134</v>
      </c>
      <c r="I4020" s="1" t="s">
        <v>10590</v>
      </c>
      <c r="J4020" s="1" t="s">
        <v>9585</v>
      </c>
      <c r="K4020" s="1" t="str">
        <f t="shared" si="187"/>
        <v>2020</v>
      </c>
      <c r="L4020" s="1">
        <f t="shared" si="188"/>
        <v>27</v>
      </c>
      <c r="M4020" s="1" t="s">
        <v>60</v>
      </c>
      <c r="N4020" t="s">
        <v>53</v>
      </c>
      <c r="O4020" s="1" t="s">
        <v>61</v>
      </c>
      <c r="P4020" s="1" t="s">
        <v>255</v>
      </c>
      <c r="Q4020" s="1" t="s">
        <v>256</v>
      </c>
      <c r="R4020" s="1" t="s">
        <v>257</v>
      </c>
      <c r="S4020" s="1"/>
      <c r="T4020" s="1">
        <v>1</v>
      </c>
      <c r="U4020" s="1" t="s">
        <v>116</v>
      </c>
    </row>
    <row r="4021" spans="1:21">
      <c r="A4021" s="1" t="s">
        <v>54</v>
      </c>
      <c r="B4021" s="1" t="s">
        <v>986</v>
      </c>
      <c r="C4021" s="1" t="s">
        <v>136</v>
      </c>
      <c r="D4021" s="1">
        <f t="shared" si="186"/>
        <v>0.15</v>
      </c>
      <c r="E4021" s="1" t="s">
        <v>11754</v>
      </c>
      <c r="F4021" s="1" t="s">
        <v>11753</v>
      </c>
      <c r="G4021" s="6" t="s">
        <v>12525</v>
      </c>
      <c r="H4021" s="1" t="s">
        <v>55</v>
      </c>
      <c r="I4021" s="1" t="s">
        <v>9305</v>
      </c>
      <c r="J4021" s="1" t="s">
        <v>7542</v>
      </c>
      <c r="K4021" s="1" t="str">
        <f t="shared" si="187"/>
        <v>2020</v>
      </c>
      <c r="L4021" s="1">
        <f t="shared" si="188"/>
        <v>4</v>
      </c>
      <c r="M4021" s="1" t="s">
        <v>79</v>
      </c>
      <c r="N4021" t="s">
        <v>53</v>
      </c>
      <c r="O4021" s="1" t="s">
        <v>205</v>
      </c>
      <c r="P4021" s="1" t="s">
        <v>5348</v>
      </c>
      <c r="Q4021" s="1" t="s">
        <v>583</v>
      </c>
      <c r="R4021" s="1" t="s">
        <v>11755</v>
      </c>
      <c r="S4021" s="1" t="s">
        <v>65</v>
      </c>
      <c r="T4021" s="1">
        <v>1</v>
      </c>
      <c r="U4021" s="1"/>
    </row>
    <row r="4022" spans="1:21">
      <c r="A4022" s="1"/>
      <c r="B4022" s="1" t="s">
        <v>141</v>
      </c>
      <c r="C4022" s="1" t="s">
        <v>63</v>
      </c>
      <c r="D4022" s="1">
        <f t="shared" si="186"/>
        <v>0.06</v>
      </c>
      <c r="E4022" s="1" t="s">
        <v>11757</v>
      </c>
      <c r="F4022" s="1" t="s">
        <v>11756</v>
      </c>
      <c r="G4022" s="6" t="s">
        <v>12525</v>
      </c>
      <c r="H4022" s="1" t="s">
        <v>169</v>
      </c>
      <c r="I4022" s="1" t="s">
        <v>9305</v>
      </c>
      <c r="J4022" s="1" t="s">
        <v>10281</v>
      </c>
      <c r="K4022" s="1" t="str">
        <f t="shared" si="187"/>
        <v>2020</v>
      </c>
      <c r="L4022" s="1">
        <f t="shared" si="188"/>
        <v>20</v>
      </c>
      <c r="M4022" s="1" t="s">
        <v>79</v>
      </c>
      <c r="N4022" t="s">
        <v>53</v>
      </c>
      <c r="O4022" s="1" t="s">
        <v>102</v>
      </c>
      <c r="P4022" s="1" t="s">
        <v>103</v>
      </c>
      <c r="Q4022" s="1" t="s">
        <v>599</v>
      </c>
      <c r="R4022" s="1" t="s">
        <v>11758</v>
      </c>
      <c r="S4022" s="1" t="s">
        <v>65</v>
      </c>
      <c r="T4022" s="1">
        <v>2</v>
      </c>
      <c r="U4022" s="1"/>
    </row>
    <row r="4023" spans="1:21">
      <c r="A4023" s="1" t="s">
        <v>55</v>
      </c>
      <c r="B4023" s="1"/>
      <c r="C4023" s="1"/>
      <c r="D4023" s="1">
        <f t="shared" si="186"/>
        <v>0</v>
      </c>
      <c r="E4023" s="1" t="s">
        <v>10434</v>
      </c>
      <c r="F4023" s="1" t="s">
        <v>11798</v>
      </c>
      <c r="G4023" s="6" t="s">
        <v>12525</v>
      </c>
      <c r="H4023" s="1" t="s">
        <v>54</v>
      </c>
      <c r="I4023" s="1" t="s">
        <v>8180</v>
      </c>
      <c r="J4023" s="1" t="s">
        <v>10830</v>
      </c>
      <c r="K4023" s="1" t="str">
        <f t="shared" si="187"/>
        <v>2020</v>
      </c>
      <c r="L4023" s="1">
        <f t="shared" si="188"/>
        <v>3</v>
      </c>
      <c r="M4023" s="1" t="s">
        <v>60</v>
      </c>
      <c r="N4023" t="s">
        <v>53</v>
      </c>
      <c r="O4023" s="1" t="s">
        <v>61</v>
      </c>
      <c r="P4023" s="1" t="s">
        <v>273</v>
      </c>
      <c r="Q4023" s="1" t="s">
        <v>217</v>
      </c>
      <c r="R4023" s="1" t="s">
        <v>217</v>
      </c>
      <c r="S4023" s="1" t="s">
        <v>65</v>
      </c>
      <c r="T4023" s="1">
        <v>2</v>
      </c>
      <c r="U4023" s="1" t="s">
        <v>55</v>
      </c>
    </row>
    <row r="4024" spans="1:21">
      <c r="A4024" s="1" t="s">
        <v>55</v>
      </c>
      <c r="B4024" s="1"/>
      <c r="C4024" s="1"/>
      <c r="D4024" s="1">
        <f t="shared" si="186"/>
        <v>0</v>
      </c>
      <c r="E4024" s="1" t="s">
        <v>10436</v>
      </c>
      <c r="F4024" s="1" t="s">
        <v>11807</v>
      </c>
      <c r="G4024" s="6" t="s">
        <v>12525</v>
      </c>
      <c r="H4024" s="1" t="s">
        <v>55</v>
      </c>
      <c r="I4024" s="1" t="s">
        <v>8180</v>
      </c>
      <c r="J4024" s="1" t="s">
        <v>8134</v>
      </c>
      <c r="K4024" s="1" t="str">
        <f t="shared" si="187"/>
        <v>2020</v>
      </c>
      <c r="L4024" s="1">
        <f t="shared" si="188"/>
        <v>4</v>
      </c>
      <c r="M4024" s="1" t="s">
        <v>79</v>
      </c>
      <c r="N4024" t="s">
        <v>53</v>
      </c>
      <c r="O4024" s="1" t="s">
        <v>61</v>
      </c>
      <c r="P4024" s="1" t="s">
        <v>273</v>
      </c>
      <c r="Q4024" s="1" t="s">
        <v>247</v>
      </c>
      <c r="R4024" s="1" t="s">
        <v>247</v>
      </c>
      <c r="S4024" s="1" t="s">
        <v>65</v>
      </c>
      <c r="T4024" s="1">
        <v>1</v>
      </c>
      <c r="U4024" s="1" t="s">
        <v>55</v>
      </c>
    </row>
    <row r="4025" spans="1:21">
      <c r="A4025" s="1" t="s">
        <v>55</v>
      </c>
      <c r="B4025" s="1" t="s">
        <v>986</v>
      </c>
      <c r="C4025" s="1" t="s">
        <v>555</v>
      </c>
      <c r="D4025" s="1">
        <f t="shared" si="186"/>
        <v>0.12</v>
      </c>
      <c r="E4025" s="1" t="s">
        <v>11813</v>
      </c>
      <c r="F4025" s="1" t="s">
        <v>11812</v>
      </c>
      <c r="G4025" s="6" t="s">
        <v>12525</v>
      </c>
      <c r="H4025" s="1" t="s">
        <v>134</v>
      </c>
      <c r="I4025" s="1" t="s">
        <v>8180</v>
      </c>
      <c r="J4025" s="1" t="s">
        <v>830</v>
      </c>
      <c r="K4025" s="1" t="str">
        <f t="shared" si="187"/>
        <v>2020</v>
      </c>
      <c r="L4025" s="1">
        <f t="shared" si="188"/>
        <v>27</v>
      </c>
      <c r="M4025" s="1" t="s">
        <v>79</v>
      </c>
      <c r="N4025" t="s">
        <v>53</v>
      </c>
      <c r="O4025" s="1" t="s">
        <v>61</v>
      </c>
      <c r="P4025" s="1" t="s">
        <v>778</v>
      </c>
      <c r="Q4025" s="1" t="s">
        <v>160</v>
      </c>
      <c r="R4025" s="1" t="s">
        <v>4690</v>
      </c>
      <c r="S4025" s="1" t="s">
        <v>105</v>
      </c>
      <c r="T4025" s="1">
        <v>2</v>
      </c>
      <c r="U4025" s="1" t="s">
        <v>116</v>
      </c>
    </row>
    <row r="4026" spans="1:21">
      <c r="A4026" s="1" t="s">
        <v>53</v>
      </c>
      <c r="B4026" s="1" t="s">
        <v>6144</v>
      </c>
      <c r="C4026" s="1" t="s">
        <v>382</v>
      </c>
      <c r="D4026" s="1">
        <f t="shared" si="186"/>
        <v>5.1100000000000003</v>
      </c>
      <c r="E4026" s="1" t="s">
        <v>11839</v>
      </c>
      <c r="F4026" s="1" t="s">
        <v>11838</v>
      </c>
      <c r="G4026" s="6" t="s">
        <v>12525</v>
      </c>
      <c r="H4026" s="1" t="s">
        <v>116</v>
      </c>
      <c r="I4026" s="1" t="s">
        <v>8180</v>
      </c>
      <c r="J4026" s="1" t="s">
        <v>6638</v>
      </c>
      <c r="K4026" s="1" t="str">
        <f t="shared" si="187"/>
        <v>2020</v>
      </c>
      <c r="L4026" s="1">
        <f t="shared" si="188"/>
        <v>5</v>
      </c>
      <c r="M4026" s="1" t="s">
        <v>60</v>
      </c>
      <c r="N4026" t="s">
        <v>53</v>
      </c>
      <c r="O4026" s="1" t="s">
        <v>61</v>
      </c>
      <c r="P4026" s="1" t="s">
        <v>422</v>
      </c>
      <c r="Q4026" s="1" t="s">
        <v>344</v>
      </c>
      <c r="R4026" s="1" t="s">
        <v>11840</v>
      </c>
      <c r="S4026" s="1" t="s">
        <v>65</v>
      </c>
      <c r="T4026" s="1">
        <v>2</v>
      </c>
      <c r="U4026" s="1"/>
    </row>
    <row r="4027" spans="1:21">
      <c r="A4027" s="1" t="s">
        <v>54</v>
      </c>
      <c r="B4027" s="1" t="s">
        <v>50</v>
      </c>
      <c r="C4027" s="1" t="s">
        <v>382</v>
      </c>
      <c r="D4027" s="1">
        <f t="shared" si="186"/>
        <v>0.7</v>
      </c>
      <c r="E4027" s="1" t="s">
        <v>11911</v>
      </c>
      <c r="F4027" s="1" t="s">
        <v>11910</v>
      </c>
      <c r="G4027" s="6" t="s">
        <v>12525</v>
      </c>
      <c r="H4027" s="1" t="s">
        <v>88</v>
      </c>
      <c r="I4027" s="1" t="s">
        <v>5707</v>
      </c>
      <c r="J4027" s="1" t="s">
        <v>8247</v>
      </c>
      <c r="K4027" s="1" t="str">
        <f t="shared" si="187"/>
        <v>2020</v>
      </c>
      <c r="L4027" s="1">
        <f t="shared" si="188"/>
        <v>28</v>
      </c>
      <c r="M4027" s="1" t="s">
        <v>60</v>
      </c>
      <c r="N4027" t="s">
        <v>53</v>
      </c>
      <c r="O4027" s="1" t="s">
        <v>61</v>
      </c>
      <c r="P4027" s="1" t="s">
        <v>346</v>
      </c>
      <c r="Q4027" s="1" t="s">
        <v>721</v>
      </c>
      <c r="R4027" s="1" t="s">
        <v>11912</v>
      </c>
      <c r="S4027" s="1" t="s">
        <v>1559</v>
      </c>
      <c r="T4027" s="1">
        <v>1</v>
      </c>
      <c r="U4027" s="1"/>
    </row>
    <row r="4028" spans="1:21">
      <c r="A4028" s="1" t="s">
        <v>55</v>
      </c>
      <c r="B4028" s="1" t="s">
        <v>986</v>
      </c>
      <c r="C4028" s="1" t="s">
        <v>219</v>
      </c>
      <c r="D4028" s="1">
        <f t="shared" si="186"/>
        <v>0.18</v>
      </c>
      <c r="E4028" s="1" t="s">
        <v>11933</v>
      </c>
      <c r="F4028" s="1" t="s">
        <v>11932</v>
      </c>
      <c r="G4028" s="6" t="s">
        <v>12525</v>
      </c>
      <c r="H4028" s="1" t="s">
        <v>367</v>
      </c>
      <c r="I4028" s="1" t="s">
        <v>429</v>
      </c>
      <c r="J4028" s="1" t="s">
        <v>8197</v>
      </c>
      <c r="K4028" s="1" t="str">
        <f t="shared" si="187"/>
        <v>2020</v>
      </c>
      <c r="L4028" s="1">
        <f t="shared" si="188"/>
        <v>26</v>
      </c>
      <c r="M4028" s="1" t="s">
        <v>79</v>
      </c>
      <c r="N4028" t="s">
        <v>53</v>
      </c>
      <c r="O4028" s="1" t="s">
        <v>61</v>
      </c>
      <c r="P4028" s="1" t="s">
        <v>480</v>
      </c>
      <c r="Q4028" s="1" t="s">
        <v>832</v>
      </c>
      <c r="R4028" s="1" t="s">
        <v>11934</v>
      </c>
      <c r="S4028" s="1" t="s">
        <v>2558</v>
      </c>
      <c r="T4028" s="1">
        <v>2</v>
      </c>
      <c r="U4028" s="1"/>
    </row>
    <row r="4029" spans="1:21">
      <c r="A4029" s="1" t="s">
        <v>53</v>
      </c>
      <c r="B4029" s="1"/>
      <c r="C4029" s="1"/>
      <c r="D4029" s="1">
        <f t="shared" si="186"/>
        <v>0</v>
      </c>
      <c r="E4029" s="1" t="s">
        <v>11995</v>
      </c>
      <c r="F4029" s="1" t="s">
        <v>11994</v>
      </c>
      <c r="G4029" s="6" t="s">
        <v>12525</v>
      </c>
      <c r="H4029" s="1" t="s">
        <v>233</v>
      </c>
      <c r="I4029" s="1" t="s">
        <v>11990</v>
      </c>
      <c r="J4029" s="1" t="s">
        <v>5821</v>
      </c>
      <c r="K4029" s="1" t="str">
        <f t="shared" si="187"/>
        <v>2020</v>
      </c>
      <c r="L4029" s="1">
        <f t="shared" si="188"/>
        <v>49</v>
      </c>
      <c r="M4029" s="1" t="s">
        <v>60</v>
      </c>
      <c r="N4029" t="s">
        <v>53</v>
      </c>
      <c r="O4029" s="1" t="s">
        <v>61</v>
      </c>
      <c r="P4029" s="1" t="s">
        <v>449</v>
      </c>
      <c r="Q4029" s="1" t="s">
        <v>219</v>
      </c>
      <c r="R4029" s="1" t="s">
        <v>895</v>
      </c>
      <c r="S4029" s="1"/>
      <c r="T4029" s="1">
        <v>2</v>
      </c>
      <c r="U4029" s="1" t="s">
        <v>116</v>
      </c>
    </row>
    <row r="4030" spans="1:21">
      <c r="A4030" s="1" t="s">
        <v>54</v>
      </c>
      <c r="B4030" s="1" t="s">
        <v>472</v>
      </c>
      <c r="C4030" s="1" t="s">
        <v>382</v>
      </c>
      <c r="D4030" s="1">
        <f t="shared" si="186"/>
        <v>0.35</v>
      </c>
      <c r="E4030" s="1" t="s">
        <v>12005</v>
      </c>
      <c r="F4030" s="1" t="s">
        <v>12004</v>
      </c>
      <c r="G4030" s="6" t="s">
        <v>12525</v>
      </c>
      <c r="H4030" s="1" t="s">
        <v>108</v>
      </c>
      <c r="I4030" s="1" t="s">
        <v>11990</v>
      </c>
      <c r="J4030" s="1" t="s">
        <v>690</v>
      </c>
      <c r="K4030" s="1" t="str">
        <f t="shared" si="187"/>
        <v>2020</v>
      </c>
      <c r="L4030" s="1">
        <f t="shared" si="188"/>
        <v>8</v>
      </c>
      <c r="M4030" s="1" t="s">
        <v>79</v>
      </c>
      <c r="N4030" t="s">
        <v>53</v>
      </c>
      <c r="O4030" s="1" t="s">
        <v>61</v>
      </c>
      <c r="P4030" s="1" t="s">
        <v>8497</v>
      </c>
      <c r="Q4030" s="1" t="s">
        <v>344</v>
      </c>
      <c r="R4030" s="1" t="s">
        <v>10837</v>
      </c>
      <c r="S4030" s="1" t="s">
        <v>65</v>
      </c>
      <c r="T4030" s="1">
        <v>1</v>
      </c>
      <c r="U4030" s="1"/>
    </row>
    <row r="4031" spans="1:21">
      <c r="A4031" s="1" t="s">
        <v>55</v>
      </c>
      <c r="B4031" s="1" t="s">
        <v>2810</v>
      </c>
      <c r="C4031" s="1" t="s">
        <v>273</v>
      </c>
      <c r="D4031" s="1">
        <f t="shared" si="186"/>
        <v>0.4</v>
      </c>
      <c r="E4031" s="1" t="s">
        <v>12022</v>
      </c>
      <c r="F4031" s="1" t="s">
        <v>12021</v>
      </c>
      <c r="G4031" s="6" t="s">
        <v>12525</v>
      </c>
      <c r="H4031" s="1" t="s">
        <v>54</v>
      </c>
      <c r="I4031" s="1" t="s">
        <v>6283</v>
      </c>
      <c r="J4031" s="1" t="s">
        <v>8717</v>
      </c>
      <c r="K4031" s="1" t="str">
        <f t="shared" si="187"/>
        <v>2020</v>
      </c>
      <c r="L4031" s="1">
        <f t="shared" si="188"/>
        <v>3</v>
      </c>
      <c r="M4031" s="1" t="s">
        <v>60</v>
      </c>
      <c r="N4031" t="s">
        <v>53</v>
      </c>
      <c r="O4031" s="1" t="s">
        <v>61</v>
      </c>
      <c r="P4031" s="1" t="s">
        <v>2107</v>
      </c>
      <c r="Q4031" s="1" t="s">
        <v>247</v>
      </c>
      <c r="R4031" s="1" t="s">
        <v>12023</v>
      </c>
      <c r="S4031" s="1" t="s">
        <v>65</v>
      </c>
      <c r="T4031" s="1">
        <v>2</v>
      </c>
      <c r="U4031" s="1"/>
    </row>
    <row r="4032" spans="1:21">
      <c r="A4032" s="1" t="s">
        <v>54</v>
      </c>
      <c r="B4032" s="1"/>
      <c r="C4032" s="1"/>
      <c r="D4032" s="1">
        <f t="shared" si="186"/>
        <v>0</v>
      </c>
      <c r="E4032" s="1" t="s">
        <v>12064</v>
      </c>
      <c r="F4032" s="1" t="s">
        <v>12063</v>
      </c>
      <c r="G4032" s="6" t="s">
        <v>12525</v>
      </c>
      <c r="H4032" s="1" t="s">
        <v>197</v>
      </c>
      <c r="I4032" s="1" t="s">
        <v>11425</v>
      </c>
      <c r="J4032" s="1" t="s">
        <v>8294</v>
      </c>
      <c r="K4032" s="1" t="str">
        <f t="shared" si="187"/>
        <v>2020</v>
      </c>
      <c r="L4032" s="1">
        <f t="shared" si="188"/>
        <v>17</v>
      </c>
      <c r="M4032" s="1" t="s">
        <v>79</v>
      </c>
      <c r="N4032" t="s">
        <v>53</v>
      </c>
      <c r="O4032" s="1" t="s">
        <v>61</v>
      </c>
      <c r="P4032" s="1" t="s">
        <v>265</v>
      </c>
      <c r="Q4032" s="1" t="s">
        <v>382</v>
      </c>
      <c r="R4032" s="1" t="s">
        <v>11026</v>
      </c>
      <c r="S4032" s="1" t="s">
        <v>65</v>
      </c>
      <c r="T4032" s="1">
        <v>2</v>
      </c>
      <c r="U4032" s="1" t="s">
        <v>116</v>
      </c>
    </row>
    <row r="4033" spans="1:21">
      <c r="A4033" s="1" t="s">
        <v>55</v>
      </c>
      <c r="B4033" s="1" t="s">
        <v>472</v>
      </c>
      <c r="C4033" s="1" t="s">
        <v>63</v>
      </c>
      <c r="D4033" s="1">
        <f t="shared" si="186"/>
        <v>0.15</v>
      </c>
      <c r="E4033" s="1" t="s">
        <v>12096</v>
      </c>
      <c r="F4033" s="1" t="s">
        <v>12095</v>
      </c>
      <c r="G4033" s="6" t="s">
        <v>12525</v>
      </c>
      <c r="H4033" s="1" t="s">
        <v>158</v>
      </c>
      <c r="I4033" s="1" t="s">
        <v>8416</v>
      </c>
      <c r="J4033" s="1" t="s">
        <v>12097</v>
      </c>
      <c r="K4033" s="1" t="str">
        <f t="shared" si="187"/>
        <v>2020</v>
      </c>
      <c r="L4033" s="1">
        <f t="shared" si="188"/>
        <v>11</v>
      </c>
      <c r="M4033" s="1" t="s">
        <v>60</v>
      </c>
      <c r="N4033" t="s">
        <v>53</v>
      </c>
      <c r="O4033" s="1" t="s">
        <v>102</v>
      </c>
      <c r="P4033" s="1" t="s">
        <v>119</v>
      </c>
      <c r="Q4033" s="1" t="s">
        <v>189</v>
      </c>
      <c r="R4033" s="1" t="s">
        <v>811</v>
      </c>
      <c r="S4033" s="1" t="s">
        <v>65</v>
      </c>
      <c r="T4033" s="1">
        <v>1</v>
      </c>
      <c r="U4033" s="1"/>
    </row>
    <row r="4034" spans="1:21">
      <c r="A4034" s="1" t="s">
        <v>50</v>
      </c>
      <c r="B4034" s="1" t="s">
        <v>986</v>
      </c>
      <c r="C4034" s="1" t="s">
        <v>500</v>
      </c>
      <c r="D4034" s="1">
        <f t="shared" ref="D4034:D4088" si="189">B4034*C4034/100</f>
        <v>0.24</v>
      </c>
      <c r="E4034" s="1" t="s">
        <v>12119</v>
      </c>
      <c r="F4034" s="1" t="s">
        <v>12118</v>
      </c>
      <c r="G4034" s="6" t="s">
        <v>12525</v>
      </c>
      <c r="H4034" s="1" t="s">
        <v>256</v>
      </c>
      <c r="I4034" s="1" t="s">
        <v>4032</v>
      </c>
      <c r="J4034" s="1" t="s">
        <v>5441</v>
      </c>
      <c r="K4034" s="1" t="str">
        <f t="shared" ref="K4034:K4088" si="190">TEXT(J4034,"YYYY")</f>
        <v>2020</v>
      </c>
      <c r="L4034" s="1">
        <f t="shared" ref="L4034:L4088" si="191">H4034-(TEXT(I4034,"YYYY")-TEXT(J4034,"YYYY"))</f>
        <v>52</v>
      </c>
      <c r="M4034" s="1" t="s">
        <v>79</v>
      </c>
      <c r="N4034" t="s">
        <v>53</v>
      </c>
      <c r="O4034" s="1" t="s">
        <v>61</v>
      </c>
      <c r="P4034" s="1" t="s">
        <v>608</v>
      </c>
      <c r="Q4034" s="1" t="s">
        <v>500</v>
      </c>
      <c r="R4034" s="1" t="s">
        <v>12120</v>
      </c>
      <c r="S4034" s="1" t="s">
        <v>105</v>
      </c>
      <c r="T4034" s="1">
        <v>1</v>
      </c>
      <c r="U4034" s="1"/>
    </row>
    <row r="4035" spans="1:21">
      <c r="A4035" s="1" t="s">
        <v>55</v>
      </c>
      <c r="B4035" s="1" t="s">
        <v>141</v>
      </c>
      <c r="C4035" s="1" t="s">
        <v>555</v>
      </c>
      <c r="D4035" s="1">
        <f t="shared" si="189"/>
        <v>0.08</v>
      </c>
      <c r="E4035" s="1" t="s">
        <v>12125</v>
      </c>
      <c r="F4035" s="1" t="s">
        <v>12124</v>
      </c>
      <c r="G4035" s="6" t="s">
        <v>12525</v>
      </c>
      <c r="H4035" s="1" t="s">
        <v>71</v>
      </c>
      <c r="I4035" s="1" t="s">
        <v>4032</v>
      </c>
      <c r="J4035" s="1" t="s">
        <v>6811</v>
      </c>
      <c r="K4035" s="1" t="str">
        <f t="shared" si="190"/>
        <v>2020</v>
      </c>
      <c r="L4035" s="1">
        <f t="shared" si="191"/>
        <v>7</v>
      </c>
      <c r="M4035" s="1" t="s">
        <v>60</v>
      </c>
      <c r="N4035" t="s">
        <v>53</v>
      </c>
      <c r="O4035" s="1" t="s">
        <v>102</v>
      </c>
      <c r="P4035" s="1" t="s">
        <v>1302</v>
      </c>
      <c r="Q4035" s="1" t="s">
        <v>367</v>
      </c>
      <c r="R4035" s="1" t="s">
        <v>12126</v>
      </c>
      <c r="S4035" s="1" t="s">
        <v>65</v>
      </c>
      <c r="T4035" s="1">
        <v>1</v>
      </c>
      <c r="U4035" s="1"/>
    </row>
    <row r="4036" spans="1:21">
      <c r="A4036" s="1" t="s">
        <v>54</v>
      </c>
      <c r="B4036" s="1" t="s">
        <v>50</v>
      </c>
      <c r="C4036" s="1" t="s">
        <v>500</v>
      </c>
      <c r="D4036" s="1">
        <f t="shared" si="189"/>
        <v>0.8</v>
      </c>
      <c r="E4036" s="1" t="s">
        <v>12152</v>
      </c>
      <c r="F4036" s="1" t="s">
        <v>12151</v>
      </c>
      <c r="G4036" s="6" t="s">
        <v>12525</v>
      </c>
      <c r="H4036" s="1" t="s">
        <v>187</v>
      </c>
      <c r="I4036" s="1" t="s">
        <v>11263</v>
      </c>
      <c r="J4036" s="1" t="s">
        <v>6586</v>
      </c>
      <c r="K4036" s="1" t="str">
        <f t="shared" si="190"/>
        <v>2020</v>
      </c>
      <c r="L4036" s="1">
        <f t="shared" si="191"/>
        <v>9</v>
      </c>
      <c r="M4036" s="1" t="s">
        <v>79</v>
      </c>
      <c r="N4036" t="s">
        <v>53</v>
      </c>
      <c r="O4036" s="1" t="s">
        <v>61</v>
      </c>
      <c r="P4036" s="1" t="s">
        <v>1271</v>
      </c>
      <c r="Q4036" s="1" t="s">
        <v>63</v>
      </c>
      <c r="R4036" s="1" t="s">
        <v>7766</v>
      </c>
      <c r="S4036" s="1" t="s">
        <v>65</v>
      </c>
      <c r="T4036" s="1">
        <v>1</v>
      </c>
      <c r="U4036" s="1"/>
    </row>
    <row r="4037" spans="1:21">
      <c r="A4037" s="1"/>
      <c r="B4037" s="1"/>
      <c r="C4037" s="1"/>
      <c r="D4037" s="1">
        <f t="shared" si="189"/>
        <v>0</v>
      </c>
      <c r="E4037" s="1" t="s">
        <v>12187</v>
      </c>
      <c r="F4037" s="1" t="s">
        <v>12186</v>
      </c>
      <c r="G4037" s="6" t="s">
        <v>12525</v>
      </c>
      <c r="H4037" s="1" t="s">
        <v>120</v>
      </c>
      <c r="I4037" s="1" t="s">
        <v>461</v>
      </c>
      <c r="J4037" s="1" t="s">
        <v>9308</v>
      </c>
      <c r="K4037" s="1" t="str">
        <f t="shared" si="190"/>
        <v>2020</v>
      </c>
      <c r="L4037" s="1">
        <f t="shared" si="191"/>
        <v>46</v>
      </c>
      <c r="M4037" s="1" t="s">
        <v>60</v>
      </c>
      <c r="N4037" t="s">
        <v>53</v>
      </c>
      <c r="O4037" s="1" t="s">
        <v>102</v>
      </c>
      <c r="P4037" s="1" t="s">
        <v>135</v>
      </c>
      <c r="Q4037" s="1" t="s">
        <v>219</v>
      </c>
      <c r="R4037" s="1" t="s">
        <v>1597</v>
      </c>
      <c r="S4037" s="1" t="s">
        <v>105</v>
      </c>
      <c r="T4037" s="1">
        <v>1</v>
      </c>
      <c r="U4037" s="1"/>
    </row>
    <row r="4038" spans="1:21">
      <c r="A4038" s="1" t="s">
        <v>55</v>
      </c>
      <c r="B4038" s="1" t="s">
        <v>53</v>
      </c>
      <c r="C4038" s="1" t="s">
        <v>382</v>
      </c>
      <c r="D4038" s="1">
        <f t="shared" si="189"/>
        <v>1.4</v>
      </c>
      <c r="E4038" s="1" t="s">
        <v>12192</v>
      </c>
      <c r="F4038" s="1" t="s">
        <v>12190</v>
      </c>
      <c r="G4038" s="6" t="s">
        <v>12525</v>
      </c>
      <c r="H4038" s="1" t="s">
        <v>108</v>
      </c>
      <c r="I4038" s="1" t="s">
        <v>12191</v>
      </c>
      <c r="J4038" s="1" t="s">
        <v>10803</v>
      </c>
      <c r="K4038" s="1" t="str">
        <f t="shared" si="190"/>
        <v>2020</v>
      </c>
      <c r="L4038" s="1">
        <f t="shared" si="191"/>
        <v>8</v>
      </c>
      <c r="M4038" s="1" t="s">
        <v>79</v>
      </c>
      <c r="N4038" t="s">
        <v>53</v>
      </c>
      <c r="O4038" s="1" t="s">
        <v>61</v>
      </c>
      <c r="P4038" s="1" t="s">
        <v>394</v>
      </c>
      <c r="Q4038" s="1" t="s">
        <v>128</v>
      </c>
      <c r="R4038" s="1" t="s">
        <v>1050</v>
      </c>
      <c r="S4038" s="1" t="s">
        <v>65</v>
      </c>
      <c r="T4038" s="1">
        <v>2</v>
      </c>
      <c r="U4038" s="1"/>
    </row>
    <row r="4039" spans="1:21">
      <c r="A4039" s="1" t="s">
        <v>55</v>
      </c>
      <c r="B4039" s="1"/>
      <c r="C4039" s="1"/>
      <c r="D4039" s="1">
        <f t="shared" si="189"/>
        <v>0</v>
      </c>
      <c r="E4039" s="1" t="s">
        <v>12208</v>
      </c>
      <c r="F4039" s="1" t="s">
        <v>12207</v>
      </c>
      <c r="G4039" s="6" t="s">
        <v>12525</v>
      </c>
      <c r="H4039" s="1" t="s">
        <v>149</v>
      </c>
      <c r="I4039" s="1" t="s">
        <v>3805</v>
      </c>
      <c r="J4039" s="1" t="s">
        <v>8717</v>
      </c>
      <c r="K4039" s="1" t="str">
        <f t="shared" si="190"/>
        <v>2020</v>
      </c>
      <c r="L4039" s="1">
        <f t="shared" si="191"/>
        <v>39</v>
      </c>
      <c r="M4039" s="1" t="s">
        <v>79</v>
      </c>
      <c r="N4039" t="s">
        <v>53</v>
      </c>
      <c r="O4039" s="1" t="s">
        <v>61</v>
      </c>
      <c r="P4039" s="1" t="s">
        <v>778</v>
      </c>
      <c r="Q4039" s="1" t="s">
        <v>232</v>
      </c>
      <c r="R4039" s="1" t="s">
        <v>301</v>
      </c>
      <c r="S4039" s="1" t="s">
        <v>105</v>
      </c>
      <c r="T4039" s="1">
        <v>2</v>
      </c>
      <c r="U4039" s="1" t="s">
        <v>55</v>
      </c>
    </row>
    <row r="4040" spans="1:21">
      <c r="A4040" s="1" t="s">
        <v>54</v>
      </c>
      <c r="B4040" s="1" t="s">
        <v>472</v>
      </c>
      <c r="C4040" s="1" t="s">
        <v>273</v>
      </c>
      <c r="D4040" s="1">
        <f t="shared" si="189"/>
        <v>0.5</v>
      </c>
      <c r="E4040" s="1" t="s">
        <v>12227</v>
      </c>
      <c r="F4040" s="1" t="s">
        <v>12226</v>
      </c>
      <c r="G4040" s="6" t="s">
        <v>12525</v>
      </c>
      <c r="H4040" s="1" t="s">
        <v>78</v>
      </c>
      <c r="I4040" s="1" t="s">
        <v>3805</v>
      </c>
      <c r="J4040" s="1" t="s">
        <v>12228</v>
      </c>
      <c r="K4040" s="1" t="str">
        <f t="shared" si="190"/>
        <v>2020</v>
      </c>
      <c r="L4040" s="1">
        <f t="shared" si="191"/>
        <v>29</v>
      </c>
      <c r="M4040" s="1" t="s">
        <v>79</v>
      </c>
      <c r="N4040" t="s">
        <v>53</v>
      </c>
      <c r="O4040" s="1" t="s">
        <v>102</v>
      </c>
      <c r="P4040" s="1" t="s">
        <v>449</v>
      </c>
      <c r="Q4040" s="1" t="s">
        <v>382</v>
      </c>
      <c r="R4040" s="1" t="s">
        <v>1606</v>
      </c>
      <c r="S4040" s="1" t="s">
        <v>114</v>
      </c>
      <c r="T4040" s="1">
        <v>1</v>
      </c>
      <c r="U4040" s="1" t="s">
        <v>99</v>
      </c>
    </row>
    <row r="4041" spans="1:21">
      <c r="A4041" s="1" t="s">
        <v>54</v>
      </c>
      <c r="B4041" s="1" t="s">
        <v>715</v>
      </c>
      <c r="C4041" s="1" t="s">
        <v>273</v>
      </c>
      <c r="D4041" s="1">
        <f t="shared" si="189"/>
        <v>0.1</v>
      </c>
      <c r="E4041" s="1" t="s">
        <v>12231</v>
      </c>
      <c r="F4041" s="1" t="s">
        <v>12230</v>
      </c>
      <c r="G4041" s="6" t="s">
        <v>12525</v>
      </c>
      <c r="H4041" s="1" t="s">
        <v>644</v>
      </c>
      <c r="I4041" s="1" t="s">
        <v>3805</v>
      </c>
      <c r="J4041" s="1" t="s">
        <v>9071</v>
      </c>
      <c r="K4041" s="1" t="str">
        <f t="shared" si="190"/>
        <v>2020</v>
      </c>
      <c r="L4041" s="1">
        <f t="shared" si="191"/>
        <v>35</v>
      </c>
      <c r="M4041" s="1" t="s">
        <v>60</v>
      </c>
      <c r="N4041" t="s">
        <v>53</v>
      </c>
      <c r="O4041" s="1" t="s">
        <v>61</v>
      </c>
      <c r="P4041" s="1" t="s">
        <v>388</v>
      </c>
      <c r="Q4041" s="1" t="s">
        <v>1576</v>
      </c>
      <c r="R4041" s="1"/>
      <c r="S4041" s="1"/>
      <c r="T4041" s="1">
        <v>1</v>
      </c>
      <c r="U4041" s="1" t="s">
        <v>116</v>
      </c>
    </row>
    <row r="4042" spans="1:21">
      <c r="A4042" s="1" t="s">
        <v>55</v>
      </c>
      <c r="B4042" s="1" t="s">
        <v>2513</v>
      </c>
      <c r="C4042" s="1" t="s">
        <v>273</v>
      </c>
      <c r="D4042" s="1">
        <f t="shared" si="189"/>
        <v>4.3</v>
      </c>
      <c r="E4042" s="1" t="s">
        <v>12223</v>
      </c>
      <c r="F4042" s="1" t="s">
        <v>12234</v>
      </c>
      <c r="G4042" s="6" t="s">
        <v>12525</v>
      </c>
      <c r="H4042" s="1" t="s">
        <v>484</v>
      </c>
      <c r="I4042" s="1" t="s">
        <v>3805</v>
      </c>
      <c r="J4042" s="1" t="s">
        <v>6570</v>
      </c>
      <c r="K4042" s="1" t="str">
        <f t="shared" si="190"/>
        <v>2020</v>
      </c>
      <c r="L4042" s="1">
        <f t="shared" si="191"/>
        <v>48</v>
      </c>
      <c r="M4042" s="1" t="s">
        <v>60</v>
      </c>
      <c r="N4042" t="s">
        <v>53</v>
      </c>
      <c r="O4042" s="1" t="s">
        <v>61</v>
      </c>
      <c r="P4042" s="1" t="s">
        <v>213</v>
      </c>
      <c r="Q4042" s="1" t="s">
        <v>240</v>
      </c>
      <c r="R4042" s="1" t="s">
        <v>12235</v>
      </c>
      <c r="S4042" s="1"/>
      <c r="T4042" s="1">
        <v>1</v>
      </c>
      <c r="U4042" s="1" t="s">
        <v>55</v>
      </c>
    </row>
    <row r="4043" spans="1:21">
      <c r="A4043" s="1" t="s">
        <v>53</v>
      </c>
      <c r="B4043" s="1" t="s">
        <v>12244</v>
      </c>
      <c r="C4043" s="1" t="s">
        <v>382</v>
      </c>
      <c r="D4043" s="1">
        <f t="shared" si="189"/>
        <v>3.92</v>
      </c>
      <c r="E4043" s="1" t="s">
        <v>12243</v>
      </c>
      <c r="F4043" s="1" t="s">
        <v>12242</v>
      </c>
      <c r="G4043" s="6" t="s">
        <v>12525</v>
      </c>
      <c r="H4043" s="1" t="s">
        <v>301</v>
      </c>
      <c r="I4043" s="1" t="s">
        <v>12237</v>
      </c>
      <c r="J4043" s="1" t="s">
        <v>6989</v>
      </c>
      <c r="K4043" s="1" t="str">
        <f t="shared" si="190"/>
        <v>2020</v>
      </c>
      <c r="L4043" s="1">
        <f t="shared" si="191"/>
        <v>53</v>
      </c>
      <c r="M4043" s="1" t="s">
        <v>79</v>
      </c>
      <c r="N4043" t="s">
        <v>53</v>
      </c>
      <c r="O4043" s="1" t="s">
        <v>61</v>
      </c>
      <c r="P4043" s="1" t="s">
        <v>179</v>
      </c>
      <c r="Q4043" s="1" t="s">
        <v>1302</v>
      </c>
      <c r="R4043" s="1"/>
      <c r="S4043" s="1"/>
      <c r="T4043" s="1">
        <v>2</v>
      </c>
      <c r="U4043" s="1"/>
    </row>
    <row r="4044" spans="1:21">
      <c r="A4044" s="1" t="s">
        <v>54</v>
      </c>
      <c r="B4044" s="1" t="s">
        <v>472</v>
      </c>
      <c r="C4044" s="1" t="s">
        <v>382</v>
      </c>
      <c r="D4044" s="1">
        <f t="shared" si="189"/>
        <v>0.35</v>
      </c>
      <c r="E4044" s="1" t="s">
        <v>12255</v>
      </c>
      <c r="F4044" s="1" t="s">
        <v>12254</v>
      </c>
      <c r="G4044" s="6" t="s">
        <v>12525</v>
      </c>
      <c r="H4044" s="1" t="s">
        <v>644</v>
      </c>
      <c r="I4044" s="1" t="s">
        <v>12237</v>
      </c>
      <c r="J4044" s="1" t="s">
        <v>321</v>
      </c>
      <c r="K4044" s="1" t="str">
        <f t="shared" si="190"/>
        <v>2020</v>
      </c>
      <c r="L4044" s="1">
        <f t="shared" si="191"/>
        <v>35</v>
      </c>
      <c r="M4044" s="1" t="s">
        <v>60</v>
      </c>
      <c r="N4044" t="s">
        <v>53</v>
      </c>
      <c r="O4044" s="1" t="s">
        <v>61</v>
      </c>
      <c r="P4044" s="1" t="s">
        <v>135</v>
      </c>
      <c r="Q4044" s="1" t="s">
        <v>436</v>
      </c>
      <c r="R4044" s="1" t="s">
        <v>8188</v>
      </c>
      <c r="S4044" s="1"/>
      <c r="T4044" s="1">
        <v>2</v>
      </c>
      <c r="U4044" s="1"/>
    </row>
    <row r="4045" spans="1:21">
      <c r="A4045" s="1" t="s">
        <v>50</v>
      </c>
      <c r="B4045" s="1" t="s">
        <v>715</v>
      </c>
      <c r="C4045" s="1" t="s">
        <v>63</v>
      </c>
      <c r="D4045" s="1">
        <f t="shared" si="189"/>
        <v>0.03</v>
      </c>
      <c r="E4045" s="1" t="s">
        <v>12298</v>
      </c>
      <c r="F4045" s="1" t="s">
        <v>12297</v>
      </c>
      <c r="G4045" s="6" t="s">
        <v>12525</v>
      </c>
      <c r="H4045" s="1" t="s">
        <v>197</v>
      </c>
      <c r="I4045" s="1" t="s">
        <v>10243</v>
      </c>
      <c r="J4045" s="1" t="s">
        <v>12300</v>
      </c>
      <c r="K4045" s="1" t="str">
        <f t="shared" si="190"/>
        <v>2020</v>
      </c>
      <c r="L4045" s="1">
        <f t="shared" si="191"/>
        <v>17</v>
      </c>
      <c r="M4045" s="1" t="s">
        <v>79</v>
      </c>
      <c r="N4045" t="s">
        <v>53</v>
      </c>
      <c r="O4045" s="1" t="s">
        <v>61</v>
      </c>
      <c r="P4045" s="1" t="s">
        <v>988</v>
      </c>
      <c r="Q4045" s="1" t="s">
        <v>3201</v>
      </c>
      <c r="R4045" s="1" t="s">
        <v>12299</v>
      </c>
      <c r="S4045" s="1" t="s">
        <v>65</v>
      </c>
      <c r="T4045" s="1">
        <v>2</v>
      </c>
      <c r="U4045" s="1"/>
    </row>
    <row r="4046" spans="1:21">
      <c r="A4046" s="1" t="s">
        <v>50</v>
      </c>
      <c r="B4046" s="1" t="s">
        <v>986</v>
      </c>
      <c r="C4046" s="1" t="s">
        <v>63</v>
      </c>
      <c r="D4046" s="1">
        <f t="shared" si="189"/>
        <v>0.09</v>
      </c>
      <c r="E4046" s="1" t="s">
        <v>12309</v>
      </c>
      <c r="F4046" s="1" t="s">
        <v>12308</v>
      </c>
      <c r="G4046" s="6" t="s">
        <v>12527</v>
      </c>
      <c r="H4046" s="1" t="s">
        <v>78</v>
      </c>
      <c r="I4046" s="1" t="s">
        <v>10243</v>
      </c>
      <c r="J4046" s="1" t="s">
        <v>9071</v>
      </c>
      <c r="K4046" s="1" t="str">
        <f t="shared" si="190"/>
        <v>2020</v>
      </c>
      <c r="L4046" s="1">
        <f t="shared" si="191"/>
        <v>29</v>
      </c>
      <c r="M4046" s="1" t="s">
        <v>60</v>
      </c>
      <c r="N4046" t="s">
        <v>53</v>
      </c>
      <c r="O4046" s="1" t="s">
        <v>61</v>
      </c>
      <c r="P4046" s="1" t="s">
        <v>127</v>
      </c>
      <c r="Q4046" s="1" t="s">
        <v>256</v>
      </c>
      <c r="R4046" s="1" t="s">
        <v>9313</v>
      </c>
      <c r="S4046" s="1" t="s">
        <v>105</v>
      </c>
      <c r="T4046" s="1">
        <v>1</v>
      </c>
      <c r="U4046" s="1"/>
    </row>
    <row r="4047" spans="1:21">
      <c r="A4047" s="1" t="s">
        <v>50</v>
      </c>
      <c r="B4047" s="1"/>
      <c r="C4047" s="1"/>
      <c r="D4047" s="1">
        <f t="shared" si="189"/>
        <v>0</v>
      </c>
      <c r="E4047" s="1" t="s">
        <v>10492</v>
      </c>
      <c r="F4047" s="1" t="s">
        <v>12321</v>
      </c>
      <c r="G4047" s="6" t="s">
        <v>12525</v>
      </c>
      <c r="H4047" s="1" t="s">
        <v>126</v>
      </c>
      <c r="I4047" s="1" t="s">
        <v>11394</v>
      </c>
      <c r="J4047" s="1" t="s">
        <v>8717</v>
      </c>
      <c r="K4047" s="1" t="str">
        <f t="shared" si="190"/>
        <v>2020</v>
      </c>
      <c r="L4047" s="1">
        <f t="shared" si="191"/>
        <v>14</v>
      </c>
      <c r="M4047" s="1" t="s">
        <v>79</v>
      </c>
      <c r="N4047" t="s">
        <v>53</v>
      </c>
      <c r="O4047" s="1" t="s">
        <v>61</v>
      </c>
      <c r="P4047" s="1" t="s">
        <v>449</v>
      </c>
      <c r="Q4047" s="1" t="s">
        <v>555</v>
      </c>
      <c r="R4047" s="1" t="s">
        <v>716</v>
      </c>
      <c r="S4047" s="1" t="s">
        <v>65</v>
      </c>
      <c r="T4047" s="1">
        <v>1</v>
      </c>
      <c r="U4047" s="1" t="s">
        <v>55</v>
      </c>
    </row>
    <row r="4048" spans="1:21">
      <c r="A4048" s="1" t="s">
        <v>54</v>
      </c>
      <c r="B4048" s="1" t="s">
        <v>2810</v>
      </c>
      <c r="C4048" s="1" t="s">
        <v>136</v>
      </c>
      <c r="D4048" s="1">
        <f t="shared" si="189"/>
        <v>0.2</v>
      </c>
      <c r="E4048" s="1" t="s">
        <v>12380</v>
      </c>
      <c r="F4048" s="1" t="s">
        <v>12379</v>
      </c>
      <c r="G4048" s="6" t="s">
        <v>12525</v>
      </c>
      <c r="H4048" s="1" t="s">
        <v>678</v>
      </c>
      <c r="I4048" s="1" t="s">
        <v>12376</v>
      </c>
      <c r="J4048" s="1" t="s">
        <v>8134</v>
      </c>
      <c r="K4048" s="1" t="str">
        <f t="shared" si="190"/>
        <v>2020</v>
      </c>
      <c r="L4048" s="1">
        <f t="shared" si="191"/>
        <v>34</v>
      </c>
      <c r="M4048" s="1" t="s">
        <v>79</v>
      </c>
      <c r="N4048" t="s">
        <v>53</v>
      </c>
      <c r="O4048" s="1" t="s">
        <v>61</v>
      </c>
      <c r="P4048" s="1" t="s">
        <v>255</v>
      </c>
      <c r="Q4048" s="1" t="s">
        <v>866</v>
      </c>
      <c r="R4048" s="1" t="s">
        <v>12381</v>
      </c>
      <c r="S4048" s="1" t="s">
        <v>417</v>
      </c>
      <c r="T4048" s="1">
        <v>1</v>
      </c>
      <c r="U4048" s="1" t="s">
        <v>54</v>
      </c>
    </row>
    <row r="4049" spans="1:21">
      <c r="A4049" s="1" t="s">
        <v>53</v>
      </c>
      <c r="B4049" s="1" t="s">
        <v>6144</v>
      </c>
      <c r="C4049" s="1" t="s">
        <v>958</v>
      </c>
      <c r="D4049" s="1">
        <f t="shared" si="189"/>
        <v>6.57</v>
      </c>
      <c r="E4049" s="1" t="s">
        <v>11055</v>
      </c>
      <c r="F4049" s="1" t="s">
        <v>12415</v>
      </c>
      <c r="G4049" s="6" t="s">
        <v>12527</v>
      </c>
      <c r="H4049" s="1" t="s">
        <v>187</v>
      </c>
      <c r="I4049" s="1" t="s">
        <v>12416</v>
      </c>
      <c r="J4049" s="1" t="s">
        <v>7691</v>
      </c>
      <c r="K4049" s="1" t="str">
        <f t="shared" si="190"/>
        <v>2020</v>
      </c>
      <c r="L4049" s="1">
        <f t="shared" si="191"/>
        <v>9</v>
      </c>
      <c r="M4049" s="1" t="s">
        <v>60</v>
      </c>
      <c r="N4049" t="s">
        <v>53</v>
      </c>
      <c r="O4049" s="1" t="s">
        <v>61</v>
      </c>
      <c r="P4049" s="1" t="s">
        <v>361</v>
      </c>
      <c r="Q4049" s="1" t="s">
        <v>63</v>
      </c>
      <c r="R4049" s="1" t="s">
        <v>12417</v>
      </c>
      <c r="S4049" s="1" t="s">
        <v>65</v>
      </c>
      <c r="T4049" s="1">
        <v>2</v>
      </c>
      <c r="U4049" s="1" t="s">
        <v>54</v>
      </c>
    </row>
    <row r="4050" spans="1:21">
      <c r="A4050" s="1" t="s">
        <v>49</v>
      </c>
      <c r="B4050" s="1" t="s">
        <v>141</v>
      </c>
      <c r="C4050" s="1" t="s">
        <v>219</v>
      </c>
      <c r="D4050" s="1">
        <f t="shared" si="189"/>
        <v>0.12</v>
      </c>
      <c r="E4050" s="1" t="s">
        <v>12419</v>
      </c>
      <c r="F4050" s="1" t="s">
        <v>12418</v>
      </c>
      <c r="G4050" s="6" t="s">
        <v>12527</v>
      </c>
      <c r="H4050" s="1" t="s">
        <v>177</v>
      </c>
      <c r="I4050" s="1" t="s">
        <v>12416</v>
      </c>
      <c r="J4050" s="1" t="s">
        <v>5710</v>
      </c>
      <c r="K4050" s="1" t="str">
        <f t="shared" si="190"/>
        <v>2020</v>
      </c>
      <c r="L4050" s="1">
        <f t="shared" si="191"/>
        <v>23</v>
      </c>
      <c r="M4050" s="1" t="s">
        <v>79</v>
      </c>
      <c r="N4050" t="s">
        <v>53</v>
      </c>
      <c r="O4050" s="1" t="s">
        <v>61</v>
      </c>
      <c r="P4050" s="1" t="s">
        <v>840</v>
      </c>
      <c r="Q4050" s="1" t="s">
        <v>1070</v>
      </c>
      <c r="R4050" s="1" t="s">
        <v>1071</v>
      </c>
      <c r="S4050" s="1" t="s">
        <v>1765</v>
      </c>
      <c r="T4050" s="1">
        <v>2</v>
      </c>
      <c r="U4050" s="1" t="s">
        <v>54</v>
      </c>
    </row>
    <row r="4051" spans="1:21">
      <c r="A4051" s="1" t="s">
        <v>49</v>
      </c>
      <c r="B4051" s="1"/>
      <c r="C4051" s="1"/>
      <c r="D4051" s="1">
        <f t="shared" si="189"/>
        <v>0</v>
      </c>
      <c r="E4051" s="1" t="s">
        <v>12431</v>
      </c>
      <c r="F4051" s="1" t="s">
        <v>12430</v>
      </c>
      <c r="G4051" s="6" t="s">
        <v>12525</v>
      </c>
      <c r="H4051" s="1" t="s">
        <v>375</v>
      </c>
      <c r="I4051" s="1" t="s">
        <v>12422</v>
      </c>
      <c r="J4051" s="1" t="s">
        <v>12097</v>
      </c>
      <c r="K4051" s="1" t="str">
        <f t="shared" si="190"/>
        <v>2020</v>
      </c>
      <c r="L4051" s="1">
        <f t="shared" si="191"/>
        <v>56</v>
      </c>
      <c r="M4051" s="1" t="s">
        <v>79</v>
      </c>
      <c r="N4051" t="s">
        <v>53</v>
      </c>
      <c r="O4051" s="1" t="s">
        <v>61</v>
      </c>
      <c r="P4051" s="1" t="s">
        <v>265</v>
      </c>
      <c r="Q4051" s="1" t="s">
        <v>500</v>
      </c>
      <c r="R4051" s="1" t="s">
        <v>501</v>
      </c>
      <c r="S4051" s="1" t="s">
        <v>1051</v>
      </c>
      <c r="T4051" s="1">
        <v>2</v>
      </c>
      <c r="U4051" s="1"/>
    </row>
    <row r="4052" spans="1:21">
      <c r="A4052" s="1" t="s">
        <v>53</v>
      </c>
      <c r="B4052" s="1" t="s">
        <v>3072</v>
      </c>
      <c r="C4052" s="1" t="s">
        <v>219</v>
      </c>
      <c r="D4052" s="1">
        <f t="shared" si="189"/>
        <v>0.48</v>
      </c>
      <c r="E4052" s="1" t="s">
        <v>12434</v>
      </c>
      <c r="F4052" s="1" t="s">
        <v>12433</v>
      </c>
      <c r="G4052" s="6" t="s">
        <v>12525</v>
      </c>
      <c r="H4052" s="1" t="s">
        <v>128</v>
      </c>
      <c r="I4052" s="1" t="s">
        <v>12422</v>
      </c>
      <c r="J4052" s="1" t="s">
        <v>3304</v>
      </c>
      <c r="K4052" s="1" t="str">
        <f t="shared" si="190"/>
        <v>2020</v>
      </c>
      <c r="L4052" s="1">
        <f t="shared" si="191"/>
        <v>42</v>
      </c>
      <c r="M4052" s="1" t="s">
        <v>79</v>
      </c>
      <c r="N4052" t="s">
        <v>53</v>
      </c>
      <c r="O4052" s="1" t="s">
        <v>61</v>
      </c>
      <c r="P4052" s="1" t="s">
        <v>103</v>
      </c>
      <c r="Q4052" s="1" t="s">
        <v>515</v>
      </c>
      <c r="R4052" s="1"/>
      <c r="S4052" s="1" t="s">
        <v>7739</v>
      </c>
      <c r="T4052" s="1">
        <v>1</v>
      </c>
      <c r="U4052" s="1" t="s">
        <v>53</v>
      </c>
    </row>
    <row r="4053" spans="1:21">
      <c r="A4053" s="1" t="s">
        <v>54</v>
      </c>
      <c r="B4053" s="1"/>
      <c r="C4053" s="1"/>
      <c r="D4053" s="1">
        <f t="shared" si="189"/>
        <v>0</v>
      </c>
      <c r="E4053" s="1" t="s">
        <v>11061</v>
      </c>
      <c r="F4053" s="1" t="s">
        <v>12446</v>
      </c>
      <c r="G4053" s="6" t="s">
        <v>12525</v>
      </c>
      <c r="H4053" s="1" t="s">
        <v>583</v>
      </c>
      <c r="I4053" s="1" t="s">
        <v>9748</v>
      </c>
      <c r="J4053" s="1" t="s">
        <v>9250</v>
      </c>
      <c r="K4053" s="1" t="str">
        <f t="shared" si="190"/>
        <v>2020</v>
      </c>
      <c r="L4053" s="1">
        <f t="shared" si="191"/>
        <v>22</v>
      </c>
      <c r="M4053" s="1" t="s">
        <v>79</v>
      </c>
      <c r="N4053" t="s">
        <v>53</v>
      </c>
      <c r="O4053" s="1" t="s">
        <v>61</v>
      </c>
      <c r="P4053" s="1" t="s">
        <v>103</v>
      </c>
      <c r="Q4053" s="1" t="s">
        <v>375</v>
      </c>
      <c r="R4053" s="1" t="s">
        <v>3513</v>
      </c>
      <c r="S4053" s="1" t="s">
        <v>1814</v>
      </c>
      <c r="T4053" s="1">
        <v>1</v>
      </c>
      <c r="U4053" s="1" t="s">
        <v>116</v>
      </c>
    </row>
    <row r="4054" spans="1:21">
      <c r="A4054" s="1" t="s">
        <v>54</v>
      </c>
      <c r="B4054" s="1" t="s">
        <v>472</v>
      </c>
      <c r="C4054" s="1" t="s">
        <v>104</v>
      </c>
      <c r="D4054" s="1">
        <f t="shared" si="189"/>
        <v>0.375</v>
      </c>
      <c r="E4054" s="1" t="s">
        <v>12448</v>
      </c>
      <c r="F4054" s="1" t="s">
        <v>12447</v>
      </c>
      <c r="G4054" s="6" t="s">
        <v>12527</v>
      </c>
      <c r="H4054" s="1" t="s">
        <v>584</v>
      </c>
      <c r="I4054" s="1" t="s">
        <v>2804</v>
      </c>
      <c r="J4054" s="1" t="s">
        <v>8134</v>
      </c>
      <c r="K4054" s="1" t="str">
        <f t="shared" si="190"/>
        <v>2020</v>
      </c>
      <c r="L4054" s="1">
        <f t="shared" si="191"/>
        <v>37</v>
      </c>
      <c r="M4054" s="1" t="s">
        <v>79</v>
      </c>
      <c r="N4054" t="s">
        <v>53</v>
      </c>
      <c r="O4054" s="1" t="s">
        <v>61</v>
      </c>
      <c r="P4054" s="1" t="s">
        <v>103</v>
      </c>
      <c r="Q4054" s="1" t="s">
        <v>160</v>
      </c>
      <c r="R4054" s="1"/>
      <c r="S4054" s="1" t="s">
        <v>2161</v>
      </c>
      <c r="T4054" s="1">
        <v>2</v>
      </c>
      <c r="U4054" s="1" t="s">
        <v>54</v>
      </c>
    </row>
    <row r="4055" spans="1:21">
      <c r="A4055" s="1" t="s">
        <v>49</v>
      </c>
      <c r="B4055" s="1" t="s">
        <v>3072</v>
      </c>
      <c r="C4055" s="1" t="s">
        <v>382</v>
      </c>
      <c r="D4055" s="1">
        <f t="shared" si="189"/>
        <v>0.56000000000000005</v>
      </c>
      <c r="E4055" s="1" t="s">
        <v>12455</v>
      </c>
      <c r="F4055" s="1" t="s">
        <v>12454</v>
      </c>
      <c r="G4055" s="6" t="s">
        <v>12525</v>
      </c>
      <c r="H4055" s="1" t="s">
        <v>1343</v>
      </c>
      <c r="I4055" s="1" t="s">
        <v>2804</v>
      </c>
      <c r="J4055" s="1" t="s">
        <v>663</v>
      </c>
      <c r="K4055" s="1" t="str">
        <f t="shared" si="190"/>
        <v>2020</v>
      </c>
      <c r="L4055" s="1">
        <f t="shared" si="191"/>
        <v>41</v>
      </c>
      <c r="M4055" s="1" t="s">
        <v>79</v>
      </c>
      <c r="N4055" t="s">
        <v>53</v>
      </c>
      <c r="O4055" s="1"/>
      <c r="P4055" s="1" t="s">
        <v>103</v>
      </c>
      <c r="Q4055" s="1" t="s">
        <v>219</v>
      </c>
      <c r="R4055" s="1" t="s">
        <v>249</v>
      </c>
      <c r="S4055" s="1" t="s">
        <v>105</v>
      </c>
      <c r="T4055" s="1">
        <v>2</v>
      </c>
      <c r="U4055" s="1" t="s">
        <v>54</v>
      </c>
    </row>
    <row r="4056" spans="1:21">
      <c r="A4056" s="1" t="s">
        <v>54</v>
      </c>
      <c r="B4056" s="1" t="s">
        <v>472</v>
      </c>
      <c r="C4056" s="1" t="s">
        <v>136</v>
      </c>
      <c r="D4056" s="1">
        <f t="shared" si="189"/>
        <v>0.25</v>
      </c>
      <c r="E4056" s="1" t="s">
        <v>11097</v>
      </c>
      <c r="F4056" s="1" t="s">
        <v>12494</v>
      </c>
      <c r="G4056" s="6" t="s">
        <v>12525</v>
      </c>
      <c r="H4056" s="1" t="s">
        <v>118</v>
      </c>
      <c r="I4056" s="1" t="s">
        <v>12488</v>
      </c>
      <c r="J4056" s="1" t="s">
        <v>9250</v>
      </c>
      <c r="K4056" s="1" t="str">
        <f t="shared" si="190"/>
        <v>2020</v>
      </c>
      <c r="L4056" s="1">
        <f t="shared" si="191"/>
        <v>25</v>
      </c>
      <c r="M4056" s="1" t="s">
        <v>79</v>
      </c>
      <c r="N4056" t="s">
        <v>53</v>
      </c>
      <c r="O4056" s="1" t="s">
        <v>61</v>
      </c>
      <c r="P4056" s="1" t="s">
        <v>988</v>
      </c>
      <c r="Q4056" s="1" t="s">
        <v>515</v>
      </c>
      <c r="R4056" s="1" t="s">
        <v>989</v>
      </c>
      <c r="S4056" s="1" t="s">
        <v>4742</v>
      </c>
      <c r="T4056" s="1">
        <v>1</v>
      </c>
      <c r="U4056" s="1" t="s">
        <v>50</v>
      </c>
    </row>
    <row r="4057" spans="1:21">
      <c r="A4057" s="1" t="s">
        <v>54</v>
      </c>
      <c r="B4057" s="1"/>
      <c r="C4057" s="1"/>
      <c r="D4057" s="1">
        <f t="shared" si="189"/>
        <v>0</v>
      </c>
      <c r="E4057" s="1" t="s">
        <v>12507</v>
      </c>
      <c r="F4057" s="1" t="s">
        <v>12506</v>
      </c>
      <c r="G4057" s="6" t="s">
        <v>12525</v>
      </c>
      <c r="H4057" s="1" t="s">
        <v>247</v>
      </c>
      <c r="I4057" s="1" t="s">
        <v>12503</v>
      </c>
      <c r="J4057" s="1" t="s">
        <v>606</v>
      </c>
      <c r="K4057" s="1" t="str">
        <f t="shared" si="190"/>
        <v>2020</v>
      </c>
      <c r="L4057" s="1">
        <f t="shared" si="191"/>
        <v>15</v>
      </c>
      <c r="M4057" s="1" t="s">
        <v>60</v>
      </c>
      <c r="N4057" t="s">
        <v>53</v>
      </c>
      <c r="O4057" s="1" t="s">
        <v>61</v>
      </c>
      <c r="P4057" s="1" t="s">
        <v>168</v>
      </c>
      <c r="Q4057" s="1" t="s">
        <v>256</v>
      </c>
      <c r="R4057" s="1" t="s">
        <v>8170</v>
      </c>
      <c r="S4057" s="1" t="s">
        <v>65</v>
      </c>
      <c r="T4057" s="1">
        <v>2</v>
      </c>
      <c r="U4057" s="1"/>
    </row>
    <row r="4058" spans="1:21">
      <c r="A4058" s="1" t="s">
        <v>54</v>
      </c>
      <c r="B4058" s="1"/>
      <c r="C4058" s="1"/>
      <c r="D4058" s="1">
        <f t="shared" si="189"/>
        <v>0</v>
      </c>
      <c r="E4058" s="1" t="s">
        <v>7109</v>
      </c>
      <c r="F4058" s="1" t="s">
        <v>7108</v>
      </c>
      <c r="G4058" s="6" t="s">
        <v>12527</v>
      </c>
      <c r="H4058" s="1" t="s">
        <v>54</v>
      </c>
      <c r="I4058" s="1" t="s">
        <v>7089</v>
      </c>
      <c r="J4058" s="1" t="s">
        <v>5441</v>
      </c>
      <c r="K4058" s="1" t="str">
        <f t="shared" si="190"/>
        <v>2020</v>
      </c>
      <c r="L4058" s="1">
        <f t="shared" si="191"/>
        <v>3</v>
      </c>
      <c r="M4058" s="1" t="s">
        <v>60</v>
      </c>
      <c r="N4058" t="s">
        <v>55</v>
      </c>
      <c r="O4058" s="1" t="s">
        <v>61</v>
      </c>
      <c r="P4058" s="1" t="s">
        <v>7110</v>
      </c>
      <c r="Q4058" s="1" t="s">
        <v>5423</v>
      </c>
      <c r="R4058" s="1"/>
      <c r="S4058" s="1" t="s">
        <v>65</v>
      </c>
      <c r="T4058" s="1">
        <v>1</v>
      </c>
      <c r="U4058" s="1" t="s">
        <v>99</v>
      </c>
    </row>
    <row r="4059" spans="1:21">
      <c r="A4059" s="1" t="s">
        <v>55</v>
      </c>
      <c r="B4059" s="1"/>
      <c r="C4059" s="1"/>
      <c r="D4059" s="1">
        <f t="shared" si="189"/>
        <v>0</v>
      </c>
      <c r="E4059" s="1" t="s">
        <v>10417</v>
      </c>
      <c r="F4059" s="1" t="s">
        <v>11499</v>
      </c>
      <c r="G4059" s="6" t="s">
        <v>12525</v>
      </c>
      <c r="H4059" s="1" t="s">
        <v>233</v>
      </c>
      <c r="I4059" s="1" t="s">
        <v>6688</v>
      </c>
      <c r="J4059" s="1" t="s">
        <v>8134</v>
      </c>
      <c r="K4059" s="1" t="str">
        <f t="shared" si="190"/>
        <v>2020</v>
      </c>
      <c r="L4059" s="1">
        <f t="shared" si="191"/>
        <v>49</v>
      </c>
      <c r="M4059" s="1" t="s">
        <v>60</v>
      </c>
      <c r="N4059" t="s">
        <v>55</v>
      </c>
      <c r="O4059" s="1" t="s">
        <v>61</v>
      </c>
      <c r="P4059" s="1" t="s">
        <v>388</v>
      </c>
      <c r="Q4059" s="1" t="s">
        <v>219</v>
      </c>
      <c r="R4059" s="1" t="s">
        <v>1047</v>
      </c>
      <c r="S4059" s="1" t="s">
        <v>105</v>
      </c>
      <c r="T4059" s="1">
        <v>1</v>
      </c>
      <c r="U4059" s="1"/>
    </row>
    <row r="4060" spans="1:21">
      <c r="A4060" s="1" t="s">
        <v>54</v>
      </c>
      <c r="B4060" s="1" t="s">
        <v>176</v>
      </c>
      <c r="C4060" s="1" t="s">
        <v>273</v>
      </c>
      <c r="D4060" s="1">
        <f t="shared" si="189"/>
        <v>0.6</v>
      </c>
      <c r="E4060" s="1" t="s">
        <v>11958</v>
      </c>
      <c r="F4060" s="1" t="s">
        <v>11957</v>
      </c>
      <c r="G4060" s="6" t="s">
        <v>12525</v>
      </c>
      <c r="H4060" s="1" t="s">
        <v>189</v>
      </c>
      <c r="I4060" s="1" t="s">
        <v>11088</v>
      </c>
      <c r="J4060" s="1" t="s">
        <v>606</v>
      </c>
      <c r="K4060" s="1" t="str">
        <f t="shared" si="190"/>
        <v>2020</v>
      </c>
      <c r="L4060" s="1">
        <f t="shared" si="191"/>
        <v>47</v>
      </c>
      <c r="M4060" s="1" t="s">
        <v>79</v>
      </c>
      <c r="N4060" t="s">
        <v>55</v>
      </c>
      <c r="O4060" s="1" t="s">
        <v>61</v>
      </c>
      <c r="P4060" s="1" t="s">
        <v>388</v>
      </c>
      <c r="Q4060" s="1" t="s">
        <v>219</v>
      </c>
      <c r="R4060" s="1" t="s">
        <v>1047</v>
      </c>
      <c r="S4060" s="1"/>
      <c r="T4060" s="1">
        <v>2</v>
      </c>
      <c r="U4060" s="1" t="s">
        <v>116</v>
      </c>
    </row>
    <row r="4061" spans="1:21">
      <c r="A4061" s="1" t="s">
        <v>50</v>
      </c>
      <c r="B4061" s="1" t="s">
        <v>986</v>
      </c>
      <c r="C4061" s="1" t="s">
        <v>169</v>
      </c>
      <c r="D4061" s="1">
        <f t="shared" si="189"/>
        <v>0.06</v>
      </c>
      <c r="E4061" s="1" t="s">
        <v>12401</v>
      </c>
      <c r="F4061" s="1" t="s">
        <v>12400</v>
      </c>
      <c r="G4061" s="6" t="s">
        <v>12527</v>
      </c>
      <c r="H4061" s="1" t="s">
        <v>299</v>
      </c>
      <c r="I4061" s="1" t="s">
        <v>12397</v>
      </c>
      <c r="J4061" s="1" t="s">
        <v>10626</v>
      </c>
      <c r="K4061" s="1" t="str">
        <f t="shared" si="190"/>
        <v>2020</v>
      </c>
      <c r="L4061" s="1">
        <f t="shared" si="191"/>
        <v>44</v>
      </c>
      <c r="M4061" s="1" t="s">
        <v>60</v>
      </c>
      <c r="N4061" t="s">
        <v>55</v>
      </c>
      <c r="O4061" s="1" t="s">
        <v>61</v>
      </c>
      <c r="P4061" s="1" t="s">
        <v>449</v>
      </c>
      <c r="Q4061" s="1" t="s">
        <v>351</v>
      </c>
      <c r="R4061" s="1" t="s">
        <v>638</v>
      </c>
      <c r="S4061" s="1" t="s">
        <v>83</v>
      </c>
      <c r="T4061" s="1">
        <v>1</v>
      </c>
      <c r="U4061" s="1"/>
    </row>
    <row r="4062" spans="1:21">
      <c r="A4062" s="1" t="s">
        <v>54</v>
      </c>
      <c r="B4062" s="1" t="s">
        <v>472</v>
      </c>
      <c r="C4062" s="1" t="s">
        <v>555</v>
      </c>
      <c r="D4062" s="1">
        <f t="shared" si="189"/>
        <v>0.2</v>
      </c>
      <c r="E4062" s="1" t="s">
        <v>12404</v>
      </c>
      <c r="F4062" s="1" t="s">
        <v>12402</v>
      </c>
      <c r="G4062" s="6" t="s">
        <v>12525</v>
      </c>
      <c r="H4062" s="1" t="s">
        <v>389</v>
      </c>
      <c r="I4062" s="1" t="s">
        <v>12403</v>
      </c>
      <c r="J4062" s="1" t="s">
        <v>12403</v>
      </c>
      <c r="K4062" s="1" t="str">
        <f t="shared" si="190"/>
        <v>2020</v>
      </c>
      <c r="L4062" s="1">
        <f t="shared" si="191"/>
        <v>62</v>
      </c>
      <c r="M4062" s="1" t="s">
        <v>60</v>
      </c>
      <c r="N4062" t="s">
        <v>55</v>
      </c>
      <c r="O4062" s="1" t="s">
        <v>61</v>
      </c>
      <c r="P4062" s="1" t="s">
        <v>4029</v>
      </c>
      <c r="Q4062" s="1" t="s">
        <v>136</v>
      </c>
      <c r="R4062" s="1" t="s">
        <v>12405</v>
      </c>
      <c r="S4062" s="1" t="s">
        <v>235</v>
      </c>
      <c r="T4062" s="1">
        <v>1</v>
      </c>
      <c r="U4062" s="1" t="s">
        <v>53</v>
      </c>
    </row>
    <row r="4063" spans="1:21">
      <c r="A4063" s="1" t="s">
        <v>53</v>
      </c>
      <c r="B4063" s="1" t="s">
        <v>141</v>
      </c>
      <c r="C4063" s="1" t="s">
        <v>118</v>
      </c>
      <c r="D4063" s="1">
        <f t="shared" si="189"/>
        <v>0.05</v>
      </c>
      <c r="E4063" s="1" t="s">
        <v>12423</v>
      </c>
      <c r="F4063" s="1" t="s">
        <v>12421</v>
      </c>
      <c r="G4063" s="6" t="s">
        <v>12525</v>
      </c>
      <c r="H4063" s="1" t="s">
        <v>118</v>
      </c>
      <c r="I4063" s="1" t="s">
        <v>12422</v>
      </c>
      <c r="J4063" s="1" t="s">
        <v>10602</v>
      </c>
      <c r="K4063" s="1" t="str">
        <f t="shared" si="190"/>
        <v>2020</v>
      </c>
      <c r="L4063" s="1">
        <f t="shared" si="191"/>
        <v>25</v>
      </c>
      <c r="M4063" s="1" t="s">
        <v>79</v>
      </c>
      <c r="N4063" t="s">
        <v>55</v>
      </c>
      <c r="O4063" s="1" t="s">
        <v>102</v>
      </c>
      <c r="P4063" s="1" t="s">
        <v>265</v>
      </c>
      <c r="Q4063" s="1" t="s">
        <v>104</v>
      </c>
      <c r="R4063" s="1" t="s">
        <v>12108</v>
      </c>
      <c r="S4063" s="1" t="s">
        <v>105</v>
      </c>
      <c r="T4063" s="1">
        <v>1</v>
      </c>
      <c r="U4063" s="1" t="s">
        <v>54</v>
      </c>
    </row>
    <row r="4064" spans="1:21">
      <c r="A4064" s="1" t="s">
        <v>55</v>
      </c>
      <c r="B4064" s="1" t="s">
        <v>986</v>
      </c>
      <c r="C4064" s="1" t="s">
        <v>63</v>
      </c>
      <c r="D4064" s="1">
        <f t="shared" si="189"/>
        <v>0.09</v>
      </c>
      <c r="E4064" s="1" t="s">
        <v>12460</v>
      </c>
      <c r="F4064" s="1" t="s">
        <v>4054</v>
      </c>
      <c r="G4064" s="6" t="s">
        <v>12525</v>
      </c>
      <c r="H4064" s="1" t="s">
        <v>63</v>
      </c>
      <c r="I4064" s="1" t="s">
        <v>12459</v>
      </c>
      <c r="J4064" s="1" t="s">
        <v>12300</v>
      </c>
      <c r="K4064" s="1" t="str">
        <f t="shared" si="190"/>
        <v>2020</v>
      </c>
      <c r="L4064" s="1">
        <f t="shared" si="191"/>
        <v>30</v>
      </c>
      <c r="M4064" s="1" t="s">
        <v>60</v>
      </c>
      <c r="N4064" t="s">
        <v>55</v>
      </c>
      <c r="O4064" s="1" t="s">
        <v>102</v>
      </c>
      <c r="P4064" s="1" t="s">
        <v>449</v>
      </c>
      <c r="Q4064" s="1" t="s">
        <v>233</v>
      </c>
      <c r="R4064" s="1" t="s">
        <v>3759</v>
      </c>
      <c r="S4064" s="1"/>
      <c r="T4064" s="1">
        <v>2</v>
      </c>
      <c r="U4064" s="1"/>
    </row>
    <row r="4065" spans="1:21">
      <c r="A4065" s="1"/>
      <c r="B4065" s="1" t="s">
        <v>176</v>
      </c>
      <c r="C4065" s="1" t="s">
        <v>63</v>
      </c>
      <c r="D4065" s="1">
        <f t="shared" si="189"/>
        <v>0.18</v>
      </c>
      <c r="E4065" s="1" t="s">
        <v>12468</v>
      </c>
      <c r="F4065" s="1" t="s">
        <v>12467</v>
      </c>
      <c r="G4065" s="6" t="s">
        <v>12525</v>
      </c>
      <c r="H4065" s="1" t="s">
        <v>282</v>
      </c>
      <c r="I4065" s="1" t="s">
        <v>12459</v>
      </c>
      <c r="J4065" s="1" t="s">
        <v>10602</v>
      </c>
      <c r="K4065" s="1" t="str">
        <f t="shared" si="190"/>
        <v>2020</v>
      </c>
      <c r="L4065" s="1">
        <f t="shared" si="191"/>
        <v>43</v>
      </c>
      <c r="M4065" s="1" t="s">
        <v>79</v>
      </c>
      <c r="N4065" t="s">
        <v>55</v>
      </c>
      <c r="O4065" s="1" t="s">
        <v>102</v>
      </c>
      <c r="P4065" s="1" t="s">
        <v>646</v>
      </c>
      <c r="Q4065" s="1" t="s">
        <v>256</v>
      </c>
      <c r="R4065" s="1" t="s">
        <v>495</v>
      </c>
      <c r="S4065" s="1" t="s">
        <v>105</v>
      </c>
      <c r="T4065" s="1">
        <v>2</v>
      </c>
      <c r="U4065" s="1"/>
    </row>
    <row r="4066" spans="1:21">
      <c r="A4066" s="1" t="s">
        <v>115</v>
      </c>
      <c r="B4066" s="1" t="s">
        <v>986</v>
      </c>
      <c r="C4066" s="1" t="s">
        <v>58</v>
      </c>
      <c r="D4066" s="1">
        <f t="shared" si="189"/>
        <v>0.03</v>
      </c>
      <c r="E4066" s="1" t="s">
        <v>11091</v>
      </c>
      <c r="F4066" s="1" t="s">
        <v>12490</v>
      </c>
      <c r="G4066" s="6" t="s">
        <v>12525</v>
      </c>
      <c r="H4066" s="1" t="s">
        <v>367</v>
      </c>
      <c r="I4066" s="1" t="s">
        <v>12488</v>
      </c>
      <c r="J4066" s="1" t="s">
        <v>7725</v>
      </c>
      <c r="K4066" s="1" t="str">
        <f t="shared" si="190"/>
        <v>2020</v>
      </c>
      <c r="L4066" s="1">
        <f t="shared" si="191"/>
        <v>26</v>
      </c>
      <c r="M4066" s="1" t="s">
        <v>60</v>
      </c>
      <c r="N4066" t="s">
        <v>55</v>
      </c>
      <c r="O4066" s="1" t="s">
        <v>61</v>
      </c>
      <c r="P4066" s="1" t="s">
        <v>255</v>
      </c>
      <c r="Q4066" s="1" t="s">
        <v>189</v>
      </c>
      <c r="R4066" s="1" t="s">
        <v>12491</v>
      </c>
      <c r="S4066" s="1" t="s">
        <v>92</v>
      </c>
      <c r="T4066" s="1">
        <v>1</v>
      </c>
      <c r="U4066" s="1" t="s">
        <v>54</v>
      </c>
    </row>
    <row r="4067" spans="1:21">
      <c r="A4067" s="1" t="s">
        <v>55</v>
      </c>
      <c r="B4067" s="1"/>
      <c r="C4067" s="1"/>
      <c r="D4067" s="1">
        <f t="shared" si="189"/>
        <v>0</v>
      </c>
      <c r="E4067" s="1" t="s">
        <v>5798</v>
      </c>
      <c r="F4067" s="1" t="s">
        <v>5797</v>
      </c>
      <c r="G4067" s="6" t="s">
        <v>12527</v>
      </c>
      <c r="H4067" s="1" t="s">
        <v>50</v>
      </c>
      <c r="I4067" s="1" t="s">
        <v>3220</v>
      </c>
      <c r="J4067" s="1" t="s">
        <v>5441</v>
      </c>
      <c r="K4067" s="1" t="str">
        <f t="shared" si="190"/>
        <v>2020</v>
      </c>
      <c r="L4067" s="1">
        <f t="shared" si="191"/>
        <v>1</v>
      </c>
      <c r="M4067" s="1" t="s">
        <v>60</v>
      </c>
      <c r="O4067" s="1" t="s">
        <v>61</v>
      </c>
      <c r="P4067" s="1" t="s">
        <v>958</v>
      </c>
      <c r="Q4067" s="1" t="s">
        <v>130</v>
      </c>
      <c r="R4067" s="1" t="s">
        <v>5799</v>
      </c>
      <c r="S4067" s="1" t="s">
        <v>114</v>
      </c>
      <c r="T4067" s="1">
        <v>2</v>
      </c>
      <c r="U4067" s="1"/>
    </row>
    <row r="4068" spans="1:21">
      <c r="A4068" s="1" t="s">
        <v>55</v>
      </c>
      <c r="B4068" s="1"/>
      <c r="C4068" s="1"/>
      <c r="D4068" s="1">
        <f t="shared" si="189"/>
        <v>0</v>
      </c>
      <c r="E4068" s="1" t="s">
        <v>5817</v>
      </c>
      <c r="F4068" s="1" t="s">
        <v>5816</v>
      </c>
      <c r="G4068" s="6" t="s">
        <v>12527</v>
      </c>
      <c r="H4068" s="1" t="s">
        <v>479</v>
      </c>
      <c r="I4068" s="1" t="s">
        <v>3220</v>
      </c>
      <c r="J4068" s="1" t="s">
        <v>5441</v>
      </c>
      <c r="K4068" s="1" t="str">
        <f t="shared" si="190"/>
        <v>2020</v>
      </c>
      <c r="L4068" s="1">
        <f t="shared" si="191"/>
        <v>19</v>
      </c>
      <c r="M4068" s="1" t="s">
        <v>79</v>
      </c>
      <c r="O4068" s="1" t="s">
        <v>102</v>
      </c>
      <c r="P4068" s="1" t="s">
        <v>480</v>
      </c>
      <c r="Q4068" s="1" t="s">
        <v>382</v>
      </c>
      <c r="R4068" s="1"/>
      <c r="S4068" s="1" t="s">
        <v>114</v>
      </c>
      <c r="T4068" s="1">
        <v>1</v>
      </c>
      <c r="U4068" s="1"/>
    </row>
    <row r="4069" spans="1:21">
      <c r="A4069" s="1" t="s">
        <v>55</v>
      </c>
      <c r="B4069" s="1"/>
      <c r="C4069" s="1"/>
      <c r="D4069" s="1">
        <f t="shared" si="189"/>
        <v>0</v>
      </c>
      <c r="E4069" s="1" t="s">
        <v>7549</v>
      </c>
      <c r="F4069" s="1" t="s">
        <v>7548</v>
      </c>
      <c r="G4069" s="6" t="s">
        <v>12525</v>
      </c>
      <c r="H4069" s="1" t="s">
        <v>1488</v>
      </c>
      <c r="I4069" s="1" t="s">
        <v>6554</v>
      </c>
      <c r="J4069" s="1" t="s">
        <v>7089</v>
      </c>
      <c r="K4069" s="1" t="str">
        <f t="shared" si="190"/>
        <v>2020</v>
      </c>
      <c r="L4069" s="1">
        <f t="shared" si="191"/>
        <v>67</v>
      </c>
      <c r="M4069" s="1" t="s">
        <v>60</v>
      </c>
      <c r="O4069" s="1" t="s">
        <v>61</v>
      </c>
      <c r="P4069" s="1" t="s">
        <v>388</v>
      </c>
      <c r="Q4069" s="1" t="s">
        <v>233</v>
      </c>
      <c r="R4069" s="1" t="s">
        <v>1357</v>
      </c>
      <c r="S4069" s="1" t="s">
        <v>114</v>
      </c>
      <c r="T4069" s="1">
        <v>1</v>
      </c>
      <c r="U4069" s="1" t="s">
        <v>55</v>
      </c>
    </row>
    <row r="4070" spans="1:21">
      <c r="A4070" s="1" t="s">
        <v>55</v>
      </c>
      <c r="B4070" s="1" t="s">
        <v>50</v>
      </c>
      <c r="C4070" s="1" t="s">
        <v>293</v>
      </c>
      <c r="D4070" s="1">
        <f t="shared" si="189"/>
        <v>0.98</v>
      </c>
      <c r="E4070" s="1" t="s">
        <v>8586</v>
      </c>
      <c r="F4070" s="1" t="s">
        <v>8585</v>
      </c>
      <c r="G4070" s="6" t="s">
        <v>12527</v>
      </c>
      <c r="H4070" s="1" t="s">
        <v>158</v>
      </c>
      <c r="I4070" s="1" t="s">
        <v>8573</v>
      </c>
      <c r="J4070" s="1" t="s">
        <v>8247</v>
      </c>
      <c r="K4070" s="1" t="str">
        <f t="shared" si="190"/>
        <v>2020</v>
      </c>
      <c r="L4070" s="1">
        <f t="shared" si="191"/>
        <v>11</v>
      </c>
      <c r="M4070" s="1" t="s">
        <v>79</v>
      </c>
      <c r="O4070" s="1"/>
      <c r="P4070" s="1" t="s">
        <v>232</v>
      </c>
      <c r="Q4070" s="1" t="s">
        <v>644</v>
      </c>
      <c r="R4070" s="1" t="s">
        <v>8587</v>
      </c>
      <c r="S4070" s="1" t="s">
        <v>65</v>
      </c>
      <c r="T4070" s="1">
        <v>2</v>
      </c>
      <c r="U4070" s="1" t="s">
        <v>116</v>
      </c>
    </row>
    <row r="4071" spans="1:21">
      <c r="A4071" s="1" t="s">
        <v>54</v>
      </c>
      <c r="B4071" s="1"/>
      <c r="C4071" s="1"/>
      <c r="D4071" s="1">
        <f t="shared" si="189"/>
        <v>0</v>
      </c>
      <c r="E4071" s="1" t="s">
        <v>8591</v>
      </c>
      <c r="F4071" s="1" t="s">
        <v>8589</v>
      </c>
      <c r="G4071" s="6" t="s">
        <v>12525</v>
      </c>
      <c r="H4071" s="1" t="s">
        <v>678</v>
      </c>
      <c r="I4071" s="1" t="s">
        <v>8590</v>
      </c>
      <c r="J4071" s="1" t="s">
        <v>5706</v>
      </c>
      <c r="K4071" s="1" t="str">
        <f t="shared" si="190"/>
        <v>2020</v>
      </c>
      <c r="L4071" s="1">
        <f t="shared" si="191"/>
        <v>34</v>
      </c>
      <c r="M4071" s="1" t="s">
        <v>60</v>
      </c>
      <c r="O4071" s="1" t="s">
        <v>61</v>
      </c>
      <c r="P4071" s="1" t="s">
        <v>232</v>
      </c>
      <c r="Q4071" s="1" t="s">
        <v>4433</v>
      </c>
      <c r="R4071" s="1" t="s">
        <v>8592</v>
      </c>
      <c r="S4071" s="1" t="s">
        <v>526</v>
      </c>
      <c r="T4071" s="1">
        <v>1</v>
      </c>
      <c r="U4071" s="1" t="s">
        <v>54</v>
      </c>
    </row>
    <row r="4072" spans="1:21">
      <c r="A4072" s="1" t="s">
        <v>55</v>
      </c>
      <c r="B4072" s="1" t="s">
        <v>141</v>
      </c>
      <c r="C4072" s="1" t="s">
        <v>136</v>
      </c>
      <c r="D4072" s="1">
        <f t="shared" si="189"/>
        <v>0.1</v>
      </c>
      <c r="E4072" s="1" t="s">
        <v>8785</v>
      </c>
      <c r="F4072" s="1" t="s">
        <v>713</v>
      </c>
      <c r="G4072" s="6" t="s">
        <v>12525</v>
      </c>
      <c r="H4072" s="1" t="s">
        <v>678</v>
      </c>
      <c r="I4072" s="1" t="s">
        <v>202</v>
      </c>
      <c r="J4072" s="1" t="s">
        <v>8665</v>
      </c>
      <c r="K4072" s="1" t="str">
        <f t="shared" si="190"/>
        <v>2020</v>
      </c>
      <c r="L4072" s="1">
        <f t="shared" si="191"/>
        <v>34</v>
      </c>
      <c r="M4072" s="1" t="s">
        <v>79</v>
      </c>
      <c r="O4072" s="1" t="s">
        <v>61</v>
      </c>
      <c r="P4072" s="1" t="s">
        <v>890</v>
      </c>
      <c r="Q4072" s="1" t="s">
        <v>7851</v>
      </c>
      <c r="R4072" s="1"/>
      <c r="S4072" s="1" t="s">
        <v>92</v>
      </c>
      <c r="T4072" s="1">
        <v>2</v>
      </c>
      <c r="U4072" s="1"/>
    </row>
    <row r="4073" spans="1:21">
      <c r="A4073" s="1" t="s">
        <v>55</v>
      </c>
      <c r="B4073" s="1" t="s">
        <v>986</v>
      </c>
      <c r="C4073" s="1" t="s">
        <v>500</v>
      </c>
      <c r="D4073" s="1">
        <f t="shared" si="189"/>
        <v>0.24</v>
      </c>
      <c r="E4073" s="1" t="s">
        <v>8914</v>
      </c>
      <c r="F4073" s="1" t="s">
        <v>8913</v>
      </c>
      <c r="G4073" s="6" t="s">
        <v>12525</v>
      </c>
      <c r="H4073" s="1" t="s">
        <v>678</v>
      </c>
      <c r="I4073" s="1" t="s">
        <v>8908</v>
      </c>
      <c r="J4073" s="1" t="s">
        <v>5680</v>
      </c>
      <c r="K4073" s="1" t="str">
        <f t="shared" si="190"/>
        <v>2020</v>
      </c>
      <c r="L4073" s="1">
        <f t="shared" si="191"/>
        <v>34</v>
      </c>
      <c r="M4073" s="1" t="s">
        <v>60</v>
      </c>
      <c r="O4073" s="1" t="s">
        <v>61</v>
      </c>
      <c r="P4073" s="1" t="s">
        <v>232</v>
      </c>
      <c r="Q4073" s="1" t="s">
        <v>310</v>
      </c>
      <c r="R4073" s="1" t="s">
        <v>551</v>
      </c>
      <c r="S4073" s="1" t="s">
        <v>417</v>
      </c>
      <c r="T4073" s="1">
        <v>1</v>
      </c>
      <c r="U4073" s="1"/>
    </row>
    <row r="4074" spans="1:21">
      <c r="A4074" s="1" t="s">
        <v>55</v>
      </c>
      <c r="B4074" s="1" t="s">
        <v>141</v>
      </c>
      <c r="C4074" s="1" t="s">
        <v>136</v>
      </c>
      <c r="D4074" s="1">
        <f t="shared" si="189"/>
        <v>0.1</v>
      </c>
      <c r="E4074" s="1" t="s">
        <v>9686</v>
      </c>
      <c r="F4074" s="1" t="s">
        <v>342</v>
      </c>
      <c r="G4074" s="6" t="s">
        <v>12527</v>
      </c>
      <c r="H4074" s="1" t="s">
        <v>78</v>
      </c>
      <c r="I4074" s="1" t="s">
        <v>9662</v>
      </c>
      <c r="J4074" s="1" t="s">
        <v>8134</v>
      </c>
      <c r="K4074" s="1" t="str">
        <f t="shared" si="190"/>
        <v>2020</v>
      </c>
      <c r="L4074" s="1">
        <f t="shared" si="191"/>
        <v>37</v>
      </c>
      <c r="M4074" s="1" t="s">
        <v>60</v>
      </c>
      <c r="O4074" s="1" t="s">
        <v>102</v>
      </c>
      <c r="P4074" s="1"/>
      <c r="Q4074" s="1"/>
      <c r="R4074" s="1"/>
      <c r="S4074" s="1" t="s">
        <v>114</v>
      </c>
      <c r="T4074" s="1">
        <v>1</v>
      </c>
      <c r="U4074" s="1"/>
    </row>
    <row r="4075" spans="1:21">
      <c r="A4075" s="1" t="s">
        <v>55</v>
      </c>
      <c r="B4075" s="1" t="s">
        <v>472</v>
      </c>
      <c r="C4075" s="1" t="s">
        <v>382</v>
      </c>
      <c r="D4075" s="1">
        <f t="shared" si="189"/>
        <v>0.35</v>
      </c>
      <c r="E4075" s="1" t="s">
        <v>10627</v>
      </c>
      <c r="F4075" s="1" t="s">
        <v>10625</v>
      </c>
      <c r="G4075" s="6" t="s">
        <v>12525</v>
      </c>
      <c r="H4075" s="1" t="s">
        <v>144</v>
      </c>
      <c r="I4075" s="1" t="s">
        <v>10626</v>
      </c>
      <c r="J4075" s="1" t="s">
        <v>10629</v>
      </c>
      <c r="K4075" s="1" t="str">
        <f t="shared" si="190"/>
        <v>2020</v>
      </c>
      <c r="L4075" s="1">
        <f t="shared" si="191"/>
        <v>24</v>
      </c>
      <c r="M4075" s="1" t="s">
        <v>60</v>
      </c>
      <c r="O4075" s="1" t="s">
        <v>61</v>
      </c>
      <c r="P4075" s="1" t="s">
        <v>255</v>
      </c>
      <c r="Q4075" s="1" t="s">
        <v>375</v>
      </c>
      <c r="R4075" s="1" t="s">
        <v>10628</v>
      </c>
      <c r="S4075" s="1"/>
      <c r="T4075" s="1">
        <v>2</v>
      </c>
      <c r="U4075" s="1" t="s">
        <v>116</v>
      </c>
    </row>
    <row r="4076" spans="1:21">
      <c r="A4076" s="1" t="s">
        <v>55</v>
      </c>
      <c r="B4076" s="1" t="s">
        <v>472</v>
      </c>
      <c r="C4076" s="1" t="s">
        <v>382</v>
      </c>
      <c r="D4076" s="1">
        <f t="shared" si="189"/>
        <v>0.35</v>
      </c>
      <c r="E4076" s="1" t="s">
        <v>10167</v>
      </c>
      <c r="F4076" s="1" t="s">
        <v>10659</v>
      </c>
      <c r="G4076" s="6" t="s">
        <v>12525</v>
      </c>
      <c r="H4076" s="1" t="s">
        <v>116</v>
      </c>
      <c r="I4076" s="1" t="s">
        <v>10646</v>
      </c>
      <c r="J4076" s="1" t="s">
        <v>8945</v>
      </c>
      <c r="K4076" s="1" t="str">
        <f t="shared" si="190"/>
        <v>2020</v>
      </c>
      <c r="L4076" s="1">
        <f t="shared" si="191"/>
        <v>5</v>
      </c>
      <c r="M4076" s="1" t="s">
        <v>79</v>
      </c>
      <c r="O4076" s="1" t="s">
        <v>633</v>
      </c>
      <c r="P4076" s="1" t="s">
        <v>1302</v>
      </c>
      <c r="Q4076" s="1" t="s">
        <v>169</v>
      </c>
      <c r="R4076" s="1" t="s">
        <v>409</v>
      </c>
      <c r="S4076" s="1" t="s">
        <v>65</v>
      </c>
      <c r="T4076" s="1">
        <v>1</v>
      </c>
      <c r="U4076" s="1" t="s">
        <v>116</v>
      </c>
    </row>
    <row r="4077" spans="1:21">
      <c r="A4077" s="1" t="s">
        <v>54</v>
      </c>
      <c r="B4077" s="1" t="s">
        <v>715</v>
      </c>
      <c r="C4077" s="1" t="s">
        <v>500</v>
      </c>
      <c r="D4077" s="1">
        <f t="shared" si="189"/>
        <v>0.08</v>
      </c>
      <c r="E4077" s="1" t="s">
        <v>10171</v>
      </c>
      <c r="F4077" s="1" t="s">
        <v>10661</v>
      </c>
      <c r="G4077" s="6" t="s">
        <v>12525</v>
      </c>
      <c r="H4077" s="1" t="s">
        <v>187</v>
      </c>
      <c r="I4077" s="1" t="s">
        <v>7841</v>
      </c>
      <c r="J4077" s="1" t="s">
        <v>7043</v>
      </c>
      <c r="K4077" s="1" t="str">
        <f t="shared" si="190"/>
        <v>2020</v>
      </c>
      <c r="L4077" s="1">
        <f t="shared" si="191"/>
        <v>9</v>
      </c>
      <c r="M4077" s="1" t="s">
        <v>60</v>
      </c>
      <c r="O4077" s="1" t="s">
        <v>61</v>
      </c>
      <c r="P4077" s="1" t="s">
        <v>281</v>
      </c>
      <c r="Q4077" s="1" t="s">
        <v>448</v>
      </c>
      <c r="R4077" s="1" t="s">
        <v>746</v>
      </c>
      <c r="S4077" s="1" t="s">
        <v>65</v>
      </c>
      <c r="T4077" s="1">
        <v>2</v>
      </c>
      <c r="U4077" s="1" t="s">
        <v>55</v>
      </c>
    </row>
    <row r="4078" spans="1:21">
      <c r="A4078" s="1" t="s">
        <v>53</v>
      </c>
      <c r="B4078" s="1" t="s">
        <v>2810</v>
      </c>
      <c r="C4078" s="1" t="s">
        <v>958</v>
      </c>
      <c r="D4078" s="1">
        <f t="shared" si="189"/>
        <v>0.36</v>
      </c>
      <c r="E4078" s="1" t="s">
        <v>11155</v>
      </c>
      <c r="F4078" s="1" t="s">
        <v>11154</v>
      </c>
      <c r="G4078" s="6" t="s">
        <v>12525</v>
      </c>
      <c r="H4078" s="1" t="s">
        <v>583</v>
      </c>
      <c r="I4078" s="1" t="s">
        <v>8481</v>
      </c>
      <c r="J4078" s="1" t="s">
        <v>11156</v>
      </c>
      <c r="K4078" s="1" t="str">
        <f t="shared" si="190"/>
        <v>2020</v>
      </c>
      <c r="L4078" s="1">
        <f t="shared" si="191"/>
        <v>22</v>
      </c>
      <c r="M4078" s="1" t="s">
        <v>60</v>
      </c>
      <c r="O4078" s="1" t="s">
        <v>61</v>
      </c>
      <c r="P4078" s="1" t="s">
        <v>255</v>
      </c>
      <c r="Q4078" s="1" t="s">
        <v>375</v>
      </c>
      <c r="R4078" s="1" t="s">
        <v>10628</v>
      </c>
      <c r="S4078" s="1"/>
      <c r="T4078" s="1">
        <v>1</v>
      </c>
      <c r="U4078" s="1" t="s">
        <v>116</v>
      </c>
    </row>
    <row r="4079" spans="1:21">
      <c r="A4079" s="1" t="s">
        <v>55</v>
      </c>
      <c r="B4079" s="1" t="s">
        <v>7300</v>
      </c>
      <c r="C4079" s="1" t="s">
        <v>382</v>
      </c>
      <c r="D4079" s="1">
        <f t="shared" si="189"/>
        <v>1.61</v>
      </c>
      <c r="E4079" s="1" t="s">
        <v>11515</v>
      </c>
      <c r="F4079" s="1" t="s">
        <v>11514</v>
      </c>
      <c r="G4079" s="6" t="s">
        <v>12525</v>
      </c>
      <c r="H4079" s="1" t="s">
        <v>584</v>
      </c>
      <c r="I4079" s="1" t="s">
        <v>3721</v>
      </c>
      <c r="J4079" s="1" t="s">
        <v>10803</v>
      </c>
      <c r="K4079" s="1" t="str">
        <f t="shared" si="190"/>
        <v>2020</v>
      </c>
      <c r="L4079" s="1">
        <f t="shared" si="191"/>
        <v>37</v>
      </c>
      <c r="M4079" s="1" t="s">
        <v>79</v>
      </c>
      <c r="O4079" s="1" t="s">
        <v>61</v>
      </c>
      <c r="P4079" s="1" t="s">
        <v>388</v>
      </c>
      <c r="Q4079" s="1" t="s">
        <v>219</v>
      </c>
      <c r="R4079" s="1" t="s">
        <v>1047</v>
      </c>
      <c r="S4079" s="1" t="s">
        <v>114</v>
      </c>
      <c r="T4079" s="1">
        <v>1</v>
      </c>
      <c r="U4079" s="1" t="s">
        <v>116</v>
      </c>
    </row>
    <row r="4080" spans="1:21">
      <c r="A4080" s="1" t="s">
        <v>53</v>
      </c>
      <c r="B4080" s="1" t="s">
        <v>55</v>
      </c>
      <c r="C4080" s="1" t="s">
        <v>273</v>
      </c>
      <c r="D4080" s="1">
        <f t="shared" si="189"/>
        <v>4</v>
      </c>
      <c r="E4080" s="1" t="s">
        <v>11580</v>
      </c>
      <c r="F4080" s="1" t="s">
        <v>11579</v>
      </c>
      <c r="G4080" s="6" t="s">
        <v>12527</v>
      </c>
      <c r="H4080" s="1" t="s">
        <v>50</v>
      </c>
      <c r="I4080" s="1" t="s">
        <v>10590</v>
      </c>
      <c r="J4080" s="1" t="s">
        <v>97</v>
      </c>
      <c r="K4080" s="1" t="str">
        <f t="shared" si="190"/>
        <v>2020</v>
      </c>
      <c r="L4080" s="1">
        <f t="shared" si="191"/>
        <v>1</v>
      </c>
      <c r="M4080" s="1" t="s">
        <v>79</v>
      </c>
      <c r="O4080" s="1" t="s">
        <v>61</v>
      </c>
      <c r="P4080" s="1"/>
      <c r="Q4080" s="1"/>
      <c r="R4080" s="1"/>
      <c r="S4080" s="1" t="s">
        <v>114</v>
      </c>
      <c r="T4080" s="1">
        <v>2</v>
      </c>
      <c r="U4080" s="1"/>
    </row>
    <row r="4081" spans="1:21">
      <c r="A4081" s="1" t="s">
        <v>54</v>
      </c>
      <c r="B4081" s="1" t="s">
        <v>2810</v>
      </c>
      <c r="C4081" s="1" t="s">
        <v>273</v>
      </c>
      <c r="D4081" s="1">
        <f t="shared" si="189"/>
        <v>0.4</v>
      </c>
      <c r="E4081" s="1" t="s">
        <v>11587</v>
      </c>
      <c r="F4081" s="1" t="s">
        <v>11586</v>
      </c>
      <c r="G4081" s="6" t="s">
        <v>12525</v>
      </c>
      <c r="H4081" s="1" t="s">
        <v>247</v>
      </c>
      <c r="I4081" s="1" t="s">
        <v>10590</v>
      </c>
      <c r="J4081" s="1" t="s">
        <v>7856</v>
      </c>
      <c r="K4081" s="1" t="str">
        <f t="shared" si="190"/>
        <v>2020</v>
      </c>
      <c r="L4081" s="1">
        <f t="shared" si="191"/>
        <v>15</v>
      </c>
      <c r="M4081" s="1" t="s">
        <v>79</v>
      </c>
      <c r="O4081" s="1" t="s">
        <v>61</v>
      </c>
      <c r="P4081" s="1" t="s">
        <v>988</v>
      </c>
      <c r="Q4081" s="1" t="s">
        <v>382</v>
      </c>
      <c r="R4081" s="1" t="s">
        <v>10823</v>
      </c>
      <c r="S4081" s="1" t="s">
        <v>65</v>
      </c>
      <c r="T4081" s="1">
        <v>1</v>
      </c>
      <c r="U4081" s="1" t="s">
        <v>116</v>
      </c>
    </row>
    <row r="4082" spans="1:21">
      <c r="A4082" s="1" t="s">
        <v>54</v>
      </c>
      <c r="B4082" s="1" t="s">
        <v>986</v>
      </c>
      <c r="C4082" s="1" t="s">
        <v>136</v>
      </c>
      <c r="D4082" s="1">
        <f t="shared" si="189"/>
        <v>0.15</v>
      </c>
      <c r="E4082" s="1" t="s">
        <v>11745</v>
      </c>
      <c r="F4082" s="1" t="s">
        <v>11744</v>
      </c>
      <c r="G4082" s="6" t="s">
        <v>12527</v>
      </c>
      <c r="H4082" s="1" t="s">
        <v>324</v>
      </c>
      <c r="I4082" s="1" t="s">
        <v>9305</v>
      </c>
      <c r="J4082" s="1" t="s">
        <v>7542</v>
      </c>
      <c r="K4082" s="1" t="str">
        <f t="shared" si="190"/>
        <v>2020</v>
      </c>
      <c r="L4082" s="1">
        <f t="shared" si="191"/>
        <v>13</v>
      </c>
      <c r="M4082" s="1" t="s">
        <v>79</v>
      </c>
      <c r="O4082" s="1" t="s">
        <v>102</v>
      </c>
      <c r="P4082" s="1" t="s">
        <v>840</v>
      </c>
      <c r="Q4082" s="1" t="s">
        <v>351</v>
      </c>
      <c r="R4082" s="1" t="s">
        <v>1180</v>
      </c>
      <c r="S4082" s="1" t="s">
        <v>65</v>
      </c>
      <c r="T4082" s="1">
        <v>1</v>
      </c>
      <c r="U4082" s="1"/>
    </row>
    <row r="4083" spans="1:21">
      <c r="A4083" s="1" t="s">
        <v>55</v>
      </c>
      <c r="B4083" s="1" t="s">
        <v>50</v>
      </c>
      <c r="C4083" s="1" t="s">
        <v>219</v>
      </c>
      <c r="D4083" s="1">
        <f t="shared" si="189"/>
        <v>0.6</v>
      </c>
      <c r="E4083" s="1" t="s">
        <v>12317</v>
      </c>
      <c r="F4083" s="1" t="s">
        <v>12316</v>
      </c>
      <c r="G4083" s="6" t="s">
        <v>12525</v>
      </c>
      <c r="H4083" s="1" t="s">
        <v>144</v>
      </c>
      <c r="I4083" s="1" t="s">
        <v>11394</v>
      </c>
      <c r="J4083" s="1" t="s">
        <v>1360</v>
      </c>
      <c r="K4083" s="1" t="str">
        <f t="shared" si="190"/>
        <v>2020</v>
      </c>
      <c r="L4083" s="1">
        <f t="shared" si="191"/>
        <v>24</v>
      </c>
      <c r="M4083" s="1" t="s">
        <v>60</v>
      </c>
      <c r="O4083" s="1" t="s">
        <v>61</v>
      </c>
      <c r="P4083" s="1" t="s">
        <v>388</v>
      </c>
      <c r="Q4083" s="1" t="s">
        <v>136</v>
      </c>
      <c r="R4083" s="1" t="s">
        <v>569</v>
      </c>
      <c r="S4083" s="1" t="s">
        <v>7837</v>
      </c>
      <c r="T4083" s="1">
        <v>2</v>
      </c>
      <c r="U4083" s="1" t="s">
        <v>55</v>
      </c>
    </row>
    <row r="4084" spans="1:21">
      <c r="A4084" s="1" t="s">
        <v>55</v>
      </c>
      <c r="B4084" s="1" t="s">
        <v>141</v>
      </c>
      <c r="C4084" s="1" t="s">
        <v>169</v>
      </c>
      <c r="D4084" s="1">
        <f t="shared" si="189"/>
        <v>0.04</v>
      </c>
      <c r="E4084" s="1" t="s">
        <v>12357</v>
      </c>
      <c r="F4084" s="1" t="s">
        <v>12356</v>
      </c>
      <c r="G4084" s="6" t="s">
        <v>12525</v>
      </c>
      <c r="H4084" s="1" t="s">
        <v>134</v>
      </c>
      <c r="I4084" s="1" t="s">
        <v>12334</v>
      </c>
      <c r="J4084" s="1" t="s">
        <v>12293</v>
      </c>
      <c r="K4084" s="1" t="str">
        <f t="shared" si="190"/>
        <v>2020</v>
      </c>
      <c r="L4084" s="1">
        <f t="shared" si="191"/>
        <v>27</v>
      </c>
      <c r="M4084" s="1" t="s">
        <v>60</v>
      </c>
      <c r="O4084" s="1" t="s">
        <v>102</v>
      </c>
      <c r="P4084" s="1" t="s">
        <v>135</v>
      </c>
      <c r="Q4084" s="1" t="s">
        <v>484</v>
      </c>
      <c r="R4084" s="1" t="s">
        <v>10433</v>
      </c>
      <c r="S4084" s="1" t="s">
        <v>427</v>
      </c>
      <c r="T4084" s="1">
        <v>1</v>
      </c>
      <c r="U4084" s="1"/>
    </row>
    <row r="4085" spans="1:21">
      <c r="A4085" s="1" t="s">
        <v>55</v>
      </c>
      <c r="B4085" s="1"/>
      <c r="C4085" s="1"/>
      <c r="D4085" s="1">
        <f t="shared" si="189"/>
        <v>0</v>
      </c>
      <c r="E4085" s="1" t="s">
        <v>12444</v>
      </c>
      <c r="F4085" s="1" t="s">
        <v>12443</v>
      </c>
      <c r="G4085" s="6" t="s">
        <v>12525</v>
      </c>
      <c r="H4085" s="1" t="s">
        <v>233</v>
      </c>
      <c r="I4085" s="1" t="s">
        <v>3916</v>
      </c>
      <c r="J4085" s="1" t="s">
        <v>6638</v>
      </c>
      <c r="K4085" s="1" t="str">
        <f t="shared" si="190"/>
        <v>2020</v>
      </c>
      <c r="L4085" s="1">
        <f t="shared" si="191"/>
        <v>49</v>
      </c>
      <c r="M4085" s="1" t="s">
        <v>60</v>
      </c>
      <c r="O4085" s="1" t="s">
        <v>61</v>
      </c>
      <c r="P4085" s="1" t="s">
        <v>3928</v>
      </c>
      <c r="Q4085" s="1" t="s">
        <v>233</v>
      </c>
      <c r="R4085" s="1" t="s">
        <v>10961</v>
      </c>
      <c r="S4085" s="1" t="s">
        <v>354</v>
      </c>
      <c r="T4085" s="1">
        <v>1</v>
      </c>
      <c r="U4085" s="1" t="s">
        <v>54</v>
      </c>
    </row>
    <row r="4086" spans="1:21">
      <c r="A4086" s="1" t="s">
        <v>54</v>
      </c>
      <c r="B4086" s="1" t="s">
        <v>986</v>
      </c>
      <c r="C4086" s="1" t="s">
        <v>63</v>
      </c>
      <c r="D4086" s="1">
        <f t="shared" si="189"/>
        <v>0.09</v>
      </c>
      <c r="E4086" s="1" t="s">
        <v>12471</v>
      </c>
      <c r="F4086" s="1" t="s">
        <v>12470</v>
      </c>
      <c r="G4086" s="6" t="s">
        <v>12525</v>
      </c>
      <c r="H4086" s="1" t="s">
        <v>484</v>
      </c>
      <c r="I4086" s="1" t="s">
        <v>12459</v>
      </c>
      <c r="J4086" s="1" t="s">
        <v>10803</v>
      </c>
      <c r="K4086" s="1" t="str">
        <f t="shared" si="190"/>
        <v>2020</v>
      </c>
      <c r="L4086" s="1">
        <f t="shared" si="191"/>
        <v>48</v>
      </c>
      <c r="M4086" s="1" t="s">
        <v>60</v>
      </c>
      <c r="O4086" s="1" t="s">
        <v>102</v>
      </c>
      <c r="P4086" s="1" t="s">
        <v>119</v>
      </c>
      <c r="Q4086" s="1" t="s">
        <v>310</v>
      </c>
      <c r="R4086" s="1" t="s">
        <v>169</v>
      </c>
      <c r="S4086" s="1" t="s">
        <v>114</v>
      </c>
      <c r="T4086" s="1">
        <v>1</v>
      </c>
      <c r="U4086" s="1"/>
    </row>
    <row r="4087" spans="1:21">
      <c r="A4087" s="1" t="s">
        <v>53</v>
      </c>
      <c r="B4087" s="1" t="s">
        <v>53</v>
      </c>
      <c r="C4087" s="1" t="s">
        <v>104</v>
      </c>
      <c r="D4087" s="1">
        <f t="shared" si="189"/>
        <v>1.5</v>
      </c>
      <c r="E4087" s="1" t="s">
        <v>11085</v>
      </c>
      <c r="F4087" s="1" t="s">
        <v>12487</v>
      </c>
      <c r="G4087" s="6" t="s">
        <v>12525</v>
      </c>
      <c r="H4087" s="1" t="s">
        <v>144</v>
      </c>
      <c r="I4087" s="1" t="s">
        <v>12488</v>
      </c>
      <c r="J4087" s="1" t="s">
        <v>7768</v>
      </c>
      <c r="K4087" s="1" t="str">
        <f t="shared" si="190"/>
        <v>2020</v>
      </c>
      <c r="L4087" s="1">
        <f t="shared" si="191"/>
        <v>24</v>
      </c>
      <c r="M4087" s="1" t="s">
        <v>79</v>
      </c>
      <c r="O4087" s="1" t="s">
        <v>61</v>
      </c>
      <c r="P4087" s="1" t="s">
        <v>840</v>
      </c>
      <c r="Q4087" s="1" t="s">
        <v>389</v>
      </c>
      <c r="R4087" s="1" t="s">
        <v>12142</v>
      </c>
      <c r="S4087" s="1" t="s">
        <v>3598</v>
      </c>
      <c r="T4087" s="1">
        <v>1</v>
      </c>
      <c r="U4087" s="1" t="s">
        <v>54</v>
      </c>
    </row>
    <row r="4088" spans="1:21">
      <c r="A4088" s="1" t="s">
        <v>53</v>
      </c>
      <c r="B4088" s="1" t="s">
        <v>50</v>
      </c>
      <c r="C4088" s="1" t="s">
        <v>136</v>
      </c>
      <c r="D4088" s="1">
        <f t="shared" si="189"/>
        <v>0.5</v>
      </c>
      <c r="E4088" s="1" t="s">
        <v>11104</v>
      </c>
      <c r="F4088" s="1" t="s">
        <v>12502</v>
      </c>
      <c r="G4088" s="6" t="s">
        <v>12525</v>
      </c>
      <c r="H4088" s="1" t="s">
        <v>108</v>
      </c>
      <c r="I4088" s="1" t="s">
        <v>12488</v>
      </c>
      <c r="J4088" s="1" t="s">
        <v>7691</v>
      </c>
      <c r="K4088" s="1" t="str">
        <f t="shared" si="190"/>
        <v>2020</v>
      </c>
      <c r="L4088" s="1">
        <f t="shared" si="191"/>
        <v>8</v>
      </c>
      <c r="M4088" s="1" t="s">
        <v>60</v>
      </c>
      <c r="O4088" s="1" t="s">
        <v>61</v>
      </c>
      <c r="P4088" s="1" t="s">
        <v>9676</v>
      </c>
      <c r="Q4088" s="1" t="s">
        <v>118</v>
      </c>
      <c r="R4088" s="1" t="s">
        <v>12023</v>
      </c>
      <c r="S4088" s="1" t="s">
        <v>65</v>
      </c>
      <c r="T4088" s="1">
        <v>2</v>
      </c>
      <c r="U4088" s="1" t="s">
        <v>55</v>
      </c>
    </row>
    <row r="4089" spans="1:21">
      <c r="N4089" t="s">
        <v>50</v>
      </c>
      <c r="T4089" s="1">
        <v>2</v>
      </c>
    </row>
    <row r="4090" spans="1:21">
      <c r="N4090" t="s">
        <v>50</v>
      </c>
      <c r="T4090" s="1">
        <v>2</v>
      </c>
    </row>
    <row r="4091" spans="1:21">
      <c r="N4091" t="s">
        <v>50</v>
      </c>
      <c r="T4091" s="1">
        <v>2</v>
      </c>
    </row>
    <row r="4092" spans="1:21">
      <c r="N4092" t="s">
        <v>50</v>
      </c>
      <c r="T4092" s="1">
        <v>2</v>
      </c>
    </row>
    <row r="4093" spans="1:21">
      <c r="N4093" t="s">
        <v>50</v>
      </c>
      <c r="T4093" s="1">
        <v>2</v>
      </c>
    </row>
    <row r="4094" spans="1:21">
      <c r="N4094" t="s">
        <v>50</v>
      </c>
      <c r="T4094" s="1">
        <v>2</v>
      </c>
    </row>
    <row r="4095" spans="1:21">
      <c r="N4095" t="s">
        <v>50</v>
      </c>
      <c r="T4095" s="1">
        <v>2</v>
      </c>
    </row>
    <row r="4096" spans="1:21">
      <c r="N4096" t="s">
        <v>50</v>
      </c>
      <c r="T4096" s="1">
        <v>2</v>
      </c>
    </row>
    <row r="4097" spans="14:20">
      <c r="N4097" t="s">
        <v>50</v>
      </c>
      <c r="T4097" s="1">
        <v>2</v>
      </c>
    </row>
    <row r="4098" spans="14:20">
      <c r="N4098" t="s">
        <v>53</v>
      </c>
      <c r="T4098" s="1">
        <v>2</v>
      </c>
    </row>
    <row r="4099" spans="14:20">
      <c r="N4099" t="s">
        <v>53</v>
      </c>
      <c r="T4099" s="1">
        <v>2</v>
      </c>
    </row>
    <row r="4100" spans="14:20">
      <c r="N4100" t="s">
        <v>53</v>
      </c>
      <c r="T4100" s="1">
        <v>2</v>
      </c>
    </row>
    <row r="4101" spans="14:20">
      <c r="N4101" t="s">
        <v>53</v>
      </c>
      <c r="T4101" s="1">
        <v>2</v>
      </c>
    </row>
    <row r="4102" spans="14:20">
      <c r="N4102" t="s">
        <v>53</v>
      </c>
      <c r="T4102" s="1">
        <v>2</v>
      </c>
    </row>
    <row r="4103" spans="14:20">
      <c r="N4103" t="s">
        <v>53</v>
      </c>
      <c r="T4103" s="1">
        <v>2</v>
      </c>
    </row>
    <row r="4104" spans="14:20">
      <c r="N4104" t="s">
        <v>53</v>
      </c>
      <c r="T4104" s="1">
        <v>2</v>
      </c>
    </row>
    <row r="4105" spans="14:20">
      <c r="N4105" t="s">
        <v>53</v>
      </c>
      <c r="T4105" s="1">
        <v>2</v>
      </c>
    </row>
    <row r="4106" spans="14:20">
      <c r="N4106" t="s">
        <v>53</v>
      </c>
      <c r="T4106" s="1">
        <v>2</v>
      </c>
    </row>
    <row r="4107" spans="14:20">
      <c r="N4107" t="s">
        <v>53</v>
      </c>
      <c r="T4107" s="1">
        <v>2</v>
      </c>
    </row>
    <row r="4108" spans="14:20">
      <c r="N4108" t="s">
        <v>53</v>
      </c>
      <c r="T4108" s="1">
        <v>2</v>
      </c>
    </row>
    <row r="4109" spans="14:20">
      <c r="N4109" t="s">
        <v>53</v>
      </c>
      <c r="T4109" s="1">
        <v>2</v>
      </c>
    </row>
    <row r="4110" spans="14:20">
      <c r="N4110" t="s">
        <v>53</v>
      </c>
      <c r="T4110" s="1">
        <v>2</v>
      </c>
    </row>
    <row r="4111" spans="14:20">
      <c r="N4111" t="s">
        <v>53</v>
      </c>
      <c r="T4111" s="1">
        <v>2</v>
      </c>
    </row>
    <row r="4112" spans="14:20">
      <c r="N4112" t="s">
        <v>53</v>
      </c>
      <c r="T4112" s="1">
        <v>2</v>
      </c>
    </row>
    <row r="4113" spans="14:20">
      <c r="N4113" t="s">
        <v>53</v>
      </c>
      <c r="T4113" s="1">
        <v>2</v>
      </c>
    </row>
    <row r="4114" spans="14:20">
      <c r="N4114" t="s">
        <v>53</v>
      </c>
      <c r="T4114" s="1">
        <v>2</v>
      </c>
    </row>
    <row r="4115" spans="14:20">
      <c r="N4115" t="s">
        <v>53</v>
      </c>
      <c r="T4115" s="1">
        <v>2</v>
      </c>
    </row>
    <row r="4116" spans="14:20">
      <c r="N4116" t="s">
        <v>53</v>
      </c>
      <c r="T4116" s="1">
        <v>2</v>
      </c>
    </row>
    <row r="4117" spans="14:20">
      <c r="N4117" t="s">
        <v>53</v>
      </c>
      <c r="T4117" s="1">
        <v>2</v>
      </c>
    </row>
    <row r="4118" spans="14:20">
      <c r="N4118" t="s">
        <v>53</v>
      </c>
      <c r="T4118" s="1">
        <v>2</v>
      </c>
    </row>
    <row r="4119" spans="14:20">
      <c r="N4119" t="s">
        <v>53</v>
      </c>
      <c r="T4119" s="1">
        <v>2</v>
      </c>
    </row>
    <row r="4120" spans="14:20">
      <c r="N4120" t="s">
        <v>53</v>
      </c>
      <c r="T4120" s="1">
        <v>2</v>
      </c>
    </row>
    <row r="4121" spans="14:20">
      <c r="N4121" t="s">
        <v>53</v>
      </c>
      <c r="T4121" s="1">
        <v>2</v>
      </c>
    </row>
    <row r="4122" spans="14:20">
      <c r="N4122" t="s">
        <v>53</v>
      </c>
      <c r="T4122" s="1">
        <v>2</v>
      </c>
    </row>
    <row r="4123" spans="14:20">
      <c r="N4123" t="s">
        <v>54</v>
      </c>
      <c r="T4123" s="1">
        <v>2</v>
      </c>
    </row>
    <row r="4124" spans="14:20">
      <c r="N4124" t="s">
        <v>55</v>
      </c>
      <c r="T4124" s="1">
        <v>2</v>
      </c>
    </row>
    <row r="4125" spans="14:20">
      <c r="N4125" t="s">
        <v>55</v>
      </c>
      <c r="T4125" s="1">
        <v>2</v>
      </c>
    </row>
    <row r="4126" spans="14:20">
      <c r="N4126" t="s">
        <v>55</v>
      </c>
      <c r="T4126" s="1">
        <v>2</v>
      </c>
    </row>
    <row r="4127" spans="14:20">
      <c r="N4127" t="s">
        <v>55</v>
      </c>
      <c r="T4127" s="1">
        <v>2</v>
      </c>
    </row>
    <row r="4128" spans="14:20">
      <c r="N4128" t="s">
        <v>55</v>
      </c>
      <c r="T4128" s="1">
        <v>2</v>
      </c>
    </row>
    <row r="4129" spans="20:20">
      <c r="T4129" s="1"/>
    </row>
    <row r="4130" spans="20:20">
      <c r="T4130" s="1"/>
    </row>
  </sheetData>
  <autoFilter ref="T1:T4128"/>
  <sortState ref="A2:U4130">
    <sortCondition ref="K1"/>
  </sortState>
  <phoneticPr fontId="2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O4088"/>
  <sheetViews>
    <sheetView topLeftCell="A38" workbookViewId="0">
      <selection activeCell="N10" sqref="N10"/>
    </sheetView>
  </sheetViews>
  <sheetFormatPr baseColWidth="10" defaultRowHeight="14" x14ac:dyDescent="0"/>
  <cols>
    <col min="2" max="2" width="12.5" bestFit="1" customWidth="1"/>
    <col min="9" max="9" width="10.5" bestFit="1" customWidth="1"/>
    <col min="10" max="10" width="9.5" bestFit="1" customWidth="1"/>
    <col min="14" max="14" width="11.1640625" bestFit="1" customWidth="1"/>
  </cols>
  <sheetData>
    <row r="1" spans="8:12">
      <c r="H1" s="1" t="s">
        <v>12528</v>
      </c>
      <c r="I1" s="1" t="s">
        <v>12523</v>
      </c>
      <c r="J1" s="1" t="s">
        <v>12524</v>
      </c>
      <c r="K1" s="1" t="s">
        <v>12519</v>
      </c>
      <c r="L1" s="2" t="s">
        <v>12517</v>
      </c>
    </row>
    <row r="2" spans="8:12" ht="15">
      <c r="H2" s="1" t="s">
        <v>71</v>
      </c>
      <c r="I2" s="1" t="s">
        <v>156</v>
      </c>
      <c r="J2" s="1"/>
      <c r="K2" s="8" t="str">
        <f t="shared" ref="K2:K65" si="0">TEXT(J2,"YYYY")</f>
        <v>1900</v>
      </c>
      <c r="L2" s="8">
        <f t="shared" ref="L2:L65" si="1">H2-(TEXT(I2,"YYYY")-TEXT(J2,"YYYY"))</f>
        <v>-113</v>
      </c>
    </row>
    <row r="3" spans="8:12" ht="15">
      <c r="H3" s="1" t="s">
        <v>187</v>
      </c>
      <c r="I3" s="1" t="s">
        <v>291</v>
      </c>
      <c r="J3" s="1"/>
      <c r="K3" s="8" t="str">
        <f t="shared" si="0"/>
        <v>1900</v>
      </c>
      <c r="L3" s="8">
        <f t="shared" si="1"/>
        <v>-111</v>
      </c>
    </row>
    <row r="4" spans="8:12" ht="15">
      <c r="H4" s="1" t="s">
        <v>130</v>
      </c>
      <c r="I4" s="1" t="s">
        <v>1575</v>
      </c>
      <c r="J4" s="1"/>
      <c r="K4" s="8" t="str">
        <f t="shared" si="0"/>
        <v>1900</v>
      </c>
      <c r="L4" s="8">
        <f t="shared" si="1"/>
        <v>-107</v>
      </c>
    </row>
    <row r="5" spans="8:12" ht="15">
      <c r="H5" s="1" t="s">
        <v>108</v>
      </c>
      <c r="I5" s="1" t="s">
        <v>6287</v>
      </c>
      <c r="J5" s="1"/>
      <c r="K5" s="8" t="str">
        <f t="shared" si="0"/>
        <v>1900</v>
      </c>
      <c r="L5" s="8">
        <f t="shared" si="1"/>
        <v>-105</v>
      </c>
    </row>
    <row r="6" spans="8:12" ht="15">
      <c r="H6" s="1" t="s">
        <v>247</v>
      </c>
      <c r="I6" s="1" t="s">
        <v>2332</v>
      </c>
      <c r="J6" s="1"/>
      <c r="K6" s="8" t="str">
        <f t="shared" si="0"/>
        <v>1900</v>
      </c>
      <c r="L6" s="8">
        <f t="shared" si="1"/>
        <v>-105</v>
      </c>
    </row>
    <row r="7" spans="8:12" ht="15">
      <c r="H7" s="1" t="s">
        <v>130</v>
      </c>
      <c r="I7" s="1" t="s">
        <v>3137</v>
      </c>
      <c r="J7" s="1"/>
      <c r="K7" s="8" t="str">
        <f t="shared" si="0"/>
        <v>1900</v>
      </c>
      <c r="L7" s="8">
        <f t="shared" si="1"/>
        <v>-104</v>
      </c>
    </row>
    <row r="8" spans="8:12" ht="15">
      <c r="H8" s="1" t="s">
        <v>324</v>
      </c>
      <c r="I8" s="1" t="s">
        <v>1742</v>
      </c>
      <c r="J8" s="1"/>
      <c r="K8" s="8" t="str">
        <f t="shared" si="0"/>
        <v>1900</v>
      </c>
      <c r="L8" s="8">
        <f t="shared" si="1"/>
        <v>-102</v>
      </c>
    </row>
    <row r="9" spans="8:12" ht="15">
      <c r="H9" s="1" t="s">
        <v>479</v>
      </c>
      <c r="I9" s="1" t="s">
        <v>830</v>
      </c>
      <c r="J9" s="1"/>
      <c r="K9" s="8" t="str">
        <f t="shared" si="0"/>
        <v>1900</v>
      </c>
      <c r="L9" s="8">
        <f t="shared" si="1"/>
        <v>-101</v>
      </c>
    </row>
    <row r="10" spans="8:12" ht="15">
      <c r="H10" s="1" t="s">
        <v>583</v>
      </c>
      <c r="I10" s="1" t="s">
        <v>1783</v>
      </c>
      <c r="J10" s="1"/>
      <c r="K10" s="8" t="str">
        <f t="shared" si="0"/>
        <v>1900</v>
      </c>
      <c r="L10" s="8">
        <f t="shared" si="1"/>
        <v>-96</v>
      </c>
    </row>
    <row r="11" spans="8:12" ht="15">
      <c r="H11" s="1" t="s">
        <v>118</v>
      </c>
      <c r="I11" s="1" t="s">
        <v>111</v>
      </c>
      <c r="J11" s="1"/>
      <c r="K11" s="8" t="str">
        <f t="shared" si="0"/>
        <v>1900</v>
      </c>
      <c r="L11" s="8">
        <f t="shared" si="1"/>
        <v>-94</v>
      </c>
    </row>
    <row r="12" spans="8:12" ht="15">
      <c r="H12" s="1" t="s">
        <v>583</v>
      </c>
      <c r="I12" s="1" t="s">
        <v>9210</v>
      </c>
      <c r="J12" s="1"/>
      <c r="K12" s="8" t="str">
        <f t="shared" si="0"/>
        <v>1900</v>
      </c>
      <c r="L12" s="8">
        <f t="shared" si="1"/>
        <v>-92</v>
      </c>
    </row>
    <row r="13" spans="8:12" ht="15">
      <c r="H13" s="1" t="s">
        <v>118</v>
      </c>
      <c r="I13" s="1" t="s">
        <v>5651</v>
      </c>
      <c r="J13" s="1"/>
      <c r="K13" s="8" t="str">
        <f t="shared" si="0"/>
        <v>1900</v>
      </c>
      <c r="L13" s="8">
        <f t="shared" si="1"/>
        <v>-91</v>
      </c>
    </row>
    <row r="14" spans="8:12" ht="15">
      <c r="H14" s="1" t="s">
        <v>448</v>
      </c>
      <c r="I14" s="1" t="s">
        <v>4058</v>
      </c>
      <c r="J14" s="1"/>
      <c r="K14" s="8" t="str">
        <f t="shared" si="0"/>
        <v>1900</v>
      </c>
      <c r="L14" s="8">
        <f t="shared" si="1"/>
        <v>-84</v>
      </c>
    </row>
    <row r="15" spans="8:12" ht="15">
      <c r="H15" s="1" t="s">
        <v>809</v>
      </c>
      <c r="I15" s="1" t="s">
        <v>3665</v>
      </c>
      <c r="J15" s="1"/>
      <c r="K15" s="8" t="str">
        <f t="shared" si="0"/>
        <v>1900</v>
      </c>
      <c r="L15" s="8">
        <f t="shared" si="1"/>
        <v>-82</v>
      </c>
    </row>
    <row r="16" spans="8:12" ht="15">
      <c r="H16" s="1" t="s">
        <v>101</v>
      </c>
      <c r="I16" s="1" t="s">
        <v>12334</v>
      </c>
      <c r="J16" s="1"/>
      <c r="K16" s="8" t="str">
        <f t="shared" si="0"/>
        <v>1900</v>
      </c>
      <c r="L16" s="8">
        <f t="shared" si="1"/>
        <v>-82</v>
      </c>
    </row>
    <row r="17" spans="8:12" ht="15">
      <c r="H17" s="1" t="s">
        <v>101</v>
      </c>
      <c r="I17" s="1" t="s">
        <v>1799</v>
      </c>
      <c r="J17" s="1"/>
      <c r="K17" s="8" t="str">
        <f t="shared" si="0"/>
        <v>1900</v>
      </c>
      <c r="L17" s="8">
        <f t="shared" si="1"/>
        <v>-79</v>
      </c>
    </row>
    <row r="18" spans="8:12" ht="15">
      <c r="H18" s="1" t="s">
        <v>1343</v>
      </c>
      <c r="I18" s="1" t="s">
        <v>8294</v>
      </c>
      <c r="J18" s="1"/>
      <c r="K18" s="8" t="str">
        <f t="shared" si="0"/>
        <v>1900</v>
      </c>
      <c r="L18" s="8">
        <f t="shared" si="1"/>
        <v>-79</v>
      </c>
    </row>
    <row r="19" spans="8:12" ht="15">
      <c r="H19" s="1" t="s">
        <v>1343</v>
      </c>
      <c r="I19" s="1" t="s">
        <v>8481</v>
      </c>
      <c r="J19" s="1"/>
      <c r="K19" s="8" t="str">
        <f t="shared" si="0"/>
        <v>1900</v>
      </c>
      <c r="L19" s="8">
        <f t="shared" si="1"/>
        <v>-79</v>
      </c>
    </row>
    <row r="20" spans="8:12" ht="15">
      <c r="H20" s="1" t="s">
        <v>128</v>
      </c>
      <c r="I20" s="1" t="s">
        <v>426</v>
      </c>
      <c r="J20" s="1"/>
      <c r="K20" s="8" t="str">
        <f t="shared" si="0"/>
        <v>1900</v>
      </c>
      <c r="L20" s="8">
        <f t="shared" si="1"/>
        <v>-76</v>
      </c>
    </row>
    <row r="21" spans="8:12" ht="15">
      <c r="H21" s="1" t="s">
        <v>299</v>
      </c>
      <c r="I21" s="1" t="s">
        <v>1462</v>
      </c>
      <c r="J21" s="1"/>
      <c r="K21" s="8" t="str">
        <f t="shared" si="0"/>
        <v>1900</v>
      </c>
      <c r="L21" s="8">
        <f t="shared" si="1"/>
        <v>-75</v>
      </c>
    </row>
    <row r="22" spans="8:12" ht="15">
      <c r="H22" s="1" t="s">
        <v>555</v>
      </c>
      <c r="I22" s="1" t="s">
        <v>3450</v>
      </c>
      <c r="J22" s="1"/>
      <c r="K22" s="8" t="str">
        <f t="shared" si="0"/>
        <v>1900</v>
      </c>
      <c r="L22" s="8">
        <f t="shared" si="1"/>
        <v>-75</v>
      </c>
    </row>
    <row r="23" spans="8:12" ht="15">
      <c r="H23" s="1" t="s">
        <v>120</v>
      </c>
      <c r="I23" s="1" t="s">
        <v>1575</v>
      </c>
      <c r="J23" s="1"/>
      <c r="K23" s="8" t="str">
        <f t="shared" si="0"/>
        <v>1900</v>
      </c>
      <c r="L23" s="8">
        <f t="shared" si="1"/>
        <v>-73</v>
      </c>
    </row>
    <row r="24" spans="8:12" ht="15">
      <c r="H24" s="1" t="s">
        <v>128</v>
      </c>
      <c r="I24" s="1" t="s">
        <v>8824</v>
      </c>
      <c r="J24" s="1"/>
      <c r="K24" s="8" t="str">
        <f t="shared" si="0"/>
        <v>1900</v>
      </c>
      <c r="L24" s="8">
        <f t="shared" si="1"/>
        <v>-72</v>
      </c>
    </row>
    <row r="25" spans="8:12" ht="15">
      <c r="H25" s="1" t="s">
        <v>299</v>
      </c>
      <c r="I25" s="1" t="s">
        <v>5832</v>
      </c>
      <c r="J25" s="1"/>
      <c r="K25" s="8" t="str">
        <f t="shared" si="0"/>
        <v>1900</v>
      </c>
      <c r="L25" s="8">
        <f t="shared" si="1"/>
        <v>-72</v>
      </c>
    </row>
    <row r="26" spans="8:12" ht="15">
      <c r="H26" s="1" t="s">
        <v>136</v>
      </c>
      <c r="I26" s="1" t="s">
        <v>3721</v>
      </c>
      <c r="J26" s="1"/>
      <c r="K26" s="8" t="str">
        <f t="shared" si="0"/>
        <v>1900</v>
      </c>
      <c r="L26" s="8">
        <f t="shared" si="1"/>
        <v>-70</v>
      </c>
    </row>
    <row r="27" spans="8:12" ht="15">
      <c r="H27" s="1" t="s">
        <v>136</v>
      </c>
      <c r="I27" s="1" t="s">
        <v>1012</v>
      </c>
      <c r="J27" s="1"/>
      <c r="K27" s="8" t="str">
        <f t="shared" si="0"/>
        <v>1900</v>
      </c>
      <c r="L27" s="8">
        <f t="shared" si="1"/>
        <v>-67</v>
      </c>
    </row>
    <row r="28" spans="8:12" ht="15">
      <c r="H28" s="1" t="s">
        <v>721</v>
      </c>
      <c r="I28" s="1" t="s">
        <v>271</v>
      </c>
      <c r="J28" s="1"/>
      <c r="K28" s="8" t="str">
        <f t="shared" si="0"/>
        <v>1900</v>
      </c>
      <c r="L28" s="8">
        <f t="shared" si="1"/>
        <v>-66</v>
      </c>
    </row>
    <row r="29" spans="8:12" ht="15">
      <c r="H29" s="1" t="s">
        <v>351</v>
      </c>
      <c r="I29" s="1" t="s">
        <v>1575</v>
      </c>
      <c r="J29" s="1"/>
      <c r="K29" s="8" t="str">
        <f t="shared" si="0"/>
        <v>1900</v>
      </c>
      <c r="L29" s="8">
        <f t="shared" si="1"/>
        <v>-64</v>
      </c>
    </row>
    <row r="30" spans="8:12" ht="15">
      <c r="H30" s="1" t="s">
        <v>1488</v>
      </c>
      <c r="I30" s="1" t="s">
        <v>830</v>
      </c>
      <c r="J30" s="1"/>
      <c r="K30" s="8" t="str">
        <f t="shared" si="0"/>
        <v>1900</v>
      </c>
      <c r="L30" s="8">
        <f t="shared" si="1"/>
        <v>-53</v>
      </c>
    </row>
    <row r="31" spans="8:12" ht="15">
      <c r="H31" s="1" t="s">
        <v>693</v>
      </c>
      <c r="I31" s="1" t="s">
        <v>3442</v>
      </c>
      <c r="J31" s="1"/>
      <c r="K31" s="8" t="str">
        <f t="shared" si="0"/>
        <v>1900</v>
      </c>
      <c r="L31" s="8">
        <f t="shared" si="1"/>
        <v>-49</v>
      </c>
    </row>
    <row r="32" spans="8:12" ht="15">
      <c r="H32" s="1" t="s">
        <v>573</v>
      </c>
      <c r="I32" s="1" t="s">
        <v>568</v>
      </c>
      <c r="J32" s="1"/>
      <c r="K32" s="8" t="str">
        <f t="shared" si="0"/>
        <v>1900</v>
      </c>
      <c r="L32" s="8">
        <f t="shared" si="1"/>
        <v>-49</v>
      </c>
    </row>
    <row r="33" spans="8:12" ht="15">
      <c r="H33" s="1" t="s">
        <v>382</v>
      </c>
      <c r="I33" s="1" t="s">
        <v>3488</v>
      </c>
      <c r="J33" s="1"/>
      <c r="K33" s="8" t="str">
        <f t="shared" si="0"/>
        <v>1900</v>
      </c>
      <c r="L33" s="8">
        <f t="shared" si="1"/>
        <v>-48</v>
      </c>
    </row>
    <row r="34" spans="8:12" ht="15">
      <c r="H34" s="1"/>
      <c r="I34" s="1" t="s">
        <v>2527</v>
      </c>
      <c r="J34" s="1" t="s">
        <v>3167</v>
      </c>
      <c r="K34" s="1" t="str">
        <f t="shared" si="0"/>
        <v>1997</v>
      </c>
      <c r="L34" s="8">
        <f t="shared" si="1"/>
        <v>-20</v>
      </c>
    </row>
    <row r="35" spans="8:12" ht="15">
      <c r="H35" s="1"/>
      <c r="I35" s="1" t="s">
        <v>1286</v>
      </c>
      <c r="J35" s="1" t="s">
        <v>6304</v>
      </c>
      <c r="K35" s="1" t="str">
        <f t="shared" si="0"/>
        <v>2002</v>
      </c>
      <c r="L35" s="8">
        <f t="shared" si="1"/>
        <v>-15</v>
      </c>
    </row>
    <row r="36" spans="8:12" ht="15">
      <c r="H36" s="1" t="s">
        <v>479</v>
      </c>
      <c r="I36" s="1" t="s">
        <v>5394</v>
      </c>
      <c r="J36" s="1" t="s">
        <v>5399</v>
      </c>
      <c r="K36" s="1" t="str">
        <f t="shared" si="0"/>
        <v>1986</v>
      </c>
      <c r="L36" s="8">
        <f t="shared" si="1"/>
        <v>-12</v>
      </c>
    </row>
    <row r="37" spans="8:12" ht="15">
      <c r="H37" s="1"/>
      <c r="I37" s="1" t="s">
        <v>6378</v>
      </c>
      <c r="J37" s="1" t="s">
        <v>1918</v>
      </c>
      <c r="K37" s="1" t="str">
        <f t="shared" si="0"/>
        <v>2007</v>
      </c>
      <c r="L37" s="8">
        <f t="shared" si="1"/>
        <v>-10</v>
      </c>
    </row>
    <row r="38" spans="8:12" ht="15">
      <c r="H38" s="1"/>
      <c r="I38" s="1" t="s">
        <v>1681</v>
      </c>
      <c r="J38" s="1" t="s">
        <v>1918</v>
      </c>
      <c r="K38" s="1" t="str">
        <f t="shared" si="0"/>
        <v>2007</v>
      </c>
      <c r="L38" s="8">
        <f t="shared" si="1"/>
        <v>-10</v>
      </c>
    </row>
    <row r="39" spans="8:12" ht="15">
      <c r="H39" s="1"/>
      <c r="I39" s="1" t="s">
        <v>7244</v>
      </c>
      <c r="J39" s="1" t="s">
        <v>8365</v>
      </c>
      <c r="K39" s="1" t="str">
        <f t="shared" si="0"/>
        <v>2004</v>
      </c>
      <c r="L39" s="8">
        <f t="shared" si="1"/>
        <v>-10</v>
      </c>
    </row>
    <row r="40" spans="8:12" ht="15">
      <c r="H40" s="1"/>
      <c r="I40" s="1" t="s">
        <v>7244</v>
      </c>
      <c r="J40" s="1" t="s">
        <v>8365</v>
      </c>
      <c r="K40" s="1" t="str">
        <f t="shared" si="0"/>
        <v>2004</v>
      </c>
      <c r="L40" s="8">
        <f t="shared" si="1"/>
        <v>-10</v>
      </c>
    </row>
    <row r="41" spans="8:12" ht="15">
      <c r="H41" s="1"/>
      <c r="I41" s="1" t="s">
        <v>7984</v>
      </c>
      <c r="J41" s="1" t="s">
        <v>1815</v>
      </c>
      <c r="K41" s="1" t="str">
        <f t="shared" si="0"/>
        <v>2008</v>
      </c>
      <c r="L41" s="8">
        <f t="shared" si="1"/>
        <v>-9</v>
      </c>
    </row>
    <row r="42" spans="8:12" ht="15">
      <c r="H42" s="1"/>
      <c r="I42" s="1" t="s">
        <v>7992</v>
      </c>
      <c r="J42" s="1" t="s">
        <v>1815</v>
      </c>
      <c r="K42" s="1" t="str">
        <f t="shared" si="0"/>
        <v>2008</v>
      </c>
      <c r="L42" s="8">
        <f t="shared" si="1"/>
        <v>-9</v>
      </c>
    </row>
    <row r="43" spans="8:12" ht="15">
      <c r="H43" s="1" t="s">
        <v>55</v>
      </c>
      <c r="I43" s="1" t="s">
        <v>610</v>
      </c>
      <c r="J43" s="1" t="s">
        <v>1918</v>
      </c>
      <c r="K43" s="1" t="str">
        <f t="shared" si="0"/>
        <v>2007</v>
      </c>
      <c r="L43" s="8">
        <f t="shared" si="1"/>
        <v>-6</v>
      </c>
    </row>
    <row r="44" spans="8:12" ht="15">
      <c r="H44" s="1"/>
      <c r="I44" s="1" t="s">
        <v>6593</v>
      </c>
      <c r="J44" s="1" t="s">
        <v>6594</v>
      </c>
      <c r="K44" s="1" t="str">
        <f t="shared" si="0"/>
        <v>2012</v>
      </c>
      <c r="L44" s="8">
        <f t="shared" si="1"/>
        <v>-4</v>
      </c>
    </row>
    <row r="45" spans="8:12" ht="15">
      <c r="H45" s="1"/>
      <c r="I45" s="1" t="s">
        <v>7921</v>
      </c>
      <c r="J45" s="1" t="s">
        <v>2023</v>
      </c>
      <c r="K45" s="1" t="str">
        <f t="shared" si="0"/>
        <v>2013</v>
      </c>
      <c r="L45" s="8">
        <f t="shared" si="1"/>
        <v>-4</v>
      </c>
    </row>
    <row r="46" spans="8:12" ht="15">
      <c r="H46" s="1"/>
      <c r="I46" s="1" t="s">
        <v>4960</v>
      </c>
      <c r="J46" s="1" t="s">
        <v>4973</v>
      </c>
      <c r="K46" s="1" t="str">
        <f t="shared" si="0"/>
        <v>2014</v>
      </c>
      <c r="L46" s="8">
        <f t="shared" si="1"/>
        <v>-3</v>
      </c>
    </row>
    <row r="47" spans="8:12" ht="15">
      <c r="H47" s="1"/>
      <c r="I47" s="1" t="s">
        <v>7992</v>
      </c>
      <c r="J47" s="1" t="s">
        <v>2008</v>
      </c>
      <c r="K47" s="1" t="str">
        <f t="shared" si="0"/>
        <v>2014</v>
      </c>
      <c r="L47" s="8">
        <f t="shared" si="1"/>
        <v>-3</v>
      </c>
    </row>
    <row r="48" spans="8:12" ht="15">
      <c r="H48" s="1"/>
      <c r="I48" s="1" t="s">
        <v>6575</v>
      </c>
      <c r="J48" s="1" t="s">
        <v>6579</v>
      </c>
      <c r="K48" s="1" t="str">
        <f t="shared" si="0"/>
        <v>2014</v>
      </c>
      <c r="L48" s="8">
        <f t="shared" si="1"/>
        <v>-2</v>
      </c>
    </row>
    <row r="49" spans="8:15" ht="15">
      <c r="H49" s="1"/>
      <c r="I49" s="1" t="s">
        <v>7945</v>
      </c>
      <c r="J49" s="1" t="s">
        <v>2008</v>
      </c>
      <c r="K49" s="1" t="str">
        <f t="shared" si="0"/>
        <v>2014</v>
      </c>
      <c r="L49" s="8">
        <f t="shared" si="1"/>
        <v>-2</v>
      </c>
    </row>
    <row r="50" spans="8:15" ht="15">
      <c r="H50" s="1"/>
      <c r="I50" s="1" t="s">
        <v>9908</v>
      </c>
      <c r="J50" s="1" t="s">
        <v>9913</v>
      </c>
      <c r="K50" s="1" t="str">
        <f t="shared" si="0"/>
        <v>2011</v>
      </c>
      <c r="L50" s="8">
        <f t="shared" si="1"/>
        <v>-2</v>
      </c>
      <c r="O50" s="10" t="s">
        <v>12534</v>
      </c>
    </row>
    <row r="51" spans="8:15" ht="15">
      <c r="H51" s="1"/>
      <c r="I51" s="1" t="s">
        <v>3927</v>
      </c>
      <c r="J51" s="1" t="s">
        <v>4720</v>
      </c>
      <c r="K51" s="1" t="str">
        <f t="shared" si="0"/>
        <v>2015</v>
      </c>
      <c r="L51" s="19">
        <v>0</v>
      </c>
      <c r="M51" s="9">
        <f t="shared" ref="M51:M58" si="2">H51-(TEXT(I51,"YYYY")-TEXT(J51,"YYYY"))</f>
        <v>-1</v>
      </c>
    </row>
    <row r="52" spans="8:15" ht="15">
      <c r="H52" s="1" t="s">
        <v>78</v>
      </c>
      <c r="I52" s="1" t="s">
        <v>6152</v>
      </c>
      <c r="J52" s="1" t="s">
        <v>6176</v>
      </c>
      <c r="K52" s="1" t="str">
        <f t="shared" si="0"/>
        <v>1990</v>
      </c>
      <c r="L52" s="19">
        <v>0</v>
      </c>
      <c r="M52" s="9">
        <f t="shared" si="2"/>
        <v>-1</v>
      </c>
    </row>
    <row r="53" spans="8:15" ht="15">
      <c r="H53" s="1"/>
      <c r="I53" s="1" t="s">
        <v>4291</v>
      </c>
      <c r="J53" s="1" t="s">
        <v>3171</v>
      </c>
      <c r="K53" s="1" t="str">
        <f t="shared" si="0"/>
        <v>2016</v>
      </c>
      <c r="L53" s="19">
        <v>0</v>
      </c>
      <c r="M53" s="9">
        <f t="shared" si="2"/>
        <v>-1</v>
      </c>
    </row>
    <row r="54" spans="8:15" ht="15">
      <c r="H54" s="1"/>
      <c r="I54" s="1" t="s">
        <v>2527</v>
      </c>
      <c r="J54" s="1" t="s">
        <v>467</v>
      </c>
      <c r="K54" s="1" t="str">
        <f t="shared" si="0"/>
        <v>2016</v>
      </c>
      <c r="L54" s="19">
        <v>0</v>
      </c>
      <c r="M54" s="9">
        <f t="shared" si="2"/>
        <v>-1</v>
      </c>
    </row>
    <row r="55" spans="8:15" ht="15">
      <c r="H55" s="1"/>
      <c r="I55" s="1" t="s">
        <v>7224</v>
      </c>
      <c r="J55" s="1" t="s">
        <v>8387</v>
      </c>
      <c r="K55" s="1" t="str">
        <f t="shared" si="0"/>
        <v>2013</v>
      </c>
      <c r="L55" s="19">
        <v>0</v>
      </c>
      <c r="M55" s="9">
        <f t="shared" si="2"/>
        <v>-1</v>
      </c>
      <c r="O55" s="11" t="s">
        <v>12535</v>
      </c>
    </row>
    <row r="56" spans="8:15" ht="15">
      <c r="H56" s="1" t="s">
        <v>50</v>
      </c>
      <c r="I56" s="1" t="s">
        <v>8945</v>
      </c>
      <c r="J56" s="1" t="s">
        <v>1249</v>
      </c>
      <c r="K56" s="1" t="str">
        <f t="shared" si="0"/>
        <v>2018</v>
      </c>
      <c r="L56" s="19">
        <v>0</v>
      </c>
      <c r="M56" s="9">
        <f t="shared" si="2"/>
        <v>-1</v>
      </c>
    </row>
    <row r="57" spans="8:15" ht="15">
      <c r="H57" s="1"/>
      <c r="I57" s="1" t="s">
        <v>9468</v>
      </c>
      <c r="J57" s="1" t="s">
        <v>9469</v>
      </c>
      <c r="K57" s="1" t="str">
        <f t="shared" si="0"/>
        <v>2011</v>
      </c>
      <c r="L57" s="19">
        <v>0</v>
      </c>
      <c r="M57" s="9">
        <f t="shared" si="2"/>
        <v>-1</v>
      </c>
    </row>
    <row r="58" spans="8:15" ht="15">
      <c r="H58" s="1" t="s">
        <v>3534</v>
      </c>
      <c r="I58" s="1" t="s">
        <v>4942</v>
      </c>
      <c r="J58" s="1" t="s">
        <v>1573</v>
      </c>
      <c r="K58" s="1" t="str">
        <f t="shared" si="0"/>
        <v>2016</v>
      </c>
      <c r="L58" s="19">
        <v>0</v>
      </c>
      <c r="M58" s="9">
        <f t="shared" si="2"/>
        <v>-9.9999999999999978E-2</v>
      </c>
      <c r="O58" s="12" t="s">
        <v>12536</v>
      </c>
    </row>
    <row r="59" spans="8:15">
      <c r="H59" s="1" t="s">
        <v>53</v>
      </c>
      <c r="I59" s="1" t="s">
        <v>1479</v>
      </c>
      <c r="J59" s="1" t="s">
        <v>1485</v>
      </c>
      <c r="K59" s="1" t="str">
        <f t="shared" si="0"/>
        <v>2017</v>
      </c>
      <c r="L59">
        <f t="shared" si="1"/>
        <v>0</v>
      </c>
    </row>
    <row r="60" spans="8:15">
      <c r="H60" s="1" t="s">
        <v>50</v>
      </c>
      <c r="I60" s="1" t="s">
        <v>437</v>
      </c>
      <c r="J60" s="1" t="s">
        <v>1039</v>
      </c>
      <c r="K60" s="1" t="str">
        <f t="shared" si="0"/>
        <v>2018</v>
      </c>
      <c r="L60">
        <f t="shared" si="1"/>
        <v>0</v>
      </c>
    </row>
    <row r="61" spans="8:15">
      <c r="H61" s="1"/>
      <c r="I61" s="1"/>
      <c r="J61" s="1"/>
      <c r="K61" s="1" t="str">
        <f t="shared" si="0"/>
        <v>1900</v>
      </c>
      <c r="L61">
        <f t="shared" si="1"/>
        <v>0</v>
      </c>
    </row>
    <row r="62" spans="8:15">
      <c r="H62" s="1" t="s">
        <v>187</v>
      </c>
      <c r="I62" s="1" t="s">
        <v>2211</v>
      </c>
      <c r="J62" s="1" t="s">
        <v>2212</v>
      </c>
      <c r="K62" s="1" t="str">
        <f t="shared" si="0"/>
        <v>2010</v>
      </c>
      <c r="L62">
        <f t="shared" si="1"/>
        <v>0</v>
      </c>
    </row>
    <row r="63" spans="8:15">
      <c r="H63" s="1" t="s">
        <v>50</v>
      </c>
      <c r="I63" s="1" t="s">
        <v>822</v>
      </c>
      <c r="J63" s="1" t="s">
        <v>752</v>
      </c>
      <c r="K63" s="1" t="str">
        <f t="shared" si="0"/>
        <v>2018</v>
      </c>
      <c r="L63">
        <f t="shared" si="1"/>
        <v>0</v>
      </c>
    </row>
    <row r="64" spans="8:15">
      <c r="H64" s="1" t="s">
        <v>50</v>
      </c>
      <c r="I64" s="1" t="s">
        <v>3412</v>
      </c>
      <c r="J64" s="1" t="s">
        <v>1249</v>
      </c>
      <c r="K64" s="1" t="str">
        <f t="shared" si="0"/>
        <v>2018</v>
      </c>
      <c r="L64">
        <f t="shared" si="1"/>
        <v>0</v>
      </c>
    </row>
    <row r="65" spans="8:12">
      <c r="H65" s="1" t="s">
        <v>247</v>
      </c>
      <c r="I65" s="1" t="s">
        <v>4372</v>
      </c>
      <c r="J65" s="1" t="s">
        <v>4480</v>
      </c>
      <c r="K65" s="1" t="str">
        <f t="shared" si="0"/>
        <v>2002</v>
      </c>
      <c r="L65">
        <f t="shared" si="1"/>
        <v>0</v>
      </c>
    </row>
    <row r="66" spans="8:12">
      <c r="H66" s="1" t="s">
        <v>53</v>
      </c>
      <c r="I66" s="1" t="s">
        <v>4509</v>
      </c>
      <c r="J66" s="1" t="s">
        <v>4523</v>
      </c>
      <c r="K66" s="1" t="str">
        <f t="shared" ref="K66:K129" si="3">TEXT(J66,"YYYY")</f>
        <v>2014</v>
      </c>
      <c r="L66">
        <f t="shared" ref="L66:L129" si="4">H66-(TEXT(I66,"YYYY")-TEXT(J66,"YYYY"))</f>
        <v>0</v>
      </c>
    </row>
    <row r="67" spans="8:12">
      <c r="H67" s="1"/>
      <c r="I67" s="1" t="s">
        <v>4694</v>
      </c>
      <c r="J67" s="1" t="s">
        <v>4694</v>
      </c>
      <c r="K67" s="1" t="str">
        <f t="shared" si="3"/>
        <v>2017</v>
      </c>
      <c r="L67">
        <f t="shared" si="4"/>
        <v>0</v>
      </c>
    </row>
    <row r="68" spans="8:12">
      <c r="H68" s="1"/>
      <c r="I68" s="1"/>
      <c r="J68" s="1"/>
      <c r="K68" s="1" t="str">
        <f t="shared" si="3"/>
        <v>1900</v>
      </c>
      <c r="L68">
        <f t="shared" si="4"/>
        <v>0</v>
      </c>
    </row>
    <row r="69" spans="8:12">
      <c r="H69" s="1"/>
      <c r="I69" s="1" t="s">
        <v>6185</v>
      </c>
      <c r="J69" s="1" t="s">
        <v>1534</v>
      </c>
      <c r="K69" s="1" t="str">
        <f t="shared" si="3"/>
        <v>2016</v>
      </c>
      <c r="L69">
        <f t="shared" si="4"/>
        <v>0</v>
      </c>
    </row>
    <row r="70" spans="8:12">
      <c r="H70" s="1"/>
      <c r="I70" s="1" t="s">
        <v>6428</v>
      </c>
      <c r="J70" s="1" t="s">
        <v>274</v>
      </c>
      <c r="K70" s="1" t="str">
        <f t="shared" si="3"/>
        <v>2017</v>
      </c>
      <c r="L70">
        <f t="shared" si="4"/>
        <v>0</v>
      </c>
    </row>
    <row r="71" spans="8:12">
      <c r="H71" s="1"/>
      <c r="I71" s="1" t="s">
        <v>6544</v>
      </c>
      <c r="J71" s="1" t="s">
        <v>6479</v>
      </c>
      <c r="K71" s="1" t="str">
        <f t="shared" si="3"/>
        <v>2016</v>
      </c>
      <c r="L71">
        <f t="shared" si="4"/>
        <v>0</v>
      </c>
    </row>
    <row r="72" spans="8:12">
      <c r="H72" s="1" t="s">
        <v>130</v>
      </c>
      <c r="I72" s="1" t="s">
        <v>4141</v>
      </c>
      <c r="J72" s="1" t="s">
        <v>7216</v>
      </c>
      <c r="K72" s="1" t="str">
        <f t="shared" si="3"/>
        <v>2003</v>
      </c>
      <c r="L72">
        <f t="shared" si="4"/>
        <v>0</v>
      </c>
    </row>
    <row r="73" spans="8:12">
      <c r="H73" s="1" t="s">
        <v>55</v>
      </c>
      <c r="I73" s="1" t="s">
        <v>7310</v>
      </c>
      <c r="J73" s="1" t="s">
        <v>6871</v>
      </c>
      <c r="K73" s="1" t="str">
        <f t="shared" si="3"/>
        <v>2011</v>
      </c>
      <c r="L73">
        <f t="shared" si="4"/>
        <v>0</v>
      </c>
    </row>
    <row r="74" spans="8:12">
      <c r="H74" s="1" t="s">
        <v>50</v>
      </c>
      <c r="I74" s="1" t="s">
        <v>7327</v>
      </c>
      <c r="J74" s="1" t="s">
        <v>7329</v>
      </c>
      <c r="K74" s="1" t="str">
        <f t="shared" si="3"/>
        <v>2014</v>
      </c>
      <c r="L74">
        <f t="shared" si="4"/>
        <v>0</v>
      </c>
    </row>
    <row r="75" spans="8:12">
      <c r="H75" s="1"/>
      <c r="I75" s="1" t="s">
        <v>7694</v>
      </c>
      <c r="J75" s="1" t="s">
        <v>303</v>
      </c>
      <c r="K75" s="1" t="str">
        <f t="shared" si="3"/>
        <v>2016</v>
      </c>
      <c r="L75">
        <f t="shared" si="4"/>
        <v>0</v>
      </c>
    </row>
    <row r="76" spans="8:12">
      <c r="H76" s="1" t="s">
        <v>55</v>
      </c>
      <c r="I76" s="1" t="s">
        <v>7736</v>
      </c>
      <c r="J76" s="1" t="s">
        <v>2019</v>
      </c>
      <c r="K76" s="1" t="str">
        <f t="shared" si="3"/>
        <v>2012</v>
      </c>
      <c r="L76">
        <f t="shared" si="4"/>
        <v>0</v>
      </c>
    </row>
    <row r="77" spans="8:12">
      <c r="H77" s="1"/>
      <c r="I77" s="1" t="s">
        <v>7921</v>
      </c>
      <c r="J77" s="1" t="s">
        <v>2091</v>
      </c>
      <c r="K77" s="1" t="str">
        <f t="shared" si="3"/>
        <v>2017</v>
      </c>
      <c r="L77">
        <f t="shared" si="4"/>
        <v>0</v>
      </c>
    </row>
    <row r="78" spans="8:12">
      <c r="H78" s="1"/>
      <c r="I78" s="1" t="s">
        <v>7926</v>
      </c>
      <c r="J78" s="1" t="s">
        <v>496</v>
      </c>
      <c r="K78" s="1" t="str">
        <f t="shared" si="3"/>
        <v>2017</v>
      </c>
      <c r="L78">
        <f t="shared" si="4"/>
        <v>0</v>
      </c>
    </row>
    <row r="79" spans="8:12">
      <c r="H79" s="1"/>
      <c r="I79" s="1" t="s">
        <v>7934</v>
      </c>
      <c r="J79" s="1" t="s">
        <v>236</v>
      </c>
      <c r="K79" s="1" t="str">
        <f t="shared" si="3"/>
        <v>2017</v>
      </c>
      <c r="L79">
        <f t="shared" si="4"/>
        <v>0</v>
      </c>
    </row>
    <row r="80" spans="8:12">
      <c r="H80" s="1"/>
      <c r="I80" s="1" t="s">
        <v>7934</v>
      </c>
      <c r="J80" s="1" t="s">
        <v>496</v>
      </c>
      <c r="K80" s="1" t="str">
        <f t="shared" si="3"/>
        <v>2017</v>
      </c>
      <c r="L80">
        <f t="shared" si="4"/>
        <v>0</v>
      </c>
    </row>
    <row r="81" spans="8:12">
      <c r="H81" s="1"/>
      <c r="I81" s="1" t="s">
        <v>1681</v>
      </c>
      <c r="J81" s="1" t="s">
        <v>236</v>
      </c>
      <c r="K81" s="1" t="str">
        <f t="shared" si="3"/>
        <v>2017</v>
      </c>
      <c r="L81">
        <f t="shared" si="4"/>
        <v>0</v>
      </c>
    </row>
    <row r="82" spans="8:12">
      <c r="H82" s="1"/>
      <c r="I82" s="1" t="s">
        <v>5078</v>
      </c>
      <c r="J82" s="1" t="s">
        <v>1598</v>
      </c>
      <c r="K82" s="1" t="str">
        <f t="shared" si="3"/>
        <v>2017</v>
      </c>
      <c r="L82">
        <f t="shared" si="4"/>
        <v>0</v>
      </c>
    </row>
    <row r="83" spans="8:12">
      <c r="H83" s="1"/>
      <c r="I83" s="1" t="s">
        <v>996</v>
      </c>
      <c r="J83" s="1" t="s">
        <v>258</v>
      </c>
      <c r="K83" s="1" t="str">
        <f t="shared" si="3"/>
        <v>2017</v>
      </c>
      <c r="L83">
        <f t="shared" si="4"/>
        <v>0</v>
      </c>
    </row>
    <row r="84" spans="8:12">
      <c r="H84" s="1" t="s">
        <v>54</v>
      </c>
      <c r="I84" s="1" t="s">
        <v>8053</v>
      </c>
      <c r="J84" s="1" t="s">
        <v>8063</v>
      </c>
      <c r="K84" s="1" t="str">
        <f t="shared" si="3"/>
        <v>2017</v>
      </c>
      <c r="L84">
        <f t="shared" si="4"/>
        <v>0</v>
      </c>
    </row>
    <row r="85" spans="8:12">
      <c r="H85" s="1" t="s">
        <v>108</v>
      </c>
      <c r="I85" s="1" t="s">
        <v>8338</v>
      </c>
      <c r="J85" s="1" t="s">
        <v>3409</v>
      </c>
      <c r="K85" s="1" t="str">
        <f t="shared" si="3"/>
        <v>2004</v>
      </c>
      <c r="L85">
        <f t="shared" si="4"/>
        <v>0</v>
      </c>
    </row>
    <row r="86" spans="8:12">
      <c r="H86" s="1"/>
      <c r="I86" s="1" t="s">
        <v>7244</v>
      </c>
      <c r="J86" s="1" t="s">
        <v>7214</v>
      </c>
      <c r="K86" s="1" t="str">
        <f t="shared" si="3"/>
        <v>2014</v>
      </c>
      <c r="L86">
        <f t="shared" si="4"/>
        <v>0</v>
      </c>
    </row>
    <row r="87" spans="8:12">
      <c r="H87" s="1"/>
      <c r="I87" s="1" t="s">
        <v>5184</v>
      </c>
      <c r="J87" s="1" t="s">
        <v>8405</v>
      </c>
      <c r="K87" s="1" t="str">
        <f t="shared" si="3"/>
        <v>2014</v>
      </c>
      <c r="L87">
        <f t="shared" si="4"/>
        <v>0</v>
      </c>
    </row>
    <row r="88" spans="8:12">
      <c r="H88" s="1"/>
      <c r="I88" s="1"/>
      <c r="J88" s="1"/>
      <c r="K88" s="1" t="str">
        <f t="shared" si="3"/>
        <v>1900</v>
      </c>
      <c r="L88">
        <f t="shared" si="4"/>
        <v>0</v>
      </c>
    </row>
    <row r="89" spans="8:12">
      <c r="H89" s="1"/>
      <c r="I89" s="1"/>
      <c r="J89" s="1"/>
      <c r="K89" s="1" t="str">
        <f t="shared" si="3"/>
        <v>1900</v>
      </c>
      <c r="L89">
        <f t="shared" si="4"/>
        <v>0</v>
      </c>
    </row>
    <row r="90" spans="8:12">
      <c r="H90" s="1"/>
      <c r="I90" s="1"/>
      <c r="J90" s="1"/>
      <c r="K90" s="1" t="str">
        <f t="shared" si="3"/>
        <v>1900</v>
      </c>
      <c r="L90">
        <f t="shared" si="4"/>
        <v>0</v>
      </c>
    </row>
    <row r="91" spans="8:12">
      <c r="H91" s="1"/>
      <c r="I91" s="1" t="s">
        <v>8837</v>
      </c>
      <c r="J91" s="1" t="s">
        <v>8838</v>
      </c>
      <c r="K91" s="1" t="str">
        <f t="shared" si="3"/>
        <v>2014</v>
      </c>
      <c r="L91">
        <f t="shared" si="4"/>
        <v>0</v>
      </c>
    </row>
    <row r="92" spans="8:12">
      <c r="H92" s="1"/>
      <c r="I92" s="1" t="s">
        <v>10161</v>
      </c>
      <c r="J92" s="1" t="s">
        <v>8528</v>
      </c>
      <c r="K92" s="1" t="str">
        <f t="shared" si="3"/>
        <v>2012</v>
      </c>
      <c r="L92">
        <f t="shared" si="4"/>
        <v>0</v>
      </c>
    </row>
    <row r="93" spans="8:12">
      <c r="H93" s="1" t="s">
        <v>53</v>
      </c>
      <c r="I93" s="1" t="s">
        <v>8486</v>
      </c>
      <c r="J93" s="1" t="s">
        <v>1249</v>
      </c>
      <c r="K93" s="1" t="str">
        <f t="shared" si="3"/>
        <v>2018</v>
      </c>
      <c r="L93">
        <f t="shared" si="4"/>
        <v>0</v>
      </c>
    </row>
    <row r="94" spans="8:12">
      <c r="H94" s="1"/>
      <c r="I94" s="1" t="s">
        <v>7069</v>
      </c>
      <c r="J94" s="1" t="s">
        <v>1163</v>
      </c>
      <c r="K94" s="1" t="str">
        <f t="shared" si="3"/>
        <v>2015</v>
      </c>
      <c r="L94">
        <f t="shared" si="4"/>
        <v>0</v>
      </c>
    </row>
    <row r="95" spans="8:12">
      <c r="H95" s="1"/>
      <c r="I95" s="1" t="s">
        <v>11800</v>
      </c>
      <c r="J95" s="1" t="s">
        <v>4519</v>
      </c>
      <c r="K95" s="1" t="str">
        <f t="shared" si="3"/>
        <v>2015</v>
      </c>
      <c r="L95">
        <f t="shared" si="4"/>
        <v>0</v>
      </c>
    </row>
    <row r="96" spans="8:12">
      <c r="H96" s="1">
        <v>1</v>
      </c>
      <c r="I96" s="1" t="s">
        <v>11978</v>
      </c>
      <c r="J96" s="1" t="s">
        <v>12039</v>
      </c>
      <c r="K96" s="1" t="str">
        <f t="shared" si="3"/>
        <v>2014</v>
      </c>
      <c r="L96">
        <f t="shared" si="4"/>
        <v>0</v>
      </c>
    </row>
    <row r="97" spans="8:12">
      <c r="H97" s="1" t="s">
        <v>50</v>
      </c>
      <c r="I97" s="1" t="s">
        <v>11394</v>
      </c>
      <c r="J97" s="1" t="s">
        <v>1524</v>
      </c>
      <c r="K97" s="1" t="str">
        <f t="shared" si="3"/>
        <v>2019</v>
      </c>
      <c r="L97">
        <f t="shared" si="4"/>
        <v>0</v>
      </c>
    </row>
    <row r="98" spans="8:12">
      <c r="H98" s="1"/>
      <c r="I98" s="1"/>
      <c r="J98" s="1"/>
      <c r="K98" s="1" t="str">
        <f t="shared" si="3"/>
        <v>1900</v>
      </c>
      <c r="L98">
        <f t="shared" si="4"/>
        <v>0</v>
      </c>
    </row>
    <row r="99" spans="8:12">
      <c r="H99" s="1">
        <v>0.7</v>
      </c>
      <c r="I99" s="1" t="s">
        <v>1728</v>
      </c>
      <c r="J99" s="1" t="s">
        <v>877</v>
      </c>
      <c r="K99" s="1" t="str">
        <f t="shared" si="3"/>
        <v>2019</v>
      </c>
      <c r="L99">
        <f t="shared" si="4"/>
        <v>0.7</v>
      </c>
    </row>
    <row r="100" spans="8:12">
      <c r="H100" s="1">
        <v>0.7</v>
      </c>
      <c r="I100" s="1" t="s">
        <v>7807</v>
      </c>
      <c r="J100" s="1" t="s">
        <v>1534</v>
      </c>
      <c r="K100" s="1" t="str">
        <f t="shared" si="3"/>
        <v>2016</v>
      </c>
      <c r="L100">
        <f t="shared" si="4"/>
        <v>0.7</v>
      </c>
    </row>
    <row r="101" spans="8:12">
      <c r="H101" s="1" t="s">
        <v>50</v>
      </c>
      <c r="I101" s="1" t="s">
        <v>934</v>
      </c>
      <c r="J101" s="1" t="s">
        <v>604</v>
      </c>
      <c r="K101" s="1" t="str">
        <f t="shared" si="3"/>
        <v>2019</v>
      </c>
      <c r="L101">
        <f t="shared" si="4"/>
        <v>1</v>
      </c>
    </row>
    <row r="102" spans="8:12">
      <c r="H102" s="1" t="s">
        <v>50</v>
      </c>
      <c r="I102" s="1" t="s">
        <v>964</v>
      </c>
      <c r="J102" s="1" t="s">
        <v>66</v>
      </c>
      <c r="K102" s="1" t="str">
        <f t="shared" si="3"/>
        <v>2019</v>
      </c>
      <c r="L102">
        <f t="shared" si="4"/>
        <v>1</v>
      </c>
    </row>
    <row r="103" spans="8:12">
      <c r="H103" s="1" t="s">
        <v>53</v>
      </c>
      <c r="I103" s="1" t="s">
        <v>1245</v>
      </c>
      <c r="J103" s="1" t="s">
        <v>1249</v>
      </c>
      <c r="K103" s="1" t="str">
        <f t="shared" si="3"/>
        <v>2018</v>
      </c>
      <c r="L103">
        <f t="shared" si="4"/>
        <v>1</v>
      </c>
    </row>
    <row r="104" spans="8:12">
      <c r="H104" s="1" t="s">
        <v>53</v>
      </c>
      <c r="I104" s="1" t="s">
        <v>309</v>
      </c>
      <c r="J104" s="1" t="s">
        <v>312</v>
      </c>
      <c r="K104" s="1" t="str">
        <f t="shared" si="3"/>
        <v>2018</v>
      </c>
      <c r="L104">
        <f t="shared" si="4"/>
        <v>1</v>
      </c>
    </row>
    <row r="105" spans="8:12">
      <c r="H105" s="1" t="s">
        <v>50</v>
      </c>
      <c r="I105" s="1" t="s">
        <v>3445</v>
      </c>
      <c r="J105" s="1" t="s">
        <v>913</v>
      </c>
      <c r="K105" s="1" t="str">
        <f t="shared" si="3"/>
        <v>2018</v>
      </c>
      <c r="L105">
        <f t="shared" si="4"/>
        <v>1</v>
      </c>
    </row>
    <row r="106" spans="8:12">
      <c r="H106" s="1" t="s">
        <v>50</v>
      </c>
      <c r="I106" s="1" t="s">
        <v>4064</v>
      </c>
      <c r="J106" s="1" t="s">
        <v>4065</v>
      </c>
      <c r="K106" s="1" t="str">
        <f t="shared" si="3"/>
        <v>2016</v>
      </c>
      <c r="L106">
        <f t="shared" si="4"/>
        <v>1</v>
      </c>
    </row>
    <row r="107" spans="8:12">
      <c r="H107" s="1" t="s">
        <v>187</v>
      </c>
      <c r="I107" s="1" t="s">
        <v>5308</v>
      </c>
      <c r="J107" s="1" t="s">
        <v>5309</v>
      </c>
      <c r="K107" s="1" t="str">
        <f t="shared" si="3"/>
        <v>2010</v>
      </c>
      <c r="L107">
        <f t="shared" si="4"/>
        <v>1</v>
      </c>
    </row>
    <row r="108" spans="8:12">
      <c r="H108" s="1" t="s">
        <v>50</v>
      </c>
      <c r="I108" s="1" t="s">
        <v>3220</v>
      </c>
      <c r="J108" s="1" t="s">
        <v>5441</v>
      </c>
      <c r="K108" s="1" t="str">
        <f t="shared" si="3"/>
        <v>2020</v>
      </c>
      <c r="L108">
        <f t="shared" si="4"/>
        <v>1</v>
      </c>
    </row>
    <row r="109" spans="8:12">
      <c r="H109" s="1" t="s">
        <v>116</v>
      </c>
      <c r="I109" s="1" t="s">
        <v>6417</v>
      </c>
      <c r="J109" s="1" t="s">
        <v>6418</v>
      </c>
      <c r="K109" s="1" t="str">
        <f t="shared" si="3"/>
        <v>2012</v>
      </c>
      <c r="L109">
        <f t="shared" si="4"/>
        <v>1</v>
      </c>
    </row>
    <row r="110" spans="8:12">
      <c r="H110" s="1">
        <v>1</v>
      </c>
      <c r="I110" s="1" t="s">
        <v>6428</v>
      </c>
      <c r="J110" s="1" t="s">
        <v>1286</v>
      </c>
      <c r="K110" s="1" t="str">
        <f t="shared" si="3"/>
        <v>2017</v>
      </c>
      <c r="L110">
        <f t="shared" si="4"/>
        <v>1</v>
      </c>
    </row>
    <row r="111" spans="8:12">
      <c r="H111" s="1" t="s">
        <v>50</v>
      </c>
      <c r="I111" s="1" t="s">
        <v>6360</v>
      </c>
      <c r="J111" s="1" t="s">
        <v>1534</v>
      </c>
      <c r="K111" s="1" t="str">
        <f t="shared" si="3"/>
        <v>2016</v>
      </c>
      <c r="L111">
        <f t="shared" si="4"/>
        <v>1</v>
      </c>
    </row>
    <row r="112" spans="8:12">
      <c r="H112" s="1" t="s">
        <v>50</v>
      </c>
      <c r="I112" s="1" t="s">
        <v>3918</v>
      </c>
      <c r="J112" s="1" t="s">
        <v>7066</v>
      </c>
      <c r="K112" s="1" t="str">
        <f t="shared" si="3"/>
        <v>2015</v>
      </c>
      <c r="L112">
        <f t="shared" si="4"/>
        <v>1</v>
      </c>
    </row>
    <row r="113" spans="8:12">
      <c r="H113" s="1" t="s">
        <v>50</v>
      </c>
      <c r="I113" s="1" t="s">
        <v>6247</v>
      </c>
      <c r="J113" s="1" t="s">
        <v>171</v>
      </c>
      <c r="K113" s="1" t="str">
        <f t="shared" si="3"/>
        <v>2015</v>
      </c>
      <c r="L113">
        <f t="shared" si="4"/>
        <v>1</v>
      </c>
    </row>
    <row r="114" spans="8:12">
      <c r="H114" s="1" t="s">
        <v>54</v>
      </c>
      <c r="I114" s="1" t="s">
        <v>159</v>
      </c>
      <c r="J114" s="1" t="s">
        <v>1712</v>
      </c>
      <c r="K114" s="1" t="str">
        <f t="shared" si="3"/>
        <v>2014</v>
      </c>
      <c r="L114">
        <f t="shared" si="4"/>
        <v>1</v>
      </c>
    </row>
    <row r="115" spans="8:12">
      <c r="H115" s="1" t="s">
        <v>54</v>
      </c>
      <c r="I115" s="1" t="s">
        <v>7097</v>
      </c>
      <c r="J115" s="1" t="s">
        <v>1712</v>
      </c>
      <c r="K115" s="1" t="str">
        <f t="shared" si="3"/>
        <v>2014</v>
      </c>
      <c r="L115">
        <f t="shared" si="4"/>
        <v>1</v>
      </c>
    </row>
    <row r="116" spans="8:12">
      <c r="H116" s="1" t="s">
        <v>158</v>
      </c>
      <c r="I116" s="1" t="s">
        <v>381</v>
      </c>
      <c r="J116" s="1" t="s">
        <v>2079</v>
      </c>
      <c r="K116" s="1" t="str">
        <f t="shared" si="3"/>
        <v>2006</v>
      </c>
      <c r="L116">
        <f t="shared" si="4"/>
        <v>1</v>
      </c>
    </row>
    <row r="117" spans="8:12">
      <c r="H117" s="1" t="s">
        <v>54</v>
      </c>
      <c r="I117" s="1" t="s">
        <v>996</v>
      </c>
      <c r="J117" s="1" t="s">
        <v>6255</v>
      </c>
      <c r="K117" s="1" t="str">
        <f t="shared" si="3"/>
        <v>2015</v>
      </c>
      <c r="L117">
        <f t="shared" si="4"/>
        <v>1</v>
      </c>
    </row>
    <row r="118" spans="8:12">
      <c r="H118" s="1" t="s">
        <v>53</v>
      </c>
      <c r="I118" s="1" t="s">
        <v>8225</v>
      </c>
      <c r="J118" s="1" t="s">
        <v>517</v>
      </c>
      <c r="K118" s="1" t="str">
        <f t="shared" si="3"/>
        <v>2019</v>
      </c>
      <c r="L118">
        <f t="shared" si="4"/>
        <v>1</v>
      </c>
    </row>
    <row r="119" spans="8:12">
      <c r="H119" s="1" t="s">
        <v>53</v>
      </c>
      <c r="I119" s="1" t="s">
        <v>7244</v>
      </c>
      <c r="J119" s="1" t="s">
        <v>3704</v>
      </c>
      <c r="K119" s="1" t="str">
        <f t="shared" si="3"/>
        <v>2013</v>
      </c>
      <c r="L119">
        <f t="shared" si="4"/>
        <v>1</v>
      </c>
    </row>
    <row r="120" spans="8:12">
      <c r="H120" s="1" t="s">
        <v>53</v>
      </c>
      <c r="I120" s="1" t="s">
        <v>10869</v>
      </c>
      <c r="J120" s="1" t="s">
        <v>9600</v>
      </c>
      <c r="K120" s="1" t="str">
        <f t="shared" si="3"/>
        <v>2019</v>
      </c>
      <c r="L120">
        <f t="shared" si="4"/>
        <v>1</v>
      </c>
    </row>
    <row r="121" spans="8:12">
      <c r="H121" s="1" t="s">
        <v>53</v>
      </c>
      <c r="I121" s="1" t="s">
        <v>7244</v>
      </c>
      <c r="J121" s="1" t="s">
        <v>1619</v>
      </c>
      <c r="K121" s="1" t="str">
        <f t="shared" si="3"/>
        <v>2013</v>
      </c>
      <c r="L121">
        <f t="shared" si="4"/>
        <v>1</v>
      </c>
    </row>
    <row r="122" spans="8:12">
      <c r="H122" s="1" t="s">
        <v>54</v>
      </c>
      <c r="I122" s="1" t="s">
        <v>6398</v>
      </c>
      <c r="J122" s="1" t="s">
        <v>6947</v>
      </c>
      <c r="K122" s="1" t="str">
        <f t="shared" si="3"/>
        <v>2013</v>
      </c>
      <c r="L122">
        <f t="shared" si="4"/>
        <v>1</v>
      </c>
    </row>
    <row r="123" spans="8:12">
      <c r="H123" s="1" t="s">
        <v>187</v>
      </c>
      <c r="I123" s="1" t="s">
        <v>11547</v>
      </c>
      <c r="J123" s="1" t="s">
        <v>11513</v>
      </c>
      <c r="K123" s="1" t="str">
        <f t="shared" si="3"/>
        <v>2007</v>
      </c>
      <c r="L123">
        <f t="shared" si="4"/>
        <v>1</v>
      </c>
    </row>
    <row r="124" spans="8:12">
      <c r="H124" s="1" t="s">
        <v>54</v>
      </c>
      <c r="I124" s="1" t="s">
        <v>10517</v>
      </c>
      <c r="J124" s="1" t="s">
        <v>2023</v>
      </c>
      <c r="K124" s="1" t="str">
        <f t="shared" si="3"/>
        <v>2013</v>
      </c>
      <c r="L124">
        <f t="shared" si="4"/>
        <v>1</v>
      </c>
    </row>
    <row r="125" spans="8:12">
      <c r="H125" s="1" t="s">
        <v>50</v>
      </c>
      <c r="I125" s="1" t="s">
        <v>10590</v>
      </c>
      <c r="J125" s="1" t="s">
        <v>97</v>
      </c>
      <c r="K125" s="1" t="str">
        <f t="shared" si="3"/>
        <v>2020</v>
      </c>
      <c r="L125">
        <f t="shared" si="4"/>
        <v>1</v>
      </c>
    </row>
    <row r="126" spans="8:12">
      <c r="H126" s="1" t="s">
        <v>50</v>
      </c>
      <c r="I126" s="1" t="s">
        <v>7069</v>
      </c>
      <c r="J126" s="1" t="s">
        <v>6104</v>
      </c>
      <c r="K126" s="1" t="str">
        <f t="shared" si="3"/>
        <v>2015</v>
      </c>
      <c r="L126">
        <f t="shared" si="4"/>
        <v>1</v>
      </c>
    </row>
    <row r="127" spans="8:12">
      <c r="H127" s="1" t="s">
        <v>53</v>
      </c>
      <c r="I127" s="1" t="s">
        <v>8116</v>
      </c>
      <c r="J127" s="1" t="s">
        <v>8838</v>
      </c>
      <c r="K127" s="1" t="str">
        <f t="shared" si="3"/>
        <v>2014</v>
      </c>
      <c r="L127">
        <f t="shared" si="4"/>
        <v>1</v>
      </c>
    </row>
    <row r="128" spans="8:12">
      <c r="H128" s="1" t="s">
        <v>50</v>
      </c>
      <c r="I128" s="1" t="s">
        <v>11374</v>
      </c>
      <c r="J128" s="1" t="s">
        <v>1067</v>
      </c>
      <c r="K128" s="1" t="str">
        <f t="shared" si="3"/>
        <v>2015</v>
      </c>
      <c r="L128">
        <f t="shared" si="4"/>
        <v>1</v>
      </c>
    </row>
    <row r="129" spans="8:12">
      <c r="H129" s="1" t="s">
        <v>50</v>
      </c>
      <c r="I129" s="1" t="s">
        <v>11899</v>
      </c>
      <c r="J129" s="1" t="s">
        <v>1067</v>
      </c>
      <c r="K129" s="1" t="str">
        <f t="shared" si="3"/>
        <v>2015</v>
      </c>
      <c r="L129">
        <f t="shared" si="4"/>
        <v>1</v>
      </c>
    </row>
    <row r="130" spans="8:12">
      <c r="H130" s="1" t="s">
        <v>53</v>
      </c>
      <c r="I130" s="1" t="s">
        <v>11978</v>
      </c>
      <c r="J130" s="1" t="s">
        <v>1259</v>
      </c>
      <c r="K130" s="1" t="str">
        <f t="shared" ref="K130:K193" si="5">TEXT(J130,"YYYY")</f>
        <v>2014</v>
      </c>
      <c r="L130">
        <f t="shared" ref="L130:L193" si="6">H130-(TEXT(I130,"YYYY")-TEXT(J130,"YYYY"))</f>
        <v>1</v>
      </c>
    </row>
    <row r="131" spans="8:12">
      <c r="H131" s="1" t="s">
        <v>116</v>
      </c>
      <c r="I131" s="1" t="s">
        <v>10243</v>
      </c>
      <c r="J131" s="1" t="s">
        <v>2237</v>
      </c>
      <c r="K131" s="1" t="str">
        <f t="shared" si="5"/>
        <v>2016</v>
      </c>
      <c r="L131">
        <f t="shared" si="6"/>
        <v>1</v>
      </c>
    </row>
    <row r="132" spans="8:12">
      <c r="H132" s="1" t="s">
        <v>55</v>
      </c>
      <c r="I132" s="1" t="s">
        <v>421</v>
      </c>
      <c r="J132" s="1" t="s">
        <v>84</v>
      </c>
      <c r="K132" s="1" t="str">
        <f t="shared" si="5"/>
        <v>2017</v>
      </c>
      <c r="L132">
        <f t="shared" si="6"/>
        <v>2</v>
      </c>
    </row>
    <row r="133" spans="8:12">
      <c r="H133" s="1" t="s">
        <v>55</v>
      </c>
      <c r="I133" s="1" t="s">
        <v>440</v>
      </c>
      <c r="J133" s="1" t="s">
        <v>983</v>
      </c>
      <c r="K133" s="1" t="str">
        <f t="shared" si="5"/>
        <v>2016</v>
      </c>
      <c r="L133">
        <f t="shared" si="6"/>
        <v>2</v>
      </c>
    </row>
    <row r="134" spans="8:12">
      <c r="H134" s="1" t="s">
        <v>54</v>
      </c>
      <c r="I134" s="1" t="s">
        <v>426</v>
      </c>
      <c r="J134" s="1" t="s">
        <v>496</v>
      </c>
      <c r="K134" s="1" t="str">
        <f t="shared" si="5"/>
        <v>2017</v>
      </c>
      <c r="L134">
        <f t="shared" si="6"/>
        <v>2</v>
      </c>
    </row>
    <row r="135" spans="8:12">
      <c r="H135" s="1" t="s">
        <v>53</v>
      </c>
      <c r="I135" s="1" t="s">
        <v>1376</v>
      </c>
      <c r="J135" s="1" t="s">
        <v>72</v>
      </c>
      <c r="K135" s="1" t="str">
        <f t="shared" si="5"/>
        <v>2019</v>
      </c>
      <c r="L135">
        <f t="shared" si="6"/>
        <v>2</v>
      </c>
    </row>
    <row r="136" spans="8:12">
      <c r="H136" s="1" t="s">
        <v>54</v>
      </c>
      <c r="I136" s="1" t="s">
        <v>403</v>
      </c>
      <c r="J136" s="1" t="s">
        <v>486</v>
      </c>
      <c r="K136" s="1" t="str">
        <f t="shared" si="5"/>
        <v>2018</v>
      </c>
      <c r="L136">
        <f t="shared" si="6"/>
        <v>2</v>
      </c>
    </row>
    <row r="137" spans="8:12">
      <c r="H137" s="1" t="s">
        <v>53</v>
      </c>
      <c r="I137" s="1" t="s">
        <v>976</v>
      </c>
      <c r="J137" s="1" t="s">
        <v>2348</v>
      </c>
      <c r="K137" s="1" t="str">
        <f t="shared" si="5"/>
        <v>2018</v>
      </c>
      <c r="L137">
        <f t="shared" si="6"/>
        <v>2</v>
      </c>
    </row>
    <row r="138" spans="8:12">
      <c r="H138" s="1" t="s">
        <v>53</v>
      </c>
      <c r="I138" s="1" t="s">
        <v>2643</v>
      </c>
      <c r="J138" s="1" t="s">
        <v>2643</v>
      </c>
      <c r="K138" s="1" t="str">
        <f t="shared" si="5"/>
        <v>2019</v>
      </c>
      <c r="L138">
        <f t="shared" si="6"/>
        <v>2</v>
      </c>
    </row>
    <row r="139" spans="8:12">
      <c r="H139" s="1" t="s">
        <v>108</v>
      </c>
      <c r="I139" s="1" t="s">
        <v>2930</v>
      </c>
      <c r="J139" s="1" t="s">
        <v>2943</v>
      </c>
      <c r="K139" s="1" t="str">
        <f t="shared" si="5"/>
        <v>2012</v>
      </c>
      <c r="L139">
        <f t="shared" si="6"/>
        <v>2</v>
      </c>
    </row>
    <row r="140" spans="8:12">
      <c r="H140" s="1" t="s">
        <v>54</v>
      </c>
      <c r="I140" s="1" t="s">
        <v>2955</v>
      </c>
      <c r="J140" s="1" t="s">
        <v>2091</v>
      </c>
      <c r="K140" s="1" t="str">
        <f t="shared" si="5"/>
        <v>2017</v>
      </c>
      <c r="L140">
        <f t="shared" si="6"/>
        <v>2</v>
      </c>
    </row>
    <row r="141" spans="8:12">
      <c r="H141" s="1" t="s">
        <v>53</v>
      </c>
      <c r="I141" s="1" t="s">
        <v>964</v>
      </c>
      <c r="J141" s="1" t="s">
        <v>669</v>
      </c>
      <c r="K141" s="1" t="str">
        <f t="shared" si="5"/>
        <v>2019</v>
      </c>
      <c r="L141">
        <f t="shared" si="6"/>
        <v>2</v>
      </c>
    </row>
    <row r="142" spans="8:12">
      <c r="H142" s="1" t="s">
        <v>58</v>
      </c>
      <c r="I142" s="1" t="s">
        <v>3106</v>
      </c>
      <c r="J142" s="1" t="s">
        <v>3107</v>
      </c>
      <c r="K142" s="1" t="str">
        <f t="shared" si="5"/>
        <v>2011</v>
      </c>
      <c r="L142">
        <f t="shared" si="6"/>
        <v>2</v>
      </c>
    </row>
    <row r="143" spans="8:12">
      <c r="H143" s="1" t="s">
        <v>53</v>
      </c>
      <c r="I143" s="1" t="s">
        <v>610</v>
      </c>
      <c r="J143" s="1" t="s">
        <v>84</v>
      </c>
      <c r="K143" s="1" t="str">
        <f t="shared" si="5"/>
        <v>2017</v>
      </c>
      <c r="L143">
        <f t="shared" si="6"/>
        <v>2</v>
      </c>
    </row>
    <row r="144" spans="8:12">
      <c r="H144" s="1" t="s">
        <v>54</v>
      </c>
      <c r="I144" s="1" t="s">
        <v>851</v>
      </c>
      <c r="J144" s="1" t="s">
        <v>1249</v>
      </c>
      <c r="K144" s="1" t="str">
        <f t="shared" si="5"/>
        <v>2018</v>
      </c>
      <c r="L144">
        <f t="shared" si="6"/>
        <v>2</v>
      </c>
    </row>
    <row r="145" spans="8:12">
      <c r="H145" s="1" t="s">
        <v>71</v>
      </c>
      <c r="I145" s="1" t="s">
        <v>861</v>
      </c>
      <c r="J145" s="1" t="s">
        <v>2008</v>
      </c>
      <c r="K145" s="1" t="str">
        <f t="shared" si="5"/>
        <v>2014</v>
      </c>
      <c r="L145">
        <f t="shared" si="6"/>
        <v>2</v>
      </c>
    </row>
    <row r="146" spans="8:12">
      <c r="H146" s="1" t="s">
        <v>53</v>
      </c>
      <c r="I146" s="1" t="s">
        <v>395</v>
      </c>
      <c r="J146" s="1" t="s">
        <v>274</v>
      </c>
      <c r="K146" s="1" t="str">
        <f t="shared" si="5"/>
        <v>2017</v>
      </c>
      <c r="L146">
        <f t="shared" si="6"/>
        <v>2</v>
      </c>
    </row>
    <row r="147" spans="8:12">
      <c r="H147" s="1" t="s">
        <v>108</v>
      </c>
      <c r="I147" s="1" t="s">
        <v>4301</v>
      </c>
      <c r="J147" s="1" t="s">
        <v>941</v>
      </c>
      <c r="K147" s="1" t="str">
        <f t="shared" si="5"/>
        <v>2011</v>
      </c>
      <c r="L147">
        <f t="shared" si="6"/>
        <v>2</v>
      </c>
    </row>
    <row r="148" spans="8:12">
      <c r="H148" s="1" t="s">
        <v>55</v>
      </c>
      <c r="I148" s="1" t="s">
        <v>209</v>
      </c>
      <c r="J148" s="1" t="s">
        <v>4600</v>
      </c>
      <c r="K148" s="1" t="str">
        <f t="shared" si="5"/>
        <v>2014</v>
      </c>
      <c r="L148">
        <f t="shared" si="6"/>
        <v>2</v>
      </c>
    </row>
    <row r="149" spans="8:12">
      <c r="H149" s="1" t="s">
        <v>54</v>
      </c>
      <c r="I149" s="1" t="s">
        <v>4500</v>
      </c>
      <c r="J149" s="1" t="s">
        <v>162</v>
      </c>
      <c r="K149" s="1" t="str">
        <f t="shared" si="5"/>
        <v>2016</v>
      </c>
      <c r="L149">
        <f t="shared" si="6"/>
        <v>2</v>
      </c>
    </row>
    <row r="150" spans="8:12">
      <c r="H150" s="1" t="s">
        <v>53</v>
      </c>
      <c r="I150" s="1" t="s">
        <v>4942</v>
      </c>
      <c r="J150" s="1" t="s">
        <v>4435</v>
      </c>
      <c r="K150" s="1" t="str">
        <f t="shared" si="5"/>
        <v>2017</v>
      </c>
      <c r="L150">
        <f t="shared" si="6"/>
        <v>2</v>
      </c>
    </row>
    <row r="151" spans="8:12">
      <c r="H151" s="1" t="s">
        <v>54</v>
      </c>
      <c r="I151" s="1" t="s">
        <v>5213</v>
      </c>
      <c r="J151" s="1" t="s">
        <v>4977</v>
      </c>
      <c r="K151" s="1" t="str">
        <f t="shared" si="5"/>
        <v>2017</v>
      </c>
      <c r="L151">
        <f t="shared" si="6"/>
        <v>2</v>
      </c>
    </row>
    <row r="152" spans="8:12">
      <c r="H152" s="1" t="s">
        <v>116</v>
      </c>
      <c r="I152" s="1" t="s">
        <v>1671</v>
      </c>
      <c r="J152" s="1" t="s">
        <v>5603</v>
      </c>
      <c r="K152" s="1" t="str">
        <f t="shared" si="5"/>
        <v>2015</v>
      </c>
      <c r="L152">
        <f t="shared" si="6"/>
        <v>2</v>
      </c>
    </row>
    <row r="153" spans="8:12">
      <c r="H153" s="1" t="s">
        <v>54</v>
      </c>
      <c r="I153" s="1" t="s">
        <v>5680</v>
      </c>
      <c r="J153" s="1" t="s">
        <v>493</v>
      </c>
      <c r="K153" s="1" t="str">
        <f t="shared" si="5"/>
        <v>2019</v>
      </c>
      <c r="L153">
        <f t="shared" si="6"/>
        <v>2</v>
      </c>
    </row>
    <row r="154" spans="8:12">
      <c r="H154" s="1" t="s">
        <v>53</v>
      </c>
      <c r="I154" s="1" t="s">
        <v>2822</v>
      </c>
      <c r="J154" s="1" t="s">
        <v>84</v>
      </c>
      <c r="K154" s="1" t="str">
        <f t="shared" si="5"/>
        <v>2017</v>
      </c>
      <c r="L154">
        <f t="shared" si="6"/>
        <v>2</v>
      </c>
    </row>
    <row r="155" spans="8:12">
      <c r="H155" s="1" t="s">
        <v>55</v>
      </c>
      <c r="I155" s="1" t="s">
        <v>5988</v>
      </c>
      <c r="J155" s="1" t="s">
        <v>1067</v>
      </c>
      <c r="K155" s="1" t="str">
        <f t="shared" si="5"/>
        <v>2015</v>
      </c>
      <c r="L155">
        <f t="shared" si="6"/>
        <v>2</v>
      </c>
    </row>
    <row r="156" spans="8:12">
      <c r="H156" s="1" t="s">
        <v>55</v>
      </c>
      <c r="I156" s="1" t="s">
        <v>6328</v>
      </c>
      <c r="J156" s="1" t="s">
        <v>2770</v>
      </c>
      <c r="K156" s="1" t="str">
        <f t="shared" si="5"/>
        <v>2015</v>
      </c>
      <c r="L156">
        <f t="shared" si="6"/>
        <v>2</v>
      </c>
    </row>
    <row r="157" spans="8:12">
      <c r="H157" s="1" t="s">
        <v>53</v>
      </c>
      <c r="I157" s="1" t="s">
        <v>6448</v>
      </c>
      <c r="J157" s="1" t="s">
        <v>1534</v>
      </c>
      <c r="K157" s="1" t="str">
        <f t="shared" si="5"/>
        <v>2016</v>
      </c>
      <c r="L157">
        <f t="shared" si="6"/>
        <v>2</v>
      </c>
    </row>
    <row r="158" spans="8:12">
      <c r="H158" s="1" t="s">
        <v>324</v>
      </c>
      <c r="I158" s="1" t="s">
        <v>6481</v>
      </c>
      <c r="J158" s="1" t="s">
        <v>6482</v>
      </c>
      <c r="K158" s="1" t="str">
        <f t="shared" si="5"/>
        <v>2005</v>
      </c>
      <c r="L158">
        <f t="shared" si="6"/>
        <v>2</v>
      </c>
    </row>
    <row r="159" spans="8:12">
      <c r="H159" s="1">
        <v>2</v>
      </c>
      <c r="I159" s="1" t="s">
        <v>6549</v>
      </c>
      <c r="J159" s="1" t="s">
        <v>4461</v>
      </c>
      <c r="K159" s="1" t="str">
        <f t="shared" si="5"/>
        <v>2016</v>
      </c>
      <c r="L159">
        <f t="shared" si="6"/>
        <v>2</v>
      </c>
    </row>
    <row r="160" spans="8:12">
      <c r="H160" s="1" t="s">
        <v>530</v>
      </c>
      <c r="I160" s="1" t="s">
        <v>6881</v>
      </c>
      <c r="J160" s="1" t="s">
        <v>6888</v>
      </c>
      <c r="K160" s="1" t="str">
        <f t="shared" si="5"/>
        <v>1984</v>
      </c>
      <c r="L160">
        <f t="shared" si="6"/>
        <v>2</v>
      </c>
    </row>
    <row r="161" spans="8:12">
      <c r="H161" s="1" t="s">
        <v>116</v>
      </c>
      <c r="I161" s="1" t="s">
        <v>6936</v>
      </c>
      <c r="J161" s="1" t="s">
        <v>2019</v>
      </c>
      <c r="K161" s="1" t="str">
        <f t="shared" si="5"/>
        <v>2012</v>
      </c>
      <c r="L161">
        <f t="shared" si="6"/>
        <v>2</v>
      </c>
    </row>
    <row r="162" spans="8:12">
      <c r="H162" s="1" t="s">
        <v>54</v>
      </c>
      <c r="I162" s="1" t="s">
        <v>6973</v>
      </c>
      <c r="J162" s="1" t="s">
        <v>93</v>
      </c>
      <c r="K162" s="1" t="str">
        <f t="shared" si="5"/>
        <v>2014</v>
      </c>
      <c r="L162">
        <f t="shared" si="6"/>
        <v>2</v>
      </c>
    </row>
    <row r="163" spans="8:12">
      <c r="H163" s="1" t="s">
        <v>53</v>
      </c>
      <c r="I163" s="1" t="s">
        <v>690</v>
      </c>
      <c r="J163" s="1" t="s">
        <v>5441</v>
      </c>
      <c r="K163" s="1" t="str">
        <f t="shared" si="5"/>
        <v>2020</v>
      </c>
      <c r="L163">
        <f t="shared" si="6"/>
        <v>2</v>
      </c>
    </row>
    <row r="164" spans="8:12">
      <c r="H164" s="1" t="s">
        <v>54</v>
      </c>
      <c r="I164" s="1" t="s">
        <v>606</v>
      </c>
      <c r="J164" s="1" t="s">
        <v>911</v>
      </c>
      <c r="K164" s="1" t="str">
        <f t="shared" si="5"/>
        <v>2019</v>
      </c>
      <c r="L164">
        <f t="shared" si="6"/>
        <v>2</v>
      </c>
    </row>
    <row r="165" spans="8:12">
      <c r="H165" s="1" t="s">
        <v>55</v>
      </c>
      <c r="I165" s="1" t="s">
        <v>8573</v>
      </c>
      <c r="J165" s="1" t="s">
        <v>1249</v>
      </c>
      <c r="K165" s="1" t="str">
        <f t="shared" si="5"/>
        <v>2018</v>
      </c>
      <c r="L165">
        <f t="shared" si="6"/>
        <v>2</v>
      </c>
    </row>
    <row r="166" spans="8:12">
      <c r="H166" s="1" t="s">
        <v>126</v>
      </c>
      <c r="I166" s="1" t="s">
        <v>523</v>
      </c>
      <c r="J166" s="1" t="s">
        <v>8996</v>
      </c>
      <c r="K166" s="1" t="str">
        <f t="shared" si="5"/>
        <v>2008</v>
      </c>
      <c r="L166">
        <f t="shared" si="6"/>
        <v>2</v>
      </c>
    </row>
    <row r="167" spans="8:12">
      <c r="H167" s="1" t="s">
        <v>53</v>
      </c>
      <c r="I167" s="1" t="s">
        <v>9012</v>
      </c>
      <c r="J167" s="1" t="s">
        <v>9077</v>
      </c>
      <c r="K167" s="1" t="str">
        <f t="shared" si="5"/>
        <v>2012</v>
      </c>
      <c r="L167">
        <f t="shared" si="6"/>
        <v>2</v>
      </c>
    </row>
    <row r="168" spans="8:12">
      <c r="H168" s="1" t="s">
        <v>53</v>
      </c>
      <c r="I168" s="1" t="s">
        <v>9171</v>
      </c>
      <c r="J168" s="1" t="s">
        <v>9200</v>
      </c>
      <c r="K168" s="1" t="str">
        <f t="shared" si="5"/>
        <v>2014</v>
      </c>
      <c r="L168">
        <f t="shared" si="6"/>
        <v>2</v>
      </c>
    </row>
    <row r="169" spans="8:12">
      <c r="H169" s="1" t="s">
        <v>53</v>
      </c>
      <c r="I169" s="1" t="s">
        <v>9509</v>
      </c>
      <c r="J169" s="1" t="s">
        <v>905</v>
      </c>
      <c r="K169" s="1" t="str">
        <f t="shared" si="5"/>
        <v>2015</v>
      </c>
      <c r="L169">
        <f t="shared" si="6"/>
        <v>2</v>
      </c>
    </row>
    <row r="170" spans="8:12">
      <c r="H170" s="1" t="s">
        <v>55</v>
      </c>
      <c r="I170" s="1" t="s">
        <v>9908</v>
      </c>
      <c r="J170" s="1" t="s">
        <v>9909</v>
      </c>
      <c r="K170" s="1" t="str">
        <f t="shared" si="5"/>
        <v>2011</v>
      </c>
      <c r="L170">
        <f t="shared" si="6"/>
        <v>2</v>
      </c>
    </row>
    <row r="171" spans="8:12">
      <c r="H171" s="1" t="s">
        <v>217</v>
      </c>
      <c r="I171" s="1" t="s">
        <v>9733</v>
      </c>
      <c r="J171" s="1" t="s">
        <v>10060</v>
      </c>
      <c r="K171" s="1" t="str">
        <f t="shared" si="5"/>
        <v>1998</v>
      </c>
      <c r="L171">
        <f t="shared" si="6"/>
        <v>2</v>
      </c>
    </row>
    <row r="172" spans="8:12">
      <c r="H172" s="1" t="s">
        <v>53</v>
      </c>
      <c r="I172" s="1" t="s">
        <v>10161</v>
      </c>
      <c r="J172" s="1" t="s">
        <v>10170</v>
      </c>
      <c r="K172" s="1" t="str">
        <f t="shared" si="5"/>
        <v>2012</v>
      </c>
      <c r="L172">
        <f t="shared" si="6"/>
        <v>2</v>
      </c>
    </row>
    <row r="173" spans="8:12">
      <c r="H173" s="1" t="s">
        <v>55</v>
      </c>
      <c r="I173" s="1" t="s">
        <v>8201</v>
      </c>
      <c r="J173" s="1" t="s">
        <v>368</v>
      </c>
      <c r="K173" s="1" t="str">
        <f t="shared" si="5"/>
        <v>2018</v>
      </c>
      <c r="L173">
        <f t="shared" si="6"/>
        <v>2</v>
      </c>
    </row>
    <row r="174" spans="8:12">
      <c r="H174" s="1" t="s">
        <v>53</v>
      </c>
      <c r="I174" s="1" t="s">
        <v>193</v>
      </c>
      <c r="J174" s="1" t="s">
        <v>7691</v>
      </c>
      <c r="K174" s="1" t="str">
        <f t="shared" si="5"/>
        <v>2020</v>
      </c>
      <c r="L174">
        <f t="shared" si="6"/>
        <v>2</v>
      </c>
    </row>
    <row r="175" spans="8:12">
      <c r="H175" s="1" t="s">
        <v>53</v>
      </c>
      <c r="I175" s="1" t="s">
        <v>10830</v>
      </c>
      <c r="J175" s="1" t="s">
        <v>5680</v>
      </c>
      <c r="K175" s="1" t="str">
        <f t="shared" si="5"/>
        <v>2020</v>
      </c>
      <c r="L175">
        <f t="shared" si="6"/>
        <v>2</v>
      </c>
    </row>
    <row r="176" spans="8:12">
      <c r="H176" s="1" t="s">
        <v>53</v>
      </c>
      <c r="I176" s="1" t="s">
        <v>7293</v>
      </c>
      <c r="J176" s="1" t="s">
        <v>7337</v>
      </c>
      <c r="K176" s="1" t="str">
        <f t="shared" si="5"/>
        <v>2014</v>
      </c>
      <c r="L176">
        <f t="shared" si="6"/>
        <v>2</v>
      </c>
    </row>
    <row r="177" spans="8:12">
      <c r="H177" s="1" t="s">
        <v>55</v>
      </c>
      <c r="I177" s="1" t="s">
        <v>11233</v>
      </c>
      <c r="J177" s="1" t="s">
        <v>10161</v>
      </c>
      <c r="K177" s="1" t="str">
        <f t="shared" si="5"/>
        <v>2012</v>
      </c>
      <c r="L177">
        <f t="shared" si="6"/>
        <v>2</v>
      </c>
    </row>
    <row r="178" spans="8:12">
      <c r="H178" s="1" t="s">
        <v>53</v>
      </c>
      <c r="I178" s="1" t="s">
        <v>4094</v>
      </c>
      <c r="J178" s="1" t="s">
        <v>8818</v>
      </c>
      <c r="K178" s="1" t="str">
        <f t="shared" si="5"/>
        <v>2014</v>
      </c>
      <c r="L178">
        <f t="shared" si="6"/>
        <v>2</v>
      </c>
    </row>
    <row r="179" spans="8:12">
      <c r="H179" s="1">
        <v>2</v>
      </c>
      <c r="I179" s="1" t="s">
        <v>7244</v>
      </c>
      <c r="J179" s="1" t="s">
        <v>11216</v>
      </c>
      <c r="K179" s="1" t="str">
        <f t="shared" si="5"/>
        <v>2014</v>
      </c>
      <c r="L179">
        <f t="shared" si="6"/>
        <v>2</v>
      </c>
    </row>
    <row r="180" spans="8:12">
      <c r="H180" s="1" t="s">
        <v>54</v>
      </c>
      <c r="I180" s="1" t="s">
        <v>2102</v>
      </c>
      <c r="J180" s="1" t="s">
        <v>1427</v>
      </c>
      <c r="K180" s="1" t="str">
        <f t="shared" si="5"/>
        <v>2019</v>
      </c>
      <c r="L180">
        <f t="shared" si="6"/>
        <v>2</v>
      </c>
    </row>
    <row r="181" spans="8:12">
      <c r="H181" s="1" t="s">
        <v>54</v>
      </c>
      <c r="I181" s="1" t="s">
        <v>5681</v>
      </c>
      <c r="J181" s="1" t="s">
        <v>1442</v>
      </c>
      <c r="K181" s="1" t="str">
        <f t="shared" si="5"/>
        <v>2019</v>
      </c>
      <c r="L181">
        <f t="shared" si="6"/>
        <v>2</v>
      </c>
    </row>
    <row r="182" spans="8:12">
      <c r="H182" s="1" t="s">
        <v>130</v>
      </c>
      <c r="I182" s="1" t="s">
        <v>11800</v>
      </c>
      <c r="J182" s="1" t="s">
        <v>11801</v>
      </c>
      <c r="K182" s="1" t="str">
        <f t="shared" si="5"/>
        <v>2005</v>
      </c>
      <c r="L182">
        <f t="shared" si="6"/>
        <v>2</v>
      </c>
    </row>
    <row r="183" spans="8:12">
      <c r="H183" s="1" t="s">
        <v>55</v>
      </c>
      <c r="I183" s="1" t="s">
        <v>6570</v>
      </c>
      <c r="J183" s="1" t="s">
        <v>978</v>
      </c>
      <c r="K183" s="1" t="str">
        <f t="shared" si="5"/>
        <v>2018</v>
      </c>
      <c r="L183">
        <f t="shared" si="6"/>
        <v>2</v>
      </c>
    </row>
    <row r="184" spans="8:12">
      <c r="H184" s="1" t="s">
        <v>53</v>
      </c>
      <c r="I184" s="1" t="s">
        <v>12335</v>
      </c>
      <c r="J184" s="1" t="s">
        <v>12340</v>
      </c>
      <c r="K184" s="1" t="str">
        <f t="shared" si="5"/>
        <v>2015</v>
      </c>
      <c r="L184">
        <f t="shared" si="6"/>
        <v>2</v>
      </c>
    </row>
    <row r="185" spans="8:12">
      <c r="H185" s="1" t="s">
        <v>54</v>
      </c>
      <c r="I185" s="1" t="s">
        <v>292</v>
      </c>
      <c r="J185" s="1" t="s">
        <v>284</v>
      </c>
      <c r="K185" s="1" t="str">
        <f t="shared" si="5"/>
        <v>2019</v>
      </c>
      <c r="L185">
        <f t="shared" si="6"/>
        <v>3</v>
      </c>
    </row>
    <row r="186" spans="8:12">
      <c r="H186" s="1" t="s">
        <v>54</v>
      </c>
      <c r="I186" s="1" t="s">
        <v>522</v>
      </c>
      <c r="J186" s="1" t="s">
        <v>72</v>
      </c>
      <c r="K186" s="1" t="str">
        <f t="shared" si="5"/>
        <v>2019</v>
      </c>
      <c r="L186">
        <f t="shared" si="6"/>
        <v>3</v>
      </c>
    </row>
    <row r="187" spans="8:12">
      <c r="H187" s="1" t="s">
        <v>54</v>
      </c>
      <c r="I187" s="1" t="s">
        <v>656</v>
      </c>
      <c r="J187" s="1" t="s">
        <v>656</v>
      </c>
      <c r="K187" s="1" t="str">
        <f t="shared" si="5"/>
        <v>2019</v>
      </c>
      <c r="L187">
        <f t="shared" si="6"/>
        <v>3</v>
      </c>
    </row>
    <row r="188" spans="8:12">
      <c r="H188" s="1" t="s">
        <v>54</v>
      </c>
      <c r="I188" s="1" t="s">
        <v>1448</v>
      </c>
      <c r="J188" s="1" t="s">
        <v>1328</v>
      </c>
      <c r="K188" s="1" t="str">
        <f t="shared" si="5"/>
        <v>2019</v>
      </c>
      <c r="L188">
        <f t="shared" si="6"/>
        <v>3</v>
      </c>
    </row>
    <row r="189" spans="8:12">
      <c r="H189" s="1" t="s">
        <v>158</v>
      </c>
      <c r="I189" s="1" t="s">
        <v>1549</v>
      </c>
      <c r="J189" s="5">
        <v>40544</v>
      </c>
      <c r="K189" s="1" t="str">
        <f t="shared" si="5"/>
        <v>2011</v>
      </c>
      <c r="L189">
        <f t="shared" si="6"/>
        <v>3</v>
      </c>
    </row>
    <row r="190" spans="8:12">
      <c r="H190" s="1" t="s">
        <v>55</v>
      </c>
      <c r="I190" s="1" t="s">
        <v>1671</v>
      </c>
      <c r="J190" s="1" t="s">
        <v>873</v>
      </c>
      <c r="K190" s="1" t="str">
        <f t="shared" si="5"/>
        <v>2017</v>
      </c>
      <c r="L190">
        <f t="shared" si="6"/>
        <v>3</v>
      </c>
    </row>
    <row r="191" spans="8:12">
      <c r="H191" s="1" t="s">
        <v>55</v>
      </c>
      <c r="I191" s="1" t="s">
        <v>2037</v>
      </c>
      <c r="J191" s="1" t="s">
        <v>881</v>
      </c>
      <c r="K191" s="1" t="str">
        <f t="shared" si="5"/>
        <v>2018</v>
      </c>
      <c r="L191">
        <f t="shared" si="6"/>
        <v>3</v>
      </c>
    </row>
    <row r="192" spans="8:12">
      <c r="H192" s="1" t="s">
        <v>54</v>
      </c>
      <c r="I192" s="1" t="s">
        <v>2523</v>
      </c>
      <c r="J192" s="1" t="s">
        <v>2387</v>
      </c>
      <c r="K192" s="1" t="str">
        <f t="shared" si="5"/>
        <v>2018</v>
      </c>
      <c r="L192">
        <f t="shared" si="6"/>
        <v>3</v>
      </c>
    </row>
    <row r="193" spans="8:12">
      <c r="H193" s="1" t="s">
        <v>116</v>
      </c>
      <c r="I193" s="1" t="s">
        <v>3270</v>
      </c>
      <c r="J193" s="1" t="s">
        <v>209</v>
      </c>
      <c r="K193" s="1" t="str">
        <f t="shared" si="5"/>
        <v>2016</v>
      </c>
      <c r="L193">
        <f t="shared" si="6"/>
        <v>3</v>
      </c>
    </row>
    <row r="194" spans="8:12">
      <c r="H194" s="1" t="s">
        <v>54</v>
      </c>
      <c r="I194" s="1" t="s">
        <v>3342</v>
      </c>
      <c r="J194" s="1" t="s">
        <v>2329</v>
      </c>
      <c r="K194" s="1" t="str">
        <f t="shared" ref="K194:K257" si="7">TEXT(J194,"YYYY")</f>
        <v>2017</v>
      </c>
      <c r="L194">
        <f t="shared" ref="L194:L257" si="8">H194-(TEXT(I194,"YYYY")-TEXT(J194,"YYYY"))</f>
        <v>3</v>
      </c>
    </row>
    <row r="195" spans="8:12">
      <c r="H195" s="1" t="s">
        <v>108</v>
      </c>
      <c r="I195" s="1" t="s">
        <v>3385</v>
      </c>
      <c r="J195" s="1" t="s">
        <v>2019</v>
      </c>
      <c r="K195" s="1" t="str">
        <f t="shared" si="7"/>
        <v>2012</v>
      </c>
      <c r="L195">
        <f t="shared" si="8"/>
        <v>3</v>
      </c>
    </row>
    <row r="196" spans="8:12">
      <c r="H196" s="1" t="s">
        <v>55</v>
      </c>
      <c r="I196" s="1" t="s">
        <v>4026</v>
      </c>
      <c r="J196" s="1" t="s">
        <v>1637</v>
      </c>
      <c r="K196" s="1" t="str">
        <f t="shared" si="7"/>
        <v>2019</v>
      </c>
      <c r="L196">
        <f t="shared" si="8"/>
        <v>3</v>
      </c>
    </row>
    <row r="197" spans="8:12">
      <c r="H197" s="1" t="s">
        <v>54</v>
      </c>
      <c r="I197" s="1" t="s">
        <v>4071</v>
      </c>
      <c r="J197" s="1" t="s">
        <v>4102</v>
      </c>
      <c r="K197" s="1" t="str">
        <f t="shared" si="7"/>
        <v>2016</v>
      </c>
      <c r="L197">
        <f t="shared" si="8"/>
        <v>3</v>
      </c>
    </row>
    <row r="198" spans="8:12">
      <c r="H198" s="1" t="s">
        <v>55</v>
      </c>
      <c r="I198" s="1" t="s">
        <v>4538</v>
      </c>
      <c r="J198" s="1" t="s">
        <v>634</v>
      </c>
      <c r="K198" s="1" t="str">
        <f t="shared" si="7"/>
        <v>2015</v>
      </c>
      <c r="L198">
        <f t="shared" si="8"/>
        <v>3</v>
      </c>
    </row>
    <row r="199" spans="8:12">
      <c r="H199" s="1" t="s">
        <v>55</v>
      </c>
      <c r="I199" s="1" t="s">
        <v>4977</v>
      </c>
      <c r="J199" s="1" t="s">
        <v>4461</v>
      </c>
      <c r="K199" s="1" t="str">
        <f t="shared" si="7"/>
        <v>2016</v>
      </c>
      <c r="L199">
        <f t="shared" si="8"/>
        <v>3</v>
      </c>
    </row>
    <row r="200" spans="8:12">
      <c r="H200" s="1" t="s">
        <v>54</v>
      </c>
      <c r="I200" s="1" t="s">
        <v>1656</v>
      </c>
      <c r="J200" s="1" t="s">
        <v>303</v>
      </c>
      <c r="K200" s="1" t="str">
        <f t="shared" si="7"/>
        <v>2016</v>
      </c>
      <c r="L200">
        <f t="shared" si="8"/>
        <v>3</v>
      </c>
    </row>
    <row r="201" spans="8:12">
      <c r="H201" s="1" t="s">
        <v>54</v>
      </c>
      <c r="I201" s="1" t="s">
        <v>5231</v>
      </c>
      <c r="J201" s="1" t="s">
        <v>4123</v>
      </c>
      <c r="K201" s="1" t="str">
        <f t="shared" si="7"/>
        <v>2016</v>
      </c>
      <c r="L201">
        <f t="shared" si="8"/>
        <v>3</v>
      </c>
    </row>
    <row r="202" spans="8:12">
      <c r="H202" s="1" t="s">
        <v>54</v>
      </c>
      <c r="I202" s="1" t="s">
        <v>5269</v>
      </c>
      <c r="J202" s="1" t="s">
        <v>1793</v>
      </c>
      <c r="K202" s="1" t="str">
        <f t="shared" si="7"/>
        <v>2018</v>
      </c>
      <c r="L202">
        <f t="shared" si="8"/>
        <v>3</v>
      </c>
    </row>
    <row r="203" spans="8:12">
      <c r="H203" s="1" t="s">
        <v>55</v>
      </c>
      <c r="I203" s="1" t="s">
        <v>5346</v>
      </c>
      <c r="J203" s="1" t="s">
        <v>72</v>
      </c>
      <c r="K203" s="1" t="str">
        <f t="shared" si="7"/>
        <v>2019</v>
      </c>
      <c r="L203">
        <f t="shared" si="8"/>
        <v>3</v>
      </c>
    </row>
    <row r="204" spans="8:12">
      <c r="H204" s="1" t="s">
        <v>55</v>
      </c>
      <c r="I204" s="1" t="s">
        <v>5394</v>
      </c>
      <c r="J204" s="1" t="s">
        <v>209</v>
      </c>
      <c r="K204" s="1" t="str">
        <f t="shared" si="7"/>
        <v>2016</v>
      </c>
      <c r="L204">
        <f t="shared" si="8"/>
        <v>3</v>
      </c>
    </row>
    <row r="205" spans="8:12">
      <c r="H205" s="1" t="s">
        <v>55</v>
      </c>
      <c r="I205" s="1" t="s">
        <v>5738</v>
      </c>
      <c r="J205" s="1" t="s">
        <v>1222</v>
      </c>
      <c r="K205" s="1" t="str">
        <f t="shared" si="7"/>
        <v>2015</v>
      </c>
      <c r="L205">
        <f t="shared" si="8"/>
        <v>3</v>
      </c>
    </row>
    <row r="206" spans="8:12">
      <c r="H206" s="1" t="s">
        <v>116</v>
      </c>
      <c r="I206" s="1" t="s">
        <v>397</v>
      </c>
      <c r="J206" s="1" t="s">
        <v>717</v>
      </c>
      <c r="K206" s="1" t="str">
        <f t="shared" si="7"/>
        <v>2018</v>
      </c>
      <c r="L206">
        <f t="shared" si="8"/>
        <v>3</v>
      </c>
    </row>
    <row r="207" spans="8:12">
      <c r="H207" s="1" t="s">
        <v>116</v>
      </c>
      <c r="I207" s="1" t="s">
        <v>6364</v>
      </c>
      <c r="J207" s="1" t="s">
        <v>6321</v>
      </c>
      <c r="K207" s="1" t="str">
        <f t="shared" si="7"/>
        <v>2014</v>
      </c>
      <c r="L207">
        <f t="shared" si="8"/>
        <v>3</v>
      </c>
    </row>
    <row r="208" spans="8:12">
      <c r="H208" s="1" t="s">
        <v>54</v>
      </c>
      <c r="I208" s="1" t="s">
        <v>6689</v>
      </c>
      <c r="J208" s="1" t="s">
        <v>6691</v>
      </c>
      <c r="K208" s="1" t="str">
        <f t="shared" si="7"/>
        <v>2015</v>
      </c>
      <c r="L208">
        <f t="shared" si="8"/>
        <v>3</v>
      </c>
    </row>
    <row r="209" spans="8:12">
      <c r="H209" s="1" t="s">
        <v>55</v>
      </c>
      <c r="I209" s="1" t="s">
        <v>6737</v>
      </c>
      <c r="J209" s="1" t="s">
        <v>2550</v>
      </c>
      <c r="K209" s="1" t="str">
        <f t="shared" si="7"/>
        <v>2015</v>
      </c>
      <c r="L209">
        <f t="shared" si="8"/>
        <v>3</v>
      </c>
    </row>
    <row r="210" spans="8:12">
      <c r="H210" s="1" t="s">
        <v>54</v>
      </c>
      <c r="I210" s="1" t="s">
        <v>6779</v>
      </c>
      <c r="J210" s="1" t="s">
        <v>6784</v>
      </c>
      <c r="K210" s="1" t="str">
        <f t="shared" si="7"/>
        <v>2015</v>
      </c>
      <c r="L210">
        <f t="shared" si="8"/>
        <v>3</v>
      </c>
    </row>
    <row r="211" spans="8:12">
      <c r="H211" s="1" t="s">
        <v>54</v>
      </c>
      <c r="I211" s="1" t="s">
        <v>6848</v>
      </c>
      <c r="J211" s="1" t="s">
        <v>6859</v>
      </c>
      <c r="K211" s="1" t="str">
        <f t="shared" si="7"/>
        <v>2015</v>
      </c>
      <c r="L211">
        <f t="shared" si="8"/>
        <v>3</v>
      </c>
    </row>
    <row r="212" spans="8:12">
      <c r="H212" s="1" t="s">
        <v>54</v>
      </c>
      <c r="I212" s="1" t="s">
        <v>3817</v>
      </c>
      <c r="J212" s="1" t="s">
        <v>6104</v>
      </c>
      <c r="K212" s="1" t="str">
        <f t="shared" si="7"/>
        <v>2015</v>
      </c>
      <c r="L212">
        <f t="shared" si="8"/>
        <v>3</v>
      </c>
    </row>
    <row r="213" spans="8:12">
      <c r="H213" s="1" t="s">
        <v>55</v>
      </c>
      <c r="I213" s="1" t="s">
        <v>7006</v>
      </c>
      <c r="J213" s="1" t="s">
        <v>7009</v>
      </c>
      <c r="K213" s="1" t="str">
        <f t="shared" si="7"/>
        <v>2015</v>
      </c>
      <c r="L213">
        <f t="shared" si="8"/>
        <v>3</v>
      </c>
    </row>
    <row r="214" spans="8:12">
      <c r="H214" s="1" t="s">
        <v>54</v>
      </c>
      <c r="I214" s="1" t="s">
        <v>3918</v>
      </c>
      <c r="J214" s="1" t="s">
        <v>7069</v>
      </c>
      <c r="K214" s="1" t="str">
        <f t="shared" si="7"/>
        <v>2015</v>
      </c>
      <c r="L214">
        <f t="shared" si="8"/>
        <v>3</v>
      </c>
    </row>
    <row r="215" spans="8:12">
      <c r="H215" s="1" t="s">
        <v>54</v>
      </c>
      <c r="I215" s="1" t="s">
        <v>7089</v>
      </c>
      <c r="J215" s="1" t="s">
        <v>5441</v>
      </c>
      <c r="K215" s="1" t="str">
        <f t="shared" si="7"/>
        <v>2020</v>
      </c>
      <c r="L215">
        <f t="shared" si="8"/>
        <v>3</v>
      </c>
    </row>
    <row r="216" spans="8:12">
      <c r="H216" s="1" t="s">
        <v>217</v>
      </c>
      <c r="I216" s="1" t="s">
        <v>4965</v>
      </c>
      <c r="J216" s="1" t="s">
        <v>7239</v>
      </c>
      <c r="K216" s="1" t="str">
        <f t="shared" si="7"/>
        <v>2002</v>
      </c>
      <c r="L216">
        <f t="shared" si="8"/>
        <v>3</v>
      </c>
    </row>
    <row r="217" spans="8:12">
      <c r="H217" s="1" t="s">
        <v>116</v>
      </c>
      <c r="I217" s="1" t="s">
        <v>7307</v>
      </c>
      <c r="J217" s="1" t="s">
        <v>6732</v>
      </c>
      <c r="K217" s="1" t="str">
        <f t="shared" si="7"/>
        <v>2013</v>
      </c>
      <c r="L217">
        <f t="shared" si="8"/>
        <v>3</v>
      </c>
    </row>
    <row r="218" spans="8:12">
      <c r="H218" s="1" t="s">
        <v>54</v>
      </c>
      <c r="I218" s="1" t="s">
        <v>7798</v>
      </c>
      <c r="J218" s="1" t="s">
        <v>4753</v>
      </c>
      <c r="K218" s="1" t="str">
        <f t="shared" si="7"/>
        <v>2016</v>
      </c>
      <c r="L218">
        <f t="shared" si="8"/>
        <v>3</v>
      </c>
    </row>
    <row r="219" spans="8:12">
      <c r="H219" s="1" t="s">
        <v>116</v>
      </c>
      <c r="I219" s="1" t="s">
        <v>1067</v>
      </c>
      <c r="J219" s="1" t="s">
        <v>6947</v>
      </c>
      <c r="K219" s="1" t="str">
        <f t="shared" si="7"/>
        <v>2013</v>
      </c>
      <c r="L219">
        <f t="shared" si="8"/>
        <v>3</v>
      </c>
    </row>
    <row r="220" spans="8:12">
      <c r="H220" s="1" t="s">
        <v>197</v>
      </c>
      <c r="I220" s="1" t="s">
        <v>7502</v>
      </c>
      <c r="J220" s="1" t="s">
        <v>2679</v>
      </c>
      <c r="K220" s="1" t="str">
        <f t="shared" si="7"/>
        <v>1998</v>
      </c>
      <c r="L220">
        <f t="shared" si="8"/>
        <v>3</v>
      </c>
    </row>
    <row r="221" spans="8:12">
      <c r="H221" s="1" t="s">
        <v>116</v>
      </c>
      <c r="I221" s="1" t="s">
        <v>7937</v>
      </c>
      <c r="J221" s="1" t="s">
        <v>881</v>
      </c>
      <c r="K221" s="1" t="str">
        <f t="shared" si="7"/>
        <v>2018</v>
      </c>
      <c r="L221">
        <f t="shared" si="8"/>
        <v>3</v>
      </c>
    </row>
    <row r="222" spans="8:12">
      <c r="H222" s="1" t="s">
        <v>116</v>
      </c>
      <c r="I222" s="1" t="s">
        <v>8081</v>
      </c>
      <c r="J222" s="1" t="s">
        <v>2344</v>
      </c>
      <c r="K222" s="1" t="str">
        <f t="shared" si="7"/>
        <v>2018</v>
      </c>
      <c r="L222">
        <f t="shared" si="8"/>
        <v>3</v>
      </c>
    </row>
    <row r="223" spans="8:12">
      <c r="H223" s="1" t="s">
        <v>54</v>
      </c>
      <c r="I223" s="1" t="s">
        <v>8197</v>
      </c>
      <c r="J223" s="1" t="s">
        <v>7043</v>
      </c>
      <c r="K223" s="1" t="str">
        <f t="shared" si="7"/>
        <v>2020</v>
      </c>
      <c r="L223">
        <f t="shared" si="8"/>
        <v>3</v>
      </c>
    </row>
    <row r="224" spans="8:12">
      <c r="H224" s="1" t="s">
        <v>583</v>
      </c>
      <c r="I224" s="1" t="s">
        <v>8729</v>
      </c>
      <c r="J224" s="1" t="s">
        <v>952</v>
      </c>
      <c r="K224" s="1" t="str">
        <f t="shared" si="7"/>
        <v>2001</v>
      </c>
      <c r="L224">
        <f t="shared" si="8"/>
        <v>3</v>
      </c>
    </row>
    <row r="225" spans="8:12">
      <c r="H225" s="1" t="s">
        <v>54</v>
      </c>
      <c r="I225" s="1" t="s">
        <v>8908</v>
      </c>
      <c r="J225" s="1" t="s">
        <v>5710</v>
      </c>
      <c r="K225" s="1" t="str">
        <f t="shared" si="7"/>
        <v>2020</v>
      </c>
      <c r="L225">
        <f t="shared" si="8"/>
        <v>3</v>
      </c>
    </row>
    <row r="226" spans="8:12">
      <c r="H226" s="1" t="s">
        <v>58</v>
      </c>
      <c r="I226" s="1" t="s">
        <v>9477</v>
      </c>
      <c r="J226" s="1" t="s">
        <v>9480</v>
      </c>
      <c r="K226" s="1" t="str">
        <f t="shared" si="7"/>
        <v>2007</v>
      </c>
      <c r="L226">
        <f t="shared" si="8"/>
        <v>3</v>
      </c>
    </row>
    <row r="227" spans="8:12">
      <c r="H227" s="1" t="s">
        <v>187</v>
      </c>
      <c r="I227" s="1" t="s">
        <v>9748</v>
      </c>
      <c r="J227" s="1" t="s">
        <v>5976</v>
      </c>
      <c r="K227" s="1" t="str">
        <f t="shared" si="7"/>
        <v>2014</v>
      </c>
      <c r="L227">
        <f t="shared" si="8"/>
        <v>3</v>
      </c>
    </row>
    <row r="228" spans="8:12">
      <c r="H228" s="1" t="s">
        <v>54</v>
      </c>
      <c r="I228" s="1" t="s">
        <v>10543</v>
      </c>
      <c r="J228" s="1" t="s">
        <v>5680</v>
      </c>
      <c r="K228" s="1" t="str">
        <f t="shared" si="7"/>
        <v>2020</v>
      </c>
      <c r="L228">
        <f t="shared" si="8"/>
        <v>3</v>
      </c>
    </row>
    <row r="229" spans="8:12">
      <c r="H229" s="1" t="s">
        <v>187</v>
      </c>
      <c r="I229" s="1" t="s">
        <v>9124</v>
      </c>
      <c r="J229" s="1" t="s">
        <v>348</v>
      </c>
      <c r="K229" s="1" t="str">
        <f t="shared" si="7"/>
        <v>2014</v>
      </c>
      <c r="L229">
        <f t="shared" si="8"/>
        <v>3</v>
      </c>
    </row>
    <row r="230" spans="8:12">
      <c r="H230" s="1" t="s">
        <v>55</v>
      </c>
      <c r="I230" s="1" t="s">
        <v>11685</v>
      </c>
      <c r="J230" s="1" t="s">
        <v>1163</v>
      </c>
      <c r="K230" s="1" t="str">
        <f t="shared" si="7"/>
        <v>2015</v>
      </c>
      <c r="L230">
        <f t="shared" si="8"/>
        <v>3</v>
      </c>
    </row>
    <row r="231" spans="8:12">
      <c r="H231" s="1" t="s">
        <v>55</v>
      </c>
      <c r="I231" s="1" t="s">
        <v>11711</v>
      </c>
      <c r="J231" s="1" t="s">
        <v>5747</v>
      </c>
      <c r="K231" s="1" t="str">
        <f t="shared" si="7"/>
        <v>2015</v>
      </c>
      <c r="L231">
        <f t="shared" si="8"/>
        <v>3</v>
      </c>
    </row>
    <row r="232" spans="8:12">
      <c r="H232" s="1" t="s">
        <v>55</v>
      </c>
      <c r="I232" s="1" t="s">
        <v>11727</v>
      </c>
      <c r="J232" s="1" t="s">
        <v>1163</v>
      </c>
      <c r="K232" s="1" t="str">
        <f t="shared" si="7"/>
        <v>2015</v>
      </c>
      <c r="L232">
        <f t="shared" si="8"/>
        <v>3</v>
      </c>
    </row>
    <row r="233" spans="8:12">
      <c r="H233" s="1" t="s">
        <v>54</v>
      </c>
      <c r="I233" s="1" t="s">
        <v>8180</v>
      </c>
      <c r="J233" s="1" t="s">
        <v>10830</v>
      </c>
      <c r="K233" s="1" t="str">
        <f t="shared" si="7"/>
        <v>2020</v>
      </c>
      <c r="L233">
        <f t="shared" si="8"/>
        <v>3</v>
      </c>
    </row>
    <row r="234" spans="8:12">
      <c r="H234" s="1" t="s">
        <v>54</v>
      </c>
      <c r="I234" s="1" t="s">
        <v>6283</v>
      </c>
      <c r="J234" s="1" t="s">
        <v>8717</v>
      </c>
      <c r="K234" s="1" t="str">
        <f t="shared" si="7"/>
        <v>2020</v>
      </c>
      <c r="L234">
        <f t="shared" si="8"/>
        <v>3</v>
      </c>
    </row>
    <row r="235" spans="8:12">
      <c r="H235" s="1" t="s">
        <v>55</v>
      </c>
      <c r="I235" s="1" t="s">
        <v>195</v>
      </c>
      <c r="J235" s="1" t="s">
        <v>199</v>
      </c>
      <c r="K235" s="1" t="str">
        <f t="shared" si="7"/>
        <v>2018</v>
      </c>
      <c r="L235">
        <f t="shared" si="8"/>
        <v>4</v>
      </c>
    </row>
    <row r="236" spans="8:12">
      <c r="H236" s="1" t="s">
        <v>99</v>
      </c>
      <c r="I236" s="1" t="s">
        <v>360</v>
      </c>
      <c r="J236" s="1" t="s">
        <v>152</v>
      </c>
      <c r="K236" s="1" t="str">
        <f t="shared" si="7"/>
        <v>2017</v>
      </c>
      <c r="L236">
        <f t="shared" si="8"/>
        <v>4</v>
      </c>
    </row>
    <row r="237" spans="8:12">
      <c r="H237" s="1" t="s">
        <v>55</v>
      </c>
      <c r="I237" s="1" t="s">
        <v>683</v>
      </c>
      <c r="J237" s="1" t="s">
        <v>683</v>
      </c>
      <c r="K237" s="1" t="str">
        <f t="shared" si="7"/>
        <v>2019</v>
      </c>
      <c r="L237">
        <f t="shared" si="8"/>
        <v>4</v>
      </c>
    </row>
    <row r="238" spans="8:12">
      <c r="H238" s="1" t="s">
        <v>99</v>
      </c>
      <c r="I238" s="1" t="s">
        <v>1310</v>
      </c>
      <c r="J238" s="1" t="s">
        <v>496</v>
      </c>
      <c r="K238" s="1" t="str">
        <f t="shared" si="7"/>
        <v>2017</v>
      </c>
      <c r="L238">
        <f t="shared" si="8"/>
        <v>4</v>
      </c>
    </row>
    <row r="239" spans="8:12">
      <c r="H239" s="1" t="s">
        <v>55</v>
      </c>
      <c r="I239" s="1" t="s">
        <v>1316</v>
      </c>
      <c r="J239" s="1" t="s">
        <v>517</v>
      </c>
      <c r="K239" s="1" t="str">
        <f t="shared" si="7"/>
        <v>2019</v>
      </c>
      <c r="L239">
        <f t="shared" si="8"/>
        <v>4</v>
      </c>
    </row>
    <row r="240" spans="8:12">
      <c r="H240" s="1" t="s">
        <v>116</v>
      </c>
      <c r="I240" s="1" t="s">
        <v>1518</v>
      </c>
      <c r="J240" s="1" t="s">
        <v>486</v>
      </c>
      <c r="K240" s="1" t="str">
        <f t="shared" si="7"/>
        <v>2018</v>
      </c>
      <c r="L240">
        <f t="shared" si="8"/>
        <v>4</v>
      </c>
    </row>
    <row r="241" spans="8:12">
      <c r="H241" s="1" t="s">
        <v>55</v>
      </c>
      <c r="I241" s="1" t="s">
        <v>1978</v>
      </c>
      <c r="J241" s="1" t="s">
        <v>486</v>
      </c>
      <c r="K241" s="1" t="str">
        <f t="shared" si="7"/>
        <v>2018</v>
      </c>
      <c r="L241">
        <f t="shared" si="8"/>
        <v>4</v>
      </c>
    </row>
    <row r="242" spans="8:12">
      <c r="H242" s="1" t="s">
        <v>116</v>
      </c>
      <c r="I242" s="1" t="s">
        <v>1993</v>
      </c>
      <c r="J242" s="1" t="s">
        <v>705</v>
      </c>
      <c r="K242" s="1" t="str">
        <f t="shared" si="7"/>
        <v>2018</v>
      </c>
      <c r="L242">
        <f t="shared" si="8"/>
        <v>4</v>
      </c>
    </row>
    <row r="243" spans="8:12">
      <c r="H243" s="1" t="s">
        <v>55</v>
      </c>
      <c r="I243" s="1" t="s">
        <v>2046</v>
      </c>
      <c r="J243" s="1" t="s">
        <v>1179</v>
      </c>
      <c r="K243" s="1" t="str">
        <f t="shared" si="7"/>
        <v>2019</v>
      </c>
      <c r="L243">
        <f t="shared" si="8"/>
        <v>4</v>
      </c>
    </row>
    <row r="244" spans="8:12">
      <c r="H244" s="1" t="s">
        <v>169</v>
      </c>
      <c r="I244" s="1" t="s">
        <v>1118</v>
      </c>
      <c r="J244" s="1" t="s">
        <v>1862</v>
      </c>
      <c r="K244" s="1" t="str">
        <f t="shared" si="7"/>
        <v>2003</v>
      </c>
      <c r="L244">
        <f t="shared" si="8"/>
        <v>4</v>
      </c>
    </row>
    <row r="245" spans="8:12">
      <c r="H245" s="1" t="s">
        <v>55</v>
      </c>
      <c r="I245" s="1" t="s">
        <v>2204</v>
      </c>
      <c r="J245" s="1" t="s">
        <v>2204</v>
      </c>
      <c r="K245" s="1" t="str">
        <f t="shared" si="7"/>
        <v>2019</v>
      </c>
      <c r="L245">
        <f t="shared" si="8"/>
        <v>4</v>
      </c>
    </row>
    <row r="246" spans="8:12">
      <c r="H246" s="1" t="s">
        <v>55</v>
      </c>
      <c r="I246" s="1" t="s">
        <v>669</v>
      </c>
      <c r="J246" s="1" t="s">
        <v>669</v>
      </c>
      <c r="K246" s="1" t="str">
        <f t="shared" si="7"/>
        <v>2019</v>
      </c>
      <c r="L246">
        <f t="shared" si="8"/>
        <v>4</v>
      </c>
    </row>
    <row r="247" spans="8:12">
      <c r="H247" s="1" t="s">
        <v>116</v>
      </c>
      <c r="I247" s="1" t="s">
        <v>2534</v>
      </c>
      <c r="J247" s="1" t="s">
        <v>152</v>
      </c>
      <c r="K247" s="1" t="str">
        <f t="shared" si="7"/>
        <v>2017</v>
      </c>
      <c r="L247">
        <f t="shared" si="8"/>
        <v>4</v>
      </c>
    </row>
    <row r="248" spans="8:12">
      <c r="H248" s="1" t="s">
        <v>144</v>
      </c>
      <c r="I248" s="1" t="s">
        <v>191</v>
      </c>
      <c r="J248" s="1" t="s">
        <v>2610</v>
      </c>
      <c r="K248" s="1" t="str">
        <f t="shared" si="7"/>
        <v>1998</v>
      </c>
      <c r="L248">
        <f t="shared" si="8"/>
        <v>4</v>
      </c>
    </row>
    <row r="249" spans="8:12">
      <c r="H249" s="1" t="s">
        <v>530</v>
      </c>
      <c r="I249" s="1" t="s">
        <v>2746</v>
      </c>
      <c r="J249" s="1" t="s">
        <v>2762</v>
      </c>
      <c r="K249" s="1" t="str">
        <f t="shared" si="7"/>
        <v>1989</v>
      </c>
      <c r="L249">
        <f t="shared" si="8"/>
        <v>4</v>
      </c>
    </row>
    <row r="250" spans="8:12">
      <c r="H250" s="1" t="s">
        <v>55</v>
      </c>
      <c r="I250" s="1" t="s">
        <v>1296</v>
      </c>
      <c r="J250" s="1" t="s">
        <v>1598</v>
      </c>
      <c r="K250" s="1" t="str">
        <f t="shared" si="7"/>
        <v>2017</v>
      </c>
      <c r="L250">
        <f t="shared" si="8"/>
        <v>4</v>
      </c>
    </row>
    <row r="251" spans="8:12">
      <c r="H251" s="1" t="s">
        <v>464</v>
      </c>
      <c r="I251" s="1" t="s">
        <v>2955</v>
      </c>
      <c r="J251" s="1" t="s">
        <v>2999</v>
      </c>
      <c r="K251" s="1" t="str">
        <f t="shared" si="7"/>
        <v>1991</v>
      </c>
      <c r="L251">
        <f t="shared" si="8"/>
        <v>4</v>
      </c>
    </row>
    <row r="252" spans="8:12">
      <c r="H252" s="1" t="s">
        <v>55</v>
      </c>
      <c r="I252" s="1" t="s">
        <v>2090</v>
      </c>
      <c r="J252" s="1" t="s">
        <v>728</v>
      </c>
      <c r="K252" s="1" t="str">
        <f t="shared" si="7"/>
        <v>2018</v>
      </c>
      <c r="L252">
        <f t="shared" si="8"/>
        <v>4</v>
      </c>
    </row>
    <row r="253" spans="8:12">
      <c r="H253" s="1" t="s">
        <v>116</v>
      </c>
      <c r="I253" s="1" t="s">
        <v>3754</v>
      </c>
      <c r="J253" s="1" t="s">
        <v>250</v>
      </c>
      <c r="K253" s="1" t="str">
        <f t="shared" si="7"/>
        <v>2016</v>
      </c>
      <c r="L253">
        <f t="shared" si="8"/>
        <v>4</v>
      </c>
    </row>
    <row r="254" spans="8:12">
      <c r="H254" s="1" t="s">
        <v>108</v>
      </c>
      <c r="I254" s="1" t="s">
        <v>264</v>
      </c>
      <c r="J254" s="1" t="s">
        <v>1222</v>
      </c>
      <c r="K254" s="1" t="str">
        <f t="shared" si="7"/>
        <v>2015</v>
      </c>
      <c r="L254">
        <f t="shared" si="8"/>
        <v>4</v>
      </c>
    </row>
    <row r="255" spans="8:12">
      <c r="H255" s="1" t="s">
        <v>678</v>
      </c>
      <c r="I255" s="1" t="s">
        <v>899</v>
      </c>
      <c r="J255" s="1" t="s">
        <v>4041</v>
      </c>
      <c r="K255" s="1" t="str">
        <f t="shared" si="7"/>
        <v>1990</v>
      </c>
      <c r="L255">
        <f t="shared" si="8"/>
        <v>4</v>
      </c>
    </row>
    <row r="256" spans="8:12">
      <c r="H256" s="1" t="s">
        <v>55</v>
      </c>
      <c r="I256" s="1" t="s">
        <v>4557</v>
      </c>
      <c r="J256" s="1" t="s">
        <v>3171</v>
      </c>
      <c r="K256" s="1" t="str">
        <f t="shared" si="7"/>
        <v>2016</v>
      </c>
      <c r="L256">
        <f t="shared" si="8"/>
        <v>4</v>
      </c>
    </row>
    <row r="257" spans="8:12">
      <c r="H257" s="1" t="s">
        <v>116</v>
      </c>
      <c r="I257" s="1" t="s">
        <v>4579</v>
      </c>
      <c r="J257" s="1" t="s">
        <v>4212</v>
      </c>
      <c r="K257" s="1" t="str">
        <f t="shared" si="7"/>
        <v>2015</v>
      </c>
      <c r="L257">
        <f t="shared" si="8"/>
        <v>4</v>
      </c>
    </row>
    <row r="258" spans="8:12">
      <c r="H258" s="1" t="s">
        <v>55</v>
      </c>
      <c r="I258" s="1" t="s">
        <v>412</v>
      </c>
      <c r="J258" s="1" t="s">
        <v>4701</v>
      </c>
      <c r="K258" s="1" t="str">
        <f t="shared" ref="K258:K321" si="9">TEXT(J258,"YYYY")</f>
        <v>2016</v>
      </c>
      <c r="L258">
        <f t="shared" ref="L258:L321" si="10">H258-(TEXT(I258,"YYYY")-TEXT(J258,"YYYY"))</f>
        <v>4</v>
      </c>
    </row>
    <row r="259" spans="8:12">
      <c r="H259" s="1" t="s">
        <v>55</v>
      </c>
      <c r="I259" s="1" t="s">
        <v>3927</v>
      </c>
      <c r="J259" s="1" t="s">
        <v>162</v>
      </c>
      <c r="K259" s="1" t="str">
        <f t="shared" si="9"/>
        <v>2016</v>
      </c>
      <c r="L259">
        <f t="shared" si="10"/>
        <v>4</v>
      </c>
    </row>
    <row r="260" spans="8:12">
      <c r="H260" s="1" t="s">
        <v>55</v>
      </c>
      <c r="I260" s="1" t="s">
        <v>5231</v>
      </c>
      <c r="J260" s="1" t="s">
        <v>162</v>
      </c>
      <c r="K260" s="1" t="str">
        <f t="shared" si="9"/>
        <v>2016</v>
      </c>
      <c r="L260">
        <f t="shared" si="10"/>
        <v>4</v>
      </c>
    </row>
    <row r="261" spans="8:12">
      <c r="H261" s="1" t="s">
        <v>116</v>
      </c>
      <c r="I261" s="1" t="s">
        <v>4203</v>
      </c>
      <c r="J261" s="1" t="s">
        <v>209</v>
      </c>
      <c r="K261" s="1" t="str">
        <f t="shared" si="9"/>
        <v>2016</v>
      </c>
      <c r="L261">
        <f t="shared" si="10"/>
        <v>4</v>
      </c>
    </row>
    <row r="262" spans="8:12">
      <c r="H262" s="1" t="s">
        <v>55</v>
      </c>
      <c r="I262" s="1" t="s">
        <v>5505</v>
      </c>
      <c r="J262" s="1" t="s">
        <v>4102</v>
      </c>
      <c r="K262" s="1" t="str">
        <f t="shared" si="9"/>
        <v>2016</v>
      </c>
      <c r="L262">
        <f t="shared" si="10"/>
        <v>4</v>
      </c>
    </row>
    <row r="263" spans="8:12">
      <c r="H263" s="1" t="s">
        <v>55</v>
      </c>
      <c r="I263" s="1" t="s">
        <v>676</v>
      </c>
      <c r="J263" s="1" t="s">
        <v>5173</v>
      </c>
      <c r="K263" s="1" t="str">
        <f t="shared" si="9"/>
        <v>2020</v>
      </c>
      <c r="L263">
        <f t="shared" si="10"/>
        <v>4</v>
      </c>
    </row>
    <row r="264" spans="8:12">
      <c r="H264" s="1" t="s">
        <v>158</v>
      </c>
      <c r="I264" s="1" t="s">
        <v>5680</v>
      </c>
      <c r="J264" s="1" t="s">
        <v>5694</v>
      </c>
      <c r="K264" s="1" t="str">
        <f t="shared" si="9"/>
        <v>2013</v>
      </c>
      <c r="L264">
        <f t="shared" si="10"/>
        <v>4</v>
      </c>
    </row>
    <row r="265" spans="8:12">
      <c r="H265" s="1" t="s">
        <v>71</v>
      </c>
      <c r="I265" s="1" t="s">
        <v>987</v>
      </c>
      <c r="J265" s="1" t="s">
        <v>5726</v>
      </c>
      <c r="K265" s="1" t="str">
        <f t="shared" si="9"/>
        <v>2014</v>
      </c>
      <c r="L265">
        <f t="shared" si="10"/>
        <v>4</v>
      </c>
    </row>
    <row r="266" spans="8:12">
      <c r="H266" s="1" t="s">
        <v>126</v>
      </c>
      <c r="I266" s="1" t="s">
        <v>1296</v>
      </c>
      <c r="J266" s="1" t="s">
        <v>1918</v>
      </c>
      <c r="K266" s="1" t="str">
        <f t="shared" si="9"/>
        <v>2007</v>
      </c>
      <c r="L266">
        <f t="shared" si="10"/>
        <v>4</v>
      </c>
    </row>
    <row r="267" spans="8:12">
      <c r="H267" s="1" t="s">
        <v>108</v>
      </c>
      <c r="I267" s="1" t="s">
        <v>6134</v>
      </c>
      <c r="J267" s="1" t="s">
        <v>6139</v>
      </c>
      <c r="K267" s="1" t="str">
        <f t="shared" si="9"/>
        <v>2013</v>
      </c>
      <c r="L267">
        <f t="shared" si="10"/>
        <v>4</v>
      </c>
    </row>
    <row r="268" spans="8:12">
      <c r="H268" s="1" t="s">
        <v>116</v>
      </c>
      <c r="I268" s="1" t="s">
        <v>6275</v>
      </c>
      <c r="J268" s="1" t="s">
        <v>1079</v>
      </c>
      <c r="K268" s="1" t="str">
        <f t="shared" si="9"/>
        <v>2019</v>
      </c>
      <c r="L268">
        <f t="shared" si="10"/>
        <v>4</v>
      </c>
    </row>
    <row r="269" spans="8:12">
      <c r="H269" s="1" t="s">
        <v>116</v>
      </c>
      <c r="I269" s="1" t="s">
        <v>6503</v>
      </c>
      <c r="J269" s="1" t="s">
        <v>6509</v>
      </c>
      <c r="K269" s="1" t="str">
        <f t="shared" si="9"/>
        <v>2016</v>
      </c>
      <c r="L269">
        <f t="shared" si="10"/>
        <v>4</v>
      </c>
    </row>
    <row r="270" spans="8:12">
      <c r="H270" s="1" t="s">
        <v>55</v>
      </c>
      <c r="I270" s="1" t="s">
        <v>6607</v>
      </c>
      <c r="J270" s="1" t="s">
        <v>5206</v>
      </c>
      <c r="K270" s="1" t="str">
        <f t="shared" si="9"/>
        <v>2020</v>
      </c>
      <c r="L270">
        <f t="shared" si="10"/>
        <v>4</v>
      </c>
    </row>
    <row r="271" spans="8:12">
      <c r="H271" s="1" t="s">
        <v>55</v>
      </c>
      <c r="I271" s="1" t="s">
        <v>6737</v>
      </c>
      <c r="J271" s="1" t="s">
        <v>6355</v>
      </c>
      <c r="K271" s="1" t="str">
        <f t="shared" si="9"/>
        <v>2016</v>
      </c>
      <c r="L271">
        <f t="shared" si="10"/>
        <v>4</v>
      </c>
    </row>
    <row r="272" spans="8:12">
      <c r="H272" s="1" t="s">
        <v>116</v>
      </c>
      <c r="I272" s="1" t="s">
        <v>6747</v>
      </c>
      <c r="J272" s="1" t="s">
        <v>1190</v>
      </c>
      <c r="K272" s="1" t="str">
        <f t="shared" si="9"/>
        <v>2019</v>
      </c>
      <c r="L272">
        <f t="shared" si="10"/>
        <v>4</v>
      </c>
    </row>
    <row r="273" spans="8:12">
      <c r="H273" s="1" t="s">
        <v>116</v>
      </c>
      <c r="I273" s="1" t="s">
        <v>7022</v>
      </c>
      <c r="J273" s="1" t="s">
        <v>7026</v>
      </c>
      <c r="K273" s="1" t="str">
        <f t="shared" si="9"/>
        <v>2014</v>
      </c>
      <c r="L273">
        <f t="shared" si="10"/>
        <v>4</v>
      </c>
    </row>
    <row r="274" spans="8:12">
      <c r="H274" s="1" t="s">
        <v>55</v>
      </c>
      <c r="I274" s="1" t="s">
        <v>7253</v>
      </c>
      <c r="J274" s="1" t="s">
        <v>3807</v>
      </c>
      <c r="K274" s="1" t="str">
        <f t="shared" si="9"/>
        <v>2015</v>
      </c>
      <c r="L274">
        <f t="shared" si="10"/>
        <v>4</v>
      </c>
    </row>
    <row r="275" spans="8:12">
      <c r="H275" s="1" t="s">
        <v>116</v>
      </c>
      <c r="I275" s="1" t="s">
        <v>7327</v>
      </c>
      <c r="J275" s="1" t="s">
        <v>1712</v>
      </c>
      <c r="K275" s="1" t="str">
        <f t="shared" si="9"/>
        <v>2014</v>
      </c>
      <c r="L275">
        <f t="shared" si="10"/>
        <v>4</v>
      </c>
    </row>
    <row r="276" spans="8:12">
      <c r="H276" s="1" t="s">
        <v>116</v>
      </c>
      <c r="I276" s="1" t="s">
        <v>1184</v>
      </c>
      <c r="J276" s="1" t="s">
        <v>3802</v>
      </c>
      <c r="K276" s="1" t="str">
        <f t="shared" si="9"/>
        <v>2019</v>
      </c>
      <c r="L276">
        <f t="shared" si="10"/>
        <v>4</v>
      </c>
    </row>
    <row r="277" spans="8:12">
      <c r="H277" s="1" t="s">
        <v>126</v>
      </c>
      <c r="I277" s="1" t="s">
        <v>7672</v>
      </c>
      <c r="J277" s="1" t="s">
        <v>6669</v>
      </c>
      <c r="K277" s="1" t="str">
        <f t="shared" si="9"/>
        <v>2010</v>
      </c>
      <c r="L277">
        <f t="shared" si="10"/>
        <v>4</v>
      </c>
    </row>
    <row r="278" spans="8:12">
      <c r="H278" s="1" t="s">
        <v>71</v>
      </c>
      <c r="I278" s="1" t="s">
        <v>7694</v>
      </c>
      <c r="J278" s="1" t="s">
        <v>2023</v>
      </c>
      <c r="K278" s="1" t="str">
        <f t="shared" si="9"/>
        <v>2013</v>
      </c>
      <c r="L278">
        <f t="shared" si="10"/>
        <v>4</v>
      </c>
    </row>
    <row r="279" spans="8:12">
      <c r="H279" s="1" t="s">
        <v>99</v>
      </c>
      <c r="I279" s="1" t="s">
        <v>7694</v>
      </c>
      <c r="J279" s="1" t="s">
        <v>1933</v>
      </c>
      <c r="K279" s="1" t="str">
        <f t="shared" si="9"/>
        <v>2014</v>
      </c>
      <c r="L279">
        <f t="shared" si="10"/>
        <v>4</v>
      </c>
    </row>
    <row r="280" spans="8:12">
      <c r="H280" s="1" t="s">
        <v>99</v>
      </c>
      <c r="I280" s="1" t="s">
        <v>7749</v>
      </c>
      <c r="J280" s="1" t="s">
        <v>7750</v>
      </c>
      <c r="K280" s="1" t="str">
        <f t="shared" si="9"/>
        <v>2014</v>
      </c>
      <c r="L280">
        <f t="shared" si="10"/>
        <v>4</v>
      </c>
    </row>
    <row r="281" spans="8:12">
      <c r="H281" s="1" t="s">
        <v>99</v>
      </c>
      <c r="I281" s="1" t="s">
        <v>8573</v>
      </c>
      <c r="J281" s="1" t="s">
        <v>540</v>
      </c>
      <c r="K281" s="1" t="str">
        <f t="shared" si="9"/>
        <v>2018</v>
      </c>
      <c r="L281">
        <f t="shared" si="10"/>
        <v>4</v>
      </c>
    </row>
    <row r="282" spans="8:12">
      <c r="H282" s="1" t="s">
        <v>116</v>
      </c>
      <c r="I282" s="1" t="s">
        <v>8665</v>
      </c>
      <c r="J282" s="1" t="s">
        <v>1079</v>
      </c>
      <c r="K282" s="1" t="str">
        <f t="shared" si="9"/>
        <v>2019</v>
      </c>
      <c r="L282">
        <f t="shared" si="10"/>
        <v>4</v>
      </c>
    </row>
    <row r="283" spans="8:12">
      <c r="H283" s="1" t="s">
        <v>55</v>
      </c>
      <c r="I283" s="1" t="s">
        <v>7357</v>
      </c>
      <c r="J283" s="1" t="s">
        <v>8818</v>
      </c>
      <c r="K283" s="1" t="str">
        <f t="shared" si="9"/>
        <v>2014</v>
      </c>
      <c r="L283">
        <f t="shared" si="10"/>
        <v>4</v>
      </c>
    </row>
    <row r="284" spans="8:12">
      <c r="H284" s="1" t="s">
        <v>118</v>
      </c>
      <c r="I284" s="1" t="s">
        <v>8908</v>
      </c>
      <c r="J284" s="1" t="s">
        <v>8918</v>
      </c>
      <c r="K284" s="1" t="str">
        <f t="shared" si="9"/>
        <v>1999</v>
      </c>
      <c r="L284">
        <f t="shared" si="10"/>
        <v>4</v>
      </c>
    </row>
    <row r="285" spans="8:12">
      <c r="H285" s="1" t="s">
        <v>116</v>
      </c>
      <c r="I285" s="1" t="s">
        <v>9171</v>
      </c>
      <c r="J285" s="1" t="s">
        <v>6038</v>
      </c>
      <c r="K285" s="1" t="str">
        <f t="shared" si="9"/>
        <v>2013</v>
      </c>
      <c r="L285">
        <f t="shared" si="10"/>
        <v>4</v>
      </c>
    </row>
    <row r="286" spans="8:12">
      <c r="H286" s="1" t="s">
        <v>130</v>
      </c>
      <c r="I286" s="1" t="s">
        <v>9143</v>
      </c>
      <c r="J286" s="1" t="s">
        <v>9174</v>
      </c>
      <c r="K286" s="1" t="str">
        <f t="shared" si="9"/>
        <v>2005</v>
      </c>
      <c r="L286">
        <f t="shared" si="10"/>
        <v>4</v>
      </c>
    </row>
    <row r="287" spans="8:12">
      <c r="H287" s="1" t="s">
        <v>99</v>
      </c>
      <c r="I287" s="1" t="s">
        <v>7760</v>
      </c>
      <c r="J287" s="1" t="s">
        <v>2115</v>
      </c>
      <c r="K287" s="1" t="str">
        <f t="shared" si="9"/>
        <v>2018</v>
      </c>
      <c r="L287">
        <f t="shared" si="10"/>
        <v>4</v>
      </c>
    </row>
    <row r="288" spans="8:12">
      <c r="H288" s="1" t="s">
        <v>116</v>
      </c>
      <c r="I288" s="1" t="s">
        <v>9362</v>
      </c>
      <c r="J288" s="1" t="s">
        <v>1079</v>
      </c>
      <c r="K288" s="1" t="str">
        <f t="shared" si="9"/>
        <v>2019</v>
      </c>
      <c r="L288">
        <f t="shared" si="10"/>
        <v>4</v>
      </c>
    </row>
    <row r="289" spans="8:12">
      <c r="H289" s="1" t="s">
        <v>55</v>
      </c>
      <c r="I289" s="1" t="s">
        <v>9451</v>
      </c>
      <c r="J289" s="1" t="s">
        <v>9439</v>
      </c>
      <c r="K289" s="1" t="str">
        <f t="shared" si="9"/>
        <v>2012</v>
      </c>
      <c r="L289">
        <f t="shared" si="10"/>
        <v>4</v>
      </c>
    </row>
    <row r="290" spans="8:12">
      <c r="H290" s="1" t="s">
        <v>55</v>
      </c>
      <c r="I290" s="1" t="s">
        <v>321</v>
      </c>
      <c r="J290" s="1" t="s">
        <v>9501</v>
      </c>
      <c r="K290" s="1" t="str">
        <f t="shared" si="9"/>
        <v>2020</v>
      </c>
      <c r="L290">
        <f t="shared" si="10"/>
        <v>4</v>
      </c>
    </row>
    <row r="291" spans="8:12">
      <c r="H291" s="1" t="s">
        <v>116</v>
      </c>
      <c r="I291" s="1" t="s">
        <v>9120</v>
      </c>
      <c r="J291" s="1" t="s">
        <v>7126</v>
      </c>
      <c r="K291" s="1" t="str">
        <f t="shared" si="9"/>
        <v>2012</v>
      </c>
      <c r="L291">
        <f t="shared" si="10"/>
        <v>4</v>
      </c>
    </row>
    <row r="292" spans="8:12">
      <c r="H292" s="1" t="s">
        <v>55</v>
      </c>
      <c r="I292" s="1" t="s">
        <v>10290</v>
      </c>
      <c r="J292" s="1" t="s">
        <v>10291</v>
      </c>
      <c r="K292" s="1" t="str">
        <f t="shared" si="9"/>
        <v>2013</v>
      </c>
      <c r="L292">
        <f t="shared" si="10"/>
        <v>4</v>
      </c>
    </row>
    <row r="293" spans="8:12">
      <c r="H293" s="1" t="s">
        <v>55</v>
      </c>
      <c r="I293" s="1" t="s">
        <v>10522</v>
      </c>
      <c r="J293" s="1" t="s">
        <v>9748</v>
      </c>
      <c r="K293" s="1" t="str">
        <f t="shared" si="9"/>
        <v>2020</v>
      </c>
      <c r="L293">
        <f t="shared" si="10"/>
        <v>4</v>
      </c>
    </row>
    <row r="294" spans="8:12">
      <c r="H294" s="1" t="s">
        <v>55</v>
      </c>
      <c r="I294" s="1" t="s">
        <v>10522</v>
      </c>
      <c r="J294" s="1" t="s">
        <v>10537</v>
      </c>
      <c r="K294" s="1" t="str">
        <f t="shared" si="9"/>
        <v>2020</v>
      </c>
      <c r="L294">
        <f t="shared" si="10"/>
        <v>4</v>
      </c>
    </row>
    <row r="295" spans="8:12">
      <c r="H295" s="1" t="s">
        <v>55</v>
      </c>
      <c r="I295" s="1" t="s">
        <v>857</v>
      </c>
      <c r="J295" s="1" t="s">
        <v>321</v>
      </c>
      <c r="K295" s="1" t="str">
        <f t="shared" si="9"/>
        <v>2020</v>
      </c>
      <c r="L295">
        <f t="shared" si="10"/>
        <v>4</v>
      </c>
    </row>
    <row r="296" spans="8:12">
      <c r="H296" s="1" t="s">
        <v>247</v>
      </c>
      <c r="I296" s="1" t="s">
        <v>774</v>
      </c>
      <c r="J296" s="1" t="s">
        <v>11228</v>
      </c>
      <c r="K296" s="1" t="str">
        <f t="shared" si="9"/>
        <v>2003</v>
      </c>
      <c r="L296">
        <f t="shared" si="10"/>
        <v>4</v>
      </c>
    </row>
    <row r="297" spans="8:12">
      <c r="H297" s="1" t="s">
        <v>55</v>
      </c>
      <c r="I297" s="1" t="s">
        <v>7357</v>
      </c>
      <c r="J297" s="1" t="s">
        <v>10504</v>
      </c>
      <c r="K297" s="1" t="str">
        <f t="shared" si="9"/>
        <v>2014</v>
      </c>
      <c r="L297">
        <f t="shared" si="10"/>
        <v>4</v>
      </c>
    </row>
    <row r="298" spans="8:12">
      <c r="H298" s="1" t="s">
        <v>530</v>
      </c>
      <c r="I298" s="1" t="s">
        <v>10640</v>
      </c>
      <c r="J298" s="1" t="s">
        <v>11525</v>
      </c>
      <c r="K298" s="1" t="str">
        <f t="shared" si="9"/>
        <v>1986</v>
      </c>
      <c r="L298">
        <f t="shared" si="10"/>
        <v>4</v>
      </c>
    </row>
    <row r="299" spans="8:12">
      <c r="H299" s="1" t="s">
        <v>108</v>
      </c>
      <c r="I299" s="1" t="s">
        <v>11688</v>
      </c>
      <c r="J299" s="1" t="s">
        <v>8208</v>
      </c>
      <c r="K299" s="1" t="str">
        <f t="shared" si="9"/>
        <v>2012</v>
      </c>
      <c r="L299">
        <f t="shared" si="10"/>
        <v>4</v>
      </c>
    </row>
    <row r="300" spans="8:12">
      <c r="H300" s="1" t="s">
        <v>55</v>
      </c>
      <c r="I300" s="1" t="s">
        <v>9305</v>
      </c>
      <c r="J300" s="1" t="s">
        <v>7542</v>
      </c>
      <c r="K300" s="1" t="str">
        <f t="shared" si="9"/>
        <v>2020</v>
      </c>
      <c r="L300">
        <f t="shared" si="10"/>
        <v>4</v>
      </c>
    </row>
    <row r="301" spans="8:12">
      <c r="H301" s="1" t="s">
        <v>55</v>
      </c>
      <c r="I301" s="1" t="s">
        <v>8180</v>
      </c>
      <c r="J301" s="1" t="s">
        <v>8134</v>
      </c>
      <c r="K301" s="1" t="str">
        <f t="shared" si="9"/>
        <v>2020</v>
      </c>
      <c r="L301">
        <f t="shared" si="10"/>
        <v>4</v>
      </c>
    </row>
    <row r="302" spans="8:12">
      <c r="H302" s="1" t="s">
        <v>99</v>
      </c>
      <c r="I302" s="1" t="s">
        <v>6169</v>
      </c>
      <c r="J302" s="1" t="s">
        <v>8409</v>
      </c>
      <c r="K302" s="1" t="str">
        <f t="shared" si="9"/>
        <v>2013</v>
      </c>
      <c r="L302">
        <f t="shared" si="10"/>
        <v>4</v>
      </c>
    </row>
    <row r="303" spans="8:12">
      <c r="H303" s="1" t="s">
        <v>158</v>
      </c>
      <c r="I303" s="1" t="s">
        <v>11899</v>
      </c>
      <c r="J303" s="1" t="s">
        <v>1815</v>
      </c>
      <c r="K303" s="1" t="str">
        <f t="shared" si="9"/>
        <v>2008</v>
      </c>
      <c r="L303">
        <f t="shared" si="10"/>
        <v>4</v>
      </c>
    </row>
    <row r="304" spans="8:12">
      <c r="H304" s="1" t="s">
        <v>55</v>
      </c>
      <c r="I304" s="1" t="s">
        <v>8416</v>
      </c>
      <c r="J304" s="1" t="s">
        <v>10675</v>
      </c>
      <c r="K304" s="1" t="str">
        <f t="shared" si="9"/>
        <v>2020</v>
      </c>
      <c r="L304">
        <f t="shared" si="10"/>
        <v>4</v>
      </c>
    </row>
    <row r="305" spans="8:12">
      <c r="H305" s="1" t="s">
        <v>116</v>
      </c>
      <c r="I305" s="1" t="s">
        <v>4032</v>
      </c>
      <c r="J305" s="1" t="s">
        <v>72</v>
      </c>
      <c r="K305" s="1" t="str">
        <f t="shared" si="9"/>
        <v>2019</v>
      </c>
      <c r="L305">
        <f t="shared" si="10"/>
        <v>4</v>
      </c>
    </row>
    <row r="306" spans="8:12">
      <c r="H306" s="1" t="s">
        <v>116</v>
      </c>
      <c r="I306" s="1" t="s">
        <v>461</v>
      </c>
      <c r="J306" s="1" t="s">
        <v>12180</v>
      </c>
      <c r="K306" s="1" t="str">
        <f t="shared" si="9"/>
        <v>2019</v>
      </c>
      <c r="L306">
        <f t="shared" si="10"/>
        <v>4</v>
      </c>
    </row>
    <row r="307" spans="8:12">
      <c r="H307" s="1" t="s">
        <v>4098</v>
      </c>
      <c r="I307" s="1" t="s">
        <v>8821</v>
      </c>
      <c r="J307" s="1" t="s">
        <v>8824</v>
      </c>
      <c r="K307" s="1" t="str">
        <f t="shared" si="9"/>
        <v>2014</v>
      </c>
      <c r="L307">
        <f t="shared" si="10"/>
        <v>4.5</v>
      </c>
    </row>
    <row r="308" spans="8:12">
      <c r="H308" s="1" t="s">
        <v>99</v>
      </c>
      <c r="I308" s="1" t="s">
        <v>826</v>
      </c>
      <c r="J308" s="1" t="s">
        <v>828</v>
      </c>
      <c r="K308" s="1" t="str">
        <f t="shared" si="9"/>
        <v>2018</v>
      </c>
      <c r="L308">
        <f t="shared" si="10"/>
        <v>5</v>
      </c>
    </row>
    <row r="309" spans="8:12">
      <c r="H309" s="1" t="s">
        <v>108</v>
      </c>
      <c r="I309" s="1" t="s">
        <v>1226</v>
      </c>
      <c r="J309" s="1" t="s">
        <v>467</v>
      </c>
      <c r="K309" s="1" t="str">
        <f t="shared" si="9"/>
        <v>2016</v>
      </c>
      <c r="L309">
        <f t="shared" si="10"/>
        <v>5</v>
      </c>
    </row>
    <row r="310" spans="8:12">
      <c r="H310" s="1" t="s">
        <v>99</v>
      </c>
      <c r="I310" s="1" t="s">
        <v>1288</v>
      </c>
      <c r="J310" s="1" t="s">
        <v>1304</v>
      </c>
      <c r="K310" s="1" t="str">
        <f t="shared" si="9"/>
        <v>2018</v>
      </c>
      <c r="L310">
        <f t="shared" si="10"/>
        <v>5</v>
      </c>
    </row>
    <row r="311" spans="8:12">
      <c r="H311" s="1" t="s">
        <v>116</v>
      </c>
      <c r="I311" s="1" t="s">
        <v>1355</v>
      </c>
      <c r="J311" s="1" t="s">
        <v>1079</v>
      </c>
      <c r="K311" s="1" t="str">
        <f t="shared" si="9"/>
        <v>2019</v>
      </c>
      <c r="L311">
        <f t="shared" si="10"/>
        <v>5</v>
      </c>
    </row>
    <row r="312" spans="8:12">
      <c r="H312" s="1" t="s">
        <v>116</v>
      </c>
      <c r="I312" s="1" t="s">
        <v>1536</v>
      </c>
      <c r="J312" s="1" t="s">
        <v>1543</v>
      </c>
      <c r="K312" s="1" t="str">
        <f t="shared" si="9"/>
        <v>2019</v>
      </c>
      <c r="L312">
        <f t="shared" si="10"/>
        <v>5</v>
      </c>
    </row>
    <row r="313" spans="8:12">
      <c r="H313" s="1" t="s">
        <v>116</v>
      </c>
      <c r="I313" s="1" t="s">
        <v>656</v>
      </c>
      <c r="J313" s="1" t="s">
        <v>1848</v>
      </c>
      <c r="K313" s="1" t="str">
        <f t="shared" si="9"/>
        <v>2019</v>
      </c>
      <c r="L313">
        <f t="shared" si="10"/>
        <v>5</v>
      </c>
    </row>
    <row r="314" spans="8:12">
      <c r="H314" s="1" t="s">
        <v>116</v>
      </c>
      <c r="I314" s="1" t="s">
        <v>1837</v>
      </c>
      <c r="J314" s="1" t="s">
        <v>1044</v>
      </c>
      <c r="K314" s="1" t="str">
        <f t="shared" si="9"/>
        <v>2018</v>
      </c>
      <c r="L314">
        <f t="shared" si="10"/>
        <v>5</v>
      </c>
    </row>
    <row r="315" spans="8:12">
      <c r="H315" s="1" t="s">
        <v>583</v>
      </c>
      <c r="I315" s="1" t="s">
        <v>1936</v>
      </c>
      <c r="J315" s="1" t="s">
        <v>952</v>
      </c>
      <c r="K315" s="1" t="str">
        <f t="shared" si="9"/>
        <v>2001</v>
      </c>
      <c r="L315">
        <f t="shared" si="10"/>
        <v>5</v>
      </c>
    </row>
    <row r="316" spans="8:12">
      <c r="H316" s="1" t="s">
        <v>130</v>
      </c>
      <c r="I316" s="1" t="s">
        <v>2115</v>
      </c>
      <c r="J316" s="1" t="s">
        <v>2131</v>
      </c>
      <c r="K316" s="1" t="str">
        <f t="shared" si="9"/>
        <v>2011</v>
      </c>
      <c r="L316">
        <f t="shared" si="10"/>
        <v>5</v>
      </c>
    </row>
    <row r="317" spans="8:12">
      <c r="H317" s="1" t="s">
        <v>99</v>
      </c>
      <c r="I317" s="1" t="s">
        <v>403</v>
      </c>
      <c r="J317" s="1" t="s">
        <v>1039</v>
      </c>
      <c r="K317" s="1" t="str">
        <f t="shared" si="9"/>
        <v>2018</v>
      </c>
      <c r="L317">
        <f t="shared" si="10"/>
        <v>5</v>
      </c>
    </row>
    <row r="318" spans="8:12">
      <c r="H318" s="1" t="s">
        <v>99</v>
      </c>
      <c r="I318" s="1" t="s">
        <v>2282</v>
      </c>
      <c r="J318" s="1" t="s">
        <v>2068</v>
      </c>
      <c r="K318" s="1" t="str">
        <f t="shared" si="9"/>
        <v>2018</v>
      </c>
      <c r="L318">
        <f t="shared" si="10"/>
        <v>5</v>
      </c>
    </row>
    <row r="319" spans="8:12">
      <c r="H319" s="1" t="s">
        <v>310</v>
      </c>
      <c r="I319" s="1" t="s">
        <v>826</v>
      </c>
      <c r="J319" s="1" t="s">
        <v>2467</v>
      </c>
      <c r="K319" s="1" t="str">
        <f t="shared" si="9"/>
        <v>1979</v>
      </c>
      <c r="L319">
        <f t="shared" si="10"/>
        <v>5</v>
      </c>
    </row>
    <row r="320" spans="8:12">
      <c r="H320" s="1" t="s">
        <v>71</v>
      </c>
      <c r="I320" s="1" t="s">
        <v>360</v>
      </c>
      <c r="J320" s="1" t="s">
        <v>2486</v>
      </c>
      <c r="K320" s="1" t="str">
        <f t="shared" si="9"/>
        <v>2017</v>
      </c>
      <c r="L320">
        <f t="shared" si="10"/>
        <v>5</v>
      </c>
    </row>
    <row r="321" spans="8:12">
      <c r="H321" s="1" t="s">
        <v>118</v>
      </c>
      <c r="I321" s="1" t="s">
        <v>2766</v>
      </c>
      <c r="J321" s="1" t="s">
        <v>2679</v>
      </c>
      <c r="K321" s="1" t="str">
        <f t="shared" si="9"/>
        <v>1998</v>
      </c>
      <c r="L321">
        <f t="shared" si="10"/>
        <v>5</v>
      </c>
    </row>
    <row r="322" spans="8:12">
      <c r="H322" s="1" t="s">
        <v>99</v>
      </c>
      <c r="I322" s="1" t="s">
        <v>554</v>
      </c>
      <c r="J322" s="1" t="s">
        <v>1873</v>
      </c>
      <c r="K322" s="1" t="str">
        <f t="shared" ref="K322:K385" si="11">TEXT(J322,"YYYY")</f>
        <v>2017</v>
      </c>
      <c r="L322">
        <f t="shared" ref="L322:L385" si="12">H322-(TEXT(I322,"YYYY")-TEXT(J322,"YYYY"))</f>
        <v>5</v>
      </c>
    </row>
    <row r="323" spans="8:12">
      <c r="H323" s="1" t="s">
        <v>116</v>
      </c>
      <c r="I323" s="1" t="s">
        <v>3018</v>
      </c>
      <c r="J323" s="1" t="s">
        <v>66</v>
      </c>
      <c r="K323" s="1" t="str">
        <f t="shared" si="11"/>
        <v>2019</v>
      </c>
      <c r="L323">
        <f t="shared" si="12"/>
        <v>5</v>
      </c>
    </row>
    <row r="324" spans="8:12">
      <c r="H324" s="1" t="s">
        <v>116</v>
      </c>
      <c r="I324" s="1" t="s">
        <v>3342</v>
      </c>
      <c r="J324" s="1" t="s">
        <v>496</v>
      </c>
      <c r="K324" s="1" t="str">
        <f t="shared" si="11"/>
        <v>2017</v>
      </c>
      <c r="L324">
        <f t="shared" si="12"/>
        <v>5</v>
      </c>
    </row>
    <row r="325" spans="8:12">
      <c r="H325" s="1" t="s">
        <v>263</v>
      </c>
      <c r="I325" s="1" t="s">
        <v>3404</v>
      </c>
      <c r="J325" s="1" t="s">
        <v>3409</v>
      </c>
      <c r="K325" s="1" t="str">
        <f t="shared" si="11"/>
        <v>2004</v>
      </c>
      <c r="L325">
        <f t="shared" si="12"/>
        <v>5</v>
      </c>
    </row>
    <row r="326" spans="8:12">
      <c r="H326" s="1" t="s">
        <v>71</v>
      </c>
      <c r="I326" s="1" t="s">
        <v>3882</v>
      </c>
      <c r="J326" s="1" t="s">
        <v>431</v>
      </c>
      <c r="K326" s="1" t="str">
        <f t="shared" si="11"/>
        <v>2018</v>
      </c>
      <c r="L326">
        <f t="shared" si="12"/>
        <v>5</v>
      </c>
    </row>
    <row r="327" spans="8:12">
      <c r="H327" s="1" t="s">
        <v>116</v>
      </c>
      <c r="I327" s="1" t="s">
        <v>587</v>
      </c>
      <c r="J327" s="1" t="s">
        <v>274</v>
      </c>
      <c r="K327" s="1" t="str">
        <f t="shared" si="11"/>
        <v>2017</v>
      </c>
      <c r="L327">
        <f t="shared" si="12"/>
        <v>5</v>
      </c>
    </row>
    <row r="328" spans="8:12">
      <c r="H328" s="1" t="s">
        <v>99</v>
      </c>
      <c r="I328" s="1" t="s">
        <v>4439</v>
      </c>
      <c r="J328" s="1" t="s">
        <v>4446</v>
      </c>
      <c r="K328" s="1" t="str">
        <f t="shared" si="11"/>
        <v>2017</v>
      </c>
      <c r="L328">
        <f t="shared" si="12"/>
        <v>5</v>
      </c>
    </row>
    <row r="329" spans="8:12">
      <c r="H329" s="1" t="s">
        <v>99</v>
      </c>
      <c r="I329" s="1" t="s">
        <v>4906</v>
      </c>
      <c r="J329" s="1" t="s">
        <v>2237</v>
      </c>
      <c r="K329" s="1" t="str">
        <f t="shared" si="11"/>
        <v>2016</v>
      </c>
      <c r="L329">
        <f t="shared" si="12"/>
        <v>5</v>
      </c>
    </row>
    <row r="330" spans="8:12">
      <c r="H330" s="1" t="s">
        <v>324</v>
      </c>
      <c r="I330" s="1" t="s">
        <v>5097</v>
      </c>
      <c r="J330" s="1" t="s">
        <v>5107</v>
      </c>
      <c r="K330" s="1" t="str">
        <f t="shared" si="11"/>
        <v>2012</v>
      </c>
      <c r="L330">
        <f t="shared" si="12"/>
        <v>5</v>
      </c>
    </row>
    <row r="331" spans="8:12">
      <c r="H331" s="1" t="s">
        <v>108</v>
      </c>
      <c r="I331" s="1" t="s">
        <v>3493</v>
      </c>
      <c r="J331" s="1" t="s">
        <v>5034</v>
      </c>
      <c r="K331" s="1" t="str">
        <f t="shared" si="11"/>
        <v>2015</v>
      </c>
      <c r="L331">
        <f t="shared" si="12"/>
        <v>5</v>
      </c>
    </row>
    <row r="332" spans="8:12">
      <c r="H332" s="1" t="s">
        <v>116</v>
      </c>
      <c r="I332" s="1" t="s">
        <v>465</v>
      </c>
      <c r="J332" s="1" t="s">
        <v>5450</v>
      </c>
      <c r="K332" s="1" t="str">
        <f t="shared" si="11"/>
        <v>2016</v>
      </c>
      <c r="L332">
        <f t="shared" si="12"/>
        <v>5</v>
      </c>
    </row>
    <row r="333" spans="8:12">
      <c r="H333" s="1" t="s">
        <v>116</v>
      </c>
      <c r="I333" s="1" t="s">
        <v>5586</v>
      </c>
      <c r="J333" s="1" t="s">
        <v>5589</v>
      </c>
      <c r="K333" s="1" t="str">
        <f t="shared" si="11"/>
        <v>2020</v>
      </c>
      <c r="L333">
        <f t="shared" si="12"/>
        <v>5</v>
      </c>
    </row>
    <row r="334" spans="8:12">
      <c r="H334" s="1" t="s">
        <v>116</v>
      </c>
      <c r="I334" s="1" t="s">
        <v>5745</v>
      </c>
      <c r="J334" s="1" t="s">
        <v>3520</v>
      </c>
      <c r="K334" s="1" t="str">
        <f t="shared" si="11"/>
        <v>2020</v>
      </c>
      <c r="L334">
        <f t="shared" si="12"/>
        <v>5</v>
      </c>
    </row>
    <row r="335" spans="8:12">
      <c r="H335" s="1" t="s">
        <v>116</v>
      </c>
      <c r="I335" s="1" t="s">
        <v>397</v>
      </c>
      <c r="J335" s="1" t="s">
        <v>5710</v>
      </c>
      <c r="K335" s="1" t="str">
        <f t="shared" si="11"/>
        <v>2020</v>
      </c>
      <c r="L335">
        <f t="shared" si="12"/>
        <v>5</v>
      </c>
    </row>
    <row r="336" spans="8:12">
      <c r="H336" s="1" t="s">
        <v>116</v>
      </c>
      <c r="I336" s="1" t="s">
        <v>5975</v>
      </c>
      <c r="J336" s="1" t="s">
        <v>6034</v>
      </c>
      <c r="K336" s="1" t="str">
        <f t="shared" si="11"/>
        <v>2017</v>
      </c>
      <c r="L336">
        <f t="shared" si="12"/>
        <v>5</v>
      </c>
    </row>
    <row r="337" spans="8:12">
      <c r="H337" s="1" t="s">
        <v>116</v>
      </c>
      <c r="I337" s="1" t="s">
        <v>6066</v>
      </c>
      <c r="J337" s="1" t="s">
        <v>6063</v>
      </c>
      <c r="K337" s="1" t="str">
        <f t="shared" si="11"/>
        <v>2017</v>
      </c>
      <c r="L337">
        <f t="shared" si="12"/>
        <v>5</v>
      </c>
    </row>
    <row r="338" spans="8:12">
      <c r="H338" s="1" t="s">
        <v>99</v>
      </c>
      <c r="I338" s="1" t="s">
        <v>6181</v>
      </c>
      <c r="J338" s="1" t="s">
        <v>6182</v>
      </c>
      <c r="K338" s="1" t="str">
        <f t="shared" si="11"/>
        <v>2015</v>
      </c>
      <c r="L338">
        <f t="shared" si="12"/>
        <v>5</v>
      </c>
    </row>
    <row r="339" spans="8:12">
      <c r="H339" s="1" t="s">
        <v>99</v>
      </c>
      <c r="I339" s="1" t="s">
        <v>6231</v>
      </c>
      <c r="J339" s="1" t="s">
        <v>6247</v>
      </c>
      <c r="K339" s="1" t="str">
        <f t="shared" si="11"/>
        <v>2015</v>
      </c>
      <c r="L339">
        <f t="shared" si="12"/>
        <v>5</v>
      </c>
    </row>
    <row r="340" spans="8:12">
      <c r="H340" s="1" t="s">
        <v>99</v>
      </c>
      <c r="I340" s="1" t="s">
        <v>6275</v>
      </c>
      <c r="J340" s="1" t="s">
        <v>1479</v>
      </c>
      <c r="K340" s="1" t="str">
        <f t="shared" si="11"/>
        <v>2019</v>
      </c>
      <c r="L340">
        <f t="shared" si="12"/>
        <v>5</v>
      </c>
    </row>
    <row r="341" spans="8:12">
      <c r="H341" s="1" t="s">
        <v>71</v>
      </c>
      <c r="I341" s="1" t="s">
        <v>218</v>
      </c>
      <c r="J341" s="1" t="s">
        <v>6321</v>
      </c>
      <c r="K341" s="1" t="str">
        <f t="shared" si="11"/>
        <v>2014</v>
      </c>
      <c r="L341">
        <f t="shared" si="12"/>
        <v>5</v>
      </c>
    </row>
    <row r="342" spans="8:12">
      <c r="H342" s="1" t="s">
        <v>217</v>
      </c>
      <c r="I342" s="1" t="s">
        <v>6066</v>
      </c>
      <c r="J342" s="1" t="s">
        <v>6534</v>
      </c>
      <c r="K342" s="1" t="str">
        <f t="shared" si="11"/>
        <v>2006</v>
      </c>
      <c r="L342">
        <f t="shared" si="12"/>
        <v>5</v>
      </c>
    </row>
    <row r="343" spans="8:12">
      <c r="H343" s="1" t="s">
        <v>118</v>
      </c>
      <c r="I343" s="1" t="s">
        <v>6544</v>
      </c>
      <c r="J343" s="1" t="s">
        <v>6551</v>
      </c>
      <c r="K343" s="1" t="str">
        <f t="shared" si="11"/>
        <v>1996</v>
      </c>
      <c r="L343">
        <f t="shared" si="12"/>
        <v>5</v>
      </c>
    </row>
    <row r="344" spans="8:12">
      <c r="H344" s="1" t="s">
        <v>344</v>
      </c>
      <c r="I344" s="1" t="s">
        <v>6582</v>
      </c>
      <c r="J344" s="1" t="s">
        <v>6608</v>
      </c>
      <c r="K344" s="1" t="str">
        <f t="shared" si="11"/>
        <v>2000</v>
      </c>
      <c r="L344">
        <f t="shared" si="12"/>
        <v>5</v>
      </c>
    </row>
    <row r="345" spans="8:12">
      <c r="H345" s="1" t="s">
        <v>116</v>
      </c>
      <c r="I345" s="1" t="s">
        <v>6813</v>
      </c>
      <c r="J345" s="1" t="s">
        <v>6823</v>
      </c>
      <c r="K345" s="1" t="str">
        <f t="shared" si="11"/>
        <v>2015</v>
      </c>
      <c r="L345">
        <f t="shared" si="12"/>
        <v>5</v>
      </c>
    </row>
    <row r="346" spans="8:12">
      <c r="H346" s="1" t="s">
        <v>116</v>
      </c>
      <c r="I346" s="1" t="s">
        <v>6852</v>
      </c>
      <c r="J346" s="1" t="s">
        <v>6818</v>
      </c>
      <c r="K346" s="1" t="str">
        <f t="shared" si="11"/>
        <v>2015</v>
      </c>
      <c r="L346">
        <f t="shared" si="12"/>
        <v>5</v>
      </c>
    </row>
    <row r="347" spans="8:12">
      <c r="H347" s="1" t="s">
        <v>108</v>
      </c>
      <c r="I347" s="1" t="s">
        <v>6917</v>
      </c>
      <c r="J347" s="1" t="s">
        <v>6591</v>
      </c>
      <c r="K347" s="1" t="str">
        <f t="shared" si="11"/>
        <v>2012</v>
      </c>
      <c r="L347">
        <f t="shared" si="12"/>
        <v>5</v>
      </c>
    </row>
    <row r="348" spans="8:12">
      <c r="H348" s="1" t="s">
        <v>116</v>
      </c>
      <c r="I348" s="1" t="s">
        <v>381</v>
      </c>
      <c r="J348" s="1" t="s">
        <v>1534</v>
      </c>
      <c r="K348" s="1" t="str">
        <f t="shared" si="11"/>
        <v>2016</v>
      </c>
      <c r="L348">
        <f t="shared" si="12"/>
        <v>5</v>
      </c>
    </row>
    <row r="349" spans="8:12">
      <c r="H349" s="1" t="s">
        <v>116</v>
      </c>
      <c r="I349" s="1" t="s">
        <v>8053</v>
      </c>
      <c r="J349" s="1" t="s">
        <v>5680</v>
      </c>
      <c r="K349" s="1" t="str">
        <f t="shared" si="11"/>
        <v>2020</v>
      </c>
      <c r="L349">
        <f t="shared" si="12"/>
        <v>5</v>
      </c>
    </row>
    <row r="350" spans="8:12">
      <c r="H350" s="1" t="s">
        <v>99</v>
      </c>
      <c r="I350" s="1" t="s">
        <v>4988</v>
      </c>
      <c r="J350" s="1" t="s">
        <v>5844</v>
      </c>
      <c r="K350" s="1" t="str">
        <f t="shared" si="11"/>
        <v>2019</v>
      </c>
      <c r="L350">
        <f t="shared" si="12"/>
        <v>5</v>
      </c>
    </row>
    <row r="351" spans="8:12">
      <c r="H351" s="1" t="s">
        <v>187</v>
      </c>
      <c r="I351" s="1" t="s">
        <v>8534</v>
      </c>
      <c r="J351" s="1" t="s">
        <v>250</v>
      </c>
      <c r="K351" s="1" t="str">
        <f t="shared" si="11"/>
        <v>2016</v>
      </c>
      <c r="L351">
        <f t="shared" si="12"/>
        <v>5</v>
      </c>
    </row>
    <row r="352" spans="8:12">
      <c r="H352" s="1" t="s">
        <v>116</v>
      </c>
      <c r="I352" s="1" t="s">
        <v>178</v>
      </c>
      <c r="J352" s="1" t="s">
        <v>9092</v>
      </c>
      <c r="K352" s="1" t="str">
        <f t="shared" si="11"/>
        <v>2012</v>
      </c>
      <c r="L352">
        <f t="shared" si="12"/>
        <v>5</v>
      </c>
    </row>
    <row r="353" spans="8:12">
      <c r="H353" s="1" t="s">
        <v>116</v>
      </c>
      <c r="I353" s="1" t="s">
        <v>321</v>
      </c>
      <c r="J353" s="1" t="s">
        <v>9557</v>
      </c>
      <c r="K353" s="1" t="str">
        <f t="shared" si="11"/>
        <v>2020</v>
      </c>
      <c r="L353">
        <f t="shared" si="12"/>
        <v>5</v>
      </c>
    </row>
    <row r="354" spans="8:12">
      <c r="H354" s="1" t="s">
        <v>99</v>
      </c>
      <c r="I354" s="1" t="s">
        <v>9120</v>
      </c>
      <c r="J354" s="1" t="s">
        <v>9566</v>
      </c>
      <c r="K354" s="1" t="str">
        <f t="shared" si="11"/>
        <v>2012</v>
      </c>
      <c r="L354">
        <f t="shared" si="12"/>
        <v>5</v>
      </c>
    </row>
    <row r="355" spans="8:12">
      <c r="H355" s="1" t="s">
        <v>130</v>
      </c>
      <c r="I355" s="1" t="s">
        <v>9733</v>
      </c>
      <c r="J355" s="1" t="s">
        <v>10046</v>
      </c>
      <c r="K355" s="1" t="str">
        <f t="shared" si="11"/>
        <v>2005</v>
      </c>
      <c r="L355">
        <f t="shared" si="12"/>
        <v>5</v>
      </c>
    </row>
    <row r="356" spans="8:12">
      <c r="H356" s="1" t="s">
        <v>116</v>
      </c>
      <c r="I356" s="1" t="s">
        <v>10100</v>
      </c>
      <c r="J356" s="1" t="s">
        <v>10104</v>
      </c>
      <c r="K356" s="1" t="str">
        <f t="shared" si="11"/>
        <v>2012</v>
      </c>
      <c r="L356">
        <f t="shared" si="12"/>
        <v>5</v>
      </c>
    </row>
    <row r="357" spans="8:12">
      <c r="H357" s="1" t="s">
        <v>573</v>
      </c>
      <c r="I357" s="1" t="s">
        <v>9700</v>
      </c>
      <c r="J357" s="1" t="s">
        <v>10297</v>
      </c>
      <c r="K357" s="1" t="str">
        <f t="shared" si="11"/>
        <v>1952</v>
      </c>
      <c r="L357">
        <f t="shared" si="12"/>
        <v>5</v>
      </c>
    </row>
    <row r="358" spans="8:12">
      <c r="H358" s="1" t="s">
        <v>99</v>
      </c>
      <c r="I358" s="1" t="s">
        <v>10340</v>
      </c>
      <c r="J358" s="1" t="s">
        <v>2019</v>
      </c>
      <c r="K358" s="1" t="str">
        <f t="shared" si="11"/>
        <v>2012</v>
      </c>
      <c r="L358">
        <f t="shared" si="12"/>
        <v>5</v>
      </c>
    </row>
    <row r="359" spans="8:12">
      <c r="H359" s="1" t="s">
        <v>71</v>
      </c>
      <c r="I359" s="1" t="s">
        <v>9673</v>
      </c>
      <c r="J359" s="1" t="s">
        <v>855</v>
      </c>
      <c r="K359" s="1" t="str">
        <f t="shared" si="11"/>
        <v>2011</v>
      </c>
      <c r="L359">
        <f t="shared" si="12"/>
        <v>5</v>
      </c>
    </row>
    <row r="360" spans="8:12">
      <c r="H360" s="1" t="s">
        <v>116</v>
      </c>
      <c r="I360" s="1" t="s">
        <v>1179</v>
      </c>
      <c r="J360" s="1" t="s">
        <v>1179</v>
      </c>
      <c r="K360" s="1" t="str">
        <f t="shared" si="11"/>
        <v>2019</v>
      </c>
      <c r="L360">
        <f t="shared" si="12"/>
        <v>5</v>
      </c>
    </row>
    <row r="361" spans="8:12">
      <c r="H361" s="1" t="s">
        <v>116</v>
      </c>
      <c r="I361" s="1" t="s">
        <v>10646</v>
      </c>
      <c r="J361" s="1" t="s">
        <v>8945</v>
      </c>
      <c r="K361" s="1" t="str">
        <f t="shared" si="11"/>
        <v>2020</v>
      </c>
      <c r="L361">
        <f t="shared" si="12"/>
        <v>5</v>
      </c>
    </row>
    <row r="362" spans="8:12">
      <c r="H362" s="1" t="s">
        <v>116</v>
      </c>
      <c r="I362" s="1" t="s">
        <v>5619</v>
      </c>
      <c r="J362" s="1" t="s">
        <v>5206</v>
      </c>
      <c r="K362" s="1" t="str">
        <f t="shared" si="11"/>
        <v>2020</v>
      </c>
      <c r="L362">
        <f t="shared" si="12"/>
        <v>5</v>
      </c>
    </row>
    <row r="363" spans="8:12">
      <c r="H363" s="1" t="s">
        <v>116</v>
      </c>
      <c r="I363" s="1" t="s">
        <v>2332</v>
      </c>
      <c r="J363" s="1" t="s">
        <v>9383</v>
      </c>
      <c r="K363" s="1" t="str">
        <f t="shared" si="11"/>
        <v>2020</v>
      </c>
      <c r="L363">
        <f t="shared" si="12"/>
        <v>5</v>
      </c>
    </row>
    <row r="364" spans="8:12">
      <c r="H364" s="1" t="s">
        <v>116</v>
      </c>
      <c r="I364" s="1" t="s">
        <v>1656</v>
      </c>
      <c r="J364" s="1" t="s">
        <v>303</v>
      </c>
      <c r="K364" s="1" t="str">
        <f t="shared" si="11"/>
        <v>2016</v>
      </c>
      <c r="L364">
        <f t="shared" si="12"/>
        <v>5</v>
      </c>
    </row>
    <row r="365" spans="8:12">
      <c r="H365" s="1" t="s">
        <v>116</v>
      </c>
      <c r="I365" s="1" t="s">
        <v>6666</v>
      </c>
      <c r="J365" s="1" t="s">
        <v>8294</v>
      </c>
      <c r="K365" s="1" t="str">
        <f t="shared" si="11"/>
        <v>2020</v>
      </c>
      <c r="L365">
        <f t="shared" si="12"/>
        <v>5</v>
      </c>
    </row>
    <row r="366" spans="8:12">
      <c r="H366" s="1" t="s">
        <v>158</v>
      </c>
      <c r="I366" s="1" t="s">
        <v>9691</v>
      </c>
      <c r="J366" s="1" t="s">
        <v>11199</v>
      </c>
      <c r="K366" s="1" t="str">
        <f t="shared" si="11"/>
        <v>2008</v>
      </c>
      <c r="L366">
        <f t="shared" si="12"/>
        <v>5</v>
      </c>
    </row>
    <row r="367" spans="8:12">
      <c r="H367" s="1" t="s">
        <v>99</v>
      </c>
      <c r="I367" s="1" t="s">
        <v>9206</v>
      </c>
      <c r="J367" s="1" t="s">
        <v>10438</v>
      </c>
      <c r="K367" s="1" t="str">
        <f t="shared" si="11"/>
        <v>2013</v>
      </c>
      <c r="L367">
        <f t="shared" si="12"/>
        <v>5</v>
      </c>
    </row>
    <row r="368" spans="8:12">
      <c r="H368" s="1" t="s">
        <v>99</v>
      </c>
      <c r="I368" s="1" t="s">
        <v>774</v>
      </c>
      <c r="J368" s="1" t="s">
        <v>11225</v>
      </c>
      <c r="K368" s="1" t="str">
        <f t="shared" si="11"/>
        <v>2013</v>
      </c>
      <c r="L368">
        <f t="shared" si="12"/>
        <v>5</v>
      </c>
    </row>
    <row r="369" spans="8:12">
      <c r="H369" s="1" t="s">
        <v>71</v>
      </c>
      <c r="I369" s="1" t="s">
        <v>11565</v>
      </c>
      <c r="J369" s="1" t="s">
        <v>10038</v>
      </c>
      <c r="K369" s="1" t="str">
        <f t="shared" si="11"/>
        <v>2013</v>
      </c>
      <c r="L369">
        <f t="shared" si="12"/>
        <v>5</v>
      </c>
    </row>
    <row r="370" spans="8:12">
      <c r="H370" s="1" t="s">
        <v>108</v>
      </c>
      <c r="I370" s="1" t="s">
        <v>335</v>
      </c>
      <c r="J370" s="1" t="s">
        <v>4291</v>
      </c>
      <c r="K370" s="1" t="str">
        <f t="shared" si="11"/>
        <v>2017</v>
      </c>
      <c r="L370">
        <f t="shared" si="12"/>
        <v>5</v>
      </c>
    </row>
    <row r="371" spans="8:12">
      <c r="H371" s="1" t="s">
        <v>187</v>
      </c>
      <c r="I371" s="1" t="s">
        <v>9463</v>
      </c>
      <c r="J371" s="1" t="s">
        <v>11667</v>
      </c>
      <c r="K371" s="1" t="str">
        <f t="shared" si="11"/>
        <v>2011</v>
      </c>
      <c r="L371">
        <f t="shared" si="12"/>
        <v>5</v>
      </c>
    </row>
    <row r="372" spans="8:12">
      <c r="H372" s="1" t="s">
        <v>99</v>
      </c>
      <c r="I372" s="1" t="s">
        <v>6092</v>
      </c>
      <c r="J372" s="1" t="s">
        <v>6104</v>
      </c>
      <c r="K372" s="1" t="str">
        <f t="shared" si="11"/>
        <v>2015</v>
      </c>
      <c r="L372">
        <f t="shared" si="12"/>
        <v>5</v>
      </c>
    </row>
    <row r="373" spans="8:12">
      <c r="H373" s="1" t="s">
        <v>116</v>
      </c>
      <c r="I373" s="1" t="s">
        <v>8180</v>
      </c>
      <c r="J373" s="1" t="s">
        <v>6638</v>
      </c>
      <c r="K373" s="1" t="str">
        <f t="shared" si="11"/>
        <v>2020</v>
      </c>
      <c r="L373">
        <f t="shared" si="12"/>
        <v>5</v>
      </c>
    </row>
    <row r="374" spans="8:12">
      <c r="H374" s="1" t="s">
        <v>71</v>
      </c>
      <c r="I374" s="1" t="s">
        <v>613</v>
      </c>
      <c r="J374" s="1" t="s">
        <v>2023</v>
      </c>
      <c r="K374" s="1" t="str">
        <f t="shared" si="11"/>
        <v>2013</v>
      </c>
      <c r="L374">
        <f t="shared" si="12"/>
        <v>5</v>
      </c>
    </row>
    <row r="375" spans="8:12">
      <c r="H375" s="1" t="s">
        <v>99</v>
      </c>
      <c r="I375" s="1" t="s">
        <v>11088</v>
      </c>
      <c r="J375" s="1" t="s">
        <v>11368</v>
      </c>
      <c r="K375" s="1" t="str">
        <f t="shared" si="11"/>
        <v>2019</v>
      </c>
      <c r="L375">
        <f t="shared" si="12"/>
        <v>5</v>
      </c>
    </row>
    <row r="376" spans="8:12">
      <c r="H376" s="1" t="s">
        <v>116</v>
      </c>
      <c r="I376" s="1" t="s">
        <v>238</v>
      </c>
      <c r="J376" s="1" t="s">
        <v>5441</v>
      </c>
      <c r="K376" s="1" t="str">
        <f t="shared" si="11"/>
        <v>2020</v>
      </c>
      <c r="L376">
        <f t="shared" si="12"/>
        <v>5</v>
      </c>
    </row>
    <row r="377" spans="8:12">
      <c r="H377" s="1" t="s">
        <v>99</v>
      </c>
      <c r="I377" s="1" t="s">
        <v>4032</v>
      </c>
      <c r="J377" s="1" t="s">
        <v>1643</v>
      </c>
      <c r="K377" s="1" t="str">
        <f t="shared" si="11"/>
        <v>2019</v>
      </c>
      <c r="L377">
        <f t="shared" si="12"/>
        <v>5</v>
      </c>
    </row>
    <row r="378" spans="8:12">
      <c r="H378" s="1" t="s">
        <v>351</v>
      </c>
      <c r="I378" s="1" t="s">
        <v>12237</v>
      </c>
      <c r="J378" s="1" t="s">
        <v>12248</v>
      </c>
      <c r="K378" s="1" t="str">
        <f t="shared" si="11"/>
        <v>1970</v>
      </c>
      <c r="L378">
        <f t="shared" si="12"/>
        <v>5</v>
      </c>
    </row>
    <row r="379" spans="8:12">
      <c r="H379" s="1" t="s">
        <v>71</v>
      </c>
      <c r="I379" s="1" t="s">
        <v>167</v>
      </c>
      <c r="J379" s="1" t="s">
        <v>171</v>
      </c>
      <c r="K379" s="1" t="str">
        <f t="shared" si="11"/>
        <v>2015</v>
      </c>
      <c r="L379">
        <f t="shared" si="12"/>
        <v>6</v>
      </c>
    </row>
    <row r="380" spans="8:12">
      <c r="H380" s="1" t="s">
        <v>99</v>
      </c>
      <c r="I380" s="1" t="s">
        <v>750</v>
      </c>
      <c r="J380" s="1" t="s">
        <v>752</v>
      </c>
      <c r="K380" s="1" t="str">
        <f t="shared" si="11"/>
        <v>2018</v>
      </c>
      <c r="L380">
        <f t="shared" si="12"/>
        <v>6</v>
      </c>
    </row>
    <row r="381" spans="8:12">
      <c r="H381" s="1" t="s">
        <v>99</v>
      </c>
      <c r="I381" s="1" t="s">
        <v>1226</v>
      </c>
      <c r="J381" s="1" t="s">
        <v>1243</v>
      </c>
      <c r="K381" s="1" t="str">
        <f t="shared" si="11"/>
        <v>2019</v>
      </c>
      <c r="L381">
        <f t="shared" si="12"/>
        <v>6</v>
      </c>
    </row>
    <row r="382" spans="8:12">
      <c r="H382" s="1" t="s">
        <v>99</v>
      </c>
      <c r="I382" s="1" t="s">
        <v>1622</v>
      </c>
      <c r="J382" s="1" t="s">
        <v>1144</v>
      </c>
      <c r="K382" s="1" t="str">
        <f t="shared" si="11"/>
        <v>2019</v>
      </c>
      <c r="L382">
        <f t="shared" si="12"/>
        <v>6</v>
      </c>
    </row>
    <row r="383" spans="8:12">
      <c r="H383" s="1" t="s">
        <v>99</v>
      </c>
      <c r="I383" s="1" t="s">
        <v>1903</v>
      </c>
      <c r="J383" s="1" t="s">
        <v>1174</v>
      </c>
      <c r="K383" s="1" t="str">
        <f t="shared" si="11"/>
        <v>2019</v>
      </c>
      <c r="L383">
        <f t="shared" si="12"/>
        <v>6</v>
      </c>
    </row>
    <row r="384" spans="8:12">
      <c r="H384" s="1" t="s">
        <v>99</v>
      </c>
      <c r="I384" s="1" t="s">
        <v>2033</v>
      </c>
      <c r="J384" s="1" t="s">
        <v>459</v>
      </c>
      <c r="K384" s="1" t="str">
        <f t="shared" si="11"/>
        <v>2019</v>
      </c>
      <c r="L384">
        <f t="shared" si="12"/>
        <v>6</v>
      </c>
    </row>
    <row r="385" spans="8:12">
      <c r="H385" s="1" t="s">
        <v>367</v>
      </c>
      <c r="I385" s="1" t="s">
        <v>2186</v>
      </c>
      <c r="J385" s="1" t="s">
        <v>870</v>
      </c>
      <c r="K385" s="1" t="str">
        <f t="shared" si="11"/>
        <v>1999</v>
      </c>
      <c r="L385">
        <f t="shared" si="12"/>
        <v>6</v>
      </c>
    </row>
    <row r="386" spans="8:12">
      <c r="H386" s="1" t="s">
        <v>158</v>
      </c>
      <c r="I386" s="1" t="s">
        <v>2387</v>
      </c>
      <c r="J386" s="1" t="s">
        <v>2405</v>
      </c>
      <c r="K386" s="1" t="str">
        <f t="shared" ref="K386:K449" si="13">TEXT(J386,"YYYY")</f>
        <v>2013</v>
      </c>
      <c r="L386">
        <f t="shared" ref="L386:L449" si="14">H386-(TEXT(I386,"YYYY")-TEXT(J386,"YYYY"))</f>
        <v>6</v>
      </c>
    </row>
    <row r="387" spans="8:12">
      <c r="H387" s="1" t="s">
        <v>99</v>
      </c>
      <c r="I387" s="1" t="s">
        <v>1334</v>
      </c>
      <c r="J387" s="1" t="s">
        <v>2422</v>
      </c>
      <c r="K387" s="1" t="str">
        <f t="shared" si="13"/>
        <v>2018</v>
      </c>
      <c r="L387">
        <f t="shared" si="14"/>
        <v>6</v>
      </c>
    </row>
    <row r="388" spans="8:12">
      <c r="H388" s="1" t="s">
        <v>108</v>
      </c>
      <c r="I388" s="1" t="s">
        <v>2037</v>
      </c>
      <c r="J388" s="1" t="s">
        <v>496</v>
      </c>
      <c r="K388" s="1" t="str">
        <f t="shared" si="13"/>
        <v>2017</v>
      </c>
      <c r="L388">
        <f t="shared" si="14"/>
        <v>6</v>
      </c>
    </row>
    <row r="389" spans="8:12">
      <c r="H389" s="1" t="s">
        <v>99</v>
      </c>
      <c r="I389" s="1" t="s">
        <v>2738</v>
      </c>
      <c r="J389" s="1" t="s">
        <v>474</v>
      </c>
      <c r="K389" s="1" t="str">
        <f t="shared" si="13"/>
        <v>2018</v>
      </c>
      <c r="L389">
        <f t="shared" si="14"/>
        <v>6</v>
      </c>
    </row>
    <row r="390" spans="8:12">
      <c r="H390" s="1" t="s">
        <v>99</v>
      </c>
      <c r="I390" s="1" t="s">
        <v>1741</v>
      </c>
      <c r="J390" s="1" t="s">
        <v>1741</v>
      </c>
      <c r="K390" s="1" t="str">
        <f t="shared" si="13"/>
        <v>2017</v>
      </c>
      <c r="L390">
        <f t="shared" si="14"/>
        <v>6</v>
      </c>
    </row>
    <row r="391" spans="8:12">
      <c r="H391" s="1" t="s">
        <v>108</v>
      </c>
      <c r="I391" s="1" t="s">
        <v>1012</v>
      </c>
      <c r="J391" s="1" t="s">
        <v>1742</v>
      </c>
      <c r="K391" s="1" t="str">
        <f t="shared" si="13"/>
        <v>2015</v>
      </c>
      <c r="L391">
        <f t="shared" si="14"/>
        <v>6</v>
      </c>
    </row>
    <row r="392" spans="8:12">
      <c r="H392" s="1" t="s">
        <v>108</v>
      </c>
      <c r="I392" s="1" t="s">
        <v>3385</v>
      </c>
      <c r="J392" s="1" t="s">
        <v>1222</v>
      </c>
      <c r="K392" s="1" t="str">
        <f t="shared" si="13"/>
        <v>2015</v>
      </c>
      <c r="L392">
        <f t="shared" si="14"/>
        <v>6</v>
      </c>
    </row>
    <row r="393" spans="8:12">
      <c r="H393" s="1" t="s">
        <v>177</v>
      </c>
      <c r="I393" s="1" t="s">
        <v>3703</v>
      </c>
      <c r="J393" s="1" t="s">
        <v>3712</v>
      </c>
      <c r="K393" s="1" t="str">
        <f t="shared" si="13"/>
        <v>2000</v>
      </c>
      <c r="L393">
        <f t="shared" si="14"/>
        <v>6</v>
      </c>
    </row>
    <row r="394" spans="8:12">
      <c r="H394" s="1" t="s">
        <v>71</v>
      </c>
      <c r="I394" s="1" t="s">
        <v>3789</v>
      </c>
      <c r="J394" s="1" t="s">
        <v>532</v>
      </c>
      <c r="K394" s="1" t="str">
        <f t="shared" si="13"/>
        <v>2019</v>
      </c>
      <c r="L394">
        <f t="shared" si="14"/>
        <v>6</v>
      </c>
    </row>
    <row r="395" spans="8:12">
      <c r="H395" s="1" t="s">
        <v>58</v>
      </c>
      <c r="I395" s="1" t="s">
        <v>640</v>
      </c>
      <c r="J395" s="1" t="s">
        <v>1534</v>
      </c>
      <c r="K395" s="1" t="str">
        <f t="shared" si="13"/>
        <v>2016</v>
      </c>
      <c r="L395">
        <f t="shared" si="14"/>
        <v>6</v>
      </c>
    </row>
    <row r="396" spans="8:12">
      <c r="H396" s="1" t="s">
        <v>71</v>
      </c>
      <c r="I396" s="1" t="s">
        <v>3852</v>
      </c>
      <c r="J396" s="1" t="s">
        <v>3856</v>
      </c>
      <c r="K396" s="1" t="str">
        <f t="shared" si="13"/>
        <v>2019</v>
      </c>
      <c r="L396">
        <f t="shared" si="14"/>
        <v>6</v>
      </c>
    </row>
    <row r="397" spans="8:12">
      <c r="H397" s="1" t="s">
        <v>108</v>
      </c>
      <c r="I397" s="1" t="s">
        <v>3852</v>
      </c>
      <c r="J397" s="1" t="s">
        <v>3860</v>
      </c>
      <c r="K397" s="1" t="str">
        <f t="shared" si="13"/>
        <v>2018</v>
      </c>
      <c r="L397">
        <f t="shared" si="14"/>
        <v>6</v>
      </c>
    </row>
    <row r="398" spans="8:12">
      <c r="H398" s="1" t="s">
        <v>71</v>
      </c>
      <c r="I398" s="1" t="s">
        <v>3863</v>
      </c>
      <c r="J398" s="1" t="s">
        <v>72</v>
      </c>
      <c r="K398" s="1" t="str">
        <f t="shared" si="13"/>
        <v>2019</v>
      </c>
      <c r="L398">
        <f t="shared" si="14"/>
        <v>6</v>
      </c>
    </row>
    <row r="399" spans="8:12">
      <c r="H399" s="1" t="s">
        <v>71</v>
      </c>
      <c r="I399" s="1" t="s">
        <v>534</v>
      </c>
      <c r="J399" s="1" t="s">
        <v>459</v>
      </c>
      <c r="K399" s="1" t="str">
        <f t="shared" si="13"/>
        <v>2019</v>
      </c>
      <c r="L399">
        <f t="shared" si="14"/>
        <v>6</v>
      </c>
    </row>
    <row r="400" spans="8:12">
      <c r="H400" s="1" t="s">
        <v>71</v>
      </c>
      <c r="I400" s="1" t="s">
        <v>2223</v>
      </c>
      <c r="J400" s="1" t="s">
        <v>204</v>
      </c>
      <c r="K400" s="1" t="str">
        <f t="shared" si="13"/>
        <v>2017</v>
      </c>
      <c r="L400">
        <f t="shared" si="14"/>
        <v>6</v>
      </c>
    </row>
    <row r="401" spans="8:12">
      <c r="H401" s="1" t="s">
        <v>71</v>
      </c>
      <c r="I401" s="1" t="s">
        <v>540</v>
      </c>
      <c r="J401" s="1" t="s">
        <v>152</v>
      </c>
      <c r="K401" s="1" t="str">
        <f t="shared" si="13"/>
        <v>2017</v>
      </c>
      <c r="L401">
        <f t="shared" si="14"/>
        <v>6</v>
      </c>
    </row>
    <row r="402" spans="8:12">
      <c r="H402" s="1" t="s">
        <v>71</v>
      </c>
      <c r="I402" s="1" t="s">
        <v>5110</v>
      </c>
      <c r="J402" s="1" t="s">
        <v>5111</v>
      </c>
      <c r="K402" s="1" t="str">
        <f t="shared" si="13"/>
        <v>2015</v>
      </c>
      <c r="L402">
        <f t="shared" si="14"/>
        <v>6</v>
      </c>
    </row>
    <row r="403" spans="8:12">
      <c r="H403" s="1" t="s">
        <v>187</v>
      </c>
      <c r="I403" s="1" t="s">
        <v>5363</v>
      </c>
      <c r="J403" s="1" t="s">
        <v>2008</v>
      </c>
      <c r="K403" s="1" t="str">
        <f t="shared" si="13"/>
        <v>2014</v>
      </c>
      <c r="L403">
        <f t="shared" si="14"/>
        <v>6</v>
      </c>
    </row>
    <row r="404" spans="8:12">
      <c r="H404" s="1" t="s">
        <v>99</v>
      </c>
      <c r="I404" s="1" t="s">
        <v>5470</v>
      </c>
      <c r="J404" s="1" t="s">
        <v>5471</v>
      </c>
      <c r="K404" s="1" t="str">
        <f t="shared" si="13"/>
        <v>2017</v>
      </c>
      <c r="L404">
        <f t="shared" si="14"/>
        <v>6</v>
      </c>
    </row>
    <row r="405" spans="8:12">
      <c r="H405" s="1" t="s">
        <v>108</v>
      </c>
      <c r="I405" s="1" t="s">
        <v>5173</v>
      </c>
      <c r="J405" s="1" t="s">
        <v>5592</v>
      </c>
      <c r="K405" s="1" t="str">
        <f t="shared" si="13"/>
        <v>2018</v>
      </c>
      <c r="L405">
        <f t="shared" si="14"/>
        <v>6</v>
      </c>
    </row>
    <row r="406" spans="8:12">
      <c r="H406" s="1" t="s">
        <v>71</v>
      </c>
      <c r="I406" s="1" t="s">
        <v>4923</v>
      </c>
      <c r="J406" s="1" t="s">
        <v>162</v>
      </c>
      <c r="K406" s="1" t="str">
        <f t="shared" si="13"/>
        <v>2016</v>
      </c>
      <c r="L406">
        <f t="shared" si="14"/>
        <v>6</v>
      </c>
    </row>
    <row r="407" spans="8:12">
      <c r="H407" s="1" t="s">
        <v>99</v>
      </c>
      <c r="I407" s="1" t="s">
        <v>5717</v>
      </c>
      <c r="J407" s="1" t="s">
        <v>5717</v>
      </c>
      <c r="K407" s="1" t="str">
        <f t="shared" si="13"/>
        <v>2017</v>
      </c>
      <c r="L407">
        <f t="shared" si="14"/>
        <v>6</v>
      </c>
    </row>
    <row r="408" spans="8:12">
      <c r="H408" s="1" t="s">
        <v>71</v>
      </c>
      <c r="I408" s="1" t="s">
        <v>397</v>
      </c>
      <c r="J408" s="1" t="s">
        <v>700</v>
      </c>
      <c r="K408" s="1" t="str">
        <f t="shared" si="13"/>
        <v>2019</v>
      </c>
      <c r="L408">
        <f t="shared" si="14"/>
        <v>6</v>
      </c>
    </row>
    <row r="409" spans="8:12">
      <c r="H409" s="1" t="s">
        <v>71</v>
      </c>
      <c r="I409" s="1" t="s">
        <v>683</v>
      </c>
      <c r="J409" s="1" t="s">
        <v>1039</v>
      </c>
      <c r="K409" s="1" t="str">
        <f t="shared" si="13"/>
        <v>2018</v>
      </c>
      <c r="L409">
        <f t="shared" si="14"/>
        <v>6</v>
      </c>
    </row>
    <row r="410" spans="8:12">
      <c r="H410" s="1" t="s">
        <v>99</v>
      </c>
      <c r="I410" s="1" t="s">
        <v>6078</v>
      </c>
      <c r="J410" s="1" t="s">
        <v>3370</v>
      </c>
      <c r="K410" s="1" t="str">
        <f t="shared" si="13"/>
        <v>2017</v>
      </c>
      <c r="L410">
        <f t="shared" si="14"/>
        <v>6</v>
      </c>
    </row>
    <row r="411" spans="8:12">
      <c r="H411" s="1" t="s">
        <v>108</v>
      </c>
      <c r="I411" s="1" t="s">
        <v>112</v>
      </c>
      <c r="J411" s="1" t="s">
        <v>2257</v>
      </c>
      <c r="K411" s="1" t="str">
        <f t="shared" si="13"/>
        <v>2018</v>
      </c>
      <c r="L411">
        <f t="shared" si="14"/>
        <v>6</v>
      </c>
    </row>
    <row r="412" spans="8:12">
      <c r="H412" s="1" t="s">
        <v>809</v>
      </c>
      <c r="I412" s="1" t="s">
        <v>6315</v>
      </c>
      <c r="J412" s="1" t="s">
        <v>5399</v>
      </c>
      <c r="K412" s="1" t="str">
        <f t="shared" si="13"/>
        <v>1986</v>
      </c>
      <c r="L412">
        <f t="shared" si="14"/>
        <v>6</v>
      </c>
    </row>
    <row r="413" spans="8:12">
      <c r="H413" s="1" t="s">
        <v>367</v>
      </c>
      <c r="I413" s="1" t="s">
        <v>6458</v>
      </c>
      <c r="J413" s="1" t="s">
        <v>6465</v>
      </c>
      <c r="K413" s="1" t="str">
        <f t="shared" si="13"/>
        <v>2000</v>
      </c>
      <c r="L413">
        <f t="shared" si="14"/>
        <v>6</v>
      </c>
    </row>
    <row r="414" spans="8:12">
      <c r="H414" s="1" t="s">
        <v>187</v>
      </c>
      <c r="I414" s="1" t="s">
        <v>6364</v>
      </c>
      <c r="J414" s="1" t="s">
        <v>6287</v>
      </c>
      <c r="K414" s="1" t="str">
        <f t="shared" si="13"/>
        <v>2013</v>
      </c>
      <c r="L414">
        <f t="shared" si="14"/>
        <v>6</v>
      </c>
    </row>
    <row r="415" spans="8:12">
      <c r="H415" s="1" t="s">
        <v>158</v>
      </c>
      <c r="I415" s="1" t="s">
        <v>6493</v>
      </c>
      <c r="J415" s="1" t="s">
        <v>6312</v>
      </c>
      <c r="K415" s="1" t="str">
        <f t="shared" si="13"/>
        <v>2012</v>
      </c>
      <c r="L415">
        <f t="shared" si="14"/>
        <v>6</v>
      </c>
    </row>
    <row r="416" spans="8:12">
      <c r="H416" s="1" t="s">
        <v>344</v>
      </c>
      <c r="I416" s="1" t="s">
        <v>6689</v>
      </c>
      <c r="J416" s="1" t="s">
        <v>6608</v>
      </c>
      <c r="K416" s="1" t="str">
        <f t="shared" si="13"/>
        <v>2000</v>
      </c>
      <c r="L416">
        <f t="shared" si="14"/>
        <v>6</v>
      </c>
    </row>
    <row r="417" spans="8:12">
      <c r="H417" s="1" t="s">
        <v>217</v>
      </c>
      <c r="I417" s="1" t="s">
        <v>6747</v>
      </c>
      <c r="J417" s="1" t="s">
        <v>2212</v>
      </c>
      <c r="K417" s="1" t="str">
        <f t="shared" si="13"/>
        <v>2010</v>
      </c>
      <c r="L417">
        <f t="shared" si="14"/>
        <v>6</v>
      </c>
    </row>
    <row r="418" spans="8:12">
      <c r="H418" s="1" t="s">
        <v>99</v>
      </c>
      <c r="I418" s="1" t="s">
        <v>6813</v>
      </c>
      <c r="J418" s="1" t="s">
        <v>6807</v>
      </c>
      <c r="K418" s="1" t="str">
        <f t="shared" si="13"/>
        <v>2015</v>
      </c>
      <c r="L418">
        <f t="shared" si="14"/>
        <v>6</v>
      </c>
    </row>
    <row r="419" spans="8:12">
      <c r="H419" s="1" t="s">
        <v>71</v>
      </c>
      <c r="I419" s="1" t="s">
        <v>6881</v>
      </c>
      <c r="J419" s="1" t="s">
        <v>6890</v>
      </c>
      <c r="K419" s="1" t="str">
        <f t="shared" si="13"/>
        <v>2014</v>
      </c>
      <c r="L419">
        <f t="shared" si="14"/>
        <v>6</v>
      </c>
    </row>
    <row r="420" spans="8:12">
      <c r="H420" s="1" t="s">
        <v>99</v>
      </c>
      <c r="I420" s="1" t="s">
        <v>7073</v>
      </c>
      <c r="J420" s="1" t="s">
        <v>1413</v>
      </c>
      <c r="K420" s="1" t="str">
        <f t="shared" si="13"/>
        <v>2015</v>
      </c>
      <c r="L420">
        <f t="shared" si="14"/>
        <v>6</v>
      </c>
    </row>
    <row r="421" spans="8:12">
      <c r="H421" s="1" t="s">
        <v>158</v>
      </c>
      <c r="I421" s="1" t="s">
        <v>381</v>
      </c>
      <c r="J421" s="1" t="s">
        <v>7730</v>
      </c>
      <c r="K421" s="1" t="str">
        <f t="shared" si="13"/>
        <v>2011</v>
      </c>
      <c r="L421">
        <f t="shared" si="14"/>
        <v>6</v>
      </c>
    </row>
    <row r="422" spans="8:12">
      <c r="H422" s="1" t="s">
        <v>99</v>
      </c>
      <c r="I422" s="1" t="s">
        <v>7749</v>
      </c>
      <c r="J422" s="1" t="s">
        <v>1534</v>
      </c>
      <c r="K422" s="1" t="str">
        <f t="shared" si="13"/>
        <v>2016</v>
      </c>
      <c r="L422">
        <f t="shared" si="14"/>
        <v>6</v>
      </c>
    </row>
    <row r="423" spans="8:12">
      <c r="H423" s="1" t="s">
        <v>130</v>
      </c>
      <c r="I423" s="1" t="s">
        <v>7898</v>
      </c>
      <c r="J423" s="1" t="s">
        <v>2079</v>
      </c>
      <c r="K423" s="1" t="str">
        <f t="shared" si="13"/>
        <v>2006</v>
      </c>
      <c r="L423">
        <f t="shared" si="14"/>
        <v>6</v>
      </c>
    </row>
    <row r="424" spans="8:12">
      <c r="H424" s="1" t="s">
        <v>99</v>
      </c>
      <c r="I424" s="1" t="s">
        <v>8261</v>
      </c>
      <c r="J424" s="1" t="s">
        <v>8274</v>
      </c>
      <c r="K424" s="1" t="str">
        <f t="shared" si="13"/>
        <v>2020</v>
      </c>
      <c r="L424">
        <f t="shared" si="14"/>
        <v>6</v>
      </c>
    </row>
    <row r="425" spans="8:12">
      <c r="H425" s="1" t="s">
        <v>58</v>
      </c>
      <c r="I425" s="1" t="s">
        <v>8261</v>
      </c>
      <c r="J425" s="1" t="s">
        <v>250</v>
      </c>
      <c r="K425" s="1" t="str">
        <f t="shared" si="13"/>
        <v>2016</v>
      </c>
      <c r="L425">
        <f t="shared" si="14"/>
        <v>6</v>
      </c>
    </row>
    <row r="426" spans="8:12">
      <c r="H426" s="1" t="s">
        <v>108</v>
      </c>
      <c r="I426" s="1" t="s">
        <v>202</v>
      </c>
      <c r="J426" s="1" t="s">
        <v>2418</v>
      </c>
      <c r="K426" s="1" t="str">
        <f t="shared" si="13"/>
        <v>2018</v>
      </c>
      <c r="L426">
        <f t="shared" si="14"/>
        <v>6</v>
      </c>
    </row>
    <row r="427" spans="8:12">
      <c r="H427" s="1" t="s">
        <v>99</v>
      </c>
      <c r="I427" s="1" t="s">
        <v>202</v>
      </c>
      <c r="J427" s="1" t="s">
        <v>7691</v>
      </c>
      <c r="K427" s="1" t="str">
        <f t="shared" si="13"/>
        <v>2020</v>
      </c>
      <c r="L427">
        <f t="shared" si="14"/>
        <v>6</v>
      </c>
    </row>
    <row r="428" spans="8:12">
      <c r="H428" s="1" t="s">
        <v>130</v>
      </c>
      <c r="I428" s="1" t="s">
        <v>9071</v>
      </c>
      <c r="J428" s="1" t="s">
        <v>806</v>
      </c>
      <c r="K428" s="1" t="str">
        <f t="shared" si="13"/>
        <v>2014</v>
      </c>
      <c r="L428">
        <f t="shared" si="14"/>
        <v>6</v>
      </c>
    </row>
    <row r="429" spans="8:12">
      <c r="H429" s="1" t="s">
        <v>217</v>
      </c>
      <c r="I429" s="1" t="s">
        <v>9210</v>
      </c>
      <c r="J429" s="1" t="s">
        <v>1721</v>
      </c>
      <c r="K429" s="1" t="str">
        <f t="shared" si="13"/>
        <v>2004</v>
      </c>
      <c r="L429">
        <f t="shared" si="14"/>
        <v>6</v>
      </c>
    </row>
    <row r="430" spans="8:12">
      <c r="H430" s="1" t="s">
        <v>324</v>
      </c>
      <c r="I430" s="1" t="s">
        <v>9594</v>
      </c>
      <c r="J430" s="1" t="s">
        <v>9797</v>
      </c>
      <c r="K430" s="1" t="str">
        <f t="shared" si="13"/>
        <v>2006</v>
      </c>
      <c r="L430">
        <f t="shared" si="14"/>
        <v>6</v>
      </c>
    </row>
    <row r="431" spans="8:12">
      <c r="H431" s="1" t="s">
        <v>71</v>
      </c>
      <c r="I431" s="1" t="s">
        <v>9354</v>
      </c>
      <c r="J431" s="1" t="s">
        <v>9847</v>
      </c>
      <c r="K431" s="1" t="str">
        <f t="shared" si="13"/>
        <v>2011</v>
      </c>
      <c r="L431">
        <f t="shared" si="14"/>
        <v>6</v>
      </c>
    </row>
    <row r="432" spans="8:12">
      <c r="H432" s="1" t="s">
        <v>71</v>
      </c>
      <c r="I432" s="1" t="s">
        <v>9534</v>
      </c>
      <c r="J432" s="1" t="s">
        <v>10002</v>
      </c>
      <c r="K432" s="1" t="str">
        <f t="shared" si="13"/>
        <v>2012</v>
      </c>
      <c r="L432">
        <f t="shared" si="14"/>
        <v>6</v>
      </c>
    </row>
    <row r="433" spans="8:12">
      <c r="H433" s="1" t="s">
        <v>58</v>
      </c>
      <c r="I433" s="1" t="s">
        <v>9733</v>
      </c>
      <c r="J433" s="1" t="s">
        <v>10054</v>
      </c>
      <c r="K433" s="1" t="str">
        <f t="shared" si="13"/>
        <v>2008</v>
      </c>
      <c r="L433">
        <f t="shared" si="14"/>
        <v>6</v>
      </c>
    </row>
    <row r="434" spans="8:12">
      <c r="H434" s="1" t="s">
        <v>375</v>
      </c>
      <c r="I434" s="1" t="s">
        <v>10072</v>
      </c>
      <c r="J434" s="1" t="s">
        <v>10088</v>
      </c>
      <c r="K434" s="1" t="str">
        <f t="shared" si="13"/>
        <v>1962</v>
      </c>
      <c r="L434">
        <f t="shared" si="14"/>
        <v>6</v>
      </c>
    </row>
    <row r="435" spans="8:12">
      <c r="H435" s="1" t="s">
        <v>108</v>
      </c>
      <c r="I435" s="1" t="s">
        <v>10100</v>
      </c>
      <c r="J435" s="1" t="s">
        <v>10050</v>
      </c>
      <c r="K435" s="1" t="str">
        <f t="shared" si="13"/>
        <v>2010</v>
      </c>
      <c r="L435">
        <f t="shared" si="14"/>
        <v>6</v>
      </c>
    </row>
    <row r="436" spans="8:12">
      <c r="H436" s="1" t="s">
        <v>99</v>
      </c>
      <c r="I436" s="1" t="s">
        <v>10132</v>
      </c>
      <c r="J436" s="1" t="s">
        <v>9182</v>
      </c>
      <c r="K436" s="1" t="str">
        <f t="shared" si="13"/>
        <v>2012</v>
      </c>
      <c r="L436">
        <f t="shared" si="14"/>
        <v>6</v>
      </c>
    </row>
    <row r="437" spans="8:12">
      <c r="H437" s="1" t="s">
        <v>99</v>
      </c>
      <c r="I437" s="1" t="s">
        <v>10193</v>
      </c>
      <c r="J437" s="1" t="s">
        <v>10194</v>
      </c>
      <c r="K437" s="1" t="str">
        <f t="shared" si="13"/>
        <v>2012</v>
      </c>
      <c r="L437">
        <f t="shared" si="14"/>
        <v>6</v>
      </c>
    </row>
    <row r="438" spans="8:12">
      <c r="H438" s="1" t="s">
        <v>99</v>
      </c>
      <c r="I438" s="1" t="s">
        <v>10438</v>
      </c>
      <c r="J438" s="1" t="s">
        <v>3217</v>
      </c>
      <c r="K438" s="1" t="str">
        <f t="shared" si="13"/>
        <v>2013</v>
      </c>
      <c r="L438">
        <f t="shared" si="14"/>
        <v>6</v>
      </c>
    </row>
    <row r="439" spans="8:12">
      <c r="H439" s="1" t="s">
        <v>99</v>
      </c>
      <c r="I439" s="1" t="s">
        <v>10646</v>
      </c>
      <c r="J439" s="1" t="s">
        <v>6586</v>
      </c>
      <c r="K439" s="1" t="str">
        <f t="shared" si="13"/>
        <v>2020</v>
      </c>
      <c r="L439">
        <f t="shared" si="14"/>
        <v>6</v>
      </c>
    </row>
    <row r="440" spans="8:12">
      <c r="H440" s="1" t="s">
        <v>108</v>
      </c>
      <c r="I440" s="1" t="s">
        <v>10646</v>
      </c>
      <c r="J440" s="1" t="s">
        <v>431</v>
      </c>
      <c r="K440" s="1" t="str">
        <f t="shared" si="13"/>
        <v>2018</v>
      </c>
      <c r="L440">
        <f t="shared" si="14"/>
        <v>6</v>
      </c>
    </row>
    <row r="441" spans="8:12">
      <c r="H441" s="1" t="s">
        <v>479</v>
      </c>
      <c r="I441" s="1" t="s">
        <v>11257</v>
      </c>
      <c r="J441" s="1" t="s">
        <v>11280</v>
      </c>
      <c r="K441" s="1" t="str">
        <f t="shared" si="13"/>
        <v>2007</v>
      </c>
      <c r="L441">
        <f t="shared" si="14"/>
        <v>6</v>
      </c>
    </row>
    <row r="442" spans="8:12">
      <c r="H442" s="1" t="s">
        <v>71</v>
      </c>
      <c r="I442" s="1" t="s">
        <v>11290</v>
      </c>
      <c r="J442" s="1" t="s">
        <v>459</v>
      </c>
      <c r="K442" s="1" t="str">
        <f t="shared" si="13"/>
        <v>2019</v>
      </c>
      <c r="L442">
        <f t="shared" si="14"/>
        <v>6</v>
      </c>
    </row>
    <row r="443" spans="8:12">
      <c r="H443" s="1" t="s">
        <v>71</v>
      </c>
      <c r="I443" s="1" t="s">
        <v>11290</v>
      </c>
      <c r="J443" s="1" t="s">
        <v>459</v>
      </c>
      <c r="K443" s="1" t="str">
        <f t="shared" si="13"/>
        <v>2019</v>
      </c>
      <c r="L443">
        <f t="shared" si="14"/>
        <v>6</v>
      </c>
    </row>
    <row r="444" spans="8:12">
      <c r="H444" s="1" t="s">
        <v>130</v>
      </c>
      <c r="I444" s="1" t="s">
        <v>1685</v>
      </c>
      <c r="J444" s="1" t="s">
        <v>4709</v>
      </c>
      <c r="K444" s="1" t="str">
        <f t="shared" si="13"/>
        <v>2009</v>
      </c>
      <c r="L444">
        <f t="shared" si="14"/>
        <v>6</v>
      </c>
    </row>
    <row r="445" spans="8:12">
      <c r="H445" s="1" t="s">
        <v>99</v>
      </c>
      <c r="I445" s="1" t="s">
        <v>429</v>
      </c>
      <c r="J445" s="1" t="s">
        <v>11952</v>
      </c>
      <c r="K445" s="1" t="str">
        <f t="shared" si="13"/>
        <v>2020</v>
      </c>
      <c r="L445">
        <f t="shared" si="14"/>
        <v>6</v>
      </c>
    </row>
    <row r="446" spans="8:12">
      <c r="H446" s="1" t="s">
        <v>187</v>
      </c>
      <c r="I446" s="1" t="s">
        <v>537</v>
      </c>
      <c r="J446" s="1" t="s">
        <v>11972</v>
      </c>
      <c r="K446" s="1" t="str">
        <f t="shared" si="13"/>
        <v>2012</v>
      </c>
      <c r="L446">
        <f t="shared" si="14"/>
        <v>6</v>
      </c>
    </row>
    <row r="447" spans="8:12">
      <c r="H447" s="1" t="s">
        <v>58</v>
      </c>
      <c r="I447" s="1" t="s">
        <v>11990</v>
      </c>
      <c r="J447" s="1" t="s">
        <v>3522</v>
      </c>
      <c r="K447" s="1" t="str">
        <f t="shared" si="13"/>
        <v>2016</v>
      </c>
      <c r="L447">
        <f t="shared" si="14"/>
        <v>6</v>
      </c>
    </row>
    <row r="448" spans="8:12">
      <c r="H448" s="1" t="s">
        <v>99</v>
      </c>
      <c r="I448" s="1" t="s">
        <v>11425</v>
      </c>
      <c r="J448" s="1" t="s">
        <v>12061</v>
      </c>
      <c r="K448" s="1" t="str">
        <f t="shared" si="13"/>
        <v>2020</v>
      </c>
      <c r="L448">
        <f t="shared" si="14"/>
        <v>6</v>
      </c>
    </row>
    <row r="449" spans="8:12">
      <c r="H449" s="1" t="s">
        <v>678</v>
      </c>
      <c r="I449" s="1" t="s">
        <v>8416</v>
      </c>
      <c r="J449" s="1" t="s">
        <v>12112</v>
      </c>
      <c r="K449" s="1" t="str">
        <f t="shared" si="13"/>
        <v>1992</v>
      </c>
      <c r="L449">
        <f t="shared" si="14"/>
        <v>6</v>
      </c>
    </row>
    <row r="450" spans="8:12">
      <c r="H450" s="1" t="s">
        <v>71</v>
      </c>
      <c r="I450" s="1" t="s">
        <v>51</v>
      </c>
      <c r="J450" s="1" t="s">
        <v>72</v>
      </c>
      <c r="K450" s="1" t="str">
        <f t="shared" ref="K450:K513" si="15">TEXT(J450,"YYYY")</f>
        <v>2019</v>
      </c>
      <c r="L450">
        <f t="shared" ref="L450:L513" si="16">H450-(TEXT(I450,"YYYY")-TEXT(J450,"YYYY"))</f>
        <v>7</v>
      </c>
    </row>
    <row r="451" spans="8:12">
      <c r="H451" s="1" t="s">
        <v>187</v>
      </c>
      <c r="I451" s="1" t="s">
        <v>155</v>
      </c>
      <c r="J451" s="1" t="s">
        <v>395</v>
      </c>
      <c r="K451" s="1" t="str">
        <f t="shared" si="15"/>
        <v>2017</v>
      </c>
      <c r="L451">
        <f t="shared" si="16"/>
        <v>7</v>
      </c>
    </row>
    <row r="452" spans="8:12">
      <c r="H452" s="1" t="s">
        <v>108</v>
      </c>
      <c r="I452" s="1" t="s">
        <v>471</v>
      </c>
      <c r="J452" s="1" t="s">
        <v>474</v>
      </c>
      <c r="K452" s="1" t="str">
        <f t="shared" si="15"/>
        <v>2018</v>
      </c>
      <c r="L452">
        <f t="shared" si="16"/>
        <v>7</v>
      </c>
    </row>
    <row r="453" spans="8:12">
      <c r="H453" s="1" t="s">
        <v>71</v>
      </c>
      <c r="I453" s="1" t="s">
        <v>731</v>
      </c>
      <c r="J453" s="1" t="s">
        <v>731</v>
      </c>
      <c r="K453" s="1" t="str">
        <f t="shared" si="15"/>
        <v>2015</v>
      </c>
      <c r="L453">
        <f t="shared" si="16"/>
        <v>7</v>
      </c>
    </row>
    <row r="454" spans="8:12">
      <c r="H454" s="1" t="s">
        <v>71</v>
      </c>
      <c r="I454" s="1" t="s">
        <v>861</v>
      </c>
      <c r="J454" s="1" t="s">
        <v>877</v>
      </c>
      <c r="K454" s="1" t="str">
        <f t="shared" si="15"/>
        <v>2019</v>
      </c>
      <c r="L454">
        <f t="shared" si="16"/>
        <v>7</v>
      </c>
    </row>
    <row r="455" spans="8:12">
      <c r="H455" s="1" t="s">
        <v>71</v>
      </c>
      <c r="I455" s="1" t="s">
        <v>1130</v>
      </c>
      <c r="J455" s="1" t="s">
        <v>517</v>
      </c>
      <c r="K455" s="1" t="str">
        <f t="shared" si="15"/>
        <v>2019</v>
      </c>
      <c r="L455">
        <f t="shared" si="16"/>
        <v>7</v>
      </c>
    </row>
    <row r="456" spans="8:12">
      <c r="H456" s="1" t="s">
        <v>187</v>
      </c>
      <c r="I456" s="1" t="s">
        <v>1265</v>
      </c>
      <c r="J456" s="5">
        <v>42736</v>
      </c>
      <c r="K456" s="1" t="str">
        <f t="shared" si="15"/>
        <v>2017</v>
      </c>
      <c r="L456">
        <f t="shared" si="16"/>
        <v>7</v>
      </c>
    </row>
    <row r="457" spans="8:12">
      <c r="H457" s="1" t="s">
        <v>71</v>
      </c>
      <c r="I457" s="1" t="s">
        <v>1442</v>
      </c>
      <c r="J457" s="1" t="s">
        <v>1445</v>
      </c>
      <c r="K457" s="1" t="str">
        <f t="shared" si="15"/>
        <v>2019</v>
      </c>
      <c r="L457">
        <f t="shared" si="16"/>
        <v>7</v>
      </c>
    </row>
    <row r="458" spans="8:12">
      <c r="H458" s="1" t="s">
        <v>71</v>
      </c>
      <c r="I458" s="1" t="s">
        <v>1699</v>
      </c>
      <c r="J458" s="1" t="s">
        <v>604</v>
      </c>
      <c r="K458" s="1" t="str">
        <f t="shared" si="15"/>
        <v>2019</v>
      </c>
      <c r="L458">
        <f t="shared" si="16"/>
        <v>7</v>
      </c>
    </row>
    <row r="459" spans="8:12">
      <c r="H459" s="1" t="s">
        <v>108</v>
      </c>
      <c r="I459" s="1" t="s">
        <v>1956</v>
      </c>
      <c r="J459" s="1" t="s">
        <v>705</v>
      </c>
      <c r="K459" s="1" t="str">
        <f t="shared" si="15"/>
        <v>2018</v>
      </c>
      <c r="L459">
        <f t="shared" si="16"/>
        <v>7</v>
      </c>
    </row>
    <row r="460" spans="8:12">
      <c r="H460" s="1" t="s">
        <v>130</v>
      </c>
      <c r="I460" s="1" t="s">
        <v>2007</v>
      </c>
      <c r="J460" s="1" t="s">
        <v>2008</v>
      </c>
      <c r="K460" s="1" t="str">
        <f t="shared" si="15"/>
        <v>2014</v>
      </c>
      <c r="L460">
        <f t="shared" si="16"/>
        <v>7</v>
      </c>
    </row>
    <row r="461" spans="8:12">
      <c r="H461" s="1" t="s">
        <v>71</v>
      </c>
      <c r="I461" s="1" t="s">
        <v>978</v>
      </c>
      <c r="J461" s="1" t="s">
        <v>705</v>
      </c>
      <c r="K461" s="1" t="str">
        <f t="shared" si="15"/>
        <v>2018</v>
      </c>
      <c r="L461">
        <f t="shared" si="16"/>
        <v>7</v>
      </c>
    </row>
    <row r="462" spans="8:12">
      <c r="H462" s="1" t="s">
        <v>108</v>
      </c>
      <c r="I462" s="1" t="s">
        <v>2422</v>
      </c>
      <c r="J462" s="1" t="s">
        <v>1873</v>
      </c>
      <c r="K462" s="1" t="str">
        <f t="shared" si="15"/>
        <v>2017</v>
      </c>
      <c r="L462">
        <f t="shared" si="16"/>
        <v>7</v>
      </c>
    </row>
    <row r="463" spans="8:12">
      <c r="H463" s="1" t="s">
        <v>108</v>
      </c>
      <c r="I463" s="1" t="s">
        <v>2422</v>
      </c>
      <c r="J463" s="1" t="s">
        <v>2658</v>
      </c>
      <c r="K463" s="1" t="str">
        <f t="shared" si="15"/>
        <v>2017</v>
      </c>
      <c r="L463">
        <f t="shared" si="16"/>
        <v>7</v>
      </c>
    </row>
    <row r="464" spans="8:12">
      <c r="H464" s="1" t="s">
        <v>324</v>
      </c>
      <c r="I464" s="1" t="s">
        <v>2689</v>
      </c>
      <c r="J464" s="1" t="s">
        <v>2708</v>
      </c>
      <c r="K464" s="1" t="str">
        <f t="shared" si="15"/>
        <v>2012</v>
      </c>
      <c r="L464">
        <f t="shared" si="16"/>
        <v>7</v>
      </c>
    </row>
    <row r="465" spans="8:12">
      <c r="H465" s="1" t="s">
        <v>71</v>
      </c>
      <c r="I465" s="1" t="s">
        <v>2779</v>
      </c>
      <c r="J465" s="1" t="s">
        <v>2496</v>
      </c>
      <c r="K465" s="1" t="str">
        <f t="shared" si="15"/>
        <v>2018</v>
      </c>
      <c r="L465">
        <f t="shared" si="16"/>
        <v>7</v>
      </c>
    </row>
    <row r="466" spans="8:12">
      <c r="H466" s="1" t="s">
        <v>584</v>
      </c>
      <c r="I466" s="1" t="s">
        <v>2955</v>
      </c>
      <c r="J466" s="1" t="s">
        <v>1890</v>
      </c>
      <c r="K466" s="1" t="str">
        <f t="shared" si="15"/>
        <v>1988</v>
      </c>
      <c r="L466">
        <f t="shared" si="16"/>
        <v>7</v>
      </c>
    </row>
    <row r="467" spans="8:12">
      <c r="H467" s="1" t="s">
        <v>71</v>
      </c>
      <c r="I467" s="1" t="s">
        <v>696</v>
      </c>
      <c r="J467" s="1" t="s">
        <v>199</v>
      </c>
      <c r="K467" s="1" t="str">
        <f t="shared" si="15"/>
        <v>2018</v>
      </c>
      <c r="L467">
        <f t="shared" si="16"/>
        <v>7</v>
      </c>
    </row>
    <row r="468" spans="8:12">
      <c r="H468" s="1" t="s">
        <v>324</v>
      </c>
      <c r="I468" s="1" t="s">
        <v>3035</v>
      </c>
      <c r="J468" s="1" t="s">
        <v>3036</v>
      </c>
      <c r="K468" s="1" t="str">
        <f t="shared" si="15"/>
        <v>2012</v>
      </c>
      <c r="L468">
        <f t="shared" si="16"/>
        <v>7</v>
      </c>
    </row>
    <row r="469" spans="8:12">
      <c r="H469" s="1" t="s">
        <v>78</v>
      </c>
      <c r="I469" s="1" t="s">
        <v>3059</v>
      </c>
      <c r="J469" s="1" t="s">
        <v>3069</v>
      </c>
      <c r="K469" s="1" t="str">
        <f t="shared" si="15"/>
        <v>1997</v>
      </c>
      <c r="L469">
        <f t="shared" si="16"/>
        <v>7</v>
      </c>
    </row>
    <row r="470" spans="8:12">
      <c r="H470" s="1" t="s">
        <v>108</v>
      </c>
      <c r="I470" s="1" t="s">
        <v>223</v>
      </c>
      <c r="J470" s="1" t="s">
        <v>1534</v>
      </c>
      <c r="K470" s="1" t="str">
        <f t="shared" si="15"/>
        <v>2016</v>
      </c>
      <c r="L470">
        <f t="shared" si="16"/>
        <v>7</v>
      </c>
    </row>
    <row r="471" spans="8:12">
      <c r="H471" s="1" t="s">
        <v>126</v>
      </c>
      <c r="I471" s="1" t="s">
        <v>3506</v>
      </c>
      <c r="J471" s="1" t="s">
        <v>1125</v>
      </c>
      <c r="K471" s="1" t="str">
        <f t="shared" si="15"/>
        <v>2012</v>
      </c>
      <c r="L471">
        <f t="shared" si="16"/>
        <v>7</v>
      </c>
    </row>
    <row r="472" spans="8:12">
      <c r="H472" s="1" t="s">
        <v>169</v>
      </c>
      <c r="I472" s="1" t="s">
        <v>3536</v>
      </c>
      <c r="J472" s="1" t="s">
        <v>3537</v>
      </c>
      <c r="K472" s="1" t="str">
        <f t="shared" si="15"/>
        <v>2005</v>
      </c>
      <c r="L472">
        <f t="shared" si="16"/>
        <v>7</v>
      </c>
    </row>
    <row r="473" spans="8:12">
      <c r="H473" s="1" t="s">
        <v>108</v>
      </c>
      <c r="I473" s="1" t="s">
        <v>3800</v>
      </c>
      <c r="J473" s="1" t="s">
        <v>3802</v>
      </c>
      <c r="K473" s="1" t="str">
        <f t="shared" si="15"/>
        <v>2019</v>
      </c>
      <c r="L473">
        <f t="shared" si="16"/>
        <v>7</v>
      </c>
    </row>
    <row r="474" spans="8:12">
      <c r="H474" s="1" t="s">
        <v>247</v>
      </c>
      <c r="I474" s="1" t="s">
        <v>3863</v>
      </c>
      <c r="J474" s="1" t="s">
        <v>3872</v>
      </c>
      <c r="K474" s="1" t="str">
        <f t="shared" si="15"/>
        <v>2012</v>
      </c>
      <c r="L474">
        <f t="shared" si="16"/>
        <v>7</v>
      </c>
    </row>
    <row r="475" spans="8:12">
      <c r="H475" s="1" t="s">
        <v>108</v>
      </c>
      <c r="I475" s="1" t="s">
        <v>534</v>
      </c>
      <c r="J475" s="1" t="s">
        <v>3957</v>
      </c>
      <c r="K475" s="1" t="str">
        <f t="shared" si="15"/>
        <v>2019</v>
      </c>
      <c r="L475">
        <f t="shared" si="16"/>
        <v>7</v>
      </c>
    </row>
    <row r="476" spans="8:12">
      <c r="H476" s="1" t="s">
        <v>71</v>
      </c>
      <c r="I476" s="1"/>
      <c r="J476" s="1"/>
      <c r="K476" s="1" t="str">
        <f t="shared" si="15"/>
        <v>1900</v>
      </c>
      <c r="L476">
        <f t="shared" si="16"/>
        <v>7</v>
      </c>
    </row>
    <row r="477" spans="8:12">
      <c r="H477" s="1" t="s">
        <v>217</v>
      </c>
      <c r="I477" s="1" t="s">
        <v>2257</v>
      </c>
      <c r="J477" s="1" t="s">
        <v>1072</v>
      </c>
      <c r="K477" s="1" t="str">
        <f t="shared" si="15"/>
        <v>2009</v>
      </c>
      <c r="L477">
        <f t="shared" si="16"/>
        <v>7</v>
      </c>
    </row>
    <row r="478" spans="8:12">
      <c r="H478" s="1" t="s">
        <v>187</v>
      </c>
      <c r="I478" s="1" t="s">
        <v>4457</v>
      </c>
      <c r="J478" s="1" t="s">
        <v>4461</v>
      </c>
      <c r="K478" s="1" t="str">
        <f t="shared" si="15"/>
        <v>2016</v>
      </c>
      <c r="L478">
        <f t="shared" si="16"/>
        <v>7</v>
      </c>
    </row>
    <row r="479" spans="8:12">
      <c r="H479" s="1" t="s">
        <v>108</v>
      </c>
      <c r="I479" s="1" t="s">
        <v>4509</v>
      </c>
      <c r="J479" s="1" t="s">
        <v>4519</v>
      </c>
      <c r="K479" s="1" t="str">
        <f t="shared" si="15"/>
        <v>2015</v>
      </c>
      <c r="L479">
        <f t="shared" si="16"/>
        <v>7</v>
      </c>
    </row>
    <row r="480" spans="8:12">
      <c r="H480" s="1" t="s">
        <v>71</v>
      </c>
      <c r="I480" s="1" t="s">
        <v>4579</v>
      </c>
      <c r="J480" s="1" t="s">
        <v>467</v>
      </c>
      <c r="K480" s="1" t="str">
        <f t="shared" si="15"/>
        <v>2016</v>
      </c>
      <c r="L480">
        <f t="shared" si="16"/>
        <v>7</v>
      </c>
    </row>
    <row r="481" spans="8:12">
      <c r="H481" s="1" t="s">
        <v>71</v>
      </c>
      <c r="I481" s="1" t="s">
        <v>4789</v>
      </c>
      <c r="J481" s="1" t="s">
        <v>227</v>
      </c>
      <c r="K481" s="1" t="str">
        <f t="shared" si="15"/>
        <v>2017</v>
      </c>
      <c r="L481">
        <f t="shared" si="16"/>
        <v>7</v>
      </c>
    </row>
    <row r="482" spans="8:12">
      <c r="H482" s="1" t="s">
        <v>282</v>
      </c>
      <c r="I482" s="1" t="s">
        <v>4851</v>
      </c>
      <c r="J482" s="1" t="s">
        <v>4857</v>
      </c>
      <c r="K482" s="1" t="str">
        <f t="shared" si="15"/>
        <v>1981</v>
      </c>
      <c r="L482">
        <f t="shared" si="16"/>
        <v>7</v>
      </c>
    </row>
    <row r="483" spans="8:12">
      <c r="H483" s="1" t="s">
        <v>187</v>
      </c>
      <c r="I483" s="1" t="s">
        <v>4960</v>
      </c>
      <c r="J483" s="1" t="s">
        <v>4965</v>
      </c>
      <c r="K483" s="1" t="str">
        <f t="shared" si="15"/>
        <v>2015</v>
      </c>
      <c r="L483">
        <f t="shared" si="16"/>
        <v>7</v>
      </c>
    </row>
    <row r="484" spans="8:12">
      <c r="H484" s="1" t="s">
        <v>583</v>
      </c>
      <c r="I484" s="1" t="s">
        <v>4232</v>
      </c>
      <c r="J484" s="1" t="s">
        <v>4996</v>
      </c>
      <c r="K484" s="1" t="str">
        <f t="shared" si="15"/>
        <v>2002</v>
      </c>
      <c r="L484">
        <f t="shared" si="16"/>
        <v>7</v>
      </c>
    </row>
    <row r="485" spans="8:12">
      <c r="H485" s="1" t="s">
        <v>108</v>
      </c>
      <c r="I485" s="1" t="s">
        <v>5325</v>
      </c>
      <c r="J485" s="1" t="s">
        <v>5331</v>
      </c>
      <c r="K485" s="1" t="str">
        <f t="shared" si="15"/>
        <v>2015</v>
      </c>
      <c r="L485">
        <f t="shared" si="16"/>
        <v>7</v>
      </c>
    </row>
    <row r="486" spans="8:12">
      <c r="H486" s="1" t="s">
        <v>108</v>
      </c>
      <c r="I486" s="1" t="s">
        <v>1351</v>
      </c>
      <c r="J486" s="1" t="s">
        <v>72</v>
      </c>
      <c r="K486" s="1" t="str">
        <f t="shared" si="15"/>
        <v>2019</v>
      </c>
      <c r="L486">
        <f t="shared" si="16"/>
        <v>7</v>
      </c>
    </row>
    <row r="487" spans="8:12">
      <c r="H487" s="1" t="s">
        <v>158</v>
      </c>
      <c r="I487" s="1" t="s">
        <v>4373</v>
      </c>
      <c r="J487" s="1" t="s">
        <v>2023</v>
      </c>
      <c r="K487" s="1" t="str">
        <f t="shared" si="15"/>
        <v>2013</v>
      </c>
      <c r="L487">
        <f t="shared" si="16"/>
        <v>7</v>
      </c>
    </row>
    <row r="488" spans="8:12">
      <c r="H488" s="1" t="s">
        <v>71</v>
      </c>
      <c r="I488" s="1" t="s">
        <v>408</v>
      </c>
      <c r="J488" s="1" t="s">
        <v>3552</v>
      </c>
      <c r="K488" s="1" t="str">
        <f t="shared" si="15"/>
        <v>2016</v>
      </c>
      <c r="L488">
        <f t="shared" si="16"/>
        <v>7</v>
      </c>
    </row>
    <row r="489" spans="8:12">
      <c r="H489" s="1" t="s">
        <v>247</v>
      </c>
      <c r="I489" s="1" t="s">
        <v>5673</v>
      </c>
      <c r="J489" s="1" t="s">
        <v>5677</v>
      </c>
      <c r="K489" s="1" t="str">
        <f t="shared" si="15"/>
        <v>2012</v>
      </c>
      <c r="L489">
        <f t="shared" si="16"/>
        <v>7</v>
      </c>
    </row>
    <row r="490" spans="8:12">
      <c r="H490" s="1" t="s">
        <v>158</v>
      </c>
      <c r="I490" s="1" t="s">
        <v>397</v>
      </c>
      <c r="J490" s="1" t="s">
        <v>4102</v>
      </c>
      <c r="K490" s="1" t="str">
        <f t="shared" si="15"/>
        <v>2016</v>
      </c>
      <c r="L490">
        <f t="shared" si="16"/>
        <v>7</v>
      </c>
    </row>
    <row r="491" spans="8:12">
      <c r="H491" s="1" t="s">
        <v>678</v>
      </c>
      <c r="I491" s="1" t="s">
        <v>6152</v>
      </c>
      <c r="J491" s="1" t="s">
        <v>6193</v>
      </c>
      <c r="K491" s="1" t="str">
        <f t="shared" si="15"/>
        <v>1993</v>
      </c>
      <c r="L491">
        <f t="shared" si="16"/>
        <v>7</v>
      </c>
    </row>
    <row r="492" spans="8:12">
      <c r="H492" s="1" t="s">
        <v>108</v>
      </c>
      <c r="I492" s="1" t="s">
        <v>6342</v>
      </c>
      <c r="J492" s="1" t="s">
        <v>1534</v>
      </c>
      <c r="K492" s="1" t="str">
        <f t="shared" si="15"/>
        <v>2016</v>
      </c>
      <c r="L492">
        <f t="shared" si="16"/>
        <v>7</v>
      </c>
    </row>
    <row r="493" spans="8:12">
      <c r="H493" s="1" t="s">
        <v>324</v>
      </c>
      <c r="I493" s="1" t="s">
        <v>6503</v>
      </c>
      <c r="J493" s="1" t="s">
        <v>6504</v>
      </c>
      <c r="K493" s="1" t="str">
        <f t="shared" si="15"/>
        <v>2011</v>
      </c>
      <c r="L493">
        <f t="shared" si="16"/>
        <v>7</v>
      </c>
    </row>
    <row r="494" spans="8:12">
      <c r="H494" s="1" t="s">
        <v>108</v>
      </c>
      <c r="I494" s="1" t="s">
        <v>6066</v>
      </c>
      <c r="J494" s="1" t="s">
        <v>250</v>
      </c>
      <c r="K494" s="1" t="str">
        <f t="shared" si="15"/>
        <v>2016</v>
      </c>
      <c r="L494">
        <f t="shared" si="16"/>
        <v>7</v>
      </c>
    </row>
    <row r="495" spans="8:12">
      <c r="H495" s="1" t="s">
        <v>187</v>
      </c>
      <c r="I495" s="1" t="s">
        <v>6582</v>
      </c>
      <c r="J495" s="1" t="s">
        <v>2008</v>
      </c>
      <c r="K495" s="1" t="str">
        <f t="shared" si="15"/>
        <v>2014</v>
      </c>
      <c r="L495">
        <f t="shared" si="16"/>
        <v>7</v>
      </c>
    </row>
    <row r="496" spans="8:12">
      <c r="H496" s="1" t="s">
        <v>71</v>
      </c>
      <c r="I496" s="1" t="s">
        <v>1163</v>
      </c>
      <c r="J496" s="1" t="s">
        <v>1163</v>
      </c>
      <c r="K496" s="1" t="str">
        <f t="shared" si="15"/>
        <v>2015</v>
      </c>
      <c r="L496">
        <f t="shared" si="16"/>
        <v>7</v>
      </c>
    </row>
    <row r="497" spans="8:12">
      <c r="H497" s="1" t="s">
        <v>71</v>
      </c>
      <c r="I497" s="1" t="s">
        <v>7166</v>
      </c>
      <c r="J497" s="1" t="s">
        <v>7167</v>
      </c>
      <c r="K497" s="1" t="str">
        <f t="shared" si="15"/>
        <v>2015</v>
      </c>
      <c r="L497">
        <f t="shared" si="16"/>
        <v>7</v>
      </c>
    </row>
    <row r="498" spans="8:12">
      <c r="H498" s="1" t="s">
        <v>187</v>
      </c>
      <c r="I498" s="1" t="s">
        <v>5111</v>
      </c>
      <c r="J498" s="1" t="s">
        <v>7226</v>
      </c>
      <c r="K498" s="1" t="str">
        <f t="shared" si="15"/>
        <v>2013</v>
      </c>
      <c r="L498">
        <f t="shared" si="16"/>
        <v>7</v>
      </c>
    </row>
    <row r="499" spans="8:12">
      <c r="H499" s="1" t="s">
        <v>118</v>
      </c>
      <c r="I499" s="1" t="s">
        <v>3745</v>
      </c>
      <c r="J499" s="1" t="s">
        <v>6117</v>
      </c>
      <c r="K499" s="1" t="str">
        <f t="shared" si="15"/>
        <v>1997</v>
      </c>
      <c r="L499">
        <f t="shared" si="16"/>
        <v>7</v>
      </c>
    </row>
    <row r="500" spans="8:12">
      <c r="H500" s="1" t="s">
        <v>108</v>
      </c>
      <c r="I500" s="1" t="s">
        <v>7694</v>
      </c>
      <c r="J500" s="1" t="s">
        <v>1222</v>
      </c>
      <c r="K500" s="1" t="str">
        <f t="shared" si="15"/>
        <v>2015</v>
      </c>
      <c r="L500">
        <f t="shared" si="16"/>
        <v>7</v>
      </c>
    </row>
    <row r="501" spans="8:12">
      <c r="H501" s="1" t="s">
        <v>134</v>
      </c>
      <c r="I501" s="1" t="s">
        <v>8197</v>
      </c>
      <c r="J501" s="1" t="s">
        <v>8211</v>
      </c>
      <c r="K501" s="1" t="str">
        <f t="shared" si="15"/>
        <v>2000</v>
      </c>
      <c r="L501">
        <f t="shared" si="16"/>
        <v>7</v>
      </c>
    </row>
    <row r="502" spans="8:12">
      <c r="H502" s="1" t="s">
        <v>58</v>
      </c>
      <c r="I502" s="1" t="s">
        <v>8225</v>
      </c>
      <c r="J502" s="1" t="s">
        <v>5723</v>
      </c>
      <c r="K502" s="1" t="str">
        <f t="shared" si="15"/>
        <v>2017</v>
      </c>
      <c r="L502">
        <f t="shared" si="16"/>
        <v>7</v>
      </c>
    </row>
    <row r="503" spans="8:12">
      <c r="H503" s="1" t="s">
        <v>130</v>
      </c>
      <c r="I503" s="1" t="s">
        <v>4988</v>
      </c>
      <c r="J503" s="1" t="s">
        <v>384</v>
      </c>
      <c r="K503" s="1" t="str">
        <f t="shared" si="15"/>
        <v>2015</v>
      </c>
      <c r="L503">
        <f t="shared" si="16"/>
        <v>7</v>
      </c>
    </row>
    <row r="504" spans="8:12">
      <c r="H504" s="1" t="s">
        <v>108</v>
      </c>
      <c r="I504" s="1" t="s">
        <v>8431</v>
      </c>
      <c r="J504" s="1" t="s">
        <v>517</v>
      </c>
      <c r="K504" s="1" t="str">
        <f t="shared" si="15"/>
        <v>2019</v>
      </c>
      <c r="L504">
        <f t="shared" si="16"/>
        <v>7</v>
      </c>
    </row>
    <row r="505" spans="8:12">
      <c r="H505" s="1" t="s">
        <v>108</v>
      </c>
      <c r="I505" s="1" t="s">
        <v>8450</v>
      </c>
      <c r="J505" s="1" t="s">
        <v>248</v>
      </c>
      <c r="K505" s="1" t="str">
        <f t="shared" si="15"/>
        <v>2019</v>
      </c>
      <c r="L505">
        <f t="shared" si="16"/>
        <v>7</v>
      </c>
    </row>
    <row r="506" spans="8:12">
      <c r="H506" s="1" t="s">
        <v>71</v>
      </c>
      <c r="I506" s="1" t="s">
        <v>544</v>
      </c>
      <c r="J506" s="1" t="s">
        <v>5710</v>
      </c>
      <c r="K506" s="1" t="str">
        <f t="shared" si="15"/>
        <v>2020</v>
      </c>
      <c r="L506">
        <f t="shared" si="16"/>
        <v>7</v>
      </c>
    </row>
    <row r="507" spans="8:12">
      <c r="H507" s="1" t="s">
        <v>71</v>
      </c>
      <c r="I507" s="1" t="s">
        <v>8531</v>
      </c>
      <c r="J507" s="1" t="s">
        <v>3187</v>
      </c>
      <c r="K507" s="1" t="str">
        <f t="shared" si="15"/>
        <v>2014</v>
      </c>
      <c r="L507">
        <f t="shared" si="16"/>
        <v>7</v>
      </c>
    </row>
    <row r="508" spans="8:12">
      <c r="H508" s="1" t="s">
        <v>130</v>
      </c>
      <c r="I508" s="1" t="s">
        <v>8534</v>
      </c>
      <c r="J508" s="1" t="s">
        <v>1222</v>
      </c>
      <c r="K508" s="1" t="str">
        <f t="shared" si="15"/>
        <v>2015</v>
      </c>
      <c r="L508">
        <f t="shared" si="16"/>
        <v>7</v>
      </c>
    </row>
    <row r="509" spans="8:12">
      <c r="H509" s="1" t="s">
        <v>530</v>
      </c>
      <c r="I509" s="1" t="s">
        <v>8690</v>
      </c>
      <c r="J509" s="1" t="s">
        <v>8713</v>
      </c>
      <c r="K509" s="1" t="str">
        <f t="shared" si="15"/>
        <v>1994</v>
      </c>
      <c r="L509">
        <f t="shared" si="16"/>
        <v>7</v>
      </c>
    </row>
    <row r="510" spans="8:12">
      <c r="H510" s="1" t="s">
        <v>71</v>
      </c>
      <c r="I510" s="1" t="s">
        <v>202</v>
      </c>
      <c r="J510" s="1" t="s">
        <v>663</v>
      </c>
      <c r="K510" s="1" t="str">
        <f t="shared" si="15"/>
        <v>2020</v>
      </c>
      <c r="L510">
        <f t="shared" si="16"/>
        <v>7</v>
      </c>
    </row>
    <row r="511" spans="8:12">
      <c r="H511" s="1" t="s">
        <v>126</v>
      </c>
      <c r="I511" s="1" t="s">
        <v>5572</v>
      </c>
      <c r="J511" s="1" t="s">
        <v>8800</v>
      </c>
      <c r="K511" s="1" t="str">
        <f t="shared" si="15"/>
        <v>2010</v>
      </c>
      <c r="L511">
        <f t="shared" si="16"/>
        <v>7</v>
      </c>
    </row>
    <row r="512" spans="8:12">
      <c r="H512" s="1" t="s">
        <v>71</v>
      </c>
      <c r="I512" s="1" t="s">
        <v>8134</v>
      </c>
      <c r="J512" s="1" t="s">
        <v>8894</v>
      </c>
      <c r="K512" s="1" t="str">
        <f t="shared" si="15"/>
        <v>2020</v>
      </c>
      <c r="L512">
        <f t="shared" si="16"/>
        <v>7</v>
      </c>
    </row>
    <row r="513" spans="8:12">
      <c r="H513" s="1" t="s">
        <v>158</v>
      </c>
      <c r="I513" s="1" t="s">
        <v>9071</v>
      </c>
      <c r="J513" s="1" t="s">
        <v>9126</v>
      </c>
      <c r="K513" s="1" t="str">
        <f t="shared" si="15"/>
        <v>2016</v>
      </c>
      <c r="L513">
        <f t="shared" si="16"/>
        <v>7</v>
      </c>
    </row>
    <row r="514" spans="8:12">
      <c r="H514" s="1" t="s">
        <v>71</v>
      </c>
      <c r="I514" s="1" t="s">
        <v>9231</v>
      </c>
      <c r="J514" s="1" t="s">
        <v>9232</v>
      </c>
      <c r="K514" s="1" t="str">
        <f t="shared" ref="K514:K577" si="17">TEXT(J514,"YYYY")</f>
        <v>2012</v>
      </c>
      <c r="L514">
        <f t="shared" ref="L514:L577" si="18">H514-(TEXT(I514,"YYYY")-TEXT(J514,"YYYY"))</f>
        <v>7</v>
      </c>
    </row>
    <row r="515" spans="8:12">
      <c r="H515" s="1" t="s">
        <v>197</v>
      </c>
      <c r="I515" s="1" t="s">
        <v>7289</v>
      </c>
      <c r="J515" s="1" t="s">
        <v>1721</v>
      </c>
      <c r="K515" s="1" t="str">
        <f t="shared" si="17"/>
        <v>2004</v>
      </c>
      <c r="L515">
        <f t="shared" si="18"/>
        <v>7</v>
      </c>
    </row>
    <row r="516" spans="8:12">
      <c r="H516" s="1" t="s">
        <v>71</v>
      </c>
      <c r="I516" s="1" t="s">
        <v>10072</v>
      </c>
      <c r="J516" s="1" t="s">
        <v>10092</v>
      </c>
      <c r="K516" s="1" t="str">
        <f t="shared" si="17"/>
        <v>2012</v>
      </c>
      <c r="L516">
        <f t="shared" si="18"/>
        <v>7</v>
      </c>
    </row>
    <row r="517" spans="8:12">
      <c r="H517" s="1" t="s">
        <v>71</v>
      </c>
      <c r="I517" s="1" t="s">
        <v>10193</v>
      </c>
      <c r="J517" s="1" t="s">
        <v>10194</v>
      </c>
      <c r="K517" s="1" t="str">
        <f t="shared" si="17"/>
        <v>2012</v>
      </c>
      <c r="L517">
        <f t="shared" si="18"/>
        <v>7</v>
      </c>
    </row>
    <row r="518" spans="8:12">
      <c r="H518" s="1" t="s">
        <v>71</v>
      </c>
      <c r="I518" s="1" t="s">
        <v>9902</v>
      </c>
      <c r="J518" s="1" t="s">
        <v>9833</v>
      </c>
      <c r="K518" s="1" t="str">
        <f t="shared" si="17"/>
        <v>2013</v>
      </c>
      <c r="L518">
        <f t="shared" si="18"/>
        <v>7</v>
      </c>
    </row>
    <row r="519" spans="8:12">
      <c r="H519" s="1" t="s">
        <v>108</v>
      </c>
      <c r="I519" s="1" t="s">
        <v>3450</v>
      </c>
      <c r="J519" s="1" t="s">
        <v>6826</v>
      </c>
      <c r="K519" s="1" t="str">
        <f t="shared" si="17"/>
        <v>2014</v>
      </c>
      <c r="L519">
        <f t="shared" si="18"/>
        <v>7</v>
      </c>
    </row>
    <row r="520" spans="8:12">
      <c r="H520" s="1" t="s">
        <v>71</v>
      </c>
      <c r="I520" s="1" t="s">
        <v>10830</v>
      </c>
      <c r="J520" s="1" t="s">
        <v>10646</v>
      </c>
      <c r="K520" s="1" t="str">
        <f t="shared" si="17"/>
        <v>2020</v>
      </c>
      <c r="L520">
        <f t="shared" si="18"/>
        <v>7</v>
      </c>
    </row>
    <row r="521" spans="8:12">
      <c r="H521" s="1" t="s">
        <v>71</v>
      </c>
      <c r="I521" s="1" t="s">
        <v>11029</v>
      </c>
      <c r="J521" s="1" t="s">
        <v>9362</v>
      </c>
      <c r="K521" s="1" t="str">
        <f t="shared" si="17"/>
        <v>2020</v>
      </c>
      <c r="L521">
        <f t="shared" si="18"/>
        <v>7</v>
      </c>
    </row>
    <row r="522" spans="8:12">
      <c r="H522" s="1" t="s">
        <v>71</v>
      </c>
      <c r="I522" s="1" t="s">
        <v>7293</v>
      </c>
      <c r="J522" s="1" t="s">
        <v>7329</v>
      </c>
      <c r="K522" s="1" t="str">
        <f t="shared" si="17"/>
        <v>2014</v>
      </c>
      <c r="L522">
        <f t="shared" si="18"/>
        <v>7</v>
      </c>
    </row>
    <row r="523" spans="8:12">
      <c r="H523" s="1" t="s">
        <v>71</v>
      </c>
      <c r="I523" s="1" t="s">
        <v>9206</v>
      </c>
      <c r="J523" s="1" t="s">
        <v>7329</v>
      </c>
      <c r="K523" s="1" t="str">
        <f t="shared" si="17"/>
        <v>2014</v>
      </c>
      <c r="L523">
        <f t="shared" si="18"/>
        <v>7</v>
      </c>
    </row>
    <row r="524" spans="8:12">
      <c r="H524" s="1" t="s">
        <v>71</v>
      </c>
      <c r="I524" s="1" t="s">
        <v>8531</v>
      </c>
      <c r="J524" s="1" t="s">
        <v>11119</v>
      </c>
      <c r="K524" s="1" t="str">
        <f t="shared" si="17"/>
        <v>2014</v>
      </c>
      <c r="L524">
        <f t="shared" si="18"/>
        <v>7</v>
      </c>
    </row>
    <row r="525" spans="8:12">
      <c r="H525" s="1" t="s">
        <v>158</v>
      </c>
      <c r="I525" s="1" t="s">
        <v>11531</v>
      </c>
      <c r="J525" s="1" t="s">
        <v>7370</v>
      </c>
      <c r="K525" s="1" t="str">
        <f t="shared" si="17"/>
        <v>2011</v>
      </c>
      <c r="L525">
        <f t="shared" si="18"/>
        <v>7</v>
      </c>
    </row>
    <row r="526" spans="8:12">
      <c r="H526" s="1" t="s">
        <v>71</v>
      </c>
      <c r="I526" s="1" t="s">
        <v>6398</v>
      </c>
      <c r="J526" s="1" t="s">
        <v>905</v>
      </c>
      <c r="K526" s="1" t="str">
        <f t="shared" si="17"/>
        <v>2015</v>
      </c>
      <c r="L526">
        <f t="shared" si="18"/>
        <v>7</v>
      </c>
    </row>
    <row r="527" spans="8:12">
      <c r="H527" s="1" t="s">
        <v>144</v>
      </c>
      <c r="I527" s="1" t="s">
        <v>11685</v>
      </c>
      <c r="J527" s="1" t="s">
        <v>11686</v>
      </c>
      <c r="K527" s="1" t="str">
        <f t="shared" si="17"/>
        <v>1999</v>
      </c>
      <c r="L527">
        <f t="shared" si="18"/>
        <v>7</v>
      </c>
    </row>
    <row r="528" spans="8:12">
      <c r="H528" s="1" t="s">
        <v>263</v>
      </c>
      <c r="I528" s="1" t="s">
        <v>6186</v>
      </c>
      <c r="J528" s="1" t="s">
        <v>1899</v>
      </c>
      <c r="K528" s="1" t="str">
        <f t="shared" si="17"/>
        <v>2005</v>
      </c>
      <c r="L528">
        <f t="shared" si="18"/>
        <v>7</v>
      </c>
    </row>
    <row r="529" spans="8:12">
      <c r="H529" s="1" t="s">
        <v>158</v>
      </c>
      <c r="I529" s="1" t="s">
        <v>9132</v>
      </c>
      <c r="J529" s="1" t="s">
        <v>941</v>
      </c>
      <c r="K529" s="1" t="str">
        <f t="shared" si="17"/>
        <v>2011</v>
      </c>
      <c r="L529">
        <f t="shared" si="18"/>
        <v>7</v>
      </c>
    </row>
    <row r="530" spans="8:12">
      <c r="H530" s="1" t="s">
        <v>128</v>
      </c>
      <c r="I530" s="1" t="s">
        <v>1067</v>
      </c>
      <c r="J530" s="1" t="s">
        <v>11884</v>
      </c>
      <c r="K530" s="1" t="str">
        <f t="shared" si="17"/>
        <v>1980</v>
      </c>
      <c r="L530">
        <f t="shared" si="18"/>
        <v>7</v>
      </c>
    </row>
    <row r="531" spans="8:12">
      <c r="H531" s="1" t="s">
        <v>247</v>
      </c>
      <c r="I531" s="1" t="s">
        <v>613</v>
      </c>
      <c r="J531" s="1" t="s">
        <v>1918</v>
      </c>
      <c r="K531" s="1" t="str">
        <f t="shared" si="17"/>
        <v>2007</v>
      </c>
      <c r="L531">
        <f t="shared" si="18"/>
        <v>7</v>
      </c>
    </row>
    <row r="532" spans="8:12">
      <c r="H532" s="1" t="s">
        <v>58</v>
      </c>
      <c r="I532" s="1" t="s">
        <v>10805</v>
      </c>
      <c r="J532" s="1" t="s">
        <v>2019</v>
      </c>
      <c r="K532" s="1" t="str">
        <f t="shared" si="17"/>
        <v>2012</v>
      </c>
      <c r="L532">
        <f t="shared" si="18"/>
        <v>7</v>
      </c>
    </row>
    <row r="533" spans="8:12">
      <c r="H533" s="1" t="s">
        <v>58</v>
      </c>
      <c r="I533" s="1" t="s">
        <v>10805</v>
      </c>
      <c r="J533" s="1" t="s">
        <v>2019</v>
      </c>
      <c r="K533" s="1" t="str">
        <f t="shared" si="17"/>
        <v>2012</v>
      </c>
      <c r="L533">
        <f t="shared" si="18"/>
        <v>7</v>
      </c>
    </row>
    <row r="534" spans="8:12">
      <c r="H534" s="1" t="s">
        <v>71</v>
      </c>
      <c r="I534" s="1" t="s">
        <v>4032</v>
      </c>
      <c r="J534" s="1" t="s">
        <v>6811</v>
      </c>
      <c r="K534" s="1" t="str">
        <f t="shared" si="17"/>
        <v>2020</v>
      </c>
      <c r="L534">
        <f t="shared" si="18"/>
        <v>7</v>
      </c>
    </row>
    <row r="535" spans="8:12">
      <c r="H535" s="1" t="s">
        <v>308</v>
      </c>
      <c r="I535" s="1" t="s">
        <v>278</v>
      </c>
      <c r="J535" s="1" t="s">
        <v>12274</v>
      </c>
      <c r="K535" s="1" t="str">
        <f t="shared" si="17"/>
        <v>1970</v>
      </c>
      <c r="L535">
        <f t="shared" si="18"/>
        <v>7</v>
      </c>
    </row>
    <row r="536" spans="8:12">
      <c r="H536" s="1" t="s">
        <v>187</v>
      </c>
      <c r="I536" s="1" t="s">
        <v>188</v>
      </c>
      <c r="J536" s="1" t="s">
        <v>191</v>
      </c>
      <c r="K536" s="1" t="str">
        <f t="shared" si="17"/>
        <v>2018</v>
      </c>
      <c r="L536">
        <f t="shared" si="18"/>
        <v>8</v>
      </c>
    </row>
    <row r="537" spans="8:12">
      <c r="H537" s="1" t="s">
        <v>58</v>
      </c>
      <c r="I537" s="1" t="s">
        <v>493</v>
      </c>
      <c r="J537" s="1" t="s">
        <v>496</v>
      </c>
      <c r="K537" s="1" t="str">
        <f t="shared" si="17"/>
        <v>2017</v>
      </c>
      <c r="L537">
        <f t="shared" si="18"/>
        <v>8</v>
      </c>
    </row>
    <row r="538" spans="8:12">
      <c r="H538" s="1" t="s">
        <v>144</v>
      </c>
      <c r="I538" s="1" t="s">
        <v>493</v>
      </c>
      <c r="J538" s="5">
        <v>37622</v>
      </c>
      <c r="K538" s="1" t="str">
        <f t="shared" si="17"/>
        <v>2003</v>
      </c>
      <c r="L538">
        <f t="shared" si="18"/>
        <v>8</v>
      </c>
    </row>
    <row r="539" spans="8:12">
      <c r="H539" s="1" t="s">
        <v>108</v>
      </c>
      <c r="I539" s="1" t="s">
        <v>517</v>
      </c>
      <c r="J539" s="1" t="s">
        <v>517</v>
      </c>
      <c r="K539" s="1" t="str">
        <f t="shared" si="17"/>
        <v>2019</v>
      </c>
      <c r="L539">
        <f t="shared" si="18"/>
        <v>8</v>
      </c>
    </row>
    <row r="540" spans="8:12">
      <c r="H540" s="1" t="s">
        <v>324</v>
      </c>
      <c r="I540" s="1" t="s">
        <v>709</v>
      </c>
      <c r="J540" s="1" t="s">
        <v>711</v>
      </c>
      <c r="K540" s="1" t="str">
        <f t="shared" si="17"/>
        <v>2014</v>
      </c>
      <c r="L540">
        <f t="shared" si="18"/>
        <v>8</v>
      </c>
    </row>
    <row r="541" spans="8:12">
      <c r="H541" s="1" t="s">
        <v>187</v>
      </c>
      <c r="I541" s="1" t="s">
        <v>1492</v>
      </c>
      <c r="J541" s="1" t="s">
        <v>1039</v>
      </c>
      <c r="K541" s="1" t="str">
        <f t="shared" si="17"/>
        <v>2018</v>
      </c>
      <c r="L541">
        <f t="shared" si="18"/>
        <v>8</v>
      </c>
    </row>
    <row r="542" spans="8:12">
      <c r="H542" s="1" t="s">
        <v>108</v>
      </c>
      <c r="I542" s="1" t="s">
        <v>1609</v>
      </c>
      <c r="J542" s="1" t="s">
        <v>1524</v>
      </c>
      <c r="K542" s="1" t="str">
        <f t="shared" si="17"/>
        <v>2019</v>
      </c>
      <c r="L542">
        <f t="shared" si="18"/>
        <v>8</v>
      </c>
    </row>
    <row r="543" spans="8:12">
      <c r="H543" s="1" t="s">
        <v>58</v>
      </c>
      <c r="I543" s="1" t="s">
        <v>1741</v>
      </c>
      <c r="J543" s="1" t="s">
        <v>1742</v>
      </c>
      <c r="K543" s="1" t="str">
        <f t="shared" si="17"/>
        <v>2015</v>
      </c>
      <c r="L543">
        <f t="shared" si="18"/>
        <v>8</v>
      </c>
    </row>
    <row r="544" spans="8:12">
      <c r="H544" s="1" t="s">
        <v>263</v>
      </c>
      <c r="I544" s="1" t="s">
        <v>2138</v>
      </c>
      <c r="J544" s="1" t="s">
        <v>1815</v>
      </c>
      <c r="K544" s="1" t="str">
        <f t="shared" si="17"/>
        <v>2008</v>
      </c>
      <c r="L544">
        <f t="shared" si="18"/>
        <v>8</v>
      </c>
    </row>
    <row r="545" spans="8:12">
      <c r="H545" s="1" t="s">
        <v>158</v>
      </c>
      <c r="I545" s="1" t="s">
        <v>2165</v>
      </c>
      <c r="J545" s="1" t="s">
        <v>1534</v>
      </c>
      <c r="K545" s="1" t="str">
        <f t="shared" si="17"/>
        <v>2016</v>
      </c>
      <c r="L545">
        <f t="shared" si="18"/>
        <v>8</v>
      </c>
    </row>
    <row r="546" spans="8:12">
      <c r="H546" s="1" t="s">
        <v>130</v>
      </c>
      <c r="I546" s="1" t="s">
        <v>1118</v>
      </c>
      <c r="J546" s="1" t="s">
        <v>1222</v>
      </c>
      <c r="K546" s="1" t="str">
        <f t="shared" si="17"/>
        <v>2015</v>
      </c>
      <c r="L546">
        <f t="shared" si="18"/>
        <v>8</v>
      </c>
    </row>
    <row r="547" spans="8:12">
      <c r="H547" s="1" t="s">
        <v>58</v>
      </c>
      <c r="I547" s="1" t="s">
        <v>403</v>
      </c>
      <c r="J547" s="1" t="s">
        <v>2091</v>
      </c>
      <c r="K547" s="1" t="str">
        <f t="shared" si="17"/>
        <v>2017</v>
      </c>
      <c r="L547">
        <f t="shared" si="18"/>
        <v>8</v>
      </c>
    </row>
    <row r="548" spans="8:12">
      <c r="H548" s="1" t="s">
        <v>108</v>
      </c>
      <c r="I548" s="1" t="s">
        <v>2302</v>
      </c>
      <c r="J548" s="1" t="s">
        <v>2302</v>
      </c>
      <c r="K548" s="1" t="str">
        <f t="shared" si="17"/>
        <v>2019</v>
      </c>
      <c r="L548">
        <f t="shared" si="18"/>
        <v>8</v>
      </c>
    </row>
    <row r="549" spans="8:12">
      <c r="H549" s="1" t="s">
        <v>108</v>
      </c>
      <c r="I549" s="1" t="s">
        <v>2409</v>
      </c>
      <c r="J549" s="1" t="s">
        <v>2496</v>
      </c>
      <c r="K549" s="1" t="str">
        <f t="shared" si="17"/>
        <v>2018</v>
      </c>
      <c r="L549">
        <f t="shared" si="18"/>
        <v>8</v>
      </c>
    </row>
    <row r="550" spans="8:12">
      <c r="H550" s="1" t="s">
        <v>187</v>
      </c>
      <c r="I550" s="1" t="s">
        <v>431</v>
      </c>
      <c r="J550" s="1" t="s">
        <v>204</v>
      </c>
      <c r="K550" s="1" t="str">
        <f t="shared" si="17"/>
        <v>2017</v>
      </c>
      <c r="L550">
        <f t="shared" si="18"/>
        <v>8</v>
      </c>
    </row>
    <row r="551" spans="8:12">
      <c r="H551" s="1" t="s">
        <v>108</v>
      </c>
      <c r="I551" s="1" t="s">
        <v>2828</v>
      </c>
      <c r="J551" s="1" t="s">
        <v>532</v>
      </c>
      <c r="K551" s="1" t="str">
        <f t="shared" si="17"/>
        <v>2019</v>
      </c>
      <c r="L551">
        <f t="shared" si="18"/>
        <v>8</v>
      </c>
    </row>
    <row r="552" spans="8:12">
      <c r="H552" s="1" t="s">
        <v>108</v>
      </c>
      <c r="I552" s="1" t="s">
        <v>964</v>
      </c>
      <c r="J552" s="1" t="s">
        <v>604</v>
      </c>
      <c r="K552" s="1" t="str">
        <f t="shared" si="17"/>
        <v>2019</v>
      </c>
      <c r="L552">
        <f t="shared" si="18"/>
        <v>8</v>
      </c>
    </row>
    <row r="553" spans="8:12">
      <c r="H553" s="1" t="s">
        <v>187</v>
      </c>
      <c r="I553" s="1" t="s">
        <v>1012</v>
      </c>
      <c r="J553" s="1" t="s">
        <v>3171</v>
      </c>
      <c r="K553" s="1" t="str">
        <f t="shared" si="17"/>
        <v>2016</v>
      </c>
      <c r="L553">
        <f t="shared" si="18"/>
        <v>8</v>
      </c>
    </row>
    <row r="554" spans="8:12">
      <c r="H554" s="1" t="s">
        <v>101</v>
      </c>
      <c r="I554" s="1" t="s">
        <v>972</v>
      </c>
      <c r="J554" s="1" t="s">
        <v>3426</v>
      </c>
      <c r="K554" s="1" t="str">
        <f t="shared" si="17"/>
        <v>1988</v>
      </c>
      <c r="L554">
        <f t="shared" si="18"/>
        <v>8</v>
      </c>
    </row>
    <row r="555" spans="8:12">
      <c r="H555" s="1" t="s">
        <v>108</v>
      </c>
      <c r="I555" s="1" t="s">
        <v>3623</v>
      </c>
      <c r="J555" s="1" t="s">
        <v>2854</v>
      </c>
      <c r="K555" s="1" t="str">
        <f t="shared" si="17"/>
        <v>2018</v>
      </c>
      <c r="L555">
        <f t="shared" si="18"/>
        <v>8</v>
      </c>
    </row>
    <row r="556" spans="8:12">
      <c r="H556" s="1" t="s">
        <v>108</v>
      </c>
      <c r="I556" s="1" t="s">
        <v>3932</v>
      </c>
      <c r="J556" s="1" t="s">
        <v>3934</v>
      </c>
      <c r="K556" s="1" t="str">
        <f t="shared" si="17"/>
        <v>2016</v>
      </c>
      <c r="L556">
        <f t="shared" si="18"/>
        <v>8</v>
      </c>
    </row>
    <row r="557" spans="8:12">
      <c r="H557" s="1" t="s">
        <v>263</v>
      </c>
      <c r="I557" s="1" t="s">
        <v>4106</v>
      </c>
      <c r="J557" s="1" t="s">
        <v>4110</v>
      </c>
      <c r="K557" s="1" t="str">
        <f t="shared" si="17"/>
        <v>2006</v>
      </c>
      <c r="L557">
        <f t="shared" si="18"/>
        <v>8</v>
      </c>
    </row>
    <row r="558" spans="8:12">
      <c r="H558" s="1" t="s">
        <v>158</v>
      </c>
      <c r="I558" s="1" t="s">
        <v>4224</v>
      </c>
      <c r="J558" s="1" t="s">
        <v>2872</v>
      </c>
      <c r="K558" s="1" t="str">
        <f t="shared" si="17"/>
        <v>2015</v>
      </c>
      <c r="L558">
        <f t="shared" si="18"/>
        <v>8</v>
      </c>
    </row>
    <row r="559" spans="8:12">
      <c r="H559" s="1" t="s">
        <v>187</v>
      </c>
      <c r="I559" s="1" t="s">
        <v>318</v>
      </c>
      <c r="J559" s="1" t="s">
        <v>2111</v>
      </c>
      <c r="K559" s="1" t="str">
        <f t="shared" si="17"/>
        <v>2017</v>
      </c>
      <c r="L559">
        <f t="shared" si="18"/>
        <v>8</v>
      </c>
    </row>
    <row r="560" spans="8:12">
      <c r="H560" s="1" t="s">
        <v>108</v>
      </c>
      <c r="I560" s="1" t="s">
        <v>4394</v>
      </c>
      <c r="J560" s="1" t="s">
        <v>527</v>
      </c>
      <c r="K560" s="1" t="str">
        <f t="shared" si="17"/>
        <v>2018</v>
      </c>
      <c r="L560">
        <f t="shared" si="18"/>
        <v>8</v>
      </c>
    </row>
    <row r="561" spans="8:12">
      <c r="H561" s="1" t="s">
        <v>108</v>
      </c>
      <c r="I561" s="1" t="s">
        <v>3961</v>
      </c>
      <c r="J561" s="1" t="s">
        <v>250</v>
      </c>
      <c r="K561" s="1" t="str">
        <f t="shared" si="17"/>
        <v>2016</v>
      </c>
      <c r="L561">
        <f t="shared" si="18"/>
        <v>8</v>
      </c>
    </row>
    <row r="562" spans="8:12">
      <c r="H562" s="1">
        <v>8</v>
      </c>
      <c r="I562" s="1" t="s">
        <v>4734</v>
      </c>
      <c r="J562" s="1" t="s">
        <v>4734</v>
      </c>
      <c r="K562" s="1" t="str">
        <f t="shared" si="17"/>
        <v>2016</v>
      </c>
      <c r="L562">
        <f t="shared" si="18"/>
        <v>8</v>
      </c>
    </row>
    <row r="563" spans="8:12">
      <c r="H563" s="1" t="s">
        <v>108</v>
      </c>
      <c r="I563" s="1" t="s">
        <v>4828</v>
      </c>
      <c r="J563" s="1" t="s">
        <v>4844</v>
      </c>
      <c r="K563" s="1" t="str">
        <f t="shared" si="17"/>
        <v>2017</v>
      </c>
      <c r="L563">
        <f t="shared" si="18"/>
        <v>8</v>
      </c>
    </row>
    <row r="564" spans="8:12">
      <c r="H564" s="1" t="s">
        <v>130</v>
      </c>
      <c r="I564" s="1" t="s">
        <v>4977</v>
      </c>
      <c r="J564" s="1" t="s">
        <v>1619</v>
      </c>
      <c r="K564" s="1" t="str">
        <f t="shared" si="17"/>
        <v>2013</v>
      </c>
      <c r="L564">
        <f t="shared" si="18"/>
        <v>8</v>
      </c>
    </row>
    <row r="565" spans="8:12">
      <c r="H565" s="1" t="s">
        <v>108</v>
      </c>
      <c r="I565" s="1" t="s">
        <v>4977</v>
      </c>
      <c r="J565" s="1" t="s">
        <v>587</v>
      </c>
      <c r="K565" s="1" t="str">
        <f t="shared" si="17"/>
        <v>2017</v>
      </c>
      <c r="L565">
        <f t="shared" si="18"/>
        <v>8</v>
      </c>
    </row>
    <row r="566" spans="8:12">
      <c r="H566" s="1" t="s">
        <v>187</v>
      </c>
      <c r="I566" s="1" t="s">
        <v>5097</v>
      </c>
      <c r="J566" s="1" t="s">
        <v>1324</v>
      </c>
      <c r="K566" s="1" t="str">
        <f t="shared" si="17"/>
        <v>2019</v>
      </c>
      <c r="L566">
        <f t="shared" si="18"/>
        <v>8</v>
      </c>
    </row>
    <row r="567" spans="8:12">
      <c r="H567" s="1" t="s">
        <v>88</v>
      </c>
      <c r="I567" s="1" t="s">
        <v>1656</v>
      </c>
      <c r="J567" s="1" t="s">
        <v>5200</v>
      </c>
      <c r="K567" s="1" t="str">
        <f t="shared" si="17"/>
        <v>1996</v>
      </c>
      <c r="L567">
        <f t="shared" si="18"/>
        <v>8</v>
      </c>
    </row>
    <row r="568" spans="8:12">
      <c r="H568" s="1" t="s">
        <v>187</v>
      </c>
      <c r="I568" s="1" t="s">
        <v>106</v>
      </c>
      <c r="J568" s="1" t="s">
        <v>688</v>
      </c>
      <c r="K568" s="1" t="str">
        <f t="shared" si="17"/>
        <v>2017</v>
      </c>
      <c r="L568">
        <f t="shared" si="18"/>
        <v>8</v>
      </c>
    </row>
    <row r="569" spans="8:12">
      <c r="H569" s="1" t="s">
        <v>187</v>
      </c>
      <c r="I569" s="1" t="s">
        <v>5462</v>
      </c>
      <c r="J569" s="1" t="s">
        <v>1534</v>
      </c>
      <c r="K569" s="1" t="str">
        <f t="shared" si="17"/>
        <v>2016</v>
      </c>
      <c r="L569">
        <f t="shared" si="18"/>
        <v>8</v>
      </c>
    </row>
    <row r="570" spans="8:12">
      <c r="H570" s="1" t="s">
        <v>108</v>
      </c>
      <c r="I570" s="1" t="s">
        <v>5706</v>
      </c>
      <c r="J570" s="1" t="s">
        <v>5710</v>
      </c>
      <c r="K570" s="1" t="str">
        <f t="shared" si="17"/>
        <v>2020</v>
      </c>
      <c r="L570">
        <f t="shared" si="18"/>
        <v>8</v>
      </c>
    </row>
    <row r="571" spans="8:12">
      <c r="H571" s="1" t="s">
        <v>324</v>
      </c>
      <c r="I571" s="1" t="s">
        <v>5745</v>
      </c>
      <c r="J571" s="1" t="s">
        <v>5747</v>
      </c>
      <c r="K571" s="1" t="str">
        <f t="shared" si="17"/>
        <v>2015</v>
      </c>
      <c r="L571">
        <f t="shared" si="18"/>
        <v>8</v>
      </c>
    </row>
    <row r="572" spans="8:12">
      <c r="H572" s="1" t="s">
        <v>108</v>
      </c>
      <c r="I572" s="1" t="s">
        <v>5882</v>
      </c>
      <c r="J572" s="1" t="s">
        <v>905</v>
      </c>
      <c r="K572" s="1" t="str">
        <f t="shared" si="17"/>
        <v>2015</v>
      </c>
      <c r="L572">
        <f t="shared" si="18"/>
        <v>8</v>
      </c>
    </row>
    <row r="573" spans="8:12">
      <c r="H573" s="1" t="s">
        <v>108</v>
      </c>
      <c r="I573" s="1" t="s">
        <v>5821</v>
      </c>
      <c r="J573" s="1" t="s">
        <v>5894</v>
      </c>
      <c r="K573" s="1" t="str">
        <f t="shared" si="17"/>
        <v>2020</v>
      </c>
      <c r="L573">
        <f t="shared" si="18"/>
        <v>8</v>
      </c>
    </row>
    <row r="574" spans="8:12">
      <c r="H574" s="1" t="s">
        <v>108</v>
      </c>
      <c r="I574" s="1" t="s">
        <v>5967</v>
      </c>
      <c r="J574" s="1" t="s">
        <v>4373</v>
      </c>
      <c r="K574" s="1" t="str">
        <f t="shared" si="17"/>
        <v>2017</v>
      </c>
      <c r="L574">
        <f t="shared" si="18"/>
        <v>8</v>
      </c>
    </row>
    <row r="575" spans="8:12">
      <c r="H575" s="1" t="s">
        <v>58</v>
      </c>
      <c r="I575" s="1" t="s">
        <v>6066</v>
      </c>
      <c r="J575" s="1" t="s">
        <v>1222</v>
      </c>
      <c r="K575" s="1" t="str">
        <f t="shared" si="17"/>
        <v>2015</v>
      </c>
      <c r="L575">
        <f t="shared" si="18"/>
        <v>8</v>
      </c>
    </row>
    <row r="576" spans="8:12">
      <c r="H576" s="1" t="s">
        <v>58</v>
      </c>
      <c r="I576" s="1" t="s">
        <v>6569</v>
      </c>
      <c r="J576" s="1" t="s">
        <v>2254</v>
      </c>
      <c r="K576" s="1" t="str">
        <f t="shared" si="17"/>
        <v>2018</v>
      </c>
      <c r="L576">
        <f t="shared" si="18"/>
        <v>8</v>
      </c>
    </row>
    <row r="577" spans="8:12">
      <c r="H577" s="1" t="s">
        <v>108</v>
      </c>
      <c r="I577" s="1" t="s">
        <v>6705</v>
      </c>
      <c r="J577" s="1" t="s">
        <v>4753</v>
      </c>
      <c r="K577" s="1" t="str">
        <f t="shared" si="17"/>
        <v>2016</v>
      </c>
      <c r="L577">
        <f t="shared" si="18"/>
        <v>8</v>
      </c>
    </row>
    <row r="578" spans="8:12">
      <c r="H578" s="1" t="s">
        <v>187</v>
      </c>
      <c r="I578" s="1" t="s">
        <v>6705</v>
      </c>
      <c r="J578" s="1" t="s">
        <v>6710</v>
      </c>
      <c r="K578" s="1" t="str">
        <f t="shared" ref="K578:K641" si="19">TEXT(J578,"YYYY")</f>
        <v>2015</v>
      </c>
      <c r="L578">
        <f t="shared" ref="L578:L641" si="20">H578-(TEXT(I578,"YYYY")-TEXT(J578,"YYYY"))</f>
        <v>8</v>
      </c>
    </row>
    <row r="579" spans="8:12">
      <c r="H579" s="1" t="s">
        <v>324</v>
      </c>
      <c r="I579" s="1" t="s">
        <v>6747</v>
      </c>
      <c r="J579" s="1" t="s">
        <v>1163</v>
      </c>
      <c r="K579" s="1" t="str">
        <f t="shared" si="19"/>
        <v>2015</v>
      </c>
      <c r="L579">
        <f t="shared" si="20"/>
        <v>8</v>
      </c>
    </row>
    <row r="580" spans="8:12">
      <c r="H580" s="1" t="s">
        <v>108</v>
      </c>
      <c r="I580" s="1" t="s">
        <v>7031</v>
      </c>
      <c r="J580" s="1" t="s">
        <v>6828</v>
      </c>
      <c r="K580" s="1" t="str">
        <f t="shared" si="19"/>
        <v>2015</v>
      </c>
      <c r="L580">
        <f t="shared" si="20"/>
        <v>8</v>
      </c>
    </row>
    <row r="581" spans="8:12">
      <c r="H581" s="1" t="s">
        <v>108</v>
      </c>
      <c r="I581" s="1" t="s">
        <v>7158</v>
      </c>
      <c r="J581" s="1" t="s">
        <v>7161</v>
      </c>
      <c r="K581" s="1" t="str">
        <f t="shared" si="19"/>
        <v>2014</v>
      </c>
      <c r="L581">
        <f t="shared" si="20"/>
        <v>8</v>
      </c>
    </row>
    <row r="582" spans="8:12">
      <c r="H582" s="1" t="s">
        <v>187</v>
      </c>
      <c r="I582" s="1" t="s">
        <v>4141</v>
      </c>
      <c r="J582" s="1" t="s">
        <v>378</v>
      </c>
      <c r="K582" s="1" t="str">
        <f t="shared" si="19"/>
        <v>2014</v>
      </c>
      <c r="L582">
        <f t="shared" si="20"/>
        <v>8</v>
      </c>
    </row>
    <row r="583" spans="8:12">
      <c r="H583" s="1" t="s">
        <v>187</v>
      </c>
      <c r="I583" s="1" t="s">
        <v>7253</v>
      </c>
      <c r="J583" s="1" t="s">
        <v>7256</v>
      </c>
      <c r="K583" s="1" t="str">
        <f t="shared" si="19"/>
        <v>2014</v>
      </c>
      <c r="L583">
        <f t="shared" si="20"/>
        <v>8</v>
      </c>
    </row>
    <row r="584" spans="8:12">
      <c r="H584" s="1" t="s">
        <v>187</v>
      </c>
      <c r="I584" s="1" t="s">
        <v>7316</v>
      </c>
      <c r="J584" s="1" t="s">
        <v>7318</v>
      </c>
      <c r="K584" s="1" t="str">
        <f t="shared" si="19"/>
        <v>2014</v>
      </c>
      <c r="L584">
        <f t="shared" si="20"/>
        <v>8</v>
      </c>
    </row>
    <row r="585" spans="8:12">
      <c r="H585" s="1" t="s">
        <v>58</v>
      </c>
      <c r="I585" s="1" t="s">
        <v>159</v>
      </c>
      <c r="J585" s="1" t="s">
        <v>1933</v>
      </c>
      <c r="K585" s="1" t="str">
        <f t="shared" si="19"/>
        <v>2014</v>
      </c>
      <c r="L585">
        <f t="shared" si="20"/>
        <v>8</v>
      </c>
    </row>
    <row r="586" spans="8:12">
      <c r="H586" s="1" t="s">
        <v>247</v>
      </c>
      <c r="I586" s="1" t="s">
        <v>7694</v>
      </c>
      <c r="J586" s="1" t="s">
        <v>1072</v>
      </c>
      <c r="K586" s="1" t="str">
        <f t="shared" si="19"/>
        <v>2009</v>
      </c>
      <c r="L586">
        <f t="shared" si="20"/>
        <v>8</v>
      </c>
    </row>
    <row r="587" spans="8:12">
      <c r="H587" s="1" t="s">
        <v>108</v>
      </c>
      <c r="I587" s="1" t="s">
        <v>8247</v>
      </c>
      <c r="J587" s="1" t="s">
        <v>7043</v>
      </c>
      <c r="K587" s="1" t="str">
        <f t="shared" si="19"/>
        <v>2020</v>
      </c>
      <c r="L587">
        <f t="shared" si="20"/>
        <v>8</v>
      </c>
    </row>
    <row r="588" spans="8:12">
      <c r="H588" s="1" t="s">
        <v>58</v>
      </c>
      <c r="I588" s="1" t="s">
        <v>8261</v>
      </c>
      <c r="J588" s="1" t="s">
        <v>2430</v>
      </c>
      <c r="K588" s="1" t="str">
        <f t="shared" si="19"/>
        <v>2018</v>
      </c>
      <c r="L588">
        <f t="shared" si="20"/>
        <v>8</v>
      </c>
    </row>
    <row r="589" spans="8:12">
      <c r="H589" s="1" t="s">
        <v>344</v>
      </c>
      <c r="I589" s="1" t="s">
        <v>7910</v>
      </c>
      <c r="J589" s="1" t="s">
        <v>2975</v>
      </c>
      <c r="K589" s="1" t="str">
        <f t="shared" si="19"/>
        <v>1999</v>
      </c>
      <c r="L589">
        <f t="shared" si="20"/>
        <v>8</v>
      </c>
    </row>
    <row r="590" spans="8:12">
      <c r="H590" s="1" t="s">
        <v>108</v>
      </c>
      <c r="I590" s="1" t="s">
        <v>7360</v>
      </c>
      <c r="J590" s="1" t="s">
        <v>8350</v>
      </c>
      <c r="K590" s="1" t="str">
        <f t="shared" si="19"/>
        <v>2014</v>
      </c>
      <c r="L590">
        <f t="shared" si="20"/>
        <v>8</v>
      </c>
    </row>
    <row r="591" spans="8:12">
      <c r="H591" s="1" t="s">
        <v>187</v>
      </c>
      <c r="I591" s="1" t="s">
        <v>8377</v>
      </c>
      <c r="J591" s="1" t="s">
        <v>8389</v>
      </c>
      <c r="K591" s="1" t="str">
        <f t="shared" si="19"/>
        <v>2014</v>
      </c>
      <c r="L591">
        <f t="shared" si="20"/>
        <v>8</v>
      </c>
    </row>
    <row r="592" spans="8:12">
      <c r="H592" s="1" t="s">
        <v>644</v>
      </c>
      <c r="I592" s="1" t="s">
        <v>8450</v>
      </c>
      <c r="J592" s="1" t="s">
        <v>8452</v>
      </c>
      <c r="K592" s="1" t="str">
        <f t="shared" si="19"/>
        <v>1993</v>
      </c>
      <c r="L592">
        <f t="shared" si="20"/>
        <v>8</v>
      </c>
    </row>
    <row r="593" spans="8:12">
      <c r="H593" s="1" t="s">
        <v>108</v>
      </c>
      <c r="I593" s="1" t="s">
        <v>9100</v>
      </c>
      <c r="J593" s="1" t="s">
        <v>9101</v>
      </c>
      <c r="K593" s="1" t="str">
        <f t="shared" si="19"/>
        <v>2012</v>
      </c>
      <c r="L593">
        <f t="shared" si="20"/>
        <v>8</v>
      </c>
    </row>
    <row r="594" spans="8:12">
      <c r="H594" s="1" t="s">
        <v>108</v>
      </c>
      <c r="I594" s="1" t="s">
        <v>9210</v>
      </c>
      <c r="J594" s="1" t="s">
        <v>9218</v>
      </c>
      <c r="K594" s="1" t="str">
        <f t="shared" si="19"/>
        <v>2014</v>
      </c>
      <c r="L594">
        <f t="shared" si="20"/>
        <v>8</v>
      </c>
    </row>
    <row r="595" spans="8:12">
      <c r="H595" s="1" t="s">
        <v>58</v>
      </c>
      <c r="I595" s="1" t="s">
        <v>9340</v>
      </c>
      <c r="J595" s="1" t="s">
        <v>9341</v>
      </c>
      <c r="K595" s="1" t="str">
        <f t="shared" si="19"/>
        <v>2012</v>
      </c>
      <c r="L595">
        <f t="shared" si="20"/>
        <v>8</v>
      </c>
    </row>
    <row r="596" spans="8:12">
      <c r="H596" s="1" t="s">
        <v>247</v>
      </c>
      <c r="I596" s="1" t="s">
        <v>9340</v>
      </c>
      <c r="J596" s="1" t="s">
        <v>7891</v>
      </c>
      <c r="K596" s="1" t="str">
        <f t="shared" si="19"/>
        <v>2007</v>
      </c>
      <c r="L596">
        <f t="shared" si="20"/>
        <v>8</v>
      </c>
    </row>
    <row r="597" spans="8:12">
      <c r="H597" s="1" t="s">
        <v>187</v>
      </c>
      <c r="I597" s="1" t="s">
        <v>9548</v>
      </c>
      <c r="J597" s="1" t="s">
        <v>9549</v>
      </c>
      <c r="K597" s="1" t="str">
        <f t="shared" si="19"/>
        <v>2012</v>
      </c>
      <c r="L597">
        <f t="shared" si="20"/>
        <v>8</v>
      </c>
    </row>
    <row r="598" spans="8:12">
      <c r="H598" s="1" t="s">
        <v>108</v>
      </c>
      <c r="I598" s="1" t="s">
        <v>9662</v>
      </c>
      <c r="J598" s="1" t="s">
        <v>9701</v>
      </c>
      <c r="K598" s="1" t="str">
        <f t="shared" si="19"/>
        <v>2012</v>
      </c>
      <c r="L598">
        <f t="shared" si="20"/>
        <v>8</v>
      </c>
    </row>
    <row r="599" spans="8:12">
      <c r="H599" s="1" t="s">
        <v>187</v>
      </c>
      <c r="I599" s="1" t="s">
        <v>9908</v>
      </c>
      <c r="J599" s="1" t="s">
        <v>9231</v>
      </c>
      <c r="K599" s="1" t="str">
        <f t="shared" si="19"/>
        <v>2012</v>
      </c>
      <c r="L599">
        <f t="shared" si="20"/>
        <v>8</v>
      </c>
    </row>
    <row r="600" spans="8:12">
      <c r="H600" s="1" t="s">
        <v>130</v>
      </c>
      <c r="I600" s="1" t="s">
        <v>9534</v>
      </c>
      <c r="J600" s="1" t="s">
        <v>1072</v>
      </c>
      <c r="K600" s="1" t="str">
        <f t="shared" si="19"/>
        <v>2009</v>
      </c>
      <c r="L600">
        <f t="shared" si="20"/>
        <v>8</v>
      </c>
    </row>
    <row r="601" spans="8:12">
      <c r="H601" s="1" t="s">
        <v>187</v>
      </c>
      <c r="I601" s="1" t="s">
        <v>9708</v>
      </c>
      <c r="J601" s="1" t="s">
        <v>10200</v>
      </c>
      <c r="K601" s="1" t="str">
        <f t="shared" si="19"/>
        <v>2011</v>
      </c>
      <c r="L601">
        <f t="shared" si="20"/>
        <v>8</v>
      </c>
    </row>
    <row r="602" spans="8:12">
      <c r="H602" s="1" t="s">
        <v>187</v>
      </c>
      <c r="I602" s="1" t="s">
        <v>3125</v>
      </c>
      <c r="J602" s="1" t="s">
        <v>604</v>
      </c>
      <c r="K602" s="1" t="str">
        <f t="shared" si="19"/>
        <v>2019</v>
      </c>
      <c r="L602">
        <f t="shared" si="20"/>
        <v>8</v>
      </c>
    </row>
    <row r="603" spans="8:12">
      <c r="H603" s="1" t="s">
        <v>187</v>
      </c>
      <c r="I603" s="1" t="s">
        <v>9437</v>
      </c>
      <c r="J603" s="1" t="s">
        <v>178</v>
      </c>
      <c r="K603" s="1" t="str">
        <f t="shared" si="19"/>
        <v>2012</v>
      </c>
      <c r="L603">
        <f t="shared" si="20"/>
        <v>8</v>
      </c>
    </row>
    <row r="604" spans="8:12">
      <c r="H604" s="1" t="s">
        <v>108</v>
      </c>
      <c r="I604" s="1" t="s">
        <v>8201</v>
      </c>
      <c r="J604" s="1" t="s">
        <v>5622</v>
      </c>
      <c r="K604" s="1" t="str">
        <f t="shared" si="19"/>
        <v>2020</v>
      </c>
      <c r="L604">
        <f t="shared" si="20"/>
        <v>8</v>
      </c>
    </row>
    <row r="605" spans="8:12">
      <c r="H605" s="1" t="s">
        <v>58</v>
      </c>
      <c r="I605" s="1" t="s">
        <v>193</v>
      </c>
      <c r="J605" s="1" t="s">
        <v>1044</v>
      </c>
      <c r="K605" s="1" t="str">
        <f t="shared" si="19"/>
        <v>2018</v>
      </c>
      <c r="L605">
        <f t="shared" si="20"/>
        <v>8</v>
      </c>
    </row>
    <row r="606" spans="8:12">
      <c r="H606" s="1" t="s">
        <v>126</v>
      </c>
      <c r="I606" s="1" t="s">
        <v>9625</v>
      </c>
      <c r="J606" s="1" t="s">
        <v>1815</v>
      </c>
      <c r="K606" s="1" t="str">
        <f t="shared" si="19"/>
        <v>2008</v>
      </c>
      <c r="L606">
        <f t="shared" si="20"/>
        <v>8</v>
      </c>
    </row>
    <row r="607" spans="8:12">
      <c r="H607" s="1" t="s">
        <v>130</v>
      </c>
      <c r="I607" s="1" t="s">
        <v>774</v>
      </c>
      <c r="J607" s="1" t="s">
        <v>2212</v>
      </c>
      <c r="K607" s="1" t="str">
        <f t="shared" si="19"/>
        <v>2010</v>
      </c>
      <c r="L607">
        <f t="shared" si="20"/>
        <v>8</v>
      </c>
    </row>
    <row r="608" spans="8:12">
      <c r="H608" s="1" t="s">
        <v>108</v>
      </c>
      <c r="I608" s="1" t="s">
        <v>7360</v>
      </c>
      <c r="J608" s="1" t="s">
        <v>1712</v>
      </c>
      <c r="K608" s="1" t="str">
        <f t="shared" si="19"/>
        <v>2014</v>
      </c>
      <c r="L608">
        <f t="shared" si="20"/>
        <v>8</v>
      </c>
    </row>
    <row r="609" spans="8:12">
      <c r="H609" s="1" t="s">
        <v>108</v>
      </c>
      <c r="I609" s="1" t="s">
        <v>11290</v>
      </c>
      <c r="J609" s="1" t="s">
        <v>8134</v>
      </c>
      <c r="K609" s="1" t="str">
        <f t="shared" si="19"/>
        <v>2020</v>
      </c>
      <c r="L609">
        <f t="shared" si="20"/>
        <v>8</v>
      </c>
    </row>
    <row r="610" spans="8:12">
      <c r="H610" s="1" t="s">
        <v>263</v>
      </c>
      <c r="I610" s="1" t="s">
        <v>8512</v>
      </c>
      <c r="J610" s="1" t="s">
        <v>11349</v>
      </c>
      <c r="K610" s="1" t="str">
        <f t="shared" si="19"/>
        <v>2004</v>
      </c>
      <c r="L610">
        <f t="shared" si="20"/>
        <v>8</v>
      </c>
    </row>
    <row r="611" spans="8:12">
      <c r="H611" s="1" t="s">
        <v>187</v>
      </c>
      <c r="I611" s="1" t="s">
        <v>7776</v>
      </c>
      <c r="J611" s="1" t="s">
        <v>1163</v>
      </c>
      <c r="K611" s="1" t="str">
        <f t="shared" si="19"/>
        <v>2015</v>
      </c>
      <c r="L611">
        <f t="shared" si="20"/>
        <v>8</v>
      </c>
    </row>
    <row r="612" spans="8:12">
      <c r="H612" s="1" t="s">
        <v>78</v>
      </c>
      <c r="I612" s="1" t="s">
        <v>5832</v>
      </c>
      <c r="J612" s="1" t="s">
        <v>6009</v>
      </c>
      <c r="K612" s="1" t="str">
        <f t="shared" si="19"/>
        <v>1995</v>
      </c>
      <c r="L612">
        <f t="shared" si="20"/>
        <v>8</v>
      </c>
    </row>
    <row r="613" spans="8:12">
      <c r="H613" s="1" t="s">
        <v>130</v>
      </c>
      <c r="I613" s="1" t="s">
        <v>9305</v>
      </c>
      <c r="J613" s="1" t="s">
        <v>11762</v>
      </c>
      <c r="K613" s="1" t="str">
        <f t="shared" si="19"/>
        <v>2016</v>
      </c>
      <c r="L613">
        <f t="shared" si="20"/>
        <v>8</v>
      </c>
    </row>
    <row r="614" spans="8:12">
      <c r="H614" s="1" t="s">
        <v>108</v>
      </c>
      <c r="I614" s="1" t="s">
        <v>1742</v>
      </c>
      <c r="J614" s="1" t="s">
        <v>1222</v>
      </c>
      <c r="K614" s="1" t="str">
        <f t="shared" si="19"/>
        <v>2015</v>
      </c>
      <c r="L614">
        <f t="shared" si="20"/>
        <v>8</v>
      </c>
    </row>
    <row r="615" spans="8:12">
      <c r="H615" s="1" t="s">
        <v>187</v>
      </c>
      <c r="I615" s="1" t="s">
        <v>8377</v>
      </c>
      <c r="J615" s="1" t="s">
        <v>11782</v>
      </c>
      <c r="K615" s="1" t="str">
        <f t="shared" si="19"/>
        <v>2014</v>
      </c>
      <c r="L615">
        <f t="shared" si="20"/>
        <v>8</v>
      </c>
    </row>
    <row r="616" spans="8:12">
      <c r="H616" s="1" t="s">
        <v>324</v>
      </c>
      <c r="I616" s="1" t="s">
        <v>1067</v>
      </c>
      <c r="J616" s="1" t="s">
        <v>11875</v>
      </c>
      <c r="K616" s="1" t="str">
        <f t="shared" si="19"/>
        <v>2010</v>
      </c>
      <c r="L616">
        <f t="shared" si="20"/>
        <v>8</v>
      </c>
    </row>
    <row r="617" spans="8:12">
      <c r="H617" s="1" t="s">
        <v>108</v>
      </c>
      <c r="I617" s="1" t="s">
        <v>1067</v>
      </c>
      <c r="J617" s="1" t="s">
        <v>507</v>
      </c>
      <c r="K617" s="1" t="str">
        <f t="shared" si="19"/>
        <v>2015</v>
      </c>
      <c r="L617">
        <f t="shared" si="20"/>
        <v>8</v>
      </c>
    </row>
    <row r="618" spans="8:12">
      <c r="H618" s="1" t="s">
        <v>108</v>
      </c>
      <c r="I618" s="1" t="s">
        <v>11990</v>
      </c>
      <c r="J618" s="1" t="s">
        <v>690</v>
      </c>
      <c r="K618" s="1" t="str">
        <f t="shared" si="19"/>
        <v>2020</v>
      </c>
      <c r="L618">
        <f t="shared" si="20"/>
        <v>8</v>
      </c>
    </row>
    <row r="619" spans="8:12">
      <c r="H619" s="1" t="s">
        <v>108</v>
      </c>
      <c r="I619" s="1" t="s">
        <v>12191</v>
      </c>
      <c r="J619" s="1" t="s">
        <v>10803</v>
      </c>
      <c r="K619" s="1" t="str">
        <f t="shared" si="19"/>
        <v>2020</v>
      </c>
      <c r="L619">
        <f t="shared" si="20"/>
        <v>8</v>
      </c>
    </row>
    <row r="620" spans="8:12">
      <c r="H620" s="1" t="s">
        <v>187</v>
      </c>
      <c r="I620" s="1" t="s">
        <v>12212</v>
      </c>
      <c r="J620" s="1" t="s">
        <v>8045</v>
      </c>
      <c r="K620" s="1" t="str">
        <f t="shared" si="19"/>
        <v>2014</v>
      </c>
      <c r="L620">
        <f t="shared" si="20"/>
        <v>8</v>
      </c>
    </row>
    <row r="621" spans="8:12">
      <c r="H621" s="1" t="s">
        <v>108</v>
      </c>
      <c r="I621" s="1" t="s">
        <v>12403</v>
      </c>
      <c r="J621" s="1" t="s">
        <v>12408</v>
      </c>
      <c r="K621" s="1" t="str">
        <f t="shared" si="19"/>
        <v>2020</v>
      </c>
      <c r="L621">
        <f t="shared" si="20"/>
        <v>8</v>
      </c>
    </row>
    <row r="622" spans="8:12">
      <c r="H622" s="1" t="s">
        <v>58</v>
      </c>
      <c r="I622" s="1" t="s">
        <v>10455</v>
      </c>
      <c r="J622" s="1" t="s">
        <v>12485</v>
      </c>
      <c r="K622" s="1" t="str">
        <f t="shared" si="19"/>
        <v>2018</v>
      </c>
      <c r="L622">
        <f t="shared" si="20"/>
        <v>8</v>
      </c>
    </row>
    <row r="623" spans="8:12">
      <c r="H623" s="1" t="s">
        <v>108</v>
      </c>
      <c r="I623" s="1" t="s">
        <v>12488</v>
      </c>
      <c r="J623" s="1" t="s">
        <v>7691</v>
      </c>
      <c r="K623" s="1" t="str">
        <f t="shared" si="19"/>
        <v>2020</v>
      </c>
      <c r="L623">
        <f t="shared" si="20"/>
        <v>8</v>
      </c>
    </row>
    <row r="624" spans="8:12">
      <c r="H624" s="1" t="s">
        <v>126</v>
      </c>
      <c r="I624" s="1" t="s">
        <v>111</v>
      </c>
      <c r="J624" s="1" t="s">
        <v>93</v>
      </c>
      <c r="K624" s="1" t="str">
        <f t="shared" si="19"/>
        <v>2014</v>
      </c>
      <c r="L624">
        <f t="shared" si="20"/>
        <v>9</v>
      </c>
    </row>
    <row r="625" spans="8:12">
      <c r="H625" s="1" t="s">
        <v>58</v>
      </c>
      <c r="I625" s="1" t="s">
        <v>700</v>
      </c>
      <c r="J625" s="1" t="s">
        <v>717</v>
      </c>
      <c r="K625" s="1" t="str">
        <f t="shared" si="19"/>
        <v>2018</v>
      </c>
      <c r="L625">
        <f t="shared" si="20"/>
        <v>9</v>
      </c>
    </row>
    <row r="626" spans="8:12">
      <c r="H626" s="1" t="s">
        <v>187</v>
      </c>
      <c r="I626" s="1" t="s">
        <v>745</v>
      </c>
      <c r="J626" s="1" t="s">
        <v>745</v>
      </c>
      <c r="K626" s="1" t="str">
        <f t="shared" si="19"/>
        <v>2017</v>
      </c>
      <c r="L626">
        <f t="shared" si="20"/>
        <v>9</v>
      </c>
    </row>
    <row r="627" spans="8:12">
      <c r="H627" s="1" t="s">
        <v>187</v>
      </c>
      <c r="I627" s="1" t="s">
        <v>764</v>
      </c>
      <c r="J627" s="1" t="s">
        <v>764</v>
      </c>
      <c r="K627" s="1" t="str">
        <f t="shared" si="19"/>
        <v>2017</v>
      </c>
      <c r="L627">
        <f t="shared" si="20"/>
        <v>9</v>
      </c>
    </row>
    <row r="628" spans="8:12">
      <c r="H628" s="1" t="s">
        <v>58</v>
      </c>
      <c r="I628" s="1" t="s">
        <v>793</v>
      </c>
      <c r="J628" s="1" t="s">
        <v>199</v>
      </c>
      <c r="K628" s="1" t="str">
        <f t="shared" si="19"/>
        <v>2018</v>
      </c>
      <c r="L628">
        <f t="shared" si="20"/>
        <v>9</v>
      </c>
    </row>
    <row r="629" spans="8:12">
      <c r="H629" s="1" t="s">
        <v>324</v>
      </c>
      <c r="I629" s="1" t="s">
        <v>804</v>
      </c>
      <c r="J629" s="1" t="s">
        <v>806</v>
      </c>
      <c r="K629" s="1" t="str">
        <f t="shared" si="19"/>
        <v>2014</v>
      </c>
      <c r="L629">
        <f t="shared" si="20"/>
        <v>9</v>
      </c>
    </row>
    <row r="630" spans="8:12">
      <c r="H630" s="1" t="s">
        <v>58</v>
      </c>
      <c r="I630" s="1" t="s">
        <v>861</v>
      </c>
      <c r="J630" s="1" t="s">
        <v>474</v>
      </c>
      <c r="K630" s="1" t="str">
        <f t="shared" si="19"/>
        <v>2018</v>
      </c>
      <c r="L630">
        <f t="shared" si="20"/>
        <v>9</v>
      </c>
    </row>
    <row r="631" spans="8:12">
      <c r="H631" s="1" t="s">
        <v>158</v>
      </c>
      <c r="I631" s="1" t="s">
        <v>1087</v>
      </c>
      <c r="J631" s="1" t="s">
        <v>931</v>
      </c>
      <c r="K631" s="1" t="str">
        <f t="shared" si="19"/>
        <v>2016</v>
      </c>
      <c r="L631">
        <f t="shared" si="20"/>
        <v>9</v>
      </c>
    </row>
    <row r="632" spans="8:12">
      <c r="H632" s="1" t="s">
        <v>58</v>
      </c>
      <c r="I632" s="1" t="s">
        <v>2165</v>
      </c>
      <c r="J632" s="1" t="s">
        <v>881</v>
      </c>
      <c r="K632" s="1" t="str">
        <f t="shared" si="19"/>
        <v>2018</v>
      </c>
      <c r="L632">
        <f t="shared" si="20"/>
        <v>9</v>
      </c>
    </row>
    <row r="633" spans="8:12">
      <c r="H633" s="1" t="s">
        <v>130</v>
      </c>
      <c r="I633" s="1" t="s">
        <v>2165</v>
      </c>
      <c r="J633" s="1" t="s">
        <v>1534</v>
      </c>
      <c r="K633" s="1" t="str">
        <f t="shared" si="19"/>
        <v>2016</v>
      </c>
      <c r="L633">
        <f t="shared" si="20"/>
        <v>9</v>
      </c>
    </row>
    <row r="634" spans="8:12">
      <c r="H634" s="1" t="s">
        <v>479</v>
      </c>
      <c r="I634" s="1" t="s">
        <v>1316</v>
      </c>
      <c r="J634" s="1" t="s">
        <v>1775</v>
      </c>
      <c r="K634" s="1" t="str">
        <f t="shared" si="19"/>
        <v>2009</v>
      </c>
      <c r="L634">
        <f t="shared" si="20"/>
        <v>9</v>
      </c>
    </row>
    <row r="635" spans="8:12">
      <c r="H635" s="1" t="s">
        <v>187</v>
      </c>
      <c r="I635" s="1" t="s">
        <v>2417</v>
      </c>
      <c r="J635" s="1" t="s">
        <v>2418</v>
      </c>
      <c r="K635" s="1" t="str">
        <f t="shared" si="19"/>
        <v>2018</v>
      </c>
      <c r="L635">
        <f t="shared" si="20"/>
        <v>9</v>
      </c>
    </row>
    <row r="636" spans="8:12">
      <c r="H636" s="1" t="s">
        <v>344</v>
      </c>
      <c r="I636" s="1" t="s">
        <v>1190</v>
      </c>
      <c r="J636" s="1" t="s">
        <v>2559</v>
      </c>
      <c r="K636" s="1" t="str">
        <f t="shared" si="19"/>
        <v>2007</v>
      </c>
      <c r="L636">
        <f t="shared" si="20"/>
        <v>9</v>
      </c>
    </row>
    <row r="637" spans="8:12">
      <c r="H637" s="1" t="s">
        <v>149</v>
      </c>
      <c r="I637" s="1" t="s">
        <v>2738</v>
      </c>
      <c r="J637" s="1" t="s">
        <v>2739</v>
      </c>
      <c r="K637" s="1" t="str">
        <f t="shared" si="19"/>
        <v>1988</v>
      </c>
      <c r="L637">
        <f t="shared" si="20"/>
        <v>9</v>
      </c>
    </row>
    <row r="638" spans="8:12">
      <c r="H638" s="1" t="s">
        <v>187</v>
      </c>
      <c r="I638" s="1" t="s">
        <v>2930</v>
      </c>
      <c r="J638" s="1" t="s">
        <v>728</v>
      </c>
      <c r="K638" s="1" t="str">
        <f t="shared" si="19"/>
        <v>2018</v>
      </c>
      <c r="L638">
        <f t="shared" si="20"/>
        <v>9</v>
      </c>
    </row>
    <row r="639" spans="8:12">
      <c r="H639" s="1" t="s">
        <v>324</v>
      </c>
      <c r="I639" s="1" t="s">
        <v>3035</v>
      </c>
      <c r="J639" s="1" t="s">
        <v>3052</v>
      </c>
      <c r="K639" s="1" t="str">
        <f t="shared" si="19"/>
        <v>2014</v>
      </c>
      <c r="L639">
        <f t="shared" si="20"/>
        <v>9</v>
      </c>
    </row>
    <row r="640" spans="8:12">
      <c r="H640" s="1" t="s">
        <v>58</v>
      </c>
      <c r="I640" s="1" t="s">
        <v>896</v>
      </c>
      <c r="J640" s="1" t="s">
        <v>199</v>
      </c>
      <c r="K640" s="1" t="str">
        <f t="shared" si="19"/>
        <v>2018</v>
      </c>
      <c r="L640">
        <f t="shared" si="20"/>
        <v>9</v>
      </c>
    </row>
    <row r="641" spans="8:12">
      <c r="H641" s="1" t="s">
        <v>479</v>
      </c>
      <c r="I641" s="1" t="s">
        <v>3363</v>
      </c>
      <c r="J641" s="1" t="s">
        <v>1918</v>
      </c>
      <c r="K641" s="1" t="str">
        <f t="shared" si="19"/>
        <v>2007</v>
      </c>
      <c r="L641">
        <f t="shared" si="20"/>
        <v>9</v>
      </c>
    </row>
    <row r="642" spans="8:12">
      <c r="H642" s="1" t="s">
        <v>217</v>
      </c>
      <c r="I642" s="1" t="s">
        <v>3566</v>
      </c>
      <c r="J642" s="1" t="s">
        <v>2212</v>
      </c>
      <c r="K642" s="1" t="str">
        <f t="shared" ref="K642:K705" si="21">TEXT(J642,"YYYY")</f>
        <v>2010</v>
      </c>
      <c r="L642">
        <f t="shared" ref="L642:L705" si="22">H642-(TEXT(I642,"YYYY")-TEXT(J642,"YYYY"))</f>
        <v>9</v>
      </c>
    </row>
    <row r="643" spans="8:12">
      <c r="H643" s="1" t="s">
        <v>187</v>
      </c>
      <c r="I643" s="1" t="s">
        <v>471</v>
      </c>
      <c r="J643" s="1" t="s">
        <v>604</v>
      </c>
      <c r="K643" s="1" t="str">
        <f t="shared" si="21"/>
        <v>2019</v>
      </c>
      <c r="L643">
        <f t="shared" si="22"/>
        <v>9</v>
      </c>
    </row>
    <row r="644" spans="8:12">
      <c r="H644" s="1" t="s">
        <v>187</v>
      </c>
      <c r="I644" s="1" t="s">
        <v>3982</v>
      </c>
      <c r="J644" s="1" t="s">
        <v>3983</v>
      </c>
      <c r="K644" s="1" t="str">
        <f t="shared" si="21"/>
        <v>2016</v>
      </c>
      <c r="L644">
        <f t="shared" si="22"/>
        <v>9</v>
      </c>
    </row>
    <row r="645" spans="8:12">
      <c r="H645" s="1" t="s">
        <v>187</v>
      </c>
      <c r="I645" s="1"/>
      <c r="J645" s="1"/>
      <c r="K645" s="1" t="str">
        <f t="shared" si="21"/>
        <v>1900</v>
      </c>
      <c r="L645">
        <f t="shared" si="22"/>
        <v>9</v>
      </c>
    </row>
    <row r="646" spans="8:12">
      <c r="H646" s="1" t="s">
        <v>58</v>
      </c>
      <c r="I646" s="1" t="s">
        <v>4752</v>
      </c>
      <c r="J646" s="1" t="s">
        <v>4753</v>
      </c>
      <c r="K646" s="1" t="str">
        <f t="shared" si="21"/>
        <v>2016</v>
      </c>
      <c r="L646">
        <f t="shared" si="22"/>
        <v>9</v>
      </c>
    </row>
    <row r="647" spans="8:12">
      <c r="H647" s="1" t="s">
        <v>130</v>
      </c>
      <c r="I647" s="1" t="s">
        <v>3588</v>
      </c>
      <c r="J647" s="1" t="s">
        <v>2008</v>
      </c>
      <c r="K647" s="1" t="str">
        <f t="shared" si="21"/>
        <v>2014</v>
      </c>
      <c r="L647">
        <f t="shared" si="22"/>
        <v>9</v>
      </c>
    </row>
    <row r="648" spans="8:12">
      <c r="H648" s="1" t="s">
        <v>187</v>
      </c>
      <c r="I648" s="1" t="s">
        <v>451</v>
      </c>
      <c r="J648" s="1" t="s">
        <v>4372</v>
      </c>
      <c r="K648" s="1" t="str">
        <f t="shared" si="21"/>
        <v>2017</v>
      </c>
      <c r="L648">
        <f t="shared" si="22"/>
        <v>9</v>
      </c>
    </row>
    <row r="649" spans="8:12">
      <c r="H649" s="1" t="s">
        <v>58</v>
      </c>
      <c r="I649" s="1" t="s">
        <v>5246</v>
      </c>
      <c r="J649" s="1" t="s">
        <v>3199</v>
      </c>
      <c r="K649" s="1" t="str">
        <f t="shared" si="21"/>
        <v>2019</v>
      </c>
      <c r="L649">
        <f t="shared" si="22"/>
        <v>9</v>
      </c>
    </row>
    <row r="650" spans="8:12">
      <c r="H650" s="1" t="s">
        <v>158</v>
      </c>
      <c r="I650" s="1" t="s">
        <v>3838</v>
      </c>
      <c r="J650" s="1" t="s">
        <v>905</v>
      </c>
      <c r="K650" s="1" t="str">
        <f t="shared" si="21"/>
        <v>2015</v>
      </c>
      <c r="L650">
        <f t="shared" si="22"/>
        <v>9</v>
      </c>
    </row>
    <row r="651" spans="8:12">
      <c r="H651" s="1" t="s">
        <v>187</v>
      </c>
      <c r="I651" s="1" t="s">
        <v>5636</v>
      </c>
      <c r="J651" s="1" t="s">
        <v>1534</v>
      </c>
      <c r="K651" s="1" t="str">
        <f t="shared" si="21"/>
        <v>2016</v>
      </c>
      <c r="L651">
        <f t="shared" si="22"/>
        <v>9</v>
      </c>
    </row>
    <row r="652" spans="8:12">
      <c r="H652" s="1" t="s">
        <v>555</v>
      </c>
      <c r="I652" s="1" t="s">
        <v>5680</v>
      </c>
      <c r="J652" s="1" t="s">
        <v>5683</v>
      </c>
      <c r="K652" s="1" t="str">
        <f t="shared" si="21"/>
        <v>1989</v>
      </c>
      <c r="L652">
        <f t="shared" si="22"/>
        <v>9</v>
      </c>
    </row>
    <row r="653" spans="8:12">
      <c r="H653" s="1" t="s">
        <v>187</v>
      </c>
      <c r="I653" s="1" t="s">
        <v>231</v>
      </c>
      <c r="J653" s="1" t="s">
        <v>1212</v>
      </c>
      <c r="K653" s="1" t="str">
        <f t="shared" si="21"/>
        <v>2017</v>
      </c>
      <c r="L653">
        <f t="shared" si="22"/>
        <v>9</v>
      </c>
    </row>
    <row r="654" spans="8:12">
      <c r="H654" s="1" t="s">
        <v>58</v>
      </c>
      <c r="I654" s="1" t="s">
        <v>6226</v>
      </c>
      <c r="J654" s="1" t="s">
        <v>806</v>
      </c>
      <c r="K654" s="1" t="str">
        <f t="shared" si="21"/>
        <v>2014</v>
      </c>
      <c r="L654">
        <f t="shared" si="22"/>
        <v>9</v>
      </c>
    </row>
    <row r="655" spans="8:12">
      <c r="H655" s="1" t="s">
        <v>58</v>
      </c>
      <c r="I655" s="1" t="s">
        <v>6345</v>
      </c>
      <c r="J655" s="1" t="s">
        <v>1534</v>
      </c>
      <c r="K655" s="1" t="str">
        <f t="shared" si="21"/>
        <v>2016</v>
      </c>
      <c r="L655">
        <f t="shared" si="22"/>
        <v>9</v>
      </c>
    </row>
    <row r="656" spans="8:12">
      <c r="H656" s="1" t="s">
        <v>158</v>
      </c>
      <c r="I656" s="1" t="s">
        <v>6428</v>
      </c>
      <c r="J656" s="1" t="s">
        <v>1222</v>
      </c>
      <c r="K656" s="1" t="str">
        <f t="shared" si="21"/>
        <v>2015</v>
      </c>
      <c r="L656">
        <f t="shared" si="22"/>
        <v>9</v>
      </c>
    </row>
    <row r="657" spans="8:12">
      <c r="H657" s="1">
        <v>10</v>
      </c>
      <c r="I657" s="1" t="s">
        <v>6422</v>
      </c>
      <c r="J657" s="1" t="s">
        <v>1163</v>
      </c>
      <c r="K657" s="1" t="str">
        <f t="shared" si="21"/>
        <v>2015</v>
      </c>
      <c r="L657">
        <f t="shared" si="22"/>
        <v>9</v>
      </c>
    </row>
    <row r="658" spans="8:12">
      <c r="H658" s="1" t="s">
        <v>78</v>
      </c>
      <c r="I658" s="1" t="s">
        <v>3540</v>
      </c>
      <c r="J658" s="1" t="s">
        <v>2593</v>
      </c>
      <c r="K658" s="1" t="str">
        <f t="shared" si="21"/>
        <v>2000</v>
      </c>
      <c r="L658">
        <f t="shared" si="22"/>
        <v>9</v>
      </c>
    </row>
    <row r="659" spans="8:12">
      <c r="H659" s="1" t="s">
        <v>187</v>
      </c>
      <c r="I659" s="1" t="s">
        <v>4461</v>
      </c>
      <c r="J659" s="1" t="s">
        <v>4753</v>
      </c>
      <c r="K659" s="1" t="str">
        <f t="shared" si="21"/>
        <v>2016</v>
      </c>
      <c r="L659">
        <f t="shared" si="22"/>
        <v>9</v>
      </c>
    </row>
    <row r="660" spans="8:12">
      <c r="H660" s="1" t="s">
        <v>158</v>
      </c>
      <c r="I660" s="1" t="s">
        <v>7208</v>
      </c>
      <c r="J660" s="1" t="s">
        <v>7209</v>
      </c>
      <c r="K660" s="1" t="str">
        <f t="shared" si="21"/>
        <v>2013</v>
      </c>
      <c r="L660">
        <f t="shared" si="22"/>
        <v>9</v>
      </c>
    </row>
    <row r="661" spans="8:12">
      <c r="H661" s="1" t="s">
        <v>177</v>
      </c>
      <c r="I661" s="1" t="s">
        <v>4965</v>
      </c>
      <c r="J661" s="1" t="s">
        <v>7238</v>
      </c>
      <c r="K661" s="1" t="str">
        <f t="shared" si="21"/>
        <v>2001</v>
      </c>
      <c r="L661">
        <f t="shared" si="22"/>
        <v>9</v>
      </c>
    </row>
    <row r="662" spans="8:12">
      <c r="H662" s="1" t="s">
        <v>263</v>
      </c>
      <c r="I662" s="1" t="s">
        <v>5258</v>
      </c>
      <c r="J662" s="1" t="s">
        <v>7266</v>
      </c>
      <c r="K662" s="1" t="str">
        <f t="shared" si="21"/>
        <v>2006</v>
      </c>
      <c r="L662">
        <f t="shared" si="22"/>
        <v>9</v>
      </c>
    </row>
    <row r="663" spans="8:12">
      <c r="H663" s="1" t="s">
        <v>187</v>
      </c>
      <c r="I663" s="1" t="s">
        <v>5781</v>
      </c>
      <c r="J663" s="1" t="s">
        <v>5788</v>
      </c>
      <c r="K663" s="1" t="str">
        <f t="shared" si="21"/>
        <v>2020</v>
      </c>
      <c r="L663">
        <f t="shared" si="22"/>
        <v>9</v>
      </c>
    </row>
    <row r="664" spans="8:12">
      <c r="H664" s="1" t="s">
        <v>58</v>
      </c>
      <c r="I664" s="1" t="s">
        <v>220</v>
      </c>
      <c r="J664" s="1" t="s">
        <v>384</v>
      </c>
      <c r="K664" s="1" t="str">
        <f t="shared" si="21"/>
        <v>2015</v>
      </c>
      <c r="L664">
        <f t="shared" si="22"/>
        <v>9</v>
      </c>
    </row>
    <row r="665" spans="8:12">
      <c r="H665" s="1" t="s">
        <v>158</v>
      </c>
      <c r="I665" s="1" t="s">
        <v>381</v>
      </c>
      <c r="J665" s="1" t="s">
        <v>806</v>
      </c>
      <c r="K665" s="1" t="str">
        <f t="shared" si="21"/>
        <v>2014</v>
      </c>
      <c r="L665">
        <f t="shared" si="22"/>
        <v>9</v>
      </c>
    </row>
    <row r="666" spans="8:12">
      <c r="H666" s="1" t="s">
        <v>187</v>
      </c>
      <c r="I666" s="1" t="s">
        <v>7725</v>
      </c>
      <c r="J666" s="1" t="s">
        <v>5680</v>
      </c>
      <c r="K666" s="1" t="str">
        <f t="shared" si="21"/>
        <v>2020</v>
      </c>
      <c r="L666">
        <f t="shared" si="22"/>
        <v>9</v>
      </c>
    </row>
    <row r="667" spans="8:12">
      <c r="H667" s="1" t="s">
        <v>78</v>
      </c>
      <c r="I667" s="1" t="s">
        <v>174</v>
      </c>
      <c r="J667" s="1" t="s">
        <v>7788</v>
      </c>
      <c r="K667" s="1" t="str">
        <f t="shared" si="21"/>
        <v>1996</v>
      </c>
      <c r="L667">
        <f t="shared" si="22"/>
        <v>9</v>
      </c>
    </row>
    <row r="668" spans="8:12">
      <c r="H668" s="1" t="s">
        <v>58</v>
      </c>
      <c r="I668" s="1" t="s">
        <v>7821</v>
      </c>
      <c r="J668" s="1" t="s">
        <v>72</v>
      </c>
      <c r="K668" s="1" t="str">
        <f t="shared" si="21"/>
        <v>2019</v>
      </c>
      <c r="L668">
        <f t="shared" si="22"/>
        <v>9</v>
      </c>
    </row>
    <row r="669" spans="8:12">
      <c r="H669" s="1" t="s">
        <v>479</v>
      </c>
      <c r="I669" s="1" t="s">
        <v>8033</v>
      </c>
      <c r="J669" s="1" t="s">
        <v>7801</v>
      </c>
      <c r="K669" s="1" t="str">
        <f t="shared" si="21"/>
        <v>2005</v>
      </c>
      <c r="L669">
        <f t="shared" si="22"/>
        <v>9</v>
      </c>
    </row>
    <row r="670" spans="8:12">
      <c r="H670" s="1" t="s">
        <v>187</v>
      </c>
      <c r="I670" s="1" t="s">
        <v>6218</v>
      </c>
      <c r="J670" s="1" t="s">
        <v>5781</v>
      </c>
      <c r="K670" s="1" t="str">
        <f t="shared" si="21"/>
        <v>2020</v>
      </c>
      <c r="L670">
        <f t="shared" si="22"/>
        <v>9</v>
      </c>
    </row>
    <row r="671" spans="8:12">
      <c r="H671" s="1" t="s">
        <v>263</v>
      </c>
      <c r="I671" s="1" t="s">
        <v>1610</v>
      </c>
      <c r="J671" s="1" t="s">
        <v>8624</v>
      </c>
      <c r="K671" s="1" t="str">
        <f t="shared" si="21"/>
        <v>2011</v>
      </c>
      <c r="L671">
        <f t="shared" si="22"/>
        <v>9</v>
      </c>
    </row>
    <row r="672" spans="8:12">
      <c r="H672" s="1" t="s">
        <v>187</v>
      </c>
      <c r="I672" s="1" t="s">
        <v>8729</v>
      </c>
      <c r="J672" s="1" t="s">
        <v>5441</v>
      </c>
      <c r="K672" s="1" t="str">
        <f t="shared" si="21"/>
        <v>2020</v>
      </c>
      <c r="L672">
        <f t="shared" si="22"/>
        <v>9</v>
      </c>
    </row>
    <row r="673" spans="8:12">
      <c r="H673" s="1" t="s">
        <v>479</v>
      </c>
      <c r="I673" s="1" t="s">
        <v>8134</v>
      </c>
      <c r="J673" s="1" t="s">
        <v>8884</v>
      </c>
      <c r="K673" s="1" t="str">
        <f t="shared" si="21"/>
        <v>2010</v>
      </c>
      <c r="L673">
        <f t="shared" si="22"/>
        <v>9</v>
      </c>
    </row>
    <row r="674" spans="8:12">
      <c r="H674" s="1" t="s">
        <v>58</v>
      </c>
      <c r="I674" s="1" t="s">
        <v>9210</v>
      </c>
      <c r="J674" s="1" t="s">
        <v>9216</v>
      </c>
      <c r="K674" s="1" t="str">
        <f t="shared" si="21"/>
        <v>2013</v>
      </c>
      <c r="L674">
        <f t="shared" si="22"/>
        <v>9</v>
      </c>
    </row>
    <row r="675" spans="8:12">
      <c r="H675" s="1" t="s">
        <v>130</v>
      </c>
      <c r="I675" s="1" t="s">
        <v>9247</v>
      </c>
      <c r="J675" s="1" t="s">
        <v>9322</v>
      </c>
      <c r="K675" s="1" t="str">
        <f t="shared" si="21"/>
        <v>2011</v>
      </c>
      <c r="L675">
        <f t="shared" si="22"/>
        <v>9</v>
      </c>
    </row>
    <row r="676" spans="8:12">
      <c r="H676" s="1" t="s">
        <v>58</v>
      </c>
      <c r="I676" s="1" t="s">
        <v>9350</v>
      </c>
      <c r="J676" s="1" t="s">
        <v>9114</v>
      </c>
      <c r="K676" s="1" t="str">
        <f t="shared" si="21"/>
        <v>2011</v>
      </c>
      <c r="L676">
        <f t="shared" si="22"/>
        <v>9</v>
      </c>
    </row>
    <row r="677" spans="8:12">
      <c r="H677" s="1" t="s">
        <v>158</v>
      </c>
      <c r="I677" s="1" t="s">
        <v>9340</v>
      </c>
      <c r="J677" s="1" t="s">
        <v>9059</v>
      </c>
      <c r="K677" s="1" t="str">
        <f t="shared" si="21"/>
        <v>2012</v>
      </c>
      <c r="L677">
        <f t="shared" si="22"/>
        <v>9</v>
      </c>
    </row>
    <row r="678" spans="8:12">
      <c r="H678" s="1" t="s">
        <v>479</v>
      </c>
      <c r="I678" s="1" t="s">
        <v>9362</v>
      </c>
      <c r="J678" s="1" t="s">
        <v>2212</v>
      </c>
      <c r="K678" s="1" t="str">
        <f t="shared" si="21"/>
        <v>2010</v>
      </c>
      <c r="L678">
        <f t="shared" si="22"/>
        <v>9</v>
      </c>
    </row>
    <row r="679" spans="8:12">
      <c r="H679" s="1" t="s">
        <v>187</v>
      </c>
      <c r="I679" s="1" t="s">
        <v>9868</v>
      </c>
      <c r="J679" s="1" t="s">
        <v>4019</v>
      </c>
      <c r="K679" s="1" t="str">
        <f t="shared" si="21"/>
        <v>2013</v>
      </c>
      <c r="L679">
        <f t="shared" si="22"/>
        <v>9</v>
      </c>
    </row>
    <row r="680" spans="8:12">
      <c r="H680" s="1" t="s">
        <v>158</v>
      </c>
      <c r="I680" s="1" t="s">
        <v>10156</v>
      </c>
      <c r="J680" s="1" t="s">
        <v>10157</v>
      </c>
      <c r="K680" s="1" t="str">
        <f t="shared" si="21"/>
        <v>2010</v>
      </c>
      <c r="L680">
        <f t="shared" si="22"/>
        <v>9</v>
      </c>
    </row>
    <row r="681" spans="8:12">
      <c r="H681" s="1" t="s">
        <v>187</v>
      </c>
      <c r="I681" s="1" t="s">
        <v>8019</v>
      </c>
      <c r="J681" s="1" t="s">
        <v>6038</v>
      </c>
      <c r="K681" s="1" t="str">
        <f t="shared" si="21"/>
        <v>2013</v>
      </c>
      <c r="L681">
        <f t="shared" si="22"/>
        <v>9</v>
      </c>
    </row>
    <row r="682" spans="8:12">
      <c r="H682" s="1" t="s">
        <v>158</v>
      </c>
      <c r="I682" s="1" t="s">
        <v>10028</v>
      </c>
      <c r="J682" s="1" t="s">
        <v>941</v>
      </c>
      <c r="K682" s="1" t="str">
        <f t="shared" si="21"/>
        <v>2011</v>
      </c>
      <c r="L682">
        <f t="shared" si="22"/>
        <v>9</v>
      </c>
    </row>
    <row r="683" spans="8:12">
      <c r="H683" s="1" t="s">
        <v>144</v>
      </c>
      <c r="I683" s="1" t="s">
        <v>10543</v>
      </c>
      <c r="J683" s="1" t="s">
        <v>10574</v>
      </c>
      <c r="K683" s="1" t="str">
        <f t="shared" si="21"/>
        <v>2005</v>
      </c>
      <c r="L683">
        <f t="shared" si="22"/>
        <v>9</v>
      </c>
    </row>
    <row r="684" spans="8:12">
      <c r="H684" s="1" t="s">
        <v>187</v>
      </c>
      <c r="I684" s="1" t="s">
        <v>10640</v>
      </c>
      <c r="J684" s="1" t="s">
        <v>4141</v>
      </c>
      <c r="K684" s="1" t="str">
        <f t="shared" si="21"/>
        <v>2015</v>
      </c>
      <c r="L684">
        <f t="shared" si="22"/>
        <v>9</v>
      </c>
    </row>
    <row r="685" spans="8:12">
      <c r="H685" s="1" t="s">
        <v>130</v>
      </c>
      <c r="I685" s="1" t="s">
        <v>431</v>
      </c>
      <c r="J685" s="1" t="s">
        <v>384</v>
      </c>
      <c r="K685" s="1" t="str">
        <f t="shared" si="21"/>
        <v>2015</v>
      </c>
      <c r="L685">
        <f t="shared" si="22"/>
        <v>9</v>
      </c>
    </row>
    <row r="686" spans="8:12">
      <c r="H686" s="1" t="s">
        <v>187</v>
      </c>
      <c r="I686" s="1" t="s">
        <v>7841</v>
      </c>
      <c r="J686" s="1" t="s">
        <v>7043</v>
      </c>
      <c r="K686" s="1" t="str">
        <f t="shared" si="21"/>
        <v>2020</v>
      </c>
      <c r="L686">
        <f t="shared" si="22"/>
        <v>9</v>
      </c>
    </row>
    <row r="687" spans="8:12">
      <c r="H687" s="1" t="s">
        <v>126</v>
      </c>
      <c r="I687" s="1" t="s">
        <v>9477</v>
      </c>
      <c r="J687" s="1" t="s">
        <v>8879</v>
      </c>
      <c r="K687" s="1" t="str">
        <f t="shared" si="21"/>
        <v>2009</v>
      </c>
      <c r="L687">
        <f t="shared" si="22"/>
        <v>9</v>
      </c>
    </row>
    <row r="688" spans="8:12">
      <c r="H688" s="1" t="s">
        <v>130</v>
      </c>
      <c r="I688" s="1" t="s">
        <v>9477</v>
      </c>
      <c r="J688" s="1" t="s">
        <v>10761</v>
      </c>
      <c r="K688" s="1" t="str">
        <f t="shared" si="21"/>
        <v>2011</v>
      </c>
      <c r="L688">
        <f t="shared" si="22"/>
        <v>9</v>
      </c>
    </row>
    <row r="689" spans="8:12">
      <c r="H689" s="1" t="s">
        <v>187</v>
      </c>
      <c r="I689" s="1" t="s">
        <v>8824</v>
      </c>
      <c r="J689" s="1" t="s">
        <v>9165</v>
      </c>
      <c r="K689" s="1" t="str">
        <f t="shared" si="21"/>
        <v>2014</v>
      </c>
      <c r="L689">
        <f t="shared" si="22"/>
        <v>9</v>
      </c>
    </row>
    <row r="690" spans="8:12">
      <c r="H690" s="1" t="s">
        <v>58</v>
      </c>
      <c r="I690" s="1" t="s">
        <v>10517</v>
      </c>
      <c r="J690" s="1" t="s">
        <v>10817</v>
      </c>
      <c r="K690" s="1" t="str">
        <f t="shared" si="21"/>
        <v>2014</v>
      </c>
      <c r="L690">
        <f t="shared" si="22"/>
        <v>9</v>
      </c>
    </row>
    <row r="691" spans="8:12">
      <c r="H691" s="1" t="s">
        <v>187</v>
      </c>
      <c r="I691" s="1" t="s">
        <v>10869</v>
      </c>
      <c r="J691" s="1" t="s">
        <v>10522</v>
      </c>
      <c r="K691" s="1" t="str">
        <f t="shared" si="21"/>
        <v>2020</v>
      </c>
      <c r="L691">
        <f t="shared" si="22"/>
        <v>9</v>
      </c>
    </row>
    <row r="692" spans="8:12">
      <c r="H692" s="1" t="s">
        <v>324</v>
      </c>
      <c r="I692" s="1" t="s">
        <v>9206</v>
      </c>
      <c r="J692" s="1" t="s">
        <v>2212</v>
      </c>
      <c r="K692" s="1" t="str">
        <f t="shared" si="21"/>
        <v>2010</v>
      </c>
      <c r="L692">
        <f t="shared" si="22"/>
        <v>9</v>
      </c>
    </row>
    <row r="693" spans="8:12">
      <c r="H693" s="1" t="s">
        <v>187</v>
      </c>
      <c r="I693" s="1" t="s">
        <v>11233</v>
      </c>
      <c r="J693" s="1" t="s">
        <v>9539</v>
      </c>
      <c r="K693" s="1" t="str">
        <f t="shared" si="21"/>
        <v>2014</v>
      </c>
      <c r="L693">
        <f t="shared" si="22"/>
        <v>9</v>
      </c>
    </row>
    <row r="694" spans="8:12">
      <c r="H694" s="1" t="s">
        <v>78</v>
      </c>
      <c r="I694" s="1" t="s">
        <v>7574</v>
      </c>
      <c r="J694" s="1" t="s">
        <v>11464</v>
      </c>
      <c r="K694" s="1" t="str">
        <f t="shared" si="21"/>
        <v>2000</v>
      </c>
      <c r="L694">
        <f t="shared" si="22"/>
        <v>9</v>
      </c>
    </row>
    <row r="695" spans="8:12">
      <c r="H695" s="1" t="s">
        <v>126</v>
      </c>
      <c r="I695" s="1" t="s">
        <v>9124</v>
      </c>
      <c r="J695" s="1" t="s">
        <v>1422</v>
      </c>
      <c r="K695" s="1" t="str">
        <f t="shared" si="21"/>
        <v>2015</v>
      </c>
      <c r="L695">
        <f t="shared" si="22"/>
        <v>9</v>
      </c>
    </row>
    <row r="696" spans="8:12">
      <c r="H696" s="1" t="s">
        <v>158</v>
      </c>
      <c r="I696" s="1" t="s">
        <v>10640</v>
      </c>
      <c r="J696" s="1" t="s">
        <v>3217</v>
      </c>
      <c r="K696" s="1" t="str">
        <f t="shared" si="21"/>
        <v>2013</v>
      </c>
      <c r="L696">
        <f t="shared" si="22"/>
        <v>9</v>
      </c>
    </row>
    <row r="697" spans="8:12">
      <c r="H697" s="1" t="s">
        <v>187</v>
      </c>
      <c r="I697" s="1" t="s">
        <v>6398</v>
      </c>
      <c r="J697" s="1" t="s">
        <v>6104</v>
      </c>
      <c r="K697" s="1" t="str">
        <f t="shared" si="21"/>
        <v>2015</v>
      </c>
      <c r="L697">
        <f t="shared" si="22"/>
        <v>9</v>
      </c>
    </row>
    <row r="698" spans="8:12">
      <c r="H698" s="1" t="s">
        <v>144</v>
      </c>
      <c r="I698" s="1" t="s">
        <v>11565</v>
      </c>
      <c r="J698" s="1" t="s">
        <v>11572</v>
      </c>
      <c r="K698" s="1" t="str">
        <f t="shared" si="21"/>
        <v>2000</v>
      </c>
      <c r="L698">
        <f t="shared" si="22"/>
        <v>9</v>
      </c>
    </row>
    <row r="699" spans="8:12">
      <c r="H699" s="1" t="s">
        <v>324</v>
      </c>
      <c r="I699" s="1" t="s">
        <v>11653</v>
      </c>
      <c r="J699" s="1" t="s">
        <v>1125</v>
      </c>
      <c r="K699" s="1" t="str">
        <f t="shared" si="21"/>
        <v>2012</v>
      </c>
      <c r="L699">
        <f t="shared" si="22"/>
        <v>9</v>
      </c>
    </row>
    <row r="700" spans="8:12">
      <c r="H700" s="1" t="s">
        <v>58</v>
      </c>
      <c r="I700" s="1" t="s">
        <v>6092</v>
      </c>
      <c r="J700" s="1" t="s">
        <v>905</v>
      </c>
      <c r="K700" s="1" t="str">
        <f t="shared" si="21"/>
        <v>2015</v>
      </c>
      <c r="L700">
        <f t="shared" si="22"/>
        <v>9</v>
      </c>
    </row>
    <row r="701" spans="8:12">
      <c r="H701" s="1">
        <v>12</v>
      </c>
      <c r="I701" s="1" t="s">
        <v>11740</v>
      </c>
      <c r="J701" s="1" t="s">
        <v>6078</v>
      </c>
      <c r="K701" s="1" t="str">
        <f t="shared" si="21"/>
        <v>2017</v>
      </c>
      <c r="L701">
        <f t="shared" si="22"/>
        <v>9</v>
      </c>
    </row>
    <row r="702" spans="8:12">
      <c r="H702" s="1" t="s">
        <v>158</v>
      </c>
      <c r="I702" s="1" t="s">
        <v>11792</v>
      </c>
      <c r="J702" s="1" t="s">
        <v>11793</v>
      </c>
      <c r="K702" s="1" t="str">
        <f t="shared" si="21"/>
        <v>2013</v>
      </c>
      <c r="L702">
        <f t="shared" si="22"/>
        <v>9</v>
      </c>
    </row>
    <row r="703" spans="8:12">
      <c r="H703" s="1" t="s">
        <v>187</v>
      </c>
      <c r="I703" s="1" t="s">
        <v>562</v>
      </c>
      <c r="J703" s="1" t="s">
        <v>1222</v>
      </c>
      <c r="K703" s="1" t="str">
        <f t="shared" si="21"/>
        <v>2015</v>
      </c>
      <c r="L703">
        <f t="shared" si="22"/>
        <v>9</v>
      </c>
    </row>
    <row r="704" spans="8:12">
      <c r="H704" s="1" t="s">
        <v>130</v>
      </c>
      <c r="I704" s="1" t="s">
        <v>6169</v>
      </c>
      <c r="J704" s="1" t="s">
        <v>11832</v>
      </c>
      <c r="K704" s="1" t="str">
        <f t="shared" si="21"/>
        <v>2012</v>
      </c>
      <c r="L704">
        <f t="shared" si="22"/>
        <v>9</v>
      </c>
    </row>
    <row r="705" spans="8:12">
      <c r="H705" s="1" t="s">
        <v>158</v>
      </c>
      <c r="I705" s="1" t="s">
        <v>8416</v>
      </c>
      <c r="J705" s="1" t="s">
        <v>12101</v>
      </c>
      <c r="K705" s="1" t="str">
        <f t="shared" si="21"/>
        <v>2018</v>
      </c>
      <c r="L705">
        <f t="shared" si="22"/>
        <v>9</v>
      </c>
    </row>
    <row r="706" spans="8:12">
      <c r="H706" s="1" t="s">
        <v>187</v>
      </c>
      <c r="I706" s="1" t="s">
        <v>11263</v>
      </c>
      <c r="J706" s="1" t="s">
        <v>6586</v>
      </c>
      <c r="K706" s="1" t="str">
        <f t="shared" ref="K706:K769" si="23">TEXT(J706,"YYYY")</f>
        <v>2020</v>
      </c>
      <c r="L706">
        <f t="shared" ref="L706:L769" si="24">H706-(TEXT(I706,"YYYY")-TEXT(J706,"YYYY"))</f>
        <v>9</v>
      </c>
    </row>
    <row r="707" spans="8:12">
      <c r="H707" s="1" t="s">
        <v>187</v>
      </c>
      <c r="I707" s="1" t="s">
        <v>12416</v>
      </c>
      <c r="J707" s="1" t="s">
        <v>7691</v>
      </c>
      <c r="K707" s="1" t="str">
        <f t="shared" si="23"/>
        <v>2020</v>
      </c>
      <c r="L707">
        <f t="shared" si="24"/>
        <v>9</v>
      </c>
    </row>
    <row r="708" spans="8:12">
      <c r="H708" s="1" t="s">
        <v>58</v>
      </c>
      <c r="I708" s="1" t="s">
        <v>59</v>
      </c>
      <c r="J708" s="1" t="s">
        <v>66</v>
      </c>
      <c r="K708" s="1" t="str">
        <f t="shared" si="23"/>
        <v>2019</v>
      </c>
      <c r="L708">
        <f t="shared" si="24"/>
        <v>10</v>
      </c>
    </row>
    <row r="709" spans="8:12">
      <c r="H709" s="1" t="s">
        <v>158</v>
      </c>
      <c r="I709" s="1" t="s">
        <v>204</v>
      </c>
      <c r="J709" s="1" t="s">
        <v>209</v>
      </c>
      <c r="K709" s="1" t="str">
        <f t="shared" si="23"/>
        <v>2016</v>
      </c>
      <c r="L709">
        <f t="shared" si="24"/>
        <v>10</v>
      </c>
    </row>
    <row r="710" spans="8:12">
      <c r="H710" s="1" t="s">
        <v>58</v>
      </c>
      <c r="I710" s="1" t="s">
        <v>280</v>
      </c>
      <c r="J710" s="1" t="s">
        <v>284</v>
      </c>
      <c r="K710" s="1" t="str">
        <f t="shared" si="23"/>
        <v>2019</v>
      </c>
      <c r="L710">
        <f t="shared" si="24"/>
        <v>10</v>
      </c>
    </row>
    <row r="711" spans="8:12">
      <c r="H711" s="1" t="s">
        <v>58</v>
      </c>
      <c r="I711" s="1" t="s">
        <v>316</v>
      </c>
      <c r="J711" s="1" t="s">
        <v>318</v>
      </c>
      <c r="K711" s="1" t="str">
        <f t="shared" si="23"/>
        <v>2018</v>
      </c>
      <c r="L711">
        <f t="shared" si="24"/>
        <v>10</v>
      </c>
    </row>
    <row r="712" spans="8:12">
      <c r="H712" s="1" t="s">
        <v>130</v>
      </c>
      <c r="I712" s="1" t="s">
        <v>440</v>
      </c>
      <c r="J712" s="1" t="s">
        <v>441</v>
      </c>
      <c r="K712" s="1" t="str">
        <f t="shared" si="23"/>
        <v>2016</v>
      </c>
      <c r="L712">
        <f t="shared" si="24"/>
        <v>10</v>
      </c>
    </row>
    <row r="713" spans="8:12">
      <c r="H713" s="1" t="s">
        <v>126</v>
      </c>
      <c r="I713" s="1" t="s">
        <v>522</v>
      </c>
      <c r="J713" s="1" t="s">
        <v>537</v>
      </c>
      <c r="K713" s="1" t="str">
        <f t="shared" si="23"/>
        <v>2015</v>
      </c>
      <c r="L713">
        <f t="shared" si="24"/>
        <v>10</v>
      </c>
    </row>
    <row r="714" spans="8:12">
      <c r="H714" s="1" t="s">
        <v>158</v>
      </c>
      <c r="I714" s="1" t="s">
        <v>522</v>
      </c>
      <c r="J714" s="1" t="s">
        <v>705</v>
      </c>
      <c r="K714" s="1" t="str">
        <f t="shared" si="23"/>
        <v>2018</v>
      </c>
      <c r="L714">
        <f t="shared" si="24"/>
        <v>10</v>
      </c>
    </row>
    <row r="715" spans="8:12">
      <c r="H715" s="1" t="s">
        <v>158</v>
      </c>
      <c r="I715" s="1" t="s">
        <v>903</v>
      </c>
      <c r="J715" s="1" t="s">
        <v>881</v>
      </c>
      <c r="K715" s="1" t="str">
        <f t="shared" si="23"/>
        <v>2018</v>
      </c>
      <c r="L715">
        <f t="shared" si="24"/>
        <v>10</v>
      </c>
    </row>
    <row r="716" spans="8:12">
      <c r="H716" s="1" t="s">
        <v>158</v>
      </c>
      <c r="I716" s="1" t="s">
        <v>360</v>
      </c>
      <c r="J716" s="1" t="s">
        <v>918</v>
      </c>
      <c r="K716" s="1" t="str">
        <f t="shared" si="23"/>
        <v>2018</v>
      </c>
      <c r="L716">
        <f t="shared" si="24"/>
        <v>10</v>
      </c>
    </row>
    <row r="717" spans="8:12">
      <c r="H717" s="1" t="s">
        <v>58</v>
      </c>
      <c r="I717" s="1" t="s">
        <v>1027</v>
      </c>
      <c r="J717" s="1" t="s">
        <v>1030</v>
      </c>
      <c r="K717" s="1" t="str">
        <f t="shared" si="23"/>
        <v>2019</v>
      </c>
      <c r="L717">
        <f t="shared" si="24"/>
        <v>10</v>
      </c>
    </row>
    <row r="718" spans="8:12">
      <c r="H718" s="1" t="s">
        <v>58</v>
      </c>
      <c r="I718" s="1" t="s">
        <v>1056</v>
      </c>
      <c r="J718" s="1" t="s">
        <v>1079</v>
      </c>
      <c r="K718" s="1" t="str">
        <f t="shared" si="23"/>
        <v>2019</v>
      </c>
      <c r="L718">
        <f t="shared" si="24"/>
        <v>10</v>
      </c>
    </row>
    <row r="719" spans="8:12">
      <c r="H719" s="1" t="s">
        <v>324</v>
      </c>
      <c r="I719" s="1" t="s">
        <v>1174</v>
      </c>
      <c r="J719" s="1" t="s">
        <v>209</v>
      </c>
      <c r="K719" s="1" t="str">
        <f t="shared" si="23"/>
        <v>2016</v>
      </c>
      <c r="L719">
        <f t="shared" si="24"/>
        <v>10</v>
      </c>
    </row>
    <row r="720" spans="8:12">
      <c r="H720" s="1" t="s">
        <v>158</v>
      </c>
      <c r="I720" s="1" t="s">
        <v>1956</v>
      </c>
      <c r="J720" s="1" t="s">
        <v>199</v>
      </c>
      <c r="K720" s="1" t="str">
        <f t="shared" si="23"/>
        <v>2018</v>
      </c>
      <c r="L720">
        <f t="shared" si="24"/>
        <v>10</v>
      </c>
    </row>
    <row r="721" spans="8:12">
      <c r="H721" s="1" t="s">
        <v>158</v>
      </c>
      <c r="I721" s="1" t="s">
        <v>2115</v>
      </c>
      <c r="J721" s="1" t="s">
        <v>1873</v>
      </c>
      <c r="K721" s="1" t="str">
        <f t="shared" si="23"/>
        <v>2017</v>
      </c>
      <c r="L721">
        <f t="shared" si="24"/>
        <v>10</v>
      </c>
    </row>
    <row r="722" spans="8:12">
      <c r="H722" s="1" t="s">
        <v>58</v>
      </c>
      <c r="I722" s="1" t="s">
        <v>2251</v>
      </c>
      <c r="J722" s="1" t="s">
        <v>2257</v>
      </c>
      <c r="K722" s="1" t="str">
        <f t="shared" si="23"/>
        <v>2018</v>
      </c>
      <c r="L722">
        <f t="shared" si="24"/>
        <v>10</v>
      </c>
    </row>
    <row r="723" spans="8:12">
      <c r="H723" s="1" t="s">
        <v>158</v>
      </c>
      <c r="I723" s="1" t="s">
        <v>403</v>
      </c>
      <c r="J723" s="1" t="s">
        <v>752</v>
      </c>
      <c r="K723" s="1" t="str">
        <f t="shared" si="23"/>
        <v>2018</v>
      </c>
      <c r="L723">
        <f t="shared" si="24"/>
        <v>10</v>
      </c>
    </row>
    <row r="724" spans="8:12">
      <c r="H724" s="1" t="s">
        <v>130</v>
      </c>
      <c r="I724" s="1" t="s">
        <v>826</v>
      </c>
      <c r="J724" s="1" t="s">
        <v>496</v>
      </c>
      <c r="K724" s="1" t="str">
        <f t="shared" si="23"/>
        <v>2017</v>
      </c>
      <c r="L724">
        <f t="shared" si="24"/>
        <v>10</v>
      </c>
    </row>
    <row r="725" spans="8:12">
      <c r="H725" s="1" t="s">
        <v>58</v>
      </c>
      <c r="I725" s="1" t="s">
        <v>787</v>
      </c>
      <c r="J725" s="1" t="s">
        <v>787</v>
      </c>
      <c r="K725" s="1" t="str">
        <f t="shared" si="23"/>
        <v>2019</v>
      </c>
      <c r="L725">
        <f t="shared" si="24"/>
        <v>10</v>
      </c>
    </row>
    <row r="726" spans="8:12">
      <c r="H726" s="1" t="s">
        <v>158</v>
      </c>
      <c r="I726" s="1" t="s">
        <v>431</v>
      </c>
      <c r="J726" s="1" t="s">
        <v>1286</v>
      </c>
      <c r="K726" s="1" t="str">
        <f t="shared" si="23"/>
        <v>2017</v>
      </c>
      <c r="L726">
        <f t="shared" si="24"/>
        <v>10</v>
      </c>
    </row>
    <row r="727" spans="8:12">
      <c r="H727" s="1" t="s">
        <v>247</v>
      </c>
      <c r="I727" s="1" t="s">
        <v>2746</v>
      </c>
      <c r="J727" s="1" t="s">
        <v>2023</v>
      </c>
      <c r="K727" s="1" t="str">
        <f t="shared" si="23"/>
        <v>2013</v>
      </c>
      <c r="L727">
        <f t="shared" si="24"/>
        <v>10</v>
      </c>
    </row>
    <row r="728" spans="8:12">
      <c r="H728" s="1" t="s">
        <v>217</v>
      </c>
      <c r="I728" s="1" t="s">
        <v>1741</v>
      </c>
      <c r="J728" s="1" t="s">
        <v>1994</v>
      </c>
      <c r="K728" s="1" t="str">
        <f t="shared" si="23"/>
        <v>2011</v>
      </c>
      <c r="L728">
        <f t="shared" si="24"/>
        <v>10</v>
      </c>
    </row>
    <row r="729" spans="8:12">
      <c r="H729" s="1" t="s">
        <v>158</v>
      </c>
      <c r="I729" s="1" t="s">
        <v>622</v>
      </c>
      <c r="J729" s="1" t="s">
        <v>1534</v>
      </c>
      <c r="K729" s="1" t="str">
        <f t="shared" si="23"/>
        <v>2016</v>
      </c>
      <c r="L729">
        <f t="shared" si="24"/>
        <v>10</v>
      </c>
    </row>
    <row r="730" spans="8:12">
      <c r="H730" s="1" t="s">
        <v>130</v>
      </c>
      <c r="I730" s="1" t="s">
        <v>1012</v>
      </c>
      <c r="J730" s="1" t="s">
        <v>3328</v>
      </c>
      <c r="K730" s="1" t="str">
        <f t="shared" si="23"/>
        <v>2015</v>
      </c>
      <c r="L730">
        <f t="shared" si="24"/>
        <v>10</v>
      </c>
    </row>
    <row r="731" spans="8:12">
      <c r="H731" s="1" t="s">
        <v>58</v>
      </c>
      <c r="I731" s="1" t="s">
        <v>3458</v>
      </c>
      <c r="J731" s="1" t="s">
        <v>3458</v>
      </c>
      <c r="K731" s="1" t="str">
        <f t="shared" si="23"/>
        <v>2018</v>
      </c>
      <c r="L731">
        <f t="shared" si="24"/>
        <v>10</v>
      </c>
    </row>
    <row r="732" spans="8:12">
      <c r="H732" s="1" t="s">
        <v>58</v>
      </c>
      <c r="I732" s="1" t="s">
        <v>3623</v>
      </c>
      <c r="J732" s="1" t="s">
        <v>191</v>
      </c>
      <c r="K732" s="1" t="str">
        <f t="shared" si="23"/>
        <v>2018</v>
      </c>
      <c r="L732">
        <f t="shared" si="24"/>
        <v>10</v>
      </c>
    </row>
    <row r="733" spans="8:12">
      <c r="H733" s="1" t="s">
        <v>144</v>
      </c>
      <c r="I733" s="1" t="s">
        <v>1799</v>
      </c>
      <c r="J733" s="1" t="s">
        <v>3760</v>
      </c>
      <c r="K733" s="1" t="str">
        <f t="shared" si="23"/>
        <v>2003</v>
      </c>
      <c r="L733">
        <f t="shared" si="24"/>
        <v>10</v>
      </c>
    </row>
    <row r="734" spans="8:12">
      <c r="H734" s="1" t="s">
        <v>58</v>
      </c>
      <c r="I734" s="1" t="s">
        <v>4224</v>
      </c>
      <c r="J734" s="1" t="s">
        <v>106</v>
      </c>
      <c r="K734" s="1" t="str">
        <f t="shared" si="23"/>
        <v>2018</v>
      </c>
      <c r="L734">
        <f t="shared" si="24"/>
        <v>10</v>
      </c>
    </row>
    <row r="735" spans="8:12">
      <c r="H735" s="1" t="s">
        <v>130</v>
      </c>
      <c r="I735" s="1" t="s">
        <v>4439</v>
      </c>
      <c r="J735" s="1" t="s">
        <v>3952</v>
      </c>
      <c r="K735" s="1" t="str">
        <f t="shared" si="23"/>
        <v>2016</v>
      </c>
      <c r="L735">
        <f t="shared" si="24"/>
        <v>10</v>
      </c>
    </row>
    <row r="736" spans="8:12">
      <c r="H736" s="1" t="s">
        <v>58</v>
      </c>
      <c r="I736" s="1" t="s">
        <v>3288</v>
      </c>
      <c r="J736" s="1" t="s">
        <v>2257</v>
      </c>
      <c r="K736" s="1" t="str">
        <f t="shared" si="23"/>
        <v>2018</v>
      </c>
      <c r="L736">
        <f t="shared" si="24"/>
        <v>10</v>
      </c>
    </row>
    <row r="737" spans="8:12">
      <c r="H737" s="1" t="s">
        <v>324</v>
      </c>
      <c r="I737" s="1" t="s">
        <v>4687</v>
      </c>
      <c r="J737" s="1" t="s">
        <v>806</v>
      </c>
      <c r="K737" s="1" t="str">
        <f t="shared" si="23"/>
        <v>2014</v>
      </c>
      <c r="L737">
        <f t="shared" si="24"/>
        <v>10</v>
      </c>
    </row>
    <row r="738" spans="8:12">
      <c r="H738" s="1" t="s">
        <v>58</v>
      </c>
      <c r="I738" s="1" t="s">
        <v>4923</v>
      </c>
      <c r="J738" s="1" t="s">
        <v>227</v>
      </c>
      <c r="K738" s="1" t="str">
        <f t="shared" si="23"/>
        <v>2017</v>
      </c>
      <c r="L738">
        <f t="shared" si="24"/>
        <v>10</v>
      </c>
    </row>
    <row r="739" spans="8:12">
      <c r="H739" s="1" t="s">
        <v>130</v>
      </c>
      <c r="I739" s="1" t="s">
        <v>2843</v>
      </c>
      <c r="J739" s="1" t="s">
        <v>5054</v>
      </c>
      <c r="K739" s="1" t="str">
        <f t="shared" si="23"/>
        <v>2015</v>
      </c>
      <c r="L739">
        <f t="shared" si="24"/>
        <v>10</v>
      </c>
    </row>
    <row r="740" spans="8:12">
      <c r="H740" s="1" t="s">
        <v>158</v>
      </c>
      <c r="I740" s="1" t="s">
        <v>2254</v>
      </c>
      <c r="J740" s="1" t="s">
        <v>990</v>
      </c>
      <c r="K740" s="1" t="str">
        <f t="shared" si="23"/>
        <v>2017</v>
      </c>
      <c r="L740">
        <f t="shared" si="24"/>
        <v>10</v>
      </c>
    </row>
    <row r="741" spans="8:12">
      <c r="H741" s="1" t="s">
        <v>58</v>
      </c>
      <c r="I741" s="1" t="s">
        <v>2237</v>
      </c>
      <c r="J741" s="1" t="s">
        <v>467</v>
      </c>
      <c r="K741" s="1" t="str">
        <f t="shared" si="23"/>
        <v>2016</v>
      </c>
      <c r="L741">
        <f t="shared" si="24"/>
        <v>10</v>
      </c>
    </row>
    <row r="742" spans="8:12">
      <c r="H742" s="1" t="s">
        <v>158</v>
      </c>
      <c r="I742" s="1" t="s">
        <v>1763</v>
      </c>
      <c r="J742" s="1" t="s">
        <v>2091</v>
      </c>
      <c r="K742" s="1" t="str">
        <f t="shared" si="23"/>
        <v>2017</v>
      </c>
      <c r="L742">
        <f t="shared" si="24"/>
        <v>10</v>
      </c>
    </row>
    <row r="743" spans="8:12">
      <c r="H743" s="1" t="s">
        <v>158</v>
      </c>
      <c r="I743" s="1" t="s">
        <v>152</v>
      </c>
      <c r="J743" s="1" t="s">
        <v>5642</v>
      </c>
      <c r="K743" s="1" t="str">
        <f t="shared" si="23"/>
        <v>2016</v>
      </c>
      <c r="L743">
        <f t="shared" si="24"/>
        <v>10</v>
      </c>
    </row>
    <row r="744" spans="8:12">
      <c r="H744" s="1" t="s">
        <v>130</v>
      </c>
      <c r="I744" s="1" t="s">
        <v>5821</v>
      </c>
      <c r="J744" s="1" t="s">
        <v>3488</v>
      </c>
      <c r="K744" s="1" t="str">
        <f t="shared" si="23"/>
        <v>2018</v>
      </c>
      <c r="L744">
        <f t="shared" si="24"/>
        <v>10</v>
      </c>
    </row>
    <row r="745" spans="8:12">
      <c r="H745" s="1" t="s">
        <v>58</v>
      </c>
      <c r="I745" s="1" t="s">
        <v>5160</v>
      </c>
      <c r="J745" s="1" t="s">
        <v>3363</v>
      </c>
      <c r="K745" s="1" t="str">
        <f t="shared" si="23"/>
        <v>2017</v>
      </c>
      <c r="L745">
        <f t="shared" si="24"/>
        <v>10</v>
      </c>
    </row>
    <row r="746" spans="8:12">
      <c r="H746" s="1" t="s">
        <v>344</v>
      </c>
      <c r="I746" s="1" t="s">
        <v>5991</v>
      </c>
      <c r="J746" s="1" t="s">
        <v>2079</v>
      </c>
      <c r="K746" s="1" t="str">
        <f t="shared" si="23"/>
        <v>2006</v>
      </c>
      <c r="L746">
        <f t="shared" si="24"/>
        <v>10</v>
      </c>
    </row>
    <row r="747" spans="8:12">
      <c r="H747" s="1" t="s">
        <v>58</v>
      </c>
      <c r="I747" s="1" t="s">
        <v>337</v>
      </c>
      <c r="J747" s="1" t="s">
        <v>6060</v>
      </c>
      <c r="K747" s="1" t="str">
        <f t="shared" si="23"/>
        <v>2017</v>
      </c>
      <c r="L747">
        <f t="shared" si="24"/>
        <v>10</v>
      </c>
    </row>
    <row r="748" spans="8:12">
      <c r="H748" s="1" t="s">
        <v>144</v>
      </c>
      <c r="I748" s="1" t="s">
        <v>6126</v>
      </c>
      <c r="J748" s="1" t="s">
        <v>6127</v>
      </c>
      <c r="K748" s="1" t="str">
        <f t="shared" si="23"/>
        <v>2003</v>
      </c>
      <c r="L748">
        <f t="shared" si="24"/>
        <v>10</v>
      </c>
    </row>
    <row r="749" spans="8:12">
      <c r="H749" s="1" t="s">
        <v>63</v>
      </c>
      <c r="I749" s="1" t="s">
        <v>6126</v>
      </c>
      <c r="J749" s="1" t="s">
        <v>3167</v>
      </c>
      <c r="K749" s="1" t="str">
        <f t="shared" si="23"/>
        <v>1997</v>
      </c>
      <c r="L749">
        <f t="shared" si="24"/>
        <v>10</v>
      </c>
    </row>
    <row r="750" spans="8:12">
      <c r="H750" s="1" t="s">
        <v>158</v>
      </c>
      <c r="I750" s="1" t="s">
        <v>6185</v>
      </c>
      <c r="J750" s="1" t="s">
        <v>1067</v>
      </c>
      <c r="K750" s="1" t="str">
        <f t="shared" si="23"/>
        <v>2015</v>
      </c>
      <c r="L750">
        <f t="shared" si="24"/>
        <v>10</v>
      </c>
    </row>
    <row r="751" spans="8:12">
      <c r="H751" s="1" t="s">
        <v>324</v>
      </c>
      <c r="I751" s="1" t="s">
        <v>6231</v>
      </c>
      <c r="J751" s="1" t="s">
        <v>2023</v>
      </c>
      <c r="K751" s="1" t="str">
        <f t="shared" si="23"/>
        <v>2013</v>
      </c>
      <c r="L751">
        <f t="shared" si="24"/>
        <v>10</v>
      </c>
    </row>
    <row r="752" spans="8:12">
      <c r="H752" s="1" t="s">
        <v>158</v>
      </c>
      <c r="I752" s="1" t="s">
        <v>112</v>
      </c>
      <c r="J752" s="1" t="s">
        <v>1214</v>
      </c>
      <c r="K752" s="1" t="str">
        <f t="shared" si="23"/>
        <v>2019</v>
      </c>
      <c r="L752">
        <f t="shared" si="24"/>
        <v>10</v>
      </c>
    </row>
    <row r="753" spans="8:12">
      <c r="H753" s="1" t="s">
        <v>240</v>
      </c>
      <c r="I753" s="1" t="s">
        <v>3923</v>
      </c>
      <c r="J753" s="1" t="s">
        <v>6401</v>
      </c>
      <c r="K753" s="1" t="str">
        <f t="shared" si="23"/>
        <v>1973</v>
      </c>
      <c r="L753">
        <f t="shared" si="24"/>
        <v>10</v>
      </c>
    </row>
    <row r="754" spans="8:12">
      <c r="H754" s="1" t="s">
        <v>130</v>
      </c>
      <c r="I754" s="1" t="s">
        <v>6428</v>
      </c>
      <c r="J754" s="1" t="s">
        <v>1222</v>
      </c>
      <c r="K754" s="1" t="str">
        <f t="shared" si="23"/>
        <v>2015</v>
      </c>
      <c r="L754">
        <f t="shared" si="24"/>
        <v>10</v>
      </c>
    </row>
    <row r="755" spans="8:12">
      <c r="H755" s="1" t="s">
        <v>58</v>
      </c>
      <c r="I755" s="1" t="s">
        <v>6364</v>
      </c>
      <c r="J755" s="1" t="s">
        <v>6479</v>
      </c>
      <c r="K755" s="1" t="str">
        <f t="shared" si="23"/>
        <v>2016</v>
      </c>
      <c r="L755">
        <f t="shared" si="24"/>
        <v>10</v>
      </c>
    </row>
    <row r="756" spans="8:12">
      <c r="H756" s="1" t="s">
        <v>58</v>
      </c>
      <c r="I756" s="1" t="s">
        <v>6656</v>
      </c>
      <c r="J756" s="1" t="s">
        <v>3952</v>
      </c>
      <c r="K756" s="1" t="str">
        <f t="shared" si="23"/>
        <v>2016</v>
      </c>
      <c r="L756">
        <f t="shared" si="24"/>
        <v>10</v>
      </c>
    </row>
    <row r="757" spans="8:12">
      <c r="H757" s="1" t="s">
        <v>78</v>
      </c>
      <c r="I757" s="1" t="s">
        <v>6973</v>
      </c>
      <c r="J757" s="1" t="s">
        <v>5385</v>
      </c>
      <c r="K757" s="1" t="str">
        <f t="shared" si="23"/>
        <v>1996</v>
      </c>
      <c r="L757">
        <f t="shared" si="24"/>
        <v>10</v>
      </c>
    </row>
    <row r="758" spans="8:12">
      <c r="H758" s="1" t="s">
        <v>263</v>
      </c>
      <c r="I758" s="1" t="s">
        <v>6360</v>
      </c>
      <c r="J758" s="1" t="s">
        <v>1815</v>
      </c>
      <c r="K758" s="1" t="str">
        <f t="shared" si="23"/>
        <v>2008</v>
      </c>
      <c r="L758">
        <f t="shared" si="24"/>
        <v>10</v>
      </c>
    </row>
    <row r="759" spans="8:12">
      <c r="H759" s="1" t="s">
        <v>58</v>
      </c>
      <c r="I759" s="1" t="s">
        <v>4720</v>
      </c>
      <c r="J759" s="1" t="s">
        <v>7029</v>
      </c>
      <c r="K759" s="1" t="str">
        <f t="shared" si="23"/>
        <v>2015</v>
      </c>
      <c r="L759">
        <f t="shared" si="24"/>
        <v>10</v>
      </c>
    </row>
    <row r="760" spans="8:12">
      <c r="H760" s="1" t="s">
        <v>63</v>
      </c>
      <c r="I760" s="1" t="s">
        <v>7378</v>
      </c>
      <c r="J760" s="1" t="s">
        <v>7379</v>
      </c>
      <c r="K760" s="1" t="str">
        <f t="shared" si="23"/>
        <v>1995</v>
      </c>
      <c r="L760">
        <f t="shared" si="24"/>
        <v>10</v>
      </c>
    </row>
    <row r="761" spans="8:12">
      <c r="H761" s="1" t="s">
        <v>130</v>
      </c>
      <c r="I761" s="1" t="s">
        <v>7097</v>
      </c>
      <c r="J761" s="1" t="s">
        <v>1712</v>
      </c>
      <c r="K761" s="1" t="str">
        <f t="shared" si="23"/>
        <v>2014</v>
      </c>
      <c r="L761">
        <f t="shared" si="24"/>
        <v>10</v>
      </c>
    </row>
    <row r="762" spans="8:12">
      <c r="H762" s="1" t="s">
        <v>169</v>
      </c>
      <c r="I762" s="1" t="s">
        <v>7694</v>
      </c>
      <c r="J762" s="1" t="s">
        <v>2481</v>
      </c>
      <c r="K762" s="1" t="str">
        <f t="shared" si="23"/>
        <v>2006</v>
      </c>
      <c r="L762">
        <f t="shared" si="24"/>
        <v>10</v>
      </c>
    </row>
    <row r="763" spans="8:12">
      <c r="H763" s="1" t="s">
        <v>555</v>
      </c>
      <c r="I763" s="1" t="s">
        <v>7707</v>
      </c>
      <c r="J763" s="1" t="s">
        <v>5399</v>
      </c>
      <c r="K763" s="1" t="str">
        <f t="shared" si="23"/>
        <v>1986</v>
      </c>
      <c r="L763">
        <f t="shared" si="24"/>
        <v>10</v>
      </c>
    </row>
    <row r="764" spans="8:12">
      <c r="H764" s="1" t="s">
        <v>555</v>
      </c>
      <c r="I764" s="1" t="s">
        <v>381</v>
      </c>
      <c r="J764" s="1" t="s">
        <v>5399</v>
      </c>
      <c r="K764" s="1" t="str">
        <f t="shared" si="23"/>
        <v>1986</v>
      </c>
      <c r="L764">
        <f t="shared" si="24"/>
        <v>10</v>
      </c>
    </row>
    <row r="765" spans="8:12">
      <c r="H765" s="1" t="s">
        <v>263</v>
      </c>
      <c r="I765" s="1" t="s">
        <v>7841</v>
      </c>
      <c r="J765" s="1" t="s">
        <v>6677</v>
      </c>
      <c r="K765" s="1" t="str">
        <f t="shared" si="23"/>
        <v>2012</v>
      </c>
      <c r="L765">
        <f t="shared" si="24"/>
        <v>10</v>
      </c>
    </row>
    <row r="766" spans="8:12">
      <c r="H766" s="1" t="s">
        <v>58</v>
      </c>
      <c r="I766" s="1" t="s">
        <v>7934</v>
      </c>
      <c r="J766" s="1" t="s">
        <v>236</v>
      </c>
      <c r="K766" s="1" t="str">
        <f t="shared" si="23"/>
        <v>2017</v>
      </c>
      <c r="L766">
        <f t="shared" si="24"/>
        <v>10</v>
      </c>
    </row>
    <row r="767" spans="8:12">
      <c r="H767" s="1" t="s">
        <v>58</v>
      </c>
      <c r="I767" s="1" t="s">
        <v>7984</v>
      </c>
      <c r="J767" s="1" t="s">
        <v>873</v>
      </c>
      <c r="K767" s="1" t="str">
        <f t="shared" si="23"/>
        <v>2017</v>
      </c>
      <c r="L767">
        <f t="shared" si="24"/>
        <v>10</v>
      </c>
    </row>
    <row r="768" spans="8:12">
      <c r="H768" s="1" t="s">
        <v>310</v>
      </c>
      <c r="I768" s="1" t="s">
        <v>8021</v>
      </c>
      <c r="J768" s="1" t="s">
        <v>8026</v>
      </c>
      <c r="K768" s="1" t="str">
        <f t="shared" si="23"/>
        <v>1980</v>
      </c>
      <c r="L768">
        <f t="shared" si="24"/>
        <v>10</v>
      </c>
    </row>
    <row r="769" spans="8:12">
      <c r="H769" s="1" t="s">
        <v>158</v>
      </c>
      <c r="I769" s="1" t="s">
        <v>8033</v>
      </c>
      <c r="J769" s="1" t="s">
        <v>806</v>
      </c>
      <c r="K769" s="1" t="str">
        <f t="shared" si="23"/>
        <v>2014</v>
      </c>
      <c r="L769">
        <f t="shared" si="24"/>
        <v>10</v>
      </c>
    </row>
    <row r="770" spans="8:12">
      <c r="H770" s="1" t="s">
        <v>134</v>
      </c>
      <c r="I770" s="1" t="s">
        <v>606</v>
      </c>
      <c r="J770" s="1" t="s">
        <v>8189</v>
      </c>
      <c r="K770" s="1" t="str">
        <f t="shared" ref="K770:K833" si="25">TEXT(J770,"YYYY")</f>
        <v>2003</v>
      </c>
      <c r="L770">
        <f t="shared" ref="L770:L833" si="26">H770-(TEXT(I770,"YYYY")-TEXT(J770,"YYYY"))</f>
        <v>10</v>
      </c>
    </row>
    <row r="771" spans="8:12">
      <c r="H771" s="1" t="s">
        <v>324</v>
      </c>
      <c r="I771" s="1" t="s">
        <v>8261</v>
      </c>
      <c r="J771" s="1" t="s">
        <v>84</v>
      </c>
      <c r="K771" s="1" t="str">
        <f t="shared" si="25"/>
        <v>2017</v>
      </c>
      <c r="L771">
        <f t="shared" si="26"/>
        <v>10</v>
      </c>
    </row>
    <row r="772" spans="8:12">
      <c r="H772" s="1" t="s">
        <v>177</v>
      </c>
      <c r="I772" s="1" t="s">
        <v>8294</v>
      </c>
      <c r="J772" s="1" t="s">
        <v>7891</v>
      </c>
      <c r="K772" s="1" t="str">
        <f t="shared" si="25"/>
        <v>2007</v>
      </c>
      <c r="L772">
        <f t="shared" si="26"/>
        <v>10</v>
      </c>
    </row>
    <row r="773" spans="8:12">
      <c r="H773" s="1" t="s">
        <v>58</v>
      </c>
      <c r="I773" s="1" t="s">
        <v>8534</v>
      </c>
      <c r="J773" s="1" t="s">
        <v>6586</v>
      </c>
      <c r="K773" s="1" t="str">
        <f t="shared" si="25"/>
        <v>2020</v>
      </c>
      <c r="L773">
        <f t="shared" si="26"/>
        <v>10</v>
      </c>
    </row>
    <row r="774" spans="8:12">
      <c r="H774" s="1" t="s">
        <v>324</v>
      </c>
      <c r="I774" s="1" t="s">
        <v>8690</v>
      </c>
      <c r="J774" s="1" t="s">
        <v>2843</v>
      </c>
      <c r="K774" s="1" t="str">
        <f t="shared" si="25"/>
        <v>2017</v>
      </c>
      <c r="L774">
        <f t="shared" si="26"/>
        <v>10</v>
      </c>
    </row>
    <row r="775" spans="8:12">
      <c r="H775" s="1" t="s">
        <v>130</v>
      </c>
      <c r="I775" s="1" t="s">
        <v>8729</v>
      </c>
      <c r="J775" s="1" t="s">
        <v>705</v>
      </c>
      <c r="K775" s="1" t="str">
        <f t="shared" si="25"/>
        <v>2018</v>
      </c>
      <c r="L775">
        <f t="shared" si="26"/>
        <v>10</v>
      </c>
    </row>
    <row r="776" spans="8:12">
      <c r="H776" s="1" t="s">
        <v>58</v>
      </c>
      <c r="I776" s="1" t="s">
        <v>202</v>
      </c>
      <c r="J776" s="1" t="s">
        <v>7691</v>
      </c>
      <c r="K776" s="1" t="str">
        <f t="shared" si="25"/>
        <v>2020</v>
      </c>
      <c r="L776">
        <f t="shared" si="26"/>
        <v>10</v>
      </c>
    </row>
    <row r="777" spans="8:12">
      <c r="H777" s="1" t="s">
        <v>58</v>
      </c>
      <c r="I777" s="1" t="s">
        <v>8862</v>
      </c>
      <c r="J777" s="1" t="s">
        <v>378</v>
      </c>
      <c r="K777" s="1" t="str">
        <f t="shared" si="25"/>
        <v>2014</v>
      </c>
      <c r="L777">
        <f t="shared" si="26"/>
        <v>10</v>
      </c>
    </row>
    <row r="778" spans="8:12">
      <c r="H778" s="1" t="s">
        <v>530</v>
      </c>
      <c r="I778" s="1" t="s">
        <v>8908</v>
      </c>
      <c r="J778" s="1" t="s">
        <v>8940</v>
      </c>
      <c r="K778" s="1" t="str">
        <f t="shared" si="25"/>
        <v>1997</v>
      </c>
      <c r="L778">
        <f t="shared" si="26"/>
        <v>10</v>
      </c>
    </row>
    <row r="779" spans="8:12">
      <c r="H779" s="1" t="s">
        <v>130</v>
      </c>
      <c r="I779" s="1" t="s">
        <v>8945</v>
      </c>
      <c r="J779" s="1" t="s">
        <v>474</v>
      </c>
      <c r="K779" s="1" t="str">
        <f t="shared" si="25"/>
        <v>2018</v>
      </c>
      <c r="L779">
        <f t="shared" si="26"/>
        <v>10</v>
      </c>
    </row>
    <row r="780" spans="8:12">
      <c r="H780" s="1" t="s">
        <v>58</v>
      </c>
      <c r="I780" s="1" t="s">
        <v>8338</v>
      </c>
      <c r="J780" s="1" t="s">
        <v>8338</v>
      </c>
      <c r="K780" s="1" t="str">
        <f t="shared" si="25"/>
        <v>2012</v>
      </c>
      <c r="L780">
        <f t="shared" si="26"/>
        <v>10</v>
      </c>
    </row>
    <row r="781" spans="8:12">
      <c r="H781" s="1" t="s">
        <v>58</v>
      </c>
      <c r="I781" s="1" t="s">
        <v>3346</v>
      </c>
      <c r="J781" s="1" t="s">
        <v>3346</v>
      </c>
      <c r="K781" s="1" t="str">
        <f t="shared" si="25"/>
        <v>2012</v>
      </c>
      <c r="L781">
        <f t="shared" si="26"/>
        <v>10</v>
      </c>
    </row>
    <row r="782" spans="8:12">
      <c r="H782" s="1" t="s">
        <v>158</v>
      </c>
      <c r="I782" s="1" t="s">
        <v>9011</v>
      </c>
      <c r="J782" s="1" t="s">
        <v>877</v>
      </c>
      <c r="K782" s="1" t="str">
        <f t="shared" si="25"/>
        <v>2019</v>
      </c>
      <c r="L782">
        <f t="shared" si="26"/>
        <v>10</v>
      </c>
    </row>
    <row r="783" spans="8:12">
      <c r="H783" s="1" t="s">
        <v>479</v>
      </c>
      <c r="I783" s="1" t="s">
        <v>9012</v>
      </c>
      <c r="J783" s="1" t="s">
        <v>9087</v>
      </c>
      <c r="K783" s="1" t="str">
        <f t="shared" si="25"/>
        <v>2003</v>
      </c>
      <c r="L783">
        <f t="shared" si="26"/>
        <v>10</v>
      </c>
    </row>
    <row r="784" spans="8:12">
      <c r="H784" s="1" t="s">
        <v>324</v>
      </c>
      <c r="I784" s="1" t="s">
        <v>9194</v>
      </c>
      <c r="J784" s="1" t="s">
        <v>9195</v>
      </c>
      <c r="K784" s="1" t="str">
        <f t="shared" si="25"/>
        <v>2009</v>
      </c>
      <c r="L784">
        <f t="shared" si="26"/>
        <v>10</v>
      </c>
    </row>
    <row r="785" spans="8:12">
      <c r="H785" s="1" t="s">
        <v>158</v>
      </c>
      <c r="I785" s="1" t="s">
        <v>9411</v>
      </c>
      <c r="J785" s="1" t="s">
        <v>8849</v>
      </c>
      <c r="K785" s="1" t="str">
        <f t="shared" si="25"/>
        <v>2013</v>
      </c>
      <c r="L785">
        <f t="shared" si="26"/>
        <v>10</v>
      </c>
    </row>
    <row r="786" spans="8:12">
      <c r="H786" s="1" t="s">
        <v>177</v>
      </c>
      <c r="I786" s="1" t="s">
        <v>9629</v>
      </c>
      <c r="J786" s="1" t="s">
        <v>9667</v>
      </c>
      <c r="K786" s="1" t="str">
        <f t="shared" si="25"/>
        <v>2000</v>
      </c>
      <c r="L786">
        <f t="shared" si="26"/>
        <v>10</v>
      </c>
    </row>
    <row r="787" spans="8:12">
      <c r="H787" s="1" t="s">
        <v>583</v>
      </c>
      <c r="I787" s="1" t="s">
        <v>9662</v>
      </c>
      <c r="J787" s="1" t="s">
        <v>9670</v>
      </c>
      <c r="K787" s="1" t="str">
        <f t="shared" si="25"/>
        <v>2000</v>
      </c>
      <c r="L787">
        <f t="shared" si="26"/>
        <v>10</v>
      </c>
    </row>
    <row r="788" spans="8:12">
      <c r="H788" s="1" t="s">
        <v>158</v>
      </c>
      <c r="I788" s="1" t="s">
        <v>9594</v>
      </c>
      <c r="J788" s="1" t="s">
        <v>9788</v>
      </c>
      <c r="K788" s="1" t="str">
        <f t="shared" si="25"/>
        <v>2012</v>
      </c>
      <c r="L788">
        <f t="shared" si="26"/>
        <v>10</v>
      </c>
    </row>
    <row r="789" spans="8:12">
      <c r="H789" s="1" t="s">
        <v>158</v>
      </c>
      <c r="I789" s="1" t="s">
        <v>7885</v>
      </c>
      <c r="J789" s="1" t="s">
        <v>2708</v>
      </c>
      <c r="K789" s="1" t="str">
        <f t="shared" si="25"/>
        <v>2012</v>
      </c>
      <c r="L789">
        <f t="shared" si="26"/>
        <v>10</v>
      </c>
    </row>
    <row r="790" spans="8:12">
      <c r="H790" s="1" t="s">
        <v>158</v>
      </c>
      <c r="I790" s="1" t="s">
        <v>10100</v>
      </c>
      <c r="J790" s="1" t="s">
        <v>10115</v>
      </c>
      <c r="K790" s="1" t="str">
        <f t="shared" si="25"/>
        <v>2011</v>
      </c>
      <c r="L790">
        <f t="shared" si="26"/>
        <v>10</v>
      </c>
    </row>
    <row r="791" spans="8:12">
      <c r="H791" s="1" t="s">
        <v>169</v>
      </c>
      <c r="I791" s="1" t="s">
        <v>9673</v>
      </c>
      <c r="J791" s="1" t="s">
        <v>1862</v>
      </c>
      <c r="K791" s="1" t="str">
        <f t="shared" si="25"/>
        <v>2003</v>
      </c>
      <c r="L791">
        <f t="shared" si="26"/>
        <v>10</v>
      </c>
    </row>
    <row r="792" spans="8:12">
      <c r="H792" s="1" t="s">
        <v>217</v>
      </c>
      <c r="I792" s="1" t="s">
        <v>156</v>
      </c>
      <c r="J792" s="1" t="s">
        <v>10504</v>
      </c>
      <c r="K792" s="1" t="str">
        <f t="shared" si="25"/>
        <v>2014</v>
      </c>
      <c r="L792">
        <f t="shared" si="26"/>
        <v>10</v>
      </c>
    </row>
    <row r="793" spans="8:12">
      <c r="H793" s="1" t="s">
        <v>367</v>
      </c>
      <c r="I793" s="1" t="s">
        <v>5619</v>
      </c>
      <c r="J793" s="1" t="s">
        <v>10716</v>
      </c>
      <c r="K793" s="1" t="str">
        <f t="shared" si="25"/>
        <v>2004</v>
      </c>
      <c r="L793">
        <f t="shared" si="26"/>
        <v>10</v>
      </c>
    </row>
    <row r="794" spans="8:12">
      <c r="H794" s="1" t="s">
        <v>58</v>
      </c>
      <c r="I794" s="1" t="s">
        <v>7337</v>
      </c>
      <c r="J794" s="1" t="s">
        <v>11247</v>
      </c>
      <c r="K794" s="1" t="str">
        <f t="shared" si="25"/>
        <v>2014</v>
      </c>
      <c r="L794">
        <f t="shared" si="26"/>
        <v>10</v>
      </c>
    </row>
    <row r="795" spans="8:12">
      <c r="H795" s="1" t="s">
        <v>58</v>
      </c>
      <c r="I795" s="1" t="s">
        <v>7337</v>
      </c>
      <c r="J795" s="1" t="s">
        <v>9539</v>
      </c>
      <c r="K795" s="1" t="str">
        <f t="shared" si="25"/>
        <v>2014</v>
      </c>
      <c r="L795">
        <f t="shared" si="26"/>
        <v>10</v>
      </c>
    </row>
    <row r="796" spans="8:12">
      <c r="H796" s="1" t="s">
        <v>58</v>
      </c>
      <c r="I796" s="1" t="s">
        <v>8860</v>
      </c>
      <c r="J796" s="1" t="s">
        <v>11383</v>
      </c>
      <c r="K796" s="1" t="str">
        <f t="shared" si="25"/>
        <v>2014</v>
      </c>
      <c r="L796">
        <f t="shared" si="26"/>
        <v>10</v>
      </c>
    </row>
    <row r="797" spans="8:12">
      <c r="H797" s="1" t="s">
        <v>158</v>
      </c>
      <c r="I797" s="1" t="s">
        <v>539</v>
      </c>
      <c r="J797" s="1" t="s">
        <v>11449</v>
      </c>
      <c r="K797" s="1" t="str">
        <f t="shared" si="25"/>
        <v>2019</v>
      </c>
      <c r="L797">
        <f t="shared" si="26"/>
        <v>10</v>
      </c>
    </row>
    <row r="798" spans="8:12">
      <c r="H798" s="1" t="s">
        <v>247</v>
      </c>
      <c r="I798" s="1" t="s">
        <v>11559</v>
      </c>
      <c r="J798" s="1" t="s">
        <v>2212</v>
      </c>
      <c r="K798" s="1" t="str">
        <f t="shared" si="25"/>
        <v>2010</v>
      </c>
      <c r="L798">
        <f t="shared" si="26"/>
        <v>10</v>
      </c>
    </row>
    <row r="799" spans="8:12">
      <c r="H799" s="1" t="s">
        <v>130</v>
      </c>
      <c r="I799" s="1" t="s">
        <v>11246</v>
      </c>
      <c r="J799" s="1" t="s">
        <v>6947</v>
      </c>
      <c r="K799" s="1" t="str">
        <f t="shared" si="25"/>
        <v>2013</v>
      </c>
      <c r="L799">
        <f t="shared" si="26"/>
        <v>10</v>
      </c>
    </row>
    <row r="800" spans="8:12">
      <c r="H800" s="1" t="s">
        <v>58</v>
      </c>
      <c r="I800" s="1" t="s">
        <v>5832</v>
      </c>
      <c r="J800" s="1" t="s">
        <v>4734</v>
      </c>
      <c r="K800" s="1" t="str">
        <f t="shared" si="25"/>
        <v>2016</v>
      </c>
      <c r="L800">
        <f t="shared" si="26"/>
        <v>10</v>
      </c>
    </row>
    <row r="801" spans="8:12">
      <c r="H801" s="1" t="s">
        <v>158</v>
      </c>
      <c r="I801" s="1" t="s">
        <v>5505</v>
      </c>
      <c r="J801" s="1" t="s">
        <v>5747</v>
      </c>
      <c r="K801" s="1" t="str">
        <f t="shared" si="25"/>
        <v>2015</v>
      </c>
      <c r="L801">
        <f t="shared" si="26"/>
        <v>10</v>
      </c>
    </row>
    <row r="802" spans="8:12">
      <c r="H802" s="1" t="s">
        <v>58</v>
      </c>
      <c r="I802" s="1" t="s">
        <v>1742</v>
      </c>
      <c r="J802" s="1" t="s">
        <v>892</v>
      </c>
      <c r="K802" s="1" t="str">
        <f t="shared" si="25"/>
        <v>2015</v>
      </c>
      <c r="L802">
        <f t="shared" si="26"/>
        <v>10</v>
      </c>
    </row>
    <row r="803" spans="8:12">
      <c r="H803" s="1" t="s">
        <v>58</v>
      </c>
      <c r="I803" s="1" t="s">
        <v>8116</v>
      </c>
      <c r="J803" s="1" t="s">
        <v>905</v>
      </c>
      <c r="K803" s="1" t="str">
        <f t="shared" si="25"/>
        <v>2015</v>
      </c>
      <c r="L803">
        <f t="shared" si="26"/>
        <v>10</v>
      </c>
    </row>
    <row r="804" spans="8:12">
      <c r="H804" s="1" t="s">
        <v>58</v>
      </c>
      <c r="I804" s="1" t="s">
        <v>1006</v>
      </c>
      <c r="J804" s="1" t="s">
        <v>4965</v>
      </c>
      <c r="K804" s="1" t="str">
        <f t="shared" si="25"/>
        <v>2015</v>
      </c>
      <c r="L804">
        <f t="shared" si="26"/>
        <v>10</v>
      </c>
    </row>
    <row r="805" spans="8:12">
      <c r="H805" s="1" t="s">
        <v>58</v>
      </c>
      <c r="I805" s="1" t="s">
        <v>1006</v>
      </c>
      <c r="J805" s="1" t="s">
        <v>1222</v>
      </c>
      <c r="K805" s="1" t="str">
        <f t="shared" si="25"/>
        <v>2015</v>
      </c>
      <c r="L805">
        <f t="shared" si="26"/>
        <v>10</v>
      </c>
    </row>
    <row r="806" spans="8:12">
      <c r="H806" s="1" t="s">
        <v>58</v>
      </c>
      <c r="I806" s="1" t="s">
        <v>11088</v>
      </c>
      <c r="J806" s="1" t="s">
        <v>9383</v>
      </c>
      <c r="K806" s="1" t="str">
        <f t="shared" si="25"/>
        <v>2020</v>
      </c>
      <c r="L806">
        <f t="shared" si="26"/>
        <v>10</v>
      </c>
    </row>
    <row r="807" spans="8:12">
      <c r="H807" s="1" t="s">
        <v>58</v>
      </c>
      <c r="I807" s="1" t="s">
        <v>11425</v>
      </c>
      <c r="J807" s="1" t="s">
        <v>9864</v>
      </c>
      <c r="K807" s="1" t="str">
        <f t="shared" si="25"/>
        <v>2020</v>
      </c>
      <c r="L807">
        <f t="shared" si="26"/>
        <v>10</v>
      </c>
    </row>
    <row r="808" spans="8:12">
      <c r="H808" s="1" t="s">
        <v>158</v>
      </c>
      <c r="I808" s="1" t="s">
        <v>8416</v>
      </c>
      <c r="J808" s="1" t="s">
        <v>12093</v>
      </c>
      <c r="K808" s="1" t="str">
        <f t="shared" si="25"/>
        <v>2019</v>
      </c>
      <c r="L808">
        <f t="shared" si="26"/>
        <v>10</v>
      </c>
    </row>
    <row r="809" spans="8:12">
      <c r="H809" s="1" t="s">
        <v>158</v>
      </c>
      <c r="I809" s="1" t="s">
        <v>159</v>
      </c>
      <c r="J809" s="1" t="s">
        <v>162</v>
      </c>
      <c r="K809" s="1" t="str">
        <f t="shared" si="25"/>
        <v>2016</v>
      </c>
      <c r="L809">
        <f t="shared" si="26"/>
        <v>11</v>
      </c>
    </row>
    <row r="810" spans="8:12">
      <c r="H810" s="1" t="s">
        <v>158</v>
      </c>
      <c r="I810" s="1" t="s">
        <v>264</v>
      </c>
      <c r="J810" s="1" t="s">
        <v>66</v>
      </c>
      <c r="K810" s="1" t="str">
        <f t="shared" si="25"/>
        <v>2019</v>
      </c>
      <c r="L810">
        <f t="shared" si="26"/>
        <v>11</v>
      </c>
    </row>
    <row r="811" spans="8:12">
      <c r="H811" s="1" t="s">
        <v>158</v>
      </c>
      <c r="I811" s="1" t="s">
        <v>627</v>
      </c>
      <c r="J811" s="1" t="s">
        <v>627</v>
      </c>
      <c r="K811" s="1" t="str">
        <f t="shared" si="25"/>
        <v>2018</v>
      </c>
      <c r="L811">
        <f t="shared" si="26"/>
        <v>11</v>
      </c>
    </row>
    <row r="812" spans="8:12">
      <c r="H812" s="1" t="s">
        <v>158</v>
      </c>
      <c r="I812" s="1" t="s">
        <v>686</v>
      </c>
      <c r="J812" s="1" t="s">
        <v>688</v>
      </c>
      <c r="K812" s="1" t="str">
        <f t="shared" si="25"/>
        <v>2017</v>
      </c>
      <c r="L812">
        <f t="shared" si="26"/>
        <v>11</v>
      </c>
    </row>
    <row r="813" spans="8:12">
      <c r="H813" s="1" t="s">
        <v>158</v>
      </c>
      <c r="I813" s="1" t="s">
        <v>759</v>
      </c>
      <c r="J813" s="1" t="s">
        <v>759</v>
      </c>
      <c r="K813" s="1" t="str">
        <f t="shared" si="25"/>
        <v>2019</v>
      </c>
      <c r="L813">
        <f t="shared" si="26"/>
        <v>11</v>
      </c>
    </row>
    <row r="814" spans="8:12">
      <c r="H814" s="1" t="s">
        <v>130</v>
      </c>
      <c r="I814" s="1" t="s">
        <v>888</v>
      </c>
      <c r="J814" s="1" t="s">
        <v>881</v>
      </c>
      <c r="K814" s="1" t="str">
        <f t="shared" si="25"/>
        <v>2018</v>
      </c>
      <c r="L814">
        <f t="shared" si="26"/>
        <v>11</v>
      </c>
    </row>
    <row r="815" spans="8:12">
      <c r="H815" s="1" t="s">
        <v>324</v>
      </c>
      <c r="I815" s="1" t="s">
        <v>972</v>
      </c>
      <c r="J815" s="1" t="s">
        <v>931</v>
      </c>
      <c r="K815" s="1" t="str">
        <f t="shared" si="25"/>
        <v>2016</v>
      </c>
      <c r="L815">
        <f t="shared" si="26"/>
        <v>11</v>
      </c>
    </row>
    <row r="816" spans="8:12">
      <c r="H816" s="1" t="s">
        <v>247</v>
      </c>
      <c r="I816" s="1" t="s">
        <v>1056</v>
      </c>
      <c r="J816" s="1" t="s">
        <v>1067</v>
      </c>
      <c r="K816" s="1" t="str">
        <f t="shared" si="25"/>
        <v>2015</v>
      </c>
      <c r="L816">
        <f t="shared" si="26"/>
        <v>11</v>
      </c>
    </row>
    <row r="817" spans="8:12">
      <c r="H817" s="1" t="s">
        <v>130</v>
      </c>
      <c r="I817" s="1" t="s">
        <v>1130</v>
      </c>
      <c r="J817" s="1" t="s">
        <v>978</v>
      </c>
      <c r="K817" s="1" t="str">
        <f t="shared" si="25"/>
        <v>2018</v>
      </c>
      <c r="L817">
        <f t="shared" si="26"/>
        <v>11</v>
      </c>
    </row>
    <row r="818" spans="8:12">
      <c r="H818" s="1" t="s">
        <v>324</v>
      </c>
      <c r="I818" s="1" t="s">
        <v>1265</v>
      </c>
      <c r="J818" s="1" t="s">
        <v>873</v>
      </c>
      <c r="K818" s="1" t="str">
        <f t="shared" si="25"/>
        <v>2017</v>
      </c>
      <c r="L818">
        <f t="shared" si="26"/>
        <v>11</v>
      </c>
    </row>
    <row r="819" spans="8:12">
      <c r="H819" s="1" t="s">
        <v>169</v>
      </c>
      <c r="I819" s="1" t="s">
        <v>1324</v>
      </c>
      <c r="J819" s="1" t="s">
        <v>1338</v>
      </c>
      <c r="K819" s="1" t="str">
        <f t="shared" si="25"/>
        <v>2010</v>
      </c>
      <c r="L819">
        <f t="shared" si="26"/>
        <v>11</v>
      </c>
    </row>
    <row r="820" spans="8:12">
      <c r="H820" s="1" t="s">
        <v>158</v>
      </c>
      <c r="I820" s="1" t="s">
        <v>1536</v>
      </c>
      <c r="J820" s="1" t="s">
        <v>66</v>
      </c>
      <c r="K820" s="1" t="str">
        <f t="shared" si="25"/>
        <v>2019</v>
      </c>
      <c r="L820">
        <f t="shared" si="26"/>
        <v>11</v>
      </c>
    </row>
    <row r="821" spans="8:12">
      <c r="H821" s="1" t="s">
        <v>324</v>
      </c>
      <c r="I821" s="1" t="s">
        <v>1656</v>
      </c>
      <c r="J821" s="1" t="s">
        <v>1657</v>
      </c>
      <c r="K821" s="1" t="str">
        <f t="shared" si="25"/>
        <v>2014</v>
      </c>
      <c r="L821">
        <f t="shared" si="26"/>
        <v>11</v>
      </c>
    </row>
    <row r="822" spans="8:12">
      <c r="H822" s="1" t="s">
        <v>158</v>
      </c>
      <c r="I822" s="1" t="s">
        <v>1181</v>
      </c>
      <c r="J822" s="1" t="s">
        <v>1181</v>
      </c>
      <c r="K822" s="1" t="str">
        <f t="shared" si="25"/>
        <v>2018</v>
      </c>
      <c r="L822">
        <f t="shared" si="26"/>
        <v>11</v>
      </c>
    </row>
    <row r="823" spans="8:12">
      <c r="H823" s="1" t="s">
        <v>158</v>
      </c>
      <c r="I823" s="1" t="s">
        <v>782</v>
      </c>
      <c r="J823" s="1" t="s">
        <v>782</v>
      </c>
      <c r="K823" s="1" t="str">
        <f t="shared" si="25"/>
        <v>2018</v>
      </c>
      <c r="L823">
        <f t="shared" si="26"/>
        <v>11</v>
      </c>
    </row>
    <row r="824" spans="8:12">
      <c r="H824" s="1" t="s">
        <v>247</v>
      </c>
      <c r="I824" s="1" t="s">
        <v>2115</v>
      </c>
      <c r="J824" s="1" t="s">
        <v>1657</v>
      </c>
      <c r="K824" s="1" t="str">
        <f t="shared" si="25"/>
        <v>2014</v>
      </c>
      <c r="L824">
        <f t="shared" si="26"/>
        <v>11</v>
      </c>
    </row>
    <row r="825" spans="8:12">
      <c r="H825" s="1" t="s">
        <v>130</v>
      </c>
      <c r="I825" s="1" t="s">
        <v>2308</v>
      </c>
      <c r="J825" s="1" t="s">
        <v>2368</v>
      </c>
      <c r="K825" s="1" t="str">
        <f t="shared" si="25"/>
        <v>2017</v>
      </c>
      <c r="L825">
        <f t="shared" si="26"/>
        <v>11</v>
      </c>
    </row>
    <row r="826" spans="8:12">
      <c r="H826" s="1" t="s">
        <v>130</v>
      </c>
      <c r="I826" s="1" t="s">
        <v>1324</v>
      </c>
      <c r="J826" s="1" t="s">
        <v>2254</v>
      </c>
      <c r="K826" s="1" t="str">
        <f t="shared" si="25"/>
        <v>2018</v>
      </c>
      <c r="L826">
        <f t="shared" si="26"/>
        <v>11</v>
      </c>
    </row>
    <row r="827" spans="8:12">
      <c r="H827" s="1" t="s">
        <v>130</v>
      </c>
      <c r="I827" s="1" t="s">
        <v>2304</v>
      </c>
      <c r="J827" s="1" t="s">
        <v>2426</v>
      </c>
      <c r="K827" s="1" t="str">
        <f t="shared" si="25"/>
        <v>2018</v>
      </c>
      <c r="L827">
        <f t="shared" si="26"/>
        <v>11</v>
      </c>
    </row>
    <row r="828" spans="8:12">
      <c r="H828" s="1" t="s">
        <v>158</v>
      </c>
      <c r="I828" s="1" t="s">
        <v>2409</v>
      </c>
      <c r="J828" s="1" t="s">
        <v>2502</v>
      </c>
      <c r="K828" s="1" t="str">
        <f t="shared" si="25"/>
        <v>2018</v>
      </c>
      <c r="L828">
        <f t="shared" si="26"/>
        <v>11</v>
      </c>
    </row>
    <row r="829" spans="8:12">
      <c r="H829" s="1" t="s">
        <v>130</v>
      </c>
      <c r="I829" s="1" t="s">
        <v>3106</v>
      </c>
      <c r="J829" s="1" t="s">
        <v>312</v>
      </c>
      <c r="K829" s="1" t="str">
        <f t="shared" si="25"/>
        <v>2018</v>
      </c>
      <c r="L829">
        <f t="shared" si="26"/>
        <v>11</v>
      </c>
    </row>
    <row r="830" spans="8:12">
      <c r="H830" s="1" t="s">
        <v>324</v>
      </c>
      <c r="I830" s="1" t="s">
        <v>1741</v>
      </c>
      <c r="J830" s="1" t="s">
        <v>1222</v>
      </c>
      <c r="K830" s="1" t="str">
        <f t="shared" si="25"/>
        <v>2015</v>
      </c>
      <c r="L830">
        <f t="shared" si="26"/>
        <v>11</v>
      </c>
    </row>
    <row r="831" spans="8:12">
      <c r="H831" s="1" t="s">
        <v>158</v>
      </c>
      <c r="I831" s="1" t="s">
        <v>3342</v>
      </c>
      <c r="J831" s="1" t="s">
        <v>2091</v>
      </c>
      <c r="K831" s="1" t="str">
        <f t="shared" si="25"/>
        <v>2017</v>
      </c>
      <c r="L831">
        <f t="shared" si="26"/>
        <v>11</v>
      </c>
    </row>
    <row r="832" spans="8:12">
      <c r="H832" s="1" t="s">
        <v>158</v>
      </c>
      <c r="I832" s="1" t="s">
        <v>3363</v>
      </c>
      <c r="J832" s="1" t="s">
        <v>84</v>
      </c>
      <c r="K832" s="1" t="str">
        <f t="shared" si="25"/>
        <v>2017</v>
      </c>
      <c r="L832">
        <f t="shared" si="26"/>
        <v>11</v>
      </c>
    </row>
    <row r="833" spans="8:12">
      <c r="H833" s="1" t="s">
        <v>324</v>
      </c>
      <c r="I833" s="1" t="s">
        <v>3623</v>
      </c>
      <c r="J833" s="1" t="s">
        <v>3634</v>
      </c>
      <c r="K833" s="1" t="str">
        <f t="shared" si="25"/>
        <v>2016</v>
      </c>
      <c r="L833">
        <f t="shared" si="26"/>
        <v>11</v>
      </c>
    </row>
    <row r="834" spans="8:12">
      <c r="H834" s="1" t="s">
        <v>324</v>
      </c>
      <c r="I834" s="1" t="s">
        <v>3789</v>
      </c>
      <c r="J834" s="1" t="s">
        <v>705</v>
      </c>
      <c r="K834" s="1" t="str">
        <f t="shared" ref="K834:K897" si="27">TEXT(J834,"YYYY")</f>
        <v>2018</v>
      </c>
      <c r="L834">
        <f t="shared" ref="L834:L897" si="28">H834-(TEXT(I834,"YYYY")-TEXT(J834,"YYYY"))</f>
        <v>11</v>
      </c>
    </row>
    <row r="835" spans="8:12">
      <c r="H835" s="1" t="s">
        <v>324</v>
      </c>
      <c r="I835" s="1" t="s">
        <v>640</v>
      </c>
      <c r="J835" s="1" t="s">
        <v>705</v>
      </c>
      <c r="K835" s="1" t="str">
        <f t="shared" si="27"/>
        <v>2018</v>
      </c>
      <c r="L835">
        <f t="shared" si="28"/>
        <v>11</v>
      </c>
    </row>
    <row r="836" spans="8:12">
      <c r="H836" s="1" t="s">
        <v>126</v>
      </c>
      <c r="I836" s="1" t="s">
        <v>3370</v>
      </c>
      <c r="J836" s="1" t="s">
        <v>2008</v>
      </c>
      <c r="K836" s="1" t="str">
        <f t="shared" si="27"/>
        <v>2014</v>
      </c>
      <c r="L836">
        <f t="shared" si="28"/>
        <v>11</v>
      </c>
    </row>
    <row r="837" spans="8:12">
      <c r="H837" s="1" t="s">
        <v>344</v>
      </c>
      <c r="I837" s="1" t="s">
        <v>640</v>
      </c>
      <c r="J837" s="1" t="s">
        <v>3832</v>
      </c>
      <c r="K837" s="1" t="str">
        <f t="shared" si="27"/>
        <v>2010</v>
      </c>
      <c r="L837">
        <f t="shared" si="28"/>
        <v>11</v>
      </c>
    </row>
    <row r="838" spans="8:12">
      <c r="H838" s="1" t="s">
        <v>130</v>
      </c>
      <c r="I838" s="1" t="s">
        <v>3634</v>
      </c>
      <c r="J838" s="1" t="s">
        <v>4622</v>
      </c>
      <c r="K838" s="1" t="str">
        <f t="shared" si="27"/>
        <v>2015</v>
      </c>
      <c r="L838">
        <f t="shared" si="28"/>
        <v>11</v>
      </c>
    </row>
    <row r="839" spans="8:12">
      <c r="H839" s="1" t="s">
        <v>130</v>
      </c>
      <c r="I839" s="1" t="s">
        <v>4785</v>
      </c>
      <c r="J839" s="1" t="s">
        <v>2237</v>
      </c>
      <c r="K839" s="1" t="str">
        <f t="shared" si="27"/>
        <v>2016</v>
      </c>
      <c r="L839">
        <f t="shared" si="28"/>
        <v>11</v>
      </c>
    </row>
    <row r="840" spans="8:12">
      <c r="H840" s="1" t="s">
        <v>158</v>
      </c>
      <c r="I840" s="1" t="s">
        <v>5083</v>
      </c>
      <c r="J840" s="1" t="s">
        <v>1485</v>
      </c>
      <c r="K840" s="1" t="str">
        <f t="shared" si="27"/>
        <v>2017</v>
      </c>
      <c r="L840">
        <f t="shared" si="28"/>
        <v>11</v>
      </c>
    </row>
    <row r="841" spans="8:12">
      <c r="H841" s="1" t="s">
        <v>130</v>
      </c>
      <c r="I841" s="1" t="s">
        <v>5325</v>
      </c>
      <c r="J841" s="1" t="s">
        <v>5034</v>
      </c>
      <c r="K841" s="1" t="str">
        <f t="shared" si="27"/>
        <v>2015</v>
      </c>
      <c r="L841">
        <f t="shared" si="28"/>
        <v>11</v>
      </c>
    </row>
    <row r="842" spans="8:12">
      <c r="H842" s="1" t="s">
        <v>130</v>
      </c>
      <c r="I842" s="1" t="s">
        <v>4203</v>
      </c>
      <c r="J842" s="1" t="s">
        <v>1534</v>
      </c>
      <c r="K842" s="1" t="str">
        <f t="shared" si="27"/>
        <v>2016</v>
      </c>
      <c r="L842">
        <f t="shared" si="28"/>
        <v>11</v>
      </c>
    </row>
    <row r="843" spans="8:12">
      <c r="H843" s="1" t="s">
        <v>158</v>
      </c>
      <c r="I843" s="1" t="s">
        <v>5680</v>
      </c>
      <c r="J843" s="1" t="s">
        <v>5441</v>
      </c>
      <c r="K843" s="1" t="str">
        <f t="shared" si="27"/>
        <v>2020</v>
      </c>
      <c r="L843">
        <f t="shared" si="28"/>
        <v>11</v>
      </c>
    </row>
    <row r="844" spans="8:12">
      <c r="H844" s="1" t="s">
        <v>158</v>
      </c>
      <c r="I844" s="1" t="s">
        <v>5140</v>
      </c>
      <c r="J844" s="1" t="s">
        <v>1286</v>
      </c>
      <c r="K844" s="1" t="str">
        <f t="shared" si="27"/>
        <v>2017</v>
      </c>
      <c r="L844">
        <f t="shared" si="28"/>
        <v>11</v>
      </c>
    </row>
    <row r="845" spans="8:12">
      <c r="H845" s="1" t="s">
        <v>324</v>
      </c>
      <c r="I845" s="1" t="s">
        <v>5603</v>
      </c>
      <c r="J845" s="1" t="s">
        <v>6287</v>
      </c>
      <c r="K845" s="1" t="str">
        <f t="shared" si="27"/>
        <v>2013</v>
      </c>
      <c r="L845">
        <f t="shared" si="28"/>
        <v>11</v>
      </c>
    </row>
    <row r="846" spans="8:12">
      <c r="H846" s="1" t="s">
        <v>324</v>
      </c>
      <c r="I846" s="1" t="s">
        <v>6364</v>
      </c>
      <c r="J846" s="1" t="s">
        <v>1259</v>
      </c>
      <c r="K846" s="1" t="str">
        <f t="shared" si="27"/>
        <v>2014</v>
      </c>
      <c r="L846">
        <f t="shared" si="28"/>
        <v>11</v>
      </c>
    </row>
    <row r="847" spans="8:12">
      <c r="H847" s="1" t="s">
        <v>130</v>
      </c>
      <c r="I847" s="1" t="s">
        <v>3542</v>
      </c>
      <c r="J847" s="1" t="s">
        <v>2237</v>
      </c>
      <c r="K847" s="1" t="str">
        <f t="shared" si="27"/>
        <v>2016</v>
      </c>
      <c r="L847">
        <f t="shared" si="28"/>
        <v>11</v>
      </c>
    </row>
    <row r="848" spans="8:12">
      <c r="H848" s="1" t="s">
        <v>126</v>
      </c>
      <c r="I848" s="1" t="s">
        <v>3542</v>
      </c>
      <c r="J848" s="1" t="s">
        <v>4523</v>
      </c>
      <c r="K848" s="1" t="str">
        <f t="shared" si="27"/>
        <v>2014</v>
      </c>
      <c r="L848">
        <f t="shared" si="28"/>
        <v>11</v>
      </c>
    </row>
    <row r="849" spans="8:12">
      <c r="H849" s="1" t="s">
        <v>479</v>
      </c>
      <c r="I849" s="1" t="s">
        <v>6797</v>
      </c>
      <c r="J849" s="1" t="s">
        <v>6809</v>
      </c>
      <c r="K849" s="1" t="str">
        <f t="shared" si="27"/>
        <v>2007</v>
      </c>
      <c r="L849">
        <f t="shared" si="28"/>
        <v>11</v>
      </c>
    </row>
    <row r="850" spans="8:12">
      <c r="H850" s="1" t="s">
        <v>197</v>
      </c>
      <c r="I850" s="1" t="s">
        <v>6811</v>
      </c>
      <c r="J850" s="1" t="s">
        <v>6826</v>
      </c>
      <c r="K850" s="1" t="str">
        <f t="shared" si="27"/>
        <v>2014</v>
      </c>
      <c r="L850">
        <f t="shared" si="28"/>
        <v>11</v>
      </c>
    </row>
    <row r="851" spans="8:12">
      <c r="H851" s="1" t="s">
        <v>158</v>
      </c>
      <c r="I851" s="1" t="s">
        <v>6900</v>
      </c>
      <c r="J851" s="1" t="s">
        <v>6901</v>
      </c>
      <c r="K851" s="1" t="str">
        <f t="shared" si="27"/>
        <v>2015</v>
      </c>
      <c r="L851">
        <f t="shared" si="28"/>
        <v>11</v>
      </c>
    </row>
    <row r="852" spans="8:12">
      <c r="H852" s="1" t="s">
        <v>158</v>
      </c>
      <c r="I852" s="1" t="s">
        <v>7037</v>
      </c>
      <c r="J852" s="1" t="s">
        <v>364</v>
      </c>
      <c r="K852" s="1" t="str">
        <f t="shared" si="27"/>
        <v>2020</v>
      </c>
      <c r="L852">
        <f t="shared" si="28"/>
        <v>11</v>
      </c>
    </row>
    <row r="853" spans="8:12">
      <c r="H853" s="1" t="s">
        <v>464</v>
      </c>
      <c r="I853" s="1" t="s">
        <v>7037</v>
      </c>
      <c r="J853" s="1" t="s">
        <v>7052</v>
      </c>
      <c r="K853" s="1" t="str">
        <f t="shared" si="27"/>
        <v>2000</v>
      </c>
      <c r="L853">
        <f t="shared" si="28"/>
        <v>11</v>
      </c>
    </row>
    <row r="854" spans="8:12">
      <c r="H854" s="1" t="s">
        <v>583</v>
      </c>
      <c r="I854" s="1" t="s">
        <v>7073</v>
      </c>
      <c r="J854" s="1" t="s">
        <v>3409</v>
      </c>
      <c r="K854" s="1" t="str">
        <f t="shared" si="27"/>
        <v>2004</v>
      </c>
      <c r="L854">
        <f t="shared" si="28"/>
        <v>11</v>
      </c>
    </row>
    <row r="855" spans="8:12">
      <c r="H855" s="1" t="s">
        <v>217</v>
      </c>
      <c r="I855" s="1" t="s">
        <v>7223</v>
      </c>
      <c r="J855" s="1" t="s">
        <v>7224</v>
      </c>
      <c r="K855" s="1" t="str">
        <f t="shared" si="27"/>
        <v>2014</v>
      </c>
      <c r="L855">
        <f t="shared" si="28"/>
        <v>11</v>
      </c>
    </row>
    <row r="856" spans="8:12">
      <c r="H856" s="1" t="s">
        <v>217</v>
      </c>
      <c r="I856" s="1" t="s">
        <v>7246</v>
      </c>
      <c r="J856" s="1" t="s">
        <v>7247</v>
      </c>
      <c r="K856" s="1" t="str">
        <f t="shared" si="27"/>
        <v>2010</v>
      </c>
      <c r="L856">
        <f t="shared" si="28"/>
        <v>11</v>
      </c>
    </row>
    <row r="857" spans="8:12">
      <c r="H857" s="1" t="s">
        <v>130</v>
      </c>
      <c r="I857" s="1" t="s">
        <v>7302</v>
      </c>
      <c r="J857" s="1" t="s">
        <v>7135</v>
      </c>
      <c r="K857" s="1" t="str">
        <f t="shared" si="27"/>
        <v>2014</v>
      </c>
      <c r="L857">
        <f t="shared" si="28"/>
        <v>11</v>
      </c>
    </row>
    <row r="858" spans="8:12">
      <c r="H858" s="1" t="s">
        <v>126</v>
      </c>
      <c r="I858" s="1" t="s">
        <v>159</v>
      </c>
      <c r="J858" s="1" t="s">
        <v>7401</v>
      </c>
      <c r="K858" s="1" t="str">
        <f t="shared" si="27"/>
        <v>2013</v>
      </c>
      <c r="L858">
        <f t="shared" si="28"/>
        <v>11</v>
      </c>
    </row>
    <row r="859" spans="8:12">
      <c r="H859" s="1" t="s">
        <v>130</v>
      </c>
      <c r="I859" s="1" t="s">
        <v>5781</v>
      </c>
      <c r="J859" s="1" t="s">
        <v>1190</v>
      </c>
      <c r="K859" s="1" t="str">
        <f t="shared" si="27"/>
        <v>2019</v>
      </c>
      <c r="L859">
        <f t="shared" si="28"/>
        <v>11</v>
      </c>
    </row>
    <row r="860" spans="8:12">
      <c r="H860" s="1" t="s">
        <v>126</v>
      </c>
      <c r="I860" s="1" t="s">
        <v>381</v>
      </c>
      <c r="J860" s="1" t="s">
        <v>3217</v>
      </c>
      <c r="K860" s="1" t="str">
        <f t="shared" si="27"/>
        <v>2013</v>
      </c>
      <c r="L860">
        <f t="shared" si="28"/>
        <v>11</v>
      </c>
    </row>
    <row r="861" spans="8:12">
      <c r="H861" s="1" t="s">
        <v>158</v>
      </c>
      <c r="I861" s="1" t="s">
        <v>7736</v>
      </c>
      <c r="J861" s="1" t="s">
        <v>4734</v>
      </c>
      <c r="K861" s="1" t="str">
        <f t="shared" si="27"/>
        <v>2016</v>
      </c>
      <c r="L861">
        <f t="shared" si="28"/>
        <v>11</v>
      </c>
    </row>
    <row r="862" spans="8:12">
      <c r="H862" s="1" t="s">
        <v>721</v>
      </c>
      <c r="I862" s="1" t="s">
        <v>8247</v>
      </c>
      <c r="J862" s="1" t="s">
        <v>8252</v>
      </c>
      <c r="K862" s="1" t="str">
        <f t="shared" si="27"/>
        <v>1980</v>
      </c>
      <c r="L862">
        <f t="shared" si="28"/>
        <v>11</v>
      </c>
    </row>
    <row r="863" spans="8:12">
      <c r="H863" s="1" t="s">
        <v>158</v>
      </c>
      <c r="I863" s="1" t="s">
        <v>7244</v>
      </c>
      <c r="J863" s="1" t="s">
        <v>8045</v>
      </c>
      <c r="K863" s="1" t="str">
        <f t="shared" si="27"/>
        <v>2014</v>
      </c>
      <c r="L863">
        <f t="shared" si="28"/>
        <v>11</v>
      </c>
    </row>
    <row r="864" spans="8:12">
      <c r="H864" s="1" t="s">
        <v>88</v>
      </c>
      <c r="I864" s="1" t="s">
        <v>7383</v>
      </c>
      <c r="J864" s="1" t="s">
        <v>8367</v>
      </c>
      <c r="K864" s="1" t="str">
        <f t="shared" si="27"/>
        <v>1998</v>
      </c>
      <c r="L864">
        <f t="shared" si="28"/>
        <v>11</v>
      </c>
    </row>
    <row r="865" spans="8:12">
      <c r="H865" s="1" t="s">
        <v>197</v>
      </c>
      <c r="I865" s="1" t="s">
        <v>8415</v>
      </c>
      <c r="J865" s="1" t="s">
        <v>93</v>
      </c>
      <c r="K865" s="1" t="str">
        <f t="shared" si="27"/>
        <v>2014</v>
      </c>
      <c r="L865">
        <f t="shared" si="28"/>
        <v>11</v>
      </c>
    </row>
    <row r="866" spans="8:12">
      <c r="H866" s="1" t="s">
        <v>126</v>
      </c>
      <c r="I866" s="1" t="s">
        <v>8534</v>
      </c>
      <c r="J866" s="1" t="s">
        <v>4373</v>
      </c>
      <c r="K866" s="1" t="str">
        <f t="shared" si="27"/>
        <v>2017</v>
      </c>
      <c r="L866">
        <f t="shared" si="28"/>
        <v>11</v>
      </c>
    </row>
    <row r="867" spans="8:12">
      <c r="H867" s="1" t="s">
        <v>126</v>
      </c>
      <c r="I867" s="1" t="s">
        <v>8534</v>
      </c>
      <c r="J867" s="1" t="s">
        <v>4828</v>
      </c>
      <c r="K867" s="1" t="str">
        <f t="shared" si="27"/>
        <v>2017</v>
      </c>
      <c r="L867">
        <f t="shared" si="28"/>
        <v>11</v>
      </c>
    </row>
    <row r="868" spans="8:12">
      <c r="H868" s="1" t="s">
        <v>158</v>
      </c>
      <c r="I868" s="1" t="s">
        <v>8573</v>
      </c>
      <c r="J868" s="1" t="s">
        <v>8247</v>
      </c>
      <c r="K868" s="1" t="str">
        <f t="shared" si="27"/>
        <v>2020</v>
      </c>
      <c r="L868">
        <f t="shared" si="28"/>
        <v>11</v>
      </c>
    </row>
    <row r="869" spans="8:12">
      <c r="H869" s="1" t="s">
        <v>324</v>
      </c>
      <c r="I869" s="1" t="s">
        <v>202</v>
      </c>
      <c r="J869" s="1" t="s">
        <v>486</v>
      </c>
      <c r="K869" s="1" t="str">
        <f t="shared" si="27"/>
        <v>2018</v>
      </c>
      <c r="L869">
        <f t="shared" si="28"/>
        <v>11</v>
      </c>
    </row>
    <row r="870" spans="8:12">
      <c r="H870" s="1" t="s">
        <v>130</v>
      </c>
      <c r="I870" s="1" t="s">
        <v>8945</v>
      </c>
      <c r="J870" s="1" t="s">
        <v>877</v>
      </c>
      <c r="K870" s="1" t="str">
        <f t="shared" si="27"/>
        <v>2019</v>
      </c>
      <c r="L870">
        <f t="shared" si="28"/>
        <v>11</v>
      </c>
    </row>
    <row r="871" spans="8:12">
      <c r="H871" s="1" t="s">
        <v>158</v>
      </c>
      <c r="I871" s="1" t="s">
        <v>8945</v>
      </c>
      <c r="J871" s="1" t="s">
        <v>7691</v>
      </c>
      <c r="K871" s="1" t="str">
        <f t="shared" si="27"/>
        <v>2020</v>
      </c>
      <c r="L871">
        <f t="shared" si="28"/>
        <v>11</v>
      </c>
    </row>
    <row r="872" spans="8:12">
      <c r="H872" s="1" t="s">
        <v>464</v>
      </c>
      <c r="I872" s="1" t="s">
        <v>9045</v>
      </c>
      <c r="J872" s="1" t="s">
        <v>9042</v>
      </c>
      <c r="K872" s="1" t="str">
        <f t="shared" si="27"/>
        <v>1992</v>
      </c>
      <c r="L872">
        <f t="shared" si="28"/>
        <v>11</v>
      </c>
    </row>
    <row r="873" spans="8:12">
      <c r="H873" s="1" t="s">
        <v>130</v>
      </c>
      <c r="I873" s="1" t="s">
        <v>9143</v>
      </c>
      <c r="J873" s="1" t="s">
        <v>2577</v>
      </c>
      <c r="K873" s="1" t="str">
        <f t="shared" si="27"/>
        <v>2012</v>
      </c>
      <c r="L873">
        <f t="shared" si="28"/>
        <v>11</v>
      </c>
    </row>
    <row r="874" spans="8:12">
      <c r="H874" s="1" t="s">
        <v>126</v>
      </c>
      <c r="I874" s="1" t="s">
        <v>9260</v>
      </c>
      <c r="J874" s="1" t="s">
        <v>2212</v>
      </c>
      <c r="K874" s="1" t="str">
        <f t="shared" si="27"/>
        <v>2010</v>
      </c>
      <c r="L874">
        <f t="shared" si="28"/>
        <v>11</v>
      </c>
    </row>
    <row r="875" spans="8:12">
      <c r="H875" s="1" t="s">
        <v>130</v>
      </c>
      <c r="I875" s="1" t="s">
        <v>9263</v>
      </c>
      <c r="J875" s="1" t="s">
        <v>9266</v>
      </c>
      <c r="K875" s="1" t="str">
        <f t="shared" si="27"/>
        <v>2012</v>
      </c>
      <c r="L875">
        <f t="shared" si="28"/>
        <v>11</v>
      </c>
    </row>
    <row r="876" spans="8:12">
      <c r="H876" s="1" t="s">
        <v>126</v>
      </c>
      <c r="I876" s="1" t="s">
        <v>9284</v>
      </c>
      <c r="J876" s="1" t="s">
        <v>2212</v>
      </c>
      <c r="K876" s="1" t="str">
        <f t="shared" si="27"/>
        <v>2010</v>
      </c>
      <c r="L876">
        <f t="shared" si="28"/>
        <v>11</v>
      </c>
    </row>
    <row r="877" spans="8:12">
      <c r="H877" s="1" t="s">
        <v>158</v>
      </c>
      <c r="I877" s="1" t="s">
        <v>7289</v>
      </c>
      <c r="J877" s="1" t="s">
        <v>9441</v>
      </c>
      <c r="K877" s="1" t="str">
        <f t="shared" si="27"/>
        <v>2014</v>
      </c>
      <c r="L877">
        <f t="shared" si="28"/>
        <v>11</v>
      </c>
    </row>
    <row r="878" spans="8:12">
      <c r="H878" s="1" t="s">
        <v>126</v>
      </c>
      <c r="I878" s="1" t="s">
        <v>9587</v>
      </c>
      <c r="J878" s="1" t="s">
        <v>9611</v>
      </c>
      <c r="K878" s="1" t="str">
        <f t="shared" si="27"/>
        <v>2009</v>
      </c>
      <c r="L878">
        <f t="shared" si="28"/>
        <v>11</v>
      </c>
    </row>
    <row r="879" spans="8:12">
      <c r="H879" s="1" t="s">
        <v>126</v>
      </c>
      <c r="I879" s="1" t="s">
        <v>9716</v>
      </c>
      <c r="J879" s="1" t="s">
        <v>9683</v>
      </c>
      <c r="K879" s="1" t="str">
        <f t="shared" si="27"/>
        <v>2009</v>
      </c>
      <c r="L879">
        <f t="shared" si="28"/>
        <v>11</v>
      </c>
    </row>
    <row r="880" spans="8:12">
      <c r="H880" s="1" t="s">
        <v>344</v>
      </c>
      <c r="I880" s="1" t="s">
        <v>9868</v>
      </c>
      <c r="J880" s="1" t="s">
        <v>1862</v>
      </c>
      <c r="K880" s="1" t="str">
        <f t="shared" si="27"/>
        <v>2003</v>
      </c>
      <c r="L880">
        <f t="shared" si="28"/>
        <v>11</v>
      </c>
    </row>
    <row r="881" spans="8:12">
      <c r="H881" s="1" t="s">
        <v>88</v>
      </c>
      <c r="I881" s="1" t="s">
        <v>10080</v>
      </c>
      <c r="J881" s="1" t="s">
        <v>10081</v>
      </c>
      <c r="K881" s="1" t="str">
        <f t="shared" si="27"/>
        <v>2003</v>
      </c>
      <c r="L881">
        <f t="shared" si="28"/>
        <v>11</v>
      </c>
    </row>
    <row r="882" spans="8:12">
      <c r="H882" s="1" t="s">
        <v>197</v>
      </c>
      <c r="I882" s="1" t="s">
        <v>10072</v>
      </c>
      <c r="J882" s="1" t="s">
        <v>10084</v>
      </c>
      <c r="K882" s="1" t="str">
        <f t="shared" si="27"/>
        <v>2006</v>
      </c>
      <c r="L882">
        <f t="shared" si="28"/>
        <v>11</v>
      </c>
    </row>
    <row r="883" spans="8:12">
      <c r="H883" s="1" t="s">
        <v>126</v>
      </c>
      <c r="I883" s="1" t="s">
        <v>10100</v>
      </c>
      <c r="J883" s="1" t="s">
        <v>10066</v>
      </c>
      <c r="K883" s="1" t="str">
        <f t="shared" si="27"/>
        <v>2009</v>
      </c>
      <c r="L883">
        <f t="shared" si="28"/>
        <v>11</v>
      </c>
    </row>
    <row r="884" spans="8:12">
      <c r="H884" s="1" t="s">
        <v>247</v>
      </c>
      <c r="I884" s="1" t="s">
        <v>2023</v>
      </c>
      <c r="J884" s="1" t="s">
        <v>9274</v>
      </c>
      <c r="K884" s="1" t="str">
        <f t="shared" si="27"/>
        <v>2009</v>
      </c>
      <c r="L884">
        <f t="shared" si="28"/>
        <v>11</v>
      </c>
    </row>
    <row r="885" spans="8:12">
      <c r="H885" s="1" t="s">
        <v>197</v>
      </c>
      <c r="I885" s="1" t="s">
        <v>8030</v>
      </c>
      <c r="J885" s="1" t="s">
        <v>10465</v>
      </c>
      <c r="K885" s="1" t="str">
        <f t="shared" si="27"/>
        <v>2007</v>
      </c>
      <c r="L885">
        <f t="shared" si="28"/>
        <v>11</v>
      </c>
    </row>
    <row r="886" spans="8:12">
      <c r="H886" s="1" t="s">
        <v>130</v>
      </c>
      <c r="I886" s="1" t="s">
        <v>156</v>
      </c>
      <c r="J886" s="1" t="s">
        <v>522</v>
      </c>
      <c r="K886" s="1" t="str">
        <f t="shared" si="27"/>
        <v>2019</v>
      </c>
      <c r="L886">
        <f t="shared" si="28"/>
        <v>11</v>
      </c>
    </row>
    <row r="887" spans="8:12">
      <c r="H887" s="1" t="s">
        <v>197</v>
      </c>
      <c r="I887" s="1" t="s">
        <v>3450</v>
      </c>
      <c r="J887" s="1" t="s">
        <v>10631</v>
      </c>
      <c r="K887" s="1" t="str">
        <f t="shared" si="27"/>
        <v>2009</v>
      </c>
      <c r="L887">
        <f t="shared" si="28"/>
        <v>11</v>
      </c>
    </row>
    <row r="888" spans="8:12">
      <c r="H888" s="1" t="s">
        <v>197</v>
      </c>
      <c r="I888" s="1" t="s">
        <v>10910</v>
      </c>
      <c r="J888" s="1" t="s">
        <v>10919</v>
      </c>
      <c r="K888" s="1" t="str">
        <f t="shared" si="27"/>
        <v>2014</v>
      </c>
      <c r="L888">
        <f t="shared" si="28"/>
        <v>11</v>
      </c>
    </row>
    <row r="889" spans="8:12">
      <c r="H889" s="1" t="s">
        <v>118</v>
      </c>
      <c r="I889" s="1" t="s">
        <v>9377</v>
      </c>
      <c r="J889" s="1" t="s">
        <v>11187</v>
      </c>
      <c r="K889" s="1" t="str">
        <f t="shared" si="27"/>
        <v>2000</v>
      </c>
      <c r="L889">
        <f t="shared" si="28"/>
        <v>11</v>
      </c>
    </row>
    <row r="890" spans="8:12">
      <c r="H890" s="1" t="s">
        <v>158</v>
      </c>
      <c r="I890" s="1" t="s">
        <v>7337</v>
      </c>
      <c r="J890" s="1" t="s">
        <v>9477</v>
      </c>
      <c r="K890" s="1" t="str">
        <f t="shared" si="27"/>
        <v>2014</v>
      </c>
      <c r="L890">
        <f t="shared" si="28"/>
        <v>11</v>
      </c>
    </row>
    <row r="891" spans="8:12">
      <c r="H891" s="1" t="s">
        <v>158</v>
      </c>
      <c r="I891" s="1" t="s">
        <v>11257</v>
      </c>
      <c r="J891" s="1" t="s">
        <v>10543</v>
      </c>
      <c r="K891" s="1" t="str">
        <f t="shared" si="27"/>
        <v>2020</v>
      </c>
      <c r="L891">
        <f t="shared" si="28"/>
        <v>11</v>
      </c>
    </row>
    <row r="892" spans="8:12">
      <c r="H892" s="1" t="s">
        <v>158</v>
      </c>
      <c r="I892" s="1" t="s">
        <v>7244</v>
      </c>
      <c r="J892" s="1" t="s">
        <v>11322</v>
      </c>
      <c r="K892" s="1" t="str">
        <f t="shared" si="27"/>
        <v>2014</v>
      </c>
      <c r="L892">
        <f t="shared" si="28"/>
        <v>11</v>
      </c>
    </row>
    <row r="893" spans="8:12">
      <c r="H893" s="1" t="s">
        <v>197</v>
      </c>
      <c r="I893" s="1" t="s">
        <v>8837</v>
      </c>
      <c r="J893" s="1" t="s">
        <v>1815</v>
      </c>
      <c r="K893" s="1" t="str">
        <f t="shared" si="27"/>
        <v>2008</v>
      </c>
      <c r="L893">
        <f t="shared" si="28"/>
        <v>11</v>
      </c>
    </row>
    <row r="894" spans="8:12">
      <c r="H894" s="1" t="s">
        <v>130</v>
      </c>
      <c r="I894" s="1" t="s">
        <v>171</v>
      </c>
      <c r="J894" s="1" t="s">
        <v>1259</v>
      </c>
      <c r="K894" s="1" t="str">
        <f t="shared" si="27"/>
        <v>2014</v>
      </c>
      <c r="L894">
        <f t="shared" si="28"/>
        <v>11</v>
      </c>
    </row>
    <row r="895" spans="8:12">
      <c r="H895" s="1" t="s">
        <v>448</v>
      </c>
      <c r="I895" s="1" t="s">
        <v>9305</v>
      </c>
      <c r="J895" s="1" t="s">
        <v>11767</v>
      </c>
      <c r="K895" s="1" t="str">
        <f t="shared" si="27"/>
        <v>1999</v>
      </c>
      <c r="L895">
        <f t="shared" si="28"/>
        <v>11</v>
      </c>
    </row>
    <row r="896" spans="8:12">
      <c r="H896" s="1" t="s">
        <v>88</v>
      </c>
      <c r="I896" s="1" t="s">
        <v>7383</v>
      </c>
      <c r="J896" s="1" t="s">
        <v>11776</v>
      </c>
      <c r="K896" s="1" t="str">
        <f t="shared" si="27"/>
        <v>1998</v>
      </c>
      <c r="L896">
        <f t="shared" si="28"/>
        <v>11</v>
      </c>
    </row>
    <row r="897" spans="8:12">
      <c r="H897" s="1" t="s">
        <v>130</v>
      </c>
      <c r="I897" s="1" t="s">
        <v>11825</v>
      </c>
      <c r="J897" s="1" t="s">
        <v>11138</v>
      </c>
      <c r="K897" s="1" t="str">
        <f t="shared" si="27"/>
        <v>2014</v>
      </c>
      <c r="L897">
        <f t="shared" si="28"/>
        <v>11</v>
      </c>
    </row>
    <row r="898" spans="8:12">
      <c r="H898" s="1" t="s">
        <v>158</v>
      </c>
      <c r="I898" s="1" t="s">
        <v>10197</v>
      </c>
      <c r="J898" s="1" t="s">
        <v>384</v>
      </c>
      <c r="K898" s="1" t="str">
        <f t="shared" ref="K898:K961" si="29">TEXT(J898,"YYYY")</f>
        <v>2015</v>
      </c>
      <c r="L898">
        <f t="shared" ref="L898:L961" si="30">H898-(TEXT(I898,"YYYY")-TEXT(J898,"YYYY"))</f>
        <v>11</v>
      </c>
    </row>
    <row r="899" spans="8:12">
      <c r="H899" s="1" t="s">
        <v>158</v>
      </c>
      <c r="I899" s="1" t="s">
        <v>537</v>
      </c>
      <c r="J899" s="1" t="s">
        <v>4965</v>
      </c>
      <c r="K899" s="1" t="str">
        <f t="shared" si="29"/>
        <v>2015</v>
      </c>
      <c r="L899">
        <f t="shared" si="30"/>
        <v>11</v>
      </c>
    </row>
    <row r="900" spans="8:12">
      <c r="H900" s="1" t="s">
        <v>344</v>
      </c>
      <c r="I900" s="1" t="s">
        <v>968</v>
      </c>
      <c r="J900" s="1" t="s">
        <v>8604</v>
      </c>
      <c r="K900" s="1" t="str">
        <f t="shared" si="29"/>
        <v>2005</v>
      </c>
      <c r="L900">
        <f t="shared" si="30"/>
        <v>11</v>
      </c>
    </row>
    <row r="901" spans="8:12">
      <c r="H901" s="1" t="s">
        <v>158</v>
      </c>
      <c r="I901" s="1" t="s">
        <v>8416</v>
      </c>
      <c r="J901" s="1" t="s">
        <v>12097</v>
      </c>
      <c r="K901" s="1" t="str">
        <f t="shared" si="29"/>
        <v>2020</v>
      </c>
      <c r="L901">
        <f t="shared" si="30"/>
        <v>11</v>
      </c>
    </row>
    <row r="902" spans="8:12">
      <c r="H902" s="1" t="s">
        <v>144</v>
      </c>
      <c r="I902" s="1" t="s">
        <v>4032</v>
      </c>
      <c r="J902" s="1" t="s">
        <v>12138</v>
      </c>
      <c r="K902" s="1" t="str">
        <f t="shared" si="29"/>
        <v>2007</v>
      </c>
      <c r="L902">
        <f t="shared" si="30"/>
        <v>11</v>
      </c>
    </row>
    <row r="903" spans="8:12">
      <c r="H903" s="1" t="s">
        <v>263</v>
      </c>
      <c r="I903" s="1" t="s">
        <v>12335</v>
      </c>
      <c r="J903" s="1" t="s">
        <v>12336</v>
      </c>
      <c r="K903" s="1" t="str">
        <f t="shared" si="29"/>
        <v>2008</v>
      </c>
      <c r="L903">
        <f t="shared" si="30"/>
        <v>11</v>
      </c>
    </row>
    <row r="904" spans="8:12">
      <c r="H904" s="1" t="s">
        <v>247</v>
      </c>
      <c r="I904" s="1" t="s">
        <v>248</v>
      </c>
      <c r="J904" s="1" t="s">
        <v>250</v>
      </c>
      <c r="K904" s="1" t="str">
        <f t="shared" si="29"/>
        <v>2016</v>
      </c>
      <c r="L904">
        <f t="shared" si="30"/>
        <v>12</v>
      </c>
    </row>
    <row r="905" spans="8:12">
      <c r="H905" s="1" t="s">
        <v>130</v>
      </c>
      <c r="I905" s="1" t="s">
        <v>493</v>
      </c>
      <c r="J905" s="1" t="s">
        <v>72</v>
      </c>
      <c r="K905" s="1" t="str">
        <f t="shared" si="29"/>
        <v>2019</v>
      </c>
      <c r="L905">
        <f t="shared" si="30"/>
        <v>12</v>
      </c>
    </row>
    <row r="906" spans="8:12">
      <c r="H906" s="1" t="s">
        <v>126</v>
      </c>
      <c r="I906" s="1" t="s">
        <v>493</v>
      </c>
      <c r="J906" s="1" t="s">
        <v>520</v>
      </c>
      <c r="K906" s="1" t="str">
        <f t="shared" si="29"/>
        <v>2017</v>
      </c>
      <c r="L906">
        <f t="shared" si="30"/>
        <v>12</v>
      </c>
    </row>
    <row r="907" spans="8:12">
      <c r="H907" s="1" t="s">
        <v>324</v>
      </c>
      <c r="I907" s="1" t="s">
        <v>861</v>
      </c>
      <c r="J907" s="1" t="s">
        <v>881</v>
      </c>
      <c r="K907" s="1" t="str">
        <f t="shared" si="29"/>
        <v>2018</v>
      </c>
      <c r="L907">
        <f t="shared" si="30"/>
        <v>12</v>
      </c>
    </row>
    <row r="908" spans="8:12">
      <c r="H908" s="1" t="s">
        <v>324</v>
      </c>
      <c r="I908" s="1" t="s">
        <v>903</v>
      </c>
      <c r="J908" s="1" t="s">
        <v>1015</v>
      </c>
      <c r="K908" s="1" t="str">
        <f t="shared" si="29"/>
        <v>2018</v>
      </c>
      <c r="L908">
        <f t="shared" si="30"/>
        <v>12</v>
      </c>
    </row>
    <row r="909" spans="8:12">
      <c r="H909" s="1" t="s">
        <v>126</v>
      </c>
      <c r="I909" s="1" t="s">
        <v>1146</v>
      </c>
      <c r="J909" s="1" t="s">
        <v>84</v>
      </c>
      <c r="K909" s="1" t="str">
        <f t="shared" si="29"/>
        <v>2017</v>
      </c>
      <c r="L909">
        <f t="shared" si="30"/>
        <v>12</v>
      </c>
    </row>
    <row r="910" spans="8:12">
      <c r="H910" s="1" t="s">
        <v>130</v>
      </c>
      <c r="I910" s="1" t="s">
        <v>1745</v>
      </c>
      <c r="J910" s="1" t="s">
        <v>1524</v>
      </c>
      <c r="K910" s="1" t="str">
        <f t="shared" si="29"/>
        <v>2019</v>
      </c>
      <c r="L910">
        <f t="shared" si="30"/>
        <v>12</v>
      </c>
    </row>
    <row r="911" spans="8:12">
      <c r="H911" s="1" t="s">
        <v>130</v>
      </c>
      <c r="I911" s="1" t="s">
        <v>1798</v>
      </c>
      <c r="J911" s="1" t="s">
        <v>195</v>
      </c>
      <c r="K911" s="1" t="str">
        <f t="shared" si="29"/>
        <v>2018</v>
      </c>
      <c r="L911">
        <f t="shared" si="30"/>
        <v>12</v>
      </c>
    </row>
    <row r="912" spans="8:12">
      <c r="H912" s="1" t="s">
        <v>126</v>
      </c>
      <c r="I912" s="1" t="s">
        <v>2090</v>
      </c>
      <c r="J912" s="1" t="s">
        <v>1534</v>
      </c>
      <c r="K912" s="1" t="str">
        <f t="shared" si="29"/>
        <v>2016</v>
      </c>
      <c r="L912">
        <f t="shared" si="30"/>
        <v>12</v>
      </c>
    </row>
    <row r="913" spans="8:12">
      <c r="H913" s="1" t="s">
        <v>324</v>
      </c>
      <c r="I913" s="1" t="s">
        <v>2046</v>
      </c>
      <c r="J913" s="1" t="s">
        <v>312</v>
      </c>
      <c r="K913" s="1" t="str">
        <f t="shared" si="29"/>
        <v>2018</v>
      </c>
      <c r="L913">
        <f t="shared" si="30"/>
        <v>12</v>
      </c>
    </row>
    <row r="914" spans="8:12">
      <c r="H914" s="1" t="s">
        <v>324</v>
      </c>
      <c r="I914" s="1" t="s">
        <v>2156</v>
      </c>
      <c r="J914" s="1" t="s">
        <v>705</v>
      </c>
      <c r="K914" s="1" t="str">
        <f t="shared" si="29"/>
        <v>2018</v>
      </c>
      <c r="L914">
        <f t="shared" si="30"/>
        <v>12</v>
      </c>
    </row>
    <row r="915" spans="8:12">
      <c r="H915" s="1" t="s">
        <v>126</v>
      </c>
      <c r="I915" s="1" t="s">
        <v>2165</v>
      </c>
      <c r="J915" s="1" t="s">
        <v>496</v>
      </c>
      <c r="K915" s="1" t="str">
        <f t="shared" si="29"/>
        <v>2017</v>
      </c>
      <c r="L915">
        <f t="shared" si="30"/>
        <v>12</v>
      </c>
    </row>
    <row r="916" spans="8:12">
      <c r="H916" s="1" t="s">
        <v>130</v>
      </c>
      <c r="I916" s="1" t="s">
        <v>2277</v>
      </c>
      <c r="J916" s="1" t="s">
        <v>2277</v>
      </c>
      <c r="K916" s="1" t="str">
        <f t="shared" si="29"/>
        <v>2019</v>
      </c>
      <c r="L916">
        <f t="shared" si="30"/>
        <v>12</v>
      </c>
    </row>
    <row r="917" spans="8:12">
      <c r="H917" s="1" t="s">
        <v>197</v>
      </c>
      <c r="I917" s="1" t="s">
        <v>2277</v>
      </c>
      <c r="J917" s="1" t="s">
        <v>2008</v>
      </c>
      <c r="K917" s="1" t="str">
        <f t="shared" si="29"/>
        <v>2014</v>
      </c>
      <c r="L917">
        <f t="shared" si="30"/>
        <v>12</v>
      </c>
    </row>
    <row r="918" spans="8:12">
      <c r="H918" s="1" t="s">
        <v>247</v>
      </c>
      <c r="I918" s="1" t="s">
        <v>976</v>
      </c>
      <c r="J918" s="1" t="s">
        <v>2340</v>
      </c>
      <c r="K918" s="1" t="str">
        <f t="shared" si="29"/>
        <v>2015</v>
      </c>
      <c r="L918">
        <f t="shared" si="30"/>
        <v>12</v>
      </c>
    </row>
    <row r="919" spans="8:12">
      <c r="H919" s="1" t="s">
        <v>217</v>
      </c>
      <c r="I919" s="1" t="s">
        <v>254</v>
      </c>
      <c r="J919" s="1" t="s">
        <v>1657</v>
      </c>
      <c r="K919" s="1" t="str">
        <f t="shared" si="29"/>
        <v>2014</v>
      </c>
      <c r="L919">
        <f t="shared" si="30"/>
        <v>12</v>
      </c>
    </row>
    <row r="920" spans="8:12">
      <c r="H920" s="1" t="s">
        <v>130</v>
      </c>
      <c r="I920" s="1" t="s">
        <v>2115</v>
      </c>
      <c r="J920" s="1" t="s">
        <v>2231</v>
      </c>
      <c r="K920" s="1" t="str">
        <f t="shared" si="29"/>
        <v>2018</v>
      </c>
      <c r="L920">
        <f t="shared" si="30"/>
        <v>12</v>
      </c>
    </row>
    <row r="921" spans="8:12">
      <c r="H921" s="1" t="s">
        <v>197</v>
      </c>
      <c r="I921" s="1" t="s">
        <v>280</v>
      </c>
      <c r="J921" s="1" t="s">
        <v>2008</v>
      </c>
      <c r="K921" s="1" t="str">
        <f t="shared" si="29"/>
        <v>2014</v>
      </c>
      <c r="L921">
        <f t="shared" si="30"/>
        <v>12</v>
      </c>
    </row>
    <row r="922" spans="8:12">
      <c r="H922" s="1" t="s">
        <v>324</v>
      </c>
      <c r="I922" s="1" t="s">
        <v>2746</v>
      </c>
      <c r="J922" s="1" t="s">
        <v>1873</v>
      </c>
      <c r="K922" s="1" t="str">
        <f t="shared" si="29"/>
        <v>2017</v>
      </c>
      <c r="L922">
        <f t="shared" si="30"/>
        <v>12</v>
      </c>
    </row>
    <row r="923" spans="8:12">
      <c r="H923" s="1" t="s">
        <v>130</v>
      </c>
      <c r="I923" s="1" t="s">
        <v>2746</v>
      </c>
      <c r="J923" s="1" t="s">
        <v>474</v>
      </c>
      <c r="K923" s="1" t="str">
        <f t="shared" si="29"/>
        <v>2018</v>
      </c>
      <c r="L923">
        <f t="shared" si="30"/>
        <v>12</v>
      </c>
    </row>
    <row r="924" spans="8:12">
      <c r="H924" s="1" t="s">
        <v>130</v>
      </c>
      <c r="I924" s="1" t="s">
        <v>2955</v>
      </c>
      <c r="J924" s="1" t="s">
        <v>728</v>
      </c>
      <c r="K924" s="1" t="str">
        <f t="shared" si="29"/>
        <v>2018</v>
      </c>
      <c r="L924">
        <f t="shared" si="30"/>
        <v>12</v>
      </c>
    </row>
    <row r="925" spans="8:12">
      <c r="H925" s="1" t="s">
        <v>130</v>
      </c>
      <c r="I925" s="1" t="s">
        <v>645</v>
      </c>
      <c r="J925" s="1" t="s">
        <v>1174</v>
      </c>
      <c r="K925" s="1" t="str">
        <f t="shared" si="29"/>
        <v>2019</v>
      </c>
      <c r="L925">
        <f t="shared" si="30"/>
        <v>12</v>
      </c>
    </row>
    <row r="926" spans="8:12">
      <c r="H926" s="1" t="s">
        <v>324</v>
      </c>
      <c r="I926" s="1" t="s">
        <v>3166</v>
      </c>
      <c r="J926" s="1" t="s">
        <v>3171</v>
      </c>
      <c r="K926" s="1" t="str">
        <f t="shared" si="29"/>
        <v>2016</v>
      </c>
      <c r="L926">
        <f t="shared" si="30"/>
        <v>12</v>
      </c>
    </row>
    <row r="927" spans="8:12">
      <c r="H927" s="1" t="s">
        <v>247</v>
      </c>
      <c r="I927" s="1" t="s">
        <v>610</v>
      </c>
      <c r="J927" s="1" t="s">
        <v>3187</v>
      </c>
      <c r="K927" s="1" t="str">
        <f t="shared" si="29"/>
        <v>2014</v>
      </c>
      <c r="L927">
        <f t="shared" si="30"/>
        <v>12</v>
      </c>
    </row>
    <row r="928" spans="8:12">
      <c r="H928" s="1" t="s">
        <v>324</v>
      </c>
      <c r="I928" s="1" t="s">
        <v>1741</v>
      </c>
      <c r="J928" s="1" t="s">
        <v>3230</v>
      </c>
      <c r="K928" s="1" t="str">
        <f t="shared" si="29"/>
        <v>2016</v>
      </c>
      <c r="L928">
        <f t="shared" si="30"/>
        <v>12</v>
      </c>
    </row>
    <row r="929" spans="8:12">
      <c r="H929" s="1" t="s">
        <v>324</v>
      </c>
      <c r="I929" s="1" t="s">
        <v>3607</v>
      </c>
      <c r="J929" s="1" t="s">
        <v>474</v>
      </c>
      <c r="K929" s="1" t="str">
        <f t="shared" si="29"/>
        <v>2018</v>
      </c>
      <c r="L929">
        <f t="shared" si="30"/>
        <v>12</v>
      </c>
    </row>
    <row r="930" spans="8:12">
      <c r="H930" s="1" t="s">
        <v>197</v>
      </c>
      <c r="I930" s="1" t="s">
        <v>3617</v>
      </c>
      <c r="J930" s="1" t="s">
        <v>1755</v>
      </c>
      <c r="K930" s="1" t="str">
        <f t="shared" si="29"/>
        <v>2014</v>
      </c>
      <c r="L930">
        <f t="shared" si="30"/>
        <v>12</v>
      </c>
    </row>
    <row r="931" spans="8:12">
      <c r="H931" s="1" t="s">
        <v>130</v>
      </c>
      <c r="I931" s="1" t="s">
        <v>3725</v>
      </c>
      <c r="J931" s="1" t="s">
        <v>199</v>
      </c>
      <c r="K931" s="1" t="str">
        <f t="shared" si="29"/>
        <v>2018</v>
      </c>
      <c r="L931">
        <f t="shared" si="30"/>
        <v>12</v>
      </c>
    </row>
    <row r="932" spans="8:12">
      <c r="H932" s="1" t="s">
        <v>247</v>
      </c>
      <c r="I932" s="1" t="s">
        <v>534</v>
      </c>
      <c r="J932" s="1" t="s">
        <v>3923</v>
      </c>
      <c r="K932" s="1" t="str">
        <f t="shared" si="29"/>
        <v>2017</v>
      </c>
      <c r="L932">
        <f t="shared" si="30"/>
        <v>12</v>
      </c>
    </row>
    <row r="933" spans="8:12">
      <c r="H933" s="1" t="s">
        <v>130</v>
      </c>
      <c r="I933" s="1" t="s">
        <v>3725</v>
      </c>
      <c r="J933" s="1" t="s">
        <v>199</v>
      </c>
      <c r="K933" s="1" t="str">
        <f t="shared" si="29"/>
        <v>2018</v>
      </c>
      <c r="L933">
        <f t="shared" si="30"/>
        <v>12</v>
      </c>
    </row>
    <row r="934" spans="8:12">
      <c r="H934" s="1" t="s">
        <v>130</v>
      </c>
      <c r="I934" s="1" t="s">
        <v>3484</v>
      </c>
      <c r="J934" s="1" t="s">
        <v>3484</v>
      </c>
      <c r="K934" s="1" t="str">
        <f t="shared" si="29"/>
        <v>2018</v>
      </c>
      <c r="L934">
        <f t="shared" si="30"/>
        <v>12</v>
      </c>
    </row>
    <row r="935" spans="8:12">
      <c r="H935" s="1" t="s">
        <v>324</v>
      </c>
      <c r="I935" s="1" t="s">
        <v>2257</v>
      </c>
      <c r="J935" s="1" t="s">
        <v>496</v>
      </c>
      <c r="K935" s="1" t="str">
        <f t="shared" si="29"/>
        <v>2017</v>
      </c>
      <c r="L935">
        <f t="shared" si="30"/>
        <v>12</v>
      </c>
    </row>
    <row r="936" spans="8:12">
      <c r="H936" s="1" t="s">
        <v>644</v>
      </c>
      <c r="I936" s="1" t="s">
        <v>1015</v>
      </c>
      <c r="J936" s="1" t="s">
        <v>4380</v>
      </c>
      <c r="K936" s="1" t="str">
        <f t="shared" si="29"/>
        <v>1995</v>
      </c>
      <c r="L936">
        <f t="shared" si="30"/>
        <v>12</v>
      </c>
    </row>
    <row r="937" spans="8:12">
      <c r="H937" s="1" t="s">
        <v>324</v>
      </c>
      <c r="I937" s="1" t="s">
        <v>451</v>
      </c>
      <c r="J937" s="1" t="s">
        <v>5019</v>
      </c>
      <c r="K937" s="1" t="str">
        <f t="shared" si="29"/>
        <v>2016</v>
      </c>
      <c r="L937">
        <f t="shared" si="30"/>
        <v>12</v>
      </c>
    </row>
    <row r="938" spans="8:12">
      <c r="H938" s="1" t="s">
        <v>144</v>
      </c>
      <c r="I938" s="1" t="s">
        <v>5094</v>
      </c>
      <c r="J938" s="1" t="s">
        <v>5095</v>
      </c>
      <c r="K938" s="1" t="str">
        <f t="shared" si="29"/>
        <v>2005</v>
      </c>
      <c r="L938">
        <f t="shared" si="30"/>
        <v>12</v>
      </c>
    </row>
    <row r="939" spans="8:12">
      <c r="H939" s="1" t="s">
        <v>120</v>
      </c>
      <c r="I939" s="1" t="s">
        <v>4373</v>
      </c>
      <c r="J939" s="1" t="s">
        <v>5558</v>
      </c>
      <c r="K939" s="1" t="str">
        <f t="shared" si="29"/>
        <v>1983</v>
      </c>
      <c r="L939">
        <f t="shared" si="30"/>
        <v>12</v>
      </c>
    </row>
    <row r="940" spans="8:12">
      <c r="H940" s="1" t="s">
        <v>324</v>
      </c>
      <c r="I940" s="1" t="s">
        <v>4373</v>
      </c>
      <c r="J940" s="1" t="s">
        <v>1573</v>
      </c>
      <c r="K940" s="1" t="str">
        <f t="shared" si="29"/>
        <v>2016</v>
      </c>
      <c r="L940">
        <f t="shared" si="30"/>
        <v>12</v>
      </c>
    </row>
    <row r="941" spans="8:12">
      <c r="H941" s="1" t="s">
        <v>128</v>
      </c>
      <c r="I941" s="1" t="s">
        <v>5645</v>
      </c>
      <c r="J941" s="1" t="s">
        <v>5399</v>
      </c>
      <c r="K941" s="1" t="str">
        <f t="shared" si="29"/>
        <v>1986</v>
      </c>
      <c r="L941">
        <f t="shared" si="30"/>
        <v>12</v>
      </c>
    </row>
    <row r="942" spans="8:12">
      <c r="H942" s="1" t="s">
        <v>130</v>
      </c>
      <c r="I942" s="1" t="s">
        <v>4923</v>
      </c>
      <c r="J942" s="1" t="s">
        <v>740</v>
      </c>
      <c r="K942" s="1" t="str">
        <f t="shared" si="29"/>
        <v>2017</v>
      </c>
      <c r="L942">
        <f t="shared" si="30"/>
        <v>12</v>
      </c>
    </row>
    <row r="943" spans="8:12">
      <c r="H943" s="1" t="s">
        <v>130</v>
      </c>
      <c r="I943" s="1" t="s">
        <v>5775</v>
      </c>
      <c r="J943" s="1" t="s">
        <v>1534</v>
      </c>
      <c r="K943" s="1" t="str">
        <f t="shared" si="29"/>
        <v>2016</v>
      </c>
      <c r="L943">
        <f t="shared" si="30"/>
        <v>12</v>
      </c>
    </row>
    <row r="944" spans="8:12">
      <c r="H944" s="1" t="s">
        <v>247</v>
      </c>
      <c r="I944" s="1" t="s">
        <v>3220</v>
      </c>
      <c r="J944" s="1" t="s">
        <v>2091</v>
      </c>
      <c r="K944" s="1" t="str">
        <f t="shared" si="29"/>
        <v>2017</v>
      </c>
      <c r="L944">
        <f t="shared" si="30"/>
        <v>12</v>
      </c>
    </row>
    <row r="945" spans="8:12">
      <c r="H945" s="1" t="s">
        <v>324</v>
      </c>
      <c r="I945" s="1" t="s">
        <v>5836</v>
      </c>
      <c r="J945" s="1" t="s">
        <v>1350</v>
      </c>
      <c r="K945" s="1" t="str">
        <f t="shared" si="29"/>
        <v>2019</v>
      </c>
      <c r="L945">
        <f t="shared" si="30"/>
        <v>12</v>
      </c>
    </row>
    <row r="946" spans="8:12">
      <c r="H946" s="1" t="s">
        <v>324</v>
      </c>
      <c r="I946" s="1" t="s">
        <v>5836</v>
      </c>
      <c r="J946" s="1" t="s">
        <v>5844</v>
      </c>
      <c r="K946" s="1" t="str">
        <f t="shared" si="29"/>
        <v>2019</v>
      </c>
      <c r="L946">
        <f t="shared" si="30"/>
        <v>12</v>
      </c>
    </row>
    <row r="947" spans="8:12">
      <c r="H947" s="1" t="s">
        <v>130</v>
      </c>
      <c r="I947" s="1" t="s">
        <v>6163</v>
      </c>
      <c r="J947" s="1" t="s">
        <v>4461</v>
      </c>
      <c r="K947" s="1" t="str">
        <f t="shared" si="29"/>
        <v>2016</v>
      </c>
      <c r="L947">
        <f t="shared" si="30"/>
        <v>12</v>
      </c>
    </row>
    <row r="948" spans="8:12">
      <c r="H948" s="1" t="s">
        <v>130</v>
      </c>
      <c r="I948" s="1" t="s">
        <v>6185</v>
      </c>
      <c r="J948" s="1" t="s">
        <v>6186</v>
      </c>
      <c r="K948" s="1" t="str">
        <f t="shared" si="29"/>
        <v>2016</v>
      </c>
      <c r="L948">
        <f t="shared" si="30"/>
        <v>12</v>
      </c>
    </row>
    <row r="949" spans="8:12">
      <c r="H949" s="1" t="s">
        <v>130</v>
      </c>
      <c r="I949" s="1" t="s">
        <v>6226</v>
      </c>
      <c r="J949" s="1" t="s">
        <v>632</v>
      </c>
      <c r="K949" s="1" t="str">
        <f t="shared" si="29"/>
        <v>2015</v>
      </c>
      <c r="L949">
        <f t="shared" si="30"/>
        <v>12</v>
      </c>
    </row>
    <row r="950" spans="8:12">
      <c r="H950" s="1" t="s">
        <v>130</v>
      </c>
      <c r="I950" s="1" t="s">
        <v>1163</v>
      </c>
      <c r="J950" s="1" t="s">
        <v>1163</v>
      </c>
      <c r="K950" s="1" t="str">
        <f t="shared" si="29"/>
        <v>2015</v>
      </c>
      <c r="L950">
        <f t="shared" si="30"/>
        <v>12</v>
      </c>
    </row>
    <row r="951" spans="8:12">
      <c r="H951" s="1" t="s">
        <v>324</v>
      </c>
      <c r="I951" s="1" t="s">
        <v>6345</v>
      </c>
      <c r="J951" s="1" t="s">
        <v>467</v>
      </c>
      <c r="K951" s="1" t="str">
        <f t="shared" si="29"/>
        <v>2016</v>
      </c>
      <c r="L951">
        <f t="shared" si="30"/>
        <v>12</v>
      </c>
    </row>
    <row r="952" spans="8:12">
      <c r="H952" s="1" t="s">
        <v>126</v>
      </c>
      <c r="I952" s="1" t="s">
        <v>745</v>
      </c>
      <c r="J952" s="1" t="s">
        <v>384</v>
      </c>
      <c r="K952" s="1" t="str">
        <f t="shared" si="29"/>
        <v>2015</v>
      </c>
      <c r="L952">
        <f t="shared" si="30"/>
        <v>12</v>
      </c>
    </row>
    <row r="953" spans="8:12">
      <c r="H953" s="1" t="s">
        <v>130</v>
      </c>
      <c r="I953" s="1" t="s">
        <v>6881</v>
      </c>
      <c r="J953" s="1" t="s">
        <v>6828</v>
      </c>
      <c r="K953" s="1" t="str">
        <f t="shared" si="29"/>
        <v>2015</v>
      </c>
      <c r="L953">
        <f t="shared" si="30"/>
        <v>12</v>
      </c>
    </row>
    <row r="954" spans="8:12">
      <c r="H954" s="1" t="s">
        <v>130</v>
      </c>
      <c r="I954" s="1" t="s">
        <v>632</v>
      </c>
      <c r="J954" s="1" t="s">
        <v>632</v>
      </c>
      <c r="K954" s="1" t="str">
        <f t="shared" si="29"/>
        <v>2015</v>
      </c>
      <c r="L954">
        <f t="shared" si="30"/>
        <v>12</v>
      </c>
    </row>
    <row r="955" spans="8:12">
      <c r="H955" s="1" t="s">
        <v>130</v>
      </c>
      <c r="I955" s="1" t="s">
        <v>6923</v>
      </c>
      <c r="J955" s="1" t="s">
        <v>1413</v>
      </c>
      <c r="K955" s="1" t="str">
        <f t="shared" si="29"/>
        <v>2015</v>
      </c>
      <c r="L955">
        <f t="shared" si="30"/>
        <v>12</v>
      </c>
    </row>
    <row r="956" spans="8:12">
      <c r="H956" s="1" t="s">
        <v>126</v>
      </c>
      <c r="I956" s="1" t="s">
        <v>6952</v>
      </c>
      <c r="J956" s="1" t="s">
        <v>6959</v>
      </c>
      <c r="K956" s="1" t="str">
        <f t="shared" si="29"/>
        <v>2013</v>
      </c>
      <c r="L956">
        <f t="shared" si="30"/>
        <v>12</v>
      </c>
    </row>
    <row r="957" spans="8:12">
      <c r="H957" s="1" t="s">
        <v>324</v>
      </c>
      <c r="I957" s="1" t="s">
        <v>7149</v>
      </c>
      <c r="J957" s="1" t="s">
        <v>7150</v>
      </c>
      <c r="K957" s="1" t="str">
        <f t="shared" si="29"/>
        <v>2013</v>
      </c>
      <c r="L957">
        <f t="shared" si="30"/>
        <v>12</v>
      </c>
    </row>
    <row r="958" spans="8:12">
      <c r="H958" s="1" t="s">
        <v>324</v>
      </c>
      <c r="I958" s="1" t="s">
        <v>3807</v>
      </c>
      <c r="J958" s="1" t="s">
        <v>7233</v>
      </c>
      <c r="K958" s="1" t="str">
        <f t="shared" si="29"/>
        <v>2014</v>
      </c>
      <c r="L958">
        <f t="shared" si="30"/>
        <v>12</v>
      </c>
    </row>
    <row r="959" spans="8:12">
      <c r="H959" s="1" t="s">
        <v>583</v>
      </c>
      <c r="I959" s="1" t="s">
        <v>7246</v>
      </c>
      <c r="J959" s="1" t="s">
        <v>7249</v>
      </c>
      <c r="K959" s="1" t="str">
        <f t="shared" si="29"/>
        <v>2005</v>
      </c>
      <c r="L959">
        <f t="shared" si="30"/>
        <v>12</v>
      </c>
    </row>
    <row r="960" spans="8:12">
      <c r="H960" s="1" t="s">
        <v>324</v>
      </c>
      <c r="I960" s="1" t="s">
        <v>7456</v>
      </c>
      <c r="J960" s="1" t="s">
        <v>1222</v>
      </c>
      <c r="K960" s="1" t="str">
        <f t="shared" si="29"/>
        <v>2015</v>
      </c>
      <c r="L960">
        <f t="shared" si="30"/>
        <v>12</v>
      </c>
    </row>
    <row r="961" spans="8:12">
      <c r="H961" s="1" t="s">
        <v>169</v>
      </c>
      <c r="I961" s="1" t="s">
        <v>7097</v>
      </c>
      <c r="J961" s="1" t="s">
        <v>6615</v>
      </c>
      <c r="K961" s="1" t="str">
        <f t="shared" si="29"/>
        <v>2008</v>
      </c>
      <c r="L961">
        <f t="shared" si="30"/>
        <v>12</v>
      </c>
    </row>
    <row r="962" spans="8:12">
      <c r="H962" s="1" t="s">
        <v>130</v>
      </c>
      <c r="I962" s="1" t="s">
        <v>381</v>
      </c>
      <c r="J962" s="1" t="s">
        <v>162</v>
      </c>
      <c r="K962" s="1" t="str">
        <f t="shared" ref="K962:K1025" si="31">TEXT(J962,"YYYY")</f>
        <v>2016</v>
      </c>
      <c r="L962">
        <f t="shared" ref="L962:L1025" si="32">H962-(TEXT(I962,"YYYY")-TEXT(J962,"YYYY"))</f>
        <v>12</v>
      </c>
    </row>
    <row r="963" spans="8:12">
      <c r="H963" s="1" t="s">
        <v>197</v>
      </c>
      <c r="I963" s="1" t="s">
        <v>3137</v>
      </c>
      <c r="J963" s="1" t="s">
        <v>7796</v>
      </c>
      <c r="K963" s="1" t="str">
        <f t="shared" si="31"/>
        <v>2011</v>
      </c>
      <c r="L963">
        <f t="shared" si="32"/>
        <v>12</v>
      </c>
    </row>
    <row r="964" spans="8:12">
      <c r="H964" s="1" t="s">
        <v>247</v>
      </c>
      <c r="I964" s="1" t="s">
        <v>7818</v>
      </c>
      <c r="J964" s="1" t="s">
        <v>2023</v>
      </c>
      <c r="K964" s="1" t="str">
        <f t="shared" si="31"/>
        <v>2013</v>
      </c>
      <c r="L964">
        <f t="shared" si="32"/>
        <v>12</v>
      </c>
    </row>
    <row r="965" spans="8:12">
      <c r="H965" s="1" t="s">
        <v>88</v>
      </c>
      <c r="I965" s="1" t="s">
        <v>7937</v>
      </c>
      <c r="J965" s="1" t="s">
        <v>2471</v>
      </c>
      <c r="K965" s="1" t="str">
        <f t="shared" si="31"/>
        <v>2004</v>
      </c>
      <c r="L965">
        <f t="shared" si="32"/>
        <v>12</v>
      </c>
    </row>
    <row r="966" spans="8:12">
      <c r="H966" s="1" t="s">
        <v>583</v>
      </c>
      <c r="I966" s="1" t="s">
        <v>7937</v>
      </c>
      <c r="J966" s="1" t="s">
        <v>2212</v>
      </c>
      <c r="K966" s="1" t="str">
        <f t="shared" si="31"/>
        <v>2010</v>
      </c>
      <c r="L966">
        <f t="shared" si="32"/>
        <v>12</v>
      </c>
    </row>
    <row r="967" spans="8:12">
      <c r="H967" s="1" t="s">
        <v>324</v>
      </c>
      <c r="I967" s="1" t="s">
        <v>8016</v>
      </c>
      <c r="J967" s="1" t="s">
        <v>877</v>
      </c>
      <c r="K967" s="1" t="str">
        <f t="shared" si="31"/>
        <v>2019</v>
      </c>
      <c r="L967">
        <f t="shared" si="32"/>
        <v>12</v>
      </c>
    </row>
    <row r="968" spans="8:12">
      <c r="H968" s="1" t="s">
        <v>144</v>
      </c>
      <c r="I968" s="1" t="s">
        <v>8214</v>
      </c>
      <c r="J968" s="1" t="s">
        <v>8216</v>
      </c>
      <c r="K968" s="1" t="str">
        <f t="shared" si="31"/>
        <v>2008</v>
      </c>
      <c r="L968">
        <f t="shared" si="32"/>
        <v>12</v>
      </c>
    </row>
    <row r="969" spans="8:12">
      <c r="H969" s="1" t="s">
        <v>583</v>
      </c>
      <c r="I969" s="1" t="s">
        <v>8261</v>
      </c>
      <c r="J969" s="1" t="s">
        <v>8182</v>
      </c>
      <c r="K969" s="1" t="str">
        <f t="shared" si="31"/>
        <v>2010</v>
      </c>
      <c r="L969">
        <f t="shared" si="32"/>
        <v>12</v>
      </c>
    </row>
    <row r="970" spans="8:12">
      <c r="H970" s="1" t="s">
        <v>130</v>
      </c>
      <c r="I970" s="1" t="s">
        <v>7244</v>
      </c>
      <c r="J970" s="1" t="s">
        <v>8353</v>
      </c>
      <c r="K970" s="1" t="str">
        <f t="shared" si="31"/>
        <v>2014</v>
      </c>
      <c r="L970">
        <f t="shared" si="32"/>
        <v>12</v>
      </c>
    </row>
    <row r="971" spans="8:12">
      <c r="H971" s="1" t="s">
        <v>217</v>
      </c>
      <c r="I971" s="1" t="s">
        <v>8945</v>
      </c>
      <c r="J971" s="1" t="s">
        <v>381</v>
      </c>
      <c r="K971" s="1" t="str">
        <f t="shared" si="31"/>
        <v>2016</v>
      </c>
      <c r="L971">
        <f t="shared" si="32"/>
        <v>12</v>
      </c>
    </row>
    <row r="972" spans="8:12">
      <c r="H972" s="1" t="s">
        <v>130</v>
      </c>
      <c r="I972" s="1" t="s">
        <v>9062</v>
      </c>
      <c r="J972" s="1" t="s">
        <v>6677</v>
      </c>
      <c r="K972" s="1" t="str">
        <f t="shared" si="31"/>
        <v>2012</v>
      </c>
      <c r="L972">
        <f t="shared" si="32"/>
        <v>12</v>
      </c>
    </row>
    <row r="973" spans="8:12">
      <c r="H973" s="1" t="s">
        <v>217</v>
      </c>
      <c r="I973" s="1" t="s">
        <v>178</v>
      </c>
      <c r="J973" s="1" t="s">
        <v>9089</v>
      </c>
      <c r="K973" s="1" t="str">
        <f t="shared" si="31"/>
        <v>2008</v>
      </c>
      <c r="L973">
        <f t="shared" si="32"/>
        <v>12</v>
      </c>
    </row>
    <row r="974" spans="8:12">
      <c r="H974" s="1" t="s">
        <v>367</v>
      </c>
      <c r="I974" s="1" t="s">
        <v>178</v>
      </c>
      <c r="J974" s="1" t="s">
        <v>9097</v>
      </c>
      <c r="K974" s="1" t="str">
        <f t="shared" si="31"/>
        <v>1998</v>
      </c>
      <c r="L974">
        <f t="shared" si="32"/>
        <v>12</v>
      </c>
    </row>
    <row r="975" spans="8:12">
      <c r="H975" s="1" t="s">
        <v>130</v>
      </c>
      <c r="I975" s="1" t="s">
        <v>9113</v>
      </c>
      <c r="J975" s="1" t="s">
        <v>8509</v>
      </c>
      <c r="K975" s="1" t="str">
        <f t="shared" si="31"/>
        <v>2012</v>
      </c>
      <c r="L975">
        <f t="shared" si="32"/>
        <v>12</v>
      </c>
    </row>
    <row r="976" spans="8:12">
      <c r="H976" s="1" t="s">
        <v>217</v>
      </c>
      <c r="I976" s="1" t="s">
        <v>9143</v>
      </c>
      <c r="J976" s="1" t="s">
        <v>1072</v>
      </c>
      <c r="K976" s="1" t="str">
        <f t="shared" si="31"/>
        <v>2009</v>
      </c>
      <c r="L976">
        <f t="shared" si="32"/>
        <v>12</v>
      </c>
    </row>
    <row r="977" spans="8:12">
      <c r="H977" s="1" t="s">
        <v>324</v>
      </c>
      <c r="I977" s="1" t="s">
        <v>9210</v>
      </c>
      <c r="J977" s="1" t="s">
        <v>9216</v>
      </c>
      <c r="K977" s="1" t="str">
        <f t="shared" si="31"/>
        <v>2013</v>
      </c>
      <c r="L977">
        <f t="shared" si="32"/>
        <v>12</v>
      </c>
    </row>
    <row r="978" spans="8:12">
      <c r="H978" s="1" t="s">
        <v>130</v>
      </c>
      <c r="I978" s="1" t="s">
        <v>9451</v>
      </c>
      <c r="J978" s="1" t="s">
        <v>9439</v>
      </c>
      <c r="K978" s="1" t="str">
        <f t="shared" si="31"/>
        <v>2012</v>
      </c>
      <c r="L978">
        <f t="shared" si="32"/>
        <v>12</v>
      </c>
    </row>
    <row r="979" spans="8:12">
      <c r="H979" s="1" t="s">
        <v>130</v>
      </c>
      <c r="I979" s="1" t="s">
        <v>321</v>
      </c>
      <c r="J979" s="1" t="s">
        <v>606</v>
      </c>
      <c r="K979" s="1" t="str">
        <f t="shared" si="31"/>
        <v>2020</v>
      </c>
      <c r="L979">
        <f t="shared" si="32"/>
        <v>12</v>
      </c>
    </row>
    <row r="980" spans="8:12">
      <c r="H980" s="1" t="s">
        <v>130</v>
      </c>
      <c r="I980" s="1" t="s">
        <v>9653</v>
      </c>
      <c r="J980" s="1" t="s">
        <v>9012</v>
      </c>
      <c r="K980" s="1" t="str">
        <f t="shared" si="31"/>
        <v>2012</v>
      </c>
      <c r="L980">
        <f t="shared" si="32"/>
        <v>12</v>
      </c>
    </row>
    <row r="981" spans="8:12">
      <c r="H981" s="1" t="s">
        <v>247</v>
      </c>
      <c r="I981" s="1" t="s">
        <v>9662</v>
      </c>
      <c r="J981" s="1" t="s">
        <v>9683</v>
      </c>
      <c r="K981" s="1" t="str">
        <f t="shared" si="31"/>
        <v>2009</v>
      </c>
      <c r="L981">
        <f t="shared" si="32"/>
        <v>12</v>
      </c>
    </row>
    <row r="982" spans="8:12">
      <c r="H982" s="1" t="s">
        <v>263</v>
      </c>
      <c r="I982" s="1" t="s">
        <v>9781</v>
      </c>
      <c r="J982" s="1" t="s">
        <v>9785</v>
      </c>
      <c r="K982" s="1" t="str">
        <f t="shared" si="31"/>
        <v>2007</v>
      </c>
      <c r="L982">
        <f t="shared" si="32"/>
        <v>12</v>
      </c>
    </row>
    <row r="983" spans="8:12">
      <c r="H983" s="1" t="s">
        <v>134</v>
      </c>
      <c r="I983" s="1" t="s">
        <v>9868</v>
      </c>
      <c r="J983" s="1" t="s">
        <v>9888</v>
      </c>
      <c r="K983" s="1" t="str">
        <f t="shared" si="31"/>
        <v>1998</v>
      </c>
      <c r="L983">
        <f t="shared" si="32"/>
        <v>12</v>
      </c>
    </row>
    <row r="984" spans="8:12">
      <c r="H984" s="1" t="s">
        <v>126</v>
      </c>
      <c r="I984" s="1" t="s">
        <v>10132</v>
      </c>
      <c r="J984" s="1" t="s">
        <v>10141</v>
      </c>
      <c r="K984" s="1" t="str">
        <f t="shared" si="31"/>
        <v>2010</v>
      </c>
      <c r="L984">
        <f t="shared" si="32"/>
        <v>12</v>
      </c>
    </row>
    <row r="985" spans="8:12">
      <c r="H985" s="1" t="s">
        <v>197</v>
      </c>
      <c r="I985" s="1" t="s">
        <v>9143</v>
      </c>
      <c r="J985" s="1" t="s">
        <v>10226</v>
      </c>
      <c r="K985" s="1" t="str">
        <f t="shared" si="31"/>
        <v>2008</v>
      </c>
      <c r="L985">
        <f t="shared" si="32"/>
        <v>12</v>
      </c>
    </row>
    <row r="986" spans="8:12">
      <c r="H986" s="1" t="s">
        <v>324</v>
      </c>
      <c r="I986" s="1" t="s">
        <v>3125</v>
      </c>
      <c r="J986" s="1" t="s">
        <v>709</v>
      </c>
      <c r="K986" s="1" t="str">
        <f t="shared" si="31"/>
        <v>2019</v>
      </c>
      <c r="L986">
        <f t="shared" si="32"/>
        <v>12</v>
      </c>
    </row>
    <row r="987" spans="8:12">
      <c r="H987" s="1" t="s">
        <v>324</v>
      </c>
      <c r="I987" s="1" t="s">
        <v>10281</v>
      </c>
      <c r="J987" s="1" t="s">
        <v>877</v>
      </c>
      <c r="K987" s="1" t="str">
        <f t="shared" si="31"/>
        <v>2019</v>
      </c>
      <c r="L987">
        <f t="shared" si="32"/>
        <v>12</v>
      </c>
    </row>
    <row r="988" spans="8:12">
      <c r="H988" s="1" t="s">
        <v>448</v>
      </c>
      <c r="I988" s="1" t="s">
        <v>10675</v>
      </c>
      <c r="J988" s="1" t="s">
        <v>10694</v>
      </c>
      <c r="K988" s="1" t="str">
        <f t="shared" si="31"/>
        <v>2000</v>
      </c>
      <c r="L988">
        <f t="shared" si="32"/>
        <v>12</v>
      </c>
    </row>
    <row r="989" spans="8:12">
      <c r="H989" s="1" t="s">
        <v>126</v>
      </c>
      <c r="I989" s="1" t="s">
        <v>10517</v>
      </c>
      <c r="J989" s="1" t="s">
        <v>2023</v>
      </c>
      <c r="K989" s="1" t="str">
        <f t="shared" si="31"/>
        <v>2013</v>
      </c>
      <c r="L989">
        <f t="shared" si="32"/>
        <v>12</v>
      </c>
    </row>
    <row r="990" spans="8:12">
      <c r="H990" s="1" t="s">
        <v>130</v>
      </c>
      <c r="I990" s="1" t="s">
        <v>10869</v>
      </c>
      <c r="J990" s="1" t="s">
        <v>10281</v>
      </c>
      <c r="K990" s="1" t="str">
        <f t="shared" si="31"/>
        <v>2020</v>
      </c>
      <c r="L990">
        <f t="shared" si="32"/>
        <v>12</v>
      </c>
    </row>
    <row r="991" spans="8:12">
      <c r="H991" s="1" t="s">
        <v>644</v>
      </c>
      <c r="I991" s="1" t="s">
        <v>8481</v>
      </c>
      <c r="J991" s="1" t="s">
        <v>11152</v>
      </c>
      <c r="K991" s="1" t="str">
        <f t="shared" si="31"/>
        <v>1997</v>
      </c>
      <c r="L991">
        <f t="shared" si="32"/>
        <v>12</v>
      </c>
    </row>
    <row r="992" spans="8:12">
      <c r="H992" s="1" t="s">
        <v>324</v>
      </c>
      <c r="I992" s="1" t="s">
        <v>9691</v>
      </c>
      <c r="J992" s="1" t="s">
        <v>1262</v>
      </c>
      <c r="K992" s="1" t="str">
        <f t="shared" si="31"/>
        <v>2013</v>
      </c>
      <c r="L992">
        <f t="shared" si="32"/>
        <v>12</v>
      </c>
    </row>
    <row r="993" spans="8:12">
      <c r="H993" s="1" t="s">
        <v>130</v>
      </c>
      <c r="I993" s="1" t="s">
        <v>7244</v>
      </c>
      <c r="J993" s="1" t="s">
        <v>6321</v>
      </c>
      <c r="K993" s="1" t="str">
        <f t="shared" si="31"/>
        <v>2014</v>
      </c>
      <c r="L993">
        <f t="shared" si="32"/>
        <v>12</v>
      </c>
    </row>
    <row r="994" spans="8:12">
      <c r="H994" s="1" t="s">
        <v>324</v>
      </c>
      <c r="I994" s="1" t="s">
        <v>8486</v>
      </c>
      <c r="J994" s="1" t="s">
        <v>11404</v>
      </c>
      <c r="K994" s="1" t="str">
        <f t="shared" si="31"/>
        <v>2019</v>
      </c>
      <c r="L994">
        <f t="shared" si="32"/>
        <v>12</v>
      </c>
    </row>
    <row r="995" spans="8:12">
      <c r="H995" s="1" t="s">
        <v>324</v>
      </c>
      <c r="I995" s="1" t="s">
        <v>9124</v>
      </c>
      <c r="J995" s="1" t="s">
        <v>5844</v>
      </c>
      <c r="K995" s="1" t="str">
        <f t="shared" si="31"/>
        <v>2019</v>
      </c>
      <c r="L995">
        <f t="shared" si="32"/>
        <v>12</v>
      </c>
    </row>
    <row r="996" spans="8:12">
      <c r="H996" s="1" t="s">
        <v>130</v>
      </c>
      <c r="I996" s="1" t="s">
        <v>6398</v>
      </c>
      <c r="J996" s="1" t="s">
        <v>905</v>
      </c>
      <c r="K996" s="1" t="str">
        <f t="shared" si="31"/>
        <v>2015</v>
      </c>
      <c r="L996">
        <f t="shared" si="32"/>
        <v>12</v>
      </c>
    </row>
    <row r="997" spans="8:12">
      <c r="H997" s="1" t="s">
        <v>130</v>
      </c>
      <c r="I997" s="1" t="s">
        <v>11547</v>
      </c>
      <c r="J997" s="1" t="s">
        <v>1222</v>
      </c>
      <c r="K997" s="1" t="str">
        <f t="shared" si="31"/>
        <v>2015</v>
      </c>
      <c r="L997">
        <f t="shared" si="32"/>
        <v>12</v>
      </c>
    </row>
    <row r="998" spans="8:12">
      <c r="H998" s="1" t="s">
        <v>130</v>
      </c>
      <c r="I998" s="1" t="s">
        <v>11547</v>
      </c>
      <c r="J998" s="1" t="s">
        <v>5747</v>
      </c>
      <c r="K998" s="1" t="str">
        <f t="shared" si="31"/>
        <v>2015</v>
      </c>
      <c r="L998">
        <f t="shared" si="32"/>
        <v>12</v>
      </c>
    </row>
    <row r="999" spans="8:12">
      <c r="H999" s="1" t="s">
        <v>126</v>
      </c>
      <c r="I999" s="1" t="s">
        <v>11621</v>
      </c>
      <c r="J999" s="1" t="s">
        <v>6947</v>
      </c>
      <c r="K999" s="1" t="str">
        <f t="shared" si="31"/>
        <v>2013</v>
      </c>
      <c r="L999">
        <f t="shared" si="32"/>
        <v>12</v>
      </c>
    </row>
    <row r="1000" spans="8:12">
      <c r="H1000" s="1" t="s">
        <v>128</v>
      </c>
      <c r="I1000" s="1" t="s">
        <v>5785</v>
      </c>
      <c r="J1000" s="1" t="s">
        <v>11642</v>
      </c>
      <c r="K1000" s="1" t="str">
        <f t="shared" si="31"/>
        <v>1985</v>
      </c>
      <c r="L1000">
        <f t="shared" si="32"/>
        <v>12</v>
      </c>
    </row>
    <row r="1001" spans="8:12">
      <c r="H1001" s="1" t="s">
        <v>197</v>
      </c>
      <c r="I1001" s="1" t="s">
        <v>9132</v>
      </c>
      <c r="J1001" s="1" t="s">
        <v>7895</v>
      </c>
      <c r="K1001" s="1" t="str">
        <f t="shared" si="31"/>
        <v>2010</v>
      </c>
      <c r="L1001">
        <f t="shared" si="32"/>
        <v>12</v>
      </c>
    </row>
    <row r="1002" spans="8:12">
      <c r="H1002" s="1" t="s">
        <v>126</v>
      </c>
      <c r="I1002" s="1" t="s">
        <v>613</v>
      </c>
      <c r="J1002" s="1" t="s">
        <v>6287</v>
      </c>
      <c r="K1002" s="1" t="str">
        <f t="shared" si="31"/>
        <v>2013</v>
      </c>
      <c r="L1002">
        <f t="shared" si="32"/>
        <v>12</v>
      </c>
    </row>
    <row r="1003" spans="8:12">
      <c r="H1003" s="1" t="s">
        <v>644</v>
      </c>
      <c r="I1003" s="1" t="s">
        <v>11990</v>
      </c>
      <c r="J1003" s="1" t="s">
        <v>12009</v>
      </c>
      <c r="K1003" s="1" t="str">
        <f t="shared" si="31"/>
        <v>1997</v>
      </c>
      <c r="L1003">
        <f t="shared" si="32"/>
        <v>12</v>
      </c>
    </row>
    <row r="1004" spans="8:12">
      <c r="H1004" s="1" t="s">
        <v>130</v>
      </c>
      <c r="I1004" s="1" t="s">
        <v>6570</v>
      </c>
      <c r="J1004" s="1" t="s">
        <v>261</v>
      </c>
      <c r="K1004" s="1" t="str">
        <f t="shared" si="31"/>
        <v>2020</v>
      </c>
      <c r="L1004">
        <f t="shared" si="32"/>
        <v>12</v>
      </c>
    </row>
    <row r="1005" spans="8:12">
      <c r="H1005" s="1" t="s">
        <v>128</v>
      </c>
      <c r="I1005" s="1" t="s">
        <v>461</v>
      </c>
      <c r="J1005" s="1" t="s">
        <v>12184</v>
      </c>
      <c r="K1005" s="1" t="str">
        <f t="shared" si="31"/>
        <v>1990</v>
      </c>
      <c r="L1005">
        <f t="shared" si="32"/>
        <v>12</v>
      </c>
    </row>
    <row r="1006" spans="8:12">
      <c r="H1006" s="1" t="s">
        <v>126</v>
      </c>
      <c r="I1006" s="1" t="s">
        <v>278</v>
      </c>
      <c r="J1006" s="1" t="s">
        <v>312</v>
      </c>
      <c r="K1006" s="1" t="str">
        <f t="shared" si="31"/>
        <v>2018</v>
      </c>
      <c r="L1006">
        <f t="shared" si="32"/>
        <v>12</v>
      </c>
    </row>
    <row r="1007" spans="8:12">
      <c r="H1007" s="1" t="s">
        <v>126</v>
      </c>
      <c r="I1007" s="1" t="s">
        <v>10517</v>
      </c>
      <c r="J1007" s="1" t="s">
        <v>2023</v>
      </c>
      <c r="K1007" s="1" t="str">
        <f t="shared" si="31"/>
        <v>2013</v>
      </c>
      <c r="L1007">
        <f t="shared" si="32"/>
        <v>12</v>
      </c>
    </row>
    <row r="1008" spans="8:12">
      <c r="H1008" s="1" t="s">
        <v>324</v>
      </c>
      <c r="I1008" s="1" t="s">
        <v>325</v>
      </c>
      <c r="J1008" s="1" t="s">
        <v>327</v>
      </c>
      <c r="K1008" s="1" t="str">
        <f t="shared" si="31"/>
        <v>2016</v>
      </c>
      <c r="L1008">
        <f t="shared" si="32"/>
        <v>13</v>
      </c>
    </row>
    <row r="1009" spans="8:12">
      <c r="H1009" s="1" t="s">
        <v>247</v>
      </c>
      <c r="I1009" s="1" t="s">
        <v>155</v>
      </c>
      <c r="J1009" s="1" t="s">
        <v>445</v>
      </c>
      <c r="K1009" s="1" t="str">
        <f t="shared" si="31"/>
        <v>2017</v>
      </c>
      <c r="L1009">
        <f t="shared" si="32"/>
        <v>13</v>
      </c>
    </row>
    <row r="1010" spans="8:12">
      <c r="H1010" s="1" t="s">
        <v>88</v>
      </c>
      <c r="I1010" s="1" t="s">
        <v>471</v>
      </c>
      <c r="J1010" s="5">
        <v>37987</v>
      </c>
      <c r="K1010" s="1" t="str">
        <f t="shared" si="31"/>
        <v>2004</v>
      </c>
      <c r="L1010">
        <f t="shared" si="32"/>
        <v>13</v>
      </c>
    </row>
    <row r="1011" spans="8:12">
      <c r="H1011" s="1" t="s">
        <v>197</v>
      </c>
      <c r="I1011" s="1" t="s">
        <v>493</v>
      </c>
      <c r="J1011" s="1" t="s">
        <v>507</v>
      </c>
      <c r="K1011" s="1" t="str">
        <f t="shared" si="31"/>
        <v>2015</v>
      </c>
      <c r="L1011">
        <f t="shared" si="32"/>
        <v>13</v>
      </c>
    </row>
    <row r="1012" spans="8:12">
      <c r="H1012" s="1" t="s">
        <v>324</v>
      </c>
      <c r="I1012" s="1" t="s">
        <v>248</v>
      </c>
      <c r="J1012" s="1" t="s">
        <v>267</v>
      </c>
      <c r="K1012" s="1" t="str">
        <f t="shared" si="31"/>
        <v>2019</v>
      </c>
      <c r="L1012">
        <f t="shared" si="32"/>
        <v>13</v>
      </c>
    </row>
    <row r="1013" spans="8:12">
      <c r="H1013" s="1" t="s">
        <v>324</v>
      </c>
      <c r="I1013" s="1" t="s">
        <v>568</v>
      </c>
      <c r="J1013" s="1" t="s">
        <v>568</v>
      </c>
      <c r="K1013" s="1" t="str">
        <f t="shared" si="31"/>
        <v>2015</v>
      </c>
      <c r="L1013">
        <f t="shared" si="32"/>
        <v>13</v>
      </c>
    </row>
    <row r="1014" spans="8:12">
      <c r="H1014" s="1" t="s">
        <v>324</v>
      </c>
      <c r="I1014" s="1" t="s">
        <v>579</v>
      </c>
      <c r="J1014" s="1" t="s">
        <v>579</v>
      </c>
      <c r="K1014" s="1" t="str">
        <f t="shared" si="31"/>
        <v>2017</v>
      </c>
      <c r="L1014">
        <f t="shared" si="32"/>
        <v>13</v>
      </c>
    </row>
    <row r="1015" spans="8:12">
      <c r="H1015" s="1" t="s">
        <v>126</v>
      </c>
      <c r="I1015" s="1" t="s">
        <v>911</v>
      </c>
      <c r="J1015" s="1" t="s">
        <v>913</v>
      </c>
      <c r="K1015" s="1" t="str">
        <f t="shared" si="31"/>
        <v>2018</v>
      </c>
      <c r="L1015">
        <f t="shared" si="32"/>
        <v>13</v>
      </c>
    </row>
    <row r="1016" spans="8:12">
      <c r="H1016" s="1" t="s">
        <v>126</v>
      </c>
      <c r="I1016" s="1" t="s">
        <v>1027</v>
      </c>
      <c r="J1016" s="1" t="s">
        <v>1039</v>
      </c>
      <c r="K1016" s="1" t="str">
        <f t="shared" si="31"/>
        <v>2018</v>
      </c>
      <c r="L1016">
        <f t="shared" si="32"/>
        <v>13</v>
      </c>
    </row>
    <row r="1017" spans="8:12">
      <c r="H1017" s="1" t="s">
        <v>324</v>
      </c>
      <c r="I1017" s="1" t="s">
        <v>1107</v>
      </c>
      <c r="J1017" s="1" t="s">
        <v>72</v>
      </c>
      <c r="K1017" s="1" t="str">
        <f t="shared" si="31"/>
        <v>2019</v>
      </c>
      <c r="L1017">
        <f t="shared" si="32"/>
        <v>13</v>
      </c>
    </row>
    <row r="1018" spans="8:12">
      <c r="H1018" s="1" t="s">
        <v>177</v>
      </c>
      <c r="I1018" s="1" t="s">
        <v>1192</v>
      </c>
      <c r="J1018" s="1" t="s">
        <v>1072</v>
      </c>
      <c r="K1018" s="1" t="str">
        <f t="shared" si="31"/>
        <v>2009</v>
      </c>
      <c r="L1018">
        <f t="shared" si="32"/>
        <v>13</v>
      </c>
    </row>
    <row r="1019" spans="8:12">
      <c r="H1019" s="1" t="s">
        <v>177</v>
      </c>
      <c r="I1019" s="1" t="s">
        <v>1214</v>
      </c>
      <c r="J1019" s="1" t="s">
        <v>1072</v>
      </c>
      <c r="K1019" s="1" t="str">
        <f t="shared" si="31"/>
        <v>2009</v>
      </c>
      <c r="L1019">
        <f t="shared" si="32"/>
        <v>13</v>
      </c>
    </row>
    <row r="1020" spans="8:12">
      <c r="H1020" s="1" t="s">
        <v>324</v>
      </c>
      <c r="I1020" s="1" t="s">
        <v>1549</v>
      </c>
      <c r="J1020" s="1" t="s">
        <v>66</v>
      </c>
      <c r="K1020" s="1" t="str">
        <f t="shared" si="31"/>
        <v>2019</v>
      </c>
      <c r="L1020">
        <f t="shared" si="32"/>
        <v>13</v>
      </c>
    </row>
    <row r="1021" spans="8:12">
      <c r="H1021" s="1" t="s">
        <v>324</v>
      </c>
      <c r="I1021" s="1" t="s">
        <v>1837</v>
      </c>
      <c r="J1021" s="1" t="s">
        <v>1841</v>
      </c>
      <c r="K1021" s="1" t="str">
        <f t="shared" si="31"/>
        <v>2018</v>
      </c>
      <c r="L1021">
        <f t="shared" si="32"/>
        <v>13</v>
      </c>
    </row>
    <row r="1022" spans="8:12">
      <c r="H1022" s="1" t="s">
        <v>217</v>
      </c>
      <c r="I1022" s="1" t="s">
        <v>191</v>
      </c>
      <c r="J1022" s="1" t="s">
        <v>2630</v>
      </c>
      <c r="K1022" s="1" t="str">
        <f t="shared" si="31"/>
        <v>2015</v>
      </c>
      <c r="L1022">
        <f t="shared" si="32"/>
        <v>13</v>
      </c>
    </row>
    <row r="1023" spans="8:12">
      <c r="H1023" s="1" t="s">
        <v>126</v>
      </c>
      <c r="I1023" s="1" t="s">
        <v>2426</v>
      </c>
      <c r="J1023" s="1" t="s">
        <v>1873</v>
      </c>
      <c r="K1023" s="1" t="str">
        <f t="shared" si="31"/>
        <v>2017</v>
      </c>
      <c r="L1023">
        <f t="shared" si="32"/>
        <v>13</v>
      </c>
    </row>
    <row r="1024" spans="8:12">
      <c r="H1024" s="1" t="s">
        <v>126</v>
      </c>
      <c r="I1024" s="1" t="s">
        <v>554</v>
      </c>
      <c r="J1024" s="1" t="s">
        <v>1286</v>
      </c>
      <c r="K1024" s="1" t="str">
        <f t="shared" si="31"/>
        <v>2017</v>
      </c>
      <c r="L1024">
        <f t="shared" si="32"/>
        <v>13</v>
      </c>
    </row>
    <row r="1025" spans="8:12">
      <c r="H1025" s="1" t="s">
        <v>126</v>
      </c>
      <c r="I1025" s="1" t="s">
        <v>2430</v>
      </c>
      <c r="J1025" s="1" t="s">
        <v>2892</v>
      </c>
      <c r="K1025" s="1" t="str">
        <f t="shared" si="31"/>
        <v>2017</v>
      </c>
      <c r="L1025">
        <f t="shared" si="32"/>
        <v>13</v>
      </c>
    </row>
    <row r="1026" spans="8:12">
      <c r="H1026" s="1" t="s">
        <v>324</v>
      </c>
      <c r="I1026" s="1" t="s">
        <v>915</v>
      </c>
      <c r="J1026" s="1" t="s">
        <v>877</v>
      </c>
      <c r="K1026" s="1" t="str">
        <f t="shared" ref="K1026:K1089" si="33">TEXT(J1026,"YYYY")</f>
        <v>2019</v>
      </c>
      <c r="L1026">
        <f t="shared" ref="L1026:L1089" si="34">H1026-(TEXT(I1026,"YYYY")-TEXT(J1026,"YYYY"))</f>
        <v>13</v>
      </c>
    </row>
    <row r="1027" spans="8:12">
      <c r="H1027" s="1" t="s">
        <v>169</v>
      </c>
      <c r="I1027" s="1" t="s">
        <v>2994</v>
      </c>
      <c r="J1027" s="1" t="s">
        <v>2995</v>
      </c>
      <c r="K1027" s="1" t="str">
        <f t="shared" si="33"/>
        <v>2011</v>
      </c>
      <c r="L1027">
        <f t="shared" si="34"/>
        <v>13</v>
      </c>
    </row>
    <row r="1028" spans="8:12">
      <c r="H1028" s="1" t="s">
        <v>324</v>
      </c>
      <c r="I1028" s="1" t="s">
        <v>2994</v>
      </c>
      <c r="J1028" s="1" t="s">
        <v>527</v>
      </c>
      <c r="K1028" s="1" t="str">
        <f t="shared" si="33"/>
        <v>2018</v>
      </c>
      <c r="L1028">
        <f t="shared" si="34"/>
        <v>13</v>
      </c>
    </row>
    <row r="1029" spans="8:12">
      <c r="H1029" s="1" t="s">
        <v>126</v>
      </c>
      <c r="I1029" s="1" t="s">
        <v>818</v>
      </c>
      <c r="J1029" s="1" t="s">
        <v>752</v>
      </c>
      <c r="K1029" s="1" t="str">
        <f t="shared" si="33"/>
        <v>2018</v>
      </c>
      <c r="L1029">
        <f t="shared" si="34"/>
        <v>13</v>
      </c>
    </row>
    <row r="1030" spans="8:12">
      <c r="H1030" s="1" t="s">
        <v>126</v>
      </c>
      <c r="I1030" s="1" t="s">
        <v>3059</v>
      </c>
      <c r="J1030" s="1" t="s">
        <v>312</v>
      </c>
      <c r="K1030" s="1" t="str">
        <f t="shared" si="33"/>
        <v>2018</v>
      </c>
      <c r="L1030">
        <f t="shared" si="34"/>
        <v>13</v>
      </c>
    </row>
    <row r="1031" spans="8:12">
      <c r="H1031" s="1" t="s">
        <v>324</v>
      </c>
      <c r="I1031" s="1" t="s">
        <v>759</v>
      </c>
      <c r="J1031" s="1" t="s">
        <v>726</v>
      </c>
      <c r="K1031" s="1" t="str">
        <f t="shared" si="33"/>
        <v>2019</v>
      </c>
      <c r="L1031">
        <f t="shared" si="34"/>
        <v>13</v>
      </c>
    </row>
    <row r="1032" spans="8:12">
      <c r="H1032" s="1" t="s">
        <v>324</v>
      </c>
      <c r="I1032" s="1" t="s">
        <v>3194</v>
      </c>
      <c r="J1032" s="1" t="s">
        <v>1056</v>
      </c>
      <c r="K1032" s="1" t="str">
        <f t="shared" si="33"/>
        <v>2019</v>
      </c>
      <c r="L1032">
        <f t="shared" si="34"/>
        <v>13</v>
      </c>
    </row>
    <row r="1033" spans="8:12">
      <c r="H1033" s="1" t="s">
        <v>169</v>
      </c>
      <c r="I1033" s="1" t="s">
        <v>750</v>
      </c>
      <c r="J1033" s="1" t="s">
        <v>3556</v>
      </c>
      <c r="K1033" s="1" t="str">
        <f t="shared" si="33"/>
        <v>2011</v>
      </c>
      <c r="L1033">
        <f t="shared" si="34"/>
        <v>13</v>
      </c>
    </row>
    <row r="1034" spans="8:12">
      <c r="H1034" s="1" t="s">
        <v>126</v>
      </c>
      <c r="I1034" s="1" t="s">
        <v>3882</v>
      </c>
      <c r="J1034" s="1" t="s">
        <v>3781</v>
      </c>
      <c r="K1034" s="1" t="str">
        <f t="shared" si="33"/>
        <v>2019</v>
      </c>
      <c r="L1034">
        <f t="shared" si="34"/>
        <v>13</v>
      </c>
    </row>
    <row r="1035" spans="8:12">
      <c r="H1035" s="1" t="s">
        <v>324</v>
      </c>
      <c r="I1035" s="1" t="s">
        <v>3918</v>
      </c>
      <c r="J1035" s="1" t="s">
        <v>3919</v>
      </c>
      <c r="K1035" s="1" t="str">
        <f t="shared" si="33"/>
        <v>2015</v>
      </c>
      <c r="L1035">
        <f t="shared" si="34"/>
        <v>13</v>
      </c>
    </row>
    <row r="1036" spans="8:12">
      <c r="H1036" s="1" t="s">
        <v>324</v>
      </c>
      <c r="I1036" s="1" t="s">
        <v>3979</v>
      </c>
      <c r="J1036" s="1" t="s">
        <v>1286</v>
      </c>
      <c r="K1036" s="1" t="str">
        <f t="shared" si="33"/>
        <v>2017</v>
      </c>
      <c r="L1036">
        <f t="shared" si="34"/>
        <v>13</v>
      </c>
    </row>
    <row r="1037" spans="8:12">
      <c r="H1037" s="1" t="s">
        <v>324</v>
      </c>
      <c r="I1037" s="1" t="s">
        <v>4019</v>
      </c>
      <c r="J1037" s="1" t="s">
        <v>2023</v>
      </c>
      <c r="K1037" s="1" t="str">
        <f t="shared" si="33"/>
        <v>2013</v>
      </c>
      <c r="L1037">
        <f t="shared" si="34"/>
        <v>13</v>
      </c>
    </row>
    <row r="1038" spans="8:12">
      <c r="H1038" s="1" t="s">
        <v>126</v>
      </c>
      <c r="I1038" s="1" t="s">
        <v>4026</v>
      </c>
      <c r="J1038" s="1" t="s">
        <v>374</v>
      </c>
      <c r="K1038" s="1" t="str">
        <f t="shared" si="33"/>
        <v>2019</v>
      </c>
      <c r="L1038">
        <f t="shared" si="34"/>
        <v>13</v>
      </c>
    </row>
    <row r="1039" spans="8:12">
      <c r="H1039" s="1" t="s">
        <v>464</v>
      </c>
      <c r="I1039" s="1" t="s">
        <v>540</v>
      </c>
      <c r="J1039" s="1" t="s">
        <v>2593</v>
      </c>
      <c r="K1039" s="1" t="str">
        <f t="shared" si="33"/>
        <v>2000</v>
      </c>
      <c r="L1039">
        <f t="shared" si="34"/>
        <v>13</v>
      </c>
    </row>
    <row r="1040" spans="8:12">
      <c r="H1040" s="1" t="s">
        <v>177</v>
      </c>
      <c r="I1040" s="1" t="s">
        <v>4324</v>
      </c>
      <c r="J1040" s="1" t="s">
        <v>1918</v>
      </c>
      <c r="K1040" s="1" t="str">
        <f t="shared" si="33"/>
        <v>2007</v>
      </c>
      <c r="L1040">
        <f t="shared" si="34"/>
        <v>13</v>
      </c>
    </row>
    <row r="1041" spans="8:12">
      <c r="H1041" s="1" t="s">
        <v>344</v>
      </c>
      <c r="I1041" s="1" t="s">
        <v>4359</v>
      </c>
      <c r="J1041" s="1" t="s">
        <v>1072</v>
      </c>
      <c r="K1041" s="1" t="str">
        <f t="shared" si="33"/>
        <v>2009</v>
      </c>
      <c r="L1041">
        <f t="shared" si="34"/>
        <v>13</v>
      </c>
    </row>
    <row r="1042" spans="8:12">
      <c r="H1042" s="1" t="s">
        <v>324</v>
      </c>
      <c r="I1042" s="1" t="s">
        <v>4604</v>
      </c>
      <c r="J1042" s="1" t="s">
        <v>3171</v>
      </c>
      <c r="K1042" s="1" t="str">
        <f t="shared" si="33"/>
        <v>2016</v>
      </c>
      <c r="L1042">
        <f t="shared" si="34"/>
        <v>13</v>
      </c>
    </row>
    <row r="1043" spans="8:12">
      <c r="H1043" s="1" t="s">
        <v>78</v>
      </c>
      <c r="I1043" s="1" t="s">
        <v>3838</v>
      </c>
      <c r="J1043" s="1" t="s">
        <v>4810</v>
      </c>
      <c r="K1043" s="1" t="str">
        <f t="shared" si="33"/>
        <v>2001</v>
      </c>
      <c r="L1043">
        <f t="shared" si="34"/>
        <v>13</v>
      </c>
    </row>
    <row r="1044" spans="8:12">
      <c r="H1044" s="1" t="s">
        <v>324</v>
      </c>
      <c r="I1044" s="1" t="s">
        <v>4828</v>
      </c>
      <c r="J1044" s="1" t="s">
        <v>4836</v>
      </c>
      <c r="K1044" s="1" t="str">
        <f t="shared" si="33"/>
        <v>2017</v>
      </c>
      <c r="L1044">
        <f t="shared" si="34"/>
        <v>13</v>
      </c>
    </row>
    <row r="1045" spans="8:12">
      <c r="H1045" s="1" t="s">
        <v>324</v>
      </c>
      <c r="I1045" s="1" t="s">
        <v>4359</v>
      </c>
      <c r="J1045" s="1" t="s">
        <v>227</v>
      </c>
      <c r="K1045" s="1" t="str">
        <f t="shared" si="33"/>
        <v>2017</v>
      </c>
      <c r="L1045">
        <f t="shared" si="34"/>
        <v>13</v>
      </c>
    </row>
    <row r="1046" spans="8:12">
      <c r="H1046" s="1" t="s">
        <v>324</v>
      </c>
      <c r="I1046" s="1" t="s">
        <v>5094</v>
      </c>
      <c r="J1046" s="1" t="s">
        <v>5140</v>
      </c>
      <c r="K1046" s="1" t="str">
        <f t="shared" si="33"/>
        <v>2017</v>
      </c>
      <c r="L1046">
        <f t="shared" si="34"/>
        <v>13</v>
      </c>
    </row>
    <row r="1047" spans="8:12">
      <c r="H1047" s="1" t="s">
        <v>324</v>
      </c>
      <c r="I1047" s="1" t="s">
        <v>1351</v>
      </c>
      <c r="J1047" s="1" t="s">
        <v>5441</v>
      </c>
      <c r="K1047" s="1" t="str">
        <f t="shared" si="33"/>
        <v>2020</v>
      </c>
      <c r="L1047">
        <f t="shared" si="34"/>
        <v>13</v>
      </c>
    </row>
    <row r="1048" spans="8:12">
      <c r="H1048" s="1" t="s">
        <v>324</v>
      </c>
      <c r="I1048" s="1" t="s">
        <v>5636</v>
      </c>
      <c r="J1048" s="1" t="s">
        <v>5637</v>
      </c>
      <c r="K1048" s="1" t="str">
        <f t="shared" si="33"/>
        <v>2016</v>
      </c>
      <c r="L1048">
        <f t="shared" si="34"/>
        <v>13</v>
      </c>
    </row>
    <row r="1049" spans="8:12">
      <c r="H1049" s="1" t="s">
        <v>324</v>
      </c>
      <c r="I1049" s="1" t="s">
        <v>1042</v>
      </c>
      <c r="J1049" s="1" t="s">
        <v>877</v>
      </c>
      <c r="K1049" s="1" t="str">
        <f t="shared" si="33"/>
        <v>2019</v>
      </c>
      <c r="L1049">
        <f t="shared" si="34"/>
        <v>13</v>
      </c>
    </row>
    <row r="1050" spans="8:12">
      <c r="H1050" s="1" t="s">
        <v>126</v>
      </c>
      <c r="I1050" s="1" t="s">
        <v>5788</v>
      </c>
      <c r="J1050" s="1" t="s">
        <v>459</v>
      </c>
      <c r="K1050" s="1" t="str">
        <f t="shared" si="33"/>
        <v>2019</v>
      </c>
      <c r="L1050">
        <f t="shared" si="34"/>
        <v>13</v>
      </c>
    </row>
    <row r="1051" spans="8:12">
      <c r="H1051" s="1">
        <v>13</v>
      </c>
      <c r="I1051" s="1" t="s">
        <v>6046</v>
      </c>
      <c r="J1051" s="1" t="s">
        <v>873</v>
      </c>
      <c r="K1051" s="1" t="str">
        <f t="shared" si="33"/>
        <v>2017</v>
      </c>
      <c r="L1051">
        <f t="shared" si="34"/>
        <v>13</v>
      </c>
    </row>
    <row r="1052" spans="8:12">
      <c r="H1052" s="1" t="s">
        <v>177</v>
      </c>
      <c r="I1052" s="1" t="s">
        <v>6378</v>
      </c>
      <c r="J1052" s="1" t="s">
        <v>1918</v>
      </c>
      <c r="K1052" s="1" t="str">
        <f t="shared" si="33"/>
        <v>2007</v>
      </c>
      <c r="L1052">
        <f t="shared" si="34"/>
        <v>13</v>
      </c>
    </row>
    <row r="1053" spans="8:12">
      <c r="H1053" s="1" t="s">
        <v>126</v>
      </c>
      <c r="I1053" s="1" t="s">
        <v>167</v>
      </c>
      <c r="J1053" s="1" t="s">
        <v>6398</v>
      </c>
      <c r="K1053" s="1" t="str">
        <f t="shared" si="33"/>
        <v>2015</v>
      </c>
      <c r="L1053">
        <f t="shared" si="34"/>
        <v>13</v>
      </c>
    </row>
    <row r="1054" spans="8:12">
      <c r="H1054" s="1" t="s">
        <v>217</v>
      </c>
      <c r="I1054" s="1" t="s">
        <v>6440</v>
      </c>
      <c r="J1054" s="1" t="s">
        <v>6443</v>
      </c>
      <c r="K1054" s="1" t="str">
        <f t="shared" si="33"/>
        <v>2013</v>
      </c>
      <c r="L1054">
        <f t="shared" si="34"/>
        <v>13</v>
      </c>
    </row>
    <row r="1055" spans="8:12">
      <c r="H1055" s="1" t="s">
        <v>324</v>
      </c>
      <c r="I1055" s="1" t="s">
        <v>6364</v>
      </c>
      <c r="J1055" s="1" t="s">
        <v>6477</v>
      </c>
      <c r="K1055" s="1" t="str">
        <f t="shared" si="33"/>
        <v>2016</v>
      </c>
      <c r="L1055">
        <f t="shared" si="34"/>
        <v>13</v>
      </c>
    </row>
    <row r="1056" spans="8:12">
      <c r="H1056" s="1" t="s">
        <v>247</v>
      </c>
      <c r="I1056" s="1" t="s">
        <v>6481</v>
      </c>
      <c r="J1056" s="1" t="s">
        <v>3187</v>
      </c>
      <c r="K1056" s="1" t="str">
        <f t="shared" si="33"/>
        <v>2014</v>
      </c>
      <c r="L1056">
        <f t="shared" si="34"/>
        <v>13</v>
      </c>
    </row>
    <row r="1057" spans="8:12">
      <c r="H1057" s="1" t="s">
        <v>324</v>
      </c>
      <c r="I1057" s="1" t="s">
        <v>6656</v>
      </c>
      <c r="J1057" s="1" t="s">
        <v>3171</v>
      </c>
      <c r="K1057" s="1" t="str">
        <f t="shared" si="33"/>
        <v>2016</v>
      </c>
      <c r="L1057">
        <f t="shared" si="34"/>
        <v>13</v>
      </c>
    </row>
    <row r="1058" spans="8:12">
      <c r="H1058" s="1" t="s">
        <v>177</v>
      </c>
      <c r="I1058" s="1" t="s">
        <v>6681</v>
      </c>
      <c r="J1058" s="1" t="s">
        <v>6682</v>
      </c>
      <c r="K1058" s="1" t="str">
        <f t="shared" si="33"/>
        <v>2006</v>
      </c>
      <c r="L1058">
        <f t="shared" si="34"/>
        <v>13</v>
      </c>
    </row>
    <row r="1059" spans="8:12">
      <c r="H1059" s="1" t="s">
        <v>367</v>
      </c>
      <c r="I1059" s="1" t="s">
        <v>6917</v>
      </c>
      <c r="J1059" s="1" t="s">
        <v>6920</v>
      </c>
      <c r="K1059" s="1" t="str">
        <f t="shared" si="33"/>
        <v>2002</v>
      </c>
      <c r="L1059">
        <f t="shared" si="34"/>
        <v>13</v>
      </c>
    </row>
    <row r="1060" spans="8:12">
      <c r="H1060" s="1">
        <v>29</v>
      </c>
      <c r="I1060" s="1" t="s">
        <v>303</v>
      </c>
      <c r="J1060" s="1" t="s">
        <v>2593</v>
      </c>
      <c r="K1060" s="1" t="str">
        <f t="shared" si="33"/>
        <v>2000</v>
      </c>
      <c r="L1060">
        <f t="shared" si="34"/>
        <v>13</v>
      </c>
    </row>
    <row r="1061" spans="8:12">
      <c r="H1061" s="1" t="s">
        <v>324</v>
      </c>
      <c r="I1061" s="1" t="s">
        <v>7149</v>
      </c>
      <c r="J1061" s="1" t="s">
        <v>93</v>
      </c>
      <c r="K1061" s="1" t="str">
        <f t="shared" si="33"/>
        <v>2014</v>
      </c>
      <c r="L1061">
        <f t="shared" si="34"/>
        <v>13</v>
      </c>
    </row>
    <row r="1062" spans="8:12">
      <c r="H1062" s="1" t="s">
        <v>344</v>
      </c>
      <c r="I1062" s="1" t="s">
        <v>5054</v>
      </c>
      <c r="J1062" s="1" t="s">
        <v>7295</v>
      </c>
      <c r="K1062" s="1" t="str">
        <f t="shared" si="33"/>
        <v>2007</v>
      </c>
      <c r="L1062">
        <f t="shared" si="34"/>
        <v>13</v>
      </c>
    </row>
    <row r="1063" spans="8:12">
      <c r="H1063" s="1" t="s">
        <v>479</v>
      </c>
      <c r="I1063" s="1" t="s">
        <v>431</v>
      </c>
      <c r="J1063" s="1" t="s">
        <v>2019</v>
      </c>
      <c r="K1063" s="1" t="str">
        <f t="shared" si="33"/>
        <v>2012</v>
      </c>
      <c r="L1063">
        <f t="shared" si="34"/>
        <v>13</v>
      </c>
    </row>
    <row r="1064" spans="8:12">
      <c r="H1064" s="1" t="s">
        <v>177</v>
      </c>
      <c r="I1064" s="1" t="s">
        <v>7807</v>
      </c>
      <c r="J1064" s="1" t="s">
        <v>2079</v>
      </c>
      <c r="K1064" s="1" t="str">
        <f t="shared" si="33"/>
        <v>2006</v>
      </c>
      <c r="L1064">
        <f t="shared" si="34"/>
        <v>13</v>
      </c>
    </row>
    <row r="1065" spans="8:12">
      <c r="H1065" s="1" t="s">
        <v>126</v>
      </c>
      <c r="I1065" s="1" t="s">
        <v>8021</v>
      </c>
      <c r="J1065" s="1" t="s">
        <v>5013</v>
      </c>
      <c r="K1065" s="1" t="str">
        <f t="shared" si="33"/>
        <v>2014</v>
      </c>
      <c r="L1065">
        <f t="shared" si="34"/>
        <v>13</v>
      </c>
    </row>
    <row r="1066" spans="8:12">
      <c r="H1066" s="1" t="s">
        <v>126</v>
      </c>
      <c r="I1066" s="1" t="s">
        <v>6161</v>
      </c>
      <c r="J1066" s="1" t="s">
        <v>1712</v>
      </c>
      <c r="K1066" s="1" t="str">
        <f t="shared" si="33"/>
        <v>2014</v>
      </c>
      <c r="L1066">
        <f t="shared" si="34"/>
        <v>13</v>
      </c>
    </row>
    <row r="1067" spans="8:12">
      <c r="H1067" s="1" t="s">
        <v>126</v>
      </c>
      <c r="I1067" s="1" t="s">
        <v>6161</v>
      </c>
      <c r="J1067" s="1" t="s">
        <v>8045</v>
      </c>
      <c r="K1067" s="1" t="str">
        <f t="shared" si="33"/>
        <v>2014</v>
      </c>
      <c r="L1067">
        <f t="shared" si="34"/>
        <v>13</v>
      </c>
    </row>
    <row r="1068" spans="8:12">
      <c r="H1068" s="1" t="s">
        <v>324</v>
      </c>
      <c r="I1068" s="1" t="s">
        <v>8294</v>
      </c>
      <c r="J1068" s="1" t="s">
        <v>7725</v>
      </c>
      <c r="K1068" s="1" t="str">
        <f t="shared" si="33"/>
        <v>2020</v>
      </c>
      <c r="L1068">
        <f t="shared" si="34"/>
        <v>13</v>
      </c>
    </row>
    <row r="1069" spans="8:12">
      <c r="H1069" s="1" t="s">
        <v>126</v>
      </c>
      <c r="I1069" s="1" t="s">
        <v>544</v>
      </c>
      <c r="J1069" s="1" t="s">
        <v>532</v>
      </c>
      <c r="K1069" s="1" t="str">
        <f t="shared" si="33"/>
        <v>2019</v>
      </c>
      <c r="L1069">
        <f t="shared" si="34"/>
        <v>13</v>
      </c>
    </row>
    <row r="1070" spans="8:12">
      <c r="H1070" s="1" t="s">
        <v>324</v>
      </c>
      <c r="I1070" s="1" t="s">
        <v>8590</v>
      </c>
      <c r="J1070" s="1" t="s">
        <v>7691</v>
      </c>
      <c r="K1070" s="1" t="str">
        <f t="shared" si="33"/>
        <v>2020</v>
      </c>
      <c r="L1070">
        <f t="shared" si="34"/>
        <v>13</v>
      </c>
    </row>
    <row r="1071" spans="8:12">
      <c r="H1071" s="1" t="s">
        <v>126</v>
      </c>
      <c r="I1071" s="1" t="s">
        <v>1610</v>
      </c>
      <c r="J1071" s="1" t="s">
        <v>459</v>
      </c>
      <c r="K1071" s="1" t="str">
        <f t="shared" si="33"/>
        <v>2019</v>
      </c>
      <c r="L1071">
        <f t="shared" si="34"/>
        <v>13</v>
      </c>
    </row>
    <row r="1072" spans="8:12">
      <c r="H1072" s="1" t="s">
        <v>126</v>
      </c>
      <c r="I1072" s="1" t="s">
        <v>8690</v>
      </c>
      <c r="J1072" s="1" t="s">
        <v>248</v>
      </c>
      <c r="K1072" s="1" t="str">
        <f t="shared" si="33"/>
        <v>2019</v>
      </c>
      <c r="L1072">
        <f t="shared" si="34"/>
        <v>13</v>
      </c>
    </row>
    <row r="1073" spans="8:12">
      <c r="H1073" s="1" t="s">
        <v>324</v>
      </c>
      <c r="I1073" s="1" t="s">
        <v>8690</v>
      </c>
      <c r="J1073" s="1" t="s">
        <v>5622</v>
      </c>
      <c r="K1073" s="1" t="str">
        <f t="shared" si="33"/>
        <v>2020</v>
      </c>
      <c r="L1073">
        <f t="shared" si="34"/>
        <v>13</v>
      </c>
    </row>
    <row r="1074" spans="8:12">
      <c r="H1074" s="1" t="s">
        <v>324</v>
      </c>
      <c r="I1074" s="1" t="s">
        <v>8729</v>
      </c>
      <c r="J1074" s="1" t="s">
        <v>5622</v>
      </c>
      <c r="K1074" s="1" t="str">
        <f t="shared" si="33"/>
        <v>2020</v>
      </c>
      <c r="L1074">
        <f t="shared" si="34"/>
        <v>13</v>
      </c>
    </row>
    <row r="1075" spans="8:12">
      <c r="H1075" s="1" t="s">
        <v>217</v>
      </c>
      <c r="I1075" s="1" t="s">
        <v>8729</v>
      </c>
      <c r="J1075" s="1" t="s">
        <v>152</v>
      </c>
      <c r="K1075" s="1" t="str">
        <f t="shared" si="33"/>
        <v>2017</v>
      </c>
      <c r="L1075">
        <f t="shared" si="34"/>
        <v>13</v>
      </c>
    </row>
    <row r="1076" spans="8:12">
      <c r="H1076" s="1" t="s">
        <v>134</v>
      </c>
      <c r="I1076" s="1" t="s">
        <v>8134</v>
      </c>
      <c r="J1076" s="1" t="s">
        <v>8899</v>
      </c>
      <c r="K1076" s="1" t="str">
        <f t="shared" si="33"/>
        <v>2006</v>
      </c>
      <c r="L1076">
        <f t="shared" si="34"/>
        <v>13</v>
      </c>
    </row>
    <row r="1077" spans="8:12">
      <c r="H1077" s="1" t="s">
        <v>126</v>
      </c>
      <c r="I1077" s="1" t="s">
        <v>8945</v>
      </c>
      <c r="J1077" s="1" t="s">
        <v>877</v>
      </c>
      <c r="K1077" s="1" t="str">
        <f t="shared" si="33"/>
        <v>2019</v>
      </c>
      <c r="L1077">
        <f t="shared" si="34"/>
        <v>13</v>
      </c>
    </row>
    <row r="1078" spans="8:12">
      <c r="H1078" s="1" t="s">
        <v>324</v>
      </c>
      <c r="I1078" s="1" t="s">
        <v>9032</v>
      </c>
      <c r="J1078" s="1" t="s">
        <v>4638</v>
      </c>
      <c r="K1078" s="1" t="str">
        <f t="shared" si="33"/>
        <v>2012</v>
      </c>
      <c r="L1078">
        <f t="shared" si="34"/>
        <v>13</v>
      </c>
    </row>
    <row r="1079" spans="8:12">
      <c r="H1079" s="1" t="s">
        <v>126</v>
      </c>
      <c r="I1079" s="1" t="s">
        <v>9035</v>
      </c>
      <c r="J1079" s="1" t="s">
        <v>3141</v>
      </c>
      <c r="K1079" s="1" t="str">
        <f t="shared" si="33"/>
        <v>2011</v>
      </c>
      <c r="L1079">
        <f t="shared" si="34"/>
        <v>13</v>
      </c>
    </row>
    <row r="1080" spans="8:12">
      <c r="H1080" s="1" t="s">
        <v>344</v>
      </c>
      <c r="I1080" s="1" t="s">
        <v>9035</v>
      </c>
      <c r="J1080" s="1" t="s">
        <v>9038</v>
      </c>
      <c r="K1080" s="1" t="str">
        <f t="shared" si="33"/>
        <v>2004</v>
      </c>
      <c r="L1080">
        <f t="shared" si="34"/>
        <v>13</v>
      </c>
    </row>
    <row r="1081" spans="8:12">
      <c r="H1081" s="1" t="s">
        <v>217</v>
      </c>
      <c r="I1081" s="1" t="s">
        <v>9293</v>
      </c>
      <c r="J1081" s="1" t="s">
        <v>5087</v>
      </c>
      <c r="K1081" s="1" t="str">
        <f t="shared" si="33"/>
        <v>2017</v>
      </c>
      <c r="L1081">
        <f t="shared" si="34"/>
        <v>13</v>
      </c>
    </row>
    <row r="1082" spans="8:12">
      <c r="H1082" s="1" t="s">
        <v>324</v>
      </c>
      <c r="I1082" s="1" t="s">
        <v>562</v>
      </c>
      <c r="J1082" s="1" t="s">
        <v>1083</v>
      </c>
      <c r="K1082" s="1" t="str">
        <f t="shared" si="33"/>
        <v>2015</v>
      </c>
      <c r="L1082">
        <f t="shared" si="34"/>
        <v>13</v>
      </c>
    </row>
    <row r="1083" spans="8:12">
      <c r="H1083" s="1" t="s">
        <v>126</v>
      </c>
      <c r="I1083" s="1" t="s">
        <v>321</v>
      </c>
      <c r="J1083" s="1" t="s">
        <v>903</v>
      </c>
      <c r="K1083" s="1" t="str">
        <f t="shared" si="33"/>
        <v>2019</v>
      </c>
      <c r="L1083">
        <f t="shared" si="34"/>
        <v>13</v>
      </c>
    </row>
    <row r="1084" spans="8:12">
      <c r="H1084" s="1" t="s">
        <v>217</v>
      </c>
      <c r="I1084" s="1" t="s">
        <v>9653</v>
      </c>
      <c r="J1084" s="1" t="s">
        <v>9683</v>
      </c>
      <c r="K1084" s="1" t="str">
        <f t="shared" si="33"/>
        <v>2009</v>
      </c>
      <c r="L1084">
        <f t="shared" si="34"/>
        <v>13</v>
      </c>
    </row>
    <row r="1085" spans="8:12">
      <c r="H1085" s="1" t="s">
        <v>217</v>
      </c>
      <c r="I1085" s="1" t="s">
        <v>9716</v>
      </c>
      <c r="J1085" s="1" t="s">
        <v>9683</v>
      </c>
      <c r="K1085" s="1" t="str">
        <f t="shared" si="33"/>
        <v>2009</v>
      </c>
      <c r="L1085">
        <f t="shared" si="34"/>
        <v>13</v>
      </c>
    </row>
    <row r="1086" spans="8:12">
      <c r="H1086" s="1" t="s">
        <v>118</v>
      </c>
      <c r="I1086" s="1" t="s">
        <v>9733</v>
      </c>
      <c r="J1086" s="1" t="s">
        <v>9734</v>
      </c>
      <c r="K1086" s="1" t="str">
        <f t="shared" si="33"/>
        <v>2000</v>
      </c>
      <c r="L1086">
        <f t="shared" si="34"/>
        <v>13</v>
      </c>
    </row>
    <row r="1087" spans="8:12">
      <c r="H1087" s="1" t="s">
        <v>247</v>
      </c>
      <c r="I1087" s="1" t="s">
        <v>9770</v>
      </c>
      <c r="J1087" s="1" t="s">
        <v>2422</v>
      </c>
      <c r="K1087" s="1" t="str">
        <f t="shared" si="33"/>
        <v>2018</v>
      </c>
      <c r="L1087">
        <f t="shared" si="34"/>
        <v>13</v>
      </c>
    </row>
    <row r="1088" spans="8:12">
      <c r="H1088" s="1" t="s">
        <v>126</v>
      </c>
      <c r="I1088" s="1" t="s">
        <v>9895</v>
      </c>
      <c r="J1088" s="1" t="s">
        <v>9899</v>
      </c>
      <c r="K1088" s="1" t="str">
        <f t="shared" si="33"/>
        <v>2012</v>
      </c>
      <c r="L1088">
        <f t="shared" si="34"/>
        <v>13</v>
      </c>
    </row>
    <row r="1089" spans="8:12">
      <c r="H1089" s="1" t="s">
        <v>324</v>
      </c>
      <c r="I1089" s="1" t="s">
        <v>8019</v>
      </c>
      <c r="J1089" s="1" t="s">
        <v>6732</v>
      </c>
      <c r="K1089" s="1" t="str">
        <f t="shared" si="33"/>
        <v>2013</v>
      </c>
      <c r="L1089">
        <f t="shared" si="34"/>
        <v>13</v>
      </c>
    </row>
    <row r="1090" spans="8:12">
      <c r="H1090" s="1" t="s">
        <v>217</v>
      </c>
      <c r="I1090" s="1" t="s">
        <v>10072</v>
      </c>
      <c r="J1090" s="1" t="s">
        <v>10066</v>
      </c>
      <c r="K1090" s="1" t="str">
        <f t="shared" ref="K1090:K1153" si="35">TEXT(J1090,"YYYY")</f>
        <v>2009</v>
      </c>
      <c r="L1090">
        <f t="shared" ref="L1090:L1153" si="36">H1090-(TEXT(I1090,"YYYY")-TEXT(J1090,"YYYY"))</f>
        <v>13</v>
      </c>
    </row>
    <row r="1091" spans="8:12">
      <c r="H1091" s="1" t="s">
        <v>324</v>
      </c>
      <c r="I1091" s="1" t="s">
        <v>10262</v>
      </c>
      <c r="J1091" s="1" t="s">
        <v>10263</v>
      </c>
      <c r="K1091" s="1" t="str">
        <f t="shared" si="35"/>
        <v>2013</v>
      </c>
      <c r="L1091">
        <f t="shared" si="36"/>
        <v>13</v>
      </c>
    </row>
    <row r="1092" spans="8:12">
      <c r="H1092" s="1" t="s">
        <v>344</v>
      </c>
      <c r="I1092" s="1" t="s">
        <v>10281</v>
      </c>
      <c r="J1092" s="1" t="s">
        <v>7218</v>
      </c>
      <c r="K1092" s="1" t="str">
        <f t="shared" si="35"/>
        <v>2012</v>
      </c>
      <c r="L1092">
        <f t="shared" si="36"/>
        <v>13</v>
      </c>
    </row>
    <row r="1093" spans="8:12">
      <c r="H1093" s="1" t="s">
        <v>217</v>
      </c>
      <c r="I1093" s="1" t="s">
        <v>9072</v>
      </c>
      <c r="J1093" s="1" t="s">
        <v>10338</v>
      </c>
      <c r="K1093" s="1" t="str">
        <f t="shared" si="35"/>
        <v>2010</v>
      </c>
      <c r="L1093">
        <f t="shared" si="36"/>
        <v>13</v>
      </c>
    </row>
    <row r="1094" spans="8:12">
      <c r="H1094" s="1" t="s">
        <v>299</v>
      </c>
      <c r="I1094" s="1" t="s">
        <v>9457</v>
      </c>
      <c r="J1094" s="1" t="s">
        <v>10384</v>
      </c>
      <c r="K1094" s="1" t="str">
        <f t="shared" si="35"/>
        <v>1982</v>
      </c>
      <c r="L1094">
        <f t="shared" si="36"/>
        <v>13</v>
      </c>
    </row>
    <row r="1095" spans="8:12">
      <c r="H1095" s="1" t="s">
        <v>324</v>
      </c>
      <c r="I1095" s="1" t="s">
        <v>1139</v>
      </c>
      <c r="J1095" s="1" t="s">
        <v>7768</v>
      </c>
      <c r="K1095" s="1" t="str">
        <f t="shared" si="35"/>
        <v>2020</v>
      </c>
      <c r="L1095">
        <f t="shared" si="36"/>
        <v>13</v>
      </c>
    </row>
    <row r="1096" spans="8:12">
      <c r="H1096" s="1" t="s">
        <v>177</v>
      </c>
      <c r="I1096" s="1" t="s">
        <v>10697</v>
      </c>
      <c r="J1096" s="1" t="s">
        <v>9329</v>
      </c>
      <c r="K1096" s="1" t="str">
        <f t="shared" si="35"/>
        <v>2010</v>
      </c>
      <c r="L1096">
        <f t="shared" si="36"/>
        <v>13</v>
      </c>
    </row>
    <row r="1097" spans="8:12">
      <c r="H1097" s="1" t="s">
        <v>126</v>
      </c>
      <c r="I1097" s="1" t="s">
        <v>8824</v>
      </c>
      <c r="J1097" s="1" t="s">
        <v>10766</v>
      </c>
      <c r="K1097" s="1" t="str">
        <f t="shared" si="35"/>
        <v>2013</v>
      </c>
      <c r="L1097">
        <f t="shared" si="36"/>
        <v>13</v>
      </c>
    </row>
    <row r="1098" spans="8:12">
      <c r="H1098" s="1" t="s">
        <v>217</v>
      </c>
      <c r="I1098" s="1" t="s">
        <v>10517</v>
      </c>
      <c r="J1098" s="1" t="s">
        <v>2019</v>
      </c>
      <c r="K1098" s="1" t="str">
        <f t="shared" si="35"/>
        <v>2012</v>
      </c>
      <c r="L1098">
        <f t="shared" si="36"/>
        <v>13</v>
      </c>
    </row>
    <row r="1099" spans="8:12">
      <c r="H1099" s="1" t="s">
        <v>324</v>
      </c>
      <c r="I1099" s="1" t="s">
        <v>10517</v>
      </c>
      <c r="J1099" s="1" t="s">
        <v>1222</v>
      </c>
      <c r="K1099" s="1" t="str">
        <f t="shared" si="35"/>
        <v>2015</v>
      </c>
      <c r="L1099">
        <f t="shared" si="36"/>
        <v>13</v>
      </c>
    </row>
    <row r="1100" spans="8:12">
      <c r="H1100" s="1" t="s">
        <v>324</v>
      </c>
      <c r="I1100" s="1" t="s">
        <v>10869</v>
      </c>
      <c r="J1100" s="1" t="s">
        <v>8450</v>
      </c>
      <c r="K1100" s="1" t="str">
        <f t="shared" si="35"/>
        <v>2020</v>
      </c>
      <c r="L1100">
        <f t="shared" si="36"/>
        <v>13</v>
      </c>
    </row>
    <row r="1101" spans="8:12">
      <c r="H1101" s="1" t="s">
        <v>324</v>
      </c>
      <c r="I1101" s="1" t="s">
        <v>2332</v>
      </c>
      <c r="J1101" s="1" t="s">
        <v>6586</v>
      </c>
      <c r="K1101" s="1" t="str">
        <f t="shared" si="35"/>
        <v>2020</v>
      </c>
      <c r="L1101">
        <f t="shared" si="36"/>
        <v>13</v>
      </c>
    </row>
    <row r="1102" spans="8:12">
      <c r="H1102" s="1" t="s">
        <v>324</v>
      </c>
      <c r="I1102" s="1" t="s">
        <v>857</v>
      </c>
      <c r="J1102" s="1" t="s">
        <v>5441</v>
      </c>
      <c r="K1102" s="1" t="str">
        <f t="shared" si="35"/>
        <v>2020</v>
      </c>
      <c r="L1102">
        <f t="shared" si="36"/>
        <v>13</v>
      </c>
    </row>
    <row r="1103" spans="8:12">
      <c r="H1103" s="1" t="s">
        <v>324</v>
      </c>
      <c r="I1103" s="1" t="s">
        <v>9206</v>
      </c>
      <c r="J1103" s="1" t="s">
        <v>11205</v>
      </c>
      <c r="K1103" s="1" t="str">
        <f t="shared" si="35"/>
        <v>2014</v>
      </c>
      <c r="L1103">
        <f t="shared" si="36"/>
        <v>13</v>
      </c>
    </row>
    <row r="1104" spans="8:12">
      <c r="H1104" s="1" t="s">
        <v>126</v>
      </c>
      <c r="I1104" s="1" t="s">
        <v>9206</v>
      </c>
      <c r="J1104" s="1" t="s">
        <v>6443</v>
      </c>
      <c r="K1104" s="1" t="str">
        <f t="shared" si="35"/>
        <v>2013</v>
      </c>
      <c r="L1104">
        <f t="shared" si="36"/>
        <v>13</v>
      </c>
    </row>
    <row r="1105" spans="8:12">
      <c r="H1105" s="1" t="s">
        <v>177</v>
      </c>
      <c r="I1105" s="1" t="s">
        <v>11257</v>
      </c>
      <c r="J1105" s="1" t="s">
        <v>11267</v>
      </c>
      <c r="K1105" s="1" t="str">
        <f t="shared" si="35"/>
        <v>2010</v>
      </c>
      <c r="L1105">
        <f t="shared" si="36"/>
        <v>13</v>
      </c>
    </row>
    <row r="1106" spans="8:12">
      <c r="H1106" s="1" t="s">
        <v>177</v>
      </c>
      <c r="I1106" s="1" t="s">
        <v>7244</v>
      </c>
      <c r="J1106" s="1" t="s">
        <v>3409</v>
      </c>
      <c r="K1106" s="1" t="str">
        <f t="shared" si="35"/>
        <v>2004</v>
      </c>
      <c r="L1106">
        <f t="shared" si="36"/>
        <v>13</v>
      </c>
    </row>
    <row r="1107" spans="8:12">
      <c r="H1107" s="1" t="s">
        <v>464</v>
      </c>
      <c r="I1107" s="1" t="s">
        <v>8821</v>
      </c>
      <c r="J1107" s="1" t="s">
        <v>5385</v>
      </c>
      <c r="K1107" s="1" t="str">
        <f t="shared" si="35"/>
        <v>1996</v>
      </c>
      <c r="L1107">
        <f t="shared" si="36"/>
        <v>13</v>
      </c>
    </row>
    <row r="1108" spans="8:12">
      <c r="H1108" s="1" t="s">
        <v>324</v>
      </c>
      <c r="I1108" s="1" t="s">
        <v>6398</v>
      </c>
      <c r="J1108" s="1" t="s">
        <v>6104</v>
      </c>
      <c r="K1108" s="1" t="str">
        <f t="shared" si="35"/>
        <v>2015</v>
      </c>
      <c r="L1108">
        <f t="shared" si="36"/>
        <v>13</v>
      </c>
    </row>
    <row r="1109" spans="8:12">
      <c r="H1109" s="1" t="s">
        <v>324</v>
      </c>
      <c r="I1109" s="1" t="s">
        <v>11565</v>
      </c>
      <c r="J1109" s="1" t="s">
        <v>1067</v>
      </c>
      <c r="K1109" s="1" t="str">
        <f t="shared" si="35"/>
        <v>2015</v>
      </c>
      <c r="L1109">
        <f t="shared" si="36"/>
        <v>13</v>
      </c>
    </row>
    <row r="1110" spans="8:12">
      <c r="H1110" s="1" t="s">
        <v>126</v>
      </c>
      <c r="I1110" s="1" t="s">
        <v>11660</v>
      </c>
      <c r="J1110" s="1" t="s">
        <v>6104</v>
      </c>
      <c r="K1110" s="1" t="str">
        <f t="shared" si="35"/>
        <v>2015</v>
      </c>
      <c r="L1110">
        <f t="shared" si="36"/>
        <v>13</v>
      </c>
    </row>
    <row r="1111" spans="8:12">
      <c r="H1111" s="1" t="s">
        <v>344</v>
      </c>
      <c r="I1111" s="1" t="s">
        <v>6186</v>
      </c>
      <c r="J1111" s="1" t="s">
        <v>1815</v>
      </c>
      <c r="K1111" s="1" t="str">
        <f t="shared" si="35"/>
        <v>2008</v>
      </c>
      <c r="L1111">
        <f t="shared" si="36"/>
        <v>13</v>
      </c>
    </row>
    <row r="1112" spans="8:12">
      <c r="H1112" s="1" t="s">
        <v>247</v>
      </c>
      <c r="I1112" s="1" t="s">
        <v>11740</v>
      </c>
      <c r="J1112" s="1" t="s">
        <v>3458</v>
      </c>
      <c r="K1112" s="1" t="str">
        <f t="shared" si="35"/>
        <v>2018</v>
      </c>
      <c r="L1112">
        <f t="shared" si="36"/>
        <v>13</v>
      </c>
    </row>
    <row r="1113" spans="8:12">
      <c r="H1113" s="1" t="s">
        <v>324</v>
      </c>
      <c r="I1113" s="1" t="s">
        <v>9305</v>
      </c>
      <c r="J1113" s="1" t="s">
        <v>7542</v>
      </c>
      <c r="K1113" s="1" t="str">
        <f t="shared" si="35"/>
        <v>2020</v>
      </c>
      <c r="L1113">
        <f t="shared" si="36"/>
        <v>13</v>
      </c>
    </row>
    <row r="1114" spans="8:12">
      <c r="H1114" s="1" t="s">
        <v>247</v>
      </c>
      <c r="I1114" s="1" t="s">
        <v>9509</v>
      </c>
      <c r="J1114" s="1" t="s">
        <v>6287</v>
      </c>
      <c r="K1114" s="1" t="str">
        <f t="shared" si="35"/>
        <v>2013</v>
      </c>
      <c r="L1114">
        <f t="shared" si="36"/>
        <v>13</v>
      </c>
    </row>
    <row r="1115" spans="8:12">
      <c r="H1115" s="1" t="s">
        <v>126</v>
      </c>
      <c r="I1115" s="1" t="s">
        <v>968</v>
      </c>
      <c r="J1115" s="1" t="s">
        <v>1712</v>
      </c>
      <c r="K1115" s="1" t="str">
        <f t="shared" si="35"/>
        <v>2014</v>
      </c>
      <c r="L1115">
        <f t="shared" si="36"/>
        <v>13</v>
      </c>
    </row>
    <row r="1116" spans="8:12">
      <c r="H1116" s="1" t="s">
        <v>344</v>
      </c>
      <c r="I1116" s="1" t="s">
        <v>461</v>
      </c>
      <c r="J1116" s="1" t="s">
        <v>9222</v>
      </c>
      <c r="K1116" s="1" t="str">
        <f t="shared" si="35"/>
        <v>2012</v>
      </c>
      <c r="L1116">
        <f t="shared" si="36"/>
        <v>13</v>
      </c>
    </row>
    <row r="1117" spans="8:12">
      <c r="H1117" s="1" t="s">
        <v>247</v>
      </c>
      <c r="I1117" s="1" t="s">
        <v>12212</v>
      </c>
      <c r="J1117" s="1" t="s">
        <v>4019</v>
      </c>
      <c r="K1117" s="1" t="str">
        <f t="shared" si="35"/>
        <v>2013</v>
      </c>
      <c r="L1117">
        <f t="shared" si="36"/>
        <v>13</v>
      </c>
    </row>
    <row r="1118" spans="8:12">
      <c r="H1118" s="1" t="s">
        <v>126</v>
      </c>
      <c r="I1118" s="1" t="s">
        <v>12376</v>
      </c>
      <c r="J1118" s="1" t="s">
        <v>1308</v>
      </c>
      <c r="K1118" s="1" t="str">
        <f t="shared" si="35"/>
        <v>2019</v>
      </c>
      <c r="L1118">
        <f t="shared" si="36"/>
        <v>13</v>
      </c>
    </row>
    <row r="1119" spans="8:12">
      <c r="H1119" s="1" t="s">
        <v>134</v>
      </c>
      <c r="I1119" s="1" t="s">
        <v>12387</v>
      </c>
      <c r="J1119" s="1" t="s">
        <v>12393</v>
      </c>
      <c r="K1119" s="1" t="str">
        <f t="shared" si="35"/>
        <v>2006</v>
      </c>
      <c r="L1119">
        <f t="shared" si="36"/>
        <v>13</v>
      </c>
    </row>
    <row r="1120" spans="8:12">
      <c r="H1120" s="1" t="s">
        <v>247</v>
      </c>
      <c r="I1120" s="1" t="s">
        <v>12422</v>
      </c>
      <c r="J1120" s="1" t="s">
        <v>2523</v>
      </c>
      <c r="K1120" s="1" t="str">
        <f t="shared" si="35"/>
        <v>2018</v>
      </c>
      <c r="L1120">
        <f t="shared" si="36"/>
        <v>13</v>
      </c>
    </row>
    <row r="1121" spans="8:12">
      <c r="H1121" s="1" t="s">
        <v>126</v>
      </c>
      <c r="I1121" s="1" t="s">
        <v>337</v>
      </c>
      <c r="J1121" s="1" t="s">
        <v>340</v>
      </c>
      <c r="K1121" s="1" t="str">
        <f t="shared" si="35"/>
        <v>2017</v>
      </c>
      <c r="L1121">
        <f t="shared" si="36"/>
        <v>14</v>
      </c>
    </row>
    <row r="1122" spans="8:12">
      <c r="H1122" s="1" t="s">
        <v>367</v>
      </c>
      <c r="I1122" s="1" t="s">
        <v>368</v>
      </c>
      <c r="J1122" s="1" t="s">
        <v>370</v>
      </c>
      <c r="K1122" s="1" t="str">
        <f t="shared" si="35"/>
        <v>2006</v>
      </c>
      <c r="L1122">
        <f t="shared" si="36"/>
        <v>14</v>
      </c>
    </row>
    <row r="1123" spans="8:12">
      <c r="H1123" s="1" t="s">
        <v>126</v>
      </c>
      <c r="I1123" s="1" t="s">
        <v>155</v>
      </c>
      <c r="J1123" s="1" t="s">
        <v>155</v>
      </c>
      <c r="K1123" s="1" t="str">
        <f t="shared" si="35"/>
        <v>2019</v>
      </c>
      <c r="L1123">
        <f t="shared" si="36"/>
        <v>14</v>
      </c>
    </row>
    <row r="1124" spans="8:12">
      <c r="H1124" s="1" t="s">
        <v>126</v>
      </c>
      <c r="I1124" s="1" t="s">
        <v>637</v>
      </c>
      <c r="J1124" s="1" t="s">
        <v>637</v>
      </c>
      <c r="K1124" s="1" t="str">
        <f t="shared" si="35"/>
        <v>2017</v>
      </c>
      <c r="L1124">
        <f t="shared" si="36"/>
        <v>14</v>
      </c>
    </row>
    <row r="1125" spans="8:12">
      <c r="H1125" s="1" t="s">
        <v>197</v>
      </c>
      <c r="I1125" s="1" t="s">
        <v>861</v>
      </c>
      <c r="J1125" s="1" t="s">
        <v>303</v>
      </c>
      <c r="K1125" s="1" t="str">
        <f t="shared" si="35"/>
        <v>2016</v>
      </c>
      <c r="L1125">
        <f t="shared" si="36"/>
        <v>14</v>
      </c>
    </row>
    <row r="1126" spans="8:12">
      <c r="H1126" s="1" t="s">
        <v>169</v>
      </c>
      <c r="I1126" s="1" t="s">
        <v>1042</v>
      </c>
      <c r="J1126" s="5">
        <v>41275</v>
      </c>
      <c r="K1126" s="1" t="str">
        <f t="shared" si="35"/>
        <v>2013</v>
      </c>
      <c r="L1126">
        <f t="shared" si="36"/>
        <v>14</v>
      </c>
    </row>
    <row r="1127" spans="8:12">
      <c r="H1127" s="1" t="s">
        <v>126</v>
      </c>
      <c r="I1127" s="1" t="s">
        <v>1056</v>
      </c>
      <c r="J1127" s="1" t="s">
        <v>604</v>
      </c>
      <c r="K1127" s="1" t="str">
        <f t="shared" si="35"/>
        <v>2019</v>
      </c>
      <c r="L1127">
        <f t="shared" si="36"/>
        <v>14</v>
      </c>
    </row>
    <row r="1128" spans="8:12">
      <c r="H1128" s="1" t="s">
        <v>126</v>
      </c>
      <c r="I1128" s="1" t="s">
        <v>1085</v>
      </c>
      <c r="J1128" s="1" t="s">
        <v>66</v>
      </c>
      <c r="K1128" s="1" t="str">
        <f t="shared" si="35"/>
        <v>2019</v>
      </c>
      <c r="L1128">
        <f t="shared" si="36"/>
        <v>14</v>
      </c>
    </row>
    <row r="1129" spans="8:12">
      <c r="H1129" s="1" t="s">
        <v>263</v>
      </c>
      <c r="I1129" s="1" t="s">
        <v>1415</v>
      </c>
      <c r="J1129" s="1" t="s">
        <v>1422</v>
      </c>
      <c r="K1129" s="1" t="str">
        <f t="shared" si="35"/>
        <v>2015</v>
      </c>
      <c r="L1129">
        <f t="shared" si="36"/>
        <v>14</v>
      </c>
    </row>
    <row r="1130" spans="8:12">
      <c r="H1130" s="1" t="s">
        <v>247</v>
      </c>
      <c r="I1130" s="1" t="s">
        <v>709</v>
      </c>
      <c r="J1130" s="1" t="s">
        <v>881</v>
      </c>
      <c r="K1130" s="1" t="str">
        <f t="shared" si="35"/>
        <v>2018</v>
      </c>
      <c r="L1130">
        <f t="shared" si="36"/>
        <v>14</v>
      </c>
    </row>
    <row r="1131" spans="8:12">
      <c r="H1131" s="1" t="s">
        <v>247</v>
      </c>
      <c r="I1131" s="1" t="s">
        <v>2165</v>
      </c>
      <c r="J1131" s="1" t="s">
        <v>2178</v>
      </c>
      <c r="K1131" s="1" t="str">
        <f t="shared" si="35"/>
        <v>2018</v>
      </c>
      <c r="L1131">
        <f t="shared" si="36"/>
        <v>14</v>
      </c>
    </row>
    <row r="1132" spans="8:12">
      <c r="H1132" s="1" t="s">
        <v>126</v>
      </c>
      <c r="I1132" s="1" t="s">
        <v>1732</v>
      </c>
      <c r="J1132" s="1" t="s">
        <v>1732</v>
      </c>
      <c r="K1132" s="1" t="str">
        <f t="shared" si="35"/>
        <v>2019</v>
      </c>
      <c r="L1132">
        <f t="shared" si="36"/>
        <v>14</v>
      </c>
    </row>
    <row r="1133" spans="8:12">
      <c r="H1133" s="1" t="s">
        <v>247</v>
      </c>
      <c r="I1133" s="1" t="s">
        <v>2930</v>
      </c>
      <c r="J1133" s="1" t="s">
        <v>496</v>
      </c>
      <c r="K1133" s="1" t="str">
        <f t="shared" si="35"/>
        <v>2017</v>
      </c>
      <c r="L1133">
        <f t="shared" si="36"/>
        <v>14</v>
      </c>
    </row>
    <row r="1134" spans="8:12">
      <c r="H1134" s="1" t="s">
        <v>144</v>
      </c>
      <c r="I1134" s="1" t="s">
        <v>2138</v>
      </c>
      <c r="J1134" s="1" t="s">
        <v>2868</v>
      </c>
      <c r="K1134" s="1" t="str">
        <f t="shared" si="35"/>
        <v>2008</v>
      </c>
      <c r="L1134">
        <f t="shared" si="36"/>
        <v>14</v>
      </c>
    </row>
    <row r="1135" spans="8:12">
      <c r="H1135" s="1" t="s">
        <v>144</v>
      </c>
      <c r="I1135" s="1" t="s">
        <v>3562</v>
      </c>
      <c r="J1135" s="1" t="s">
        <v>1918</v>
      </c>
      <c r="K1135" s="1" t="str">
        <f t="shared" si="35"/>
        <v>2007</v>
      </c>
      <c r="L1135">
        <f t="shared" si="36"/>
        <v>14</v>
      </c>
    </row>
    <row r="1136" spans="8:12">
      <c r="H1136" s="1" t="s">
        <v>126</v>
      </c>
      <c r="I1136" s="1" t="s">
        <v>3660</v>
      </c>
      <c r="J1136" s="1" t="s">
        <v>3661</v>
      </c>
      <c r="K1136" s="1" t="str">
        <f t="shared" si="35"/>
        <v>2018</v>
      </c>
      <c r="L1136">
        <f t="shared" si="36"/>
        <v>14</v>
      </c>
    </row>
    <row r="1137" spans="8:12">
      <c r="H1137" s="1" t="s">
        <v>169</v>
      </c>
      <c r="I1137" s="1" t="s">
        <v>665</v>
      </c>
      <c r="J1137" s="1" t="s">
        <v>4208</v>
      </c>
      <c r="K1137" s="1" t="str">
        <f t="shared" si="35"/>
        <v>2012</v>
      </c>
      <c r="L1137">
        <f t="shared" si="36"/>
        <v>14</v>
      </c>
    </row>
    <row r="1138" spans="8:12">
      <c r="H1138" s="1" t="s">
        <v>169</v>
      </c>
      <c r="I1138" s="1" t="s">
        <v>3230</v>
      </c>
      <c r="J1138" s="1" t="s">
        <v>4330</v>
      </c>
      <c r="K1138" s="1" t="str">
        <f t="shared" si="35"/>
        <v>2010</v>
      </c>
      <c r="L1138">
        <f t="shared" si="36"/>
        <v>14</v>
      </c>
    </row>
    <row r="1139" spans="8:12">
      <c r="H1139" s="1" t="s">
        <v>126</v>
      </c>
      <c r="I1139" s="1" t="s">
        <v>4673</v>
      </c>
      <c r="J1139" s="1" t="s">
        <v>4677</v>
      </c>
      <c r="K1139" s="1" t="str">
        <f t="shared" si="35"/>
        <v>2016</v>
      </c>
      <c r="L1139">
        <f t="shared" si="36"/>
        <v>14</v>
      </c>
    </row>
    <row r="1140" spans="8:12">
      <c r="H1140" s="1" t="s">
        <v>263</v>
      </c>
      <c r="I1140" s="1" t="s">
        <v>5325</v>
      </c>
      <c r="J1140" s="1" t="s">
        <v>5336</v>
      </c>
      <c r="K1140" s="1" t="str">
        <f t="shared" si="35"/>
        <v>2012</v>
      </c>
      <c r="L1140">
        <f t="shared" si="36"/>
        <v>14</v>
      </c>
    </row>
    <row r="1141" spans="8:12">
      <c r="H1141" s="1" t="s">
        <v>217</v>
      </c>
      <c r="I1141" s="1" t="s">
        <v>5378</v>
      </c>
      <c r="J1141" s="1" t="s">
        <v>1222</v>
      </c>
      <c r="K1141" s="1" t="str">
        <f t="shared" si="35"/>
        <v>2015</v>
      </c>
      <c r="L1141">
        <f t="shared" si="36"/>
        <v>14</v>
      </c>
    </row>
    <row r="1142" spans="8:12">
      <c r="H1142" s="1" t="s">
        <v>177</v>
      </c>
      <c r="I1142" s="1" t="s">
        <v>5404</v>
      </c>
      <c r="J1142" s="1" t="s">
        <v>1815</v>
      </c>
      <c r="K1142" s="1" t="str">
        <f t="shared" si="35"/>
        <v>2008</v>
      </c>
      <c r="L1142">
        <f t="shared" si="36"/>
        <v>14</v>
      </c>
    </row>
    <row r="1143" spans="8:12">
      <c r="H1143" s="1" t="s">
        <v>247</v>
      </c>
      <c r="I1143" s="1" t="s">
        <v>397</v>
      </c>
      <c r="J1143" s="1" t="s">
        <v>683</v>
      </c>
      <c r="K1143" s="1" t="str">
        <f t="shared" si="35"/>
        <v>2019</v>
      </c>
      <c r="L1143">
        <f t="shared" si="36"/>
        <v>14</v>
      </c>
    </row>
    <row r="1144" spans="8:12">
      <c r="H1144" s="1" t="s">
        <v>344</v>
      </c>
      <c r="I1144" s="1" t="s">
        <v>5981</v>
      </c>
      <c r="J1144" s="1" t="s">
        <v>2212</v>
      </c>
      <c r="K1144" s="1" t="str">
        <f t="shared" si="35"/>
        <v>2010</v>
      </c>
      <c r="L1144">
        <f t="shared" si="36"/>
        <v>14</v>
      </c>
    </row>
    <row r="1145" spans="8:12">
      <c r="H1145" s="1" t="s">
        <v>126</v>
      </c>
      <c r="I1145" s="1" t="s">
        <v>1296</v>
      </c>
      <c r="J1145" s="1" t="s">
        <v>274</v>
      </c>
      <c r="K1145" s="1" t="str">
        <f t="shared" si="35"/>
        <v>2017</v>
      </c>
      <c r="L1145">
        <f t="shared" si="36"/>
        <v>14</v>
      </c>
    </row>
    <row r="1146" spans="8:12">
      <c r="H1146" s="1" t="s">
        <v>88</v>
      </c>
      <c r="I1146" s="1" t="s">
        <v>4077</v>
      </c>
      <c r="J1146" s="1" t="s">
        <v>6304</v>
      </c>
      <c r="K1146" s="1" t="str">
        <f t="shared" si="35"/>
        <v>2002</v>
      </c>
      <c r="L1146">
        <f t="shared" si="36"/>
        <v>14</v>
      </c>
    </row>
    <row r="1147" spans="8:12">
      <c r="H1147" s="1" t="s">
        <v>678</v>
      </c>
      <c r="I1147" s="1" t="s">
        <v>4291</v>
      </c>
      <c r="J1147" s="1" t="s">
        <v>3167</v>
      </c>
      <c r="K1147" s="1" t="str">
        <f t="shared" si="35"/>
        <v>1997</v>
      </c>
      <c r="L1147">
        <f t="shared" si="36"/>
        <v>14</v>
      </c>
    </row>
    <row r="1148" spans="8:12">
      <c r="H1148" s="1" t="s">
        <v>247</v>
      </c>
      <c r="I1148" s="1" t="s">
        <v>6422</v>
      </c>
      <c r="J1148" s="1" t="s">
        <v>1222</v>
      </c>
      <c r="K1148" s="1" t="str">
        <f t="shared" si="35"/>
        <v>2015</v>
      </c>
      <c r="L1148">
        <f t="shared" si="36"/>
        <v>14</v>
      </c>
    </row>
    <row r="1149" spans="8:12">
      <c r="H1149" s="1" t="s">
        <v>217</v>
      </c>
      <c r="I1149" s="1" t="s">
        <v>6458</v>
      </c>
      <c r="J1149" s="1" t="s">
        <v>705</v>
      </c>
      <c r="K1149" s="1" t="str">
        <f t="shared" si="35"/>
        <v>2018</v>
      </c>
      <c r="L1149">
        <f t="shared" si="36"/>
        <v>14</v>
      </c>
    </row>
    <row r="1150" spans="8:12">
      <c r="H1150" s="1" t="s">
        <v>247</v>
      </c>
      <c r="I1150" s="1" t="s">
        <v>6512</v>
      </c>
      <c r="J1150" s="1" t="s">
        <v>2268</v>
      </c>
      <c r="K1150" s="1" t="str">
        <f t="shared" si="35"/>
        <v>2016</v>
      </c>
      <c r="L1150">
        <f t="shared" si="36"/>
        <v>14</v>
      </c>
    </row>
    <row r="1151" spans="8:12">
      <c r="H1151" s="1" t="s">
        <v>247</v>
      </c>
      <c r="I1151" s="1" t="s">
        <v>3542</v>
      </c>
      <c r="J1151" s="1" t="s">
        <v>162</v>
      </c>
      <c r="K1151" s="1" t="str">
        <f t="shared" si="35"/>
        <v>2016</v>
      </c>
      <c r="L1151">
        <f t="shared" si="36"/>
        <v>14</v>
      </c>
    </row>
    <row r="1152" spans="8:12">
      <c r="H1152" s="1" t="s">
        <v>479</v>
      </c>
      <c r="I1152" s="1" t="s">
        <v>6617</v>
      </c>
      <c r="J1152" s="1" t="s">
        <v>941</v>
      </c>
      <c r="K1152" s="1" t="str">
        <f t="shared" si="35"/>
        <v>2011</v>
      </c>
      <c r="L1152">
        <f t="shared" si="36"/>
        <v>14</v>
      </c>
    </row>
    <row r="1153" spans="8:12">
      <c r="H1153" s="1" t="s">
        <v>144</v>
      </c>
      <c r="I1153" s="1" t="s">
        <v>6607</v>
      </c>
      <c r="J1153" s="1" t="s">
        <v>6669</v>
      </c>
      <c r="K1153" s="1" t="str">
        <f t="shared" si="35"/>
        <v>2010</v>
      </c>
      <c r="L1153">
        <f t="shared" si="36"/>
        <v>14</v>
      </c>
    </row>
    <row r="1154" spans="8:12">
      <c r="H1154" s="1" t="s">
        <v>479</v>
      </c>
      <c r="I1154" s="1" t="s">
        <v>6747</v>
      </c>
      <c r="J1154" s="1" t="s">
        <v>6775</v>
      </c>
      <c r="K1154" s="1" t="str">
        <f t="shared" ref="K1154:K1217" si="37">TEXT(J1154,"YYYY")</f>
        <v>2015</v>
      </c>
      <c r="L1154">
        <f t="shared" ref="L1154:L1217" si="38">H1154-(TEXT(I1154,"YYYY")-TEXT(J1154,"YYYY"))</f>
        <v>14</v>
      </c>
    </row>
    <row r="1155" spans="8:12">
      <c r="H1155" s="1" t="s">
        <v>126</v>
      </c>
      <c r="I1155" s="1" t="s">
        <v>6854</v>
      </c>
      <c r="J1155" s="1" t="s">
        <v>6823</v>
      </c>
      <c r="K1155" s="1" t="str">
        <f t="shared" si="37"/>
        <v>2015</v>
      </c>
      <c r="L1155">
        <f t="shared" si="38"/>
        <v>14</v>
      </c>
    </row>
    <row r="1156" spans="8:12">
      <c r="H1156" s="1" t="s">
        <v>344</v>
      </c>
      <c r="I1156" s="1" t="s">
        <v>7253</v>
      </c>
      <c r="J1156" s="1" t="s">
        <v>7258</v>
      </c>
      <c r="K1156" s="1" t="str">
        <f t="shared" si="37"/>
        <v>2008</v>
      </c>
      <c r="L1156">
        <f t="shared" si="38"/>
        <v>14</v>
      </c>
    </row>
    <row r="1157" spans="8:12">
      <c r="H1157" s="1" t="s">
        <v>126</v>
      </c>
      <c r="I1157" s="1" t="s">
        <v>7359</v>
      </c>
      <c r="J1157" s="1" t="s">
        <v>7362</v>
      </c>
      <c r="K1157" s="1" t="str">
        <f t="shared" si="37"/>
        <v>2015</v>
      </c>
      <c r="L1157">
        <f t="shared" si="38"/>
        <v>14</v>
      </c>
    </row>
    <row r="1158" spans="8:12">
      <c r="H1158" s="1" t="s">
        <v>479</v>
      </c>
      <c r="I1158" s="1" t="s">
        <v>7359</v>
      </c>
      <c r="J1158" s="1" t="s">
        <v>7364</v>
      </c>
      <c r="K1158" s="1" t="str">
        <f t="shared" si="37"/>
        <v>2010</v>
      </c>
      <c r="L1158">
        <f t="shared" si="38"/>
        <v>14</v>
      </c>
    </row>
    <row r="1159" spans="8:12">
      <c r="H1159" s="1" t="s">
        <v>126</v>
      </c>
      <c r="I1159" s="1" t="s">
        <v>5781</v>
      </c>
      <c r="J1159" s="1" t="s">
        <v>5680</v>
      </c>
      <c r="K1159" s="1" t="str">
        <f t="shared" si="37"/>
        <v>2020</v>
      </c>
      <c r="L1159">
        <f t="shared" si="38"/>
        <v>14</v>
      </c>
    </row>
    <row r="1160" spans="8:12">
      <c r="H1160" s="1" t="s">
        <v>479</v>
      </c>
      <c r="I1160" s="1" t="s">
        <v>7542</v>
      </c>
      <c r="J1160" s="1" t="s">
        <v>905</v>
      </c>
      <c r="K1160" s="1" t="str">
        <f t="shared" si="37"/>
        <v>2015</v>
      </c>
      <c r="L1160">
        <f t="shared" si="38"/>
        <v>14</v>
      </c>
    </row>
    <row r="1161" spans="8:12">
      <c r="H1161" s="1" t="s">
        <v>217</v>
      </c>
      <c r="I1161" s="1" t="s">
        <v>381</v>
      </c>
      <c r="J1161" s="1" t="s">
        <v>1933</v>
      </c>
      <c r="K1161" s="1" t="str">
        <f t="shared" si="37"/>
        <v>2014</v>
      </c>
      <c r="L1161">
        <f t="shared" si="38"/>
        <v>14</v>
      </c>
    </row>
    <row r="1162" spans="8:12">
      <c r="H1162" s="1" t="s">
        <v>197</v>
      </c>
      <c r="I1162" s="1" t="s">
        <v>8338</v>
      </c>
      <c r="J1162" s="1" t="s">
        <v>1072</v>
      </c>
      <c r="K1162" s="1" t="str">
        <f t="shared" si="37"/>
        <v>2009</v>
      </c>
      <c r="L1162">
        <f t="shared" si="38"/>
        <v>14</v>
      </c>
    </row>
    <row r="1163" spans="8:12">
      <c r="H1163" s="1" t="s">
        <v>247</v>
      </c>
      <c r="I1163" s="1" t="s">
        <v>8377</v>
      </c>
      <c r="J1163" s="1" t="s">
        <v>8378</v>
      </c>
      <c r="K1163" s="1" t="str">
        <f t="shared" si="37"/>
        <v>2014</v>
      </c>
      <c r="L1163">
        <f t="shared" si="38"/>
        <v>14</v>
      </c>
    </row>
    <row r="1164" spans="8:12">
      <c r="H1164" s="1" t="s">
        <v>144</v>
      </c>
      <c r="I1164" s="1" t="s">
        <v>8450</v>
      </c>
      <c r="J1164" s="1" t="s">
        <v>8182</v>
      </c>
      <c r="K1164" s="1" t="str">
        <f t="shared" si="37"/>
        <v>2010</v>
      </c>
      <c r="L1164">
        <f t="shared" si="38"/>
        <v>14</v>
      </c>
    </row>
    <row r="1165" spans="8:12">
      <c r="H1165" s="1" t="s">
        <v>263</v>
      </c>
      <c r="I1165" s="1" t="s">
        <v>8512</v>
      </c>
      <c r="J1165" s="1" t="s">
        <v>5309</v>
      </c>
      <c r="K1165" s="1" t="str">
        <f t="shared" si="37"/>
        <v>2010</v>
      </c>
      <c r="L1165">
        <f t="shared" si="38"/>
        <v>14</v>
      </c>
    </row>
    <row r="1166" spans="8:12">
      <c r="H1166" s="1" t="s">
        <v>479</v>
      </c>
      <c r="I1166" s="1" t="s">
        <v>8729</v>
      </c>
      <c r="J1166" s="1" t="s">
        <v>6807</v>
      </c>
      <c r="K1166" s="1" t="str">
        <f t="shared" si="37"/>
        <v>2015</v>
      </c>
      <c r="L1166">
        <f t="shared" si="38"/>
        <v>14</v>
      </c>
    </row>
    <row r="1167" spans="8:12">
      <c r="H1167" s="1" t="s">
        <v>247</v>
      </c>
      <c r="I1167" s="1" t="s">
        <v>8873</v>
      </c>
      <c r="J1167" s="1" t="s">
        <v>8874</v>
      </c>
      <c r="K1167" s="1" t="str">
        <f t="shared" si="37"/>
        <v>2013</v>
      </c>
      <c r="L1167">
        <f t="shared" si="38"/>
        <v>14</v>
      </c>
    </row>
    <row r="1168" spans="8:12">
      <c r="H1168" s="1" t="s">
        <v>144</v>
      </c>
      <c r="I1168" s="1" t="s">
        <v>8908</v>
      </c>
      <c r="J1168" s="1" t="s">
        <v>8884</v>
      </c>
      <c r="K1168" s="1" t="str">
        <f t="shared" si="37"/>
        <v>2010</v>
      </c>
      <c r="L1168">
        <f t="shared" si="38"/>
        <v>14</v>
      </c>
    </row>
    <row r="1169" spans="8:12">
      <c r="H1169" s="1" t="s">
        <v>126</v>
      </c>
      <c r="I1169" s="1" t="s">
        <v>178</v>
      </c>
      <c r="J1169" s="1" t="s">
        <v>9121</v>
      </c>
      <c r="K1169" s="1" t="str">
        <f t="shared" si="37"/>
        <v>2012</v>
      </c>
      <c r="L1169">
        <f t="shared" si="38"/>
        <v>14</v>
      </c>
    </row>
    <row r="1170" spans="8:12">
      <c r="H1170" s="1" t="s">
        <v>247</v>
      </c>
      <c r="I1170" s="1" t="s">
        <v>9194</v>
      </c>
      <c r="J1170" s="1" t="s">
        <v>9198</v>
      </c>
      <c r="K1170" s="1" t="str">
        <f t="shared" si="37"/>
        <v>2011</v>
      </c>
      <c r="L1170">
        <f t="shared" si="38"/>
        <v>14</v>
      </c>
    </row>
    <row r="1171" spans="8:12">
      <c r="H1171" s="1" t="s">
        <v>247</v>
      </c>
      <c r="I1171" s="1" t="s">
        <v>9328</v>
      </c>
      <c r="J1171" s="1" t="s">
        <v>1994</v>
      </c>
      <c r="K1171" s="1" t="str">
        <f t="shared" si="37"/>
        <v>2011</v>
      </c>
      <c r="L1171">
        <f t="shared" si="38"/>
        <v>14</v>
      </c>
    </row>
    <row r="1172" spans="8:12">
      <c r="H1172" s="1" t="s">
        <v>344</v>
      </c>
      <c r="I1172" s="1" t="s">
        <v>9362</v>
      </c>
      <c r="J1172" s="1" t="s">
        <v>9216</v>
      </c>
      <c r="K1172" s="1" t="str">
        <f t="shared" si="37"/>
        <v>2013</v>
      </c>
      <c r="L1172">
        <f t="shared" si="38"/>
        <v>14</v>
      </c>
    </row>
    <row r="1173" spans="8:12">
      <c r="H1173" s="1" t="s">
        <v>126</v>
      </c>
      <c r="I1173" s="1" t="s">
        <v>321</v>
      </c>
      <c r="J1173" s="1" t="s">
        <v>9071</v>
      </c>
      <c r="K1173" s="1" t="str">
        <f t="shared" si="37"/>
        <v>2020</v>
      </c>
      <c r="L1173">
        <f t="shared" si="38"/>
        <v>14</v>
      </c>
    </row>
    <row r="1174" spans="8:12">
      <c r="H1174" s="1" t="s">
        <v>247</v>
      </c>
      <c r="I1174" s="1" t="s">
        <v>321</v>
      </c>
      <c r="J1174" s="1" t="s">
        <v>1121</v>
      </c>
      <c r="K1174" s="1" t="str">
        <f t="shared" si="37"/>
        <v>2019</v>
      </c>
      <c r="L1174">
        <f t="shared" si="38"/>
        <v>14</v>
      </c>
    </row>
    <row r="1175" spans="8:12">
      <c r="H1175" s="1" t="s">
        <v>217</v>
      </c>
      <c r="I1175" s="1" t="s">
        <v>9524</v>
      </c>
      <c r="J1175" s="1" t="s">
        <v>9114</v>
      </c>
      <c r="K1175" s="1" t="str">
        <f t="shared" si="37"/>
        <v>2011</v>
      </c>
      <c r="L1175">
        <f t="shared" si="38"/>
        <v>14</v>
      </c>
    </row>
    <row r="1176" spans="8:12">
      <c r="H1176" s="1" t="s">
        <v>126</v>
      </c>
      <c r="I1176" s="1" t="s">
        <v>9618</v>
      </c>
      <c r="J1176" s="1" t="s">
        <v>9641</v>
      </c>
      <c r="K1176" s="1" t="str">
        <f t="shared" si="37"/>
        <v>2012</v>
      </c>
      <c r="L1176">
        <f t="shared" si="38"/>
        <v>14</v>
      </c>
    </row>
    <row r="1177" spans="8:12">
      <c r="H1177" s="1" t="s">
        <v>126</v>
      </c>
      <c r="I1177" s="1" t="s">
        <v>9716</v>
      </c>
      <c r="J1177" s="1" t="s">
        <v>9701</v>
      </c>
      <c r="K1177" s="1" t="str">
        <f t="shared" si="37"/>
        <v>2012</v>
      </c>
      <c r="L1177">
        <f t="shared" si="38"/>
        <v>14</v>
      </c>
    </row>
    <row r="1178" spans="8:12">
      <c r="H1178" s="1" t="s">
        <v>126</v>
      </c>
      <c r="I1178" s="1" t="s">
        <v>1370</v>
      </c>
      <c r="J1178" s="1" t="s">
        <v>3802</v>
      </c>
      <c r="K1178" s="1" t="str">
        <f t="shared" si="37"/>
        <v>2019</v>
      </c>
      <c r="L1178">
        <f t="shared" si="38"/>
        <v>14</v>
      </c>
    </row>
    <row r="1179" spans="8:12">
      <c r="H1179" s="1" t="s">
        <v>247</v>
      </c>
      <c r="I1179" s="1" t="s">
        <v>9354</v>
      </c>
      <c r="J1179" s="1" t="s">
        <v>9844</v>
      </c>
      <c r="K1179" s="1" t="str">
        <f t="shared" si="37"/>
        <v>2011</v>
      </c>
      <c r="L1179">
        <f t="shared" si="38"/>
        <v>14</v>
      </c>
    </row>
    <row r="1180" spans="8:12">
      <c r="H1180" s="1" t="s">
        <v>247</v>
      </c>
      <c r="I1180" s="1" t="s">
        <v>9733</v>
      </c>
      <c r="J1180" s="1" t="s">
        <v>10063</v>
      </c>
      <c r="K1180" s="1" t="str">
        <f t="shared" si="37"/>
        <v>2011</v>
      </c>
      <c r="L1180">
        <f t="shared" si="38"/>
        <v>14</v>
      </c>
    </row>
    <row r="1181" spans="8:12">
      <c r="H1181" s="1" t="s">
        <v>88</v>
      </c>
      <c r="I1181" s="1" t="s">
        <v>857</v>
      </c>
      <c r="J1181" s="1" t="s">
        <v>11090</v>
      </c>
      <c r="K1181" s="1" t="str">
        <f t="shared" si="37"/>
        <v>2006</v>
      </c>
      <c r="L1181">
        <f t="shared" si="38"/>
        <v>14</v>
      </c>
    </row>
    <row r="1182" spans="8:12">
      <c r="H1182" s="1" t="s">
        <v>126</v>
      </c>
      <c r="I1182" s="1" t="s">
        <v>2102</v>
      </c>
      <c r="J1182" s="1" t="s">
        <v>10939</v>
      </c>
      <c r="K1182" s="1" t="str">
        <f t="shared" si="37"/>
        <v>2020</v>
      </c>
      <c r="L1182">
        <f t="shared" si="38"/>
        <v>14</v>
      </c>
    </row>
    <row r="1183" spans="8:12">
      <c r="H1183" s="1" t="s">
        <v>367</v>
      </c>
      <c r="I1183" s="1" t="s">
        <v>8486</v>
      </c>
      <c r="J1183" s="1" t="s">
        <v>575</v>
      </c>
      <c r="K1183" s="1" t="str">
        <f t="shared" si="37"/>
        <v>2008</v>
      </c>
      <c r="L1183">
        <f t="shared" si="38"/>
        <v>14</v>
      </c>
    </row>
    <row r="1184" spans="8:12">
      <c r="H1184" s="1" t="s">
        <v>126</v>
      </c>
      <c r="I1184" s="1" t="s">
        <v>9124</v>
      </c>
      <c r="J1184" s="1" t="s">
        <v>5441</v>
      </c>
      <c r="K1184" s="1" t="str">
        <f t="shared" si="37"/>
        <v>2020</v>
      </c>
      <c r="L1184">
        <f t="shared" si="38"/>
        <v>14</v>
      </c>
    </row>
    <row r="1185" spans="8:12">
      <c r="H1185" s="1" t="s">
        <v>217</v>
      </c>
      <c r="I1185" s="1" t="s">
        <v>11531</v>
      </c>
      <c r="J1185" s="1" t="s">
        <v>2023</v>
      </c>
      <c r="K1185" s="1" t="str">
        <f t="shared" si="37"/>
        <v>2013</v>
      </c>
      <c r="L1185">
        <f t="shared" si="38"/>
        <v>14</v>
      </c>
    </row>
    <row r="1186" spans="8:12">
      <c r="H1186" s="1" t="s">
        <v>126</v>
      </c>
      <c r="I1186" s="1" t="s">
        <v>4600</v>
      </c>
      <c r="J1186" s="1" t="s">
        <v>4600</v>
      </c>
      <c r="K1186" s="1" t="str">
        <f t="shared" si="37"/>
        <v>2014</v>
      </c>
      <c r="L1186">
        <f t="shared" si="38"/>
        <v>14</v>
      </c>
    </row>
    <row r="1187" spans="8:12">
      <c r="H1187" s="1" t="s">
        <v>169</v>
      </c>
      <c r="I1187" s="1" t="s">
        <v>11246</v>
      </c>
      <c r="J1187" s="1" t="s">
        <v>1072</v>
      </c>
      <c r="K1187" s="1" t="str">
        <f t="shared" si="37"/>
        <v>2009</v>
      </c>
      <c r="L1187">
        <f t="shared" si="38"/>
        <v>14</v>
      </c>
    </row>
    <row r="1188" spans="8:12">
      <c r="H1188" s="1" t="s">
        <v>247</v>
      </c>
      <c r="I1188" s="1" t="s">
        <v>9305</v>
      </c>
      <c r="J1188" s="1" t="s">
        <v>1699</v>
      </c>
      <c r="K1188" s="1" t="str">
        <f t="shared" si="37"/>
        <v>2019</v>
      </c>
      <c r="L1188">
        <f t="shared" si="38"/>
        <v>14</v>
      </c>
    </row>
    <row r="1189" spans="8:12">
      <c r="H1189" s="1" t="s">
        <v>126</v>
      </c>
      <c r="I1189" s="1" t="s">
        <v>1742</v>
      </c>
      <c r="J1189" s="1" t="s">
        <v>6255</v>
      </c>
      <c r="K1189" s="1" t="str">
        <f t="shared" si="37"/>
        <v>2015</v>
      </c>
      <c r="L1189">
        <f t="shared" si="38"/>
        <v>14</v>
      </c>
    </row>
    <row r="1190" spans="8:12">
      <c r="H1190" s="1" t="s">
        <v>247</v>
      </c>
      <c r="I1190" s="1" t="s">
        <v>8377</v>
      </c>
      <c r="J1190" s="1" t="s">
        <v>11777</v>
      </c>
      <c r="K1190" s="1" t="str">
        <f t="shared" si="37"/>
        <v>2014</v>
      </c>
      <c r="L1190">
        <f t="shared" si="38"/>
        <v>14</v>
      </c>
    </row>
    <row r="1191" spans="8:12">
      <c r="H1191" s="1" t="s">
        <v>126</v>
      </c>
      <c r="I1191" s="1" t="s">
        <v>562</v>
      </c>
      <c r="J1191" s="1" t="s">
        <v>892</v>
      </c>
      <c r="K1191" s="1" t="str">
        <f t="shared" si="37"/>
        <v>2015</v>
      </c>
      <c r="L1191">
        <f t="shared" si="38"/>
        <v>14</v>
      </c>
    </row>
    <row r="1192" spans="8:12">
      <c r="H1192" s="1" t="s">
        <v>367</v>
      </c>
      <c r="I1192" s="1" t="s">
        <v>10197</v>
      </c>
      <c r="J1192" s="1" t="s">
        <v>1862</v>
      </c>
      <c r="K1192" s="1" t="str">
        <f t="shared" si="37"/>
        <v>2003</v>
      </c>
      <c r="L1192">
        <f t="shared" si="38"/>
        <v>14</v>
      </c>
    </row>
    <row r="1193" spans="8:12">
      <c r="H1193" s="1" t="s">
        <v>217</v>
      </c>
      <c r="I1193" s="1" t="s">
        <v>507</v>
      </c>
      <c r="J1193" s="1" t="s">
        <v>2023</v>
      </c>
      <c r="K1193" s="1" t="str">
        <f t="shared" si="37"/>
        <v>2013</v>
      </c>
      <c r="L1193">
        <f t="shared" si="38"/>
        <v>14</v>
      </c>
    </row>
    <row r="1194" spans="8:12">
      <c r="H1194" s="1" t="s">
        <v>126</v>
      </c>
      <c r="I1194" s="1" t="s">
        <v>3988</v>
      </c>
      <c r="J1194" s="1" t="s">
        <v>1067</v>
      </c>
      <c r="K1194" s="1" t="str">
        <f t="shared" si="37"/>
        <v>2015</v>
      </c>
      <c r="L1194">
        <f t="shared" si="38"/>
        <v>14</v>
      </c>
    </row>
    <row r="1195" spans="8:12">
      <c r="H1195" s="1" t="s">
        <v>217</v>
      </c>
      <c r="I1195" s="1" t="s">
        <v>3988</v>
      </c>
      <c r="J1195" s="1" t="s">
        <v>6038</v>
      </c>
      <c r="K1195" s="1" t="str">
        <f t="shared" si="37"/>
        <v>2013</v>
      </c>
      <c r="L1195">
        <f t="shared" si="38"/>
        <v>14</v>
      </c>
    </row>
    <row r="1196" spans="8:12">
      <c r="H1196" s="1" t="s">
        <v>126</v>
      </c>
      <c r="I1196" s="1" t="s">
        <v>613</v>
      </c>
      <c r="J1196" s="1" t="s">
        <v>892</v>
      </c>
      <c r="K1196" s="1" t="str">
        <f t="shared" si="37"/>
        <v>2015</v>
      </c>
      <c r="L1196">
        <f t="shared" si="38"/>
        <v>14</v>
      </c>
    </row>
    <row r="1197" spans="8:12">
      <c r="H1197" s="1" t="s">
        <v>247</v>
      </c>
      <c r="I1197" s="1" t="s">
        <v>6570</v>
      </c>
      <c r="J1197" s="1" t="s">
        <v>1609</v>
      </c>
      <c r="K1197" s="1" t="str">
        <f t="shared" si="37"/>
        <v>2019</v>
      </c>
      <c r="L1197">
        <f t="shared" si="38"/>
        <v>14</v>
      </c>
    </row>
    <row r="1198" spans="8:12">
      <c r="H1198" s="1" t="s">
        <v>217</v>
      </c>
      <c r="I1198" s="1" t="s">
        <v>4032</v>
      </c>
      <c r="J1198" s="1" t="s">
        <v>1841</v>
      </c>
      <c r="K1198" s="1" t="str">
        <f t="shared" si="37"/>
        <v>2018</v>
      </c>
      <c r="L1198">
        <f t="shared" si="38"/>
        <v>14</v>
      </c>
    </row>
    <row r="1199" spans="8:12">
      <c r="H1199" s="1" t="s">
        <v>344</v>
      </c>
      <c r="I1199" s="1" t="s">
        <v>12212</v>
      </c>
      <c r="J1199" s="1" t="s">
        <v>1815</v>
      </c>
      <c r="K1199" s="1" t="str">
        <f t="shared" si="37"/>
        <v>2008</v>
      </c>
      <c r="L1199">
        <f t="shared" si="38"/>
        <v>14</v>
      </c>
    </row>
    <row r="1200" spans="8:12">
      <c r="H1200" s="1" t="s">
        <v>126</v>
      </c>
      <c r="I1200" s="1" t="s">
        <v>11394</v>
      </c>
      <c r="J1200" s="1" t="s">
        <v>8717</v>
      </c>
      <c r="K1200" s="1" t="str">
        <f t="shared" si="37"/>
        <v>2020</v>
      </c>
      <c r="L1200">
        <f t="shared" si="38"/>
        <v>14</v>
      </c>
    </row>
    <row r="1201" spans="8:12">
      <c r="H1201" s="1" t="s">
        <v>479</v>
      </c>
      <c r="I1201" s="1" t="s">
        <v>888</v>
      </c>
      <c r="J1201" s="1" t="s">
        <v>892</v>
      </c>
      <c r="K1201" s="1" t="str">
        <f t="shared" si="37"/>
        <v>2015</v>
      </c>
      <c r="L1201">
        <f t="shared" si="38"/>
        <v>15</v>
      </c>
    </row>
    <row r="1202" spans="8:12">
      <c r="H1202" s="1" t="s">
        <v>197</v>
      </c>
      <c r="I1202" s="1" t="s">
        <v>1165</v>
      </c>
      <c r="J1202" s="1" t="s">
        <v>227</v>
      </c>
      <c r="K1202" s="1" t="str">
        <f t="shared" si="37"/>
        <v>2017</v>
      </c>
      <c r="L1202">
        <f t="shared" si="38"/>
        <v>15</v>
      </c>
    </row>
    <row r="1203" spans="8:12">
      <c r="H1203" s="1" t="s">
        <v>118</v>
      </c>
      <c r="I1203" s="1" t="s">
        <v>1745</v>
      </c>
      <c r="J1203" s="1" t="s">
        <v>849</v>
      </c>
      <c r="K1203" s="1" t="str">
        <f t="shared" si="37"/>
        <v>2009</v>
      </c>
      <c r="L1203">
        <f t="shared" si="38"/>
        <v>15</v>
      </c>
    </row>
    <row r="1204" spans="8:12">
      <c r="H1204" s="1" t="s">
        <v>118</v>
      </c>
      <c r="I1204" s="1" t="s">
        <v>1812</v>
      </c>
      <c r="J1204" s="1" t="s">
        <v>1815</v>
      </c>
      <c r="K1204" s="1" t="str">
        <f t="shared" si="37"/>
        <v>2008</v>
      </c>
      <c r="L1204">
        <f t="shared" si="38"/>
        <v>15</v>
      </c>
    </row>
    <row r="1205" spans="8:12">
      <c r="H1205" s="1" t="s">
        <v>217</v>
      </c>
      <c r="I1205" s="1" t="s">
        <v>1856</v>
      </c>
      <c r="J1205" s="1" t="s">
        <v>1857</v>
      </c>
      <c r="K1205" s="1" t="str">
        <f t="shared" si="37"/>
        <v>2018</v>
      </c>
      <c r="L1205">
        <f t="shared" si="38"/>
        <v>15</v>
      </c>
    </row>
    <row r="1206" spans="8:12">
      <c r="H1206" s="1" t="s">
        <v>263</v>
      </c>
      <c r="I1206" s="1" t="s">
        <v>978</v>
      </c>
      <c r="J1206" s="1" t="s">
        <v>2246</v>
      </c>
      <c r="K1206" s="1" t="str">
        <f t="shared" si="37"/>
        <v>2015</v>
      </c>
      <c r="L1206">
        <f t="shared" si="38"/>
        <v>15</v>
      </c>
    </row>
    <row r="1207" spans="8:12">
      <c r="H1207" s="1" t="s">
        <v>263</v>
      </c>
      <c r="I1207" s="1" t="s">
        <v>2304</v>
      </c>
      <c r="J1207" s="1" t="s">
        <v>1534</v>
      </c>
      <c r="K1207" s="1" t="str">
        <f t="shared" si="37"/>
        <v>2016</v>
      </c>
      <c r="L1207">
        <f t="shared" si="38"/>
        <v>15</v>
      </c>
    </row>
    <row r="1208" spans="8:12">
      <c r="H1208" s="1" t="s">
        <v>217</v>
      </c>
      <c r="I1208" s="1" t="s">
        <v>913</v>
      </c>
      <c r="J1208" s="1" t="s">
        <v>610</v>
      </c>
      <c r="K1208" s="1" t="str">
        <f t="shared" si="37"/>
        <v>2017</v>
      </c>
      <c r="L1208">
        <f t="shared" si="38"/>
        <v>15</v>
      </c>
    </row>
    <row r="1209" spans="8:12">
      <c r="H1209" s="1" t="s">
        <v>263</v>
      </c>
      <c r="I1209" s="1" t="s">
        <v>2689</v>
      </c>
      <c r="J1209" s="1" t="s">
        <v>2690</v>
      </c>
      <c r="K1209" s="1" t="str">
        <f t="shared" si="37"/>
        <v>2015</v>
      </c>
      <c r="L1209">
        <f t="shared" si="38"/>
        <v>15</v>
      </c>
    </row>
    <row r="1210" spans="8:12">
      <c r="H1210" s="1" t="s">
        <v>479</v>
      </c>
      <c r="I1210" s="1" t="s">
        <v>554</v>
      </c>
      <c r="J1210" s="1" t="s">
        <v>2008</v>
      </c>
      <c r="K1210" s="1" t="str">
        <f t="shared" si="37"/>
        <v>2014</v>
      </c>
      <c r="L1210">
        <f t="shared" si="38"/>
        <v>15</v>
      </c>
    </row>
    <row r="1211" spans="8:12">
      <c r="H1211" s="1" t="s">
        <v>217</v>
      </c>
      <c r="I1211" s="1" t="s">
        <v>2847</v>
      </c>
      <c r="J1211" s="1" t="s">
        <v>2861</v>
      </c>
      <c r="K1211" s="1" t="str">
        <f t="shared" si="37"/>
        <v>2017</v>
      </c>
      <c r="L1211">
        <f t="shared" si="38"/>
        <v>15</v>
      </c>
    </row>
    <row r="1212" spans="8:12">
      <c r="H1212" s="1" t="s">
        <v>217</v>
      </c>
      <c r="I1212" s="1" t="s">
        <v>2899</v>
      </c>
      <c r="J1212" s="1" t="s">
        <v>469</v>
      </c>
      <c r="K1212" s="1" t="str">
        <f t="shared" si="37"/>
        <v>2017</v>
      </c>
      <c r="L1212">
        <f t="shared" si="38"/>
        <v>15</v>
      </c>
    </row>
    <row r="1213" spans="8:12">
      <c r="H1213" s="1" t="s">
        <v>118</v>
      </c>
      <c r="I1213" s="1" t="s">
        <v>1012</v>
      </c>
      <c r="J1213" s="1" t="s">
        <v>1918</v>
      </c>
      <c r="K1213" s="1" t="str">
        <f t="shared" si="37"/>
        <v>2007</v>
      </c>
      <c r="L1213">
        <f t="shared" si="38"/>
        <v>15</v>
      </c>
    </row>
    <row r="1214" spans="8:12">
      <c r="H1214" s="1" t="s">
        <v>247</v>
      </c>
      <c r="I1214" s="1" t="s">
        <v>1507</v>
      </c>
      <c r="J1214" s="1" t="s">
        <v>1725</v>
      </c>
      <c r="K1214" s="1" t="str">
        <f t="shared" si="37"/>
        <v>2019</v>
      </c>
      <c r="L1214">
        <f t="shared" si="38"/>
        <v>15</v>
      </c>
    </row>
    <row r="1215" spans="8:12">
      <c r="H1215" s="1" t="s">
        <v>583</v>
      </c>
      <c r="I1215" s="1" t="s">
        <v>534</v>
      </c>
      <c r="J1215" s="1" t="s">
        <v>2023</v>
      </c>
      <c r="K1215" s="1" t="str">
        <f t="shared" si="37"/>
        <v>2013</v>
      </c>
      <c r="L1215">
        <f t="shared" si="38"/>
        <v>15</v>
      </c>
    </row>
    <row r="1216" spans="8:12">
      <c r="H1216" s="1" t="s">
        <v>247</v>
      </c>
      <c r="I1216" s="1" t="s">
        <v>3961</v>
      </c>
      <c r="J1216" s="1" t="s">
        <v>250</v>
      </c>
      <c r="K1216" s="1" t="str">
        <f t="shared" si="37"/>
        <v>2016</v>
      </c>
      <c r="L1216">
        <f t="shared" si="38"/>
        <v>15</v>
      </c>
    </row>
    <row r="1217" spans="8:12">
      <c r="H1217" s="1" t="s">
        <v>118</v>
      </c>
      <c r="I1217" s="1" t="s">
        <v>4071</v>
      </c>
      <c r="J1217" s="1" t="s">
        <v>4086</v>
      </c>
      <c r="K1217" s="1" t="str">
        <f t="shared" si="37"/>
        <v>2006</v>
      </c>
      <c r="L1217">
        <f t="shared" si="38"/>
        <v>15</v>
      </c>
    </row>
    <row r="1218" spans="8:12">
      <c r="H1218" s="1" t="s">
        <v>197</v>
      </c>
      <c r="I1218" s="1" t="s">
        <v>540</v>
      </c>
      <c r="J1218" s="1" t="s">
        <v>4170</v>
      </c>
      <c r="K1218" s="1" t="str">
        <f t="shared" ref="K1218:K1281" si="39">TEXT(J1218,"YYYY")</f>
        <v>2016</v>
      </c>
      <c r="L1218">
        <f t="shared" ref="L1218:L1281" si="40">H1218-(TEXT(I1218,"YYYY")-TEXT(J1218,"YYYY"))</f>
        <v>15</v>
      </c>
    </row>
    <row r="1219" spans="8:12">
      <c r="H1219" s="1" t="s">
        <v>301</v>
      </c>
      <c r="I1219" s="1" t="s">
        <v>1015</v>
      </c>
      <c r="J1219" s="1" t="s">
        <v>4354</v>
      </c>
      <c r="K1219" s="1" t="str">
        <f t="shared" si="39"/>
        <v>1980</v>
      </c>
      <c r="L1219">
        <f t="shared" si="40"/>
        <v>15</v>
      </c>
    </row>
    <row r="1220" spans="8:12">
      <c r="H1220" s="1" t="s">
        <v>479</v>
      </c>
      <c r="I1220" s="1" t="s">
        <v>4781</v>
      </c>
      <c r="J1220" s="1" t="s">
        <v>2023</v>
      </c>
      <c r="K1220" s="1" t="str">
        <f t="shared" si="39"/>
        <v>2013</v>
      </c>
      <c r="L1220">
        <f t="shared" si="40"/>
        <v>15</v>
      </c>
    </row>
    <row r="1221" spans="8:12">
      <c r="H1221" s="1" t="s">
        <v>126</v>
      </c>
      <c r="I1221" s="1" t="s">
        <v>5038</v>
      </c>
      <c r="J1221" s="1" t="s">
        <v>5039</v>
      </c>
      <c r="K1221" s="1" t="str">
        <f t="shared" si="39"/>
        <v>2018</v>
      </c>
      <c r="L1221">
        <f t="shared" si="40"/>
        <v>15</v>
      </c>
    </row>
    <row r="1222" spans="8:12">
      <c r="H1222" s="1" t="s">
        <v>217</v>
      </c>
      <c r="I1222" s="1" t="s">
        <v>4765</v>
      </c>
      <c r="J1222" s="1" t="s">
        <v>5019</v>
      </c>
      <c r="K1222" s="1" t="str">
        <f t="shared" si="39"/>
        <v>2016</v>
      </c>
      <c r="L1222">
        <f t="shared" si="40"/>
        <v>15</v>
      </c>
    </row>
    <row r="1223" spans="8:12">
      <c r="H1223" s="1" t="s">
        <v>247</v>
      </c>
      <c r="I1223" s="1" t="s">
        <v>5083</v>
      </c>
      <c r="J1223" s="1" t="s">
        <v>5084</v>
      </c>
      <c r="K1223" s="1" t="str">
        <f t="shared" si="39"/>
        <v>2017</v>
      </c>
      <c r="L1223">
        <f t="shared" si="40"/>
        <v>15</v>
      </c>
    </row>
    <row r="1224" spans="8:12">
      <c r="H1224" s="1" t="s">
        <v>217</v>
      </c>
      <c r="I1224" s="1" t="s">
        <v>106</v>
      </c>
      <c r="J1224" s="1" t="s">
        <v>236</v>
      </c>
      <c r="K1224" s="1" t="str">
        <f t="shared" si="39"/>
        <v>2017</v>
      </c>
      <c r="L1224">
        <f t="shared" si="40"/>
        <v>15</v>
      </c>
    </row>
    <row r="1225" spans="8:12">
      <c r="H1225" s="1" t="s">
        <v>530</v>
      </c>
      <c r="I1225" s="1" t="s">
        <v>5276</v>
      </c>
      <c r="J1225" s="1" t="s">
        <v>5277</v>
      </c>
      <c r="K1225" s="1" t="str">
        <f t="shared" si="39"/>
        <v>2000</v>
      </c>
      <c r="L1225">
        <f t="shared" si="40"/>
        <v>15</v>
      </c>
    </row>
    <row r="1226" spans="8:12">
      <c r="H1226" s="1" t="s">
        <v>217</v>
      </c>
      <c r="I1226" s="1" t="s">
        <v>3493</v>
      </c>
      <c r="J1226" s="1" t="s">
        <v>2486</v>
      </c>
      <c r="K1226" s="1" t="str">
        <f t="shared" si="39"/>
        <v>2017</v>
      </c>
      <c r="L1226">
        <f t="shared" si="40"/>
        <v>15</v>
      </c>
    </row>
    <row r="1227" spans="8:12">
      <c r="H1227" s="1" t="s">
        <v>169</v>
      </c>
      <c r="I1227" s="1" t="s">
        <v>5325</v>
      </c>
      <c r="J1227" s="1" t="s">
        <v>5176</v>
      </c>
      <c r="K1227" s="1" t="str">
        <f t="shared" si="39"/>
        <v>2011</v>
      </c>
      <c r="L1227">
        <f t="shared" si="40"/>
        <v>15</v>
      </c>
    </row>
    <row r="1228" spans="8:12">
      <c r="H1228" s="1" t="s">
        <v>247</v>
      </c>
      <c r="I1228" s="1" t="s">
        <v>465</v>
      </c>
      <c r="J1228" s="1" t="s">
        <v>931</v>
      </c>
      <c r="K1228" s="1" t="str">
        <f t="shared" si="39"/>
        <v>2016</v>
      </c>
      <c r="L1228">
        <f t="shared" si="40"/>
        <v>15</v>
      </c>
    </row>
    <row r="1229" spans="8:12">
      <c r="H1229" s="1" t="s">
        <v>247</v>
      </c>
      <c r="I1229" s="1" t="s">
        <v>5354</v>
      </c>
      <c r="J1229" s="1" t="s">
        <v>274</v>
      </c>
      <c r="K1229" s="1" t="str">
        <f t="shared" si="39"/>
        <v>2017</v>
      </c>
      <c r="L1229">
        <f t="shared" si="40"/>
        <v>15</v>
      </c>
    </row>
    <row r="1230" spans="8:12">
      <c r="H1230" s="1" t="s">
        <v>247</v>
      </c>
      <c r="I1230" s="1" t="s">
        <v>5521</v>
      </c>
      <c r="J1230" s="1" t="s">
        <v>5521</v>
      </c>
      <c r="K1230" s="1" t="str">
        <f t="shared" si="39"/>
        <v>2017</v>
      </c>
      <c r="L1230">
        <f t="shared" si="40"/>
        <v>15</v>
      </c>
    </row>
    <row r="1231" spans="8:12">
      <c r="H1231" s="1" t="s">
        <v>247</v>
      </c>
      <c r="I1231" s="1" t="s">
        <v>740</v>
      </c>
      <c r="J1231" s="1" t="s">
        <v>1286</v>
      </c>
      <c r="K1231" s="1" t="str">
        <f t="shared" si="39"/>
        <v>2017</v>
      </c>
      <c r="L1231">
        <f t="shared" si="40"/>
        <v>15</v>
      </c>
    </row>
    <row r="1232" spans="8:12">
      <c r="H1232" s="1" t="s">
        <v>217</v>
      </c>
      <c r="I1232" s="1" t="s">
        <v>5606</v>
      </c>
      <c r="J1232" s="1" t="s">
        <v>1370</v>
      </c>
      <c r="K1232" s="1" t="str">
        <f t="shared" si="39"/>
        <v>2019</v>
      </c>
      <c r="L1232">
        <f t="shared" si="40"/>
        <v>15</v>
      </c>
    </row>
    <row r="1233" spans="8:12">
      <c r="H1233" s="1" t="s">
        <v>247</v>
      </c>
      <c r="I1233" s="1" t="s">
        <v>5606</v>
      </c>
      <c r="J1233" s="1" t="s">
        <v>5622</v>
      </c>
      <c r="K1233" s="1" t="str">
        <f t="shared" si="39"/>
        <v>2020</v>
      </c>
      <c r="L1233">
        <f t="shared" si="40"/>
        <v>15</v>
      </c>
    </row>
    <row r="1234" spans="8:12">
      <c r="H1234" s="1" t="s">
        <v>247</v>
      </c>
      <c r="I1234" s="1" t="s">
        <v>987</v>
      </c>
      <c r="J1234" s="1" t="s">
        <v>987</v>
      </c>
      <c r="K1234" s="1" t="str">
        <f t="shared" si="39"/>
        <v>2017</v>
      </c>
      <c r="L1234">
        <f t="shared" si="40"/>
        <v>15</v>
      </c>
    </row>
    <row r="1235" spans="8:12">
      <c r="H1235" s="1" t="s">
        <v>644</v>
      </c>
      <c r="I1235" s="1" t="s">
        <v>5632</v>
      </c>
      <c r="J1235" s="1" t="s">
        <v>6157</v>
      </c>
      <c r="K1235" s="1" t="str">
        <f t="shared" si="39"/>
        <v>1996</v>
      </c>
      <c r="L1235">
        <f t="shared" si="40"/>
        <v>15</v>
      </c>
    </row>
    <row r="1236" spans="8:12">
      <c r="H1236" s="1" t="s">
        <v>263</v>
      </c>
      <c r="I1236" s="1" t="s">
        <v>6166</v>
      </c>
      <c r="J1236" s="1" t="s">
        <v>3294</v>
      </c>
      <c r="K1236" s="1" t="str">
        <f t="shared" si="39"/>
        <v>2013</v>
      </c>
      <c r="L1236">
        <f t="shared" si="40"/>
        <v>15</v>
      </c>
    </row>
    <row r="1237" spans="8:12">
      <c r="H1237" s="1" t="s">
        <v>177</v>
      </c>
      <c r="I1237" s="1" t="s">
        <v>6252</v>
      </c>
      <c r="J1237" s="1" t="s">
        <v>6307</v>
      </c>
      <c r="K1237" s="1" t="str">
        <f t="shared" si="39"/>
        <v>2008</v>
      </c>
      <c r="L1237">
        <f t="shared" si="40"/>
        <v>15</v>
      </c>
    </row>
    <row r="1238" spans="8:12">
      <c r="H1238" s="1" t="s">
        <v>263</v>
      </c>
      <c r="I1238" s="1" t="s">
        <v>6357</v>
      </c>
      <c r="J1238" s="1" t="s">
        <v>2008</v>
      </c>
      <c r="K1238" s="1" t="str">
        <f t="shared" si="39"/>
        <v>2014</v>
      </c>
      <c r="L1238">
        <f t="shared" si="40"/>
        <v>15</v>
      </c>
    </row>
    <row r="1239" spans="8:12">
      <c r="H1239" s="1" t="s">
        <v>263</v>
      </c>
      <c r="I1239" s="1" t="s">
        <v>6582</v>
      </c>
      <c r="J1239" s="1" t="s">
        <v>2023</v>
      </c>
      <c r="K1239" s="1" t="str">
        <f t="shared" si="39"/>
        <v>2013</v>
      </c>
      <c r="L1239">
        <f t="shared" si="40"/>
        <v>15</v>
      </c>
    </row>
    <row r="1240" spans="8:12">
      <c r="H1240" s="1" t="s">
        <v>118</v>
      </c>
      <c r="I1240" s="1" t="s">
        <v>5785</v>
      </c>
      <c r="J1240" s="1" t="s">
        <v>6694</v>
      </c>
      <c r="K1240" s="1" t="str">
        <f t="shared" si="39"/>
        <v>2005</v>
      </c>
      <c r="L1240">
        <f t="shared" si="40"/>
        <v>15</v>
      </c>
    </row>
    <row r="1241" spans="8:12">
      <c r="H1241" s="1" t="s">
        <v>530</v>
      </c>
      <c r="I1241" s="1" t="s">
        <v>6804</v>
      </c>
      <c r="J1241" s="1" t="s">
        <v>3167</v>
      </c>
      <c r="K1241" s="1" t="str">
        <f t="shared" si="39"/>
        <v>1997</v>
      </c>
      <c r="L1241">
        <f t="shared" si="40"/>
        <v>15</v>
      </c>
    </row>
    <row r="1242" spans="8:12">
      <c r="H1242" s="1" t="s">
        <v>367</v>
      </c>
      <c r="I1242" s="1" t="s">
        <v>6838</v>
      </c>
      <c r="J1242" s="1" t="s">
        <v>6839</v>
      </c>
      <c r="K1242" s="1" t="str">
        <f t="shared" si="39"/>
        <v>2004</v>
      </c>
      <c r="L1242">
        <f t="shared" si="40"/>
        <v>15</v>
      </c>
    </row>
    <row r="1243" spans="8:12">
      <c r="H1243" s="1" t="s">
        <v>169</v>
      </c>
      <c r="I1243" s="1" t="s">
        <v>731</v>
      </c>
      <c r="J1243" s="1" t="s">
        <v>2212</v>
      </c>
      <c r="K1243" s="1" t="str">
        <f t="shared" si="39"/>
        <v>2010</v>
      </c>
      <c r="L1243">
        <f t="shared" si="40"/>
        <v>15</v>
      </c>
    </row>
    <row r="1244" spans="8:12">
      <c r="H1244" s="1" t="s">
        <v>217</v>
      </c>
      <c r="I1244" s="1" t="s">
        <v>7243</v>
      </c>
      <c r="J1244" s="1" t="s">
        <v>7244</v>
      </c>
      <c r="K1244" s="1" t="str">
        <f t="shared" si="39"/>
        <v>2014</v>
      </c>
      <c r="L1244">
        <f t="shared" si="40"/>
        <v>15</v>
      </c>
    </row>
    <row r="1245" spans="8:12">
      <c r="H1245" s="1" t="s">
        <v>217</v>
      </c>
      <c r="I1245" s="1" t="s">
        <v>7270</v>
      </c>
      <c r="J1245" s="1" t="s">
        <v>7244</v>
      </c>
      <c r="K1245" s="1" t="str">
        <f t="shared" si="39"/>
        <v>2014</v>
      </c>
      <c r="L1245">
        <f t="shared" si="40"/>
        <v>15</v>
      </c>
    </row>
    <row r="1246" spans="8:12">
      <c r="H1246" s="1" t="s">
        <v>217</v>
      </c>
      <c r="I1246" s="1" t="s">
        <v>5054</v>
      </c>
      <c r="J1246" s="1" t="s">
        <v>7293</v>
      </c>
      <c r="K1246" s="1" t="str">
        <f t="shared" si="39"/>
        <v>2014</v>
      </c>
      <c r="L1246">
        <f t="shared" si="40"/>
        <v>15</v>
      </c>
    </row>
    <row r="1247" spans="8:12">
      <c r="H1247" s="1" t="s">
        <v>263</v>
      </c>
      <c r="I1247" s="1" t="s">
        <v>7316</v>
      </c>
      <c r="J1247" s="1" t="s">
        <v>7320</v>
      </c>
      <c r="K1247" s="1" t="str">
        <f t="shared" si="39"/>
        <v>2012</v>
      </c>
      <c r="L1247">
        <f t="shared" si="40"/>
        <v>15</v>
      </c>
    </row>
    <row r="1248" spans="8:12">
      <c r="H1248" s="1" t="s">
        <v>464</v>
      </c>
      <c r="I1248" s="1" t="s">
        <v>5747</v>
      </c>
      <c r="J1248" s="1" t="s">
        <v>7333</v>
      </c>
      <c r="K1248" s="1" t="str">
        <f t="shared" si="39"/>
        <v>1999</v>
      </c>
      <c r="L1248">
        <f t="shared" si="40"/>
        <v>15</v>
      </c>
    </row>
    <row r="1249" spans="8:12">
      <c r="H1249" s="1" t="s">
        <v>247</v>
      </c>
      <c r="I1249" s="1" t="s">
        <v>7456</v>
      </c>
      <c r="J1249" s="1" t="s">
        <v>1534</v>
      </c>
      <c r="K1249" s="1" t="str">
        <f t="shared" si="39"/>
        <v>2016</v>
      </c>
      <c r="L1249">
        <f t="shared" si="40"/>
        <v>15</v>
      </c>
    </row>
    <row r="1250" spans="8:12">
      <c r="H1250" s="1" t="s">
        <v>118</v>
      </c>
      <c r="I1250" s="1" t="s">
        <v>3932</v>
      </c>
      <c r="J1250" s="1" t="s">
        <v>2079</v>
      </c>
      <c r="K1250" s="1" t="str">
        <f t="shared" si="39"/>
        <v>2006</v>
      </c>
      <c r="L1250">
        <f t="shared" si="40"/>
        <v>15</v>
      </c>
    </row>
    <row r="1251" spans="8:12">
      <c r="H1251" s="1" t="s">
        <v>583</v>
      </c>
      <c r="I1251" s="1" t="s">
        <v>7875</v>
      </c>
      <c r="J1251" s="1" t="s">
        <v>1899</v>
      </c>
      <c r="K1251" s="1" t="str">
        <f t="shared" si="39"/>
        <v>2005</v>
      </c>
      <c r="L1251">
        <f t="shared" si="40"/>
        <v>15</v>
      </c>
    </row>
    <row r="1252" spans="8:12">
      <c r="H1252" s="1" t="s">
        <v>217</v>
      </c>
      <c r="I1252" s="1" t="s">
        <v>7887</v>
      </c>
      <c r="J1252" s="1" t="s">
        <v>3107</v>
      </c>
      <c r="K1252" s="1" t="str">
        <f t="shared" si="39"/>
        <v>2011</v>
      </c>
      <c r="L1252">
        <f t="shared" si="40"/>
        <v>15</v>
      </c>
    </row>
    <row r="1253" spans="8:12">
      <c r="H1253" s="1" t="s">
        <v>217</v>
      </c>
      <c r="I1253" s="1" t="s">
        <v>6586</v>
      </c>
      <c r="J1253" s="1" t="s">
        <v>1524</v>
      </c>
      <c r="K1253" s="1" t="str">
        <f t="shared" si="39"/>
        <v>2019</v>
      </c>
      <c r="L1253">
        <f t="shared" si="40"/>
        <v>15</v>
      </c>
    </row>
    <row r="1254" spans="8:12">
      <c r="H1254" s="1" t="s">
        <v>217</v>
      </c>
      <c r="I1254" s="1" t="s">
        <v>8261</v>
      </c>
      <c r="J1254" s="1" t="s">
        <v>517</v>
      </c>
      <c r="K1254" s="1" t="str">
        <f t="shared" si="39"/>
        <v>2019</v>
      </c>
      <c r="L1254">
        <f t="shared" si="40"/>
        <v>15</v>
      </c>
    </row>
    <row r="1255" spans="8:12">
      <c r="H1255" s="1" t="s">
        <v>247</v>
      </c>
      <c r="I1255" s="1" t="s">
        <v>8431</v>
      </c>
      <c r="J1255" s="1" t="s">
        <v>5680</v>
      </c>
      <c r="K1255" s="1" t="str">
        <f t="shared" si="39"/>
        <v>2020</v>
      </c>
      <c r="L1255">
        <f t="shared" si="40"/>
        <v>15</v>
      </c>
    </row>
    <row r="1256" spans="8:12">
      <c r="H1256" s="1" t="s">
        <v>464</v>
      </c>
      <c r="I1256" s="1" t="s">
        <v>8821</v>
      </c>
      <c r="J1256" s="1" t="s">
        <v>8827</v>
      </c>
      <c r="K1256" s="1" t="str">
        <f t="shared" si="39"/>
        <v>1998</v>
      </c>
      <c r="L1256">
        <f t="shared" si="40"/>
        <v>15</v>
      </c>
    </row>
    <row r="1257" spans="8:12">
      <c r="H1257" s="1" t="s">
        <v>217</v>
      </c>
      <c r="I1257" s="1" t="s">
        <v>8821</v>
      </c>
      <c r="J1257" s="1" t="s">
        <v>7183</v>
      </c>
      <c r="K1257" s="1" t="str">
        <f t="shared" si="39"/>
        <v>2013</v>
      </c>
      <c r="L1257">
        <f t="shared" si="40"/>
        <v>15</v>
      </c>
    </row>
    <row r="1258" spans="8:12">
      <c r="H1258" s="1" t="s">
        <v>263</v>
      </c>
      <c r="I1258" s="1" t="s">
        <v>9109</v>
      </c>
      <c r="J1258" s="1" t="s">
        <v>9110</v>
      </c>
      <c r="K1258" s="1" t="str">
        <f t="shared" si="39"/>
        <v>2009</v>
      </c>
      <c r="L1258">
        <f t="shared" si="40"/>
        <v>15</v>
      </c>
    </row>
    <row r="1259" spans="8:12">
      <c r="H1259" s="1" t="s">
        <v>88</v>
      </c>
      <c r="I1259" s="1" t="s">
        <v>9411</v>
      </c>
      <c r="J1259" s="1" t="s">
        <v>9426</v>
      </c>
      <c r="K1259" s="1" t="str">
        <f t="shared" si="39"/>
        <v>2001</v>
      </c>
      <c r="L1259">
        <f t="shared" si="40"/>
        <v>15</v>
      </c>
    </row>
    <row r="1260" spans="8:12">
      <c r="H1260" s="1" t="s">
        <v>247</v>
      </c>
      <c r="I1260" s="1" t="s">
        <v>9411</v>
      </c>
      <c r="J1260" s="1" t="s">
        <v>3052</v>
      </c>
      <c r="K1260" s="1" t="str">
        <f t="shared" si="39"/>
        <v>2014</v>
      </c>
      <c r="L1260">
        <f t="shared" si="40"/>
        <v>15</v>
      </c>
    </row>
    <row r="1261" spans="8:12">
      <c r="H1261" s="1" t="s">
        <v>247</v>
      </c>
      <c r="I1261" s="1" t="s">
        <v>9574</v>
      </c>
      <c r="J1261" s="1" t="s">
        <v>540</v>
      </c>
      <c r="K1261" s="1" t="str">
        <f t="shared" si="39"/>
        <v>2018</v>
      </c>
      <c r="L1261">
        <f t="shared" si="40"/>
        <v>15</v>
      </c>
    </row>
    <row r="1262" spans="8:12">
      <c r="H1262" s="1" t="s">
        <v>118</v>
      </c>
      <c r="I1262" s="1" t="s">
        <v>9618</v>
      </c>
      <c r="J1262" s="1" t="s">
        <v>9619</v>
      </c>
      <c r="K1262" s="1" t="str">
        <f t="shared" si="39"/>
        <v>2002</v>
      </c>
      <c r="L1262">
        <f t="shared" si="40"/>
        <v>15</v>
      </c>
    </row>
    <row r="1263" spans="8:12">
      <c r="H1263" s="1" t="s">
        <v>678</v>
      </c>
      <c r="I1263" s="1" t="s">
        <v>9585</v>
      </c>
      <c r="J1263" s="1" t="s">
        <v>9696</v>
      </c>
      <c r="K1263" s="1" t="str">
        <f t="shared" si="39"/>
        <v>2001</v>
      </c>
      <c r="L1263">
        <f t="shared" si="40"/>
        <v>15</v>
      </c>
    </row>
    <row r="1264" spans="8:12">
      <c r="H1264" s="1" t="s">
        <v>247</v>
      </c>
      <c r="I1264" s="1" t="s">
        <v>9733</v>
      </c>
      <c r="J1264" s="1" t="s">
        <v>9689</v>
      </c>
      <c r="K1264" s="1" t="str">
        <f t="shared" si="39"/>
        <v>2012</v>
      </c>
      <c r="L1264">
        <f t="shared" si="40"/>
        <v>15</v>
      </c>
    </row>
    <row r="1265" spans="8:12">
      <c r="H1265" s="1" t="s">
        <v>118</v>
      </c>
      <c r="I1265" s="1" t="s">
        <v>9637</v>
      </c>
      <c r="J1265" s="1" t="s">
        <v>1862</v>
      </c>
      <c r="K1265" s="1" t="str">
        <f t="shared" si="39"/>
        <v>2003</v>
      </c>
      <c r="L1265">
        <f t="shared" si="40"/>
        <v>15</v>
      </c>
    </row>
    <row r="1266" spans="8:12">
      <c r="H1266" s="1" t="s">
        <v>247</v>
      </c>
      <c r="I1266" s="1" t="s">
        <v>9989</v>
      </c>
      <c r="J1266" s="1" t="s">
        <v>4019</v>
      </c>
      <c r="K1266" s="1" t="str">
        <f t="shared" si="39"/>
        <v>2013</v>
      </c>
      <c r="L1266">
        <f t="shared" si="40"/>
        <v>15</v>
      </c>
    </row>
    <row r="1267" spans="8:12">
      <c r="H1267" s="1" t="s">
        <v>217</v>
      </c>
      <c r="I1267" s="1" t="s">
        <v>10100</v>
      </c>
      <c r="J1267" s="1" t="s">
        <v>10115</v>
      </c>
      <c r="K1267" s="1" t="str">
        <f t="shared" si="39"/>
        <v>2011</v>
      </c>
      <c r="L1267">
        <f t="shared" si="40"/>
        <v>15</v>
      </c>
    </row>
    <row r="1268" spans="8:12">
      <c r="H1268" s="1" t="s">
        <v>247</v>
      </c>
      <c r="I1268" s="1" t="s">
        <v>10281</v>
      </c>
      <c r="J1268" s="1" t="s">
        <v>962</v>
      </c>
      <c r="K1268" s="1" t="str">
        <f t="shared" si="39"/>
        <v>2020</v>
      </c>
      <c r="L1268">
        <f t="shared" si="40"/>
        <v>15</v>
      </c>
    </row>
    <row r="1269" spans="8:12">
      <c r="H1269" s="1" t="s">
        <v>555</v>
      </c>
      <c r="I1269" s="1" t="s">
        <v>10076</v>
      </c>
      <c r="J1269" s="1" t="s">
        <v>10486</v>
      </c>
      <c r="K1269" s="1" t="str">
        <f t="shared" si="39"/>
        <v>1988</v>
      </c>
      <c r="L1269">
        <f t="shared" si="40"/>
        <v>15</v>
      </c>
    </row>
    <row r="1270" spans="8:12">
      <c r="H1270" s="1" t="s">
        <v>247</v>
      </c>
      <c r="I1270" s="1" t="s">
        <v>10869</v>
      </c>
      <c r="J1270" s="1" t="s">
        <v>606</v>
      </c>
      <c r="K1270" s="1" t="str">
        <f t="shared" si="39"/>
        <v>2020</v>
      </c>
      <c r="L1270">
        <f t="shared" si="40"/>
        <v>15</v>
      </c>
    </row>
    <row r="1271" spans="8:12">
      <c r="H1271" s="1" t="s">
        <v>301</v>
      </c>
      <c r="I1271" s="1" t="s">
        <v>10910</v>
      </c>
      <c r="J1271" s="1" t="s">
        <v>10915</v>
      </c>
      <c r="K1271" s="1" t="str">
        <f t="shared" si="39"/>
        <v>1982</v>
      </c>
      <c r="L1271">
        <f t="shared" si="40"/>
        <v>15</v>
      </c>
    </row>
    <row r="1272" spans="8:12">
      <c r="H1272" s="1" t="s">
        <v>263</v>
      </c>
      <c r="I1272" s="1" t="s">
        <v>6666</v>
      </c>
      <c r="J1272" s="1" t="s">
        <v>4960</v>
      </c>
      <c r="K1272" s="1" t="str">
        <f t="shared" si="39"/>
        <v>2017</v>
      </c>
      <c r="L1272">
        <f t="shared" si="40"/>
        <v>15</v>
      </c>
    </row>
    <row r="1273" spans="8:12">
      <c r="H1273" s="1" t="s">
        <v>583</v>
      </c>
      <c r="I1273" s="1" t="s">
        <v>830</v>
      </c>
      <c r="J1273" s="1" t="s">
        <v>10183</v>
      </c>
      <c r="K1273" s="1" t="str">
        <f t="shared" si="39"/>
        <v>2013</v>
      </c>
      <c r="L1273">
        <f t="shared" si="40"/>
        <v>15</v>
      </c>
    </row>
    <row r="1274" spans="8:12">
      <c r="H1274" s="1" t="s">
        <v>217</v>
      </c>
      <c r="I1274" s="1" t="s">
        <v>9192</v>
      </c>
      <c r="J1274" s="1" t="s">
        <v>10155</v>
      </c>
      <c r="K1274" s="1" t="str">
        <f t="shared" si="39"/>
        <v>2013</v>
      </c>
      <c r="L1274">
        <f t="shared" si="40"/>
        <v>15</v>
      </c>
    </row>
    <row r="1275" spans="8:12">
      <c r="H1275" s="1" t="s">
        <v>217</v>
      </c>
      <c r="I1275" s="1" t="s">
        <v>8821</v>
      </c>
      <c r="J1275" s="1" t="s">
        <v>2023</v>
      </c>
      <c r="K1275" s="1" t="str">
        <f t="shared" si="39"/>
        <v>2013</v>
      </c>
      <c r="L1275">
        <f t="shared" si="40"/>
        <v>15</v>
      </c>
    </row>
    <row r="1276" spans="8:12">
      <c r="H1276" s="1" t="s">
        <v>78</v>
      </c>
      <c r="I1276" s="1" t="s">
        <v>8870</v>
      </c>
      <c r="J1276" s="1" t="s">
        <v>2593</v>
      </c>
      <c r="K1276" s="1" t="str">
        <f t="shared" si="39"/>
        <v>2000</v>
      </c>
      <c r="L1276">
        <f t="shared" si="40"/>
        <v>15</v>
      </c>
    </row>
    <row r="1277" spans="8:12">
      <c r="H1277" s="1" t="s">
        <v>247</v>
      </c>
      <c r="I1277" s="1" t="s">
        <v>11547</v>
      </c>
      <c r="J1277" s="1" t="s">
        <v>5747</v>
      </c>
      <c r="K1277" s="1" t="str">
        <f t="shared" si="39"/>
        <v>2015</v>
      </c>
      <c r="L1277">
        <f t="shared" si="40"/>
        <v>15</v>
      </c>
    </row>
    <row r="1278" spans="8:12">
      <c r="H1278" s="1" t="s">
        <v>247</v>
      </c>
      <c r="I1278" s="1" t="s">
        <v>10590</v>
      </c>
      <c r="J1278" s="1" t="s">
        <v>7856</v>
      </c>
      <c r="K1278" s="1" t="str">
        <f t="shared" si="39"/>
        <v>2020</v>
      </c>
      <c r="L1278">
        <f t="shared" si="40"/>
        <v>15</v>
      </c>
    </row>
    <row r="1279" spans="8:12">
      <c r="H1279" s="1" t="s">
        <v>247</v>
      </c>
      <c r="I1279" s="1" t="s">
        <v>9463</v>
      </c>
      <c r="J1279" s="1" t="s">
        <v>1067</v>
      </c>
      <c r="K1279" s="1" t="str">
        <f t="shared" si="39"/>
        <v>2015</v>
      </c>
      <c r="L1279">
        <f t="shared" si="40"/>
        <v>15</v>
      </c>
    </row>
    <row r="1280" spans="8:12">
      <c r="H1280" s="1" t="s">
        <v>217</v>
      </c>
      <c r="I1280" s="1" t="s">
        <v>7776</v>
      </c>
      <c r="J1280" s="1" t="s">
        <v>6104</v>
      </c>
      <c r="K1280" s="1" t="str">
        <f t="shared" si="39"/>
        <v>2015</v>
      </c>
      <c r="L1280">
        <f t="shared" si="40"/>
        <v>15</v>
      </c>
    </row>
    <row r="1281" spans="8:12">
      <c r="H1281" s="1" t="s">
        <v>217</v>
      </c>
      <c r="I1281" s="1" t="s">
        <v>11727</v>
      </c>
      <c r="J1281" s="1" t="s">
        <v>1413</v>
      </c>
      <c r="K1281" s="1" t="str">
        <f t="shared" si="39"/>
        <v>2015</v>
      </c>
      <c r="L1281">
        <f t="shared" si="40"/>
        <v>15</v>
      </c>
    </row>
    <row r="1282" spans="8:12">
      <c r="H1282" s="1" t="s">
        <v>217</v>
      </c>
      <c r="I1282" s="1" t="s">
        <v>1742</v>
      </c>
      <c r="J1282" s="1" t="s">
        <v>4961</v>
      </c>
      <c r="K1282" s="1" t="str">
        <f t="shared" ref="K1282:K1345" si="41">TEXT(J1282,"YYYY")</f>
        <v>2014</v>
      </c>
      <c r="L1282">
        <f t="shared" ref="L1282:L1345" si="42">H1282-(TEXT(I1282,"YYYY")-TEXT(J1282,"YYYY"))</f>
        <v>15</v>
      </c>
    </row>
    <row r="1283" spans="8:12">
      <c r="H1283" s="1" t="s">
        <v>263</v>
      </c>
      <c r="I1283" s="1" t="s">
        <v>562</v>
      </c>
      <c r="J1283" s="1" t="s">
        <v>4638</v>
      </c>
      <c r="K1283" s="1" t="str">
        <f t="shared" si="41"/>
        <v>2012</v>
      </c>
      <c r="L1283">
        <f t="shared" si="42"/>
        <v>15</v>
      </c>
    </row>
    <row r="1284" spans="8:12">
      <c r="H1284" s="1" t="s">
        <v>247</v>
      </c>
      <c r="I1284" s="1" t="s">
        <v>1083</v>
      </c>
      <c r="J1284" s="1" t="s">
        <v>1067</v>
      </c>
      <c r="K1284" s="1" t="str">
        <f t="shared" si="41"/>
        <v>2015</v>
      </c>
      <c r="L1284">
        <f t="shared" si="42"/>
        <v>15</v>
      </c>
    </row>
    <row r="1285" spans="8:12">
      <c r="H1285" s="1" t="s">
        <v>247</v>
      </c>
      <c r="I1285" s="1" t="s">
        <v>10197</v>
      </c>
      <c r="J1285" s="1" t="s">
        <v>892</v>
      </c>
      <c r="K1285" s="1" t="str">
        <f t="shared" si="41"/>
        <v>2015</v>
      </c>
      <c r="L1285">
        <f t="shared" si="42"/>
        <v>15</v>
      </c>
    </row>
    <row r="1286" spans="8:12">
      <c r="H1286" s="1" t="s">
        <v>247</v>
      </c>
      <c r="I1286" s="1" t="s">
        <v>613</v>
      </c>
      <c r="J1286" s="1" t="s">
        <v>6255</v>
      </c>
      <c r="K1286" s="1" t="str">
        <f t="shared" si="41"/>
        <v>2015</v>
      </c>
      <c r="L1286">
        <f t="shared" si="42"/>
        <v>15</v>
      </c>
    </row>
    <row r="1287" spans="8:12">
      <c r="H1287" s="1" t="s">
        <v>247</v>
      </c>
      <c r="I1287" s="1" t="s">
        <v>6283</v>
      </c>
      <c r="J1287" s="1" t="s">
        <v>8717</v>
      </c>
      <c r="K1287" s="1" t="str">
        <f t="shared" si="41"/>
        <v>2020</v>
      </c>
      <c r="L1287">
        <f t="shared" si="42"/>
        <v>15</v>
      </c>
    </row>
    <row r="1288" spans="8:12">
      <c r="H1288" s="1" t="s">
        <v>644</v>
      </c>
      <c r="I1288" s="1" t="s">
        <v>11394</v>
      </c>
      <c r="J1288" s="1" t="s">
        <v>12326</v>
      </c>
      <c r="K1288" s="1" t="str">
        <f t="shared" si="41"/>
        <v>2000</v>
      </c>
      <c r="L1288">
        <f t="shared" si="42"/>
        <v>15</v>
      </c>
    </row>
    <row r="1289" spans="8:12">
      <c r="H1289" s="1" t="s">
        <v>247</v>
      </c>
      <c r="I1289" s="1" t="s">
        <v>12503</v>
      </c>
      <c r="J1289" s="1" t="s">
        <v>606</v>
      </c>
      <c r="K1289" s="1" t="str">
        <f t="shared" si="41"/>
        <v>2020</v>
      </c>
      <c r="L1289">
        <f t="shared" si="42"/>
        <v>15</v>
      </c>
    </row>
    <row r="1290" spans="8:12">
      <c r="H1290" s="1" t="s">
        <v>197</v>
      </c>
      <c r="I1290" s="1" t="s">
        <v>212</v>
      </c>
      <c r="J1290" s="1" t="s">
        <v>191</v>
      </c>
      <c r="K1290" s="1" t="str">
        <f t="shared" si="41"/>
        <v>2018</v>
      </c>
      <c r="L1290">
        <f t="shared" si="42"/>
        <v>16</v>
      </c>
    </row>
    <row r="1291" spans="8:12">
      <c r="H1291" s="1" t="s">
        <v>217</v>
      </c>
      <c r="I1291" s="1" t="s">
        <v>218</v>
      </c>
      <c r="J1291" s="1" t="s">
        <v>220</v>
      </c>
      <c r="K1291" s="1" t="str">
        <f t="shared" si="41"/>
        <v>2016</v>
      </c>
      <c r="L1291">
        <f t="shared" si="42"/>
        <v>16</v>
      </c>
    </row>
    <row r="1292" spans="8:12">
      <c r="H1292" s="1" t="s">
        <v>344</v>
      </c>
      <c r="I1292" s="1" t="s">
        <v>374</v>
      </c>
      <c r="J1292" s="1" t="s">
        <v>378</v>
      </c>
      <c r="K1292" s="1" t="str">
        <f t="shared" si="41"/>
        <v>2014</v>
      </c>
      <c r="L1292">
        <f t="shared" si="42"/>
        <v>16</v>
      </c>
    </row>
    <row r="1293" spans="8:12">
      <c r="H1293" s="1" t="s">
        <v>197</v>
      </c>
      <c r="I1293" s="1" t="s">
        <v>408</v>
      </c>
      <c r="J1293" s="1" t="s">
        <v>410</v>
      </c>
      <c r="K1293" s="1" t="str">
        <f t="shared" si="41"/>
        <v>2015</v>
      </c>
      <c r="L1293">
        <f t="shared" si="42"/>
        <v>16</v>
      </c>
    </row>
    <row r="1294" spans="8:12">
      <c r="H1294" s="1" t="s">
        <v>479</v>
      </c>
      <c r="I1294" s="1" t="s">
        <v>471</v>
      </c>
      <c r="J1294" s="1" t="s">
        <v>303</v>
      </c>
      <c r="K1294" s="1" t="str">
        <f t="shared" si="41"/>
        <v>2016</v>
      </c>
      <c r="L1294">
        <f t="shared" si="42"/>
        <v>16</v>
      </c>
    </row>
    <row r="1295" spans="8:12">
      <c r="H1295" s="1" t="s">
        <v>217</v>
      </c>
      <c r="I1295" s="1" t="s">
        <v>1165</v>
      </c>
      <c r="J1295" s="1" t="s">
        <v>1168</v>
      </c>
      <c r="K1295" s="1" t="str">
        <f t="shared" si="41"/>
        <v>2019</v>
      </c>
      <c r="L1295">
        <f t="shared" si="42"/>
        <v>16</v>
      </c>
    </row>
    <row r="1296" spans="8:12">
      <c r="H1296" s="1" t="s">
        <v>197</v>
      </c>
      <c r="I1296" s="1" t="s">
        <v>1179</v>
      </c>
      <c r="J1296" s="1" t="s">
        <v>1181</v>
      </c>
      <c r="K1296" s="1" t="str">
        <f t="shared" si="41"/>
        <v>2018</v>
      </c>
      <c r="L1296">
        <f t="shared" si="42"/>
        <v>16</v>
      </c>
    </row>
    <row r="1297" spans="8:12">
      <c r="H1297" s="1" t="s">
        <v>120</v>
      </c>
      <c r="I1297" s="1" t="s">
        <v>1290</v>
      </c>
      <c r="J1297" s="1" t="s">
        <v>1890</v>
      </c>
      <c r="K1297" s="1" t="str">
        <f t="shared" si="41"/>
        <v>1988</v>
      </c>
      <c r="L1297">
        <f t="shared" si="42"/>
        <v>16</v>
      </c>
    </row>
    <row r="1298" spans="8:12">
      <c r="H1298" s="1" t="s">
        <v>217</v>
      </c>
      <c r="I1298" s="1" t="s">
        <v>2090</v>
      </c>
      <c r="J1298" s="1" t="s">
        <v>199</v>
      </c>
      <c r="K1298" s="1" t="str">
        <f t="shared" si="41"/>
        <v>2018</v>
      </c>
      <c r="L1298">
        <f t="shared" si="42"/>
        <v>16</v>
      </c>
    </row>
    <row r="1299" spans="8:12">
      <c r="H1299" s="1" t="s">
        <v>217</v>
      </c>
      <c r="I1299" s="1" t="s">
        <v>1783</v>
      </c>
      <c r="J1299" s="1" t="s">
        <v>2223</v>
      </c>
      <c r="K1299" s="1" t="str">
        <f t="shared" si="41"/>
        <v>2018</v>
      </c>
      <c r="L1299">
        <f t="shared" si="42"/>
        <v>16</v>
      </c>
    </row>
    <row r="1300" spans="8:12">
      <c r="H1300" s="1" t="s">
        <v>144</v>
      </c>
      <c r="I1300" s="1" t="s">
        <v>2260</v>
      </c>
      <c r="J1300" s="1" t="s">
        <v>2263</v>
      </c>
      <c r="K1300" s="1" t="str">
        <f t="shared" si="41"/>
        <v>2010</v>
      </c>
      <c r="L1300">
        <f t="shared" si="42"/>
        <v>16</v>
      </c>
    </row>
    <row r="1301" spans="8:12">
      <c r="H1301" s="1" t="s">
        <v>217</v>
      </c>
      <c r="I1301" s="1" t="s">
        <v>787</v>
      </c>
      <c r="J1301" s="1" t="s">
        <v>787</v>
      </c>
      <c r="K1301" s="1" t="str">
        <f t="shared" si="41"/>
        <v>2019</v>
      </c>
      <c r="L1301">
        <f t="shared" si="42"/>
        <v>16</v>
      </c>
    </row>
    <row r="1302" spans="8:12">
      <c r="H1302" s="1" t="s">
        <v>197</v>
      </c>
      <c r="I1302" s="1" t="s">
        <v>431</v>
      </c>
      <c r="J1302" s="1" t="s">
        <v>84</v>
      </c>
      <c r="K1302" s="1" t="str">
        <f t="shared" si="41"/>
        <v>2017</v>
      </c>
      <c r="L1302">
        <f t="shared" si="42"/>
        <v>16</v>
      </c>
    </row>
    <row r="1303" spans="8:12">
      <c r="H1303" s="1" t="s">
        <v>197</v>
      </c>
      <c r="I1303" s="1" t="s">
        <v>474</v>
      </c>
      <c r="J1303" s="1" t="s">
        <v>496</v>
      </c>
      <c r="K1303" s="1" t="str">
        <f t="shared" si="41"/>
        <v>2017</v>
      </c>
      <c r="L1303">
        <f t="shared" si="42"/>
        <v>16</v>
      </c>
    </row>
    <row r="1304" spans="8:12">
      <c r="H1304" s="1" t="s">
        <v>217</v>
      </c>
      <c r="I1304" s="1" t="s">
        <v>2899</v>
      </c>
      <c r="J1304" s="1" t="s">
        <v>527</v>
      </c>
      <c r="K1304" s="1" t="str">
        <f t="shared" si="41"/>
        <v>2018</v>
      </c>
      <c r="L1304">
        <f t="shared" si="42"/>
        <v>16</v>
      </c>
    </row>
    <row r="1305" spans="8:12">
      <c r="H1305" s="1" t="s">
        <v>197</v>
      </c>
      <c r="I1305" s="1" t="s">
        <v>2987</v>
      </c>
      <c r="J1305" s="1" t="s">
        <v>84</v>
      </c>
      <c r="K1305" s="1" t="str">
        <f t="shared" si="41"/>
        <v>2017</v>
      </c>
      <c r="L1305">
        <f t="shared" si="42"/>
        <v>16</v>
      </c>
    </row>
    <row r="1306" spans="8:12">
      <c r="H1306" s="1" t="s">
        <v>583</v>
      </c>
      <c r="I1306" s="1" t="s">
        <v>3199</v>
      </c>
      <c r="J1306" s="1" t="s">
        <v>3217</v>
      </c>
      <c r="K1306" s="1" t="str">
        <f t="shared" si="41"/>
        <v>2013</v>
      </c>
      <c r="L1306">
        <f t="shared" si="42"/>
        <v>16</v>
      </c>
    </row>
    <row r="1307" spans="8:12">
      <c r="H1307" s="1" t="s">
        <v>217</v>
      </c>
      <c r="I1307" s="1" t="s">
        <v>1012</v>
      </c>
      <c r="J1307" s="1" t="s">
        <v>496</v>
      </c>
      <c r="K1307" s="1" t="str">
        <f t="shared" si="41"/>
        <v>2017</v>
      </c>
      <c r="L1307">
        <f t="shared" si="42"/>
        <v>16</v>
      </c>
    </row>
    <row r="1308" spans="8:12">
      <c r="H1308" s="1" t="s">
        <v>367</v>
      </c>
      <c r="I1308" s="1" t="s">
        <v>3420</v>
      </c>
      <c r="J1308" s="1" t="s">
        <v>3479</v>
      </c>
      <c r="K1308" s="1" t="str">
        <f t="shared" si="41"/>
        <v>2009</v>
      </c>
      <c r="L1308">
        <f t="shared" si="42"/>
        <v>16</v>
      </c>
    </row>
    <row r="1309" spans="8:12">
      <c r="H1309" s="1" t="s">
        <v>809</v>
      </c>
      <c r="I1309" s="1" t="s">
        <v>3497</v>
      </c>
      <c r="J1309" s="1" t="s">
        <v>3498</v>
      </c>
      <c r="K1309" s="1" t="str">
        <f t="shared" si="41"/>
        <v>1996</v>
      </c>
      <c r="L1309">
        <f t="shared" si="42"/>
        <v>16</v>
      </c>
    </row>
    <row r="1310" spans="8:12">
      <c r="H1310" s="1" t="s">
        <v>344</v>
      </c>
      <c r="I1310" s="1" t="s">
        <v>3698</v>
      </c>
      <c r="J1310" s="1" t="s">
        <v>1755</v>
      </c>
      <c r="K1310" s="1" t="str">
        <f t="shared" si="41"/>
        <v>2014</v>
      </c>
      <c r="L1310">
        <f t="shared" si="42"/>
        <v>16</v>
      </c>
    </row>
    <row r="1311" spans="8:12">
      <c r="H1311" s="1" t="s">
        <v>197</v>
      </c>
      <c r="I1311" s="1" t="s">
        <v>3750</v>
      </c>
      <c r="J1311" s="1" t="s">
        <v>1249</v>
      </c>
      <c r="K1311" s="1" t="str">
        <f t="shared" si="41"/>
        <v>2018</v>
      </c>
      <c r="L1311">
        <f t="shared" si="42"/>
        <v>16</v>
      </c>
    </row>
    <row r="1312" spans="8:12">
      <c r="H1312" s="1" t="s">
        <v>479</v>
      </c>
      <c r="I1312" s="1" t="s">
        <v>3882</v>
      </c>
      <c r="J1312" s="1" t="s">
        <v>3703</v>
      </c>
      <c r="K1312" s="1" t="str">
        <f t="shared" si="41"/>
        <v>2017</v>
      </c>
      <c r="L1312">
        <f t="shared" si="42"/>
        <v>16</v>
      </c>
    </row>
    <row r="1313" spans="8:12">
      <c r="H1313" s="1" t="s">
        <v>479</v>
      </c>
      <c r="I1313" s="1" t="s">
        <v>4137</v>
      </c>
      <c r="J1313" s="1" t="s">
        <v>4141</v>
      </c>
      <c r="K1313" s="1" t="str">
        <f t="shared" si="41"/>
        <v>2015</v>
      </c>
      <c r="L1313">
        <f t="shared" si="42"/>
        <v>16</v>
      </c>
    </row>
    <row r="1314" spans="8:12">
      <c r="H1314" s="1" t="s">
        <v>479</v>
      </c>
      <c r="I1314" s="1" t="s">
        <v>4286</v>
      </c>
      <c r="J1314" s="1" t="s">
        <v>4212</v>
      </c>
      <c r="K1314" s="1" t="str">
        <f t="shared" si="41"/>
        <v>2015</v>
      </c>
      <c r="L1314">
        <f t="shared" si="42"/>
        <v>16</v>
      </c>
    </row>
    <row r="1315" spans="8:12">
      <c r="H1315" s="1" t="s">
        <v>197</v>
      </c>
      <c r="I1315" s="1" t="s">
        <v>4301</v>
      </c>
      <c r="J1315" s="1" t="s">
        <v>162</v>
      </c>
      <c r="K1315" s="1" t="str">
        <f t="shared" si="41"/>
        <v>2016</v>
      </c>
      <c r="L1315">
        <f t="shared" si="42"/>
        <v>16</v>
      </c>
    </row>
    <row r="1316" spans="8:12">
      <c r="H1316" s="1" t="s">
        <v>197</v>
      </c>
      <c r="I1316" s="1" t="s">
        <v>637</v>
      </c>
      <c r="J1316" s="1" t="s">
        <v>4734</v>
      </c>
      <c r="K1316" s="1" t="str">
        <f t="shared" si="41"/>
        <v>2016</v>
      </c>
      <c r="L1316">
        <f t="shared" si="42"/>
        <v>16</v>
      </c>
    </row>
    <row r="1317" spans="8:12">
      <c r="H1317" s="1" t="s">
        <v>479</v>
      </c>
      <c r="I1317" s="1" t="s">
        <v>1661</v>
      </c>
      <c r="J1317" s="1" t="s">
        <v>2008</v>
      </c>
      <c r="K1317" s="1" t="str">
        <f t="shared" si="41"/>
        <v>2014</v>
      </c>
      <c r="L1317">
        <f t="shared" si="42"/>
        <v>16</v>
      </c>
    </row>
    <row r="1318" spans="8:12">
      <c r="H1318" s="1" t="s">
        <v>217</v>
      </c>
      <c r="I1318" s="1" t="s">
        <v>4992</v>
      </c>
      <c r="J1318" s="1" t="s">
        <v>4993</v>
      </c>
      <c r="K1318" s="1" t="str">
        <f t="shared" si="41"/>
        <v>2017</v>
      </c>
      <c r="L1318">
        <f t="shared" si="42"/>
        <v>16</v>
      </c>
    </row>
    <row r="1319" spans="8:12">
      <c r="H1319" s="1" t="s">
        <v>479</v>
      </c>
      <c r="I1319" s="1" t="s">
        <v>2843</v>
      </c>
      <c r="J1319" s="1" t="s">
        <v>5013</v>
      </c>
      <c r="K1319" s="1" t="str">
        <f t="shared" si="41"/>
        <v>2014</v>
      </c>
      <c r="L1319">
        <f t="shared" si="42"/>
        <v>16</v>
      </c>
    </row>
    <row r="1320" spans="8:12">
      <c r="H1320" s="1" t="s">
        <v>479</v>
      </c>
      <c r="I1320" s="1" t="s">
        <v>5257</v>
      </c>
      <c r="J1320" s="1" t="s">
        <v>5258</v>
      </c>
      <c r="K1320" s="1" t="str">
        <f t="shared" si="41"/>
        <v>2015</v>
      </c>
      <c r="L1320">
        <f t="shared" si="42"/>
        <v>16</v>
      </c>
    </row>
    <row r="1321" spans="8:12">
      <c r="H1321" s="1" t="s">
        <v>189</v>
      </c>
      <c r="I1321" s="1" t="s">
        <v>2344</v>
      </c>
      <c r="J1321" s="1" t="s">
        <v>5265</v>
      </c>
      <c r="K1321" s="1" t="str">
        <f t="shared" si="41"/>
        <v>1987</v>
      </c>
      <c r="L1321">
        <f t="shared" si="42"/>
        <v>16</v>
      </c>
    </row>
    <row r="1322" spans="8:12">
      <c r="H1322" s="1" t="s">
        <v>367</v>
      </c>
      <c r="I1322" s="1" t="s">
        <v>5276</v>
      </c>
      <c r="J1322" s="1" t="s">
        <v>5284</v>
      </c>
      <c r="K1322" s="1" t="str">
        <f t="shared" si="41"/>
        <v>2008</v>
      </c>
      <c r="L1322">
        <f t="shared" si="42"/>
        <v>16</v>
      </c>
    </row>
    <row r="1323" spans="8:12">
      <c r="H1323" s="1" t="s">
        <v>197</v>
      </c>
      <c r="I1323" s="1" t="s">
        <v>3270</v>
      </c>
      <c r="J1323" s="1" t="s">
        <v>451</v>
      </c>
      <c r="K1323" s="1" t="str">
        <f t="shared" si="41"/>
        <v>2017</v>
      </c>
      <c r="L1323">
        <f t="shared" si="42"/>
        <v>16</v>
      </c>
    </row>
    <row r="1324" spans="8:12">
      <c r="H1324" s="1" t="s">
        <v>197</v>
      </c>
      <c r="I1324" s="1" t="s">
        <v>5414</v>
      </c>
      <c r="J1324" s="1" t="s">
        <v>1534</v>
      </c>
      <c r="K1324" s="1" t="str">
        <f t="shared" si="41"/>
        <v>2016</v>
      </c>
      <c r="L1324">
        <f t="shared" si="42"/>
        <v>16</v>
      </c>
    </row>
    <row r="1325" spans="8:12">
      <c r="H1325" s="1" t="s">
        <v>217</v>
      </c>
      <c r="I1325" s="1" t="s">
        <v>5680</v>
      </c>
      <c r="J1325" s="1" t="s">
        <v>5680</v>
      </c>
      <c r="K1325" s="1" t="str">
        <f t="shared" si="41"/>
        <v>2020</v>
      </c>
      <c r="L1325">
        <f t="shared" si="42"/>
        <v>16</v>
      </c>
    </row>
    <row r="1326" spans="8:12">
      <c r="H1326" s="1" t="s">
        <v>367</v>
      </c>
      <c r="I1326" s="1" t="s">
        <v>5745</v>
      </c>
      <c r="J1326" s="1" t="s">
        <v>652</v>
      </c>
      <c r="K1326" s="1" t="str">
        <f t="shared" si="41"/>
        <v>2010</v>
      </c>
      <c r="L1326">
        <f t="shared" si="42"/>
        <v>16</v>
      </c>
    </row>
    <row r="1327" spans="8:12">
      <c r="H1327" s="1" t="s">
        <v>177</v>
      </c>
      <c r="I1327" s="1" t="s">
        <v>3220</v>
      </c>
      <c r="J1327" s="1" t="s">
        <v>4019</v>
      </c>
      <c r="K1327" s="1" t="str">
        <f t="shared" si="41"/>
        <v>2013</v>
      </c>
      <c r="L1327">
        <f t="shared" si="42"/>
        <v>16</v>
      </c>
    </row>
    <row r="1328" spans="8:12">
      <c r="H1328" s="1" t="s">
        <v>197</v>
      </c>
      <c r="I1328" s="1" t="s">
        <v>6252</v>
      </c>
      <c r="J1328" s="1" t="s">
        <v>384</v>
      </c>
      <c r="K1328" s="1" t="str">
        <f t="shared" si="41"/>
        <v>2015</v>
      </c>
      <c r="L1328">
        <f t="shared" si="42"/>
        <v>16</v>
      </c>
    </row>
    <row r="1329" spans="8:12">
      <c r="H1329" s="1" t="s">
        <v>367</v>
      </c>
      <c r="I1329" s="1" t="s">
        <v>6298</v>
      </c>
      <c r="J1329" s="1" t="s">
        <v>1899</v>
      </c>
      <c r="K1329" s="1" t="str">
        <f t="shared" si="41"/>
        <v>2005</v>
      </c>
      <c r="L1329">
        <f t="shared" si="42"/>
        <v>16</v>
      </c>
    </row>
    <row r="1330" spans="8:12">
      <c r="H1330" s="1" t="s">
        <v>197</v>
      </c>
      <c r="I1330" s="1" t="s">
        <v>6345</v>
      </c>
      <c r="J1330" s="1" t="s">
        <v>467</v>
      </c>
      <c r="K1330" s="1" t="str">
        <f t="shared" si="41"/>
        <v>2016</v>
      </c>
      <c r="L1330">
        <f t="shared" si="42"/>
        <v>16</v>
      </c>
    </row>
    <row r="1331" spans="8:12">
      <c r="H1331" s="1" t="s">
        <v>197</v>
      </c>
      <c r="I1331" s="1" t="s">
        <v>6390</v>
      </c>
      <c r="J1331" s="1" t="s">
        <v>209</v>
      </c>
      <c r="K1331" s="1" t="str">
        <f t="shared" si="41"/>
        <v>2016</v>
      </c>
      <c r="L1331">
        <f t="shared" si="42"/>
        <v>16</v>
      </c>
    </row>
    <row r="1332" spans="8:12">
      <c r="H1332" s="1" t="s">
        <v>809</v>
      </c>
      <c r="I1332" s="1" t="s">
        <v>6512</v>
      </c>
      <c r="J1332" s="1" t="s">
        <v>3167</v>
      </c>
      <c r="K1332" s="1" t="str">
        <f t="shared" si="41"/>
        <v>1997</v>
      </c>
      <c r="L1332">
        <f t="shared" si="42"/>
        <v>16</v>
      </c>
    </row>
    <row r="1333" spans="8:12">
      <c r="H1333" s="1" t="s">
        <v>263</v>
      </c>
      <c r="I1333" s="1" t="s">
        <v>745</v>
      </c>
      <c r="J1333" s="1" t="s">
        <v>2770</v>
      </c>
      <c r="K1333" s="1" t="str">
        <f t="shared" si="41"/>
        <v>2015</v>
      </c>
      <c r="L1333">
        <f t="shared" si="42"/>
        <v>16</v>
      </c>
    </row>
    <row r="1334" spans="8:12">
      <c r="H1334" s="1" t="s">
        <v>530</v>
      </c>
      <c r="I1334" s="1" t="s">
        <v>745</v>
      </c>
      <c r="J1334" s="1" t="s">
        <v>6465</v>
      </c>
      <c r="K1334" s="1" t="str">
        <f t="shared" si="41"/>
        <v>2000</v>
      </c>
      <c r="L1334">
        <f t="shared" si="42"/>
        <v>16</v>
      </c>
    </row>
    <row r="1335" spans="8:12">
      <c r="H1335" s="1" t="s">
        <v>263</v>
      </c>
      <c r="I1335" s="1" t="s">
        <v>6484</v>
      </c>
      <c r="J1335" s="1" t="s">
        <v>93</v>
      </c>
      <c r="K1335" s="1" t="str">
        <f t="shared" si="41"/>
        <v>2014</v>
      </c>
      <c r="L1335">
        <f t="shared" si="42"/>
        <v>16</v>
      </c>
    </row>
    <row r="1336" spans="8:12">
      <c r="H1336" s="1" t="s">
        <v>169</v>
      </c>
      <c r="I1336" s="1" t="s">
        <v>364</v>
      </c>
      <c r="J1336" s="1" t="s">
        <v>162</v>
      </c>
      <c r="K1336" s="1" t="str">
        <f t="shared" si="41"/>
        <v>2016</v>
      </c>
      <c r="L1336">
        <f t="shared" si="42"/>
        <v>16</v>
      </c>
    </row>
    <row r="1337" spans="8:12">
      <c r="H1337" s="1" t="s">
        <v>217</v>
      </c>
      <c r="I1337" s="1" t="s">
        <v>6852</v>
      </c>
      <c r="J1337" s="1" t="s">
        <v>3998</v>
      </c>
      <c r="K1337" s="1" t="str">
        <f t="shared" si="41"/>
        <v>2015</v>
      </c>
      <c r="L1337">
        <f t="shared" si="42"/>
        <v>16</v>
      </c>
    </row>
    <row r="1338" spans="8:12">
      <c r="H1338" s="1" t="s">
        <v>217</v>
      </c>
      <c r="I1338" s="1" t="s">
        <v>3932</v>
      </c>
      <c r="J1338" s="1" t="s">
        <v>4753</v>
      </c>
      <c r="K1338" s="1" t="str">
        <f t="shared" si="41"/>
        <v>2016</v>
      </c>
      <c r="L1338">
        <f t="shared" si="42"/>
        <v>16</v>
      </c>
    </row>
    <row r="1339" spans="8:12">
      <c r="H1339" s="1" t="s">
        <v>217</v>
      </c>
      <c r="I1339" s="1" t="s">
        <v>6931</v>
      </c>
      <c r="J1339" s="1" t="s">
        <v>6807</v>
      </c>
      <c r="K1339" s="1" t="str">
        <f t="shared" si="41"/>
        <v>2015</v>
      </c>
      <c r="L1339">
        <f t="shared" si="42"/>
        <v>16</v>
      </c>
    </row>
    <row r="1340" spans="8:12">
      <c r="H1340" s="1" t="s">
        <v>344</v>
      </c>
      <c r="I1340" s="1" t="s">
        <v>7034</v>
      </c>
      <c r="J1340" s="1" t="s">
        <v>6336</v>
      </c>
      <c r="K1340" s="1" t="str">
        <f t="shared" si="41"/>
        <v>2010</v>
      </c>
      <c r="L1340">
        <f t="shared" si="42"/>
        <v>16</v>
      </c>
    </row>
    <row r="1341" spans="8:12">
      <c r="H1341" s="1" t="s">
        <v>120</v>
      </c>
      <c r="I1341" s="1" t="s">
        <v>4017</v>
      </c>
      <c r="J1341" s="1" t="s">
        <v>7144</v>
      </c>
      <c r="K1341" s="1" t="str">
        <f t="shared" si="41"/>
        <v>1984</v>
      </c>
      <c r="L1341">
        <f t="shared" si="42"/>
        <v>16</v>
      </c>
    </row>
    <row r="1342" spans="8:12">
      <c r="H1342" s="1" t="s">
        <v>479</v>
      </c>
      <c r="I1342" s="1" t="s">
        <v>7281</v>
      </c>
      <c r="J1342" s="1" t="s">
        <v>7284</v>
      </c>
      <c r="K1342" s="1" t="str">
        <f t="shared" si="41"/>
        <v>2012</v>
      </c>
      <c r="L1342">
        <f t="shared" si="42"/>
        <v>16</v>
      </c>
    </row>
    <row r="1343" spans="8:12">
      <c r="H1343" s="1" t="s">
        <v>144</v>
      </c>
      <c r="I1343" s="1" t="s">
        <v>7340</v>
      </c>
      <c r="J1343" s="1" t="s">
        <v>7295</v>
      </c>
      <c r="K1343" s="1" t="str">
        <f t="shared" si="41"/>
        <v>2007</v>
      </c>
      <c r="L1343">
        <f t="shared" si="42"/>
        <v>16</v>
      </c>
    </row>
    <row r="1344" spans="8:12">
      <c r="H1344" s="1" t="s">
        <v>263</v>
      </c>
      <c r="I1344" s="1" t="s">
        <v>7340</v>
      </c>
      <c r="J1344" s="1" t="s">
        <v>7347</v>
      </c>
      <c r="K1344" s="1" t="str">
        <f t="shared" si="41"/>
        <v>2013</v>
      </c>
      <c r="L1344">
        <f t="shared" si="42"/>
        <v>16</v>
      </c>
    </row>
    <row r="1345" spans="8:12">
      <c r="H1345" s="1" t="s">
        <v>809</v>
      </c>
      <c r="I1345" s="1" t="s">
        <v>7340</v>
      </c>
      <c r="J1345" s="1" t="s">
        <v>7351</v>
      </c>
      <c r="K1345" s="1" t="str">
        <f t="shared" si="41"/>
        <v>1995</v>
      </c>
      <c r="L1345">
        <f t="shared" si="42"/>
        <v>16</v>
      </c>
    </row>
    <row r="1346" spans="8:12">
      <c r="H1346" s="1" t="s">
        <v>217</v>
      </c>
      <c r="I1346" s="1" t="s">
        <v>7441</v>
      </c>
      <c r="J1346" s="1" t="s">
        <v>3171</v>
      </c>
      <c r="K1346" s="1" t="str">
        <f t="shared" ref="K1346:K1409" si="43">TEXT(J1346,"YYYY")</f>
        <v>2016</v>
      </c>
      <c r="L1346">
        <f t="shared" ref="L1346:L1409" si="44">H1346-(TEXT(I1346,"YYYY")-TEXT(J1346,"YYYY"))</f>
        <v>16</v>
      </c>
    </row>
    <row r="1347" spans="8:12">
      <c r="H1347" s="1" t="s">
        <v>448</v>
      </c>
      <c r="I1347" s="1" t="s">
        <v>7657</v>
      </c>
      <c r="J1347" s="1" t="s">
        <v>7659</v>
      </c>
      <c r="K1347" s="1" t="str">
        <f t="shared" si="43"/>
        <v>2000</v>
      </c>
      <c r="L1347">
        <f t="shared" si="44"/>
        <v>16</v>
      </c>
    </row>
    <row r="1348" spans="8:12">
      <c r="H1348" s="1" t="s">
        <v>217</v>
      </c>
      <c r="I1348" s="1" t="s">
        <v>7725</v>
      </c>
      <c r="J1348" s="1" t="s">
        <v>4044</v>
      </c>
      <c r="K1348" s="1" t="str">
        <f t="shared" si="43"/>
        <v>2020</v>
      </c>
      <c r="L1348">
        <f t="shared" si="44"/>
        <v>16</v>
      </c>
    </row>
    <row r="1349" spans="8:12">
      <c r="H1349" s="1" t="s">
        <v>367</v>
      </c>
      <c r="I1349" s="1" t="s">
        <v>7821</v>
      </c>
      <c r="J1349" s="1" t="s">
        <v>7618</v>
      </c>
      <c r="K1349" s="1" t="str">
        <f t="shared" si="43"/>
        <v>2010</v>
      </c>
      <c r="L1349">
        <f t="shared" si="44"/>
        <v>16</v>
      </c>
    </row>
    <row r="1350" spans="8:12">
      <c r="H1350" s="1" t="s">
        <v>197</v>
      </c>
      <c r="I1350" s="1" t="s">
        <v>7830</v>
      </c>
      <c r="J1350" s="1" t="s">
        <v>1030</v>
      </c>
      <c r="K1350" s="1" t="str">
        <f t="shared" si="43"/>
        <v>2019</v>
      </c>
      <c r="L1350">
        <f t="shared" si="44"/>
        <v>16</v>
      </c>
    </row>
    <row r="1351" spans="8:12">
      <c r="H1351" s="1" t="s">
        <v>217</v>
      </c>
      <c r="I1351" s="1" t="s">
        <v>7942</v>
      </c>
      <c r="J1351" s="1" t="s">
        <v>236</v>
      </c>
      <c r="K1351" s="1" t="str">
        <f t="shared" si="43"/>
        <v>2017</v>
      </c>
      <c r="L1351">
        <f t="shared" si="44"/>
        <v>16</v>
      </c>
    </row>
    <row r="1352" spans="8:12">
      <c r="H1352" s="1" t="s">
        <v>479</v>
      </c>
      <c r="I1352" s="1" t="s">
        <v>8021</v>
      </c>
      <c r="J1352" s="1" t="s">
        <v>6677</v>
      </c>
      <c r="K1352" s="1" t="str">
        <f t="shared" si="43"/>
        <v>2012</v>
      </c>
      <c r="L1352">
        <f t="shared" si="44"/>
        <v>16</v>
      </c>
    </row>
    <row r="1353" spans="8:12">
      <c r="H1353" s="1" t="s">
        <v>217</v>
      </c>
      <c r="I1353" s="1" t="s">
        <v>8033</v>
      </c>
      <c r="J1353" s="1" t="s">
        <v>4141</v>
      </c>
      <c r="K1353" s="1" t="str">
        <f t="shared" si="43"/>
        <v>2015</v>
      </c>
      <c r="L1353">
        <f t="shared" si="44"/>
        <v>16</v>
      </c>
    </row>
    <row r="1354" spans="8:12">
      <c r="H1354" s="1" t="s">
        <v>197</v>
      </c>
      <c r="I1354" s="1" t="s">
        <v>8053</v>
      </c>
      <c r="J1354" s="1" t="s">
        <v>8067</v>
      </c>
      <c r="K1354" s="1" t="str">
        <f t="shared" si="43"/>
        <v>2019</v>
      </c>
      <c r="L1354">
        <f t="shared" si="44"/>
        <v>16</v>
      </c>
    </row>
    <row r="1355" spans="8:12">
      <c r="H1355" s="1" t="s">
        <v>344</v>
      </c>
      <c r="I1355" s="1" t="s">
        <v>8505</v>
      </c>
      <c r="J1355" s="1" t="s">
        <v>8506</v>
      </c>
      <c r="K1355" s="1" t="str">
        <f t="shared" si="43"/>
        <v>2009</v>
      </c>
      <c r="L1355">
        <f t="shared" si="44"/>
        <v>16</v>
      </c>
    </row>
    <row r="1356" spans="8:12">
      <c r="H1356" s="1" t="s">
        <v>263</v>
      </c>
      <c r="I1356" s="1" t="s">
        <v>2690</v>
      </c>
      <c r="J1356" s="1" t="s">
        <v>6287</v>
      </c>
      <c r="K1356" s="1" t="str">
        <f t="shared" si="43"/>
        <v>2013</v>
      </c>
      <c r="L1356">
        <f t="shared" si="44"/>
        <v>16</v>
      </c>
    </row>
    <row r="1357" spans="8:12">
      <c r="H1357" s="1" t="s">
        <v>197</v>
      </c>
      <c r="I1357" s="1" t="s">
        <v>8665</v>
      </c>
      <c r="J1357" s="1" t="s">
        <v>8687</v>
      </c>
      <c r="K1357" s="1" t="str">
        <f t="shared" si="43"/>
        <v>2019</v>
      </c>
      <c r="L1357">
        <f t="shared" si="44"/>
        <v>16</v>
      </c>
    </row>
    <row r="1358" spans="8:12">
      <c r="H1358" s="1" t="s">
        <v>217</v>
      </c>
      <c r="I1358" s="1" t="s">
        <v>8729</v>
      </c>
      <c r="J1358" s="1" t="s">
        <v>5680</v>
      </c>
      <c r="K1358" s="1" t="str">
        <f t="shared" si="43"/>
        <v>2020</v>
      </c>
      <c r="L1358">
        <f t="shared" si="44"/>
        <v>16</v>
      </c>
    </row>
    <row r="1359" spans="8:12">
      <c r="H1359" s="1" t="s">
        <v>367</v>
      </c>
      <c r="I1359" s="1" t="s">
        <v>8134</v>
      </c>
      <c r="J1359" s="1" t="s">
        <v>8904</v>
      </c>
      <c r="K1359" s="1" t="str">
        <f t="shared" si="43"/>
        <v>2010</v>
      </c>
      <c r="L1359">
        <f t="shared" si="44"/>
        <v>16</v>
      </c>
    </row>
    <row r="1360" spans="8:12">
      <c r="H1360" s="1" t="s">
        <v>217</v>
      </c>
      <c r="I1360" s="1" t="s">
        <v>8945</v>
      </c>
      <c r="J1360" s="1" t="s">
        <v>8945</v>
      </c>
      <c r="K1360" s="1" t="str">
        <f t="shared" si="43"/>
        <v>2020</v>
      </c>
      <c r="L1360">
        <f t="shared" si="44"/>
        <v>16</v>
      </c>
    </row>
    <row r="1361" spans="8:12">
      <c r="H1361" s="1" t="s">
        <v>197</v>
      </c>
      <c r="I1361" s="1" t="s">
        <v>9045</v>
      </c>
      <c r="J1361" s="1" t="s">
        <v>7865</v>
      </c>
      <c r="K1361" s="1" t="str">
        <f t="shared" si="43"/>
        <v>2011</v>
      </c>
      <c r="L1361">
        <f t="shared" si="44"/>
        <v>16</v>
      </c>
    </row>
    <row r="1362" spans="8:12">
      <c r="H1362" s="1" t="s">
        <v>197</v>
      </c>
      <c r="I1362" s="1" t="s">
        <v>9108</v>
      </c>
      <c r="J1362" s="1" t="s">
        <v>9163</v>
      </c>
      <c r="K1362" s="1" t="str">
        <f t="shared" si="43"/>
        <v>2011</v>
      </c>
      <c r="L1362">
        <f t="shared" si="44"/>
        <v>16</v>
      </c>
    </row>
    <row r="1363" spans="8:12">
      <c r="H1363" s="1" t="s">
        <v>217</v>
      </c>
      <c r="I1363" s="1" t="s">
        <v>9293</v>
      </c>
      <c r="J1363" s="1" t="s">
        <v>5894</v>
      </c>
      <c r="K1363" s="1" t="str">
        <f t="shared" si="43"/>
        <v>2020</v>
      </c>
      <c r="L1363">
        <f t="shared" si="44"/>
        <v>16</v>
      </c>
    </row>
    <row r="1364" spans="8:12">
      <c r="H1364" s="1" t="s">
        <v>263</v>
      </c>
      <c r="I1364" s="1" t="s">
        <v>9136</v>
      </c>
      <c r="J1364" s="1" t="s">
        <v>998</v>
      </c>
      <c r="K1364" s="1" t="str">
        <f t="shared" si="43"/>
        <v>2010</v>
      </c>
      <c r="L1364">
        <f t="shared" si="44"/>
        <v>16</v>
      </c>
    </row>
    <row r="1365" spans="8:12">
      <c r="H1365" s="1" t="s">
        <v>217</v>
      </c>
      <c r="I1365" s="1" t="s">
        <v>321</v>
      </c>
      <c r="J1365" s="1" t="s">
        <v>6638</v>
      </c>
      <c r="K1365" s="1" t="str">
        <f t="shared" si="43"/>
        <v>2020</v>
      </c>
      <c r="L1365">
        <f t="shared" si="44"/>
        <v>16</v>
      </c>
    </row>
    <row r="1366" spans="8:12">
      <c r="H1366" s="1" t="s">
        <v>263</v>
      </c>
      <c r="I1366" s="1" t="s">
        <v>10100</v>
      </c>
      <c r="J1366" s="1" t="s">
        <v>10118</v>
      </c>
      <c r="K1366" s="1" t="str">
        <f t="shared" si="43"/>
        <v>2010</v>
      </c>
      <c r="L1366">
        <f t="shared" si="44"/>
        <v>16</v>
      </c>
    </row>
    <row r="1367" spans="8:12">
      <c r="H1367" s="1" t="s">
        <v>263</v>
      </c>
      <c r="I1367" s="1" t="s">
        <v>10076</v>
      </c>
      <c r="J1367" s="1" t="s">
        <v>941</v>
      </c>
      <c r="K1367" s="1" t="str">
        <f t="shared" si="43"/>
        <v>2011</v>
      </c>
      <c r="L1367">
        <f t="shared" si="44"/>
        <v>16</v>
      </c>
    </row>
    <row r="1368" spans="8:12">
      <c r="H1368" s="1" t="s">
        <v>263</v>
      </c>
      <c r="I1368" s="1" t="s">
        <v>10640</v>
      </c>
      <c r="J1368" s="1" t="s">
        <v>4019</v>
      </c>
      <c r="K1368" s="1" t="str">
        <f t="shared" si="43"/>
        <v>2013</v>
      </c>
      <c r="L1368">
        <f t="shared" si="44"/>
        <v>16</v>
      </c>
    </row>
    <row r="1369" spans="8:12">
      <c r="H1369" s="1" t="s">
        <v>217</v>
      </c>
      <c r="I1369" s="1" t="s">
        <v>10640</v>
      </c>
      <c r="J1369" s="1" t="s">
        <v>10640</v>
      </c>
      <c r="K1369" s="1" t="str">
        <f t="shared" si="43"/>
        <v>2015</v>
      </c>
      <c r="L1369">
        <f t="shared" si="44"/>
        <v>16</v>
      </c>
    </row>
    <row r="1370" spans="8:12">
      <c r="H1370" s="1" t="s">
        <v>120</v>
      </c>
      <c r="I1370" s="1" t="s">
        <v>10675</v>
      </c>
      <c r="J1370" s="1" t="s">
        <v>10687</v>
      </c>
      <c r="K1370" s="1" t="str">
        <f t="shared" si="43"/>
        <v>1990</v>
      </c>
      <c r="L1370">
        <f t="shared" si="44"/>
        <v>16</v>
      </c>
    </row>
    <row r="1371" spans="8:12">
      <c r="H1371" s="1" t="s">
        <v>217</v>
      </c>
      <c r="I1371" s="1" t="s">
        <v>9192</v>
      </c>
      <c r="J1371" s="1" t="s">
        <v>11132</v>
      </c>
      <c r="K1371" s="1" t="str">
        <f t="shared" si="43"/>
        <v>2014</v>
      </c>
      <c r="L1371">
        <f t="shared" si="44"/>
        <v>16</v>
      </c>
    </row>
    <row r="1372" spans="8:12">
      <c r="H1372" s="1" t="s">
        <v>448</v>
      </c>
      <c r="I1372" s="1" t="s">
        <v>11233</v>
      </c>
      <c r="J1372" s="1" t="s">
        <v>11240</v>
      </c>
      <c r="K1372" s="1" t="str">
        <f t="shared" si="43"/>
        <v>1998</v>
      </c>
      <c r="L1372">
        <f t="shared" si="44"/>
        <v>16</v>
      </c>
    </row>
    <row r="1373" spans="8:12">
      <c r="H1373" s="1" t="s">
        <v>217</v>
      </c>
      <c r="I1373" s="1" t="s">
        <v>2102</v>
      </c>
      <c r="J1373" s="1" t="s">
        <v>5680</v>
      </c>
      <c r="K1373" s="1" t="str">
        <f t="shared" si="43"/>
        <v>2020</v>
      </c>
      <c r="L1373">
        <f t="shared" si="44"/>
        <v>16</v>
      </c>
    </row>
    <row r="1374" spans="8:12">
      <c r="H1374" s="1" t="s">
        <v>344</v>
      </c>
      <c r="I1374" s="1" t="s">
        <v>8505</v>
      </c>
      <c r="J1374" s="1" t="s">
        <v>11347</v>
      </c>
      <c r="K1374" s="1" t="str">
        <f t="shared" si="43"/>
        <v>2009</v>
      </c>
      <c r="L1374">
        <f t="shared" si="44"/>
        <v>16</v>
      </c>
    </row>
    <row r="1375" spans="8:12">
      <c r="H1375" s="1" t="s">
        <v>367</v>
      </c>
      <c r="I1375" s="1" t="s">
        <v>11375</v>
      </c>
      <c r="J1375" s="1" t="s">
        <v>11376</v>
      </c>
      <c r="K1375" s="1" t="str">
        <f t="shared" si="43"/>
        <v>2000</v>
      </c>
      <c r="L1375">
        <f t="shared" si="44"/>
        <v>16</v>
      </c>
    </row>
    <row r="1376" spans="8:12">
      <c r="H1376" s="1" t="s">
        <v>177</v>
      </c>
      <c r="I1376" s="1" t="s">
        <v>8486</v>
      </c>
      <c r="J1376" s="1" t="s">
        <v>2023</v>
      </c>
      <c r="K1376" s="1" t="str">
        <f t="shared" si="43"/>
        <v>2013</v>
      </c>
      <c r="L1376">
        <f t="shared" si="44"/>
        <v>16</v>
      </c>
    </row>
    <row r="1377" spans="8:12">
      <c r="H1377" s="1" t="s">
        <v>120</v>
      </c>
      <c r="I1377" s="1" t="s">
        <v>11866</v>
      </c>
      <c r="J1377" s="1" t="s">
        <v>11642</v>
      </c>
      <c r="K1377" s="1" t="str">
        <f t="shared" si="43"/>
        <v>1985</v>
      </c>
      <c r="L1377">
        <f t="shared" si="44"/>
        <v>16</v>
      </c>
    </row>
    <row r="1378" spans="8:12">
      <c r="H1378" s="1" t="s">
        <v>217</v>
      </c>
      <c r="I1378" s="1" t="s">
        <v>1006</v>
      </c>
      <c r="J1378" s="1" t="s">
        <v>1067</v>
      </c>
      <c r="K1378" s="1" t="str">
        <f t="shared" si="43"/>
        <v>2015</v>
      </c>
      <c r="L1378">
        <f t="shared" si="44"/>
        <v>16</v>
      </c>
    </row>
    <row r="1379" spans="8:12">
      <c r="H1379" s="1" t="s">
        <v>367</v>
      </c>
      <c r="I1379" s="1" t="s">
        <v>6283</v>
      </c>
      <c r="J1379" s="1" t="s">
        <v>9329</v>
      </c>
      <c r="K1379" s="1" t="str">
        <f t="shared" si="43"/>
        <v>2010</v>
      </c>
      <c r="L1379">
        <f t="shared" si="44"/>
        <v>16</v>
      </c>
    </row>
    <row r="1380" spans="8:12">
      <c r="H1380" s="1" t="s">
        <v>479</v>
      </c>
      <c r="I1380" s="1" t="s">
        <v>11263</v>
      </c>
      <c r="J1380" s="1" t="s">
        <v>5723</v>
      </c>
      <c r="K1380" s="1" t="str">
        <f t="shared" si="43"/>
        <v>2017</v>
      </c>
      <c r="L1380">
        <f t="shared" si="44"/>
        <v>16</v>
      </c>
    </row>
    <row r="1381" spans="8:12">
      <c r="H1381" s="1" t="s">
        <v>177</v>
      </c>
      <c r="I1381" s="1" t="s">
        <v>12212</v>
      </c>
      <c r="J1381" s="1" t="s">
        <v>1815</v>
      </c>
      <c r="K1381" s="1" t="str">
        <f t="shared" si="43"/>
        <v>2008</v>
      </c>
      <c r="L1381">
        <f t="shared" si="44"/>
        <v>16</v>
      </c>
    </row>
    <row r="1382" spans="8:12">
      <c r="H1382" s="1" t="s">
        <v>197</v>
      </c>
      <c r="I1382" s="1" t="s">
        <v>271</v>
      </c>
      <c r="J1382" s="1" t="s">
        <v>274</v>
      </c>
      <c r="K1382" s="1" t="str">
        <f t="shared" si="43"/>
        <v>2017</v>
      </c>
      <c r="L1382">
        <f t="shared" si="44"/>
        <v>17</v>
      </c>
    </row>
    <row r="1383" spans="8:12">
      <c r="H1383" s="1" t="s">
        <v>169</v>
      </c>
      <c r="I1383" s="1" t="s">
        <v>155</v>
      </c>
      <c r="J1383" s="1" t="s">
        <v>250</v>
      </c>
      <c r="K1383" s="1" t="str">
        <f t="shared" si="43"/>
        <v>2016</v>
      </c>
      <c r="L1383">
        <f t="shared" si="44"/>
        <v>17</v>
      </c>
    </row>
    <row r="1384" spans="8:12">
      <c r="H1384" s="1" t="s">
        <v>78</v>
      </c>
      <c r="I1384" s="1" t="s">
        <v>669</v>
      </c>
      <c r="J1384" s="1" t="s">
        <v>671</v>
      </c>
      <c r="K1384" s="1" t="str">
        <f t="shared" si="43"/>
        <v>2007</v>
      </c>
      <c r="L1384">
        <f t="shared" si="44"/>
        <v>17</v>
      </c>
    </row>
    <row r="1385" spans="8:12">
      <c r="H1385" s="1" t="s">
        <v>197</v>
      </c>
      <c r="I1385" s="1" t="s">
        <v>248</v>
      </c>
      <c r="J1385" s="1" t="s">
        <v>459</v>
      </c>
      <c r="K1385" s="1" t="str">
        <f t="shared" si="43"/>
        <v>2019</v>
      </c>
      <c r="L1385">
        <f t="shared" si="44"/>
        <v>17</v>
      </c>
    </row>
    <row r="1386" spans="8:12">
      <c r="H1386" s="1" t="s">
        <v>169</v>
      </c>
      <c r="I1386" s="1" t="s">
        <v>835</v>
      </c>
      <c r="J1386" s="1" t="s">
        <v>162</v>
      </c>
      <c r="K1386" s="1" t="str">
        <f t="shared" si="43"/>
        <v>2016</v>
      </c>
      <c r="L1386">
        <f t="shared" si="44"/>
        <v>17</v>
      </c>
    </row>
    <row r="1387" spans="8:12">
      <c r="H1387" s="1" t="s">
        <v>197</v>
      </c>
      <c r="I1387" s="1" t="s">
        <v>926</v>
      </c>
      <c r="J1387" s="1" t="s">
        <v>892</v>
      </c>
      <c r="K1387" s="1" t="str">
        <f t="shared" si="43"/>
        <v>2015</v>
      </c>
      <c r="L1387">
        <f t="shared" si="44"/>
        <v>17</v>
      </c>
    </row>
    <row r="1388" spans="8:12">
      <c r="H1388" s="1" t="s">
        <v>120</v>
      </c>
      <c r="I1388" s="1" t="s">
        <v>1146</v>
      </c>
      <c r="J1388" s="5">
        <v>32874</v>
      </c>
      <c r="K1388" s="1" t="str">
        <f t="shared" si="43"/>
        <v>1990</v>
      </c>
      <c r="L1388">
        <f t="shared" si="44"/>
        <v>17</v>
      </c>
    </row>
    <row r="1389" spans="8:12">
      <c r="H1389" s="1" t="s">
        <v>169</v>
      </c>
      <c r="I1389" s="1" t="s">
        <v>1355</v>
      </c>
      <c r="J1389" s="1" t="s">
        <v>1358</v>
      </c>
      <c r="K1389" s="1" t="str">
        <f t="shared" si="43"/>
        <v>2016</v>
      </c>
      <c r="L1389">
        <f t="shared" si="44"/>
        <v>17</v>
      </c>
    </row>
    <row r="1390" spans="8:12">
      <c r="H1390" s="1" t="s">
        <v>197</v>
      </c>
      <c r="I1390" s="1" t="s">
        <v>1492</v>
      </c>
      <c r="J1390" s="1" t="s">
        <v>1492</v>
      </c>
      <c r="K1390" s="1" t="str">
        <f t="shared" si="43"/>
        <v>2019</v>
      </c>
      <c r="L1390">
        <f t="shared" si="44"/>
        <v>17</v>
      </c>
    </row>
    <row r="1391" spans="8:12">
      <c r="H1391" s="1" t="s">
        <v>479</v>
      </c>
      <c r="I1391" s="1" t="s">
        <v>1290</v>
      </c>
      <c r="J1391" s="1" t="s">
        <v>1534</v>
      </c>
      <c r="K1391" s="1" t="str">
        <f t="shared" si="43"/>
        <v>2016</v>
      </c>
      <c r="L1391">
        <f t="shared" si="44"/>
        <v>17</v>
      </c>
    </row>
    <row r="1392" spans="8:12">
      <c r="H1392" s="1" t="s">
        <v>263</v>
      </c>
      <c r="I1392" s="1" t="s">
        <v>1894</v>
      </c>
      <c r="J1392" s="1" t="s">
        <v>1598</v>
      </c>
      <c r="K1392" s="1" t="str">
        <f t="shared" si="43"/>
        <v>2017</v>
      </c>
      <c r="L1392">
        <f t="shared" si="44"/>
        <v>17</v>
      </c>
    </row>
    <row r="1393" spans="8:12">
      <c r="H1393" s="1" t="s">
        <v>197</v>
      </c>
      <c r="I1393" s="1" t="s">
        <v>752</v>
      </c>
      <c r="J1393" s="1" t="s">
        <v>752</v>
      </c>
      <c r="K1393" s="1" t="str">
        <f t="shared" si="43"/>
        <v>2018</v>
      </c>
      <c r="L1393">
        <f t="shared" si="44"/>
        <v>17</v>
      </c>
    </row>
    <row r="1394" spans="8:12">
      <c r="H1394" s="1" t="s">
        <v>263</v>
      </c>
      <c r="I1394" s="1" t="s">
        <v>978</v>
      </c>
      <c r="J1394" s="1" t="s">
        <v>258</v>
      </c>
      <c r="K1394" s="1" t="str">
        <f t="shared" si="43"/>
        <v>2017</v>
      </c>
      <c r="L1394">
        <f t="shared" si="44"/>
        <v>17</v>
      </c>
    </row>
    <row r="1395" spans="8:12">
      <c r="H1395" s="1" t="s">
        <v>584</v>
      </c>
      <c r="I1395" s="1" t="s">
        <v>254</v>
      </c>
      <c r="J1395" s="1" t="s">
        <v>2359</v>
      </c>
      <c r="K1395" s="1" t="str">
        <f t="shared" si="43"/>
        <v>1998</v>
      </c>
      <c r="L1395">
        <f t="shared" si="44"/>
        <v>17</v>
      </c>
    </row>
    <row r="1396" spans="8:12">
      <c r="H1396" s="1" t="s">
        <v>134</v>
      </c>
      <c r="I1396" s="1" t="s">
        <v>254</v>
      </c>
      <c r="J1396" s="1" t="s">
        <v>2364</v>
      </c>
      <c r="K1396" s="1" t="str">
        <f t="shared" si="43"/>
        <v>2008</v>
      </c>
      <c r="L1396">
        <f t="shared" si="44"/>
        <v>17</v>
      </c>
    </row>
    <row r="1397" spans="8:12">
      <c r="H1397" s="1" t="s">
        <v>134</v>
      </c>
      <c r="I1397" s="1" t="s">
        <v>2396</v>
      </c>
      <c r="J1397" s="1" t="s">
        <v>2397</v>
      </c>
      <c r="K1397" s="1" t="str">
        <f t="shared" si="43"/>
        <v>2008</v>
      </c>
      <c r="L1397">
        <f t="shared" si="44"/>
        <v>17</v>
      </c>
    </row>
    <row r="1398" spans="8:12">
      <c r="H1398" s="1" t="s">
        <v>197</v>
      </c>
      <c r="I1398" s="1" t="s">
        <v>585</v>
      </c>
      <c r="J1398" s="1" t="s">
        <v>532</v>
      </c>
      <c r="K1398" s="1" t="str">
        <f t="shared" si="43"/>
        <v>2019</v>
      </c>
      <c r="L1398">
        <f t="shared" si="44"/>
        <v>17</v>
      </c>
    </row>
    <row r="1399" spans="8:12">
      <c r="H1399" s="1" t="s">
        <v>263</v>
      </c>
      <c r="I1399" s="1" t="s">
        <v>1190</v>
      </c>
      <c r="J1399" s="1" t="s">
        <v>312</v>
      </c>
      <c r="K1399" s="1" t="str">
        <f t="shared" si="43"/>
        <v>2018</v>
      </c>
      <c r="L1399">
        <f t="shared" si="44"/>
        <v>17</v>
      </c>
    </row>
    <row r="1400" spans="8:12">
      <c r="H1400" s="1" t="s">
        <v>197</v>
      </c>
      <c r="I1400" s="1" t="s">
        <v>2115</v>
      </c>
      <c r="J1400" s="1" t="s">
        <v>540</v>
      </c>
      <c r="K1400" s="1" t="str">
        <f t="shared" si="43"/>
        <v>2018</v>
      </c>
      <c r="L1400">
        <f t="shared" si="44"/>
        <v>17</v>
      </c>
    </row>
    <row r="1401" spans="8:12">
      <c r="H1401" s="1" t="s">
        <v>197</v>
      </c>
      <c r="I1401" s="1" t="s">
        <v>572</v>
      </c>
      <c r="J1401" s="1" t="s">
        <v>1304</v>
      </c>
      <c r="K1401" s="1" t="str">
        <f t="shared" si="43"/>
        <v>2018</v>
      </c>
      <c r="L1401">
        <f t="shared" si="44"/>
        <v>17</v>
      </c>
    </row>
    <row r="1402" spans="8:12">
      <c r="H1402" s="1" t="s">
        <v>263</v>
      </c>
      <c r="I1402" s="1" t="s">
        <v>3146</v>
      </c>
      <c r="J1402" s="1" t="s">
        <v>705</v>
      </c>
      <c r="K1402" s="1" t="str">
        <f t="shared" si="43"/>
        <v>2018</v>
      </c>
      <c r="L1402">
        <f t="shared" si="44"/>
        <v>17</v>
      </c>
    </row>
    <row r="1403" spans="8:12">
      <c r="H1403" s="1" t="s">
        <v>197</v>
      </c>
      <c r="I1403" s="1" t="s">
        <v>1012</v>
      </c>
      <c r="J1403" s="1" t="s">
        <v>227</v>
      </c>
      <c r="K1403" s="1" t="str">
        <f t="shared" si="43"/>
        <v>2017</v>
      </c>
      <c r="L1403">
        <f t="shared" si="44"/>
        <v>17</v>
      </c>
    </row>
    <row r="1404" spans="8:12">
      <c r="H1404" s="1" t="s">
        <v>197</v>
      </c>
      <c r="I1404" s="1" t="s">
        <v>3306</v>
      </c>
      <c r="J1404" s="1" t="s">
        <v>3306</v>
      </c>
      <c r="K1404" s="1" t="str">
        <f t="shared" si="43"/>
        <v>2017</v>
      </c>
      <c r="L1404">
        <f t="shared" si="44"/>
        <v>17</v>
      </c>
    </row>
    <row r="1405" spans="8:12">
      <c r="H1405" s="1" t="s">
        <v>197</v>
      </c>
      <c r="I1405" s="1" t="s">
        <v>3580</v>
      </c>
      <c r="J1405" s="1" t="s">
        <v>3580</v>
      </c>
      <c r="K1405" s="1" t="str">
        <f t="shared" si="43"/>
        <v>2017</v>
      </c>
      <c r="L1405">
        <f t="shared" si="44"/>
        <v>17</v>
      </c>
    </row>
    <row r="1406" spans="8:12">
      <c r="H1406" s="1" t="s">
        <v>583</v>
      </c>
      <c r="I1406" s="1" t="s">
        <v>534</v>
      </c>
      <c r="J1406" s="1" t="s">
        <v>3988</v>
      </c>
      <c r="K1406" s="1" t="str">
        <f t="shared" si="43"/>
        <v>2015</v>
      </c>
      <c r="L1406">
        <f t="shared" si="44"/>
        <v>17</v>
      </c>
    </row>
    <row r="1407" spans="8:12">
      <c r="H1407" s="1" t="s">
        <v>160</v>
      </c>
      <c r="I1407" s="1" t="s">
        <v>4064</v>
      </c>
      <c r="J1407" s="1" t="s">
        <v>4068</v>
      </c>
      <c r="K1407" s="1" t="str">
        <f t="shared" si="43"/>
        <v>1975</v>
      </c>
      <c r="L1407">
        <f t="shared" si="44"/>
        <v>17</v>
      </c>
    </row>
    <row r="1408" spans="8:12">
      <c r="H1408" s="1" t="s">
        <v>479</v>
      </c>
      <c r="I1408" s="1" t="s">
        <v>3284</v>
      </c>
      <c r="J1408" s="1" t="s">
        <v>3430</v>
      </c>
      <c r="K1408" s="1" t="str">
        <f t="shared" si="43"/>
        <v>2016</v>
      </c>
      <c r="L1408">
        <f t="shared" si="44"/>
        <v>17</v>
      </c>
    </row>
    <row r="1409" spans="8:12">
      <c r="H1409" s="1" t="s">
        <v>78</v>
      </c>
      <c r="I1409" s="1" t="s">
        <v>4232</v>
      </c>
      <c r="J1409" s="1" t="s">
        <v>1899</v>
      </c>
      <c r="K1409" s="1" t="str">
        <f t="shared" si="43"/>
        <v>2005</v>
      </c>
      <c r="L1409">
        <f t="shared" si="44"/>
        <v>17</v>
      </c>
    </row>
    <row r="1410" spans="8:12">
      <c r="H1410" s="1" t="s">
        <v>479</v>
      </c>
      <c r="I1410" s="1" t="s">
        <v>4324</v>
      </c>
      <c r="J1410" s="1" t="s">
        <v>1222</v>
      </c>
      <c r="K1410" s="1" t="str">
        <f t="shared" ref="K1410:K1473" si="45">TEXT(J1410,"YYYY")</f>
        <v>2015</v>
      </c>
      <c r="L1410">
        <f t="shared" ref="L1410:L1473" si="46">H1410-(TEXT(I1410,"YYYY")-TEXT(J1410,"YYYY"))</f>
        <v>17</v>
      </c>
    </row>
    <row r="1411" spans="8:12">
      <c r="H1411" s="1" t="s">
        <v>197</v>
      </c>
      <c r="I1411" s="1" t="s">
        <v>2854</v>
      </c>
      <c r="J1411" s="1" t="s">
        <v>1044</v>
      </c>
      <c r="K1411" s="1" t="str">
        <f t="shared" si="45"/>
        <v>2018</v>
      </c>
      <c r="L1411">
        <f t="shared" si="46"/>
        <v>17</v>
      </c>
    </row>
    <row r="1412" spans="8:12">
      <c r="H1412" s="1" t="s">
        <v>197</v>
      </c>
      <c r="I1412" s="1" t="s">
        <v>4372</v>
      </c>
      <c r="J1412" s="1" t="s">
        <v>4373</v>
      </c>
      <c r="K1412" s="1" t="str">
        <f t="shared" si="45"/>
        <v>2017</v>
      </c>
      <c r="L1412">
        <f t="shared" si="46"/>
        <v>17</v>
      </c>
    </row>
    <row r="1413" spans="8:12">
      <c r="H1413" s="1" t="s">
        <v>197</v>
      </c>
      <c r="I1413" s="1" t="s">
        <v>1015</v>
      </c>
      <c r="J1413" s="1" t="s">
        <v>728</v>
      </c>
      <c r="K1413" s="1" t="str">
        <f t="shared" si="45"/>
        <v>2018</v>
      </c>
      <c r="L1413">
        <f t="shared" si="46"/>
        <v>17</v>
      </c>
    </row>
    <row r="1414" spans="8:12">
      <c r="H1414" s="1" t="s">
        <v>367</v>
      </c>
      <c r="I1414" s="1" t="s">
        <v>4509</v>
      </c>
      <c r="J1414" s="1" t="s">
        <v>1918</v>
      </c>
      <c r="K1414" s="1" t="str">
        <f t="shared" si="45"/>
        <v>2007</v>
      </c>
      <c r="L1414">
        <f t="shared" si="46"/>
        <v>17</v>
      </c>
    </row>
    <row r="1415" spans="8:12">
      <c r="H1415" s="1" t="s">
        <v>134</v>
      </c>
      <c r="I1415" s="1" t="s">
        <v>4538</v>
      </c>
      <c r="J1415" s="1" t="s">
        <v>4387</v>
      </c>
      <c r="K1415" s="1" t="str">
        <f t="shared" si="45"/>
        <v>2006</v>
      </c>
      <c r="L1415">
        <f t="shared" si="46"/>
        <v>17</v>
      </c>
    </row>
    <row r="1416" spans="8:12">
      <c r="H1416" s="1" t="s">
        <v>530</v>
      </c>
      <c r="I1416" s="1" t="s">
        <v>3634</v>
      </c>
      <c r="J1416" s="1" t="s">
        <v>4626</v>
      </c>
      <c r="K1416" s="1" t="str">
        <f t="shared" si="45"/>
        <v>2000</v>
      </c>
      <c r="L1416">
        <f t="shared" si="46"/>
        <v>17</v>
      </c>
    </row>
    <row r="1417" spans="8:12">
      <c r="H1417" s="1" t="s">
        <v>584</v>
      </c>
      <c r="I1417" s="1" t="s">
        <v>3370</v>
      </c>
      <c r="J1417" s="1" t="s">
        <v>3167</v>
      </c>
      <c r="K1417" s="1" t="str">
        <f t="shared" si="45"/>
        <v>1997</v>
      </c>
      <c r="L1417">
        <f t="shared" si="46"/>
        <v>17</v>
      </c>
    </row>
    <row r="1418" spans="8:12">
      <c r="H1418" s="1" t="s">
        <v>169</v>
      </c>
      <c r="I1418" s="1" t="s">
        <v>5231</v>
      </c>
      <c r="J1418" s="1" t="s">
        <v>5235</v>
      </c>
      <c r="K1418" s="1" t="str">
        <f t="shared" si="45"/>
        <v>2013</v>
      </c>
      <c r="L1418">
        <f t="shared" si="46"/>
        <v>17</v>
      </c>
    </row>
    <row r="1419" spans="8:12">
      <c r="H1419" s="1" t="s">
        <v>263</v>
      </c>
      <c r="I1419" s="1" t="s">
        <v>5351</v>
      </c>
      <c r="J1419" s="1" t="s">
        <v>5354</v>
      </c>
      <c r="K1419" s="1" t="str">
        <f t="shared" si="45"/>
        <v>2017</v>
      </c>
      <c r="L1419">
        <f t="shared" si="46"/>
        <v>17</v>
      </c>
    </row>
    <row r="1420" spans="8:12">
      <c r="H1420" s="1" t="s">
        <v>263</v>
      </c>
      <c r="I1420" s="1" t="s">
        <v>3988</v>
      </c>
      <c r="J1420" s="1" t="s">
        <v>2008</v>
      </c>
      <c r="K1420" s="1" t="str">
        <f t="shared" si="45"/>
        <v>2014</v>
      </c>
      <c r="L1420">
        <f t="shared" si="46"/>
        <v>17</v>
      </c>
    </row>
    <row r="1421" spans="8:12">
      <c r="H1421" s="1" t="s">
        <v>464</v>
      </c>
      <c r="I1421" s="1" t="s">
        <v>5521</v>
      </c>
      <c r="J1421" s="1" t="s">
        <v>1862</v>
      </c>
      <c r="K1421" s="1" t="str">
        <f t="shared" si="45"/>
        <v>2003</v>
      </c>
      <c r="L1421">
        <f t="shared" si="46"/>
        <v>17</v>
      </c>
    </row>
    <row r="1422" spans="8:12">
      <c r="H1422" s="1" t="s">
        <v>63</v>
      </c>
      <c r="I1422" s="1" t="s">
        <v>5745</v>
      </c>
      <c r="J1422" s="1" t="s">
        <v>5768</v>
      </c>
      <c r="K1422" s="1" t="str">
        <f t="shared" si="45"/>
        <v>2007</v>
      </c>
      <c r="L1422">
        <f t="shared" si="46"/>
        <v>17</v>
      </c>
    </row>
    <row r="1423" spans="8:12">
      <c r="H1423" s="1" t="s">
        <v>197</v>
      </c>
      <c r="I1423" s="1" t="s">
        <v>1799</v>
      </c>
      <c r="J1423" s="1" t="s">
        <v>1286</v>
      </c>
      <c r="K1423" s="1" t="str">
        <f t="shared" si="45"/>
        <v>2017</v>
      </c>
      <c r="L1423">
        <f t="shared" si="46"/>
        <v>17</v>
      </c>
    </row>
    <row r="1424" spans="8:12">
      <c r="H1424" s="1" t="s">
        <v>197</v>
      </c>
      <c r="I1424" s="1" t="s">
        <v>2368</v>
      </c>
      <c r="J1424" s="1" t="s">
        <v>1206</v>
      </c>
      <c r="K1424" s="1" t="str">
        <f t="shared" si="45"/>
        <v>2017</v>
      </c>
      <c r="L1424">
        <f t="shared" si="46"/>
        <v>17</v>
      </c>
    </row>
    <row r="1425" spans="8:12">
      <c r="H1425" s="1" t="s">
        <v>344</v>
      </c>
      <c r="I1425" s="1" t="s">
        <v>6371</v>
      </c>
      <c r="J1425" s="1" t="s">
        <v>2023</v>
      </c>
      <c r="K1425" s="1" t="str">
        <f t="shared" si="45"/>
        <v>2013</v>
      </c>
      <c r="L1425">
        <f t="shared" si="46"/>
        <v>17</v>
      </c>
    </row>
    <row r="1426" spans="8:12">
      <c r="H1426" s="1" t="s">
        <v>479</v>
      </c>
      <c r="I1426" s="1" t="s">
        <v>6451</v>
      </c>
      <c r="J1426" s="1" t="s">
        <v>2008</v>
      </c>
      <c r="K1426" s="1" t="str">
        <f t="shared" si="45"/>
        <v>2014</v>
      </c>
      <c r="L1426">
        <f t="shared" si="46"/>
        <v>17</v>
      </c>
    </row>
    <row r="1427" spans="8:12">
      <c r="H1427" s="1" t="s">
        <v>197</v>
      </c>
      <c r="I1427" s="1" t="s">
        <v>6364</v>
      </c>
      <c r="J1427" s="1" t="s">
        <v>303</v>
      </c>
      <c r="K1427" s="1" t="str">
        <f t="shared" si="45"/>
        <v>2016</v>
      </c>
      <c r="L1427">
        <f t="shared" si="46"/>
        <v>17</v>
      </c>
    </row>
    <row r="1428" spans="8:12">
      <c r="H1428" s="1" t="s">
        <v>479</v>
      </c>
      <c r="I1428" s="1" t="s">
        <v>6493</v>
      </c>
      <c r="J1428" s="1" t="s">
        <v>2770</v>
      </c>
      <c r="K1428" s="1" t="str">
        <f t="shared" si="45"/>
        <v>2015</v>
      </c>
      <c r="L1428">
        <f t="shared" si="46"/>
        <v>17</v>
      </c>
    </row>
    <row r="1429" spans="8:12">
      <c r="H1429" s="1" t="s">
        <v>678</v>
      </c>
      <c r="I1429" s="1" t="s">
        <v>6481</v>
      </c>
      <c r="J1429" s="1" t="s">
        <v>6529</v>
      </c>
      <c r="K1429" s="1" t="str">
        <f t="shared" si="45"/>
        <v>1999</v>
      </c>
      <c r="L1429">
        <f t="shared" si="46"/>
        <v>17</v>
      </c>
    </row>
    <row r="1430" spans="8:12">
      <c r="H1430" s="1" t="s">
        <v>263</v>
      </c>
      <c r="I1430" s="1" t="s">
        <v>6549</v>
      </c>
      <c r="J1430" s="1" t="s">
        <v>6564</v>
      </c>
      <c r="K1430" s="1" t="str">
        <f t="shared" si="45"/>
        <v>2015</v>
      </c>
      <c r="L1430">
        <f t="shared" si="46"/>
        <v>17</v>
      </c>
    </row>
    <row r="1431" spans="8:12">
      <c r="H1431" s="1" t="s">
        <v>584</v>
      </c>
      <c r="I1431" s="1" t="s">
        <v>352</v>
      </c>
      <c r="J1431" s="1" t="s">
        <v>6647</v>
      </c>
      <c r="K1431" s="1" t="str">
        <f t="shared" si="45"/>
        <v>1996</v>
      </c>
      <c r="L1431">
        <f t="shared" si="46"/>
        <v>17</v>
      </c>
    </row>
    <row r="1432" spans="8:12">
      <c r="H1432" s="1" t="s">
        <v>197</v>
      </c>
      <c r="I1432" s="1" t="s">
        <v>441</v>
      </c>
      <c r="J1432" s="1" t="s">
        <v>6654</v>
      </c>
      <c r="K1432" s="1" t="str">
        <f t="shared" si="45"/>
        <v>2016</v>
      </c>
      <c r="L1432">
        <f t="shared" si="46"/>
        <v>17</v>
      </c>
    </row>
    <row r="1433" spans="8:12">
      <c r="H1433" s="1" t="s">
        <v>479</v>
      </c>
      <c r="I1433" s="1" t="s">
        <v>6952</v>
      </c>
      <c r="J1433" s="1" t="s">
        <v>6957</v>
      </c>
      <c r="K1433" s="1" t="str">
        <f t="shared" si="45"/>
        <v>2013</v>
      </c>
      <c r="L1433">
        <f t="shared" si="46"/>
        <v>17</v>
      </c>
    </row>
    <row r="1434" spans="8:12">
      <c r="H1434" s="1" t="s">
        <v>197</v>
      </c>
      <c r="I1434" s="1" t="s">
        <v>7015</v>
      </c>
      <c r="J1434" s="1" t="s">
        <v>7016</v>
      </c>
      <c r="K1434" s="1" t="str">
        <f t="shared" si="45"/>
        <v>2016</v>
      </c>
      <c r="L1434">
        <f t="shared" si="46"/>
        <v>17</v>
      </c>
    </row>
    <row r="1435" spans="8:12">
      <c r="H1435" s="1" t="s">
        <v>584</v>
      </c>
      <c r="I1435" s="1" t="s">
        <v>6554</v>
      </c>
      <c r="J1435" s="1" t="s">
        <v>7480</v>
      </c>
      <c r="K1435" s="1" t="str">
        <f t="shared" si="45"/>
        <v>2000</v>
      </c>
      <c r="L1435">
        <f t="shared" si="46"/>
        <v>17</v>
      </c>
    </row>
    <row r="1436" spans="8:12">
      <c r="H1436" s="1" t="s">
        <v>134</v>
      </c>
      <c r="I1436" s="1" t="s">
        <v>7663</v>
      </c>
      <c r="J1436" s="1" t="s">
        <v>7266</v>
      </c>
      <c r="K1436" s="1" t="str">
        <f t="shared" si="45"/>
        <v>2006</v>
      </c>
      <c r="L1436">
        <f t="shared" si="46"/>
        <v>17</v>
      </c>
    </row>
    <row r="1437" spans="8:12">
      <c r="H1437" s="1" t="s">
        <v>169</v>
      </c>
      <c r="I1437" s="1" t="s">
        <v>381</v>
      </c>
      <c r="J1437" s="1" t="s">
        <v>3217</v>
      </c>
      <c r="K1437" s="1" t="str">
        <f t="shared" si="45"/>
        <v>2013</v>
      </c>
      <c r="L1437">
        <f t="shared" si="46"/>
        <v>17</v>
      </c>
    </row>
    <row r="1438" spans="8:12">
      <c r="H1438" s="1" t="s">
        <v>263</v>
      </c>
      <c r="I1438" s="1" t="s">
        <v>7875</v>
      </c>
      <c r="J1438" s="1" t="s">
        <v>4531</v>
      </c>
      <c r="K1438" s="1" t="str">
        <f t="shared" si="45"/>
        <v>2011</v>
      </c>
      <c r="L1438">
        <f t="shared" si="46"/>
        <v>17</v>
      </c>
    </row>
    <row r="1439" spans="8:12">
      <c r="H1439" s="1" t="s">
        <v>144</v>
      </c>
      <c r="I1439" s="1" t="s">
        <v>7926</v>
      </c>
      <c r="J1439" s="1" t="s">
        <v>2212</v>
      </c>
      <c r="K1439" s="1" t="str">
        <f t="shared" si="45"/>
        <v>2010</v>
      </c>
      <c r="L1439">
        <f t="shared" si="46"/>
        <v>17</v>
      </c>
    </row>
    <row r="1440" spans="8:12">
      <c r="H1440" s="1" t="s">
        <v>263</v>
      </c>
      <c r="I1440" s="1" t="s">
        <v>7992</v>
      </c>
      <c r="J1440" s="1" t="s">
        <v>1534</v>
      </c>
      <c r="K1440" s="1" t="str">
        <f t="shared" si="45"/>
        <v>2016</v>
      </c>
      <c r="L1440">
        <f t="shared" si="46"/>
        <v>17</v>
      </c>
    </row>
    <row r="1441" spans="8:12">
      <c r="H1441" s="1" t="s">
        <v>448</v>
      </c>
      <c r="I1441" s="1" t="s">
        <v>8033</v>
      </c>
      <c r="J1441" s="1" t="s">
        <v>8038</v>
      </c>
      <c r="K1441" s="1" t="str">
        <f t="shared" si="45"/>
        <v>2000</v>
      </c>
      <c r="L1441">
        <f t="shared" si="46"/>
        <v>17</v>
      </c>
    </row>
    <row r="1442" spans="8:12">
      <c r="H1442" s="1" t="s">
        <v>197</v>
      </c>
      <c r="I1442" s="1" t="s">
        <v>8033</v>
      </c>
      <c r="J1442" s="1" t="s">
        <v>7211</v>
      </c>
      <c r="K1442" s="1" t="str">
        <f t="shared" si="45"/>
        <v>2015</v>
      </c>
      <c r="L1442">
        <f t="shared" si="46"/>
        <v>17</v>
      </c>
    </row>
    <row r="1443" spans="8:12">
      <c r="H1443" s="1" t="s">
        <v>479</v>
      </c>
      <c r="I1443" s="1" t="s">
        <v>1331</v>
      </c>
      <c r="J1443" s="1" t="s">
        <v>199</v>
      </c>
      <c r="K1443" s="1" t="str">
        <f t="shared" si="45"/>
        <v>2018</v>
      </c>
      <c r="L1443">
        <f t="shared" si="46"/>
        <v>17</v>
      </c>
    </row>
    <row r="1444" spans="8:12">
      <c r="H1444" s="1" t="s">
        <v>197</v>
      </c>
      <c r="I1444" s="1" t="s">
        <v>8247</v>
      </c>
      <c r="J1444" s="1" t="s">
        <v>6196</v>
      </c>
      <c r="K1444" s="1" t="str">
        <f t="shared" si="45"/>
        <v>2020</v>
      </c>
      <c r="L1444">
        <f t="shared" si="46"/>
        <v>17</v>
      </c>
    </row>
    <row r="1445" spans="8:12">
      <c r="H1445" s="1" t="s">
        <v>263</v>
      </c>
      <c r="I1445" s="1" t="s">
        <v>8294</v>
      </c>
      <c r="J1445" s="1" t="s">
        <v>3781</v>
      </c>
      <c r="K1445" s="1" t="str">
        <f t="shared" si="45"/>
        <v>2019</v>
      </c>
      <c r="L1445">
        <f t="shared" si="46"/>
        <v>17</v>
      </c>
    </row>
    <row r="1446" spans="8:12">
      <c r="H1446" s="1" t="s">
        <v>197</v>
      </c>
      <c r="I1446" s="1" t="s">
        <v>8534</v>
      </c>
      <c r="J1446" s="1" t="s">
        <v>4988</v>
      </c>
      <c r="K1446" s="1" t="str">
        <f t="shared" si="45"/>
        <v>2020</v>
      </c>
      <c r="L1446">
        <f t="shared" si="46"/>
        <v>17</v>
      </c>
    </row>
    <row r="1447" spans="8:12">
      <c r="H1447" s="1" t="s">
        <v>584</v>
      </c>
      <c r="I1447" s="1" t="s">
        <v>2690</v>
      </c>
      <c r="J1447" s="1" t="s">
        <v>6009</v>
      </c>
      <c r="K1447" s="1" t="str">
        <f t="shared" si="45"/>
        <v>1995</v>
      </c>
      <c r="L1447">
        <f t="shared" si="46"/>
        <v>17</v>
      </c>
    </row>
    <row r="1448" spans="8:12">
      <c r="H1448" s="1" t="s">
        <v>479</v>
      </c>
      <c r="I1448" s="1" t="s">
        <v>202</v>
      </c>
      <c r="J1448" s="1" t="s">
        <v>486</v>
      </c>
      <c r="K1448" s="1" t="str">
        <f t="shared" si="45"/>
        <v>2018</v>
      </c>
      <c r="L1448">
        <f t="shared" si="46"/>
        <v>17</v>
      </c>
    </row>
    <row r="1449" spans="8:12">
      <c r="H1449" s="1" t="s">
        <v>197</v>
      </c>
      <c r="I1449" s="1" t="s">
        <v>8945</v>
      </c>
      <c r="J1449" s="1" t="s">
        <v>8665</v>
      </c>
      <c r="K1449" s="1" t="str">
        <f t="shared" si="45"/>
        <v>2020</v>
      </c>
      <c r="L1449">
        <f t="shared" si="46"/>
        <v>17</v>
      </c>
    </row>
    <row r="1450" spans="8:12">
      <c r="H1450" s="1" t="s">
        <v>197</v>
      </c>
      <c r="I1450" s="1" t="s">
        <v>9477</v>
      </c>
      <c r="J1450" s="1" t="s">
        <v>9482</v>
      </c>
      <c r="K1450" s="1" t="str">
        <f t="shared" si="45"/>
        <v>2014</v>
      </c>
      <c r="L1450">
        <f t="shared" si="46"/>
        <v>17</v>
      </c>
    </row>
    <row r="1451" spans="8:12">
      <c r="H1451" s="1" t="s">
        <v>479</v>
      </c>
      <c r="I1451" s="1" t="s">
        <v>9587</v>
      </c>
      <c r="J1451" s="1" t="s">
        <v>9605</v>
      </c>
      <c r="K1451" s="1" t="str">
        <f t="shared" si="45"/>
        <v>2010</v>
      </c>
      <c r="L1451">
        <f t="shared" si="46"/>
        <v>17</v>
      </c>
    </row>
    <row r="1452" spans="8:12">
      <c r="H1452" s="1" t="s">
        <v>197</v>
      </c>
      <c r="I1452" s="1" t="s">
        <v>9618</v>
      </c>
      <c r="J1452" s="1" t="s">
        <v>9626</v>
      </c>
      <c r="K1452" s="1" t="str">
        <f t="shared" si="45"/>
        <v>2012</v>
      </c>
      <c r="L1452">
        <f t="shared" si="46"/>
        <v>17</v>
      </c>
    </row>
    <row r="1453" spans="8:12">
      <c r="H1453" s="1" t="s">
        <v>344</v>
      </c>
      <c r="I1453" s="1" t="s">
        <v>9551</v>
      </c>
      <c r="J1453" s="1" t="s">
        <v>9804</v>
      </c>
      <c r="K1453" s="1" t="str">
        <f t="shared" si="45"/>
        <v>2009</v>
      </c>
      <c r="L1453">
        <f t="shared" si="46"/>
        <v>17</v>
      </c>
    </row>
    <row r="1454" spans="8:12">
      <c r="H1454" s="1" t="s">
        <v>263</v>
      </c>
      <c r="I1454" s="1" t="s">
        <v>7885</v>
      </c>
      <c r="J1454" s="1" t="s">
        <v>9810</v>
      </c>
      <c r="K1454" s="1" t="str">
        <f t="shared" si="45"/>
        <v>2012</v>
      </c>
      <c r="L1454">
        <f t="shared" si="46"/>
        <v>17</v>
      </c>
    </row>
    <row r="1455" spans="8:12">
      <c r="H1455" s="1" t="s">
        <v>197</v>
      </c>
      <c r="I1455" s="1" t="s">
        <v>9931</v>
      </c>
      <c r="J1455" s="1" t="s">
        <v>9932</v>
      </c>
      <c r="K1455" s="1" t="str">
        <f t="shared" si="45"/>
        <v>2013</v>
      </c>
      <c r="L1455">
        <f t="shared" si="46"/>
        <v>17</v>
      </c>
    </row>
    <row r="1456" spans="8:12">
      <c r="H1456" s="1" t="s">
        <v>169</v>
      </c>
      <c r="I1456" s="1" t="s">
        <v>9733</v>
      </c>
      <c r="J1456" s="1" t="s">
        <v>10066</v>
      </c>
      <c r="K1456" s="1" t="str">
        <f t="shared" si="45"/>
        <v>2009</v>
      </c>
      <c r="L1456">
        <f t="shared" si="46"/>
        <v>17</v>
      </c>
    </row>
    <row r="1457" spans="8:12">
      <c r="H1457" s="1" t="s">
        <v>197</v>
      </c>
      <c r="I1457" s="1" t="s">
        <v>10072</v>
      </c>
      <c r="J1457" s="1" t="s">
        <v>7778</v>
      </c>
      <c r="K1457" s="1" t="str">
        <f t="shared" si="45"/>
        <v>2012</v>
      </c>
      <c r="L1457">
        <f t="shared" si="46"/>
        <v>17</v>
      </c>
    </row>
    <row r="1458" spans="8:12">
      <c r="H1458" s="1" t="s">
        <v>197</v>
      </c>
      <c r="I1458" s="1" t="s">
        <v>10100</v>
      </c>
      <c r="J1458" s="1" t="s">
        <v>7898</v>
      </c>
      <c r="K1458" s="1" t="str">
        <f t="shared" si="45"/>
        <v>2012</v>
      </c>
      <c r="L1458">
        <f t="shared" si="46"/>
        <v>17</v>
      </c>
    </row>
    <row r="1459" spans="8:12">
      <c r="H1459" s="1" t="s">
        <v>197</v>
      </c>
      <c r="I1459" s="1" t="s">
        <v>3125</v>
      </c>
      <c r="J1459" s="1" t="s">
        <v>7672</v>
      </c>
      <c r="K1459" s="1" t="str">
        <f t="shared" si="45"/>
        <v>2020</v>
      </c>
      <c r="L1459">
        <f t="shared" si="46"/>
        <v>17</v>
      </c>
    </row>
    <row r="1460" spans="8:12">
      <c r="H1460" s="1" t="s">
        <v>197</v>
      </c>
      <c r="I1460" s="1" t="s">
        <v>10350</v>
      </c>
      <c r="J1460" s="1" t="s">
        <v>5694</v>
      </c>
      <c r="K1460" s="1" t="str">
        <f t="shared" si="45"/>
        <v>2013</v>
      </c>
      <c r="L1460">
        <f t="shared" si="46"/>
        <v>17</v>
      </c>
    </row>
    <row r="1461" spans="8:12">
      <c r="H1461" s="1" t="s">
        <v>169</v>
      </c>
      <c r="I1461" s="1" t="s">
        <v>1139</v>
      </c>
      <c r="J1461" s="1" t="s">
        <v>1741</v>
      </c>
      <c r="K1461" s="1" t="str">
        <f t="shared" si="45"/>
        <v>2017</v>
      </c>
      <c r="L1461">
        <f t="shared" si="46"/>
        <v>17</v>
      </c>
    </row>
    <row r="1462" spans="8:12">
      <c r="H1462" s="1" t="s">
        <v>263</v>
      </c>
      <c r="I1462" s="1" t="s">
        <v>3292</v>
      </c>
      <c r="J1462" s="1" t="s">
        <v>2019</v>
      </c>
      <c r="K1462" s="1" t="str">
        <f t="shared" si="45"/>
        <v>2012</v>
      </c>
      <c r="L1462">
        <f t="shared" si="46"/>
        <v>17</v>
      </c>
    </row>
    <row r="1463" spans="8:12">
      <c r="H1463" s="1" t="s">
        <v>263</v>
      </c>
      <c r="I1463" s="1" t="s">
        <v>261</v>
      </c>
      <c r="J1463" s="1" t="s">
        <v>1415</v>
      </c>
      <c r="K1463" s="1" t="str">
        <f t="shared" si="45"/>
        <v>2019</v>
      </c>
      <c r="L1463">
        <f t="shared" si="46"/>
        <v>17</v>
      </c>
    </row>
    <row r="1464" spans="8:12">
      <c r="H1464" s="1" t="s">
        <v>344</v>
      </c>
      <c r="I1464" s="1" t="s">
        <v>857</v>
      </c>
      <c r="J1464" s="1" t="s">
        <v>4734</v>
      </c>
      <c r="K1464" s="1" t="str">
        <f t="shared" si="45"/>
        <v>2016</v>
      </c>
      <c r="L1464">
        <f t="shared" si="46"/>
        <v>17</v>
      </c>
    </row>
    <row r="1465" spans="8:12">
      <c r="H1465" s="1" t="s">
        <v>177</v>
      </c>
      <c r="I1465" s="1" t="s">
        <v>9625</v>
      </c>
      <c r="J1465" s="1" t="s">
        <v>1815</v>
      </c>
      <c r="K1465" s="1" t="str">
        <f t="shared" si="45"/>
        <v>2008</v>
      </c>
      <c r="L1465">
        <f t="shared" si="46"/>
        <v>17</v>
      </c>
    </row>
    <row r="1466" spans="8:12">
      <c r="H1466" s="1" t="s">
        <v>479</v>
      </c>
      <c r="I1466" s="1" t="s">
        <v>171</v>
      </c>
      <c r="J1466" s="1" t="s">
        <v>6947</v>
      </c>
      <c r="K1466" s="1" t="str">
        <f t="shared" si="45"/>
        <v>2013</v>
      </c>
      <c r="L1466">
        <f t="shared" si="46"/>
        <v>17</v>
      </c>
    </row>
    <row r="1467" spans="8:12">
      <c r="H1467" s="1" t="s">
        <v>197</v>
      </c>
      <c r="I1467" s="1" t="s">
        <v>562</v>
      </c>
      <c r="J1467" s="1" t="s">
        <v>562</v>
      </c>
      <c r="K1467" s="1" t="str">
        <f t="shared" si="45"/>
        <v>2015</v>
      </c>
      <c r="L1467">
        <f t="shared" si="46"/>
        <v>17</v>
      </c>
    </row>
    <row r="1468" spans="8:12">
      <c r="H1468" s="1" t="s">
        <v>197</v>
      </c>
      <c r="I1468" s="1" t="s">
        <v>11825</v>
      </c>
      <c r="J1468" s="1" t="s">
        <v>7362</v>
      </c>
      <c r="K1468" s="1" t="str">
        <f t="shared" si="45"/>
        <v>2015</v>
      </c>
      <c r="L1468">
        <f t="shared" si="46"/>
        <v>17</v>
      </c>
    </row>
    <row r="1469" spans="8:12">
      <c r="H1469" s="1" t="s">
        <v>144</v>
      </c>
      <c r="I1469" s="1" t="s">
        <v>11825</v>
      </c>
      <c r="J1469" s="1" t="s">
        <v>11847</v>
      </c>
      <c r="K1469" s="1" t="str">
        <f t="shared" si="45"/>
        <v>2008</v>
      </c>
      <c r="L1469">
        <f t="shared" si="46"/>
        <v>17</v>
      </c>
    </row>
    <row r="1470" spans="8:12">
      <c r="H1470" s="1" t="s">
        <v>584</v>
      </c>
      <c r="I1470" s="1" t="s">
        <v>11990</v>
      </c>
      <c r="J1470" s="1" t="s">
        <v>12002</v>
      </c>
      <c r="K1470" s="1" t="str">
        <f t="shared" si="45"/>
        <v>2000</v>
      </c>
      <c r="L1470">
        <f t="shared" si="46"/>
        <v>17</v>
      </c>
    </row>
    <row r="1471" spans="8:12">
      <c r="H1471" s="1" t="s">
        <v>197</v>
      </c>
      <c r="I1471" s="1" t="s">
        <v>11425</v>
      </c>
      <c r="J1471" s="1" t="s">
        <v>8294</v>
      </c>
      <c r="K1471" s="1" t="str">
        <f t="shared" si="45"/>
        <v>2020</v>
      </c>
      <c r="L1471">
        <f t="shared" si="46"/>
        <v>17</v>
      </c>
    </row>
    <row r="1472" spans="8:12">
      <c r="H1472" s="1" t="s">
        <v>479</v>
      </c>
      <c r="I1472" s="1" t="s">
        <v>1781</v>
      </c>
      <c r="J1472" s="1" t="s">
        <v>474</v>
      </c>
      <c r="K1472" s="1" t="str">
        <f t="shared" si="45"/>
        <v>2018</v>
      </c>
      <c r="L1472">
        <f t="shared" si="46"/>
        <v>17</v>
      </c>
    </row>
    <row r="1473" spans="8:12">
      <c r="H1473" s="1" t="s">
        <v>88</v>
      </c>
      <c r="I1473" s="1" t="s">
        <v>12237</v>
      </c>
      <c r="J1473" s="1" t="s">
        <v>12240</v>
      </c>
      <c r="K1473" s="1" t="str">
        <f t="shared" si="45"/>
        <v>2009</v>
      </c>
      <c r="L1473">
        <f t="shared" si="46"/>
        <v>17</v>
      </c>
    </row>
    <row r="1474" spans="8:12">
      <c r="H1474" s="1" t="s">
        <v>197</v>
      </c>
      <c r="I1474" s="1" t="s">
        <v>10243</v>
      </c>
      <c r="J1474" s="1" t="s">
        <v>12300</v>
      </c>
      <c r="K1474" s="1" t="str">
        <f t="shared" ref="K1474:K1537" si="47">TEXT(J1474,"YYYY")</f>
        <v>2020</v>
      </c>
      <c r="L1474">
        <f t="shared" ref="L1474:L1537" si="48">H1474-(TEXT(I1474,"YYYY")-TEXT(J1474,"YYYY"))</f>
        <v>17</v>
      </c>
    </row>
    <row r="1475" spans="8:12">
      <c r="H1475" s="1" t="s">
        <v>263</v>
      </c>
      <c r="I1475" s="1" t="s">
        <v>264</v>
      </c>
      <c r="J1475" s="1" t="s">
        <v>267</v>
      </c>
      <c r="K1475" s="1" t="str">
        <f t="shared" si="47"/>
        <v>2019</v>
      </c>
      <c r="L1475">
        <f t="shared" si="48"/>
        <v>18</v>
      </c>
    </row>
    <row r="1476" spans="8:12">
      <c r="H1476" s="1" t="s">
        <v>263</v>
      </c>
      <c r="I1476" s="1" t="s">
        <v>493</v>
      </c>
      <c r="J1476" s="1" t="s">
        <v>517</v>
      </c>
      <c r="K1476" s="1" t="str">
        <f t="shared" si="47"/>
        <v>2019</v>
      </c>
      <c r="L1476">
        <f t="shared" si="48"/>
        <v>18</v>
      </c>
    </row>
    <row r="1477" spans="8:12">
      <c r="H1477" s="1" t="s">
        <v>263</v>
      </c>
      <c r="I1477" s="1" t="s">
        <v>1130</v>
      </c>
      <c r="J1477" s="1" t="s">
        <v>66</v>
      </c>
      <c r="K1477" s="1" t="str">
        <f t="shared" si="47"/>
        <v>2019</v>
      </c>
      <c r="L1477">
        <f t="shared" si="48"/>
        <v>18</v>
      </c>
    </row>
    <row r="1478" spans="8:12">
      <c r="H1478" s="1" t="s">
        <v>479</v>
      </c>
      <c r="I1478" s="1" t="s">
        <v>1427</v>
      </c>
      <c r="J1478" s="1" t="s">
        <v>881</v>
      </c>
      <c r="K1478" s="1" t="str">
        <f t="shared" si="47"/>
        <v>2018</v>
      </c>
      <c r="L1478">
        <f t="shared" si="48"/>
        <v>18</v>
      </c>
    </row>
    <row r="1479" spans="8:12">
      <c r="H1479" s="1" t="s">
        <v>464</v>
      </c>
      <c r="I1479" s="1" t="s">
        <v>679</v>
      </c>
      <c r="J1479" s="1" t="s">
        <v>2079</v>
      </c>
      <c r="K1479" s="1" t="str">
        <f t="shared" si="47"/>
        <v>2006</v>
      </c>
      <c r="L1479">
        <f t="shared" si="48"/>
        <v>18</v>
      </c>
    </row>
    <row r="1480" spans="8:12">
      <c r="H1480" s="1" t="s">
        <v>169</v>
      </c>
      <c r="I1480" s="1" t="s">
        <v>1118</v>
      </c>
      <c r="J1480" s="1" t="s">
        <v>1286</v>
      </c>
      <c r="K1480" s="1" t="str">
        <f t="shared" si="47"/>
        <v>2017</v>
      </c>
      <c r="L1480">
        <f t="shared" si="48"/>
        <v>18</v>
      </c>
    </row>
    <row r="1481" spans="8:12">
      <c r="H1481" s="1" t="s">
        <v>144</v>
      </c>
      <c r="I1481" s="1" t="s">
        <v>554</v>
      </c>
      <c r="J1481" s="1" t="s">
        <v>2795</v>
      </c>
      <c r="K1481" s="1" t="str">
        <f t="shared" si="47"/>
        <v>2012</v>
      </c>
      <c r="L1481">
        <f t="shared" si="48"/>
        <v>18</v>
      </c>
    </row>
    <row r="1482" spans="8:12">
      <c r="H1482" s="1" t="s">
        <v>583</v>
      </c>
      <c r="I1482" s="1" t="s">
        <v>2930</v>
      </c>
      <c r="J1482" s="1" t="s">
        <v>2951</v>
      </c>
      <c r="K1482" s="1" t="str">
        <f t="shared" si="47"/>
        <v>2014</v>
      </c>
      <c r="L1482">
        <f t="shared" si="48"/>
        <v>18</v>
      </c>
    </row>
    <row r="1483" spans="8:12">
      <c r="H1483" s="1" t="s">
        <v>101</v>
      </c>
      <c r="I1483" s="1" t="s">
        <v>915</v>
      </c>
      <c r="J1483" s="1" t="s">
        <v>2975</v>
      </c>
      <c r="K1483" s="1" t="str">
        <f t="shared" si="47"/>
        <v>1999</v>
      </c>
      <c r="L1483">
        <f t="shared" si="48"/>
        <v>18</v>
      </c>
    </row>
    <row r="1484" spans="8:12">
      <c r="H1484" s="1" t="s">
        <v>88</v>
      </c>
      <c r="I1484" s="1" t="s">
        <v>2955</v>
      </c>
      <c r="J1484" s="1" t="s">
        <v>1943</v>
      </c>
      <c r="K1484" s="1" t="str">
        <f t="shared" si="47"/>
        <v>2008</v>
      </c>
      <c r="L1484">
        <f t="shared" si="48"/>
        <v>18</v>
      </c>
    </row>
    <row r="1485" spans="8:12">
      <c r="H1485" s="1" t="s">
        <v>479</v>
      </c>
      <c r="I1485" s="1" t="s">
        <v>223</v>
      </c>
      <c r="J1485" s="1" t="s">
        <v>3137</v>
      </c>
      <c r="K1485" s="1" t="str">
        <f t="shared" si="47"/>
        <v>2016</v>
      </c>
      <c r="L1485">
        <f t="shared" si="48"/>
        <v>18</v>
      </c>
    </row>
    <row r="1486" spans="8:12">
      <c r="H1486" s="1" t="s">
        <v>263</v>
      </c>
      <c r="I1486" s="1" t="s">
        <v>3342</v>
      </c>
      <c r="J1486" s="1" t="s">
        <v>3349</v>
      </c>
      <c r="K1486" s="1" t="str">
        <f t="shared" si="47"/>
        <v>2017</v>
      </c>
      <c r="L1486">
        <f t="shared" si="48"/>
        <v>18</v>
      </c>
    </row>
    <row r="1487" spans="8:12">
      <c r="H1487" s="1" t="s">
        <v>263</v>
      </c>
      <c r="I1487" s="1" t="s">
        <v>3363</v>
      </c>
      <c r="J1487" s="1" t="s">
        <v>1212</v>
      </c>
      <c r="K1487" s="1" t="str">
        <f t="shared" si="47"/>
        <v>2017</v>
      </c>
      <c r="L1487">
        <f t="shared" si="48"/>
        <v>18</v>
      </c>
    </row>
    <row r="1488" spans="8:12">
      <c r="H1488" s="1" t="s">
        <v>367</v>
      </c>
      <c r="I1488" s="1" t="s">
        <v>3484</v>
      </c>
      <c r="J1488" s="1" t="s">
        <v>652</v>
      </c>
      <c r="K1488" s="1" t="str">
        <f t="shared" si="47"/>
        <v>2010</v>
      </c>
      <c r="L1488">
        <f t="shared" si="48"/>
        <v>18</v>
      </c>
    </row>
    <row r="1489" spans="8:12">
      <c r="H1489" s="1" t="s">
        <v>344</v>
      </c>
      <c r="I1489" s="1" t="s">
        <v>3385</v>
      </c>
      <c r="J1489" s="1" t="s">
        <v>3786</v>
      </c>
      <c r="K1489" s="1" t="str">
        <f t="shared" si="47"/>
        <v>2014</v>
      </c>
      <c r="L1489">
        <f t="shared" si="48"/>
        <v>18</v>
      </c>
    </row>
    <row r="1490" spans="8:12">
      <c r="H1490" s="1" t="s">
        <v>479</v>
      </c>
      <c r="I1490" s="1" t="s">
        <v>3863</v>
      </c>
      <c r="J1490" s="1" t="s">
        <v>915</v>
      </c>
      <c r="K1490" s="1" t="str">
        <f t="shared" si="47"/>
        <v>2019</v>
      </c>
      <c r="L1490">
        <f t="shared" si="48"/>
        <v>18</v>
      </c>
    </row>
    <row r="1491" spans="8:12">
      <c r="H1491" s="1" t="s">
        <v>263</v>
      </c>
      <c r="I1491" s="1" t="s">
        <v>3997</v>
      </c>
      <c r="J1491" s="1" t="s">
        <v>3998</v>
      </c>
      <c r="K1491" s="1" t="str">
        <f t="shared" si="47"/>
        <v>2015</v>
      </c>
      <c r="L1491">
        <f t="shared" si="48"/>
        <v>18</v>
      </c>
    </row>
    <row r="1492" spans="8:12">
      <c r="H1492" s="1" t="s">
        <v>583</v>
      </c>
      <c r="I1492" s="1" t="s">
        <v>3288</v>
      </c>
      <c r="J1492" s="1" t="s">
        <v>4492</v>
      </c>
      <c r="K1492" s="1" t="str">
        <f t="shared" si="47"/>
        <v>2014</v>
      </c>
      <c r="L1492">
        <f t="shared" si="48"/>
        <v>18</v>
      </c>
    </row>
    <row r="1493" spans="8:12">
      <c r="H1493" s="1" t="s">
        <v>263</v>
      </c>
      <c r="I1493" s="1" t="s">
        <v>4538</v>
      </c>
      <c r="J1493" s="1" t="s">
        <v>4539</v>
      </c>
      <c r="K1493" s="1" t="str">
        <f t="shared" si="47"/>
        <v>2016</v>
      </c>
      <c r="L1493">
        <f t="shared" si="48"/>
        <v>18</v>
      </c>
    </row>
    <row r="1494" spans="8:12">
      <c r="H1494" s="1" t="s">
        <v>583</v>
      </c>
      <c r="I1494" s="1" t="s">
        <v>4637</v>
      </c>
      <c r="J1494" s="1" t="s">
        <v>4638</v>
      </c>
      <c r="K1494" s="1" t="str">
        <f t="shared" si="47"/>
        <v>2012</v>
      </c>
      <c r="L1494">
        <f t="shared" si="48"/>
        <v>18</v>
      </c>
    </row>
    <row r="1495" spans="8:12">
      <c r="H1495" s="1" t="s">
        <v>583</v>
      </c>
      <c r="I1495" s="1" t="s">
        <v>5097</v>
      </c>
      <c r="J1495" s="1" t="s">
        <v>467</v>
      </c>
      <c r="K1495" s="1" t="str">
        <f t="shared" si="47"/>
        <v>2016</v>
      </c>
      <c r="L1495">
        <f t="shared" si="48"/>
        <v>18</v>
      </c>
    </row>
    <row r="1496" spans="8:12">
      <c r="H1496" s="1" t="s">
        <v>479</v>
      </c>
      <c r="I1496" s="1" t="s">
        <v>5224</v>
      </c>
      <c r="J1496" s="1" t="s">
        <v>72</v>
      </c>
      <c r="K1496" s="1" t="str">
        <f t="shared" si="47"/>
        <v>2019</v>
      </c>
      <c r="L1496">
        <f t="shared" si="48"/>
        <v>18</v>
      </c>
    </row>
    <row r="1497" spans="8:12">
      <c r="H1497" s="1" t="s">
        <v>101</v>
      </c>
      <c r="I1497" s="1" t="s">
        <v>5342</v>
      </c>
      <c r="J1497" s="1" t="s">
        <v>5367</v>
      </c>
      <c r="K1497" s="1" t="str">
        <f t="shared" si="47"/>
        <v>1996</v>
      </c>
      <c r="L1497">
        <f t="shared" si="48"/>
        <v>18</v>
      </c>
    </row>
    <row r="1498" spans="8:12">
      <c r="H1498" s="1" t="s">
        <v>479</v>
      </c>
      <c r="I1498" s="1" t="s">
        <v>4969</v>
      </c>
      <c r="J1498" s="1" t="s">
        <v>1534</v>
      </c>
      <c r="K1498" s="1" t="str">
        <f t="shared" si="47"/>
        <v>2016</v>
      </c>
      <c r="L1498">
        <f t="shared" si="48"/>
        <v>18</v>
      </c>
    </row>
    <row r="1499" spans="8:12">
      <c r="H1499" s="1" t="s">
        <v>134</v>
      </c>
      <c r="I1499" s="1" t="s">
        <v>5651</v>
      </c>
      <c r="J1499" s="1" t="s">
        <v>5659</v>
      </c>
      <c r="K1499" s="1" t="str">
        <f t="shared" si="47"/>
        <v>2007</v>
      </c>
      <c r="L1499">
        <f t="shared" si="48"/>
        <v>18</v>
      </c>
    </row>
    <row r="1500" spans="8:12">
      <c r="H1500" s="1" t="s">
        <v>479</v>
      </c>
      <c r="I1500" s="1" t="s">
        <v>5836</v>
      </c>
      <c r="J1500" s="1" t="s">
        <v>591</v>
      </c>
      <c r="K1500" s="1" t="str">
        <f t="shared" si="47"/>
        <v>2019</v>
      </c>
      <c r="L1500">
        <f t="shared" si="48"/>
        <v>18</v>
      </c>
    </row>
    <row r="1501" spans="8:12">
      <c r="H1501" s="1" t="s">
        <v>169</v>
      </c>
      <c r="I1501" s="1" t="s">
        <v>5821</v>
      </c>
      <c r="J1501" s="1" t="s">
        <v>3644</v>
      </c>
      <c r="K1501" s="1" t="str">
        <f t="shared" si="47"/>
        <v>2018</v>
      </c>
      <c r="L1501">
        <f t="shared" si="48"/>
        <v>18</v>
      </c>
    </row>
    <row r="1502" spans="8:12">
      <c r="H1502" s="1" t="s">
        <v>479</v>
      </c>
      <c r="I1502" s="1" t="s">
        <v>5160</v>
      </c>
      <c r="J1502" s="1" t="s">
        <v>931</v>
      </c>
      <c r="K1502" s="1" t="str">
        <f t="shared" si="47"/>
        <v>2016</v>
      </c>
      <c r="L1502">
        <f t="shared" si="48"/>
        <v>18</v>
      </c>
    </row>
    <row r="1503" spans="8:12">
      <c r="H1503" s="1" t="s">
        <v>344</v>
      </c>
      <c r="I1503" s="1" t="s">
        <v>5975</v>
      </c>
      <c r="J1503" s="1" t="s">
        <v>5976</v>
      </c>
      <c r="K1503" s="1" t="str">
        <f t="shared" si="47"/>
        <v>2014</v>
      </c>
      <c r="L1503">
        <f t="shared" si="48"/>
        <v>18</v>
      </c>
    </row>
    <row r="1504" spans="8:12">
      <c r="H1504" s="1" t="s">
        <v>263</v>
      </c>
      <c r="I1504" s="1" t="s">
        <v>755</v>
      </c>
      <c r="J1504" s="1" t="s">
        <v>84</v>
      </c>
      <c r="K1504" s="1" t="str">
        <f t="shared" si="47"/>
        <v>2017</v>
      </c>
      <c r="L1504">
        <f t="shared" si="48"/>
        <v>18</v>
      </c>
    </row>
    <row r="1505" spans="8:12">
      <c r="H1505" s="1" t="s">
        <v>169</v>
      </c>
      <c r="I1505" s="1" t="s">
        <v>1485</v>
      </c>
      <c r="J1505" s="1" t="s">
        <v>1222</v>
      </c>
      <c r="K1505" s="1" t="str">
        <f t="shared" si="47"/>
        <v>2015</v>
      </c>
      <c r="L1505">
        <f t="shared" si="48"/>
        <v>18</v>
      </c>
    </row>
    <row r="1506" spans="8:12">
      <c r="H1506" s="1" t="s">
        <v>479</v>
      </c>
      <c r="I1506" s="1" t="s">
        <v>745</v>
      </c>
      <c r="J1506" s="1" t="s">
        <v>412</v>
      </c>
      <c r="K1506" s="1" t="str">
        <f t="shared" si="47"/>
        <v>2016</v>
      </c>
      <c r="L1506">
        <f t="shared" si="48"/>
        <v>18</v>
      </c>
    </row>
    <row r="1507" spans="8:12">
      <c r="H1507" s="1" t="s">
        <v>479</v>
      </c>
      <c r="I1507" s="1" t="s">
        <v>6066</v>
      </c>
      <c r="J1507" s="1" t="s">
        <v>250</v>
      </c>
      <c r="K1507" s="1" t="str">
        <f t="shared" si="47"/>
        <v>2016</v>
      </c>
      <c r="L1507">
        <f t="shared" si="48"/>
        <v>18</v>
      </c>
    </row>
    <row r="1508" spans="8:12">
      <c r="H1508" s="1" t="s">
        <v>479</v>
      </c>
      <c r="I1508" s="1" t="s">
        <v>6549</v>
      </c>
      <c r="J1508" s="1" t="s">
        <v>6560</v>
      </c>
      <c r="K1508" s="1" t="str">
        <f t="shared" si="47"/>
        <v>2015</v>
      </c>
      <c r="L1508">
        <f t="shared" si="48"/>
        <v>18</v>
      </c>
    </row>
    <row r="1509" spans="8:12">
      <c r="H1509" s="1" t="s">
        <v>479</v>
      </c>
      <c r="I1509" s="1" t="s">
        <v>6593</v>
      </c>
      <c r="J1509" s="1" t="s">
        <v>6605</v>
      </c>
      <c r="K1509" s="1" t="str">
        <f t="shared" si="47"/>
        <v>2015</v>
      </c>
      <c r="L1509">
        <f t="shared" si="48"/>
        <v>18</v>
      </c>
    </row>
    <row r="1510" spans="8:12">
      <c r="H1510" s="1" t="s">
        <v>479</v>
      </c>
      <c r="I1510" s="1" t="s">
        <v>6617</v>
      </c>
      <c r="J1510" s="1" t="s">
        <v>1413</v>
      </c>
      <c r="K1510" s="1" t="str">
        <f t="shared" si="47"/>
        <v>2015</v>
      </c>
      <c r="L1510">
        <f t="shared" si="48"/>
        <v>18</v>
      </c>
    </row>
    <row r="1511" spans="8:12">
      <c r="H1511" s="1" t="s">
        <v>263</v>
      </c>
      <c r="I1511" s="1" t="s">
        <v>3817</v>
      </c>
      <c r="J1511" s="1" t="s">
        <v>171</v>
      </c>
      <c r="K1511" s="1" t="str">
        <f t="shared" si="47"/>
        <v>2015</v>
      </c>
      <c r="L1511">
        <f t="shared" si="48"/>
        <v>18</v>
      </c>
    </row>
    <row r="1512" spans="8:12">
      <c r="H1512" s="1" t="s">
        <v>263</v>
      </c>
      <c r="I1512" s="1" t="s">
        <v>7130</v>
      </c>
      <c r="J1512" s="1" t="s">
        <v>7131</v>
      </c>
      <c r="K1512" s="1" t="str">
        <f t="shared" si="47"/>
        <v>2014</v>
      </c>
      <c r="L1512">
        <f t="shared" si="48"/>
        <v>18</v>
      </c>
    </row>
    <row r="1513" spans="8:12">
      <c r="H1513" s="1" t="s">
        <v>134</v>
      </c>
      <c r="I1513" s="1" t="s">
        <v>7228</v>
      </c>
      <c r="J1513" s="1" t="s">
        <v>7229</v>
      </c>
      <c r="K1513" s="1" t="str">
        <f t="shared" si="47"/>
        <v>2006</v>
      </c>
      <c r="L1513">
        <f t="shared" si="48"/>
        <v>18</v>
      </c>
    </row>
    <row r="1514" spans="8:12">
      <c r="H1514" s="1" t="s">
        <v>448</v>
      </c>
      <c r="I1514" s="1" t="s">
        <v>3932</v>
      </c>
      <c r="J1514" s="1" t="s">
        <v>6304</v>
      </c>
      <c r="K1514" s="1" t="str">
        <f t="shared" si="47"/>
        <v>2002</v>
      </c>
      <c r="L1514">
        <f t="shared" si="48"/>
        <v>18</v>
      </c>
    </row>
    <row r="1515" spans="8:12">
      <c r="H1515" s="1" t="s">
        <v>484</v>
      </c>
      <c r="I1515" s="1" t="s">
        <v>7830</v>
      </c>
      <c r="J1515" s="1" t="s">
        <v>7838</v>
      </c>
      <c r="K1515" s="1" t="str">
        <f t="shared" si="47"/>
        <v>1990</v>
      </c>
      <c r="L1515">
        <f t="shared" si="48"/>
        <v>18</v>
      </c>
    </row>
    <row r="1516" spans="8:12">
      <c r="H1516" s="1" t="s">
        <v>479</v>
      </c>
      <c r="I1516" s="1" t="s">
        <v>8197</v>
      </c>
      <c r="J1516" s="1" t="s">
        <v>679</v>
      </c>
      <c r="K1516" s="1" t="str">
        <f t="shared" si="47"/>
        <v>2019</v>
      </c>
      <c r="L1516">
        <f t="shared" si="48"/>
        <v>18</v>
      </c>
    </row>
    <row r="1517" spans="8:12">
      <c r="H1517" s="1" t="s">
        <v>88</v>
      </c>
      <c r="I1517" s="1" t="s">
        <v>7244</v>
      </c>
      <c r="J1517" s="1" t="s">
        <v>8370</v>
      </c>
      <c r="K1517" s="1" t="str">
        <f t="shared" si="47"/>
        <v>2004</v>
      </c>
      <c r="L1517">
        <f t="shared" si="48"/>
        <v>18</v>
      </c>
    </row>
    <row r="1518" spans="8:12">
      <c r="H1518" s="1" t="s">
        <v>263</v>
      </c>
      <c r="I1518" s="1" t="s">
        <v>5184</v>
      </c>
      <c r="J1518" s="1" t="s">
        <v>348</v>
      </c>
      <c r="K1518" s="1" t="str">
        <f t="shared" si="47"/>
        <v>2014</v>
      </c>
      <c r="L1518">
        <f t="shared" si="48"/>
        <v>18</v>
      </c>
    </row>
    <row r="1519" spans="8:12">
      <c r="H1519" s="1" t="s">
        <v>263</v>
      </c>
      <c r="I1519" s="1" t="s">
        <v>5184</v>
      </c>
      <c r="J1519" s="1" t="s">
        <v>3322</v>
      </c>
      <c r="K1519" s="1" t="str">
        <f t="shared" si="47"/>
        <v>2014</v>
      </c>
      <c r="L1519">
        <f t="shared" si="48"/>
        <v>18</v>
      </c>
    </row>
    <row r="1520" spans="8:12">
      <c r="H1520" s="1" t="s">
        <v>344</v>
      </c>
      <c r="I1520" s="1" t="s">
        <v>3450</v>
      </c>
      <c r="J1520" s="1" t="s">
        <v>8609</v>
      </c>
      <c r="K1520" s="1" t="str">
        <f t="shared" si="47"/>
        <v>2012</v>
      </c>
      <c r="L1520">
        <f t="shared" si="48"/>
        <v>18</v>
      </c>
    </row>
    <row r="1521" spans="8:12">
      <c r="H1521" s="1" t="s">
        <v>263</v>
      </c>
      <c r="I1521" s="1" t="s">
        <v>8945</v>
      </c>
      <c r="J1521" s="1" t="s">
        <v>364</v>
      </c>
      <c r="K1521" s="1" t="str">
        <f t="shared" si="47"/>
        <v>2020</v>
      </c>
      <c r="L1521">
        <f t="shared" si="48"/>
        <v>18</v>
      </c>
    </row>
    <row r="1522" spans="8:12">
      <c r="H1522" s="1" t="s">
        <v>583</v>
      </c>
      <c r="I1522" s="1" t="s">
        <v>8304</v>
      </c>
      <c r="J1522" s="1" t="s">
        <v>1072</v>
      </c>
      <c r="K1522" s="1" t="str">
        <f t="shared" si="47"/>
        <v>2009</v>
      </c>
      <c r="L1522">
        <f t="shared" si="48"/>
        <v>18</v>
      </c>
    </row>
    <row r="1523" spans="8:12">
      <c r="H1523" s="1" t="s">
        <v>177</v>
      </c>
      <c r="I1523" s="1" t="s">
        <v>9284</v>
      </c>
      <c r="J1523" s="1" t="s">
        <v>1815</v>
      </c>
      <c r="K1523" s="1" t="str">
        <f t="shared" si="47"/>
        <v>2008</v>
      </c>
      <c r="L1523">
        <f t="shared" si="48"/>
        <v>18</v>
      </c>
    </row>
    <row r="1524" spans="8:12">
      <c r="H1524" s="1" t="s">
        <v>263</v>
      </c>
      <c r="I1524" s="1" t="s">
        <v>9411</v>
      </c>
      <c r="J1524" s="1" t="s">
        <v>9412</v>
      </c>
      <c r="K1524" s="1" t="str">
        <f t="shared" si="47"/>
        <v>2014</v>
      </c>
      <c r="L1524">
        <f t="shared" si="48"/>
        <v>18</v>
      </c>
    </row>
    <row r="1525" spans="8:12">
      <c r="H1525" s="1" t="s">
        <v>479</v>
      </c>
      <c r="I1525" s="1" t="s">
        <v>9477</v>
      </c>
      <c r="J1525" s="1" t="s">
        <v>9478</v>
      </c>
      <c r="K1525" s="1" t="str">
        <f t="shared" si="47"/>
        <v>2013</v>
      </c>
      <c r="L1525">
        <f t="shared" si="48"/>
        <v>18</v>
      </c>
    </row>
    <row r="1526" spans="8:12">
      <c r="H1526" s="1" t="s">
        <v>169</v>
      </c>
      <c r="I1526" s="1" t="s">
        <v>321</v>
      </c>
      <c r="J1526" s="1" t="s">
        <v>2426</v>
      </c>
      <c r="K1526" s="1" t="str">
        <f t="shared" si="47"/>
        <v>2018</v>
      </c>
      <c r="L1526">
        <f t="shared" si="48"/>
        <v>18</v>
      </c>
    </row>
    <row r="1527" spans="8:12">
      <c r="H1527" s="1" t="s">
        <v>644</v>
      </c>
      <c r="I1527" s="1" t="s">
        <v>9524</v>
      </c>
      <c r="J1527" s="1" t="s">
        <v>9541</v>
      </c>
      <c r="K1527" s="1" t="str">
        <f t="shared" si="47"/>
        <v>1996</v>
      </c>
      <c r="L1527">
        <f t="shared" si="48"/>
        <v>18</v>
      </c>
    </row>
    <row r="1528" spans="8:12">
      <c r="H1528" s="1" t="s">
        <v>263</v>
      </c>
      <c r="I1528" s="1" t="s">
        <v>9629</v>
      </c>
      <c r="J1528" s="1" t="s">
        <v>9673</v>
      </c>
      <c r="K1528" s="1" t="str">
        <f t="shared" si="47"/>
        <v>2013</v>
      </c>
      <c r="L1528">
        <f t="shared" si="48"/>
        <v>18</v>
      </c>
    </row>
    <row r="1529" spans="8:12">
      <c r="H1529" s="1" t="s">
        <v>263</v>
      </c>
      <c r="I1529" s="1" t="s">
        <v>9868</v>
      </c>
      <c r="J1529" s="1" t="s">
        <v>9892</v>
      </c>
      <c r="K1529" s="1" t="str">
        <f t="shared" si="47"/>
        <v>2013</v>
      </c>
      <c r="L1529">
        <f t="shared" si="48"/>
        <v>18</v>
      </c>
    </row>
    <row r="1530" spans="8:12">
      <c r="H1530" s="1" t="s">
        <v>479</v>
      </c>
      <c r="I1530" s="1" t="s">
        <v>4019</v>
      </c>
      <c r="J1530" s="1" t="s">
        <v>9823</v>
      </c>
      <c r="K1530" s="1" t="str">
        <f t="shared" si="47"/>
        <v>2012</v>
      </c>
      <c r="L1530">
        <f t="shared" si="48"/>
        <v>18</v>
      </c>
    </row>
    <row r="1531" spans="8:12">
      <c r="H1531" s="1" t="s">
        <v>479</v>
      </c>
      <c r="I1531" s="1" t="s">
        <v>7320</v>
      </c>
      <c r="J1531" s="1" t="s">
        <v>10189</v>
      </c>
      <c r="K1531" s="1" t="str">
        <f t="shared" si="47"/>
        <v>2011</v>
      </c>
      <c r="L1531">
        <f t="shared" si="48"/>
        <v>18</v>
      </c>
    </row>
    <row r="1532" spans="8:12">
      <c r="H1532" s="1" t="s">
        <v>479</v>
      </c>
      <c r="I1532" s="1" t="s">
        <v>156</v>
      </c>
      <c r="J1532" s="1" t="s">
        <v>877</v>
      </c>
      <c r="K1532" s="1" t="str">
        <f t="shared" si="47"/>
        <v>2019</v>
      </c>
      <c r="L1532">
        <f t="shared" si="48"/>
        <v>18</v>
      </c>
    </row>
    <row r="1533" spans="8:12">
      <c r="H1533" s="1" t="s">
        <v>144</v>
      </c>
      <c r="I1533" s="1" t="s">
        <v>193</v>
      </c>
      <c r="J1533" s="1" t="s">
        <v>10776</v>
      </c>
      <c r="K1533" s="1" t="str">
        <f t="shared" si="47"/>
        <v>2014</v>
      </c>
      <c r="L1533">
        <f t="shared" si="48"/>
        <v>18</v>
      </c>
    </row>
    <row r="1534" spans="8:12">
      <c r="H1534" s="1" t="s">
        <v>479</v>
      </c>
      <c r="I1534" s="1" t="s">
        <v>10830</v>
      </c>
      <c r="J1534" s="1" t="s">
        <v>1245</v>
      </c>
      <c r="K1534" s="1" t="str">
        <f t="shared" si="47"/>
        <v>2019</v>
      </c>
      <c r="L1534">
        <f t="shared" si="48"/>
        <v>18</v>
      </c>
    </row>
    <row r="1535" spans="8:12">
      <c r="H1535" s="1" t="s">
        <v>101</v>
      </c>
      <c r="I1535" s="1" t="s">
        <v>6666</v>
      </c>
      <c r="J1535" s="1" t="s">
        <v>10973</v>
      </c>
      <c r="K1535" s="1" t="str">
        <f t="shared" si="47"/>
        <v>2000</v>
      </c>
      <c r="L1535">
        <f t="shared" si="48"/>
        <v>18</v>
      </c>
    </row>
    <row r="1536" spans="8:12">
      <c r="H1536" s="1" t="s">
        <v>299</v>
      </c>
      <c r="I1536" s="1" t="s">
        <v>11058</v>
      </c>
      <c r="J1536" s="1" t="s">
        <v>11066</v>
      </c>
      <c r="K1536" s="1" t="str">
        <f t="shared" si="47"/>
        <v>1994</v>
      </c>
      <c r="L1536">
        <f t="shared" si="48"/>
        <v>18</v>
      </c>
    </row>
    <row r="1537" spans="8:12">
      <c r="H1537" s="1" t="s">
        <v>169</v>
      </c>
      <c r="I1537" s="1" t="s">
        <v>9192</v>
      </c>
      <c r="J1537" s="1" t="s">
        <v>11180</v>
      </c>
      <c r="K1537" s="1" t="str">
        <f t="shared" si="47"/>
        <v>2012</v>
      </c>
      <c r="L1537">
        <f t="shared" si="48"/>
        <v>18</v>
      </c>
    </row>
    <row r="1538" spans="8:12">
      <c r="H1538" s="1" t="s">
        <v>101</v>
      </c>
      <c r="I1538" s="1" t="s">
        <v>4094</v>
      </c>
      <c r="J1538" s="1" t="s">
        <v>11242</v>
      </c>
      <c r="K1538" s="1" t="str">
        <f t="shared" ref="K1538:K1601" si="49">TEXT(J1538,"YYYY")</f>
        <v>1994</v>
      </c>
      <c r="L1538">
        <f t="shared" ref="L1538:L1601" si="50">H1538-(TEXT(I1538,"YYYY")-TEXT(J1538,"YYYY"))</f>
        <v>18</v>
      </c>
    </row>
    <row r="1539" spans="8:12">
      <c r="H1539" s="1" t="s">
        <v>88</v>
      </c>
      <c r="I1539" s="1" t="s">
        <v>7244</v>
      </c>
      <c r="J1539" s="1" t="s">
        <v>10636</v>
      </c>
      <c r="K1539" s="1" t="str">
        <f t="shared" si="49"/>
        <v>2004</v>
      </c>
      <c r="L1539">
        <f t="shared" si="50"/>
        <v>18</v>
      </c>
    </row>
    <row r="1540" spans="8:12">
      <c r="H1540" s="1" t="s">
        <v>263</v>
      </c>
      <c r="I1540" s="1" t="s">
        <v>5184</v>
      </c>
      <c r="J1540" s="1" t="s">
        <v>7329</v>
      </c>
      <c r="K1540" s="1" t="str">
        <f t="shared" si="49"/>
        <v>2014</v>
      </c>
      <c r="L1540">
        <f t="shared" si="50"/>
        <v>18</v>
      </c>
    </row>
    <row r="1541" spans="8:12">
      <c r="H1541" s="1" t="s">
        <v>263</v>
      </c>
      <c r="I1541" s="1" t="s">
        <v>5184</v>
      </c>
      <c r="J1541" s="1" t="s">
        <v>11205</v>
      </c>
      <c r="K1541" s="1" t="str">
        <f t="shared" si="49"/>
        <v>2014</v>
      </c>
      <c r="L1541">
        <f t="shared" si="50"/>
        <v>18</v>
      </c>
    </row>
    <row r="1542" spans="8:12">
      <c r="H1542" s="1" t="s">
        <v>344</v>
      </c>
      <c r="I1542" s="1" t="s">
        <v>8486</v>
      </c>
      <c r="J1542" s="1" t="s">
        <v>1598</v>
      </c>
      <c r="K1542" s="1" t="str">
        <f t="shared" si="49"/>
        <v>2017</v>
      </c>
      <c r="L1542">
        <f t="shared" si="50"/>
        <v>18</v>
      </c>
    </row>
    <row r="1543" spans="8:12">
      <c r="H1543" s="1" t="s">
        <v>479</v>
      </c>
      <c r="I1543" s="1" t="s">
        <v>7818</v>
      </c>
      <c r="J1543" s="1" t="s">
        <v>905</v>
      </c>
      <c r="K1543" s="1" t="str">
        <f t="shared" si="49"/>
        <v>2015</v>
      </c>
      <c r="L1543">
        <f t="shared" si="50"/>
        <v>18</v>
      </c>
    </row>
    <row r="1544" spans="8:12">
      <c r="H1544" s="1" t="s">
        <v>144</v>
      </c>
      <c r="I1544" s="1" t="s">
        <v>8180</v>
      </c>
      <c r="J1544" s="1" t="s">
        <v>6826</v>
      </c>
      <c r="K1544" s="1" t="str">
        <f t="shared" si="49"/>
        <v>2014</v>
      </c>
      <c r="L1544">
        <f t="shared" si="50"/>
        <v>18</v>
      </c>
    </row>
    <row r="1545" spans="8:12">
      <c r="H1545" s="1" t="s">
        <v>583</v>
      </c>
      <c r="I1545" s="1" t="s">
        <v>4032</v>
      </c>
      <c r="J1545" s="1" t="s">
        <v>162</v>
      </c>
      <c r="K1545" s="1" t="str">
        <f t="shared" si="49"/>
        <v>2016</v>
      </c>
      <c r="L1545">
        <f t="shared" si="50"/>
        <v>18</v>
      </c>
    </row>
    <row r="1546" spans="8:12">
      <c r="H1546" s="1" t="s">
        <v>344</v>
      </c>
      <c r="I1546" s="1" t="s">
        <v>3805</v>
      </c>
      <c r="J1546" s="1" t="s">
        <v>1012</v>
      </c>
      <c r="K1546" s="1" t="str">
        <f t="shared" si="49"/>
        <v>2017</v>
      </c>
      <c r="L1546">
        <f t="shared" si="50"/>
        <v>18</v>
      </c>
    </row>
    <row r="1547" spans="8:12">
      <c r="H1547" s="1" t="s">
        <v>78</v>
      </c>
      <c r="I1547" s="1" t="s">
        <v>943</v>
      </c>
      <c r="J1547" s="1" t="s">
        <v>12365</v>
      </c>
      <c r="K1547" s="1" t="str">
        <f t="shared" si="49"/>
        <v>2009</v>
      </c>
      <c r="L1547">
        <f t="shared" si="50"/>
        <v>18</v>
      </c>
    </row>
    <row r="1548" spans="8:12">
      <c r="H1548" s="1" t="s">
        <v>367</v>
      </c>
      <c r="I1548" s="1" t="s">
        <v>3887</v>
      </c>
      <c r="J1548" s="1" t="s">
        <v>9618</v>
      </c>
      <c r="K1548" s="1" t="str">
        <f t="shared" si="49"/>
        <v>2012</v>
      </c>
      <c r="L1548">
        <f t="shared" si="50"/>
        <v>18</v>
      </c>
    </row>
    <row r="1549" spans="8:12">
      <c r="H1549" s="1" t="s">
        <v>583</v>
      </c>
      <c r="I1549" s="1" t="s">
        <v>12459</v>
      </c>
      <c r="J1549" s="1" t="s">
        <v>12465</v>
      </c>
      <c r="K1549" s="1" t="str">
        <f t="shared" si="49"/>
        <v>2016</v>
      </c>
      <c r="L1549">
        <f t="shared" si="50"/>
        <v>18</v>
      </c>
    </row>
    <row r="1550" spans="8:12">
      <c r="H1550" s="1" t="s">
        <v>263</v>
      </c>
      <c r="I1550" s="1" t="s">
        <v>12488</v>
      </c>
      <c r="J1550" s="1" t="s">
        <v>261</v>
      </c>
      <c r="K1550" s="1" t="str">
        <f t="shared" si="49"/>
        <v>2020</v>
      </c>
      <c r="L1550">
        <f t="shared" si="50"/>
        <v>18</v>
      </c>
    </row>
    <row r="1551" spans="8:12">
      <c r="H1551" s="1" t="s">
        <v>344</v>
      </c>
      <c r="I1551" s="1" t="s">
        <v>345</v>
      </c>
      <c r="J1551" s="1" t="s">
        <v>348</v>
      </c>
      <c r="K1551" s="1" t="str">
        <f t="shared" si="49"/>
        <v>2014</v>
      </c>
      <c r="L1551">
        <f t="shared" si="50"/>
        <v>19</v>
      </c>
    </row>
    <row r="1552" spans="8:12">
      <c r="H1552" s="1" t="s">
        <v>479</v>
      </c>
      <c r="I1552" s="1" t="s">
        <v>632</v>
      </c>
      <c r="J1552" s="1" t="s">
        <v>634</v>
      </c>
      <c r="K1552" s="1" t="str">
        <f t="shared" si="49"/>
        <v>2015</v>
      </c>
      <c r="L1552">
        <f t="shared" si="50"/>
        <v>19</v>
      </c>
    </row>
    <row r="1553" spans="8:12">
      <c r="H1553" s="1" t="s">
        <v>479</v>
      </c>
      <c r="I1553" s="1" t="s">
        <v>921</v>
      </c>
      <c r="J1553" s="1" t="s">
        <v>923</v>
      </c>
      <c r="K1553" s="1" t="str">
        <f t="shared" si="49"/>
        <v>2015</v>
      </c>
      <c r="L1553">
        <f t="shared" si="50"/>
        <v>19</v>
      </c>
    </row>
    <row r="1554" spans="8:12">
      <c r="H1554" s="1" t="s">
        <v>584</v>
      </c>
      <c r="I1554" s="1" t="s">
        <v>903</v>
      </c>
      <c r="J1554" s="1" t="s">
        <v>952</v>
      </c>
      <c r="K1554" s="1" t="str">
        <f t="shared" si="49"/>
        <v>2001</v>
      </c>
      <c r="L1554">
        <f t="shared" si="50"/>
        <v>19</v>
      </c>
    </row>
    <row r="1555" spans="8:12">
      <c r="H1555" s="1" t="s">
        <v>479</v>
      </c>
      <c r="I1555" s="1" t="s">
        <v>968</v>
      </c>
      <c r="J1555" s="1" t="s">
        <v>892</v>
      </c>
      <c r="K1555" s="1" t="str">
        <f t="shared" si="49"/>
        <v>2015</v>
      </c>
      <c r="L1555">
        <f t="shared" si="50"/>
        <v>19</v>
      </c>
    </row>
    <row r="1556" spans="8:12">
      <c r="H1556" s="1" t="s">
        <v>144</v>
      </c>
      <c r="I1556" s="1" t="s">
        <v>1168</v>
      </c>
      <c r="J1556" s="1" t="s">
        <v>1933</v>
      </c>
      <c r="K1556" s="1" t="str">
        <f t="shared" si="49"/>
        <v>2014</v>
      </c>
      <c r="L1556">
        <f t="shared" si="50"/>
        <v>19</v>
      </c>
    </row>
    <row r="1557" spans="8:12">
      <c r="H1557" s="1" t="s">
        <v>78</v>
      </c>
      <c r="I1557" s="1" t="s">
        <v>2090</v>
      </c>
      <c r="J1557" s="1" t="s">
        <v>1815</v>
      </c>
      <c r="K1557" s="1" t="str">
        <f t="shared" si="49"/>
        <v>2008</v>
      </c>
      <c r="L1557">
        <f t="shared" si="50"/>
        <v>19</v>
      </c>
    </row>
    <row r="1558" spans="8:12">
      <c r="H1558" s="1" t="s">
        <v>479</v>
      </c>
      <c r="I1558" s="1" t="s">
        <v>777</v>
      </c>
      <c r="J1558" s="1" t="s">
        <v>777</v>
      </c>
      <c r="K1558" s="1" t="str">
        <f t="shared" si="49"/>
        <v>2019</v>
      </c>
      <c r="L1558">
        <f t="shared" si="50"/>
        <v>19</v>
      </c>
    </row>
    <row r="1559" spans="8:12">
      <c r="H1559" s="1" t="s">
        <v>479</v>
      </c>
      <c r="I1559" s="1" t="s">
        <v>2387</v>
      </c>
      <c r="J1559" s="1" t="s">
        <v>2392</v>
      </c>
      <c r="K1559" s="1" t="str">
        <f t="shared" si="49"/>
        <v>2018</v>
      </c>
      <c r="L1559">
        <f t="shared" si="50"/>
        <v>19</v>
      </c>
    </row>
    <row r="1560" spans="8:12">
      <c r="H1560" s="1" t="s">
        <v>583</v>
      </c>
      <c r="I1560" s="1" t="s">
        <v>2654</v>
      </c>
      <c r="J1560" s="1" t="s">
        <v>1534</v>
      </c>
      <c r="K1560" s="1" t="str">
        <f t="shared" si="49"/>
        <v>2016</v>
      </c>
      <c r="L1560">
        <f t="shared" si="50"/>
        <v>19</v>
      </c>
    </row>
    <row r="1561" spans="8:12">
      <c r="H1561" s="1" t="s">
        <v>118</v>
      </c>
      <c r="I1561" s="1" t="s">
        <v>223</v>
      </c>
      <c r="J1561" s="1" t="s">
        <v>3141</v>
      </c>
      <c r="K1561" s="1" t="str">
        <f t="shared" si="49"/>
        <v>2011</v>
      </c>
      <c r="L1561">
        <f t="shared" si="50"/>
        <v>19</v>
      </c>
    </row>
    <row r="1562" spans="8:12">
      <c r="H1562" s="1" t="s">
        <v>344</v>
      </c>
      <c r="I1562" s="1" t="s">
        <v>3542</v>
      </c>
      <c r="J1562" s="1" t="s">
        <v>1067</v>
      </c>
      <c r="K1562" s="1" t="str">
        <f t="shared" si="49"/>
        <v>2015</v>
      </c>
      <c r="L1562">
        <f t="shared" si="50"/>
        <v>19</v>
      </c>
    </row>
    <row r="1563" spans="8:12">
      <c r="H1563" s="1" t="s">
        <v>479</v>
      </c>
      <c r="I1563" s="1" t="s">
        <v>3698</v>
      </c>
      <c r="J1563" s="1" t="s">
        <v>709</v>
      </c>
      <c r="K1563" s="1" t="str">
        <f t="shared" si="49"/>
        <v>2019</v>
      </c>
      <c r="L1563">
        <f t="shared" si="50"/>
        <v>19</v>
      </c>
    </row>
    <row r="1564" spans="8:12">
      <c r="H1564" s="1" t="s">
        <v>169</v>
      </c>
      <c r="I1564" s="1" t="s">
        <v>3789</v>
      </c>
      <c r="J1564" s="1" t="s">
        <v>3326</v>
      </c>
      <c r="K1564" s="1" t="str">
        <f t="shared" si="49"/>
        <v>2019</v>
      </c>
      <c r="L1564">
        <f t="shared" si="50"/>
        <v>19</v>
      </c>
    </row>
    <row r="1565" spans="8:12">
      <c r="H1565" s="1" t="s">
        <v>479</v>
      </c>
      <c r="I1565" s="1" t="s">
        <v>3806</v>
      </c>
      <c r="J1565" s="1" t="s">
        <v>3807</v>
      </c>
      <c r="K1565" s="1" t="str">
        <f t="shared" si="49"/>
        <v>2015</v>
      </c>
      <c r="L1565">
        <f t="shared" si="50"/>
        <v>19</v>
      </c>
    </row>
    <row r="1566" spans="8:12">
      <c r="H1566" s="1" t="s">
        <v>169</v>
      </c>
      <c r="I1566" s="1" t="s">
        <v>622</v>
      </c>
      <c r="J1566" s="1" t="s">
        <v>303</v>
      </c>
      <c r="K1566" s="1" t="str">
        <f t="shared" si="49"/>
        <v>2016</v>
      </c>
      <c r="L1566">
        <f t="shared" si="50"/>
        <v>19</v>
      </c>
    </row>
    <row r="1567" spans="8:12">
      <c r="H1567" s="1" t="s">
        <v>479</v>
      </c>
      <c r="I1567" s="1" t="s">
        <v>271</v>
      </c>
      <c r="J1567" s="1" t="s">
        <v>5049</v>
      </c>
      <c r="K1567" s="1" t="str">
        <f t="shared" si="49"/>
        <v>2017</v>
      </c>
      <c r="L1567">
        <f t="shared" si="50"/>
        <v>19</v>
      </c>
    </row>
    <row r="1568" spans="8:12">
      <c r="H1568" s="1" t="s">
        <v>479</v>
      </c>
      <c r="I1568" s="1" t="s">
        <v>5325</v>
      </c>
      <c r="J1568" s="1" t="s">
        <v>5226</v>
      </c>
      <c r="K1568" s="1" t="str">
        <f t="shared" si="49"/>
        <v>2016</v>
      </c>
      <c r="L1568">
        <f t="shared" si="50"/>
        <v>19</v>
      </c>
    </row>
    <row r="1569" spans="8:12">
      <c r="H1569" s="1" t="s">
        <v>479</v>
      </c>
      <c r="I1569" s="1" t="s">
        <v>5521</v>
      </c>
      <c r="J1569" s="1" t="s">
        <v>1212</v>
      </c>
      <c r="K1569" s="1" t="str">
        <f t="shared" si="49"/>
        <v>2017</v>
      </c>
      <c r="L1569">
        <f t="shared" si="50"/>
        <v>19</v>
      </c>
    </row>
    <row r="1570" spans="8:12">
      <c r="H1570" s="1" t="s">
        <v>63</v>
      </c>
      <c r="I1570" s="1" t="s">
        <v>5745</v>
      </c>
      <c r="J1570" s="1" t="s">
        <v>5773</v>
      </c>
      <c r="K1570" s="1" t="str">
        <f t="shared" si="49"/>
        <v>2009</v>
      </c>
      <c r="L1570">
        <f t="shared" si="50"/>
        <v>19</v>
      </c>
    </row>
    <row r="1571" spans="8:12">
      <c r="H1571" s="1" t="s">
        <v>479</v>
      </c>
      <c r="I1571" s="1" t="s">
        <v>5785</v>
      </c>
      <c r="J1571" s="1" t="s">
        <v>5747</v>
      </c>
      <c r="K1571" s="1" t="str">
        <f t="shared" si="49"/>
        <v>2015</v>
      </c>
      <c r="L1571">
        <f t="shared" si="50"/>
        <v>19</v>
      </c>
    </row>
    <row r="1572" spans="8:12">
      <c r="H1572" s="1" t="s">
        <v>479</v>
      </c>
      <c r="I1572" s="1" t="s">
        <v>3220</v>
      </c>
      <c r="J1572" s="1" t="s">
        <v>5441</v>
      </c>
      <c r="K1572" s="1" t="str">
        <f t="shared" si="49"/>
        <v>2020</v>
      </c>
      <c r="L1572">
        <f t="shared" si="50"/>
        <v>19</v>
      </c>
    </row>
    <row r="1573" spans="8:12">
      <c r="H1573" s="1" t="s">
        <v>118</v>
      </c>
      <c r="I1573" s="1" t="s">
        <v>6004</v>
      </c>
      <c r="J1573" s="1" t="s">
        <v>941</v>
      </c>
      <c r="K1573" s="1" t="str">
        <f t="shared" si="49"/>
        <v>2011</v>
      </c>
      <c r="L1573">
        <f t="shared" si="50"/>
        <v>19</v>
      </c>
    </row>
    <row r="1574" spans="8:12">
      <c r="H1574" s="1" t="s">
        <v>169</v>
      </c>
      <c r="I1574" s="1" t="s">
        <v>5975</v>
      </c>
      <c r="J1574" s="1" t="s">
        <v>1534</v>
      </c>
      <c r="K1574" s="1" t="str">
        <f t="shared" si="49"/>
        <v>2016</v>
      </c>
      <c r="L1574">
        <f t="shared" si="50"/>
        <v>19</v>
      </c>
    </row>
    <row r="1575" spans="8:12">
      <c r="H1575" s="1" t="s">
        <v>169</v>
      </c>
      <c r="I1575" s="1" t="s">
        <v>6068</v>
      </c>
      <c r="J1575" s="1" t="s">
        <v>292</v>
      </c>
      <c r="K1575" s="1" t="str">
        <f t="shared" si="49"/>
        <v>2019</v>
      </c>
      <c r="L1575">
        <f t="shared" si="50"/>
        <v>19</v>
      </c>
    </row>
    <row r="1576" spans="8:12">
      <c r="H1576" s="1" t="s">
        <v>448</v>
      </c>
      <c r="I1576" s="1" t="s">
        <v>6078</v>
      </c>
      <c r="J1576" s="1" t="s">
        <v>6083</v>
      </c>
      <c r="K1576" s="1" t="str">
        <f t="shared" si="49"/>
        <v>2004</v>
      </c>
      <c r="L1576">
        <f t="shared" si="50"/>
        <v>19</v>
      </c>
    </row>
    <row r="1577" spans="8:12">
      <c r="H1577" s="1" t="s">
        <v>169</v>
      </c>
      <c r="I1577" s="1" t="s">
        <v>3349</v>
      </c>
      <c r="J1577" s="1" t="s">
        <v>6334</v>
      </c>
      <c r="K1577" s="1" t="str">
        <f t="shared" si="49"/>
        <v>2016</v>
      </c>
      <c r="L1577">
        <f t="shared" si="50"/>
        <v>19</v>
      </c>
    </row>
    <row r="1578" spans="8:12">
      <c r="H1578" s="1" t="s">
        <v>120</v>
      </c>
      <c r="I1578" s="1" t="s">
        <v>6422</v>
      </c>
      <c r="J1578" s="1" t="s">
        <v>5683</v>
      </c>
      <c r="K1578" s="1" t="str">
        <f t="shared" si="49"/>
        <v>1989</v>
      </c>
      <c r="L1578">
        <f t="shared" si="50"/>
        <v>19</v>
      </c>
    </row>
    <row r="1579" spans="8:12">
      <c r="H1579" s="1" t="s">
        <v>479</v>
      </c>
      <c r="I1579" s="1" t="s">
        <v>6652</v>
      </c>
      <c r="J1579" s="1" t="s">
        <v>1534</v>
      </c>
      <c r="K1579" s="1" t="str">
        <f t="shared" si="49"/>
        <v>2016</v>
      </c>
      <c r="L1579">
        <f t="shared" si="50"/>
        <v>19</v>
      </c>
    </row>
    <row r="1580" spans="8:12">
      <c r="H1580" s="1" t="s">
        <v>177</v>
      </c>
      <c r="I1580" s="1" t="s">
        <v>983</v>
      </c>
      <c r="J1580" s="1" t="s">
        <v>6721</v>
      </c>
      <c r="K1580" s="1" t="str">
        <f t="shared" si="49"/>
        <v>2012</v>
      </c>
      <c r="L1580">
        <f t="shared" si="50"/>
        <v>19</v>
      </c>
    </row>
    <row r="1581" spans="8:12">
      <c r="H1581" s="1" t="s">
        <v>169</v>
      </c>
      <c r="I1581" s="1" t="s">
        <v>6913</v>
      </c>
      <c r="J1581" s="1" t="s">
        <v>6915</v>
      </c>
      <c r="K1581" s="1" t="str">
        <f t="shared" si="49"/>
        <v>2014</v>
      </c>
      <c r="L1581">
        <f t="shared" si="50"/>
        <v>19</v>
      </c>
    </row>
    <row r="1582" spans="8:12">
      <c r="H1582" s="1" t="s">
        <v>101</v>
      </c>
      <c r="I1582" s="1" t="s">
        <v>7034</v>
      </c>
      <c r="J1582" s="1" t="s">
        <v>6189</v>
      </c>
      <c r="K1582" s="1" t="str">
        <f t="shared" si="49"/>
        <v>1996</v>
      </c>
      <c r="L1582">
        <f t="shared" si="50"/>
        <v>19</v>
      </c>
    </row>
    <row r="1583" spans="8:12">
      <c r="H1583" s="1" t="s">
        <v>134</v>
      </c>
      <c r="I1583" s="1" t="s">
        <v>7089</v>
      </c>
      <c r="J1583" s="1" t="s">
        <v>6721</v>
      </c>
      <c r="K1583" s="1" t="str">
        <f t="shared" si="49"/>
        <v>2012</v>
      </c>
      <c r="L1583">
        <f t="shared" si="50"/>
        <v>19</v>
      </c>
    </row>
    <row r="1584" spans="8:12">
      <c r="H1584" s="1" t="s">
        <v>344</v>
      </c>
      <c r="I1584" s="1" t="s">
        <v>7253</v>
      </c>
      <c r="J1584" s="1" t="s">
        <v>1619</v>
      </c>
      <c r="K1584" s="1" t="str">
        <f t="shared" si="49"/>
        <v>2013</v>
      </c>
      <c r="L1584">
        <f t="shared" si="50"/>
        <v>19</v>
      </c>
    </row>
    <row r="1585" spans="8:12">
      <c r="H1585" s="1" t="s">
        <v>169</v>
      </c>
      <c r="I1585" s="1" t="s">
        <v>5781</v>
      </c>
      <c r="J1585" s="1" t="s">
        <v>7396</v>
      </c>
      <c r="K1585" s="1" t="str">
        <f t="shared" si="49"/>
        <v>2019</v>
      </c>
      <c r="L1585">
        <f t="shared" si="50"/>
        <v>19</v>
      </c>
    </row>
    <row r="1586" spans="8:12">
      <c r="H1586" s="1" t="s">
        <v>169</v>
      </c>
      <c r="I1586" s="1" t="s">
        <v>7528</v>
      </c>
      <c r="J1586" s="1" t="s">
        <v>877</v>
      </c>
      <c r="K1586" s="1" t="str">
        <f t="shared" si="49"/>
        <v>2019</v>
      </c>
      <c r="L1586">
        <f t="shared" si="50"/>
        <v>19</v>
      </c>
    </row>
    <row r="1587" spans="8:12">
      <c r="H1587" s="1" t="s">
        <v>169</v>
      </c>
      <c r="I1587" s="1" t="s">
        <v>7570</v>
      </c>
      <c r="J1587" s="1" t="s">
        <v>267</v>
      </c>
      <c r="K1587" s="1" t="str">
        <f t="shared" si="49"/>
        <v>2019</v>
      </c>
      <c r="L1587">
        <f t="shared" si="50"/>
        <v>19</v>
      </c>
    </row>
    <row r="1588" spans="8:12">
      <c r="H1588" s="1" t="s">
        <v>144</v>
      </c>
      <c r="I1588" s="1" t="s">
        <v>7638</v>
      </c>
      <c r="J1588" s="1" t="s">
        <v>7645</v>
      </c>
      <c r="K1588" s="1" t="str">
        <f t="shared" si="49"/>
        <v>2011</v>
      </c>
      <c r="L1588">
        <f t="shared" si="50"/>
        <v>19</v>
      </c>
    </row>
    <row r="1589" spans="8:12">
      <c r="H1589" s="1" t="s">
        <v>169</v>
      </c>
      <c r="I1589" s="1" t="s">
        <v>7647</v>
      </c>
      <c r="J1589" s="1" t="s">
        <v>1067</v>
      </c>
      <c r="K1589" s="1" t="str">
        <f t="shared" si="49"/>
        <v>2015</v>
      </c>
      <c r="L1589">
        <f t="shared" si="50"/>
        <v>19</v>
      </c>
    </row>
    <row r="1590" spans="8:12">
      <c r="H1590" s="1" t="s">
        <v>479</v>
      </c>
      <c r="I1590" s="1" t="s">
        <v>7657</v>
      </c>
      <c r="J1590" s="1" t="s">
        <v>983</v>
      </c>
      <c r="K1590" s="1" t="str">
        <f t="shared" si="49"/>
        <v>2016</v>
      </c>
      <c r="L1590">
        <f t="shared" si="50"/>
        <v>19</v>
      </c>
    </row>
    <row r="1591" spans="8:12">
      <c r="H1591" s="1" t="s">
        <v>169</v>
      </c>
      <c r="I1591" s="1" t="s">
        <v>7663</v>
      </c>
      <c r="J1591" s="1" t="s">
        <v>6936</v>
      </c>
      <c r="K1591" s="1" t="str">
        <f t="shared" si="49"/>
        <v>2015</v>
      </c>
      <c r="L1591">
        <f t="shared" si="50"/>
        <v>19</v>
      </c>
    </row>
    <row r="1592" spans="8:12">
      <c r="H1592" s="1" t="s">
        <v>169</v>
      </c>
      <c r="I1592" s="1" t="s">
        <v>7736</v>
      </c>
      <c r="J1592" s="1" t="s">
        <v>1067</v>
      </c>
      <c r="K1592" s="1" t="str">
        <f t="shared" si="49"/>
        <v>2015</v>
      </c>
      <c r="L1592">
        <f t="shared" si="50"/>
        <v>19</v>
      </c>
    </row>
    <row r="1593" spans="8:12">
      <c r="H1593" s="1" t="s">
        <v>583</v>
      </c>
      <c r="I1593" s="1" t="s">
        <v>8214</v>
      </c>
      <c r="J1593" s="1" t="s">
        <v>84</v>
      </c>
      <c r="K1593" s="1" t="str">
        <f t="shared" si="49"/>
        <v>2017</v>
      </c>
      <c r="L1593">
        <f t="shared" si="50"/>
        <v>19</v>
      </c>
    </row>
    <row r="1594" spans="8:12">
      <c r="H1594" s="1" t="s">
        <v>809</v>
      </c>
      <c r="I1594" s="1" t="s">
        <v>8225</v>
      </c>
      <c r="J1594" s="1" t="s">
        <v>8238</v>
      </c>
      <c r="K1594" s="1" t="str">
        <f t="shared" si="49"/>
        <v>2003</v>
      </c>
      <c r="L1594">
        <f t="shared" si="50"/>
        <v>19</v>
      </c>
    </row>
    <row r="1595" spans="8:12">
      <c r="H1595" s="1" t="s">
        <v>479</v>
      </c>
      <c r="I1595" s="1" t="s">
        <v>8372</v>
      </c>
      <c r="J1595" s="1" t="s">
        <v>8373</v>
      </c>
      <c r="K1595" s="1" t="str">
        <f t="shared" si="49"/>
        <v>2015</v>
      </c>
      <c r="L1595">
        <f t="shared" si="50"/>
        <v>19</v>
      </c>
    </row>
    <row r="1596" spans="8:12">
      <c r="H1596" s="1" t="s">
        <v>144</v>
      </c>
      <c r="I1596" s="1" t="s">
        <v>5882</v>
      </c>
      <c r="J1596" s="1" t="s">
        <v>4330</v>
      </c>
      <c r="K1596" s="1" t="str">
        <f t="shared" si="49"/>
        <v>2010</v>
      </c>
      <c r="L1596">
        <f t="shared" si="50"/>
        <v>19</v>
      </c>
    </row>
    <row r="1597" spans="8:12">
      <c r="H1597" s="1" t="s">
        <v>78</v>
      </c>
      <c r="I1597" s="1" t="s">
        <v>8431</v>
      </c>
      <c r="J1597" s="1" t="s">
        <v>2212</v>
      </c>
      <c r="K1597" s="1" t="str">
        <f t="shared" si="49"/>
        <v>2010</v>
      </c>
      <c r="L1597">
        <f t="shared" si="50"/>
        <v>19</v>
      </c>
    </row>
    <row r="1598" spans="8:12">
      <c r="H1598" s="1" t="s">
        <v>479</v>
      </c>
      <c r="I1598" s="1" t="s">
        <v>544</v>
      </c>
      <c r="J1598" s="1" t="s">
        <v>5680</v>
      </c>
      <c r="K1598" s="1" t="str">
        <f t="shared" si="49"/>
        <v>2020</v>
      </c>
      <c r="L1598">
        <f t="shared" si="50"/>
        <v>19</v>
      </c>
    </row>
    <row r="1599" spans="8:12">
      <c r="H1599" s="1" t="s">
        <v>678</v>
      </c>
      <c r="I1599" s="1" t="s">
        <v>8665</v>
      </c>
      <c r="J1599" s="1" t="s">
        <v>8674</v>
      </c>
      <c r="K1599" s="1" t="str">
        <f t="shared" si="49"/>
        <v>2005</v>
      </c>
      <c r="L1599">
        <f t="shared" si="50"/>
        <v>19</v>
      </c>
    </row>
    <row r="1600" spans="8:12">
      <c r="H1600" s="1" t="s">
        <v>118</v>
      </c>
      <c r="I1600" s="1" t="s">
        <v>8846</v>
      </c>
      <c r="J1600" s="1" t="s">
        <v>8847</v>
      </c>
      <c r="K1600" s="1" t="str">
        <f t="shared" si="49"/>
        <v>2008</v>
      </c>
      <c r="L1600">
        <f t="shared" si="50"/>
        <v>19</v>
      </c>
    </row>
    <row r="1601" spans="8:12">
      <c r="H1601" s="1" t="s">
        <v>78</v>
      </c>
      <c r="I1601" s="1" t="s">
        <v>8870</v>
      </c>
      <c r="J1601" s="1" t="s">
        <v>8871</v>
      </c>
      <c r="K1601" s="1" t="str">
        <f t="shared" si="49"/>
        <v>2004</v>
      </c>
      <c r="L1601">
        <f t="shared" si="50"/>
        <v>19</v>
      </c>
    </row>
    <row r="1602" spans="8:12">
      <c r="H1602" s="1" t="s">
        <v>134</v>
      </c>
      <c r="I1602" s="1" t="s">
        <v>9045</v>
      </c>
      <c r="J1602" s="1" t="s">
        <v>9048</v>
      </c>
      <c r="K1602" s="1" t="str">
        <f t="shared" ref="K1602:K1665" si="51">TEXT(J1602,"YYYY")</f>
        <v>2004</v>
      </c>
      <c r="L1602">
        <f t="shared" ref="L1602:L1665" si="52">H1602-(TEXT(I1602,"YYYY")-TEXT(J1602,"YYYY"))</f>
        <v>19</v>
      </c>
    </row>
    <row r="1603" spans="8:12">
      <c r="H1603" s="1" t="s">
        <v>134</v>
      </c>
      <c r="I1603" s="1" t="s">
        <v>8208</v>
      </c>
      <c r="J1603" s="1" t="s">
        <v>1721</v>
      </c>
      <c r="K1603" s="1" t="str">
        <f t="shared" si="51"/>
        <v>2004</v>
      </c>
      <c r="L1603">
        <f t="shared" si="52"/>
        <v>19</v>
      </c>
    </row>
    <row r="1604" spans="8:12">
      <c r="H1604" s="1" t="s">
        <v>169</v>
      </c>
      <c r="I1604" s="1" t="s">
        <v>9263</v>
      </c>
      <c r="J1604" s="1" t="s">
        <v>9059</v>
      </c>
      <c r="K1604" s="1" t="str">
        <f t="shared" si="51"/>
        <v>2012</v>
      </c>
      <c r="L1604">
        <f t="shared" si="52"/>
        <v>19</v>
      </c>
    </row>
    <row r="1605" spans="8:12">
      <c r="H1605" s="1" t="s">
        <v>479</v>
      </c>
      <c r="I1605" s="1" t="s">
        <v>9563</v>
      </c>
      <c r="J1605" s="1" t="s">
        <v>9553</v>
      </c>
      <c r="K1605" s="1" t="str">
        <f t="shared" si="51"/>
        <v>2013</v>
      </c>
      <c r="L1605">
        <f t="shared" si="52"/>
        <v>19</v>
      </c>
    </row>
    <row r="1606" spans="8:12">
      <c r="H1606" s="1" t="s">
        <v>479</v>
      </c>
      <c r="I1606" s="1" t="s">
        <v>9618</v>
      </c>
      <c r="J1606" s="1" t="s">
        <v>9626</v>
      </c>
      <c r="K1606" s="1" t="str">
        <f t="shared" si="51"/>
        <v>2012</v>
      </c>
      <c r="L1606">
        <f t="shared" si="52"/>
        <v>19</v>
      </c>
    </row>
    <row r="1607" spans="8:12">
      <c r="H1607" s="1" t="s">
        <v>78</v>
      </c>
      <c r="I1607" s="1" t="s">
        <v>9748</v>
      </c>
      <c r="J1607" s="1" t="s">
        <v>9751</v>
      </c>
      <c r="K1607" s="1" t="str">
        <f t="shared" si="51"/>
        <v>2010</v>
      </c>
      <c r="L1607">
        <f t="shared" si="52"/>
        <v>19</v>
      </c>
    </row>
    <row r="1608" spans="8:12">
      <c r="H1608" s="1" t="s">
        <v>479</v>
      </c>
      <c r="I1608" s="1" t="s">
        <v>4019</v>
      </c>
      <c r="J1608" s="1" t="s">
        <v>9978</v>
      </c>
      <c r="K1608" s="1" t="str">
        <f t="shared" si="51"/>
        <v>2013</v>
      </c>
      <c r="L1608">
        <f t="shared" si="52"/>
        <v>19</v>
      </c>
    </row>
    <row r="1609" spans="8:12">
      <c r="H1609" s="1" t="s">
        <v>169</v>
      </c>
      <c r="I1609" s="1" t="s">
        <v>6287</v>
      </c>
      <c r="J1609" s="1" t="s">
        <v>9100</v>
      </c>
      <c r="K1609" s="1" t="str">
        <f t="shared" si="51"/>
        <v>2012</v>
      </c>
      <c r="L1609">
        <f t="shared" si="52"/>
        <v>19</v>
      </c>
    </row>
    <row r="1610" spans="8:12">
      <c r="H1610" s="1" t="s">
        <v>678</v>
      </c>
      <c r="I1610" s="1" t="s">
        <v>3125</v>
      </c>
      <c r="J1610" s="1" t="s">
        <v>10268</v>
      </c>
      <c r="K1610" s="1" t="str">
        <f t="shared" si="51"/>
        <v>2005</v>
      </c>
      <c r="L1610">
        <f t="shared" si="52"/>
        <v>19</v>
      </c>
    </row>
    <row r="1611" spans="8:12">
      <c r="H1611" s="1" t="s">
        <v>134</v>
      </c>
      <c r="I1611" s="1" t="s">
        <v>10340</v>
      </c>
      <c r="J1611" s="1" t="s">
        <v>10406</v>
      </c>
      <c r="K1611" s="1" t="str">
        <f t="shared" si="51"/>
        <v>2005</v>
      </c>
      <c r="L1611">
        <f t="shared" si="52"/>
        <v>19</v>
      </c>
    </row>
    <row r="1612" spans="8:12">
      <c r="H1612" s="1" t="s">
        <v>479</v>
      </c>
      <c r="I1612" s="1" t="s">
        <v>10438</v>
      </c>
      <c r="J1612" s="1" t="s">
        <v>6287</v>
      </c>
      <c r="K1612" s="1" t="str">
        <f t="shared" si="51"/>
        <v>2013</v>
      </c>
      <c r="L1612">
        <f t="shared" si="52"/>
        <v>19</v>
      </c>
    </row>
    <row r="1613" spans="8:12">
      <c r="H1613" s="1" t="s">
        <v>479</v>
      </c>
      <c r="I1613" s="1" t="s">
        <v>7543</v>
      </c>
      <c r="J1613" s="1" t="s">
        <v>10520</v>
      </c>
      <c r="K1613" s="1" t="str">
        <f t="shared" si="51"/>
        <v>2013</v>
      </c>
      <c r="L1613">
        <f t="shared" si="52"/>
        <v>19</v>
      </c>
    </row>
    <row r="1614" spans="8:12">
      <c r="H1614" s="1" t="s">
        <v>479</v>
      </c>
      <c r="I1614" s="1" t="s">
        <v>10522</v>
      </c>
      <c r="J1614" s="1" t="s">
        <v>5441</v>
      </c>
      <c r="K1614" s="1" t="str">
        <f t="shared" si="51"/>
        <v>2020</v>
      </c>
      <c r="L1614">
        <f t="shared" si="52"/>
        <v>19</v>
      </c>
    </row>
    <row r="1615" spans="8:12">
      <c r="H1615" s="1" t="s">
        <v>144</v>
      </c>
      <c r="I1615" s="1" t="s">
        <v>2332</v>
      </c>
      <c r="J1615" s="1" t="s">
        <v>10744</v>
      </c>
      <c r="K1615" s="1" t="str">
        <f t="shared" si="51"/>
        <v>2015</v>
      </c>
      <c r="L1615">
        <f t="shared" si="52"/>
        <v>19</v>
      </c>
    </row>
    <row r="1616" spans="8:12">
      <c r="H1616" s="1" t="s">
        <v>88</v>
      </c>
      <c r="I1616" s="1" t="s">
        <v>193</v>
      </c>
      <c r="J1616" s="1" t="s">
        <v>10796</v>
      </c>
      <c r="K1616" s="1" t="str">
        <f t="shared" si="51"/>
        <v>2011</v>
      </c>
      <c r="L1616">
        <f t="shared" si="52"/>
        <v>19</v>
      </c>
    </row>
    <row r="1617" spans="8:12">
      <c r="H1617" s="1" t="s">
        <v>479</v>
      </c>
      <c r="I1617" s="1" t="s">
        <v>9362</v>
      </c>
      <c r="J1617" s="1" t="s">
        <v>9362</v>
      </c>
      <c r="K1617" s="1" t="str">
        <f t="shared" si="51"/>
        <v>2020</v>
      </c>
      <c r="L1617">
        <f t="shared" si="52"/>
        <v>19</v>
      </c>
    </row>
    <row r="1618" spans="8:12">
      <c r="H1618" s="1" t="s">
        <v>169</v>
      </c>
      <c r="I1618" s="1" t="s">
        <v>830</v>
      </c>
      <c r="J1618" s="1" t="s">
        <v>1725</v>
      </c>
      <c r="K1618" s="1" t="str">
        <f t="shared" si="51"/>
        <v>2019</v>
      </c>
      <c r="L1618">
        <f t="shared" si="52"/>
        <v>19</v>
      </c>
    </row>
    <row r="1619" spans="8:12">
      <c r="H1619" s="1" t="s">
        <v>169</v>
      </c>
      <c r="I1619" s="1" t="s">
        <v>11029</v>
      </c>
      <c r="J1619" s="1" t="s">
        <v>10699</v>
      </c>
      <c r="K1619" s="1" t="str">
        <f t="shared" si="51"/>
        <v>2019</v>
      </c>
      <c r="L1619">
        <f t="shared" si="52"/>
        <v>19</v>
      </c>
    </row>
    <row r="1620" spans="8:12">
      <c r="H1620" s="1" t="s">
        <v>344</v>
      </c>
      <c r="I1620" s="1" t="s">
        <v>9377</v>
      </c>
      <c r="J1620" s="1" t="s">
        <v>10193</v>
      </c>
      <c r="K1620" s="1" t="str">
        <f t="shared" si="51"/>
        <v>2012</v>
      </c>
      <c r="L1620">
        <f t="shared" si="52"/>
        <v>19</v>
      </c>
    </row>
    <row r="1621" spans="8:12">
      <c r="H1621" s="1" t="s">
        <v>118</v>
      </c>
      <c r="I1621" s="1" t="s">
        <v>8846</v>
      </c>
      <c r="J1621" s="1" t="s">
        <v>1815</v>
      </c>
      <c r="K1621" s="1" t="str">
        <f t="shared" si="51"/>
        <v>2008</v>
      </c>
      <c r="L1621">
        <f t="shared" si="52"/>
        <v>19</v>
      </c>
    </row>
    <row r="1622" spans="8:12">
      <c r="H1622" s="1" t="s">
        <v>177</v>
      </c>
      <c r="I1622" s="1" t="s">
        <v>11531</v>
      </c>
      <c r="J1622" s="1" t="s">
        <v>7911</v>
      </c>
      <c r="K1622" s="1" t="str">
        <f t="shared" si="51"/>
        <v>2011</v>
      </c>
      <c r="L1622">
        <f t="shared" si="52"/>
        <v>19</v>
      </c>
    </row>
    <row r="1623" spans="8:12">
      <c r="H1623" s="1" t="s">
        <v>479</v>
      </c>
      <c r="I1623" s="1" t="s">
        <v>384</v>
      </c>
      <c r="J1623" s="1" t="s">
        <v>384</v>
      </c>
      <c r="K1623" s="1" t="str">
        <f t="shared" si="51"/>
        <v>2015</v>
      </c>
      <c r="L1623">
        <f t="shared" si="52"/>
        <v>19</v>
      </c>
    </row>
    <row r="1624" spans="8:12">
      <c r="H1624" s="1" t="s">
        <v>479</v>
      </c>
      <c r="I1624" s="1" t="s">
        <v>10590</v>
      </c>
      <c r="J1624" s="1" t="s">
        <v>7043</v>
      </c>
      <c r="K1624" s="1" t="str">
        <f t="shared" si="51"/>
        <v>2020</v>
      </c>
      <c r="L1624">
        <f t="shared" si="52"/>
        <v>19</v>
      </c>
    </row>
    <row r="1625" spans="8:12">
      <c r="H1625" s="1" t="s">
        <v>344</v>
      </c>
      <c r="I1625" s="1" t="s">
        <v>11669</v>
      </c>
      <c r="J1625" s="1" t="s">
        <v>5726</v>
      </c>
      <c r="K1625" s="1" t="str">
        <f t="shared" si="51"/>
        <v>2014</v>
      </c>
      <c r="L1625">
        <f t="shared" si="52"/>
        <v>19</v>
      </c>
    </row>
    <row r="1626" spans="8:12">
      <c r="H1626" s="1" t="s">
        <v>479</v>
      </c>
      <c r="I1626" s="1" t="s">
        <v>8372</v>
      </c>
      <c r="J1626" s="1" t="s">
        <v>8373</v>
      </c>
      <c r="K1626" s="1" t="str">
        <f t="shared" si="51"/>
        <v>2015</v>
      </c>
      <c r="L1626">
        <f t="shared" si="52"/>
        <v>19</v>
      </c>
    </row>
    <row r="1627" spans="8:12">
      <c r="H1627" s="1" t="s">
        <v>479</v>
      </c>
      <c r="I1627" s="1" t="s">
        <v>8110</v>
      </c>
      <c r="J1627" s="1" t="s">
        <v>6104</v>
      </c>
      <c r="K1627" s="1" t="str">
        <f t="shared" si="51"/>
        <v>2015</v>
      </c>
      <c r="L1627">
        <f t="shared" si="52"/>
        <v>19</v>
      </c>
    </row>
    <row r="1628" spans="8:12">
      <c r="H1628" s="1" t="s">
        <v>479</v>
      </c>
      <c r="I1628" s="1" t="s">
        <v>9509</v>
      </c>
      <c r="J1628" s="1" t="s">
        <v>905</v>
      </c>
      <c r="K1628" s="1" t="str">
        <f t="shared" si="51"/>
        <v>2015</v>
      </c>
      <c r="L1628">
        <f t="shared" si="52"/>
        <v>19</v>
      </c>
    </row>
    <row r="1629" spans="8:12">
      <c r="H1629" s="1" t="s">
        <v>479</v>
      </c>
      <c r="I1629" s="1" t="s">
        <v>10805</v>
      </c>
      <c r="J1629" s="1" t="s">
        <v>1222</v>
      </c>
      <c r="K1629" s="1" t="str">
        <f t="shared" si="51"/>
        <v>2015</v>
      </c>
      <c r="L1629">
        <f t="shared" si="52"/>
        <v>19</v>
      </c>
    </row>
    <row r="1630" spans="8:12">
      <c r="H1630" s="1" t="s">
        <v>78</v>
      </c>
      <c r="I1630" s="1" t="s">
        <v>801</v>
      </c>
      <c r="J1630" s="1" t="s">
        <v>1899</v>
      </c>
      <c r="K1630" s="1" t="str">
        <f t="shared" si="51"/>
        <v>2005</v>
      </c>
      <c r="L1630">
        <f t="shared" si="52"/>
        <v>19</v>
      </c>
    </row>
    <row r="1631" spans="8:12">
      <c r="H1631" s="1" t="s">
        <v>479</v>
      </c>
      <c r="I1631" s="1" t="s">
        <v>3805</v>
      </c>
      <c r="J1631" s="1" t="s">
        <v>7574</v>
      </c>
      <c r="K1631" s="1" t="str">
        <f t="shared" si="51"/>
        <v>2020</v>
      </c>
      <c r="L1631">
        <f t="shared" si="52"/>
        <v>19</v>
      </c>
    </row>
    <row r="1632" spans="8:12">
      <c r="H1632" s="1" t="s">
        <v>169</v>
      </c>
      <c r="I1632" s="1" t="s">
        <v>1146</v>
      </c>
      <c r="J1632" s="1" t="s">
        <v>1160</v>
      </c>
      <c r="K1632" s="1" t="str">
        <f t="shared" si="51"/>
        <v>2019</v>
      </c>
      <c r="L1632">
        <f t="shared" si="52"/>
        <v>20</v>
      </c>
    </row>
    <row r="1633" spans="8:12">
      <c r="H1633" s="1" t="s">
        <v>301</v>
      </c>
      <c r="I1633" s="1" t="s">
        <v>1245</v>
      </c>
      <c r="J1633" s="1" t="s">
        <v>1253</v>
      </c>
      <c r="K1633" s="1" t="str">
        <f t="shared" si="51"/>
        <v>1986</v>
      </c>
      <c r="L1633">
        <f t="shared" si="52"/>
        <v>20</v>
      </c>
    </row>
    <row r="1634" spans="8:12">
      <c r="H1634" s="1" t="s">
        <v>144</v>
      </c>
      <c r="I1634" s="1" t="s">
        <v>1685</v>
      </c>
      <c r="J1634" s="1" t="s">
        <v>941</v>
      </c>
      <c r="K1634" s="1" t="str">
        <f t="shared" si="51"/>
        <v>2011</v>
      </c>
      <c r="L1634">
        <f t="shared" si="52"/>
        <v>20</v>
      </c>
    </row>
    <row r="1635" spans="8:12">
      <c r="H1635" s="1" t="s">
        <v>367</v>
      </c>
      <c r="I1635" s="1" t="s">
        <v>421</v>
      </c>
      <c r="J1635" s="1" t="s">
        <v>2023</v>
      </c>
      <c r="K1635" s="1" t="str">
        <f t="shared" si="51"/>
        <v>2013</v>
      </c>
      <c r="L1635">
        <f t="shared" si="52"/>
        <v>20</v>
      </c>
    </row>
    <row r="1636" spans="8:12">
      <c r="H1636" s="1" t="s">
        <v>344</v>
      </c>
      <c r="I1636" s="1" t="s">
        <v>3035</v>
      </c>
      <c r="J1636" s="1" t="s">
        <v>236</v>
      </c>
      <c r="K1636" s="1" t="str">
        <f t="shared" si="51"/>
        <v>2017</v>
      </c>
      <c r="L1636">
        <f t="shared" si="52"/>
        <v>20</v>
      </c>
    </row>
    <row r="1637" spans="8:12">
      <c r="H1637" s="1" t="s">
        <v>169</v>
      </c>
      <c r="I1637" s="1" t="s">
        <v>822</v>
      </c>
      <c r="J1637" s="1" t="s">
        <v>1174</v>
      </c>
      <c r="K1637" s="1" t="str">
        <f t="shared" si="51"/>
        <v>2019</v>
      </c>
      <c r="L1637">
        <f t="shared" si="52"/>
        <v>20</v>
      </c>
    </row>
    <row r="1638" spans="8:12">
      <c r="H1638" s="1" t="s">
        <v>169</v>
      </c>
      <c r="I1638" s="1" t="s">
        <v>759</v>
      </c>
      <c r="J1638" s="1" t="s">
        <v>604</v>
      </c>
      <c r="K1638" s="1" t="str">
        <f t="shared" si="51"/>
        <v>2019</v>
      </c>
      <c r="L1638">
        <f t="shared" si="52"/>
        <v>20</v>
      </c>
    </row>
    <row r="1639" spans="8:12">
      <c r="H1639" s="1" t="s">
        <v>367</v>
      </c>
      <c r="I1639" s="1" t="s">
        <v>759</v>
      </c>
      <c r="J1639" s="1" t="s">
        <v>2405</v>
      </c>
      <c r="K1639" s="1" t="str">
        <f t="shared" si="51"/>
        <v>2013</v>
      </c>
      <c r="L1639">
        <f t="shared" si="52"/>
        <v>20</v>
      </c>
    </row>
    <row r="1640" spans="8:12">
      <c r="H1640" s="1" t="s">
        <v>583</v>
      </c>
      <c r="I1640" s="1" t="s">
        <v>972</v>
      </c>
      <c r="J1640" s="1" t="s">
        <v>3430</v>
      </c>
      <c r="K1640" s="1" t="str">
        <f t="shared" si="51"/>
        <v>2016</v>
      </c>
      <c r="L1640">
        <f t="shared" si="52"/>
        <v>20</v>
      </c>
    </row>
    <row r="1641" spans="8:12">
      <c r="H1641" s="1" t="s">
        <v>678</v>
      </c>
      <c r="I1641" s="1" t="s">
        <v>3506</v>
      </c>
      <c r="J1641" s="1" t="s">
        <v>3509</v>
      </c>
      <c r="K1641" s="1" t="str">
        <f t="shared" si="51"/>
        <v>2005</v>
      </c>
      <c r="L1641">
        <f t="shared" si="52"/>
        <v>20</v>
      </c>
    </row>
    <row r="1642" spans="8:12">
      <c r="H1642" s="1" t="s">
        <v>169</v>
      </c>
      <c r="I1642" s="1" t="s">
        <v>3552</v>
      </c>
      <c r="J1642" s="1" t="s">
        <v>162</v>
      </c>
      <c r="K1642" s="1" t="str">
        <f t="shared" si="51"/>
        <v>2016</v>
      </c>
      <c r="L1642">
        <f t="shared" si="52"/>
        <v>20</v>
      </c>
    </row>
    <row r="1643" spans="8:12">
      <c r="H1643" s="1" t="s">
        <v>63</v>
      </c>
      <c r="I1643" s="1" t="s">
        <v>851</v>
      </c>
      <c r="J1643" s="1" t="s">
        <v>3772</v>
      </c>
      <c r="K1643" s="1" t="str">
        <f t="shared" si="51"/>
        <v>2009</v>
      </c>
      <c r="L1643">
        <f t="shared" si="52"/>
        <v>20</v>
      </c>
    </row>
    <row r="1644" spans="8:12">
      <c r="H1644" s="1" t="s">
        <v>344</v>
      </c>
      <c r="I1644" s="1" t="s">
        <v>3882</v>
      </c>
      <c r="J1644" s="1" t="s">
        <v>459</v>
      </c>
      <c r="K1644" s="1" t="str">
        <f t="shared" si="51"/>
        <v>2019</v>
      </c>
      <c r="L1644">
        <f t="shared" si="52"/>
        <v>20</v>
      </c>
    </row>
    <row r="1645" spans="8:12">
      <c r="H1645" s="1" t="s">
        <v>63</v>
      </c>
      <c r="I1645" s="1" t="s">
        <v>4363</v>
      </c>
      <c r="J1645" s="1" t="s">
        <v>1918</v>
      </c>
      <c r="K1645" s="1" t="str">
        <f t="shared" si="51"/>
        <v>2007</v>
      </c>
      <c r="L1645">
        <f t="shared" si="52"/>
        <v>20</v>
      </c>
    </row>
    <row r="1646" spans="8:12">
      <c r="H1646" s="1" t="s">
        <v>78</v>
      </c>
      <c r="I1646" s="1" t="s">
        <v>804</v>
      </c>
      <c r="J1646" s="1" t="s">
        <v>4425</v>
      </c>
      <c r="K1646" s="1" t="str">
        <f t="shared" si="51"/>
        <v>2009</v>
      </c>
      <c r="L1646">
        <f t="shared" si="52"/>
        <v>20</v>
      </c>
    </row>
    <row r="1647" spans="8:12">
      <c r="H1647" s="1" t="s">
        <v>63</v>
      </c>
      <c r="I1647" s="1" t="s">
        <v>4820</v>
      </c>
      <c r="J1647" s="1" t="s">
        <v>1918</v>
      </c>
      <c r="K1647" s="1" t="str">
        <f t="shared" si="51"/>
        <v>2007</v>
      </c>
      <c r="L1647">
        <f t="shared" si="52"/>
        <v>20</v>
      </c>
    </row>
    <row r="1648" spans="8:12">
      <c r="H1648" s="1" t="s">
        <v>530</v>
      </c>
      <c r="I1648" s="1" t="s">
        <v>4942</v>
      </c>
      <c r="J1648" s="1" t="s">
        <v>5065</v>
      </c>
      <c r="K1648" s="1" t="str">
        <f t="shared" si="51"/>
        <v>2004</v>
      </c>
      <c r="L1648">
        <f t="shared" si="52"/>
        <v>20</v>
      </c>
    </row>
    <row r="1649" spans="8:12">
      <c r="H1649" s="1" t="s">
        <v>555</v>
      </c>
      <c r="I1649" s="1" t="s">
        <v>5125</v>
      </c>
      <c r="J1649" s="1" t="s">
        <v>5180</v>
      </c>
      <c r="K1649" s="1" t="str">
        <f t="shared" si="51"/>
        <v>1996</v>
      </c>
      <c r="L1649">
        <f t="shared" si="52"/>
        <v>20</v>
      </c>
    </row>
    <row r="1650" spans="8:12">
      <c r="H1650" s="1" t="s">
        <v>344</v>
      </c>
      <c r="I1650" s="1" t="s">
        <v>2344</v>
      </c>
      <c r="J1650" s="1" t="s">
        <v>4192</v>
      </c>
      <c r="K1650" s="1" t="str">
        <f t="shared" si="51"/>
        <v>2017</v>
      </c>
      <c r="L1650">
        <f t="shared" si="52"/>
        <v>20</v>
      </c>
    </row>
    <row r="1651" spans="8:12">
      <c r="H1651" s="1" t="s">
        <v>118</v>
      </c>
      <c r="I1651" s="1" t="s">
        <v>5243</v>
      </c>
      <c r="J1651" s="1" t="s">
        <v>5176</v>
      </c>
      <c r="K1651" s="1" t="str">
        <f t="shared" si="51"/>
        <v>2011</v>
      </c>
      <c r="L1651">
        <f t="shared" si="52"/>
        <v>20</v>
      </c>
    </row>
    <row r="1652" spans="8:12">
      <c r="H1652" s="1" t="s">
        <v>169</v>
      </c>
      <c r="I1652" s="1" t="s">
        <v>5636</v>
      </c>
      <c r="J1652" s="1" t="s">
        <v>3522</v>
      </c>
      <c r="K1652" s="1" t="str">
        <f t="shared" si="51"/>
        <v>2016</v>
      </c>
      <c r="L1652">
        <f t="shared" si="52"/>
        <v>20</v>
      </c>
    </row>
    <row r="1653" spans="8:12">
      <c r="H1653" s="1" t="s">
        <v>344</v>
      </c>
      <c r="I1653" s="1" t="s">
        <v>397</v>
      </c>
      <c r="J1653" s="1" t="s">
        <v>267</v>
      </c>
      <c r="K1653" s="1" t="str">
        <f t="shared" si="51"/>
        <v>2019</v>
      </c>
      <c r="L1653">
        <f t="shared" si="52"/>
        <v>20</v>
      </c>
    </row>
    <row r="1654" spans="8:12">
      <c r="H1654" s="1">
        <v>22</v>
      </c>
      <c r="I1654" s="1" t="s">
        <v>6231</v>
      </c>
      <c r="J1654" s="1" t="s">
        <v>6321</v>
      </c>
      <c r="K1654" s="1" t="str">
        <f t="shared" si="51"/>
        <v>2014</v>
      </c>
      <c r="L1654">
        <f t="shared" si="52"/>
        <v>20</v>
      </c>
    </row>
    <row r="1655" spans="8:12">
      <c r="H1655" s="1" t="s">
        <v>144</v>
      </c>
      <c r="I1655" s="1" t="s">
        <v>6364</v>
      </c>
      <c r="J1655" s="1" t="s">
        <v>1125</v>
      </c>
      <c r="K1655" s="1" t="str">
        <f t="shared" si="51"/>
        <v>2012</v>
      </c>
      <c r="L1655">
        <f t="shared" si="52"/>
        <v>20</v>
      </c>
    </row>
    <row r="1656" spans="8:12">
      <c r="H1656" s="1" t="s">
        <v>583</v>
      </c>
      <c r="I1656" s="1" t="s">
        <v>5785</v>
      </c>
      <c r="J1656" s="1" t="s">
        <v>6684</v>
      </c>
      <c r="K1656" s="1" t="str">
        <f t="shared" si="51"/>
        <v>2013</v>
      </c>
      <c r="L1656">
        <f t="shared" si="52"/>
        <v>20</v>
      </c>
    </row>
    <row r="1657" spans="8:12">
      <c r="H1657" s="1" t="s">
        <v>583</v>
      </c>
      <c r="I1657" s="1" t="s">
        <v>6705</v>
      </c>
      <c r="J1657" s="1" t="s">
        <v>3786</v>
      </c>
      <c r="K1657" s="1" t="str">
        <f t="shared" si="51"/>
        <v>2014</v>
      </c>
      <c r="L1657">
        <f t="shared" si="52"/>
        <v>20</v>
      </c>
    </row>
    <row r="1658" spans="8:12">
      <c r="H1658" s="1" t="s">
        <v>644</v>
      </c>
      <c r="I1658" s="1" t="s">
        <v>6797</v>
      </c>
      <c r="J1658" s="1" t="s">
        <v>2593</v>
      </c>
      <c r="K1658" s="1" t="str">
        <f t="shared" si="51"/>
        <v>2000</v>
      </c>
      <c r="L1658">
        <f t="shared" si="52"/>
        <v>20</v>
      </c>
    </row>
    <row r="1659" spans="8:12">
      <c r="H1659" s="1" t="s">
        <v>344</v>
      </c>
      <c r="I1659" s="1" t="s">
        <v>303</v>
      </c>
      <c r="J1659" s="1" t="s">
        <v>905</v>
      </c>
      <c r="K1659" s="1" t="str">
        <f t="shared" si="51"/>
        <v>2015</v>
      </c>
      <c r="L1659">
        <f t="shared" si="52"/>
        <v>20</v>
      </c>
    </row>
    <row r="1660" spans="8:12">
      <c r="H1660" s="1" t="s">
        <v>344</v>
      </c>
      <c r="I1660" s="1" t="s">
        <v>7340</v>
      </c>
      <c r="J1660" s="1" t="s">
        <v>7345</v>
      </c>
      <c r="K1660" s="1" t="str">
        <f t="shared" si="51"/>
        <v>2014</v>
      </c>
      <c r="L1660">
        <f t="shared" si="52"/>
        <v>20</v>
      </c>
    </row>
    <row r="1661" spans="8:12">
      <c r="H1661" s="1" t="s">
        <v>169</v>
      </c>
      <c r="I1661" s="1" t="s">
        <v>7441</v>
      </c>
      <c r="J1661" s="1" t="s">
        <v>5832</v>
      </c>
      <c r="K1661" s="1" t="str">
        <f t="shared" si="51"/>
        <v>2016</v>
      </c>
      <c r="L1661">
        <f t="shared" si="52"/>
        <v>20</v>
      </c>
    </row>
    <row r="1662" spans="8:12">
      <c r="H1662" s="1" t="s">
        <v>809</v>
      </c>
      <c r="I1662" s="1" t="s">
        <v>7479</v>
      </c>
      <c r="J1662" s="1" t="s">
        <v>7480</v>
      </c>
      <c r="K1662" s="1" t="str">
        <f t="shared" si="51"/>
        <v>2000</v>
      </c>
      <c r="L1662">
        <f t="shared" si="52"/>
        <v>20</v>
      </c>
    </row>
    <row r="1663" spans="8:12">
      <c r="H1663" s="1" t="s">
        <v>144</v>
      </c>
      <c r="I1663" s="1" t="s">
        <v>7647</v>
      </c>
      <c r="J1663" s="1" t="s">
        <v>6721</v>
      </c>
      <c r="K1663" s="1" t="str">
        <f t="shared" si="51"/>
        <v>2012</v>
      </c>
      <c r="L1663">
        <f t="shared" si="52"/>
        <v>20</v>
      </c>
    </row>
    <row r="1664" spans="8:12">
      <c r="H1664" s="1" t="s">
        <v>344</v>
      </c>
      <c r="I1664" s="1" t="s">
        <v>7691</v>
      </c>
      <c r="J1664" s="1" t="s">
        <v>517</v>
      </c>
      <c r="K1664" s="1" t="str">
        <f t="shared" si="51"/>
        <v>2019</v>
      </c>
      <c r="L1664">
        <f t="shared" si="52"/>
        <v>20</v>
      </c>
    </row>
    <row r="1665" spans="8:12">
      <c r="H1665" s="1" t="s">
        <v>88</v>
      </c>
      <c r="I1665" s="1" t="s">
        <v>663</v>
      </c>
      <c r="J1665" s="1" t="s">
        <v>7778</v>
      </c>
      <c r="K1665" s="1" t="str">
        <f t="shared" si="51"/>
        <v>2012</v>
      </c>
      <c r="L1665">
        <f t="shared" si="52"/>
        <v>20</v>
      </c>
    </row>
    <row r="1666" spans="8:12">
      <c r="H1666" s="1" t="s">
        <v>169</v>
      </c>
      <c r="I1666" s="1" t="s">
        <v>7830</v>
      </c>
      <c r="J1666" s="1" t="s">
        <v>3304</v>
      </c>
      <c r="K1666" s="1" t="str">
        <f t="shared" ref="K1666:K1729" si="53">TEXT(J1666,"YYYY")</f>
        <v>2020</v>
      </c>
      <c r="L1666">
        <f t="shared" ref="L1666:L1729" si="54">H1666-(TEXT(I1666,"YYYY")-TEXT(J1666,"YYYY"))</f>
        <v>20</v>
      </c>
    </row>
    <row r="1667" spans="8:12">
      <c r="H1667" s="1" t="s">
        <v>169</v>
      </c>
      <c r="I1667" s="1" t="s">
        <v>7984</v>
      </c>
      <c r="J1667" s="1" t="s">
        <v>236</v>
      </c>
      <c r="K1667" s="1" t="str">
        <f t="shared" si="53"/>
        <v>2017</v>
      </c>
      <c r="L1667">
        <f t="shared" si="54"/>
        <v>20</v>
      </c>
    </row>
    <row r="1668" spans="8:12">
      <c r="H1668" s="1" t="s">
        <v>169</v>
      </c>
      <c r="I1668" s="1" t="s">
        <v>4988</v>
      </c>
      <c r="J1668" s="1" t="s">
        <v>7043</v>
      </c>
      <c r="K1668" s="1" t="str">
        <f t="shared" si="53"/>
        <v>2020</v>
      </c>
      <c r="L1668">
        <f t="shared" si="54"/>
        <v>20</v>
      </c>
    </row>
    <row r="1669" spans="8:12">
      <c r="H1669" s="1" t="s">
        <v>144</v>
      </c>
      <c r="I1669" s="1" t="s">
        <v>8945</v>
      </c>
      <c r="J1669" s="1" t="s">
        <v>931</v>
      </c>
      <c r="K1669" s="1" t="str">
        <f t="shared" si="53"/>
        <v>2016</v>
      </c>
      <c r="L1669">
        <f t="shared" si="54"/>
        <v>20</v>
      </c>
    </row>
    <row r="1670" spans="8:12">
      <c r="H1670" s="1" t="s">
        <v>134</v>
      </c>
      <c r="I1670" s="1" t="s">
        <v>9203</v>
      </c>
      <c r="J1670" s="1" t="s">
        <v>9208</v>
      </c>
      <c r="K1670" s="1" t="str">
        <f t="shared" si="53"/>
        <v>2005</v>
      </c>
      <c r="L1670">
        <f t="shared" si="54"/>
        <v>20</v>
      </c>
    </row>
    <row r="1671" spans="8:12">
      <c r="H1671" s="1" t="s">
        <v>299</v>
      </c>
      <c r="I1671" s="1" t="s">
        <v>9247</v>
      </c>
      <c r="J1671" s="1" t="s">
        <v>9248</v>
      </c>
      <c r="K1671" s="1" t="str">
        <f t="shared" si="53"/>
        <v>1990</v>
      </c>
      <c r="L1671">
        <f t="shared" si="54"/>
        <v>20</v>
      </c>
    </row>
    <row r="1672" spans="8:12">
      <c r="H1672" s="1" t="s">
        <v>169</v>
      </c>
      <c r="I1672" s="1" t="s">
        <v>9841</v>
      </c>
      <c r="J1672" s="1" t="s">
        <v>9841</v>
      </c>
      <c r="K1672" s="1" t="str">
        <f t="shared" si="53"/>
        <v>2010</v>
      </c>
      <c r="L1672">
        <f t="shared" si="54"/>
        <v>20</v>
      </c>
    </row>
    <row r="1673" spans="8:12">
      <c r="H1673" s="1" t="s">
        <v>367</v>
      </c>
      <c r="I1673" s="1" t="s">
        <v>9833</v>
      </c>
      <c r="J1673" s="1" t="s">
        <v>9794</v>
      </c>
      <c r="K1673" s="1" t="str">
        <f t="shared" si="53"/>
        <v>2007</v>
      </c>
      <c r="L1673">
        <f t="shared" si="54"/>
        <v>20</v>
      </c>
    </row>
    <row r="1674" spans="8:12">
      <c r="H1674" s="1" t="s">
        <v>169</v>
      </c>
      <c r="I1674" s="1" t="s">
        <v>9829</v>
      </c>
      <c r="J1674" s="1" t="s">
        <v>7885</v>
      </c>
      <c r="K1674" s="1" t="str">
        <f t="shared" si="53"/>
        <v>2013</v>
      </c>
      <c r="L1674">
        <f t="shared" si="54"/>
        <v>20</v>
      </c>
    </row>
    <row r="1675" spans="8:12">
      <c r="H1675" s="1" t="s">
        <v>144</v>
      </c>
      <c r="I1675" s="1" t="s">
        <v>9829</v>
      </c>
      <c r="J1675" s="1" t="s">
        <v>9946</v>
      </c>
      <c r="K1675" s="1" t="str">
        <f t="shared" si="53"/>
        <v>2009</v>
      </c>
      <c r="L1675">
        <f t="shared" si="54"/>
        <v>20</v>
      </c>
    </row>
    <row r="1676" spans="8:12">
      <c r="H1676" s="1" t="s">
        <v>344</v>
      </c>
      <c r="I1676" s="1" t="s">
        <v>9708</v>
      </c>
      <c r="J1676" s="1" t="s">
        <v>10204</v>
      </c>
      <c r="K1676" s="1" t="str">
        <f t="shared" si="53"/>
        <v>2011</v>
      </c>
      <c r="L1676">
        <f t="shared" si="54"/>
        <v>20</v>
      </c>
    </row>
    <row r="1677" spans="8:12">
      <c r="H1677" s="1" t="s">
        <v>344</v>
      </c>
      <c r="I1677" s="1" t="s">
        <v>9902</v>
      </c>
      <c r="J1677" s="1" t="s">
        <v>10376</v>
      </c>
      <c r="K1677" s="1" t="str">
        <f t="shared" si="53"/>
        <v>2012</v>
      </c>
      <c r="L1677">
        <f t="shared" si="54"/>
        <v>20</v>
      </c>
    </row>
    <row r="1678" spans="8:12">
      <c r="H1678" s="1" t="s">
        <v>344</v>
      </c>
      <c r="I1678" s="1" t="s">
        <v>261</v>
      </c>
      <c r="J1678" s="1" t="s">
        <v>1265</v>
      </c>
      <c r="K1678" s="1" t="str">
        <f t="shared" si="53"/>
        <v>2019</v>
      </c>
      <c r="L1678">
        <f t="shared" si="54"/>
        <v>20</v>
      </c>
    </row>
    <row r="1679" spans="8:12">
      <c r="H1679" s="1" t="s">
        <v>63</v>
      </c>
      <c r="I1679" s="1" t="s">
        <v>261</v>
      </c>
      <c r="J1679" s="1" t="s">
        <v>7868</v>
      </c>
      <c r="K1679" s="1" t="str">
        <f t="shared" si="53"/>
        <v>2010</v>
      </c>
      <c r="L1679">
        <f t="shared" si="54"/>
        <v>20</v>
      </c>
    </row>
    <row r="1680" spans="8:12">
      <c r="H1680" s="1" t="s">
        <v>344</v>
      </c>
      <c r="I1680" s="1" t="s">
        <v>10675</v>
      </c>
      <c r="J1680" s="1" t="s">
        <v>532</v>
      </c>
      <c r="K1680" s="1" t="str">
        <f t="shared" si="53"/>
        <v>2019</v>
      </c>
      <c r="L1680">
        <f t="shared" si="54"/>
        <v>20</v>
      </c>
    </row>
    <row r="1681" spans="8:12">
      <c r="H1681" s="1" t="s">
        <v>344</v>
      </c>
      <c r="I1681" s="1" t="s">
        <v>10517</v>
      </c>
      <c r="J1681" s="1" t="s">
        <v>2008</v>
      </c>
      <c r="K1681" s="1" t="str">
        <f t="shared" si="53"/>
        <v>2014</v>
      </c>
      <c r="L1681">
        <f t="shared" si="54"/>
        <v>20</v>
      </c>
    </row>
    <row r="1682" spans="8:12">
      <c r="H1682" s="1" t="s">
        <v>344</v>
      </c>
      <c r="I1682" s="1" t="s">
        <v>10517</v>
      </c>
      <c r="J1682" s="1" t="s">
        <v>5726</v>
      </c>
      <c r="K1682" s="1" t="str">
        <f t="shared" si="53"/>
        <v>2014</v>
      </c>
      <c r="L1682">
        <f t="shared" si="54"/>
        <v>20</v>
      </c>
    </row>
    <row r="1683" spans="8:12">
      <c r="H1683" s="1" t="s">
        <v>678</v>
      </c>
      <c r="I1683" s="1" t="s">
        <v>7293</v>
      </c>
      <c r="J1683" s="1" t="s">
        <v>11122</v>
      </c>
      <c r="K1683" s="1" t="str">
        <f t="shared" si="53"/>
        <v>2000</v>
      </c>
      <c r="L1683">
        <f t="shared" si="54"/>
        <v>20</v>
      </c>
    </row>
    <row r="1684" spans="8:12">
      <c r="H1684" s="1" t="s">
        <v>118</v>
      </c>
      <c r="I1684" s="1" t="s">
        <v>8512</v>
      </c>
      <c r="J1684" s="1" t="s">
        <v>1072</v>
      </c>
      <c r="K1684" s="1" t="str">
        <f t="shared" si="53"/>
        <v>2009</v>
      </c>
      <c r="L1684">
        <f t="shared" si="54"/>
        <v>20</v>
      </c>
    </row>
    <row r="1685" spans="8:12">
      <c r="H1685" s="1" t="s">
        <v>134</v>
      </c>
      <c r="I1685" s="1" t="s">
        <v>8486</v>
      </c>
      <c r="J1685" s="1" t="s">
        <v>8822</v>
      </c>
      <c r="K1685" s="1" t="str">
        <f t="shared" si="53"/>
        <v>2013</v>
      </c>
      <c r="L1685">
        <f t="shared" si="54"/>
        <v>20</v>
      </c>
    </row>
    <row r="1686" spans="8:12">
      <c r="H1686" s="1" t="s">
        <v>63</v>
      </c>
      <c r="I1686" s="1" t="s">
        <v>11421</v>
      </c>
      <c r="J1686" s="1" t="s">
        <v>7895</v>
      </c>
      <c r="K1686" s="1" t="str">
        <f t="shared" si="53"/>
        <v>2010</v>
      </c>
      <c r="L1686">
        <f t="shared" si="54"/>
        <v>20</v>
      </c>
    </row>
    <row r="1687" spans="8:12">
      <c r="H1687" s="1" t="s">
        <v>448</v>
      </c>
      <c r="I1687" s="1" t="s">
        <v>6186</v>
      </c>
      <c r="J1687" s="1" t="s">
        <v>3409</v>
      </c>
      <c r="K1687" s="1" t="str">
        <f t="shared" si="53"/>
        <v>2004</v>
      </c>
      <c r="L1687">
        <f t="shared" si="54"/>
        <v>20</v>
      </c>
    </row>
    <row r="1688" spans="8:12">
      <c r="H1688" s="1" t="s">
        <v>169</v>
      </c>
      <c r="I1688" s="1" t="s">
        <v>9305</v>
      </c>
      <c r="J1688" s="1" t="s">
        <v>10281</v>
      </c>
      <c r="K1688" s="1" t="str">
        <f t="shared" si="53"/>
        <v>2020</v>
      </c>
      <c r="L1688">
        <f t="shared" si="54"/>
        <v>20</v>
      </c>
    </row>
    <row r="1689" spans="8:12">
      <c r="H1689" s="1" t="s">
        <v>169</v>
      </c>
      <c r="I1689" s="1" t="s">
        <v>6169</v>
      </c>
      <c r="J1689" s="1" t="s">
        <v>1222</v>
      </c>
      <c r="K1689" s="1" t="str">
        <f t="shared" si="53"/>
        <v>2015</v>
      </c>
      <c r="L1689">
        <f t="shared" si="54"/>
        <v>20</v>
      </c>
    </row>
    <row r="1690" spans="8:12">
      <c r="H1690" s="1" t="s">
        <v>144</v>
      </c>
      <c r="I1690" s="1" t="s">
        <v>11088</v>
      </c>
      <c r="J1690" s="1" t="s">
        <v>3522</v>
      </c>
      <c r="K1690" s="1" t="str">
        <f t="shared" si="53"/>
        <v>2016</v>
      </c>
      <c r="L1690">
        <f t="shared" si="54"/>
        <v>20</v>
      </c>
    </row>
    <row r="1691" spans="8:12">
      <c r="H1691" s="1" t="s">
        <v>169</v>
      </c>
      <c r="I1691" s="1" t="s">
        <v>1685</v>
      </c>
      <c r="J1691" s="1" t="s">
        <v>1685</v>
      </c>
      <c r="K1691" s="1" t="str">
        <f t="shared" si="53"/>
        <v>2015</v>
      </c>
      <c r="L1691">
        <f t="shared" si="54"/>
        <v>20</v>
      </c>
    </row>
    <row r="1692" spans="8:12">
      <c r="H1692" s="1" t="s">
        <v>78</v>
      </c>
      <c r="I1692" s="1" t="s">
        <v>10805</v>
      </c>
      <c r="J1692" s="1" t="s">
        <v>2079</v>
      </c>
      <c r="K1692" s="1" t="str">
        <f t="shared" si="53"/>
        <v>2006</v>
      </c>
      <c r="L1692">
        <f t="shared" si="54"/>
        <v>20</v>
      </c>
    </row>
    <row r="1693" spans="8:12">
      <c r="H1693" s="1" t="s">
        <v>583</v>
      </c>
      <c r="I1693" s="1" t="s">
        <v>12403</v>
      </c>
      <c r="J1693" s="1" t="s">
        <v>7628</v>
      </c>
      <c r="K1693" s="1" t="str">
        <f t="shared" si="53"/>
        <v>2018</v>
      </c>
      <c r="L1693">
        <f t="shared" si="54"/>
        <v>20</v>
      </c>
    </row>
    <row r="1694" spans="8:12">
      <c r="H1694" s="1" t="s">
        <v>118</v>
      </c>
      <c r="I1694" s="1" t="s">
        <v>1214</v>
      </c>
      <c r="J1694" s="1" t="s">
        <v>1222</v>
      </c>
      <c r="K1694" s="1" t="str">
        <f t="shared" si="53"/>
        <v>2015</v>
      </c>
      <c r="L1694">
        <f t="shared" si="54"/>
        <v>21</v>
      </c>
    </row>
    <row r="1695" spans="8:12">
      <c r="H1695" s="1" t="s">
        <v>177</v>
      </c>
      <c r="I1695" s="1" t="s">
        <v>1427</v>
      </c>
      <c r="J1695" s="1" t="s">
        <v>496</v>
      </c>
      <c r="K1695" s="1" t="str">
        <f t="shared" si="53"/>
        <v>2017</v>
      </c>
      <c r="L1695">
        <f t="shared" si="54"/>
        <v>21</v>
      </c>
    </row>
    <row r="1696" spans="8:12">
      <c r="H1696" s="1" t="s">
        <v>583</v>
      </c>
      <c r="I1696" s="1" t="s">
        <v>1492</v>
      </c>
      <c r="J1696" s="1" t="s">
        <v>1039</v>
      </c>
      <c r="K1696" s="1" t="str">
        <f t="shared" si="53"/>
        <v>2018</v>
      </c>
      <c r="L1696">
        <f t="shared" si="54"/>
        <v>21</v>
      </c>
    </row>
    <row r="1697" spans="8:12">
      <c r="H1697" s="1" t="s">
        <v>177</v>
      </c>
      <c r="I1697" s="1" t="s">
        <v>1506</v>
      </c>
      <c r="J1697" s="1" t="s">
        <v>274</v>
      </c>
      <c r="K1697" s="1" t="str">
        <f t="shared" si="53"/>
        <v>2017</v>
      </c>
      <c r="L1697">
        <f t="shared" si="54"/>
        <v>21</v>
      </c>
    </row>
    <row r="1698" spans="8:12">
      <c r="H1698" s="1" t="s">
        <v>344</v>
      </c>
      <c r="I1698" s="1" t="s">
        <v>1628</v>
      </c>
      <c r="J1698" s="1" t="s">
        <v>66</v>
      </c>
      <c r="K1698" s="1" t="str">
        <f t="shared" si="53"/>
        <v>2019</v>
      </c>
      <c r="L1698">
        <f t="shared" si="54"/>
        <v>21</v>
      </c>
    </row>
    <row r="1699" spans="8:12">
      <c r="H1699" s="1" t="s">
        <v>344</v>
      </c>
      <c r="I1699" s="1" t="s">
        <v>1661</v>
      </c>
      <c r="J1699" s="1" t="s">
        <v>1662</v>
      </c>
      <c r="K1699" s="1" t="str">
        <f t="shared" si="53"/>
        <v>2017</v>
      </c>
      <c r="L1699">
        <f t="shared" si="54"/>
        <v>21</v>
      </c>
    </row>
    <row r="1700" spans="8:12">
      <c r="H1700" s="1" t="s">
        <v>118</v>
      </c>
      <c r="I1700" s="1" t="s">
        <v>911</v>
      </c>
      <c r="J1700" s="1" t="s">
        <v>1075</v>
      </c>
      <c r="K1700" s="1" t="str">
        <f t="shared" si="53"/>
        <v>2015</v>
      </c>
      <c r="L1700">
        <f t="shared" si="54"/>
        <v>21</v>
      </c>
    </row>
    <row r="1701" spans="8:12">
      <c r="H1701" s="1" t="s">
        <v>809</v>
      </c>
      <c r="I1701" s="1" t="s">
        <v>1861</v>
      </c>
      <c r="J1701" s="1" t="s">
        <v>1862</v>
      </c>
      <c r="K1701" s="1" t="str">
        <f t="shared" si="53"/>
        <v>2003</v>
      </c>
      <c r="L1701">
        <f t="shared" si="54"/>
        <v>21</v>
      </c>
    </row>
    <row r="1702" spans="8:12">
      <c r="H1702" s="1" t="s">
        <v>177</v>
      </c>
      <c r="I1702" s="1" t="s">
        <v>1174</v>
      </c>
      <c r="J1702" s="1" t="s">
        <v>1873</v>
      </c>
      <c r="K1702" s="1" t="str">
        <f t="shared" si="53"/>
        <v>2017</v>
      </c>
      <c r="L1702">
        <f t="shared" si="54"/>
        <v>21</v>
      </c>
    </row>
    <row r="1703" spans="8:12">
      <c r="H1703" s="1" t="s">
        <v>464</v>
      </c>
      <c r="I1703" s="1" t="s">
        <v>1929</v>
      </c>
      <c r="J1703" s="1" t="s">
        <v>1815</v>
      </c>
      <c r="K1703" s="1" t="str">
        <f t="shared" si="53"/>
        <v>2008</v>
      </c>
      <c r="L1703">
        <f t="shared" si="54"/>
        <v>21</v>
      </c>
    </row>
    <row r="1704" spans="8:12">
      <c r="H1704" s="1" t="s">
        <v>583</v>
      </c>
      <c r="I1704" s="1" t="s">
        <v>591</v>
      </c>
      <c r="J1704" s="1" t="s">
        <v>1249</v>
      </c>
      <c r="K1704" s="1" t="str">
        <f t="shared" si="53"/>
        <v>2018</v>
      </c>
      <c r="L1704">
        <f t="shared" si="54"/>
        <v>21</v>
      </c>
    </row>
    <row r="1705" spans="8:12">
      <c r="H1705" s="1" t="s">
        <v>1343</v>
      </c>
      <c r="I1705" s="1" t="s">
        <v>1956</v>
      </c>
      <c r="J1705" s="1" t="s">
        <v>870</v>
      </c>
      <c r="K1705" s="1" t="str">
        <f t="shared" si="53"/>
        <v>1999</v>
      </c>
      <c r="L1705">
        <f t="shared" si="54"/>
        <v>21</v>
      </c>
    </row>
    <row r="1706" spans="8:12">
      <c r="H1706" s="1" t="s">
        <v>88</v>
      </c>
      <c r="I1706" s="1" t="s">
        <v>2007</v>
      </c>
      <c r="J1706" s="1" t="s">
        <v>2019</v>
      </c>
      <c r="K1706" s="1" t="str">
        <f t="shared" si="53"/>
        <v>2012</v>
      </c>
      <c r="L1706">
        <f t="shared" si="54"/>
        <v>21</v>
      </c>
    </row>
    <row r="1707" spans="8:12">
      <c r="H1707" s="1" t="s">
        <v>583</v>
      </c>
      <c r="I1707" s="1" t="s">
        <v>2115</v>
      </c>
      <c r="J1707" s="1" t="s">
        <v>1286</v>
      </c>
      <c r="K1707" s="1" t="str">
        <f t="shared" si="53"/>
        <v>2017</v>
      </c>
      <c r="L1707">
        <f t="shared" si="54"/>
        <v>21</v>
      </c>
    </row>
    <row r="1708" spans="8:12">
      <c r="H1708" s="1" t="s">
        <v>78</v>
      </c>
      <c r="I1708" s="1" t="s">
        <v>978</v>
      </c>
      <c r="J1708" s="1" t="s">
        <v>2241</v>
      </c>
      <c r="K1708" s="1" t="str">
        <f t="shared" si="53"/>
        <v>2010</v>
      </c>
      <c r="L1708">
        <f t="shared" si="54"/>
        <v>21</v>
      </c>
    </row>
    <row r="1709" spans="8:12">
      <c r="H1709" s="1" t="s">
        <v>177</v>
      </c>
      <c r="I1709" s="1" t="s">
        <v>2260</v>
      </c>
      <c r="J1709" s="1" t="s">
        <v>2268</v>
      </c>
      <c r="K1709" s="1" t="str">
        <f t="shared" si="53"/>
        <v>2016</v>
      </c>
      <c r="L1709">
        <f t="shared" si="54"/>
        <v>21</v>
      </c>
    </row>
    <row r="1710" spans="8:12">
      <c r="H1710" s="1" t="s">
        <v>678</v>
      </c>
      <c r="I1710" s="1" t="s">
        <v>1190</v>
      </c>
      <c r="J1710" s="1" t="s">
        <v>2481</v>
      </c>
      <c r="K1710" s="1" t="str">
        <f t="shared" si="53"/>
        <v>2006</v>
      </c>
      <c r="L1710">
        <f t="shared" si="54"/>
        <v>21</v>
      </c>
    </row>
    <row r="1711" spans="8:12">
      <c r="H1711" s="1" t="s">
        <v>310</v>
      </c>
      <c r="I1711" s="1" t="s">
        <v>368</v>
      </c>
      <c r="J1711" s="1" t="s">
        <v>2492</v>
      </c>
      <c r="K1711" s="1" t="str">
        <f t="shared" si="53"/>
        <v>1994</v>
      </c>
      <c r="L1711">
        <f t="shared" si="54"/>
        <v>21</v>
      </c>
    </row>
    <row r="1712" spans="8:12">
      <c r="H1712" s="1" t="s">
        <v>464</v>
      </c>
      <c r="I1712" s="1" t="s">
        <v>2422</v>
      </c>
      <c r="J1712" s="1" t="s">
        <v>2324</v>
      </c>
      <c r="K1712" s="1" t="str">
        <f t="shared" si="53"/>
        <v>2008</v>
      </c>
      <c r="L1712">
        <f t="shared" si="54"/>
        <v>21</v>
      </c>
    </row>
    <row r="1713" spans="8:12">
      <c r="H1713" s="1" t="s">
        <v>344</v>
      </c>
      <c r="I1713" s="1" t="s">
        <v>2746</v>
      </c>
      <c r="J1713" s="1" t="s">
        <v>1304</v>
      </c>
      <c r="K1713" s="1" t="str">
        <f t="shared" si="53"/>
        <v>2018</v>
      </c>
      <c r="L1713">
        <f t="shared" si="54"/>
        <v>21</v>
      </c>
    </row>
    <row r="1714" spans="8:12">
      <c r="H1714" s="1" t="s">
        <v>88</v>
      </c>
      <c r="I1714" s="1" t="s">
        <v>2654</v>
      </c>
      <c r="J1714" s="1" t="s">
        <v>1125</v>
      </c>
      <c r="K1714" s="1" t="str">
        <f t="shared" si="53"/>
        <v>2012</v>
      </c>
      <c r="L1714">
        <f t="shared" si="54"/>
        <v>21</v>
      </c>
    </row>
    <row r="1715" spans="8:12">
      <c r="H1715" s="1" t="s">
        <v>344</v>
      </c>
      <c r="I1715" s="1" t="s">
        <v>3294</v>
      </c>
      <c r="J1715" s="1" t="s">
        <v>3295</v>
      </c>
      <c r="K1715" s="1" t="str">
        <f t="shared" si="53"/>
        <v>2013</v>
      </c>
      <c r="L1715">
        <f t="shared" si="54"/>
        <v>21</v>
      </c>
    </row>
    <row r="1716" spans="8:12">
      <c r="H1716" s="1" t="s">
        <v>256</v>
      </c>
      <c r="I1716" s="1" t="s">
        <v>3522</v>
      </c>
      <c r="J1716" s="1" t="s">
        <v>3524</v>
      </c>
      <c r="K1716" s="1" t="str">
        <f t="shared" si="53"/>
        <v>1985</v>
      </c>
      <c r="L1716">
        <f t="shared" si="54"/>
        <v>21</v>
      </c>
    </row>
    <row r="1717" spans="8:12">
      <c r="H1717" s="1" t="s">
        <v>344</v>
      </c>
      <c r="I1717" s="1" t="s">
        <v>3458</v>
      </c>
      <c r="J1717" s="1" t="s">
        <v>752</v>
      </c>
      <c r="K1717" s="1" t="str">
        <f t="shared" si="53"/>
        <v>2018</v>
      </c>
      <c r="L1717">
        <f t="shared" si="54"/>
        <v>21</v>
      </c>
    </row>
    <row r="1718" spans="8:12">
      <c r="H1718" s="1" t="s">
        <v>367</v>
      </c>
      <c r="I1718" s="1" t="s">
        <v>3800</v>
      </c>
      <c r="J1718" s="1" t="s">
        <v>1222</v>
      </c>
      <c r="K1718" s="1" t="str">
        <f t="shared" si="53"/>
        <v>2015</v>
      </c>
      <c r="L1718">
        <f t="shared" si="54"/>
        <v>21</v>
      </c>
    </row>
    <row r="1719" spans="8:12">
      <c r="H1719" s="1" t="s">
        <v>344</v>
      </c>
      <c r="I1719" s="1" t="s">
        <v>3825</v>
      </c>
      <c r="J1719" s="1" t="s">
        <v>3826</v>
      </c>
      <c r="K1719" s="1" t="str">
        <f t="shared" si="53"/>
        <v>2012</v>
      </c>
      <c r="L1719">
        <f t="shared" si="54"/>
        <v>21</v>
      </c>
    </row>
    <row r="1720" spans="8:12">
      <c r="H1720" s="1" t="s">
        <v>583</v>
      </c>
      <c r="I1720" s="1" t="s">
        <v>2257</v>
      </c>
      <c r="J1720" s="1" t="s">
        <v>451</v>
      </c>
      <c r="K1720" s="1" t="str">
        <f t="shared" si="53"/>
        <v>2017</v>
      </c>
      <c r="L1720">
        <f t="shared" si="54"/>
        <v>21</v>
      </c>
    </row>
    <row r="1721" spans="8:12">
      <c r="H1721" s="1" t="s">
        <v>177</v>
      </c>
      <c r="I1721" s="1" t="s">
        <v>4013</v>
      </c>
      <c r="J1721" s="1" t="s">
        <v>1873</v>
      </c>
      <c r="K1721" s="1" t="str">
        <f t="shared" si="53"/>
        <v>2017</v>
      </c>
      <c r="L1721">
        <f t="shared" si="54"/>
        <v>21</v>
      </c>
    </row>
    <row r="1722" spans="8:12">
      <c r="H1722" s="1" t="s">
        <v>583</v>
      </c>
      <c r="I1722" s="1" t="s">
        <v>4071</v>
      </c>
      <c r="J1722" s="1" t="s">
        <v>1222</v>
      </c>
      <c r="K1722" s="1" t="str">
        <f t="shared" si="53"/>
        <v>2015</v>
      </c>
      <c r="L1722">
        <f t="shared" si="54"/>
        <v>21</v>
      </c>
    </row>
    <row r="1723" spans="8:12">
      <c r="H1723" s="1" t="s">
        <v>134</v>
      </c>
      <c r="I1723" s="1" t="s">
        <v>4596</v>
      </c>
      <c r="J1723" s="1" t="s">
        <v>4330</v>
      </c>
      <c r="K1723" s="1" t="str">
        <f t="shared" si="53"/>
        <v>2010</v>
      </c>
      <c r="L1723">
        <f t="shared" si="54"/>
        <v>21</v>
      </c>
    </row>
    <row r="1724" spans="8:12">
      <c r="H1724" s="1" t="s">
        <v>344</v>
      </c>
      <c r="I1724" s="1" t="s">
        <v>3370</v>
      </c>
      <c r="J1724" s="1" t="s">
        <v>227</v>
      </c>
      <c r="K1724" s="1" t="str">
        <f t="shared" si="53"/>
        <v>2017</v>
      </c>
      <c r="L1724">
        <f t="shared" si="54"/>
        <v>21</v>
      </c>
    </row>
    <row r="1725" spans="8:12">
      <c r="H1725" s="1" t="s">
        <v>144</v>
      </c>
      <c r="I1725" s="1" t="s">
        <v>5125</v>
      </c>
      <c r="J1725" s="1" t="s">
        <v>2023</v>
      </c>
      <c r="K1725" s="1" t="str">
        <f t="shared" si="53"/>
        <v>2013</v>
      </c>
      <c r="L1725">
        <f t="shared" si="54"/>
        <v>21</v>
      </c>
    </row>
    <row r="1726" spans="8:12">
      <c r="H1726" s="1" t="s">
        <v>78</v>
      </c>
      <c r="I1726" s="1" t="s">
        <v>2254</v>
      </c>
      <c r="J1726" s="1" t="s">
        <v>5221</v>
      </c>
      <c r="K1726" s="1" t="str">
        <f t="shared" si="53"/>
        <v>2010</v>
      </c>
      <c r="L1726">
        <f t="shared" si="54"/>
        <v>21</v>
      </c>
    </row>
    <row r="1727" spans="8:12">
      <c r="H1727" s="1" t="s">
        <v>583</v>
      </c>
      <c r="I1727" s="1" t="s">
        <v>2254</v>
      </c>
      <c r="J1727" s="1" t="s">
        <v>2313</v>
      </c>
      <c r="K1727" s="1" t="str">
        <f t="shared" si="53"/>
        <v>2017</v>
      </c>
      <c r="L1727">
        <f t="shared" si="54"/>
        <v>21</v>
      </c>
    </row>
    <row r="1728" spans="8:12">
      <c r="H1728" s="1" t="s">
        <v>118</v>
      </c>
      <c r="I1728" s="1" t="s">
        <v>5231</v>
      </c>
      <c r="J1728" s="1" t="s">
        <v>5238</v>
      </c>
      <c r="K1728" s="1" t="str">
        <f t="shared" si="53"/>
        <v>2012</v>
      </c>
      <c r="L1728">
        <f t="shared" si="54"/>
        <v>21</v>
      </c>
    </row>
    <row r="1729" spans="8:12">
      <c r="H1729" s="1" t="s">
        <v>484</v>
      </c>
      <c r="I1729" s="1" t="s">
        <v>5462</v>
      </c>
      <c r="J1729" s="1" t="s">
        <v>5465</v>
      </c>
      <c r="K1729" s="1" t="str">
        <f t="shared" si="53"/>
        <v>1990</v>
      </c>
      <c r="L1729">
        <f t="shared" si="54"/>
        <v>21</v>
      </c>
    </row>
    <row r="1730" spans="8:12">
      <c r="H1730" s="1" t="s">
        <v>464</v>
      </c>
      <c r="I1730" s="1" t="s">
        <v>4203</v>
      </c>
      <c r="J1730" s="1" t="s">
        <v>1918</v>
      </c>
      <c r="K1730" s="1" t="str">
        <f t="shared" ref="K1730:K1793" si="55">TEXT(J1730,"YYYY")</f>
        <v>2007</v>
      </c>
      <c r="L1730">
        <f t="shared" ref="L1730:L1793" si="56">H1730-(TEXT(I1730,"YYYY")-TEXT(J1730,"YYYY"))</f>
        <v>21</v>
      </c>
    </row>
    <row r="1731" spans="8:12">
      <c r="H1731" s="1" t="s">
        <v>1343</v>
      </c>
      <c r="I1731" s="1" t="s">
        <v>2822</v>
      </c>
      <c r="J1731" s="1" t="s">
        <v>3167</v>
      </c>
      <c r="K1731" s="1" t="str">
        <f t="shared" si="55"/>
        <v>1997</v>
      </c>
      <c r="L1731">
        <f t="shared" si="56"/>
        <v>21</v>
      </c>
    </row>
    <row r="1732" spans="8:12">
      <c r="H1732" s="1" t="s">
        <v>177</v>
      </c>
      <c r="I1732" s="1" t="s">
        <v>2822</v>
      </c>
      <c r="J1732" s="1" t="s">
        <v>5258</v>
      </c>
      <c r="K1732" s="1" t="str">
        <f t="shared" si="55"/>
        <v>2015</v>
      </c>
      <c r="L1732">
        <f t="shared" si="56"/>
        <v>21</v>
      </c>
    </row>
    <row r="1733" spans="8:12">
      <c r="H1733" s="1" t="s">
        <v>583</v>
      </c>
      <c r="I1733" s="1" t="s">
        <v>5981</v>
      </c>
      <c r="J1733" s="1" t="s">
        <v>1534</v>
      </c>
      <c r="K1733" s="1" t="str">
        <f t="shared" si="55"/>
        <v>2016</v>
      </c>
      <c r="L1733">
        <f t="shared" si="56"/>
        <v>21</v>
      </c>
    </row>
    <row r="1734" spans="8:12">
      <c r="H1734" s="1" t="s">
        <v>144</v>
      </c>
      <c r="I1734" s="1" t="s">
        <v>6390</v>
      </c>
      <c r="J1734" s="1" t="s">
        <v>2008</v>
      </c>
      <c r="K1734" s="1" t="str">
        <f t="shared" si="55"/>
        <v>2014</v>
      </c>
      <c r="L1734">
        <f t="shared" si="56"/>
        <v>21</v>
      </c>
    </row>
    <row r="1735" spans="8:12">
      <c r="H1735" s="1" t="s">
        <v>118</v>
      </c>
      <c r="I1735" s="1" t="s">
        <v>4170</v>
      </c>
      <c r="J1735" s="1" t="s">
        <v>6403</v>
      </c>
      <c r="K1735" s="1" t="str">
        <f t="shared" si="55"/>
        <v>2012</v>
      </c>
      <c r="L1735">
        <f t="shared" si="56"/>
        <v>21</v>
      </c>
    </row>
    <row r="1736" spans="8:12">
      <c r="H1736" s="1" t="s">
        <v>88</v>
      </c>
      <c r="I1736" s="1" t="s">
        <v>6408</v>
      </c>
      <c r="J1736" s="1" t="s">
        <v>6412</v>
      </c>
      <c r="K1736" s="1" t="str">
        <f t="shared" si="55"/>
        <v>2009</v>
      </c>
      <c r="L1736">
        <f t="shared" si="56"/>
        <v>21</v>
      </c>
    </row>
    <row r="1737" spans="8:12">
      <c r="H1737" s="1" t="s">
        <v>583</v>
      </c>
      <c r="I1737" s="1" t="s">
        <v>6607</v>
      </c>
      <c r="J1737" s="1" t="s">
        <v>248</v>
      </c>
      <c r="K1737" s="1" t="str">
        <f t="shared" si="55"/>
        <v>2019</v>
      </c>
      <c r="L1737">
        <f t="shared" si="56"/>
        <v>21</v>
      </c>
    </row>
    <row r="1738" spans="8:12">
      <c r="H1738" s="1" t="s">
        <v>177</v>
      </c>
      <c r="I1738" s="1" t="s">
        <v>6754</v>
      </c>
      <c r="J1738" s="1" t="s">
        <v>6762</v>
      </c>
      <c r="K1738" s="1" t="str">
        <f t="shared" si="55"/>
        <v>2013</v>
      </c>
      <c r="L1738">
        <f t="shared" si="56"/>
        <v>21</v>
      </c>
    </row>
    <row r="1739" spans="8:12">
      <c r="H1739" s="1" t="s">
        <v>367</v>
      </c>
      <c r="I1739" s="1" t="s">
        <v>6779</v>
      </c>
      <c r="J1739" s="1" t="s">
        <v>6790</v>
      </c>
      <c r="K1739" s="1" t="str">
        <f t="shared" si="55"/>
        <v>2010</v>
      </c>
      <c r="L1739">
        <f t="shared" si="56"/>
        <v>21</v>
      </c>
    </row>
    <row r="1740" spans="8:12">
      <c r="H1740" s="1" t="s">
        <v>344</v>
      </c>
      <c r="I1740" s="1" t="s">
        <v>7022</v>
      </c>
      <c r="J1740" s="1" t="s">
        <v>5747</v>
      </c>
      <c r="K1740" s="1" t="str">
        <f t="shared" si="55"/>
        <v>2015</v>
      </c>
      <c r="L1740">
        <f t="shared" si="56"/>
        <v>21</v>
      </c>
    </row>
    <row r="1741" spans="8:12">
      <c r="H1741" s="1" t="s">
        <v>583</v>
      </c>
      <c r="I1741" s="1" t="s">
        <v>4965</v>
      </c>
      <c r="J1741" s="1" t="s">
        <v>7224</v>
      </c>
      <c r="K1741" s="1" t="str">
        <f t="shared" si="55"/>
        <v>2014</v>
      </c>
      <c r="L1741">
        <f t="shared" si="56"/>
        <v>21</v>
      </c>
    </row>
    <row r="1742" spans="8:12">
      <c r="H1742" s="1" t="s">
        <v>583</v>
      </c>
      <c r="I1742" s="1" t="s">
        <v>7270</v>
      </c>
      <c r="J1742" s="1" t="s">
        <v>4017</v>
      </c>
      <c r="K1742" s="1" t="str">
        <f t="shared" si="55"/>
        <v>2014</v>
      </c>
      <c r="L1742">
        <f t="shared" si="56"/>
        <v>21</v>
      </c>
    </row>
    <row r="1743" spans="8:12">
      <c r="H1743" s="1" t="s">
        <v>583</v>
      </c>
      <c r="I1743" s="1" t="s">
        <v>5781</v>
      </c>
      <c r="J1743" s="1" t="s">
        <v>66</v>
      </c>
      <c r="K1743" s="1" t="str">
        <f t="shared" si="55"/>
        <v>2019</v>
      </c>
      <c r="L1743">
        <f t="shared" si="56"/>
        <v>21</v>
      </c>
    </row>
    <row r="1744" spans="8:12">
      <c r="H1744" s="1" t="s">
        <v>344</v>
      </c>
      <c r="I1744" s="1" t="s">
        <v>5781</v>
      </c>
      <c r="J1744" s="1" t="s">
        <v>6989</v>
      </c>
      <c r="K1744" s="1" t="str">
        <f t="shared" si="55"/>
        <v>2020</v>
      </c>
      <c r="L1744">
        <f t="shared" si="56"/>
        <v>21</v>
      </c>
    </row>
    <row r="1745" spans="8:12">
      <c r="H1745" s="1" t="s">
        <v>344</v>
      </c>
      <c r="I1745" s="1" t="s">
        <v>6554</v>
      </c>
      <c r="J1745" s="1" t="s">
        <v>7564</v>
      </c>
      <c r="K1745" s="1" t="str">
        <f t="shared" si="55"/>
        <v>2020</v>
      </c>
      <c r="L1745">
        <f t="shared" si="56"/>
        <v>21</v>
      </c>
    </row>
    <row r="1746" spans="8:12">
      <c r="H1746" s="1" t="s">
        <v>177</v>
      </c>
      <c r="I1746" s="1" t="s">
        <v>7570</v>
      </c>
      <c r="J1746" s="1" t="s">
        <v>3458</v>
      </c>
      <c r="K1746" s="1" t="str">
        <f t="shared" si="55"/>
        <v>2018</v>
      </c>
      <c r="L1746">
        <f t="shared" si="56"/>
        <v>21</v>
      </c>
    </row>
    <row r="1747" spans="8:12">
      <c r="H1747" s="1" t="s">
        <v>583</v>
      </c>
      <c r="I1747" s="1" t="s">
        <v>3823</v>
      </c>
      <c r="J1747" s="1" t="s">
        <v>1163</v>
      </c>
      <c r="K1747" s="1" t="str">
        <f t="shared" si="55"/>
        <v>2015</v>
      </c>
      <c r="L1747">
        <f t="shared" si="56"/>
        <v>21</v>
      </c>
    </row>
    <row r="1748" spans="8:12">
      <c r="H1748" s="1" t="s">
        <v>177</v>
      </c>
      <c r="I1748" s="1" t="s">
        <v>7672</v>
      </c>
      <c r="J1748" s="1" t="s">
        <v>705</v>
      </c>
      <c r="K1748" s="1" t="str">
        <f t="shared" si="55"/>
        <v>2018</v>
      </c>
      <c r="L1748">
        <f t="shared" si="56"/>
        <v>21</v>
      </c>
    </row>
    <row r="1749" spans="8:12">
      <c r="H1749" s="1" t="s">
        <v>583</v>
      </c>
      <c r="I1749" s="1" t="s">
        <v>381</v>
      </c>
      <c r="J1749" s="1" t="s">
        <v>171</v>
      </c>
      <c r="K1749" s="1" t="str">
        <f t="shared" si="55"/>
        <v>2015</v>
      </c>
      <c r="L1749">
        <f t="shared" si="56"/>
        <v>21</v>
      </c>
    </row>
    <row r="1750" spans="8:12">
      <c r="H1750" s="1" t="s">
        <v>177</v>
      </c>
      <c r="I1750" s="1" t="s">
        <v>7894</v>
      </c>
      <c r="J1750" s="1" t="s">
        <v>7895</v>
      </c>
      <c r="K1750" s="1" t="str">
        <f t="shared" si="55"/>
        <v>2010</v>
      </c>
      <c r="L1750">
        <f t="shared" si="56"/>
        <v>21</v>
      </c>
    </row>
    <row r="1751" spans="8:12">
      <c r="H1751" s="1" t="s">
        <v>583</v>
      </c>
      <c r="I1751" s="1" t="s">
        <v>7937</v>
      </c>
      <c r="J1751" s="1" t="s">
        <v>2828</v>
      </c>
      <c r="K1751" s="1" t="str">
        <f t="shared" si="55"/>
        <v>2019</v>
      </c>
      <c r="L1751">
        <f t="shared" si="56"/>
        <v>21</v>
      </c>
    </row>
    <row r="1752" spans="8:12">
      <c r="H1752" s="1" t="s">
        <v>118</v>
      </c>
      <c r="I1752" s="1" t="s">
        <v>8021</v>
      </c>
      <c r="J1752" s="1" t="s">
        <v>7730</v>
      </c>
      <c r="K1752" s="1" t="str">
        <f t="shared" si="55"/>
        <v>2011</v>
      </c>
      <c r="L1752">
        <f t="shared" si="56"/>
        <v>21</v>
      </c>
    </row>
    <row r="1753" spans="8:12">
      <c r="H1753" s="1" t="s">
        <v>177</v>
      </c>
      <c r="I1753" s="1" t="s">
        <v>8033</v>
      </c>
      <c r="J1753" s="1" t="s">
        <v>6167</v>
      </c>
      <c r="K1753" s="1" t="str">
        <f t="shared" si="55"/>
        <v>2013</v>
      </c>
      <c r="L1753">
        <f t="shared" si="56"/>
        <v>21</v>
      </c>
    </row>
    <row r="1754" spans="8:12">
      <c r="H1754" s="1" t="s">
        <v>344</v>
      </c>
      <c r="I1754" s="1" t="s">
        <v>6161</v>
      </c>
      <c r="J1754" s="1" t="s">
        <v>892</v>
      </c>
      <c r="K1754" s="1" t="str">
        <f t="shared" si="55"/>
        <v>2015</v>
      </c>
      <c r="L1754">
        <f t="shared" si="56"/>
        <v>21</v>
      </c>
    </row>
    <row r="1755" spans="8:12">
      <c r="H1755" s="1" t="s">
        <v>344</v>
      </c>
      <c r="I1755" s="1" t="s">
        <v>8093</v>
      </c>
      <c r="J1755" s="1" t="s">
        <v>5894</v>
      </c>
      <c r="K1755" s="1" t="str">
        <f t="shared" si="55"/>
        <v>2020</v>
      </c>
      <c r="L1755">
        <f t="shared" si="56"/>
        <v>21</v>
      </c>
    </row>
    <row r="1756" spans="8:12">
      <c r="H1756" s="1" t="s">
        <v>78</v>
      </c>
      <c r="I1756" s="1" t="s">
        <v>8093</v>
      </c>
      <c r="J1756" s="1" t="s">
        <v>6677</v>
      </c>
      <c r="K1756" s="1" t="str">
        <f t="shared" si="55"/>
        <v>2012</v>
      </c>
      <c r="L1756">
        <f t="shared" si="56"/>
        <v>21</v>
      </c>
    </row>
    <row r="1757" spans="8:12">
      <c r="H1757" s="1" t="s">
        <v>583</v>
      </c>
      <c r="I1757" s="1" t="s">
        <v>8261</v>
      </c>
      <c r="J1757" s="1" t="s">
        <v>517</v>
      </c>
      <c r="K1757" s="1" t="str">
        <f t="shared" si="55"/>
        <v>2019</v>
      </c>
      <c r="L1757">
        <f t="shared" si="56"/>
        <v>21</v>
      </c>
    </row>
    <row r="1758" spans="8:12">
      <c r="H1758" s="1" t="s">
        <v>144</v>
      </c>
      <c r="I1758" s="1" t="s">
        <v>8261</v>
      </c>
      <c r="J1758" s="1" t="s">
        <v>496</v>
      </c>
      <c r="K1758" s="1" t="str">
        <f t="shared" si="55"/>
        <v>2017</v>
      </c>
      <c r="L1758">
        <f t="shared" si="56"/>
        <v>21</v>
      </c>
    </row>
    <row r="1759" spans="8:12">
      <c r="H1759" s="1" t="s">
        <v>344</v>
      </c>
      <c r="I1759" s="1" t="s">
        <v>8294</v>
      </c>
      <c r="J1759" s="1" t="s">
        <v>8311</v>
      </c>
      <c r="K1759" s="1" t="str">
        <f t="shared" si="55"/>
        <v>2020</v>
      </c>
      <c r="L1759">
        <f t="shared" si="56"/>
        <v>21</v>
      </c>
    </row>
    <row r="1760" spans="8:12">
      <c r="H1760" s="1" t="s">
        <v>344</v>
      </c>
      <c r="I1760" s="1" t="s">
        <v>8431</v>
      </c>
      <c r="J1760" s="1" t="s">
        <v>7043</v>
      </c>
      <c r="K1760" s="1" t="str">
        <f t="shared" si="55"/>
        <v>2020</v>
      </c>
      <c r="L1760">
        <f t="shared" si="56"/>
        <v>21</v>
      </c>
    </row>
    <row r="1761" spans="8:12">
      <c r="H1761" s="1" t="s">
        <v>177</v>
      </c>
      <c r="I1761" s="1" t="s">
        <v>8505</v>
      </c>
      <c r="J1761" s="1" t="s">
        <v>8509</v>
      </c>
      <c r="K1761" s="1" t="str">
        <f t="shared" si="55"/>
        <v>2012</v>
      </c>
      <c r="L1761">
        <f t="shared" si="56"/>
        <v>21</v>
      </c>
    </row>
    <row r="1762" spans="8:12">
      <c r="H1762" s="1" t="s">
        <v>1343</v>
      </c>
      <c r="I1762" s="1" t="s">
        <v>8945</v>
      </c>
      <c r="J1762" s="1" t="s">
        <v>2593</v>
      </c>
      <c r="K1762" s="1" t="str">
        <f t="shared" si="55"/>
        <v>2000</v>
      </c>
      <c r="L1762">
        <f t="shared" si="56"/>
        <v>21</v>
      </c>
    </row>
    <row r="1763" spans="8:12">
      <c r="H1763" s="1" t="s">
        <v>344</v>
      </c>
      <c r="I1763" s="1" t="s">
        <v>9080</v>
      </c>
      <c r="J1763" s="1" t="s">
        <v>8599</v>
      </c>
      <c r="K1763" s="1" t="str">
        <f t="shared" si="55"/>
        <v>2012</v>
      </c>
      <c r="L1763">
        <f t="shared" si="56"/>
        <v>21</v>
      </c>
    </row>
    <row r="1764" spans="8:12">
      <c r="H1764" s="1" t="s">
        <v>644</v>
      </c>
      <c r="I1764" s="1" t="s">
        <v>9328</v>
      </c>
      <c r="J1764" s="1" t="s">
        <v>2359</v>
      </c>
      <c r="K1764" s="1" t="str">
        <f t="shared" si="55"/>
        <v>1998</v>
      </c>
      <c r="L1764">
        <f t="shared" si="56"/>
        <v>21</v>
      </c>
    </row>
    <row r="1765" spans="8:12">
      <c r="H1765" s="1" t="s">
        <v>555</v>
      </c>
      <c r="I1765" s="1" t="s">
        <v>10132</v>
      </c>
      <c r="J1765" s="1" t="s">
        <v>10138</v>
      </c>
      <c r="K1765" s="1" t="str">
        <f t="shared" si="55"/>
        <v>1993</v>
      </c>
      <c r="L1765">
        <f t="shared" si="56"/>
        <v>21</v>
      </c>
    </row>
    <row r="1766" spans="8:12">
      <c r="H1766" s="1" t="s">
        <v>101</v>
      </c>
      <c r="I1766" s="1" t="s">
        <v>3825</v>
      </c>
      <c r="J1766" s="1" t="s">
        <v>10186</v>
      </c>
      <c r="K1766" s="1" t="str">
        <f t="shared" si="55"/>
        <v>1995</v>
      </c>
      <c r="L1766">
        <f t="shared" si="56"/>
        <v>21</v>
      </c>
    </row>
    <row r="1767" spans="8:12">
      <c r="H1767" s="1" t="s">
        <v>177</v>
      </c>
      <c r="I1767" s="1" t="s">
        <v>9779</v>
      </c>
      <c r="J1767" s="1" t="s">
        <v>1003</v>
      </c>
      <c r="K1767" s="1" t="str">
        <f t="shared" si="55"/>
        <v>2011</v>
      </c>
      <c r="L1767">
        <f t="shared" si="56"/>
        <v>21</v>
      </c>
    </row>
    <row r="1768" spans="8:12">
      <c r="H1768" s="1" t="s">
        <v>144</v>
      </c>
      <c r="I1768" s="1" t="s">
        <v>3125</v>
      </c>
      <c r="J1768" s="1" t="s">
        <v>1286</v>
      </c>
      <c r="K1768" s="1" t="str">
        <f t="shared" si="55"/>
        <v>2017</v>
      </c>
      <c r="L1768">
        <f t="shared" si="56"/>
        <v>21</v>
      </c>
    </row>
    <row r="1769" spans="8:12">
      <c r="H1769" s="1" t="s">
        <v>448</v>
      </c>
      <c r="I1769" s="1" t="s">
        <v>3125</v>
      </c>
      <c r="J1769" s="1" t="s">
        <v>756</v>
      </c>
      <c r="K1769" s="1" t="str">
        <f t="shared" si="55"/>
        <v>2009</v>
      </c>
      <c r="L1769">
        <f t="shared" si="56"/>
        <v>21</v>
      </c>
    </row>
    <row r="1770" spans="8:12">
      <c r="H1770" s="1" t="s">
        <v>1343</v>
      </c>
      <c r="I1770" s="1" t="s">
        <v>3292</v>
      </c>
      <c r="J1770" s="1" t="s">
        <v>10497</v>
      </c>
      <c r="K1770" s="1" t="str">
        <f t="shared" si="55"/>
        <v>1993</v>
      </c>
      <c r="L1770">
        <f t="shared" si="56"/>
        <v>21</v>
      </c>
    </row>
    <row r="1771" spans="8:12">
      <c r="H1771" s="1" t="s">
        <v>344</v>
      </c>
      <c r="I1771" s="1" t="s">
        <v>3450</v>
      </c>
      <c r="J1771" s="1" t="s">
        <v>5747</v>
      </c>
      <c r="K1771" s="1" t="str">
        <f t="shared" si="55"/>
        <v>2015</v>
      </c>
      <c r="L1771">
        <f t="shared" si="56"/>
        <v>21</v>
      </c>
    </row>
    <row r="1772" spans="8:12">
      <c r="H1772" s="1" t="s">
        <v>134</v>
      </c>
      <c r="I1772" s="1" t="s">
        <v>11135</v>
      </c>
      <c r="J1772" s="1" t="s">
        <v>11138</v>
      </c>
      <c r="K1772" s="1" t="str">
        <f t="shared" si="55"/>
        <v>2014</v>
      </c>
      <c r="L1772">
        <f t="shared" si="56"/>
        <v>21</v>
      </c>
    </row>
    <row r="1773" spans="8:12">
      <c r="H1773" s="1" t="s">
        <v>448</v>
      </c>
      <c r="I1773" s="1" t="s">
        <v>7244</v>
      </c>
      <c r="J1773" s="1" t="s">
        <v>11323</v>
      </c>
      <c r="K1773" s="1" t="str">
        <f t="shared" si="55"/>
        <v>2003</v>
      </c>
      <c r="L1773">
        <f t="shared" si="56"/>
        <v>21</v>
      </c>
    </row>
    <row r="1774" spans="8:12">
      <c r="H1774" s="1" t="s">
        <v>177</v>
      </c>
      <c r="I1774" s="1" t="s">
        <v>8505</v>
      </c>
      <c r="J1774" s="1" t="s">
        <v>391</v>
      </c>
      <c r="K1774" s="1" t="str">
        <f t="shared" si="55"/>
        <v>2012</v>
      </c>
      <c r="L1774">
        <f t="shared" si="56"/>
        <v>21</v>
      </c>
    </row>
    <row r="1775" spans="8:12">
      <c r="H1775" s="1" t="s">
        <v>177</v>
      </c>
      <c r="I1775" s="1" t="s">
        <v>11660</v>
      </c>
      <c r="J1775" s="1" t="s">
        <v>11663</v>
      </c>
      <c r="K1775" s="1" t="str">
        <f t="shared" si="55"/>
        <v>2014</v>
      </c>
      <c r="L1775">
        <f t="shared" si="56"/>
        <v>21</v>
      </c>
    </row>
    <row r="1776" spans="8:12">
      <c r="H1776" s="1" t="s">
        <v>134</v>
      </c>
      <c r="I1776" s="1" t="s">
        <v>5832</v>
      </c>
      <c r="J1776" s="1" t="s">
        <v>2212</v>
      </c>
      <c r="K1776" s="1" t="str">
        <f t="shared" si="55"/>
        <v>2010</v>
      </c>
      <c r="L1776">
        <f t="shared" si="56"/>
        <v>21</v>
      </c>
    </row>
    <row r="1777" spans="8:12">
      <c r="H1777" s="1" t="s">
        <v>344</v>
      </c>
      <c r="I1777" s="1" t="s">
        <v>11818</v>
      </c>
      <c r="J1777" s="1" t="s">
        <v>11819</v>
      </c>
      <c r="K1777" s="1" t="str">
        <f t="shared" si="55"/>
        <v>2015</v>
      </c>
      <c r="L1777">
        <f t="shared" si="56"/>
        <v>21</v>
      </c>
    </row>
    <row r="1778" spans="8:12">
      <c r="H1778" s="1" t="s">
        <v>118</v>
      </c>
      <c r="I1778" s="1" t="s">
        <v>9509</v>
      </c>
      <c r="J1778" s="1" t="s">
        <v>941</v>
      </c>
      <c r="K1778" s="1" t="str">
        <f t="shared" si="55"/>
        <v>2011</v>
      </c>
      <c r="L1778">
        <f t="shared" si="56"/>
        <v>21</v>
      </c>
    </row>
    <row r="1779" spans="8:12">
      <c r="H1779" s="1" t="s">
        <v>344</v>
      </c>
      <c r="I1779" s="1" t="s">
        <v>1006</v>
      </c>
      <c r="J1779" s="1" t="s">
        <v>11922</v>
      </c>
      <c r="K1779" s="1" t="str">
        <f t="shared" si="55"/>
        <v>2015</v>
      </c>
      <c r="L1779">
        <f t="shared" si="56"/>
        <v>21</v>
      </c>
    </row>
    <row r="1780" spans="8:12">
      <c r="H1780" s="1" t="s">
        <v>299</v>
      </c>
      <c r="I1780" s="1" t="s">
        <v>820</v>
      </c>
      <c r="J1780" s="1" t="s">
        <v>12290</v>
      </c>
      <c r="K1780" s="1" t="str">
        <f t="shared" si="55"/>
        <v>1997</v>
      </c>
      <c r="L1780">
        <f t="shared" si="56"/>
        <v>21</v>
      </c>
    </row>
    <row r="1781" spans="8:12">
      <c r="H1781" s="1" t="s">
        <v>344</v>
      </c>
      <c r="I1781" s="1" t="s">
        <v>12488</v>
      </c>
      <c r="J1781" s="1" t="s">
        <v>156</v>
      </c>
      <c r="K1781" s="1" t="str">
        <f t="shared" si="55"/>
        <v>2020</v>
      </c>
      <c r="L1781">
        <f t="shared" si="56"/>
        <v>21</v>
      </c>
    </row>
    <row r="1782" spans="8:12">
      <c r="H1782" s="1" t="s">
        <v>177</v>
      </c>
      <c r="I1782" s="1" t="s">
        <v>178</v>
      </c>
      <c r="J1782" s="1" t="s">
        <v>182</v>
      </c>
      <c r="K1782" s="1" t="str">
        <f t="shared" si="55"/>
        <v>2011</v>
      </c>
      <c r="L1782">
        <f t="shared" si="56"/>
        <v>22</v>
      </c>
    </row>
    <row r="1783" spans="8:12">
      <c r="H1783" s="1" t="s">
        <v>177</v>
      </c>
      <c r="I1783" s="1" t="s">
        <v>254</v>
      </c>
      <c r="J1783" s="1" t="s">
        <v>258</v>
      </c>
      <c r="K1783" s="1" t="str">
        <f t="shared" si="55"/>
        <v>2017</v>
      </c>
      <c r="L1783">
        <f t="shared" si="56"/>
        <v>22</v>
      </c>
    </row>
    <row r="1784" spans="8:12">
      <c r="H1784" s="1" t="s">
        <v>583</v>
      </c>
      <c r="I1784" s="1" t="s">
        <v>956</v>
      </c>
      <c r="J1784" s="1" t="s">
        <v>960</v>
      </c>
      <c r="K1784" s="1" t="str">
        <f t="shared" si="55"/>
        <v>2018</v>
      </c>
      <c r="L1784">
        <f t="shared" si="56"/>
        <v>22</v>
      </c>
    </row>
    <row r="1785" spans="8:12">
      <c r="H1785" s="1" t="s">
        <v>63</v>
      </c>
      <c r="I1785" s="1" t="s">
        <v>1001</v>
      </c>
      <c r="J1785" s="1" t="s">
        <v>1003</v>
      </c>
      <c r="K1785" s="1" t="str">
        <f t="shared" si="55"/>
        <v>2011</v>
      </c>
      <c r="L1785">
        <f t="shared" si="56"/>
        <v>22</v>
      </c>
    </row>
    <row r="1786" spans="8:12">
      <c r="H1786" s="1" t="s">
        <v>144</v>
      </c>
      <c r="I1786" s="1" t="s">
        <v>1146</v>
      </c>
      <c r="J1786" s="1" t="s">
        <v>1154</v>
      </c>
      <c r="K1786" s="1" t="str">
        <f t="shared" si="55"/>
        <v>2017</v>
      </c>
      <c r="L1786">
        <f t="shared" si="56"/>
        <v>22</v>
      </c>
    </row>
    <row r="1787" spans="8:12">
      <c r="H1787" s="1" t="s">
        <v>256</v>
      </c>
      <c r="I1787" s="1" t="s">
        <v>1390</v>
      </c>
      <c r="J1787" s="1" t="s">
        <v>1400</v>
      </c>
      <c r="K1787" s="1" t="str">
        <f t="shared" si="55"/>
        <v>1989</v>
      </c>
      <c r="L1787">
        <f t="shared" si="56"/>
        <v>22</v>
      </c>
    </row>
    <row r="1788" spans="8:12">
      <c r="H1788" s="1" t="s">
        <v>118</v>
      </c>
      <c r="I1788" s="1" t="s">
        <v>1549</v>
      </c>
      <c r="J1788" s="1" t="s">
        <v>1573</v>
      </c>
      <c r="K1788" s="1" t="str">
        <f t="shared" si="55"/>
        <v>2016</v>
      </c>
      <c r="L1788">
        <f t="shared" si="56"/>
        <v>22</v>
      </c>
    </row>
    <row r="1789" spans="8:12">
      <c r="H1789" s="1" t="s">
        <v>583</v>
      </c>
      <c r="I1789" s="1" t="s">
        <v>1837</v>
      </c>
      <c r="J1789" s="1" t="s">
        <v>1837</v>
      </c>
      <c r="K1789" s="1" t="str">
        <f t="shared" si="55"/>
        <v>2018</v>
      </c>
      <c r="L1789">
        <f t="shared" si="56"/>
        <v>22</v>
      </c>
    </row>
    <row r="1790" spans="8:12">
      <c r="H1790" s="1" t="s">
        <v>583</v>
      </c>
      <c r="I1790" s="1" t="s">
        <v>627</v>
      </c>
      <c r="J1790" s="1" t="s">
        <v>627</v>
      </c>
      <c r="K1790" s="1" t="str">
        <f t="shared" si="55"/>
        <v>2018</v>
      </c>
      <c r="L1790">
        <f t="shared" si="56"/>
        <v>22</v>
      </c>
    </row>
    <row r="1791" spans="8:12">
      <c r="H1791" s="1" t="s">
        <v>464</v>
      </c>
      <c r="I1791" s="1" t="s">
        <v>2422</v>
      </c>
      <c r="J1791" s="1" t="s">
        <v>2704</v>
      </c>
      <c r="K1791" s="1" t="str">
        <f t="shared" si="55"/>
        <v>2009</v>
      </c>
      <c r="L1791">
        <f t="shared" si="56"/>
        <v>22</v>
      </c>
    </row>
    <row r="1792" spans="8:12">
      <c r="H1792" s="1" t="s">
        <v>177</v>
      </c>
      <c r="I1792" s="1" t="s">
        <v>2430</v>
      </c>
      <c r="J1792" s="1" t="s">
        <v>2091</v>
      </c>
      <c r="K1792" s="1" t="str">
        <f t="shared" si="55"/>
        <v>2017</v>
      </c>
      <c r="L1792">
        <f t="shared" si="56"/>
        <v>22</v>
      </c>
    </row>
    <row r="1793" spans="8:12">
      <c r="H1793" s="1" t="s">
        <v>530</v>
      </c>
      <c r="I1793" s="1" t="s">
        <v>818</v>
      </c>
      <c r="J1793" s="1" t="s">
        <v>1815</v>
      </c>
      <c r="K1793" s="1" t="str">
        <f t="shared" si="55"/>
        <v>2008</v>
      </c>
      <c r="L1793">
        <f t="shared" si="56"/>
        <v>22</v>
      </c>
    </row>
    <row r="1794" spans="8:12">
      <c r="H1794" s="1" t="s">
        <v>583</v>
      </c>
      <c r="I1794" s="1" t="s">
        <v>426</v>
      </c>
      <c r="J1794" s="1" t="s">
        <v>474</v>
      </c>
      <c r="K1794" s="1" t="str">
        <f t="shared" ref="K1794:K1857" si="57">TEXT(J1794,"YYYY")</f>
        <v>2018</v>
      </c>
      <c r="L1794">
        <f t="shared" ref="L1794:L1857" si="58">H1794-(TEXT(I1794,"YYYY")-TEXT(J1794,"YYYY"))</f>
        <v>22</v>
      </c>
    </row>
    <row r="1795" spans="8:12">
      <c r="H1795" s="1" t="s">
        <v>144</v>
      </c>
      <c r="I1795" s="1" t="s">
        <v>4071</v>
      </c>
      <c r="J1795" s="1" t="s">
        <v>4094</v>
      </c>
      <c r="K1795" s="1" t="str">
        <f t="shared" si="57"/>
        <v>2014</v>
      </c>
      <c r="L1795">
        <f t="shared" si="58"/>
        <v>22</v>
      </c>
    </row>
    <row r="1796" spans="8:12">
      <c r="H1796" s="1" t="s">
        <v>63</v>
      </c>
      <c r="I1796" s="1" t="s">
        <v>548</v>
      </c>
      <c r="J1796" s="1" t="s">
        <v>2212</v>
      </c>
      <c r="K1796" s="1" t="str">
        <f t="shared" si="57"/>
        <v>2010</v>
      </c>
      <c r="L1796">
        <f t="shared" si="58"/>
        <v>22</v>
      </c>
    </row>
    <row r="1797" spans="8:12">
      <c r="H1797" s="1" t="s">
        <v>583</v>
      </c>
      <c r="I1797" s="1" t="s">
        <v>804</v>
      </c>
      <c r="J1797" s="1" t="s">
        <v>2496</v>
      </c>
      <c r="K1797" s="1" t="str">
        <f t="shared" si="57"/>
        <v>2018</v>
      </c>
      <c r="L1797">
        <f t="shared" si="58"/>
        <v>22</v>
      </c>
    </row>
    <row r="1798" spans="8:12">
      <c r="H1798" s="1" t="s">
        <v>448</v>
      </c>
      <c r="I1798" s="1" t="s">
        <v>4649</v>
      </c>
      <c r="J1798" s="1" t="s">
        <v>4650</v>
      </c>
      <c r="K1798" s="1" t="str">
        <f t="shared" si="57"/>
        <v>2006</v>
      </c>
      <c r="L1798">
        <f t="shared" si="58"/>
        <v>22</v>
      </c>
    </row>
    <row r="1799" spans="8:12">
      <c r="H1799" s="1" t="s">
        <v>63</v>
      </c>
      <c r="I1799" s="1" t="s">
        <v>4659</v>
      </c>
      <c r="J1799" s="1" t="s">
        <v>4156</v>
      </c>
      <c r="K1799" s="1" t="str">
        <f t="shared" si="57"/>
        <v>2008</v>
      </c>
      <c r="L1799">
        <f t="shared" si="58"/>
        <v>22</v>
      </c>
    </row>
    <row r="1800" spans="8:12">
      <c r="H1800" s="1" t="s">
        <v>583</v>
      </c>
      <c r="I1800" s="1" t="s">
        <v>5717</v>
      </c>
      <c r="J1800" s="1" t="s">
        <v>274</v>
      </c>
      <c r="K1800" s="1" t="str">
        <f t="shared" si="57"/>
        <v>2017</v>
      </c>
      <c r="L1800">
        <f t="shared" si="58"/>
        <v>22</v>
      </c>
    </row>
    <row r="1801" spans="8:12">
      <c r="H1801" s="1" t="s">
        <v>583</v>
      </c>
      <c r="I1801" s="1" t="s">
        <v>4673</v>
      </c>
      <c r="J1801" s="1" t="s">
        <v>467</v>
      </c>
      <c r="K1801" s="1" t="str">
        <f t="shared" si="57"/>
        <v>2016</v>
      </c>
      <c r="L1801">
        <f t="shared" si="58"/>
        <v>22</v>
      </c>
    </row>
    <row r="1802" spans="8:12">
      <c r="H1802" s="1" t="s">
        <v>177</v>
      </c>
      <c r="I1802" s="1" t="s">
        <v>5821</v>
      </c>
      <c r="J1802" s="1" t="s">
        <v>3018</v>
      </c>
      <c r="K1802" s="1" t="str">
        <f t="shared" si="57"/>
        <v>2019</v>
      </c>
      <c r="L1802">
        <f t="shared" si="58"/>
        <v>22</v>
      </c>
    </row>
    <row r="1803" spans="8:12">
      <c r="H1803" s="1" t="s">
        <v>78</v>
      </c>
      <c r="I1803" s="1" t="s">
        <v>5160</v>
      </c>
      <c r="J1803" s="1" t="s">
        <v>652</v>
      </c>
      <c r="K1803" s="1" t="str">
        <f t="shared" si="57"/>
        <v>2010</v>
      </c>
      <c r="L1803">
        <f t="shared" si="58"/>
        <v>22</v>
      </c>
    </row>
    <row r="1804" spans="8:12">
      <c r="H1804" s="1" t="s">
        <v>177</v>
      </c>
      <c r="I1804" s="1" t="s">
        <v>1485</v>
      </c>
      <c r="J1804" s="1" t="s">
        <v>1573</v>
      </c>
      <c r="K1804" s="1" t="str">
        <f t="shared" si="57"/>
        <v>2016</v>
      </c>
      <c r="L1804">
        <f t="shared" si="58"/>
        <v>22</v>
      </c>
    </row>
    <row r="1805" spans="8:12">
      <c r="H1805" s="1" t="s">
        <v>583</v>
      </c>
      <c r="I1805" s="1" t="s">
        <v>6451</v>
      </c>
      <c r="J1805" s="1" t="s">
        <v>1534</v>
      </c>
      <c r="K1805" s="1" t="str">
        <f t="shared" si="57"/>
        <v>2016</v>
      </c>
      <c r="L1805">
        <f t="shared" si="58"/>
        <v>22</v>
      </c>
    </row>
    <row r="1806" spans="8:12">
      <c r="H1806" s="1" t="s">
        <v>177</v>
      </c>
      <c r="I1806" s="1" t="s">
        <v>6364</v>
      </c>
      <c r="J1806" s="1" t="s">
        <v>384</v>
      </c>
      <c r="K1806" s="1" t="str">
        <f t="shared" si="57"/>
        <v>2015</v>
      </c>
      <c r="L1806">
        <f t="shared" si="58"/>
        <v>22</v>
      </c>
    </row>
    <row r="1807" spans="8:12">
      <c r="H1807" s="1" t="s">
        <v>88</v>
      </c>
      <c r="I1807" s="1" t="s">
        <v>6484</v>
      </c>
      <c r="J1807" s="1" t="s">
        <v>6336</v>
      </c>
      <c r="K1807" s="1" t="str">
        <f t="shared" si="57"/>
        <v>2010</v>
      </c>
      <c r="L1807">
        <f t="shared" si="58"/>
        <v>22</v>
      </c>
    </row>
    <row r="1808" spans="8:12">
      <c r="H1808" s="1" t="s">
        <v>367</v>
      </c>
      <c r="I1808" s="1" t="s">
        <v>4683</v>
      </c>
      <c r="J1808" s="1" t="s">
        <v>6558</v>
      </c>
      <c r="K1808" s="1" t="str">
        <f t="shared" si="57"/>
        <v>2013</v>
      </c>
      <c r="L1808">
        <f t="shared" si="58"/>
        <v>22</v>
      </c>
    </row>
    <row r="1809" spans="8:12">
      <c r="H1809" s="1" t="s">
        <v>583</v>
      </c>
      <c r="I1809" s="1" t="s">
        <v>6834</v>
      </c>
      <c r="J1809" s="1" t="s">
        <v>6835</v>
      </c>
      <c r="K1809" s="1" t="str">
        <f t="shared" si="57"/>
        <v>2015</v>
      </c>
      <c r="L1809">
        <f t="shared" si="58"/>
        <v>22</v>
      </c>
    </row>
    <row r="1810" spans="8:12">
      <c r="H1810" s="1" t="s">
        <v>134</v>
      </c>
      <c r="I1810" s="1" t="s">
        <v>7078</v>
      </c>
      <c r="J1810" s="1" t="s">
        <v>2212</v>
      </c>
      <c r="K1810" s="1" t="str">
        <f t="shared" si="57"/>
        <v>2010</v>
      </c>
      <c r="L1810">
        <f t="shared" si="58"/>
        <v>22</v>
      </c>
    </row>
    <row r="1811" spans="8:12">
      <c r="H1811" s="1" t="s">
        <v>88</v>
      </c>
      <c r="I1811" s="1" t="s">
        <v>7253</v>
      </c>
      <c r="J1811" s="1" t="s">
        <v>7261</v>
      </c>
      <c r="K1811" s="1" t="str">
        <f t="shared" si="57"/>
        <v>2009</v>
      </c>
      <c r="L1811">
        <f t="shared" si="58"/>
        <v>22</v>
      </c>
    </row>
    <row r="1812" spans="8:12">
      <c r="H1812" s="1" t="s">
        <v>583</v>
      </c>
      <c r="I1812" s="1" t="s">
        <v>5331</v>
      </c>
      <c r="J1812" s="1" t="s">
        <v>5034</v>
      </c>
      <c r="K1812" s="1" t="str">
        <f t="shared" si="57"/>
        <v>2015</v>
      </c>
      <c r="L1812">
        <f t="shared" si="58"/>
        <v>22</v>
      </c>
    </row>
    <row r="1813" spans="8:12">
      <c r="H1813" s="1" t="s">
        <v>177</v>
      </c>
      <c r="I1813" s="1" t="s">
        <v>7359</v>
      </c>
      <c r="J1813" s="1" t="s">
        <v>7360</v>
      </c>
      <c r="K1813" s="1" t="str">
        <f t="shared" si="57"/>
        <v>2014</v>
      </c>
      <c r="L1813">
        <f t="shared" si="58"/>
        <v>22</v>
      </c>
    </row>
    <row r="1814" spans="8:12">
      <c r="H1814" s="1" t="s">
        <v>583</v>
      </c>
      <c r="I1814" s="1" t="s">
        <v>5781</v>
      </c>
      <c r="J1814" s="1" t="s">
        <v>5710</v>
      </c>
      <c r="K1814" s="1" t="str">
        <f t="shared" si="57"/>
        <v>2020</v>
      </c>
      <c r="L1814">
        <f t="shared" si="58"/>
        <v>22</v>
      </c>
    </row>
    <row r="1815" spans="8:12">
      <c r="H1815" s="1" t="s">
        <v>583</v>
      </c>
      <c r="I1815" s="1" t="s">
        <v>6554</v>
      </c>
      <c r="J1815" s="1" t="s">
        <v>5710</v>
      </c>
      <c r="K1815" s="1" t="str">
        <f t="shared" si="57"/>
        <v>2020</v>
      </c>
      <c r="L1815">
        <f t="shared" si="58"/>
        <v>22</v>
      </c>
    </row>
    <row r="1816" spans="8:12">
      <c r="H1816" s="1" t="s">
        <v>144</v>
      </c>
      <c r="I1816" s="1" t="s">
        <v>663</v>
      </c>
      <c r="J1816" s="1" t="s">
        <v>3458</v>
      </c>
      <c r="K1816" s="1" t="str">
        <f t="shared" si="57"/>
        <v>2018</v>
      </c>
      <c r="L1816">
        <f t="shared" si="58"/>
        <v>22</v>
      </c>
    </row>
    <row r="1817" spans="8:12">
      <c r="H1817" s="1" t="s">
        <v>583</v>
      </c>
      <c r="I1817" s="1" t="s">
        <v>3137</v>
      </c>
      <c r="J1817" s="1" t="s">
        <v>7794</v>
      </c>
      <c r="K1817" s="1" t="str">
        <f t="shared" si="57"/>
        <v>2016</v>
      </c>
      <c r="L1817">
        <f t="shared" si="58"/>
        <v>22</v>
      </c>
    </row>
    <row r="1818" spans="8:12">
      <c r="H1818" s="1" t="s">
        <v>177</v>
      </c>
      <c r="I1818" s="1" t="s">
        <v>7937</v>
      </c>
      <c r="J1818" s="1" t="s">
        <v>72</v>
      </c>
      <c r="K1818" s="1" t="str">
        <f t="shared" si="57"/>
        <v>2019</v>
      </c>
      <c r="L1818">
        <f t="shared" si="58"/>
        <v>22</v>
      </c>
    </row>
    <row r="1819" spans="8:12">
      <c r="H1819" s="1" t="s">
        <v>464</v>
      </c>
      <c r="I1819" s="1" t="s">
        <v>7937</v>
      </c>
      <c r="J1819" s="1" t="s">
        <v>8014</v>
      </c>
      <c r="K1819" s="1" t="str">
        <f t="shared" si="57"/>
        <v>2011</v>
      </c>
      <c r="L1819">
        <f t="shared" si="58"/>
        <v>22</v>
      </c>
    </row>
    <row r="1820" spans="8:12">
      <c r="H1820" s="1" t="s">
        <v>177</v>
      </c>
      <c r="I1820" s="1" t="s">
        <v>6586</v>
      </c>
      <c r="J1820" s="1" t="s">
        <v>1288</v>
      </c>
      <c r="K1820" s="1" t="str">
        <f t="shared" si="57"/>
        <v>2019</v>
      </c>
      <c r="L1820">
        <f t="shared" si="58"/>
        <v>22</v>
      </c>
    </row>
    <row r="1821" spans="8:12">
      <c r="H1821" s="1" t="s">
        <v>144</v>
      </c>
      <c r="I1821" s="1" t="s">
        <v>6586</v>
      </c>
      <c r="J1821" s="1" t="s">
        <v>8155</v>
      </c>
      <c r="K1821" s="1" t="str">
        <f t="shared" si="57"/>
        <v>2018</v>
      </c>
      <c r="L1821">
        <f t="shared" si="58"/>
        <v>22</v>
      </c>
    </row>
    <row r="1822" spans="8:12">
      <c r="H1822" s="1" t="s">
        <v>177</v>
      </c>
      <c r="I1822" s="1" t="s">
        <v>606</v>
      </c>
      <c r="J1822" s="1" t="s">
        <v>656</v>
      </c>
      <c r="K1822" s="1" t="str">
        <f t="shared" si="57"/>
        <v>2019</v>
      </c>
      <c r="L1822">
        <f t="shared" si="58"/>
        <v>22</v>
      </c>
    </row>
    <row r="1823" spans="8:12">
      <c r="H1823" s="1" t="s">
        <v>63</v>
      </c>
      <c r="I1823" s="1" t="s">
        <v>8197</v>
      </c>
      <c r="J1823" s="1" t="s">
        <v>8208</v>
      </c>
      <c r="K1823" s="1" t="str">
        <f t="shared" si="57"/>
        <v>2012</v>
      </c>
      <c r="L1823">
        <f t="shared" si="58"/>
        <v>22</v>
      </c>
    </row>
    <row r="1824" spans="8:12">
      <c r="H1824" s="1" t="s">
        <v>583</v>
      </c>
      <c r="I1824" s="1" t="s">
        <v>8261</v>
      </c>
      <c r="J1824" s="1" t="s">
        <v>3815</v>
      </c>
      <c r="K1824" s="1" t="str">
        <f t="shared" si="57"/>
        <v>2020</v>
      </c>
      <c r="L1824">
        <f t="shared" si="58"/>
        <v>22</v>
      </c>
    </row>
    <row r="1825" spans="8:12">
      <c r="H1825" s="1" t="s">
        <v>177</v>
      </c>
      <c r="I1825" s="1" t="s">
        <v>7224</v>
      </c>
      <c r="J1825" s="1" t="s">
        <v>8382</v>
      </c>
      <c r="K1825" s="1" t="str">
        <f t="shared" si="57"/>
        <v>2013</v>
      </c>
      <c r="L1825">
        <f t="shared" si="58"/>
        <v>22</v>
      </c>
    </row>
    <row r="1826" spans="8:12">
      <c r="H1826" s="1" t="s">
        <v>583</v>
      </c>
      <c r="I1826" s="1" t="s">
        <v>544</v>
      </c>
      <c r="J1826" s="1" t="s">
        <v>7043</v>
      </c>
      <c r="K1826" s="1" t="str">
        <f t="shared" si="57"/>
        <v>2020</v>
      </c>
      <c r="L1826">
        <f t="shared" si="58"/>
        <v>22</v>
      </c>
    </row>
    <row r="1827" spans="8:12">
      <c r="H1827" s="1" t="s">
        <v>177</v>
      </c>
      <c r="I1827" s="1" t="s">
        <v>8821</v>
      </c>
      <c r="J1827" s="1" t="s">
        <v>8835</v>
      </c>
      <c r="K1827" s="1" t="str">
        <f t="shared" si="57"/>
        <v>2013</v>
      </c>
      <c r="L1827">
        <f t="shared" si="58"/>
        <v>22</v>
      </c>
    </row>
    <row r="1828" spans="8:12">
      <c r="H1828" s="1" t="s">
        <v>583</v>
      </c>
      <c r="I1828" s="1" t="s">
        <v>3346</v>
      </c>
      <c r="J1828" s="1" t="s">
        <v>3346</v>
      </c>
      <c r="K1828" s="1" t="str">
        <f t="shared" si="57"/>
        <v>2012</v>
      </c>
      <c r="L1828">
        <f t="shared" si="58"/>
        <v>22</v>
      </c>
    </row>
    <row r="1829" spans="8:12">
      <c r="H1829" s="1" t="s">
        <v>128</v>
      </c>
      <c r="I1829" s="1" t="s">
        <v>9041</v>
      </c>
      <c r="J1829" s="1" t="s">
        <v>9042</v>
      </c>
      <c r="K1829" s="1" t="str">
        <f t="shared" si="57"/>
        <v>1992</v>
      </c>
      <c r="L1829">
        <f t="shared" si="58"/>
        <v>22</v>
      </c>
    </row>
    <row r="1830" spans="8:12">
      <c r="H1830" s="1" t="s">
        <v>128</v>
      </c>
      <c r="I1830" s="1" t="s">
        <v>9273</v>
      </c>
      <c r="J1830" s="1" t="s">
        <v>9278</v>
      </c>
      <c r="K1830" s="1" t="str">
        <f t="shared" si="57"/>
        <v>1993</v>
      </c>
      <c r="L1830">
        <f t="shared" si="58"/>
        <v>22</v>
      </c>
    </row>
    <row r="1831" spans="8:12">
      <c r="H1831" s="1" t="s">
        <v>583</v>
      </c>
      <c r="I1831" s="1" t="s">
        <v>9415</v>
      </c>
      <c r="J1831" s="1" t="s">
        <v>9416</v>
      </c>
      <c r="K1831" s="1" t="str">
        <f t="shared" si="57"/>
        <v>2012</v>
      </c>
      <c r="L1831">
        <f t="shared" si="58"/>
        <v>22</v>
      </c>
    </row>
    <row r="1832" spans="8:12">
      <c r="H1832" s="1" t="s">
        <v>448</v>
      </c>
      <c r="I1832" s="1" t="s">
        <v>9553</v>
      </c>
      <c r="J1832" s="1" t="s">
        <v>9475</v>
      </c>
      <c r="K1832" s="1" t="str">
        <f t="shared" si="57"/>
        <v>2003</v>
      </c>
      <c r="L1832">
        <f t="shared" si="58"/>
        <v>22</v>
      </c>
    </row>
    <row r="1833" spans="8:12">
      <c r="H1833" s="1" t="s">
        <v>144</v>
      </c>
      <c r="I1833" s="1" t="s">
        <v>9120</v>
      </c>
      <c r="J1833" s="1" t="s">
        <v>941</v>
      </c>
      <c r="K1833" s="1" t="str">
        <f t="shared" si="57"/>
        <v>2011</v>
      </c>
      <c r="L1833">
        <f t="shared" si="58"/>
        <v>22</v>
      </c>
    </row>
    <row r="1834" spans="8:12">
      <c r="H1834" s="1" t="s">
        <v>63</v>
      </c>
      <c r="I1834" s="1" t="s">
        <v>9629</v>
      </c>
      <c r="J1834" s="1" t="s">
        <v>9644</v>
      </c>
      <c r="K1834" s="1" t="str">
        <f t="shared" si="57"/>
        <v>2005</v>
      </c>
      <c r="L1834">
        <f t="shared" si="58"/>
        <v>22</v>
      </c>
    </row>
    <row r="1835" spans="8:12">
      <c r="H1835" s="1" t="s">
        <v>144</v>
      </c>
      <c r="I1835" s="1" t="s">
        <v>9662</v>
      </c>
      <c r="J1835" s="1" t="s">
        <v>9214</v>
      </c>
      <c r="K1835" s="1" t="str">
        <f t="shared" si="57"/>
        <v>2010</v>
      </c>
      <c r="L1835">
        <f t="shared" si="58"/>
        <v>22</v>
      </c>
    </row>
    <row r="1836" spans="8:12">
      <c r="H1836" s="1" t="s">
        <v>144</v>
      </c>
      <c r="I1836" s="1" t="s">
        <v>9858</v>
      </c>
      <c r="J1836" s="1" t="s">
        <v>2212</v>
      </c>
      <c r="K1836" s="1" t="str">
        <f t="shared" si="57"/>
        <v>2010</v>
      </c>
      <c r="L1836">
        <f t="shared" si="58"/>
        <v>22</v>
      </c>
    </row>
    <row r="1837" spans="8:12">
      <c r="H1837" s="1" t="s">
        <v>134</v>
      </c>
      <c r="I1837" s="1" t="s">
        <v>9868</v>
      </c>
      <c r="J1837" s="1" t="s">
        <v>9883</v>
      </c>
      <c r="K1837" s="1" t="str">
        <f t="shared" si="57"/>
        <v>2008</v>
      </c>
      <c r="L1837">
        <f t="shared" si="58"/>
        <v>22</v>
      </c>
    </row>
    <row r="1838" spans="8:12">
      <c r="H1838" s="1" t="s">
        <v>299</v>
      </c>
      <c r="I1838" s="1" t="s">
        <v>10161</v>
      </c>
      <c r="J1838" s="1" t="s">
        <v>10178</v>
      </c>
      <c r="K1838" s="1" t="str">
        <f t="shared" si="57"/>
        <v>1990</v>
      </c>
      <c r="L1838">
        <f t="shared" si="58"/>
        <v>22</v>
      </c>
    </row>
    <row r="1839" spans="8:12">
      <c r="H1839" s="1" t="s">
        <v>144</v>
      </c>
      <c r="I1839" s="1" t="s">
        <v>9173</v>
      </c>
      <c r="J1839" s="1" t="s">
        <v>9913</v>
      </c>
      <c r="K1839" s="1" t="str">
        <f t="shared" si="57"/>
        <v>2011</v>
      </c>
      <c r="L1839">
        <f t="shared" si="58"/>
        <v>22</v>
      </c>
    </row>
    <row r="1840" spans="8:12">
      <c r="H1840" s="1" t="s">
        <v>583</v>
      </c>
      <c r="I1840" s="1" t="s">
        <v>10340</v>
      </c>
      <c r="J1840" s="1" t="s">
        <v>5694</v>
      </c>
      <c r="K1840" s="1" t="str">
        <f t="shared" si="57"/>
        <v>2013</v>
      </c>
      <c r="L1840">
        <f t="shared" si="58"/>
        <v>22</v>
      </c>
    </row>
    <row r="1841" spans="8:12">
      <c r="H1841" s="1" t="s">
        <v>144</v>
      </c>
      <c r="I1841" s="1" t="s">
        <v>193</v>
      </c>
      <c r="J1841" s="1" t="s">
        <v>752</v>
      </c>
      <c r="K1841" s="1" t="str">
        <f t="shared" si="57"/>
        <v>2018</v>
      </c>
      <c r="L1841">
        <f t="shared" si="58"/>
        <v>22</v>
      </c>
    </row>
    <row r="1842" spans="8:12">
      <c r="H1842" s="1" t="s">
        <v>583</v>
      </c>
      <c r="I1842" s="1" t="s">
        <v>6666</v>
      </c>
      <c r="J1842" s="1" t="s">
        <v>193</v>
      </c>
      <c r="K1842" s="1" t="str">
        <f t="shared" si="57"/>
        <v>2020</v>
      </c>
      <c r="L1842">
        <f t="shared" si="58"/>
        <v>22</v>
      </c>
    </row>
    <row r="1843" spans="8:12">
      <c r="H1843" s="1" t="s">
        <v>583</v>
      </c>
      <c r="I1843" s="1" t="s">
        <v>1039</v>
      </c>
      <c r="J1843" s="1" t="s">
        <v>9574</v>
      </c>
      <c r="K1843" s="1" t="str">
        <f t="shared" si="57"/>
        <v>2018</v>
      </c>
      <c r="L1843">
        <f t="shared" si="58"/>
        <v>22</v>
      </c>
    </row>
    <row r="1844" spans="8:12">
      <c r="H1844" s="1" t="s">
        <v>583</v>
      </c>
      <c r="I1844" s="1" t="s">
        <v>9362</v>
      </c>
      <c r="J1844" s="1" t="s">
        <v>8590</v>
      </c>
      <c r="K1844" s="1" t="str">
        <f t="shared" si="57"/>
        <v>2020</v>
      </c>
      <c r="L1844">
        <f t="shared" si="58"/>
        <v>22</v>
      </c>
    </row>
    <row r="1845" spans="8:12">
      <c r="H1845" s="1" t="s">
        <v>583</v>
      </c>
      <c r="I1845" s="1" t="s">
        <v>857</v>
      </c>
      <c r="J1845" s="1" t="s">
        <v>10675</v>
      </c>
      <c r="K1845" s="1" t="str">
        <f t="shared" si="57"/>
        <v>2020</v>
      </c>
      <c r="L1845">
        <f t="shared" si="58"/>
        <v>22</v>
      </c>
    </row>
    <row r="1846" spans="8:12">
      <c r="H1846" s="1" t="s">
        <v>583</v>
      </c>
      <c r="I1846" s="1" t="s">
        <v>8481</v>
      </c>
      <c r="J1846" s="1" t="s">
        <v>11156</v>
      </c>
      <c r="K1846" s="1" t="str">
        <f t="shared" si="57"/>
        <v>2020</v>
      </c>
      <c r="L1846">
        <f t="shared" si="58"/>
        <v>22</v>
      </c>
    </row>
    <row r="1847" spans="8:12">
      <c r="H1847" s="1" t="s">
        <v>177</v>
      </c>
      <c r="I1847" s="1" t="s">
        <v>7224</v>
      </c>
      <c r="J1847" s="1" t="s">
        <v>8835</v>
      </c>
      <c r="K1847" s="1" t="str">
        <f t="shared" si="57"/>
        <v>2013</v>
      </c>
      <c r="L1847">
        <f t="shared" si="58"/>
        <v>22</v>
      </c>
    </row>
    <row r="1848" spans="8:12">
      <c r="H1848" s="1" t="s">
        <v>177</v>
      </c>
      <c r="I1848" s="1" t="s">
        <v>8821</v>
      </c>
      <c r="J1848" s="1" t="s">
        <v>2023</v>
      </c>
      <c r="K1848" s="1" t="str">
        <f t="shared" si="57"/>
        <v>2013</v>
      </c>
      <c r="L1848">
        <f t="shared" si="58"/>
        <v>22</v>
      </c>
    </row>
    <row r="1849" spans="8:12">
      <c r="H1849" s="1" t="s">
        <v>584</v>
      </c>
      <c r="I1849" s="1" t="s">
        <v>11621</v>
      </c>
      <c r="J1849" s="1" t="s">
        <v>11636</v>
      </c>
      <c r="K1849" s="1" t="str">
        <f t="shared" si="57"/>
        <v>2000</v>
      </c>
      <c r="L1849">
        <f t="shared" si="58"/>
        <v>22</v>
      </c>
    </row>
    <row r="1850" spans="8:12">
      <c r="H1850" s="1" t="s">
        <v>78</v>
      </c>
      <c r="I1850" s="1" t="s">
        <v>3497</v>
      </c>
      <c r="J1850" s="1" t="s">
        <v>11716</v>
      </c>
      <c r="K1850" s="1" t="str">
        <f t="shared" si="57"/>
        <v>2009</v>
      </c>
      <c r="L1850">
        <f t="shared" si="58"/>
        <v>22</v>
      </c>
    </row>
    <row r="1851" spans="8:12">
      <c r="H1851" s="1" t="s">
        <v>484</v>
      </c>
      <c r="I1851" s="1" t="s">
        <v>11688</v>
      </c>
      <c r="J1851" s="1" t="s">
        <v>11722</v>
      </c>
      <c r="K1851" s="1" t="str">
        <f t="shared" si="57"/>
        <v>1990</v>
      </c>
      <c r="L1851">
        <f t="shared" si="58"/>
        <v>22</v>
      </c>
    </row>
    <row r="1852" spans="8:12">
      <c r="H1852" s="1" t="s">
        <v>144</v>
      </c>
      <c r="I1852" s="1" t="s">
        <v>9305</v>
      </c>
      <c r="J1852" s="1" t="s">
        <v>3668</v>
      </c>
      <c r="K1852" s="1" t="str">
        <f t="shared" si="57"/>
        <v>2018</v>
      </c>
      <c r="L1852">
        <f t="shared" si="58"/>
        <v>22</v>
      </c>
    </row>
    <row r="1853" spans="8:12">
      <c r="H1853" s="1" t="s">
        <v>177</v>
      </c>
      <c r="I1853" s="1" t="s">
        <v>7419</v>
      </c>
      <c r="J1853" s="1" t="s">
        <v>3781</v>
      </c>
      <c r="K1853" s="1" t="str">
        <f t="shared" si="57"/>
        <v>2019</v>
      </c>
      <c r="L1853">
        <f t="shared" si="58"/>
        <v>22</v>
      </c>
    </row>
    <row r="1854" spans="8:12">
      <c r="H1854" s="1" t="s">
        <v>583</v>
      </c>
      <c r="I1854" s="1" t="s">
        <v>3806</v>
      </c>
      <c r="J1854" s="1" t="s">
        <v>3806</v>
      </c>
      <c r="K1854" s="1" t="str">
        <f t="shared" si="57"/>
        <v>2015</v>
      </c>
      <c r="L1854">
        <f t="shared" si="58"/>
        <v>22</v>
      </c>
    </row>
    <row r="1855" spans="8:12">
      <c r="H1855" s="1" t="s">
        <v>583</v>
      </c>
      <c r="I1855" s="1" t="s">
        <v>9748</v>
      </c>
      <c r="J1855" s="1" t="s">
        <v>9250</v>
      </c>
      <c r="K1855" s="1" t="str">
        <f t="shared" si="57"/>
        <v>2020</v>
      </c>
      <c r="L1855">
        <f t="shared" si="58"/>
        <v>22</v>
      </c>
    </row>
    <row r="1856" spans="8:12">
      <c r="H1856" s="1" t="s">
        <v>118</v>
      </c>
      <c r="I1856" s="1" t="s">
        <v>10455</v>
      </c>
      <c r="J1856" s="1" t="s">
        <v>12479</v>
      </c>
      <c r="K1856" s="1" t="str">
        <f t="shared" si="57"/>
        <v>2017</v>
      </c>
      <c r="L1856">
        <f t="shared" si="58"/>
        <v>22</v>
      </c>
    </row>
    <row r="1857" spans="8:12">
      <c r="H1857" s="1" t="s">
        <v>88</v>
      </c>
      <c r="I1857" s="1" t="s">
        <v>51</v>
      </c>
      <c r="J1857" s="1" t="s">
        <v>93</v>
      </c>
      <c r="K1857" s="1" t="str">
        <f t="shared" si="57"/>
        <v>2014</v>
      </c>
      <c r="L1857">
        <f t="shared" si="58"/>
        <v>23</v>
      </c>
    </row>
    <row r="1858" spans="8:12">
      <c r="H1858" s="1" t="s">
        <v>177</v>
      </c>
      <c r="I1858" s="1" t="s">
        <v>223</v>
      </c>
      <c r="J1858" s="1" t="s">
        <v>227</v>
      </c>
      <c r="K1858" s="1" t="str">
        <f t="shared" ref="K1858:K1921" si="59">TEXT(J1858,"YYYY")</f>
        <v>2017</v>
      </c>
      <c r="L1858">
        <f t="shared" ref="L1858:L1921" si="60">H1858-(TEXT(I1858,"YYYY")-TEXT(J1858,"YYYY"))</f>
        <v>23</v>
      </c>
    </row>
    <row r="1859" spans="8:12">
      <c r="H1859" s="1" t="s">
        <v>177</v>
      </c>
      <c r="I1859" s="1" t="s">
        <v>787</v>
      </c>
      <c r="J1859" s="1" t="s">
        <v>787</v>
      </c>
      <c r="K1859" s="1" t="str">
        <f t="shared" si="59"/>
        <v>2019</v>
      </c>
      <c r="L1859">
        <f t="shared" si="60"/>
        <v>23</v>
      </c>
    </row>
    <row r="1860" spans="8:12">
      <c r="H1860" s="1" t="s">
        <v>88</v>
      </c>
      <c r="I1860" s="1" t="s">
        <v>1245</v>
      </c>
      <c r="J1860" s="1" t="s">
        <v>1259</v>
      </c>
      <c r="K1860" s="1" t="str">
        <f t="shared" si="59"/>
        <v>2014</v>
      </c>
      <c r="L1860">
        <f t="shared" si="60"/>
        <v>23</v>
      </c>
    </row>
    <row r="1861" spans="8:12">
      <c r="H1861" s="1" t="s">
        <v>128</v>
      </c>
      <c r="I1861" s="1" t="s">
        <v>1290</v>
      </c>
      <c r="J1861" s="1" t="s">
        <v>1292</v>
      </c>
      <c r="K1861" s="1" t="str">
        <f t="shared" si="59"/>
        <v>1999</v>
      </c>
      <c r="L1861">
        <f t="shared" si="60"/>
        <v>23</v>
      </c>
    </row>
    <row r="1862" spans="8:12">
      <c r="H1862" s="1" t="s">
        <v>367</v>
      </c>
      <c r="I1862" s="1" t="s">
        <v>1531</v>
      </c>
      <c r="J1862" s="1" t="s">
        <v>1534</v>
      </c>
      <c r="K1862" s="1" t="str">
        <f t="shared" si="59"/>
        <v>2016</v>
      </c>
      <c r="L1862">
        <f t="shared" si="60"/>
        <v>23</v>
      </c>
    </row>
    <row r="1863" spans="8:12">
      <c r="H1863" s="1" t="s">
        <v>144</v>
      </c>
      <c r="I1863" s="1" t="s">
        <v>562</v>
      </c>
      <c r="J1863" s="1" t="s">
        <v>1755</v>
      </c>
      <c r="K1863" s="1" t="str">
        <f t="shared" si="59"/>
        <v>2014</v>
      </c>
      <c r="L1863">
        <f t="shared" si="60"/>
        <v>23</v>
      </c>
    </row>
    <row r="1864" spans="8:12">
      <c r="H1864" s="1" t="s">
        <v>448</v>
      </c>
      <c r="I1864" s="1" t="s">
        <v>1774</v>
      </c>
      <c r="J1864" s="1" t="s">
        <v>1775</v>
      </c>
      <c r="K1864" s="1" t="str">
        <f t="shared" si="59"/>
        <v>2009</v>
      </c>
      <c r="L1864">
        <f t="shared" si="60"/>
        <v>23</v>
      </c>
    </row>
    <row r="1865" spans="8:12">
      <c r="H1865" s="1" t="s">
        <v>177</v>
      </c>
      <c r="I1865" s="1" t="s">
        <v>2051</v>
      </c>
      <c r="J1865" s="1" t="s">
        <v>1039</v>
      </c>
      <c r="K1865" s="1" t="str">
        <f t="shared" si="59"/>
        <v>2018</v>
      </c>
      <c r="L1865">
        <f t="shared" si="60"/>
        <v>23</v>
      </c>
    </row>
    <row r="1866" spans="8:12">
      <c r="H1866" s="1" t="s">
        <v>63</v>
      </c>
      <c r="I1866" s="1" t="s">
        <v>585</v>
      </c>
      <c r="J1866" s="1" t="s">
        <v>2019</v>
      </c>
      <c r="K1866" s="1" t="str">
        <f t="shared" si="59"/>
        <v>2012</v>
      </c>
      <c r="L1866">
        <f t="shared" si="60"/>
        <v>23</v>
      </c>
    </row>
    <row r="1867" spans="8:12">
      <c r="H1867" s="1" t="s">
        <v>177</v>
      </c>
      <c r="I1867" s="1" t="s">
        <v>3607</v>
      </c>
      <c r="J1867" s="1" t="s">
        <v>72</v>
      </c>
      <c r="K1867" s="1" t="str">
        <f t="shared" si="59"/>
        <v>2019</v>
      </c>
      <c r="L1867">
        <f t="shared" si="60"/>
        <v>23</v>
      </c>
    </row>
    <row r="1868" spans="8:12">
      <c r="H1868" s="1" t="s">
        <v>144</v>
      </c>
      <c r="I1868" s="1" t="s">
        <v>3882</v>
      </c>
      <c r="J1868" s="1" t="s">
        <v>532</v>
      </c>
      <c r="K1868" s="1" t="str">
        <f t="shared" si="59"/>
        <v>2019</v>
      </c>
      <c r="L1868">
        <f t="shared" si="60"/>
        <v>23</v>
      </c>
    </row>
    <row r="1869" spans="8:12">
      <c r="H1869" s="1" t="s">
        <v>282</v>
      </c>
      <c r="I1869" s="1" t="s">
        <v>4324</v>
      </c>
      <c r="J1869" s="1" t="s">
        <v>3167</v>
      </c>
      <c r="K1869" s="1" t="str">
        <f t="shared" si="59"/>
        <v>1997</v>
      </c>
      <c r="L1869">
        <f t="shared" si="60"/>
        <v>23</v>
      </c>
    </row>
    <row r="1870" spans="8:12">
      <c r="H1870" s="1" t="s">
        <v>530</v>
      </c>
      <c r="I1870" s="1" t="s">
        <v>4324</v>
      </c>
      <c r="J1870" s="1" t="s">
        <v>1918</v>
      </c>
      <c r="K1870" s="1" t="str">
        <f t="shared" si="59"/>
        <v>2007</v>
      </c>
      <c r="L1870">
        <f t="shared" si="60"/>
        <v>23</v>
      </c>
    </row>
    <row r="1871" spans="8:12">
      <c r="H1871" s="1" t="s">
        <v>678</v>
      </c>
      <c r="I1871" s="1" t="s">
        <v>804</v>
      </c>
      <c r="J1871" s="1" t="s">
        <v>4414</v>
      </c>
      <c r="K1871" s="1" t="str">
        <f t="shared" si="59"/>
        <v>2007</v>
      </c>
      <c r="L1871">
        <f t="shared" si="60"/>
        <v>23</v>
      </c>
    </row>
    <row r="1872" spans="8:12">
      <c r="H1872" s="1" t="s">
        <v>144</v>
      </c>
      <c r="I1872" s="1" t="s">
        <v>4349</v>
      </c>
      <c r="J1872" s="1" t="s">
        <v>1534</v>
      </c>
      <c r="K1872" s="1" t="str">
        <f t="shared" si="59"/>
        <v>2016</v>
      </c>
      <c r="L1872">
        <f t="shared" si="60"/>
        <v>23</v>
      </c>
    </row>
    <row r="1873" spans="8:12">
      <c r="H1873" s="1" t="s">
        <v>177</v>
      </c>
      <c r="I1873" s="1" t="s">
        <v>3404</v>
      </c>
      <c r="J1873" s="1" t="s">
        <v>3404</v>
      </c>
      <c r="K1873" s="1" t="str">
        <f t="shared" si="59"/>
        <v>2017</v>
      </c>
      <c r="L1873">
        <f t="shared" si="60"/>
        <v>23</v>
      </c>
    </row>
    <row r="1874" spans="8:12">
      <c r="H1874" s="1" t="s">
        <v>118</v>
      </c>
      <c r="I1874" s="1" t="s">
        <v>5149</v>
      </c>
      <c r="J1874" s="1" t="s">
        <v>568</v>
      </c>
      <c r="K1874" s="1" t="str">
        <f t="shared" si="59"/>
        <v>2015</v>
      </c>
      <c r="L1874">
        <f t="shared" si="60"/>
        <v>23</v>
      </c>
    </row>
    <row r="1875" spans="8:12">
      <c r="H1875" s="1" t="s">
        <v>530</v>
      </c>
      <c r="I1875" s="1" t="s">
        <v>5094</v>
      </c>
      <c r="J1875" s="1" t="s">
        <v>5152</v>
      </c>
      <c r="K1875" s="1" t="str">
        <f t="shared" si="59"/>
        <v>2007</v>
      </c>
      <c r="L1875">
        <f t="shared" si="60"/>
        <v>23</v>
      </c>
    </row>
    <row r="1876" spans="8:12">
      <c r="H1876" s="1" t="s">
        <v>177</v>
      </c>
      <c r="I1876" s="1" t="s">
        <v>5231</v>
      </c>
      <c r="J1876" s="1" t="s">
        <v>3171</v>
      </c>
      <c r="K1876" s="1" t="str">
        <f t="shared" si="59"/>
        <v>2016</v>
      </c>
      <c r="L1876">
        <f t="shared" si="60"/>
        <v>23</v>
      </c>
    </row>
    <row r="1877" spans="8:12">
      <c r="H1877" s="1" t="s">
        <v>144</v>
      </c>
      <c r="I1877" s="1" t="s">
        <v>5276</v>
      </c>
      <c r="J1877" s="1" t="s">
        <v>152</v>
      </c>
      <c r="K1877" s="1" t="str">
        <f t="shared" si="59"/>
        <v>2017</v>
      </c>
      <c r="L1877">
        <f t="shared" si="60"/>
        <v>23</v>
      </c>
    </row>
    <row r="1878" spans="8:12">
      <c r="H1878" s="1" t="s">
        <v>144</v>
      </c>
      <c r="I1878" s="1" t="s">
        <v>4203</v>
      </c>
      <c r="J1878" s="1" t="s">
        <v>931</v>
      </c>
      <c r="K1878" s="1" t="str">
        <f t="shared" si="59"/>
        <v>2016</v>
      </c>
      <c r="L1878">
        <f t="shared" si="60"/>
        <v>23</v>
      </c>
    </row>
    <row r="1879" spans="8:12">
      <c r="H1879" s="1" t="s">
        <v>177</v>
      </c>
      <c r="I1879" s="1" t="s">
        <v>6063</v>
      </c>
      <c r="J1879" s="1" t="s">
        <v>4832</v>
      </c>
      <c r="K1879" s="1" t="str">
        <f t="shared" si="59"/>
        <v>2017</v>
      </c>
      <c r="L1879">
        <f t="shared" si="60"/>
        <v>23</v>
      </c>
    </row>
    <row r="1880" spans="8:12">
      <c r="H1880" s="1" t="s">
        <v>177</v>
      </c>
      <c r="I1880" s="1" t="s">
        <v>6575</v>
      </c>
      <c r="J1880" s="1" t="s">
        <v>6576</v>
      </c>
      <c r="K1880" s="1" t="str">
        <f t="shared" si="59"/>
        <v>2016</v>
      </c>
      <c r="L1880">
        <f t="shared" si="60"/>
        <v>23</v>
      </c>
    </row>
    <row r="1881" spans="8:12">
      <c r="H1881" s="1" t="s">
        <v>144</v>
      </c>
      <c r="I1881" s="1" t="s">
        <v>6569</v>
      </c>
      <c r="J1881" s="1" t="s">
        <v>604</v>
      </c>
      <c r="K1881" s="1" t="str">
        <f t="shared" si="59"/>
        <v>2019</v>
      </c>
      <c r="L1881">
        <f t="shared" si="60"/>
        <v>23</v>
      </c>
    </row>
    <row r="1882" spans="8:12">
      <c r="H1882" s="1" t="s">
        <v>367</v>
      </c>
      <c r="I1882" s="1" t="s">
        <v>7172</v>
      </c>
      <c r="J1882" s="1" t="s">
        <v>7173</v>
      </c>
      <c r="K1882" s="1" t="str">
        <f t="shared" si="59"/>
        <v>2011</v>
      </c>
      <c r="L1882">
        <f t="shared" si="60"/>
        <v>23</v>
      </c>
    </row>
    <row r="1883" spans="8:12">
      <c r="H1883" s="1" t="s">
        <v>177</v>
      </c>
      <c r="I1883" s="1" t="s">
        <v>3983</v>
      </c>
      <c r="J1883" s="1" t="s">
        <v>250</v>
      </c>
      <c r="K1883" s="1" t="str">
        <f t="shared" si="59"/>
        <v>2016</v>
      </c>
      <c r="L1883">
        <f t="shared" si="60"/>
        <v>23</v>
      </c>
    </row>
    <row r="1884" spans="8:12">
      <c r="H1884" s="1" t="s">
        <v>177</v>
      </c>
      <c r="I1884" s="1" t="s">
        <v>3983</v>
      </c>
      <c r="J1884" s="1" t="s">
        <v>5832</v>
      </c>
      <c r="K1884" s="1" t="str">
        <f t="shared" si="59"/>
        <v>2016</v>
      </c>
      <c r="L1884">
        <f t="shared" si="60"/>
        <v>23</v>
      </c>
    </row>
    <row r="1885" spans="8:12">
      <c r="H1885" s="1" t="s">
        <v>177</v>
      </c>
      <c r="I1885" s="1" t="s">
        <v>165</v>
      </c>
      <c r="J1885" s="1" t="s">
        <v>7522</v>
      </c>
      <c r="K1885" s="1" t="str">
        <f t="shared" si="59"/>
        <v>2020</v>
      </c>
      <c r="L1885">
        <f t="shared" si="60"/>
        <v>23</v>
      </c>
    </row>
    <row r="1886" spans="8:12">
      <c r="H1886" s="1" t="s">
        <v>134</v>
      </c>
      <c r="I1886" s="1" t="s">
        <v>7691</v>
      </c>
      <c r="J1886" s="1" t="s">
        <v>162</v>
      </c>
      <c r="K1886" s="1" t="str">
        <f t="shared" si="59"/>
        <v>2016</v>
      </c>
      <c r="L1886">
        <f t="shared" si="60"/>
        <v>23</v>
      </c>
    </row>
    <row r="1887" spans="8:12">
      <c r="H1887" s="1" t="s">
        <v>144</v>
      </c>
      <c r="I1887" s="1" t="s">
        <v>7812</v>
      </c>
      <c r="J1887" s="1" t="s">
        <v>1422</v>
      </c>
      <c r="K1887" s="1" t="str">
        <f t="shared" si="59"/>
        <v>2015</v>
      </c>
      <c r="L1887">
        <f t="shared" si="60"/>
        <v>23</v>
      </c>
    </row>
    <row r="1888" spans="8:12">
      <c r="H1888" s="1" t="s">
        <v>144</v>
      </c>
      <c r="I1888" s="1" t="s">
        <v>7910</v>
      </c>
      <c r="J1888" s="1" t="s">
        <v>7911</v>
      </c>
      <c r="K1888" s="1" t="str">
        <f t="shared" si="59"/>
        <v>2011</v>
      </c>
      <c r="L1888">
        <f t="shared" si="60"/>
        <v>23</v>
      </c>
    </row>
    <row r="1889" spans="8:12">
      <c r="H1889" s="1" t="s">
        <v>88</v>
      </c>
      <c r="I1889" s="1" t="s">
        <v>7913</v>
      </c>
      <c r="J1889" s="1" t="s">
        <v>2019</v>
      </c>
      <c r="K1889" s="1" t="str">
        <f t="shared" si="59"/>
        <v>2012</v>
      </c>
      <c r="L1889">
        <f t="shared" si="60"/>
        <v>23</v>
      </c>
    </row>
    <row r="1890" spans="8:12">
      <c r="H1890" s="1" t="s">
        <v>134</v>
      </c>
      <c r="I1890" s="1" t="s">
        <v>7937</v>
      </c>
      <c r="J1890" s="1" t="s">
        <v>5204</v>
      </c>
      <c r="K1890" s="1" t="str">
        <f t="shared" si="59"/>
        <v>2016</v>
      </c>
      <c r="L1890">
        <f t="shared" si="60"/>
        <v>23</v>
      </c>
    </row>
    <row r="1891" spans="8:12">
      <c r="H1891" s="1" t="s">
        <v>134</v>
      </c>
      <c r="I1891" s="1" t="s">
        <v>6161</v>
      </c>
      <c r="J1891" s="1" t="s">
        <v>4531</v>
      </c>
      <c r="K1891" s="1" t="str">
        <f t="shared" si="59"/>
        <v>2011</v>
      </c>
      <c r="L1891">
        <f t="shared" si="60"/>
        <v>23</v>
      </c>
    </row>
    <row r="1892" spans="8:12">
      <c r="H1892" s="1" t="s">
        <v>144</v>
      </c>
      <c r="I1892" s="1" t="s">
        <v>6586</v>
      </c>
      <c r="J1892" s="1" t="s">
        <v>3412</v>
      </c>
      <c r="K1892" s="1" t="str">
        <f t="shared" si="59"/>
        <v>2019</v>
      </c>
      <c r="L1892">
        <f t="shared" si="60"/>
        <v>23</v>
      </c>
    </row>
    <row r="1893" spans="8:12">
      <c r="H1893" s="1" t="s">
        <v>177</v>
      </c>
      <c r="I1893" s="1" t="s">
        <v>8192</v>
      </c>
      <c r="J1893" s="1" t="s">
        <v>4926</v>
      </c>
      <c r="K1893" s="1" t="str">
        <f t="shared" si="59"/>
        <v>2020</v>
      </c>
      <c r="L1893">
        <f t="shared" si="60"/>
        <v>23</v>
      </c>
    </row>
    <row r="1894" spans="8:12">
      <c r="H1894" s="1" t="s">
        <v>118</v>
      </c>
      <c r="I1894" s="1" t="s">
        <v>8573</v>
      </c>
      <c r="J1894" s="1" t="s">
        <v>1249</v>
      </c>
      <c r="K1894" s="1" t="str">
        <f t="shared" si="59"/>
        <v>2018</v>
      </c>
      <c r="L1894">
        <f t="shared" si="60"/>
        <v>23</v>
      </c>
    </row>
    <row r="1895" spans="8:12">
      <c r="H1895" s="1" t="s">
        <v>144</v>
      </c>
      <c r="I1895" s="1" t="s">
        <v>8729</v>
      </c>
      <c r="J1895" s="1" t="s">
        <v>66</v>
      </c>
      <c r="K1895" s="1" t="str">
        <f t="shared" si="59"/>
        <v>2019</v>
      </c>
      <c r="L1895">
        <f t="shared" si="60"/>
        <v>23</v>
      </c>
    </row>
    <row r="1896" spans="8:12">
      <c r="H1896" s="1" t="s">
        <v>177</v>
      </c>
      <c r="I1896" s="1" t="s">
        <v>8873</v>
      </c>
      <c r="J1896" s="1" t="s">
        <v>8389</v>
      </c>
      <c r="K1896" s="1" t="str">
        <f t="shared" si="59"/>
        <v>2014</v>
      </c>
      <c r="L1896">
        <f t="shared" si="60"/>
        <v>23</v>
      </c>
    </row>
    <row r="1897" spans="8:12">
      <c r="H1897" s="1" t="s">
        <v>177</v>
      </c>
      <c r="I1897" s="1" t="s">
        <v>8208</v>
      </c>
      <c r="J1897" s="1" t="s">
        <v>4638</v>
      </c>
      <c r="K1897" s="1" t="str">
        <f t="shared" si="59"/>
        <v>2012</v>
      </c>
      <c r="L1897">
        <f t="shared" si="60"/>
        <v>23</v>
      </c>
    </row>
    <row r="1898" spans="8:12">
      <c r="H1898" s="1" t="s">
        <v>118</v>
      </c>
      <c r="I1898" s="1" t="s">
        <v>9100</v>
      </c>
      <c r="J1898" s="1" t="s">
        <v>9105</v>
      </c>
      <c r="K1898" s="1" t="str">
        <f t="shared" si="59"/>
        <v>2010</v>
      </c>
      <c r="L1898">
        <f t="shared" si="60"/>
        <v>23</v>
      </c>
    </row>
    <row r="1899" spans="8:12">
      <c r="H1899" s="1" t="s">
        <v>118</v>
      </c>
      <c r="I1899" s="1" t="s">
        <v>9354</v>
      </c>
      <c r="J1899" s="1" t="s">
        <v>7899</v>
      </c>
      <c r="K1899" s="1" t="str">
        <f t="shared" si="59"/>
        <v>2010</v>
      </c>
      <c r="L1899">
        <f t="shared" si="60"/>
        <v>23</v>
      </c>
    </row>
    <row r="1900" spans="8:12">
      <c r="H1900" s="1" t="s">
        <v>530</v>
      </c>
      <c r="I1900" s="1" t="s">
        <v>7289</v>
      </c>
      <c r="J1900" s="1" t="s">
        <v>9234</v>
      </c>
      <c r="K1900" s="1" t="str">
        <f t="shared" si="59"/>
        <v>2004</v>
      </c>
      <c r="L1900">
        <f t="shared" si="60"/>
        <v>23</v>
      </c>
    </row>
    <row r="1901" spans="8:12">
      <c r="H1901" s="1" t="s">
        <v>144</v>
      </c>
      <c r="I1901" s="1" t="s">
        <v>9585</v>
      </c>
      <c r="J1901" s="1" t="s">
        <v>9600</v>
      </c>
      <c r="K1901" s="1" t="str">
        <f t="shared" si="59"/>
        <v>2019</v>
      </c>
      <c r="L1901">
        <f t="shared" si="60"/>
        <v>23</v>
      </c>
    </row>
    <row r="1902" spans="8:12">
      <c r="H1902" s="1" t="s">
        <v>177</v>
      </c>
      <c r="I1902" s="1" t="s">
        <v>9778</v>
      </c>
      <c r="J1902" s="1" t="s">
        <v>5346</v>
      </c>
      <c r="K1902" s="1" t="str">
        <f t="shared" si="59"/>
        <v>2020</v>
      </c>
      <c r="L1902">
        <f t="shared" si="60"/>
        <v>23</v>
      </c>
    </row>
    <row r="1903" spans="8:12">
      <c r="H1903" s="1" t="s">
        <v>118</v>
      </c>
      <c r="I1903" s="1" t="s">
        <v>9637</v>
      </c>
      <c r="J1903" s="1" t="s">
        <v>3141</v>
      </c>
      <c r="K1903" s="1" t="str">
        <f t="shared" si="59"/>
        <v>2011</v>
      </c>
      <c r="L1903">
        <f t="shared" si="60"/>
        <v>23</v>
      </c>
    </row>
    <row r="1904" spans="8:12">
      <c r="H1904" s="1" t="s">
        <v>63</v>
      </c>
      <c r="I1904" s="1" t="s">
        <v>9354</v>
      </c>
      <c r="J1904" s="1" t="s">
        <v>1899</v>
      </c>
      <c r="K1904" s="1" t="str">
        <f t="shared" si="59"/>
        <v>2005</v>
      </c>
      <c r="L1904">
        <f t="shared" si="60"/>
        <v>23</v>
      </c>
    </row>
    <row r="1905" spans="8:12">
      <c r="H1905" s="1" t="s">
        <v>530</v>
      </c>
      <c r="I1905" s="1" t="s">
        <v>10013</v>
      </c>
      <c r="J1905" s="1" t="s">
        <v>10014</v>
      </c>
      <c r="K1905" s="1" t="str">
        <f t="shared" si="59"/>
        <v>2003</v>
      </c>
      <c r="L1905">
        <f t="shared" si="60"/>
        <v>23</v>
      </c>
    </row>
    <row r="1906" spans="8:12">
      <c r="H1906" s="1" t="s">
        <v>101</v>
      </c>
      <c r="I1906" s="1" t="s">
        <v>10038</v>
      </c>
      <c r="J1906" s="1" t="s">
        <v>10039</v>
      </c>
      <c r="K1906" s="1" t="str">
        <f t="shared" si="59"/>
        <v>1998</v>
      </c>
      <c r="L1906">
        <f t="shared" si="60"/>
        <v>23</v>
      </c>
    </row>
    <row r="1907" spans="8:12">
      <c r="H1907" s="1" t="s">
        <v>134</v>
      </c>
      <c r="I1907" s="1" t="s">
        <v>9733</v>
      </c>
      <c r="J1907" s="1" t="s">
        <v>10054</v>
      </c>
      <c r="K1907" s="1" t="str">
        <f t="shared" si="59"/>
        <v>2008</v>
      </c>
      <c r="L1907">
        <f t="shared" si="60"/>
        <v>23</v>
      </c>
    </row>
    <row r="1908" spans="8:12">
      <c r="H1908" s="1" t="s">
        <v>101</v>
      </c>
      <c r="I1908" s="1" t="s">
        <v>10161</v>
      </c>
      <c r="J1908" s="1" t="s">
        <v>10180</v>
      </c>
      <c r="K1908" s="1" t="str">
        <f t="shared" si="59"/>
        <v>1997</v>
      </c>
      <c r="L1908">
        <f t="shared" si="60"/>
        <v>23</v>
      </c>
    </row>
    <row r="1909" spans="8:12">
      <c r="H1909" s="1" t="s">
        <v>177</v>
      </c>
      <c r="I1909" s="1" t="s">
        <v>9779</v>
      </c>
      <c r="J1909" s="1" t="s">
        <v>10257</v>
      </c>
      <c r="K1909" s="1" t="str">
        <f t="shared" si="59"/>
        <v>2013</v>
      </c>
      <c r="L1909">
        <f t="shared" si="60"/>
        <v>23</v>
      </c>
    </row>
    <row r="1910" spans="8:12">
      <c r="H1910" s="1" t="s">
        <v>78</v>
      </c>
      <c r="I1910" s="1" t="s">
        <v>1262</v>
      </c>
      <c r="J1910" s="1" t="s">
        <v>10401</v>
      </c>
      <c r="K1910" s="1" t="str">
        <f t="shared" si="59"/>
        <v>2007</v>
      </c>
      <c r="L1910">
        <f t="shared" si="60"/>
        <v>23</v>
      </c>
    </row>
    <row r="1911" spans="8:12">
      <c r="H1911" s="1" t="s">
        <v>88</v>
      </c>
      <c r="I1911" s="1" t="s">
        <v>156</v>
      </c>
      <c r="J1911" s="1" t="s">
        <v>1083</v>
      </c>
      <c r="K1911" s="1" t="str">
        <f t="shared" si="59"/>
        <v>2015</v>
      </c>
      <c r="L1911">
        <f t="shared" si="60"/>
        <v>23</v>
      </c>
    </row>
    <row r="1912" spans="8:12">
      <c r="H1912" s="1" t="s">
        <v>144</v>
      </c>
      <c r="I1912" s="1" t="s">
        <v>10675</v>
      </c>
      <c r="J1912" s="1" t="s">
        <v>3420</v>
      </c>
      <c r="K1912" s="1" t="str">
        <f t="shared" si="59"/>
        <v>2019</v>
      </c>
      <c r="L1912">
        <f t="shared" si="60"/>
        <v>23</v>
      </c>
    </row>
    <row r="1913" spans="8:12">
      <c r="H1913" s="1" t="s">
        <v>144</v>
      </c>
      <c r="I1913" s="1" t="s">
        <v>7574</v>
      </c>
      <c r="J1913" s="1" t="s">
        <v>11368</v>
      </c>
      <c r="K1913" s="1" t="str">
        <f t="shared" si="59"/>
        <v>2019</v>
      </c>
      <c r="L1913">
        <f t="shared" si="60"/>
        <v>23</v>
      </c>
    </row>
    <row r="1914" spans="8:12">
      <c r="H1914" s="1" t="s">
        <v>177</v>
      </c>
      <c r="I1914" s="1" t="s">
        <v>384</v>
      </c>
      <c r="J1914" s="1" t="s">
        <v>6255</v>
      </c>
      <c r="K1914" s="1" t="str">
        <f t="shared" si="59"/>
        <v>2015</v>
      </c>
      <c r="L1914">
        <f t="shared" si="60"/>
        <v>23</v>
      </c>
    </row>
    <row r="1915" spans="8:12">
      <c r="H1915" s="1" t="s">
        <v>282</v>
      </c>
      <c r="I1915" s="1" t="s">
        <v>11669</v>
      </c>
      <c r="J1915" s="1" t="s">
        <v>5385</v>
      </c>
      <c r="K1915" s="1" t="str">
        <f t="shared" si="59"/>
        <v>1996</v>
      </c>
      <c r="L1915">
        <f t="shared" si="60"/>
        <v>23</v>
      </c>
    </row>
    <row r="1916" spans="8:12">
      <c r="H1916" s="1" t="s">
        <v>282</v>
      </c>
      <c r="I1916" s="1" t="s">
        <v>11685</v>
      </c>
      <c r="J1916" s="1" t="s">
        <v>11692</v>
      </c>
      <c r="K1916" s="1" t="str">
        <f t="shared" si="59"/>
        <v>1996</v>
      </c>
      <c r="L1916">
        <f t="shared" si="60"/>
        <v>23</v>
      </c>
    </row>
    <row r="1917" spans="8:12">
      <c r="H1917" s="1" t="s">
        <v>177</v>
      </c>
      <c r="I1917" s="1" t="s">
        <v>12416</v>
      </c>
      <c r="J1917" s="1" t="s">
        <v>5710</v>
      </c>
      <c r="K1917" s="1" t="str">
        <f t="shared" si="59"/>
        <v>2020</v>
      </c>
      <c r="L1917">
        <f t="shared" si="60"/>
        <v>23</v>
      </c>
    </row>
    <row r="1918" spans="8:12">
      <c r="H1918" s="1" t="s">
        <v>134</v>
      </c>
      <c r="I1918" s="1" t="s">
        <v>12459</v>
      </c>
      <c r="J1918" s="1" t="s">
        <v>12465</v>
      </c>
      <c r="K1918" s="1" t="str">
        <f t="shared" si="59"/>
        <v>2016</v>
      </c>
      <c r="L1918">
        <f t="shared" si="60"/>
        <v>23</v>
      </c>
    </row>
    <row r="1919" spans="8:12">
      <c r="H1919" s="1" t="s">
        <v>367</v>
      </c>
      <c r="I1919" s="1" t="s">
        <v>155</v>
      </c>
      <c r="J1919" s="1" t="s">
        <v>469</v>
      </c>
      <c r="K1919" s="1" t="str">
        <f t="shared" si="59"/>
        <v>2017</v>
      </c>
      <c r="L1919">
        <f t="shared" si="60"/>
        <v>24</v>
      </c>
    </row>
    <row r="1920" spans="8:12">
      <c r="H1920" s="1" t="s">
        <v>448</v>
      </c>
      <c r="I1920" s="1" t="s">
        <v>835</v>
      </c>
      <c r="J1920" s="1" t="s">
        <v>855</v>
      </c>
      <c r="K1920" s="1" t="str">
        <f t="shared" si="59"/>
        <v>2011</v>
      </c>
      <c r="L1920">
        <f t="shared" si="60"/>
        <v>24</v>
      </c>
    </row>
    <row r="1921" spans="8:12">
      <c r="H1921" s="1" t="s">
        <v>118</v>
      </c>
      <c r="I1921" s="1" t="s">
        <v>835</v>
      </c>
      <c r="J1921" s="1" t="s">
        <v>828</v>
      </c>
      <c r="K1921" s="1" t="str">
        <f t="shared" si="59"/>
        <v>2018</v>
      </c>
      <c r="L1921">
        <f t="shared" si="60"/>
        <v>24</v>
      </c>
    </row>
    <row r="1922" spans="8:12">
      <c r="H1922" s="1" t="s">
        <v>88</v>
      </c>
      <c r="I1922" s="1" t="s">
        <v>1006</v>
      </c>
      <c r="J1922" s="1" t="s">
        <v>1008</v>
      </c>
      <c r="K1922" s="1" t="str">
        <f t="shared" ref="K1922:K1985" si="61">TEXT(J1922,"YYYY")</f>
        <v>2011</v>
      </c>
      <c r="L1922">
        <f t="shared" ref="L1922:L1985" si="62">H1922-(TEXT(I1922,"YYYY")-TEXT(J1922,"YYYY"))</f>
        <v>24</v>
      </c>
    </row>
    <row r="1923" spans="8:12">
      <c r="H1923" s="1" t="s">
        <v>144</v>
      </c>
      <c r="I1923" s="1" t="s">
        <v>1183</v>
      </c>
      <c r="J1923" s="1" t="s">
        <v>1190</v>
      </c>
      <c r="K1923" s="1" t="str">
        <f t="shared" si="61"/>
        <v>2019</v>
      </c>
      <c r="L1923">
        <f t="shared" si="62"/>
        <v>24</v>
      </c>
    </row>
    <row r="1924" spans="8:12">
      <c r="H1924" s="1" t="s">
        <v>367</v>
      </c>
      <c r="I1924" s="1" t="s">
        <v>1609</v>
      </c>
      <c r="J1924" s="1" t="s">
        <v>258</v>
      </c>
      <c r="K1924" s="1" t="str">
        <f t="shared" si="61"/>
        <v>2017</v>
      </c>
      <c r="L1924">
        <f t="shared" si="62"/>
        <v>24</v>
      </c>
    </row>
    <row r="1925" spans="8:12">
      <c r="H1925" s="1" t="s">
        <v>144</v>
      </c>
      <c r="I1925" s="1" t="s">
        <v>1763</v>
      </c>
      <c r="J1925" s="1" t="s">
        <v>1766</v>
      </c>
      <c r="K1925" s="1" t="str">
        <f t="shared" si="61"/>
        <v>2018</v>
      </c>
      <c r="L1925">
        <f t="shared" si="62"/>
        <v>24</v>
      </c>
    </row>
    <row r="1926" spans="8:12">
      <c r="H1926" s="1" t="s">
        <v>367</v>
      </c>
      <c r="I1926" s="1" t="s">
        <v>2037</v>
      </c>
      <c r="J1926" s="1" t="s">
        <v>1286</v>
      </c>
      <c r="K1926" s="1" t="str">
        <f t="shared" si="61"/>
        <v>2017</v>
      </c>
      <c r="L1926">
        <f t="shared" si="62"/>
        <v>24</v>
      </c>
    </row>
    <row r="1927" spans="8:12">
      <c r="H1927" s="1" t="s">
        <v>144</v>
      </c>
      <c r="I1927" s="1" t="s">
        <v>2115</v>
      </c>
      <c r="J1927" s="1" t="s">
        <v>1044</v>
      </c>
      <c r="K1927" s="1" t="str">
        <f t="shared" si="61"/>
        <v>2018</v>
      </c>
      <c r="L1927">
        <f t="shared" si="62"/>
        <v>24</v>
      </c>
    </row>
    <row r="1928" spans="8:12">
      <c r="H1928" s="1" t="s">
        <v>367</v>
      </c>
      <c r="I1928" s="1" t="s">
        <v>2251</v>
      </c>
      <c r="J1928" s="1" t="s">
        <v>1534</v>
      </c>
      <c r="K1928" s="1" t="str">
        <f t="shared" si="61"/>
        <v>2016</v>
      </c>
      <c r="L1928">
        <f t="shared" si="62"/>
        <v>24</v>
      </c>
    </row>
    <row r="1929" spans="8:12">
      <c r="H1929" s="1" t="s">
        <v>118</v>
      </c>
      <c r="I1929" s="1" t="s">
        <v>2308</v>
      </c>
      <c r="J1929" s="1" t="s">
        <v>2313</v>
      </c>
      <c r="K1929" s="1" t="str">
        <f t="shared" si="61"/>
        <v>2017</v>
      </c>
      <c r="L1929">
        <f t="shared" si="62"/>
        <v>24</v>
      </c>
    </row>
    <row r="1930" spans="8:12">
      <c r="H1930" s="1" t="s">
        <v>118</v>
      </c>
      <c r="I1930" s="1" t="s">
        <v>2523</v>
      </c>
      <c r="J1930" s="1" t="s">
        <v>2486</v>
      </c>
      <c r="K1930" s="1" t="str">
        <f t="shared" si="61"/>
        <v>2017</v>
      </c>
      <c r="L1930">
        <f t="shared" si="62"/>
        <v>24</v>
      </c>
    </row>
    <row r="1931" spans="8:12">
      <c r="H1931" s="1" t="s">
        <v>144</v>
      </c>
      <c r="I1931" s="1" t="s">
        <v>188</v>
      </c>
      <c r="J1931" s="1" t="s">
        <v>188</v>
      </c>
      <c r="K1931" s="1" t="str">
        <f t="shared" si="61"/>
        <v>2019</v>
      </c>
      <c r="L1931">
        <f t="shared" si="62"/>
        <v>24</v>
      </c>
    </row>
    <row r="1932" spans="8:12">
      <c r="H1932" s="1" t="s">
        <v>118</v>
      </c>
      <c r="I1932" s="1" t="s">
        <v>2581</v>
      </c>
      <c r="J1932" s="1" t="s">
        <v>199</v>
      </c>
      <c r="K1932" s="1" t="str">
        <f t="shared" si="61"/>
        <v>2018</v>
      </c>
      <c r="L1932">
        <f t="shared" si="62"/>
        <v>24</v>
      </c>
    </row>
    <row r="1933" spans="8:12">
      <c r="H1933" s="1" t="s">
        <v>134</v>
      </c>
      <c r="I1933" s="1" t="s">
        <v>2422</v>
      </c>
      <c r="J1933" s="1" t="s">
        <v>1222</v>
      </c>
      <c r="K1933" s="1" t="str">
        <f t="shared" si="61"/>
        <v>2015</v>
      </c>
      <c r="L1933">
        <f t="shared" si="62"/>
        <v>24</v>
      </c>
    </row>
    <row r="1934" spans="8:12">
      <c r="H1934" s="1" t="s">
        <v>118</v>
      </c>
      <c r="I1934" s="1" t="s">
        <v>2643</v>
      </c>
      <c r="J1934" s="1" t="s">
        <v>881</v>
      </c>
      <c r="K1934" s="1" t="str">
        <f t="shared" si="61"/>
        <v>2018</v>
      </c>
      <c r="L1934">
        <f t="shared" si="62"/>
        <v>24</v>
      </c>
    </row>
    <row r="1935" spans="8:12">
      <c r="H1935" s="1" t="s">
        <v>144</v>
      </c>
      <c r="I1935" s="1" t="s">
        <v>810</v>
      </c>
      <c r="J1935" s="1" t="s">
        <v>810</v>
      </c>
      <c r="K1935" s="1" t="str">
        <f t="shared" si="61"/>
        <v>2019</v>
      </c>
      <c r="L1935">
        <f t="shared" si="62"/>
        <v>24</v>
      </c>
    </row>
    <row r="1936" spans="8:12">
      <c r="H1936" s="1" t="s">
        <v>144</v>
      </c>
      <c r="I1936" s="1" t="s">
        <v>3199</v>
      </c>
      <c r="J1936" s="1" t="s">
        <v>72</v>
      </c>
      <c r="K1936" s="1" t="str">
        <f t="shared" si="61"/>
        <v>2019</v>
      </c>
      <c r="L1936">
        <f t="shared" si="62"/>
        <v>24</v>
      </c>
    </row>
    <row r="1937" spans="8:12">
      <c r="H1937" s="1" t="s">
        <v>78</v>
      </c>
      <c r="I1937" s="1" t="s">
        <v>381</v>
      </c>
      <c r="J1937" s="1" t="s">
        <v>941</v>
      </c>
      <c r="K1937" s="1" t="str">
        <f t="shared" si="61"/>
        <v>2011</v>
      </c>
      <c r="L1937">
        <f t="shared" si="62"/>
        <v>24</v>
      </c>
    </row>
    <row r="1938" spans="8:12">
      <c r="H1938" s="1" t="s">
        <v>144</v>
      </c>
      <c r="I1938" s="1"/>
      <c r="J1938" s="1"/>
      <c r="K1938" s="1" t="str">
        <f t="shared" si="61"/>
        <v>1900</v>
      </c>
      <c r="L1938">
        <f t="shared" si="62"/>
        <v>24</v>
      </c>
    </row>
    <row r="1939" spans="8:12">
      <c r="H1939" s="1" t="s">
        <v>644</v>
      </c>
      <c r="I1939" s="1" t="s">
        <v>4071</v>
      </c>
      <c r="J1939" s="1" t="s">
        <v>4090</v>
      </c>
      <c r="K1939" s="1" t="str">
        <f t="shared" si="61"/>
        <v>2005</v>
      </c>
      <c r="L1939">
        <f t="shared" si="62"/>
        <v>24</v>
      </c>
    </row>
    <row r="1940" spans="8:12">
      <c r="H1940" s="1" t="s">
        <v>144</v>
      </c>
      <c r="I1940" s="1" t="s">
        <v>4106</v>
      </c>
      <c r="J1940" s="1" t="s">
        <v>1534</v>
      </c>
      <c r="K1940" s="1" t="str">
        <f t="shared" si="61"/>
        <v>2016</v>
      </c>
      <c r="L1940">
        <f t="shared" si="62"/>
        <v>24</v>
      </c>
    </row>
    <row r="1941" spans="8:12">
      <c r="H1941" s="1" t="s">
        <v>144</v>
      </c>
      <c r="I1941" s="1" t="s">
        <v>412</v>
      </c>
      <c r="J1941" s="1" t="s">
        <v>218</v>
      </c>
      <c r="K1941" s="1" t="str">
        <f t="shared" si="61"/>
        <v>2016</v>
      </c>
      <c r="L1941">
        <f t="shared" si="62"/>
        <v>24</v>
      </c>
    </row>
    <row r="1942" spans="8:12">
      <c r="H1942" s="1" t="s">
        <v>134</v>
      </c>
      <c r="I1942" s="1" t="s">
        <v>3488</v>
      </c>
      <c r="J1942" s="1" t="s">
        <v>4212</v>
      </c>
      <c r="K1942" s="1" t="str">
        <f t="shared" si="61"/>
        <v>2015</v>
      </c>
      <c r="L1942">
        <f t="shared" si="62"/>
        <v>24</v>
      </c>
    </row>
    <row r="1943" spans="8:12">
      <c r="H1943" s="1" t="s">
        <v>118</v>
      </c>
      <c r="I1943" s="1" t="s">
        <v>4349</v>
      </c>
      <c r="J1943" s="1" t="s">
        <v>931</v>
      </c>
      <c r="K1943" s="1" t="str">
        <f t="shared" si="61"/>
        <v>2016</v>
      </c>
      <c r="L1943">
        <f t="shared" si="62"/>
        <v>24</v>
      </c>
    </row>
    <row r="1944" spans="8:12">
      <c r="H1944" s="1" t="s">
        <v>144</v>
      </c>
      <c r="I1944" s="1" t="s">
        <v>3254</v>
      </c>
      <c r="J1944" s="1" t="s">
        <v>3254</v>
      </c>
      <c r="K1944" s="1" t="str">
        <f t="shared" si="61"/>
        <v>2017</v>
      </c>
      <c r="L1944">
        <f t="shared" si="62"/>
        <v>24</v>
      </c>
    </row>
    <row r="1945" spans="8:12">
      <c r="H1945" s="1" t="s">
        <v>88</v>
      </c>
      <c r="I1945" s="1" t="s">
        <v>4359</v>
      </c>
      <c r="J1945" s="1" t="s">
        <v>4864</v>
      </c>
      <c r="K1945" s="1" t="str">
        <f t="shared" si="61"/>
        <v>2013</v>
      </c>
      <c r="L1945">
        <f t="shared" si="62"/>
        <v>24</v>
      </c>
    </row>
    <row r="1946" spans="8:12">
      <c r="H1946" s="1" t="s">
        <v>144</v>
      </c>
      <c r="I1946" s="1" t="s">
        <v>4359</v>
      </c>
      <c r="J1946" s="1" t="s">
        <v>496</v>
      </c>
      <c r="K1946" s="1" t="str">
        <f t="shared" si="61"/>
        <v>2017</v>
      </c>
      <c r="L1946">
        <f t="shared" si="62"/>
        <v>24</v>
      </c>
    </row>
    <row r="1947" spans="8:12">
      <c r="H1947" s="1" t="s">
        <v>144</v>
      </c>
      <c r="I1947" s="1" t="s">
        <v>5572</v>
      </c>
      <c r="J1947" s="1" t="s">
        <v>5572</v>
      </c>
      <c r="K1947" s="1" t="str">
        <f t="shared" si="61"/>
        <v>2017</v>
      </c>
      <c r="L1947">
        <f t="shared" si="62"/>
        <v>24</v>
      </c>
    </row>
    <row r="1948" spans="8:12">
      <c r="H1948" s="1" t="s">
        <v>118</v>
      </c>
      <c r="I1948" s="1" t="s">
        <v>5595</v>
      </c>
      <c r="J1948" s="1" t="s">
        <v>2368</v>
      </c>
      <c r="K1948" s="1" t="str">
        <f t="shared" si="61"/>
        <v>2017</v>
      </c>
      <c r="L1948">
        <f t="shared" si="62"/>
        <v>24</v>
      </c>
    </row>
    <row r="1949" spans="8:12">
      <c r="H1949" s="1" t="s">
        <v>118</v>
      </c>
      <c r="I1949" s="1" t="s">
        <v>152</v>
      </c>
      <c r="J1949" s="1" t="s">
        <v>5832</v>
      </c>
      <c r="K1949" s="1" t="str">
        <f t="shared" si="61"/>
        <v>2016</v>
      </c>
      <c r="L1949">
        <f t="shared" si="62"/>
        <v>24</v>
      </c>
    </row>
    <row r="1950" spans="8:12">
      <c r="H1950" s="1" t="s">
        <v>144</v>
      </c>
      <c r="I1950" s="1" t="s">
        <v>5981</v>
      </c>
      <c r="J1950" s="1" t="s">
        <v>5981</v>
      </c>
      <c r="K1950" s="1" t="str">
        <f t="shared" si="61"/>
        <v>2017</v>
      </c>
      <c r="L1950">
        <f t="shared" si="62"/>
        <v>24</v>
      </c>
    </row>
    <row r="1951" spans="8:12">
      <c r="H1951" s="1" t="s">
        <v>88</v>
      </c>
      <c r="I1951" s="1" t="s">
        <v>5975</v>
      </c>
      <c r="J1951" s="1" t="s">
        <v>6038</v>
      </c>
      <c r="K1951" s="1" t="str">
        <f t="shared" si="61"/>
        <v>2013</v>
      </c>
      <c r="L1951">
        <f t="shared" si="62"/>
        <v>24</v>
      </c>
    </row>
    <row r="1952" spans="8:12">
      <c r="H1952" s="1" t="s">
        <v>367</v>
      </c>
      <c r="I1952" s="1" t="s">
        <v>6275</v>
      </c>
      <c r="J1952" s="1" t="s">
        <v>3860</v>
      </c>
      <c r="K1952" s="1" t="str">
        <f t="shared" si="61"/>
        <v>2018</v>
      </c>
      <c r="L1952">
        <f t="shared" si="62"/>
        <v>24</v>
      </c>
    </row>
    <row r="1953" spans="8:12">
      <c r="H1953" s="1" t="s">
        <v>118</v>
      </c>
      <c r="I1953" s="1" t="s">
        <v>6526</v>
      </c>
      <c r="J1953" s="1" t="s">
        <v>1534</v>
      </c>
      <c r="K1953" s="1" t="str">
        <f t="shared" si="61"/>
        <v>2016</v>
      </c>
      <c r="L1953">
        <f t="shared" si="62"/>
        <v>24</v>
      </c>
    </row>
    <row r="1954" spans="8:12">
      <c r="H1954" s="1" t="s">
        <v>144</v>
      </c>
      <c r="I1954" s="1" t="s">
        <v>6983</v>
      </c>
      <c r="J1954" s="1" t="s">
        <v>5747</v>
      </c>
      <c r="K1954" s="1" t="str">
        <f t="shared" si="61"/>
        <v>2015</v>
      </c>
      <c r="L1954">
        <f t="shared" si="62"/>
        <v>24</v>
      </c>
    </row>
    <row r="1955" spans="8:12">
      <c r="H1955" s="1" t="s">
        <v>448</v>
      </c>
      <c r="I1955" s="1" t="s">
        <v>7022</v>
      </c>
      <c r="J1955" s="1" t="s">
        <v>7024</v>
      </c>
      <c r="K1955" s="1" t="str">
        <f t="shared" si="61"/>
        <v>2007</v>
      </c>
      <c r="L1955">
        <f t="shared" si="62"/>
        <v>24</v>
      </c>
    </row>
    <row r="1956" spans="8:12">
      <c r="H1956" s="1" t="s">
        <v>118</v>
      </c>
      <c r="I1956" s="1" t="s">
        <v>7199</v>
      </c>
      <c r="J1956" s="1" t="s">
        <v>7200</v>
      </c>
      <c r="K1956" s="1" t="str">
        <f t="shared" si="61"/>
        <v>2014</v>
      </c>
      <c r="L1956">
        <f t="shared" si="62"/>
        <v>24</v>
      </c>
    </row>
    <row r="1957" spans="8:12">
      <c r="H1957" s="1" t="s">
        <v>118</v>
      </c>
      <c r="I1957" s="1" t="s">
        <v>7374</v>
      </c>
      <c r="J1957" s="1" t="s">
        <v>7360</v>
      </c>
      <c r="K1957" s="1" t="str">
        <f t="shared" si="61"/>
        <v>2014</v>
      </c>
      <c r="L1957">
        <f t="shared" si="62"/>
        <v>24</v>
      </c>
    </row>
    <row r="1958" spans="8:12">
      <c r="H1958" s="1" t="s">
        <v>809</v>
      </c>
      <c r="I1958" s="1" t="s">
        <v>7383</v>
      </c>
      <c r="J1958" s="1" t="s">
        <v>7384</v>
      </c>
      <c r="K1958" s="1" t="str">
        <f t="shared" si="61"/>
        <v>2003</v>
      </c>
      <c r="L1958">
        <f t="shared" si="62"/>
        <v>24</v>
      </c>
    </row>
    <row r="1959" spans="8:12">
      <c r="H1959" s="1" t="s">
        <v>144</v>
      </c>
      <c r="I1959" s="1" t="s">
        <v>159</v>
      </c>
      <c r="J1959" s="1" t="s">
        <v>4123</v>
      </c>
      <c r="K1959" s="1" t="str">
        <f t="shared" si="61"/>
        <v>2016</v>
      </c>
      <c r="L1959">
        <f t="shared" si="62"/>
        <v>24</v>
      </c>
    </row>
    <row r="1960" spans="8:12">
      <c r="H1960" s="1" t="s">
        <v>464</v>
      </c>
      <c r="I1960" s="1" t="s">
        <v>165</v>
      </c>
      <c r="J1960" s="1" t="s">
        <v>7514</v>
      </c>
      <c r="K1960" s="1" t="str">
        <f t="shared" si="61"/>
        <v>2013</v>
      </c>
      <c r="L1960">
        <f t="shared" si="62"/>
        <v>24</v>
      </c>
    </row>
    <row r="1961" spans="8:12">
      <c r="H1961" s="1" t="s">
        <v>134</v>
      </c>
      <c r="I1961" s="1" t="s">
        <v>7862</v>
      </c>
      <c r="J1961" s="1" t="s">
        <v>4156</v>
      </c>
      <c r="K1961" s="1" t="str">
        <f t="shared" si="61"/>
        <v>2008</v>
      </c>
      <c r="L1961">
        <f t="shared" si="62"/>
        <v>24</v>
      </c>
    </row>
    <row r="1962" spans="8:12">
      <c r="H1962" s="1" t="s">
        <v>149</v>
      </c>
      <c r="I1962" s="1" t="s">
        <v>7898</v>
      </c>
      <c r="J1962" s="1" t="s">
        <v>3167</v>
      </c>
      <c r="K1962" s="1" t="str">
        <f t="shared" si="61"/>
        <v>1997</v>
      </c>
      <c r="L1962">
        <f t="shared" si="62"/>
        <v>24</v>
      </c>
    </row>
    <row r="1963" spans="8:12">
      <c r="H1963" s="1" t="s">
        <v>367</v>
      </c>
      <c r="I1963" s="1" t="s">
        <v>7913</v>
      </c>
      <c r="J1963" s="1" t="s">
        <v>6104</v>
      </c>
      <c r="K1963" s="1" t="str">
        <f t="shared" si="61"/>
        <v>2015</v>
      </c>
      <c r="L1963">
        <f t="shared" si="62"/>
        <v>24</v>
      </c>
    </row>
    <row r="1964" spans="8:12">
      <c r="H1964" s="1" t="s">
        <v>484</v>
      </c>
      <c r="I1964" s="1" t="s">
        <v>7224</v>
      </c>
      <c r="J1964" s="1" t="s">
        <v>8393</v>
      </c>
      <c r="K1964" s="1" t="str">
        <f t="shared" si="61"/>
        <v>1990</v>
      </c>
      <c r="L1964">
        <f t="shared" si="62"/>
        <v>24</v>
      </c>
    </row>
    <row r="1965" spans="8:12">
      <c r="H1965" s="1" t="s">
        <v>78</v>
      </c>
      <c r="I1965" s="1" t="s">
        <v>8594</v>
      </c>
      <c r="J1965" s="1" t="s">
        <v>6947</v>
      </c>
      <c r="K1965" s="1" t="str">
        <f t="shared" si="61"/>
        <v>2013</v>
      </c>
      <c r="L1965">
        <f t="shared" si="62"/>
        <v>24</v>
      </c>
    </row>
    <row r="1966" spans="8:12">
      <c r="H1966" s="1" t="s">
        <v>144</v>
      </c>
      <c r="I1966" s="1" t="s">
        <v>8690</v>
      </c>
      <c r="J1966" s="1" t="s">
        <v>8697</v>
      </c>
      <c r="K1966" s="1" t="str">
        <f t="shared" si="61"/>
        <v>2020</v>
      </c>
      <c r="L1966">
        <f t="shared" si="62"/>
        <v>24</v>
      </c>
    </row>
    <row r="1967" spans="8:12">
      <c r="H1967" s="1" t="s">
        <v>118</v>
      </c>
      <c r="I1967" s="1" t="s">
        <v>8729</v>
      </c>
      <c r="J1967" s="1" t="s">
        <v>877</v>
      </c>
      <c r="K1967" s="1" t="str">
        <f t="shared" si="61"/>
        <v>2019</v>
      </c>
      <c r="L1967">
        <f t="shared" si="62"/>
        <v>24</v>
      </c>
    </row>
    <row r="1968" spans="8:12">
      <c r="H1968" s="1" t="s">
        <v>367</v>
      </c>
      <c r="I1968" s="1" t="s">
        <v>652</v>
      </c>
      <c r="J1968" s="1" t="s">
        <v>7734</v>
      </c>
      <c r="K1968" s="1" t="str">
        <f t="shared" si="61"/>
        <v>2008</v>
      </c>
      <c r="L1968">
        <f t="shared" si="62"/>
        <v>24</v>
      </c>
    </row>
    <row r="1969" spans="8:12">
      <c r="H1969" s="1" t="s">
        <v>144</v>
      </c>
      <c r="I1969" s="1" t="s">
        <v>9293</v>
      </c>
      <c r="J1969" s="1" t="s">
        <v>9310</v>
      </c>
      <c r="K1969" s="1" t="str">
        <f t="shared" si="61"/>
        <v>2020</v>
      </c>
      <c r="L1969">
        <f t="shared" si="62"/>
        <v>24</v>
      </c>
    </row>
    <row r="1970" spans="8:12">
      <c r="H1970" s="1" t="s">
        <v>134</v>
      </c>
      <c r="I1970" s="1" t="s">
        <v>9354</v>
      </c>
      <c r="J1970" s="1" t="s">
        <v>5528</v>
      </c>
      <c r="K1970" s="1" t="str">
        <f t="shared" si="61"/>
        <v>2009</v>
      </c>
      <c r="L1970">
        <f t="shared" si="62"/>
        <v>24</v>
      </c>
    </row>
    <row r="1971" spans="8:12">
      <c r="H1971" s="1" t="s">
        <v>530</v>
      </c>
      <c r="I1971" s="1" t="s">
        <v>9468</v>
      </c>
      <c r="J1971" s="1" t="s">
        <v>9475</v>
      </c>
      <c r="K1971" s="1" t="str">
        <f t="shared" si="61"/>
        <v>2003</v>
      </c>
      <c r="L1971">
        <f t="shared" si="62"/>
        <v>24</v>
      </c>
    </row>
    <row r="1972" spans="8:12">
      <c r="H1972" s="1" t="s">
        <v>118</v>
      </c>
      <c r="I1972" s="1" t="s">
        <v>9716</v>
      </c>
      <c r="J1972" s="1" t="s">
        <v>1008</v>
      </c>
      <c r="K1972" s="1" t="str">
        <f t="shared" si="61"/>
        <v>2011</v>
      </c>
      <c r="L1972">
        <f t="shared" si="62"/>
        <v>24</v>
      </c>
    </row>
    <row r="1973" spans="8:12">
      <c r="H1973" s="1" t="s">
        <v>144</v>
      </c>
      <c r="I1973" s="1" t="s">
        <v>9868</v>
      </c>
      <c r="J1973" s="1" t="s">
        <v>5694</v>
      </c>
      <c r="K1973" s="1" t="str">
        <f t="shared" si="61"/>
        <v>2013</v>
      </c>
      <c r="L1973">
        <f t="shared" si="62"/>
        <v>24</v>
      </c>
    </row>
    <row r="1974" spans="8:12">
      <c r="H1974" s="1" t="s">
        <v>144</v>
      </c>
      <c r="I1974" s="1" t="s">
        <v>9954</v>
      </c>
      <c r="J1974" s="1" t="s">
        <v>9544</v>
      </c>
      <c r="K1974" s="1" t="str">
        <f t="shared" si="61"/>
        <v>2013</v>
      </c>
      <c r="L1974">
        <f t="shared" si="62"/>
        <v>24</v>
      </c>
    </row>
    <row r="1975" spans="8:12">
      <c r="H1975" s="1" t="s">
        <v>367</v>
      </c>
      <c r="I1975" s="1" t="s">
        <v>9733</v>
      </c>
      <c r="J1975" s="1" t="s">
        <v>10050</v>
      </c>
      <c r="K1975" s="1" t="str">
        <f t="shared" si="61"/>
        <v>2010</v>
      </c>
      <c r="L1975">
        <f t="shared" si="62"/>
        <v>24</v>
      </c>
    </row>
    <row r="1976" spans="8:12">
      <c r="H1976" s="1" t="s">
        <v>78</v>
      </c>
      <c r="I1976" s="1" t="s">
        <v>9108</v>
      </c>
      <c r="J1976" s="1" t="s">
        <v>10096</v>
      </c>
      <c r="K1976" s="1" t="str">
        <f t="shared" si="61"/>
        <v>2007</v>
      </c>
      <c r="L1976">
        <f t="shared" si="62"/>
        <v>24</v>
      </c>
    </row>
    <row r="1977" spans="8:12">
      <c r="H1977" s="1" t="s">
        <v>88</v>
      </c>
      <c r="I1977" s="1" t="s">
        <v>10207</v>
      </c>
      <c r="J1977" s="1" t="s">
        <v>10208</v>
      </c>
      <c r="K1977" s="1" t="str">
        <f t="shared" si="61"/>
        <v>2008</v>
      </c>
      <c r="L1977">
        <f t="shared" si="62"/>
        <v>24</v>
      </c>
    </row>
    <row r="1978" spans="8:12">
      <c r="H1978" s="1" t="s">
        <v>144</v>
      </c>
      <c r="I1978" s="1" t="s">
        <v>10522</v>
      </c>
      <c r="J1978" s="1" t="s">
        <v>5002</v>
      </c>
      <c r="K1978" s="1" t="str">
        <f t="shared" si="61"/>
        <v>2020</v>
      </c>
      <c r="L1978">
        <f t="shared" si="62"/>
        <v>24</v>
      </c>
    </row>
    <row r="1979" spans="8:12">
      <c r="H1979" s="1" t="s">
        <v>118</v>
      </c>
      <c r="I1979" s="1" t="s">
        <v>8201</v>
      </c>
      <c r="J1979" s="1" t="s">
        <v>10585</v>
      </c>
      <c r="K1979" s="1" t="str">
        <f t="shared" si="61"/>
        <v>2019</v>
      </c>
      <c r="L1979">
        <f t="shared" si="62"/>
        <v>24</v>
      </c>
    </row>
    <row r="1980" spans="8:12">
      <c r="H1980" s="1" t="s">
        <v>144</v>
      </c>
      <c r="I1980" s="1" t="s">
        <v>10626</v>
      </c>
      <c r="J1980" s="1" t="s">
        <v>10629</v>
      </c>
      <c r="K1980" s="1" t="str">
        <f t="shared" si="61"/>
        <v>2020</v>
      </c>
      <c r="L1980">
        <f t="shared" si="62"/>
        <v>24</v>
      </c>
    </row>
    <row r="1981" spans="8:12">
      <c r="H1981" s="1" t="s">
        <v>144</v>
      </c>
      <c r="I1981" s="1" t="s">
        <v>5184</v>
      </c>
      <c r="J1981" s="1" t="s">
        <v>5184</v>
      </c>
      <c r="K1981" s="1" t="str">
        <f t="shared" si="61"/>
        <v>2014</v>
      </c>
      <c r="L1981">
        <f t="shared" si="62"/>
        <v>24</v>
      </c>
    </row>
    <row r="1982" spans="8:12">
      <c r="H1982" s="1" t="s">
        <v>118</v>
      </c>
      <c r="I1982" s="1" t="s">
        <v>10697</v>
      </c>
      <c r="J1982" s="1" t="s">
        <v>10699</v>
      </c>
      <c r="K1982" s="1" t="str">
        <f t="shared" si="61"/>
        <v>2019</v>
      </c>
      <c r="L1982">
        <f t="shared" si="62"/>
        <v>24</v>
      </c>
    </row>
    <row r="1983" spans="8:12">
      <c r="H1983" s="1" t="s">
        <v>144</v>
      </c>
      <c r="I1983" s="1" t="s">
        <v>9477</v>
      </c>
      <c r="J1983" s="1" t="s">
        <v>1933</v>
      </c>
      <c r="K1983" s="1" t="str">
        <f t="shared" si="61"/>
        <v>2014</v>
      </c>
      <c r="L1983">
        <f t="shared" si="62"/>
        <v>24</v>
      </c>
    </row>
    <row r="1984" spans="8:12">
      <c r="H1984" s="1" t="s">
        <v>134</v>
      </c>
      <c r="I1984" s="1" t="s">
        <v>6666</v>
      </c>
      <c r="J1984" s="1" t="s">
        <v>4828</v>
      </c>
      <c r="K1984" s="1" t="str">
        <f t="shared" si="61"/>
        <v>2017</v>
      </c>
      <c r="L1984">
        <f t="shared" si="62"/>
        <v>24</v>
      </c>
    </row>
    <row r="1985" spans="8:12">
      <c r="H1985" s="1" t="s">
        <v>144</v>
      </c>
      <c r="I1985" s="1" t="s">
        <v>7293</v>
      </c>
      <c r="J1985" s="1" t="s">
        <v>11119</v>
      </c>
      <c r="K1985" s="1" t="str">
        <f t="shared" si="61"/>
        <v>2014</v>
      </c>
      <c r="L1985">
        <f t="shared" si="62"/>
        <v>24</v>
      </c>
    </row>
    <row r="1986" spans="8:12">
      <c r="H1986" s="1" t="s">
        <v>464</v>
      </c>
      <c r="I1986" s="1" t="s">
        <v>11172</v>
      </c>
      <c r="J1986" s="1" t="s">
        <v>11174</v>
      </c>
      <c r="K1986" s="1" t="str">
        <f t="shared" ref="K1986:K2049" si="63">TEXT(J1986,"YYYY")</f>
        <v>2013</v>
      </c>
      <c r="L1986">
        <f t="shared" ref="L1986:L2049" si="64">H1986-(TEXT(I1986,"YYYY")-TEXT(J1986,"YYYY"))</f>
        <v>24</v>
      </c>
    </row>
    <row r="1987" spans="8:12">
      <c r="H1987" s="1" t="s">
        <v>144</v>
      </c>
      <c r="I1987" s="1" t="s">
        <v>9625</v>
      </c>
      <c r="J1987" s="1" t="s">
        <v>11189</v>
      </c>
      <c r="K1987" s="1" t="str">
        <f t="shared" si="63"/>
        <v>2014</v>
      </c>
      <c r="L1987">
        <f t="shared" si="64"/>
        <v>24</v>
      </c>
    </row>
    <row r="1988" spans="8:12">
      <c r="H1988" s="1" t="s">
        <v>134</v>
      </c>
      <c r="I1988" s="1" t="s">
        <v>11257</v>
      </c>
      <c r="J1988" s="1" t="s">
        <v>11272</v>
      </c>
      <c r="K1988" s="1" t="str">
        <f t="shared" si="63"/>
        <v>2017</v>
      </c>
      <c r="L1988">
        <f t="shared" si="64"/>
        <v>24</v>
      </c>
    </row>
    <row r="1989" spans="8:12">
      <c r="H1989" s="1" t="s">
        <v>484</v>
      </c>
      <c r="I1989" s="1" t="s">
        <v>7224</v>
      </c>
      <c r="J1989" s="1" t="s">
        <v>11337</v>
      </c>
      <c r="K1989" s="1" t="str">
        <f t="shared" si="63"/>
        <v>1990</v>
      </c>
      <c r="L1989">
        <f t="shared" si="64"/>
        <v>24</v>
      </c>
    </row>
    <row r="1990" spans="8:12">
      <c r="H1990" s="1" t="s">
        <v>144</v>
      </c>
      <c r="I1990" s="1" t="s">
        <v>11387</v>
      </c>
      <c r="J1990" s="1" t="s">
        <v>6586</v>
      </c>
      <c r="K1990" s="1" t="str">
        <f t="shared" si="63"/>
        <v>2020</v>
      </c>
      <c r="L1990">
        <f t="shared" si="64"/>
        <v>24</v>
      </c>
    </row>
    <row r="1991" spans="8:12">
      <c r="H1991" s="1" t="s">
        <v>118</v>
      </c>
      <c r="I1991" s="1" t="s">
        <v>8486</v>
      </c>
      <c r="J1991" s="1" t="s">
        <v>1903</v>
      </c>
      <c r="K1991" s="1" t="str">
        <f t="shared" si="63"/>
        <v>2019</v>
      </c>
      <c r="L1991">
        <f t="shared" si="64"/>
        <v>24</v>
      </c>
    </row>
    <row r="1992" spans="8:12">
      <c r="H1992" s="1" t="s">
        <v>144</v>
      </c>
      <c r="I1992" s="1" t="s">
        <v>11703</v>
      </c>
      <c r="J1992" s="1" t="s">
        <v>6417</v>
      </c>
      <c r="K1992" s="1" t="str">
        <f t="shared" si="63"/>
        <v>2016</v>
      </c>
      <c r="L1992">
        <f t="shared" si="64"/>
        <v>24</v>
      </c>
    </row>
    <row r="1993" spans="8:12">
      <c r="H1993" s="1" t="s">
        <v>144</v>
      </c>
      <c r="I1993" s="1" t="s">
        <v>4134</v>
      </c>
      <c r="J1993" s="1" t="s">
        <v>3952</v>
      </c>
      <c r="K1993" s="1" t="str">
        <f t="shared" si="63"/>
        <v>2016</v>
      </c>
      <c r="L1993">
        <f t="shared" si="64"/>
        <v>24</v>
      </c>
    </row>
    <row r="1994" spans="8:12">
      <c r="H1994" s="1" t="s">
        <v>240</v>
      </c>
      <c r="I1994" s="1" t="s">
        <v>6724</v>
      </c>
      <c r="J1994" s="1" t="s">
        <v>11736</v>
      </c>
      <c r="K1994" s="1" t="str">
        <f t="shared" si="63"/>
        <v>1986</v>
      </c>
      <c r="L1994">
        <f t="shared" si="64"/>
        <v>24</v>
      </c>
    </row>
    <row r="1995" spans="8:12">
      <c r="H1995" s="1" t="s">
        <v>144</v>
      </c>
      <c r="I1995" s="1" t="s">
        <v>9132</v>
      </c>
      <c r="J1995" s="1" t="s">
        <v>1222</v>
      </c>
      <c r="K1995" s="1" t="str">
        <f t="shared" si="63"/>
        <v>2015</v>
      </c>
      <c r="L1995">
        <f t="shared" si="64"/>
        <v>24</v>
      </c>
    </row>
    <row r="1996" spans="8:12">
      <c r="H1996" s="1" t="s">
        <v>118</v>
      </c>
      <c r="I1996" s="1" t="s">
        <v>9509</v>
      </c>
      <c r="J1996" s="1" t="s">
        <v>2008</v>
      </c>
      <c r="K1996" s="1" t="str">
        <f t="shared" si="63"/>
        <v>2014</v>
      </c>
      <c r="L1996">
        <f t="shared" si="64"/>
        <v>24</v>
      </c>
    </row>
    <row r="1997" spans="8:12">
      <c r="H1997" s="1" t="s">
        <v>118</v>
      </c>
      <c r="I1997" s="1" t="s">
        <v>613</v>
      </c>
      <c r="J1997" s="1" t="s">
        <v>1657</v>
      </c>
      <c r="K1997" s="1" t="str">
        <f t="shared" si="63"/>
        <v>2014</v>
      </c>
      <c r="L1997">
        <f t="shared" si="64"/>
        <v>24</v>
      </c>
    </row>
    <row r="1998" spans="8:12">
      <c r="H1998" s="1" t="s">
        <v>464</v>
      </c>
      <c r="I1998" s="1" t="s">
        <v>968</v>
      </c>
      <c r="J1998" s="1" t="s">
        <v>1815</v>
      </c>
      <c r="K1998" s="1" t="str">
        <f t="shared" si="63"/>
        <v>2008</v>
      </c>
      <c r="L1998">
        <f t="shared" si="64"/>
        <v>24</v>
      </c>
    </row>
    <row r="1999" spans="8:12">
      <c r="H1999" s="1" t="s">
        <v>144</v>
      </c>
      <c r="I1999" s="1" t="s">
        <v>11394</v>
      </c>
      <c r="J1999" s="1" t="s">
        <v>1360</v>
      </c>
      <c r="K1999" s="1" t="str">
        <f t="shared" si="63"/>
        <v>2020</v>
      </c>
      <c r="L1999">
        <f t="shared" si="64"/>
        <v>24</v>
      </c>
    </row>
    <row r="2000" spans="8:12">
      <c r="H2000" s="1" t="s">
        <v>144</v>
      </c>
      <c r="I2000" s="1" t="s">
        <v>12488</v>
      </c>
      <c r="J2000" s="1" t="s">
        <v>7768</v>
      </c>
      <c r="K2000" s="1" t="str">
        <f t="shared" si="63"/>
        <v>2020</v>
      </c>
      <c r="L2000">
        <f t="shared" si="64"/>
        <v>24</v>
      </c>
    </row>
    <row r="2001" spans="8:12">
      <c r="H2001" s="1" t="s">
        <v>118</v>
      </c>
      <c r="I2001" s="1" t="s">
        <v>554</v>
      </c>
      <c r="J2001" s="1" t="s">
        <v>554</v>
      </c>
      <c r="K2001" s="1" t="str">
        <f t="shared" si="63"/>
        <v>2018</v>
      </c>
      <c r="L2001">
        <f t="shared" si="64"/>
        <v>25</v>
      </c>
    </row>
    <row r="2002" spans="8:12">
      <c r="H2002" s="1" t="s">
        <v>118</v>
      </c>
      <c r="I2002" s="1" t="s">
        <v>264</v>
      </c>
      <c r="J2002" s="1" t="s">
        <v>264</v>
      </c>
      <c r="K2002" s="1" t="str">
        <f t="shared" si="63"/>
        <v>2019</v>
      </c>
      <c r="L2002">
        <f t="shared" si="64"/>
        <v>25</v>
      </c>
    </row>
    <row r="2003" spans="8:12">
      <c r="H2003" s="1" t="s">
        <v>118</v>
      </c>
      <c r="I2003" s="1" t="s">
        <v>777</v>
      </c>
      <c r="J2003" s="1" t="s">
        <v>777</v>
      </c>
      <c r="K2003" s="1" t="str">
        <f t="shared" si="63"/>
        <v>2019</v>
      </c>
      <c r="L2003">
        <f t="shared" si="64"/>
        <v>25</v>
      </c>
    </row>
    <row r="2004" spans="8:12">
      <c r="H2004" s="1" t="s">
        <v>134</v>
      </c>
      <c r="I2004" s="1" t="s">
        <v>1056</v>
      </c>
      <c r="J2004" s="1" t="s">
        <v>873</v>
      </c>
      <c r="K2004" s="1" t="str">
        <f t="shared" si="63"/>
        <v>2017</v>
      </c>
      <c r="L2004">
        <f t="shared" si="64"/>
        <v>25</v>
      </c>
    </row>
    <row r="2005" spans="8:12">
      <c r="H2005" s="1" t="s">
        <v>644</v>
      </c>
      <c r="I2005" s="1" t="s">
        <v>1427</v>
      </c>
      <c r="J2005" s="1" t="s">
        <v>1072</v>
      </c>
      <c r="K2005" s="1" t="str">
        <f t="shared" si="63"/>
        <v>2009</v>
      </c>
      <c r="L2005">
        <f t="shared" si="64"/>
        <v>25</v>
      </c>
    </row>
    <row r="2006" spans="8:12">
      <c r="H2006" s="1" t="s">
        <v>464</v>
      </c>
      <c r="I2006" s="1" t="s">
        <v>1549</v>
      </c>
      <c r="J2006" s="5">
        <v>41275</v>
      </c>
      <c r="K2006" s="1" t="str">
        <f t="shared" si="63"/>
        <v>2013</v>
      </c>
      <c r="L2006">
        <f t="shared" si="64"/>
        <v>25</v>
      </c>
    </row>
    <row r="2007" spans="8:12">
      <c r="H2007" s="1" t="s">
        <v>809</v>
      </c>
      <c r="I2007" s="1" t="s">
        <v>309</v>
      </c>
      <c r="J2007" s="1" t="s">
        <v>1943</v>
      </c>
      <c r="K2007" s="1" t="str">
        <f t="shared" si="63"/>
        <v>2008</v>
      </c>
      <c r="L2007">
        <f t="shared" si="64"/>
        <v>25</v>
      </c>
    </row>
    <row r="2008" spans="8:12">
      <c r="H2008" s="1" t="s">
        <v>118</v>
      </c>
      <c r="I2008" s="1" t="s">
        <v>2003</v>
      </c>
      <c r="J2008" s="1" t="s">
        <v>459</v>
      </c>
      <c r="K2008" s="1" t="str">
        <f t="shared" si="63"/>
        <v>2019</v>
      </c>
      <c r="L2008">
        <f t="shared" si="64"/>
        <v>25</v>
      </c>
    </row>
    <row r="2009" spans="8:12">
      <c r="H2009" s="1" t="s">
        <v>118</v>
      </c>
      <c r="I2009" s="1"/>
      <c r="J2009" s="1"/>
      <c r="K2009" s="1" t="str">
        <f t="shared" si="63"/>
        <v>1900</v>
      </c>
      <c r="L2009">
        <f t="shared" si="64"/>
        <v>25</v>
      </c>
    </row>
    <row r="2010" spans="8:12">
      <c r="H2010" s="1" t="s">
        <v>118</v>
      </c>
      <c r="I2010" s="1" t="s">
        <v>2145</v>
      </c>
      <c r="J2010" s="1" t="s">
        <v>2145</v>
      </c>
      <c r="K2010" s="1" t="str">
        <f t="shared" si="63"/>
        <v>2019</v>
      </c>
      <c r="L2010">
        <f t="shared" si="64"/>
        <v>25</v>
      </c>
    </row>
    <row r="2011" spans="8:12">
      <c r="H2011" s="1" t="s">
        <v>134</v>
      </c>
      <c r="I2011" s="1" t="s">
        <v>195</v>
      </c>
      <c r="J2011" s="1" t="s">
        <v>2268</v>
      </c>
      <c r="K2011" s="1" t="str">
        <f t="shared" si="63"/>
        <v>2016</v>
      </c>
      <c r="L2011">
        <f t="shared" si="64"/>
        <v>25</v>
      </c>
    </row>
    <row r="2012" spans="8:12">
      <c r="H2012" s="1" t="s">
        <v>118</v>
      </c>
      <c r="I2012" s="1" t="s">
        <v>2304</v>
      </c>
      <c r="J2012" s="1" t="s">
        <v>1179</v>
      </c>
      <c r="K2012" s="1" t="str">
        <f t="shared" si="63"/>
        <v>2019</v>
      </c>
      <c r="L2012">
        <f t="shared" si="64"/>
        <v>25</v>
      </c>
    </row>
    <row r="2013" spans="8:12">
      <c r="H2013" s="1" t="s">
        <v>464</v>
      </c>
      <c r="I2013" s="1" t="s">
        <v>645</v>
      </c>
      <c r="J2013" s="1" t="s">
        <v>2023</v>
      </c>
      <c r="K2013" s="1" t="str">
        <f t="shared" si="63"/>
        <v>2013</v>
      </c>
      <c r="L2013">
        <f t="shared" si="64"/>
        <v>25</v>
      </c>
    </row>
    <row r="2014" spans="8:12">
      <c r="H2014" s="1" t="s">
        <v>367</v>
      </c>
      <c r="I2014" s="1" t="s">
        <v>787</v>
      </c>
      <c r="J2014" s="1" t="s">
        <v>1044</v>
      </c>
      <c r="K2014" s="1" t="str">
        <f t="shared" si="63"/>
        <v>2018</v>
      </c>
      <c r="L2014">
        <f t="shared" si="64"/>
        <v>25</v>
      </c>
    </row>
    <row r="2015" spans="8:12">
      <c r="H2015" s="1" t="s">
        <v>644</v>
      </c>
      <c r="I2015" s="1" t="s">
        <v>2689</v>
      </c>
      <c r="J2015" s="1" t="s">
        <v>1815</v>
      </c>
      <c r="K2015" s="1" t="str">
        <f t="shared" si="63"/>
        <v>2008</v>
      </c>
      <c r="L2015">
        <f t="shared" si="64"/>
        <v>25</v>
      </c>
    </row>
    <row r="2016" spans="8:12">
      <c r="H2016" s="1" t="s">
        <v>88</v>
      </c>
      <c r="I2016" s="1" t="s">
        <v>554</v>
      </c>
      <c r="J2016" s="1" t="s">
        <v>1222</v>
      </c>
      <c r="K2016" s="1" t="str">
        <f t="shared" si="63"/>
        <v>2015</v>
      </c>
      <c r="L2016">
        <f t="shared" si="64"/>
        <v>25</v>
      </c>
    </row>
    <row r="2017" spans="8:12">
      <c r="H2017" s="1" t="s">
        <v>678</v>
      </c>
      <c r="I2017" s="1" t="s">
        <v>873</v>
      </c>
      <c r="J2017" s="1" t="s">
        <v>1815</v>
      </c>
      <c r="K2017" s="1" t="str">
        <f t="shared" si="63"/>
        <v>2008</v>
      </c>
      <c r="L2017">
        <f t="shared" si="64"/>
        <v>25</v>
      </c>
    </row>
    <row r="2018" spans="8:12">
      <c r="H2018" s="1" t="s">
        <v>367</v>
      </c>
      <c r="I2018" s="1" t="s">
        <v>3385</v>
      </c>
      <c r="J2018" s="1" t="s">
        <v>250</v>
      </c>
      <c r="K2018" s="1" t="str">
        <f t="shared" si="63"/>
        <v>2016</v>
      </c>
      <c r="L2018">
        <f t="shared" si="64"/>
        <v>25</v>
      </c>
    </row>
    <row r="2019" spans="8:12">
      <c r="H2019" s="1" t="s">
        <v>367</v>
      </c>
      <c r="I2019" s="1" t="s">
        <v>3472</v>
      </c>
      <c r="J2019" s="1" t="s">
        <v>2226</v>
      </c>
      <c r="K2019" s="1" t="str">
        <f t="shared" si="63"/>
        <v>2017</v>
      </c>
      <c r="L2019">
        <f t="shared" si="64"/>
        <v>25</v>
      </c>
    </row>
    <row r="2020" spans="8:12">
      <c r="H2020" s="1" t="s">
        <v>464</v>
      </c>
      <c r="I2020" s="1" t="s">
        <v>3566</v>
      </c>
      <c r="J2020" s="1" t="s">
        <v>941</v>
      </c>
      <c r="K2020" s="1" t="str">
        <f t="shared" si="63"/>
        <v>2011</v>
      </c>
      <c r="L2020">
        <f t="shared" si="64"/>
        <v>25</v>
      </c>
    </row>
    <row r="2021" spans="8:12">
      <c r="H2021" s="1" t="s">
        <v>644</v>
      </c>
      <c r="I2021" s="1" t="s">
        <v>579</v>
      </c>
      <c r="J2021" s="1" t="s">
        <v>1918</v>
      </c>
      <c r="K2021" s="1" t="str">
        <f t="shared" si="63"/>
        <v>2007</v>
      </c>
      <c r="L2021">
        <f t="shared" si="64"/>
        <v>25</v>
      </c>
    </row>
    <row r="2022" spans="8:12">
      <c r="H2022" s="1" t="s">
        <v>78</v>
      </c>
      <c r="I2022" s="1" t="s">
        <v>4196</v>
      </c>
      <c r="J2022" s="1" t="s">
        <v>4198</v>
      </c>
      <c r="K2022" s="1" t="str">
        <f t="shared" si="63"/>
        <v>2014</v>
      </c>
      <c r="L2022">
        <f t="shared" si="64"/>
        <v>25</v>
      </c>
    </row>
    <row r="2023" spans="8:12">
      <c r="H2023" s="1" t="s">
        <v>644</v>
      </c>
      <c r="I2023" s="1" t="s">
        <v>4224</v>
      </c>
      <c r="J2023" s="1" t="s">
        <v>2959</v>
      </c>
      <c r="K2023" s="1" t="str">
        <f t="shared" si="63"/>
        <v>2008</v>
      </c>
      <c r="L2023">
        <f t="shared" si="64"/>
        <v>25</v>
      </c>
    </row>
    <row r="2024" spans="8:12">
      <c r="H2024" s="1" t="s">
        <v>464</v>
      </c>
      <c r="I2024" s="1" t="s">
        <v>2854</v>
      </c>
      <c r="J2024" s="1" t="s">
        <v>4208</v>
      </c>
      <c r="K2024" s="1" t="str">
        <f t="shared" si="63"/>
        <v>2012</v>
      </c>
      <c r="L2024">
        <f t="shared" si="64"/>
        <v>25</v>
      </c>
    </row>
    <row r="2025" spans="8:12">
      <c r="H2025" s="1" t="s">
        <v>118</v>
      </c>
      <c r="I2025" s="1" t="s">
        <v>4484</v>
      </c>
      <c r="J2025" s="1" t="s">
        <v>728</v>
      </c>
      <c r="K2025" s="1" t="str">
        <f t="shared" si="63"/>
        <v>2018</v>
      </c>
      <c r="L2025">
        <f t="shared" si="64"/>
        <v>25</v>
      </c>
    </row>
    <row r="2026" spans="8:12">
      <c r="H2026" s="1" t="s">
        <v>63</v>
      </c>
      <c r="I2026" s="1" t="s">
        <v>4617</v>
      </c>
      <c r="J2026" s="1" t="s">
        <v>4618</v>
      </c>
      <c r="K2026" s="1" t="str">
        <f t="shared" si="63"/>
        <v>2011</v>
      </c>
      <c r="L2026">
        <f t="shared" si="64"/>
        <v>25</v>
      </c>
    </row>
    <row r="2027" spans="8:12">
      <c r="H2027" s="1" t="s">
        <v>118</v>
      </c>
      <c r="I2027" s="1" t="s">
        <v>4659</v>
      </c>
      <c r="J2027" s="1" t="s">
        <v>162</v>
      </c>
      <c r="K2027" s="1" t="str">
        <f t="shared" si="63"/>
        <v>2016</v>
      </c>
      <c r="L2027">
        <f t="shared" si="64"/>
        <v>25</v>
      </c>
    </row>
    <row r="2028" spans="8:12">
      <c r="H2028" s="1" t="s">
        <v>134</v>
      </c>
      <c r="I2028" s="1" t="s">
        <v>4680</v>
      </c>
      <c r="J2028" s="1" t="s">
        <v>4691</v>
      </c>
      <c r="K2028" s="1" t="str">
        <f t="shared" si="63"/>
        <v>2018</v>
      </c>
      <c r="L2028">
        <f t="shared" si="64"/>
        <v>25</v>
      </c>
    </row>
    <row r="2029" spans="8:12">
      <c r="H2029" s="1" t="s">
        <v>448</v>
      </c>
      <c r="I2029" s="1" t="s">
        <v>3254</v>
      </c>
      <c r="J2029" s="1" t="s">
        <v>2212</v>
      </c>
      <c r="K2029" s="1" t="str">
        <f t="shared" si="63"/>
        <v>2010</v>
      </c>
      <c r="L2029">
        <f t="shared" si="64"/>
        <v>25</v>
      </c>
    </row>
    <row r="2030" spans="8:12">
      <c r="H2030" s="1" t="s">
        <v>448</v>
      </c>
      <c r="I2030" s="1" t="s">
        <v>4349</v>
      </c>
      <c r="J2030" s="1" t="s">
        <v>2212</v>
      </c>
      <c r="K2030" s="1" t="str">
        <f t="shared" si="63"/>
        <v>2010</v>
      </c>
      <c r="L2030">
        <f t="shared" si="64"/>
        <v>25</v>
      </c>
    </row>
    <row r="2031" spans="8:12">
      <c r="H2031" s="1" t="s">
        <v>63</v>
      </c>
      <c r="I2031" s="1" t="s">
        <v>4977</v>
      </c>
      <c r="J2031" s="1" t="s">
        <v>4208</v>
      </c>
      <c r="K2031" s="1" t="str">
        <f t="shared" si="63"/>
        <v>2012</v>
      </c>
      <c r="L2031">
        <f t="shared" si="64"/>
        <v>25</v>
      </c>
    </row>
    <row r="2032" spans="8:12">
      <c r="H2032" s="1" t="s">
        <v>134</v>
      </c>
      <c r="I2032" s="1" t="s">
        <v>3552</v>
      </c>
      <c r="J2032" s="1" t="s">
        <v>5184</v>
      </c>
      <c r="K2032" s="1" t="str">
        <f t="shared" si="63"/>
        <v>2014</v>
      </c>
      <c r="L2032">
        <f t="shared" si="64"/>
        <v>25</v>
      </c>
    </row>
    <row r="2033" spans="8:12">
      <c r="H2033" s="1" t="s">
        <v>78</v>
      </c>
      <c r="I2033" s="1" t="s">
        <v>5378</v>
      </c>
      <c r="J2033" s="1" t="s">
        <v>2023</v>
      </c>
      <c r="K2033" s="1" t="str">
        <f t="shared" si="63"/>
        <v>2013</v>
      </c>
      <c r="L2033">
        <f t="shared" si="64"/>
        <v>25</v>
      </c>
    </row>
    <row r="2034" spans="8:12">
      <c r="H2034" s="1" t="s">
        <v>809</v>
      </c>
      <c r="I2034" s="1" t="s">
        <v>5606</v>
      </c>
      <c r="J2034" s="1" t="s">
        <v>5609</v>
      </c>
      <c r="K2034" s="1" t="str">
        <f t="shared" si="63"/>
        <v>2009</v>
      </c>
      <c r="L2034">
        <f t="shared" si="64"/>
        <v>25</v>
      </c>
    </row>
    <row r="2035" spans="8:12">
      <c r="H2035" s="1" t="s">
        <v>118</v>
      </c>
      <c r="I2035" s="1"/>
      <c r="J2035" s="1"/>
      <c r="K2035" s="1" t="str">
        <f t="shared" si="63"/>
        <v>1900</v>
      </c>
      <c r="L2035">
        <f t="shared" si="64"/>
        <v>25</v>
      </c>
    </row>
    <row r="2036" spans="8:12">
      <c r="H2036" s="1" t="s">
        <v>118</v>
      </c>
      <c r="I2036" s="1" t="s">
        <v>5160</v>
      </c>
      <c r="J2036" s="1" t="s">
        <v>227</v>
      </c>
      <c r="K2036" s="1" t="str">
        <f t="shared" si="63"/>
        <v>2017</v>
      </c>
      <c r="L2036">
        <f t="shared" si="64"/>
        <v>25</v>
      </c>
    </row>
    <row r="2037" spans="8:12">
      <c r="H2037" s="1" t="s">
        <v>118</v>
      </c>
      <c r="I2037" s="1" t="s">
        <v>5160</v>
      </c>
      <c r="J2037" s="1" t="s">
        <v>1286</v>
      </c>
      <c r="K2037" s="1" t="str">
        <f t="shared" si="63"/>
        <v>2017</v>
      </c>
      <c r="L2037">
        <f t="shared" si="64"/>
        <v>25</v>
      </c>
    </row>
    <row r="2038" spans="8:12">
      <c r="H2038" s="1" t="s">
        <v>367</v>
      </c>
      <c r="I2038" s="1" t="s">
        <v>5997</v>
      </c>
      <c r="J2038" s="1" t="s">
        <v>1534</v>
      </c>
      <c r="K2038" s="1" t="str">
        <f t="shared" si="63"/>
        <v>2016</v>
      </c>
      <c r="L2038">
        <f t="shared" si="64"/>
        <v>25</v>
      </c>
    </row>
    <row r="2039" spans="8:12">
      <c r="H2039" s="1" t="s">
        <v>310</v>
      </c>
      <c r="I2039" s="1" t="s">
        <v>2368</v>
      </c>
      <c r="J2039" s="1" t="s">
        <v>6117</v>
      </c>
      <c r="K2039" s="1" t="str">
        <f t="shared" si="63"/>
        <v>1997</v>
      </c>
      <c r="L2039">
        <f t="shared" si="64"/>
        <v>25</v>
      </c>
    </row>
    <row r="2040" spans="8:12">
      <c r="H2040" s="1" t="s">
        <v>367</v>
      </c>
      <c r="I2040" s="1" t="s">
        <v>6166</v>
      </c>
      <c r="J2040" s="1" t="s">
        <v>6169</v>
      </c>
      <c r="K2040" s="1" t="str">
        <f t="shared" si="63"/>
        <v>2015</v>
      </c>
      <c r="L2040">
        <f t="shared" si="64"/>
        <v>25</v>
      </c>
    </row>
    <row r="2041" spans="8:12">
      <c r="H2041" s="1" t="s">
        <v>310</v>
      </c>
      <c r="I2041" s="1" t="s">
        <v>6163</v>
      </c>
      <c r="J2041" s="1" t="s">
        <v>6189</v>
      </c>
      <c r="K2041" s="1" t="str">
        <f t="shared" si="63"/>
        <v>1996</v>
      </c>
      <c r="L2041">
        <f t="shared" si="64"/>
        <v>25</v>
      </c>
    </row>
    <row r="2042" spans="8:12">
      <c r="H2042" s="1" t="s">
        <v>88</v>
      </c>
      <c r="I2042" s="1" t="s">
        <v>6196</v>
      </c>
      <c r="J2042" s="1" t="s">
        <v>4960</v>
      </c>
      <c r="K2042" s="1" t="str">
        <f t="shared" si="63"/>
        <v>2017</v>
      </c>
      <c r="L2042">
        <f t="shared" si="64"/>
        <v>25</v>
      </c>
    </row>
    <row r="2043" spans="8:12">
      <c r="H2043" s="1" t="s">
        <v>63</v>
      </c>
      <c r="I2043" s="1" t="s">
        <v>6328</v>
      </c>
      <c r="J2043" s="1" t="s">
        <v>6312</v>
      </c>
      <c r="K2043" s="1" t="str">
        <f t="shared" si="63"/>
        <v>2012</v>
      </c>
      <c r="L2043">
        <f t="shared" si="64"/>
        <v>25</v>
      </c>
    </row>
    <row r="2044" spans="8:12">
      <c r="H2044" s="1" t="s">
        <v>118</v>
      </c>
      <c r="I2044" s="1" t="s">
        <v>218</v>
      </c>
      <c r="J2044" s="1" t="s">
        <v>6360</v>
      </c>
      <c r="K2044" s="1" t="str">
        <f t="shared" si="63"/>
        <v>2016</v>
      </c>
      <c r="L2044">
        <f t="shared" si="64"/>
        <v>25</v>
      </c>
    </row>
    <row r="2045" spans="8:12">
      <c r="H2045" s="1" t="s">
        <v>367</v>
      </c>
      <c r="I2045" s="1" t="s">
        <v>6357</v>
      </c>
      <c r="J2045" s="1" t="s">
        <v>2237</v>
      </c>
      <c r="K2045" s="1" t="str">
        <f t="shared" si="63"/>
        <v>2016</v>
      </c>
      <c r="L2045">
        <f t="shared" si="64"/>
        <v>25</v>
      </c>
    </row>
    <row r="2046" spans="8:12">
      <c r="H2046" s="1" t="s">
        <v>118</v>
      </c>
      <c r="I2046" s="1" t="s">
        <v>3542</v>
      </c>
      <c r="J2046" s="1" t="s">
        <v>1286</v>
      </c>
      <c r="K2046" s="1" t="str">
        <f t="shared" si="63"/>
        <v>2017</v>
      </c>
      <c r="L2046">
        <f t="shared" si="64"/>
        <v>25</v>
      </c>
    </row>
    <row r="2047" spans="8:12">
      <c r="H2047" s="1" t="s">
        <v>644</v>
      </c>
      <c r="I2047" s="1" t="s">
        <v>3542</v>
      </c>
      <c r="J2047" s="1" t="s">
        <v>1918</v>
      </c>
      <c r="K2047" s="1" t="str">
        <f t="shared" si="63"/>
        <v>2007</v>
      </c>
      <c r="L2047">
        <f t="shared" si="64"/>
        <v>25</v>
      </c>
    </row>
    <row r="2048" spans="8:12">
      <c r="H2048" s="1" t="s">
        <v>530</v>
      </c>
      <c r="I2048" s="1" t="s">
        <v>6731</v>
      </c>
      <c r="J2048" s="1" t="s">
        <v>1815</v>
      </c>
      <c r="K2048" s="1" t="str">
        <f t="shared" si="63"/>
        <v>2008</v>
      </c>
      <c r="L2048">
        <f t="shared" si="64"/>
        <v>25</v>
      </c>
    </row>
    <row r="2049" spans="8:12">
      <c r="H2049" s="1" t="s">
        <v>678</v>
      </c>
      <c r="I2049" s="1" t="s">
        <v>6747</v>
      </c>
      <c r="J2049" s="1" t="s">
        <v>1994</v>
      </c>
      <c r="K2049" s="1" t="str">
        <f t="shared" si="63"/>
        <v>2011</v>
      </c>
      <c r="L2049">
        <f t="shared" si="64"/>
        <v>25</v>
      </c>
    </row>
    <row r="2050" spans="8:12">
      <c r="H2050" s="1" t="s">
        <v>134</v>
      </c>
      <c r="I2050" s="1" t="s">
        <v>6747</v>
      </c>
      <c r="J2050" s="1" t="s">
        <v>6788</v>
      </c>
      <c r="K2050" s="1" t="str">
        <f t="shared" ref="K2050:K2113" si="65">TEXT(J2050,"YYYY")</f>
        <v>2018</v>
      </c>
      <c r="L2050">
        <f t="shared" ref="L2050:L2113" si="66">H2050-(TEXT(I2050,"YYYY")-TEXT(J2050,"YYYY"))</f>
        <v>25</v>
      </c>
    </row>
    <row r="2051" spans="8:12">
      <c r="H2051" s="1" t="s">
        <v>367</v>
      </c>
      <c r="I2051" s="1" t="s">
        <v>6848</v>
      </c>
      <c r="J2051" s="1" t="s">
        <v>6850</v>
      </c>
      <c r="K2051" s="1" t="str">
        <f t="shared" si="65"/>
        <v>2014</v>
      </c>
      <c r="L2051">
        <f t="shared" si="66"/>
        <v>25</v>
      </c>
    </row>
    <row r="2052" spans="8:12">
      <c r="H2052" s="1" t="s">
        <v>118</v>
      </c>
      <c r="I2052" s="1" t="s">
        <v>7060</v>
      </c>
      <c r="J2052" s="1" t="s">
        <v>171</v>
      </c>
      <c r="K2052" s="1" t="str">
        <f t="shared" si="65"/>
        <v>2015</v>
      </c>
      <c r="L2052">
        <f t="shared" si="66"/>
        <v>25</v>
      </c>
    </row>
    <row r="2053" spans="8:12">
      <c r="H2053" s="1" t="s">
        <v>63</v>
      </c>
      <c r="I2053" s="1" t="s">
        <v>5582</v>
      </c>
      <c r="J2053" s="1" t="s">
        <v>7278</v>
      </c>
      <c r="K2053" s="1" t="str">
        <f t="shared" si="65"/>
        <v>2010</v>
      </c>
      <c r="L2053">
        <f t="shared" si="66"/>
        <v>25</v>
      </c>
    </row>
    <row r="2054" spans="8:12">
      <c r="H2054" s="1" t="s">
        <v>310</v>
      </c>
      <c r="I2054" s="1" t="s">
        <v>355</v>
      </c>
      <c r="J2054" s="1" t="s">
        <v>7323</v>
      </c>
      <c r="K2054" s="1" t="str">
        <f t="shared" si="65"/>
        <v>1995</v>
      </c>
      <c r="L2054">
        <f t="shared" si="66"/>
        <v>25</v>
      </c>
    </row>
    <row r="2055" spans="8:12">
      <c r="H2055" s="1" t="s">
        <v>78</v>
      </c>
      <c r="I2055" s="1" t="s">
        <v>7369</v>
      </c>
      <c r="J2055" s="1" t="s">
        <v>7370</v>
      </c>
      <c r="K2055" s="1" t="str">
        <f t="shared" si="65"/>
        <v>2011</v>
      </c>
      <c r="L2055">
        <f t="shared" si="66"/>
        <v>25</v>
      </c>
    </row>
    <row r="2056" spans="8:12">
      <c r="H2056" s="1" t="s">
        <v>88</v>
      </c>
      <c r="I2056" s="1" t="s">
        <v>7456</v>
      </c>
      <c r="J2056" s="1" t="s">
        <v>2023</v>
      </c>
      <c r="K2056" s="1" t="str">
        <f t="shared" si="65"/>
        <v>2013</v>
      </c>
      <c r="L2056">
        <f t="shared" si="66"/>
        <v>25</v>
      </c>
    </row>
    <row r="2057" spans="8:12">
      <c r="H2057" s="1" t="s">
        <v>367</v>
      </c>
      <c r="I2057" s="1" t="s">
        <v>7528</v>
      </c>
      <c r="J2057" s="1" t="s">
        <v>66</v>
      </c>
      <c r="K2057" s="1" t="str">
        <f t="shared" si="65"/>
        <v>2019</v>
      </c>
      <c r="L2057">
        <f t="shared" si="66"/>
        <v>25</v>
      </c>
    </row>
    <row r="2058" spans="8:12">
      <c r="H2058" s="1" t="s">
        <v>134</v>
      </c>
      <c r="I2058" s="1" t="s">
        <v>7626</v>
      </c>
      <c r="J2058" s="1" t="s">
        <v>7628</v>
      </c>
      <c r="K2058" s="1" t="str">
        <f t="shared" si="65"/>
        <v>2018</v>
      </c>
      <c r="L2058">
        <f t="shared" si="66"/>
        <v>25</v>
      </c>
    </row>
    <row r="2059" spans="8:12">
      <c r="H2059" s="1" t="s">
        <v>367</v>
      </c>
      <c r="I2059" s="1" t="s">
        <v>7502</v>
      </c>
      <c r="J2059" s="1" t="s">
        <v>7865</v>
      </c>
      <c r="K2059" s="1" t="str">
        <f t="shared" si="65"/>
        <v>2011</v>
      </c>
      <c r="L2059">
        <f t="shared" si="66"/>
        <v>25</v>
      </c>
    </row>
    <row r="2060" spans="8:12">
      <c r="H2060" s="1" t="s">
        <v>118</v>
      </c>
      <c r="I2060" s="1" t="s">
        <v>7937</v>
      </c>
      <c r="J2060" s="1" t="s">
        <v>5680</v>
      </c>
      <c r="K2060" s="1" t="str">
        <f t="shared" si="65"/>
        <v>2020</v>
      </c>
      <c r="L2060">
        <f t="shared" si="66"/>
        <v>25</v>
      </c>
    </row>
    <row r="2061" spans="8:12">
      <c r="H2061" s="1" t="s">
        <v>555</v>
      </c>
      <c r="I2061" s="1" t="s">
        <v>561</v>
      </c>
      <c r="J2061" s="1" t="s">
        <v>7801</v>
      </c>
      <c r="K2061" s="1" t="str">
        <f t="shared" si="65"/>
        <v>2005</v>
      </c>
      <c r="L2061">
        <f t="shared" si="66"/>
        <v>25</v>
      </c>
    </row>
    <row r="2062" spans="8:12">
      <c r="H2062" s="1" t="s">
        <v>118</v>
      </c>
      <c r="I2062" s="1" t="s">
        <v>8450</v>
      </c>
      <c r="J2062" s="1" t="s">
        <v>5680</v>
      </c>
      <c r="K2062" s="1" t="str">
        <f t="shared" si="65"/>
        <v>2020</v>
      </c>
      <c r="L2062">
        <f t="shared" si="66"/>
        <v>25</v>
      </c>
    </row>
    <row r="2063" spans="8:12">
      <c r="H2063" s="1" t="s">
        <v>63</v>
      </c>
      <c r="I2063" s="1" t="s">
        <v>8134</v>
      </c>
      <c r="J2063" s="1" t="s">
        <v>8890</v>
      </c>
      <c r="K2063" s="1" t="str">
        <f t="shared" si="65"/>
        <v>2015</v>
      </c>
      <c r="L2063">
        <f t="shared" si="66"/>
        <v>25</v>
      </c>
    </row>
    <row r="2064" spans="8:12">
      <c r="H2064" s="1" t="s">
        <v>197</v>
      </c>
      <c r="I2064" s="1" t="s">
        <v>9231</v>
      </c>
      <c r="J2064" s="1" t="s">
        <v>321</v>
      </c>
      <c r="K2064" s="1" t="str">
        <f t="shared" si="65"/>
        <v>2020</v>
      </c>
      <c r="L2064">
        <f t="shared" si="66"/>
        <v>25</v>
      </c>
    </row>
    <row r="2065" spans="8:12">
      <c r="H2065" s="1" t="s">
        <v>118</v>
      </c>
      <c r="I2065" s="1" t="s">
        <v>9415</v>
      </c>
      <c r="J2065" s="1" t="s">
        <v>9419</v>
      </c>
      <c r="K2065" s="1" t="str">
        <f t="shared" si="65"/>
        <v>2012</v>
      </c>
      <c r="L2065">
        <f t="shared" si="66"/>
        <v>25</v>
      </c>
    </row>
    <row r="2066" spans="8:12">
      <c r="H2066" s="1" t="s">
        <v>310</v>
      </c>
      <c r="I2066" s="1" t="s">
        <v>9629</v>
      </c>
      <c r="J2066" s="1" t="s">
        <v>9656</v>
      </c>
      <c r="K2066" s="1" t="str">
        <f t="shared" si="65"/>
        <v>1993</v>
      </c>
      <c r="L2066">
        <f t="shared" si="66"/>
        <v>25</v>
      </c>
    </row>
    <row r="2067" spans="8:12">
      <c r="H2067" s="1" t="s">
        <v>555</v>
      </c>
      <c r="I2067" s="1" t="s">
        <v>9693</v>
      </c>
      <c r="J2067" s="1" t="s">
        <v>2679</v>
      </c>
      <c r="K2067" s="1" t="str">
        <f t="shared" si="65"/>
        <v>1998</v>
      </c>
      <c r="L2067">
        <f t="shared" si="66"/>
        <v>25</v>
      </c>
    </row>
    <row r="2068" spans="8:12">
      <c r="H2068" s="1" t="s">
        <v>101</v>
      </c>
      <c r="I2068" s="1" t="s">
        <v>9724</v>
      </c>
      <c r="J2068" s="1" t="s">
        <v>9725</v>
      </c>
      <c r="K2068" s="1" t="str">
        <f t="shared" si="65"/>
        <v>2000</v>
      </c>
      <c r="L2068">
        <f t="shared" si="66"/>
        <v>25</v>
      </c>
    </row>
    <row r="2069" spans="8:12">
      <c r="H2069" s="1" t="s">
        <v>88</v>
      </c>
      <c r="I2069" s="1" t="s">
        <v>9822</v>
      </c>
      <c r="J2069" s="1" t="s">
        <v>9827</v>
      </c>
      <c r="K2069" s="1" t="str">
        <f t="shared" si="65"/>
        <v>2010</v>
      </c>
      <c r="L2069">
        <f t="shared" si="66"/>
        <v>25</v>
      </c>
    </row>
    <row r="2070" spans="8:12">
      <c r="H2070" s="1" t="s">
        <v>448</v>
      </c>
      <c r="I2070" s="1" t="s">
        <v>2689</v>
      </c>
      <c r="J2070" s="1" t="s">
        <v>941</v>
      </c>
      <c r="K2070" s="1" t="str">
        <f t="shared" si="65"/>
        <v>2011</v>
      </c>
      <c r="L2070">
        <f t="shared" si="66"/>
        <v>25</v>
      </c>
    </row>
    <row r="2071" spans="8:12">
      <c r="H2071" s="1" t="s">
        <v>118</v>
      </c>
      <c r="I2071" s="1" t="s">
        <v>4019</v>
      </c>
      <c r="J2071" s="1" t="s">
        <v>9580</v>
      </c>
      <c r="K2071" s="1" t="str">
        <f t="shared" si="65"/>
        <v>2013</v>
      </c>
      <c r="L2071">
        <f t="shared" si="66"/>
        <v>25</v>
      </c>
    </row>
    <row r="2072" spans="8:12">
      <c r="H2072" s="1" t="s">
        <v>118</v>
      </c>
      <c r="I2072" s="1" t="s">
        <v>9512</v>
      </c>
      <c r="J2072" s="1" t="s">
        <v>10263</v>
      </c>
      <c r="K2072" s="1" t="str">
        <f t="shared" si="65"/>
        <v>2013</v>
      </c>
      <c r="L2072">
        <f t="shared" si="66"/>
        <v>25</v>
      </c>
    </row>
    <row r="2073" spans="8:12">
      <c r="H2073" s="1" t="s">
        <v>118</v>
      </c>
      <c r="I2073" s="1" t="s">
        <v>7209</v>
      </c>
      <c r="J2073" s="1" t="s">
        <v>10372</v>
      </c>
      <c r="K2073" s="1" t="str">
        <f t="shared" si="65"/>
        <v>2013</v>
      </c>
      <c r="L2073">
        <f t="shared" si="66"/>
        <v>25</v>
      </c>
    </row>
    <row r="2074" spans="8:12">
      <c r="H2074" s="1" t="s">
        <v>310</v>
      </c>
      <c r="I2074" s="1" t="s">
        <v>10468</v>
      </c>
      <c r="J2074" s="1" t="s">
        <v>9278</v>
      </c>
      <c r="K2074" s="1" t="str">
        <f t="shared" si="65"/>
        <v>1993</v>
      </c>
      <c r="L2074">
        <f t="shared" si="66"/>
        <v>25</v>
      </c>
    </row>
    <row r="2075" spans="8:12">
      <c r="H2075" s="1" t="s">
        <v>367</v>
      </c>
      <c r="I2075" s="1" t="s">
        <v>5619</v>
      </c>
      <c r="J2075" s="1" t="s">
        <v>10275</v>
      </c>
      <c r="K2075" s="1" t="str">
        <f t="shared" si="65"/>
        <v>2019</v>
      </c>
      <c r="L2075">
        <f t="shared" si="66"/>
        <v>25</v>
      </c>
    </row>
    <row r="2076" spans="8:12">
      <c r="H2076" s="1" t="s">
        <v>118</v>
      </c>
      <c r="I2076" s="1" t="s">
        <v>6666</v>
      </c>
      <c r="J2076" s="1" t="s">
        <v>489</v>
      </c>
      <c r="K2076" s="1" t="str">
        <f t="shared" si="65"/>
        <v>2020</v>
      </c>
      <c r="L2076">
        <f t="shared" si="66"/>
        <v>25</v>
      </c>
    </row>
    <row r="2077" spans="8:12">
      <c r="H2077" s="1" t="s">
        <v>134</v>
      </c>
      <c r="I2077" s="1" t="s">
        <v>297</v>
      </c>
      <c r="J2077" s="1" t="s">
        <v>3536</v>
      </c>
      <c r="K2077" s="1" t="str">
        <f t="shared" si="65"/>
        <v>2018</v>
      </c>
      <c r="L2077">
        <f t="shared" si="66"/>
        <v>25</v>
      </c>
    </row>
    <row r="2078" spans="8:12">
      <c r="H2078" s="1" t="s">
        <v>367</v>
      </c>
      <c r="I2078" s="1" t="s">
        <v>9625</v>
      </c>
      <c r="J2078" s="1" t="s">
        <v>6947</v>
      </c>
      <c r="K2078" s="1" t="str">
        <f t="shared" si="65"/>
        <v>2013</v>
      </c>
      <c r="L2078">
        <f t="shared" si="66"/>
        <v>25</v>
      </c>
    </row>
    <row r="2079" spans="8:12">
      <c r="H2079" s="1" t="s">
        <v>367</v>
      </c>
      <c r="I2079" s="1" t="s">
        <v>9124</v>
      </c>
      <c r="J2079" s="1" t="s">
        <v>1442</v>
      </c>
      <c r="K2079" s="1" t="str">
        <f t="shared" si="65"/>
        <v>2019</v>
      </c>
      <c r="L2079">
        <f t="shared" si="66"/>
        <v>25</v>
      </c>
    </row>
    <row r="2080" spans="8:12">
      <c r="H2080" s="1" t="s">
        <v>118</v>
      </c>
      <c r="I2080" s="1" t="s">
        <v>9816</v>
      </c>
      <c r="J2080" s="1" t="s">
        <v>1163</v>
      </c>
      <c r="K2080" s="1" t="str">
        <f t="shared" si="65"/>
        <v>2015</v>
      </c>
      <c r="L2080">
        <f t="shared" si="66"/>
        <v>25</v>
      </c>
    </row>
    <row r="2081" spans="8:12">
      <c r="H2081" s="1" t="s">
        <v>63</v>
      </c>
      <c r="I2081" s="1" t="s">
        <v>11899</v>
      </c>
      <c r="J2081" s="1" t="s">
        <v>2212</v>
      </c>
      <c r="K2081" s="1" t="str">
        <f t="shared" si="65"/>
        <v>2010</v>
      </c>
      <c r="L2081">
        <f t="shared" si="66"/>
        <v>25</v>
      </c>
    </row>
    <row r="2082" spans="8:12">
      <c r="H2082" s="1" t="s">
        <v>367</v>
      </c>
      <c r="I2082" s="1" t="s">
        <v>6283</v>
      </c>
      <c r="J2082" s="1" t="s">
        <v>360</v>
      </c>
      <c r="K2082" s="1" t="str">
        <f t="shared" si="65"/>
        <v>2019</v>
      </c>
      <c r="L2082">
        <f t="shared" si="66"/>
        <v>25</v>
      </c>
    </row>
    <row r="2083" spans="8:12">
      <c r="H2083" s="1" t="s">
        <v>1343</v>
      </c>
      <c r="I2083" s="1" t="s">
        <v>6283</v>
      </c>
      <c r="J2083" s="1" t="s">
        <v>12020</v>
      </c>
      <c r="K2083" s="1" t="str">
        <f t="shared" si="65"/>
        <v>2004</v>
      </c>
      <c r="L2083">
        <f t="shared" si="66"/>
        <v>25</v>
      </c>
    </row>
    <row r="2084" spans="8:12">
      <c r="H2084" s="1" t="s">
        <v>118</v>
      </c>
      <c r="I2084" s="1" t="s">
        <v>6570</v>
      </c>
      <c r="J2084" s="1" t="s">
        <v>7020</v>
      </c>
      <c r="K2084" s="1" t="str">
        <f t="shared" si="65"/>
        <v>2020</v>
      </c>
      <c r="L2084">
        <f t="shared" si="66"/>
        <v>25</v>
      </c>
    </row>
    <row r="2085" spans="8:12">
      <c r="H2085" s="1" t="s">
        <v>367</v>
      </c>
      <c r="I2085" s="1" t="s">
        <v>11394</v>
      </c>
      <c r="J2085" s="1" t="s">
        <v>1518</v>
      </c>
      <c r="K2085" s="1" t="str">
        <f t="shared" si="65"/>
        <v>2019</v>
      </c>
      <c r="L2085">
        <f t="shared" si="66"/>
        <v>25</v>
      </c>
    </row>
    <row r="2086" spans="8:12">
      <c r="H2086" s="1" t="s">
        <v>118</v>
      </c>
      <c r="I2086" s="1" t="s">
        <v>12422</v>
      </c>
      <c r="J2086" s="1" t="s">
        <v>10602</v>
      </c>
      <c r="K2086" s="1" t="str">
        <f t="shared" si="65"/>
        <v>2020</v>
      </c>
      <c r="L2086">
        <f t="shared" si="66"/>
        <v>25</v>
      </c>
    </row>
    <row r="2087" spans="8:12">
      <c r="H2087" s="1" t="s">
        <v>118</v>
      </c>
      <c r="I2087" s="1" t="s">
        <v>12488</v>
      </c>
      <c r="J2087" s="1" t="s">
        <v>9250</v>
      </c>
      <c r="K2087" s="1" t="str">
        <f t="shared" si="65"/>
        <v>2020</v>
      </c>
      <c r="L2087">
        <f t="shared" si="66"/>
        <v>25</v>
      </c>
    </row>
    <row r="2088" spans="8:12">
      <c r="H2088" s="1" t="s">
        <v>78</v>
      </c>
      <c r="I2088" s="1" t="s">
        <v>426</v>
      </c>
      <c r="J2088" s="1" t="s">
        <v>384</v>
      </c>
      <c r="K2088" s="1" t="str">
        <f t="shared" si="65"/>
        <v>2015</v>
      </c>
      <c r="L2088">
        <f t="shared" si="66"/>
        <v>26</v>
      </c>
    </row>
    <row r="2089" spans="8:12">
      <c r="H2089" s="1" t="s">
        <v>484</v>
      </c>
      <c r="I2089" s="1" t="s">
        <v>622</v>
      </c>
      <c r="J2089" s="1" t="s">
        <v>624</v>
      </c>
      <c r="K2089" s="1" t="str">
        <f t="shared" si="65"/>
        <v>1995</v>
      </c>
      <c r="L2089">
        <f t="shared" si="66"/>
        <v>26</v>
      </c>
    </row>
    <row r="2090" spans="8:12">
      <c r="H2090" s="1" t="s">
        <v>367</v>
      </c>
      <c r="I2090" s="1" t="s">
        <v>1085</v>
      </c>
      <c r="J2090" s="1" t="s">
        <v>877</v>
      </c>
      <c r="K2090" s="1" t="str">
        <f t="shared" si="65"/>
        <v>2019</v>
      </c>
      <c r="L2090">
        <f t="shared" si="66"/>
        <v>26</v>
      </c>
    </row>
    <row r="2091" spans="8:12">
      <c r="H2091" s="1" t="s">
        <v>367</v>
      </c>
      <c r="I2091" s="1" t="s">
        <v>1192</v>
      </c>
      <c r="J2091" s="1" t="s">
        <v>604</v>
      </c>
      <c r="K2091" s="1" t="str">
        <f t="shared" si="65"/>
        <v>2019</v>
      </c>
      <c r="L2091">
        <f t="shared" si="66"/>
        <v>26</v>
      </c>
    </row>
    <row r="2092" spans="8:12">
      <c r="H2092" s="1" t="s">
        <v>367</v>
      </c>
      <c r="I2092" s="1" t="s">
        <v>1448</v>
      </c>
      <c r="J2092" s="1" t="s">
        <v>1457</v>
      </c>
      <c r="K2092" s="1" t="str">
        <f t="shared" si="65"/>
        <v>2019</v>
      </c>
      <c r="L2092">
        <f t="shared" si="66"/>
        <v>26</v>
      </c>
    </row>
    <row r="2093" spans="8:12">
      <c r="H2093" s="1" t="s">
        <v>367</v>
      </c>
      <c r="I2093" s="1" t="s">
        <v>1549</v>
      </c>
      <c r="J2093" s="1" t="s">
        <v>532</v>
      </c>
      <c r="K2093" s="1" t="str">
        <f t="shared" si="65"/>
        <v>2019</v>
      </c>
      <c r="L2093">
        <f t="shared" si="66"/>
        <v>26</v>
      </c>
    </row>
    <row r="2094" spans="8:12">
      <c r="H2094" s="1" t="s">
        <v>367</v>
      </c>
      <c r="I2094" s="1" t="s">
        <v>1728</v>
      </c>
      <c r="J2094" s="1" t="s">
        <v>1732</v>
      </c>
      <c r="K2094" s="1" t="str">
        <f t="shared" si="65"/>
        <v>2019</v>
      </c>
      <c r="L2094">
        <f t="shared" si="66"/>
        <v>26</v>
      </c>
    </row>
    <row r="2095" spans="8:12">
      <c r="H2095" s="1" t="s">
        <v>134</v>
      </c>
      <c r="I2095" s="1" t="s">
        <v>1783</v>
      </c>
      <c r="J2095" s="1" t="s">
        <v>1785</v>
      </c>
      <c r="K2095" s="1" t="str">
        <f t="shared" si="65"/>
        <v>2017</v>
      </c>
      <c r="L2095">
        <f t="shared" si="66"/>
        <v>26</v>
      </c>
    </row>
    <row r="2096" spans="8:12">
      <c r="H2096" s="1" t="s">
        <v>367</v>
      </c>
      <c r="I2096" s="1" t="s">
        <v>758</v>
      </c>
      <c r="J2096" s="1" t="s">
        <v>877</v>
      </c>
      <c r="K2096" s="1" t="str">
        <f t="shared" si="65"/>
        <v>2019</v>
      </c>
      <c r="L2096">
        <f t="shared" si="66"/>
        <v>26</v>
      </c>
    </row>
    <row r="2097" spans="8:12">
      <c r="H2097" s="1" t="s">
        <v>134</v>
      </c>
      <c r="I2097" s="1" t="s">
        <v>1903</v>
      </c>
      <c r="J2097" s="1" t="s">
        <v>474</v>
      </c>
      <c r="K2097" s="1" t="str">
        <f t="shared" si="65"/>
        <v>2018</v>
      </c>
      <c r="L2097">
        <f t="shared" si="66"/>
        <v>26</v>
      </c>
    </row>
    <row r="2098" spans="8:12">
      <c r="H2098" s="1" t="s">
        <v>88</v>
      </c>
      <c r="I2098" s="1" t="s">
        <v>1960</v>
      </c>
      <c r="J2098" s="1" t="s">
        <v>209</v>
      </c>
      <c r="K2098" s="1" t="str">
        <f t="shared" si="65"/>
        <v>2016</v>
      </c>
      <c r="L2098">
        <f t="shared" si="66"/>
        <v>26</v>
      </c>
    </row>
    <row r="2099" spans="8:12">
      <c r="H2099" s="1" t="s">
        <v>367</v>
      </c>
      <c r="I2099" s="1" t="s">
        <v>2056</v>
      </c>
      <c r="J2099" s="1" t="s">
        <v>2056</v>
      </c>
      <c r="K2099" s="1" t="str">
        <f t="shared" si="65"/>
        <v>2018</v>
      </c>
      <c r="L2099">
        <f t="shared" si="66"/>
        <v>26</v>
      </c>
    </row>
    <row r="2100" spans="8:12">
      <c r="H2100" s="1" t="s">
        <v>88</v>
      </c>
      <c r="I2100" s="1" t="s">
        <v>2204</v>
      </c>
      <c r="J2100" s="1" t="s">
        <v>258</v>
      </c>
      <c r="K2100" s="1" t="str">
        <f t="shared" si="65"/>
        <v>2017</v>
      </c>
      <c r="L2100">
        <f t="shared" si="66"/>
        <v>26</v>
      </c>
    </row>
    <row r="2101" spans="8:12">
      <c r="H2101" s="1" t="s">
        <v>134</v>
      </c>
      <c r="I2101" s="1" t="s">
        <v>554</v>
      </c>
      <c r="J2101" s="1" t="s">
        <v>1873</v>
      </c>
      <c r="K2101" s="1" t="str">
        <f t="shared" si="65"/>
        <v>2017</v>
      </c>
      <c r="L2101">
        <f t="shared" si="66"/>
        <v>26</v>
      </c>
    </row>
    <row r="2102" spans="8:12">
      <c r="H2102" s="1" t="s">
        <v>809</v>
      </c>
      <c r="I2102" s="1" t="s">
        <v>316</v>
      </c>
      <c r="J2102" s="1" t="s">
        <v>2868</v>
      </c>
      <c r="K2102" s="1" t="str">
        <f t="shared" si="65"/>
        <v>2008</v>
      </c>
      <c r="L2102">
        <f t="shared" si="66"/>
        <v>26</v>
      </c>
    </row>
    <row r="2103" spans="8:12">
      <c r="H2103" s="1" t="s">
        <v>809</v>
      </c>
      <c r="I2103" s="1" t="s">
        <v>818</v>
      </c>
      <c r="J2103" s="1" t="s">
        <v>1072</v>
      </c>
      <c r="K2103" s="1" t="str">
        <f t="shared" si="65"/>
        <v>2009</v>
      </c>
      <c r="L2103">
        <f t="shared" si="66"/>
        <v>26</v>
      </c>
    </row>
    <row r="2104" spans="8:12">
      <c r="H2104" s="1" t="s">
        <v>134</v>
      </c>
      <c r="I2104" s="1" t="s">
        <v>3106</v>
      </c>
      <c r="J2104" s="1" t="s">
        <v>705</v>
      </c>
      <c r="K2104" s="1" t="str">
        <f t="shared" si="65"/>
        <v>2018</v>
      </c>
      <c r="L2104">
        <f t="shared" si="66"/>
        <v>26</v>
      </c>
    </row>
    <row r="2105" spans="8:12">
      <c r="H2105" s="1" t="s">
        <v>134</v>
      </c>
      <c r="I2105" s="1" t="s">
        <v>395</v>
      </c>
      <c r="J2105" s="1" t="s">
        <v>303</v>
      </c>
      <c r="K2105" s="1" t="str">
        <f t="shared" si="65"/>
        <v>2016</v>
      </c>
      <c r="L2105">
        <f t="shared" si="66"/>
        <v>26</v>
      </c>
    </row>
    <row r="2106" spans="8:12">
      <c r="H2106" s="1" t="s">
        <v>367</v>
      </c>
      <c r="I2106" s="1" t="s">
        <v>440</v>
      </c>
      <c r="J2106" s="1" t="s">
        <v>527</v>
      </c>
      <c r="K2106" s="1" t="str">
        <f t="shared" si="65"/>
        <v>2018</v>
      </c>
      <c r="L2106">
        <f t="shared" si="66"/>
        <v>26</v>
      </c>
    </row>
    <row r="2107" spans="8:12">
      <c r="H2107" s="1" t="s">
        <v>134</v>
      </c>
      <c r="I2107" s="1" t="s">
        <v>4509</v>
      </c>
      <c r="J2107" s="1" t="s">
        <v>1222</v>
      </c>
      <c r="K2107" s="1" t="str">
        <f t="shared" si="65"/>
        <v>2015</v>
      </c>
      <c r="L2107">
        <f t="shared" si="66"/>
        <v>26</v>
      </c>
    </row>
    <row r="2108" spans="8:12">
      <c r="H2108" s="1" t="s">
        <v>88</v>
      </c>
      <c r="I2108" s="1" t="s">
        <v>4596</v>
      </c>
      <c r="J2108" s="1" t="s">
        <v>4600</v>
      </c>
      <c r="K2108" s="1" t="str">
        <f t="shared" si="65"/>
        <v>2014</v>
      </c>
      <c r="L2108">
        <f t="shared" si="66"/>
        <v>26</v>
      </c>
    </row>
    <row r="2109" spans="8:12">
      <c r="H2109" s="1" t="s">
        <v>134</v>
      </c>
      <c r="I2109" s="1" t="s">
        <v>2430</v>
      </c>
      <c r="J2109" s="1" t="s">
        <v>4946</v>
      </c>
      <c r="K2109" s="1" t="str">
        <f t="shared" si="65"/>
        <v>2017</v>
      </c>
      <c r="L2109">
        <f t="shared" si="66"/>
        <v>26</v>
      </c>
    </row>
    <row r="2110" spans="8:12">
      <c r="H2110" s="1" t="s">
        <v>189</v>
      </c>
      <c r="I2110" s="1" t="s">
        <v>2668</v>
      </c>
      <c r="J2110" s="1" t="s">
        <v>5026</v>
      </c>
      <c r="K2110" s="1" t="str">
        <f t="shared" si="65"/>
        <v>1997</v>
      </c>
      <c r="L2110">
        <f t="shared" si="66"/>
        <v>26</v>
      </c>
    </row>
    <row r="2111" spans="8:12">
      <c r="H2111" s="1" t="s">
        <v>88</v>
      </c>
      <c r="I2111" s="1" t="s">
        <v>5087</v>
      </c>
      <c r="J2111" s="1" t="s">
        <v>5034</v>
      </c>
      <c r="K2111" s="1" t="str">
        <f t="shared" si="65"/>
        <v>2015</v>
      </c>
      <c r="L2111">
        <f t="shared" si="66"/>
        <v>26</v>
      </c>
    </row>
    <row r="2112" spans="8:12">
      <c r="H2112" s="1" t="s">
        <v>134</v>
      </c>
      <c r="I2112" s="1" t="s">
        <v>5342</v>
      </c>
      <c r="J2112" s="1" t="s">
        <v>5369</v>
      </c>
      <c r="K2112" s="1" t="str">
        <f t="shared" si="65"/>
        <v>2015</v>
      </c>
      <c r="L2112">
        <f t="shared" si="66"/>
        <v>26</v>
      </c>
    </row>
    <row r="2113" spans="8:12">
      <c r="H2113" s="1" t="s">
        <v>88</v>
      </c>
      <c r="I2113" s="1" t="s">
        <v>5521</v>
      </c>
      <c r="J2113" s="1" t="s">
        <v>171</v>
      </c>
      <c r="K2113" s="1" t="str">
        <f t="shared" si="65"/>
        <v>2015</v>
      </c>
      <c r="L2113">
        <f t="shared" si="66"/>
        <v>26</v>
      </c>
    </row>
    <row r="2114" spans="8:12">
      <c r="H2114" s="1" t="s">
        <v>367</v>
      </c>
      <c r="I2114" s="1" t="s">
        <v>987</v>
      </c>
      <c r="J2114" s="1" t="s">
        <v>496</v>
      </c>
      <c r="K2114" s="1" t="str">
        <f t="shared" ref="K2114:K2177" si="67">TEXT(J2114,"YYYY")</f>
        <v>2017</v>
      </c>
      <c r="L2114">
        <f t="shared" ref="L2114:L2177" si="68">H2114-(TEXT(I2114,"YYYY")-TEXT(J2114,"YYYY"))</f>
        <v>26</v>
      </c>
    </row>
    <row r="2115" spans="8:12">
      <c r="H2115" s="1" t="s">
        <v>88</v>
      </c>
      <c r="I2115" s="1" t="s">
        <v>3703</v>
      </c>
      <c r="J2115" s="1" t="s">
        <v>5258</v>
      </c>
      <c r="K2115" s="1" t="str">
        <f t="shared" si="67"/>
        <v>2015</v>
      </c>
      <c r="L2115">
        <f t="shared" si="68"/>
        <v>26</v>
      </c>
    </row>
    <row r="2116" spans="8:12">
      <c r="H2116" s="1" t="s">
        <v>367</v>
      </c>
      <c r="I2116" s="1" t="s">
        <v>5988</v>
      </c>
      <c r="J2116" s="1" t="s">
        <v>587</v>
      </c>
      <c r="K2116" s="1" t="str">
        <f t="shared" si="67"/>
        <v>2017</v>
      </c>
      <c r="L2116">
        <f t="shared" si="68"/>
        <v>26</v>
      </c>
    </row>
    <row r="2117" spans="8:12">
      <c r="H2117" s="1" t="s">
        <v>367</v>
      </c>
      <c r="I2117" s="1" t="s">
        <v>6068</v>
      </c>
      <c r="J2117" s="1" t="s">
        <v>5710</v>
      </c>
      <c r="K2117" s="1" t="str">
        <f t="shared" si="67"/>
        <v>2020</v>
      </c>
      <c r="L2117">
        <f t="shared" si="68"/>
        <v>26</v>
      </c>
    </row>
    <row r="2118" spans="8:12">
      <c r="H2118" s="1" t="s">
        <v>367</v>
      </c>
      <c r="I2118" s="1" t="s">
        <v>6185</v>
      </c>
      <c r="J2118" s="1" t="s">
        <v>4734</v>
      </c>
      <c r="K2118" s="1" t="str">
        <f t="shared" si="67"/>
        <v>2016</v>
      </c>
      <c r="L2118">
        <f t="shared" si="68"/>
        <v>26</v>
      </c>
    </row>
    <row r="2119" spans="8:12">
      <c r="H2119" s="1" t="s">
        <v>134</v>
      </c>
      <c r="I2119" s="1" t="s">
        <v>6357</v>
      </c>
      <c r="J2119" s="1" t="s">
        <v>1534</v>
      </c>
      <c r="K2119" s="1" t="str">
        <f t="shared" si="67"/>
        <v>2016</v>
      </c>
      <c r="L2119">
        <f t="shared" si="68"/>
        <v>26</v>
      </c>
    </row>
    <row r="2120" spans="8:12">
      <c r="H2120" s="1" t="s">
        <v>530</v>
      </c>
      <c r="I2120" s="1" t="s">
        <v>6422</v>
      </c>
      <c r="J2120" s="1" t="s">
        <v>1072</v>
      </c>
      <c r="K2120" s="1" t="str">
        <f t="shared" si="67"/>
        <v>2009</v>
      </c>
      <c r="L2120">
        <f t="shared" si="68"/>
        <v>26</v>
      </c>
    </row>
    <row r="2121" spans="8:12">
      <c r="H2121" s="1" t="s">
        <v>134</v>
      </c>
      <c r="I2121" s="1" t="s">
        <v>6544</v>
      </c>
      <c r="J2121" s="1" t="s">
        <v>2690</v>
      </c>
      <c r="K2121" s="1" t="str">
        <f t="shared" si="67"/>
        <v>2015</v>
      </c>
      <c r="L2121">
        <f t="shared" si="68"/>
        <v>26</v>
      </c>
    </row>
    <row r="2122" spans="8:12">
      <c r="H2122" s="1" t="s">
        <v>448</v>
      </c>
      <c r="I2122" s="1" t="s">
        <v>6617</v>
      </c>
      <c r="J2122" s="1" t="s">
        <v>2212</v>
      </c>
      <c r="K2122" s="1" t="str">
        <f t="shared" si="67"/>
        <v>2010</v>
      </c>
      <c r="L2122">
        <f t="shared" si="68"/>
        <v>26</v>
      </c>
    </row>
    <row r="2123" spans="8:12">
      <c r="H2123" s="1" t="s">
        <v>367</v>
      </c>
      <c r="I2123" s="1" t="s">
        <v>6607</v>
      </c>
      <c r="J2123" s="1" t="s">
        <v>6638</v>
      </c>
      <c r="K2123" s="1" t="str">
        <f t="shared" si="67"/>
        <v>2020</v>
      </c>
      <c r="L2123">
        <f t="shared" si="68"/>
        <v>26</v>
      </c>
    </row>
    <row r="2124" spans="8:12">
      <c r="H2124" s="1" t="s">
        <v>464</v>
      </c>
      <c r="I2124" s="1" t="s">
        <v>6607</v>
      </c>
      <c r="J2124" s="1" t="s">
        <v>1222</v>
      </c>
      <c r="K2124" s="1" t="str">
        <f t="shared" si="67"/>
        <v>2015</v>
      </c>
      <c r="L2124">
        <f t="shared" si="68"/>
        <v>26</v>
      </c>
    </row>
    <row r="2125" spans="8:12">
      <c r="H2125" s="1" t="s">
        <v>367</v>
      </c>
      <c r="I2125" s="1" t="s">
        <v>6817</v>
      </c>
      <c r="J2125" s="1" t="s">
        <v>6828</v>
      </c>
      <c r="K2125" s="1" t="str">
        <f t="shared" si="67"/>
        <v>2015</v>
      </c>
      <c r="L2125">
        <f t="shared" si="68"/>
        <v>26</v>
      </c>
    </row>
    <row r="2126" spans="8:12">
      <c r="H2126" s="1" t="s">
        <v>134</v>
      </c>
      <c r="I2126" s="1" t="s">
        <v>6881</v>
      </c>
      <c r="J2126" s="1" t="s">
        <v>6886</v>
      </c>
      <c r="K2126" s="1" t="str">
        <f t="shared" si="67"/>
        <v>2014</v>
      </c>
      <c r="L2126">
        <f t="shared" si="68"/>
        <v>26</v>
      </c>
    </row>
    <row r="2127" spans="8:12">
      <c r="H2127" s="1" t="s">
        <v>367</v>
      </c>
      <c r="I2127" s="1" t="s">
        <v>6965</v>
      </c>
      <c r="J2127" s="1" t="s">
        <v>6818</v>
      </c>
      <c r="K2127" s="1" t="str">
        <f t="shared" si="67"/>
        <v>2015</v>
      </c>
      <c r="L2127">
        <f t="shared" si="68"/>
        <v>26</v>
      </c>
    </row>
    <row r="2128" spans="8:12">
      <c r="H2128" s="1" t="s">
        <v>88</v>
      </c>
      <c r="I2128" s="1" t="s">
        <v>7270</v>
      </c>
      <c r="J2128" s="1" t="s">
        <v>7209</v>
      </c>
      <c r="K2128" s="1" t="str">
        <f t="shared" si="67"/>
        <v>2013</v>
      </c>
      <c r="L2128">
        <f t="shared" si="68"/>
        <v>26</v>
      </c>
    </row>
    <row r="2129" spans="8:12">
      <c r="H2129" s="1" t="s">
        <v>367</v>
      </c>
      <c r="I2129" s="1" t="s">
        <v>5054</v>
      </c>
      <c r="J2129" s="1" t="s">
        <v>3807</v>
      </c>
      <c r="K2129" s="1" t="str">
        <f t="shared" si="67"/>
        <v>2015</v>
      </c>
      <c r="L2129">
        <f t="shared" si="68"/>
        <v>26</v>
      </c>
    </row>
    <row r="2130" spans="8:12">
      <c r="H2130" s="1" t="s">
        <v>678</v>
      </c>
      <c r="I2130" s="1" t="s">
        <v>3111</v>
      </c>
      <c r="J2130" s="1" t="s">
        <v>6721</v>
      </c>
      <c r="K2130" s="1" t="str">
        <f t="shared" si="67"/>
        <v>2012</v>
      </c>
      <c r="L2130">
        <f t="shared" si="68"/>
        <v>26</v>
      </c>
    </row>
    <row r="2131" spans="8:12">
      <c r="H2131" s="1" t="s">
        <v>367</v>
      </c>
      <c r="I2131" s="1" t="s">
        <v>7449</v>
      </c>
      <c r="J2131" s="1" t="s">
        <v>3171</v>
      </c>
      <c r="K2131" s="1" t="str">
        <f t="shared" si="67"/>
        <v>2016</v>
      </c>
      <c r="L2131">
        <f t="shared" si="68"/>
        <v>26</v>
      </c>
    </row>
    <row r="2132" spans="8:12">
      <c r="H2132" s="1" t="s">
        <v>367</v>
      </c>
      <c r="I2132" s="1" t="s">
        <v>6554</v>
      </c>
      <c r="J2132" s="1" t="s">
        <v>7564</v>
      </c>
      <c r="K2132" s="1" t="str">
        <f t="shared" si="67"/>
        <v>2020</v>
      </c>
      <c r="L2132">
        <f t="shared" si="68"/>
        <v>26</v>
      </c>
    </row>
    <row r="2133" spans="8:12">
      <c r="H2133" s="1" t="s">
        <v>134</v>
      </c>
      <c r="I2133" s="1" t="s">
        <v>7776</v>
      </c>
      <c r="J2133" s="1" t="s">
        <v>5369</v>
      </c>
      <c r="K2133" s="1" t="str">
        <f t="shared" si="67"/>
        <v>2015</v>
      </c>
      <c r="L2133">
        <f t="shared" si="68"/>
        <v>26</v>
      </c>
    </row>
    <row r="2134" spans="8:12">
      <c r="H2134" s="1" t="s">
        <v>301</v>
      </c>
      <c r="I2134" s="1" t="s">
        <v>5078</v>
      </c>
      <c r="J2134" s="1" t="s">
        <v>5465</v>
      </c>
      <c r="K2134" s="1" t="str">
        <f t="shared" si="67"/>
        <v>1990</v>
      </c>
      <c r="L2134">
        <f t="shared" si="68"/>
        <v>26</v>
      </c>
    </row>
    <row r="2135" spans="8:12">
      <c r="H2135" s="1" t="s">
        <v>120</v>
      </c>
      <c r="I2135" s="1" t="s">
        <v>8590</v>
      </c>
      <c r="J2135" s="1" t="s">
        <v>8613</v>
      </c>
      <c r="K2135" s="1" t="str">
        <f t="shared" si="67"/>
        <v>2000</v>
      </c>
      <c r="L2135">
        <f t="shared" si="68"/>
        <v>26</v>
      </c>
    </row>
    <row r="2136" spans="8:12">
      <c r="H2136" s="1" t="s">
        <v>128</v>
      </c>
      <c r="I2136" s="1" t="s">
        <v>3292</v>
      </c>
      <c r="J2136" s="1" t="s">
        <v>8795</v>
      </c>
      <c r="K2136" s="1" t="str">
        <f t="shared" si="67"/>
        <v>1997</v>
      </c>
      <c r="L2136">
        <f t="shared" si="68"/>
        <v>26</v>
      </c>
    </row>
    <row r="2137" spans="8:12">
      <c r="H2137" s="1" t="s">
        <v>78</v>
      </c>
      <c r="I2137" s="1" t="s">
        <v>8908</v>
      </c>
      <c r="J2137" s="1" t="s">
        <v>8911</v>
      </c>
      <c r="K2137" s="1" t="str">
        <f t="shared" si="67"/>
        <v>2017</v>
      </c>
      <c r="L2137">
        <f t="shared" si="68"/>
        <v>26</v>
      </c>
    </row>
    <row r="2138" spans="8:12">
      <c r="H2138" s="1" t="s">
        <v>464</v>
      </c>
      <c r="I2138" s="1" t="s">
        <v>8908</v>
      </c>
      <c r="J2138" s="1" t="s">
        <v>6983</v>
      </c>
      <c r="K2138" s="1" t="str">
        <f t="shared" si="67"/>
        <v>2015</v>
      </c>
      <c r="L2138">
        <f t="shared" si="68"/>
        <v>26</v>
      </c>
    </row>
    <row r="2139" spans="8:12">
      <c r="H2139" s="1" t="s">
        <v>367</v>
      </c>
      <c r="I2139" s="1" t="s">
        <v>9011</v>
      </c>
      <c r="J2139" s="1" t="s">
        <v>8134</v>
      </c>
      <c r="K2139" s="1" t="str">
        <f t="shared" si="67"/>
        <v>2020</v>
      </c>
      <c r="L2139">
        <f t="shared" si="68"/>
        <v>26</v>
      </c>
    </row>
    <row r="2140" spans="8:12">
      <c r="H2140" s="1" t="s">
        <v>136</v>
      </c>
      <c r="I2140" s="1" t="s">
        <v>9273</v>
      </c>
      <c r="J2140" s="1" t="s">
        <v>9277</v>
      </c>
      <c r="K2140" s="1" t="str">
        <f t="shared" si="67"/>
        <v>1989</v>
      </c>
      <c r="L2140">
        <f t="shared" si="68"/>
        <v>26</v>
      </c>
    </row>
    <row r="2141" spans="8:12">
      <c r="H2141" s="1" t="s">
        <v>367</v>
      </c>
      <c r="I2141" s="1" t="s">
        <v>9429</v>
      </c>
      <c r="J2141" s="1" t="s">
        <v>9431</v>
      </c>
      <c r="K2141" s="1" t="str">
        <f t="shared" si="67"/>
        <v>2012</v>
      </c>
      <c r="L2141">
        <f t="shared" si="68"/>
        <v>26</v>
      </c>
    </row>
    <row r="2142" spans="8:12">
      <c r="H2142" s="1" t="s">
        <v>63</v>
      </c>
      <c r="I2142" s="1" t="s">
        <v>9515</v>
      </c>
      <c r="J2142" s="1" t="s">
        <v>9517</v>
      </c>
      <c r="K2142" s="1" t="str">
        <f t="shared" si="67"/>
        <v>2008</v>
      </c>
      <c r="L2142">
        <f t="shared" si="68"/>
        <v>26</v>
      </c>
    </row>
    <row r="2143" spans="8:12">
      <c r="H2143" s="1" t="s">
        <v>809</v>
      </c>
      <c r="I2143" s="1" t="s">
        <v>9850</v>
      </c>
      <c r="J2143" s="1" t="s">
        <v>6304</v>
      </c>
      <c r="K2143" s="1" t="str">
        <f t="shared" si="67"/>
        <v>2002</v>
      </c>
      <c r="L2143">
        <f t="shared" si="68"/>
        <v>26</v>
      </c>
    </row>
    <row r="2144" spans="8:12">
      <c r="H2144" s="1" t="s">
        <v>149</v>
      </c>
      <c r="I2144" s="1" t="s">
        <v>10543</v>
      </c>
      <c r="J2144" s="1" t="s">
        <v>10556</v>
      </c>
      <c r="K2144" s="1" t="str">
        <f t="shared" si="67"/>
        <v>2007</v>
      </c>
      <c r="L2144">
        <f t="shared" si="68"/>
        <v>26</v>
      </c>
    </row>
    <row r="2145" spans="8:12">
      <c r="H2145" s="1" t="s">
        <v>367</v>
      </c>
      <c r="I2145" s="1" t="s">
        <v>10543</v>
      </c>
      <c r="J2145" s="1" t="s">
        <v>8134</v>
      </c>
      <c r="K2145" s="1" t="str">
        <f t="shared" si="67"/>
        <v>2020</v>
      </c>
      <c r="L2145">
        <f t="shared" si="68"/>
        <v>26</v>
      </c>
    </row>
    <row r="2146" spans="8:12">
      <c r="H2146" s="1" t="s">
        <v>134</v>
      </c>
      <c r="I2146" s="1" t="s">
        <v>8201</v>
      </c>
      <c r="J2146" s="1" t="s">
        <v>2572</v>
      </c>
      <c r="K2146" s="1" t="str">
        <f t="shared" si="67"/>
        <v>2019</v>
      </c>
      <c r="L2146">
        <f t="shared" si="68"/>
        <v>26</v>
      </c>
    </row>
    <row r="2147" spans="8:12">
      <c r="H2147" s="1" t="s">
        <v>367</v>
      </c>
      <c r="I2147" s="1" t="s">
        <v>10830</v>
      </c>
      <c r="J2147" s="1" t="s">
        <v>7841</v>
      </c>
      <c r="K2147" s="1" t="str">
        <f t="shared" si="67"/>
        <v>2020</v>
      </c>
      <c r="L2147">
        <f t="shared" si="68"/>
        <v>26</v>
      </c>
    </row>
    <row r="2148" spans="8:12">
      <c r="H2148" s="1" t="s">
        <v>367</v>
      </c>
      <c r="I2148" s="1" t="s">
        <v>11176</v>
      </c>
      <c r="J2148" s="1" t="s">
        <v>5246</v>
      </c>
      <c r="K2148" s="1" t="str">
        <f t="shared" si="67"/>
        <v>2020</v>
      </c>
      <c r="L2148">
        <f t="shared" si="68"/>
        <v>26</v>
      </c>
    </row>
    <row r="2149" spans="8:12">
      <c r="H2149" s="1" t="s">
        <v>367</v>
      </c>
      <c r="I2149" s="1" t="s">
        <v>774</v>
      </c>
      <c r="J2149" s="1" t="s">
        <v>4961</v>
      </c>
      <c r="K2149" s="1" t="str">
        <f t="shared" si="67"/>
        <v>2014</v>
      </c>
      <c r="L2149">
        <f t="shared" si="68"/>
        <v>26</v>
      </c>
    </row>
    <row r="2150" spans="8:12">
      <c r="H2150" s="1" t="s">
        <v>448</v>
      </c>
      <c r="I2150" s="1" t="s">
        <v>6826</v>
      </c>
      <c r="J2150" s="1" t="s">
        <v>11209</v>
      </c>
      <c r="K2150" s="1" t="str">
        <f t="shared" si="67"/>
        <v>2008</v>
      </c>
      <c r="L2150">
        <f t="shared" si="68"/>
        <v>26</v>
      </c>
    </row>
    <row r="2151" spans="8:12">
      <c r="H2151" s="1" t="s">
        <v>134</v>
      </c>
      <c r="I2151" s="1" t="s">
        <v>11233</v>
      </c>
      <c r="J2151" s="1" t="s">
        <v>9722</v>
      </c>
      <c r="K2151" s="1" t="str">
        <f t="shared" si="67"/>
        <v>2013</v>
      </c>
      <c r="L2151">
        <f t="shared" si="68"/>
        <v>26</v>
      </c>
    </row>
    <row r="2152" spans="8:12">
      <c r="H2152" s="1" t="s">
        <v>63</v>
      </c>
      <c r="I2152" s="1" t="s">
        <v>7337</v>
      </c>
      <c r="J2152" s="1" t="s">
        <v>7868</v>
      </c>
      <c r="K2152" s="1" t="str">
        <f t="shared" si="67"/>
        <v>2010</v>
      </c>
      <c r="L2152">
        <f t="shared" si="68"/>
        <v>26</v>
      </c>
    </row>
    <row r="2153" spans="8:12">
      <c r="H2153" s="1" t="s">
        <v>367</v>
      </c>
      <c r="I2153" s="1" t="s">
        <v>539</v>
      </c>
      <c r="J2153" s="1" t="s">
        <v>7691</v>
      </c>
      <c r="K2153" s="1" t="str">
        <f t="shared" si="67"/>
        <v>2020</v>
      </c>
      <c r="L2153">
        <f t="shared" si="68"/>
        <v>26</v>
      </c>
    </row>
    <row r="2154" spans="8:12">
      <c r="H2154" s="1" t="s">
        <v>282</v>
      </c>
      <c r="I2154" s="1" t="s">
        <v>11565</v>
      </c>
      <c r="J2154" s="1" t="s">
        <v>11570</v>
      </c>
      <c r="K2154" s="1" t="str">
        <f t="shared" si="67"/>
        <v>1998</v>
      </c>
      <c r="L2154">
        <f t="shared" si="68"/>
        <v>26</v>
      </c>
    </row>
    <row r="2155" spans="8:12">
      <c r="H2155" s="1" t="s">
        <v>134</v>
      </c>
      <c r="I2155" s="1" t="s">
        <v>7776</v>
      </c>
      <c r="J2155" s="1" t="s">
        <v>1222</v>
      </c>
      <c r="K2155" s="1" t="str">
        <f t="shared" si="67"/>
        <v>2015</v>
      </c>
      <c r="L2155">
        <f t="shared" si="68"/>
        <v>26</v>
      </c>
    </row>
    <row r="2156" spans="8:12">
      <c r="H2156" s="1" t="s">
        <v>367</v>
      </c>
      <c r="I2156" s="1" t="s">
        <v>11711</v>
      </c>
      <c r="J2156" s="1" t="s">
        <v>4734</v>
      </c>
      <c r="K2156" s="1" t="str">
        <f t="shared" si="67"/>
        <v>2016</v>
      </c>
      <c r="L2156">
        <f t="shared" si="68"/>
        <v>26</v>
      </c>
    </row>
    <row r="2157" spans="8:12">
      <c r="H2157" s="1" t="s">
        <v>367</v>
      </c>
      <c r="I2157" s="1" t="s">
        <v>11725</v>
      </c>
      <c r="J2157" s="1" t="s">
        <v>11726</v>
      </c>
      <c r="K2157" s="1" t="str">
        <f t="shared" si="67"/>
        <v>2016</v>
      </c>
      <c r="L2157">
        <f t="shared" si="68"/>
        <v>26</v>
      </c>
    </row>
    <row r="2158" spans="8:12">
      <c r="H2158" s="1" t="s">
        <v>134</v>
      </c>
      <c r="I2158" s="1" t="s">
        <v>1742</v>
      </c>
      <c r="J2158" s="1" t="s">
        <v>1933</v>
      </c>
      <c r="K2158" s="1" t="str">
        <f t="shared" si="67"/>
        <v>2014</v>
      </c>
      <c r="L2158">
        <f t="shared" si="68"/>
        <v>26</v>
      </c>
    </row>
    <row r="2159" spans="8:12">
      <c r="H2159" s="1" t="s">
        <v>367</v>
      </c>
      <c r="I2159" s="1" t="s">
        <v>11792</v>
      </c>
      <c r="J2159" s="1" t="s">
        <v>11792</v>
      </c>
      <c r="K2159" s="1" t="str">
        <f t="shared" si="67"/>
        <v>2015</v>
      </c>
      <c r="L2159">
        <f t="shared" si="68"/>
        <v>26</v>
      </c>
    </row>
    <row r="2160" spans="8:12">
      <c r="H2160" s="1" t="s">
        <v>78</v>
      </c>
      <c r="I2160" s="1" t="s">
        <v>6169</v>
      </c>
      <c r="J2160" s="1" t="s">
        <v>2019</v>
      </c>
      <c r="K2160" s="1" t="str">
        <f t="shared" si="67"/>
        <v>2012</v>
      </c>
      <c r="L2160">
        <f t="shared" si="68"/>
        <v>26</v>
      </c>
    </row>
    <row r="2161" spans="8:12">
      <c r="H2161" s="1" t="s">
        <v>134</v>
      </c>
      <c r="I2161" s="1" t="s">
        <v>11825</v>
      </c>
      <c r="J2161" s="1" t="s">
        <v>11322</v>
      </c>
      <c r="K2161" s="1" t="str">
        <f t="shared" si="67"/>
        <v>2014</v>
      </c>
      <c r="L2161">
        <f t="shared" si="68"/>
        <v>26</v>
      </c>
    </row>
    <row r="2162" spans="8:12">
      <c r="H2162" s="1" t="s">
        <v>120</v>
      </c>
      <c r="I2162" s="1" t="s">
        <v>9132</v>
      </c>
      <c r="J2162" s="1" t="s">
        <v>6009</v>
      </c>
      <c r="K2162" s="1" t="str">
        <f t="shared" si="67"/>
        <v>1995</v>
      </c>
      <c r="L2162">
        <f t="shared" si="68"/>
        <v>26</v>
      </c>
    </row>
    <row r="2163" spans="8:12">
      <c r="H2163" s="1" t="s">
        <v>88</v>
      </c>
      <c r="I2163" s="1" t="s">
        <v>9509</v>
      </c>
      <c r="J2163" s="1" t="s">
        <v>10520</v>
      </c>
      <c r="K2163" s="1" t="str">
        <f t="shared" si="67"/>
        <v>2013</v>
      </c>
      <c r="L2163">
        <f t="shared" si="68"/>
        <v>26</v>
      </c>
    </row>
    <row r="2164" spans="8:12">
      <c r="H2164" s="1" t="s">
        <v>367</v>
      </c>
      <c r="I2164" s="1" t="s">
        <v>429</v>
      </c>
      <c r="J2164" s="1" t="s">
        <v>8197</v>
      </c>
      <c r="K2164" s="1" t="str">
        <f t="shared" si="67"/>
        <v>2020</v>
      </c>
      <c r="L2164">
        <f t="shared" si="68"/>
        <v>26</v>
      </c>
    </row>
    <row r="2165" spans="8:12">
      <c r="H2165" s="1" t="s">
        <v>367</v>
      </c>
      <c r="I2165" s="1" t="s">
        <v>613</v>
      </c>
      <c r="J2165" s="1" t="s">
        <v>6255</v>
      </c>
      <c r="K2165" s="1" t="str">
        <f t="shared" si="67"/>
        <v>2015</v>
      </c>
      <c r="L2165">
        <f t="shared" si="68"/>
        <v>26</v>
      </c>
    </row>
    <row r="2166" spans="8:12">
      <c r="H2166" s="1" t="s">
        <v>464</v>
      </c>
      <c r="I2166" s="1" t="s">
        <v>11978</v>
      </c>
      <c r="J2166" s="1" t="s">
        <v>7895</v>
      </c>
      <c r="K2166" s="1" t="str">
        <f t="shared" si="67"/>
        <v>2010</v>
      </c>
      <c r="L2166">
        <f t="shared" si="68"/>
        <v>26</v>
      </c>
    </row>
    <row r="2167" spans="8:12">
      <c r="H2167" s="1" t="s">
        <v>530</v>
      </c>
      <c r="I2167" s="1" t="s">
        <v>12293</v>
      </c>
      <c r="J2167" s="1" t="s">
        <v>12295</v>
      </c>
      <c r="K2167" s="1" t="str">
        <f t="shared" si="67"/>
        <v>2013</v>
      </c>
      <c r="L2167">
        <f t="shared" si="68"/>
        <v>26</v>
      </c>
    </row>
    <row r="2168" spans="8:12">
      <c r="H2168" s="1" t="s">
        <v>134</v>
      </c>
      <c r="I2168" s="1" t="s">
        <v>12387</v>
      </c>
      <c r="J2168" s="1" t="s">
        <v>1079</v>
      </c>
      <c r="K2168" s="1" t="str">
        <f t="shared" si="67"/>
        <v>2019</v>
      </c>
      <c r="L2168">
        <f t="shared" si="68"/>
        <v>26</v>
      </c>
    </row>
    <row r="2169" spans="8:12">
      <c r="H2169" s="1" t="s">
        <v>367</v>
      </c>
      <c r="I2169" s="1" t="s">
        <v>12488</v>
      </c>
      <c r="J2169" s="1" t="s">
        <v>7725</v>
      </c>
      <c r="K2169" s="1" t="str">
        <f t="shared" si="67"/>
        <v>2020</v>
      </c>
      <c r="L2169">
        <f t="shared" si="68"/>
        <v>26</v>
      </c>
    </row>
    <row r="2170" spans="8:12">
      <c r="H2170" s="1" t="s">
        <v>78</v>
      </c>
      <c r="I2170" s="1" t="s">
        <v>51</v>
      </c>
      <c r="J2170" s="1" t="s">
        <v>84</v>
      </c>
      <c r="K2170" s="1" t="str">
        <f t="shared" si="67"/>
        <v>2017</v>
      </c>
      <c r="L2170">
        <f t="shared" si="68"/>
        <v>27</v>
      </c>
    </row>
    <row r="2171" spans="8:12">
      <c r="H2171" s="1" t="s">
        <v>134</v>
      </c>
      <c r="I2171" s="1" t="s">
        <v>111</v>
      </c>
      <c r="J2171" s="1" t="s">
        <v>66</v>
      </c>
      <c r="K2171" s="1" t="str">
        <f t="shared" si="67"/>
        <v>2019</v>
      </c>
      <c r="L2171">
        <f t="shared" si="68"/>
        <v>27</v>
      </c>
    </row>
    <row r="2172" spans="8:12">
      <c r="H2172" s="1" t="s">
        <v>189</v>
      </c>
      <c r="I2172" s="1" t="s">
        <v>861</v>
      </c>
      <c r="J2172" s="1" t="s">
        <v>870</v>
      </c>
      <c r="K2172" s="1" t="str">
        <f t="shared" si="67"/>
        <v>1999</v>
      </c>
      <c r="L2172">
        <f t="shared" si="68"/>
        <v>27</v>
      </c>
    </row>
    <row r="2173" spans="8:12">
      <c r="H2173" s="1" t="s">
        <v>88</v>
      </c>
      <c r="I2173" s="1" t="s">
        <v>903</v>
      </c>
      <c r="J2173" s="1" t="s">
        <v>956</v>
      </c>
      <c r="K2173" s="1" t="str">
        <f t="shared" si="67"/>
        <v>2018</v>
      </c>
      <c r="L2173">
        <f t="shared" si="68"/>
        <v>27</v>
      </c>
    </row>
    <row r="2174" spans="8:12">
      <c r="H2174" s="1" t="s">
        <v>134</v>
      </c>
      <c r="I2174" s="1" t="s">
        <v>1027</v>
      </c>
      <c r="J2174" s="1" t="s">
        <v>66</v>
      </c>
      <c r="K2174" s="1" t="str">
        <f t="shared" si="67"/>
        <v>2019</v>
      </c>
      <c r="L2174">
        <f t="shared" si="68"/>
        <v>27</v>
      </c>
    </row>
    <row r="2175" spans="8:12">
      <c r="H2175" s="1" t="s">
        <v>134</v>
      </c>
      <c r="I2175" s="1" t="s">
        <v>1265</v>
      </c>
      <c r="J2175" s="1" t="s">
        <v>532</v>
      </c>
      <c r="K2175" s="1" t="str">
        <f t="shared" si="67"/>
        <v>2019</v>
      </c>
      <c r="L2175">
        <f t="shared" si="68"/>
        <v>27</v>
      </c>
    </row>
    <row r="2176" spans="8:12">
      <c r="H2176" s="1" t="s">
        <v>464</v>
      </c>
      <c r="I2176" s="1" t="s">
        <v>1355</v>
      </c>
      <c r="J2176" s="1" t="s">
        <v>171</v>
      </c>
      <c r="K2176" s="1" t="str">
        <f t="shared" si="67"/>
        <v>2015</v>
      </c>
      <c r="L2176">
        <f t="shared" si="68"/>
        <v>27</v>
      </c>
    </row>
    <row r="2177" spans="8:12">
      <c r="H2177" s="1" t="s">
        <v>134</v>
      </c>
      <c r="I2177" s="1" t="s">
        <v>1492</v>
      </c>
      <c r="J2177" s="1" t="s">
        <v>604</v>
      </c>
      <c r="K2177" s="1" t="str">
        <f t="shared" si="67"/>
        <v>2019</v>
      </c>
      <c r="L2177">
        <f t="shared" si="68"/>
        <v>27</v>
      </c>
    </row>
    <row r="2178" spans="8:12">
      <c r="H2178" s="1" t="s">
        <v>189</v>
      </c>
      <c r="I2178" s="1" t="s">
        <v>1549</v>
      </c>
      <c r="J2178" s="1" t="s">
        <v>1554</v>
      </c>
      <c r="K2178" s="1" t="str">
        <f t="shared" ref="K2178:K2241" si="69">TEXT(J2178,"YYYY")</f>
        <v>1999</v>
      </c>
      <c r="L2178">
        <f t="shared" ref="L2178:L2241" si="70">H2178-(TEXT(I2178,"YYYY")-TEXT(J2178,"YYYY"))</f>
        <v>27</v>
      </c>
    </row>
    <row r="2179" spans="8:12">
      <c r="H2179" s="1" t="s">
        <v>134</v>
      </c>
      <c r="I2179" s="1" t="s">
        <v>1174</v>
      </c>
      <c r="J2179" s="1" t="s">
        <v>459</v>
      </c>
      <c r="K2179" s="1" t="str">
        <f t="shared" si="69"/>
        <v>2019</v>
      </c>
      <c r="L2179">
        <f t="shared" si="70"/>
        <v>27</v>
      </c>
    </row>
    <row r="2180" spans="8:12">
      <c r="H2180" s="1" t="s">
        <v>555</v>
      </c>
      <c r="I2180" s="1" t="s">
        <v>1898</v>
      </c>
      <c r="J2180" s="1" t="s">
        <v>1899</v>
      </c>
      <c r="K2180" s="1" t="str">
        <f t="shared" si="69"/>
        <v>2005</v>
      </c>
      <c r="L2180">
        <f t="shared" si="70"/>
        <v>27</v>
      </c>
    </row>
    <row r="2181" spans="8:12">
      <c r="H2181" s="1" t="s">
        <v>63</v>
      </c>
      <c r="I2181" s="1" t="s">
        <v>1908</v>
      </c>
      <c r="J2181" s="1" t="s">
        <v>1222</v>
      </c>
      <c r="K2181" s="1" t="str">
        <f t="shared" si="69"/>
        <v>2015</v>
      </c>
      <c r="L2181">
        <f t="shared" si="70"/>
        <v>27</v>
      </c>
    </row>
    <row r="2182" spans="8:12">
      <c r="H2182" s="1" t="s">
        <v>134</v>
      </c>
      <c r="I2182" s="1" t="s">
        <v>1960</v>
      </c>
      <c r="J2182" s="1" t="s">
        <v>1960</v>
      </c>
      <c r="K2182" s="1" t="str">
        <f t="shared" si="69"/>
        <v>2018</v>
      </c>
      <c r="L2182">
        <f t="shared" si="70"/>
        <v>27</v>
      </c>
    </row>
    <row r="2183" spans="8:12">
      <c r="H2183" s="1" t="s">
        <v>134</v>
      </c>
      <c r="I2183" s="1" t="s">
        <v>2056</v>
      </c>
      <c r="J2183" s="1" t="s">
        <v>1304</v>
      </c>
      <c r="K2183" s="1" t="str">
        <f t="shared" si="69"/>
        <v>2018</v>
      </c>
      <c r="L2183">
        <f t="shared" si="70"/>
        <v>27</v>
      </c>
    </row>
    <row r="2184" spans="8:12">
      <c r="H2184" s="1" t="s">
        <v>584</v>
      </c>
      <c r="I2184" s="1" t="s">
        <v>2068</v>
      </c>
      <c r="J2184" s="1" t="s">
        <v>1815</v>
      </c>
      <c r="K2184" s="1" t="str">
        <f t="shared" si="69"/>
        <v>2008</v>
      </c>
      <c r="L2184">
        <f t="shared" si="70"/>
        <v>27</v>
      </c>
    </row>
    <row r="2185" spans="8:12">
      <c r="H2185" s="1" t="s">
        <v>584</v>
      </c>
      <c r="I2185" s="1" t="s">
        <v>2260</v>
      </c>
      <c r="J2185" s="1" t="s">
        <v>1943</v>
      </c>
      <c r="K2185" s="1" t="str">
        <f t="shared" si="69"/>
        <v>2008</v>
      </c>
      <c r="L2185">
        <f t="shared" si="70"/>
        <v>27</v>
      </c>
    </row>
    <row r="2186" spans="8:12">
      <c r="H2186" s="1" t="s">
        <v>584</v>
      </c>
      <c r="I2186" s="1" t="s">
        <v>195</v>
      </c>
      <c r="J2186" s="1" t="s">
        <v>2324</v>
      </c>
      <c r="K2186" s="1" t="str">
        <f t="shared" si="69"/>
        <v>2008</v>
      </c>
      <c r="L2186">
        <f t="shared" si="70"/>
        <v>27</v>
      </c>
    </row>
    <row r="2187" spans="8:12">
      <c r="H2187" s="1" t="s">
        <v>134</v>
      </c>
      <c r="I2187" s="1" t="s">
        <v>976</v>
      </c>
      <c r="J2187" s="1" t="s">
        <v>1044</v>
      </c>
      <c r="K2187" s="1" t="str">
        <f t="shared" si="69"/>
        <v>2018</v>
      </c>
      <c r="L2187">
        <f t="shared" si="70"/>
        <v>27</v>
      </c>
    </row>
    <row r="2188" spans="8:12">
      <c r="H2188" s="1" t="s">
        <v>644</v>
      </c>
      <c r="I2188" s="1" t="s">
        <v>2534</v>
      </c>
      <c r="J2188" s="1" t="s">
        <v>2212</v>
      </c>
      <c r="K2188" s="1" t="str">
        <f t="shared" si="69"/>
        <v>2010</v>
      </c>
      <c r="L2188">
        <f t="shared" si="70"/>
        <v>27</v>
      </c>
    </row>
    <row r="2189" spans="8:12">
      <c r="H2189" s="1" t="s">
        <v>189</v>
      </c>
      <c r="I2189" s="1" t="s">
        <v>913</v>
      </c>
      <c r="J2189" s="1" t="s">
        <v>2679</v>
      </c>
      <c r="K2189" s="1" t="str">
        <f t="shared" si="69"/>
        <v>1998</v>
      </c>
      <c r="L2189">
        <f t="shared" si="70"/>
        <v>27</v>
      </c>
    </row>
    <row r="2190" spans="8:12">
      <c r="H2190" s="1" t="s">
        <v>584</v>
      </c>
      <c r="I2190" s="1" t="s">
        <v>2955</v>
      </c>
      <c r="J2190" s="1" t="s">
        <v>2959</v>
      </c>
      <c r="K2190" s="1" t="str">
        <f t="shared" si="69"/>
        <v>2008</v>
      </c>
      <c r="L2190">
        <f t="shared" si="70"/>
        <v>27</v>
      </c>
    </row>
    <row r="2191" spans="8:12">
      <c r="H2191" s="1" t="s">
        <v>189</v>
      </c>
      <c r="I2191" s="1" t="s">
        <v>223</v>
      </c>
      <c r="J2191" s="1" t="s">
        <v>3158</v>
      </c>
      <c r="K2191" s="1" t="str">
        <f t="shared" si="69"/>
        <v>1997</v>
      </c>
      <c r="L2191">
        <f t="shared" si="70"/>
        <v>27</v>
      </c>
    </row>
    <row r="2192" spans="8:12">
      <c r="H2192" s="1" t="s">
        <v>464</v>
      </c>
      <c r="I2192" s="1" t="s">
        <v>2138</v>
      </c>
      <c r="J2192" s="1" t="s">
        <v>2008</v>
      </c>
      <c r="K2192" s="1" t="str">
        <f t="shared" si="69"/>
        <v>2014</v>
      </c>
      <c r="L2192">
        <f t="shared" si="70"/>
        <v>27</v>
      </c>
    </row>
    <row r="2193" spans="8:12">
      <c r="H2193" s="1" t="s">
        <v>134</v>
      </c>
      <c r="I2193" s="1" t="s">
        <v>1774</v>
      </c>
      <c r="J2193" s="1" t="s">
        <v>1774</v>
      </c>
      <c r="K2193" s="1" t="str">
        <f t="shared" si="69"/>
        <v>2018</v>
      </c>
      <c r="L2193">
        <f t="shared" si="70"/>
        <v>27</v>
      </c>
    </row>
    <row r="2194" spans="8:12">
      <c r="H2194" s="1" t="s">
        <v>464</v>
      </c>
      <c r="I2194" s="1" t="s">
        <v>3644</v>
      </c>
      <c r="J2194" s="1" t="s">
        <v>3645</v>
      </c>
      <c r="K2194" s="1" t="str">
        <f t="shared" si="69"/>
        <v>2014</v>
      </c>
      <c r="L2194">
        <f t="shared" si="70"/>
        <v>27</v>
      </c>
    </row>
    <row r="2195" spans="8:12">
      <c r="H2195" s="1" t="s">
        <v>134</v>
      </c>
      <c r="I2195" s="1" t="s">
        <v>4106</v>
      </c>
      <c r="J2195" s="1" t="s">
        <v>4117</v>
      </c>
      <c r="K2195" s="1" t="str">
        <f t="shared" si="69"/>
        <v>2016</v>
      </c>
      <c r="L2195">
        <f t="shared" si="70"/>
        <v>27</v>
      </c>
    </row>
    <row r="2196" spans="8:12">
      <c r="H2196" s="1" t="s">
        <v>134</v>
      </c>
      <c r="I2196" s="1" t="s">
        <v>540</v>
      </c>
      <c r="J2196" s="1" t="s">
        <v>1044</v>
      </c>
      <c r="K2196" s="1" t="str">
        <f t="shared" si="69"/>
        <v>2018</v>
      </c>
      <c r="L2196">
        <f t="shared" si="70"/>
        <v>27</v>
      </c>
    </row>
    <row r="2197" spans="8:12">
      <c r="H2197" s="1" t="s">
        <v>134</v>
      </c>
      <c r="I2197" s="1" t="s">
        <v>4224</v>
      </c>
      <c r="J2197" s="1" t="s">
        <v>1304</v>
      </c>
      <c r="K2197" s="1" t="str">
        <f t="shared" si="69"/>
        <v>2018</v>
      </c>
      <c r="L2197">
        <f t="shared" si="70"/>
        <v>27</v>
      </c>
    </row>
    <row r="2198" spans="8:12">
      <c r="H2198" s="1" t="s">
        <v>134</v>
      </c>
      <c r="I2198" s="1" t="s">
        <v>4457</v>
      </c>
      <c r="J2198" s="1" t="s">
        <v>2496</v>
      </c>
      <c r="K2198" s="1" t="str">
        <f t="shared" si="69"/>
        <v>2018</v>
      </c>
      <c r="L2198">
        <f t="shared" si="70"/>
        <v>27</v>
      </c>
    </row>
    <row r="2199" spans="8:12">
      <c r="H2199" s="1" t="s">
        <v>88</v>
      </c>
      <c r="I2199" s="1" t="s">
        <v>3823</v>
      </c>
      <c r="J2199" s="1" t="s">
        <v>4212</v>
      </c>
      <c r="K2199" s="1" t="str">
        <f t="shared" si="69"/>
        <v>2015</v>
      </c>
      <c r="L2199">
        <f t="shared" si="70"/>
        <v>27</v>
      </c>
    </row>
    <row r="2200" spans="8:12">
      <c r="H2200" s="1" t="s">
        <v>308</v>
      </c>
      <c r="I2200" s="1" t="s">
        <v>4579</v>
      </c>
      <c r="J2200" s="1" t="s">
        <v>1253</v>
      </c>
      <c r="K2200" s="1" t="str">
        <f t="shared" si="69"/>
        <v>1986</v>
      </c>
      <c r="L2200">
        <f t="shared" si="70"/>
        <v>27</v>
      </c>
    </row>
    <row r="2201" spans="8:12">
      <c r="H2201" s="1" t="s">
        <v>530</v>
      </c>
      <c r="I2201" s="1" t="s">
        <v>496</v>
      </c>
      <c r="J2201" s="1" t="s">
        <v>1994</v>
      </c>
      <c r="K2201" s="1" t="str">
        <f t="shared" si="69"/>
        <v>2011</v>
      </c>
      <c r="L2201">
        <f t="shared" si="70"/>
        <v>27</v>
      </c>
    </row>
    <row r="2202" spans="8:12">
      <c r="H2202" s="1" t="s">
        <v>134</v>
      </c>
      <c r="I2202" s="1" t="s">
        <v>4851</v>
      </c>
      <c r="J2202" s="1" t="s">
        <v>274</v>
      </c>
      <c r="K2202" s="1" t="str">
        <f t="shared" si="69"/>
        <v>2017</v>
      </c>
      <c r="L2202">
        <f t="shared" si="70"/>
        <v>27</v>
      </c>
    </row>
    <row r="2203" spans="8:12">
      <c r="H2203" s="1" t="s">
        <v>128</v>
      </c>
      <c r="I2203" s="1" t="s">
        <v>5043</v>
      </c>
      <c r="J2203" s="1" t="s">
        <v>5044</v>
      </c>
      <c r="K2203" s="1" t="str">
        <f t="shared" si="69"/>
        <v>2002</v>
      </c>
      <c r="L2203">
        <f t="shared" si="70"/>
        <v>27</v>
      </c>
    </row>
    <row r="2204" spans="8:12">
      <c r="H2204" s="1" t="s">
        <v>134</v>
      </c>
      <c r="I2204" s="1" t="s">
        <v>5160</v>
      </c>
      <c r="J2204" s="1" t="s">
        <v>395</v>
      </c>
      <c r="K2204" s="1" t="str">
        <f t="shared" si="69"/>
        <v>2017</v>
      </c>
      <c r="L2204">
        <f t="shared" si="70"/>
        <v>27</v>
      </c>
    </row>
    <row r="2205" spans="8:12">
      <c r="H2205" s="1" t="s">
        <v>134</v>
      </c>
      <c r="I2205" s="1" t="s">
        <v>1656</v>
      </c>
      <c r="J2205" s="1" t="s">
        <v>630</v>
      </c>
      <c r="K2205" s="1" t="str">
        <f t="shared" si="69"/>
        <v>2016</v>
      </c>
      <c r="L2205">
        <f t="shared" si="70"/>
        <v>27</v>
      </c>
    </row>
    <row r="2206" spans="8:12">
      <c r="H2206" s="1" t="s">
        <v>88</v>
      </c>
      <c r="I2206" s="1" t="s">
        <v>5414</v>
      </c>
      <c r="J2206" s="1" t="s">
        <v>250</v>
      </c>
      <c r="K2206" s="1" t="str">
        <f t="shared" si="69"/>
        <v>2016</v>
      </c>
      <c r="L2206">
        <f t="shared" si="70"/>
        <v>27</v>
      </c>
    </row>
    <row r="2207" spans="8:12">
      <c r="H2207" s="1" t="s">
        <v>189</v>
      </c>
      <c r="I2207" s="1" t="s">
        <v>5455</v>
      </c>
      <c r="J2207" s="1" t="s">
        <v>3167</v>
      </c>
      <c r="K2207" s="1" t="str">
        <f t="shared" si="69"/>
        <v>1997</v>
      </c>
      <c r="L2207">
        <f t="shared" si="70"/>
        <v>27</v>
      </c>
    </row>
    <row r="2208" spans="8:12">
      <c r="H2208" s="1" t="s">
        <v>149</v>
      </c>
      <c r="I2208" s="1" t="s">
        <v>6134</v>
      </c>
      <c r="J2208" s="1" t="s">
        <v>6147</v>
      </c>
      <c r="K2208" s="1" t="str">
        <f t="shared" si="69"/>
        <v>2005</v>
      </c>
      <c r="L2208">
        <f t="shared" si="70"/>
        <v>27</v>
      </c>
    </row>
    <row r="2209" spans="8:12">
      <c r="H2209" s="1" t="s">
        <v>63</v>
      </c>
      <c r="I2209" s="1" t="s">
        <v>6166</v>
      </c>
      <c r="J2209" s="1" t="s">
        <v>6167</v>
      </c>
      <c r="K2209" s="1" t="str">
        <f t="shared" si="69"/>
        <v>2013</v>
      </c>
      <c r="L2209">
        <f t="shared" si="70"/>
        <v>27</v>
      </c>
    </row>
    <row r="2210" spans="8:12">
      <c r="H2210" s="1" t="s">
        <v>134</v>
      </c>
      <c r="I2210" s="1" t="s">
        <v>6226</v>
      </c>
      <c r="J2210" s="1" t="s">
        <v>171</v>
      </c>
      <c r="K2210" s="1" t="str">
        <f t="shared" si="69"/>
        <v>2015</v>
      </c>
      <c r="L2210">
        <f t="shared" si="70"/>
        <v>27</v>
      </c>
    </row>
    <row r="2211" spans="8:12">
      <c r="H2211" s="1" t="s">
        <v>88</v>
      </c>
      <c r="I2211" s="1" t="s">
        <v>4170</v>
      </c>
      <c r="J2211" s="1" t="s">
        <v>171</v>
      </c>
      <c r="K2211" s="1" t="str">
        <f t="shared" si="69"/>
        <v>2015</v>
      </c>
      <c r="L2211">
        <f t="shared" si="70"/>
        <v>27</v>
      </c>
    </row>
    <row r="2212" spans="8:12">
      <c r="H2212" s="1" t="s">
        <v>149</v>
      </c>
      <c r="I2212" s="1" t="s">
        <v>6607</v>
      </c>
      <c r="J2212" s="1" t="s">
        <v>6615</v>
      </c>
      <c r="K2212" s="1" t="str">
        <f t="shared" si="69"/>
        <v>2008</v>
      </c>
      <c r="L2212">
        <f t="shared" si="70"/>
        <v>27</v>
      </c>
    </row>
    <row r="2213" spans="8:12">
      <c r="H2213" s="1" t="s">
        <v>134</v>
      </c>
      <c r="I2213" s="1" t="s">
        <v>5785</v>
      </c>
      <c r="J2213" s="1" t="s">
        <v>6750</v>
      </c>
      <c r="K2213" s="1" t="str">
        <f t="shared" si="69"/>
        <v>2015</v>
      </c>
      <c r="L2213">
        <f t="shared" si="70"/>
        <v>27</v>
      </c>
    </row>
    <row r="2214" spans="8:12">
      <c r="H2214" s="1" t="s">
        <v>530</v>
      </c>
      <c r="I2214" s="1" t="s">
        <v>6811</v>
      </c>
      <c r="J2214" s="1" t="s">
        <v>2008</v>
      </c>
      <c r="K2214" s="1" t="str">
        <f t="shared" si="69"/>
        <v>2014</v>
      </c>
      <c r="L2214">
        <f t="shared" si="70"/>
        <v>27</v>
      </c>
    </row>
    <row r="2215" spans="8:12">
      <c r="H2215" s="1" t="s">
        <v>88</v>
      </c>
      <c r="I2215" s="1" t="s">
        <v>3932</v>
      </c>
      <c r="J2215" s="1" t="s">
        <v>1222</v>
      </c>
      <c r="K2215" s="1" t="str">
        <f t="shared" si="69"/>
        <v>2015</v>
      </c>
      <c r="L2215">
        <f t="shared" si="70"/>
        <v>27</v>
      </c>
    </row>
    <row r="2216" spans="8:12">
      <c r="H2216" s="1" t="s">
        <v>134</v>
      </c>
      <c r="I2216" s="1" t="s">
        <v>632</v>
      </c>
      <c r="J2216" s="1" t="s">
        <v>6780</v>
      </c>
      <c r="K2216" s="1" t="str">
        <f t="shared" si="69"/>
        <v>2015</v>
      </c>
      <c r="L2216">
        <f t="shared" si="70"/>
        <v>27</v>
      </c>
    </row>
    <row r="2217" spans="8:12">
      <c r="H2217" s="1" t="s">
        <v>63</v>
      </c>
      <c r="I2217" s="1" t="s">
        <v>3996</v>
      </c>
      <c r="J2217" s="1" t="s">
        <v>4942</v>
      </c>
      <c r="K2217" s="1" t="str">
        <f t="shared" si="69"/>
        <v>2017</v>
      </c>
      <c r="L2217">
        <f t="shared" si="70"/>
        <v>27</v>
      </c>
    </row>
    <row r="2218" spans="8:12">
      <c r="H2218" s="1" t="s">
        <v>189</v>
      </c>
      <c r="I2218" s="1" t="s">
        <v>7034</v>
      </c>
      <c r="J2218" s="1" t="s">
        <v>7091</v>
      </c>
      <c r="K2218" s="1" t="str">
        <f t="shared" si="69"/>
        <v>1995</v>
      </c>
      <c r="L2218">
        <f t="shared" si="70"/>
        <v>27</v>
      </c>
    </row>
    <row r="2219" spans="8:12">
      <c r="H2219" s="1" t="s">
        <v>88</v>
      </c>
      <c r="I2219" s="1" t="s">
        <v>7182</v>
      </c>
      <c r="J2219" s="1" t="s">
        <v>7183</v>
      </c>
      <c r="K2219" s="1" t="str">
        <f t="shared" si="69"/>
        <v>2013</v>
      </c>
      <c r="L2219">
        <f t="shared" si="70"/>
        <v>27</v>
      </c>
    </row>
    <row r="2220" spans="8:12">
      <c r="H2220" s="1" t="s">
        <v>464</v>
      </c>
      <c r="I2220" s="1" t="s">
        <v>7292</v>
      </c>
      <c r="J2220" s="1" t="s">
        <v>7298</v>
      </c>
      <c r="K2220" s="1" t="str">
        <f t="shared" si="69"/>
        <v>2011</v>
      </c>
      <c r="L2220">
        <f t="shared" si="70"/>
        <v>27</v>
      </c>
    </row>
    <row r="2221" spans="8:12">
      <c r="H2221" s="1" t="s">
        <v>134</v>
      </c>
      <c r="I2221" s="1" t="s">
        <v>7441</v>
      </c>
      <c r="J2221" s="1" t="s">
        <v>250</v>
      </c>
      <c r="K2221" s="1" t="str">
        <f t="shared" si="69"/>
        <v>2016</v>
      </c>
      <c r="L2221">
        <f t="shared" si="70"/>
        <v>27</v>
      </c>
    </row>
    <row r="2222" spans="8:12">
      <c r="H2222" s="1" t="s">
        <v>88</v>
      </c>
      <c r="I2222" s="1" t="s">
        <v>7456</v>
      </c>
      <c r="J2222" s="1" t="s">
        <v>1222</v>
      </c>
      <c r="K2222" s="1" t="str">
        <f t="shared" si="69"/>
        <v>2015</v>
      </c>
      <c r="L2222">
        <f t="shared" si="70"/>
        <v>27</v>
      </c>
    </row>
    <row r="2223" spans="8:12">
      <c r="H2223" s="1" t="s">
        <v>88</v>
      </c>
      <c r="I2223" s="1" t="s">
        <v>6554</v>
      </c>
      <c r="J2223" s="1" t="s">
        <v>759</v>
      </c>
      <c r="K2223" s="1" t="str">
        <f t="shared" si="69"/>
        <v>2019</v>
      </c>
      <c r="L2223">
        <f t="shared" si="70"/>
        <v>27</v>
      </c>
    </row>
    <row r="2224" spans="8:12">
      <c r="H2224" s="1" t="s">
        <v>134</v>
      </c>
      <c r="I2224" s="1" t="s">
        <v>381</v>
      </c>
      <c r="J2224" s="1" t="s">
        <v>381</v>
      </c>
      <c r="K2224" s="1" t="str">
        <f t="shared" si="69"/>
        <v>2016</v>
      </c>
      <c r="L2224">
        <f t="shared" si="70"/>
        <v>27</v>
      </c>
    </row>
    <row r="2225" spans="8:12">
      <c r="H2225" s="1" t="s">
        <v>88</v>
      </c>
      <c r="I2225" s="1" t="s">
        <v>4873</v>
      </c>
      <c r="J2225" s="1" t="s">
        <v>7785</v>
      </c>
      <c r="K2225" s="1" t="str">
        <f t="shared" si="69"/>
        <v>2015</v>
      </c>
      <c r="L2225">
        <f t="shared" si="70"/>
        <v>27</v>
      </c>
    </row>
    <row r="2226" spans="8:12">
      <c r="H2226" s="1" t="s">
        <v>448</v>
      </c>
      <c r="I2226" s="1" t="s">
        <v>7804</v>
      </c>
      <c r="J2226" s="1" t="s">
        <v>905</v>
      </c>
      <c r="K2226" s="1" t="str">
        <f t="shared" si="69"/>
        <v>2015</v>
      </c>
      <c r="L2226">
        <f t="shared" si="70"/>
        <v>27</v>
      </c>
    </row>
    <row r="2227" spans="8:12">
      <c r="H2227" s="1" t="s">
        <v>63</v>
      </c>
      <c r="I2227" s="1" t="s">
        <v>6586</v>
      </c>
      <c r="J2227" s="1" t="s">
        <v>4960</v>
      </c>
      <c r="K2227" s="1" t="str">
        <f t="shared" si="69"/>
        <v>2017</v>
      </c>
      <c r="L2227">
        <f t="shared" si="70"/>
        <v>27</v>
      </c>
    </row>
    <row r="2228" spans="8:12">
      <c r="H2228" s="1" t="s">
        <v>134</v>
      </c>
      <c r="I2228" s="1" t="s">
        <v>8860</v>
      </c>
      <c r="J2228" s="1" t="s">
        <v>8864</v>
      </c>
      <c r="K2228" s="1" t="str">
        <f t="shared" si="69"/>
        <v>2014</v>
      </c>
      <c r="L2228">
        <f t="shared" si="70"/>
        <v>27</v>
      </c>
    </row>
    <row r="2229" spans="8:12">
      <c r="H2229" s="1" t="s">
        <v>555</v>
      </c>
      <c r="I2229" s="1" t="s">
        <v>8908</v>
      </c>
      <c r="J2229" s="1" t="s">
        <v>8923</v>
      </c>
      <c r="K2229" s="1" t="str">
        <f t="shared" si="69"/>
        <v>2007</v>
      </c>
      <c r="L2229">
        <f t="shared" si="70"/>
        <v>27</v>
      </c>
    </row>
    <row r="2230" spans="8:12">
      <c r="H2230" s="1" t="s">
        <v>464</v>
      </c>
      <c r="I2230" s="1" t="s">
        <v>9273</v>
      </c>
      <c r="J2230" s="1" t="s">
        <v>9274</v>
      </c>
      <c r="K2230" s="1" t="str">
        <f t="shared" si="69"/>
        <v>2009</v>
      </c>
      <c r="L2230">
        <f t="shared" si="70"/>
        <v>27</v>
      </c>
    </row>
    <row r="2231" spans="8:12">
      <c r="H2231" s="1" t="s">
        <v>584</v>
      </c>
      <c r="I2231" s="1" t="s">
        <v>9293</v>
      </c>
      <c r="J2231" s="1" t="s">
        <v>9204</v>
      </c>
      <c r="K2231" s="1" t="str">
        <f t="shared" si="69"/>
        <v>2010</v>
      </c>
      <c r="L2231">
        <f t="shared" si="70"/>
        <v>27</v>
      </c>
    </row>
    <row r="2232" spans="8:12">
      <c r="H2232" s="1" t="s">
        <v>134</v>
      </c>
      <c r="I2232" s="1" t="s">
        <v>9247</v>
      </c>
      <c r="J2232" s="1" t="s">
        <v>8851</v>
      </c>
      <c r="K2232" s="1" t="str">
        <f t="shared" si="69"/>
        <v>2014</v>
      </c>
      <c r="L2232">
        <f t="shared" si="70"/>
        <v>27</v>
      </c>
    </row>
    <row r="2233" spans="8:12">
      <c r="H2233" s="1" t="s">
        <v>63</v>
      </c>
      <c r="I2233" s="1" t="s">
        <v>9328</v>
      </c>
      <c r="J2233" s="1" t="s">
        <v>5528</v>
      </c>
      <c r="K2233" s="1" t="str">
        <f t="shared" si="69"/>
        <v>2009</v>
      </c>
      <c r="L2233">
        <f t="shared" si="70"/>
        <v>27</v>
      </c>
    </row>
    <row r="2234" spans="8:12">
      <c r="H2234" s="1" t="s">
        <v>134</v>
      </c>
      <c r="I2234" s="1" t="s">
        <v>9362</v>
      </c>
      <c r="J2234" s="1" t="s">
        <v>5710</v>
      </c>
      <c r="K2234" s="1" t="str">
        <f t="shared" si="69"/>
        <v>2020</v>
      </c>
      <c r="L2234">
        <f t="shared" si="70"/>
        <v>27</v>
      </c>
    </row>
    <row r="2235" spans="8:12">
      <c r="H2235" s="1" t="s">
        <v>134</v>
      </c>
      <c r="I2235" s="1" t="s">
        <v>913</v>
      </c>
      <c r="J2235" s="1" t="s">
        <v>474</v>
      </c>
      <c r="K2235" s="1" t="str">
        <f t="shared" si="69"/>
        <v>2018</v>
      </c>
      <c r="L2235">
        <f t="shared" si="70"/>
        <v>27</v>
      </c>
    </row>
    <row r="2236" spans="8:12">
      <c r="H2236" s="1" t="s">
        <v>189</v>
      </c>
      <c r="I2236" s="1" t="s">
        <v>9041</v>
      </c>
      <c r="J2236" s="1" t="s">
        <v>10215</v>
      </c>
      <c r="K2236" s="1" t="str">
        <f t="shared" si="69"/>
        <v>1992</v>
      </c>
      <c r="L2236">
        <f t="shared" si="70"/>
        <v>27</v>
      </c>
    </row>
    <row r="2237" spans="8:12">
      <c r="H2237" s="1" t="s">
        <v>464</v>
      </c>
      <c r="I2237" s="1" t="s">
        <v>9212</v>
      </c>
      <c r="J2237" s="1" t="s">
        <v>10284</v>
      </c>
      <c r="K2237" s="1" t="str">
        <f t="shared" si="69"/>
        <v>2009</v>
      </c>
      <c r="L2237">
        <f t="shared" si="70"/>
        <v>27</v>
      </c>
    </row>
    <row r="2238" spans="8:12">
      <c r="H2238" s="1" t="s">
        <v>134</v>
      </c>
      <c r="I2238" s="1" t="s">
        <v>9673</v>
      </c>
      <c r="J2238" s="1" t="s">
        <v>5235</v>
      </c>
      <c r="K2238" s="1" t="str">
        <f t="shared" si="69"/>
        <v>2013</v>
      </c>
      <c r="L2238">
        <f t="shared" si="70"/>
        <v>27</v>
      </c>
    </row>
    <row r="2239" spans="8:12">
      <c r="H2239" s="1" t="s">
        <v>128</v>
      </c>
      <c r="I2239" s="1" t="s">
        <v>6443</v>
      </c>
      <c r="J2239" s="1" t="s">
        <v>2679</v>
      </c>
      <c r="K2239" s="1" t="str">
        <f t="shared" si="69"/>
        <v>1998</v>
      </c>
      <c r="L2239">
        <f t="shared" si="70"/>
        <v>27</v>
      </c>
    </row>
    <row r="2240" spans="8:12">
      <c r="H2240" s="1" t="s">
        <v>134</v>
      </c>
      <c r="I2240" s="1" t="s">
        <v>7543</v>
      </c>
      <c r="J2240" s="1" t="s">
        <v>10457</v>
      </c>
      <c r="K2240" s="1" t="str">
        <f t="shared" si="69"/>
        <v>2013</v>
      </c>
      <c r="L2240">
        <f t="shared" si="70"/>
        <v>27</v>
      </c>
    </row>
    <row r="2241" spans="8:12">
      <c r="H2241" s="1" t="s">
        <v>88</v>
      </c>
      <c r="I2241" s="1" t="s">
        <v>10543</v>
      </c>
      <c r="J2241" s="1" t="s">
        <v>10551</v>
      </c>
      <c r="K2241" s="1" t="str">
        <f t="shared" si="69"/>
        <v>2019</v>
      </c>
      <c r="L2241">
        <f t="shared" si="70"/>
        <v>27</v>
      </c>
    </row>
    <row r="2242" spans="8:12">
      <c r="H2242" s="1" t="s">
        <v>134</v>
      </c>
      <c r="I2242" s="1" t="s">
        <v>8690</v>
      </c>
      <c r="J2242" s="1" t="s">
        <v>5710</v>
      </c>
      <c r="K2242" s="1" t="str">
        <f t="shared" ref="K2242:K2305" si="71">TEXT(J2242,"YYYY")</f>
        <v>2020</v>
      </c>
      <c r="L2242">
        <f t="shared" ref="L2242:L2305" si="72">H2242-(TEXT(I2242,"YYYY")-TEXT(J2242,"YYYY"))</f>
        <v>27</v>
      </c>
    </row>
    <row r="2243" spans="8:12">
      <c r="H2243" s="1" t="s">
        <v>78</v>
      </c>
      <c r="I2243" s="1" t="s">
        <v>10830</v>
      </c>
      <c r="J2243" s="1" t="s">
        <v>10857</v>
      </c>
      <c r="K2243" s="1" t="str">
        <f t="shared" si="71"/>
        <v>2018</v>
      </c>
      <c r="L2243">
        <f t="shared" si="72"/>
        <v>27</v>
      </c>
    </row>
    <row r="2244" spans="8:12">
      <c r="H2244" s="1" t="s">
        <v>134</v>
      </c>
      <c r="I2244" s="1" t="s">
        <v>8860</v>
      </c>
      <c r="J2244" s="1" t="s">
        <v>8864</v>
      </c>
      <c r="K2244" s="1" t="str">
        <f t="shared" si="71"/>
        <v>2014</v>
      </c>
      <c r="L2244">
        <f t="shared" si="72"/>
        <v>27</v>
      </c>
    </row>
    <row r="2245" spans="8:12">
      <c r="H2245" s="1" t="s">
        <v>464</v>
      </c>
      <c r="I2245" s="1" t="s">
        <v>11421</v>
      </c>
      <c r="J2245" s="1" t="s">
        <v>11433</v>
      </c>
      <c r="K2245" s="1" t="str">
        <f t="shared" si="71"/>
        <v>2016</v>
      </c>
      <c r="L2245">
        <f t="shared" si="72"/>
        <v>27</v>
      </c>
    </row>
    <row r="2246" spans="8:12">
      <c r="H2246" s="1" t="s">
        <v>134</v>
      </c>
      <c r="I2246" s="1" t="s">
        <v>9124</v>
      </c>
      <c r="J2246" s="1" t="s">
        <v>10543</v>
      </c>
      <c r="K2246" s="1" t="str">
        <f t="shared" si="71"/>
        <v>2020</v>
      </c>
      <c r="L2246">
        <f t="shared" si="72"/>
        <v>27</v>
      </c>
    </row>
    <row r="2247" spans="8:12">
      <c r="H2247" s="1" t="s">
        <v>134</v>
      </c>
      <c r="I2247" s="1" t="s">
        <v>3721</v>
      </c>
      <c r="J2247" s="1" t="s">
        <v>10646</v>
      </c>
      <c r="K2247" s="1" t="str">
        <f t="shared" si="71"/>
        <v>2020</v>
      </c>
      <c r="L2247">
        <f t="shared" si="72"/>
        <v>27</v>
      </c>
    </row>
    <row r="2248" spans="8:12">
      <c r="H2248" s="1" t="s">
        <v>584</v>
      </c>
      <c r="I2248" s="1" t="s">
        <v>3721</v>
      </c>
      <c r="J2248" s="1" t="s">
        <v>11530</v>
      </c>
      <c r="K2248" s="1" t="str">
        <f t="shared" si="71"/>
        <v>2010</v>
      </c>
      <c r="L2248">
        <f t="shared" si="72"/>
        <v>27</v>
      </c>
    </row>
    <row r="2249" spans="8:12">
      <c r="H2249" s="1" t="s">
        <v>134</v>
      </c>
      <c r="I2249" s="1" t="s">
        <v>10590</v>
      </c>
      <c r="J2249" s="1" t="s">
        <v>9585</v>
      </c>
      <c r="K2249" s="1" t="str">
        <f t="shared" si="71"/>
        <v>2020</v>
      </c>
      <c r="L2249">
        <f t="shared" si="72"/>
        <v>27</v>
      </c>
    </row>
    <row r="2250" spans="8:12">
      <c r="H2250" s="1" t="s">
        <v>88</v>
      </c>
      <c r="I2250" s="1" t="s">
        <v>11703</v>
      </c>
      <c r="J2250" s="1" t="s">
        <v>4622</v>
      </c>
      <c r="K2250" s="1" t="str">
        <f t="shared" si="71"/>
        <v>2015</v>
      </c>
      <c r="L2250">
        <f t="shared" si="72"/>
        <v>27</v>
      </c>
    </row>
    <row r="2251" spans="8:12">
      <c r="H2251" s="1" t="s">
        <v>134</v>
      </c>
      <c r="I2251" s="1" t="s">
        <v>8180</v>
      </c>
      <c r="J2251" s="1" t="s">
        <v>830</v>
      </c>
      <c r="K2251" s="1" t="str">
        <f t="shared" si="71"/>
        <v>2020</v>
      </c>
      <c r="L2251">
        <f t="shared" si="72"/>
        <v>27</v>
      </c>
    </row>
    <row r="2252" spans="8:12">
      <c r="H2252" s="1" t="s">
        <v>584</v>
      </c>
      <c r="I2252" s="1" t="s">
        <v>11866</v>
      </c>
      <c r="J2252" s="1" t="s">
        <v>11872</v>
      </c>
      <c r="K2252" s="1" t="str">
        <f t="shared" si="71"/>
        <v>2005</v>
      </c>
      <c r="L2252">
        <f t="shared" si="72"/>
        <v>27</v>
      </c>
    </row>
    <row r="2253" spans="8:12">
      <c r="H2253" s="1" t="s">
        <v>78</v>
      </c>
      <c r="I2253" s="1" t="s">
        <v>11425</v>
      </c>
      <c r="J2253" s="1" t="s">
        <v>12057</v>
      </c>
      <c r="K2253" s="1" t="str">
        <f t="shared" si="71"/>
        <v>2018</v>
      </c>
      <c r="L2253">
        <f t="shared" si="72"/>
        <v>27</v>
      </c>
    </row>
    <row r="2254" spans="8:12">
      <c r="H2254" s="1" t="s">
        <v>134</v>
      </c>
      <c r="I2254" s="1" t="s">
        <v>12334</v>
      </c>
      <c r="J2254" s="1" t="s">
        <v>12293</v>
      </c>
      <c r="K2254" s="1" t="str">
        <f t="shared" si="71"/>
        <v>2020</v>
      </c>
      <c r="L2254">
        <f t="shared" si="72"/>
        <v>27</v>
      </c>
    </row>
    <row r="2255" spans="8:12">
      <c r="H2255" s="1" t="s">
        <v>63</v>
      </c>
      <c r="I2255" s="1" t="s">
        <v>1575</v>
      </c>
      <c r="J2255" s="1" t="s">
        <v>1598</v>
      </c>
      <c r="K2255" s="1" t="str">
        <f t="shared" si="71"/>
        <v>2017</v>
      </c>
      <c r="L2255">
        <f t="shared" si="72"/>
        <v>28</v>
      </c>
    </row>
    <row r="2256" spans="8:12">
      <c r="H2256" s="1" t="s">
        <v>88</v>
      </c>
      <c r="I2256" s="1" t="s">
        <v>2387</v>
      </c>
      <c r="J2256" s="1" t="s">
        <v>2401</v>
      </c>
      <c r="K2256" s="1" t="str">
        <f t="shared" si="71"/>
        <v>2018</v>
      </c>
      <c r="L2256">
        <f t="shared" si="72"/>
        <v>28</v>
      </c>
    </row>
    <row r="2257" spans="8:12">
      <c r="H2257" s="1" t="s">
        <v>88</v>
      </c>
      <c r="I2257" s="1" t="s">
        <v>2422</v>
      </c>
      <c r="J2257" s="1" t="s">
        <v>2257</v>
      </c>
      <c r="K2257" s="1" t="str">
        <f t="shared" si="71"/>
        <v>2018</v>
      </c>
      <c r="L2257">
        <f t="shared" si="72"/>
        <v>28</v>
      </c>
    </row>
    <row r="2258" spans="8:12">
      <c r="H2258" s="1" t="s">
        <v>120</v>
      </c>
      <c r="I2258" s="1" t="s">
        <v>2884</v>
      </c>
      <c r="J2258" s="1" t="s">
        <v>2885</v>
      </c>
      <c r="K2258" s="1" t="str">
        <f t="shared" si="71"/>
        <v>1998</v>
      </c>
      <c r="L2258">
        <f t="shared" si="72"/>
        <v>28</v>
      </c>
    </row>
    <row r="2259" spans="8:12">
      <c r="H2259" s="1" t="s">
        <v>88</v>
      </c>
      <c r="I2259" s="1" t="s">
        <v>2930</v>
      </c>
      <c r="J2259" s="1" t="s">
        <v>2934</v>
      </c>
      <c r="K2259" s="1" t="str">
        <f t="shared" si="71"/>
        <v>2018</v>
      </c>
      <c r="L2259">
        <f t="shared" si="72"/>
        <v>28</v>
      </c>
    </row>
    <row r="2260" spans="8:12">
      <c r="H2260" s="1" t="s">
        <v>219</v>
      </c>
      <c r="I2260" s="1" t="s">
        <v>3199</v>
      </c>
      <c r="J2260" s="1" t="s">
        <v>3223</v>
      </c>
      <c r="K2260" s="1" t="str">
        <f t="shared" si="71"/>
        <v>1987</v>
      </c>
      <c r="L2260">
        <f t="shared" si="72"/>
        <v>28</v>
      </c>
    </row>
    <row r="2261" spans="8:12">
      <c r="H2261" s="1" t="s">
        <v>301</v>
      </c>
      <c r="I2261" s="1" t="s">
        <v>1012</v>
      </c>
      <c r="J2261" s="1" t="s">
        <v>3262</v>
      </c>
      <c r="K2261" s="1" t="str">
        <f t="shared" si="71"/>
        <v>1992</v>
      </c>
      <c r="L2261">
        <f t="shared" si="72"/>
        <v>28</v>
      </c>
    </row>
    <row r="2262" spans="8:12">
      <c r="H2262" s="1" t="s">
        <v>282</v>
      </c>
      <c r="I2262" s="1" t="s">
        <v>3363</v>
      </c>
      <c r="J2262" s="1" t="s">
        <v>3381</v>
      </c>
      <c r="K2262" s="1" t="str">
        <f t="shared" si="71"/>
        <v>2002</v>
      </c>
      <c r="L2262">
        <f t="shared" si="72"/>
        <v>28</v>
      </c>
    </row>
    <row r="2263" spans="8:12">
      <c r="H2263" s="1" t="s">
        <v>809</v>
      </c>
      <c r="I2263" s="1" t="s">
        <v>3682</v>
      </c>
      <c r="J2263" s="1" t="s">
        <v>3690</v>
      </c>
      <c r="K2263" s="1" t="str">
        <f t="shared" si="71"/>
        <v>2010</v>
      </c>
      <c r="L2263">
        <f t="shared" si="72"/>
        <v>28</v>
      </c>
    </row>
    <row r="2264" spans="8:12">
      <c r="H2264" s="1" t="s">
        <v>678</v>
      </c>
      <c r="I2264" s="1" t="s">
        <v>3992</v>
      </c>
      <c r="J2264" s="1" t="s">
        <v>2212</v>
      </c>
      <c r="K2264" s="1" t="str">
        <f t="shared" si="71"/>
        <v>2010</v>
      </c>
      <c r="L2264">
        <f t="shared" si="72"/>
        <v>28</v>
      </c>
    </row>
    <row r="2265" spans="8:12">
      <c r="H2265" s="1" t="s">
        <v>88</v>
      </c>
      <c r="I2265" s="1" t="s">
        <v>4106</v>
      </c>
      <c r="J2265" s="1" t="s">
        <v>303</v>
      </c>
      <c r="K2265" s="1" t="str">
        <f t="shared" si="71"/>
        <v>2016</v>
      </c>
      <c r="L2265">
        <f t="shared" si="72"/>
        <v>28</v>
      </c>
    </row>
    <row r="2266" spans="8:12">
      <c r="H2266" s="1" t="s">
        <v>78</v>
      </c>
      <c r="I2266" s="1" t="s">
        <v>4301</v>
      </c>
      <c r="J2266" s="1" t="s">
        <v>1534</v>
      </c>
      <c r="K2266" s="1" t="str">
        <f t="shared" si="71"/>
        <v>2016</v>
      </c>
      <c r="L2266">
        <f t="shared" si="72"/>
        <v>28</v>
      </c>
    </row>
    <row r="2267" spans="8:12">
      <c r="H2267" s="1" t="s">
        <v>448</v>
      </c>
      <c r="I2267" s="1" t="s">
        <v>804</v>
      </c>
      <c r="J2267" s="1" t="s">
        <v>4198</v>
      </c>
      <c r="K2267" s="1" t="str">
        <f t="shared" si="71"/>
        <v>2014</v>
      </c>
      <c r="L2267">
        <f t="shared" si="72"/>
        <v>28</v>
      </c>
    </row>
    <row r="2268" spans="8:12">
      <c r="H2268" s="1" t="s">
        <v>88</v>
      </c>
      <c r="I2268" s="1" t="s">
        <v>4538</v>
      </c>
      <c r="J2268" s="1" t="s">
        <v>467</v>
      </c>
      <c r="K2268" s="1" t="str">
        <f t="shared" si="71"/>
        <v>2016</v>
      </c>
      <c r="L2268">
        <f t="shared" si="72"/>
        <v>28</v>
      </c>
    </row>
    <row r="2269" spans="8:12">
      <c r="H2269" s="1" t="s">
        <v>484</v>
      </c>
      <c r="I2269" s="1" t="s">
        <v>3927</v>
      </c>
      <c r="J2269" s="1" t="s">
        <v>4724</v>
      </c>
      <c r="K2269" s="1" t="str">
        <f t="shared" si="71"/>
        <v>1996</v>
      </c>
      <c r="L2269">
        <f t="shared" si="72"/>
        <v>28</v>
      </c>
    </row>
    <row r="2270" spans="8:12">
      <c r="H2270" s="1" t="s">
        <v>78</v>
      </c>
      <c r="I2270" s="1" t="s">
        <v>4806</v>
      </c>
      <c r="J2270" s="1" t="s">
        <v>4734</v>
      </c>
      <c r="K2270" s="1" t="str">
        <f t="shared" si="71"/>
        <v>2016</v>
      </c>
      <c r="L2270">
        <f t="shared" si="72"/>
        <v>28</v>
      </c>
    </row>
    <row r="2271" spans="8:12">
      <c r="H2271" s="1" t="s">
        <v>78</v>
      </c>
      <c r="I2271" s="1" t="s">
        <v>5288</v>
      </c>
      <c r="J2271" s="1" t="s">
        <v>5289</v>
      </c>
      <c r="K2271" s="1" t="str">
        <f t="shared" si="71"/>
        <v>2017</v>
      </c>
      <c r="L2271">
        <f t="shared" si="72"/>
        <v>28</v>
      </c>
    </row>
    <row r="2272" spans="8:12">
      <c r="H2272" s="1" t="s">
        <v>63</v>
      </c>
      <c r="I2272" s="1" t="s">
        <v>5342</v>
      </c>
      <c r="J2272" s="1" t="s">
        <v>5374</v>
      </c>
      <c r="K2272" s="1" t="str">
        <f t="shared" si="71"/>
        <v>2014</v>
      </c>
      <c r="L2272">
        <f t="shared" si="72"/>
        <v>28</v>
      </c>
    </row>
    <row r="2273" spans="8:12">
      <c r="H2273" s="1" t="s">
        <v>88</v>
      </c>
      <c r="I2273" s="1" t="s">
        <v>4969</v>
      </c>
      <c r="J2273" s="1" t="s">
        <v>1212</v>
      </c>
      <c r="K2273" s="1" t="str">
        <f t="shared" si="71"/>
        <v>2017</v>
      </c>
      <c r="L2273">
        <f t="shared" si="72"/>
        <v>28</v>
      </c>
    </row>
    <row r="2274" spans="8:12">
      <c r="H2274" s="1" t="s">
        <v>63</v>
      </c>
      <c r="I2274" s="1" t="s">
        <v>1351</v>
      </c>
      <c r="J2274" s="1" t="s">
        <v>5445</v>
      </c>
      <c r="K2274" s="1" t="str">
        <f t="shared" si="71"/>
        <v>2018</v>
      </c>
      <c r="L2274">
        <f t="shared" si="72"/>
        <v>28</v>
      </c>
    </row>
    <row r="2275" spans="8:12">
      <c r="H2275" s="1" t="s">
        <v>63</v>
      </c>
      <c r="I2275" s="1" t="s">
        <v>4232</v>
      </c>
      <c r="J2275" s="1" t="s">
        <v>5582</v>
      </c>
      <c r="K2275" s="1" t="str">
        <f t="shared" si="71"/>
        <v>2015</v>
      </c>
      <c r="L2275">
        <f t="shared" si="72"/>
        <v>28</v>
      </c>
    </row>
    <row r="2276" spans="8:12">
      <c r="H2276" s="1" t="s">
        <v>88</v>
      </c>
      <c r="I2276" s="1" t="s">
        <v>5595</v>
      </c>
      <c r="J2276" s="1" t="s">
        <v>106</v>
      </c>
      <c r="K2276" s="1" t="str">
        <f t="shared" si="71"/>
        <v>2018</v>
      </c>
      <c r="L2276">
        <f t="shared" si="72"/>
        <v>28</v>
      </c>
    </row>
    <row r="2277" spans="8:12">
      <c r="H2277" s="1" t="s">
        <v>88</v>
      </c>
      <c r="I2277" s="1" t="s">
        <v>5631</v>
      </c>
      <c r="J2277" s="1" t="s">
        <v>5632</v>
      </c>
      <c r="K2277" s="1" t="str">
        <f t="shared" si="71"/>
        <v>2016</v>
      </c>
      <c r="L2277">
        <f t="shared" si="72"/>
        <v>28</v>
      </c>
    </row>
    <row r="2278" spans="8:12">
      <c r="H2278" s="1" t="s">
        <v>88</v>
      </c>
      <c r="I2278" s="1" t="s">
        <v>2822</v>
      </c>
      <c r="J2278" s="1" t="s">
        <v>2822</v>
      </c>
      <c r="K2278" s="1" t="str">
        <f t="shared" si="71"/>
        <v>2017</v>
      </c>
      <c r="L2278">
        <f t="shared" si="72"/>
        <v>28</v>
      </c>
    </row>
    <row r="2279" spans="8:12">
      <c r="H2279" s="1" t="s">
        <v>63</v>
      </c>
      <c r="I2279" s="1" t="s">
        <v>755</v>
      </c>
      <c r="J2279" s="1" t="s">
        <v>1222</v>
      </c>
      <c r="K2279" s="1" t="str">
        <f t="shared" si="71"/>
        <v>2015</v>
      </c>
      <c r="L2279">
        <f t="shared" si="72"/>
        <v>28</v>
      </c>
    </row>
    <row r="2280" spans="8:12">
      <c r="H2280" s="1" t="s">
        <v>88</v>
      </c>
      <c r="I2280" s="1" t="s">
        <v>5988</v>
      </c>
      <c r="J2280" s="1" t="s">
        <v>5462</v>
      </c>
      <c r="K2280" s="1" t="str">
        <f t="shared" si="71"/>
        <v>2017</v>
      </c>
      <c r="L2280">
        <f t="shared" si="72"/>
        <v>28</v>
      </c>
    </row>
    <row r="2281" spans="8:12">
      <c r="H2281" s="1" t="s">
        <v>88</v>
      </c>
      <c r="I2281" s="1" t="s">
        <v>5988</v>
      </c>
      <c r="J2281" s="1" t="s">
        <v>987</v>
      </c>
      <c r="K2281" s="1" t="str">
        <f t="shared" si="71"/>
        <v>2017</v>
      </c>
      <c r="L2281">
        <f t="shared" si="72"/>
        <v>28</v>
      </c>
    </row>
    <row r="2282" spans="8:12">
      <c r="H2282" s="1" t="s">
        <v>78</v>
      </c>
      <c r="I2282" s="1" t="s">
        <v>6160</v>
      </c>
      <c r="J2282" s="1" t="s">
        <v>6161</v>
      </c>
      <c r="K2282" s="1" t="str">
        <f t="shared" si="71"/>
        <v>2015</v>
      </c>
      <c r="L2282">
        <f t="shared" si="72"/>
        <v>28</v>
      </c>
    </row>
    <row r="2283" spans="8:12">
      <c r="H2283" s="1" t="s">
        <v>721</v>
      </c>
      <c r="I2283" s="1" t="s">
        <v>6166</v>
      </c>
      <c r="J2283" s="1" t="s">
        <v>6179</v>
      </c>
      <c r="K2283" s="1" t="str">
        <f t="shared" si="71"/>
        <v>1993</v>
      </c>
      <c r="L2283">
        <f t="shared" si="72"/>
        <v>28</v>
      </c>
    </row>
    <row r="2284" spans="8:12">
      <c r="H2284" s="1" t="s">
        <v>530</v>
      </c>
      <c r="I2284" s="1" t="s">
        <v>6218</v>
      </c>
      <c r="J2284" s="1" t="s">
        <v>1222</v>
      </c>
      <c r="K2284" s="1" t="str">
        <f t="shared" si="71"/>
        <v>2015</v>
      </c>
      <c r="L2284">
        <f t="shared" si="72"/>
        <v>28</v>
      </c>
    </row>
    <row r="2285" spans="8:12">
      <c r="H2285" s="1" t="s">
        <v>78</v>
      </c>
      <c r="I2285" s="1" t="s">
        <v>6275</v>
      </c>
      <c r="J2285" s="1" t="s">
        <v>1110</v>
      </c>
      <c r="K2285" s="1" t="str">
        <f t="shared" si="71"/>
        <v>2019</v>
      </c>
      <c r="L2285">
        <f t="shared" si="72"/>
        <v>28</v>
      </c>
    </row>
    <row r="2286" spans="8:12">
      <c r="H2286" s="1" t="s">
        <v>78</v>
      </c>
      <c r="I2286" s="1" t="s">
        <v>4734</v>
      </c>
      <c r="J2286" s="1" t="s">
        <v>6169</v>
      </c>
      <c r="K2286" s="1" t="str">
        <f t="shared" si="71"/>
        <v>2015</v>
      </c>
      <c r="L2286">
        <f t="shared" si="72"/>
        <v>28</v>
      </c>
    </row>
    <row r="2287" spans="8:12">
      <c r="H2287" s="1" t="s">
        <v>310</v>
      </c>
      <c r="I2287" s="1" t="s">
        <v>6797</v>
      </c>
      <c r="J2287" s="1" t="s">
        <v>6801</v>
      </c>
      <c r="K2287" s="1" t="str">
        <f t="shared" si="71"/>
        <v>1998</v>
      </c>
      <c r="L2287">
        <f t="shared" si="72"/>
        <v>28</v>
      </c>
    </row>
    <row r="2288" spans="8:12">
      <c r="H2288" s="1" t="s">
        <v>678</v>
      </c>
      <c r="I2288" s="1" t="s">
        <v>6848</v>
      </c>
      <c r="J2288" s="1" t="s">
        <v>6876</v>
      </c>
      <c r="K2288" s="1" t="str">
        <f t="shared" si="71"/>
        <v>2009</v>
      </c>
      <c r="L2288">
        <f t="shared" si="72"/>
        <v>28</v>
      </c>
    </row>
    <row r="2289" spans="8:12">
      <c r="H2289" s="1" t="s">
        <v>88</v>
      </c>
      <c r="I2289" s="1" t="s">
        <v>7120</v>
      </c>
      <c r="J2289" s="1" t="s">
        <v>1067</v>
      </c>
      <c r="K2289" s="1" t="str">
        <f t="shared" si="71"/>
        <v>2015</v>
      </c>
      <c r="L2289">
        <f t="shared" si="72"/>
        <v>28</v>
      </c>
    </row>
    <row r="2290" spans="8:12">
      <c r="H2290" s="1" t="s">
        <v>78</v>
      </c>
      <c r="I2290" s="1" t="s">
        <v>7211</v>
      </c>
      <c r="J2290" s="1" t="s">
        <v>7214</v>
      </c>
      <c r="K2290" s="1" t="str">
        <f t="shared" si="71"/>
        <v>2014</v>
      </c>
      <c r="L2290">
        <f t="shared" si="72"/>
        <v>28</v>
      </c>
    </row>
    <row r="2291" spans="8:12">
      <c r="H2291" s="1" t="s">
        <v>63</v>
      </c>
      <c r="I2291" s="1" t="s">
        <v>431</v>
      </c>
      <c r="J2291" s="1" t="s">
        <v>1534</v>
      </c>
      <c r="K2291" s="1" t="str">
        <f t="shared" si="71"/>
        <v>2016</v>
      </c>
      <c r="L2291">
        <f t="shared" si="72"/>
        <v>28</v>
      </c>
    </row>
    <row r="2292" spans="8:12">
      <c r="H2292" s="1" t="s">
        <v>63</v>
      </c>
      <c r="I2292" s="1" t="s">
        <v>220</v>
      </c>
      <c r="J2292" s="1" t="s">
        <v>806</v>
      </c>
      <c r="K2292" s="1" t="str">
        <f t="shared" si="71"/>
        <v>2014</v>
      </c>
      <c r="L2292">
        <f t="shared" si="72"/>
        <v>28</v>
      </c>
    </row>
    <row r="2293" spans="8:12">
      <c r="H2293" s="1" t="s">
        <v>78</v>
      </c>
      <c r="I2293" s="1" t="s">
        <v>220</v>
      </c>
      <c r="J2293" s="1" t="s">
        <v>1163</v>
      </c>
      <c r="K2293" s="1" t="str">
        <f t="shared" si="71"/>
        <v>2015</v>
      </c>
      <c r="L2293">
        <f t="shared" si="72"/>
        <v>28</v>
      </c>
    </row>
    <row r="2294" spans="8:12">
      <c r="H2294" s="1" t="s">
        <v>78</v>
      </c>
      <c r="I2294" s="1" t="s">
        <v>7707</v>
      </c>
      <c r="J2294" s="1" t="s">
        <v>1222</v>
      </c>
      <c r="K2294" s="1" t="str">
        <f t="shared" si="71"/>
        <v>2015</v>
      </c>
      <c r="L2294">
        <f t="shared" si="72"/>
        <v>28</v>
      </c>
    </row>
    <row r="2295" spans="8:12">
      <c r="H2295" s="1" t="s">
        <v>809</v>
      </c>
      <c r="I2295" s="1" t="s">
        <v>7733</v>
      </c>
      <c r="J2295" s="1" t="s">
        <v>7734</v>
      </c>
      <c r="K2295" s="1" t="str">
        <f t="shared" si="71"/>
        <v>2008</v>
      </c>
      <c r="L2295">
        <f t="shared" si="72"/>
        <v>28</v>
      </c>
    </row>
    <row r="2296" spans="8:12">
      <c r="H2296" s="1" t="s">
        <v>78</v>
      </c>
      <c r="I2296" s="1" t="s">
        <v>4873</v>
      </c>
      <c r="J2296" s="1" t="s">
        <v>384</v>
      </c>
      <c r="K2296" s="1" t="str">
        <f t="shared" si="71"/>
        <v>2015</v>
      </c>
      <c r="L2296">
        <f t="shared" si="72"/>
        <v>28</v>
      </c>
    </row>
    <row r="2297" spans="8:12">
      <c r="H2297" s="1" t="s">
        <v>809</v>
      </c>
      <c r="I2297" s="1" t="s">
        <v>663</v>
      </c>
      <c r="J2297" s="1" t="s">
        <v>7783</v>
      </c>
      <c r="K2297" s="1" t="str">
        <f t="shared" si="71"/>
        <v>2012</v>
      </c>
      <c r="L2297">
        <f t="shared" si="72"/>
        <v>28</v>
      </c>
    </row>
    <row r="2298" spans="8:12">
      <c r="H2298" s="1" t="s">
        <v>78</v>
      </c>
      <c r="I2298" s="1" t="s">
        <v>7807</v>
      </c>
      <c r="J2298" s="1" t="s">
        <v>1222</v>
      </c>
      <c r="K2298" s="1" t="str">
        <f t="shared" si="71"/>
        <v>2015</v>
      </c>
      <c r="L2298">
        <f t="shared" si="72"/>
        <v>28</v>
      </c>
    </row>
    <row r="2299" spans="8:12">
      <c r="H2299" s="1" t="s">
        <v>484</v>
      </c>
      <c r="I2299" s="1" t="s">
        <v>8097</v>
      </c>
      <c r="J2299" s="1" t="s">
        <v>5385</v>
      </c>
      <c r="K2299" s="1" t="str">
        <f t="shared" si="71"/>
        <v>1996</v>
      </c>
      <c r="L2299">
        <f t="shared" si="72"/>
        <v>28</v>
      </c>
    </row>
    <row r="2300" spans="8:12">
      <c r="H2300" s="1" t="s">
        <v>464</v>
      </c>
      <c r="I2300" s="1" t="s">
        <v>6586</v>
      </c>
      <c r="J2300" s="1" t="s">
        <v>5723</v>
      </c>
      <c r="K2300" s="1" t="str">
        <f t="shared" si="71"/>
        <v>2017</v>
      </c>
      <c r="L2300">
        <f t="shared" si="72"/>
        <v>28</v>
      </c>
    </row>
    <row r="2301" spans="8:12">
      <c r="H2301" s="1" t="s">
        <v>88</v>
      </c>
      <c r="I2301" s="1" t="s">
        <v>8197</v>
      </c>
      <c r="J2301" s="1" t="s">
        <v>7725</v>
      </c>
      <c r="K2301" s="1" t="str">
        <f t="shared" si="71"/>
        <v>2020</v>
      </c>
      <c r="L2301">
        <f t="shared" si="72"/>
        <v>28</v>
      </c>
    </row>
    <row r="2302" spans="8:12">
      <c r="H2302" s="1" t="s">
        <v>88</v>
      </c>
      <c r="I2302" s="1" t="s">
        <v>7224</v>
      </c>
      <c r="J2302" s="1" t="s">
        <v>8045</v>
      </c>
      <c r="K2302" s="1" t="str">
        <f t="shared" si="71"/>
        <v>2014</v>
      </c>
      <c r="L2302">
        <f t="shared" si="72"/>
        <v>28</v>
      </c>
    </row>
    <row r="2303" spans="8:12">
      <c r="H2303" s="1" t="s">
        <v>678</v>
      </c>
      <c r="I2303" s="1" t="s">
        <v>1610</v>
      </c>
      <c r="J2303" s="1" t="s">
        <v>1933</v>
      </c>
      <c r="K2303" s="1" t="str">
        <f t="shared" si="71"/>
        <v>2014</v>
      </c>
      <c r="L2303">
        <f t="shared" si="72"/>
        <v>28</v>
      </c>
    </row>
    <row r="2304" spans="8:12">
      <c r="H2304" s="1" t="s">
        <v>128</v>
      </c>
      <c r="I2304" s="1" t="s">
        <v>523</v>
      </c>
      <c r="J2304" s="1" t="s">
        <v>4086</v>
      </c>
      <c r="K2304" s="1" t="str">
        <f t="shared" si="71"/>
        <v>2006</v>
      </c>
      <c r="L2304">
        <f t="shared" si="72"/>
        <v>28</v>
      </c>
    </row>
    <row r="2305" spans="8:12">
      <c r="H2305" s="1" t="s">
        <v>189</v>
      </c>
      <c r="I2305" s="1" t="s">
        <v>9143</v>
      </c>
      <c r="J2305" s="1" t="s">
        <v>9150</v>
      </c>
      <c r="K2305" s="1" t="str">
        <f t="shared" si="71"/>
        <v>1994</v>
      </c>
      <c r="L2305">
        <f t="shared" si="72"/>
        <v>28</v>
      </c>
    </row>
    <row r="2306" spans="8:12">
      <c r="H2306" s="1" t="s">
        <v>63</v>
      </c>
      <c r="I2306" s="1" t="s">
        <v>9203</v>
      </c>
      <c r="J2306" s="1" t="s">
        <v>9214</v>
      </c>
      <c r="K2306" s="1" t="str">
        <f t="shared" ref="K2306:K2369" si="73">TEXT(J2306,"YYYY")</f>
        <v>2010</v>
      </c>
      <c r="L2306">
        <f t="shared" ref="L2306:L2369" si="74">H2306-(TEXT(I2306,"YYYY")-TEXT(J2306,"YYYY"))</f>
        <v>28</v>
      </c>
    </row>
    <row r="2307" spans="8:12">
      <c r="H2307" s="1" t="s">
        <v>63</v>
      </c>
      <c r="I2307" s="1" t="s">
        <v>7289</v>
      </c>
      <c r="J2307" s="1" t="s">
        <v>2708</v>
      </c>
      <c r="K2307" s="1" t="str">
        <f t="shared" si="73"/>
        <v>2012</v>
      </c>
      <c r="L2307">
        <f t="shared" si="74"/>
        <v>28</v>
      </c>
    </row>
    <row r="2308" spans="8:12">
      <c r="H2308" s="1" t="s">
        <v>282</v>
      </c>
      <c r="I2308" s="1" t="s">
        <v>9618</v>
      </c>
      <c r="J2308" s="1" t="s">
        <v>9622</v>
      </c>
      <c r="K2308" s="1" t="str">
        <f t="shared" si="73"/>
        <v>1997</v>
      </c>
      <c r="L2308">
        <f t="shared" si="74"/>
        <v>28</v>
      </c>
    </row>
    <row r="2309" spans="8:12">
      <c r="H2309" s="1" t="s">
        <v>88</v>
      </c>
      <c r="I2309" s="1" t="s">
        <v>7209</v>
      </c>
      <c r="J2309" s="1" t="s">
        <v>10379</v>
      </c>
      <c r="K2309" s="1" t="str">
        <f t="shared" si="73"/>
        <v>2013</v>
      </c>
      <c r="L2309">
        <f t="shared" si="74"/>
        <v>28</v>
      </c>
    </row>
    <row r="2310" spans="8:12">
      <c r="H2310" s="1" t="s">
        <v>464</v>
      </c>
      <c r="I2310" s="1" t="s">
        <v>10697</v>
      </c>
      <c r="J2310" s="1" t="s">
        <v>236</v>
      </c>
      <c r="K2310" s="1" t="str">
        <f t="shared" si="73"/>
        <v>2017</v>
      </c>
      <c r="L2310">
        <f t="shared" si="74"/>
        <v>28</v>
      </c>
    </row>
    <row r="2311" spans="8:12">
      <c r="H2311" s="1" t="s">
        <v>310</v>
      </c>
      <c r="I2311" s="1" t="s">
        <v>193</v>
      </c>
      <c r="J2311" s="1" t="s">
        <v>10789</v>
      </c>
      <c r="K2311" s="1" t="str">
        <f t="shared" si="73"/>
        <v>2003</v>
      </c>
      <c r="L2311">
        <f t="shared" si="74"/>
        <v>28</v>
      </c>
    </row>
    <row r="2312" spans="8:12">
      <c r="H2312" s="1" t="s">
        <v>88</v>
      </c>
      <c r="I2312" s="1" t="s">
        <v>10869</v>
      </c>
      <c r="J2312" s="1" t="s">
        <v>5606</v>
      </c>
      <c r="K2312" s="1" t="str">
        <f t="shared" si="73"/>
        <v>2020</v>
      </c>
      <c r="L2312">
        <f t="shared" si="74"/>
        <v>28</v>
      </c>
    </row>
    <row r="2313" spans="8:12">
      <c r="H2313" s="1" t="s">
        <v>464</v>
      </c>
      <c r="I2313" s="1" t="s">
        <v>8481</v>
      </c>
      <c r="J2313" s="1" t="s">
        <v>496</v>
      </c>
      <c r="K2313" s="1" t="str">
        <f t="shared" si="73"/>
        <v>2017</v>
      </c>
      <c r="L2313">
        <f t="shared" si="74"/>
        <v>28</v>
      </c>
    </row>
    <row r="2314" spans="8:12">
      <c r="H2314" s="1" t="s">
        <v>63</v>
      </c>
      <c r="I2314" s="1" t="s">
        <v>7337</v>
      </c>
      <c r="J2314" s="1" t="s">
        <v>3825</v>
      </c>
      <c r="K2314" s="1" t="str">
        <f t="shared" si="73"/>
        <v>2012</v>
      </c>
      <c r="L2314">
        <f t="shared" si="74"/>
        <v>28</v>
      </c>
    </row>
    <row r="2315" spans="8:12">
      <c r="H2315" s="1" t="s">
        <v>88</v>
      </c>
      <c r="I2315" s="1" t="s">
        <v>7224</v>
      </c>
      <c r="J2315" s="1" t="s">
        <v>11322</v>
      </c>
      <c r="K2315" s="1" t="str">
        <f t="shared" si="73"/>
        <v>2014</v>
      </c>
      <c r="L2315">
        <f t="shared" si="74"/>
        <v>28</v>
      </c>
    </row>
    <row r="2316" spans="8:12">
      <c r="H2316" s="1" t="s">
        <v>584</v>
      </c>
      <c r="I2316" s="1" t="s">
        <v>8821</v>
      </c>
      <c r="J2316" s="1" t="s">
        <v>11364</v>
      </c>
      <c r="K2316" s="1" t="str">
        <f t="shared" si="73"/>
        <v>2005</v>
      </c>
      <c r="L2316">
        <f t="shared" si="74"/>
        <v>28</v>
      </c>
    </row>
    <row r="2317" spans="8:12">
      <c r="H2317" s="1" t="s">
        <v>88</v>
      </c>
      <c r="I2317" s="1" t="s">
        <v>10939</v>
      </c>
      <c r="J2317" s="1" t="s">
        <v>8431</v>
      </c>
      <c r="K2317" s="1" t="str">
        <f t="shared" si="73"/>
        <v>2020</v>
      </c>
      <c r="L2317">
        <f t="shared" si="74"/>
        <v>28</v>
      </c>
    </row>
    <row r="2318" spans="8:12">
      <c r="H2318" s="1" t="s">
        <v>464</v>
      </c>
      <c r="I2318" s="1" t="s">
        <v>9124</v>
      </c>
      <c r="J2318" s="1" t="s">
        <v>610</v>
      </c>
      <c r="K2318" s="1" t="str">
        <f t="shared" si="73"/>
        <v>2017</v>
      </c>
      <c r="L2318">
        <f t="shared" si="74"/>
        <v>28</v>
      </c>
    </row>
    <row r="2319" spans="8:12">
      <c r="H2319" s="1" t="s">
        <v>88</v>
      </c>
      <c r="I2319" s="1" t="s">
        <v>9816</v>
      </c>
      <c r="J2319" s="1" t="s">
        <v>8021</v>
      </c>
      <c r="K2319" s="1" t="str">
        <f t="shared" si="73"/>
        <v>2015</v>
      </c>
      <c r="L2319">
        <f t="shared" si="74"/>
        <v>28</v>
      </c>
    </row>
    <row r="2320" spans="8:12">
      <c r="H2320" s="1" t="s">
        <v>88</v>
      </c>
      <c r="I2320" s="1" t="s">
        <v>11851</v>
      </c>
      <c r="J2320" s="1" t="s">
        <v>11854</v>
      </c>
      <c r="K2320" s="1" t="str">
        <f t="shared" si="73"/>
        <v>2015</v>
      </c>
      <c r="L2320">
        <f t="shared" si="74"/>
        <v>28</v>
      </c>
    </row>
    <row r="2321" spans="8:12">
      <c r="H2321" s="1" t="s">
        <v>88</v>
      </c>
      <c r="I2321" s="1" t="s">
        <v>5707</v>
      </c>
      <c r="J2321" s="1" t="s">
        <v>8247</v>
      </c>
      <c r="K2321" s="1" t="str">
        <f t="shared" si="73"/>
        <v>2020</v>
      </c>
      <c r="L2321">
        <f t="shared" si="74"/>
        <v>28</v>
      </c>
    </row>
    <row r="2322" spans="8:12">
      <c r="H2322" s="1" t="s">
        <v>88</v>
      </c>
      <c r="I2322" s="1" t="s">
        <v>801</v>
      </c>
      <c r="J2322" s="1" t="s">
        <v>1222</v>
      </c>
      <c r="K2322" s="1" t="str">
        <f t="shared" si="73"/>
        <v>2015</v>
      </c>
      <c r="L2322">
        <f t="shared" si="74"/>
        <v>28</v>
      </c>
    </row>
    <row r="2323" spans="8:12">
      <c r="H2323" s="1" t="s">
        <v>88</v>
      </c>
      <c r="I2323" s="1" t="s">
        <v>11815</v>
      </c>
      <c r="J2323" s="1" t="s">
        <v>7253</v>
      </c>
      <c r="K2323" s="1" t="str">
        <f t="shared" si="73"/>
        <v>2015</v>
      </c>
      <c r="L2323">
        <f t="shared" si="74"/>
        <v>28</v>
      </c>
    </row>
    <row r="2324" spans="8:12">
      <c r="H2324" s="1" t="s">
        <v>530</v>
      </c>
      <c r="I2324" s="1" t="s">
        <v>12360</v>
      </c>
      <c r="J2324" s="1" t="s">
        <v>12338</v>
      </c>
      <c r="K2324" s="1" t="str">
        <f t="shared" si="73"/>
        <v>2015</v>
      </c>
      <c r="L2324">
        <f t="shared" si="74"/>
        <v>28</v>
      </c>
    </row>
    <row r="2325" spans="8:12">
      <c r="H2325" s="1" t="s">
        <v>63</v>
      </c>
      <c r="I2325" s="1" t="s">
        <v>522</v>
      </c>
      <c r="J2325" s="1" t="s">
        <v>527</v>
      </c>
      <c r="K2325" s="1" t="str">
        <f t="shared" si="73"/>
        <v>2018</v>
      </c>
      <c r="L2325">
        <f t="shared" si="74"/>
        <v>29</v>
      </c>
    </row>
    <row r="2326" spans="8:12">
      <c r="H2326" s="1" t="s">
        <v>530</v>
      </c>
      <c r="I2326" s="1" t="s">
        <v>1146</v>
      </c>
      <c r="J2326" s="1" t="s">
        <v>1163</v>
      </c>
      <c r="K2326" s="1" t="str">
        <f t="shared" si="73"/>
        <v>2015</v>
      </c>
      <c r="L2326">
        <f t="shared" si="74"/>
        <v>29</v>
      </c>
    </row>
    <row r="2327" spans="8:12">
      <c r="H2327" s="1" t="s">
        <v>464</v>
      </c>
      <c r="I2327" s="1" t="s">
        <v>1192</v>
      </c>
      <c r="J2327" s="1" t="s">
        <v>1206</v>
      </c>
      <c r="K2327" s="1" t="str">
        <f t="shared" si="73"/>
        <v>2017</v>
      </c>
      <c r="L2327">
        <f t="shared" si="74"/>
        <v>29</v>
      </c>
    </row>
    <row r="2328" spans="8:12">
      <c r="H2328" s="1" t="s">
        <v>78</v>
      </c>
      <c r="I2328" s="1" t="s">
        <v>1226</v>
      </c>
      <c r="J2328" s="1" t="s">
        <v>1229</v>
      </c>
      <c r="K2328" s="1" t="str">
        <f t="shared" si="73"/>
        <v>2019</v>
      </c>
      <c r="L2328">
        <f t="shared" si="74"/>
        <v>29</v>
      </c>
    </row>
    <row r="2329" spans="8:12">
      <c r="H2329" s="1" t="s">
        <v>448</v>
      </c>
      <c r="I2329" s="1" t="s">
        <v>1427</v>
      </c>
      <c r="J2329" s="1" t="s">
        <v>162</v>
      </c>
      <c r="K2329" s="1" t="str">
        <f t="shared" si="73"/>
        <v>2016</v>
      </c>
      <c r="L2329">
        <f t="shared" si="74"/>
        <v>29</v>
      </c>
    </row>
    <row r="2330" spans="8:12">
      <c r="H2330" s="1" t="s">
        <v>78</v>
      </c>
      <c r="I2330" s="1" t="s">
        <v>1479</v>
      </c>
      <c r="J2330" s="1" t="s">
        <v>66</v>
      </c>
      <c r="K2330" s="1" t="str">
        <f t="shared" si="73"/>
        <v>2019</v>
      </c>
      <c r="L2330">
        <f t="shared" si="74"/>
        <v>29</v>
      </c>
    </row>
    <row r="2331" spans="8:12">
      <c r="H2331" s="1" t="s">
        <v>78</v>
      </c>
      <c r="I2331" s="1" t="s">
        <v>1601</v>
      </c>
      <c r="J2331" s="1" t="s">
        <v>66</v>
      </c>
      <c r="K2331" s="1" t="str">
        <f t="shared" si="73"/>
        <v>2019</v>
      </c>
      <c r="L2331">
        <f t="shared" si="74"/>
        <v>29</v>
      </c>
    </row>
    <row r="2332" spans="8:12">
      <c r="H2332" s="1" t="s">
        <v>78</v>
      </c>
      <c r="I2332" s="1" t="s">
        <v>1628</v>
      </c>
      <c r="J2332" s="1" t="s">
        <v>66</v>
      </c>
      <c r="K2332" s="1" t="str">
        <f t="shared" si="73"/>
        <v>2019</v>
      </c>
      <c r="L2332">
        <f t="shared" si="74"/>
        <v>29</v>
      </c>
    </row>
    <row r="2333" spans="8:12">
      <c r="H2333" s="1" t="s">
        <v>63</v>
      </c>
      <c r="I2333" s="1" t="s">
        <v>656</v>
      </c>
      <c r="J2333" s="1" t="s">
        <v>1249</v>
      </c>
      <c r="K2333" s="1" t="str">
        <f t="shared" si="73"/>
        <v>2018</v>
      </c>
      <c r="L2333">
        <f t="shared" si="74"/>
        <v>29</v>
      </c>
    </row>
    <row r="2334" spans="8:12">
      <c r="H2334" s="1" t="s">
        <v>448</v>
      </c>
      <c r="I2334" s="1" t="s">
        <v>1174</v>
      </c>
      <c r="J2334" s="1" t="s">
        <v>303</v>
      </c>
      <c r="K2334" s="1" t="str">
        <f t="shared" si="73"/>
        <v>2016</v>
      </c>
      <c r="L2334">
        <f t="shared" si="74"/>
        <v>29</v>
      </c>
    </row>
    <row r="2335" spans="8:12">
      <c r="H2335" s="1" t="s">
        <v>78</v>
      </c>
      <c r="I2335" s="1" t="s">
        <v>2378</v>
      </c>
      <c r="J2335" s="1" t="s">
        <v>2254</v>
      </c>
      <c r="K2335" s="1" t="str">
        <f t="shared" si="73"/>
        <v>2018</v>
      </c>
      <c r="L2335">
        <f t="shared" si="74"/>
        <v>29</v>
      </c>
    </row>
    <row r="2336" spans="8:12">
      <c r="H2336" s="1" t="s">
        <v>240</v>
      </c>
      <c r="I2336" s="1" t="s">
        <v>822</v>
      </c>
      <c r="J2336" s="1" t="s">
        <v>2585</v>
      </c>
      <c r="K2336" s="1" t="str">
        <f t="shared" si="73"/>
        <v>1994</v>
      </c>
      <c r="L2336">
        <f t="shared" si="74"/>
        <v>29</v>
      </c>
    </row>
    <row r="2337" spans="8:12">
      <c r="H2337" s="1" t="s">
        <v>644</v>
      </c>
      <c r="I2337" s="1" t="s">
        <v>696</v>
      </c>
      <c r="J2337" s="1" t="s">
        <v>2818</v>
      </c>
      <c r="K2337" s="1" t="str">
        <f t="shared" si="73"/>
        <v>2012</v>
      </c>
      <c r="L2337">
        <f t="shared" si="74"/>
        <v>29</v>
      </c>
    </row>
    <row r="2338" spans="8:12">
      <c r="H2338" s="1" t="s">
        <v>78</v>
      </c>
      <c r="I2338" s="1" t="s">
        <v>3644</v>
      </c>
      <c r="J2338" s="1" t="s">
        <v>3536</v>
      </c>
      <c r="K2338" s="1" t="str">
        <f t="shared" si="73"/>
        <v>2018</v>
      </c>
      <c r="L2338">
        <f t="shared" si="74"/>
        <v>29</v>
      </c>
    </row>
    <row r="2339" spans="8:12">
      <c r="H2339" s="1" t="s">
        <v>78</v>
      </c>
      <c r="I2339" s="1" t="s">
        <v>3617</v>
      </c>
      <c r="J2339" s="1" t="s">
        <v>1524</v>
      </c>
      <c r="K2339" s="1" t="str">
        <f t="shared" si="73"/>
        <v>2019</v>
      </c>
      <c r="L2339">
        <f t="shared" si="74"/>
        <v>29</v>
      </c>
    </row>
    <row r="2340" spans="8:12">
      <c r="H2340" s="1" t="s">
        <v>530</v>
      </c>
      <c r="I2340" s="1" t="s">
        <v>3703</v>
      </c>
      <c r="J2340" s="1" t="s">
        <v>3704</v>
      </c>
      <c r="K2340" s="1" t="str">
        <f t="shared" si="73"/>
        <v>2013</v>
      </c>
      <c r="L2340">
        <f t="shared" si="74"/>
        <v>29</v>
      </c>
    </row>
    <row r="2341" spans="8:12">
      <c r="H2341" s="1" t="s">
        <v>464</v>
      </c>
      <c r="I2341" s="1" t="s">
        <v>2854</v>
      </c>
      <c r="J2341" s="1" t="s">
        <v>3952</v>
      </c>
      <c r="K2341" s="1" t="str">
        <f t="shared" si="73"/>
        <v>2016</v>
      </c>
      <c r="L2341">
        <f t="shared" si="74"/>
        <v>29</v>
      </c>
    </row>
    <row r="2342" spans="8:12">
      <c r="H2342" s="1" t="s">
        <v>78</v>
      </c>
      <c r="I2342" s="1" t="s">
        <v>395</v>
      </c>
      <c r="J2342" s="1" t="s">
        <v>227</v>
      </c>
      <c r="K2342" s="1" t="str">
        <f t="shared" si="73"/>
        <v>2017</v>
      </c>
      <c r="L2342">
        <f t="shared" si="74"/>
        <v>29</v>
      </c>
    </row>
    <row r="2343" spans="8:12">
      <c r="H2343" s="1" t="s">
        <v>678</v>
      </c>
      <c r="I2343" s="1" t="s">
        <v>5110</v>
      </c>
      <c r="J2343" s="1" t="s">
        <v>5117</v>
      </c>
      <c r="K2343" s="1" t="str">
        <f t="shared" si="73"/>
        <v>2011</v>
      </c>
      <c r="L2343">
        <f t="shared" si="74"/>
        <v>29</v>
      </c>
    </row>
    <row r="2344" spans="8:12">
      <c r="H2344" s="1" t="s">
        <v>78</v>
      </c>
      <c r="I2344" s="1" t="s">
        <v>5094</v>
      </c>
      <c r="J2344" s="1" t="s">
        <v>1485</v>
      </c>
      <c r="K2344" s="1" t="str">
        <f t="shared" si="73"/>
        <v>2017</v>
      </c>
      <c r="L2344">
        <f t="shared" si="74"/>
        <v>29</v>
      </c>
    </row>
    <row r="2345" spans="8:12">
      <c r="H2345" s="1" t="s">
        <v>809</v>
      </c>
      <c r="I2345" s="1" t="s">
        <v>5175</v>
      </c>
      <c r="J2345" s="1" t="s">
        <v>5176</v>
      </c>
      <c r="K2345" s="1" t="str">
        <f t="shared" si="73"/>
        <v>2011</v>
      </c>
      <c r="L2345">
        <f t="shared" si="74"/>
        <v>29</v>
      </c>
    </row>
    <row r="2346" spans="8:12">
      <c r="H2346" s="1" t="s">
        <v>78</v>
      </c>
      <c r="I2346" s="1" t="s">
        <v>5642</v>
      </c>
      <c r="J2346" s="1" t="s">
        <v>3171</v>
      </c>
      <c r="K2346" s="1" t="str">
        <f t="shared" si="73"/>
        <v>2016</v>
      </c>
      <c r="L2346">
        <f t="shared" si="74"/>
        <v>29</v>
      </c>
    </row>
    <row r="2347" spans="8:12">
      <c r="H2347" s="1" t="s">
        <v>78</v>
      </c>
      <c r="I2347" s="1" t="s">
        <v>5745</v>
      </c>
      <c r="J2347" s="1" t="s">
        <v>5710</v>
      </c>
      <c r="K2347" s="1" t="str">
        <f t="shared" si="73"/>
        <v>2020</v>
      </c>
      <c r="L2347">
        <f t="shared" si="74"/>
        <v>29</v>
      </c>
    </row>
    <row r="2348" spans="8:12">
      <c r="H2348" s="1" t="s">
        <v>63</v>
      </c>
      <c r="I2348" s="1" t="s">
        <v>5836</v>
      </c>
      <c r="J2348" s="1" t="s">
        <v>1110</v>
      </c>
      <c r="K2348" s="1" t="str">
        <f t="shared" si="73"/>
        <v>2019</v>
      </c>
      <c r="L2348">
        <f t="shared" si="74"/>
        <v>29</v>
      </c>
    </row>
    <row r="2349" spans="8:12">
      <c r="H2349" s="1" t="s">
        <v>78</v>
      </c>
      <c r="I2349" s="1" t="s">
        <v>2822</v>
      </c>
      <c r="J2349" s="1" t="s">
        <v>84</v>
      </c>
      <c r="K2349" s="1" t="str">
        <f t="shared" si="73"/>
        <v>2017</v>
      </c>
      <c r="L2349">
        <f t="shared" si="74"/>
        <v>29</v>
      </c>
    </row>
    <row r="2350" spans="8:12">
      <c r="H2350" s="1" t="s">
        <v>464</v>
      </c>
      <c r="I2350" s="1" t="s">
        <v>2822</v>
      </c>
      <c r="J2350" s="1" t="s">
        <v>2770</v>
      </c>
      <c r="K2350" s="1" t="str">
        <f t="shared" si="73"/>
        <v>2015</v>
      </c>
      <c r="L2350">
        <f t="shared" si="74"/>
        <v>29</v>
      </c>
    </row>
    <row r="2351" spans="8:12">
      <c r="H2351" s="1" t="s">
        <v>63</v>
      </c>
      <c r="I2351" s="1" t="s">
        <v>755</v>
      </c>
      <c r="J2351" s="1" t="s">
        <v>6092</v>
      </c>
      <c r="K2351" s="1" t="str">
        <f t="shared" si="73"/>
        <v>2016</v>
      </c>
      <c r="L2351">
        <f t="shared" si="74"/>
        <v>29</v>
      </c>
    </row>
    <row r="2352" spans="8:12">
      <c r="H2352" s="1" t="s">
        <v>78</v>
      </c>
      <c r="I2352" s="1" t="s">
        <v>5988</v>
      </c>
      <c r="J2352" s="1" t="s">
        <v>987</v>
      </c>
      <c r="K2352" s="1" t="str">
        <f t="shared" si="73"/>
        <v>2017</v>
      </c>
      <c r="L2352">
        <f t="shared" si="74"/>
        <v>29</v>
      </c>
    </row>
    <row r="2353" spans="8:12">
      <c r="H2353" s="1" t="s">
        <v>78</v>
      </c>
      <c r="I2353" s="1" t="s">
        <v>6196</v>
      </c>
      <c r="J2353" s="1" t="s">
        <v>5894</v>
      </c>
      <c r="K2353" s="1" t="str">
        <f t="shared" si="73"/>
        <v>2020</v>
      </c>
      <c r="L2353">
        <f t="shared" si="74"/>
        <v>29</v>
      </c>
    </row>
    <row r="2354" spans="8:12">
      <c r="H2354" s="1" t="s">
        <v>149</v>
      </c>
      <c r="I2354" s="1" t="s">
        <v>2658</v>
      </c>
      <c r="J2354" s="1" t="s">
        <v>1918</v>
      </c>
      <c r="K2354" s="1" t="str">
        <f t="shared" si="73"/>
        <v>2007</v>
      </c>
      <c r="L2354">
        <f t="shared" si="74"/>
        <v>29</v>
      </c>
    </row>
    <row r="2355" spans="8:12">
      <c r="H2355" s="1" t="s">
        <v>78</v>
      </c>
      <c r="I2355" s="1" t="s">
        <v>4461</v>
      </c>
      <c r="J2355" s="1" t="s">
        <v>4170</v>
      </c>
      <c r="K2355" s="1" t="str">
        <f t="shared" si="73"/>
        <v>2016</v>
      </c>
      <c r="L2355">
        <f t="shared" si="74"/>
        <v>29</v>
      </c>
    </row>
    <row r="2356" spans="8:12">
      <c r="H2356" s="1" t="s">
        <v>78</v>
      </c>
      <c r="I2356" s="1" t="s">
        <v>6848</v>
      </c>
      <c r="J2356" s="1" t="s">
        <v>6868</v>
      </c>
      <c r="K2356" s="1" t="str">
        <f t="shared" si="73"/>
        <v>2015</v>
      </c>
      <c r="L2356">
        <f t="shared" si="74"/>
        <v>29</v>
      </c>
    </row>
    <row r="2357" spans="8:12">
      <c r="H2357" s="1" t="s">
        <v>78</v>
      </c>
      <c r="I2357" s="1" t="s">
        <v>6952</v>
      </c>
      <c r="J2357" s="1" t="s">
        <v>6953</v>
      </c>
      <c r="K2357" s="1" t="str">
        <f t="shared" si="73"/>
        <v>2015</v>
      </c>
      <c r="L2357">
        <f t="shared" si="74"/>
        <v>29</v>
      </c>
    </row>
    <row r="2358" spans="8:12">
      <c r="H2358" s="1" t="s">
        <v>78</v>
      </c>
      <c r="I2358" s="1" t="s">
        <v>6965</v>
      </c>
      <c r="J2358" s="1" t="s">
        <v>6605</v>
      </c>
      <c r="K2358" s="1" t="str">
        <f t="shared" si="73"/>
        <v>2015</v>
      </c>
      <c r="L2358">
        <f t="shared" si="74"/>
        <v>29</v>
      </c>
    </row>
    <row r="2359" spans="8:12">
      <c r="H2359" s="1" t="s">
        <v>63</v>
      </c>
      <c r="I2359" s="1" t="s">
        <v>7749</v>
      </c>
      <c r="J2359" s="1" t="s">
        <v>6104</v>
      </c>
      <c r="K2359" s="1" t="str">
        <f t="shared" si="73"/>
        <v>2015</v>
      </c>
      <c r="L2359">
        <f t="shared" si="74"/>
        <v>29</v>
      </c>
    </row>
    <row r="2360" spans="8:12">
      <c r="H2360" s="1" t="s">
        <v>63</v>
      </c>
      <c r="I2360" s="1" t="s">
        <v>7875</v>
      </c>
      <c r="J2360" s="1" t="s">
        <v>3141</v>
      </c>
      <c r="K2360" s="1" t="str">
        <f t="shared" si="73"/>
        <v>2011</v>
      </c>
      <c r="L2360">
        <f t="shared" si="74"/>
        <v>29</v>
      </c>
    </row>
    <row r="2361" spans="8:12">
      <c r="H2361" s="1" t="s">
        <v>63</v>
      </c>
      <c r="I2361" s="1" t="s">
        <v>7910</v>
      </c>
      <c r="J2361" s="1" t="s">
        <v>7865</v>
      </c>
      <c r="K2361" s="1" t="str">
        <f t="shared" si="73"/>
        <v>2011</v>
      </c>
      <c r="L2361">
        <f t="shared" si="74"/>
        <v>29</v>
      </c>
    </row>
    <row r="2362" spans="8:12">
      <c r="H2362" s="1" t="s">
        <v>63</v>
      </c>
      <c r="I2362" s="1" t="s">
        <v>5184</v>
      </c>
      <c r="J2362" s="1" t="s">
        <v>8409</v>
      </c>
      <c r="K2362" s="1" t="str">
        <f t="shared" si="73"/>
        <v>2013</v>
      </c>
      <c r="L2362">
        <f t="shared" si="74"/>
        <v>29</v>
      </c>
    </row>
    <row r="2363" spans="8:12">
      <c r="H2363" s="1" t="s">
        <v>464</v>
      </c>
      <c r="I2363" s="1" t="s">
        <v>8646</v>
      </c>
      <c r="J2363" s="1" t="s">
        <v>2178</v>
      </c>
      <c r="K2363" s="1" t="str">
        <f t="shared" si="73"/>
        <v>2018</v>
      </c>
      <c r="L2363">
        <f t="shared" si="74"/>
        <v>29</v>
      </c>
    </row>
    <row r="2364" spans="8:12">
      <c r="H2364" s="1" t="s">
        <v>78</v>
      </c>
      <c r="I2364" s="1" t="s">
        <v>8646</v>
      </c>
      <c r="J2364" s="1" t="s">
        <v>1331</v>
      </c>
      <c r="K2364" s="1" t="str">
        <f t="shared" si="73"/>
        <v>2020</v>
      </c>
      <c r="L2364">
        <f t="shared" si="74"/>
        <v>29</v>
      </c>
    </row>
    <row r="2365" spans="8:12">
      <c r="H2365" s="1" t="s">
        <v>1343</v>
      </c>
      <c r="I2365" s="1" t="s">
        <v>8590</v>
      </c>
      <c r="J2365" s="1" t="s">
        <v>1815</v>
      </c>
      <c r="K2365" s="1" t="str">
        <f t="shared" si="73"/>
        <v>2008</v>
      </c>
      <c r="L2365">
        <f t="shared" si="74"/>
        <v>29</v>
      </c>
    </row>
    <row r="2366" spans="8:12">
      <c r="H2366" s="1" t="s">
        <v>678</v>
      </c>
      <c r="I2366" s="1" t="s">
        <v>9177</v>
      </c>
      <c r="J2366" s="1" t="s">
        <v>9178</v>
      </c>
      <c r="K2366" s="1" t="str">
        <f t="shared" si="73"/>
        <v>2007</v>
      </c>
      <c r="L2366">
        <f t="shared" si="74"/>
        <v>29</v>
      </c>
    </row>
    <row r="2367" spans="8:12">
      <c r="H2367" s="1" t="s">
        <v>78</v>
      </c>
      <c r="I2367" s="1" t="s">
        <v>9177</v>
      </c>
      <c r="J2367" s="1" t="s">
        <v>9182</v>
      </c>
      <c r="K2367" s="1" t="str">
        <f t="shared" si="73"/>
        <v>2012</v>
      </c>
      <c r="L2367">
        <f t="shared" si="74"/>
        <v>29</v>
      </c>
    </row>
    <row r="2368" spans="8:12">
      <c r="H2368" s="1" t="s">
        <v>678</v>
      </c>
      <c r="I2368" s="1" t="s">
        <v>9189</v>
      </c>
      <c r="J2368" s="1" t="s">
        <v>9190</v>
      </c>
      <c r="K2368" s="1" t="str">
        <f t="shared" si="73"/>
        <v>2009</v>
      </c>
      <c r="L2368">
        <f t="shared" si="74"/>
        <v>29</v>
      </c>
    </row>
    <row r="2369" spans="8:12">
      <c r="H2369" s="1" t="s">
        <v>78</v>
      </c>
      <c r="I2369" s="1" t="s">
        <v>9263</v>
      </c>
      <c r="J2369" s="1" t="s">
        <v>4019</v>
      </c>
      <c r="K2369" s="1" t="str">
        <f t="shared" si="73"/>
        <v>2013</v>
      </c>
      <c r="L2369">
        <f t="shared" si="74"/>
        <v>29</v>
      </c>
    </row>
    <row r="2370" spans="8:12">
      <c r="H2370" s="1" t="s">
        <v>63</v>
      </c>
      <c r="I2370" s="1" t="s">
        <v>3346</v>
      </c>
      <c r="J2370" s="1" t="s">
        <v>3556</v>
      </c>
      <c r="K2370" s="1" t="str">
        <f t="shared" ref="K2370:K2433" si="75">TEXT(J2370,"YYYY")</f>
        <v>2011</v>
      </c>
      <c r="L2370">
        <f t="shared" ref="L2370:L2433" si="76">H2370-(TEXT(I2370,"YYYY")-TEXT(J2370,"YYYY"))</f>
        <v>29</v>
      </c>
    </row>
    <row r="2371" spans="8:12">
      <c r="H2371" s="1" t="s">
        <v>88</v>
      </c>
      <c r="I2371" s="1" t="s">
        <v>9244</v>
      </c>
      <c r="J2371" s="1" t="s">
        <v>9401</v>
      </c>
      <c r="K2371" s="1" t="str">
        <f t="shared" si="75"/>
        <v>2013</v>
      </c>
      <c r="L2371">
        <f t="shared" si="76"/>
        <v>29</v>
      </c>
    </row>
    <row r="2372" spans="8:12">
      <c r="H2372" s="1" t="s">
        <v>464</v>
      </c>
      <c r="I2372" s="1" t="s">
        <v>7289</v>
      </c>
      <c r="J2372" s="1" t="s">
        <v>9471</v>
      </c>
      <c r="K2372" s="1" t="str">
        <f t="shared" si="75"/>
        <v>2012</v>
      </c>
      <c r="L2372">
        <f t="shared" si="76"/>
        <v>29</v>
      </c>
    </row>
    <row r="2373" spans="8:12">
      <c r="H2373" s="1" t="s">
        <v>678</v>
      </c>
      <c r="I2373" s="1" t="s">
        <v>9709</v>
      </c>
      <c r="J2373" s="1" t="s">
        <v>9711</v>
      </c>
      <c r="K2373" s="1" t="str">
        <f t="shared" si="75"/>
        <v>2007</v>
      </c>
      <c r="L2373">
        <f t="shared" si="76"/>
        <v>29</v>
      </c>
    </row>
    <row r="2374" spans="8:12">
      <c r="H2374" s="1" t="s">
        <v>464</v>
      </c>
      <c r="I2374" s="1" t="s">
        <v>7018</v>
      </c>
      <c r="J2374" s="1" t="s">
        <v>9754</v>
      </c>
      <c r="K2374" s="1" t="str">
        <f t="shared" si="75"/>
        <v>2018</v>
      </c>
      <c r="L2374">
        <f t="shared" si="76"/>
        <v>29</v>
      </c>
    </row>
    <row r="2375" spans="8:12">
      <c r="H2375" s="1" t="s">
        <v>63</v>
      </c>
      <c r="I2375" s="1" t="s">
        <v>9868</v>
      </c>
      <c r="J2375" s="1" t="s">
        <v>3346</v>
      </c>
      <c r="K2375" s="1" t="str">
        <f t="shared" si="75"/>
        <v>2012</v>
      </c>
      <c r="L2375">
        <f t="shared" si="76"/>
        <v>29</v>
      </c>
    </row>
    <row r="2376" spans="8:12">
      <c r="H2376" s="1" t="s">
        <v>78</v>
      </c>
      <c r="I2376" s="1" t="s">
        <v>5619</v>
      </c>
      <c r="J2376" s="1" t="s">
        <v>3977</v>
      </c>
      <c r="K2376" s="1" t="str">
        <f t="shared" si="75"/>
        <v>2020</v>
      </c>
      <c r="L2376">
        <f t="shared" si="76"/>
        <v>29</v>
      </c>
    </row>
    <row r="2377" spans="8:12">
      <c r="H2377" s="1" t="s">
        <v>63</v>
      </c>
      <c r="I2377" s="1" t="s">
        <v>10830</v>
      </c>
      <c r="J2377" s="1" t="s">
        <v>617</v>
      </c>
      <c r="K2377" s="1" t="str">
        <f t="shared" si="75"/>
        <v>2019</v>
      </c>
      <c r="L2377">
        <f t="shared" si="76"/>
        <v>29</v>
      </c>
    </row>
    <row r="2378" spans="8:12">
      <c r="H2378" s="1" t="s">
        <v>809</v>
      </c>
      <c r="I2378" s="1" t="s">
        <v>9206</v>
      </c>
      <c r="J2378" s="1" t="s">
        <v>11207</v>
      </c>
      <c r="K2378" s="1" t="str">
        <f t="shared" si="75"/>
        <v>2007</v>
      </c>
      <c r="L2378">
        <f t="shared" si="76"/>
        <v>29</v>
      </c>
    </row>
    <row r="2379" spans="8:12">
      <c r="H2379" s="1" t="s">
        <v>644</v>
      </c>
      <c r="I2379" s="1" t="s">
        <v>9206</v>
      </c>
      <c r="J2379" s="1" t="s">
        <v>11209</v>
      </c>
      <c r="K2379" s="1" t="str">
        <f t="shared" si="75"/>
        <v>2008</v>
      </c>
      <c r="L2379">
        <f t="shared" si="76"/>
        <v>29</v>
      </c>
    </row>
    <row r="2380" spans="8:12">
      <c r="H2380" s="1" t="s">
        <v>63</v>
      </c>
      <c r="I2380" s="1" t="s">
        <v>5184</v>
      </c>
      <c r="J2380" s="1" t="s">
        <v>8849</v>
      </c>
      <c r="K2380" s="1" t="str">
        <f t="shared" si="75"/>
        <v>2013</v>
      </c>
      <c r="L2380">
        <f t="shared" si="76"/>
        <v>29</v>
      </c>
    </row>
    <row r="2381" spans="8:12">
      <c r="H2381" s="1" t="s">
        <v>78</v>
      </c>
      <c r="I2381" s="1" t="s">
        <v>7069</v>
      </c>
      <c r="J2381" s="1" t="s">
        <v>6104</v>
      </c>
      <c r="K2381" s="1" t="str">
        <f t="shared" si="75"/>
        <v>2015</v>
      </c>
      <c r="L2381">
        <f t="shared" si="76"/>
        <v>29</v>
      </c>
    </row>
    <row r="2382" spans="8:12">
      <c r="H2382" s="1" t="s">
        <v>530</v>
      </c>
      <c r="I2382" s="1" t="s">
        <v>10590</v>
      </c>
      <c r="J2382" s="1" t="s">
        <v>11617</v>
      </c>
      <c r="K2382" s="1" t="str">
        <f t="shared" si="75"/>
        <v>2016</v>
      </c>
      <c r="L2382">
        <f t="shared" si="76"/>
        <v>29</v>
      </c>
    </row>
    <row r="2383" spans="8:12">
      <c r="H2383" s="1" t="s">
        <v>78</v>
      </c>
      <c r="I2383" s="1" t="s">
        <v>335</v>
      </c>
      <c r="J2383" s="1" t="s">
        <v>11627</v>
      </c>
      <c r="K2383" s="1" t="str">
        <f t="shared" si="75"/>
        <v>2020</v>
      </c>
      <c r="L2383">
        <f t="shared" si="76"/>
        <v>29</v>
      </c>
    </row>
    <row r="2384" spans="8:12">
      <c r="H2384" s="1" t="s">
        <v>464</v>
      </c>
      <c r="I2384" s="1" t="s">
        <v>335</v>
      </c>
      <c r="J2384" s="1" t="s">
        <v>3458</v>
      </c>
      <c r="K2384" s="1" t="str">
        <f t="shared" si="75"/>
        <v>2018</v>
      </c>
      <c r="L2384">
        <f t="shared" si="76"/>
        <v>29</v>
      </c>
    </row>
    <row r="2385" spans="8:12">
      <c r="H2385" s="1" t="s">
        <v>63</v>
      </c>
      <c r="I2385" s="1" t="s">
        <v>11711</v>
      </c>
      <c r="J2385" s="1" t="s">
        <v>1222</v>
      </c>
      <c r="K2385" s="1" t="str">
        <f t="shared" si="75"/>
        <v>2015</v>
      </c>
      <c r="L2385">
        <f t="shared" si="76"/>
        <v>29</v>
      </c>
    </row>
    <row r="2386" spans="8:12">
      <c r="H2386" s="1" t="s">
        <v>464</v>
      </c>
      <c r="I2386" s="1" t="s">
        <v>9132</v>
      </c>
      <c r="J2386" s="1" t="s">
        <v>2023</v>
      </c>
      <c r="K2386" s="1" t="str">
        <f t="shared" si="75"/>
        <v>2013</v>
      </c>
      <c r="L2386">
        <f t="shared" si="76"/>
        <v>29</v>
      </c>
    </row>
    <row r="2387" spans="8:12">
      <c r="H2387" s="1" t="s">
        <v>644</v>
      </c>
      <c r="I2387" s="1" t="s">
        <v>11088</v>
      </c>
      <c r="J2387" s="1" t="s">
        <v>9926</v>
      </c>
      <c r="K2387" s="1" t="str">
        <f t="shared" si="75"/>
        <v>2014</v>
      </c>
      <c r="L2387">
        <f t="shared" si="76"/>
        <v>29</v>
      </c>
    </row>
    <row r="2388" spans="8:12">
      <c r="H2388" s="1" t="s">
        <v>78</v>
      </c>
      <c r="I2388" s="1" t="s">
        <v>11924</v>
      </c>
      <c r="J2388" s="1" t="s">
        <v>4519</v>
      </c>
      <c r="K2388" s="1" t="str">
        <f t="shared" si="75"/>
        <v>2015</v>
      </c>
      <c r="L2388">
        <f t="shared" si="76"/>
        <v>29</v>
      </c>
    </row>
    <row r="2389" spans="8:12">
      <c r="H2389" s="1" t="s">
        <v>78</v>
      </c>
      <c r="I2389" s="1" t="s">
        <v>461</v>
      </c>
      <c r="J2389" s="1" t="s">
        <v>830</v>
      </c>
      <c r="K2389" s="1" t="str">
        <f t="shared" si="75"/>
        <v>2020</v>
      </c>
      <c r="L2389">
        <f t="shared" si="76"/>
        <v>29</v>
      </c>
    </row>
    <row r="2390" spans="8:12">
      <c r="H2390" s="1" t="s">
        <v>78</v>
      </c>
      <c r="I2390" s="1" t="s">
        <v>3805</v>
      </c>
      <c r="J2390" s="1" t="s">
        <v>12228</v>
      </c>
      <c r="K2390" s="1" t="str">
        <f t="shared" si="75"/>
        <v>2020</v>
      </c>
      <c r="L2390">
        <f t="shared" si="76"/>
        <v>29</v>
      </c>
    </row>
    <row r="2391" spans="8:12">
      <c r="H2391" s="1" t="s">
        <v>78</v>
      </c>
      <c r="I2391" s="1" t="s">
        <v>10243</v>
      </c>
      <c r="J2391" s="1" t="s">
        <v>9071</v>
      </c>
      <c r="K2391" s="1" t="str">
        <f t="shared" si="75"/>
        <v>2020</v>
      </c>
      <c r="L2391">
        <f t="shared" si="76"/>
        <v>29</v>
      </c>
    </row>
    <row r="2392" spans="8:12">
      <c r="H2392" s="1" t="s">
        <v>448</v>
      </c>
      <c r="I2392" s="1" t="s">
        <v>155</v>
      </c>
      <c r="J2392" s="1" t="s">
        <v>451</v>
      </c>
      <c r="K2392" s="1" t="str">
        <f t="shared" si="75"/>
        <v>2017</v>
      </c>
      <c r="L2392">
        <f t="shared" si="76"/>
        <v>30</v>
      </c>
    </row>
    <row r="2393" spans="8:12">
      <c r="H2393" s="1" t="s">
        <v>63</v>
      </c>
      <c r="I2393" s="1" t="s">
        <v>782</v>
      </c>
      <c r="J2393" s="1" t="s">
        <v>782</v>
      </c>
      <c r="K2393" s="1" t="str">
        <f t="shared" si="75"/>
        <v>2018</v>
      </c>
      <c r="L2393">
        <f t="shared" si="76"/>
        <v>30</v>
      </c>
    </row>
    <row r="2394" spans="8:12">
      <c r="H2394" s="1" t="s">
        <v>120</v>
      </c>
      <c r="I2394" s="1" t="s">
        <v>384</v>
      </c>
      <c r="J2394" s="1" t="s">
        <v>870</v>
      </c>
      <c r="K2394" s="1" t="str">
        <f t="shared" si="75"/>
        <v>1999</v>
      </c>
      <c r="L2394">
        <f t="shared" si="76"/>
        <v>30</v>
      </c>
    </row>
    <row r="2395" spans="8:12">
      <c r="H2395" s="1" t="s">
        <v>584</v>
      </c>
      <c r="I2395" s="1" t="s">
        <v>996</v>
      </c>
      <c r="J2395" s="1" t="s">
        <v>998</v>
      </c>
      <c r="K2395" s="1" t="str">
        <f t="shared" si="75"/>
        <v>2010</v>
      </c>
      <c r="L2395">
        <f t="shared" si="76"/>
        <v>30</v>
      </c>
    </row>
    <row r="2396" spans="8:12">
      <c r="H2396" s="1" t="s">
        <v>448</v>
      </c>
      <c r="I2396" s="1" t="s">
        <v>1265</v>
      </c>
      <c r="J2396" s="1" t="s">
        <v>1286</v>
      </c>
      <c r="K2396" s="1" t="str">
        <f t="shared" si="75"/>
        <v>2017</v>
      </c>
      <c r="L2396">
        <f t="shared" si="76"/>
        <v>30</v>
      </c>
    </row>
    <row r="2397" spans="8:12">
      <c r="H2397" s="1" t="s">
        <v>809</v>
      </c>
      <c r="I2397" s="1" t="s">
        <v>1609</v>
      </c>
      <c r="J2397" s="1" t="s">
        <v>1619</v>
      </c>
      <c r="K2397" s="1" t="str">
        <f t="shared" si="75"/>
        <v>2013</v>
      </c>
      <c r="L2397">
        <f t="shared" si="76"/>
        <v>30</v>
      </c>
    </row>
    <row r="2398" spans="8:12">
      <c r="H2398" s="1" t="s">
        <v>63</v>
      </c>
      <c r="I2398" s="1" t="s">
        <v>1174</v>
      </c>
      <c r="J2398" s="1" t="s">
        <v>1866</v>
      </c>
      <c r="K2398" s="1" t="str">
        <f t="shared" si="75"/>
        <v>2019</v>
      </c>
      <c r="L2398">
        <f t="shared" si="76"/>
        <v>30</v>
      </c>
    </row>
    <row r="2399" spans="8:12">
      <c r="H2399" s="1" t="s">
        <v>464</v>
      </c>
      <c r="I2399" s="1" t="s">
        <v>1978</v>
      </c>
      <c r="J2399" s="1" t="s">
        <v>1286</v>
      </c>
      <c r="K2399" s="1" t="str">
        <f t="shared" si="75"/>
        <v>2017</v>
      </c>
      <c r="L2399">
        <f t="shared" si="76"/>
        <v>30</v>
      </c>
    </row>
    <row r="2400" spans="8:12">
      <c r="H2400" s="1" t="s">
        <v>464</v>
      </c>
      <c r="I2400" s="1" t="s">
        <v>2145</v>
      </c>
      <c r="J2400" s="1" t="s">
        <v>1039</v>
      </c>
      <c r="K2400" s="1" t="str">
        <f t="shared" si="75"/>
        <v>2018</v>
      </c>
      <c r="L2400">
        <f t="shared" si="76"/>
        <v>30</v>
      </c>
    </row>
    <row r="2401" spans="8:12">
      <c r="H2401" s="1" t="s">
        <v>530</v>
      </c>
      <c r="I2401" s="1" t="s">
        <v>2152</v>
      </c>
      <c r="J2401" s="1" t="s">
        <v>1534</v>
      </c>
      <c r="K2401" s="1" t="str">
        <f t="shared" si="75"/>
        <v>2016</v>
      </c>
      <c r="L2401">
        <f t="shared" si="76"/>
        <v>30</v>
      </c>
    </row>
    <row r="2402" spans="8:12">
      <c r="H2402" s="1" t="s">
        <v>448</v>
      </c>
      <c r="I2402" s="1" t="s">
        <v>2182</v>
      </c>
      <c r="J2402" s="1" t="s">
        <v>496</v>
      </c>
      <c r="K2402" s="1" t="str">
        <f t="shared" si="75"/>
        <v>2017</v>
      </c>
      <c r="L2402">
        <f t="shared" si="76"/>
        <v>30</v>
      </c>
    </row>
    <row r="2403" spans="8:12">
      <c r="H2403" s="1" t="s">
        <v>464</v>
      </c>
      <c r="I2403" s="1" t="s">
        <v>1192</v>
      </c>
      <c r="J2403" s="1" t="s">
        <v>1304</v>
      </c>
      <c r="K2403" s="1" t="str">
        <f t="shared" si="75"/>
        <v>2018</v>
      </c>
      <c r="L2403">
        <f t="shared" si="76"/>
        <v>30</v>
      </c>
    </row>
    <row r="2404" spans="8:12">
      <c r="H2404" s="1" t="s">
        <v>484</v>
      </c>
      <c r="I2404" s="1" t="s">
        <v>2534</v>
      </c>
      <c r="J2404" s="1" t="s">
        <v>2593</v>
      </c>
      <c r="K2404" s="1" t="str">
        <f t="shared" si="75"/>
        <v>2000</v>
      </c>
      <c r="L2404">
        <f t="shared" si="76"/>
        <v>30</v>
      </c>
    </row>
    <row r="2405" spans="8:12">
      <c r="H2405" s="1" t="s">
        <v>63</v>
      </c>
      <c r="I2405" s="1" t="s">
        <v>3385</v>
      </c>
      <c r="J2405" s="1" t="s">
        <v>1212</v>
      </c>
      <c r="K2405" s="1" t="str">
        <f t="shared" si="75"/>
        <v>2017</v>
      </c>
      <c r="L2405">
        <f t="shared" si="76"/>
        <v>30</v>
      </c>
    </row>
    <row r="2406" spans="8:12">
      <c r="H2406" s="1" t="s">
        <v>310</v>
      </c>
      <c r="I2406" s="1" t="s">
        <v>3458</v>
      </c>
      <c r="J2406" s="1" t="s">
        <v>3468</v>
      </c>
      <c r="K2406" s="1" t="str">
        <f t="shared" si="75"/>
        <v>2003</v>
      </c>
      <c r="L2406">
        <f t="shared" si="76"/>
        <v>30</v>
      </c>
    </row>
    <row r="2407" spans="8:12">
      <c r="H2407" s="1" t="s">
        <v>464</v>
      </c>
      <c r="I2407" s="1" t="s">
        <v>4106</v>
      </c>
      <c r="J2407" s="1" t="s">
        <v>384</v>
      </c>
      <c r="K2407" s="1" t="str">
        <f t="shared" si="75"/>
        <v>2015</v>
      </c>
      <c r="L2407">
        <f t="shared" si="76"/>
        <v>30</v>
      </c>
    </row>
    <row r="2408" spans="8:12">
      <c r="H2408" s="1" t="s">
        <v>464</v>
      </c>
      <c r="I2408" s="1" t="s">
        <v>3482</v>
      </c>
      <c r="J2408" s="1" t="s">
        <v>3802</v>
      </c>
      <c r="K2408" s="1" t="str">
        <f t="shared" si="75"/>
        <v>2019</v>
      </c>
      <c r="L2408">
        <f t="shared" si="76"/>
        <v>30</v>
      </c>
    </row>
    <row r="2409" spans="8:12">
      <c r="H2409" s="1" t="s">
        <v>63</v>
      </c>
      <c r="I2409" s="1" t="s">
        <v>4232</v>
      </c>
      <c r="J2409" s="1" t="s">
        <v>4232</v>
      </c>
      <c r="K2409" s="1" t="str">
        <f t="shared" si="75"/>
        <v>2017</v>
      </c>
      <c r="L2409">
        <f t="shared" si="76"/>
        <v>30</v>
      </c>
    </row>
    <row r="2410" spans="8:12">
      <c r="H2410" s="1" t="s">
        <v>448</v>
      </c>
      <c r="I2410" s="1" t="s">
        <v>3725</v>
      </c>
      <c r="J2410" s="1" t="s">
        <v>3952</v>
      </c>
      <c r="K2410" s="1" t="str">
        <f t="shared" si="75"/>
        <v>2016</v>
      </c>
      <c r="L2410">
        <f t="shared" si="76"/>
        <v>30</v>
      </c>
    </row>
    <row r="2411" spans="8:12">
      <c r="H2411" s="1" t="s">
        <v>63</v>
      </c>
      <c r="I2411" s="1" t="s">
        <v>2268</v>
      </c>
      <c r="J2411" s="1" t="s">
        <v>162</v>
      </c>
      <c r="K2411" s="1" t="str">
        <f t="shared" si="75"/>
        <v>2016</v>
      </c>
      <c r="L2411">
        <f t="shared" si="76"/>
        <v>30</v>
      </c>
    </row>
    <row r="2412" spans="8:12">
      <c r="H2412" s="1" t="s">
        <v>678</v>
      </c>
      <c r="I2412" s="1" t="s">
        <v>4765</v>
      </c>
      <c r="J2412" s="1" t="s">
        <v>2023</v>
      </c>
      <c r="K2412" s="1" t="str">
        <f t="shared" si="75"/>
        <v>2013</v>
      </c>
      <c r="L2412">
        <f t="shared" si="76"/>
        <v>30</v>
      </c>
    </row>
    <row r="2413" spans="8:12">
      <c r="H2413" s="1" t="s">
        <v>448</v>
      </c>
      <c r="I2413" s="1" t="s">
        <v>3588</v>
      </c>
      <c r="J2413" s="1" t="s">
        <v>1222</v>
      </c>
      <c r="K2413" s="1" t="str">
        <f t="shared" si="75"/>
        <v>2015</v>
      </c>
      <c r="L2413">
        <f t="shared" si="76"/>
        <v>30</v>
      </c>
    </row>
    <row r="2414" spans="8:12">
      <c r="H2414" s="1" t="s">
        <v>464</v>
      </c>
      <c r="I2414" s="1" t="s">
        <v>4942</v>
      </c>
      <c r="J2414" s="1" t="s">
        <v>4659</v>
      </c>
      <c r="K2414" s="1" t="str">
        <f t="shared" si="75"/>
        <v>2016</v>
      </c>
      <c r="L2414">
        <f t="shared" si="76"/>
        <v>30</v>
      </c>
    </row>
    <row r="2415" spans="8:12">
      <c r="H2415" s="1" t="s">
        <v>464</v>
      </c>
      <c r="I2415" s="1" t="s">
        <v>4872</v>
      </c>
      <c r="J2415" s="1" t="s">
        <v>1222</v>
      </c>
      <c r="K2415" s="1" t="str">
        <f t="shared" si="75"/>
        <v>2015</v>
      </c>
      <c r="L2415">
        <f t="shared" si="76"/>
        <v>30</v>
      </c>
    </row>
    <row r="2416" spans="8:12">
      <c r="H2416" s="1" t="s">
        <v>584</v>
      </c>
      <c r="I2416" s="1" t="s">
        <v>5243</v>
      </c>
      <c r="J2416" s="1" t="s">
        <v>5321</v>
      </c>
      <c r="K2416" s="1" t="str">
        <f t="shared" si="75"/>
        <v>2009</v>
      </c>
      <c r="L2416">
        <f t="shared" si="76"/>
        <v>30</v>
      </c>
    </row>
    <row r="2417" spans="8:12">
      <c r="H2417" s="1" t="s">
        <v>63</v>
      </c>
      <c r="I2417" s="1" t="s">
        <v>5404</v>
      </c>
      <c r="J2417" s="1" t="s">
        <v>5411</v>
      </c>
      <c r="K2417" s="1" t="str">
        <f t="shared" si="75"/>
        <v>2017</v>
      </c>
      <c r="L2417">
        <f t="shared" si="76"/>
        <v>30</v>
      </c>
    </row>
    <row r="2418" spans="8:12">
      <c r="H2418" s="1" t="s">
        <v>555</v>
      </c>
      <c r="I2418" s="1" t="s">
        <v>5419</v>
      </c>
      <c r="J2418" s="1" t="s">
        <v>1918</v>
      </c>
      <c r="K2418" s="1" t="str">
        <f t="shared" si="75"/>
        <v>2007</v>
      </c>
      <c r="L2418">
        <f t="shared" si="76"/>
        <v>30</v>
      </c>
    </row>
    <row r="2419" spans="8:12">
      <c r="H2419" s="1" t="s">
        <v>644</v>
      </c>
      <c r="I2419" s="1" t="s">
        <v>5462</v>
      </c>
      <c r="J2419" s="1" t="s">
        <v>2019</v>
      </c>
      <c r="K2419" s="1" t="str">
        <f t="shared" si="75"/>
        <v>2012</v>
      </c>
      <c r="L2419">
        <f t="shared" si="76"/>
        <v>30</v>
      </c>
    </row>
    <row r="2420" spans="8:12">
      <c r="H2420" s="1" t="s">
        <v>464</v>
      </c>
      <c r="I2420" s="1" t="s">
        <v>3979</v>
      </c>
      <c r="J2420" s="1" t="s">
        <v>1534</v>
      </c>
      <c r="K2420" s="1" t="str">
        <f t="shared" si="75"/>
        <v>2016</v>
      </c>
      <c r="L2420">
        <f t="shared" si="76"/>
        <v>30</v>
      </c>
    </row>
    <row r="2421" spans="8:12">
      <c r="H2421" s="1" t="s">
        <v>530</v>
      </c>
      <c r="I2421" s="1" t="s">
        <v>5642</v>
      </c>
      <c r="J2421" s="1" t="s">
        <v>2023</v>
      </c>
      <c r="K2421" s="1" t="str">
        <f t="shared" si="75"/>
        <v>2013</v>
      </c>
      <c r="L2421">
        <f t="shared" si="76"/>
        <v>30</v>
      </c>
    </row>
    <row r="2422" spans="8:12">
      <c r="H2422" s="1" t="s">
        <v>63</v>
      </c>
      <c r="I2422" s="1" t="s">
        <v>579</v>
      </c>
      <c r="J2422" s="1" t="s">
        <v>496</v>
      </c>
      <c r="K2422" s="1" t="str">
        <f t="shared" si="75"/>
        <v>2017</v>
      </c>
      <c r="L2422">
        <f t="shared" si="76"/>
        <v>30</v>
      </c>
    </row>
    <row r="2423" spans="8:12">
      <c r="H2423" s="1" t="s">
        <v>101</v>
      </c>
      <c r="I2423" s="1" t="s">
        <v>3220</v>
      </c>
      <c r="J2423" s="1" t="s">
        <v>1125</v>
      </c>
      <c r="K2423" s="1" t="str">
        <f t="shared" si="75"/>
        <v>2012</v>
      </c>
      <c r="L2423">
        <f t="shared" si="76"/>
        <v>30</v>
      </c>
    </row>
    <row r="2424" spans="8:12">
      <c r="H2424" s="1" t="s">
        <v>448</v>
      </c>
      <c r="I2424" s="1" t="s">
        <v>5836</v>
      </c>
      <c r="J2424" s="1" t="s">
        <v>2178</v>
      </c>
      <c r="K2424" s="1" t="str">
        <f t="shared" si="75"/>
        <v>2018</v>
      </c>
      <c r="L2424">
        <f t="shared" si="76"/>
        <v>30</v>
      </c>
    </row>
    <row r="2425" spans="8:12">
      <c r="H2425" s="1" t="s">
        <v>464</v>
      </c>
      <c r="I2425" s="1" t="s">
        <v>397</v>
      </c>
      <c r="J2425" s="1" t="s">
        <v>1265</v>
      </c>
      <c r="K2425" s="1" t="str">
        <f t="shared" si="75"/>
        <v>2019</v>
      </c>
      <c r="L2425">
        <f t="shared" si="76"/>
        <v>30</v>
      </c>
    </row>
    <row r="2426" spans="8:12">
      <c r="H2426" s="1" t="s">
        <v>530</v>
      </c>
      <c r="I2426" s="1" t="s">
        <v>397</v>
      </c>
      <c r="J2426" s="1" t="s">
        <v>587</v>
      </c>
      <c r="K2426" s="1" t="str">
        <f t="shared" si="75"/>
        <v>2017</v>
      </c>
      <c r="L2426">
        <f t="shared" si="76"/>
        <v>30</v>
      </c>
    </row>
    <row r="2427" spans="8:12">
      <c r="H2427" s="1" t="s">
        <v>63</v>
      </c>
      <c r="I2427" s="1" t="s">
        <v>358</v>
      </c>
      <c r="J2427" s="1" t="s">
        <v>5894</v>
      </c>
      <c r="K2427" s="1" t="str">
        <f t="shared" si="75"/>
        <v>2020</v>
      </c>
      <c r="L2427">
        <f t="shared" si="76"/>
        <v>30</v>
      </c>
    </row>
    <row r="2428" spans="8:12">
      <c r="H2428" s="1" t="s">
        <v>63</v>
      </c>
      <c r="I2428" s="1" t="s">
        <v>5967</v>
      </c>
      <c r="J2428" s="1" t="s">
        <v>5462</v>
      </c>
      <c r="K2428" s="1" t="str">
        <f t="shared" si="75"/>
        <v>2017</v>
      </c>
      <c r="L2428">
        <f t="shared" si="76"/>
        <v>30</v>
      </c>
    </row>
    <row r="2429" spans="8:12">
      <c r="H2429" s="1" t="s">
        <v>256</v>
      </c>
      <c r="I2429" s="1" t="s">
        <v>6004</v>
      </c>
      <c r="J2429" s="1" t="s">
        <v>6009</v>
      </c>
      <c r="K2429" s="1" t="str">
        <f t="shared" si="75"/>
        <v>1995</v>
      </c>
      <c r="L2429">
        <f t="shared" si="76"/>
        <v>30</v>
      </c>
    </row>
    <row r="2430" spans="8:12">
      <c r="H2430" s="1" t="s">
        <v>63</v>
      </c>
      <c r="I2430" s="1" t="s">
        <v>6046</v>
      </c>
      <c r="J2430" s="1" t="s">
        <v>6046</v>
      </c>
      <c r="K2430" s="1" t="str">
        <f t="shared" si="75"/>
        <v>2017</v>
      </c>
      <c r="L2430">
        <f t="shared" si="76"/>
        <v>30</v>
      </c>
    </row>
    <row r="2431" spans="8:12">
      <c r="H2431" s="1" t="s">
        <v>555</v>
      </c>
      <c r="I2431" s="1" t="s">
        <v>6196</v>
      </c>
      <c r="J2431" s="1" t="s">
        <v>652</v>
      </c>
      <c r="K2431" s="1" t="str">
        <f t="shared" si="75"/>
        <v>2010</v>
      </c>
      <c r="L2431">
        <f t="shared" si="76"/>
        <v>30</v>
      </c>
    </row>
    <row r="2432" spans="8:12">
      <c r="H2432" s="1" t="s">
        <v>464</v>
      </c>
      <c r="I2432" s="1" t="s">
        <v>204</v>
      </c>
      <c r="J2432" s="1" t="s">
        <v>1534</v>
      </c>
      <c r="K2432" s="1" t="str">
        <f t="shared" si="75"/>
        <v>2016</v>
      </c>
      <c r="L2432">
        <f t="shared" si="76"/>
        <v>30</v>
      </c>
    </row>
    <row r="2433" spans="8:12">
      <c r="H2433" s="1" t="s">
        <v>299</v>
      </c>
      <c r="I2433" s="1" t="s">
        <v>6838</v>
      </c>
      <c r="J2433" s="1" t="s">
        <v>6843</v>
      </c>
      <c r="K2433" s="1" t="str">
        <f t="shared" si="75"/>
        <v>2001</v>
      </c>
      <c r="L2433">
        <f t="shared" si="76"/>
        <v>30</v>
      </c>
    </row>
    <row r="2434" spans="8:12">
      <c r="H2434" s="1" t="s">
        <v>464</v>
      </c>
      <c r="I2434" s="1" t="s">
        <v>7082</v>
      </c>
      <c r="J2434" s="1" t="s">
        <v>1657</v>
      </c>
      <c r="K2434" s="1" t="str">
        <f t="shared" ref="K2434:K2497" si="77">TEXT(J2434,"YYYY")</f>
        <v>2014</v>
      </c>
      <c r="L2434">
        <f t="shared" ref="L2434:L2497" si="78">H2434-(TEXT(I2434,"YYYY")-TEXT(J2434,"YYYY"))</f>
        <v>30</v>
      </c>
    </row>
    <row r="2435" spans="8:12">
      <c r="H2435" s="1" t="s">
        <v>530</v>
      </c>
      <c r="I2435" s="1" t="s">
        <v>7194</v>
      </c>
      <c r="J2435" s="1" t="s">
        <v>7197</v>
      </c>
      <c r="K2435" s="1" t="str">
        <f t="shared" si="77"/>
        <v>2012</v>
      </c>
      <c r="L2435">
        <f t="shared" si="78"/>
        <v>30</v>
      </c>
    </row>
    <row r="2436" spans="8:12">
      <c r="H2436" s="1" t="s">
        <v>149</v>
      </c>
      <c r="I2436" s="1" t="s">
        <v>4965</v>
      </c>
      <c r="J2436" s="1" t="s">
        <v>7236</v>
      </c>
      <c r="K2436" s="1" t="str">
        <f t="shared" si="77"/>
        <v>2006</v>
      </c>
      <c r="L2436">
        <f t="shared" si="78"/>
        <v>30</v>
      </c>
    </row>
    <row r="2437" spans="8:12">
      <c r="H2437" s="1" t="s">
        <v>63</v>
      </c>
      <c r="I2437" s="1" t="s">
        <v>7253</v>
      </c>
      <c r="J2437" s="1" t="s">
        <v>3807</v>
      </c>
      <c r="K2437" s="1" t="str">
        <f t="shared" si="77"/>
        <v>2015</v>
      </c>
      <c r="L2437">
        <f t="shared" si="78"/>
        <v>30</v>
      </c>
    </row>
    <row r="2438" spans="8:12">
      <c r="H2438" s="1" t="s">
        <v>101</v>
      </c>
      <c r="I2438" s="1" t="s">
        <v>7479</v>
      </c>
      <c r="J2438" s="1" t="s">
        <v>1815</v>
      </c>
      <c r="K2438" s="1" t="str">
        <f t="shared" si="77"/>
        <v>2008</v>
      </c>
      <c r="L2438">
        <f t="shared" si="78"/>
        <v>30</v>
      </c>
    </row>
    <row r="2439" spans="8:12">
      <c r="H2439" s="1" t="s">
        <v>136</v>
      </c>
      <c r="I2439" s="1" t="s">
        <v>3137</v>
      </c>
      <c r="J2439" s="1" t="s">
        <v>7788</v>
      </c>
      <c r="K2439" s="1" t="str">
        <f t="shared" si="77"/>
        <v>1996</v>
      </c>
      <c r="L2439">
        <f t="shared" si="78"/>
        <v>30</v>
      </c>
    </row>
    <row r="2440" spans="8:12">
      <c r="H2440" s="1" t="s">
        <v>555</v>
      </c>
      <c r="I2440" s="1" t="s">
        <v>606</v>
      </c>
      <c r="J2440" s="1" t="s">
        <v>8182</v>
      </c>
      <c r="K2440" s="1" t="str">
        <f t="shared" si="77"/>
        <v>2010</v>
      </c>
      <c r="L2440">
        <f t="shared" si="78"/>
        <v>30</v>
      </c>
    </row>
    <row r="2441" spans="8:12">
      <c r="H2441" s="1" t="s">
        <v>136</v>
      </c>
      <c r="I2441" s="1" t="s">
        <v>8534</v>
      </c>
      <c r="J2441" s="1" t="s">
        <v>2593</v>
      </c>
      <c r="K2441" s="1" t="str">
        <f t="shared" si="77"/>
        <v>2000</v>
      </c>
      <c r="L2441">
        <f t="shared" si="78"/>
        <v>30</v>
      </c>
    </row>
    <row r="2442" spans="8:12">
      <c r="H2442" s="1" t="s">
        <v>555</v>
      </c>
      <c r="I2442" s="1" t="s">
        <v>2690</v>
      </c>
      <c r="J2442" s="1" t="s">
        <v>8604</v>
      </c>
      <c r="K2442" s="1" t="str">
        <f t="shared" si="77"/>
        <v>2005</v>
      </c>
      <c r="L2442">
        <f t="shared" si="78"/>
        <v>30</v>
      </c>
    </row>
    <row r="2443" spans="8:12">
      <c r="H2443" s="1" t="s">
        <v>644</v>
      </c>
      <c r="I2443" s="1" t="s">
        <v>8873</v>
      </c>
      <c r="J2443" s="1" t="s">
        <v>8879</v>
      </c>
      <c r="K2443" s="1" t="str">
        <f t="shared" si="77"/>
        <v>2009</v>
      </c>
      <c r="L2443">
        <f t="shared" si="78"/>
        <v>30</v>
      </c>
    </row>
    <row r="2444" spans="8:12">
      <c r="H2444" s="1" t="s">
        <v>63</v>
      </c>
      <c r="I2444" s="1" t="s">
        <v>9263</v>
      </c>
      <c r="J2444" s="1" t="s">
        <v>4864</v>
      </c>
      <c r="K2444" s="1" t="str">
        <f t="shared" si="77"/>
        <v>2013</v>
      </c>
      <c r="L2444">
        <f t="shared" si="78"/>
        <v>30</v>
      </c>
    </row>
    <row r="2445" spans="8:12">
      <c r="H2445" s="1" t="s">
        <v>530</v>
      </c>
      <c r="I2445" s="1" t="s">
        <v>321</v>
      </c>
      <c r="J2445" s="1" t="s">
        <v>6150</v>
      </c>
      <c r="K2445" s="1" t="str">
        <f t="shared" si="77"/>
        <v>2017</v>
      </c>
      <c r="L2445">
        <f t="shared" si="78"/>
        <v>30</v>
      </c>
    </row>
    <row r="2446" spans="8:12">
      <c r="H2446" s="1" t="s">
        <v>63</v>
      </c>
      <c r="I2446" s="1" t="s">
        <v>9693</v>
      </c>
      <c r="J2446" s="1" t="s">
        <v>8019</v>
      </c>
      <c r="K2446" s="1" t="str">
        <f t="shared" si="77"/>
        <v>2013</v>
      </c>
      <c r="L2446">
        <f t="shared" si="78"/>
        <v>30</v>
      </c>
    </row>
    <row r="2447" spans="8:12">
      <c r="H2447" s="1" t="s">
        <v>128</v>
      </c>
      <c r="I2447" s="1" t="s">
        <v>9902</v>
      </c>
      <c r="J2447" s="1" t="s">
        <v>952</v>
      </c>
      <c r="K2447" s="1" t="str">
        <f t="shared" si="77"/>
        <v>2001</v>
      </c>
      <c r="L2447">
        <f t="shared" si="78"/>
        <v>30</v>
      </c>
    </row>
    <row r="2448" spans="8:12">
      <c r="H2448" s="1" t="s">
        <v>448</v>
      </c>
      <c r="I2448" s="1" t="s">
        <v>9722</v>
      </c>
      <c r="J2448" s="1" t="s">
        <v>941</v>
      </c>
      <c r="K2448" s="1" t="str">
        <f t="shared" si="77"/>
        <v>2011</v>
      </c>
      <c r="L2448">
        <f t="shared" si="78"/>
        <v>30</v>
      </c>
    </row>
    <row r="2449" spans="8:12">
      <c r="H2449" s="1" t="s">
        <v>63</v>
      </c>
      <c r="I2449" s="1" t="s">
        <v>8030</v>
      </c>
      <c r="J2449" s="1" t="s">
        <v>10290</v>
      </c>
      <c r="K2449" s="1" t="str">
        <f t="shared" si="77"/>
        <v>2013</v>
      </c>
      <c r="L2449">
        <f t="shared" si="78"/>
        <v>30</v>
      </c>
    </row>
    <row r="2450" spans="8:12">
      <c r="H2450" s="1" t="s">
        <v>448</v>
      </c>
      <c r="I2450" s="1" t="s">
        <v>8201</v>
      </c>
      <c r="J2450" s="1" t="s">
        <v>10546</v>
      </c>
      <c r="K2450" s="1" t="str">
        <f t="shared" si="77"/>
        <v>2018</v>
      </c>
      <c r="L2450">
        <f t="shared" si="78"/>
        <v>30</v>
      </c>
    </row>
    <row r="2451" spans="8:12">
      <c r="H2451" s="1" t="s">
        <v>448</v>
      </c>
      <c r="I2451" s="1" t="s">
        <v>2332</v>
      </c>
      <c r="J2451" s="1" t="s">
        <v>1044</v>
      </c>
      <c r="K2451" s="1" t="str">
        <f t="shared" si="77"/>
        <v>2018</v>
      </c>
      <c r="L2451">
        <f t="shared" si="78"/>
        <v>30</v>
      </c>
    </row>
    <row r="2452" spans="8:12">
      <c r="H2452" s="1" t="s">
        <v>464</v>
      </c>
      <c r="I2452" s="1" t="s">
        <v>10830</v>
      </c>
      <c r="J2452" s="1" t="s">
        <v>360</v>
      </c>
      <c r="K2452" s="1" t="str">
        <f t="shared" si="77"/>
        <v>2019</v>
      </c>
      <c r="L2452">
        <f t="shared" si="78"/>
        <v>30</v>
      </c>
    </row>
    <row r="2453" spans="8:12">
      <c r="H2453" s="1" t="s">
        <v>63</v>
      </c>
      <c r="I2453" s="1" t="s">
        <v>9192</v>
      </c>
      <c r="J2453" s="1" t="s">
        <v>11119</v>
      </c>
      <c r="K2453" s="1" t="str">
        <f t="shared" si="77"/>
        <v>2014</v>
      </c>
      <c r="L2453">
        <f t="shared" si="78"/>
        <v>30</v>
      </c>
    </row>
    <row r="2454" spans="8:12">
      <c r="H2454" s="1" t="s">
        <v>644</v>
      </c>
      <c r="I2454" s="1" t="s">
        <v>5681</v>
      </c>
      <c r="J2454" s="1" t="s">
        <v>6104</v>
      </c>
      <c r="K2454" s="1" t="str">
        <f t="shared" si="77"/>
        <v>2015</v>
      </c>
      <c r="L2454">
        <f t="shared" si="78"/>
        <v>30</v>
      </c>
    </row>
    <row r="2455" spans="8:12">
      <c r="H2455" s="1" t="s">
        <v>256</v>
      </c>
      <c r="I2455" s="1" t="s">
        <v>9463</v>
      </c>
      <c r="J2455" s="1" t="s">
        <v>11574</v>
      </c>
      <c r="K2455" s="1" t="str">
        <f t="shared" si="77"/>
        <v>1993</v>
      </c>
      <c r="L2455">
        <f t="shared" si="78"/>
        <v>30</v>
      </c>
    </row>
    <row r="2456" spans="8:12">
      <c r="H2456" s="1" t="s">
        <v>448</v>
      </c>
      <c r="I2456" s="1" t="s">
        <v>171</v>
      </c>
      <c r="J2456" s="1" t="s">
        <v>6947</v>
      </c>
      <c r="K2456" s="1" t="str">
        <f t="shared" si="77"/>
        <v>2013</v>
      </c>
      <c r="L2456">
        <f t="shared" si="78"/>
        <v>30</v>
      </c>
    </row>
    <row r="2457" spans="8:12">
      <c r="H2457" s="1" t="s">
        <v>530</v>
      </c>
      <c r="I2457" s="1" t="s">
        <v>11825</v>
      </c>
      <c r="J2457" s="1" t="s">
        <v>391</v>
      </c>
      <c r="K2457" s="1" t="str">
        <f t="shared" si="77"/>
        <v>2012</v>
      </c>
      <c r="L2457">
        <f t="shared" si="78"/>
        <v>30</v>
      </c>
    </row>
    <row r="2458" spans="8:12">
      <c r="H2458" s="1" t="s">
        <v>530</v>
      </c>
      <c r="I2458" s="1" t="s">
        <v>278</v>
      </c>
      <c r="J2458" s="1" t="s">
        <v>496</v>
      </c>
      <c r="K2458" s="1" t="str">
        <f t="shared" si="77"/>
        <v>2017</v>
      </c>
      <c r="L2458">
        <f t="shared" si="78"/>
        <v>30</v>
      </c>
    </row>
    <row r="2459" spans="8:12">
      <c r="H2459" s="1" t="s">
        <v>63</v>
      </c>
      <c r="I2459" s="1" t="s">
        <v>12459</v>
      </c>
      <c r="J2459" s="1" t="s">
        <v>12300</v>
      </c>
      <c r="K2459" s="1" t="str">
        <f t="shared" si="77"/>
        <v>2020</v>
      </c>
      <c r="L2459">
        <f t="shared" si="78"/>
        <v>30</v>
      </c>
    </row>
    <row r="2460" spans="8:12">
      <c r="H2460" s="1" t="s">
        <v>464</v>
      </c>
      <c r="I2460" s="1" t="s">
        <v>465</v>
      </c>
      <c r="J2460" s="1" t="s">
        <v>467</v>
      </c>
      <c r="K2460" s="1" t="str">
        <f t="shared" si="77"/>
        <v>2016</v>
      </c>
      <c r="L2460">
        <f t="shared" si="78"/>
        <v>31</v>
      </c>
    </row>
    <row r="2461" spans="8:12">
      <c r="H2461" s="1" t="s">
        <v>464</v>
      </c>
      <c r="I2461" s="1" t="s">
        <v>903</v>
      </c>
      <c r="J2461" s="1" t="s">
        <v>1022</v>
      </c>
      <c r="K2461" s="1" t="str">
        <f t="shared" si="77"/>
        <v>2019</v>
      </c>
      <c r="L2461">
        <f t="shared" si="78"/>
        <v>31</v>
      </c>
    </row>
    <row r="2462" spans="8:12">
      <c r="H2462" s="1" t="s">
        <v>464</v>
      </c>
      <c r="I2462" s="1" t="s">
        <v>903</v>
      </c>
      <c r="J2462" s="1" t="s">
        <v>66</v>
      </c>
      <c r="K2462" s="1" t="str">
        <f t="shared" si="77"/>
        <v>2019</v>
      </c>
      <c r="L2462">
        <f t="shared" si="78"/>
        <v>31</v>
      </c>
    </row>
    <row r="2463" spans="8:12">
      <c r="H2463" s="1" t="s">
        <v>644</v>
      </c>
      <c r="I2463" s="1" t="s">
        <v>1085</v>
      </c>
      <c r="J2463" s="1" t="s">
        <v>171</v>
      </c>
      <c r="K2463" s="1" t="str">
        <f t="shared" si="77"/>
        <v>2015</v>
      </c>
      <c r="L2463">
        <f t="shared" si="78"/>
        <v>31</v>
      </c>
    </row>
    <row r="2464" spans="8:12">
      <c r="H2464" s="1" t="s">
        <v>530</v>
      </c>
      <c r="I2464" s="1" t="s">
        <v>1226</v>
      </c>
      <c r="J2464" s="1" t="s">
        <v>496</v>
      </c>
      <c r="K2464" s="1" t="str">
        <f t="shared" si="77"/>
        <v>2017</v>
      </c>
      <c r="L2464">
        <f t="shared" si="78"/>
        <v>31</v>
      </c>
    </row>
    <row r="2465" spans="8:12">
      <c r="H2465" s="1" t="s">
        <v>584</v>
      </c>
      <c r="I2465" s="1" t="s">
        <v>1245</v>
      </c>
      <c r="J2465" s="1" t="s">
        <v>1262</v>
      </c>
      <c r="K2465" s="1" t="str">
        <f t="shared" si="77"/>
        <v>2013</v>
      </c>
      <c r="L2465">
        <f t="shared" si="78"/>
        <v>31</v>
      </c>
    </row>
    <row r="2466" spans="8:12">
      <c r="H2466" s="1" t="s">
        <v>448</v>
      </c>
      <c r="I2466" s="1" t="s">
        <v>1462</v>
      </c>
      <c r="J2466" s="1" t="s">
        <v>1039</v>
      </c>
      <c r="K2466" s="1" t="str">
        <f t="shared" si="77"/>
        <v>2018</v>
      </c>
      <c r="L2466">
        <f t="shared" si="78"/>
        <v>31</v>
      </c>
    </row>
    <row r="2467" spans="8:12">
      <c r="H2467" s="1" t="s">
        <v>448</v>
      </c>
      <c r="I2467" s="1" t="s">
        <v>758</v>
      </c>
      <c r="J2467" s="1" t="s">
        <v>1759</v>
      </c>
      <c r="K2467" s="1" t="str">
        <f t="shared" si="77"/>
        <v>2018</v>
      </c>
      <c r="L2467">
        <f t="shared" si="78"/>
        <v>31</v>
      </c>
    </row>
    <row r="2468" spans="8:12">
      <c r="H2468" s="1" t="s">
        <v>464</v>
      </c>
      <c r="I2468" s="1" t="s">
        <v>1861</v>
      </c>
      <c r="J2468" s="1" t="s">
        <v>1861</v>
      </c>
      <c r="K2468" s="1" t="str">
        <f t="shared" si="77"/>
        <v>2018</v>
      </c>
      <c r="L2468">
        <f t="shared" si="78"/>
        <v>31</v>
      </c>
    </row>
    <row r="2469" spans="8:12">
      <c r="H2469" s="1" t="s">
        <v>448</v>
      </c>
      <c r="I2469" s="1" t="s">
        <v>2090</v>
      </c>
      <c r="J2469" s="1" t="s">
        <v>2091</v>
      </c>
      <c r="K2469" s="1" t="str">
        <f t="shared" si="77"/>
        <v>2017</v>
      </c>
      <c r="L2469">
        <f t="shared" si="78"/>
        <v>31</v>
      </c>
    </row>
    <row r="2470" spans="8:12">
      <c r="H2470" s="1" t="s">
        <v>448</v>
      </c>
      <c r="I2470" s="1" t="s">
        <v>368</v>
      </c>
      <c r="J2470" s="1" t="s">
        <v>610</v>
      </c>
      <c r="K2470" s="1" t="str">
        <f t="shared" si="77"/>
        <v>2017</v>
      </c>
      <c r="L2470">
        <f t="shared" si="78"/>
        <v>31</v>
      </c>
    </row>
    <row r="2471" spans="8:12">
      <c r="H2471" s="1" t="s">
        <v>464</v>
      </c>
      <c r="I2471" s="1" t="s">
        <v>2534</v>
      </c>
      <c r="J2471" s="1" t="s">
        <v>1304</v>
      </c>
      <c r="K2471" s="1" t="str">
        <f t="shared" si="77"/>
        <v>2018</v>
      </c>
      <c r="L2471">
        <f t="shared" si="78"/>
        <v>31</v>
      </c>
    </row>
    <row r="2472" spans="8:12">
      <c r="H2472" s="1" t="s">
        <v>464</v>
      </c>
      <c r="I2472" s="1" t="s">
        <v>2523</v>
      </c>
      <c r="J2472" s="1" t="s">
        <v>1283</v>
      </c>
      <c r="K2472" s="1" t="str">
        <f t="shared" si="77"/>
        <v>2018</v>
      </c>
      <c r="L2472">
        <f t="shared" si="78"/>
        <v>31</v>
      </c>
    </row>
    <row r="2473" spans="8:12">
      <c r="H2473" s="1" t="s">
        <v>530</v>
      </c>
      <c r="I2473" s="1" t="s">
        <v>3284</v>
      </c>
      <c r="J2473" s="1" t="s">
        <v>1534</v>
      </c>
      <c r="K2473" s="1" t="str">
        <f t="shared" si="77"/>
        <v>2016</v>
      </c>
      <c r="L2473">
        <f t="shared" si="78"/>
        <v>31</v>
      </c>
    </row>
    <row r="2474" spans="8:12">
      <c r="H2474" s="1" t="s">
        <v>809</v>
      </c>
      <c r="I2474" s="1" t="s">
        <v>3342</v>
      </c>
      <c r="J2474" s="1" t="s">
        <v>3346</v>
      </c>
      <c r="K2474" s="1" t="str">
        <f t="shared" si="77"/>
        <v>2012</v>
      </c>
      <c r="L2474">
        <f t="shared" si="78"/>
        <v>31</v>
      </c>
    </row>
    <row r="2475" spans="8:12">
      <c r="H2475" s="1" t="s">
        <v>678</v>
      </c>
      <c r="I2475" s="1" t="s">
        <v>3445</v>
      </c>
      <c r="J2475" s="1" t="s">
        <v>3450</v>
      </c>
      <c r="K2475" s="1" t="str">
        <f t="shared" si="77"/>
        <v>2015</v>
      </c>
      <c r="L2475">
        <f t="shared" si="78"/>
        <v>31</v>
      </c>
    </row>
    <row r="2476" spans="8:12">
      <c r="H2476" s="1" t="s">
        <v>464</v>
      </c>
      <c r="I2476" s="1" t="s">
        <v>3501</v>
      </c>
      <c r="J2476" s="1" t="s">
        <v>1328</v>
      </c>
      <c r="K2476" s="1" t="str">
        <f t="shared" si="77"/>
        <v>2019</v>
      </c>
      <c r="L2476">
        <f t="shared" si="78"/>
        <v>31</v>
      </c>
    </row>
    <row r="2477" spans="8:12">
      <c r="H2477" s="1" t="s">
        <v>120</v>
      </c>
      <c r="I2477" s="1" t="s">
        <v>750</v>
      </c>
      <c r="J2477" s="1" t="s">
        <v>1862</v>
      </c>
      <c r="K2477" s="1" t="str">
        <f t="shared" si="77"/>
        <v>2003</v>
      </c>
      <c r="L2477">
        <f t="shared" si="78"/>
        <v>31</v>
      </c>
    </row>
    <row r="2478" spans="8:12">
      <c r="H2478" s="1" t="s">
        <v>530</v>
      </c>
      <c r="I2478" s="1" t="s">
        <v>3580</v>
      </c>
      <c r="J2478" s="1" t="s">
        <v>384</v>
      </c>
      <c r="K2478" s="1" t="str">
        <f t="shared" si="77"/>
        <v>2015</v>
      </c>
      <c r="L2478">
        <f t="shared" si="78"/>
        <v>31</v>
      </c>
    </row>
    <row r="2479" spans="8:12">
      <c r="H2479" s="1" t="s">
        <v>809</v>
      </c>
      <c r="I2479" s="1" t="s">
        <v>3775</v>
      </c>
      <c r="J2479" s="1" t="s">
        <v>1755</v>
      </c>
      <c r="K2479" s="1" t="str">
        <f t="shared" si="77"/>
        <v>2014</v>
      </c>
      <c r="L2479">
        <f t="shared" si="78"/>
        <v>31</v>
      </c>
    </row>
    <row r="2480" spans="8:12">
      <c r="H2480" s="1" t="s">
        <v>530</v>
      </c>
      <c r="I2480" s="1" t="s">
        <v>3838</v>
      </c>
      <c r="J2480" s="1" t="s">
        <v>1222</v>
      </c>
      <c r="K2480" s="1" t="str">
        <f t="shared" si="77"/>
        <v>2015</v>
      </c>
      <c r="L2480">
        <f t="shared" si="78"/>
        <v>31</v>
      </c>
    </row>
    <row r="2481" spans="8:12">
      <c r="H2481" s="1" t="s">
        <v>448</v>
      </c>
      <c r="I2481" s="1" t="s">
        <v>3284</v>
      </c>
      <c r="J2481" s="1" t="s">
        <v>4145</v>
      </c>
      <c r="K2481" s="1" t="str">
        <f t="shared" si="77"/>
        <v>2017</v>
      </c>
      <c r="L2481">
        <f t="shared" si="78"/>
        <v>31</v>
      </c>
    </row>
    <row r="2482" spans="8:12">
      <c r="H2482" s="1" t="s">
        <v>464</v>
      </c>
      <c r="I2482" s="1" t="s">
        <v>540</v>
      </c>
      <c r="J2482" s="1" t="s">
        <v>4163</v>
      </c>
      <c r="K2482" s="1" t="str">
        <f t="shared" si="77"/>
        <v>2018</v>
      </c>
      <c r="L2482">
        <f t="shared" si="78"/>
        <v>31</v>
      </c>
    </row>
    <row r="2483" spans="8:12">
      <c r="H2483" s="1" t="s">
        <v>464</v>
      </c>
      <c r="I2483" s="1" t="s">
        <v>4224</v>
      </c>
      <c r="J2483" s="1" t="s">
        <v>1857</v>
      </c>
      <c r="K2483" s="1" t="str">
        <f t="shared" si="77"/>
        <v>2018</v>
      </c>
      <c r="L2483">
        <f t="shared" si="78"/>
        <v>31</v>
      </c>
    </row>
    <row r="2484" spans="8:12">
      <c r="H2484" s="1" t="s">
        <v>448</v>
      </c>
      <c r="I2484" s="1" t="s">
        <v>4286</v>
      </c>
      <c r="J2484" s="1" t="s">
        <v>4291</v>
      </c>
      <c r="K2484" s="1" t="str">
        <f t="shared" si="77"/>
        <v>2017</v>
      </c>
      <c r="L2484">
        <f t="shared" si="78"/>
        <v>31</v>
      </c>
    </row>
    <row r="2485" spans="8:12">
      <c r="H2485" s="1" t="s">
        <v>282</v>
      </c>
      <c r="I2485" s="1" t="s">
        <v>1015</v>
      </c>
      <c r="J2485" s="1" t="s">
        <v>4387</v>
      </c>
      <c r="K2485" s="1" t="str">
        <f t="shared" si="77"/>
        <v>2006</v>
      </c>
      <c r="L2485">
        <f t="shared" si="78"/>
        <v>31</v>
      </c>
    </row>
    <row r="2486" spans="8:12">
      <c r="H2486" s="1" t="s">
        <v>448</v>
      </c>
      <c r="I2486" s="1" t="s">
        <v>4450</v>
      </c>
      <c r="J2486" s="1" t="s">
        <v>4270</v>
      </c>
      <c r="K2486" s="1" t="str">
        <f t="shared" si="77"/>
        <v>2017</v>
      </c>
      <c r="L2486">
        <f t="shared" si="78"/>
        <v>31</v>
      </c>
    </row>
    <row r="2487" spans="8:12">
      <c r="H2487" s="1" t="s">
        <v>678</v>
      </c>
      <c r="I2487" s="1" t="s">
        <v>4960</v>
      </c>
      <c r="J2487" s="1" t="s">
        <v>5000</v>
      </c>
      <c r="K2487" s="1" t="str">
        <f t="shared" si="77"/>
        <v>2014</v>
      </c>
      <c r="L2487">
        <f t="shared" si="78"/>
        <v>31</v>
      </c>
    </row>
    <row r="2488" spans="8:12">
      <c r="H2488" s="1" t="s">
        <v>448</v>
      </c>
      <c r="I2488" s="1" t="s">
        <v>5404</v>
      </c>
      <c r="J2488" s="1" t="s">
        <v>1573</v>
      </c>
      <c r="K2488" s="1" t="str">
        <f t="shared" si="77"/>
        <v>2016</v>
      </c>
      <c r="L2488">
        <f t="shared" si="78"/>
        <v>31</v>
      </c>
    </row>
    <row r="2489" spans="8:12">
      <c r="H2489" s="1" t="s">
        <v>464</v>
      </c>
      <c r="I2489" s="1" t="s">
        <v>5354</v>
      </c>
      <c r="J2489" s="1" t="s">
        <v>1286</v>
      </c>
      <c r="K2489" s="1" t="str">
        <f t="shared" si="77"/>
        <v>2017</v>
      </c>
      <c r="L2489">
        <f t="shared" si="78"/>
        <v>31</v>
      </c>
    </row>
    <row r="2490" spans="8:12">
      <c r="H2490" s="1" t="s">
        <v>530</v>
      </c>
      <c r="I2490" s="1" t="s">
        <v>5631</v>
      </c>
      <c r="J2490" s="1" t="s">
        <v>5634</v>
      </c>
      <c r="K2490" s="1" t="str">
        <f t="shared" si="77"/>
        <v>2014</v>
      </c>
      <c r="L2490">
        <f t="shared" si="78"/>
        <v>31</v>
      </c>
    </row>
    <row r="2491" spans="8:12">
      <c r="H2491" s="1" t="s">
        <v>448</v>
      </c>
      <c r="I2491" s="1" t="s">
        <v>4500</v>
      </c>
      <c r="J2491" s="1" t="s">
        <v>209</v>
      </c>
      <c r="K2491" s="1" t="str">
        <f t="shared" si="77"/>
        <v>2016</v>
      </c>
      <c r="L2491">
        <f t="shared" si="78"/>
        <v>31</v>
      </c>
    </row>
    <row r="2492" spans="8:12">
      <c r="H2492" s="1" t="s">
        <v>464</v>
      </c>
      <c r="I2492" s="1" t="s">
        <v>6063</v>
      </c>
      <c r="J2492" s="1" t="s">
        <v>823</v>
      </c>
      <c r="K2492" s="1" t="str">
        <f t="shared" si="77"/>
        <v>2017</v>
      </c>
      <c r="L2492">
        <f t="shared" si="78"/>
        <v>31</v>
      </c>
    </row>
    <row r="2493" spans="8:12">
      <c r="H2493" s="1" t="s">
        <v>1343</v>
      </c>
      <c r="I2493" s="1" t="s">
        <v>6134</v>
      </c>
      <c r="J2493" s="1" t="s">
        <v>1918</v>
      </c>
      <c r="K2493" s="1" t="str">
        <f t="shared" si="77"/>
        <v>2007</v>
      </c>
      <c r="L2493">
        <f t="shared" si="78"/>
        <v>31</v>
      </c>
    </row>
    <row r="2494" spans="8:12">
      <c r="H2494" s="1" t="s">
        <v>584</v>
      </c>
      <c r="I2494" s="1" t="s">
        <v>218</v>
      </c>
      <c r="J2494" s="1" t="s">
        <v>6336</v>
      </c>
      <c r="K2494" s="1" t="str">
        <f t="shared" si="77"/>
        <v>2010</v>
      </c>
      <c r="L2494">
        <f t="shared" si="78"/>
        <v>31</v>
      </c>
    </row>
    <row r="2495" spans="8:12">
      <c r="H2495" s="1" t="s">
        <v>464</v>
      </c>
      <c r="I2495" s="1" t="s">
        <v>6569</v>
      </c>
      <c r="J2495" s="1" t="s">
        <v>5680</v>
      </c>
      <c r="K2495" s="1" t="str">
        <f t="shared" si="77"/>
        <v>2020</v>
      </c>
      <c r="L2495">
        <f t="shared" si="78"/>
        <v>31</v>
      </c>
    </row>
    <row r="2496" spans="8:12">
      <c r="H2496" s="1" t="s">
        <v>448</v>
      </c>
      <c r="I2496" s="1" t="s">
        <v>6743</v>
      </c>
      <c r="J2496" s="1" t="s">
        <v>892</v>
      </c>
      <c r="K2496" s="1" t="str">
        <f t="shared" si="77"/>
        <v>2015</v>
      </c>
      <c r="L2496">
        <f t="shared" si="78"/>
        <v>31</v>
      </c>
    </row>
    <row r="2497" spans="8:12">
      <c r="H2497" s="1" t="s">
        <v>809</v>
      </c>
      <c r="I2497" s="1" t="s">
        <v>3932</v>
      </c>
      <c r="J2497" s="1" t="s">
        <v>6871</v>
      </c>
      <c r="K2497" s="1" t="str">
        <f t="shared" si="77"/>
        <v>2011</v>
      </c>
      <c r="L2497">
        <f t="shared" si="78"/>
        <v>31</v>
      </c>
    </row>
    <row r="2498" spans="8:12">
      <c r="H2498" s="1" t="s">
        <v>584</v>
      </c>
      <c r="I2498" s="1" t="s">
        <v>6892</v>
      </c>
      <c r="J2498" s="1" t="s">
        <v>6895</v>
      </c>
      <c r="K2498" s="1" t="str">
        <f t="shared" ref="K2498:K2561" si="79">TEXT(J2498,"YYYY")</f>
        <v>2009</v>
      </c>
      <c r="L2498">
        <f t="shared" ref="L2498:L2561" si="80">H2498-(TEXT(I2498,"YYYY")-TEXT(J2498,"YYYY"))</f>
        <v>31</v>
      </c>
    </row>
    <row r="2499" spans="8:12">
      <c r="H2499" s="1" t="s">
        <v>464</v>
      </c>
      <c r="I2499" s="1" t="s">
        <v>6965</v>
      </c>
      <c r="J2499" s="1" t="s">
        <v>6966</v>
      </c>
      <c r="K2499" s="1" t="str">
        <f t="shared" si="79"/>
        <v>2015</v>
      </c>
      <c r="L2499">
        <f t="shared" si="80"/>
        <v>31</v>
      </c>
    </row>
    <row r="2500" spans="8:12">
      <c r="H2500" s="1" t="s">
        <v>678</v>
      </c>
      <c r="I2500" s="1" t="s">
        <v>7191</v>
      </c>
      <c r="J2500" s="1" t="s">
        <v>7268</v>
      </c>
      <c r="K2500" s="1" t="str">
        <f t="shared" si="79"/>
        <v>2012</v>
      </c>
      <c r="L2500">
        <f t="shared" si="80"/>
        <v>31</v>
      </c>
    </row>
    <row r="2501" spans="8:12">
      <c r="H2501" s="1" t="s">
        <v>448</v>
      </c>
      <c r="I2501" s="1" t="s">
        <v>5781</v>
      </c>
      <c r="J2501" s="1" t="s">
        <v>522</v>
      </c>
      <c r="K2501" s="1" t="str">
        <f t="shared" si="79"/>
        <v>2019</v>
      </c>
      <c r="L2501">
        <f t="shared" si="80"/>
        <v>31</v>
      </c>
    </row>
    <row r="2502" spans="8:12">
      <c r="H2502" s="1" t="s">
        <v>584</v>
      </c>
      <c r="I2502" s="1" t="s">
        <v>7502</v>
      </c>
      <c r="J2502" s="1" t="s">
        <v>7266</v>
      </c>
      <c r="K2502" s="1" t="str">
        <f t="shared" si="79"/>
        <v>2006</v>
      </c>
      <c r="L2502">
        <f t="shared" si="80"/>
        <v>31</v>
      </c>
    </row>
    <row r="2503" spans="8:12">
      <c r="H2503" s="1" t="s">
        <v>464</v>
      </c>
      <c r="I2503" s="1" t="s">
        <v>165</v>
      </c>
      <c r="J2503" s="1" t="s">
        <v>5622</v>
      </c>
      <c r="K2503" s="1" t="str">
        <f t="shared" si="79"/>
        <v>2020</v>
      </c>
      <c r="L2503">
        <f t="shared" si="80"/>
        <v>31</v>
      </c>
    </row>
    <row r="2504" spans="8:12">
      <c r="H2504" s="1" t="s">
        <v>1343</v>
      </c>
      <c r="I2504" s="1" t="s">
        <v>3137</v>
      </c>
      <c r="J2504" s="1" t="s">
        <v>2481</v>
      </c>
      <c r="K2504" s="1" t="str">
        <f t="shared" si="79"/>
        <v>2006</v>
      </c>
      <c r="L2504">
        <f t="shared" si="80"/>
        <v>31</v>
      </c>
    </row>
    <row r="2505" spans="8:12">
      <c r="H2505" s="1" t="s">
        <v>448</v>
      </c>
      <c r="I2505" s="1" t="s">
        <v>7856</v>
      </c>
      <c r="J2505" s="1" t="s">
        <v>72</v>
      </c>
      <c r="K2505" s="1" t="str">
        <f t="shared" si="79"/>
        <v>2019</v>
      </c>
      <c r="L2505">
        <f t="shared" si="80"/>
        <v>31</v>
      </c>
    </row>
    <row r="2506" spans="8:12">
      <c r="H2506" s="1" t="s">
        <v>448</v>
      </c>
      <c r="I2506" s="1" t="s">
        <v>7913</v>
      </c>
      <c r="J2506" s="1" t="s">
        <v>1534</v>
      </c>
      <c r="K2506" s="1" t="str">
        <f t="shared" si="79"/>
        <v>2016</v>
      </c>
      <c r="L2506">
        <f t="shared" si="80"/>
        <v>31</v>
      </c>
    </row>
    <row r="2507" spans="8:12">
      <c r="H2507" s="1" t="s">
        <v>464</v>
      </c>
      <c r="I2507" s="1" t="s">
        <v>6586</v>
      </c>
      <c r="J2507" s="1" t="s">
        <v>8134</v>
      </c>
      <c r="K2507" s="1" t="str">
        <f t="shared" si="79"/>
        <v>2020</v>
      </c>
      <c r="L2507">
        <f t="shared" si="80"/>
        <v>31</v>
      </c>
    </row>
    <row r="2508" spans="8:12">
      <c r="H2508" s="1" t="s">
        <v>448</v>
      </c>
      <c r="I2508" s="1" t="s">
        <v>8225</v>
      </c>
      <c r="J2508" s="1" t="s">
        <v>267</v>
      </c>
      <c r="K2508" s="1" t="str">
        <f t="shared" si="79"/>
        <v>2019</v>
      </c>
      <c r="L2508">
        <f t="shared" si="80"/>
        <v>31</v>
      </c>
    </row>
    <row r="2509" spans="8:12">
      <c r="H2509" s="1" t="s">
        <v>530</v>
      </c>
      <c r="I2509" s="1" t="s">
        <v>8415</v>
      </c>
      <c r="J2509" s="1" t="s">
        <v>1249</v>
      </c>
      <c r="K2509" s="1" t="str">
        <f t="shared" si="79"/>
        <v>2018</v>
      </c>
      <c r="L2509">
        <f t="shared" si="80"/>
        <v>31</v>
      </c>
    </row>
    <row r="2510" spans="8:12">
      <c r="H2510" s="1" t="s">
        <v>149</v>
      </c>
      <c r="I2510" s="1" t="s">
        <v>8590</v>
      </c>
      <c r="J2510" s="1" t="s">
        <v>8609</v>
      </c>
      <c r="K2510" s="1" t="str">
        <f t="shared" si="79"/>
        <v>2012</v>
      </c>
      <c r="L2510">
        <f t="shared" si="80"/>
        <v>31</v>
      </c>
    </row>
    <row r="2511" spans="8:12">
      <c r="H2511" s="1" t="s">
        <v>464</v>
      </c>
      <c r="I2511" s="1" t="s">
        <v>8646</v>
      </c>
      <c r="J2511" s="1" t="s">
        <v>5622</v>
      </c>
      <c r="K2511" s="1" t="str">
        <f t="shared" si="79"/>
        <v>2020</v>
      </c>
      <c r="L2511">
        <f t="shared" si="80"/>
        <v>31</v>
      </c>
    </row>
    <row r="2512" spans="8:12">
      <c r="H2512" s="1" t="s">
        <v>448</v>
      </c>
      <c r="I2512" s="1" t="s">
        <v>9143</v>
      </c>
      <c r="J2512" s="1" t="s">
        <v>8509</v>
      </c>
      <c r="K2512" s="1" t="str">
        <f t="shared" si="79"/>
        <v>2012</v>
      </c>
      <c r="L2512">
        <f t="shared" si="80"/>
        <v>31</v>
      </c>
    </row>
    <row r="2513" spans="8:12">
      <c r="H2513" s="1" t="s">
        <v>464</v>
      </c>
      <c r="I2513" s="1" t="s">
        <v>9284</v>
      </c>
      <c r="J2513" s="1" t="s">
        <v>9287</v>
      </c>
      <c r="K2513" s="1" t="str">
        <f t="shared" si="79"/>
        <v>2013</v>
      </c>
      <c r="L2513">
        <f t="shared" si="80"/>
        <v>31</v>
      </c>
    </row>
    <row r="2514" spans="8:12">
      <c r="H2514" s="1" t="s">
        <v>448</v>
      </c>
      <c r="I2514" s="1" t="s">
        <v>9346</v>
      </c>
      <c r="J2514" s="1" t="s">
        <v>7730</v>
      </c>
      <c r="K2514" s="1" t="str">
        <f t="shared" si="79"/>
        <v>2011</v>
      </c>
      <c r="L2514">
        <f t="shared" si="80"/>
        <v>31</v>
      </c>
    </row>
    <row r="2515" spans="8:12">
      <c r="H2515" s="1" t="s">
        <v>464</v>
      </c>
      <c r="I2515" s="1" t="s">
        <v>7289</v>
      </c>
      <c r="J2515" s="1" t="s">
        <v>3645</v>
      </c>
      <c r="K2515" s="1" t="str">
        <f t="shared" si="79"/>
        <v>2014</v>
      </c>
      <c r="L2515">
        <f t="shared" si="80"/>
        <v>31</v>
      </c>
    </row>
    <row r="2516" spans="8:12">
      <c r="H2516" s="1" t="s">
        <v>530</v>
      </c>
      <c r="I2516" s="1" t="s">
        <v>321</v>
      </c>
      <c r="J2516" s="1" t="s">
        <v>431</v>
      </c>
      <c r="K2516" s="1" t="str">
        <f t="shared" si="79"/>
        <v>2018</v>
      </c>
      <c r="L2516">
        <f t="shared" si="80"/>
        <v>31</v>
      </c>
    </row>
    <row r="2517" spans="8:12">
      <c r="H2517" s="1" t="s">
        <v>448</v>
      </c>
      <c r="I2517" s="1" t="s">
        <v>9908</v>
      </c>
      <c r="J2517" s="1" t="s">
        <v>9917</v>
      </c>
      <c r="K2517" s="1" t="str">
        <f t="shared" si="79"/>
        <v>2012</v>
      </c>
      <c r="L2517">
        <f t="shared" si="80"/>
        <v>31</v>
      </c>
    </row>
    <row r="2518" spans="8:12">
      <c r="H2518" s="1" t="s">
        <v>448</v>
      </c>
      <c r="I2518" s="1" t="s">
        <v>9950</v>
      </c>
      <c r="J2518" s="1" t="s">
        <v>9156</v>
      </c>
      <c r="K2518" s="1" t="str">
        <f t="shared" si="79"/>
        <v>2012</v>
      </c>
      <c r="L2518">
        <f t="shared" si="80"/>
        <v>31</v>
      </c>
    </row>
    <row r="2519" spans="8:12">
      <c r="H2519" s="1" t="s">
        <v>644</v>
      </c>
      <c r="I2519" s="1" t="s">
        <v>9437</v>
      </c>
      <c r="J2519" s="1" t="s">
        <v>10229</v>
      </c>
      <c r="K2519" s="1" t="str">
        <f t="shared" si="79"/>
        <v>2009</v>
      </c>
      <c r="L2519">
        <f t="shared" si="80"/>
        <v>31</v>
      </c>
    </row>
    <row r="2520" spans="8:12">
      <c r="H2520" s="1" t="s">
        <v>584</v>
      </c>
      <c r="I2520" s="1" t="s">
        <v>7543</v>
      </c>
      <c r="J2520" s="1" t="s">
        <v>1918</v>
      </c>
      <c r="K2520" s="1" t="str">
        <f t="shared" si="79"/>
        <v>2007</v>
      </c>
      <c r="L2520">
        <f t="shared" si="80"/>
        <v>31</v>
      </c>
    </row>
    <row r="2521" spans="8:12">
      <c r="H2521" s="1" t="s">
        <v>120</v>
      </c>
      <c r="I2521" s="1" t="s">
        <v>10543</v>
      </c>
      <c r="J2521" s="1" t="s">
        <v>10560</v>
      </c>
      <c r="K2521" s="1" t="str">
        <f t="shared" si="79"/>
        <v>2005</v>
      </c>
      <c r="L2521">
        <f t="shared" si="80"/>
        <v>31</v>
      </c>
    </row>
    <row r="2522" spans="8:12">
      <c r="H2522" s="1" t="s">
        <v>678</v>
      </c>
      <c r="I2522" s="1" t="s">
        <v>261</v>
      </c>
      <c r="J2522" s="1" t="s">
        <v>2368</v>
      </c>
      <c r="K2522" s="1" t="str">
        <f t="shared" si="79"/>
        <v>2017</v>
      </c>
      <c r="L2522">
        <f t="shared" si="80"/>
        <v>31</v>
      </c>
    </row>
    <row r="2523" spans="8:12">
      <c r="H2523" s="1" t="s">
        <v>530</v>
      </c>
      <c r="I2523" s="1" t="s">
        <v>10869</v>
      </c>
      <c r="J2523" s="1" t="s">
        <v>9574</v>
      </c>
      <c r="K2523" s="1" t="str">
        <f t="shared" si="79"/>
        <v>2018</v>
      </c>
      <c r="L2523">
        <f t="shared" si="80"/>
        <v>31</v>
      </c>
    </row>
    <row r="2524" spans="8:12">
      <c r="H2524" s="1" t="s">
        <v>530</v>
      </c>
      <c r="I2524" s="1" t="s">
        <v>10939</v>
      </c>
      <c r="J2524" s="1" t="s">
        <v>828</v>
      </c>
      <c r="K2524" s="1" t="str">
        <f t="shared" si="79"/>
        <v>2018</v>
      </c>
      <c r="L2524">
        <f t="shared" si="80"/>
        <v>31</v>
      </c>
    </row>
    <row r="2525" spans="8:12">
      <c r="H2525" s="1" t="s">
        <v>448</v>
      </c>
      <c r="I2525" s="1" t="s">
        <v>6666</v>
      </c>
      <c r="J2525" s="1" t="s">
        <v>709</v>
      </c>
      <c r="K2525" s="1" t="str">
        <f t="shared" si="79"/>
        <v>2019</v>
      </c>
      <c r="L2525">
        <f t="shared" si="80"/>
        <v>31</v>
      </c>
    </row>
    <row r="2526" spans="8:12">
      <c r="H2526" s="1" t="s">
        <v>448</v>
      </c>
      <c r="I2526" s="1" t="s">
        <v>830</v>
      </c>
      <c r="J2526" s="1" t="s">
        <v>1341</v>
      </c>
      <c r="K2526" s="1" t="str">
        <f t="shared" si="79"/>
        <v>2019</v>
      </c>
      <c r="L2526">
        <f t="shared" si="80"/>
        <v>31</v>
      </c>
    </row>
    <row r="2527" spans="8:12">
      <c r="H2527" s="1" t="s">
        <v>530</v>
      </c>
      <c r="I2527" s="1" t="s">
        <v>11029</v>
      </c>
      <c r="J2527" s="1" t="s">
        <v>11035</v>
      </c>
      <c r="K2527" s="1" t="str">
        <f t="shared" si="79"/>
        <v>2018</v>
      </c>
      <c r="L2527">
        <f t="shared" si="80"/>
        <v>31</v>
      </c>
    </row>
    <row r="2528" spans="8:12">
      <c r="H2528" s="1" t="s">
        <v>678</v>
      </c>
      <c r="I2528" s="1" t="s">
        <v>8481</v>
      </c>
      <c r="J2528" s="1" t="s">
        <v>2368</v>
      </c>
      <c r="K2528" s="1" t="str">
        <f t="shared" si="79"/>
        <v>2017</v>
      </c>
      <c r="L2528">
        <f t="shared" si="80"/>
        <v>31</v>
      </c>
    </row>
    <row r="2529" spans="8:12">
      <c r="H2529" s="1" t="s">
        <v>464</v>
      </c>
      <c r="I2529" s="1" t="s">
        <v>297</v>
      </c>
      <c r="J2529" s="1" t="s">
        <v>9293</v>
      </c>
      <c r="K2529" s="1" t="str">
        <f t="shared" si="79"/>
        <v>2020</v>
      </c>
      <c r="L2529">
        <f t="shared" si="80"/>
        <v>31</v>
      </c>
    </row>
    <row r="2530" spans="8:12">
      <c r="H2530" s="1" t="s">
        <v>464</v>
      </c>
      <c r="I2530" s="1" t="s">
        <v>774</v>
      </c>
      <c r="J2530" s="1" t="s">
        <v>11216</v>
      </c>
      <c r="K2530" s="1" t="str">
        <f t="shared" si="79"/>
        <v>2014</v>
      </c>
      <c r="L2530">
        <f t="shared" si="80"/>
        <v>31</v>
      </c>
    </row>
    <row r="2531" spans="8:12">
      <c r="H2531" s="1" t="s">
        <v>678</v>
      </c>
      <c r="I2531" s="1" t="s">
        <v>11233</v>
      </c>
      <c r="J2531" s="1" t="s">
        <v>7173</v>
      </c>
      <c r="K2531" s="1" t="str">
        <f t="shared" si="79"/>
        <v>2011</v>
      </c>
      <c r="L2531">
        <f t="shared" si="80"/>
        <v>31</v>
      </c>
    </row>
    <row r="2532" spans="8:12">
      <c r="H2532" s="1" t="s">
        <v>530</v>
      </c>
      <c r="I2532" s="1" t="s">
        <v>5681</v>
      </c>
      <c r="J2532" s="1" t="s">
        <v>913</v>
      </c>
      <c r="K2532" s="1" t="str">
        <f t="shared" si="79"/>
        <v>2018</v>
      </c>
      <c r="L2532">
        <f t="shared" si="80"/>
        <v>31</v>
      </c>
    </row>
    <row r="2533" spans="8:12">
      <c r="H2533" s="1" t="s">
        <v>101</v>
      </c>
      <c r="I2533" s="1" t="s">
        <v>539</v>
      </c>
      <c r="J2533" s="1" t="s">
        <v>11445</v>
      </c>
      <c r="K2533" s="1" t="str">
        <f t="shared" si="79"/>
        <v>2013</v>
      </c>
      <c r="L2533">
        <f t="shared" si="80"/>
        <v>31</v>
      </c>
    </row>
    <row r="2534" spans="8:12">
      <c r="H2534" s="1" t="s">
        <v>282</v>
      </c>
      <c r="I2534" s="1" t="s">
        <v>539</v>
      </c>
      <c r="J2534" s="1" t="s">
        <v>11456</v>
      </c>
      <c r="K2534" s="1" t="str">
        <f t="shared" si="79"/>
        <v>2008</v>
      </c>
      <c r="L2534">
        <f t="shared" si="80"/>
        <v>31</v>
      </c>
    </row>
    <row r="2535" spans="8:12">
      <c r="H2535" s="1" t="s">
        <v>584</v>
      </c>
      <c r="I2535" s="1" t="s">
        <v>10590</v>
      </c>
      <c r="J2535" s="1" t="s">
        <v>11584</v>
      </c>
      <c r="K2535" s="1" t="str">
        <f t="shared" si="79"/>
        <v>2014</v>
      </c>
      <c r="L2535">
        <f t="shared" si="80"/>
        <v>31</v>
      </c>
    </row>
    <row r="2536" spans="8:12">
      <c r="H2536" s="1" t="s">
        <v>448</v>
      </c>
      <c r="I2536" s="1" t="s">
        <v>11621</v>
      </c>
      <c r="J2536" s="1" t="s">
        <v>1259</v>
      </c>
      <c r="K2536" s="1" t="str">
        <f t="shared" si="79"/>
        <v>2014</v>
      </c>
      <c r="L2536">
        <f t="shared" si="80"/>
        <v>31</v>
      </c>
    </row>
    <row r="2537" spans="8:12">
      <c r="H2537" s="1" t="s">
        <v>464</v>
      </c>
      <c r="I2537" s="1" t="s">
        <v>4134</v>
      </c>
      <c r="J2537" s="1" t="s">
        <v>3476</v>
      </c>
      <c r="K2537" s="1" t="str">
        <f t="shared" si="79"/>
        <v>2016</v>
      </c>
      <c r="L2537">
        <f t="shared" si="80"/>
        <v>31</v>
      </c>
    </row>
    <row r="2538" spans="8:12">
      <c r="H2538" s="1" t="s">
        <v>464</v>
      </c>
      <c r="I2538" s="1" t="s">
        <v>11731</v>
      </c>
      <c r="J2538" s="1" t="s">
        <v>6710</v>
      </c>
      <c r="K2538" s="1" t="str">
        <f t="shared" si="79"/>
        <v>2015</v>
      </c>
      <c r="L2538">
        <f t="shared" si="80"/>
        <v>31</v>
      </c>
    </row>
    <row r="2539" spans="8:12">
      <c r="H2539" s="1" t="s">
        <v>530</v>
      </c>
      <c r="I2539" s="1" t="s">
        <v>613</v>
      </c>
      <c r="J2539" s="1" t="s">
        <v>1619</v>
      </c>
      <c r="K2539" s="1" t="str">
        <f t="shared" si="79"/>
        <v>2013</v>
      </c>
      <c r="L2539">
        <f t="shared" si="80"/>
        <v>31</v>
      </c>
    </row>
    <row r="2540" spans="8:12">
      <c r="H2540" s="1" t="s">
        <v>530</v>
      </c>
      <c r="I2540" s="1" t="s">
        <v>1781</v>
      </c>
      <c r="J2540" s="1" t="s">
        <v>12159</v>
      </c>
      <c r="K2540" s="1" t="str">
        <f t="shared" si="79"/>
        <v>2018</v>
      </c>
      <c r="L2540">
        <f t="shared" si="80"/>
        <v>31</v>
      </c>
    </row>
    <row r="2541" spans="8:12">
      <c r="H2541" s="1" t="s">
        <v>530</v>
      </c>
      <c r="I2541" s="1" t="s">
        <v>2804</v>
      </c>
      <c r="J2541" s="1" t="s">
        <v>12452</v>
      </c>
      <c r="K2541" s="1" t="str">
        <f t="shared" si="79"/>
        <v>2018</v>
      </c>
      <c r="L2541">
        <f t="shared" si="80"/>
        <v>31</v>
      </c>
    </row>
    <row r="2542" spans="8:12">
      <c r="H2542" s="1" t="s">
        <v>448</v>
      </c>
      <c r="I2542" s="1" t="s">
        <v>720</v>
      </c>
      <c r="J2542" s="1" t="s">
        <v>723</v>
      </c>
      <c r="K2542" s="1" t="str">
        <f t="shared" si="79"/>
        <v>2018</v>
      </c>
      <c r="L2542">
        <f t="shared" si="80"/>
        <v>32</v>
      </c>
    </row>
    <row r="2543" spans="8:12">
      <c r="H2543" s="1" t="s">
        <v>448</v>
      </c>
      <c r="I2543" s="1" t="s">
        <v>1165</v>
      </c>
      <c r="J2543" s="1" t="s">
        <v>1174</v>
      </c>
      <c r="K2543" s="1" t="str">
        <f t="shared" si="79"/>
        <v>2019</v>
      </c>
      <c r="L2543">
        <f t="shared" si="80"/>
        <v>32</v>
      </c>
    </row>
    <row r="2544" spans="8:12">
      <c r="H2544" s="1" t="s">
        <v>448</v>
      </c>
      <c r="I2544" s="1" t="s">
        <v>1324</v>
      </c>
      <c r="J2544" s="1" t="s">
        <v>1328</v>
      </c>
      <c r="K2544" s="1" t="str">
        <f t="shared" si="79"/>
        <v>2019</v>
      </c>
      <c r="L2544">
        <f t="shared" si="80"/>
        <v>32</v>
      </c>
    </row>
    <row r="2545" spans="8:12">
      <c r="H2545" s="1" t="s">
        <v>678</v>
      </c>
      <c r="I2545" s="1" t="s">
        <v>1643</v>
      </c>
      <c r="J2545" s="1" t="s">
        <v>987</v>
      </c>
      <c r="K2545" s="1" t="str">
        <f t="shared" si="79"/>
        <v>2017</v>
      </c>
      <c r="L2545">
        <f t="shared" si="80"/>
        <v>32</v>
      </c>
    </row>
    <row r="2546" spans="8:12">
      <c r="H2546" s="1" t="s">
        <v>448</v>
      </c>
      <c r="I2546" s="1" t="s">
        <v>2292</v>
      </c>
      <c r="J2546" s="1" t="s">
        <v>2292</v>
      </c>
      <c r="K2546" s="1" t="str">
        <f t="shared" si="79"/>
        <v>2019</v>
      </c>
      <c r="L2546">
        <f t="shared" si="80"/>
        <v>32</v>
      </c>
    </row>
    <row r="2547" spans="8:12">
      <c r="H2547" s="1" t="s">
        <v>351</v>
      </c>
      <c r="I2547" s="1" t="s">
        <v>368</v>
      </c>
      <c r="J2547" s="1" t="s">
        <v>2509</v>
      </c>
      <c r="K2547" s="1" t="str">
        <f t="shared" si="79"/>
        <v>1995</v>
      </c>
      <c r="L2547">
        <f t="shared" si="80"/>
        <v>32</v>
      </c>
    </row>
    <row r="2548" spans="8:12">
      <c r="H2548" s="1" t="s">
        <v>101</v>
      </c>
      <c r="I2548" s="1" t="s">
        <v>2534</v>
      </c>
      <c r="J2548" s="1" t="s">
        <v>2577</v>
      </c>
      <c r="K2548" s="1" t="str">
        <f t="shared" si="79"/>
        <v>2012</v>
      </c>
      <c r="L2548">
        <f t="shared" si="80"/>
        <v>32</v>
      </c>
    </row>
    <row r="2549" spans="8:12">
      <c r="H2549" s="1" t="s">
        <v>448</v>
      </c>
      <c r="I2549" s="1" t="s">
        <v>374</v>
      </c>
      <c r="J2549" s="1" t="s">
        <v>374</v>
      </c>
      <c r="K2549" s="1" t="str">
        <f t="shared" si="79"/>
        <v>2019</v>
      </c>
      <c r="L2549">
        <f t="shared" si="80"/>
        <v>32</v>
      </c>
    </row>
    <row r="2550" spans="8:12">
      <c r="H2550" s="1" t="s">
        <v>448</v>
      </c>
      <c r="I2550" s="1" t="s">
        <v>793</v>
      </c>
      <c r="J2550" s="1" t="s">
        <v>459</v>
      </c>
      <c r="K2550" s="1" t="str">
        <f t="shared" si="79"/>
        <v>2019</v>
      </c>
      <c r="L2550">
        <f t="shared" si="80"/>
        <v>32</v>
      </c>
    </row>
    <row r="2551" spans="8:12">
      <c r="H2551" s="1" t="s">
        <v>530</v>
      </c>
      <c r="I2551" s="1" t="s">
        <v>2899</v>
      </c>
      <c r="J2551" s="1" t="s">
        <v>2658</v>
      </c>
      <c r="K2551" s="1" t="str">
        <f t="shared" si="79"/>
        <v>2017</v>
      </c>
      <c r="L2551">
        <f t="shared" si="80"/>
        <v>32</v>
      </c>
    </row>
    <row r="2552" spans="8:12">
      <c r="H2552" s="1" t="s">
        <v>644</v>
      </c>
      <c r="I2552" s="1" t="s">
        <v>2037</v>
      </c>
      <c r="J2552" s="1" t="s">
        <v>250</v>
      </c>
      <c r="K2552" s="1" t="str">
        <f t="shared" si="79"/>
        <v>2016</v>
      </c>
      <c r="L2552">
        <f t="shared" si="80"/>
        <v>32</v>
      </c>
    </row>
    <row r="2553" spans="8:12">
      <c r="H2553" s="1" t="s">
        <v>530</v>
      </c>
      <c r="I2553" s="1" t="s">
        <v>610</v>
      </c>
      <c r="J2553" s="1" t="s">
        <v>3191</v>
      </c>
      <c r="K2553" s="1" t="str">
        <f t="shared" si="79"/>
        <v>2016</v>
      </c>
      <c r="L2553">
        <f t="shared" si="80"/>
        <v>32</v>
      </c>
    </row>
    <row r="2554" spans="8:12">
      <c r="H2554" s="1" t="s">
        <v>530</v>
      </c>
      <c r="I2554" s="1" t="s">
        <v>3288</v>
      </c>
      <c r="J2554" s="1" t="s">
        <v>2486</v>
      </c>
      <c r="K2554" s="1" t="str">
        <f t="shared" si="79"/>
        <v>2017</v>
      </c>
      <c r="L2554">
        <f t="shared" si="80"/>
        <v>32</v>
      </c>
    </row>
    <row r="2555" spans="8:12">
      <c r="H2555" s="1" t="s">
        <v>448</v>
      </c>
      <c r="I2555" s="1" t="s">
        <v>372</v>
      </c>
      <c r="J2555" s="1" t="s">
        <v>3324</v>
      </c>
      <c r="K2555" s="1" t="str">
        <f t="shared" si="79"/>
        <v>2019</v>
      </c>
      <c r="L2555">
        <f t="shared" si="80"/>
        <v>32</v>
      </c>
    </row>
    <row r="2556" spans="8:12">
      <c r="H2556" s="1" t="s">
        <v>530</v>
      </c>
      <c r="I2556" s="1" t="s">
        <v>3493</v>
      </c>
      <c r="J2556" s="1" t="s">
        <v>579</v>
      </c>
      <c r="K2556" s="1" t="str">
        <f t="shared" si="79"/>
        <v>2017</v>
      </c>
      <c r="L2556">
        <f t="shared" si="80"/>
        <v>32</v>
      </c>
    </row>
    <row r="2557" spans="8:12">
      <c r="H2557" s="1" t="s">
        <v>149</v>
      </c>
      <c r="I2557" s="1" t="s">
        <v>3588</v>
      </c>
      <c r="J2557" s="1" t="s">
        <v>2212</v>
      </c>
      <c r="K2557" s="1" t="str">
        <f t="shared" si="79"/>
        <v>2010</v>
      </c>
      <c r="L2557">
        <f t="shared" si="80"/>
        <v>32</v>
      </c>
    </row>
    <row r="2558" spans="8:12">
      <c r="H2558" s="1" t="s">
        <v>530</v>
      </c>
      <c r="I2558" s="1" t="s">
        <v>579</v>
      </c>
      <c r="J2558" s="1" t="s">
        <v>303</v>
      </c>
      <c r="K2558" s="1" t="str">
        <f t="shared" si="79"/>
        <v>2016</v>
      </c>
      <c r="L2558">
        <f t="shared" si="80"/>
        <v>32</v>
      </c>
    </row>
    <row r="2559" spans="8:12">
      <c r="H2559" s="1" t="s">
        <v>678</v>
      </c>
      <c r="I2559" s="1" t="s">
        <v>3668</v>
      </c>
      <c r="J2559" s="1" t="s">
        <v>3430</v>
      </c>
      <c r="K2559" s="1" t="str">
        <f t="shared" si="79"/>
        <v>2016</v>
      </c>
      <c r="L2559">
        <f t="shared" si="80"/>
        <v>32</v>
      </c>
    </row>
    <row r="2560" spans="8:12">
      <c r="H2560" s="1" t="s">
        <v>530</v>
      </c>
      <c r="I2560" s="1" t="s">
        <v>3737</v>
      </c>
      <c r="J2560" s="1" t="s">
        <v>1534</v>
      </c>
      <c r="K2560" s="1" t="str">
        <f t="shared" si="79"/>
        <v>2016</v>
      </c>
      <c r="L2560">
        <f t="shared" si="80"/>
        <v>32</v>
      </c>
    </row>
    <row r="2561" spans="8:12">
      <c r="H2561" s="1" t="s">
        <v>530</v>
      </c>
      <c r="I2561" s="1" t="s">
        <v>4301</v>
      </c>
      <c r="J2561" s="1" t="s">
        <v>4314</v>
      </c>
      <c r="K2561" s="1" t="str">
        <f t="shared" si="79"/>
        <v>2016</v>
      </c>
      <c r="L2561">
        <f t="shared" si="80"/>
        <v>32</v>
      </c>
    </row>
    <row r="2562" spans="8:12">
      <c r="H2562" s="1" t="s">
        <v>149</v>
      </c>
      <c r="I2562" s="1" t="s">
        <v>4394</v>
      </c>
      <c r="J2562" s="1" t="s">
        <v>4395</v>
      </c>
      <c r="K2562" s="1" t="str">
        <f t="shared" ref="K2562:K2625" si="81">TEXT(J2562,"YYYY")</f>
        <v>2011</v>
      </c>
      <c r="L2562">
        <f t="shared" ref="L2562:L2625" si="82">H2562-(TEXT(I2562,"YYYY")-TEXT(J2562,"YYYY"))</f>
        <v>32</v>
      </c>
    </row>
    <row r="2563" spans="8:12">
      <c r="H2563" s="1" t="s">
        <v>448</v>
      </c>
      <c r="I2563" s="1" t="s">
        <v>209</v>
      </c>
      <c r="J2563" s="1" t="s">
        <v>467</v>
      </c>
      <c r="K2563" s="1" t="str">
        <f t="shared" si="81"/>
        <v>2016</v>
      </c>
      <c r="L2563">
        <f t="shared" si="82"/>
        <v>32</v>
      </c>
    </row>
    <row r="2564" spans="8:12">
      <c r="H2564" s="1" t="s">
        <v>448</v>
      </c>
      <c r="I2564" s="1" t="s">
        <v>4872</v>
      </c>
      <c r="J2564" s="1" t="s">
        <v>4873</v>
      </c>
      <c r="K2564" s="1" t="str">
        <f t="shared" si="81"/>
        <v>2016</v>
      </c>
      <c r="L2564">
        <f t="shared" si="82"/>
        <v>32</v>
      </c>
    </row>
    <row r="2565" spans="8:12">
      <c r="H2565" s="1" t="s">
        <v>448</v>
      </c>
      <c r="I2565" s="1"/>
      <c r="J2565" s="1"/>
      <c r="K2565" s="1" t="str">
        <f t="shared" si="81"/>
        <v>1900</v>
      </c>
      <c r="L2565">
        <f t="shared" si="82"/>
        <v>32</v>
      </c>
    </row>
    <row r="2566" spans="8:12">
      <c r="H2566" s="1" t="s">
        <v>530</v>
      </c>
      <c r="I2566" s="1" t="s">
        <v>5087</v>
      </c>
      <c r="J2566" s="1" t="s">
        <v>3430</v>
      </c>
      <c r="K2566" s="1" t="str">
        <f t="shared" si="81"/>
        <v>2016</v>
      </c>
      <c r="L2566">
        <f t="shared" si="82"/>
        <v>32</v>
      </c>
    </row>
    <row r="2567" spans="8:12">
      <c r="H2567" s="1" t="s">
        <v>678</v>
      </c>
      <c r="I2567" s="1" t="s">
        <v>5354</v>
      </c>
      <c r="J2567" s="1" t="s">
        <v>1222</v>
      </c>
      <c r="K2567" s="1" t="str">
        <f t="shared" si="81"/>
        <v>2015</v>
      </c>
      <c r="L2567">
        <f t="shared" si="82"/>
        <v>32</v>
      </c>
    </row>
    <row r="2568" spans="8:12">
      <c r="H2568" s="1" t="s">
        <v>448</v>
      </c>
      <c r="I2568" s="1" t="s">
        <v>5545</v>
      </c>
      <c r="J2568" s="1" t="s">
        <v>1286</v>
      </c>
      <c r="K2568" s="1" t="str">
        <f t="shared" si="81"/>
        <v>2017</v>
      </c>
      <c r="L2568">
        <f t="shared" si="82"/>
        <v>32</v>
      </c>
    </row>
    <row r="2569" spans="8:12">
      <c r="H2569" s="1" t="s">
        <v>678</v>
      </c>
      <c r="I2569" s="1" t="s">
        <v>676</v>
      </c>
      <c r="J2569" s="1" t="s">
        <v>5668</v>
      </c>
      <c r="K2569" s="1" t="str">
        <f t="shared" si="81"/>
        <v>2018</v>
      </c>
      <c r="L2569">
        <f t="shared" si="82"/>
        <v>32</v>
      </c>
    </row>
    <row r="2570" spans="8:12">
      <c r="H2570" s="1" t="s">
        <v>448</v>
      </c>
      <c r="I2570" s="1" t="s">
        <v>5723</v>
      </c>
      <c r="J2570" s="1" t="s">
        <v>5723</v>
      </c>
      <c r="K2570" s="1" t="str">
        <f t="shared" si="81"/>
        <v>2017</v>
      </c>
      <c r="L2570">
        <f t="shared" si="82"/>
        <v>32</v>
      </c>
    </row>
    <row r="2571" spans="8:12">
      <c r="H2571" s="1" t="s">
        <v>678</v>
      </c>
      <c r="I2571" s="1" t="s">
        <v>5741</v>
      </c>
      <c r="J2571" s="1" t="s">
        <v>5742</v>
      </c>
      <c r="K2571" s="1" t="str">
        <f t="shared" si="81"/>
        <v>2014</v>
      </c>
      <c r="L2571">
        <f t="shared" si="82"/>
        <v>32</v>
      </c>
    </row>
    <row r="2572" spans="8:12">
      <c r="H2572" s="1" t="s">
        <v>128</v>
      </c>
      <c r="I2572" s="1" t="s">
        <v>152</v>
      </c>
      <c r="J2572" s="1" t="s">
        <v>1918</v>
      </c>
      <c r="K2572" s="1" t="str">
        <f t="shared" si="81"/>
        <v>2007</v>
      </c>
      <c r="L2572">
        <f t="shared" si="82"/>
        <v>32</v>
      </c>
    </row>
    <row r="2573" spans="8:12">
      <c r="H2573" s="1" t="s">
        <v>448</v>
      </c>
      <c r="I2573" s="1" t="s">
        <v>6046</v>
      </c>
      <c r="J2573" s="1" t="s">
        <v>6046</v>
      </c>
      <c r="K2573" s="1" t="str">
        <f t="shared" si="81"/>
        <v>2017</v>
      </c>
      <c r="L2573">
        <f t="shared" si="82"/>
        <v>32</v>
      </c>
    </row>
    <row r="2574" spans="8:12">
      <c r="H2574" s="1" t="s">
        <v>128</v>
      </c>
      <c r="I2574" s="1" t="s">
        <v>2246</v>
      </c>
      <c r="J2574" s="1" t="s">
        <v>6244</v>
      </c>
      <c r="K2574" s="1" t="str">
        <f t="shared" si="81"/>
        <v>2005</v>
      </c>
      <c r="L2574">
        <f t="shared" si="82"/>
        <v>32</v>
      </c>
    </row>
    <row r="2575" spans="8:12">
      <c r="H2575" s="1" t="s">
        <v>448</v>
      </c>
      <c r="I2575" s="1" t="s">
        <v>6378</v>
      </c>
      <c r="J2575" s="1" t="s">
        <v>274</v>
      </c>
      <c r="K2575" s="1" t="str">
        <f t="shared" si="81"/>
        <v>2017</v>
      </c>
      <c r="L2575">
        <f t="shared" si="82"/>
        <v>32</v>
      </c>
    </row>
    <row r="2576" spans="8:12">
      <c r="H2576" s="1" t="s">
        <v>678</v>
      </c>
      <c r="I2576" s="1" t="s">
        <v>6451</v>
      </c>
      <c r="J2576" s="1" t="s">
        <v>2008</v>
      </c>
      <c r="K2576" s="1" t="str">
        <f t="shared" si="81"/>
        <v>2014</v>
      </c>
      <c r="L2576">
        <f t="shared" si="82"/>
        <v>32</v>
      </c>
    </row>
    <row r="2577" spans="8:12">
      <c r="H2577" s="1" t="s">
        <v>644</v>
      </c>
      <c r="I2577" s="1" t="s">
        <v>745</v>
      </c>
      <c r="J2577" s="1" t="s">
        <v>5726</v>
      </c>
      <c r="K2577" s="1" t="str">
        <f t="shared" si="81"/>
        <v>2014</v>
      </c>
      <c r="L2577">
        <f t="shared" si="82"/>
        <v>32</v>
      </c>
    </row>
    <row r="2578" spans="8:12">
      <c r="H2578" s="1" t="s">
        <v>530</v>
      </c>
      <c r="I2578" s="1" t="s">
        <v>6569</v>
      </c>
      <c r="J2578" s="1" t="s">
        <v>6589</v>
      </c>
      <c r="K2578" s="1" t="str">
        <f t="shared" si="81"/>
        <v>2019</v>
      </c>
      <c r="L2578">
        <f t="shared" si="82"/>
        <v>32</v>
      </c>
    </row>
    <row r="2579" spans="8:12">
      <c r="H2579" s="1" t="s">
        <v>678</v>
      </c>
      <c r="I2579" s="1" t="s">
        <v>6917</v>
      </c>
      <c r="J2579" s="1" t="s">
        <v>6904</v>
      </c>
      <c r="K2579" s="1" t="str">
        <f t="shared" si="81"/>
        <v>2013</v>
      </c>
      <c r="L2579">
        <f t="shared" si="82"/>
        <v>32</v>
      </c>
    </row>
    <row r="2580" spans="8:12">
      <c r="H2580" s="1" t="s">
        <v>678</v>
      </c>
      <c r="I2580" s="1" t="s">
        <v>7037</v>
      </c>
      <c r="J2580" s="1" t="s">
        <v>195</v>
      </c>
      <c r="K2580" s="1" t="str">
        <f t="shared" si="81"/>
        <v>2018</v>
      </c>
      <c r="L2580">
        <f t="shared" si="82"/>
        <v>32</v>
      </c>
    </row>
    <row r="2581" spans="8:12">
      <c r="H2581" s="1">
        <v>35</v>
      </c>
      <c r="I2581" s="1" t="s">
        <v>7125</v>
      </c>
      <c r="J2581" s="1" t="s">
        <v>7126</v>
      </c>
      <c r="K2581" s="1" t="str">
        <f t="shared" si="81"/>
        <v>2012</v>
      </c>
      <c r="L2581">
        <f t="shared" si="82"/>
        <v>32</v>
      </c>
    </row>
    <row r="2582" spans="8:12">
      <c r="H2582" s="1" t="s">
        <v>678</v>
      </c>
      <c r="I2582" s="1" t="s">
        <v>7172</v>
      </c>
      <c r="J2582" s="1" t="s">
        <v>2708</v>
      </c>
      <c r="K2582" s="1" t="str">
        <f t="shared" si="81"/>
        <v>2012</v>
      </c>
      <c r="L2582">
        <f t="shared" si="82"/>
        <v>32</v>
      </c>
    </row>
    <row r="2583" spans="8:12">
      <c r="H2583" s="1" t="s">
        <v>530</v>
      </c>
      <c r="I2583" s="1" t="s">
        <v>7191</v>
      </c>
      <c r="J2583" s="1" t="s">
        <v>7192</v>
      </c>
      <c r="K2583" s="1" t="str">
        <f t="shared" si="81"/>
        <v>2014</v>
      </c>
      <c r="L2583">
        <f t="shared" si="82"/>
        <v>32</v>
      </c>
    </row>
    <row r="2584" spans="8:12">
      <c r="H2584" s="1" t="s">
        <v>530</v>
      </c>
      <c r="I2584" s="1" t="s">
        <v>165</v>
      </c>
      <c r="J2584" s="1" t="s">
        <v>709</v>
      </c>
      <c r="K2584" s="1" t="str">
        <f t="shared" si="81"/>
        <v>2019</v>
      </c>
      <c r="L2584">
        <f t="shared" si="82"/>
        <v>32</v>
      </c>
    </row>
    <row r="2585" spans="8:12">
      <c r="H2585" s="1" t="s">
        <v>128</v>
      </c>
      <c r="I2585" s="1" t="s">
        <v>7570</v>
      </c>
      <c r="J2585" s="1" t="s">
        <v>7609</v>
      </c>
      <c r="K2585" s="1" t="str">
        <f t="shared" si="81"/>
        <v>2010</v>
      </c>
      <c r="L2585">
        <f t="shared" si="82"/>
        <v>32</v>
      </c>
    </row>
    <row r="2586" spans="8:12">
      <c r="H2586" s="1" t="s">
        <v>678</v>
      </c>
      <c r="I2586" s="1" t="s">
        <v>7812</v>
      </c>
      <c r="J2586" s="1" t="s">
        <v>1259</v>
      </c>
      <c r="K2586" s="1" t="str">
        <f t="shared" si="81"/>
        <v>2014</v>
      </c>
      <c r="L2586">
        <f t="shared" si="82"/>
        <v>32</v>
      </c>
    </row>
    <row r="2587" spans="8:12">
      <c r="H2587" s="1" t="s">
        <v>644</v>
      </c>
      <c r="I2587" s="1" t="s">
        <v>8377</v>
      </c>
      <c r="J2587" s="1" t="s">
        <v>8380</v>
      </c>
      <c r="K2587" s="1" t="str">
        <f t="shared" si="81"/>
        <v>2012</v>
      </c>
      <c r="L2587">
        <f t="shared" si="82"/>
        <v>32</v>
      </c>
    </row>
    <row r="2588" spans="8:12">
      <c r="H2588" s="1" t="s">
        <v>448</v>
      </c>
      <c r="I2588" s="1" t="s">
        <v>8450</v>
      </c>
      <c r="J2588" s="1" t="s">
        <v>7043</v>
      </c>
      <c r="K2588" s="1" t="str">
        <f t="shared" si="81"/>
        <v>2020</v>
      </c>
      <c r="L2588">
        <f t="shared" si="82"/>
        <v>32</v>
      </c>
    </row>
    <row r="2589" spans="8:12">
      <c r="H2589" s="1" t="s">
        <v>448</v>
      </c>
      <c r="I2589" s="1" t="s">
        <v>8837</v>
      </c>
      <c r="J2589" s="1" t="s">
        <v>8353</v>
      </c>
      <c r="K2589" s="1" t="str">
        <f t="shared" si="81"/>
        <v>2014</v>
      </c>
      <c r="L2589">
        <f t="shared" si="82"/>
        <v>32</v>
      </c>
    </row>
    <row r="2590" spans="8:12">
      <c r="H2590" s="1" t="s">
        <v>809</v>
      </c>
      <c r="I2590" s="1" t="s">
        <v>8854</v>
      </c>
      <c r="J2590" s="1" t="s">
        <v>7364</v>
      </c>
      <c r="K2590" s="1" t="str">
        <f t="shared" si="81"/>
        <v>2010</v>
      </c>
      <c r="L2590">
        <f t="shared" si="82"/>
        <v>32</v>
      </c>
    </row>
    <row r="2591" spans="8:12">
      <c r="H2591" s="1" t="s">
        <v>448</v>
      </c>
      <c r="I2591" s="1" t="s">
        <v>9045</v>
      </c>
      <c r="J2591" s="1" t="s">
        <v>9059</v>
      </c>
      <c r="K2591" s="1" t="str">
        <f t="shared" si="81"/>
        <v>2012</v>
      </c>
      <c r="L2591">
        <f t="shared" si="82"/>
        <v>32</v>
      </c>
    </row>
    <row r="2592" spans="8:12">
      <c r="H2592" s="1" t="s">
        <v>530</v>
      </c>
      <c r="I2592" s="1" t="s">
        <v>9524</v>
      </c>
      <c r="J2592" s="1" t="s">
        <v>9006</v>
      </c>
      <c r="K2592" s="1" t="str">
        <f t="shared" si="81"/>
        <v>2012</v>
      </c>
      <c r="L2592">
        <f t="shared" si="82"/>
        <v>32</v>
      </c>
    </row>
    <row r="2593" spans="8:12">
      <c r="H2593" s="1" t="s">
        <v>351</v>
      </c>
      <c r="I2593" s="1" t="s">
        <v>9536</v>
      </c>
      <c r="J2593" s="1" t="s">
        <v>9537</v>
      </c>
      <c r="K2593" s="1" t="str">
        <f t="shared" si="81"/>
        <v>1990</v>
      </c>
      <c r="L2593">
        <f t="shared" si="82"/>
        <v>32</v>
      </c>
    </row>
    <row r="2594" spans="8:12">
      <c r="H2594" s="1" t="s">
        <v>256</v>
      </c>
      <c r="I2594" s="1" t="s">
        <v>9585</v>
      </c>
      <c r="J2594" s="1" t="s">
        <v>9634</v>
      </c>
      <c r="K2594" s="1" t="str">
        <f t="shared" si="81"/>
        <v>2000</v>
      </c>
      <c r="L2594">
        <f t="shared" si="82"/>
        <v>32</v>
      </c>
    </row>
    <row r="2595" spans="8:12">
      <c r="H2595" s="1" t="s">
        <v>448</v>
      </c>
      <c r="I2595" s="1" t="s">
        <v>9662</v>
      </c>
      <c r="J2595" s="1" t="s">
        <v>9677</v>
      </c>
      <c r="K2595" s="1" t="str">
        <f t="shared" si="81"/>
        <v>2012</v>
      </c>
      <c r="L2595">
        <f t="shared" si="82"/>
        <v>32</v>
      </c>
    </row>
    <row r="2596" spans="8:12">
      <c r="H2596" s="1" t="s">
        <v>555</v>
      </c>
      <c r="I2596" s="1" t="s">
        <v>9833</v>
      </c>
      <c r="J2596" s="1" t="s">
        <v>9834</v>
      </c>
      <c r="K2596" s="1" t="str">
        <f t="shared" si="81"/>
        <v>2005</v>
      </c>
      <c r="L2596">
        <f t="shared" si="82"/>
        <v>32</v>
      </c>
    </row>
    <row r="2597" spans="8:12">
      <c r="H2597" s="1" t="s">
        <v>678</v>
      </c>
      <c r="I2597" s="1" t="s">
        <v>9931</v>
      </c>
      <c r="J2597" s="1" t="s">
        <v>9935</v>
      </c>
      <c r="K2597" s="1" t="str">
        <f t="shared" si="81"/>
        <v>2011</v>
      </c>
      <c r="L2597">
        <f t="shared" si="82"/>
        <v>32</v>
      </c>
    </row>
    <row r="2598" spans="8:12">
      <c r="H2598" s="1" t="s">
        <v>101</v>
      </c>
      <c r="I2598" s="1" t="s">
        <v>9998</v>
      </c>
      <c r="J2598" s="1" t="s">
        <v>1918</v>
      </c>
      <c r="K2598" s="1" t="str">
        <f t="shared" si="81"/>
        <v>2007</v>
      </c>
      <c r="L2598">
        <f t="shared" si="82"/>
        <v>32</v>
      </c>
    </row>
    <row r="2599" spans="8:12">
      <c r="H2599" s="1" t="s">
        <v>448</v>
      </c>
      <c r="I2599" s="1" t="s">
        <v>10132</v>
      </c>
      <c r="J2599" s="1" t="s">
        <v>7898</v>
      </c>
      <c r="K2599" s="1" t="str">
        <f t="shared" si="81"/>
        <v>2012</v>
      </c>
      <c r="L2599">
        <f t="shared" si="82"/>
        <v>32</v>
      </c>
    </row>
    <row r="2600" spans="8:12">
      <c r="H2600" s="1" t="s">
        <v>530</v>
      </c>
      <c r="I2600" s="1" t="s">
        <v>10249</v>
      </c>
      <c r="J2600" s="1" t="s">
        <v>2019</v>
      </c>
      <c r="K2600" s="1" t="str">
        <f t="shared" si="81"/>
        <v>2012</v>
      </c>
      <c r="L2600">
        <f t="shared" si="82"/>
        <v>32</v>
      </c>
    </row>
    <row r="2601" spans="8:12">
      <c r="H2601" s="1" t="s">
        <v>678</v>
      </c>
      <c r="I2601" s="1" t="s">
        <v>10543</v>
      </c>
      <c r="J2601" s="1" t="s">
        <v>10546</v>
      </c>
      <c r="K2601" s="1" t="str">
        <f t="shared" si="81"/>
        <v>2018</v>
      </c>
      <c r="L2601">
        <f t="shared" si="82"/>
        <v>32</v>
      </c>
    </row>
    <row r="2602" spans="8:12">
      <c r="H2602" s="1" t="s">
        <v>678</v>
      </c>
      <c r="I2602" s="1" t="s">
        <v>10675</v>
      </c>
      <c r="J2602" s="1" t="s">
        <v>752</v>
      </c>
      <c r="K2602" s="1" t="str">
        <f t="shared" si="81"/>
        <v>2018</v>
      </c>
      <c r="L2602">
        <f t="shared" si="82"/>
        <v>32</v>
      </c>
    </row>
    <row r="2603" spans="8:12">
      <c r="H2603" s="1" t="s">
        <v>448</v>
      </c>
      <c r="I2603" s="1" t="s">
        <v>8824</v>
      </c>
      <c r="J2603" s="1" t="s">
        <v>9482</v>
      </c>
      <c r="K2603" s="1" t="str">
        <f t="shared" si="81"/>
        <v>2014</v>
      </c>
      <c r="L2603">
        <f t="shared" si="82"/>
        <v>32</v>
      </c>
    </row>
    <row r="2604" spans="8:12">
      <c r="H2604" s="1" t="s">
        <v>530</v>
      </c>
      <c r="I2604" s="1" t="s">
        <v>10939</v>
      </c>
      <c r="J2604" s="1" t="s">
        <v>617</v>
      </c>
      <c r="K2604" s="1" t="str">
        <f t="shared" si="81"/>
        <v>2019</v>
      </c>
      <c r="L2604">
        <f t="shared" si="82"/>
        <v>32</v>
      </c>
    </row>
    <row r="2605" spans="8:12">
      <c r="H2605" s="1" t="s">
        <v>101</v>
      </c>
      <c r="I2605" s="1" t="s">
        <v>830</v>
      </c>
      <c r="J2605" s="1" t="s">
        <v>7360</v>
      </c>
      <c r="K2605" s="1" t="str">
        <f t="shared" si="81"/>
        <v>2014</v>
      </c>
      <c r="L2605">
        <f t="shared" si="82"/>
        <v>32</v>
      </c>
    </row>
    <row r="2606" spans="8:12">
      <c r="H2606" s="1" t="s">
        <v>448</v>
      </c>
      <c r="I2606" s="1" t="s">
        <v>11029</v>
      </c>
      <c r="J2606" s="1" t="s">
        <v>7020</v>
      </c>
      <c r="K2606" s="1" t="str">
        <f t="shared" si="81"/>
        <v>2020</v>
      </c>
      <c r="L2606">
        <f t="shared" si="82"/>
        <v>32</v>
      </c>
    </row>
    <row r="2607" spans="8:12">
      <c r="H2607" s="1" t="s">
        <v>555</v>
      </c>
      <c r="I2607" s="1" t="s">
        <v>774</v>
      </c>
      <c r="J2607" s="1" t="s">
        <v>11223</v>
      </c>
      <c r="K2607" s="1" t="str">
        <f t="shared" si="81"/>
        <v>2006</v>
      </c>
      <c r="L2607">
        <f t="shared" si="82"/>
        <v>32</v>
      </c>
    </row>
    <row r="2608" spans="8:12">
      <c r="H2608" s="1" t="s">
        <v>448</v>
      </c>
      <c r="I2608" s="1" t="s">
        <v>8862</v>
      </c>
      <c r="J2608" s="1" t="s">
        <v>711</v>
      </c>
      <c r="K2608" s="1" t="str">
        <f t="shared" si="81"/>
        <v>2014</v>
      </c>
      <c r="L2608">
        <f t="shared" si="82"/>
        <v>32</v>
      </c>
    </row>
    <row r="2609" spans="8:12">
      <c r="H2609" s="1" t="s">
        <v>809</v>
      </c>
      <c r="I2609" s="1" t="s">
        <v>8856</v>
      </c>
      <c r="J2609" s="1" t="s">
        <v>11381</v>
      </c>
      <c r="K2609" s="1" t="str">
        <f t="shared" si="81"/>
        <v>2010</v>
      </c>
      <c r="L2609">
        <f t="shared" si="82"/>
        <v>32</v>
      </c>
    </row>
    <row r="2610" spans="8:12">
      <c r="H2610" s="1" t="s">
        <v>644</v>
      </c>
      <c r="I2610" s="1" t="s">
        <v>7574</v>
      </c>
      <c r="J2610" s="1" t="s">
        <v>1154</v>
      </c>
      <c r="K2610" s="1" t="str">
        <f t="shared" si="81"/>
        <v>2017</v>
      </c>
      <c r="L2610">
        <f t="shared" si="82"/>
        <v>32</v>
      </c>
    </row>
    <row r="2611" spans="8:12">
      <c r="H2611" s="1" t="s">
        <v>530</v>
      </c>
      <c r="I2611" s="1" t="s">
        <v>11504</v>
      </c>
      <c r="J2611" s="1" t="s">
        <v>11505</v>
      </c>
      <c r="K2611" s="1" t="str">
        <f t="shared" si="81"/>
        <v>2017</v>
      </c>
      <c r="L2611">
        <f t="shared" si="82"/>
        <v>32</v>
      </c>
    </row>
    <row r="2612" spans="8:12">
      <c r="H2612" s="1" t="s">
        <v>644</v>
      </c>
      <c r="I2612" s="1" t="s">
        <v>11669</v>
      </c>
      <c r="J2612" s="1" t="s">
        <v>10290</v>
      </c>
      <c r="K2612" s="1" t="str">
        <f t="shared" si="81"/>
        <v>2013</v>
      </c>
      <c r="L2612">
        <f t="shared" si="82"/>
        <v>32</v>
      </c>
    </row>
    <row r="2613" spans="8:12">
      <c r="H2613" s="1" t="s">
        <v>678</v>
      </c>
      <c r="I2613" s="1" t="s">
        <v>8097</v>
      </c>
      <c r="J2613" s="1" t="s">
        <v>2008</v>
      </c>
      <c r="K2613" s="1" t="str">
        <f t="shared" si="81"/>
        <v>2014</v>
      </c>
      <c r="L2613">
        <f t="shared" si="82"/>
        <v>32</v>
      </c>
    </row>
    <row r="2614" spans="8:12">
      <c r="H2614" s="1" t="s">
        <v>644</v>
      </c>
      <c r="I2614" s="1" t="s">
        <v>8377</v>
      </c>
      <c r="J2614" s="1" t="s">
        <v>11778</v>
      </c>
      <c r="K2614" s="1" t="str">
        <f t="shared" si="81"/>
        <v>2012</v>
      </c>
      <c r="L2614">
        <f t="shared" si="82"/>
        <v>32</v>
      </c>
    </row>
    <row r="2615" spans="8:12">
      <c r="H2615" s="1" t="s">
        <v>530</v>
      </c>
      <c r="I2615" s="1" t="s">
        <v>1685</v>
      </c>
      <c r="J2615" s="1" t="s">
        <v>1755</v>
      </c>
      <c r="K2615" s="1" t="str">
        <f t="shared" si="81"/>
        <v>2014</v>
      </c>
      <c r="L2615">
        <f t="shared" si="82"/>
        <v>32</v>
      </c>
    </row>
    <row r="2616" spans="8:12">
      <c r="H2616" s="1" t="s">
        <v>644</v>
      </c>
      <c r="I2616" s="1" t="s">
        <v>4032</v>
      </c>
      <c r="J2616" s="1" t="s">
        <v>12132</v>
      </c>
      <c r="K2616" s="1" t="str">
        <f t="shared" si="81"/>
        <v>2017</v>
      </c>
      <c r="L2616">
        <f t="shared" si="82"/>
        <v>32</v>
      </c>
    </row>
    <row r="2617" spans="8:12">
      <c r="H2617" s="1" t="s">
        <v>530</v>
      </c>
      <c r="I2617" s="1" t="s">
        <v>3805</v>
      </c>
      <c r="J2617" s="1" t="s">
        <v>72</v>
      </c>
      <c r="K2617" s="1" t="str">
        <f t="shared" si="81"/>
        <v>2019</v>
      </c>
      <c r="L2617">
        <f t="shared" si="82"/>
        <v>32</v>
      </c>
    </row>
    <row r="2618" spans="8:12">
      <c r="H2618" s="1" t="s">
        <v>256</v>
      </c>
      <c r="I2618" s="1" t="s">
        <v>12237</v>
      </c>
      <c r="J2618" s="1" t="s">
        <v>12252</v>
      </c>
      <c r="K2618" s="1" t="str">
        <f t="shared" si="81"/>
        <v>2000</v>
      </c>
      <c r="L2618">
        <f t="shared" si="82"/>
        <v>32</v>
      </c>
    </row>
    <row r="2619" spans="8:12">
      <c r="H2619" s="1" t="s">
        <v>530</v>
      </c>
      <c r="I2619" s="1" t="s">
        <v>522</v>
      </c>
      <c r="J2619" s="1" t="s">
        <v>532</v>
      </c>
      <c r="K2619" s="1" t="str">
        <f t="shared" si="81"/>
        <v>2019</v>
      </c>
      <c r="L2619">
        <f t="shared" si="82"/>
        <v>33</v>
      </c>
    </row>
    <row r="2620" spans="8:12">
      <c r="H2620" s="1" t="s">
        <v>530</v>
      </c>
      <c r="I2620" s="1" t="s">
        <v>987</v>
      </c>
      <c r="J2620" s="1" t="s">
        <v>990</v>
      </c>
      <c r="K2620" s="1" t="str">
        <f t="shared" si="81"/>
        <v>2017</v>
      </c>
      <c r="L2620">
        <f t="shared" si="82"/>
        <v>33</v>
      </c>
    </row>
    <row r="2621" spans="8:12">
      <c r="H2621" s="1" t="s">
        <v>530</v>
      </c>
      <c r="I2621" s="1" t="s">
        <v>1085</v>
      </c>
      <c r="J2621" s="1" t="s">
        <v>532</v>
      </c>
      <c r="K2621" s="1" t="str">
        <f t="shared" si="81"/>
        <v>2019</v>
      </c>
      <c r="L2621">
        <f t="shared" si="82"/>
        <v>33</v>
      </c>
    </row>
    <row r="2622" spans="8:12">
      <c r="H2622" s="1" t="s">
        <v>555</v>
      </c>
      <c r="I2622" s="1" t="s">
        <v>1107</v>
      </c>
      <c r="J2622" s="1" t="s">
        <v>1125</v>
      </c>
      <c r="K2622" s="1" t="str">
        <f t="shared" si="81"/>
        <v>2012</v>
      </c>
      <c r="L2622">
        <f t="shared" si="82"/>
        <v>33</v>
      </c>
    </row>
    <row r="2623" spans="8:12">
      <c r="H2623" s="1" t="s">
        <v>530</v>
      </c>
      <c r="I2623" s="1" t="s">
        <v>1192</v>
      </c>
      <c r="J2623" s="1" t="s">
        <v>877</v>
      </c>
      <c r="K2623" s="1" t="str">
        <f t="shared" si="81"/>
        <v>2019</v>
      </c>
      <c r="L2623">
        <f t="shared" si="82"/>
        <v>33</v>
      </c>
    </row>
    <row r="2624" spans="8:12">
      <c r="H2624" s="1" t="s">
        <v>530</v>
      </c>
      <c r="I2624" s="1" t="s">
        <v>1355</v>
      </c>
      <c r="J2624" s="1" t="s">
        <v>896</v>
      </c>
      <c r="K2624" s="1" t="str">
        <f t="shared" si="81"/>
        <v>2019</v>
      </c>
      <c r="L2624">
        <f t="shared" si="82"/>
        <v>33</v>
      </c>
    </row>
    <row r="2625" spans="8:12">
      <c r="H2625" s="1" t="s">
        <v>282</v>
      </c>
      <c r="I2625" s="1" t="s">
        <v>1518</v>
      </c>
      <c r="J2625" s="1" t="s">
        <v>1072</v>
      </c>
      <c r="K2625" s="1" t="str">
        <f t="shared" si="81"/>
        <v>2009</v>
      </c>
      <c r="L2625">
        <f t="shared" si="82"/>
        <v>33</v>
      </c>
    </row>
    <row r="2626" spans="8:12">
      <c r="H2626" s="1" t="s">
        <v>678</v>
      </c>
      <c r="I2626" s="1" t="s">
        <v>1825</v>
      </c>
      <c r="J2626" s="1" t="s">
        <v>1286</v>
      </c>
      <c r="K2626" s="1" t="str">
        <f t="shared" ref="K2626:K2689" si="83">TEXT(J2626,"YYYY")</f>
        <v>2017</v>
      </c>
      <c r="L2626">
        <f t="shared" ref="L2626:L2689" si="84">H2626-(TEXT(I2626,"YYYY")-TEXT(J2626,"YYYY"))</f>
        <v>33</v>
      </c>
    </row>
    <row r="2627" spans="8:12">
      <c r="H2627" s="1" t="s">
        <v>530</v>
      </c>
      <c r="I2627" s="1" t="s">
        <v>1181</v>
      </c>
      <c r="J2627" s="1" t="s">
        <v>1181</v>
      </c>
      <c r="K2627" s="1" t="str">
        <f t="shared" si="83"/>
        <v>2018</v>
      </c>
      <c r="L2627">
        <f t="shared" si="84"/>
        <v>33</v>
      </c>
    </row>
    <row r="2628" spans="8:12">
      <c r="H2628" s="1" t="s">
        <v>678</v>
      </c>
      <c r="I2628" s="1" t="s">
        <v>2182</v>
      </c>
      <c r="J2628" s="1" t="s">
        <v>474</v>
      </c>
      <c r="K2628" s="1" t="str">
        <f t="shared" si="83"/>
        <v>2018</v>
      </c>
      <c r="L2628">
        <f t="shared" si="84"/>
        <v>33</v>
      </c>
    </row>
    <row r="2629" spans="8:12">
      <c r="H2629" s="1" t="s">
        <v>530</v>
      </c>
      <c r="I2629" s="1" t="s">
        <v>978</v>
      </c>
      <c r="J2629" s="1" t="s">
        <v>881</v>
      </c>
      <c r="K2629" s="1" t="str">
        <f t="shared" si="83"/>
        <v>2018</v>
      </c>
      <c r="L2629">
        <f t="shared" si="84"/>
        <v>33</v>
      </c>
    </row>
    <row r="2630" spans="8:12">
      <c r="H2630" s="1" t="s">
        <v>809</v>
      </c>
      <c r="I2630" s="1" t="s">
        <v>2422</v>
      </c>
      <c r="J2630" s="1" t="s">
        <v>1222</v>
      </c>
      <c r="K2630" s="1" t="str">
        <f t="shared" si="83"/>
        <v>2015</v>
      </c>
      <c r="L2630">
        <f t="shared" si="84"/>
        <v>33</v>
      </c>
    </row>
    <row r="2631" spans="8:12">
      <c r="H2631" s="1" t="s">
        <v>530</v>
      </c>
      <c r="I2631" s="1" t="s">
        <v>1798</v>
      </c>
      <c r="J2631" s="1" t="s">
        <v>3442</v>
      </c>
      <c r="K2631" s="1" t="str">
        <f t="shared" si="83"/>
        <v>2018</v>
      </c>
      <c r="L2631">
        <f t="shared" si="84"/>
        <v>33</v>
      </c>
    </row>
    <row r="2632" spans="8:12">
      <c r="H2632" s="1" t="s">
        <v>530</v>
      </c>
      <c r="I2632" s="1" t="s">
        <v>3506</v>
      </c>
      <c r="J2632" s="1" t="s">
        <v>532</v>
      </c>
      <c r="K2632" s="1" t="str">
        <f t="shared" si="83"/>
        <v>2019</v>
      </c>
      <c r="L2632">
        <f t="shared" si="84"/>
        <v>33</v>
      </c>
    </row>
    <row r="2633" spans="8:12">
      <c r="H2633" s="1" t="s">
        <v>530</v>
      </c>
      <c r="I2633" s="1" t="s">
        <v>3566</v>
      </c>
      <c r="J2633" s="1" t="s">
        <v>873</v>
      </c>
      <c r="K2633" s="1" t="str">
        <f t="shared" si="83"/>
        <v>2017</v>
      </c>
      <c r="L2633">
        <f t="shared" si="84"/>
        <v>33</v>
      </c>
    </row>
    <row r="2634" spans="8:12">
      <c r="H2634" s="1" t="s">
        <v>530</v>
      </c>
      <c r="I2634" s="1" t="s">
        <v>3698</v>
      </c>
      <c r="J2634" s="1" t="s">
        <v>877</v>
      </c>
      <c r="K2634" s="1" t="str">
        <f t="shared" si="83"/>
        <v>2019</v>
      </c>
      <c r="L2634">
        <f t="shared" si="84"/>
        <v>33</v>
      </c>
    </row>
    <row r="2635" spans="8:12">
      <c r="H2635" s="1" t="s">
        <v>101</v>
      </c>
      <c r="I2635" s="1" t="s">
        <v>412</v>
      </c>
      <c r="J2635" s="1" t="s">
        <v>941</v>
      </c>
      <c r="K2635" s="1" t="str">
        <f t="shared" si="83"/>
        <v>2011</v>
      </c>
      <c r="L2635">
        <f t="shared" si="84"/>
        <v>33</v>
      </c>
    </row>
    <row r="2636" spans="8:12">
      <c r="H2636" s="1" t="s">
        <v>530</v>
      </c>
      <c r="I2636" s="1" t="s">
        <v>4137</v>
      </c>
      <c r="J2636" s="1" t="s">
        <v>705</v>
      </c>
      <c r="K2636" s="1" t="str">
        <f t="shared" si="83"/>
        <v>2018</v>
      </c>
      <c r="L2636">
        <f t="shared" si="84"/>
        <v>33</v>
      </c>
    </row>
    <row r="2637" spans="8:12">
      <c r="H2637" s="1" t="s">
        <v>555</v>
      </c>
      <c r="I2637" s="1" t="s">
        <v>4177</v>
      </c>
      <c r="J2637" s="1" t="s">
        <v>4178</v>
      </c>
      <c r="K2637" s="1" t="str">
        <f t="shared" si="83"/>
        <v>2011</v>
      </c>
      <c r="L2637">
        <f t="shared" si="84"/>
        <v>33</v>
      </c>
    </row>
    <row r="2638" spans="8:12">
      <c r="H2638" s="1" t="s">
        <v>530</v>
      </c>
      <c r="I2638" s="1" t="s">
        <v>4372</v>
      </c>
      <c r="J2638" s="1" t="s">
        <v>1286</v>
      </c>
      <c r="K2638" s="1" t="str">
        <f t="shared" si="83"/>
        <v>2017</v>
      </c>
      <c r="L2638">
        <f t="shared" si="84"/>
        <v>33</v>
      </c>
    </row>
    <row r="2639" spans="8:12">
      <c r="H2639" s="1" t="s">
        <v>282</v>
      </c>
      <c r="I2639" s="1" t="s">
        <v>3725</v>
      </c>
      <c r="J2639" s="1" t="s">
        <v>4156</v>
      </c>
      <c r="K2639" s="1" t="str">
        <f t="shared" si="83"/>
        <v>2008</v>
      </c>
      <c r="L2639">
        <f t="shared" si="84"/>
        <v>33</v>
      </c>
    </row>
    <row r="2640" spans="8:12">
      <c r="H2640" s="1" t="s">
        <v>530</v>
      </c>
      <c r="I2640" s="1" t="s">
        <v>4642</v>
      </c>
      <c r="J2640" s="1" t="s">
        <v>1573</v>
      </c>
      <c r="K2640" s="1" t="str">
        <f t="shared" si="83"/>
        <v>2016</v>
      </c>
      <c r="L2640">
        <f t="shared" si="84"/>
        <v>33</v>
      </c>
    </row>
    <row r="2641" spans="8:12">
      <c r="H2641" s="1" t="s">
        <v>530</v>
      </c>
      <c r="I2641" s="1" t="s">
        <v>4642</v>
      </c>
      <c r="J2641" s="1" t="s">
        <v>931</v>
      </c>
      <c r="K2641" s="1" t="str">
        <f t="shared" si="83"/>
        <v>2016</v>
      </c>
      <c r="L2641">
        <f t="shared" si="84"/>
        <v>33</v>
      </c>
    </row>
    <row r="2642" spans="8:12">
      <c r="H2642" s="1" t="s">
        <v>809</v>
      </c>
      <c r="I2642" s="1" t="s">
        <v>412</v>
      </c>
      <c r="J2642" s="1" t="s">
        <v>2023</v>
      </c>
      <c r="K2642" s="1" t="str">
        <f t="shared" si="83"/>
        <v>2013</v>
      </c>
      <c r="L2642">
        <f t="shared" si="84"/>
        <v>33</v>
      </c>
    </row>
    <row r="2643" spans="8:12">
      <c r="H2643" s="1" t="s">
        <v>644</v>
      </c>
      <c r="I2643" s="1" t="s">
        <v>496</v>
      </c>
      <c r="J2643" s="1" t="s">
        <v>926</v>
      </c>
      <c r="K2643" s="1" t="str">
        <f t="shared" si="83"/>
        <v>2015</v>
      </c>
      <c r="L2643">
        <f t="shared" si="84"/>
        <v>33</v>
      </c>
    </row>
    <row r="2644" spans="8:12">
      <c r="H2644" s="1" t="s">
        <v>530</v>
      </c>
      <c r="I2644" s="1" t="s">
        <v>3306</v>
      </c>
      <c r="J2644" s="1" t="s">
        <v>5167</v>
      </c>
      <c r="K2644" s="1" t="str">
        <f t="shared" si="83"/>
        <v>2017</v>
      </c>
      <c r="L2644">
        <f t="shared" si="84"/>
        <v>33</v>
      </c>
    </row>
    <row r="2645" spans="8:12">
      <c r="H2645" s="1" t="s">
        <v>678</v>
      </c>
      <c r="I2645" s="1" t="s">
        <v>5269</v>
      </c>
      <c r="J2645" s="1" t="s">
        <v>5094</v>
      </c>
      <c r="K2645" s="1" t="str">
        <f t="shared" si="83"/>
        <v>2017</v>
      </c>
      <c r="L2645">
        <f t="shared" si="84"/>
        <v>33</v>
      </c>
    </row>
    <row r="2646" spans="8:12">
      <c r="H2646" s="1" t="s">
        <v>78</v>
      </c>
      <c r="I2646" s="1" t="s">
        <v>5243</v>
      </c>
      <c r="J2646" s="1" t="s">
        <v>962</v>
      </c>
      <c r="K2646" s="1" t="str">
        <f t="shared" si="83"/>
        <v>2020</v>
      </c>
      <c r="L2646">
        <f t="shared" si="84"/>
        <v>33</v>
      </c>
    </row>
    <row r="2647" spans="8:12">
      <c r="H2647" s="1" t="s">
        <v>530</v>
      </c>
      <c r="I2647" s="1" t="s">
        <v>5394</v>
      </c>
      <c r="J2647" s="1" t="s">
        <v>274</v>
      </c>
      <c r="K2647" s="1" t="str">
        <f t="shared" si="83"/>
        <v>2017</v>
      </c>
      <c r="L2647">
        <f t="shared" si="84"/>
        <v>33</v>
      </c>
    </row>
    <row r="2648" spans="8:12">
      <c r="H2648" s="1" t="s">
        <v>101</v>
      </c>
      <c r="I2648" s="1" t="s">
        <v>6078</v>
      </c>
      <c r="J2648" s="1" t="s">
        <v>2019</v>
      </c>
      <c r="K2648" s="1" t="str">
        <f t="shared" si="83"/>
        <v>2012</v>
      </c>
      <c r="L2648">
        <f t="shared" si="84"/>
        <v>33</v>
      </c>
    </row>
    <row r="2649" spans="8:12">
      <c r="H2649" s="1" t="s">
        <v>584</v>
      </c>
      <c r="I2649" s="1" t="s">
        <v>6134</v>
      </c>
      <c r="J2649" s="1" t="s">
        <v>6139</v>
      </c>
      <c r="K2649" s="1" t="str">
        <f t="shared" si="83"/>
        <v>2013</v>
      </c>
      <c r="L2649">
        <f t="shared" si="84"/>
        <v>33</v>
      </c>
    </row>
    <row r="2650" spans="8:12">
      <c r="H2650" s="1" t="s">
        <v>530</v>
      </c>
      <c r="I2650" s="1" t="s">
        <v>6656</v>
      </c>
      <c r="J2650" s="1" t="s">
        <v>4102</v>
      </c>
      <c r="K2650" s="1" t="str">
        <f t="shared" si="83"/>
        <v>2016</v>
      </c>
      <c r="L2650">
        <f t="shared" si="84"/>
        <v>33</v>
      </c>
    </row>
    <row r="2651" spans="8:12">
      <c r="H2651" s="1" t="s">
        <v>530</v>
      </c>
      <c r="I2651" s="1" t="s">
        <v>6892</v>
      </c>
      <c r="J2651" s="1" t="s">
        <v>6893</v>
      </c>
      <c r="K2651" s="1" t="str">
        <f t="shared" si="83"/>
        <v>2015</v>
      </c>
      <c r="L2651">
        <f t="shared" si="84"/>
        <v>33</v>
      </c>
    </row>
    <row r="2652" spans="8:12">
      <c r="H2652" s="1" t="s">
        <v>282</v>
      </c>
      <c r="I2652" s="1" t="s">
        <v>7090</v>
      </c>
      <c r="J2652" s="1" t="s">
        <v>1899</v>
      </c>
      <c r="K2652" s="1" t="str">
        <f t="shared" si="83"/>
        <v>2005</v>
      </c>
      <c r="L2652">
        <f t="shared" si="84"/>
        <v>33</v>
      </c>
    </row>
    <row r="2653" spans="8:12">
      <c r="H2653" s="1" t="s">
        <v>530</v>
      </c>
      <c r="I2653" s="1" t="s">
        <v>7369</v>
      </c>
      <c r="J2653" s="1" t="s">
        <v>7302</v>
      </c>
      <c r="K2653" s="1" t="str">
        <f t="shared" si="83"/>
        <v>2015</v>
      </c>
      <c r="L2653">
        <f t="shared" si="84"/>
        <v>33</v>
      </c>
    </row>
    <row r="2654" spans="8:12">
      <c r="H2654" s="1" t="s">
        <v>584</v>
      </c>
      <c r="I2654" s="1" t="s">
        <v>7414</v>
      </c>
      <c r="J2654" s="1" t="s">
        <v>2019</v>
      </c>
      <c r="K2654" s="1" t="str">
        <f t="shared" si="83"/>
        <v>2012</v>
      </c>
      <c r="L2654">
        <f t="shared" si="84"/>
        <v>33</v>
      </c>
    </row>
    <row r="2655" spans="8:12">
      <c r="H2655" s="1" t="s">
        <v>282</v>
      </c>
      <c r="I2655" s="1" t="s">
        <v>3932</v>
      </c>
      <c r="J2655" s="1" t="s">
        <v>7266</v>
      </c>
      <c r="K2655" s="1" t="str">
        <f t="shared" si="83"/>
        <v>2006</v>
      </c>
      <c r="L2655">
        <f t="shared" si="84"/>
        <v>33</v>
      </c>
    </row>
    <row r="2656" spans="8:12">
      <c r="H2656" s="1" t="s">
        <v>310</v>
      </c>
      <c r="I2656" s="1" t="s">
        <v>5637</v>
      </c>
      <c r="J2656" s="1" t="s">
        <v>7668</v>
      </c>
      <c r="K2656" s="1" t="str">
        <f t="shared" si="83"/>
        <v>2004</v>
      </c>
      <c r="L2656">
        <f t="shared" si="84"/>
        <v>33</v>
      </c>
    </row>
    <row r="2657" spans="8:12">
      <c r="H2657" s="1" t="s">
        <v>678</v>
      </c>
      <c r="I2657" s="1" t="s">
        <v>8518</v>
      </c>
      <c r="J2657" s="1" t="s">
        <v>8409</v>
      </c>
      <c r="K2657" s="1" t="str">
        <f t="shared" si="83"/>
        <v>2013</v>
      </c>
      <c r="L2657">
        <f t="shared" si="84"/>
        <v>33</v>
      </c>
    </row>
    <row r="2658" spans="8:12">
      <c r="H2658" s="1" t="s">
        <v>644</v>
      </c>
      <c r="I2658" s="1" t="s">
        <v>202</v>
      </c>
      <c r="J2658" s="1" t="s">
        <v>2178</v>
      </c>
      <c r="K2658" s="1" t="str">
        <f t="shared" si="83"/>
        <v>2018</v>
      </c>
      <c r="L2658">
        <f t="shared" si="84"/>
        <v>33</v>
      </c>
    </row>
    <row r="2659" spans="8:12">
      <c r="H2659" s="1" t="s">
        <v>678</v>
      </c>
      <c r="I2659" s="1" t="s">
        <v>8846</v>
      </c>
      <c r="J2659" s="1" t="s">
        <v>8849</v>
      </c>
      <c r="K2659" s="1" t="str">
        <f t="shared" si="83"/>
        <v>2013</v>
      </c>
      <c r="L2659">
        <f t="shared" si="84"/>
        <v>33</v>
      </c>
    </row>
    <row r="2660" spans="8:12">
      <c r="H2660" s="1" t="s">
        <v>678</v>
      </c>
      <c r="I2660" s="1" t="s">
        <v>8873</v>
      </c>
      <c r="J2660" s="1" t="s">
        <v>8877</v>
      </c>
      <c r="K2660" s="1" t="str">
        <f t="shared" si="83"/>
        <v>2013</v>
      </c>
      <c r="L2660">
        <f t="shared" si="84"/>
        <v>33</v>
      </c>
    </row>
    <row r="2661" spans="8:12">
      <c r="H2661" s="1" t="s">
        <v>530</v>
      </c>
      <c r="I2661" s="1" t="s">
        <v>9563</v>
      </c>
      <c r="J2661" s="1" t="s">
        <v>9580</v>
      </c>
      <c r="K2661" s="1" t="str">
        <f t="shared" si="83"/>
        <v>2013</v>
      </c>
      <c r="L2661">
        <f t="shared" si="84"/>
        <v>33</v>
      </c>
    </row>
    <row r="2662" spans="8:12">
      <c r="H2662" s="1" t="s">
        <v>809</v>
      </c>
      <c r="I2662" s="1" t="s">
        <v>9895</v>
      </c>
      <c r="J2662" s="1" t="s">
        <v>9896</v>
      </c>
      <c r="K2662" s="1" t="str">
        <f t="shared" si="83"/>
        <v>2010</v>
      </c>
      <c r="L2662">
        <f t="shared" si="84"/>
        <v>33</v>
      </c>
    </row>
    <row r="2663" spans="8:12">
      <c r="H2663" s="1" t="s">
        <v>530</v>
      </c>
      <c r="I2663" s="1" t="s">
        <v>9733</v>
      </c>
      <c r="J2663" s="1" t="s">
        <v>7778</v>
      </c>
      <c r="K2663" s="1" t="str">
        <f t="shared" si="83"/>
        <v>2012</v>
      </c>
      <c r="L2663">
        <f t="shared" si="84"/>
        <v>33</v>
      </c>
    </row>
    <row r="2664" spans="8:12">
      <c r="H2664" s="1" t="s">
        <v>149</v>
      </c>
      <c r="I2664" s="1" t="s">
        <v>10132</v>
      </c>
      <c r="J2664" s="1" t="s">
        <v>10135</v>
      </c>
      <c r="K2664" s="1" t="str">
        <f t="shared" si="83"/>
        <v>2006</v>
      </c>
      <c r="L2664">
        <f t="shared" si="84"/>
        <v>33</v>
      </c>
    </row>
    <row r="2665" spans="8:12">
      <c r="H2665" s="1" t="s">
        <v>555</v>
      </c>
      <c r="I2665" s="1" t="s">
        <v>9902</v>
      </c>
      <c r="J2665" s="1" t="s">
        <v>2079</v>
      </c>
      <c r="K2665" s="1" t="str">
        <f t="shared" si="83"/>
        <v>2006</v>
      </c>
      <c r="L2665">
        <f t="shared" si="84"/>
        <v>33</v>
      </c>
    </row>
    <row r="2666" spans="8:12">
      <c r="H2666" s="1" t="s">
        <v>149</v>
      </c>
      <c r="I2666" s="1" t="s">
        <v>1139</v>
      </c>
      <c r="J2666" s="1" t="s">
        <v>806</v>
      </c>
      <c r="K2666" s="1" t="str">
        <f t="shared" si="83"/>
        <v>2014</v>
      </c>
      <c r="L2666">
        <f t="shared" si="84"/>
        <v>33</v>
      </c>
    </row>
    <row r="2667" spans="8:12">
      <c r="H2667" s="1" t="s">
        <v>530</v>
      </c>
      <c r="I2667" s="1" t="s">
        <v>1139</v>
      </c>
      <c r="J2667" s="1" t="s">
        <v>8261</v>
      </c>
      <c r="K2667" s="1" t="str">
        <f t="shared" si="83"/>
        <v>2020</v>
      </c>
      <c r="L2667">
        <f t="shared" si="84"/>
        <v>33</v>
      </c>
    </row>
    <row r="2668" spans="8:12">
      <c r="H2668" s="1" t="s">
        <v>644</v>
      </c>
      <c r="I2668" s="1" t="s">
        <v>5619</v>
      </c>
      <c r="J2668" s="1" t="s">
        <v>1334</v>
      </c>
      <c r="K2668" s="1" t="str">
        <f t="shared" si="83"/>
        <v>2018</v>
      </c>
      <c r="L2668">
        <f t="shared" si="84"/>
        <v>33</v>
      </c>
    </row>
    <row r="2669" spans="8:12">
      <c r="H2669" s="1" t="s">
        <v>678</v>
      </c>
      <c r="I2669" s="1" t="s">
        <v>10697</v>
      </c>
      <c r="J2669" s="1" t="s">
        <v>604</v>
      </c>
      <c r="K2669" s="1" t="str">
        <f t="shared" si="83"/>
        <v>2019</v>
      </c>
      <c r="L2669">
        <f t="shared" si="84"/>
        <v>33</v>
      </c>
    </row>
    <row r="2670" spans="8:12">
      <c r="H2670" s="1" t="s">
        <v>678</v>
      </c>
      <c r="I2670" s="1" t="s">
        <v>11029</v>
      </c>
      <c r="J2670" s="1" t="s">
        <v>1265</v>
      </c>
      <c r="K2670" s="1" t="str">
        <f t="shared" si="83"/>
        <v>2019</v>
      </c>
      <c r="L2670">
        <f t="shared" si="84"/>
        <v>33</v>
      </c>
    </row>
    <row r="2671" spans="8:12">
      <c r="H2671" s="1" t="s">
        <v>530</v>
      </c>
      <c r="I2671" s="1" t="s">
        <v>857</v>
      </c>
      <c r="J2671" s="1" t="s">
        <v>10533</v>
      </c>
      <c r="K2671" s="1" t="str">
        <f t="shared" si="83"/>
        <v>2020</v>
      </c>
      <c r="L2671">
        <f t="shared" si="84"/>
        <v>33</v>
      </c>
    </row>
    <row r="2672" spans="8:12">
      <c r="H2672" s="1" t="s">
        <v>149</v>
      </c>
      <c r="I2672" s="1" t="s">
        <v>774</v>
      </c>
      <c r="J2672" s="1" t="s">
        <v>11178</v>
      </c>
      <c r="K2672" s="1" t="str">
        <f t="shared" si="83"/>
        <v>2008</v>
      </c>
      <c r="L2672">
        <f t="shared" si="84"/>
        <v>33</v>
      </c>
    </row>
    <row r="2673" spans="8:12">
      <c r="H2673" s="1" t="s">
        <v>530</v>
      </c>
      <c r="I2673" s="1" t="s">
        <v>9308</v>
      </c>
      <c r="J2673" s="1" t="s">
        <v>4044</v>
      </c>
      <c r="K2673" s="1" t="str">
        <f t="shared" si="83"/>
        <v>2020</v>
      </c>
      <c r="L2673">
        <f t="shared" si="84"/>
        <v>33</v>
      </c>
    </row>
    <row r="2674" spans="8:12">
      <c r="H2674" s="1" t="s">
        <v>530</v>
      </c>
      <c r="I2674" s="1" t="s">
        <v>11547</v>
      </c>
      <c r="J2674" s="1" t="s">
        <v>5747</v>
      </c>
      <c r="K2674" s="1" t="str">
        <f t="shared" si="83"/>
        <v>2015</v>
      </c>
      <c r="L2674">
        <f t="shared" si="84"/>
        <v>33</v>
      </c>
    </row>
    <row r="2675" spans="8:12">
      <c r="H2675" s="1" t="s">
        <v>530</v>
      </c>
      <c r="I2675" s="1" t="s">
        <v>11563</v>
      </c>
      <c r="J2675" s="1" t="s">
        <v>905</v>
      </c>
      <c r="K2675" s="1" t="str">
        <f t="shared" si="83"/>
        <v>2015</v>
      </c>
      <c r="L2675">
        <f t="shared" si="84"/>
        <v>33</v>
      </c>
    </row>
    <row r="2676" spans="8:12">
      <c r="H2676" s="1" t="s">
        <v>644</v>
      </c>
      <c r="I2676" s="1" t="s">
        <v>9816</v>
      </c>
      <c r="J2676" s="1" t="s">
        <v>11619</v>
      </c>
      <c r="K2676" s="1" t="str">
        <f t="shared" si="83"/>
        <v>2013</v>
      </c>
      <c r="L2676">
        <f t="shared" si="84"/>
        <v>33</v>
      </c>
    </row>
    <row r="2677" spans="8:12">
      <c r="H2677" s="1" t="s">
        <v>644</v>
      </c>
      <c r="I2677" s="1" t="s">
        <v>11669</v>
      </c>
      <c r="J2677" s="1" t="s">
        <v>2008</v>
      </c>
      <c r="K2677" s="1" t="str">
        <f t="shared" si="83"/>
        <v>2014</v>
      </c>
      <c r="L2677">
        <f t="shared" si="84"/>
        <v>33</v>
      </c>
    </row>
    <row r="2678" spans="8:12">
      <c r="H2678" s="1" t="s">
        <v>530</v>
      </c>
      <c r="I2678" s="1" t="s">
        <v>11784</v>
      </c>
      <c r="J2678" s="1" t="s">
        <v>11787</v>
      </c>
      <c r="K2678" s="1" t="str">
        <f t="shared" si="83"/>
        <v>2015</v>
      </c>
      <c r="L2678">
        <f t="shared" si="84"/>
        <v>33</v>
      </c>
    </row>
    <row r="2679" spans="8:12">
      <c r="H2679" s="1" t="s">
        <v>644</v>
      </c>
      <c r="I2679" s="1" t="s">
        <v>9132</v>
      </c>
      <c r="J2679" s="1" t="s">
        <v>2023</v>
      </c>
      <c r="K2679" s="1" t="str">
        <f t="shared" si="83"/>
        <v>2013</v>
      </c>
      <c r="L2679">
        <f t="shared" si="84"/>
        <v>33</v>
      </c>
    </row>
    <row r="2680" spans="8:12">
      <c r="H2680" s="1" t="s">
        <v>530</v>
      </c>
      <c r="I2680" s="1" t="s">
        <v>9509</v>
      </c>
      <c r="J2680" s="1" t="s">
        <v>11924</v>
      </c>
      <c r="K2680" s="1" t="str">
        <f t="shared" si="83"/>
        <v>2015</v>
      </c>
      <c r="L2680">
        <f t="shared" si="84"/>
        <v>33</v>
      </c>
    </row>
    <row r="2681" spans="8:12">
      <c r="H2681" s="1" t="s">
        <v>530</v>
      </c>
      <c r="I2681" s="1" t="s">
        <v>11924</v>
      </c>
      <c r="J2681" s="1" t="s">
        <v>11924</v>
      </c>
      <c r="K2681" s="1" t="str">
        <f t="shared" si="83"/>
        <v>2015</v>
      </c>
      <c r="L2681">
        <f t="shared" si="84"/>
        <v>33</v>
      </c>
    </row>
    <row r="2682" spans="8:12">
      <c r="H2682" s="1" t="s">
        <v>530</v>
      </c>
      <c r="I2682" s="1" t="s">
        <v>11978</v>
      </c>
      <c r="J2682" s="1" t="s">
        <v>11787</v>
      </c>
      <c r="K2682" s="1" t="str">
        <f t="shared" si="83"/>
        <v>2015</v>
      </c>
      <c r="L2682">
        <f t="shared" si="84"/>
        <v>33</v>
      </c>
    </row>
    <row r="2683" spans="8:12">
      <c r="H2683" s="1" t="s">
        <v>101</v>
      </c>
      <c r="I2683" s="1" t="s">
        <v>801</v>
      </c>
      <c r="J2683" s="1" t="s">
        <v>12043</v>
      </c>
      <c r="K2683" s="1" t="str">
        <f t="shared" si="83"/>
        <v>2010</v>
      </c>
      <c r="L2683">
        <f t="shared" si="84"/>
        <v>33</v>
      </c>
    </row>
    <row r="2684" spans="8:12">
      <c r="H2684" s="1" t="s">
        <v>101</v>
      </c>
      <c r="I2684" s="1" t="s">
        <v>4032</v>
      </c>
      <c r="J2684" s="1" t="s">
        <v>8110</v>
      </c>
      <c r="K2684" s="1" t="str">
        <f t="shared" si="83"/>
        <v>2015</v>
      </c>
      <c r="L2684">
        <f t="shared" si="84"/>
        <v>33</v>
      </c>
    </row>
    <row r="2685" spans="8:12">
      <c r="H2685" s="1" t="s">
        <v>530</v>
      </c>
      <c r="I2685" s="1" t="s">
        <v>12488</v>
      </c>
      <c r="J2685" s="1" t="s">
        <v>663</v>
      </c>
      <c r="K2685" s="1" t="str">
        <f t="shared" si="83"/>
        <v>2020</v>
      </c>
      <c r="L2685">
        <f t="shared" si="84"/>
        <v>33</v>
      </c>
    </row>
    <row r="2686" spans="8:12">
      <c r="H2686" s="1" t="s">
        <v>678</v>
      </c>
      <c r="I2686" s="1" t="s">
        <v>679</v>
      </c>
      <c r="J2686" s="1" t="s">
        <v>679</v>
      </c>
      <c r="K2686" s="1" t="str">
        <f t="shared" si="83"/>
        <v>2019</v>
      </c>
      <c r="L2686">
        <f t="shared" si="84"/>
        <v>34</v>
      </c>
    </row>
    <row r="2687" spans="8:12">
      <c r="H2687" s="1" t="s">
        <v>240</v>
      </c>
      <c r="I2687" s="1" t="s">
        <v>835</v>
      </c>
      <c r="J2687" s="1" t="s">
        <v>845</v>
      </c>
      <c r="K2687" s="1" t="str">
        <f t="shared" si="83"/>
        <v>1999</v>
      </c>
      <c r="L2687">
        <f t="shared" si="84"/>
        <v>34</v>
      </c>
    </row>
    <row r="2688" spans="8:12">
      <c r="H2688" s="1" t="s">
        <v>678</v>
      </c>
      <c r="I2688" s="1" t="s">
        <v>758</v>
      </c>
      <c r="J2688" s="1" t="s">
        <v>1524</v>
      </c>
      <c r="K2688" s="1" t="str">
        <f t="shared" si="83"/>
        <v>2019</v>
      </c>
      <c r="L2688">
        <f t="shared" si="84"/>
        <v>34</v>
      </c>
    </row>
    <row r="2689" spans="8:12">
      <c r="H2689" s="1" t="s">
        <v>128</v>
      </c>
      <c r="I2689" s="1" t="s">
        <v>1993</v>
      </c>
      <c r="J2689" s="1" t="s">
        <v>1994</v>
      </c>
      <c r="K2689" s="1" t="str">
        <f t="shared" si="83"/>
        <v>2011</v>
      </c>
      <c r="L2689">
        <f t="shared" si="84"/>
        <v>34</v>
      </c>
    </row>
    <row r="2690" spans="8:12">
      <c r="H2690" s="1" t="s">
        <v>644</v>
      </c>
      <c r="I2690" s="1" t="s">
        <v>2160</v>
      </c>
      <c r="J2690" s="1" t="s">
        <v>752</v>
      </c>
      <c r="K2690" s="1" t="str">
        <f t="shared" ref="K2690:K2753" si="85">TEXT(J2690,"YYYY")</f>
        <v>2018</v>
      </c>
      <c r="L2690">
        <f t="shared" ref="L2690:L2753" si="86">H2690-(TEXT(I2690,"YYYY")-TEXT(J2690,"YYYY"))</f>
        <v>34</v>
      </c>
    </row>
    <row r="2691" spans="8:12">
      <c r="H2691" s="1" t="s">
        <v>233</v>
      </c>
      <c r="I2691" s="1" t="s">
        <v>645</v>
      </c>
      <c r="J2691" s="1" t="s">
        <v>2471</v>
      </c>
      <c r="K2691" s="1" t="str">
        <f t="shared" si="85"/>
        <v>2004</v>
      </c>
      <c r="L2691">
        <f t="shared" si="86"/>
        <v>34</v>
      </c>
    </row>
    <row r="2692" spans="8:12">
      <c r="H2692" s="1" t="s">
        <v>644</v>
      </c>
      <c r="I2692" s="1" t="s">
        <v>2847</v>
      </c>
      <c r="J2692" s="1" t="s">
        <v>1206</v>
      </c>
      <c r="K2692" s="1" t="str">
        <f t="shared" si="85"/>
        <v>2017</v>
      </c>
      <c r="L2692">
        <f t="shared" si="86"/>
        <v>34</v>
      </c>
    </row>
    <row r="2693" spans="8:12">
      <c r="H2693" s="1" t="s">
        <v>644</v>
      </c>
      <c r="I2693" s="1" t="s">
        <v>3404</v>
      </c>
      <c r="J2693" s="1" t="s">
        <v>3171</v>
      </c>
      <c r="K2693" s="1" t="str">
        <f t="shared" si="85"/>
        <v>2016</v>
      </c>
      <c r="L2693">
        <f t="shared" si="86"/>
        <v>34</v>
      </c>
    </row>
    <row r="2694" spans="8:12">
      <c r="H2694" s="1" t="s">
        <v>678</v>
      </c>
      <c r="I2694" s="1" t="s">
        <v>426</v>
      </c>
      <c r="J2694" s="1" t="s">
        <v>199</v>
      </c>
      <c r="K2694" s="1" t="str">
        <f t="shared" si="85"/>
        <v>2018</v>
      </c>
      <c r="L2694">
        <f t="shared" si="86"/>
        <v>34</v>
      </c>
    </row>
    <row r="2695" spans="8:12">
      <c r="H2695" s="1" t="s">
        <v>101</v>
      </c>
      <c r="I2695" s="1" t="s">
        <v>3942</v>
      </c>
      <c r="J2695" s="1" t="s">
        <v>3943</v>
      </c>
      <c r="K2695" s="1" t="str">
        <f t="shared" si="85"/>
        <v>2013</v>
      </c>
      <c r="L2695">
        <f t="shared" si="86"/>
        <v>34</v>
      </c>
    </row>
    <row r="2696" spans="8:12">
      <c r="H2696" s="1" t="s">
        <v>678</v>
      </c>
      <c r="I2696" s="1" t="s">
        <v>412</v>
      </c>
      <c r="J2696" s="1" t="s">
        <v>4134</v>
      </c>
      <c r="K2696" s="1" t="str">
        <f t="shared" si="85"/>
        <v>2016</v>
      </c>
      <c r="L2696">
        <f t="shared" si="86"/>
        <v>34</v>
      </c>
    </row>
    <row r="2697" spans="8:12">
      <c r="H2697" s="1" t="s">
        <v>678</v>
      </c>
      <c r="I2697" s="1" t="s">
        <v>3838</v>
      </c>
      <c r="J2697" s="1" t="s">
        <v>2091</v>
      </c>
      <c r="K2697" s="1" t="str">
        <f t="shared" si="85"/>
        <v>2017</v>
      </c>
      <c r="L2697">
        <f t="shared" si="86"/>
        <v>34</v>
      </c>
    </row>
    <row r="2698" spans="8:12">
      <c r="H2698" s="1" t="s">
        <v>644</v>
      </c>
      <c r="I2698" s="1" t="s">
        <v>3588</v>
      </c>
      <c r="J2698" s="1" t="s">
        <v>3171</v>
      </c>
      <c r="K2698" s="1" t="str">
        <f t="shared" si="85"/>
        <v>2016</v>
      </c>
      <c r="L2698">
        <f t="shared" si="86"/>
        <v>34</v>
      </c>
    </row>
    <row r="2699" spans="8:12">
      <c r="H2699" s="1" t="s">
        <v>240</v>
      </c>
      <c r="I2699" s="1" t="s">
        <v>5144</v>
      </c>
      <c r="J2699" s="1" t="s">
        <v>5145</v>
      </c>
      <c r="K2699" s="1" t="str">
        <f t="shared" si="85"/>
        <v>1997</v>
      </c>
      <c r="L2699">
        <f t="shared" si="86"/>
        <v>34</v>
      </c>
    </row>
    <row r="2700" spans="8:12">
      <c r="H2700" s="1" t="s">
        <v>584</v>
      </c>
      <c r="I2700" s="1" t="s">
        <v>489</v>
      </c>
      <c r="J2700" s="1" t="s">
        <v>2916</v>
      </c>
      <c r="K2700" s="1" t="str">
        <f t="shared" si="85"/>
        <v>2017</v>
      </c>
      <c r="L2700">
        <f t="shared" si="86"/>
        <v>34</v>
      </c>
    </row>
    <row r="2701" spans="8:12">
      <c r="H2701" s="1" t="s">
        <v>809</v>
      </c>
      <c r="I2701" s="1" t="s">
        <v>5298</v>
      </c>
      <c r="J2701" s="1" t="s">
        <v>5299</v>
      </c>
      <c r="K2701" s="1" t="str">
        <f t="shared" si="85"/>
        <v>2016</v>
      </c>
      <c r="L2701">
        <f t="shared" si="86"/>
        <v>34</v>
      </c>
    </row>
    <row r="2702" spans="8:12">
      <c r="H2702" s="1" t="s">
        <v>678</v>
      </c>
      <c r="I2702" s="1" t="s">
        <v>5354</v>
      </c>
      <c r="J2702" s="1" t="s">
        <v>1286</v>
      </c>
      <c r="K2702" s="1" t="str">
        <f t="shared" si="85"/>
        <v>2017</v>
      </c>
      <c r="L2702">
        <f t="shared" si="86"/>
        <v>34</v>
      </c>
    </row>
    <row r="2703" spans="8:12">
      <c r="H2703" s="1" t="s">
        <v>644</v>
      </c>
      <c r="I2703" s="1" t="s">
        <v>4232</v>
      </c>
      <c r="J2703" s="1" t="s">
        <v>1534</v>
      </c>
      <c r="K2703" s="1" t="str">
        <f t="shared" si="85"/>
        <v>2016</v>
      </c>
      <c r="L2703">
        <f t="shared" si="86"/>
        <v>34</v>
      </c>
    </row>
    <row r="2704" spans="8:12">
      <c r="H2704" s="1" t="s">
        <v>678</v>
      </c>
      <c r="I2704" s="1" t="s">
        <v>397</v>
      </c>
      <c r="J2704" s="1" t="s">
        <v>5206</v>
      </c>
      <c r="K2704" s="1" t="str">
        <f t="shared" si="85"/>
        <v>2020</v>
      </c>
      <c r="L2704">
        <f t="shared" si="86"/>
        <v>34</v>
      </c>
    </row>
    <row r="2705" spans="8:12">
      <c r="H2705" s="1" t="s">
        <v>299</v>
      </c>
      <c r="I2705" s="1" t="s">
        <v>1296</v>
      </c>
      <c r="J2705" s="1" t="s">
        <v>1918</v>
      </c>
      <c r="K2705" s="1" t="str">
        <f t="shared" si="85"/>
        <v>2007</v>
      </c>
      <c r="L2705">
        <f t="shared" si="86"/>
        <v>34</v>
      </c>
    </row>
    <row r="2706" spans="8:12">
      <c r="H2706" s="1" t="s">
        <v>809</v>
      </c>
      <c r="I2706" s="1" t="s">
        <v>6063</v>
      </c>
      <c r="J2706" s="1" t="s">
        <v>2770</v>
      </c>
      <c r="K2706" s="1" t="str">
        <f t="shared" si="85"/>
        <v>2015</v>
      </c>
      <c r="L2706">
        <f t="shared" si="86"/>
        <v>34</v>
      </c>
    </row>
    <row r="2707" spans="8:12">
      <c r="H2707" s="1" t="s">
        <v>678</v>
      </c>
      <c r="I2707" s="1" t="s">
        <v>6422</v>
      </c>
      <c r="J2707" s="1" t="s">
        <v>6422</v>
      </c>
      <c r="K2707" s="1" t="str">
        <f t="shared" si="85"/>
        <v>2016</v>
      </c>
      <c r="L2707">
        <f t="shared" si="86"/>
        <v>34</v>
      </c>
    </row>
    <row r="2708" spans="8:12">
      <c r="H2708" s="1" t="s">
        <v>128</v>
      </c>
      <c r="I2708" s="1" t="s">
        <v>4461</v>
      </c>
      <c r="J2708" s="1" t="s">
        <v>6615</v>
      </c>
      <c r="K2708" s="1" t="str">
        <f t="shared" si="85"/>
        <v>2008</v>
      </c>
      <c r="L2708">
        <f t="shared" si="86"/>
        <v>34</v>
      </c>
    </row>
    <row r="2709" spans="8:12">
      <c r="H2709" s="1" t="s">
        <v>678</v>
      </c>
      <c r="I2709" s="1" t="s">
        <v>7089</v>
      </c>
      <c r="J2709" s="1" t="s">
        <v>5622</v>
      </c>
      <c r="K2709" s="1" t="str">
        <f t="shared" si="85"/>
        <v>2020</v>
      </c>
      <c r="L2709">
        <f t="shared" si="86"/>
        <v>34</v>
      </c>
    </row>
    <row r="2710" spans="8:12">
      <c r="H2710" s="1" t="s">
        <v>644</v>
      </c>
      <c r="I2710" s="1" t="s">
        <v>7156</v>
      </c>
      <c r="J2710" s="1" t="s">
        <v>1067</v>
      </c>
      <c r="K2710" s="1" t="str">
        <f t="shared" si="85"/>
        <v>2015</v>
      </c>
      <c r="L2710">
        <f t="shared" si="86"/>
        <v>34</v>
      </c>
    </row>
    <row r="2711" spans="8:12">
      <c r="H2711" s="1" t="s">
        <v>189</v>
      </c>
      <c r="I2711" s="1" t="s">
        <v>5331</v>
      </c>
      <c r="J2711" s="1" t="s">
        <v>7305</v>
      </c>
      <c r="K2711" s="1" t="str">
        <f t="shared" si="85"/>
        <v>2002</v>
      </c>
      <c r="L2711">
        <f t="shared" si="86"/>
        <v>34</v>
      </c>
    </row>
    <row r="2712" spans="8:12">
      <c r="H2712" s="1" t="s">
        <v>678</v>
      </c>
      <c r="I2712" s="1" t="s">
        <v>7570</v>
      </c>
      <c r="J2712" s="1" t="s">
        <v>6196</v>
      </c>
      <c r="K2712" s="1" t="str">
        <f t="shared" si="85"/>
        <v>2020</v>
      </c>
      <c r="L2712">
        <f t="shared" si="86"/>
        <v>34</v>
      </c>
    </row>
    <row r="2713" spans="8:12">
      <c r="H2713" s="1" t="s">
        <v>310</v>
      </c>
      <c r="I2713" s="1" t="s">
        <v>7638</v>
      </c>
      <c r="J2713" s="1" t="s">
        <v>1899</v>
      </c>
      <c r="K2713" s="1" t="str">
        <f t="shared" si="85"/>
        <v>2005</v>
      </c>
      <c r="L2713">
        <f t="shared" si="86"/>
        <v>34</v>
      </c>
    </row>
    <row r="2714" spans="8:12">
      <c r="H2714" s="1" t="s">
        <v>678</v>
      </c>
      <c r="I2714" s="1" t="s">
        <v>7736</v>
      </c>
      <c r="J2714" s="1" t="s">
        <v>6705</v>
      </c>
      <c r="K2714" s="1" t="str">
        <f t="shared" si="85"/>
        <v>2016</v>
      </c>
      <c r="L2714">
        <f t="shared" si="86"/>
        <v>34</v>
      </c>
    </row>
    <row r="2715" spans="8:12">
      <c r="H2715" s="1" t="s">
        <v>644</v>
      </c>
      <c r="I2715" s="1" t="s">
        <v>7992</v>
      </c>
      <c r="J2715" s="1" t="s">
        <v>162</v>
      </c>
      <c r="K2715" s="1" t="str">
        <f t="shared" si="85"/>
        <v>2016</v>
      </c>
      <c r="L2715">
        <f t="shared" si="86"/>
        <v>34</v>
      </c>
    </row>
    <row r="2716" spans="8:12">
      <c r="H2716" s="1" t="s">
        <v>584</v>
      </c>
      <c r="I2716" s="1" t="s">
        <v>8338</v>
      </c>
      <c r="J2716" s="1" t="s">
        <v>1072</v>
      </c>
      <c r="K2716" s="1" t="str">
        <f t="shared" si="85"/>
        <v>2009</v>
      </c>
      <c r="L2716">
        <f t="shared" si="86"/>
        <v>34</v>
      </c>
    </row>
    <row r="2717" spans="8:12">
      <c r="H2717" s="1" t="s">
        <v>584</v>
      </c>
      <c r="I2717" s="1" t="s">
        <v>8512</v>
      </c>
      <c r="J2717" s="1" t="s">
        <v>8520</v>
      </c>
      <c r="K2717" s="1" t="str">
        <f t="shared" si="85"/>
        <v>2011</v>
      </c>
      <c r="L2717">
        <f t="shared" si="86"/>
        <v>34</v>
      </c>
    </row>
    <row r="2718" spans="8:12">
      <c r="H2718" s="1" t="s">
        <v>678</v>
      </c>
      <c r="I2718" s="1" t="s">
        <v>8590</v>
      </c>
      <c r="J2718" s="1" t="s">
        <v>5706</v>
      </c>
      <c r="K2718" s="1" t="str">
        <f t="shared" si="85"/>
        <v>2020</v>
      </c>
      <c r="L2718">
        <f t="shared" si="86"/>
        <v>34</v>
      </c>
    </row>
    <row r="2719" spans="8:12">
      <c r="H2719" s="1" t="s">
        <v>678</v>
      </c>
      <c r="I2719" s="1" t="s">
        <v>202</v>
      </c>
      <c r="J2719" s="1" t="s">
        <v>8665</v>
      </c>
      <c r="K2719" s="1" t="str">
        <f t="shared" si="85"/>
        <v>2020</v>
      </c>
      <c r="L2719">
        <f t="shared" si="86"/>
        <v>34</v>
      </c>
    </row>
    <row r="2720" spans="8:12">
      <c r="H2720" s="1" t="s">
        <v>678</v>
      </c>
      <c r="I2720" s="1" t="s">
        <v>8908</v>
      </c>
      <c r="J2720" s="1" t="s">
        <v>5680</v>
      </c>
      <c r="K2720" s="1" t="str">
        <f t="shared" si="85"/>
        <v>2020</v>
      </c>
      <c r="L2720">
        <f t="shared" si="86"/>
        <v>34</v>
      </c>
    </row>
    <row r="2721" spans="8:12">
      <c r="H2721" s="1" t="s">
        <v>678</v>
      </c>
      <c r="I2721" s="1" t="s">
        <v>9231</v>
      </c>
      <c r="J2721" s="1" t="s">
        <v>9100</v>
      </c>
      <c r="K2721" s="1" t="str">
        <f t="shared" si="85"/>
        <v>2012</v>
      </c>
      <c r="L2721">
        <f t="shared" si="86"/>
        <v>34</v>
      </c>
    </row>
    <row r="2722" spans="8:12">
      <c r="H2722" s="1" t="s">
        <v>136</v>
      </c>
      <c r="I2722" s="1" t="s">
        <v>9362</v>
      </c>
      <c r="J2722" s="1" t="s">
        <v>9389</v>
      </c>
      <c r="K2722" s="1" t="str">
        <f t="shared" si="85"/>
        <v>2004</v>
      </c>
      <c r="L2722">
        <f t="shared" si="86"/>
        <v>34</v>
      </c>
    </row>
    <row r="2723" spans="8:12">
      <c r="H2723" s="1" t="s">
        <v>678</v>
      </c>
      <c r="I2723" s="1" t="s">
        <v>321</v>
      </c>
      <c r="J2723" s="1" t="s">
        <v>4988</v>
      </c>
      <c r="K2723" s="1" t="str">
        <f t="shared" si="85"/>
        <v>2020</v>
      </c>
      <c r="L2723">
        <f t="shared" si="86"/>
        <v>34</v>
      </c>
    </row>
    <row r="2724" spans="8:12">
      <c r="H2724" s="1" t="s">
        <v>1343</v>
      </c>
      <c r="I2724" s="1" t="s">
        <v>9478</v>
      </c>
      <c r="J2724" s="1" t="s">
        <v>4086</v>
      </c>
      <c r="K2724" s="1" t="str">
        <f t="shared" si="85"/>
        <v>2006</v>
      </c>
      <c r="L2724">
        <f t="shared" si="86"/>
        <v>34</v>
      </c>
    </row>
    <row r="2725" spans="8:12">
      <c r="H2725" s="1" t="s">
        <v>678</v>
      </c>
      <c r="I2725" s="1" t="s">
        <v>9831</v>
      </c>
      <c r="J2725" s="1" t="s">
        <v>3943</v>
      </c>
      <c r="K2725" s="1" t="str">
        <f t="shared" si="85"/>
        <v>2013</v>
      </c>
      <c r="L2725">
        <f t="shared" si="86"/>
        <v>34</v>
      </c>
    </row>
    <row r="2726" spans="8:12">
      <c r="H2726" s="1" t="s">
        <v>678</v>
      </c>
      <c r="I2726" s="1" t="s">
        <v>9534</v>
      </c>
      <c r="J2726" s="1" t="s">
        <v>9551</v>
      </c>
      <c r="K2726" s="1" t="str">
        <f t="shared" si="85"/>
        <v>2013</v>
      </c>
      <c r="L2726">
        <f t="shared" si="86"/>
        <v>34</v>
      </c>
    </row>
    <row r="2727" spans="8:12">
      <c r="H2727" s="1" t="s">
        <v>678</v>
      </c>
      <c r="I2727" s="1" t="s">
        <v>1139</v>
      </c>
      <c r="J2727" s="1" t="s">
        <v>8134</v>
      </c>
      <c r="K2727" s="1" t="str">
        <f t="shared" si="85"/>
        <v>2020</v>
      </c>
      <c r="L2727">
        <f t="shared" si="86"/>
        <v>34</v>
      </c>
    </row>
    <row r="2728" spans="8:12">
      <c r="H2728" s="1" t="s">
        <v>678</v>
      </c>
      <c r="I2728" s="1" t="s">
        <v>8201</v>
      </c>
      <c r="J2728" s="1" t="s">
        <v>3125</v>
      </c>
      <c r="K2728" s="1" t="str">
        <f t="shared" si="85"/>
        <v>2020</v>
      </c>
      <c r="L2728">
        <f t="shared" si="86"/>
        <v>34</v>
      </c>
    </row>
    <row r="2729" spans="8:12">
      <c r="H2729" s="1" t="s">
        <v>809</v>
      </c>
      <c r="I2729" s="1" t="s">
        <v>10803</v>
      </c>
      <c r="J2729" s="1" t="s">
        <v>10546</v>
      </c>
      <c r="K2729" s="1" t="str">
        <f t="shared" si="85"/>
        <v>2018</v>
      </c>
      <c r="L2729">
        <f t="shared" si="86"/>
        <v>34</v>
      </c>
    </row>
    <row r="2730" spans="8:12">
      <c r="H2730" s="1" t="s">
        <v>644</v>
      </c>
      <c r="I2730" s="1" t="s">
        <v>10910</v>
      </c>
      <c r="J2730" s="1" t="s">
        <v>309</v>
      </c>
      <c r="K2730" s="1" t="str">
        <f t="shared" si="85"/>
        <v>2019</v>
      </c>
      <c r="L2730">
        <f t="shared" si="86"/>
        <v>34</v>
      </c>
    </row>
    <row r="2731" spans="8:12">
      <c r="H2731" s="1" t="s">
        <v>101</v>
      </c>
      <c r="I2731" s="1" t="s">
        <v>6666</v>
      </c>
      <c r="J2731" s="1" t="s">
        <v>10983</v>
      </c>
      <c r="K2731" s="1" t="str">
        <f t="shared" si="85"/>
        <v>2016</v>
      </c>
      <c r="L2731">
        <f t="shared" si="86"/>
        <v>34</v>
      </c>
    </row>
    <row r="2732" spans="8:12">
      <c r="H2732" s="1" t="s">
        <v>644</v>
      </c>
      <c r="I2732" s="1" t="s">
        <v>11029</v>
      </c>
      <c r="J2732" s="1" t="s">
        <v>1341</v>
      </c>
      <c r="K2732" s="1" t="str">
        <f t="shared" si="85"/>
        <v>2019</v>
      </c>
      <c r="L2732">
        <f t="shared" si="86"/>
        <v>34</v>
      </c>
    </row>
    <row r="2733" spans="8:12">
      <c r="H2733" s="1" t="s">
        <v>678</v>
      </c>
      <c r="I2733" s="1" t="s">
        <v>774</v>
      </c>
      <c r="J2733" s="1" t="s">
        <v>2008</v>
      </c>
      <c r="K2733" s="1" t="str">
        <f t="shared" si="85"/>
        <v>2014</v>
      </c>
      <c r="L2733">
        <f t="shared" si="86"/>
        <v>34</v>
      </c>
    </row>
    <row r="2734" spans="8:12">
      <c r="H2734" s="1" t="s">
        <v>678</v>
      </c>
      <c r="I2734" s="1" t="s">
        <v>8512</v>
      </c>
      <c r="J2734" s="1" t="s">
        <v>9539</v>
      </c>
      <c r="K2734" s="1" t="str">
        <f t="shared" si="85"/>
        <v>2014</v>
      </c>
      <c r="L2734">
        <f t="shared" si="86"/>
        <v>34</v>
      </c>
    </row>
    <row r="2735" spans="8:12">
      <c r="H2735" s="1" t="s">
        <v>189</v>
      </c>
      <c r="I2735" s="1" t="s">
        <v>3721</v>
      </c>
      <c r="J2735" s="1" t="s">
        <v>11513</v>
      </c>
      <c r="K2735" s="1" t="str">
        <f t="shared" si="85"/>
        <v>2007</v>
      </c>
      <c r="L2735">
        <f t="shared" si="86"/>
        <v>34</v>
      </c>
    </row>
    <row r="2736" spans="8:12">
      <c r="H2736" s="1" t="s">
        <v>644</v>
      </c>
      <c r="I2736" s="1" t="s">
        <v>11559</v>
      </c>
      <c r="J2736" s="1" t="s">
        <v>4600</v>
      </c>
      <c r="K2736" s="1" t="str">
        <f t="shared" si="85"/>
        <v>2014</v>
      </c>
      <c r="L2736">
        <f t="shared" si="86"/>
        <v>34</v>
      </c>
    </row>
    <row r="2737" spans="8:12">
      <c r="H2737" s="1" t="s">
        <v>149</v>
      </c>
      <c r="I2737" s="1" t="s">
        <v>11621</v>
      </c>
      <c r="J2737" s="1" t="s">
        <v>7895</v>
      </c>
      <c r="K2737" s="1" t="str">
        <f t="shared" si="85"/>
        <v>2010</v>
      </c>
      <c r="L2737">
        <f t="shared" si="86"/>
        <v>34</v>
      </c>
    </row>
    <row r="2738" spans="8:12">
      <c r="H2738" s="1" t="s">
        <v>299</v>
      </c>
      <c r="I2738" s="1" t="s">
        <v>11800</v>
      </c>
      <c r="J2738" s="1" t="s">
        <v>11805</v>
      </c>
      <c r="K2738" s="1" t="str">
        <f t="shared" si="85"/>
        <v>2005</v>
      </c>
      <c r="L2738">
        <f t="shared" si="86"/>
        <v>34</v>
      </c>
    </row>
    <row r="2739" spans="8:12">
      <c r="H2739" s="1" t="s">
        <v>310</v>
      </c>
      <c r="I2739" s="1" t="s">
        <v>1006</v>
      </c>
      <c r="J2739" s="1" t="s">
        <v>3409</v>
      </c>
      <c r="K2739" s="1" t="str">
        <f t="shared" si="85"/>
        <v>2004</v>
      </c>
      <c r="L2739">
        <f t="shared" si="86"/>
        <v>34</v>
      </c>
    </row>
    <row r="2740" spans="8:12">
      <c r="H2740" s="1" t="s">
        <v>678</v>
      </c>
      <c r="I2740" s="1" t="s">
        <v>11899</v>
      </c>
      <c r="J2740" s="1" t="s">
        <v>892</v>
      </c>
      <c r="K2740" s="1" t="str">
        <f t="shared" si="85"/>
        <v>2015</v>
      </c>
      <c r="L2740">
        <f t="shared" si="86"/>
        <v>34</v>
      </c>
    </row>
    <row r="2741" spans="8:12">
      <c r="H2741" s="1" t="s">
        <v>809</v>
      </c>
      <c r="I2741" s="1" t="s">
        <v>8416</v>
      </c>
      <c r="J2741" s="1" t="s">
        <v>12101</v>
      </c>
      <c r="K2741" s="1" t="str">
        <f t="shared" si="85"/>
        <v>2018</v>
      </c>
      <c r="L2741">
        <f t="shared" si="86"/>
        <v>34</v>
      </c>
    </row>
    <row r="2742" spans="8:12">
      <c r="H2742" s="1" t="s">
        <v>809</v>
      </c>
      <c r="I2742" s="1" t="s">
        <v>8416</v>
      </c>
      <c r="J2742" s="1" t="s">
        <v>2534</v>
      </c>
      <c r="K2742" s="1" t="str">
        <f t="shared" si="85"/>
        <v>2018</v>
      </c>
      <c r="L2742">
        <f t="shared" si="86"/>
        <v>34</v>
      </c>
    </row>
    <row r="2743" spans="8:12">
      <c r="H2743" s="1" t="s">
        <v>678</v>
      </c>
      <c r="I2743" s="1" t="s">
        <v>12376</v>
      </c>
      <c r="J2743" s="1" t="s">
        <v>8134</v>
      </c>
      <c r="K2743" s="1" t="str">
        <f t="shared" si="85"/>
        <v>2020</v>
      </c>
      <c r="L2743">
        <f t="shared" si="86"/>
        <v>34</v>
      </c>
    </row>
    <row r="2744" spans="8:12">
      <c r="H2744" s="1" t="s">
        <v>101</v>
      </c>
      <c r="I2744" s="1" t="s">
        <v>10455</v>
      </c>
      <c r="J2744" s="1" t="s">
        <v>6705</v>
      </c>
      <c r="K2744" s="1" t="str">
        <f t="shared" si="85"/>
        <v>2016</v>
      </c>
      <c r="L2744">
        <f t="shared" si="86"/>
        <v>34</v>
      </c>
    </row>
    <row r="2745" spans="8:12">
      <c r="H2745" s="1" t="s">
        <v>584</v>
      </c>
      <c r="I2745" s="1" t="s">
        <v>585</v>
      </c>
      <c r="J2745" s="1" t="s">
        <v>587</v>
      </c>
      <c r="K2745" s="1" t="str">
        <f t="shared" si="85"/>
        <v>2017</v>
      </c>
      <c r="L2745">
        <f t="shared" si="86"/>
        <v>35</v>
      </c>
    </row>
    <row r="2746" spans="8:12">
      <c r="H2746" s="1" t="s">
        <v>644</v>
      </c>
      <c r="I2746" s="1" t="s">
        <v>645</v>
      </c>
      <c r="J2746" s="1" t="s">
        <v>645</v>
      </c>
      <c r="K2746" s="1" t="str">
        <f t="shared" si="85"/>
        <v>2019</v>
      </c>
      <c r="L2746">
        <f t="shared" si="86"/>
        <v>35</v>
      </c>
    </row>
    <row r="2747" spans="8:12">
      <c r="H2747" s="1" t="s">
        <v>644</v>
      </c>
      <c r="I2747" s="1" t="s">
        <v>650</v>
      </c>
      <c r="J2747" s="1" t="s">
        <v>652</v>
      </c>
      <c r="K2747" s="1" t="str">
        <f t="shared" si="85"/>
        <v>2010</v>
      </c>
      <c r="L2747">
        <f t="shared" si="86"/>
        <v>35</v>
      </c>
    </row>
    <row r="2748" spans="8:12">
      <c r="H2748" s="1" t="s">
        <v>809</v>
      </c>
      <c r="I2748" s="1" t="s">
        <v>818</v>
      </c>
      <c r="J2748" s="1" t="s">
        <v>752</v>
      </c>
      <c r="K2748" s="1" t="str">
        <f t="shared" si="85"/>
        <v>2018</v>
      </c>
      <c r="L2748">
        <f t="shared" si="86"/>
        <v>35</v>
      </c>
    </row>
    <row r="2749" spans="8:12">
      <c r="H2749" s="1" t="s">
        <v>584</v>
      </c>
      <c r="I2749" s="1" t="s">
        <v>1192</v>
      </c>
      <c r="J2749" s="1" t="s">
        <v>274</v>
      </c>
      <c r="K2749" s="1" t="str">
        <f t="shared" si="85"/>
        <v>2017</v>
      </c>
      <c r="L2749">
        <f t="shared" si="86"/>
        <v>35</v>
      </c>
    </row>
    <row r="2750" spans="8:12">
      <c r="H2750" s="1" t="s">
        <v>584</v>
      </c>
      <c r="I2750" s="1" t="s">
        <v>2260</v>
      </c>
      <c r="J2750" s="1" t="s">
        <v>1534</v>
      </c>
      <c r="K2750" s="1" t="str">
        <f t="shared" si="85"/>
        <v>2016</v>
      </c>
      <c r="L2750">
        <f t="shared" si="86"/>
        <v>35</v>
      </c>
    </row>
    <row r="2751" spans="8:12">
      <c r="H2751" s="1" t="s">
        <v>644</v>
      </c>
      <c r="I2751" s="1" t="s">
        <v>1732</v>
      </c>
      <c r="J2751" s="1" t="s">
        <v>1732</v>
      </c>
      <c r="K2751" s="1" t="str">
        <f t="shared" si="85"/>
        <v>2019</v>
      </c>
      <c r="L2751">
        <f t="shared" si="86"/>
        <v>35</v>
      </c>
    </row>
    <row r="2752" spans="8:12">
      <c r="H2752" s="1" t="s">
        <v>584</v>
      </c>
      <c r="I2752" s="1" t="s">
        <v>431</v>
      </c>
      <c r="J2752" s="1" t="s">
        <v>1534</v>
      </c>
      <c r="K2752" s="1" t="str">
        <f t="shared" si="85"/>
        <v>2016</v>
      </c>
      <c r="L2752">
        <f t="shared" si="86"/>
        <v>35</v>
      </c>
    </row>
    <row r="2753" spans="8:12">
      <c r="H2753" s="1" t="s">
        <v>644</v>
      </c>
      <c r="I2753" s="1" t="s">
        <v>431</v>
      </c>
      <c r="J2753" s="1" t="s">
        <v>881</v>
      </c>
      <c r="K2753" s="1" t="str">
        <f t="shared" si="85"/>
        <v>2018</v>
      </c>
      <c r="L2753">
        <f t="shared" si="86"/>
        <v>35</v>
      </c>
    </row>
    <row r="2754" spans="8:12">
      <c r="H2754" s="1" t="s">
        <v>584</v>
      </c>
      <c r="I2754" s="1" t="s">
        <v>696</v>
      </c>
      <c r="J2754" s="1" t="s">
        <v>2962</v>
      </c>
      <c r="K2754" s="1" t="str">
        <f t="shared" ref="K2754:K2817" si="87">TEXT(J2754,"YYYY")</f>
        <v>2016</v>
      </c>
      <c r="L2754">
        <f t="shared" ref="L2754:L2817" si="88">H2754-(TEXT(I2754,"YYYY")-TEXT(J2754,"YYYY"))</f>
        <v>35</v>
      </c>
    </row>
    <row r="2755" spans="8:12">
      <c r="H2755" s="1" t="s">
        <v>299</v>
      </c>
      <c r="I2755" s="1" t="s">
        <v>3363</v>
      </c>
      <c r="J2755" s="1" t="s">
        <v>1815</v>
      </c>
      <c r="K2755" s="1" t="str">
        <f t="shared" si="87"/>
        <v>2008</v>
      </c>
      <c r="L2755">
        <f t="shared" si="88"/>
        <v>35</v>
      </c>
    </row>
    <row r="2756" spans="8:12">
      <c r="H2756" s="1" t="s">
        <v>644</v>
      </c>
      <c r="I2756" s="1" t="s">
        <v>3682</v>
      </c>
      <c r="J2756" s="1" t="s">
        <v>3682</v>
      </c>
      <c r="K2756" s="1" t="str">
        <f t="shared" si="87"/>
        <v>2018</v>
      </c>
      <c r="L2756">
        <f t="shared" si="88"/>
        <v>35</v>
      </c>
    </row>
    <row r="2757" spans="8:12">
      <c r="H2757" s="1" t="s">
        <v>809</v>
      </c>
      <c r="I2757" s="1" t="s">
        <v>4044</v>
      </c>
      <c r="J2757" s="1" t="s">
        <v>3802</v>
      </c>
      <c r="K2757" s="1" t="str">
        <f t="shared" si="87"/>
        <v>2019</v>
      </c>
      <c r="L2757">
        <f t="shared" si="88"/>
        <v>35</v>
      </c>
    </row>
    <row r="2758" spans="8:12">
      <c r="H2758" s="1" t="s">
        <v>809</v>
      </c>
      <c r="I2758" s="1" t="s">
        <v>4055</v>
      </c>
      <c r="J2758" s="1" t="s">
        <v>683</v>
      </c>
      <c r="K2758" s="1" t="str">
        <f t="shared" si="87"/>
        <v>2019</v>
      </c>
      <c r="L2758">
        <f t="shared" si="88"/>
        <v>35</v>
      </c>
    </row>
    <row r="2759" spans="8:12">
      <c r="H2759" s="1" t="s">
        <v>310</v>
      </c>
      <c r="I2759" s="1" t="s">
        <v>4538</v>
      </c>
      <c r="J2759" s="1" t="s">
        <v>4553</v>
      </c>
      <c r="K2759" s="1" t="str">
        <f t="shared" si="87"/>
        <v>2006</v>
      </c>
      <c r="L2759">
        <f t="shared" si="88"/>
        <v>35</v>
      </c>
    </row>
    <row r="2760" spans="8:12">
      <c r="H2760" s="1" t="s">
        <v>584</v>
      </c>
      <c r="I2760" s="1" t="s">
        <v>4579</v>
      </c>
      <c r="J2760" s="1" t="s">
        <v>4583</v>
      </c>
      <c r="K2760" s="1" t="str">
        <f t="shared" si="87"/>
        <v>2014</v>
      </c>
      <c r="L2760">
        <f t="shared" si="88"/>
        <v>35</v>
      </c>
    </row>
    <row r="2761" spans="8:12">
      <c r="H2761" s="1" t="s">
        <v>644</v>
      </c>
      <c r="I2761" s="1" t="s">
        <v>4673</v>
      </c>
      <c r="J2761" s="1" t="s">
        <v>467</v>
      </c>
      <c r="K2761" s="1" t="str">
        <f t="shared" si="87"/>
        <v>2016</v>
      </c>
      <c r="L2761">
        <f t="shared" si="88"/>
        <v>35</v>
      </c>
    </row>
    <row r="2762" spans="8:12">
      <c r="H2762" s="1" t="s">
        <v>809</v>
      </c>
      <c r="I2762" s="1" t="s">
        <v>274</v>
      </c>
      <c r="J2762" s="1" t="s">
        <v>1534</v>
      </c>
      <c r="K2762" s="1" t="str">
        <f t="shared" si="87"/>
        <v>2016</v>
      </c>
      <c r="L2762">
        <f t="shared" si="88"/>
        <v>35</v>
      </c>
    </row>
    <row r="2763" spans="8:12">
      <c r="H2763" s="1" t="s">
        <v>282</v>
      </c>
      <c r="I2763" s="1" t="s">
        <v>3404</v>
      </c>
      <c r="J2763" s="1" t="s">
        <v>4931</v>
      </c>
      <c r="K2763" s="1" t="str">
        <f t="shared" si="87"/>
        <v>2009</v>
      </c>
      <c r="L2763">
        <f t="shared" si="88"/>
        <v>35</v>
      </c>
    </row>
    <row r="2764" spans="8:12">
      <c r="H2764" s="1" t="s">
        <v>809</v>
      </c>
      <c r="I2764" s="1" t="s">
        <v>5606</v>
      </c>
      <c r="J2764" s="1" t="s">
        <v>1643</v>
      </c>
      <c r="K2764" s="1" t="str">
        <f t="shared" si="87"/>
        <v>2019</v>
      </c>
      <c r="L2764">
        <f t="shared" si="88"/>
        <v>35</v>
      </c>
    </row>
    <row r="2765" spans="8:12">
      <c r="H2765" s="1" t="s">
        <v>584</v>
      </c>
      <c r="I2765" s="1" t="s">
        <v>5160</v>
      </c>
      <c r="J2765" s="1" t="s">
        <v>1222</v>
      </c>
      <c r="K2765" s="1" t="str">
        <f t="shared" si="87"/>
        <v>2015</v>
      </c>
      <c r="L2765">
        <f t="shared" si="88"/>
        <v>35</v>
      </c>
    </row>
    <row r="2766" spans="8:12">
      <c r="H2766" s="1" t="s">
        <v>644</v>
      </c>
      <c r="I2766" s="1" t="s">
        <v>337</v>
      </c>
      <c r="J2766" s="1" t="s">
        <v>337</v>
      </c>
      <c r="K2766" s="1" t="str">
        <f t="shared" si="87"/>
        <v>2017</v>
      </c>
      <c r="L2766">
        <f t="shared" si="88"/>
        <v>35</v>
      </c>
    </row>
    <row r="2767" spans="8:12">
      <c r="H2767" s="1" t="s">
        <v>644</v>
      </c>
      <c r="I2767" s="1" t="s">
        <v>4291</v>
      </c>
      <c r="J2767" s="1" t="s">
        <v>4291</v>
      </c>
      <c r="K2767" s="1" t="str">
        <f t="shared" si="87"/>
        <v>2017</v>
      </c>
      <c r="L2767">
        <f t="shared" si="88"/>
        <v>35</v>
      </c>
    </row>
    <row r="2768" spans="8:12">
      <c r="H2768" s="1" t="s">
        <v>644</v>
      </c>
      <c r="I2768" s="1" t="s">
        <v>6652</v>
      </c>
      <c r="J2768" s="1" t="s">
        <v>6658</v>
      </c>
      <c r="K2768" s="1" t="str">
        <f t="shared" si="87"/>
        <v>2016</v>
      </c>
      <c r="L2768">
        <f t="shared" si="88"/>
        <v>35</v>
      </c>
    </row>
    <row r="2769" spans="8:12">
      <c r="H2769" s="1" t="s">
        <v>584</v>
      </c>
      <c r="I2769" s="1" t="s">
        <v>6936</v>
      </c>
      <c r="J2769" s="1" t="s">
        <v>1471</v>
      </c>
      <c r="K2769" s="1" t="str">
        <f t="shared" si="87"/>
        <v>2013</v>
      </c>
      <c r="L2769">
        <f t="shared" si="88"/>
        <v>35</v>
      </c>
    </row>
    <row r="2770" spans="8:12">
      <c r="H2770" s="1" t="s">
        <v>310</v>
      </c>
      <c r="I2770" s="1" t="s">
        <v>7166</v>
      </c>
      <c r="J2770" s="1" t="s">
        <v>7176</v>
      </c>
      <c r="K2770" s="1" t="str">
        <f t="shared" si="87"/>
        <v>2005</v>
      </c>
      <c r="L2770">
        <f t="shared" si="88"/>
        <v>35</v>
      </c>
    </row>
    <row r="2771" spans="8:12">
      <c r="H2771" s="1" t="s">
        <v>644</v>
      </c>
      <c r="I2771" s="1" t="s">
        <v>355</v>
      </c>
      <c r="J2771" s="1" t="s">
        <v>5331</v>
      </c>
      <c r="K2771" s="1" t="str">
        <f t="shared" si="87"/>
        <v>2015</v>
      </c>
      <c r="L2771">
        <f t="shared" si="88"/>
        <v>35</v>
      </c>
    </row>
    <row r="2772" spans="8:12">
      <c r="H2772" s="1" t="s">
        <v>644</v>
      </c>
      <c r="I2772" s="1" t="s">
        <v>7414</v>
      </c>
      <c r="J2772" s="1" t="s">
        <v>325</v>
      </c>
      <c r="K2772" s="1" t="str">
        <f t="shared" si="87"/>
        <v>2016</v>
      </c>
      <c r="L2772">
        <f t="shared" si="88"/>
        <v>35</v>
      </c>
    </row>
    <row r="2773" spans="8:12">
      <c r="H2773" s="1" t="s">
        <v>555</v>
      </c>
      <c r="I2773" s="1" t="s">
        <v>7097</v>
      </c>
      <c r="J2773" s="1" t="s">
        <v>6871</v>
      </c>
      <c r="K2773" s="1" t="str">
        <f t="shared" si="87"/>
        <v>2011</v>
      </c>
      <c r="L2773">
        <f t="shared" si="88"/>
        <v>35</v>
      </c>
    </row>
    <row r="2774" spans="8:12">
      <c r="H2774" s="1" t="s">
        <v>282</v>
      </c>
      <c r="I2774" s="1" t="s">
        <v>381</v>
      </c>
      <c r="J2774" s="1" t="s">
        <v>1815</v>
      </c>
      <c r="K2774" s="1" t="str">
        <f t="shared" si="87"/>
        <v>2008</v>
      </c>
      <c r="L2774">
        <f t="shared" si="88"/>
        <v>35</v>
      </c>
    </row>
    <row r="2775" spans="8:12">
      <c r="H2775" s="1" t="s">
        <v>644</v>
      </c>
      <c r="I2775" s="1" t="s">
        <v>5019</v>
      </c>
      <c r="J2775" s="1" t="s">
        <v>209</v>
      </c>
      <c r="K2775" s="1" t="str">
        <f t="shared" si="87"/>
        <v>2016</v>
      </c>
      <c r="L2775">
        <f t="shared" si="88"/>
        <v>35</v>
      </c>
    </row>
    <row r="2776" spans="8:12">
      <c r="H2776" s="1" t="s">
        <v>555</v>
      </c>
      <c r="I2776" s="1" t="s">
        <v>7502</v>
      </c>
      <c r="J2776" s="1" t="s">
        <v>1918</v>
      </c>
      <c r="K2776" s="1" t="str">
        <f t="shared" si="87"/>
        <v>2007</v>
      </c>
      <c r="L2776">
        <f t="shared" si="88"/>
        <v>35</v>
      </c>
    </row>
    <row r="2777" spans="8:12">
      <c r="H2777" s="1" t="s">
        <v>644</v>
      </c>
      <c r="I2777" s="1" t="s">
        <v>8214</v>
      </c>
      <c r="J2777" s="1" t="s">
        <v>5441</v>
      </c>
      <c r="K2777" s="1" t="str">
        <f t="shared" si="87"/>
        <v>2020</v>
      </c>
      <c r="L2777">
        <f t="shared" si="88"/>
        <v>35</v>
      </c>
    </row>
    <row r="2778" spans="8:12">
      <c r="H2778" s="1" t="s">
        <v>644</v>
      </c>
      <c r="I2778" s="1" t="s">
        <v>8512</v>
      </c>
      <c r="J2778" s="1" t="s">
        <v>8516</v>
      </c>
      <c r="K2778" s="1" t="str">
        <f t="shared" si="87"/>
        <v>2014</v>
      </c>
      <c r="L2778">
        <f t="shared" si="88"/>
        <v>35</v>
      </c>
    </row>
    <row r="2779" spans="8:12">
      <c r="H2779" s="1" t="s">
        <v>584</v>
      </c>
      <c r="I2779" s="1" t="s">
        <v>8821</v>
      </c>
      <c r="J2779" s="1" t="s">
        <v>7320</v>
      </c>
      <c r="K2779" s="1" t="str">
        <f t="shared" si="87"/>
        <v>2012</v>
      </c>
      <c r="L2779">
        <f t="shared" si="88"/>
        <v>35</v>
      </c>
    </row>
    <row r="2780" spans="8:12">
      <c r="H2780" s="1" t="s">
        <v>101</v>
      </c>
      <c r="I2780" s="1" t="s">
        <v>8573</v>
      </c>
      <c r="J2780" s="1" t="s">
        <v>1012</v>
      </c>
      <c r="K2780" s="1" t="str">
        <f t="shared" si="87"/>
        <v>2017</v>
      </c>
      <c r="L2780">
        <f t="shared" si="88"/>
        <v>35</v>
      </c>
    </row>
    <row r="2781" spans="8:12">
      <c r="H2781" s="1" t="s">
        <v>310</v>
      </c>
      <c r="I2781" s="1" t="s">
        <v>9362</v>
      </c>
      <c r="J2781" s="1" t="s">
        <v>9290</v>
      </c>
      <c r="K2781" s="1" t="str">
        <f t="shared" si="87"/>
        <v>2010</v>
      </c>
      <c r="L2781">
        <f t="shared" si="88"/>
        <v>35</v>
      </c>
    </row>
    <row r="2782" spans="8:12">
      <c r="H2782" s="1" t="s">
        <v>310</v>
      </c>
      <c r="I2782" s="1" t="s">
        <v>9693</v>
      </c>
      <c r="J2782" s="1" t="s">
        <v>1862</v>
      </c>
      <c r="K2782" s="1" t="str">
        <f t="shared" si="87"/>
        <v>2003</v>
      </c>
      <c r="L2782">
        <f t="shared" si="88"/>
        <v>35</v>
      </c>
    </row>
    <row r="2783" spans="8:12">
      <c r="H2783" s="1" t="s">
        <v>584</v>
      </c>
      <c r="I2783" s="1" t="s">
        <v>9437</v>
      </c>
      <c r="J2783" s="1" t="s">
        <v>4618</v>
      </c>
      <c r="K2783" s="1" t="str">
        <f t="shared" si="87"/>
        <v>2011</v>
      </c>
      <c r="L2783">
        <f t="shared" si="88"/>
        <v>35</v>
      </c>
    </row>
    <row r="2784" spans="8:12">
      <c r="H2784" s="1" t="s">
        <v>149</v>
      </c>
      <c r="I2784" s="1" t="s">
        <v>10543</v>
      </c>
      <c r="J2784" s="1" t="s">
        <v>3430</v>
      </c>
      <c r="K2784" s="1" t="str">
        <f t="shared" si="87"/>
        <v>2016</v>
      </c>
      <c r="L2784">
        <f t="shared" si="88"/>
        <v>35</v>
      </c>
    </row>
    <row r="2785" spans="8:12">
      <c r="H2785" s="1" t="s">
        <v>644</v>
      </c>
      <c r="I2785" s="1" t="s">
        <v>8824</v>
      </c>
      <c r="J2785" s="1" t="s">
        <v>9482</v>
      </c>
      <c r="K2785" s="1" t="str">
        <f t="shared" si="87"/>
        <v>2014</v>
      </c>
      <c r="L2785">
        <f t="shared" si="88"/>
        <v>35</v>
      </c>
    </row>
    <row r="2786" spans="8:12">
      <c r="H2786" s="1" t="s">
        <v>256</v>
      </c>
      <c r="I2786" s="1" t="s">
        <v>193</v>
      </c>
      <c r="J2786" s="1" t="s">
        <v>9982</v>
      </c>
      <c r="K2786" s="1" t="str">
        <f t="shared" si="87"/>
        <v>2003</v>
      </c>
      <c r="L2786">
        <f t="shared" si="88"/>
        <v>35</v>
      </c>
    </row>
    <row r="2787" spans="8:12">
      <c r="H2787" s="1" t="s">
        <v>644</v>
      </c>
      <c r="I2787" s="1" t="s">
        <v>10803</v>
      </c>
      <c r="J2787" s="1" t="s">
        <v>561</v>
      </c>
      <c r="K2787" s="1" t="str">
        <f t="shared" si="87"/>
        <v>2020</v>
      </c>
      <c r="L2787">
        <f t="shared" si="88"/>
        <v>35</v>
      </c>
    </row>
    <row r="2788" spans="8:12">
      <c r="H2788" s="1" t="s">
        <v>101</v>
      </c>
      <c r="I2788" s="1" t="s">
        <v>10910</v>
      </c>
      <c r="J2788" s="1" t="s">
        <v>231</v>
      </c>
      <c r="K2788" s="1" t="str">
        <f t="shared" si="87"/>
        <v>2017</v>
      </c>
      <c r="L2788">
        <f t="shared" si="88"/>
        <v>35</v>
      </c>
    </row>
    <row r="2789" spans="8:12">
      <c r="H2789" s="1" t="s">
        <v>809</v>
      </c>
      <c r="I2789" s="1" t="s">
        <v>9192</v>
      </c>
      <c r="J2789" s="1" t="s">
        <v>8877</v>
      </c>
      <c r="K2789" s="1" t="str">
        <f t="shared" si="87"/>
        <v>2013</v>
      </c>
      <c r="L2789">
        <f t="shared" si="88"/>
        <v>35</v>
      </c>
    </row>
    <row r="2790" spans="8:12">
      <c r="H2790" s="1" t="s">
        <v>1343</v>
      </c>
      <c r="I2790" s="1" t="s">
        <v>9192</v>
      </c>
      <c r="J2790" s="1" t="s">
        <v>11178</v>
      </c>
      <c r="K2790" s="1" t="str">
        <f t="shared" si="87"/>
        <v>2008</v>
      </c>
      <c r="L2790">
        <f t="shared" si="88"/>
        <v>35</v>
      </c>
    </row>
    <row r="2791" spans="8:12">
      <c r="H2791" s="1" t="s">
        <v>644</v>
      </c>
      <c r="I2791" s="1" t="s">
        <v>8512</v>
      </c>
      <c r="J2791" s="1" t="s">
        <v>1933</v>
      </c>
      <c r="K2791" s="1" t="str">
        <f t="shared" si="87"/>
        <v>2014</v>
      </c>
      <c r="L2791">
        <f t="shared" si="88"/>
        <v>35</v>
      </c>
    </row>
    <row r="2792" spans="8:12">
      <c r="H2792" s="1" t="s">
        <v>678</v>
      </c>
      <c r="I2792" s="1" t="s">
        <v>8846</v>
      </c>
      <c r="J2792" s="1" t="s">
        <v>11380</v>
      </c>
      <c r="K2792" s="1" t="str">
        <f t="shared" si="87"/>
        <v>2015</v>
      </c>
      <c r="L2792">
        <f t="shared" si="88"/>
        <v>35</v>
      </c>
    </row>
    <row r="2793" spans="8:12">
      <c r="H2793" s="1" t="s">
        <v>299</v>
      </c>
      <c r="I2793" s="1" t="s">
        <v>9816</v>
      </c>
      <c r="J2793" s="1" t="s">
        <v>11605</v>
      </c>
      <c r="K2793" s="1" t="str">
        <f t="shared" si="87"/>
        <v>2006</v>
      </c>
      <c r="L2793">
        <f t="shared" si="88"/>
        <v>35</v>
      </c>
    </row>
    <row r="2794" spans="8:12">
      <c r="H2794" s="1" t="s">
        <v>149</v>
      </c>
      <c r="I2794" s="1" t="s">
        <v>11621</v>
      </c>
      <c r="J2794" s="1" t="s">
        <v>7911</v>
      </c>
      <c r="K2794" s="1" t="str">
        <f t="shared" si="87"/>
        <v>2011</v>
      </c>
      <c r="L2794">
        <f t="shared" si="88"/>
        <v>35</v>
      </c>
    </row>
    <row r="2795" spans="8:12">
      <c r="H2795" s="1" t="s">
        <v>101</v>
      </c>
      <c r="I2795" s="1" t="s">
        <v>429</v>
      </c>
      <c r="J2795" s="1" t="s">
        <v>11505</v>
      </c>
      <c r="K2795" s="1" t="str">
        <f t="shared" si="87"/>
        <v>2017</v>
      </c>
      <c r="L2795">
        <f t="shared" si="88"/>
        <v>35</v>
      </c>
    </row>
    <row r="2796" spans="8:12">
      <c r="H2796" s="1" t="s">
        <v>644</v>
      </c>
      <c r="I2796" s="1" t="s">
        <v>11978</v>
      </c>
      <c r="J2796" s="1" t="s">
        <v>507</v>
      </c>
      <c r="K2796" s="1" t="str">
        <f t="shared" si="87"/>
        <v>2015</v>
      </c>
      <c r="L2796">
        <f t="shared" si="88"/>
        <v>35</v>
      </c>
    </row>
    <row r="2797" spans="8:12">
      <c r="H2797" s="1" t="s">
        <v>584</v>
      </c>
      <c r="I2797" s="1" t="s">
        <v>1781</v>
      </c>
      <c r="J2797" s="1" t="s">
        <v>12159</v>
      </c>
      <c r="K2797" s="1" t="str">
        <f t="shared" si="87"/>
        <v>2018</v>
      </c>
      <c r="L2797">
        <f t="shared" si="88"/>
        <v>35</v>
      </c>
    </row>
    <row r="2798" spans="8:12">
      <c r="H2798" s="1" t="s">
        <v>644</v>
      </c>
      <c r="I2798" s="1" t="s">
        <v>12191</v>
      </c>
      <c r="J2798" s="1" t="s">
        <v>707</v>
      </c>
      <c r="K2798" s="1" t="str">
        <f t="shared" si="87"/>
        <v>2020</v>
      </c>
      <c r="L2798">
        <f t="shared" si="88"/>
        <v>35</v>
      </c>
    </row>
    <row r="2799" spans="8:12">
      <c r="H2799" s="1" t="s">
        <v>644</v>
      </c>
      <c r="I2799" s="1" t="s">
        <v>3805</v>
      </c>
      <c r="J2799" s="1" t="s">
        <v>9071</v>
      </c>
      <c r="K2799" s="1" t="str">
        <f t="shared" si="87"/>
        <v>2020</v>
      </c>
      <c r="L2799">
        <f t="shared" si="88"/>
        <v>35</v>
      </c>
    </row>
    <row r="2800" spans="8:12">
      <c r="H2800" s="1" t="s">
        <v>644</v>
      </c>
      <c r="I2800" s="1" t="s">
        <v>12237</v>
      </c>
      <c r="J2800" s="1" t="s">
        <v>321</v>
      </c>
      <c r="K2800" s="1" t="str">
        <f t="shared" si="87"/>
        <v>2020</v>
      </c>
      <c r="L2800">
        <f t="shared" si="88"/>
        <v>35</v>
      </c>
    </row>
    <row r="2801" spans="8:12">
      <c r="H2801" s="1" t="s">
        <v>644</v>
      </c>
      <c r="I2801" s="1" t="s">
        <v>278</v>
      </c>
      <c r="J2801" s="1" t="s">
        <v>690</v>
      </c>
      <c r="K2801" s="1" t="str">
        <f t="shared" si="87"/>
        <v>2020</v>
      </c>
      <c r="L2801">
        <f t="shared" si="88"/>
        <v>35</v>
      </c>
    </row>
    <row r="2802" spans="8:12">
      <c r="H2802" s="1" t="s">
        <v>809</v>
      </c>
      <c r="I2802" s="1" t="s">
        <v>12335</v>
      </c>
      <c r="J2802" s="1" t="s">
        <v>8036</v>
      </c>
      <c r="K2802" s="1" t="str">
        <f t="shared" si="87"/>
        <v>2014</v>
      </c>
      <c r="L2802">
        <f t="shared" si="88"/>
        <v>35</v>
      </c>
    </row>
    <row r="2803" spans="8:12">
      <c r="H2803" s="1" t="s">
        <v>310</v>
      </c>
      <c r="I2803" s="1" t="s">
        <v>12403</v>
      </c>
      <c r="J2803" s="1" t="s">
        <v>12414</v>
      </c>
      <c r="K2803" s="1" t="str">
        <f t="shared" si="87"/>
        <v>2010</v>
      </c>
      <c r="L2803">
        <f t="shared" si="88"/>
        <v>35</v>
      </c>
    </row>
    <row r="2804" spans="8:12">
      <c r="H2804" s="1" t="s">
        <v>809</v>
      </c>
      <c r="I2804" s="1" t="s">
        <v>810</v>
      </c>
      <c r="J2804" s="1" t="s">
        <v>810</v>
      </c>
      <c r="K2804" s="1" t="str">
        <f t="shared" si="87"/>
        <v>2019</v>
      </c>
      <c r="L2804">
        <f t="shared" si="88"/>
        <v>36</v>
      </c>
    </row>
    <row r="2805" spans="8:12">
      <c r="H2805" s="1" t="s">
        <v>128</v>
      </c>
      <c r="I2805" s="1" t="s">
        <v>274</v>
      </c>
      <c r="J2805" s="1" t="s">
        <v>941</v>
      </c>
      <c r="K2805" s="1" t="str">
        <f t="shared" si="87"/>
        <v>2011</v>
      </c>
      <c r="L2805">
        <f t="shared" si="88"/>
        <v>36</v>
      </c>
    </row>
    <row r="2806" spans="8:12">
      <c r="H2806" s="1" t="s">
        <v>189</v>
      </c>
      <c r="I2806" s="1" t="s">
        <v>1042</v>
      </c>
      <c r="J2806" s="5">
        <v>39448</v>
      </c>
      <c r="K2806" s="1" t="str">
        <f t="shared" si="87"/>
        <v>2008</v>
      </c>
      <c r="L2806">
        <f t="shared" si="88"/>
        <v>36</v>
      </c>
    </row>
    <row r="2807" spans="8:12">
      <c r="H2807" s="1" t="s">
        <v>809</v>
      </c>
      <c r="I2807" s="1" t="s">
        <v>1130</v>
      </c>
      <c r="J2807" s="1" t="s">
        <v>1144</v>
      </c>
      <c r="K2807" s="1" t="str">
        <f t="shared" si="87"/>
        <v>2019</v>
      </c>
      <c r="L2807">
        <f t="shared" si="88"/>
        <v>36</v>
      </c>
    </row>
    <row r="2808" spans="8:12">
      <c r="H2808" s="1" t="s">
        <v>584</v>
      </c>
      <c r="I2808" s="1" t="s">
        <v>1214</v>
      </c>
      <c r="J2808" s="1" t="s">
        <v>881</v>
      </c>
      <c r="K2808" s="1" t="str">
        <f t="shared" si="87"/>
        <v>2018</v>
      </c>
      <c r="L2808">
        <f t="shared" si="88"/>
        <v>36</v>
      </c>
    </row>
    <row r="2809" spans="8:12">
      <c r="H2809" s="1" t="s">
        <v>555</v>
      </c>
      <c r="I2809" s="1" t="s">
        <v>1265</v>
      </c>
      <c r="J2809" s="1" t="s">
        <v>171</v>
      </c>
      <c r="K2809" s="1" t="str">
        <f t="shared" si="87"/>
        <v>2015</v>
      </c>
      <c r="L2809">
        <f t="shared" si="88"/>
        <v>36</v>
      </c>
    </row>
    <row r="2810" spans="8:12">
      <c r="H2810" s="1" t="s">
        <v>809</v>
      </c>
      <c r="I2810" s="1" t="s">
        <v>1536</v>
      </c>
      <c r="J2810" s="1" t="s">
        <v>66</v>
      </c>
      <c r="K2810" s="1" t="str">
        <f t="shared" si="87"/>
        <v>2019</v>
      </c>
      <c r="L2810">
        <f t="shared" si="88"/>
        <v>36</v>
      </c>
    </row>
    <row r="2811" spans="8:12">
      <c r="H2811" s="1" t="s">
        <v>584</v>
      </c>
      <c r="I2811" s="1" t="s">
        <v>758</v>
      </c>
      <c r="J2811" s="1" t="s">
        <v>1793</v>
      </c>
      <c r="K2811" s="1" t="str">
        <f t="shared" si="87"/>
        <v>2018</v>
      </c>
      <c r="L2811">
        <f t="shared" si="88"/>
        <v>36</v>
      </c>
    </row>
    <row r="2812" spans="8:12">
      <c r="H2812" s="1" t="s">
        <v>584</v>
      </c>
      <c r="I2812" s="1" t="s">
        <v>2090</v>
      </c>
      <c r="J2812" s="1" t="s">
        <v>2111</v>
      </c>
      <c r="K2812" s="1" t="str">
        <f t="shared" si="87"/>
        <v>2017</v>
      </c>
      <c r="L2812">
        <f t="shared" si="88"/>
        <v>36</v>
      </c>
    </row>
    <row r="2813" spans="8:12">
      <c r="H2813" s="1" t="s">
        <v>120</v>
      </c>
      <c r="I2813" s="1" t="s">
        <v>191</v>
      </c>
      <c r="J2813" s="1" t="s">
        <v>1943</v>
      </c>
      <c r="K2813" s="1" t="str">
        <f t="shared" si="87"/>
        <v>2008</v>
      </c>
      <c r="L2813">
        <f t="shared" si="88"/>
        <v>36</v>
      </c>
    </row>
    <row r="2814" spans="8:12">
      <c r="H2814" s="1" t="s">
        <v>809</v>
      </c>
      <c r="I2814" s="1" t="s">
        <v>913</v>
      </c>
      <c r="J2814" s="1" t="s">
        <v>191</v>
      </c>
      <c r="K2814" s="1" t="str">
        <f t="shared" si="87"/>
        <v>2018</v>
      </c>
      <c r="L2814">
        <f t="shared" si="88"/>
        <v>36</v>
      </c>
    </row>
    <row r="2815" spans="8:12">
      <c r="H2815" s="1" t="s">
        <v>584</v>
      </c>
      <c r="I2815" s="1" t="s">
        <v>2899</v>
      </c>
      <c r="J2815" s="1" t="s">
        <v>2916</v>
      </c>
      <c r="K2815" s="1" t="str">
        <f t="shared" si="87"/>
        <v>2017</v>
      </c>
      <c r="L2815">
        <f t="shared" si="88"/>
        <v>36</v>
      </c>
    </row>
    <row r="2816" spans="8:12">
      <c r="H2816" s="1" t="s">
        <v>809</v>
      </c>
      <c r="I2816" s="1" t="s">
        <v>2994</v>
      </c>
      <c r="J2816" s="1" t="s">
        <v>1857</v>
      </c>
      <c r="K2816" s="1" t="str">
        <f t="shared" si="87"/>
        <v>2018</v>
      </c>
      <c r="L2816">
        <f t="shared" si="88"/>
        <v>36</v>
      </c>
    </row>
    <row r="2817" spans="8:12">
      <c r="H2817" s="1" t="s">
        <v>809</v>
      </c>
      <c r="I2817" s="1" t="s">
        <v>426</v>
      </c>
      <c r="J2817" s="1" t="s">
        <v>474</v>
      </c>
      <c r="K2817" s="1" t="str">
        <f t="shared" si="87"/>
        <v>2018</v>
      </c>
      <c r="L2817">
        <f t="shared" si="88"/>
        <v>36</v>
      </c>
    </row>
    <row r="2818" spans="8:12">
      <c r="H2818" s="1" t="s">
        <v>809</v>
      </c>
      <c r="I2818" s="1" t="s">
        <v>3458</v>
      </c>
      <c r="J2818" s="1" t="s">
        <v>2418</v>
      </c>
      <c r="K2818" s="1" t="str">
        <f t="shared" ref="K2818:K2881" si="89">TEXT(J2818,"YYYY")</f>
        <v>2018</v>
      </c>
      <c r="L2818">
        <f t="shared" ref="L2818:L2881" si="90">H2818-(TEXT(I2818,"YYYY")-TEXT(J2818,"YYYY"))</f>
        <v>36</v>
      </c>
    </row>
    <row r="2819" spans="8:12">
      <c r="H2819" s="1" t="s">
        <v>809</v>
      </c>
      <c r="I2819" s="1" t="s">
        <v>3682</v>
      </c>
      <c r="J2819" s="1" t="s">
        <v>3683</v>
      </c>
      <c r="K2819" s="1" t="str">
        <f t="shared" si="89"/>
        <v>2018</v>
      </c>
      <c r="L2819">
        <f t="shared" si="90"/>
        <v>36</v>
      </c>
    </row>
    <row r="2820" spans="8:12">
      <c r="H2820" s="1" t="s">
        <v>240</v>
      </c>
      <c r="I2820" s="1" t="s">
        <v>3703</v>
      </c>
      <c r="J2820" s="1" t="s">
        <v>1292</v>
      </c>
      <c r="K2820" s="1" t="str">
        <f t="shared" si="89"/>
        <v>1999</v>
      </c>
      <c r="L2820">
        <f t="shared" si="90"/>
        <v>36</v>
      </c>
    </row>
    <row r="2821" spans="8:12">
      <c r="H2821" s="1" t="s">
        <v>584</v>
      </c>
      <c r="I2821" s="1" t="s">
        <v>3442</v>
      </c>
      <c r="J2821" s="1" t="s">
        <v>4182</v>
      </c>
      <c r="K2821" s="1" t="str">
        <f t="shared" si="89"/>
        <v>2017</v>
      </c>
      <c r="L2821">
        <f t="shared" si="90"/>
        <v>36</v>
      </c>
    </row>
    <row r="2822" spans="8:12">
      <c r="H2822" s="1" t="s">
        <v>375</v>
      </c>
      <c r="I2822" s="1" t="s">
        <v>4372</v>
      </c>
      <c r="J2822" s="1" t="s">
        <v>3167</v>
      </c>
      <c r="K2822" s="1" t="str">
        <f t="shared" si="89"/>
        <v>1997</v>
      </c>
      <c r="L2822">
        <f t="shared" si="90"/>
        <v>36</v>
      </c>
    </row>
    <row r="2823" spans="8:12">
      <c r="H2823" s="1" t="s">
        <v>101</v>
      </c>
      <c r="I2823" s="1" t="s">
        <v>4617</v>
      </c>
      <c r="J2823" s="1" t="s">
        <v>4600</v>
      </c>
      <c r="K2823" s="1" t="str">
        <f t="shared" si="89"/>
        <v>2014</v>
      </c>
      <c r="L2823">
        <f t="shared" si="90"/>
        <v>36</v>
      </c>
    </row>
    <row r="2824" spans="8:12">
      <c r="H2824" s="1" t="s">
        <v>555</v>
      </c>
      <c r="I2824" s="1" t="s">
        <v>4897</v>
      </c>
      <c r="J2824" s="1" t="s">
        <v>2023</v>
      </c>
      <c r="K2824" s="1" t="str">
        <f t="shared" si="89"/>
        <v>2013</v>
      </c>
      <c r="L2824">
        <f t="shared" si="90"/>
        <v>36</v>
      </c>
    </row>
    <row r="2825" spans="8:12">
      <c r="H2825" s="1" t="s">
        <v>584</v>
      </c>
      <c r="I2825" s="1" t="s">
        <v>3404</v>
      </c>
      <c r="J2825" s="1" t="s">
        <v>4935</v>
      </c>
      <c r="K2825" s="1" t="str">
        <f t="shared" si="89"/>
        <v>2016</v>
      </c>
      <c r="L2825">
        <f t="shared" si="90"/>
        <v>36</v>
      </c>
    </row>
    <row r="2826" spans="8:12">
      <c r="H2826" s="1" t="s">
        <v>584</v>
      </c>
      <c r="I2826" s="1" t="s">
        <v>5125</v>
      </c>
      <c r="J2826" s="1" t="s">
        <v>1222</v>
      </c>
      <c r="K2826" s="1" t="str">
        <f t="shared" si="89"/>
        <v>2015</v>
      </c>
      <c r="L2826">
        <f t="shared" si="90"/>
        <v>36</v>
      </c>
    </row>
    <row r="2827" spans="8:12">
      <c r="H2827" s="1" t="s">
        <v>120</v>
      </c>
      <c r="I2827" s="1" t="s">
        <v>408</v>
      </c>
      <c r="J2827" s="1" t="s">
        <v>5628</v>
      </c>
      <c r="K2827" s="1" t="str">
        <f t="shared" si="89"/>
        <v>2006</v>
      </c>
      <c r="L2827">
        <f t="shared" si="90"/>
        <v>36</v>
      </c>
    </row>
    <row r="2828" spans="8:12">
      <c r="H2828" s="1" t="s">
        <v>809</v>
      </c>
      <c r="I2828" s="1" t="s">
        <v>5651</v>
      </c>
      <c r="J2828" s="1" t="s">
        <v>303</v>
      </c>
      <c r="K2828" s="1" t="str">
        <f t="shared" si="89"/>
        <v>2016</v>
      </c>
      <c r="L2828">
        <f t="shared" si="90"/>
        <v>36</v>
      </c>
    </row>
    <row r="2829" spans="8:12">
      <c r="H2829" s="1" t="s">
        <v>101</v>
      </c>
      <c r="I2829" s="1" t="s">
        <v>5788</v>
      </c>
      <c r="J2829" s="1" t="s">
        <v>2854</v>
      </c>
      <c r="K2829" s="1" t="str">
        <f t="shared" si="89"/>
        <v>2018</v>
      </c>
      <c r="L2829">
        <f t="shared" si="90"/>
        <v>36</v>
      </c>
    </row>
    <row r="2830" spans="8:12">
      <c r="H2830" s="1" t="s">
        <v>149</v>
      </c>
      <c r="I2830" s="1" t="s">
        <v>358</v>
      </c>
      <c r="J2830" s="1" t="s">
        <v>274</v>
      </c>
      <c r="K2830" s="1" t="str">
        <f t="shared" si="89"/>
        <v>2017</v>
      </c>
      <c r="L2830">
        <f t="shared" si="90"/>
        <v>36</v>
      </c>
    </row>
    <row r="2831" spans="8:12">
      <c r="H2831" s="1" t="s">
        <v>809</v>
      </c>
      <c r="I2831" s="1" t="s">
        <v>5084</v>
      </c>
      <c r="J2831" s="1" t="s">
        <v>445</v>
      </c>
      <c r="K2831" s="1" t="str">
        <f t="shared" si="89"/>
        <v>2017</v>
      </c>
      <c r="L2831">
        <f t="shared" si="90"/>
        <v>36</v>
      </c>
    </row>
    <row r="2832" spans="8:12">
      <c r="H2832" s="1" t="s">
        <v>120</v>
      </c>
      <c r="I2832" s="1" t="s">
        <v>6134</v>
      </c>
      <c r="J2832" s="1" t="s">
        <v>5768</v>
      </c>
      <c r="K2832" s="1" t="str">
        <f t="shared" si="89"/>
        <v>2007</v>
      </c>
      <c r="L2832">
        <f t="shared" si="90"/>
        <v>36</v>
      </c>
    </row>
    <row r="2833" spans="8:12">
      <c r="H2833" s="1" t="s">
        <v>515</v>
      </c>
      <c r="I2833" s="1" t="s">
        <v>218</v>
      </c>
      <c r="J2833" s="1" t="s">
        <v>6352</v>
      </c>
      <c r="K2833" s="1" t="str">
        <f t="shared" si="89"/>
        <v>1987</v>
      </c>
      <c r="L2833">
        <f t="shared" si="90"/>
        <v>36</v>
      </c>
    </row>
    <row r="2834" spans="8:12">
      <c r="H2834" s="1" t="s">
        <v>584</v>
      </c>
      <c r="I2834" s="1" t="s">
        <v>6408</v>
      </c>
      <c r="J2834" s="1" t="s">
        <v>1222</v>
      </c>
      <c r="K2834" s="1" t="str">
        <f t="shared" si="89"/>
        <v>2015</v>
      </c>
      <c r="L2834">
        <f t="shared" si="90"/>
        <v>36</v>
      </c>
    </row>
    <row r="2835" spans="8:12">
      <c r="H2835" s="1" t="s">
        <v>101</v>
      </c>
      <c r="I2835" s="1" t="s">
        <v>3542</v>
      </c>
      <c r="J2835" s="1" t="s">
        <v>5747</v>
      </c>
      <c r="K2835" s="1" t="str">
        <f t="shared" si="89"/>
        <v>2015</v>
      </c>
      <c r="L2835">
        <f t="shared" si="90"/>
        <v>36</v>
      </c>
    </row>
    <row r="2836" spans="8:12">
      <c r="H2836" s="1" t="s">
        <v>809</v>
      </c>
      <c r="I2836" s="1" t="s">
        <v>3996</v>
      </c>
      <c r="J2836" s="1" t="s">
        <v>97</v>
      </c>
      <c r="K2836" s="1" t="str">
        <f t="shared" si="89"/>
        <v>2020</v>
      </c>
      <c r="L2836">
        <f t="shared" si="90"/>
        <v>36</v>
      </c>
    </row>
    <row r="2837" spans="8:12">
      <c r="H2837" s="1" t="s">
        <v>809</v>
      </c>
      <c r="I2837" s="1" t="s">
        <v>7090</v>
      </c>
      <c r="J2837" s="1" t="s">
        <v>1163</v>
      </c>
      <c r="K2837" s="1" t="str">
        <f t="shared" si="89"/>
        <v>2015</v>
      </c>
      <c r="L2837">
        <f t="shared" si="90"/>
        <v>36</v>
      </c>
    </row>
    <row r="2838" spans="8:12">
      <c r="H2838" s="1" t="s">
        <v>555</v>
      </c>
      <c r="I2838" s="1" t="s">
        <v>7188</v>
      </c>
      <c r="J2838" s="1" t="s">
        <v>7189</v>
      </c>
      <c r="K2838" s="1" t="str">
        <f t="shared" si="89"/>
        <v>2011</v>
      </c>
      <c r="L2838">
        <f t="shared" si="90"/>
        <v>36</v>
      </c>
    </row>
    <row r="2839" spans="8:12">
      <c r="H2839" s="1" t="s">
        <v>282</v>
      </c>
      <c r="I2839" s="1" t="s">
        <v>648</v>
      </c>
      <c r="J2839" s="1" t="s">
        <v>7204</v>
      </c>
      <c r="K2839" s="1" t="str">
        <f t="shared" si="89"/>
        <v>2008</v>
      </c>
      <c r="L2839">
        <f t="shared" si="90"/>
        <v>36</v>
      </c>
    </row>
    <row r="2840" spans="8:12">
      <c r="H2840" s="1" t="s">
        <v>120</v>
      </c>
      <c r="I2840" s="1" t="s">
        <v>7354</v>
      </c>
      <c r="J2840" s="1" t="s">
        <v>6744</v>
      </c>
      <c r="K2840" s="1" t="str">
        <f t="shared" si="89"/>
        <v>2005</v>
      </c>
      <c r="L2840">
        <f t="shared" si="90"/>
        <v>36</v>
      </c>
    </row>
    <row r="2841" spans="8:12">
      <c r="H2841" s="1" t="s">
        <v>101</v>
      </c>
      <c r="I2841" s="1" t="s">
        <v>5781</v>
      </c>
      <c r="J2841" s="1" t="s">
        <v>1015</v>
      </c>
      <c r="K2841" s="1" t="str">
        <f t="shared" si="89"/>
        <v>2018</v>
      </c>
      <c r="L2841">
        <f t="shared" si="90"/>
        <v>36</v>
      </c>
    </row>
    <row r="2842" spans="8:12">
      <c r="H2842" s="1" t="s">
        <v>584</v>
      </c>
      <c r="I2842" s="1" t="s">
        <v>7500</v>
      </c>
      <c r="J2842" s="1" t="s">
        <v>227</v>
      </c>
      <c r="K2842" s="1" t="str">
        <f t="shared" si="89"/>
        <v>2017</v>
      </c>
      <c r="L2842">
        <f t="shared" si="90"/>
        <v>36</v>
      </c>
    </row>
    <row r="2843" spans="8:12">
      <c r="H2843" s="1" t="s">
        <v>809</v>
      </c>
      <c r="I2843" s="1" t="s">
        <v>996</v>
      </c>
      <c r="J2843" s="1" t="s">
        <v>274</v>
      </c>
      <c r="K2843" s="1" t="str">
        <f t="shared" si="89"/>
        <v>2017</v>
      </c>
      <c r="L2843">
        <f t="shared" si="90"/>
        <v>36</v>
      </c>
    </row>
    <row r="2844" spans="8:12">
      <c r="H2844" s="1" t="s">
        <v>101</v>
      </c>
      <c r="I2844" s="1" t="s">
        <v>202</v>
      </c>
      <c r="J2844" s="1" t="s">
        <v>1334</v>
      </c>
      <c r="K2844" s="1" t="str">
        <f t="shared" si="89"/>
        <v>2018</v>
      </c>
      <c r="L2844">
        <f t="shared" si="90"/>
        <v>36</v>
      </c>
    </row>
    <row r="2845" spans="8:12">
      <c r="H2845" s="1" t="s">
        <v>809</v>
      </c>
      <c r="I2845" s="1" t="s">
        <v>7357</v>
      </c>
      <c r="J2845" s="1" t="s">
        <v>8819</v>
      </c>
      <c r="K2845" s="1" t="str">
        <f t="shared" si="89"/>
        <v>2014</v>
      </c>
      <c r="L2845">
        <f t="shared" si="90"/>
        <v>36</v>
      </c>
    </row>
    <row r="2846" spans="8:12">
      <c r="H2846" s="1" t="s">
        <v>809</v>
      </c>
      <c r="I2846" s="1" t="s">
        <v>8846</v>
      </c>
      <c r="J2846" s="1" t="s">
        <v>8851</v>
      </c>
      <c r="K2846" s="1" t="str">
        <f t="shared" si="89"/>
        <v>2014</v>
      </c>
      <c r="L2846">
        <f t="shared" si="90"/>
        <v>36</v>
      </c>
    </row>
    <row r="2847" spans="8:12">
      <c r="H2847" s="1" t="s">
        <v>584</v>
      </c>
      <c r="I2847" s="1" t="s">
        <v>8908</v>
      </c>
      <c r="J2847" s="1" t="s">
        <v>267</v>
      </c>
      <c r="K2847" s="1" t="str">
        <f t="shared" si="89"/>
        <v>2019</v>
      </c>
      <c r="L2847">
        <f t="shared" si="90"/>
        <v>36</v>
      </c>
    </row>
    <row r="2848" spans="8:12">
      <c r="H2848" s="1" t="s">
        <v>809</v>
      </c>
      <c r="I2848" s="1" t="s">
        <v>9244</v>
      </c>
      <c r="J2848" s="1" t="s">
        <v>9245</v>
      </c>
      <c r="K2848" s="1" t="str">
        <f t="shared" si="89"/>
        <v>2012</v>
      </c>
      <c r="L2848">
        <f t="shared" si="90"/>
        <v>36</v>
      </c>
    </row>
    <row r="2849" spans="8:12">
      <c r="H2849" s="1" t="s">
        <v>101</v>
      </c>
      <c r="I2849" s="1" t="s">
        <v>9618</v>
      </c>
      <c r="J2849" s="1" t="s">
        <v>9742</v>
      </c>
      <c r="K2849" s="1" t="str">
        <f t="shared" si="89"/>
        <v>2010</v>
      </c>
      <c r="L2849">
        <f t="shared" si="90"/>
        <v>36</v>
      </c>
    </row>
    <row r="2850" spans="8:12">
      <c r="H2850" s="1" t="s">
        <v>149</v>
      </c>
      <c r="I2850" s="1" t="s">
        <v>6287</v>
      </c>
      <c r="J2850" s="1" t="s">
        <v>9751</v>
      </c>
      <c r="K2850" s="1" t="str">
        <f t="shared" si="89"/>
        <v>2010</v>
      </c>
      <c r="L2850">
        <f t="shared" si="90"/>
        <v>36</v>
      </c>
    </row>
    <row r="2851" spans="8:12">
      <c r="H2851" s="1" t="s">
        <v>809</v>
      </c>
      <c r="I2851" s="1" t="s">
        <v>10132</v>
      </c>
      <c r="J2851" s="1" t="s">
        <v>9006</v>
      </c>
      <c r="K2851" s="1" t="str">
        <f t="shared" si="89"/>
        <v>2012</v>
      </c>
      <c r="L2851">
        <f t="shared" si="90"/>
        <v>36</v>
      </c>
    </row>
    <row r="2852" spans="8:12">
      <c r="H2852" s="1" t="s">
        <v>809</v>
      </c>
      <c r="I2852" s="1" t="s">
        <v>9512</v>
      </c>
      <c r="J2852" s="1" t="s">
        <v>9512</v>
      </c>
      <c r="K2852" s="1" t="str">
        <f t="shared" si="89"/>
        <v>2013</v>
      </c>
      <c r="L2852">
        <f t="shared" si="90"/>
        <v>36</v>
      </c>
    </row>
    <row r="2853" spans="8:12">
      <c r="H2853" s="1" t="s">
        <v>584</v>
      </c>
      <c r="I2853" s="1" t="s">
        <v>9072</v>
      </c>
      <c r="J2853" s="1" t="s">
        <v>9709</v>
      </c>
      <c r="K2853" s="1" t="str">
        <f t="shared" si="89"/>
        <v>2012</v>
      </c>
      <c r="L2853">
        <f t="shared" si="90"/>
        <v>36</v>
      </c>
    </row>
    <row r="2854" spans="8:12">
      <c r="H2854" s="1" t="s">
        <v>809</v>
      </c>
      <c r="I2854" s="1" t="s">
        <v>10438</v>
      </c>
      <c r="J2854" s="1" t="s">
        <v>1471</v>
      </c>
      <c r="K2854" s="1" t="str">
        <f t="shared" si="89"/>
        <v>2013</v>
      </c>
      <c r="L2854">
        <f t="shared" si="90"/>
        <v>36</v>
      </c>
    </row>
    <row r="2855" spans="8:12">
      <c r="H2855" s="1" t="s">
        <v>128</v>
      </c>
      <c r="I2855" s="1" t="s">
        <v>10522</v>
      </c>
      <c r="J2855" s="1" t="s">
        <v>8045</v>
      </c>
      <c r="K2855" s="1" t="str">
        <f t="shared" si="89"/>
        <v>2014</v>
      </c>
      <c r="L2855">
        <f t="shared" si="90"/>
        <v>36</v>
      </c>
    </row>
    <row r="2856" spans="8:12">
      <c r="H2856" s="1" t="s">
        <v>809</v>
      </c>
      <c r="I2856" s="1" t="s">
        <v>10869</v>
      </c>
      <c r="J2856" s="1" t="s">
        <v>10847</v>
      </c>
      <c r="K2856" s="1" t="str">
        <f t="shared" si="89"/>
        <v>2020</v>
      </c>
      <c r="L2856">
        <f t="shared" si="90"/>
        <v>36</v>
      </c>
    </row>
    <row r="2857" spans="8:12">
      <c r="H2857" s="1" t="s">
        <v>809</v>
      </c>
      <c r="I2857" s="1" t="s">
        <v>11029</v>
      </c>
      <c r="J2857" s="1" t="s">
        <v>690</v>
      </c>
      <c r="K2857" s="1" t="str">
        <f t="shared" si="89"/>
        <v>2020</v>
      </c>
      <c r="L2857">
        <f t="shared" si="90"/>
        <v>36</v>
      </c>
    </row>
    <row r="2858" spans="8:12">
      <c r="H2858" s="1" t="s">
        <v>101</v>
      </c>
      <c r="I2858" s="1" t="s">
        <v>7293</v>
      </c>
      <c r="J2858" s="1" t="s">
        <v>10161</v>
      </c>
      <c r="K2858" s="1" t="str">
        <f t="shared" si="89"/>
        <v>2012</v>
      </c>
      <c r="L2858">
        <f t="shared" si="90"/>
        <v>36</v>
      </c>
    </row>
    <row r="2859" spans="8:12">
      <c r="H2859" s="1" t="s">
        <v>809</v>
      </c>
      <c r="I2859" s="1" t="s">
        <v>5681</v>
      </c>
      <c r="J2859" s="1" t="s">
        <v>9250</v>
      </c>
      <c r="K2859" s="1" t="str">
        <f t="shared" si="89"/>
        <v>2020</v>
      </c>
      <c r="L2859">
        <f t="shared" si="90"/>
        <v>36</v>
      </c>
    </row>
    <row r="2860" spans="8:12">
      <c r="H2860" s="1" t="s">
        <v>809</v>
      </c>
      <c r="I2860" s="1" t="s">
        <v>7357</v>
      </c>
      <c r="J2860" s="1" t="s">
        <v>6321</v>
      </c>
      <c r="K2860" s="1" t="str">
        <f t="shared" si="89"/>
        <v>2014</v>
      </c>
      <c r="L2860">
        <f t="shared" si="90"/>
        <v>36</v>
      </c>
    </row>
    <row r="2861" spans="8:12">
      <c r="H2861" s="1" t="s">
        <v>809</v>
      </c>
      <c r="I2861" s="1" t="s">
        <v>8846</v>
      </c>
      <c r="J2861" s="1" t="s">
        <v>9477</v>
      </c>
      <c r="K2861" s="1" t="str">
        <f t="shared" si="89"/>
        <v>2014</v>
      </c>
      <c r="L2861">
        <f t="shared" si="90"/>
        <v>36</v>
      </c>
    </row>
    <row r="2862" spans="8:12">
      <c r="H2862" s="1" t="s">
        <v>809</v>
      </c>
      <c r="I2862" s="1" t="s">
        <v>8089</v>
      </c>
      <c r="J2862" s="1" t="s">
        <v>5745</v>
      </c>
      <c r="K2862" s="1" t="str">
        <f t="shared" si="89"/>
        <v>2020</v>
      </c>
      <c r="L2862">
        <f t="shared" si="90"/>
        <v>36</v>
      </c>
    </row>
    <row r="2863" spans="8:12">
      <c r="H2863" s="1" t="s">
        <v>555</v>
      </c>
      <c r="I2863" s="1" t="s">
        <v>6398</v>
      </c>
      <c r="J2863" s="1" t="s">
        <v>7911</v>
      </c>
      <c r="K2863" s="1" t="str">
        <f t="shared" si="89"/>
        <v>2011</v>
      </c>
      <c r="L2863">
        <f t="shared" si="90"/>
        <v>36</v>
      </c>
    </row>
    <row r="2864" spans="8:12">
      <c r="H2864" s="1" t="s">
        <v>128</v>
      </c>
      <c r="I2864" s="1" t="s">
        <v>11818</v>
      </c>
      <c r="J2864" s="1" t="s">
        <v>11822</v>
      </c>
      <c r="K2864" s="1" t="str">
        <f t="shared" si="89"/>
        <v>2009</v>
      </c>
      <c r="L2864">
        <f t="shared" si="90"/>
        <v>36</v>
      </c>
    </row>
    <row r="2865" spans="8:12">
      <c r="H2865" s="1" t="s">
        <v>809</v>
      </c>
      <c r="I2865" s="1" t="s">
        <v>6169</v>
      </c>
      <c r="J2865" s="1" t="s">
        <v>6169</v>
      </c>
      <c r="K2865" s="1" t="str">
        <f t="shared" si="89"/>
        <v>2015</v>
      </c>
      <c r="L2865">
        <f t="shared" si="90"/>
        <v>36</v>
      </c>
    </row>
    <row r="2866" spans="8:12">
      <c r="H2866" s="1" t="s">
        <v>809</v>
      </c>
      <c r="I2866" s="1" t="s">
        <v>11978</v>
      </c>
      <c r="J2866" s="1" t="s">
        <v>11979</v>
      </c>
      <c r="K2866" s="1" t="str">
        <f t="shared" si="89"/>
        <v>2015</v>
      </c>
      <c r="L2866">
        <f t="shared" si="90"/>
        <v>36</v>
      </c>
    </row>
    <row r="2867" spans="8:12">
      <c r="H2867" s="1" t="s">
        <v>584</v>
      </c>
      <c r="I2867" s="1" t="s">
        <v>11990</v>
      </c>
      <c r="J2867" s="1" t="s">
        <v>1479</v>
      </c>
      <c r="K2867" s="1" t="str">
        <f t="shared" si="89"/>
        <v>2019</v>
      </c>
      <c r="L2867">
        <f t="shared" si="90"/>
        <v>36</v>
      </c>
    </row>
    <row r="2868" spans="8:12">
      <c r="H2868" s="1" t="s">
        <v>584</v>
      </c>
      <c r="I2868" s="1" t="s">
        <v>278</v>
      </c>
      <c r="J2868" s="1" t="s">
        <v>12285</v>
      </c>
      <c r="K2868" s="1" t="str">
        <f t="shared" si="89"/>
        <v>2019</v>
      </c>
      <c r="L2868">
        <f t="shared" si="90"/>
        <v>36</v>
      </c>
    </row>
    <row r="2869" spans="8:12">
      <c r="H2869" s="1" t="s">
        <v>101</v>
      </c>
      <c r="I2869" s="1" t="s">
        <v>51</v>
      </c>
      <c r="J2869" s="1" t="s">
        <v>106</v>
      </c>
      <c r="K2869" s="1" t="str">
        <f t="shared" si="89"/>
        <v>2018</v>
      </c>
      <c r="L2869">
        <f t="shared" si="90"/>
        <v>37</v>
      </c>
    </row>
    <row r="2870" spans="8:12">
      <c r="H2870" s="1" t="s">
        <v>149</v>
      </c>
      <c r="I2870" s="1" t="s">
        <v>111</v>
      </c>
      <c r="J2870" s="1" t="s">
        <v>152</v>
      </c>
      <c r="K2870" s="1" t="str">
        <f t="shared" si="89"/>
        <v>2017</v>
      </c>
      <c r="L2870">
        <f t="shared" si="90"/>
        <v>37</v>
      </c>
    </row>
    <row r="2871" spans="8:12">
      <c r="H2871" s="1" t="s">
        <v>310</v>
      </c>
      <c r="I2871" s="1" t="s">
        <v>755</v>
      </c>
      <c r="J2871" s="1" t="s">
        <v>756</v>
      </c>
      <c r="K2871" s="1" t="str">
        <f t="shared" si="89"/>
        <v>2009</v>
      </c>
      <c r="L2871">
        <f t="shared" si="90"/>
        <v>37</v>
      </c>
    </row>
    <row r="2872" spans="8:12">
      <c r="H2872" s="1" t="s">
        <v>584</v>
      </c>
      <c r="I2872" s="1" t="s">
        <v>1448</v>
      </c>
      <c r="J2872" s="1" t="s">
        <v>517</v>
      </c>
      <c r="K2872" s="1" t="str">
        <f t="shared" si="89"/>
        <v>2019</v>
      </c>
      <c r="L2872">
        <f t="shared" si="90"/>
        <v>37</v>
      </c>
    </row>
    <row r="2873" spans="8:12">
      <c r="H2873" s="1" t="s">
        <v>120</v>
      </c>
      <c r="I2873" s="1" t="s">
        <v>758</v>
      </c>
      <c r="J2873" s="1" t="s">
        <v>1789</v>
      </c>
      <c r="K2873" s="1" t="str">
        <f t="shared" si="89"/>
        <v>2010</v>
      </c>
      <c r="L2873">
        <f t="shared" si="90"/>
        <v>37</v>
      </c>
    </row>
    <row r="2874" spans="8:12">
      <c r="H2874" s="1" t="s">
        <v>584</v>
      </c>
      <c r="I2874" s="1" t="s">
        <v>2003</v>
      </c>
      <c r="J2874" s="1" t="s">
        <v>1174</v>
      </c>
      <c r="K2874" s="1" t="str">
        <f t="shared" si="89"/>
        <v>2019</v>
      </c>
      <c r="L2874">
        <f t="shared" si="90"/>
        <v>37</v>
      </c>
    </row>
    <row r="2875" spans="8:12">
      <c r="H2875" s="1" t="s">
        <v>584</v>
      </c>
      <c r="I2875" s="1" t="s">
        <v>627</v>
      </c>
      <c r="J2875" s="1" t="s">
        <v>627</v>
      </c>
      <c r="K2875" s="1" t="str">
        <f t="shared" si="89"/>
        <v>2018</v>
      </c>
      <c r="L2875">
        <f t="shared" si="90"/>
        <v>37</v>
      </c>
    </row>
    <row r="2876" spans="8:12">
      <c r="H2876" s="1" t="s">
        <v>584</v>
      </c>
      <c r="I2876" s="1" t="s">
        <v>2086</v>
      </c>
      <c r="J2876" s="1" t="s">
        <v>2086</v>
      </c>
      <c r="K2876" s="1" t="str">
        <f t="shared" si="89"/>
        <v>2019</v>
      </c>
      <c r="L2876">
        <f t="shared" si="90"/>
        <v>37</v>
      </c>
    </row>
    <row r="2877" spans="8:12">
      <c r="H2877" s="1" t="s">
        <v>101</v>
      </c>
      <c r="I2877" s="1" t="s">
        <v>2328</v>
      </c>
      <c r="J2877" s="1" t="s">
        <v>2329</v>
      </c>
      <c r="K2877" s="1" t="str">
        <f t="shared" si="89"/>
        <v>2017</v>
      </c>
      <c r="L2877">
        <f t="shared" si="90"/>
        <v>37</v>
      </c>
    </row>
    <row r="2878" spans="8:12">
      <c r="H2878" s="1" t="s">
        <v>101</v>
      </c>
      <c r="I2878" s="1" t="s">
        <v>793</v>
      </c>
      <c r="J2878" s="1" t="s">
        <v>705</v>
      </c>
      <c r="K2878" s="1" t="str">
        <f t="shared" si="89"/>
        <v>2018</v>
      </c>
      <c r="L2878">
        <f t="shared" si="90"/>
        <v>37</v>
      </c>
    </row>
    <row r="2879" spans="8:12">
      <c r="H2879" s="1" t="s">
        <v>584</v>
      </c>
      <c r="I2879" s="1" t="s">
        <v>223</v>
      </c>
      <c r="J2879" s="1" t="s">
        <v>1286</v>
      </c>
      <c r="K2879" s="1" t="str">
        <f t="shared" si="89"/>
        <v>2017</v>
      </c>
      <c r="L2879">
        <f t="shared" si="90"/>
        <v>37</v>
      </c>
    </row>
    <row r="2880" spans="8:12">
      <c r="H2880" s="1" t="s">
        <v>308</v>
      </c>
      <c r="I2880" s="1" t="s">
        <v>3166</v>
      </c>
      <c r="J2880" s="1" t="s">
        <v>3167</v>
      </c>
      <c r="K2880" s="1" t="str">
        <f t="shared" si="89"/>
        <v>1997</v>
      </c>
      <c r="L2880">
        <f t="shared" si="90"/>
        <v>37</v>
      </c>
    </row>
    <row r="2881" spans="8:12">
      <c r="H2881" s="1" t="s">
        <v>584</v>
      </c>
      <c r="I2881" s="1" t="s">
        <v>3306</v>
      </c>
      <c r="J2881" s="1" t="s">
        <v>3307</v>
      </c>
      <c r="K2881" s="1" t="str">
        <f t="shared" si="89"/>
        <v>2017</v>
      </c>
      <c r="L2881">
        <f t="shared" si="90"/>
        <v>37</v>
      </c>
    </row>
    <row r="2882" spans="8:12">
      <c r="H2882" s="1" t="s">
        <v>584</v>
      </c>
      <c r="I2882" s="1" t="s">
        <v>3412</v>
      </c>
      <c r="J2882" s="1" t="s">
        <v>3414</v>
      </c>
      <c r="K2882" s="1" t="str">
        <f t="shared" ref="K2882:K2945" si="91">TEXT(J2882,"YYYY")</f>
        <v>2019</v>
      </c>
      <c r="L2882">
        <f t="shared" ref="L2882:L2945" si="92">H2882-(TEXT(I2882,"YYYY")-TEXT(J2882,"YYYY"))</f>
        <v>37</v>
      </c>
    </row>
    <row r="2883" spans="8:12">
      <c r="H2883" s="1" t="s">
        <v>189</v>
      </c>
      <c r="I2883" s="1" t="s">
        <v>4457</v>
      </c>
      <c r="J2883" s="1" t="s">
        <v>4156</v>
      </c>
      <c r="K2883" s="1" t="str">
        <f t="shared" si="91"/>
        <v>2008</v>
      </c>
      <c r="L2883">
        <f t="shared" si="92"/>
        <v>37</v>
      </c>
    </row>
    <row r="2884" spans="8:12">
      <c r="H2884" s="1" t="s">
        <v>101</v>
      </c>
      <c r="I2884" s="1" t="s">
        <v>4757</v>
      </c>
      <c r="J2884" s="1" t="s">
        <v>209</v>
      </c>
      <c r="K2884" s="1" t="str">
        <f t="shared" si="91"/>
        <v>2016</v>
      </c>
      <c r="L2884">
        <f t="shared" si="92"/>
        <v>37</v>
      </c>
    </row>
    <row r="2885" spans="8:12">
      <c r="H2885" s="1" t="s">
        <v>584</v>
      </c>
      <c r="I2885" s="1" t="s">
        <v>1656</v>
      </c>
      <c r="J2885" s="1" t="s">
        <v>5204</v>
      </c>
      <c r="K2885" s="1" t="str">
        <f t="shared" si="91"/>
        <v>2016</v>
      </c>
      <c r="L2885">
        <f t="shared" si="92"/>
        <v>37</v>
      </c>
    </row>
    <row r="2886" spans="8:12">
      <c r="H2886" s="1" t="s">
        <v>310</v>
      </c>
      <c r="I2886" s="1" t="s">
        <v>241</v>
      </c>
      <c r="J2886" s="1" t="s">
        <v>1072</v>
      </c>
      <c r="K2886" s="1" t="str">
        <f t="shared" si="91"/>
        <v>2009</v>
      </c>
      <c r="L2886">
        <f t="shared" si="92"/>
        <v>37</v>
      </c>
    </row>
    <row r="2887" spans="8:12">
      <c r="H2887" s="1" t="s">
        <v>584</v>
      </c>
      <c r="I2887" s="1" t="s">
        <v>6095</v>
      </c>
      <c r="J2887" s="1" t="s">
        <v>873</v>
      </c>
      <c r="K2887" s="1" t="str">
        <f t="shared" si="91"/>
        <v>2017</v>
      </c>
      <c r="L2887">
        <f t="shared" si="92"/>
        <v>37</v>
      </c>
    </row>
    <row r="2888" spans="8:12">
      <c r="H2888" s="1" t="s">
        <v>1343</v>
      </c>
      <c r="I2888" s="1" t="s">
        <v>6378</v>
      </c>
      <c r="J2888" s="1" t="s">
        <v>2023</v>
      </c>
      <c r="K2888" s="1" t="str">
        <f t="shared" si="91"/>
        <v>2013</v>
      </c>
      <c r="L2888">
        <f t="shared" si="92"/>
        <v>37</v>
      </c>
    </row>
    <row r="2889" spans="8:12">
      <c r="H2889" s="1" t="s">
        <v>189</v>
      </c>
      <c r="I2889" s="1" t="s">
        <v>6540</v>
      </c>
      <c r="J2889" s="1" t="s">
        <v>6541</v>
      </c>
      <c r="K2889" s="1" t="str">
        <f t="shared" si="91"/>
        <v>2006</v>
      </c>
      <c r="L2889">
        <f t="shared" si="92"/>
        <v>37</v>
      </c>
    </row>
    <row r="2890" spans="8:12">
      <c r="H2890" s="1" t="s">
        <v>584</v>
      </c>
      <c r="I2890" s="1" t="s">
        <v>3634</v>
      </c>
      <c r="J2890" s="1" t="s">
        <v>4505</v>
      </c>
      <c r="K2890" s="1" t="str">
        <f t="shared" si="91"/>
        <v>2016</v>
      </c>
      <c r="L2890">
        <f t="shared" si="92"/>
        <v>37</v>
      </c>
    </row>
    <row r="2891" spans="8:12">
      <c r="H2891" s="1" t="s">
        <v>584</v>
      </c>
      <c r="I2891" s="1" t="s">
        <v>6806</v>
      </c>
      <c r="J2891" s="1" t="s">
        <v>6807</v>
      </c>
      <c r="K2891" s="1" t="str">
        <f t="shared" si="91"/>
        <v>2015</v>
      </c>
      <c r="L2891">
        <f t="shared" si="92"/>
        <v>37</v>
      </c>
    </row>
    <row r="2892" spans="8:12">
      <c r="H2892" s="1" t="s">
        <v>299</v>
      </c>
      <c r="I2892" s="1" t="s">
        <v>6743</v>
      </c>
      <c r="J2892" s="1" t="s">
        <v>5528</v>
      </c>
      <c r="K2892" s="1" t="str">
        <f t="shared" si="91"/>
        <v>2009</v>
      </c>
      <c r="L2892">
        <f t="shared" si="92"/>
        <v>37</v>
      </c>
    </row>
    <row r="2893" spans="8:12">
      <c r="H2893" s="1" t="s">
        <v>1343</v>
      </c>
      <c r="I2893" s="1" t="s">
        <v>6923</v>
      </c>
      <c r="J2893" s="1" t="s">
        <v>3107</v>
      </c>
      <c r="K2893" s="1" t="str">
        <f t="shared" si="91"/>
        <v>2011</v>
      </c>
      <c r="L2893">
        <f t="shared" si="92"/>
        <v>37</v>
      </c>
    </row>
    <row r="2894" spans="8:12">
      <c r="H2894" s="1" t="s">
        <v>584</v>
      </c>
      <c r="I2894" s="1" t="s">
        <v>6940</v>
      </c>
      <c r="J2894" s="1" t="s">
        <v>6941</v>
      </c>
      <c r="K2894" s="1" t="str">
        <f t="shared" si="91"/>
        <v>2015</v>
      </c>
      <c r="L2894">
        <f t="shared" si="92"/>
        <v>37</v>
      </c>
    </row>
    <row r="2895" spans="8:12">
      <c r="H2895" s="1" t="s">
        <v>584</v>
      </c>
      <c r="I2895" s="1" t="s">
        <v>7034</v>
      </c>
      <c r="J2895" s="1" t="s">
        <v>7102</v>
      </c>
      <c r="K2895" s="1" t="str">
        <f t="shared" si="91"/>
        <v>2015</v>
      </c>
      <c r="L2895">
        <f t="shared" si="92"/>
        <v>37</v>
      </c>
    </row>
    <row r="2896" spans="8:12">
      <c r="H2896" s="1" t="s">
        <v>149</v>
      </c>
      <c r="I2896" s="1" t="s">
        <v>921</v>
      </c>
      <c r="J2896" s="1" t="s">
        <v>7140</v>
      </c>
      <c r="K2896" s="1" t="str">
        <f t="shared" si="91"/>
        <v>2013</v>
      </c>
      <c r="L2896">
        <f t="shared" si="92"/>
        <v>37</v>
      </c>
    </row>
    <row r="2897" spans="8:12">
      <c r="H2897" s="1" t="s">
        <v>555</v>
      </c>
      <c r="I2897" s="1" t="s">
        <v>4141</v>
      </c>
      <c r="J2897" s="1" t="s">
        <v>7218</v>
      </c>
      <c r="K2897" s="1" t="str">
        <f t="shared" si="91"/>
        <v>2012</v>
      </c>
      <c r="L2897">
        <f t="shared" si="92"/>
        <v>37</v>
      </c>
    </row>
    <row r="2898" spans="8:12">
      <c r="H2898" s="1" t="s">
        <v>101</v>
      </c>
      <c r="I2898" s="1" t="s">
        <v>5781</v>
      </c>
      <c r="J2898" s="1" t="s">
        <v>212</v>
      </c>
      <c r="K2898" s="1" t="str">
        <f t="shared" si="91"/>
        <v>2019</v>
      </c>
      <c r="L2898">
        <f t="shared" si="92"/>
        <v>37</v>
      </c>
    </row>
    <row r="2899" spans="8:12">
      <c r="H2899" s="1" t="s">
        <v>101</v>
      </c>
      <c r="I2899" s="1" t="s">
        <v>7570</v>
      </c>
      <c r="J2899" s="1" t="s">
        <v>66</v>
      </c>
      <c r="K2899" s="1" t="str">
        <f t="shared" si="91"/>
        <v>2019</v>
      </c>
      <c r="L2899">
        <f t="shared" si="92"/>
        <v>37</v>
      </c>
    </row>
    <row r="2900" spans="8:12">
      <c r="H2900" s="1" t="s">
        <v>189</v>
      </c>
      <c r="I2900" s="1" t="s">
        <v>1184</v>
      </c>
      <c r="J2900" s="1" t="s">
        <v>7618</v>
      </c>
      <c r="K2900" s="1" t="str">
        <f t="shared" si="91"/>
        <v>2010</v>
      </c>
      <c r="L2900">
        <f t="shared" si="92"/>
        <v>37</v>
      </c>
    </row>
    <row r="2901" spans="8:12">
      <c r="H2901" s="1" t="s">
        <v>189</v>
      </c>
      <c r="I2901" s="1" t="s">
        <v>7655</v>
      </c>
      <c r="J2901" s="1" t="s">
        <v>2079</v>
      </c>
      <c r="K2901" s="1" t="str">
        <f t="shared" si="91"/>
        <v>2006</v>
      </c>
      <c r="L2901">
        <f t="shared" si="92"/>
        <v>37</v>
      </c>
    </row>
    <row r="2902" spans="8:12">
      <c r="H2902" s="1" t="s">
        <v>149</v>
      </c>
      <c r="I2902" s="1" t="s">
        <v>7672</v>
      </c>
      <c r="J2902" s="1" t="s">
        <v>705</v>
      </c>
      <c r="K2902" s="1" t="str">
        <f t="shared" si="91"/>
        <v>2018</v>
      </c>
      <c r="L2902">
        <f t="shared" si="92"/>
        <v>37</v>
      </c>
    </row>
    <row r="2903" spans="8:12">
      <c r="H2903" s="1" t="s">
        <v>149</v>
      </c>
      <c r="I2903" s="1" t="s">
        <v>7672</v>
      </c>
      <c r="J2903" s="1" t="s">
        <v>705</v>
      </c>
      <c r="K2903" s="1" t="str">
        <f t="shared" si="91"/>
        <v>2018</v>
      </c>
      <c r="L2903">
        <f t="shared" si="92"/>
        <v>37</v>
      </c>
    </row>
    <row r="2904" spans="8:12">
      <c r="H2904" s="1" t="s">
        <v>149</v>
      </c>
      <c r="I2904" s="1" t="s">
        <v>663</v>
      </c>
      <c r="J2904" s="1" t="s">
        <v>2328</v>
      </c>
      <c r="K2904" s="1" t="str">
        <f t="shared" si="91"/>
        <v>2018</v>
      </c>
      <c r="L2904">
        <f t="shared" si="92"/>
        <v>37</v>
      </c>
    </row>
    <row r="2905" spans="8:12">
      <c r="H2905" s="1" t="s">
        <v>149</v>
      </c>
      <c r="I2905" s="1" t="s">
        <v>606</v>
      </c>
      <c r="J2905" s="1" t="s">
        <v>881</v>
      </c>
      <c r="K2905" s="1" t="str">
        <f t="shared" si="91"/>
        <v>2018</v>
      </c>
      <c r="L2905">
        <f t="shared" si="92"/>
        <v>37</v>
      </c>
    </row>
    <row r="2906" spans="8:12">
      <c r="H2906" s="1" t="s">
        <v>584</v>
      </c>
      <c r="I2906" s="1" t="s">
        <v>8247</v>
      </c>
      <c r="J2906" s="1" t="s">
        <v>3304</v>
      </c>
      <c r="K2906" s="1" t="str">
        <f t="shared" si="91"/>
        <v>2020</v>
      </c>
      <c r="L2906">
        <f t="shared" si="92"/>
        <v>37</v>
      </c>
    </row>
    <row r="2907" spans="8:12">
      <c r="H2907" s="1" t="s">
        <v>282</v>
      </c>
      <c r="I2907" s="1" t="s">
        <v>5882</v>
      </c>
      <c r="J2907" s="1" t="s">
        <v>8398</v>
      </c>
      <c r="K2907" s="1" t="str">
        <f t="shared" si="91"/>
        <v>2009</v>
      </c>
      <c r="L2907">
        <f t="shared" si="92"/>
        <v>37</v>
      </c>
    </row>
    <row r="2908" spans="8:12">
      <c r="H2908" s="1" t="s">
        <v>308</v>
      </c>
      <c r="I2908" s="1" t="s">
        <v>8665</v>
      </c>
      <c r="J2908" s="1" t="s">
        <v>8613</v>
      </c>
      <c r="K2908" s="1" t="str">
        <f t="shared" si="91"/>
        <v>2000</v>
      </c>
      <c r="L2908">
        <f t="shared" si="92"/>
        <v>37</v>
      </c>
    </row>
    <row r="2909" spans="8:12">
      <c r="H2909" s="1" t="s">
        <v>282</v>
      </c>
      <c r="I2909" s="1" t="s">
        <v>9045</v>
      </c>
      <c r="J2909" s="1" t="s">
        <v>4086</v>
      </c>
      <c r="K2909" s="1" t="str">
        <f t="shared" si="91"/>
        <v>2006</v>
      </c>
      <c r="L2909">
        <f t="shared" si="92"/>
        <v>37</v>
      </c>
    </row>
    <row r="2910" spans="8:12">
      <c r="H2910" s="1" t="s">
        <v>101</v>
      </c>
      <c r="I2910" s="1" t="s">
        <v>9113</v>
      </c>
      <c r="J2910" s="1" t="s">
        <v>9114</v>
      </c>
      <c r="K2910" s="1" t="str">
        <f t="shared" si="91"/>
        <v>2011</v>
      </c>
      <c r="L2910">
        <f t="shared" si="92"/>
        <v>37</v>
      </c>
    </row>
    <row r="2911" spans="8:12">
      <c r="H2911" s="1" t="s">
        <v>584</v>
      </c>
      <c r="I2911" s="1" t="s">
        <v>9244</v>
      </c>
      <c r="J2911" s="1" t="s">
        <v>9404</v>
      </c>
      <c r="K2911" s="1" t="str">
        <f t="shared" si="91"/>
        <v>2012</v>
      </c>
      <c r="L2911">
        <f t="shared" si="92"/>
        <v>37</v>
      </c>
    </row>
    <row r="2912" spans="8:12">
      <c r="H2912" s="1" t="s">
        <v>584</v>
      </c>
      <c r="I2912" s="1" t="s">
        <v>9451</v>
      </c>
      <c r="J2912" s="1" t="s">
        <v>9459</v>
      </c>
      <c r="K2912" s="1" t="str">
        <f t="shared" si="91"/>
        <v>2012</v>
      </c>
      <c r="L2912">
        <f t="shared" si="92"/>
        <v>37</v>
      </c>
    </row>
    <row r="2913" spans="8:12">
      <c r="H2913" s="1" t="s">
        <v>584</v>
      </c>
      <c r="I2913" s="1" t="s">
        <v>9618</v>
      </c>
      <c r="J2913" s="1" t="s">
        <v>9630</v>
      </c>
      <c r="K2913" s="1" t="str">
        <f t="shared" si="91"/>
        <v>2012</v>
      </c>
      <c r="L2913">
        <f t="shared" si="92"/>
        <v>37</v>
      </c>
    </row>
    <row r="2914" spans="8:12">
      <c r="H2914" s="1" t="s">
        <v>78</v>
      </c>
      <c r="I2914" s="1" t="s">
        <v>9662</v>
      </c>
      <c r="J2914" s="1" t="s">
        <v>8134</v>
      </c>
      <c r="K2914" s="1" t="str">
        <f t="shared" si="91"/>
        <v>2020</v>
      </c>
      <c r="L2914">
        <f t="shared" si="92"/>
        <v>37</v>
      </c>
    </row>
    <row r="2915" spans="8:12">
      <c r="H2915" s="1" t="s">
        <v>101</v>
      </c>
      <c r="I2915" s="1" t="s">
        <v>9868</v>
      </c>
      <c r="J2915" s="1" t="s">
        <v>2019</v>
      </c>
      <c r="K2915" s="1" t="str">
        <f t="shared" si="91"/>
        <v>2012</v>
      </c>
      <c r="L2915">
        <f t="shared" si="92"/>
        <v>37</v>
      </c>
    </row>
    <row r="2916" spans="8:12">
      <c r="H2916" s="1" t="s">
        <v>584</v>
      </c>
      <c r="I2916" s="1" t="s">
        <v>3294</v>
      </c>
      <c r="J2916" s="1" t="s">
        <v>2023</v>
      </c>
      <c r="K2916" s="1" t="str">
        <f t="shared" si="91"/>
        <v>2013</v>
      </c>
      <c r="L2916">
        <f t="shared" si="92"/>
        <v>37</v>
      </c>
    </row>
    <row r="2917" spans="8:12">
      <c r="H2917" s="1" t="s">
        <v>149</v>
      </c>
      <c r="I2917" s="1" t="s">
        <v>10246</v>
      </c>
      <c r="J2917" s="1" t="s">
        <v>10303</v>
      </c>
      <c r="K2917" s="1" t="str">
        <f t="shared" si="91"/>
        <v>2011</v>
      </c>
      <c r="L2917">
        <f t="shared" si="92"/>
        <v>37</v>
      </c>
    </row>
    <row r="2918" spans="8:12">
      <c r="H2918" s="1" t="s">
        <v>584</v>
      </c>
      <c r="I2918" s="1" t="s">
        <v>10309</v>
      </c>
      <c r="J2918" s="1" t="s">
        <v>9978</v>
      </c>
      <c r="K2918" s="1" t="str">
        <f t="shared" si="91"/>
        <v>2013</v>
      </c>
      <c r="L2918">
        <f t="shared" si="92"/>
        <v>37</v>
      </c>
    </row>
    <row r="2919" spans="8:12">
      <c r="H2919" s="1" t="s">
        <v>149</v>
      </c>
      <c r="I2919" s="1" t="s">
        <v>10350</v>
      </c>
      <c r="J2919" s="1" t="s">
        <v>1003</v>
      </c>
      <c r="K2919" s="1" t="str">
        <f t="shared" si="91"/>
        <v>2011</v>
      </c>
      <c r="L2919">
        <f t="shared" si="92"/>
        <v>37</v>
      </c>
    </row>
    <row r="2920" spans="8:12">
      <c r="H2920" s="1" t="s">
        <v>149</v>
      </c>
      <c r="I2920" s="1" t="s">
        <v>9902</v>
      </c>
      <c r="J2920" s="1" t="s">
        <v>941</v>
      </c>
      <c r="K2920" s="1" t="str">
        <f t="shared" si="91"/>
        <v>2011</v>
      </c>
      <c r="L2920">
        <f t="shared" si="92"/>
        <v>37</v>
      </c>
    </row>
    <row r="2921" spans="8:12">
      <c r="H2921" s="1" t="s">
        <v>101</v>
      </c>
      <c r="I2921" s="1" t="s">
        <v>10543</v>
      </c>
      <c r="J2921" s="1" t="s">
        <v>1370</v>
      </c>
      <c r="K2921" s="1" t="str">
        <f t="shared" si="91"/>
        <v>2019</v>
      </c>
      <c r="L2921">
        <f t="shared" si="92"/>
        <v>37</v>
      </c>
    </row>
    <row r="2922" spans="8:12">
      <c r="H2922" s="1" t="s">
        <v>584</v>
      </c>
      <c r="I2922" s="1" t="s">
        <v>10646</v>
      </c>
      <c r="J2922" s="1" t="s">
        <v>4680</v>
      </c>
      <c r="K2922" s="1" t="str">
        <f t="shared" si="91"/>
        <v>2020</v>
      </c>
      <c r="L2922">
        <f t="shared" si="92"/>
        <v>37</v>
      </c>
    </row>
    <row r="2923" spans="8:12">
      <c r="H2923" s="1" t="s">
        <v>101</v>
      </c>
      <c r="I2923" s="1" t="s">
        <v>10869</v>
      </c>
      <c r="J2923" s="1" t="s">
        <v>1265</v>
      </c>
      <c r="K2923" s="1" t="str">
        <f t="shared" si="91"/>
        <v>2019</v>
      </c>
      <c r="L2923">
        <f t="shared" si="92"/>
        <v>37</v>
      </c>
    </row>
    <row r="2924" spans="8:12">
      <c r="H2924" s="1" t="s">
        <v>1343</v>
      </c>
      <c r="I2924" s="1" t="s">
        <v>9192</v>
      </c>
      <c r="J2924" s="1" t="s">
        <v>11183</v>
      </c>
      <c r="K2924" s="1" t="str">
        <f t="shared" si="91"/>
        <v>2010</v>
      </c>
      <c r="L2924">
        <f t="shared" si="92"/>
        <v>37</v>
      </c>
    </row>
    <row r="2925" spans="8:12">
      <c r="H2925" s="1" t="s">
        <v>555</v>
      </c>
      <c r="I2925" s="1" t="s">
        <v>9691</v>
      </c>
      <c r="J2925" s="1" t="s">
        <v>941</v>
      </c>
      <c r="K2925" s="1" t="str">
        <f t="shared" si="91"/>
        <v>2011</v>
      </c>
      <c r="L2925">
        <f t="shared" si="92"/>
        <v>37</v>
      </c>
    </row>
    <row r="2926" spans="8:12">
      <c r="H2926" s="1" t="s">
        <v>584</v>
      </c>
      <c r="I2926" s="1" t="s">
        <v>11290</v>
      </c>
      <c r="J2926" s="1" t="s">
        <v>7043</v>
      </c>
      <c r="K2926" s="1" t="str">
        <f t="shared" si="91"/>
        <v>2020</v>
      </c>
      <c r="L2926">
        <f t="shared" si="92"/>
        <v>37</v>
      </c>
    </row>
    <row r="2927" spans="8:12">
      <c r="H2927" s="1" t="s">
        <v>584</v>
      </c>
      <c r="I2927" s="1" t="s">
        <v>8512</v>
      </c>
      <c r="J2927" s="1" t="s">
        <v>2008</v>
      </c>
      <c r="K2927" s="1" t="str">
        <f t="shared" si="91"/>
        <v>2014</v>
      </c>
      <c r="L2927">
        <f t="shared" si="92"/>
        <v>37</v>
      </c>
    </row>
    <row r="2928" spans="8:12">
      <c r="H2928" s="1" t="s">
        <v>584</v>
      </c>
      <c r="I2928" s="1" t="s">
        <v>6688</v>
      </c>
      <c r="J2928" s="1" t="s">
        <v>11497</v>
      </c>
      <c r="K2928" s="1" t="str">
        <f t="shared" si="91"/>
        <v>2020</v>
      </c>
      <c r="L2928">
        <f t="shared" si="92"/>
        <v>37</v>
      </c>
    </row>
    <row r="2929" spans="8:12">
      <c r="H2929" s="1" t="s">
        <v>584</v>
      </c>
      <c r="I2929" s="1" t="s">
        <v>3721</v>
      </c>
      <c r="J2929" s="1" t="s">
        <v>10803</v>
      </c>
      <c r="K2929" s="1" t="str">
        <f t="shared" si="91"/>
        <v>2020</v>
      </c>
      <c r="L2929">
        <f t="shared" si="92"/>
        <v>37</v>
      </c>
    </row>
    <row r="2930" spans="8:12">
      <c r="H2930" s="1" t="s">
        <v>128</v>
      </c>
      <c r="I2930" s="1" t="s">
        <v>5069</v>
      </c>
      <c r="J2930" s="1" t="s">
        <v>1075</v>
      </c>
      <c r="K2930" s="1" t="str">
        <f t="shared" si="91"/>
        <v>2015</v>
      </c>
      <c r="L2930">
        <f t="shared" si="92"/>
        <v>37</v>
      </c>
    </row>
    <row r="2931" spans="8:12">
      <c r="H2931" s="1" t="s">
        <v>149</v>
      </c>
      <c r="I2931" s="1" t="s">
        <v>537</v>
      </c>
      <c r="J2931" s="1" t="s">
        <v>9443</v>
      </c>
      <c r="K2931" s="1" t="str">
        <f t="shared" si="91"/>
        <v>2013</v>
      </c>
      <c r="L2931">
        <f t="shared" si="92"/>
        <v>37</v>
      </c>
    </row>
    <row r="2932" spans="8:12">
      <c r="H2932" s="1" t="s">
        <v>233</v>
      </c>
      <c r="I2932" s="1" t="s">
        <v>278</v>
      </c>
      <c r="J2932" s="1" t="s">
        <v>1943</v>
      </c>
      <c r="K2932" s="1" t="str">
        <f t="shared" si="91"/>
        <v>2008</v>
      </c>
      <c r="L2932">
        <f t="shared" si="92"/>
        <v>37</v>
      </c>
    </row>
    <row r="2933" spans="8:12">
      <c r="H2933" s="1" t="s">
        <v>101</v>
      </c>
      <c r="I2933" s="1" t="s">
        <v>11394</v>
      </c>
      <c r="J2933" s="1" t="s">
        <v>12313</v>
      </c>
      <c r="K2933" s="1" t="str">
        <f t="shared" si="91"/>
        <v>2019</v>
      </c>
      <c r="L2933">
        <f t="shared" si="92"/>
        <v>37</v>
      </c>
    </row>
    <row r="2934" spans="8:12">
      <c r="H2934" s="1" t="s">
        <v>584</v>
      </c>
      <c r="I2934" s="1" t="s">
        <v>8926</v>
      </c>
      <c r="J2934" s="1" t="s">
        <v>10602</v>
      </c>
      <c r="K2934" s="1" t="str">
        <f t="shared" si="91"/>
        <v>2020</v>
      </c>
      <c r="L2934">
        <f t="shared" si="92"/>
        <v>37</v>
      </c>
    </row>
    <row r="2935" spans="8:12">
      <c r="H2935" s="1" t="s">
        <v>584</v>
      </c>
      <c r="I2935" s="1" t="s">
        <v>2804</v>
      </c>
      <c r="J2935" s="1" t="s">
        <v>8134</v>
      </c>
      <c r="K2935" s="1" t="str">
        <f t="shared" si="91"/>
        <v>2020</v>
      </c>
      <c r="L2935">
        <f t="shared" si="92"/>
        <v>37</v>
      </c>
    </row>
    <row r="2936" spans="8:12">
      <c r="H2936" s="1" t="s">
        <v>3362</v>
      </c>
      <c r="I2936" s="1" t="s">
        <v>3363</v>
      </c>
      <c r="J2936" s="1" t="s">
        <v>2091</v>
      </c>
      <c r="K2936" s="1" t="str">
        <f t="shared" si="91"/>
        <v>2017</v>
      </c>
      <c r="L2936">
        <f t="shared" si="92"/>
        <v>37.700000000000003</v>
      </c>
    </row>
    <row r="2937" spans="8:12">
      <c r="H2937" s="1" t="s">
        <v>101</v>
      </c>
      <c r="I2937" s="1" t="s">
        <v>231</v>
      </c>
      <c r="J2937" s="1" t="s">
        <v>236</v>
      </c>
      <c r="K2937" s="1" t="str">
        <f t="shared" si="91"/>
        <v>2017</v>
      </c>
      <c r="L2937">
        <f t="shared" si="92"/>
        <v>38</v>
      </c>
    </row>
    <row r="2938" spans="8:12">
      <c r="H2938" s="1" t="s">
        <v>149</v>
      </c>
      <c r="I2938" s="1" t="s">
        <v>415</v>
      </c>
      <c r="J2938" s="1" t="s">
        <v>418</v>
      </c>
      <c r="K2938" s="1" t="str">
        <f t="shared" si="91"/>
        <v>2012</v>
      </c>
      <c r="L2938">
        <f t="shared" si="92"/>
        <v>38</v>
      </c>
    </row>
    <row r="2939" spans="8:12">
      <c r="H2939" s="1" t="s">
        <v>101</v>
      </c>
      <c r="I2939" s="1" t="s">
        <v>591</v>
      </c>
      <c r="J2939" s="1" t="s">
        <v>591</v>
      </c>
      <c r="K2939" s="1" t="str">
        <f t="shared" si="91"/>
        <v>2019</v>
      </c>
      <c r="L2939">
        <f t="shared" si="92"/>
        <v>38</v>
      </c>
    </row>
    <row r="2940" spans="8:12">
      <c r="H2940" s="1" t="s">
        <v>299</v>
      </c>
      <c r="I2940" s="1" t="s">
        <v>1462</v>
      </c>
      <c r="J2940" s="1" t="s">
        <v>1471</v>
      </c>
      <c r="K2940" s="1" t="str">
        <f t="shared" si="91"/>
        <v>2013</v>
      </c>
      <c r="L2940">
        <f t="shared" si="92"/>
        <v>38</v>
      </c>
    </row>
    <row r="2941" spans="8:12">
      <c r="H2941" s="1" t="s">
        <v>149</v>
      </c>
      <c r="I2941" s="1" t="s">
        <v>1956</v>
      </c>
      <c r="J2941" s="1" t="s">
        <v>1039</v>
      </c>
      <c r="K2941" s="1" t="str">
        <f t="shared" si="91"/>
        <v>2018</v>
      </c>
      <c r="L2941">
        <f t="shared" si="92"/>
        <v>38</v>
      </c>
    </row>
    <row r="2942" spans="8:12">
      <c r="H2942" s="1" t="s">
        <v>101</v>
      </c>
      <c r="I2942" s="1" t="s">
        <v>726</v>
      </c>
      <c r="J2942" s="1" t="s">
        <v>532</v>
      </c>
      <c r="K2942" s="1" t="str">
        <f t="shared" si="91"/>
        <v>2019</v>
      </c>
      <c r="L2942">
        <f t="shared" si="92"/>
        <v>38</v>
      </c>
    </row>
    <row r="2943" spans="8:12">
      <c r="H2943" s="1" t="s">
        <v>149</v>
      </c>
      <c r="I2943" s="1" t="s">
        <v>2523</v>
      </c>
      <c r="J2943" s="1" t="s">
        <v>2527</v>
      </c>
      <c r="K2943" s="1" t="str">
        <f t="shared" si="91"/>
        <v>2017</v>
      </c>
      <c r="L2943">
        <f t="shared" si="92"/>
        <v>38</v>
      </c>
    </row>
    <row r="2944" spans="8:12">
      <c r="H2944" s="1" t="s">
        <v>189</v>
      </c>
      <c r="I2944" s="1" t="s">
        <v>3729</v>
      </c>
      <c r="J2944" s="1" t="s">
        <v>1072</v>
      </c>
      <c r="K2944" s="1" t="str">
        <f t="shared" si="91"/>
        <v>2009</v>
      </c>
      <c r="L2944">
        <f t="shared" si="92"/>
        <v>38</v>
      </c>
    </row>
    <row r="2945" spans="8:12">
      <c r="H2945" s="1" t="s">
        <v>1343</v>
      </c>
      <c r="I2945" s="1" t="s">
        <v>4832</v>
      </c>
      <c r="J2945" s="1" t="s">
        <v>2008</v>
      </c>
      <c r="K2945" s="1" t="str">
        <f t="shared" si="91"/>
        <v>2014</v>
      </c>
      <c r="L2945">
        <f t="shared" si="92"/>
        <v>38</v>
      </c>
    </row>
    <row r="2946" spans="8:12">
      <c r="H2946" s="1" t="s">
        <v>1343</v>
      </c>
      <c r="I2946" s="1" t="s">
        <v>4872</v>
      </c>
      <c r="J2946" s="1" t="s">
        <v>2023</v>
      </c>
      <c r="K2946" s="1" t="str">
        <f t="shared" ref="K2946:K3009" si="93">TEXT(J2946,"YYYY")</f>
        <v>2013</v>
      </c>
      <c r="L2946">
        <f t="shared" ref="L2946:L3009" si="94">H2946-(TEXT(I2946,"YYYY")-TEXT(J2946,"YYYY"))</f>
        <v>38</v>
      </c>
    </row>
    <row r="2947" spans="8:12">
      <c r="H2947" s="1" t="s">
        <v>120</v>
      </c>
      <c r="I2947" s="1" t="s">
        <v>4988</v>
      </c>
      <c r="J2947" s="1" t="s">
        <v>4638</v>
      </c>
      <c r="K2947" s="1" t="str">
        <f t="shared" si="93"/>
        <v>2012</v>
      </c>
      <c r="L2947">
        <f t="shared" si="94"/>
        <v>38</v>
      </c>
    </row>
    <row r="2948" spans="8:12">
      <c r="H2948" s="1" t="s">
        <v>282</v>
      </c>
      <c r="I2948" s="1" t="s">
        <v>5125</v>
      </c>
      <c r="J2948" s="1" t="s">
        <v>941</v>
      </c>
      <c r="K2948" s="1" t="str">
        <f t="shared" si="93"/>
        <v>2011</v>
      </c>
      <c r="L2948">
        <f t="shared" si="94"/>
        <v>38</v>
      </c>
    </row>
    <row r="2949" spans="8:12">
      <c r="H2949" s="1" t="s">
        <v>149</v>
      </c>
      <c r="I2949" s="1" t="s">
        <v>5426</v>
      </c>
      <c r="J2949" s="1" t="s">
        <v>4734</v>
      </c>
      <c r="K2949" s="1" t="str">
        <f t="shared" si="93"/>
        <v>2016</v>
      </c>
      <c r="L2949">
        <f t="shared" si="94"/>
        <v>38</v>
      </c>
    </row>
    <row r="2950" spans="8:12">
      <c r="H2950" s="1" t="s">
        <v>120</v>
      </c>
      <c r="I2950" s="1" t="s">
        <v>5510</v>
      </c>
      <c r="J2950" s="1" t="s">
        <v>1072</v>
      </c>
      <c r="K2950" s="1" t="str">
        <f t="shared" si="93"/>
        <v>2009</v>
      </c>
      <c r="L2950">
        <f t="shared" si="94"/>
        <v>38</v>
      </c>
    </row>
    <row r="2951" spans="8:12">
      <c r="H2951" s="1" t="s">
        <v>555</v>
      </c>
      <c r="I2951" s="1" t="s">
        <v>5680</v>
      </c>
      <c r="J2951" s="1" t="s">
        <v>2496</v>
      </c>
      <c r="K2951" s="1" t="str">
        <f t="shared" si="93"/>
        <v>2018</v>
      </c>
      <c r="L2951">
        <f t="shared" si="94"/>
        <v>38</v>
      </c>
    </row>
    <row r="2952" spans="8:12">
      <c r="H2952" s="1" t="s">
        <v>101</v>
      </c>
      <c r="I2952" s="1" t="s">
        <v>987</v>
      </c>
      <c r="J2952" s="1" t="s">
        <v>227</v>
      </c>
      <c r="K2952" s="1" t="str">
        <f t="shared" si="93"/>
        <v>2017</v>
      </c>
      <c r="L2952">
        <f t="shared" si="94"/>
        <v>38</v>
      </c>
    </row>
    <row r="2953" spans="8:12">
      <c r="H2953" s="1" t="s">
        <v>101</v>
      </c>
      <c r="I2953" s="1" t="s">
        <v>4134</v>
      </c>
      <c r="J2953" s="1" t="s">
        <v>4134</v>
      </c>
      <c r="K2953" s="1" t="str">
        <f t="shared" si="93"/>
        <v>2016</v>
      </c>
      <c r="L2953">
        <f t="shared" si="94"/>
        <v>38</v>
      </c>
    </row>
    <row r="2954" spans="8:12">
      <c r="H2954" s="1" t="s">
        <v>555</v>
      </c>
      <c r="I2954" s="1" t="s">
        <v>2368</v>
      </c>
      <c r="J2954" s="1" t="s">
        <v>1222</v>
      </c>
      <c r="K2954" s="1" t="str">
        <f t="shared" si="93"/>
        <v>2015</v>
      </c>
      <c r="L2954">
        <f t="shared" si="94"/>
        <v>38</v>
      </c>
    </row>
    <row r="2955" spans="8:12">
      <c r="H2955" s="1" t="s">
        <v>101</v>
      </c>
      <c r="I2955" s="1" t="s">
        <v>6258</v>
      </c>
      <c r="J2955" s="1" t="s">
        <v>6259</v>
      </c>
      <c r="K2955" s="1" t="str">
        <f t="shared" si="93"/>
        <v>2015</v>
      </c>
      <c r="L2955">
        <f t="shared" si="94"/>
        <v>38</v>
      </c>
    </row>
    <row r="2956" spans="8:12">
      <c r="H2956" s="1" t="s">
        <v>149</v>
      </c>
      <c r="I2956" s="1" t="s">
        <v>6422</v>
      </c>
      <c r="J2956" s="1" t="s">
        <v>1413</v>
      </c>
      <c r="K2956" s="1" t="str">
        <f t="shared" si="93"/>
        <v>2015</v>
      </c>
      <c r="L2956">
        <f t="shared" si="94"/>
        <v>38</v>
      </c>
    </row>
    <row r="2957" spans="8:12">
      <c r="H2957" s="1" t="s">
        <v>555</v>
      </c>
      <c r="I2957" s="1" t="s">
        <v>6440</v>
      </c>
      <c r="J2957" s="1" t="s">
        <v>6446</v>
      </c>
      <c r="K2957" s="1" t="str">
        <f t="shared" si="93"/>
        <v>2014</v>
      </c>
      <c r="L2957">
        <f t="shared" si="94"/>
        <v>38</v>
      </c>
    </row>
    <row r="2958" spans="8:12">
      <c r="H2958" s="1" t="s">
        <v>282</v>
      </c>
      <c r="I2958" s="1" t="s">
        <v>6747</v>
      </c>
      <c r="J2958" s="1" t="s">
        <v>6795</v>
      </c>
      <c r="K2958" s="1" t="str">
        <f t="shared" si="93"/>
        <v>2015</v>
      </c>
      <c r="L2958">
        <f t="shared" si="94"/>
        <v>38</v>
      </c>
    </row>
    <row r="2959" spans="8:12">
      <c r="H2959" s="1" t="s">
        <v>101</v>
      </c>
      <c r="I2959" s="1" t="s">
        <v>3997</v>
      </c>
      <c r="J2959" s="1" t="s">
        <v>6564</v>
      </c>
      <c r="K2959" s="1" t="str">
        <f t="shared" si="93"/>
        <v>2015</v>
      </c>
      <c r="L2959">
        <f t="shared" si="94"/>
        <v>38</v>
      </c>
    </row>
    <row r="2960" spans="8:12">
      <c r="H2960" s="1" t="s">
        <v>120</v>
      </c>
      <c r="I2960" s="1" t="s">
        <v>7034</v>
      </c>
      <c r="J2960" s="1" t="s">
        <v>7099</v>
      </c>
      <c r="K2960" s="1" t="str">
        <f t="shared" si="93"/>
        <v>2007</v>
      </c>
      <c r="L2960">
        <f t="shared" si="94"/>
        <v>38</v>
      </c>
    </row>
    <row r="2961" spans="8:12">
      <c r="H2961" s="1" t="s">
        <v>149</v>
      </c>
      <c r="I2961" s="1" t="s">
        <v>4141</v>
      </c>
      <c r="J2961" s="1" t="s">
        <v>7221</v>
      </c>
      <c r="K2961" s="1" t="str">
        <f t="shared" si="93"/>
        <v>2014</v>
      </c>
      <c r="L2961">
        <f t="shared" si="94"/>
        <v>38</v>
      </c>
    </row>
    <row r="2962" spans="8:12">
      <c r="H2962" s="1" t="s">
        <v>282</v>
      </c>
      <c r="I2962" s="1" t="s">
        <v>5747</v>
      </c>
      <c r="J2962" s="1" t="s">
        <v>4655</v>
      </c>
      <c r="K2962" s="1" t="str">
        <f t="shared" si="93"/>
        <v>2010</v>
      </c>
      <c r="L2962">
        <f t="shared" si="94"/>
        <v>38</v>
      </c>
    </row>
    <row r="2963" spans="8:12">
      <c r="H2963" s="1" t="s">
        <v>101</v>
      </c>
      <c r="I2963" s="1" t="s">
        <v>1154</v>
      </c>
      <c r="J2963" s="1" t="s">
        <v>84</v>
      </c>
      <c r="K2963" s="1" t="str">
        <f t="shared" si="93"/>
        <v>2017</v>
      </c>
      <c r="L2963">
        <f t="shared" si="94"/>
        <v>38</v>
      </c>
    </row>
    <row r="2964" spans="8:12">
      <c r="H2964" s="1" t="s">
        <v>149</v>
      </c>
      <c r="I2964" s="1" t="s">
        <v>8294</v>
      </c>
      <c r="J2964" s="1" t="s">
        <v>1174</v>
      </c>
      <c r="K2964" s="1" t="str">
        <f t="shared" si="93"/>
        <v>2019</v>
      </c>
      <c r="L2964">
        <f t="shared" si="94"/>
        <v>38</v>
      </c>
    </row>
    <row r="2965" spans="8:12">
      <c r="H2965" s="1" t="s">
        <v>149</v>
      </c>
      <c r="I2965" s="1" t="s">
        <v>544</v>
      </c>
      <c r="J2965" s="1" t="s">
        <v>1524</v>
      </c>
      <c r="K2965" s="1" t="str">
        <f t="shared" si="93"/>
        <v>2019</v>
      </c>
      <c r="L2965">
        <f t="shared" si="94"/>
        <v>38</v>
      </c>
    </row>
    <row r="2966" spans="8:12">
      <c r="H2966" s="1" t="s">
        <v>149</v>
      </c>
      <c r="I2966" s="1" t="s">
        <v>8512</v>
      </c>
      <c r="J2966" s="1" t="s">
        <v>8409</v>
      </c>
      <c r="K2966" s="1" t="str">
        <f t="shared" si="93"/>
        <v>2013</v>
      </c>
      <c r="L2966">
        <f t="shared" si="94"/>
        <v>38</v>
      </c>
    </row>
    <row r="2967" spans="8:12">
      <c r="H2967" s="1" t="s">
        <v>63</v>
      </c>
      <c r="I2967" s="1" t="s">
        <v>9012</v>
      </c>
      <c r="J2967" s="1" t="s">
        <v>364</v>
      </c>
      <c r="K2967" s="1" t="str">
        <f t="shared" si="93"/>
        <v>2020</v>
      </c>
      <c r="L2967">
        <f t="shared" si="94"/>
        <v>38</v>
      </c>
    </row>
    <row r="2968" spans="8:12">
      <c r="H2968" s="1" t="s">
        <v>310</v>
      </c>
      <c r="I2968" s="1" t="s">
        <v>9069</v>
      </c>
      <c r="J2968" s="1" t="s">
        <v>4090</v>
      </c>
      <c r="K2968" s="1" t="str">
        <f t="shared" si="93"/>
        <v>2005</v>
      </c>
      <c r="L2968">
        <f t="shared" si="94"/>
        <v>38</v>
      </c>
    </row>
    <row r="2969" spans="8:12">
      <c r="H2969" s="1" t="s">
        <v>149</v>
      </c>
      <c r="I2969" s="1" t="s">
        <v>178</v>
      </c>
      <c r="J2969" s="1" t="s">
        <v>9117</v>
      </c>
      <c r="K2969" s="1" t="str">
        <f t="shared" si="93"/>
        <v>2011</v>
      </c>
      <c r="L2969">
        <f t="shared" si="94"/>
        <v>38</v>
      </c>
    </row>
    <row r="2970" spans="8:12">
      <c r="H2970" s="1" t="s">
        <v>101</v>
      </c>
      <c r="I2970" s="1" t="s">
        <v>9108</v>
      </c>
      <c r="J2970" s="1" t="s">
        <v>9156</v>
      </c>
      <c r="K2970" s="1" t="str">
        <f t="shared" si="93"/>
        <v>2012</v>
      </c>
      <c r="L2970">
        <f t="shared" si="94"/>
        <v>38</v>
      </c>
    </row>
    <row r="2971" spans="8:12">
      <c r="H2971" s="1" t="s">
        <v>128</v>
      </c>
      <c r="I2971" s="1" t="s">
        <v>9362</v>
      </c>
      <c r="J2971" s="1" t="s">
        <v>9366</v>
      </c>
      <c r="K2971" s="1" t="str">
        <f t="shared" si="93"/>
        <v>2016</v>
      </c>
      <c r="L2971">
        <f t="shared" si="94"/>
        <v>38</v>
      </c>
    </row>
    <row r="2972" spans="8:12">
      <c r="H2972" s="1" t="s">
        <v>101</v>
      </c>
      <c r="I2972" s="1" t="s">
        <v>9362</v>
      </c>
      <c r="J2972" s="1" t="s">
        <v>9383</v>
      </c>
      <c r="K2972" s="1" t="str">
        <f t="shared" si="93"/>
        <v>2020</v>
      </c>
      <c r="L2972">
        <f t="shared" si="94"/>
        <v>38</v>
      </c>
    </row>
    <row r="2973" spans="8:12">
      <c r="H2973" s="1" t="s">
        <v>128</v>
      </c>
      <c r="I2973" s="1" t="s">
        <v>9693</v>
      </c>
      <c r="J2973" s="1" t="s">
        <v>1072</v>
      </c>
      <c r="K2973" s="1" t="str">
        <f t="shared" si="93"/>
        <v>2009</v>
      </c>
      <c r="L2973">
        <f t="shared" si="94"/>
        <v>38</v>
      </c>
    </row>
    <row r="2974" spans="8:12">
      <c r="H2974" s="1" t="s">
        <v>160</v>
      </c>
      <c r="I2974" s="1" t="s">
        <v>9354</v>
      </c>
      <c r="J2974" s="1" t="s">
        <v>3262</v>
      </c>
      <c r="K2974" s="1" t="str">
        <f t="shared" si="93"/>
        <v>1992</v>
      </c>
      <c r="L2974">
        <f t="shared" si="94"/>
        <v>38</v>
      </c>
    </row>
    <row r="2975" spans="8:12">
      <c r="H2975" s="1" t="s">
        <v>101</v>
      </c>
      <c r="I2975" s="1" t="s">
        <v>3294</v>
      </c>
      <c r="J2975" s="1" t="s">
        <v>9964</v>
      </c>
      <c r="K2975" s="1" t="str">
        <f t="shared" si="93"/>
        <v>2013</v>
      </c>
      <c r="L2975">
        <f t="shared" si="94"/>
        <v>38</v>
      </c>
    </row>
    <row r="2976" spans="8:12">
      <c r="H2976" s="1" t="s">
        <v>101</v>
      </c>
      <c r="I2976" s="1" t="s">
        <v>9437</v>
      </c>
      <c r="J2976" s="1" t="s">
        <v>10246</v>
      </c>
      <c r="K2976" s="1" t="str">
        <f t="shared" si="93"/>
        <v>2013</v>
      </c>
      <c r="L2976">
        <f t="shared" si="94"/>
        <v>38</v>
      </c>
    </row>
    <row r="2977" spans="8:12">
      <c r="H2977" s="1" t="s">
        <v>555</v>
      </c>
      <c r="I2977" s="1" t="s">
        <v>9512</v>
      </c>
      <c r="J2977" s="1" t="s">
        <v>9344</v>
      </c>
      <c r="K2977" s="1" t="str">
        <f t="shared" si="93"/>
        <v>2011</v>
      </c>
      <c r="L2977">
        <f t="shared" si="94"/>
        <v>38</v>
      </c>
    </row>
    <row r="2978" spans="8:12">
      <c r="H2978" s="1" t="s">
        <v>128</v>
      </c>
      <c r="I2978" s="1" t="s">
        <v>3292</v>
      </c>
      <c r="J2978" s="1" t="s">
        <v>9274</v>
      </c>
      <c r="K2978" s="1" t="str">
        <f t="shared" si="93"/>
        <v>2009</v>
      </c>
      <c r="L2978">
        <f t="shared" si="94"/>
        <v>38</v>
      </c>
    </row>
    <row r="2979" spans="8:12">
      <c r="H2979" s="1" t="s">
        <v>101</v>
      </c>
      <c r="I2979" s="1" t="s">
        <v>10830</v>
      </c>
      <c r="J2979" s="1" t="s">
        <v>9293</v>
      </c>
      <c r="K2979" s="1" t="str">
        <f t="shared" si="93"/>
        <v>2020</v>
      </c>
      <c r="L2979">
        <f t="shared" si="94"/>
        <v>38</v>
      </c>
    </row>
    <row r="2980" spans="8:12">
      <c r="H2980" s="1" t="s">
        <v>149</v>
      </c>
      <c r="I2980" s="1" t="s">
        <v>10869</v>
      </c>
      <c r="J2980" s="1" t="s">
        <v>1265</v>
      </c>
      <c r="K2980" s="1" t="str">
        <f t="shared" si="93"/>
        <v>2019</v>
      </c>
      <c r="L2980">
        <f t="shared" si="94"/>
        <v>38</v>
      </c>
    </row>
    <row r="2981" spans="8:12">
      <c r="H2981" s="1" t="s">
        <v>282</v>
      </c>
      <c r="I2981" s="1" t="s">
        <v>7293</v>
      </c>
      <c r="J2981" s="1" t="s">
        <v>11127</v>
      </c>
      <c r="K2981" s="1" t="str">
        <f t="shared" si="93"/>
        <v>2009</v>
      </c>
      <c r="L2981">
        <f t="shared" si="94"/>
        <v>38</v>
      </c>
    </row>
    <row r="2982" spans="8:12">
      <c r="H2982" s="1" t="s">
        <v>101</v>
      </c>
      <c r="I2982" s="1" t="s">
        <v>9308</v>
      </c>
      <c r="J2982" s="1" t="s">
        <v>7725</v>
      </c>
      <c r="K2982" s="1" t="str">
        <f t="shared" si="93"/>
        <v>2020</v>
      </c>
      <c r="L2982">
        <f t="shared" si="94"/>
        <v>38</v>
      </c>
    </row>
    <row r="2983" spans="8:12">
      <c r="H2983" s="1" t="s">
        <v>101</v>
      </c>
      <c r="I2983" s="1" t="s">
        <v>9293</v>
      </c>
      <c r="J2983" s="1" t="s">
        <v>5294</v>
      </c>
      <c r="K2983" s="1" t="str">
        <f t="shared" si="93"/>
        <v>2020</v>
      </c>
      <c r="L2983">
        <f t="shared" si="94"/>
        <v>38</v>
      </c>
    </row>
    <row r="2984" spans="8:12">
      <c r="H2984" s="1" t="s">
        <v>149</v>
      </c>
      <c r="I2984" s="1" t="s">
        <v>8512</v>
      </c>
      <c r="J2984" s="1" t="s">
        <v>9724</v>
      </c>
      <c r="K2984" s="1" t="str">
        <f t="shared" si="93"/>
        <v>2013</v>
      </c>
      <c r="L2984">
        <f t="shared" si="94"/>
        <v>38</v>
      </c>
    </row>
    <row r="2985" spans="8:12">
      <c r="H2985" s="1" t="s">
        <v>375</v>
      </c>
      <c r="I2985" s="1" t="s">
        <v>539</v>
      </c>
      <c r="J2985" s="1" t="s">
        <v>11453</v>
      </c>
      <c r="K2985" s="1" t="str">
        <f t="shared" si="93"/>
        <v>2002</v>
      </c>
      <c r="L2985">
        <f t="shared" si="94"/>
        <v>38</v>
      </c>
    </row>
    <row r="2986" spans="8:12">
      <c r="H2986" s="1" t="s">
        <v>101</v>
      </c>
      <c r="I2986" s="1" t="s">
        <v>6688</v>
      </c>
      <c r="J2986" s="1" t="s">
        <v>5681</v>
      </c>
      <c r="K2986" s="1" t="str">
        <f t="shared" si="93"/>
        <v>2020</v>
      </c>
      <c r="L2986">
        <f t="shared" si="94"/>
        <v>38</v>
      </c>
    </row>
    <row r="2987" spans="8:12">
      <c r="H2987" s="1" t="s">
        <v>149</v>
      </c>
      <c r="I2987" s="1" t="s">
        <v>11815</v>
      </c>
      <c r="J2987" s="1" t="s">
        <v>9236</v>
      </c>
      <c r="K2987" s="1" t="str">
        <f t="shared" si="93"/>
        <v>2014</v>
      </c>
      <c r="L2987">
        <f t="shared" si="94"/>
        <v>38</v>
      </c>
    </row>
    <row r="2988" spans="8:12">
      <c r="H2988" s="1" t="s">
        <v>101</v>
      </c>
      <c r="I2988" s="1" t="s">
        <v>1083</v>
      </c>
      <c r="J2988" s="1" t="s">
        <v>6255</v>
      </c>
      <c r="K2988" s="1" t="str">
        <f t="shared" si="93"/>
        <v>2015</v>
      </c>
      <c r="L2988">
        <f t="shared" si="94"/>
        <v>38</v>
      </c>
    </row>
    <row r="2989" spans="8:12">
      <c r="H2989" s="1" t="s">
        <v>101</v>
      </c>
      <c r="I2989" s="1" t="s">
        <v>11851</v>
      </c>
      <c r="J2989" s="1" t="s">
        <v>11857</v>
      </c>
      <c r="K2989" s="1" t="str">
        <f t="shared" si="93"/>
        <v>2015</v>
      </c>
      <c r="L2989">
        <f t="shared" si="94"/>
        <v>38</v>
      </c>
    </row>
    <row r="2990" spans="8:12">
      <c r="H2990" s="1" t="s">
        <v>101</v>
      </c>
      <c r="I2990" s="1"/>
      <c r="J2990" s="1"/>
      <c r="K2990" s="1" t="str">
        <f t="shared" si="93"/>
        <v>1900</v>
      </c>
      <c r="L2990">
        <f t="shared" si="94"/>
        <v>38</v>
      </c>
    </row>
    <row r="2991" spans="8:12">
      <c r="H2991" s="1" t="s">
        <v>101</v>
      </c>
      <c r="I2991" s="1" t="s">
        <v>11924</v>
      </c>
      <c r="J2991" s="1" t="s">
        <v>799</v>
      </c>
      <c r="K2991" s="1" t="str">
        <f t="shared" si="93"/>
        <v>2015</v>
      </c>
      <c r="L2991">
        <f t="shared" si="94"/>
        <v>38</v>
      </c>
    </row>
    <row r="2992" spans="8:12">
      <c r="H2992" s="1" t="s">
        <v>484</v>
      </c>
      <c r="I2992" s="1" t="s">
        <v>1685</v>
      </c>
      <c r="J2992" s="1" t="s">
        <v>6244</v>
      </c>
      <c r="K2992" s="1" t="str">
        <f t="shared" si="93"/>
        <v>2005</v>
      </c>
      <c r="L2992">
        <f t="shared" si="94"/>
        <v>38</v>
      </c>
    </row>
    <row r="2993" spans="8:12">
      <c r="H2993" s="1" t="s">
        <v>101</v>
      </c>
      <c r="I2993" s="1" t="s">
        <v>10243</v>
      </c>
      <c r="J2993" s="1" t="s">
        <v>9011</v>
      </c>
      <c r="K2993" s="1" t="str">
        <f t="shared" si="93"/>
        <v>2020</v>
      </c>
      <c r="L2993">
        <f t="shared" si="94"/>
        <v>38</v>
      </c>
    </row>
    <row r="2994" spans="8:12">
      <c r="H2994" s="1" t="s">
        <v>101</v>
      </c>
      <c r="I2994" s="1" t="s">
        <v>12335</v>
      </c>
      <c r="J2994" s="1" t="s">
        <v>12338</v>
      </c>
      <c r="K2994" s="1" t="str">
        <f t="shared" si="93"/>
        <v>2015</v>
      </c>
      <c r="L2994">
        <f t="shared" si="94"/>
        <v>38</v>
      </c>
    </row>
    <row r="2995" spans="8:12">
      <c r="H2995" s="1" t="s">
        <v>310</v>
      </c>
      <c r="I2995" s="1" t="s">
        <v>562</v>
      </c>
      <c r="J2995" s="1" t="s">
        <v>564</v>
      </c>
      <c r="K2995" s="1" t="str">
        <f t="shared" si="93"/>
        <v>2009</v>
      </c>
      <c r="L2995">
        <f t="shared" si="94"/>
        <v>39</v>
      </c>
    </row>
    <row r="2996" spans="8:12">
      <c r="H2996" s="1" t="s">
        <v>149</v>
      </c>
      <c r="I2996" s="1" t="s">
        <v>696</v>
      </c>
      <c r="J2996" s="1" t="s">
        <v>696</v>
      </c>
      <c r="K2996" s="1" t="str">
        <f t="shared" si="93"/>
        <v>2018</v>
      </c>
      <c r="L2996">
        <f t="shared" si="94"/>
        <v>39</v>
      </c>
    </row>
    <row r="2997" spans="8:12">
      <c r="H2997" s="1" t="s">
        <v>555</v>
      </c>
      <c r="I2997" s="1" t="s">
        <v>1549</v>
      </c>
      <c r="J2997" s="1" t="s">
        <v>752</v>
      </c>
      <c r="K2997" s="1" t="str">
        <f t="shared" si="93"/>
        <v>2018</v>
      </c>
      <c r="L2997">
        <f t="shared" si="94"/>
        <v>39</v>
      </c>
    </row>
    <row r="2998" spans="8:12">
      <c r="H2998" s="1" t="s">
        <v>149</v>
      </c>
      <c r="I2998" s="1" t="s">
        <v>1643</v>
      </c>
      <c r="J2998" s="1" t="s">
        <v>1328</v>
      </c>
      <c r="K2998" s="1" t="str">
        <f t="shared" si="93"/>
        <v>2019</v>
      </c>
      <c r="L2998">
        <f t="shared" si="94"/>
        <v>39</v>
      </c>
    </row>
    <row r="2999" spans="8:12">
      <c r="H2999" s="1" t="s">
        <v>555</v>
      </c>
      <c r="I2999" s="1" t="s">
        <v>2899</v>
      </c>
      <c r="J2999" s="1" t="s">
        <v>236</v>
      </c>
      <c r="K2999" s="1" t="str">
        <f t="shared" si="93"/>
        <v>2017</v>
      </c>
      <c r="L2999">
        <f t="shared" si="94"/>
        <v>39</v>
      </c>
    </row>
    <row r="3000" spans="8:12">
      <c r="H3000" s="1" t="s">
        <v>149</v>
      </c>
      <c r="I3000" s="1" t="s">
        <v>3059</v>
      </c>
      <c r="J3000" s="1" t="s">
        <v>66</v>
      </c>
      <c r="K3000" s="1" t="str">
        <f t="shared" si="93"/>
        <v>2019</v>
      </c>
      <c r="L3000">
        <f t="shared" si="94"/>
        <v>39</v>
      </c>
    </row>
    <row r="3001" spans="8:12">
      <c r="H3001" s="1" t="s">
        <v>282</v>
      </c>
      <c r="I3001" s="1" t="s">
        <v>1689</v>
      </c>
      <c r="J3001" s="1" t="s">
        <v>3322</v>
      </c>
      <c r="K3001" s="1" t="str">
        <f t="shared" si="93"/>
        <v>2014</v>
      </c>
      <c r="L3001">
        <f t="shared" si="94"/>
        <v>39</v>
      </c>
    </row>
    <row r="3002" spans="8:12">
      <c r="H3002" s="1" t="s">
        <v>149</v>
      </c>
      <c r="I3002" s="1" t="s">
        <v>3363</v>
      </c>
      <c r="J3002" s="1" t="s">
        <v>3370</v>
      </c>
      <c r="K3002" s="1" t="str">
        <f t="shared" si="93"/>
        <v>2017</v>
      </c>
      <c r="L3002">
        <f t="shared" si="94"/>
        <v>39</v>
      </c>
    </row>
    <row r="3003" spans="8:12">
      <c r="H3003" s="1" t="s">
        <v>310</v>
      </c>
      <c r="I3003" s="1" t="s">
        <v>3385</v>
      </c>
      <c r="J3003" s="1" t="s">
        <v>941</v>
      </c>
      <c r="K3003" s="1" t="str">
        <f t="shared" si="93"/>
        <v>2011</v>
      </c>
      <c r="L3003">
        <f t="shared" si="94"/>
        <v>39</v>
      </c>
    </row>
    <row r="3004" spans="8:12">
      <c r="H3004" s="1" t="s">
        <v>233</v>
      </c>
      <c r="I3004" s="1" t="s">
        <v>4394</v>
      </c>
      <c r="J3004" s="1" t="s">
        <v>4405</v>
      </c>
      <c r="K3004" s="1" t="str">
        <f t="shared" si="93"/>
        <v>2008</v>
      </c>
      <c r="L3004">
        <f t="shared" si="94"/>
        <v>39</v>
      </c>
    </row>
    <row r="3005" spans="8:12">
      <c r="H3005" s="1" t="s">
        <v>149</v>
      </c>
      <c r="I3005" s="1" t="s">
        <v>2237</v>
      </c>
      <c r="J3005" s="1" t="s">
        <v>4505</v>
      </c>
      <c r="K3005" s="1" t="str">
        <f t="shared" si="93"/>
        <v>2016</v>
      </c>
      <c r="L3005">
        <f t="shared" si="94"/>
        <v>39</v>
      </c>
    </row>
    <row r="3006" spans="8:12">
      <c r="H3006" s="1" t="s">
        <v>128</v>
      </c>
      <c r="I3006" s="1" t="s">
        <v>4793</v>
      </c>
      <c r="J3006" s="1" t="s">
        <v>2008</v>
      </c>
      <c r="K3006" s="1" t="str">
        <f t="shared" si="93"/>
        <v>2014</v>
      </c>
      <c r="L3006">
        <f t="shared" si="94"/>
        <v>39</v>
      </c>
    </row>
    <row r="3007" spans="8:12">
      <c r="H3007" s="1" t="s">
        <v>149</v>
      </c>
      <c r="I3007" s="1" t="s">
        <v>5074</v>
      </c>
      <c r="J3007" s="1" t="s">
        <v>4806</v>
      </c>
      <c r="K3007" s="1" t="str">
        <f t="shared" si="93"/>
        <v>2017</v>
      </c>
      <c r="L3007">
        <f t="shared" si="94"/>
        <v>39</v>
      </c>
    </row>
    <row r="3008" spans="8:12">
      <c r="H3008" s="1" t="s">
        <v>149</v>
      </c>
      <c r="I3008" s="1" t="s">
        <v>5125</v>
      </c>
      <c r="J3008" s="1" t="s">
        <v>1534</v>
      </c>
      <c r="K3008" s="1" t="str">
        <f t="shared" si="93"/>
        <v>2016</v>
      </c>
      <c r="L3008">
        <f t="shared" si="94"/>
        <v>39</v>
      </c>
    </row>
    <row r="3009" spans="8:12">
      <c r="H3009" s="1" t="s">
        <v>299</v>
      </c>
      <c r="I3009" s="1" t="s">
        <v>3552</v>
      </c>
      <c r="J3009" s="1" t="s">
        <v>5192</v>
      </c>
      <c r="K3009" s="1" t="str">
        <f t="shared" si="93"/>
        <v>2011</v>
      </c>
      <c r="L3009">
        <f t="shared" si="94"/>
        <v>39</v>
      </c>
    </row>
    <row r="3010" spans="8:12">
      <c r="H3010" s="1" t="s">
        <v>555</v>
      </c>
      <c r="I3010" s="1" t="s">
        <v>5313</v>
      </c>
      <c r="J3010" s="1" t="s">
        <v>520</v>
      </c>
      <c r="K3010" s="1" t="str">
        <f t="shared" ref="K3010:K3073" si="95">TEXT(J3010,"YYYY")</f>
        <v>2017</v>
      </c>
      <c r="L3010">
        <f t="shared" ref="L3010:L3073" si="96">H3010-(TEXT(I3010,"YYYY")-TEXT(J3010,"YYYY"))</f>
        <v>39</v>
      </c>
    </row>
    <row r="3011" spans="8:12">
      <c r="H3011" s="1" t="s">
        <v>555</v>
      </c>
      <c r="I3011" s="1" t="s">
        <v>5351</v>
      </c>
      <c r="J3011" s="1" t="s">
        <v>3630</v>
      </c>
      <c r="K3011" s="1" t="str">
        <f t="shared" si="95"/>
        <v>2017</v>
      </c>
      <c r="L3011">
        <f t="shared" si="96"/>
        <v>39</v>
      </c>
    </row>
    <row r="3012" spans="8:12">
      <c r="H3012" s="1" t="s">
        <v>436</v>
      </c>
      <c r="I3012" s="1" t="s">
        <v>465</v>
      </c>
      <c r="J3012" s="1" t="s">
        <v>5385</v>
      </c>
      <c r="K3012" s="1" t="str">
        <f t="shared" si="95"/>
        <v>1996</v>
      </c>
      <c r="L3012">
        <f t="shared" si="96"/>
        <v>39</v>
      </c>
    </row>
    <row r="3013" spans="8:12">
      <c r="H3013" s="1" t="s">
        <v>149</v>
      </c>
      <c r="I3013" s="1" t="s">
        <v>5426</v>
      </c>
      <c r="J3013" s="1" t="s">
        <v>873</v>
      </c>
      <c r="K3013" s="1" t="str">
        <f t="shared" si="95"/>
        <v>2017</v>
      </c>
      <c r="L3013">
        <f t="shared" si="96"/>
        <v>39</v>
      </c>
    </row>
    <row r="3014" spans="8:12">
      <c r="H3014" s="1" t="s">
        <v>189</v>
      </c>
      <c r="I3014" s="1" t="s">
        <v>4203</v>
      </c>
      <c r="J3014" s="1" t="s">
        <v>1072</v>
      </c>
      <c r="K3014" s="1" t="str">
        <f t="shared" si="95"/>
        <v>2009</v>
      </c>
      <c r="L3014">
        <f t="shared" si="96"/>
        <v>39</v>
      </c>
    </row>
    <row r="3015" spans="8:12">
      <c r="H3015" s="1" t="s">
        <v>233</v>
      </c>
      <c r="I3015" s="1" t="s">
        <v>5651</v>
      </c>
      <c r="J3015" s="1" t="s">
        <v>5654</v>
      </c>
      <c r="K3015" s="1" t="str">
        <f t="shared" si="95"/>
        <v>2006</v>
      </c>
      <c r="L3015">
        <f t="shared" si="96"/>
        <v>39</v>
      </c>
    </row>
    <row r="3016" spans="8:12">
      <c r="H3016" s="1" t="s">
        <v>149</v>
      </c>
      <c r="I3016" s="1" t="s">
        <v>5981</v>
      </c>
      <c r="J3016" s="1" t="s">
        <v>5988</v>
      </c>
      <c r="K3016" s="1" t="str">
        <f t="shared" si="95"/>
        <v>2017</v>
      </c>
      <c r="L3016">
        <f t="shared" si="96"/>
        <v>39</v>
      </c>
    </row>
    <row r="3017" spans="8:12">
      <c r="H3017" s="1" t="s">
        <v>299</v>
      </c>
      <c r="I3017" s="1" t="s">
        <v>2368</v>
      </c>
      <c r="J3017" s="1" t="s">
        <v>2019</v>
      </c>
      <c r="K3017" s="1" t="str">
        <f t="shared" si="95"/>
        <v>2012</v>
      </c>
      <c r="L3017">
        <f t="shared" si="96"/>
        <v>39</v>
      </c>
    </row>
    <row r="3018" spans="8:12">
      <c r="H3018" s="1" t="s">
        <v>436</v>
      </c>
      <c r="I3018" s="1" t="s">
        <v>6185</v>
      </c>
      <c r="J3018" s="1" t="s">
        <v>5385</v>
      </c>
      <c r="K3018" s="1" t="str">
        <f t="shared" si="95"/>
        <v>1996</v>
      </c>
      <c r="L3018">
        <f t="shared" si="96"/>
        <v>39</v>
      </c>
    </row>
    <row r="3019" spans="8:12">
      <c r="H3019" s="1" t="s">
        <v>282</v>
      </c>
      <c r="I3019" s="1" t="s">
        <v>6582</v>
      </c>
      <c r="J3019" s="1" t="s">
        <v>6591</v>
      </c>
      <c r="K3019" s="1" t="str">
        <f t="shared" si="95"/>
        <v>2012</v>
      </c>
      <c r="L3019">
        <f t="shared" si="96"/>
        <v>39</v>
      </c>
    </row>
    <row r="3020" spans="8:12">
      <c r="H3020" s="1" t="s">
        <v>282</v>
      </c>
      <c r="I3020" s="1" t="s">
        <v>6870</v>
      </c>
      <c r="J3020" s="1" t="s">
        <v>6871</v>
      </c>
      <c r="K3020" s="1" t="str">
        <f t="shared" si="95"/>
        <v>2011</v>
      </c>
      <c r="L3020">
        <f t="shared" si="96"/>
        <v>39</v>
      </c>
    </row>
    <row r="3021" spans="8:12">
      <c r="H3021" s="1" t="s">
        <v>351</v>
      </c>
      <c r="I3021" s="1" t="s">
        <v>7037</v>
      </c>
      <c r="J3021" s="1" t="s">
        <v>7057</v>
      </c>
      <c r="K3021" s="1" t="str">
        <f t="shared" si="95"/>
        <v>2004</v>
      </c>
      <c r="L3021">
        <f t="shared" si="96"/>
        <v>39</v>
      </c>
    </row>
    <row r="3022" spans="8:12">
      <c r="H3022" s="1" t="s">
        <v>555</v>
      </c>
      <c r="I3022" s="1" t="s">
        <v>5054</v>
      </c>
      <c r="J3022" s="1" t="s">
        <v>7289</v>
      </c>
      <c r="K3022" s="1" t="str">
        <f t="shared" si="95"/>
        <v>2014</v>
      </c>
      <c r="L3022">
        <f t="shared" si="96"/>
        <v>39</v>
      </c>
    </row>
    <row r="3023" spans="8:12">
      <c r="H3023" s="1" t="s">
        <v>301</v>
      </c>
      <c r="I3023" s="1" t="s">
        <v>165</v>
      </c>
      <c r="J3023" s="1" t="s">
        <v>7518</v>
      </c>
      <c r="K3023" s="1" t="str">
        <f t="shared" si="95"/>
        <v>2006</v>
      </c>
      <c r="L3023">
        <f t="shared" si="96"/>
        <v>39</v>
      </c>
    </row>
    <row r="3024" spans="8:12">
      <c r="H3024" s="1" t="s">
        <v>149</v>
      </c>
      <c r="I3024" s="1" t="s">
        <v>7570</v>
      </c>
      <c r="J3024" s="1" t="s">
        <v>5680</v>
      </c>
      <c r="K3024" s="1" t="str">
        <f t="shared" si="95"/>
        <v>2020</v>
      </c>
      <c r="L3024">
        <f t="shared" si="96"/>
        <v>39</v>
      </c>
    </row>
    <row r="3025" spans="8:12">
      <c r="H3025" s="1" t="s">
        <v>149</v>
      </c>
      <c r="I3025" s="1" t="s">
        <v>4873</v>
      </c>
      <c r="J3025" s="1" t="s">
        <v>1534</v>
      </c>
      <c r="K3025" s="1" t="str">
        <f t="shared" si="95"/>
        <v>2016</v>
      </c>
      <c r="L3025">
        <f t="shared" si="96"/>
        <v>39</v>
      </c>
    </row>
    <row r="3026" spans="8:12">
      <c r="H3026" s="1" t="s">
        <v>436</v>
      </c>
      <c r="I3026" s="1" t="s">
        <v>7798</v>
      </c>
      <c r="J3026" s="1" t="s">
        <v>7788</v>
      </c>
      <c r="K3026" s="1" t="str">
        <f t="shared" si="95"/>
        <v>1996</v>
      </c>
      <c r="L3026">
        <f t="shared" si="96"/>
        <v>39</v>
      </c>
    </row>
    <row r="3027" spans="8:12">
      <c r="H3027" s="1" t="s">
        <v>299</v>
      </c>
      <c r="I3027" s="1" t="s">
        <v>1331</v>
      </c>
      <c r="J3027" s="1" t="s">
        <v>8110</v>
      </c>
      <c r="K3027" s="1" t="str">
        <f t="shared" si="95"/>
        <v>2015</v>
      </c>
      <c r="L3027">
        <f t="shared" si="96"/>
        <v>39</v>
      </c>
    </row>
    <row r="3028" spans="8:12">
      <c r="H3028" s="1" t="s">
        <v>128</v>
      </c>
      <c r="I3028" s="1" t="s">
        <v>6161</v>
      </c>
      <c r="J3028" s="1" t="s">
        <v>8599</v>
      </c>
      <c r="K3028" s="1" t="str">
        <f t="shared" si="95"/>
        <v>2012</v>
      </c>
      <c r="L3028">
        <f t="shared" si="96"/>
        <v>39</v>
      </c>
    </row>
    <row r="3029" spans="8:12">
      <c r="H3029" s="1" t="s">
        <v>149</v>
      </c>
      <c r="I3029" s="1" t="s">
        <v>8531</v>
      </c>
      <c r="J3029" s="1" t="s">
        <v>8815</v>
      </c>
      <c r="K3029" s="1" t="str">
        <f t="shared" si="95"/>
        <v>2014</v>
      </c>
      <c r="L3029">
        <f t="shared" si="96"/>
        <v>39</v>
      </c>
    </row>
    <row r="3030" spans="8:12">
      <c r="H3030" s="1" t="s">
        <v>555</v>
      </c>
      <c r="I3030" s="1" t="s">
        <v>8866</v>
      </c>
      <c r="J3030" s="1" t="s">
        <v>8868</v>
      </c>
      <c r="K3030" s="1" t="str">
        <f t="shared" si="95"/>
        <v>2013</v>
      </c>
      <c r="L3030">
        <f t="shared" si="96"/>
        <v>39</v>
      </c>
    </row>
    <row r="3031" spans="8:12">
      <c r="H3031" s="1" t="s">
        <v>149</v>
      </c>
      <c r="I3031" s="1" t="s">
        <v>7830</v>
      </c>
      <c r="J3031" s="1" t="s">
        <v>7830</v>
      </c>
      <c r="K3031" s="1" t="str">
        <f t="shared" si="95"/>
        <v>2020</v>
      </c>
      <c r="L3031">
        <f t="shared" si="96"/>
        <v>39</v>
      </c>
    </row>
    <row r="3032" spans="8:12">
      <c r="H3032" s="1" t="s">
        <v>233</v>
      </c>
      <c r="I3032" s="1" t="s">
        <v>9113</v>
      </c>
      <c r="J3032" s="1" t="s">
        <v>9147</v>
      </c>
      <c r="K3032" s="1" t="str">
        <f t="shared" si="95"/>
        <v>2002</v>
      </c>
      <c r="L3032">
        <f t="shared" si="96"/>
        <v>39</v>
      </c>
    </row>
    <row r="3033" spans="8:12">
      <c r="H3033" s="1" t="s">
        <v>233</v>
      </c>
      <c r="I3033" s="1" t="s">
        <v>9210</v>
      </c>
      <c r="J3033" s="1" t="s">
        <v>9234</v>
      </c>
      <c r="K3033" s="1" t="str">
        <f t="shared" si="95"/>
        <v>2004</v>
      </c>
      <c r="L3033">
        <f t="shared" si="96"/>
        <v>39</v>
      </c>
    </row>
    <row r="3034" spans="8:12">
      <c r="H3034" s="1" t="s">
        <v>189</v>
      </c>
      <c r="I3034" s="1" t="s">
        <v>9346</v>
      </c>
      <c r="J3034" s="1" t="s">
        <v>3409</v>
      </c>
      <c r="K3034" s="1" t="str">
        <f t="shared" si="95"/>
        <v>2004</v>
      </c>
      <c r="L3034">
        <f t="shared" si="96"/>
        <v>39</v>
      </c>
    </row>
    <row r="3035" spans="8:12">
      <c r="H3035" s="1" t="s">
        <v>149</v>
      </c>
      <c r="I3035" s="1" t="s">
        <v>9587</v>
      </c>
      <c r="J3035" s="1" t="s">
        <v>9595</v>
      </c>
      <c r="K3035" s="1" t="str">
        <f t="shared" si="95"/>
        <v>2012</v>
      </c>
      <c r="L3035">
        <f t="shared" si="96"/>
        <v>39</v>
      </c>
    </row>
    <row r="3036" spans="8:12">
      <c r="H3036" s="1" t="s">
        <v>555</v>
      </c>
      <c r="I3036" s="1" t="s">
        <v>9770</v>
      </c>
      <c r="J3036" s="1" t="s">
        <v>903</v>
      </c>
      <c r="K3036" s="1" t="str">
        <f t="shared" si="95"/>
        <v>2019</v>
      </c>
      <c r="L3036">
        <f t="shared" si="96"/>
        <v>39</v>
      </c>
    </row>
    <row r="3037" spans="8:12">
      <c r="H3037" s="1" t="s">
        <v>555</v>
      </c>
      <c r="I3037" s="1" t="s">
        <v>9822</v>
      </c>
      <c r="J3037" s="1" t="s">
        <v>9823</v>
      </c>
      <c r="K3037" s="1" t="str">
        <f t="shared" si="95"/>
        <v>2012</v>
      </c>
      <c r="L3037">
        <f t="shared" si="96"/>
        <v>39</v>
      </c>
    </row>
    <row r="3038" spans="8:12">
      <c r="H3038" s="1" t="s">
        <v>1343</v>
      </c>
      <c r="I3038" s="1" t="s">
        <v>9833</v>
      </c>
      <c r="J3038" s="1" t="s">
        <v>855</v>
      </c>
      <c r="K3038" s="1" t="str">
        <f t="shared" si="95"/>
        <v>2011</v>
      </c>
      <c r="L3038">
        <f t="shared" si="96"/>
        <v>39</v>
      </c>
    </row>
    <row r="3039" spans="8:12">
      <c r="H3039" s="1" t="s">
        <v>299</v>
      </c>
      <c r="I3039" s="1" t="s">
        <v>9902</v>
      </c>
      <c r="J3039" s="1" t="s">
        <v>1815</v>
      </c>
      <c r="K3039" s="1" t="str">
        <f t="shared" si="95"/>
        <v>2008</v>
      </c>
      <c r="L3039">
        <f t="shared" si="96"/>
        <v>39</v>
      </c>
    </row>
    <row r="3040" spans="8:12">
      <c r="H3040" s="1" t="s">
        <v>149</v>
      </c>
      <c r="I3040" s="1" t="s">
        <v>10100</v>
      </c>
      <c r="J3040" s="1" t="s">
        <v>10107</v>
      </c>
      <c r="K3040" s="1" t="str">
        <f t="shared" si="95"/>
        <v>2012</v>
      </c>
      <c r="L3040">
        <f t="shared" si="96"/>
        <v>39</v>
      </c>
    </row>
    <row r="3041" spans="8:12">
      <c r="H3041" s="1" t="s">
        <v>149</v>
      </c>
      <c r="I3041" s="1" t="s">
        <v>10350</v>
      </c>
      <c r="J3041" s="1" t="s">
        <v>9950</v>
      </c>
      <c r="K3041" s="1" t="str">
        <f t="shared" si="95"/>
        <v>2013</v>
      </c>
      <c r="L3041">
        <f t="shared" si="96"/>
        <v>39</v>
      </c>
    </row>
    <row r="3042" spans="8:12">
      <c r="H3042" s="1" t="s">
        <v>149</v>
      </c>
      <c r="I3042" s="1" t="s">
        <v>6443</v>
      </c>
      <c r="J3042" s="1" t="s">
        <v>3943</v>
      </c>
      <c r="K3042" s="1" t="str">
        <f t="shared" si="95"/>
        <v>2013</v>
      </c>
      <c r="L3042">
        <f t="shared" si="96"/>
        <v>39</v>
      </c>
    </row>
    <row r="3043" spans="8:12">
      <c r="H3043" s="1" t="s">
        <v>149</v>
      </c>
      <c r="I3043" s="1" t="s">
        <v>7543</v>
      </c>
      <c r="J3043" s="1" t="s">
        <v>1471</v>
      </c>
      <c r="K3043" s="1" t="str">
        <f t="shared" si="95"/>
        <v>2013</v>
      </c>
      <c r="L3043">
        <f t="shared" si="96"/>
        <v>39</v>
      </c>
    </row>
    <row r="3044" spans="8:12">
      <c r="H3044" s="1" t="s">
        <v>149</v>
      </c>
      <c r="I3044" s="1" t="s">
        <v>261</v>
      </c>
      <c r="J3044" s="1" t="s">
        <v>640</v>
      </c>
      <c r="K3044" s="1" t="str">
        <f t="shared" si="95"/>
        <v>2020</v>
      </c>
      <c r="L3044">
        <f t="shared" si="96"/>
        <v>39</v>
      </c>
    </row>
    <row r="3045" spans="8:12">
      <c r="H3045" s="1" t="s">
        <v>721</v>
      </c>
      <c r="I3045" s="1" t="s">
        <v>8192</v>
      </c>
      <c r="J3045" s="1" t="s">
        <v>2397</v>
      </c>
      <c r="K3045" s="1" t="str">
        <f t="shared" si="95"/>
        <v>2008</v>
      </c>
      <c r="L3045">
        <f t="shared" si="96"/>
        <v>39</v>
      </c>
    </row>
    <row r="3046" spans="8:12">
      <c r="H3046" s="1" t="s">
        <v>555</v>
      </c>
      <c r="I3046" s="1" t="s">
        <v>10517</v>
      </c>
      <c r="J3046" s="1" t="s">
        <v>10814</v>
      </c>
      <c r="K3046" s="1" t="str">
        <f t="shared" si="95"/>
        <v>2014</v>
      </c>
      <c r="L3046">
        <f t="shared" si="96"/>
        <v>39</v>
      </c>
    </row>
    <row r="3047" spans="8:12">
      <c r="H3047" s="1" t="s">
        <v>128</v>
      </c>
      <c r="I3047" s="1" t="s">
        <v>7293</v>
      </c>
      <c r="J3047" s="1" t="s">
        <v>10761</v>
      </c>
      <c r="K3047" s="1" t="str">
        <f t="shared" si="95"/>
        <v>2011</v>
      </c>
      <c r="L3047">
        <f t="shared" si="96"/>
        <v>39</v>
      </c>
    </row>
    <row r="3048" spans="8:12">
      <c r="H3048" s="1" t="s">
        <v>149</v>
      </c>
      <c r="I3048" s="1" t="s">
        <v>8531</v>
      </c>
      <c r="J3048" s="1" t="s">
        <v>11360</v>
      </c>
      <c r="K3048" s="1" t="str">
        <f t="shared" si="95"/>
        <v>2014</v>
      </c>
      <c r="L3048">
        <f t="shared" si="96"/>
        <v>39</v>
      </c>
    </row>
    <row r="3049" spans="8:12">
      <c r="H3049" s="1" t="s">
        <v>555</v>
      </c>
      <c r="I3049" s="1" t="s">
        <v>8866</v>
      </c>
      <c r="J3049" s="1" t="s">
        <v>11384</v>
      </c>
      <c r="K3049" s="1" t="str">
        <f t="shared" si="95"/>
        <v>2013</v>
      </c>
      <c r="L3049">
        <f t="shared" si="96"/>
        <v>39</v>
      </c>
    </row>
    <row r="3050" spans="8:12">
      <c r="H3050" s="1" t="s">
        <v>555</v>
      </c>
      <c r="I3050" s="1" t="s">
        <v>11246</v>
      </c>
      <c r="J3050" s="1" t="s">
        <v>806</v>
      </c>
      <c r="K3050" s="1" t="str">
        <f t="shared" si="95"/>
        <v>2014</v>
      </c>
      <c r="L3050">
        <f t="shared" si="96"/>
        <v>39</v>
      </c>
    </row>
    <row r="3051" spans="8:12">
      <c r="H3051" s="1" t="s">
        <v>299</v>
      </c>
      <c r="I3051" s="1" t="s">
        <v>9463</v>
      </c>
      <c r="J3051" s="1" t="s">
        <v>2212</v>
      </c>
      <c r="K3051" s="1" t="str">
        <f t="shared" si="95"/>
        <v>2010</v>
      </c>
      <c r="L3051">
        <f t="shared" si="96"/>
        <v>39</v>
      </c>
    </row>
    <row r="3052" spans="8:12">
      <c r="H3052" s="1" t="s">
        <v>1343</v>
      </c>
      <c r="I3052" s="1" t="s">
        <v>9305</v>
      </c>
      <c r="J3052" s="1" t="s">
        <v>3668</v>
      </c>
      <c r="K3052" s="1" t="str">
        <f t="shared" si="95"/>
        <v>2018</v>
      </c>
      <c r="L3052">
        <f t="shared" si="96"/>
        <v>39</v>
      </c>
    </row>
    <row r="3053" spans="8:12">
      <c r="H3053" s="1" t="s">
        <v>555</v>
      </c>
      <c r="I3053" s="1" t="s">
        <v>8180</v>
      </c>
      <c r="J3053" s="1" t="s">
        <v>1725</v>
      </c>
      <c r="K3053" s="1" t="str">
        <f t="shared" si="95"/>
        <v>2019</v>
      </c>
      <c r="L3053">
        <f t="shared" si="96"/>
        <v>39</v>
      </c>
    </row>
    <row r="3054" spans="8:12">
      <c r="H3054" s="1" t="s">
        <v>233</v>
      </c>
      <c r="I3054" s="1" t="s">
        <v>11851</v>
      </c>
      <c r="J3054" s="1" t="s">
        <v>6744</v>
      </c>
      <c r="K3054" s="1" t="str">
        <f t="shared" si="95"/>
        <v>2005</v>
      </c>
      <c r="L3054">
        <f t="shared" si="96"/>
        <v>39</v>
      </c>
    </row>
    <row r="3055" spans="8:12">
      <c r="H3055" s="1" t="s">
        <v>149</v>
      </c>
      <c r="I3055" s="1" t="s">
        <v>11866</v>
      </c>
      <c r="J3055" s="1" t="s">
        <v>6255</v>
      </c>
      <c r="K3055" s="1" t="str">
        <f t="shared" si="95"/>
        <v>2015</v>
      </c>
      <c r="L3055">
        <f t="shared" si="96"/>
        <v>39</v>
      </c>
    </row>
    <row r="3056" spans="8:12">
      <c r="H3056" s="1" t="s">
        <v>128</v>
      </c>
      <c r="I3056" s="1" t="s">
        <v>8110</v>
      </c>
      <c r="J3056" s="1" t="s">
        <v>11893</v>
      </c>
      <c r="K3056" s="1" t="str">
        <f t="shared" si="95"/>
        <v>2012</v>
      </c>
      <c r="L3056">
        <f t="shared" si="96"/>
        <v>39</v>
      </c>
    </row>
    <row r="3057" spans="8:12">
      <c r="H3057" s="1" t="s">
        <v>149</v>
      </c>
      <c r="I3057" s="1" t="s">
        <v>11088</v>
      </c>
      <c r="J3057" s="1" t="s">
        <v>8134</v>
      </c>
      <c r="K3057" s="1" t="str">
        <f t="shared" si="95"/>
        <v>2020</v>
      </c>
      <c r="L3057">
        <f t="shared" si="96"/>
        <v>39</v>
      </c>
    </row>
    <row r="3058" spans="8:12">
      <c r="H3058" s="1" t="s">
        <v>149</v>
      </c>
      <c r="I3058" s="1" t="s">
        <v>11978</v>
      </c>
      <c r="J3058" s="1" t="s">
        <v>11979</v>
      </c>
      <c r="K3058" s="1" t="str">
        <f t="shared" si="95"/>
        <v>2015</v>
      </c>
      <c r="L3058">
        <f t="shared" si="96"/>
        <v>39</v>
      </c>
    </row>
    <row r="3059" spans="8:12">
      <c r="H3059" s="1" t="s">
        <v>1343</v>
      </c>
      <c r="I3059" s="1" t="s">
        <v>11978</v>
      </c>
      <c r="J3059" s="1" t="s">
        <v>11987</v>
      </c>
      <c r="K3059" s="1" t="str">
        <f t="shared" si="95"/>
        <v>2013</v>
      </c>
      <c r="L3059">
        <f t="shared" si="96"/>
        <v>39</v>
      </c>
    </row>
    <row r="3060" spans="8:12">
      <c r="H3060" s="1" t="s">
        <v>299</v>
      </c>
      <c r="I3060" s="1" t="s">
        <v>801</v>
      </c>
      <c r="J3060" s="1" t="s">
        <v>652</v>
      </c>
      <c r="K3060" s="1" t="str">
        <f t="shared" si="95"/>
        <v>2010</v>
      </c>
      <c r="L3060">
        <f t="shared" si="96"/>
        <v>39</v>
      </c>
    </row>
    <row r="3061" spans="8:12">
      <c r="H3061" s="1" t="s">
        <v>149</v>
      </c>
      <c r="I3061" s="1" t="s">
        <v>3805</v>
      </c>
      <c r="J3061" s="1" t="s">
        <v>8717</v>
      </c>
      <c r="K3061" s="1" t="str">
        <f t="shared" si="95"/>
        <v>2020</v>
      </c>
      <c r="L3061">
        <f t="shared" si="96"/>
        <v>39</v>
      </c>
    </row>
    <row r="3062" spans="8:12">
      <c r="H3062" s="1" t="s">
        <v>299</v>
      </c>
      <c r="I3062" s="1" t="s">
        <v>3805</v>
      </c>
      <c r="J3062" s="1" t="s">
        <v>892</v>
      </c>
      <c r="K3062" s="1" t="str">
        <f t="shared" si="95"/>
        <v>2015</v>
      </c>
      <c r="L3062">
        <f t="shared" si="96"/>
        <v>39</v>
      </c>
    </row>
    <row r="3063" spans="8:12">
      <c r="H3063" s="1" t="s">
        <v>1343</v>
      </c>
      <c r="I3063" s="1" t="s">
        <v>943</v>
      </c>
      <c r="J3063" s="1" t="s">
        <v>191</v>
      </c>
      <c r="K3063" s="1" t="str">
        <f t="shared" si="95"/>
        <v>2018</v>
      </c>
      <c r="L3063">
        <f t="shared" si="96"/>
        <v>39</v>
      </c>
    </row>
    <row r="3064" spans="8:12">
      <c r="H3064" s="1" t="s">
        <v>555</v>
      </c>
      <c r="I3064" s="1" t="s">
        <v>12503</v>
      </c>
      <c r="J3064" s="1" t="s">
        <v>888</v>
      </c>
      <c r="K3064" s="1" t="str">
        <f t="shared" si="95"/>
        <v>2019</v>
      </c>
      <c r="L3064">
        <f t="shared" si="96"/>
        <v>39</v>
      </c>
    </row>
    <row r="3065" spans="8:12">
      <c r="H3065" s="1" t="s">
        <v>136</v>
      </c>
      <c r="I3065" s="1" t="s">
        <v>1056</v>
      </c>
      <c r="J3065" s="1" t="s">
        <v>1072</v>
      </c>
      <c r="K3065" s="1" t="str">
        <f t="shared" si="95"/>
        <v>2009</v>
      </c>
      <c r="L3065">
        <f t="shared" si="96"/>
        <v>40</v>
      </c>
    </row>
    <row r="3066" spans="8:12">
      <c r="H3066" s="1" t="s">
        <v>555</v>
      </c>
      <c r="I3066" s="1" t="s">
        <v>1107</v>
      </c>
      <c r="J3066" s="1" t="s">
        <v>1118</v>
      </c>
      <c r="K3066" s="1" t="str">
        <f t="shared" si="95"/>
        <v>2019</v>
      </c>
      <c r="L3066">
        <f t="shared" si="96"/>
        <v>40</v>
      </c>
    </row>
    <row r="3067" spans="8:12">
      <c r="H3067" s="1" t="s">
        <v>282</v>
      </c>
      <c r="I3067" s="1" t="s">
        <v>395</v>
      </c>
      <c r="J3067" s="1" t="s">
        <v>1712</v>
      </c>
      <c r="K3067" s="1" t="str">
        <f t="shared" si="95"/>
        <v>2014</v>
      </c>
      <c r="L3067">
        <f t="shared" si="96"/>
        <v>40</v>
      </c>
    </row>
    <row r="3068" spans="8:12">
      <c r="H3068" s="1" t="s">
        <v>351</v>
      </c>
      <c r="I3068" s="1" t="s">
        <v>1643</v>
      </c>
      <c r="J3068" s="1" t="s">
        <v>1721</v>
      </c>
      <c r="K3068" s="1" t="str">
        <f t="shared" si="95"/>
        <v>2004</v>
      </c>
      <c r="L3068">
        <f t="shared" si="96"/>
        <v>40</v>
      </c>
    </row>
    <row r="3069" spans="8:12">
      <c r="H3069" s="1" t="s">
        <v>299</v>
      </c>
      <c r="I3069" s="1" t="s">
        <v>1110</v>
      </c>
      <c r="J3069" s="1" t="s">
        <v>1222</v>
      </c>
      <c r="K3069" s="1" t="str">
        <f t="shared" si="95"/>
        <v>2015</v>
      </c>
      <c r="L3069">
        <f t="shared" si="96"/>
        <v>40</v>
      </c>
    </row>
    <row r="3070" spans="8:12">
      <c r="H3070" s="1" t="s">
        <v>282</v>
      </c>
      <c r="I3070" s="1" t="s">
        <v>2378</v>
      </c>
      <c r="J3070" s="1" t="s">
        <v>2550</v>
      </c>
      <c r="K3070" s="1" t="str">
        <f t="shared" si="95"/>
        <v>2015</v>
      </c>
      <c r="L3070">
        <f t="shared" si="96"/>
        <v>40</v>
      </c>
    </row>
    <row r="3071" spans="8:12">
      <c r="H3071" s="1" t="s">
        <v>233</v>
      </c>
      <c r="I3071" s="1" t="s">
        <v>696</v>
      </c>
      <c r="J3071" s="1" t="s">
        <v>3022</v>
      </c>
      <c r="K3071" s="1" t="str">
        <f t="shared" si="95"/>
        <v>2009</v>
      </c>
      <c r="L3071">
        <f t="shared" si="96"/>
        <v>40</v>
      </c>
    </row>
    <row r="3072" spans="8:12">
      <c r="H3072" s="1" t="s">
        <v>219</v>
      </c>
      <c r="I3072" s="1" t="s">
        <v>1741</v>
      </c>
      <c r="J3072" s="1" t="s">
        <v>3245</v>
      </c>
      <c r="K3072" s="1" t="str">
        <f t="shared" si="95"/>
        <v>1997</v>
      </c>
      <c r="L3072">
        <f t="shared" si="96"/>
        <v>40</v>
      </c>
    </row>
    <row r="3073" spans="8:12">
      <c r="H3073" s="1" t="s">
        <v>128</v>
      </c>
      <c r="I3073" s="1" t="s">
        <v>3472</v>
      </c>
      <c r="J3073" s="1" t="s">
        <v>3476</v>
      </c>
      <c r="K3073" s="1" t="str">
        <f t="shared" si="95"/>
        <v>2016</v>
      </c>
      <c r="L3073">
        <f t="shared" si="96"/>
        <v>40</v>
      </c>
    </row>
    <row r="3074" spans="8:12">
      <c r="H3074" s="1" t="s">
        <v>555</v>
      </c>
      <c r="I3074" s="1" t="s">
        <v>3644</v>
      </c>
      <c r="J3074" s="1" t="s">
        <v>2418</v>
      </c>
      <c r="K3074" s="1" t="str">
        <f t="shared" ref="K3074:K3137" si="97">TEXT(J3074,"YYYY")</f>
        <v>2018</v>
      </c>
      <c r="L3074">
        <f t="shared" ref="L3074:L3137" si="98">H3074-(TEXT(I3074,"YYYY")-TEXT(J3074,"YYYY"))</f>
        <v>40</v>
      </c>
    </row>
    <row r="3075" spans="8:12">
      <c r="H3075" s="1" t="s">
        <v>282</v>
      </c>
      <c r="I3075" s="1" t="s">
        <v>4071</v>
      </c>
      <c r="J3075" s="1" t="s">
        <v>2023</v>
      </c>
      <c r="K3075" s="1" t="str">
        <f t="shared" si="97"/>
        <v>2013</v>
      </c>
      <c r="L3075">
        <f t="shared" si="98"/>
        <v>40</v>
      </c>
    </row>
    <row r="3076" spans="8:12">
      <c r="H3076" s="1" t="s">
        <v>310</v>
      </c>
      <c r="I3076" s="1" t="s">
        <v>4224</v>
      </c>
      <c r="J3076" s="1" t="s">
        <v>1619</v>
      </c>
      <c r="K3076" s="1" t="str">
        <f t="shared" si="97"/>
        <v>2013</v>
      </c>
      <c r="L3076">
        <f t="shared" si="98"/>
        <v>40</v>
      </c>
    </row>
    <row r="3077" spans="8:12">
      <c r="H3077" s="1" t="s">
        <v>1343</v>
      </c>
      <c r="I3077" s="1" t="s">
        <v>4698</v>
      </c>
      <c r="J3077" s="1" t="s">
        <v>209</v>
      </c>
      <c r="K3077" s="1" t="str">
        <f t="shared" si="97"/>
        <v>2016</v>
      </c>
      <c r="L3077">
        <f t="shared" si="98"/>
        <v>40</v>
      </c>
    </row>
    <row r="3078" spans="8:12">
      <c r="H3078" s="1" t="s">
        <v>136</v>
      </c>
      <c r="I3078" s="1" t="s">
        <v>496</v>
      </c>
      <c r="J3078" s="1" t="s">
        <v>1918</v>
      </c>
      <c r="K3078" s="1" t="str">
        <f t="shared" si="97"/>
        <v>2007</v>
      </c>
      <c r="L3078">
        <f t="shared" si="98"/>
        <v>40</v>
      </c>
    </row>
    <row r="3079" spans="8:12">
      <c r="H3079" s="1" t="s">
        <v>1343</v>
      </c>
      <c r="I3079" s="1" t="s">
        <v>622</v>
      </c>
      <c r="J3079" s="1" t="s">
        <v>5010</v>
      </c>
      <c r="K3079" s="1" t="str">
        <f t="shared" si="97"/>
        <v>2016</v>
      </c>
      <c r="L3079">
        <f t="shared" si="98"/>
        <v>40</v>
      </c>
    </row>
    <row r="3080" spans="8:12">
      <c r="H3080" s="1" t="s">
        <v>1343</v>
      </c>
      <c r="I3080" s="1" t="s">
        <v>5030</v>
      </c>
      <c r="J3080" s="1" t="s">
        <v>162</v>
      </c>
      <c r="K3080" s="1" t="str">
        <f t="shared" si="97"/>
        <v>2016</v>
      </c>
      <c r="L3080">
        <f t="shared" si="98"/>
        <v>40</v>
      </c>
    </row>
    <row r="3081" spans="8:12">
      <c r="H3081" s="1" t="s">
        <v>555</v>
      </c>
      <c r="I3081" s="1" t="s">
        <v>5057</v>
      </c>
      <c r="J3081" s="1" t="s">
        <v>2091</v>
      </c>
      <c r="K3081" s="1" t="str">
        <f t="shared" si="97"/>
        <v>2017</v>
      </c>
      <c r="L3081">
        <f t="shared" si="98"/>
        <v>40</v>
      </c>
    </row>
    <row r="3082" spans="8:12">
      <c r="H3082" s="1" t="s">
        <v>555</v>
      </c>
      <c r="I3082" s="1" t="s">
        <v>5394</v>
      </c>
      <c r="J3082" s="1" t="s">
        <v>1286</v>
      </c>
      <c r="K3082" s="1" t="str">
        <f t="shared" si="97"/>
        <v>2017</v>
      </c>
      <c r="L3082">
        <f t="shared" si="98"/>
        <v>40</v>
      </c>
    </row>
    <row r="3083" spans="8:12">
      <c r="H3083" s="1" t="s">
        <v>299</v>
      </c>
      <c r="I3083" s="1" t="s">
        <v>241</v>
      </c>
      <c r="J3083" s="1" t="s">
        <v>2023</v>
      </c>
      <c r="K3083" s="1" t="str">
        <f t="shared" si="97"/>
        <v>2013</v>
      </c>
      <c r="L3083">
        <f t="shared" si="98"/>
        <v>40</v>
      </c>
    </row>
    <row r="3084" spans="8:12">
      <c r="H3084" s="1" t="s">
        <v>1343</v>
      </c>
      <c r="I3084" s="1" t="s">
        <v>397</v>
      </c>
      <c r="J3084" s="1" t="s">
        <v>3199</v>
      </c>
      <c r="K3084" s="1" t="str">
        <f t="shared" si="97"/>
        <v>2019</v>
      </c>
      <c r="L3084">
        <f t="shared" si="98"/>
        <v>40</v>
      </c>
    </row>
    <row r="3085" spans="8:12">
      <c r="H3085" s="1" t="s">
        <v>555</v>
      </c>
      <c r="I3085" s="1" t="s">
        <v>6231</v>
      </c>
      <c r="J3085" s="1" t="s">
        <v>6241</v>
      </c>
      <c r="K3085" s="1" t="str">
        <f t="shared" si="97"/>
        <v>2016</v>
      </c>
      <c r="L3085">
        <f t="shared" si="98"/>
        <v>40</v>
      </c>
    </row>
    <row r="3086" spans="8:12">
      <c r="H3086" s="1" t="s">
        <v>1343</v>
      </c>
      <c r="I3086" s="1" t="s">
        <v>923</v>
      </c>
      <c r="J3086" s="1" t="s">
        <v>6645</v>
      </c>
      <c r="K3086" s="1" t="str">
        <f t="shared" si="97"/>
        <v>2014</v>
      </c>
      <c r="L3086">
        <f t="shared" si="98"/>
        <v>40</v>
      </c>
    </row>
    <row r="3087" spans="8:12">
      <c r="H3087" s="1" t="s">
        <v>555</v>
      </c>
      <c r="I3087" s="1" t="s">
        <v>731</v>
      </c>
      <c r="J3087" s="1" t="s">
        <v>731</v>
      </c>
      <c r="K3087" s="1" t="str">
        <f t="shared" si="97"/>
        <v>2015</v>
      </c>
      <c r="L3087">
        <f t="shared" si="98"/>
        <v>40</v>
      </c>
    </row>
    <row r="3088" spans="8:12">
      <c r="H3088" s="1" t="s">
        <v>555</v>
      </c>
      <c r="I3088" s="1" t="s">
        <v>7130</v>
      </c>
      <c r="J3088" s="1" t="s">
        <v>7135</v>
      </c>
      <c r="K3088" s="1" t="str">
        <f t="shared" si="97"/>
        <v>2014</v>
      </c>
      <c r="L3088">
        <f t="shared" si="98"/>
        <v>40</v>
      </c>
    </row>
    <row r="3089" spans="8:12">
      <c r="H3089" s="1" t="s">
        <v>555</v>
      </c>
      <c r="I3089" s="1" t="s">
        <v>7194</v>
      </c>
      <c r="J3089" s="1" t="s">
        <v>7195</v>
      </c>
      <c r="K3089" s="1" t="str">
        <f t="shared" si="97"/>
        <v>2015</v>
      </c>
      <c r="L3089">
        <f t="shared" si="98"/>
        <v>40</v>
      </c>
    </row>
    <row r="3090" spans="8:12">
      <c r="H3090" s="1" t="s">
        <v>282</v>
      </c>
      <c r="I3090" s="1" t="s">
        <v>2426</v>
      </c>
      <c r="J3090" s="1" t="s">
        <v>1163</v>
      </c>
      <c r="K3090" s="1" t="str">
        <f t="shared" si="97"/>
        <v>2015</v>
      </c>
      <c r="L3090">
        <f t="shared" si="98"/>
        <v>40</v>
      </c>
    </row>
    <row r="3091" spans="8:12">
      <c r="H3091" s="1" t="s">
        <v>128</v>
      </c>
      <c r="I3091" s="1" t="s">
        <v>690</v>
      </c>
      <c r="J3091" s="1" t="s">
        <v>881</v>
      </c>
      <c r="K3091" s="1" t="str">
        <f t="shared" si="97"/>
        <v>2018</v>
      </c>
      <c r="L3091">
        <f t="shared" si="98"/>
        <v>40</v>
      </c>
    </row>
    <row r="3092" spans="8:12">
      <c r="H3092" s="1" t="s">
        <v>189</v>
      </c>
      <c r="I3092" s="1" t="s">
        <v>7898</v>
      </c>
      <c r="J3092" s="1" t="s">
        <v>1899</v>
      </c>
      <c r="K3092" s="1" t="str">
        <f t="shared" si="97"/>
        <v>2005</v>
      </c>
      <c r="L3092">
        <f t="shared" si="98"/>
        <v>40</v>
      </c>
    </row>
    <row r="3093" spans="8:12">
      <c r="H3093" s="1" t="s">
        <v>555</v>
      </c>
      <c r="I3093" s="1" t="s">
        <v>7360</v>
      </c>
      <c r="J3093" s="1" t="s">
        <v>8345</v>
      </c>
      <c r="K3093" s="1" t="str">
        <f t="shared" si="97"/>
        <v>2014</v>
      </c>
      <c r="L3093">
        <f t="shared" si="98"/>
        <v>40</v>
      </c>
    </row>
    <row r="3094" spans="8:12">
      <c r="H3094" s="1" t="s">
        <v>555</v>
      </c>
      <c r="I3094" s="1" t="s">
        <v>202</v>
      </c>
      <c r="J3094" s="1" t="s">
        <v>640</v>
      </c>
      <c r="K3094" s="1" t="str">
        <f t="shared" si="97"/>
        <v>2020</v>
      </c>
      <c r="L3094">
        <f t="shared" si="98"/>
        <v>40</v>
      </c>
    </row>
    <row r="3095" spans="8:12">
      <c r="H3095" s="1" t="s">
        <v>555</v>
      </c>
      <c r="I3095" s="1" t="s">
        <v>218</v>
      </c>
      <c r="J3095" s="1" t="s">
        <v>218</v>
      </c>
      <c r="K3095" s="1" t="str">
        <f t="shared" si="97"/>
        <v>2016</v>
      </c>
      <c r="L3095">
        <f t="shared" si="98"/>
        <v>40</v>
      </c>
    </row>
    <row r="3096" spans="8:12">
      <c r="H3096" s="1" t="s">
        <v>555</v>
      </c>
      <c r="I3096" s="1" t="s">
        <v>9074</v>
      </c>
      <c r="J3096" s="1" t="s">
        <v>4638</v>
      </c>
      <c r="K3096" s="1" t="str">
        <f t="shared" si="97"/>
        <v>2012</v>
      </c>
      <c r="L3096">
        <f t="shared" si="98"/>
        <v>40</v>
      </c>
    </row>
    <row r="3097" spans="8:12">
      <c r="H3097" s="1" t="s">
        <v>256</v>
      </c>
      <c r="I3097" s="1" t="s">
        <v>9113</v>
      </c>
      <c r="J3097" s="1" t="s">
        <v>9153</v>
      </c>
      <c r="K3097" s="1" t="str">
        <f t="shared" si="97"/>
        <v>2000</v>
      </c>
      <c r="L3097">
        <f t="shared" si="98"/>
        <v>40</v>
      </c>
    </row>
    <row r="3098" spans="8:12">
      <c r="H3098" s="1" t="s">
        <v>128</v>
      </c>
      <c r="I3098" s="1" t="s">
        <v>9203</v>
      </c>
      <c r="J3098" s="1" t="s">
        <v>9204</v>
      </c>
      <c r="K3098" s="1" t="str">
        <f t="shared" si="97"/>
        <v>2010</v>
      </c>
      <c r="L3098">
        <f t="shared" si="98"/>
        <v>40</v>
      </c>
    </row>
    <row r="3099" spans="8:12">
      <c r="H3099" s="1" t="s">
        <v>555</v>
      </c>
      <c r="I3099" s="1" t="s">
        <v>9328</v>
      </c>
      <c r="J3099" s="1" t="s">
        <v>6312</v>
      </c>
      <c r="K3099" s="1" t="str">
        <f t="shared" si="97"/>
        <v>2012</v>
      </c>
      <c r="L3099">
        <f t="shared" si="98"/>
        <v>40</v>
      </c>
    </row>
    <row r="3100" spans="8:12">
      <c r="H3100" s="1" t="s">
        <v>555</v>
      </c>
      <c r="I3100" s="1" t="s">
        <v>9429</v>
      </c>
      <c r="J3100" s="1" t="s">
        <v>9439</v>
      </c>
      <c r="K3100" s="1" t="str">
        <f t="shared" si="97"/>
        <v>2012</v>
      </c>
      <c r="L3100">
        <f t="shared" si="98"/>
        <v>40</v>
      </c>
    </row>
    <row r="3101" spans="8:12">
      <c r="H3101" s="1" t="s">
        <v>555</v>
      </c>
      <c r="I3101" s="1" t="s">
        <v>9770</v>
      </c>
      <c r="J3101" s="1" t="s">
        <v>8450</v>
      </c>
      <c r="K3101" s="1" t="str">
        <f t="shared" si="97"/>
        <v>2020</v>
      </c>
      <c r="L3101">
        <f t="shared" si="98"/>
        <v>40</v>
      </c>
    </row>
    <row r="3102" spans="8:12">
      <c r="H3102" s="1" t="s">
        <v>555</v>
      </c>
      <c r="I3102" s="1" t="s">
        <v>9895</v>
      </c>
      <c r="J3102" s="1" t="s">
        <v>2023</v>
      </c>
      <c r="K3102" s="1" t="str">
        <f t="shared" si="97"/>
        <v>2013</v>
      </c>
      <c r="L3102">
        <f t="shared" si="98"/>
        <v>40</v>
      </c>
    </row>
    <row r="3103" spans="8:12">
      <c r="H3103" s="1" t="s">
        <v>120</v>
      </c>
      <c r="I3103" s="1" t="s">
        <v>10211</v>
      </c>
      <c r="J3103" s="1" t="s">
        <v>10212</v>
      </c>
      <c r="K3103" s="1" t="str">
        <f t="shared" si="97"/>
        <v>2006</v>
      </c>
      <c r="L3103">
        <f t="shared" si="98"/>
        <v>40</v>
      </c>
    </row>
    <row r="3104" spans="8:12">
      <c r="H3104" s="1" t="s">
        <v>1343</v>
      </c>
      <c r="I3104" s="1" t="s">
        <v>9212</v>
      </c>
      <c r="J3104" s="1" t="s">
        <v>10294</v>
      </c>
      <c r="K3104" s="1" t="str">
        <f t="shared" si="97"/>
        <v>2012</v>
      </c>
      <c r="L3104">
        <f t="shared" si="98"/>
        <v>40</v>
      </c>
    </row>
    <row r="3105" spans="8:12">
      <c r="H3105" s="1" t="s">
        <v>310</v>
      </c>
      <c r="I3105" s="1" t="s">
        <v>9072</v>
      </c>
      <c r="J3105" s="1" t="s">
        <v>10343</v>
      </c>
      <c r="K3105" s="1" t="str">
        <f t="shared" si="97"/>
        <v>2008</v>
      </c>
      <c r="L3105">
        <f t="shared" si="98"/>
        <v>40</v>
      </c>
    </row>
    <row r="3106" spans="8:12">
      <c r="H3106" s="1" t="s">
        <v>136</v>
      </c>
      <c r="I3106" s="1" t="s">
        <v>156</v>
      </c>
      <c r="J3106" s="1" t="s">
        <v>998</v>
      </c>
      <c r="K3106" s="1" t="str">
        <f t="shared" si="97"/>
        <v>2010</v>
      </c>
      <c r="L3106">
        <f t="shared" si="98"/>
        <v>40</v>
      </c>
    </row>
    <row r="3107" spans="8:12">
      <c r="H3107" s="1" t="s">
        <v>282</v>
      </c>
      <c r="I3107" s="1" t="s">
        <v>10522</v>
      </c>
      <c r="J3107" s="1" t="s">
        <v>10541</v>
      </c>
      <c r="K3107" s="1" t="str">
        <f t="shared" si="97"/>
        <v>2017</v>
      </c>
      <c r="L3107">
        <f t="shared" si="98"/>
        <v>40</v>
      </c>
    </row>
    <row r="3108" spans="8:12">
      <c r="H3108" s="1" t="s">
        <v>1343</v>
      </c>
      <c r="I3108" s="1" t="s">
        <v>10830</v>
      </c>
      <c r="J3108" s="1" t="s">
        <v>72</v>
      </c>
      <c r="K3108" s="1" t="str">
        <f t="shared" si="97"/>
        <v>2019</v>
      </c>
      <c r="L3108">
        <f t="shared" si="98"/>
        <v>40</v>
      </c>
    </row>
    <row r="3109" spans="8:12">
      <c r="H3109" s="1" t="s">
        <v>1343</v>
      </c>
      <c r="I3109" s="1" t="s">
        <v>10910</v>
      </c>
      <c r="J3109" s="1" t="s">
        <v>517</v>
      </c>
      <c r="K3109" s="1" t="str">
        <f t="shared" si="97"/>
        <v>2019</v>
      </c>
      <c r="L3109">
        <f t="shared" si="98"/>
        <v>40</v>
      </c>
    </row>
    <row r="3110" spans="8:12">
      <c r="H3110" s="1" t="s">
        <v>721</v>
      </c>
      <c r="I3110" s="1" t="s">
        <v>6666</v>
      </c>
      <c r="J3110" s="1" t="s">
        <v>10953</v>
      </c>
      <c r="K3110" s="1" t="str">
        <f t="shared" si="97"/>
        <v>2009</v>
      </c>
      <c r="L3110">
        <f t="shared" si="98"/>
        <v>40</v>
      </c>
    </row>
    <row r="3111" spans="8:12">
      <c r="H3111" s="1" t="s">
        <v>555</v>
      </c>
      <c r="I3111" s="1" t="s">
        <v>7360</v>
      </c>
      <c r="J3111" s="1" t="s">
        <v>9539</v>
      </c>
      <c r="K3111" s="1" t="str">
        <f t="shared" si="97"/>
        <v>2014</v>
      </c>
      <c r="L3111">
        <f t="shared" si="98"/>
        <v>40</v>
      </c>
    </row>
    <row r="3112" spans="8:12">
      <c r="H3112" s="1" t="s">
        <v>555</v>
      </c>
      <c r="I3112" s="1" t="s">
        <v>5681</v>
      </c>
      <c r="J3112" s="1" t="s">
        <v>690</v>
      </c>
      <c r="K3112" s="1" t="str">
        <f t="shared" si="97"/>
        <v>2020</v>
      </c>
      <c r="L3112">
        <f t="shared" si="98"/>
        <v>40</v>
      </c>
    </row>
    <row r="3113" spans="8:12">
      <c r="H3113" s="1" t="s">
        <v>555</v>
      </c>
      <c r="I3113" s="1" t="s">
        <v>8837</v>
      </c>
      <c r="J3113" s="1" t="s">
        <v>11132</v>
      </c>
      <c r="K3113" s="1" t="str">
        <f t="shared" si="97"/>
        <v>2014</v>
      </c>
      <c r="L3113">
        <f t="shared" si="98"/>
        <v>40</v>
      </c>
    </row>
    <row r="3114" spans="8:12">
      <c r="H3114" s="1" t="s">
        <v>1343</v>
      </c>
      <c r="I3114" s="1" t="s">
        <v>5681</v>
      </c>
      <c r="J3114" s="1" t="s">
        <v>11372</v>
      </c>
      <c r="K3114" s="1" t="str">
        <f t="shared" si="97"/>
        <v>2019</v>
      </c>
      <c r="L3114">
        <f t="shared" si="98"/>
        <v>40</v>
      </c>
    </row>
    <row r="3115" spans="8:12">
      <c r="H3115" s="1" t="s">
        <v>555</v>
      </c>
      <c r="I3115" s="1" t="s">
        <v>11421</v>
      </c>
      <c r="J3115" s="1" t="s">
        <v>8717</v>
      </c>
      <c r="K3115" s="1" t="str">
        <f t="shared" si="97"/>
        <v>2020</v>
      </c>
      <c r="L3115">
        <f t="shared" si="98"/>
        <v>40</v>
      </c>
    </row>
    <row r="3116" spans="8:12">
      <c r="H3116" s="1" t="s">
        <v>555</v>
      </c>
      <c r="I3116" s="1" t="s">
        <v>6398</v>
      </c>
      <c r="J3116" s="1" t="s">
        <v>4212</v>
      </c>
      <c r="K3116" s="1" t="str">
        <f t="shared" si="97"/>
        <v>2015</v>
      </c>
      <c r="L3116">
        <f t="shared" si="98"/>
        <v>40</v>
      </c>
    </row>
    <row r="3117" spans="8:12">
      <c r="H3117" s="1" t="s">
        <v>555</v>
      </c>
      <c r="I3117" s="1" t="s">
        <v>8116</v>
      </c>
      <c r="J3117" s="1" t="s">
        <v>2770</v>
      </c>
      <c r="K3117" s="1" t="str">
        <f t="shared" si="97"/>
        <v>2015</v>
      </c>
      <c r="L3117">
        <f t="shared" si="98"/>
        <v>40</v>
      </c>
    </row>
    <row r="3118" spans="8:12">
      <c r="H3118" s="1" t="s">
        <v>310</v>
      </c>
      <c r="I3118" s="1" t="s">
        <v>11088</v>
      </c>
      <c r="J3118" s="1" t="s">
        <v>6940</v>
      </c>
      <c r="K3118" s="1" t="str">
        <f t="shared" si="97"/>
        <v>2015</v>
      </c>
      <c r="L3118">
        <f t="shared" si="98"/>
        <v>40</v>
      </c>
    </row>
    <row r="3119" spans="8:12">
      <c r="H3119" s="1" t="s">
        <v>555</v>
      </c>
      <c r="I3119" s="1" t="s">
        <v>10805</v>
      </c>
      <c r="J3119" s="1" t="s">
        <v>384</v>
      </c>
      <c r="K3119" s="1" t="str">
        <f t="shared" si="97"/>
        <v>2015</v>
      </c>
      <c r="L3119">
        <f t="shared" si="98"/>
        <v>40</v>
      </c>
    </row>
    <row r="3120" spans="8:12">
      <c r="H3120" s="1" t="s">
        <v>484</v>
      </c>
      <c r="I3120" s="1" t="s">
        <v>801</v>
      </c>
      <c r="J3120" s="1" t="s">
        <v>12048</v>
      </c>
      <c r="K3120" s="1" t="str">
        <f t="shared" si="97"/>
        <v>2007</v>
      </c>
      <c r="L3120">
        <f t="shared" si="98"/>
        <v>40</v>
      </c>
    </row>
    <row r="3121" spans="8:12">
      <c r="H3121" s="1" t="s">
        <v>1343</v>
      </c>
      <c r="I3121" s="1" t="s">
        <v>278</v>
      </c>
      <c r="J3121" s="1" t="s">
        <v>2299</v>
      </c>
      <c r="K3121" s="1" t="str">
        <f t="shared" si="97"/>
        <v>2019</v>
      </c>
      <c r="L3121">
        <f t="shared" si="98"/>
        <v>40</v>
      </c>
    </row>
    <row r="3122" spans="8:12">
      <c r="H3122" s="1" t="s">
        <v>128</v>
      </c>
      <c r="I3122" s="1" t="s">
        <v>12335</v>
      </c>
      <c r="J3122" s="1" t="s">
        <v>12342</v>
      </c>
      <c r="K3122" s="1" t="str">
        <f t="shared" si="97"/>
        <v>2013</v>
      </c>
      <c r="L3122">
        <f t="shared" si="98"/>
        <v>40</v>
      </c>
    </row>
    <row r="3123" spans="8:12">
      <c r="H3123" s="1" t="s">
        <v>308</v>
      </c>
      <c r="I3123" s="1" t="s">
        <v>12397</v>
      </c>
      <c r="J3123" s="1" t="s">
        <v>12399</v>
      </c>
      <c r="K3123" s="1" t="str">
        <f t="shared" si="97"/>
        <v>2003</v>
      </c>
      <c r="L3123">
        <f t="shared" si="98"/>
        <v>40</v>
      </c>
    </row>
    <row r="3124" spans="8:12">
      <c r="H3124" s="1" t="s">
        <v>299</v>
      </c>
      <c r="I3124" s="1" t="s">
        <v>300</v>
      </c>
      <c r="J3124" s="1" t="s">
        <v>303</v>
      </c>
      <c r="K3124" s="1" t="str">
        <f t="shared" si="97"/>
        <v>2016</v>
      </c>
      <c r="L3124">
        <f t="shared" si="98"/>
        <v>41</v>
      </c>
    </row>
    <row r="3125" spans="8:12">
      <c r="H3125" s="1" t="s">
        <v>128</v>
      </c>
      <c r="I3125" s="1" t="s">
        <v>381</v>
      </c>
      <c r="J3125" s="1" t="s">
        <v>384</v>
      </c>
      <c r="K3125" s="1" t="str">
        <f t="shared" si="97"/>
        <v>2015</v>
      </c>
      <c r="L3125">
        <f t="shared" si="98"/>
        <v>41</v>
      </c>
    </row>
    <row r="3126" spans="8:12">
      <c r="H3126" s="1" t="s">
        <v>128</v>
      </c>
      <c r="I3126" s="1" t="s">
        <v>522</v>
      </c>
      <c r="J3126" s="1" t="s">
        <v>548</v>
      </c>
      <c r="K3126" s="1" t="str">
        <f t="shared" si="97"/>
        <v>2018</v>
      </c>
      <c r="L3126">
        <f t="shared" si="98"/>
        <v>41</v>
      </c>
    </row>
    <row r="3127" spans="8:12">
      <c r="H3127" s="1" t="s">
        <v>282</v>
      </c>
      <c r="I3127" s="1" t="s">
        <v>903</v>
      </c>
      <c r="J3127" s="1" t="s">
        <v>1012</v>
      </c>
      <c r="K3127" s="1" t="str">
        <f t="shared" si="97"/>
        <v>2017</v>
      </c>
      <c r="L3127">
        <f t="shared" si="98"/>
        <v>41</v>
      </c>
    </row>
    <row r="3128" spans="8:12">
      <c r="H3128" s="1" t="s">
        <v>128</v>
      </c>
      <c r="I3128" s="1" t="s">
        <v>1296</v>
      </c>
      <c r="J3128" s="1" t="s">
        <v>467</v>
      </c>
      <c r="K3128" s="1" t="str">
        <f t="shared" si="97"/>
        <v>2016</v>
      </c>
      <c r="L3128">
        <f t="shared" si="98"/>
        <v>41</v>
      </c>
    </row>
    <row r="3129" spans="8:12">
      <c r="H3129" s="1" t="s">
        <v>1343</v>
      </c>
      <c r="I3129" s="1" t="s">
        <v>1341</v>
      </c>
      <c r="J3129" s="1" t="s">
        <v>1328</v>
      </c>
      <c r="K3129" s="1" t="str">
        <f t="shared" si="97"/>
        <v>2019</v>
      </c>
      <c r="L3129">
        <f t="shared" si="98"/>
        <v>41</v>
      </c>
    </row>
    <row r="3130" spans="8:12">
      <c r="H3130" s="1" t="s">
        <v>282</v>
      </c>
      <c r="I3130" s="1" t="s">
        <v>1506</v>
      </c>
      <c r="J3130" s="1" t="s">
        <v>258</v>
      </c>
      <c r="K3130" s="1" t="str">
        <f t="shared" si="97"/>
        <v>2017</v>
      </c>
      <c r="L3130">
        <f t="shared" si="98"/>
        <v>41</v>
      </c>
    </row>
    <row r="3131" spans="8:12">
      <c r="H3131" s="1" t="s">
        <v>1343</v>
      </c>
      <c r="I3131" s="1" t="s">
        <v>1575</v>
      </c>
      <c r="J3131" s="1" t="s">
        <v>1524</v>
      </c>
      <c r="K3131" s="1" t="str">
        <f t="shared" si="97"/>
        <v>2019</v>
      </c>
      <c r="L3131">
        <f t="shared" si="98"/>
        <v>41</v>
      </c>
    </row>
    <row r="3132" spans="8:12">
      <c r="H3132" s="1" t="s">
        <v>299</v>
      </c>
      <c r="I3132" s="1" t="s">
        <v>421</v>
      </c>
      <c r="J3132" s="1" t="s">
        <v>1534</v>
      </c>
      <c r="K3132" s="1" t="str">
        <f t="shared" si="97"/>
        <v>2016</v>
      </c>
      <c r="L3132">
        <f t="shared" si="98"/>
        <v>41</v>
      </c>
    </row>
    <row r="3133" spans="8:12">
      <c r="H3133" s="1" t="s">
        <v>282</v>
      </c>
      <c r="I3133" s="1" t="s">
        <v>2115</v>
      </c>
      <c r="J3133" s="1" t="s">
        <v>1573</v>
      </c>
      <c r="K3133" s="1" t="str">
        <f t="shared" si="97"/>
        <v>2016</v>
      </c>
      <c r="L3133">
        <f t="shared" si="98"/>
        <v>41</v>
      </c>
    </row>
    <row r="3134" spans="8:12">
      <c r="H3134" s="1" t="s">
        <v>120</v>
      </c>
      <c r="I3134" s="1" t="s">
        <v>2304</v>
      </c>
      <c r="J3134" s="1" t="s">
        <v>1657</v>
      </c>
      <c r="K3134" s="1" t="str">
        <f t="shared" si="97"/>
        <v>2014</v>
      </c>
      <c r="L3134">
        <f t="shared" si="98"/>
        <v>41</v>
      </c>
    </row>
    <row r="3135" spans="8:12">
      <c r="H3135" s="1" t="s">
        <v>299</v>
      </c>
      <c r="I3135" s="1" t="s">
        <v>2766</v>
      </c>
      <c r="J3135" s="1" t="s">
        <v>1222</v>
      </c>
      <c r="K3135" s="1" t="str">
        <f t="shared" si="97"/>
        <v>2015</v>
      </c>
      <c r="L3135">
        <f t="shared" si="98"/>
        <v>41</v>
      </c>
    </row>
    <row r="3136" spans="8:12">
      <c r="H3136" s="1" t="s">
        <v>1343</v>
      </c>
      <c r="I3136" s="1" t="s">
        <v>3703</v>
      </c>
      <c r="J3136" s="1" t="s">
        <v>3708</v>
      </c>
      <c r="K3136" s="1" t="str">
        <f t="shared" si="97"/>
        <v>2017</v>
      </c>
      <c r="L3136">
        <f t="shared" si="98"/>
        <v>41</v>
      </c>
    </row>
    <row r="3137" spans="8:12">
      <c r="H3137" s="1" t="s">
        <v>721</v>
      </c>
      <c r="I3137" s="1" t="s">
        <v>2223</v>
      </c>
      <c r="J3137" s="1" t="s">
        <v>4156</v>
      </c>
      <c r="K3137" s="1" t="str">
        <f t="shared" si="97"/>
        <v>2008</v>
      </c>
      <c r="L3137">
        <f t="shared" si="98"/>
        <v>41</v>
      </c>
    </row>
    <row r="3138" spans="8:12">
      <c r="H3138" s="1" t="s">
        <v>282</v>
      </c>
      <c r="I3138" s="1" t="s">
        <v>4363</v>
      </c>
      <c r="J3138" s="1" t="s">
        <v>1222</v>
      </c>
      <c r="K3138" s="1" t="str">
        <f t="shared" ref="K3138:K3201" si="99">TEXT(J3138,"YYYY")</f>
        <v>2015</v>
      </c>
      <c r="L3138">
        <f t="shared" ref="L3138:L3201" si="100">H3138-(TEXT(I3138,"YYYY")-TEXT(J3138,"YYYY"))</f>
        <v>41</v>
      </c>
    </row>
    <row r="3139" spans="8:12">
      <c r="H3139" s="1" t="s">
        <v>1343</v>
      </c>
      <c r="I3139" s="1" t="s">
        <v>3927</v>
      </c>
      <c r="J3139" s="1" t="s">
        <v>162</v>
      </c>
      <c r="K3139" s="1" t="str">
        <f t="shared" si="99"/>
        <v>2016</v>
      </c>
      <c r="L3139">
        <f t="shared" si="100"/>
        <v>41</v>
      </c>
    </row>
    <row r="3140" spans="8:12">
      <c r="H3140" s="1" t="s">
        <v>310</v>
      </c>
      <c r="I3140" s="1" t="s">
        <v>5078</v>
      </c>
      <c r="J3140" s="1" t="s">
        <v>5079</v>
      </c>
      <c r="K3140" s="1" t="str">
        <f t="shared" si="99"/>
        <v>2013</v>
      </c>
      <c r="L3140">
        <f t="shared" si="100"/>
        <v>41</v>
      </c>
    </row>
    <row r="3141" spans="8:12">
      <c r="H3141" s="1" t="s">
        <v>1343</v>
      </c>
      <c r="I3141" s="1" t="s">
        <v>5121</v>
      </c>
      <c r="J3141" s="1" t="s">
        <v>5122</v>
      </c>
      <c r="K3141" s="1" t="str">
        <f t="shared" si="99"/>
        <v>2016</v>
      </c>
      <c r="L3141">
        <f t="shared" si="100"/>
        <v>41</v>
      </c>
    </row>
    <row r="3142" spans="8:12">
      <c r="H3142" s="1" t="s">
        <v>128</v>
      </c>
      <c r="I3142" s="1" t="s">
        <v>465</v>
      </c>
      <c r="J3142" s="1" t="s">
        <v>1222</v>
      </c>
      <c r="K3142" s="1" t="str">
        <f t="shared" si="99"/>
        <v>2015</v>
      </c>
      <c r="L3142">
        <f t="shared" si="100"/>
        <v>41</v>
      </c>
    </row>
    <row r="3143" spans="8:12">
      <c r="H3143" s="1" t="s">
        <v>1343</v>
      </c>
      <c r="I3143" s="1" t="s">
        <v>5717</v>
      </c>
      <c r="J3143" s="1" t="s">
        <v>5717</v>
      </c>
      <c r="K3143" s="1" t="str">
        <f t="shared" si="99"/>
        <v>2017</v>
      </c>
      <c r="L3143">
        <f t="shared" si="100"/>
        <v>41</v>
      </c>
    </row>
    <row r="3144" spans="8:12">
      <c r="H3144" s="1" t="s">
        <v>721</v>
      </c>
      <c r="I3144" s="1" t="s">
        <v>1296</v>
      </c>
      <c r="J3144" s="1" t="s">
        <v>1918</v>
      </c>
      <c r="K3144" s="1" t="str">
        <f t="shared" si="99"/>
        <v>2007</v>
      </c>
      <c r="L3144">
        <f t="shared" si="100"/>
        <v>41</v>
      </c>
    </row>
    <row r="3145" spans="8:12">
      <c r="H3145" s="1" t="s">
        <v>128</v>
      </c>
      <c r="I3145" s="1" t="s">
        <v>6196</v>
      </c>
      <c r="J3145" s="1" t="s">
        <v>493</v>
      </c>
      <c r="K3145" s="1" t="str">
        <f t="shared" si="99"/>
        <v>2019</v>
      </c>
      <c r="L3145">
        <f t="shared" si="100"/>
        <v>41</v>
      </c>
    </row>
    <row r="3146" spans="8:12">
      <c r="H3146" s="1" t="s">
        <v>128</v>
      </c>
      <c r="I3146" s="1" t="s">
        <v>4734</v>
      </c>
      <c r="J3146" s="1" t="s">
        <v>6226</v>
      </c>
      <c r="K3146" s="1" t="str">
        <f t="shared" si="99"/>
        <v>2015</v>
      </c>
      <c r="L3146">
        <f t="shared" si="100"/>
        <v>41</v>
      </c>
    </row>
    <row r="3147" spans="8:12">
      <c r="H3147" s="1" t="s">
        <v>128</v>
      </c>
      <c r="I3147" s="1" t="s">
        <v>6569</v>
      </c>
      <c r="J3147" s="1" t="s">
        <v>1956</v>
      </c>
      <c r="K3147" s="1" t="str">
        <f t="shared" si="99"/>
        <v>2019</v>
      </c>
      <c r="L3147">
        <f t="shared" si="100"/>
        <v>41</v>
      </c>
    </row>
    <row r="3148" spans="8:12">
      <c r="H3148" s="1" t="s">
        <v>282</v>
      </c>
      <c r="I3148" s="1" t="s">
        <v>352</v>
      </c>
      <c r="J3148" s="1" t="s">
        <v>6645</v>
      </c>
      <c r="K3148" s="1" t="str">
        <f t="shared" si="99"/>
        <v>2014</v>
      </c>
      <c r="L3148">
        <f t="shared" si="100"/>
        <v>41</v>
      </c>
    </row>
    <row r="3149" spans="8:12">
      <c r="H3149" s="1" t="s">
        <v>120</v>
      </c>
      <c r="I3149" s="1" t="s">
        <v>3996</v>
      </c>
      <c r="J3149" s="1" t="s">
        <v>6987</v>
      </c>
      <c r="K3149" s="1" t="str">
        <f t="shared" si="99"/>
        <v>2015</v>
      </c>
      <c r="L3149">
        <f t="shared" si="100"/>
        <v>41</v>
      </c>
    </row>
    <row r="3150" spans="8:12">
      <c r="H3150" s="1" t="s">
        <v>128</v>
      </c>
      <c r="I3150" s="1" t="s">
        <v>7078</v>
      </c>
      <c r="J3150" s="1" t="s">
        <v>2008</v>
      </c>
      <c r="K3150" s="1" t="str">
        <f t="shared" si="99"/>
        <v>2014</v>
      </c>
      <c r="L3150">
        <f t="shared" si="100"/>
        <v>41</v>
      </c>
    </row>
    <row r="3151" spans="8:12">
      <c r="H3151" s="1" t="s">
        <v>282</v>
      </c>
      <c r="I3151" s="1" t="s">
        <v>7156</v>
      </c>
      <c r="J3151" s="1" t="s">
        <v>2008</v>
      </c>
      <c r="K3151" s="1" t="str">
        <f t="shared" si="99"/>
        <v>2014</v>
      </c>
      <c r="L3151">
        <f t="shared" si="100"/>
        <v>41</v>
      </c>
    </row>
    <row r="3152" spans="8:12">
      <c r="H3152" s="1" t="s">
        <v>120</v>
      </c>
      <c r="I3152" s="1" t="s">
        <v>7528</v>
      </c>
      <c r="J3152" s="1" t="s">
        <v>1222</v>
      </c>
      <c r="K3152" s="1" t="str">
        <f t="shared" si="99"/>
        <v>2015</v>
      </c>
      <c r="L3152">
        <f t="shared" si="100"/>
        <v>41</v>
      </c>
    </row>
    <row r="3153" spans="8:12">
      <c r="H3153" s="1" t="s">
        <v>1343</v>
      </c>
      <c r="I3153" s="1" t="s">
        <v>7570</v>
      </c>
      <c r="J3153" s="1" t="s">
        <v>5680</v>
      </c>
      <c r="K3153" s="1" t="str">
        <f t="shared" si="99"/>
        <v>2020</v>
      </c>
      <c r="L3153">
        <f t="shared" si="100"/>
        <v>41</v>
      </c>
    </row>
    <row r="3154" spans="8:12">
      <c r="H3154" s="1" t="s">
        <v>128</v>
      </c>
      <c r="I3154" s="1" t="s">
        <v>7570</v>
      </c>
      <c r="J3154" s="1" t="s">
        <v>2299</v>
      </c>
      <c r="K3154" s="1" t="str">
        <f t="shared" si="99"/>
        <v>2019</v>
      </c>
      <c r="L3154">
        <f t="shared" si="100"/>
        <v>41</v>
      </c>
    </row>
    <row r="3155" spans="8:12">
      <c r="H3155" s="1" t="s">
        <v>299</v>
      </c>
      <c r="I3155" s="1" t="s">
        <v>7638</v>
      </c>
      <c r="J3155" s="1" t="s">
        <v>2023</v>
      </c>
      <c r="K3155" s="1" t="str">
        <f t="shared" si="99"/>
        <v>2013</v>
      </c>
      <c r="L3155">
        <f t="shared" si="100"/>
        <v>41</v>
      </c>
    </row>
    <row r="3156" spans="8:12">
      <c r="H3156" s="1" t="s">
        <v>256</v>
      </c>
      <c r="I3156" s="1" t="s">
        <v>6153</v>
      </c>
      <c r="J3156" s="1" t="s">
        <v>7801</v>
      </c>
      <c r="K3156" s="1" t="str">
        <f t="shared" si="99"/>
        <v>2005</v>
      </c>
      <c r="L3156">
        <f t="shared" si="100"/>
        <v>41</v>
      </c>
    </row>
    <row r="3157" spans="8:12">
      <c r="H3157" s="1" t="s">
        <v>299</v>
      </c>
      <c r="I3157" s="1" t="s">
        <v>6586</v>
      </c>
      <c r="J3157" s="1" t="s">
        <v>4977</v>
      </c>
      <c r="K3157" s="1" t="str">
        <f t="shared" si="99"/>
        <v>2017</v>
      </c>
      <c r="L3157">
        <f t="shared" si="100"/>
        <v>41</v>
      </c>
    </row>
    <row r="3158" spans="8:12">
      <c r="H3158" s="1" t="s">
        <v>1343</v>
      </c>
      <c r="I3158" s="1" t="s">
        <v>7224</v>
      </c>
      <c r="J3158" s="1" t="s">
        <v>1712</v>
      </c>
      <c r="K3158" s="1" t="str">
        <f t="shared" si="99"/>
        <v>2014</v>
      </c>
      <c r="L3158">
        <f t="shared" si="100"/>
        <v>41</v>
      </c>
    </row>
    <row r="3159" spans="8:12">
      <c r="H3159" s="1" t="s">
        <v>1343</v>
      </c>
      <c r="I3159" s="1" t="s">
        <v>544</v>
      </c>
      <c r="J3159" s="1" t="s">
        <v>7691</v>
      </c>
      <c r="K3159" s="1" t="str">
        <f t="shared" si="99"/>
        <v>2020</v>
      </c>
      <c r="L3159">
        <f t="shared" si="100"/>
        <v>41</v>
      </c>
    </row>
    <row r="3160" spans="8:12">
      <c r="H3160" s="1" t="s">
        <v>310</v>
      </c>
      <c r="I3160" s="1" t="s">
        <v>8690</v>
      </c>
      <c r="J3160" s="1" t="s">
        <v>8709</v>
      </c>
      <c r="K3160" s="1" t="str">
        <f t="shared" si="99"/>
        <v>2016</v>
      </c>
      <c r="L3160">
        <f t="shared" si="100"/>
        <v>41</v>
      </c>
    </row>
    <row r="3161" spans="8:12">
      <c r="H3161" s="1" t="s">
        <v>128</v>
      </c>
      <c r="I3161" s="1" t="s">
        <v>8856</v>
      </c>
      <c r="J3161" s="1" t="s">
        <v>8822</v>
      </c>
      <c r="K3161" s="1" t="str">
        <f t="shared" si="99"/>
        <v>2013</v>
      </c>
      <c r="L3161">
        <f t="shared" si="100"/>
        <v>41</v>
      </c>
    </row>
    <row r="3162" spans="8:12">
      <c r="H3162" s="1" t="s">
        <v>128</v>
      </c>
      <c r="I3162" s="1" t="s">
        <v>9653</v>
      </c>
      <c r="J3162" s="1" t="s">
        <v>9659</v>
      </c>
      <c r="K3162" s="1" t="str">
        <f t="shared" si="99"/>
        <v>2011</v>
      </c>
      <c r="L3162">
        <f t="shared" si="100"/>
        <v>41</v>
      </c>
    </row>
    <row r="3163" spans="8:12">
      <c r="H3163" s="1" t="s">
        <v>1343</v>
      </c>
      <c r="I3163" s="1" t="s">
        <v>9662</v>
      </c>
      <c r="J3163" s="1" t="s">
        <v>9680</v>
      </c>
      <c r="K3163" s="1" t="str">
        <f t="shared" si="99"/>
        <v>2012</v>
      </c>
      <c r="L3163">
        <f t="shared" si="100"/>
        <v>41</v>
      </c>
    </row>
    <row r="3164" spans="8:12">
      <c r="H3164" s="1" t="s">
        <v>721</v>
      </c>
      <c r="I3164" s="1" t="s">
        <v>9724</v>
      </c>
      <c r="J3164" s="1" t="s">
        <v>1862</v>
      </c>
      <c r="K3164" s="1" t="str">
        <f t="shared" si="99"/>
        <v>2003</v>
      </c>
      <c r="L3164">
        <f t="shared" si="100"/>
        <v>41</v>
      </c>
    </row>
    <row r="3165" spans="8:12">
      <c r="H3165" s="1" t="s">
        <v>282</v>
      </c>
      <c r="I3165" s="1" t="s">
        <v>9868</v>
      </c>
      <c r="J3165" s="1" t="s">
        <v>9874</v>
      </c>
      <c r="K3165" s="1" t="str">
        <f t="shared" si="99"/>
        <v>2011</v>
      </c>
      <c r="L3165">
        <f t="shared" si="100"/>
        <v>41</v>
      </c>
    </row>
    <row r="3166" spans="8:12">
      <c r="H3166" s="1" t="s">
        <v>128</v>
      </c>
      <c r="I3166" s="1" t="s">
        <v>9473</v>
      </c>
      <c r="J3166" s="1" t="s">
        <v>1125</v>
      </c>
      <c r="K3166" s="1" t="str">
        <f t="shared" si="99"/>
        <v>2012</v>
      </c>
      <c r="L3166">
        <f t="shared" si="100"/>
        <v>41</v>
      </c>
    </row>
    <row r="3167" spans="8:12">
      <c r="H3167" s="1" t="s">
        <v>128</v>
      </c>
      <c r="I3167" s="1" t="s">
        <v>9968</v>
      </c>
      <c r="J3167" s="1" t="s">
        <v>9969</v>
      </c>
      <c r="K3167" s="1" t="str">
        <f t="shared" si="99"/>
        <v>2012</v>
      </c>
      <c r="L3167">
        <f t="shared" si="100"/>
        <v>41</v>
      </c>
    </row>
    <row r="3168" spans="8:12">
      <c r="H3168" s="1" t="s">
        <v>128</v>
      </c>
      <c r="I3168" s="1" t="s">
        <v>10100</v>
      </c>
      <c r="J3168" s="1" t="s">
        <v>10128</v>
      </c>
      <c r="K3168" s="1" t="str">
        <f t="shared" si="99"/>
        <v>2011</v>
      </c>
      <c r="L3168">
        <f t="shared" si="100"/>
        <v>41</v>
      </c>
    </row>
    <row r="3169" spans="8:12">
      <c r="H3169" s="1" t="s">
        <v>1343</v>
      </c>
      <c r="I3169" s="1" t="s">
        <v>3825</v>
      </c>
      <c r="J3169" s="1" t="s">
        <v>9101</v>
      </c>
      <c r="K3169" s="1" t="str">
        <f t="shared" si="99"/>
        <v>2012</v>
      </c>
      <c r="L3169">
        <f t="shared" si="100"/>
        <v>41</v>
      </c>
    </row>
    <row r="3170" spans="8:12">
      <c r="H3170" s="1" t="s">
        <v>1343</v>
      </c>
      <c r="I3170" s="1" t="s">
        <v>10309</v>
      </c>
      <c r="J3170" s="1" t="s">
        <v>10310</v>
      </c>
      <c r="K3170" s="1" t="str">
        <f t="shared" si="99"/>
        <v>2013</v>
      </c>
      <c r="L3170">
        <f t="shared" si="100"/>
        <v>41</v>
      </c>
    </row>
    <row r="3171" spans="8:12">
      <c r="H3171" s="1" t="s">
        <v>282</v>
      </c>
      <c r="I3171" s="1" t="s">
        <v>10478</v>
      </c>
      <c r="J3171" s="1" t="s">
        <v>1003</v>
      </c>
      <c r="K3171" s="1" t="str">
        <f t="shared" si="99"/>
        <v>2011</v>
      </c>
      <c r="L3171">
        <f t="shared" si="100"/>
        <v>41</v>
      </c>
    </row>
    <row r="3172" spans="8:12">
      <c r="H3172" s="1" t="s">
        <v>310</v>
      </c>
      <c r="I3172" s="1" t="s">
        <v>7543</v>
      </c>
      <c r="J3172" s="1" t="s">
        <v>10066</v>
      </c>
      <c r="K3172" s="1" t="str">
        <f t="shared" si="99"/>
        <v>2009</v>
      </c>
      <c r="L3172">
        <f t="shared" si="100"/>
        <v>41</v>
      </c>
    </row>
    <row r="3173" spans="8:12">
      <c r="H3173" s="1" t="s">
        <v>128</v>
      </c>
      <c r="I3173" s="1" t="s">
        <v>10543</v>
      </c>
      <c r="J3173" s="1" t="s">
        <v>1288</v>
      </c>
      <c r="K3173" s="1" t="str">
        <f t="shared" si="99"/>
        <v>2019</v>
      </c>
      <c r="L3173">
        <f t="shared" si="100"/>
        <v>41</v>
      </c>
    </row>
    <row r="3174" spans="8:12">
      <c r="H3174" s="1" t="s">
        <v>120</v>
      </c>
      <c r="I3174" s="1" t="s">
        <v>2332</v>
      </c>
      <c r="J3174" s="1" t="s">
        <v>7785</v>
      </c>
      <c r="K3174" s="1" t="str">
        <f t="shared" si="99"/>
        <v>2015</v>
      </c>
      <c r="L3174">
        <f t="shared" si="100"/>
        <v>41</v>
      </c>
    </row>
    <row r="3175" spans="8:12">
      <c r="H3175" s="1" t="s">
        <v>1343</v>
      </c>
      <c r="I3175" s="1" t="s">
        <v>7224</v>
      </c>
      <c r="J3175" s="1" t="s">
        <v>7329</v>
      </c>
      <c r="K3175" s="1" t="str">
        <f t="shared" si="99"/>
        <v>2014</v>
      </c>
      <c r="L3175">
        <f t="shared" si="100"/>
        <v>41</v>
      </c>
    </row>
    <row r="3176" spans="8:12">
      <c r="H3176" s="1" t="s">
        <v>128</v>
      </c>
      <c r="I3176" s="1" t="s">
        <v>8856</v>
      </c>
      <c r="J3176" s="1" t="s">
        <v>6947</v>
      </c>
      <c r="K3176" s="1" t="str">
        <f t="shared" si="99"/>
        <v>2013</v>
      </c>
      <c r="L3176">
        <f t="shared" si="100"/>
        <v>41</v>
      </c>
    </row>
    <row r="3177" spans="8:12">
      <c r="H3177" s="1" t="s">
        <v>149</v>
      </c>
      <c r="I3177" s="1" t="s">
        <v>1006</v>
      </c>
      <c r="J3177" s="1" t="s">
        <v>11927</v>
      </c>
      <c r="K3177" s="1" t="str">
        <f t="shared" si="99"/>
        <v>2017</v>
      </c>
      <c r="L3177">
        <f t="shared" si="100"/>
        <v>41</v>
      </c>
    </row>
    <row r="3178" spans="8:12">
      <c r="H3178" s="1" t="s">
        <v>1343</v>
      </c>
      <c r="I3178" s="1" t="s">
        <v>2804</v>
      </c>
      <c r="J3178" s="1" t="s">
        <v>663</v>
      </c>
      <c r="K3178" s="1" t="str">
        <f t="shared" si="99"/>
        <v>2020</v>
      </c>
      <c r="L3178">
        <f t="shared" si="100"/>
        <v>41</v>
      </c>
    </row>
    <row r="3179" spans="8:12">
      <c r="H3179" s="1" t="s">
        <v>128</v>
      </c>
      <c r="I3179" s="1" t="s">
        <v>1390</v>
      </c>
      <c r="J3179" s="1" t="s">
        <v>604</v>
      </c>
      <c r="K3179" s="1" t="str">
        <f t="shared" si="99"/>
        <v>2019</v>
      </c>
      <c r="L3179">
        <f t="shared" si="100"/>
        <v>42</v>
      </c>
    </row>
    <row r="3180" spans="8:12">
      <c r="H3180" s="1" t="s">
        <v>128</v>
      </c>
      <c r="I3180" s="1" t="s">
        <v>679</v>
      </c>
      <c r="J3180" s="1" t="s">
        <v>679</v>
      </c>
      <c r="K3180" s="1" t="str">
        <f t="shared" si="99"/>
        <v>2019</v>
      </c>
      <c r="L3180">
        <f t="shared" si="100"/>
        <v>42</v>
      </c>
    </row>
    <row r="3181" spans="8:12">
      <c r="H3181" s="1" t="s">
        <v>128</v>
      </c>
      <c r="I3181" s="1" t="s">
        <v>368</v>
      </c>
      <c r="J3181" s="1" t="s">
        <v>2430</v>
      </c>
      <c r="K3181" s="1" t="str">
        <f t="shared" si="99"/>
        <v>2018</v>
      </c>
      <c r="L3181">
        <f t="shared" si="100"/>
        <v>42</v>
      </c>
    </row>
    <row r="3182" spans="8:12">
      <c r="H3182" s="1" t="s">
        <v>310</v>
      </c>
      <c r="I3182" s="1" t="s">
        <v>2534</v>
      </c>
      <c r="J3182" s="1" t="s">
        <v>1163</v>
      </c>
      <c r="K3182" s="1" t="str">
        <f t="shared" si="99"/>
        <v>2015</v>
      </c>
      <c r="L3182">
        <f t="shared" si="100"/>
        <v>42</v>
      </c>
    </row>
    <row r="3183" spans="8:12">
      <c r="H3183" s="1" t="s">
        <v>282</v>
      </c>
      <c r="I3183" s="1" t="s">
        <v>2534</v>
      </c>
      <c r="J3183" s="1" t="s">
        <v>823</v>
      </c>
      <c r="K3183" s="1" t="str">
        <f t="shared" si="99"/>
        <v>2017</v>
      </c>
      <c r="L3183">
        <f t="shared" si="100"/>
        <v>42</v>
      </c>
    </row>
    <row r="3184" spans="8:12">
      <c r="H3184" s="1" t="s">
        <v>128</v>
      </c>
      <c r="I3184" s="1" t="s">
        <v>2994</v>
      </c>
      <c r="J3184" s="1" t="s">
        <v>527</v>
      </c>
      <c r="K3184" s="1" t="str">
        <f t="shared" si="99"/>
        <v>2018</v>
      </c>
      <c r="L3184">
        <f t="shared" si="100"/>
        <v>42</v>
      </c>
    </row>
    <row r="3185" spans="8:12">
      <c r="H3185" s="1" t="s">
        <v>128</v>
      </c>
      <c r="I3185" s="1" t="s">
        <v>3035</v>
      </c>
      <c r="J3185" s="1" t="s">
        <v>1304</v>
      </c>
      <c r="K3185" s="1" t="str">
        <f t="shared" si="99"/>
        <v>2018</v>
      </c>
      <c r="L3185">
        <f t="shared" si="100"/>
        <v>42</v>
      </c>
    </row>
    <row r="3186" spans="8:12">
      <c r="H3186" s="1" t="s">
        <v>189</v>
      </c>
      <c r="I3186" s="1" t="s">
        <v>3199</v>
      </c>
      <c r="J3186" s="1" t="s">
        <v>1755</v>
      </c>
      <c r="K3186" s="1" t="str">
        <f t="shared" si="99"/>
        <v>2014</v>
      </c>
      <c r="L3186">
        <f t="shared" si="100"/>
        <v>42</v>
      </c>
    </row>
    <row r="3187" spans="8:12">
      <c r="H3187" s="1" t="s">
        <v>180</v>
      </c>
      <c r="I3187" s="1" t="s">
        <v>1689</v>
      </c>
      <c r="J3187" s="1" t="s">
        <v>3318</v>
      </c>
      <c r="K3187" s="1" t="str">
        <f t="shared" si="99"/>
        <v>1997</v>
      </c>
      <c r="L3187">
        <f t="shared" si="100"/>
        <v>42</v>
      </c>
    </row>
    <row r="3188" spans="8:12">
      <c r="H3188" s="1" t="s">
        <v>256</v>
      </c>
      <c r="I3188" s="1" t="s">
        <v>4439</v>
      </c>
      <c r="J3188" s="1" t="s">
        <v>4156</v>
      </c>
      <c r="K3188" s="1" t="str">
        <f t="shared" si="99"/>
        <v>2008</v>
      </c>
      <c r="L3188">
        <f t="shared" si="100"/>
        <v>42</v>
      </c>
    </row>
    <row r="3189" spans="8:12">
      <c r="H3189" s="1" t="s">
        <v>282</v>
      </c>
      <c r="I3189" s="1" t="s">
        <v>3725</v>
      </c>
      <c r="J3189" s="1" t="s">
        <v>610</v>
      </c>
      <c r="K3189" s="1" t="str">
        <f t="shared" si="99"/>
        <v>2017</v>
      </c>
      <c r="L3189">
        <f t="shared" si="100"/>
        <v>42</v>
      </c>
    </row>
    <row r="3190" spans="8:12">
      <c r="H3190" s="1" t="s">
        <v>389</v>
      </c>
      <c r="I3190" s="1" t="s">
        <v>3838</v>
      </c>
      <c r="J3190" s="1" t="s">
        <v>3167</v>
      </c>
      <c r="K3190" s="1" t="str">
        <f t="shared" si="99"/>
        <v>1997</v>
      </c>
      <c r="L3190">
        <f t="shared" si="100"/>
        <v>42</v>
      </c>
    </row>
    <row r="3191" spans="8:12">
      <c r="H3191" s="1" t="s">
        <v>282</v>
      </c>
      <c r="I3191" s="1" t="s">
        <v>3838</v>
      </c>
      <c r="J3191" s="1" t="s">
        <v>1534</v>
      </c>
      <c r="K3191" s="1" t="str">
        <f t="shared" si="99"/>
        <v>2016</v>
      </c>
      <c r="L3191">
        <f t="shared" si="100"/>
        <v>42</v>
      </c>
    </row>
    <row r="3192" spans="8:12">
      <c r="H3192" s="1" t="s">
        <v>120</v>
      </c>
      <c r="I3192" s="1" t="s">
        <v>5060</v>
      </c>
      <c r="J3192" s="1" t="s">
        <v>4961</v>
      </c>
      <c r="K3192" s="1" t="str">
        <f t="shared" si="99"/>
        <v>2014</v>
      </c>
      <c r="L3192">
        <f t="shared" si="100"/>
        <v>42</v>
      </c>
    </row>
    <row r="3193" spans="8:12">
      <c r="H3193" s="1" t="s">
        <v>128</v>
      </c>
      <c r="I3193" s="1" t="s">
        <v>5431</v>
      </c>
      <c r="J3193" s="1" t="s">
        <v>1286</v>
      </c>
      <c r="K3193" s="1" t="str">
        <f t="shared" si="99"/>
        <v>2017</v>
      </c>
      <c r="L3193">
        <f t="shared" si="100"/>
        <v>42</v>
      </c>
    </row>
    <row r="3194" spans="8:12">
      <c r="H3194" s="1" t="s">
        <v>282</v>
      </c>
      <c r="I3194" s="1" t="s">
        <v>5485</v>
      </c>
      <c r="J3194" s="1" t="s">
        <v>3171</v>
      </c>
      <c r="K3194" s="1" t="str">
        <f t="shared" si="99"/>
        <v>2016</v>
      </c>
      <c r="L3194">
        <f t="shared" si="100"/>
        <v>42</v>
      </c>
    </row>
    <row r="3195" spans="8:12">
      <c r="H3195" s="1" t="s">
        <v>189</v>
      </c>
      <c r="I3195" s="1" t="s">
        <v>4203</v>
      </c>
      <c r="J3195" s="1" t="s">
        <v>2019</v>
      </c>
      <c r="K3195" s="1" t="str">
        <f t="shared" si="99"/>
        <v>2012</v>
      </c>
      <c r="L3195">
        <f t="shared" si="100"/>
        <v>42</v>
      </c>
    </row>
    <row r="3196" spans="8:12">
      <c r="H3196" s="1" t="s">
        <v>128</v>
      </c>
      <c r="I3196" s="1" t="s">
        <v>159</v>
      </c>
      <c r="J3196" s="1" t="s">
        <v>250</v>
      </c>
      <c r="K3196" s="1" t="str">
        <f t="shared" si="99"/>
        <v>2016</v>
      </c>
      <c r="L3196">
        <f t="shared" si="100"/>
        <v>42</v>
      </c>
    </row>
    <row r="3197" spans="8:12">
      <c r="H3197" s="1" t="s">
        <v>310</v>
      </c>
      <c r="I3197" s="1" t="s">
        <v>5140</v>
      </c>
      <c r="J3197" s="1" t="s">
        <v>1712</v>
      </c>
      <c r="K3197" s="1" t="str">
        <f t="shared" si="99"/>
        <v>2014</v>
      </c>
      <c r="L3197">
        <f t="shared" si="100"/>
        <v>42</v>
      </c>
    </row>
    <row r="3198" spans="8:12">
      <c r="H3198" s="1" t="s">
        <v>128</v>
      </c>
      <c r="I3198" s="1" t="s">
        <v>5140</v>
      </c>
      <c r="J3198" s="1" t="s">
        <v>1286</v>
      </c>
      <c r="K3198" s="1" t="str">
        <f t="shared" si="99"/>
        <v>2017</v>
      </c>
      <c r="L3198">
        <f t="shared" si="100"/>
        <v>42</v>
      </c>
    </row>
    <row r="3199" spans="8:12">
      <c r="H3199" s="1" t="s">
        <v>240</v>
      </c>
      <c r="I3199" s="1" t="s">
        <v>3923</v>
      </c>
      <c r="J3199" s="1" t="s">
        <v>1899</v>
      </c>
      <c r="K3199" s="1" t="str">
        <f t="shared" si="99"/>
        <v>2005</v>
      </c>
      <c r="L3199">
        <f t="shared" si="100"/>
        <v>42</v>
      </c>
    </row>
    <row r="3200" spans="8:12">
      <c r="H3200" s="1" t="s">
        <v>310</v>
      </c>
      <c r="I3200" s="1" t="s">
        <v>6617</v>
      </c>
      <c r="J3200" s="1" t="s">
        <v>2023</v>
      </c>
      <c r="K3200" s="1" t="str">
        <f t="shared" si="99"/>
        <v>2013</v>
      </c>
      <c r="L3200">
        <f t="shared" si="100"/>
        <v>42</v>
      </c>
    </row>
    <row r="3201" spans="8:12">
      <c r="H3201" s="1" t="s">
        <v>128</v>
      </c>
      <c r="I3201" s="1" t="s">
        <v>6723</v>
      </c>
      <c r="J3201" s="1" t="s">
        <v>1534</v>
      </c>
      <c r="K3201" s="1" t="str">
        <f t="shared" si="99"/>
        <v>2016</v>
      </c>
      <c r="L3201">
        <f t="shared" si="100"/>
        <v>42</v>
      </c>
    </row>
    <row r="3202" spans="8:12">
      <c r="H3202" s="1" t="s">
        <v>128</v>
      </c>
      <c r="I3202" s="1" t="s">
        <v>6817</v>
      </c>
      <c r="J3202" s="1" t="s">
        <v>6818</v>
      </c>
      <c r="K3202" s="1" t="str">
        <f t="shared" ref="K3202:K3265" si="101">TEXT(J3202,"YYYY")</f>
        <v>2015</v>
      </c>
      <c r="L3202">
        <f t="shared" ref="L3202:L3265" si="102">H3202-(TEXT(I3202,"YYYY")-TEXT(J3202,"YYYY"))</f>
        <v>42</v>
      </c>
    </row>
    <row r="3203" spans="8:12">
      <c r="H3203" s="1" t="s">
        <v>299</v>
      </c>
      <c r="I3203" s="1" t="s">
        <v>6903</v>
      </c>
      <c r="J3203" s="1" t="s">
        <v>6904</v>
      </c>
      <c r="K3203" s="1" t="str">
        <f t="shared" si="101"/>
        <v>2013</v>
      </c>
      <c r="L3203">
        <f t="shared" si="102"/>
        <v>42</v>
      </c>
    </row>
    <row r="3204" spans="8:12">
      <c r="H3204" s="1" t="s">
        <v>128</v>
      </c>
      <c r="I3204" s="1" t="s">
        <v>7414</v>
      </c>
      <c r="J3204" s="1" t="s">
        <v>303</v>
      </c>
      <c r="K3204" s="1" t="str">
        <f t="shared" si="101"/>
        <v>2016</v>
      </c>
      <c r="L3204">
        <f t="shared" si="102"/>
        <v>42</v>
      </c>
    </row>
    <row r="3205" spans="8:12">
      <c r="H3205" s="1" t="s">
        <v>282</v>
      </c>
      <c r="I3205" s="1" t="s">
        <v>7449</v>
      </c>
      <c r="J3205" s="1" t="s">
        <v>892</v>
      </c>
      <c r="K3205" s="1" t="str">
        <f t="shared" si="101"/>
        <v>2015</v>
      </c>
      <c r="L3205">
        <f t="shared" si="102"/>
        <v>42</v>
      </c>
    </row>
    <row r="3206" spans="8:12">
      <c r="H3206" s="1" t="s">
        <v>128</v>
      </c>
      <c r="I3206" s="1" t="s">
        <v>7554</v>
      </c>
      <c r="J3206" s="1" t="s">
        <v>6287</v>
      </c>
      <c r="K3206" s="1" t="str">
        <f t="shared" si="101"/>
        <v>2013</v>
      </c>
      <c r="L3206">
        <f t="shared" si="102"/>
        <v>42</v>
      </c>
    </row>
    <row r="3207" spans="8:12">
      <c r="H3207" s="1" t="s">
        <v>282</v>
      </c>
      <c r="I3207" s="1" t="s">
        <v>7898</v>
      </c>
      <c r="J3207" s="1" t="s">
        <v>4531</v>
      </c>
      <c r="K3207" s="1" t="str">
        <f t="shared" si="101"/>
        <v>2011</v>
      </c>
      <c r="L3207">
        <f t="shared" si="102"/>
        <v>42</v>
      </c>
    </row>
    <row r="3208" spans="8:12">
      <c r="H3208" s="1" t="s">
        <v>128</v>
      </c>
      <c r="I3208" s="1" t="s">
        <v>8431</v>
      </c>
      <c r="J3208" s="1" t="s">
        <v>6586</v>
      </c>
      <c r="K3208" s="1" t="str">
        <f t="shared" si="101"/>
        <v>2020</v>
      </c>
      <c r="L3208">
        <f t="shared" si="102"/>
        <v>42</v>
      </c>
    </row>
    <row r="3209" spans="8:12">
      <c r="H3209" s="1" t="s">
        <v>282</v>
      </c>
      <c r="I3209" s="1" t="s">
        <v>8512</v>
      </c>
      <c r="J3209" s="1" t="s">
        <v>6947</v>
      </c>
      <c r="K3209" s="1" t="str">
        <f t="shared" si="101"/>
        <v>2013</v>
      </c>
      <c r="L3209">
        <f t="shared" si="102"/>
        <v>42</v>
      </c>
    </row>
    <row r="3210" spans="8:12">
      <c r="H3210" s="1" t="s">
        <v>721</v>
      </c>
      <c r="I3210" s="1" t="s">
        <v>202</v>
      </c>
      <c r="J3210" s="1" t="s">
        <v>8624</v>
      </c>
      <c r="K3210" s="1" t="str">
        <f t="shared" si="101"/>
        <v>2011</v>
      </c>
      <c r="L3210">
        <f t="shared" si="102"/>
        <v>42</v>
      </c>
    </row>
    <row r="3211" spans="8:12">
      <c r="H3211" s="1" t="s">
        <v>189</v>
      </c>
      <c r="I3211" s="1" t="s">
        <v>8945</v>
      </c>
      <c r="J3211" s="1" t="s">
        <v>1222</v>
      </c>
      <c r="K3211" s="1" t="str">
        <f t="shared" si="101"/>
        <v>2015</v>
      </c>
      <c r="L3211">
        <f t="shared" si="102"/>
        <v>42</v>
      </c>
    </row>
    <row r="3212" spans="8:12">
      <c r="H3212" s="1" t="s">
        <v>310</v>
      </c>
      <c r="I3212" s="1" t="s">
        <v>9108</v>
      </c>
      <c r="J3212" s="1" t="s">
        <v>9169</v>
      </c>
      <c r="K3212" s="1" t="str">
        <f t="shared" si="101"/>
        <v>2009</v>
      </c>
      <c r="L3212">
        <f t="shared" si="102"/>
        <v>42</v>
      </c>
    </row>
    <row r="3213" spans="8:12">
      <c r="H3213" s="1" t="s">
        <v>128</v>
      </c>
      <c r="I3213" s="1" t="s">
        <v>9293</v>
      </c>
      <c r="J3213" s="1" t="s">
        <v>606</v>
      </c>
      <c r="K3213" s="1" t="str">
        <f t="shared" si="101"/>
        <v>2020</v>
      </c>
      <c r="L3213">
        <f t="shared" si="102"/>
        <v>42</v>
      </c>
    </row>
    <row r="3214" spans="8:12">
      <c r="H3214" s="1" t="s">
        <v>299</v>
      </c>
      <c r="I3214" s="1" t="s">
        <v>9328</v>
      </c>
      <c r="J3214" s="1" t="s">
        <v>9329</v>
      </c>
      <c r="K3214" s="1" t="str">
        <f t="shared" si="101"/>
        <v>2010</v>
      </c>
      <c r="L3214">
        <f t="shared" si="102"/>
        <v>42</v>
      </c>
    </row>
    <row r="3215" spans="8:12">
      <c r="H3215" s="1" t="s">
        <v>240</v>
      </c>
      <c r="I3215" s="1" t="s">
        <v>9423</v>
      </c>
      <c r="J3215" s="1" t="s">
        <v>9153</v>
      </c>
      <c r="K3215" s="1" t="str">
        <f t="shared" si="101"/>
        <v>2000</v>
      </c>
      <c r="L3215">
        <f t="shared" si="102"/>
        <v>42</v>
      </c>
    </row>
    <row r="3216" spans="8:12">
      <c r="H3216" s="1" t="s">
        <v>310</v>
      </c>
      <c r="I3216" s="1" t="s">
        <v>7289</v>
      </c>
      <c r="J3216" s="1" t="s">
        <v>855</v>
      </c>
      <c r="K3216" s="1" t="str">
        <f t="shared" si="101"/>
        <v>2011</v>
      </c>
      <c r="L3216">
        <f t="shared" si="102"/>
        <v>42</v>
      </c>
    </row>
    <row r="3217" spans="8:12">
      <c r="H3217" s="1" t="s">
        <v>233</v>
      </c>
      <c r="I3217" s="1" t="s">
        <v>9544</v>
      </c>
      <c r="J3217" s="1" t="s">
        <v>9545</v>
      </c>
      <c r="K3217" s="1" t="str">
        <f t="shared" si="101"/>
        <v>2006</v>
      </c>
      <c r="L3217">
        <f t="shared" si="102"/>
        <v>42</v>
      </c>
    </row>
    <row r="3218" spans="8:12">
      <c r="H3218" s="1" t="s">
        <v>128</v>
      </c>
      <c r="I3218" s="1" t="s">
        <v>9662</v>
      </c>
      <c r="J3218" s="1" t="s">
        <v>9689</v>
      </c>
      <c r="K3218" s="1" t="str">
        <f t="shared" si="101"/>
        <v>2012</v>
      </c>
      <c r="L3218">
        <f t="shared" si="102"/>
        <v>42</v>
      </c>
    </row>
    <row r="3219" spans="8:12">
      <c r="H3219" s="1" t="s">
        <v>389</v>
      </c>
      <c r="I3219" s="1" t="s">
        <v>10100</v>
      </c>
      <c r="J3219" s="1" t="s">
        <v>10125</v>
      </c>
      <c r="K3219" s="1" t="str">
        <f t="shared" si="101"/>
        <v>1992</v>
      </c>
      <c r="L3219">
        <f t="shared" si="102"/>
        <v>42</v>
      </c>
    </row>
    <row r="3220" spans="8:12">
      <c r="H3220" s="1" t="s">
        <v>128</v>
      </c>
      <c r="I3220" s="1" t="s">
        <v>9823</v>
      </c>
      <c r="J3220" s="1" t="s">
        <v>10151</v>
      </c>
      <c r="K3220" s="1" t="str">
        <f t="shared" si="101"/>
        <v>2012</v>
      </c>
      <c r="L3220">
        <f t="shared" si="102"/>
        <v>42</v>
      </c>
    </row>
    <row r="3221" spans="8:12">
      <c r="H3221" s="1" t="s">
        <v>375</v>
      </c>
      <c r="I3221" s="1" t="s">
        <v>9212</v>
      </c>
      <c r="J3221" s="1" t="s">
        <v>10287</v>
      </c>
      <c r="K3221" s="1" t="str">
        <f t="shared" si="101"/>
        <v>1999</v>
      </c>
      <c r="L3221">
        <f t="shared" si="102"/>
        <v>42</v>
      </c>
    </row>
    <row r="3222" spans="8:12">
      <c r="H3222" s="1" t="s">
        <v>128</v>
      </c>
      <c r="I3222" s="1" t="s">
        <v>10563</v>
      </c>
      <c r="J3222" s="1" t="s">
        <v>10563</v>
      </c>
      <c r="K3222" s="1" t="str">
        <f t="shared" si="101"/>
        <v>2013</v>
      </c>
      <c r="L3222">
        <f t="shared" si="102"/>
        <v>42</v>
      </c>
    </row>
    <row r="3223" spans="8:12">
      <c r="H3223" s="1" t="s">
        <v>128</v>
      </c>
      <c r="I3223" s="1" t="s">
        <v>8824</v>
      </c>
      <c r="J3223" s="1" t="s">
        <v>5000</v>
      </c>
      <c r="K3223" s="1" t="str">
        <f t="shared" si="101"/>
        <v>2014</v>
      </c>
      <c r="L3223">
        <f t="shared" si="102"/>
        <v>42</v>
      </c>
    </row>
    <row r="3224" spans="8:12">
      <c r="H3224" s="1" t="s">
        <v>189</v>
      </c>
      <c r="I3224" s="1" t="s">
        <v>193</v>
      </c>
      <c r="J3224" s="1" t="s">
        <v>2630</v>
      </c>
      <c r="K3224" s="1" t="str">
        <f t="shared" si="101"/>
        <v>2015</v>
      </c>
      <c r="L3224">
        <f t="shared" si="102"/>
        <v>42</v>
      </c>
    </row>
    <row r="3225" spans="8:12">
      <c r="H3225" s="1" t="s">
        <v>128</v>
      </c>
      <c r="I3225" s="1" t="s">
        <v>10517</v>
      </c>
      <c r="J3225" s="1" t="s">
        <v>10812</v>
      </c>
      <c r="K3225" s="1" t="str">
        <f t="shared" si="101"/>
        <v>2015</v>
      </c>
      <c r="L3225">
        <f t="shared" si="102"/>
        <v>42</v>
      </c>
    </row>
    <row r="3226" spans="8:12">
      <c r="H3226" s="1" t="s">
        <v>128</v>
      </c>
      <c r="I3226" s="1" t="s">
        <v>830</v>
      </c>
      <c r="J3226" s="1" t="s">
        <v>8134</v>
      </c>
      <c r="K3226" s="1" t="str">
        <f t="shared" si="101"/>
        <v>2020</v>
      </c>
      <c r="L3226">
        <f t="shared" si="102"/>
        <v>42</v>
      </c>
    </row>
    <row r="3227" spans="8:12">
      <c r="H3227" s="1" t="s">
        <v>128</v>
      </c>
      <c r="I3227" s="1" t="s">
        <v>8481</v>
      </c>
      <c r="J3227" s="1" t="s">
        <v>358</v>
      </c>
      <c r="K3227" s="1" t="str">
        <f t="shared" si="101"/>
        <v>2020</v>
      </c>
      <c r="L3227">
        <f t="shared" si="102"/>
        <v>42</v>
      </c>
    </row>
    <row r="3228" spans="8:12">
      <c r="H3228" s="1" t="s">
        <v>256</v>
      </c>
      <c r="I3228" s="1" t="s">
        <v>9206</v>
      </c>
      <c r="J3228" s="1" t="s">
        <v>11203</v>
      </c>
      <c r="K3228" s="1" t="str">
        <f t="shared" si="101"/>
        <v>2004</v>
      </c>
      <c r="L3228">
        <f t="shared" si="102"/>
        <v>42</v>
      </c>
    </row>
    <row r="3229" spans="8:12">
      <c r="H3229" s="1" t="s">
        <v>256</v>
      </c>
      <c r="I3229" s="1" t="s">
        <v>7337</v>
      </c>
      <c r="J3229" s="1" t="s">
        <v>10636</v>
      </c>
      <c r="K3229" s="1" t="str">
        <f t="shared" si="101"/>
        <v>2004</v>
      </c>
      <c r="L3229">
        <f t="shared" si="102"/>
        <v>42</v>
      </c>
    </row>
    <row r="3230" spans="8:12">
      <c r="H3230" s="1" t="s">
        <v>128</v>
      </c>
      <c r="I3230" s="1" t="s">
        <v>9308</v>
      </c>
      <c r="J3230" s="1" t="s">
        <v>5710</v>
      </c>
      <c r="K3230" s="1" t="str">
        <f t="shared" si="101"/>
        <v>2020</v>
      </c>
      <c r="L3230">
        <f t="shared" si="102"/>
        <v>42</v>
      </c>
    </row>
    <row r="3231" spans="8:12">
      <c r="H3231" s="1" t="s">
        <v>282</v>
      </c>
      <c r="I3231" s="1" t="s">
        <v>8512</v>
      </c>
      <c r="J3231" s="1" t="s">
        <v>6947</v>
      </c>
      <c r="K3231" s="1" t="str">
        <f t="shared" si="101"/>
        <v>2013</v>
      </c>
      <c r="L3231">
        <f t="shared" si="102"/>
        <v>42</v>
      </c>
    </row>
    <row r="3232" spans="8:12">
      <c r="H3232" s="1" t="s">
        <v>299</v>
      </c>
      <c r="I3232" s="1" t="s">
        <v>335</v>
      </c>
      <c r="J3232" s="1" t="s">
        <v>3458</v>
      </c>
      <c r="K3232" s="1" t="str">
        <f t="shared" si="101"/>
        <v>2018</v>
      </c>
      <c r="L3232">
        <f t="shared" si="102"/>
        <v>42</v>
      </c>
    </row>
    <row r="3233" spans="8:12">
      <c r="H3233" s="1" t="s">
        <v>136</v>
      </c>
      <c r="I3233" s="1" t="s">
        <v>11688</v>
      </c>
      <c r="J3233" s="1" t="s">
        <v>11719</v>
      </c>
      <c r="K3233" s="1" t="str">
        <f t="shared" si="101"/>
        <v>2008</v>
      </c>
      <c r="L3233">
        <f t="shared" si="102"/>
        <v>42</v>
      </c>
    </row>
    <row r="3234" spans="8:12">
      <c r="H3234" s="1" t="s">
        <v>128</v>
      </c>
      <c r="I3234" s="1" t="s">
        <v>6724</v>
      </c>
      <c r="J3234" s="1" t="s">
        <v>1534</v>
      </c>
      <c r="K3234" s="1" t="str">
        <f t="shared" si="101"/>
        <v>2016</v>
      </c>
      <c r="L3234">
        <f t="shared" si="102"/>
        <v>42</v>
      </c>
    </row>
    <row r="3235" spans="8:12">
      <c r="H3235" s="1" t="s">
        <v>484</v>
      </c>
      <c r="I3235" s="1" t="s">
        <v>5707</v>
      </c>
      <c r="J3235" s="1" t="s">
        <v>11905</v>
      </c>
      <c r="K3235" s="1" t="str">
        <f t="shared" si="101"/>
        <v>2014</v>
      </c>
      <c r="L3235">
        <f t="shared" si="102"/>
        <v>42</v>
      </c>
    </row>
    <row r="3236" spans="8:12">
      <c r="H3236" s="1" t="s">
        <v>128</v>
      </c>
      <c r="I3236" s="1" t="s">
        <v>10517</v>
      </c>
      <c r="J3236" s="1" t="s">
        <v>11978</v>
      </c>
      <c r="K3236" s="1" t="str">
        <f t="shared" si="101"/>
        <v>2015</v>
      </c>
      <c r="L3236">
        <f t="shared" si="102"/>
        <v>42</v>
      </c>
    </row>
    <row r="3237" spans="8:12">
      <c r="H3237" s="1" t="s">
        <v>299</v>
      </c>
      <c r="I3237" s="1" t="s">
        <v>3887</v>
      </c>
      <c r="J3237" s="1" t="s">
        <v>2496</v>
      </c>
      <c r="K3237" s="1" t="str">
        <f t="shared" si="101"/>
        <v>2018</v>
      </c>
      <c r="L3237">
        <f t="shared" si="102"/>
        <v>42</v>
      </c>
    </row>
    <row r="3238" spans="8:12">
      <c r="H3238" s="1" t="s">
        <v>128</v>
      </c>
      <c r="I3238" s="1" t="s">
        <v>12422</v>
      </c>
      <c r="J3238" s="1" t="s">
        <v>3304</v>
      </c>
      <c r="K3238" s="1" t="str">
        <f t="shared" si="101"/>
        <v>2020</v>
      </c>
      <c r="L3238">
        <f t="shared" si="102"/>
        <v>42</v>
      </c>
    </row>
    <row r="3239" spans="8:12">
      <c r="H3239" s="1" t="s">
        <v>299</v>
      </c>
      <c r="I3239" s="1" t="s">
        <v>726</v>
      </c>
      <c r="J3239" s="1" t="s">
        <v>728</v>
      </c>
      <c r="K3239" s="1" t="str">
        <f t="shared" si="101"/>
        <v>2018</v>
      </c>
      <c r="L3239">
        <f t="shared" si="102"/>
        <v>43</v>
      </c>
    </row>
    <row r="3240" spans="8:12">
      <c r="H3240" s="1" t="s">
        <v>282</v>
      </c>
      <c r="I3240" s="1" t="s">
        <v>774</v>
      </c>
      <c r="J3240" s="1" t="s">
        <v>774</v>
      </c>
      <c r="K3240" s="1" t="str">
        <f t="shared" si="101"/>
        <v>2014</v>
      </c>
      <c r="L3240">
        <f t="shared" si="102"/>
        <v>43</v>
      </c>
    </row>
    <row r="3241" spans="8:12">
      <c r="H3241" s="1" t="s">
        <v>282</v>
      </c>
      <c r="I3241" s="1" t="s">
        <v>835</v>
      </c>
      <c r="J3241" s="1" t="s">
        <v>188</v>
      </c>
      <c r="K3241" s="1" t="str">
        <f t="shared" si="101"/>
        <v>2019</v>
      </c>
      <c r="L3241">
        <f t="shared" si="102"/>
        <v>43</v>
      </c>
    </row>
    <row r="3242" spans="8:12">
      <c r="H3242" s="1" t="s">
        <v>282</v>
      </c>
      <c r="I3242" s="1" t="s">
        <v>1107</v>
      </c>
      <c r="J3242" s="1" t="s">
        <v>1110</v>
      </c>
      <c r="K3242" s="1" t="str">
        <f t="shared" si="101"/>
        <v>2019</v>
      </c>
      <c r="L3242">
        <f t="shared" si="102"/>
        <v>43</v>
      </c>
    </row>
    <row r="3243" spans="8:12">
      <c r="H3243" s="1" t="s">
        <v>310</v>
      </c>
      <c r="I3243" s="1" t="s">
        <v>1192</v>
      </c>
      <c r="J3243" s="1" t="s">
        <v>1212</v>
      </c>
      <c r="K3243" s="1" t="str">
        <f t="shared" si="101"/>
        <v>2017</v>
      </c>
      <c r="L3243">
        <f t="shared" si="102"/>
        <v>43</v>
      </c>
    </row>
    <row r="3244" spans="8:12">
      <c r="H3244" s="1" t="s">
        <v>282</v>
      </c>
      <c r="I3244" s="1" t="s">
        <v>1350</v>
      </c>
      <c r="J3244" s="1" t="s">
        <v>903</v>
      </c>
      <c r="K3244" s="1" t="str">
        <f t="shared" si="101"/>
        <v>2019</v>
      </c>
      <c r="L3244">
        <f t="shared" si="102"/>
        <v>43</v>
      </c>
    </row>
    <row r="3245" spans="8:12">
      <c r="H3245" s="1" t="s">
        <v>282</v>
      </c>
      <c r="I3245" s="1" t="s">
        <v>1637</v>
      </c>
      <c r="J3245" s="1" t="s">
        <v>1640</v>
      </c>
      <c r="K3245" s="1" t="str">
        <f t="shared" si="101"/>
        <v>2019</v>
      </c>
      <c r="L3245">
        <f t="shared" si="102"/>
        <v>43</v>
      </c>
    </row>
    <row r="3246" spans="8:12">
      <c r="H3246" s="1" t="s">
        <v>310</v>
      </c>
      <c r="I3246" s="1" t="s">
        <v>1825</v>
      </c>
      <c r="J3246" s="5">
        <v>42370</v>
      </c>
      <c r="K3246" s="1" t="str">
        <f t="shared" si="101"/>
        <v>2016</v>
      </c>
      <c r="L3246">
        <f t="shared" si="102"/>
        <v>43</v>
      </c>
    </row>
    <row r="3247" spans="8:12">
      <c r="H3247" s="1" t="s">
        <v>189</v>
      </c>
      <c r="I3247" s="1" t="s">
        <v>2381</v>
      </c>
      <c r="J3247" s="1" t="s">
        <v>2382</v>
      </c>
      <c r="K3247" s="1" t="str">
        <f t="shared" si="101"/>
        <v>2014</v>
      </c>
      <c r="L3247">
        <f t="shared" si="102"/>
        <v>43</v>
      </c>
    </row>
    <row r="3248" spans="8:12">
      <c r="H3248" s="1" t="s">
        <v>282</v>
      </c>
      <c r="I3248" s="1" t="s">
        <v>2689</v>
      </c>
      <c r="J3248" s="1" t="s">
        <v>191</v>
      </c>
      <c r="K3248" s="1" t="str">
        <f t="shared" si="101"/>
        <v>2018</v>
      </c>
      <c r="L3248">
        <f t="shared" si="102"/>
        <v>43</v>
      </c>
    </row>
    <row r="3249" spans="8:12">
      <c r="H3249" s="1" t="s">
        <v>120</v>
      </c>
      <c r="I3249" s="1" t="s">
        <v>2418</v>
      </c>
      <c r="J3249" s="1" t="s">
        <v>2839</v>
      </c>
      <c r="K3249" s="1" t="str">
        <f t="shared" si="101"/>
        <v>2015</v>
      </c>
      <c r="L3249">
        <f t="shared" si="102"/>
        <v>43</v>
      </c>
    </row>
    <row r="3250" spans="8:12">
      <c r="H3250" s="1" t="s">
        <v>310</v>
      </c>
      <c r="I3250" s="1" t="s">
        <v>2847</v>
      </c>
      <c r="J3250" s="1" t="s">
        <v>2268</v>
      </c>
      <c r="K3250" s="1" t="str">
        <f t="shared" si="101"/>
        <v>2016</v>
      </c>
      <c r="L3250">
        <f t="shared" si="102"/>
        <v>43</v>
      </c>
    </row>
    <row r="3251" spans="8:12">
      <c r="H3251" s="1" t="s">
        <v>282</v>
      </c>
      <c r="I3251" s="1" t="s">
        <v>2430</v>
      </c>
      <c r="J3251" s="1" t="s">
        <v>881</v>
      </c>
      <c r="K3251" s="1" t="str">
        <f t="shared" si="101"/>
        <v>2018</v>
      </c>
      <c r="L3251">
        <f t="shared" si="102"/>
        <v>43</v>
      </c>
    </row>
    <row r="3252" spans="8:12">
      <c r="H3252" s="1" t="s">
        <v>282</v>
      </c>
      <c r="I3252" s="1" t="s">
        <v>3035</v>
      </c>
      <c r="J3252" s="1" t="s">
        <v>2779</v>
      </c>
      <c r="K3252" s="1" t="str">
        <f t="shared" si="101"/>
        <v>2018</v>
      </c>
      <c r="L3252">
        <f t="shared" si="102"/>
        <v>43</v>
      </c>
    </row>
    <row r="3253" spans="8:12">
      <c r="H3253" s="1" t="s">
        <v>282</v>
      </c>
      <c r="I3253" s="1" t="s">
        <v>896</v>
      </c>
      <c r="J3253" s="1" t="s">
        <v>66</v>
      </c>
      <c r="K3253" s="1" t="str">
        <f t="shared" si="101"/>
        <v>2019</v>
      </c>
      <c r="L3253">
        <f t="shared" si="102"/>
        <v>43</v>
      </c>
    </row>
    <row r="3254" spans="8:12">
      <c r="H3254" s="1" t="s">
        <v>299</v>
      </c>
      <c r="I3254" s="1" t="s">
        <v>4196</v>
      </c>
      <c r="J3254" s="1" t="s">
        <v>4203</v>
      </c>
      <c r="K3254" s="1" t="str">
        <f t="shared" si="101"/>
        <v>2017</v>
      </c>
      <c r="L3254">
        <f t="shared" si="102"/>
        <v>43</v>
      </c>
    </row>
    <row r="3255" spans="8:12">
      <c r="H3255" s="1" t="s">
        <v>282</v>
      </c>
      <c r="I3255" s="1" t="s">
        <v>395</v>
      </c>
      <c r="J3255" s="1" t="s">
        <v>4277</v>
      </c>
      <c r="K3255" s="1" t="str">
        <f t="shared" si="101"/>
        <v>2017</v>
      </c>
      <c r="L3255">
        <f t="shared" si="102"/>
        <v>43</v>
      </c>
    </row>
    <row r="3256" spans="8:12">
      <c r="H3256" s="1" t="s">
        <v>233</v>
      </c>
      <c r="I3256" s="1" t="s">
        <v>4450</v>
      </c>
      <c r="J3256" s="1" t="s">
        <v>4208</v>
      </c>
      <c r="K3256" s="1" t="str">
        <f t="shared" si="101"/>
        <v>2012</v>
      </c>
      <c r="L3256">
        <f t="shared" si="102"/>
        <v>43</v>
      </c>
    </row>
    <row r="3257" spans="8:12">
      <c r="H3257" s="1" t="s">
        <v>310</v>
      </c>
      <c r="I3257" s="1" t="s">
        <v>4604</v>
      </c>
      <c r="J3257" s="1" t="s">
        <v>4600</v>
      </c>
      <c r="K3257" s="1" t="str">
        <f t="shared" si="101"/>
        <v>2014</v>
      </c>
      <c r="L3257">
        <f t="shared" si="102"/>
        <v>43</v>
      </c>
    </row>
    <row r="3258" spans="8:12">
      <c r="H3258" s="1" t="s">
        <v>299</v>
      </c>
      <c r="I3258" s="1" t="s">
        <v>3254</v>
      </c>
      <c r="J3258" s="1" t="s">
        <v>2237</v>
      </c>
      <c r="K3258" s="1" t="str">
        <f t="shared" si="101"/>
        <v>2016</v>
      </c>
      <c r="L3258">
        <f t="shared" si="102"/>
        <v>43</v>
      </c>
    </row>
    <row r="3259" spans="8:12">
      <c r="H3259" s="1" t="s">
        <v>120</v>
      </c>
      <c r="I3259" s="1" t="s">
        <v>4960</v>
      </c>
      <c r="J3259" s="1" t="s">
        <v>4961</v>
      </c>
      <c r="K3259" s="1" t="str">
        <f t="shared" si="101"/>
        <v>2014</v>
      </c>
      <c r="L3259">
        <f t="shared" si="102"/>
        <v>43</v>
      </c>
    </row>
    <row r="3260" spans="8:12">
      <c r="H3260" s="1" t="s">
        <v>282</v>
      </c>
      <c r="I3260" s="1" t="s">
        <v>5673</v>
      </c>
      <c r="J3260" s="1" t="s">
        <v>5441</v>
      </c>
      <c r="K3260" s="1" t="str">
        <f t="shared" si="101"/>
        <v>2020</v>
      </c>
      <c r="L3260">
        <f t="shared" si="102"/>
        <v>43</v>
      </c>
    </row>
    <row r="3261" spans="8:12">
      <c r="H3261" s="1" t="s">
        <v>282</v>
      </c>
      <c r="I3261" s="1" t="s">
        <v>5140</v>
      </c>
      <c r="J3261" s="1" t="s">
        <v>241</v>
      </c>
      <c r="K3261" s="1" t="str">
        <f t="shared" si="101"/>
        <v>2017</v>
      </c>
      <c r="L3261">
        <f t="shared" si="102"/>
        <v>43</v>
      </c>
    </row>
    <row r="3262" spans="8:12">
      <c r="H3262" s="1" t="s">
        <v>282</v>
      </c>
      <c r="I3262" s="1" t="s">
        <v>6000</v>
      </c>
      <c r="J3262" s="1" t="s">
        <v>3708</v>
      </c>
      <c r="K3262" s="1" t="str">
        <f t="shared" si="101"/>
        <v>2017</v>
      </c>
      <c r="L3262">
        <f t="shared" si="102"/>
        <v>43</v>
      </c>
    </row>
    <row r="3263" spans="8:12">
      <c r="H3263" s="1" t="s">
        <v>310</v>
      </c>
      <c r="I3263" s="1" t="s">
        <v>6294</v>
      </c>
      <c r="J3263" s="1" t="s">
        <v>2023</v>
      </c>
      <c r="K3263" s="1" t="str">
        <f t="shared" si="101"/>
        <v>2013</v>
      </c>
      <c r="L3263">
        <f t="shared" si="102"/>
        <v>43</v>
      </c>
    </row>
    <row r="3264" spans="8:12">
      <c r="H3264" s="1" t="s">
        <v>282</v>
      </c>
      <c r="I3264" s="1" t="s">
        <v>652</v>
      </c>
      <c r="J3264" s="1" t="s">
        <v>652</v>
      </c>
      <c r="K3264" s="1" t="str">
        <f t="shared" si="101"/>
        <v>2010</v>
      </c>
      <c r="L3264">
        <f t="shared" si="102"/>
        <v>43</v>
      </c>
    </row>
    <row r="3265" spans="8:12">
      <c r="H3265" s="1" t="s">
        <v>299</v>
      </c>
      <c r="I3265" s="1" t="s">
        <v>4291</v>
      </c>
      <c r="J3265" s="1" t="s">
        <v>1534</v>
      </c>
      <c r="K3265" s="1" t="str">
        <f t="shared" si="101"/>
        <v>2016</v>
      </c>
      <c r="L3265">
        <f t="shared" si="102"/>
        <v>43</v>
      </c>
    </row>
    <row r="3266" spans="8:12">
      <c r="H3266" s="1" t="s">
        <v>282</v>
      </c>
      <c r="I3266" s="1" t="s">
        <v>6689</v>
      </c>
      <c r="J3266" s="1" t="s">
        <v>6686</v>
      </c>
      <c r="K3266" s="1" t="str">
        <f t="shared" ref="K3266:K3329" si="103">TEXT(J3266,"YYYY")</f>
        <v>2015</v>
      </c>
      <c r="L3266">
        <f t="shared" ref="L3266:L3329" si="104">H3266-(TEXT(I3266,"YYYY")-TEXT(J3266,"YYYY"))</f>
        <v>43</v>
      </c>
    </row>
    <row r="3267" spans="8:12">
      <c r="H3267" s="1" t="s">
        <v>301</v>
      </c>
      <c r="I3267" s="1" t="s">
        <v>5582</v>
      </c>
      <c r="J3267" s="1" t="s">
        <v>7273</v>
      </c>
      <c r="K3267" s="1" t="str">
        <f t="shared" si="103"/>
        <v>2005</v>
      </c>
      <c r="L3267">
        <f t="shared" si="104"/>
        <v>43</v>
      </c>
    </row>
    <row r="3268" spans="8:12">
      <c r="H3268" s="1" t="s">
        <v>299</v>
      </c>
      <c r="I3268" s="1" t="s">
        <v>7316</v>
      </c>
      <c r="J3268" s="1" t="s">
        <v>5374</v>
      </c>
      <c r="K3268" s="1" t="str">
        <f t="shared" si="103"/>
        <v>2014</v>
      </c>
      <c r="L3268">
        <f t="shared" si="104"/>
        <v>43</v>
      </c>
    </row>
    <row r="3269" spans="8:12">
      <c r="H3269" s="1" t="s">
        <v>299</v>
      </c>
      <c r="I3269" s="1" t="s">
        <v>5747</v>
      </c>
      <c r="J3269" s="1" t="s">
        <v>7337</v>
      </c>
      <c r="K3269" s="1" t="str">
        <f t="shared" si="103"/>
        <v>2014</v>
      </c>
      <c r="L3269">
        <f t="shared" si="104"/>
        <v>43</v>
      </c>
    </row>
    <row r="3270" spans="8:12">
      <c r="H3270" s="1" t="s">
        <v>299</v>
      </c>
      <c r="I3270" s="1" t="s">
        <v>1184</v>
      </c>
      <c r="J3270" s="1" t="s">
        <v>459</v>
      </c>
      <c r="K3270" s="1" t="str">
        <f t="shared" si="103"/>
        <v>2019</v>
      </c>
      <c r="L3270">
        <f t="shared" si="104"/>
        <v>43</v>
      </c>
    </row>
    <row r="3271" spans="8:12">
      <c r="H3271" s="1" t="s">
        <v>484</v>
      </c>
      <c r="I3271" s="1" t="s">
        <v>7638</v>
      </c>
      <c r="J3271" s="1" t="s">
        <v>7639</v>
      </c>
      <c r="K3271" s="1" t="str">
        <f t="shared" si="103"/>
        <v>2011</v>
      </c>
      <c r="L3271">
        <f t="shared" si="104"/>
        <v>43</v>
      </c>
    </row>
    <row r="3272" spans="8:12">
      <c r="H3272" s="1" t="s">
        <v>299</v>
      </c>
      <c r="I3272" s="1" t="s">
        <v>7672</v>
      </c>
      <c r="J3272" s="1" t="s">
        <v>3802</v>
      </c>
      <c r="K3272" s="1" t="str">
        <f t="shared" si="103"/>
        <v>2019</v>
      </c>
      <c r="L3272">
        <f t="shared" si="104"/>
        <v>43</v>
      </c>
    </row>
    <row r="3273" spans="8:12">
      <c r="H3273" s="1" t="s">
        <v>189</v>
      </c>
      <c r="I3273" s="1" t="s">
        <v>1610</v>
      </c>
      <c r="J3273" s="1" t="s">
        <v>1534</v>
      </c>
      <c r="K3273" s="1" t="str">
        <f t="shared" si="103"/>
        <v>2016</v>
      </c>
      <c r="L3273">
        <f t="shared" si="104"/>
        <v>43</v>
      </c>
    </row>
    <row r="3274" spans="8:12">
      <c r="H3274" s="1" t="s">
        <v>282</v>
      </c>
      <c r="I3274" s="1" t="s">
        <v>5326</v>
      </c>
      <c r="J3274" s="1" t="s">
        <v>8844</v>
      </c>
      <c r="K3274" s="1" t="str">
        <f t="shared" si="103"/>
        <v>2014</v>
      </c>
      <c r="L3274">
        <f t="shared" si="104"/>
        <v>43</v>
      </c>
    </row>
    <row r="3275" spans="8:12">
      <c r="H3275" s="1" t="s">
        <v>721</v>
      </c>
      <c r="I3275" s="1" t="s">
        <v>8856</v>
      </c>
      <c r="J3275" s="1" t="s">
        <v>8857</v>
      </c>
      <c r="K3275" s="1" t="str">
        <f t="shared" si="103"/>
        <v>2006</v>
      </c>
      <c r="L3275">
        <f t="shared" si="104"/>
        <v>43</v>
      </c>
    </row>
    <row r="3276" spans="8:12">
      <c r="H3276" s="1" t="s">
        <v>282</v>
      </c>
      <c r="I3276" s="1" t="s">
        <v>9108</v>
      </c>
      <c r="J3276" s="1" t="s">
        <v>178</v>
      </c>
      <c r="K3276" s="1" t="str">
        <f t="shared" si="103"/>
        <v>2012</v>
      </c>
      <c r="L3276">
        <f t="shared" si="104"/>
        <v>43</v>
      </c>
    </row>
    <row r="3277" spans="8:12">
      <c r="H3277" s="1" t="s">
        <v>282</v>
      </c>
      <c r="I3277" s="1" t="s">
        <v>9587</v>
      </c>
      <c r="J3277" s="1" t="s">
        <v>9588</v>
      </c>
      <c r="K3277" s="1" t="str">
        <f t="shared" si="103"/>
        <v>2012</v>
      </c>
      <c r="L3277">
        <f t="shared" si="104"/>
        <v>43</v>
      </c>
    </row>
    <row r="3278" spans="8:12">
      <c r="H3278" s="1" t="s">
        <v>120</v>
      </c>
      <c r="I3278" s="1" t="s">
        <v>9478</v>
      </c>
      <c r="J3278" s="1" t="s">
        <v>652</v>
      </c>
      <c r="K3278" s="1" t="str">
        <f t="shared" si="103"/>
        <v>2010</v>
      </c>
      <c r="L3278">
        <f t="shared" si="104"/>
        <v>43</v>
      </c>
    </row>
    <row r="3279" spans="8:12">
      <c r="H3279" s="1" t="s">
        <v>282</v>
      </c>
      <c r="I3279" s="1" t="s">
        <v>9868</v>
      </c>
      <c r="J3279" s="1" t="s">
        <v>6558</v>
      </c>
      <c r="K3279" s="1" t="str">
        <f t="shared" si="103"/>
        <v>2013</v>
      </c>
      <c r="L3279">
        <f t="shared" si="104"/>
        <v>43</v>
      </c>
    </row>
    <row r="3280" spans="8:12">
      <c r="H3280" s="1" t="s">
        <v>299</v>
      </c>
      <c r="I3280" s="1" t="s">
        <v>9939</v>
      </c>
      <c r="J3280" s="1" t="s">
        <v>8380</v>
      </c>
      <c r="K3280" s="1" t="str">
        <f t="shared" si="103"/>
        <v>2012</v>
      </c>
      <c r="L3280">
        <f t="shared" si="104"/>
        <v>43</v>
      </c>
    </row>
    <row r="3281" spans="8:12">
      <c r="H3281" s="1" t="s">
        <v>299</v>
      </c>
      <c r="I3281" s="1" t="s">
        <v>10246</v>
      </c>
      <c r="J3281" s="1" t="s">
        <v>9455</v>
      </c>
      <c r="K3281" s="1" t="str">
        <f t="shared" si="103"/>
        <v>2012</v>
      </c>
      <c r="L3281">
        <f t="shared" si="104"/>
        <v>43</v>
      </c>
    </row>
    <row r="3282" spans="8:12">
      <c r="H3282" s="1" t="s">
        <v>310</v>
      </c>
      <c r="I3282" s="1" t="s">
        <v>7209</v>
      </c>
      <c r="J3282" s="1" t="s">
        <v>941</v>
      </c>
      <c r="K3282" s="1" t="str">
        <f t="shared" si="103"/>
        <v>2011</v>
      </c>
      <c r="L3282">
        <f t="shared" si="104"/>
        <v>43</v>
      </c>
    </row>
    <row r="3283" spans="8:12">
      <c r="H3283" s="1" t="s">
        <v>136</v>
      </c>
      <c r="I3283" s="1" t="s">
        <v>9173</v>
      </c>
      <c r="J3283" s="1" t="s">
        <v>8899</v>
      </c>
      <c r="K3283" s="1" t="str">
        <f t="shared" si="103"/>
        <v>2006</v>
      </c>
      <c r="L3283">
        <f t="shared" si="104"/>
        <v>43</v>
      </c>
    </row>
    <row r="3284" spans="8:12">
      <c r="H3284" s="1" t="s">
        <v>310</v>
      </c>
      <c r="I3284" s="1" t="s">
        <v>10468</v>
      </c>
      <c r="J3284" s="1" t="s">
        <v>9874</v>
      </c>
      <c r="K3284" s="1" t="str">
        <f t="shared" si="103"/>
        <v>2011</v>
      </c>
      <c r="L3284">
        <f t="shared" si="104"/>
        <v>43</v>
      </c>
    </row>
    <row r="3285" spans="8:12">
      <c r="H3285" s="1" t="s">
        <v>484</v>
      </c>
      <c r="I3285" s="1" t="s">
        <v>11058</v>
      </c>
      <c r="J3285" s="1" t="s">
        <v>11069</v>
      </c>
      <c r="K3285" s="1" t="str">
        <f t="shared" si="103"/>
        <v>2015</v>
      </c>
      <c r="L3285">
        <f t="shared" si="104"/>
        <v>43</v>
      </c>
    </row>
    <row r="3286" spans="8:12">
      <c r="H3286" s="1" t="s">
        <v>299</v>
      </c>
      <c r="I3286" s="1" t="s">
        <v>297</v>
      </c>
      <c r="J3286" s="1" t="s">
        <v>1415</v>
      </c>
      <c r="K3286" s="1" t="str">
        <f t="shared" si="103"/>
        <v>2019</v>
      </c>
      <c r="L3286">
        <f t="shared" si="104"/>
        <v>43</v>
      </c>
    </row>
    <row r="3287" spans="8:12">
      <c r="H3287" s="1" t="s">
        <v>299</v>
      </c>
      <c r="I3287" s="1" t="s">
        <v>7224</v>
      </c>
      <c r="J3287" s="1" t="s">
        <v>11336</v>
      </c>
      <c r="K3287" s="1" t="str">
        <f t="shared" si="103"/>
        <v>2013</v>
      </c>
      <c r="L3287">
        <f t="shared" si="104"/>
        <v>43</v>
      </c>
    </row>
    <row r="3288" spans="8:12">
      <c r="H3288" s="1" t="s">
        <v>282</v>
      </c>
      <c r="I3288" s="1" t="s">
        <v>5326</v>
      </c>
      <c r="J3288" s="1" t="s">
        <v>1712</v>
      </c>
      <c r="K3288" s="1" t="str">
        <f t="shared" si="103"/>
        <v>2014</v>
      </c>
      <c r="L3288">
        <f t="shared" si="104"/>
        <v>43</v>
      </c>
    </row>
    <row r="3289" spans="8:12">
      <c r="H3289" s="1" t="s">
        <v>721</v>
      </c>
      <c r="I3289" s="1" t="s">
        <v>8856</v>
      </c>
      <c r="J3289" s="1" t="s">
        <v>11382</v>
      </c>
      <c r="K3289" s="1" t="str">
        <f t="shared" si="103"/>
        <v>2006</v>
      </c>
      <c r="L3289">
        <f t="shared" si="104"/>
        <v>43</v>
      </c>
    </row>
    <row r="3290" spans="8:12">
      <c r="H3290" s="1" t="s">
        <v>282</v>
      </c>
      <c r="I3290" s="1" t="s">
        <v>11394</v>
      </c>
      <c r="J3290" s="1" t="s">
        <v>12300</v>
      </c>
      <c r="K3290" s="1" t="str">
        <f t="shared" si="103"/>
        <v>2020</v>
      </c>
      <c r="L3290">
        <f t="shared" si="104"/>
        <v>43</v>
      </c>
    </row>
    <row r="3291" spans="8:12">
      <c r="H3291" s="1" t="s">
        <v>573</v>
      </c>
      <c r="I3291" s="1" t="s">
        <v>8926</v>
      </c>
      <c r="J3291" s="1" t="s">
        <v>12438</v>
      </c>
      <c r="K3291" s="1" t="str">
        <f t="shared" si="103"/>
        <v>1997</v>
      </c>
      <c r="L3291">
        <f t="shared" si="104"/>
        <v>43</v>
      </c>
    </row>
    <row r="3292" spans="8:12">
      <c r="H3292" s="1" t="s">
        <v>282</v>
      </c>
      <c r="I3292" s="1" t="s">
        <v>12459</v>
      </c>
      <c r="J3292" s="1" t="s">
        <v>10602</v>
      </c>
      <c r="K3292" s="1" t="str">
        <f t="shared" si="103"/>
        <v>2020</v>
      </c>
      <c r="L3292">
        <f t="shared" si="104"/>
        <v>43</v>
      </c>
    </row>
    <row r="3293" spans="8:12">
      <c r="H3293" s="1" t="s">
        <v>120</v>
      </c>
      <c r="I3293" s="1" t="s">
        <v>403</v>
      </c>
      <c r="J3293" s="1" t="s">
        <v>152</v>
      </c>
      <c r="K3293" s="1" t="str">
        <f t="shared" si="103"/>
        <v>2017</v>
      </c>
      <c r="L3293">
        <f t="shared" si="104"/>
        <v>44</v>
      </c>
    </row>
    <row r="3294" spans="8:12">
      <c r="H3294" s="1" t="s">
        <v>299</v>
      </c>
      <c r="I3294" s="1" t="s">
        <v>171</v>
      </c>
      <c r="J3294" s="1" t="s">
        <v>171</v>
      </c>
      <c r="K3294" s="1" t="str">
        <f t="shared" si="103"/>
        <v>2015</v>
      </c>
      <c r="L3294">
        <f t="shared" si="104"/>
        <v>44</v>
      </c>
    </row>
    <row r="3295" spans="8:12">
      <c r="H3295" s="1" t="s">
        <v>299</v>
      </c>
      <c r="I3295" s="1" t="s">
        <v>750</v>
      </c>
      <c r="J3295" s="1" t="s">
        <v>191</v>
      </c>
      <c r="K3295" s="1" t="str">
        <f t="shared" si="103"/>
        <v>2018</v>
      </c>
      <c r="L3295">
        <f t="shared" si="104"/>
        <v>44</v>
      </c>
    </row>
    <row r="3296" spans="8:12">
      <c r="H3296" s="1" t="s">
        <v>299</v>
      </c>
      <c r="I3296" s="1" t="s">
        <v>799</v>
      </c>
      <c r="J3296" s="1" t="s">
        <v>801</v>
      </c>
      <c r="K3296" s="1" t="str">
        <f t="shared" si="103"/>
        <v>2015</v>
      </c>
      <c r="L3296">
        <f t="shared" si="104"/>
        <v>44</v>
      </c>
    </row>
    <row r="3297" spans="8:12">
      <c r="H3297" s="1" t="s">
        <v>233</v>
      </c>
      <c r="I3297" s="1" t="s">
        <v>437</v>
      </c>
      <c r="J3297" s="1" t="s">
        <v>815</v>
      </c>
      <c r="K3297" s="1" t="str">
        <f t="shared" si="103"/>
        <v>2014</v>
      </c>
      <c r="L3297">
        <f t="shared" si="104"/>
        <v>44</v>
      </c>
    </row>
    <row r="3298" spans="8:12">
      <c r="H3298" s="1" t="s">
        <v>240</v>
      </c>
      <c r="I3298" s="1" t="s">
        <v>835</v>
      </c>
      <c r="J3298" s="1" t="s">
        <v>849</v>
      </c>
      <c r="K3298" s="1" t="str">
        <f t="shared" si="103"/>
        <v>2009</v>
      </c>
      <c r="L3298">
        <f t="shared" si="104"/>
        <v>44</v>
      </c>
    </row>
    <row r="3299" spans="8:12">
      <c r="H3299" s="1" t="s">
        <v>299</v>
      </c>
      <c r="I3299" s="1" t="s">
        <v>861</v>
      </c>
      <c r="J3299" s="1" t="s">
        <v>72</v>
      </c>
      <c r="K3299" s="1" t="str">
        <f t="shared" si="103"/>
        <v>2019</v>
      </c>
      <c r="L3299">
        <f t="shared" si="104"/>
        <v>44</v>
      </c>
    </row>
    <row r="3300" spans="8:12">
      <c r="H3300" s="1" t="s">
        <v>299</v>
      </c>
      <c r="I3300" s="1" t="s">
        <v>1042</v>
      </c>
      <c r="J3300" s="1" t="s">
        <v>66</v>
      </c>
      <c r="K3300" s="1" t="str">
        <f t="shared" si="103"/>
        <v>2019</v>
      </c>
      <c r="L3300">
        <f t="shared" si="104"/>
        <v>44</v>
      </c>
    </row>
    <row r="3301" spans="8:12">
      <c r="H3301" s="1" t="s">
        <v>299</v>
      </c>
      <c r="I3301" s="1" t="s">
        <v>1245</v>
      </c>
      <c r="J3301" s="1" t="s">
        <v>1174</v>
      </c>
      <c r="K3301" s="1" t="str">
        <f t="shared" si="103"/>
        <v>2019</v>
      </c>
      <c r="L3301">
        <f t="shared" si="104"/>
        <v>44</v>
      </c>
    </row>
    <row r="3302" spans="8:12">
      <c r="H3302" s="1" t="s">
        <v>310</v>
      </c>
      <c r="I3302" s="1" t="s">
        <v>1545</v>
      </c>
      <c r="J3302" s="1" t="s">
        <v>1039</v>
      </c>
      <c r="K3302" s="1" t="str">
        <f t="shared" si="103"/>
        <v>2018</v>
      </c>
      <c r="L3302">
        <f t="shared" si="104"/>
        <v>44</v>
      </c>
    </row>
    <row r="3303" spans="8:12">
      <c r="H3303" s="1" t="s">
        <v>120</v>
      </c>
      <c r="I3303" s="1" t="s">
        <v>1936</v>
      </c>
      <c r="J3303" s="1" t="s">
        <v>1534</v>
      </c>
      <c r="K3303" s="1" t="str">
        <f t="shared" si="103"/>
        <v>2016</v>
      </c>
      <c r="L3303">
        <f t="shared" si="104"/>
        <v>44</v>
      </c>
    </row>
    <row r="3304" spans="8:12">
      <c r="H3304" s="1" t="s">
        <v>120</v>
      </c>
      <c r="I3304" s="1" t="s">
        <v>1960</v>
      </c>
      <c r="J3304" s="1" t="s">
        <v>1534</v>
      </c>
      <c r="K3304" s="1" t="str">
        <f t="shared" si="103"/>
        <v>2016</v>
      </c>
      <c r="L3304">
        <f t="shared" si="104"/>
        <v>44</v>
      </c>
    </row>
    <row r="3305" spans="8:12">
      <c r="H3305" s="1" t="s">
        <v>240</v>
      </c>
      <c r="I3305" s="1" t="s">
        <v>254</v>
      </c>
      <c r="J3305" s="1" t="s">
        <v>2352</v>
      </c>
      <c r="K3305" s="1" t="str">
        <f t="shared" si="103"/>
        <v>2008</v>
      </c>
      <c r="L3305">
        <f t="shared" si="104"/>
        <v>44</v>
      </c>
    </row>
    <row r="3306" spans="8:12">
      <c r="H3306" s="1" t="s">
        <v>310</v>
      </c>
      <c r="I3306" s="1" t="s">
        <v>2418</v>
      </c>
      <c r="J3306" s="1" t="s">
        <v>610</v>
      </c>
      <c r="K3306" s="1" t="str">
        <f t="shared" si="103"/>
        <v>2017</v>
      </c>
      <c r="L3306">
        <f t="shared" si="104"/>
        <v>44</v>
      </c>
    </row>
    <row r="3307" spans="8:12">
      <c r="H3307" s="1" t="s">
        <v>299</v>
      </c>
      <c r="I3307" s="1" t="s">
        <v>3623</v>
      </c>
      <c r="J3307" s="1" t="s">
        <v>3458</v>
      </c>
      <c r="K3307" s="1" t="str">
        <f t="shared" si="103"/>
        <v>2018</v>
      </c>
      <c r="L3307">
        <f t="shared" si="104"/>
        <v>44</v>
      </c>
    </row>
    <row r="3308" spans="8:12">
      <c r="H3308" s="1" t="s">
        <v>299</v>
      </c>
      <c r="I3308" s="1" t="s">
        <v>4071</v>
      </c>
      <c r="J3308" s="1" t="s">
        <v>4077</v>
      </c>
      <c r="K3308" s="1" t="str">
        <f t="shared" si="103"/>
        <v>2016</v>
      </c>
      <c r="L3308">
        <f t="shared" si="104"/>
        <v>44</v>
      </c>
    </row>
    <row r="3309" spans="8:12">
      <c r="H3309" s="1" t="s">
        <v>240</v>
      </c>
      <c r="I3309" s="1" t="s">
        <v>4071</v>
      </c>
      <c r="J3309" s="1" t="s">
        <v>370</v>
      </c>
      <c r="K3309" s="1" t="str">
        <f t="shared" si="103"/>
        <v>2006</v>
      </c>
      <c r="L3309">
        <f t="shared" si="104"/>
        <v>44</v>
      </c>
    </row>
    <row r="3310" spans="8:12">
      <c r="H3310" s="1" t="s">
        <v>189</v>
      </c>
      <c r="I3310" s="1" t="s">
        <v>2257</v>
      </c>
      <c r="J3310" s="1" t="s">
        <v>1222</v>
      </c>
      <c r="K3310" s="1" t="str">
        <f t="shared" si="103"/>
        <v>2015</v>
      </c>
      <c r="L3310">
        <f t="shared" si="104"/>
        <v>44</v>
      </c>
    </row>
    <row r="3311" spans="8:12">
      <c r="H3311" s="1" t="s">
        <v>136</v>
      </c>
      <c r="I3311" s="1" t="s">
        <v>4654</v>
      </c>
      <c r="J3311" s="1" t="s">
        <v>4655</v>
      </c>
      <c r="K3311" s="1" t="str">
        <f t="shared" si="103"/>
        <v>2010</v>
      </c>
      <c r="L3311">
        <f t="shared" si="104"/>
        <v>44</v>
      </c>
    </row>
    <row r="3312" spans="8:12">
      <c r="H3312" s="1" t="s">
        <v>310</v>
      </c>
      <c r="I3312" s="1" t="s">
        <v>3838</v>
      </c>
      <c r="J3312" s="1" t="s">
        <v>1534</v>
      </c>
      <c r="K3312" s="1" t="str">
        <f t="shared" si="103"/>
        <v>2016</v>
      </c>
      <c r="L3312">
        <f t="shared" si="104"/>
        <v>44</v>
      </c>
    </row>
    <row r="3313" spans="8:12">
      <c r="H3313" s="1" t="s">
        <v>299</v>
      </c>
      <c r="I3313" s="1" t="s">
        <v>3404</v>
      </c>
      <c r="J3313" s="1" t="s">
        <v>4232</v>
      </c>
      <c r="K3313" s="1" t="str">
        <f t="shared" si="103"/>
        <v>2017</v>
      </c>
      <c r="L3313">
        <f t="shared" si="104"/>
        <v>44</v>
      </c>
    </row>
    <row r="3314" spans="8:12">
      <c r="H3314" s="1" t="s">
        <v>310</v>
      </c>
      <c r="I3314" s="1" t="s">
        <v>2843</v>
      </c>
      <c r="J3314" s="1" t="s">
        <v>5019</v>
      </c>
      <c r="K3314" s="1" t="str">
        <f t="shared" si="103"/>
        <v>2016</v>
      </c>
      <c r="L3314">
        <f t="shared" si="104"/>
        <v>44</v>
      </c>
    </row>
    <row r="3315" spans="8:12">
      <c r="H3315" s="1" t="s">
        <v>299</v>
      </c>
      <c r="I3315" s="1" t="s">
        <v>1656</v>
      </c>
      <c r="J3315" s="1" t="s">
        <v>5226</v>
      </c>
      <c r="K3315" s="1" t="str">
        <f t="shared" si="103"/>
        <v>2016</v>
      </c>
      <c r="L3315">
        <f t="shared" si="104"/>
        <v>44</v>
      </c>
    </row>
    <row r="3316" spans="8:12">
      <c r="H3316" s="1" t="s">
        <v>240</v>
      </c>
      <c r="I3316" s="1" t="s">
        <v>5049</v>
      </c>
      <c r="J3316" s="1" t="s">
        <v>1918</v>
      </c>
      <c r="K3316" s="1" t="str">
        <f t="shared" si="103"/>
        <v>2007</v>
      </c>
      <c r="L3316">
        <f t="shared" si="104"/>
        <v>44</v>
      </c>
    </row>
    <row r="3317" spans="8:12">
      <c r="H3317" s="1" t="s">
        <v>120</v>
      </c>
      <c r="I3317" s="1" t="s">
        <v>4373</v>
      </c>
      <c r="J3317" s="1" t="s">
        <v>1222</v>
      </c>
      <c r="K3317" s="1" t="str">
        <f t="shared" si="103"/>
        <v>2015</v>
      </c>
      <c r="L3317">
        <f t="shared" si="104"/>
        <v>44</v>
      </c>
    </row>
    <row r="3318" spans="8:12">
      <c r="H3318" s="1" t="s">
        <v>299</v>
      </c>
      <c r="I3318" s="1" t="s">
        <v>740</v>
      </c>
      <c r="J3318" s="1" t="s">
        <v>274</v>
      </c>
      <c r="K3318" s="1" t="str">
        <f t="shared" si="103"/>
        <v>2017</v>
      </c>
      <c r="L3318">
        <f t="shared" si="104"/>
        <v>44</v>
      </c>
    </row>
    <row r="3319" spans="8:12">
      <c r="H3319" s="1" t="s">
        <v>310</v>
      </c>
      <c r="I3319" s="1" t="s">
        <v>5140</v>
      </c>
      <c r="J3319" s="1" t="s">
        <v>5226</v>
      </c>
      <c r="K3319" s="1" t="str">
        <f t="shared" si="103"/>
        <v>2016</v>
      </c>
      <c r="L3319">
        <f t="shared" si="104"/>
        <v>44</v>
      </c>
    </row>
    <row r="3320" spans="8:12">
      <c r="H3320" s="1" t="s">
        <v>233</v>
      </c>
      <c r="I3320" s="1" t="s">
        <v>6526</v>
      </c>
      <c r="J3320" s="1" t="s">
        <v>6312</v>
      </c>
      <c r="K3320" s="1" t="str">
        <f t="shared" si="103"/>
        <v>2012</v>
      </c>
      <c r="L3320">
        <f t="shared" si="104"/>
        <v>44</v>
      </c>
    </row>
    <row r="3321" spans="8:12">
      <c r="H3321" s="1" t="s">
        <v>189</v>
      </c>
      <c r="I3321" s="1" t="s">
        <v>364</v>
      </c>
      <c r="J3321" s="1" t="s">
        <v>587</v>
      </c>
      <c r="K3321" s="1" t="str">
        <f t="shared" si="103"/>
        <v>2017</v>
      </c>
      <c r="L3321">
        <f t="shared" si="104"/>
        <v>44</v>
      </c>
    </row>
    <row r="3322" spans="8:12">
      <c r="H3322" s="1" t="s">
        <v>136</v>
      </c>
      <c r="I3322" s="1" t="s">
        <v>4461</v>
      </c>
      <c r="J3322" s="1" t="s">
        <v>2212</v>
      </c>
      <c r="K3322" s="1" t="str">
        <f t="shared" si="103"/>
        <v>2010</v>
      </c>
      <c r="L3322">
        <f t="shared" si="104"/>
        <v>44</v>
      </c>
    </row>
    <row r="3323" spans="8:12">
      <c r="H3323" s="1" t="s">
        <v>299</v>
      </c>
      <c r="I3323" s="1" t="s">
        <v>6806</v>
      </c>
      <c r="J3323" s="1" t="s">
        <v>6807</v>
      </c>
      <c r="K3323" s="1" t="str">
        <f t="shared" si="103"/>
        <v>2015</v>
      </c>
      <c r="L3323">
        <f t="shared" si="104"/>
        <v>44</v>
      </c>
    </row>
    <row r="3324" spans="8:12">
      <c r="H3324" s="1" t="s">
        <v>299</v>
      </c>
      <c r="I3324" s="1" t="s">
        <v>6848</v>
      </c>
      <c r="J3324" s="1" t="s">
        <v>6772</v>
      </c>
      <c r="K3324" s="1" t="str">
        <f t="shared" si="103"/>
        <v>2015</v>
      </c>
      <c r="L3324">
        <f t="shared" si="104"/>
        <v>44</v>
      </c>
    </row>
    <row r="3325" spans="8:12">
      <c r="H3325" s="1" t="s">
        <v>299</v>
      </c>
      <c r="I3325" s="1" t="s">
        <v>7120</v>
      </c>
      <c r="J3325" s="1" t="s">
        <v>921</v>
      </c>
      <c r="K3325" s="1" t="str">
        <f t="shared" si="103"/>
        <v>2015</v>
      </c>
      <c r="L3325">
        <f t="shared" si="104"/>
        <v>44</v>
      </c>
    </row>
    <row r="3326" spans="8:12">
      <c r="H3326" s="1" t="s">
        <v>299</v>
      </c>
      <c r="I3326" s="1" t="s">
        <v>7292</v>
      </c>
      <c r="J3326" s="1" t="s">
        <v>6691</v>
      </c>
      <c r="K3326" s="1" t="str">
        <f t="shared" si="103"/>
        <v>2015</v>
      </c>
      <c r="L3326">
        <f t="shared" si="104"/>
        <v>44</v>
      </c>
    </row>
    <row r="3327" spans="8:12">
      <c r="H3327" s="1" t="s">
        <v>189</v>
      </c>
      <c r="I3327" s="1" t="s">
        <v>7340</v>
      </c>
      <c r="J3327" s="1" t="s">
        <v>7343</v>
      </c>
      <c r="K3327" s="1" t="str">
        <f t="shared" si="103"/>
        <v>2012</v>
      </c>
      <c r="L3327">
        <f t="shared" si="104"/>
        <v>44</v>
      </c>
    </row>
    <row r="3328" spans="8:12">
      <c r="H3328" s="1" t="s">
        <v>310</v>
      </c>
      <c r="I3328" s="1" t="s">
        <v>7354</v>
      </c>
      <c r="J3328" s="1" t="s">
        <v>7357</v>
      </c>
      <c r="K3328" s="1" t="str">
        <f t="shared" si="103"/>
        <v>2014</v>
      </c>
      <c r="L3328">
        <f t="shared" si="104"/>
        <v>44</v>
      </c>
    </row>
    <row r="3329" spans="8:12">
      <c r="H3329" s="1" t="s">
        <v>299</v>
      </c>
      <c r="I3329" s="1" t="s">
        <v>7374</v>
      </c>
      <c r="J3329" s="1" t="s">
        <v>5747</v>
      </c>
      <c r="K3329" s="1" t="str">
        <f t="shared" si="103"/>
        <v>2015</v>
      </c>
      <c r="L3329">
        <f t="shared" si="104"/>
        <v>44</v>
      </c>
    </row>
    <row r="3330" spans="8:12">
      <c r="H3330" s="1" t="s">
        <v>299</v>
      </c>
      <c r="I3330" s="1" t="s">
        <v>5781</v>
      </c>
      <c r="J3330" s="1" t="s">
        <v>7493</v>
      </c>
      <c r="K3330" s="1" t="str">
        <f t="shared" ref="K3330:K3393" si="105">TEXT(J3330,"YYYY")</f>
        <v>2020</v>
      </c>
      <c r="L3330">
        <f t="shared" ref="L3330:L3393" si="106">H3330-(TEXT(I3330,"YYYY")-TEXT(J3330,"YYYY"))</f>
        <v>44</v>
      </c>
    </row>
    <row r="3331" spans="8:12">
      <c r="H3331" s="1" t="s">
        <v>299</v>
      </c>
      <c r="I3331" s="1" t="s">
        <v>7543</v>
      </c>
      <c r="J3331" s="1" t="s">
        <v>7544</v>
      </c>
      <c r="K3331" s="1" t="str">
        <f t="shared" si="105"/>
        <v>2013</v>
      </c>
      <c r="L3331">
        <f t="shared" si="106"/>
        <v>44</v>
      </c>
    </row>
    <row r="3332" spans="8:12">
      <c r="H3332" s="1" t="s">
        <v>120</v>
      </c>
      <c r="I3332" s="1" t="s">
        <v>1184</v>
      </c>
      <c r="J3332" s="1" t="s">
        <v>199</v>
      </c>
      <c r="K3332" s="1" t="str">
        <f t="shared" si="105"/>
        <v>2018</v>
      </c>
      <c r="L3332">
        <f t="shared" si="106"/>
        <v>44</v>
      </c>
    </row>
    <row r="3333" spans="8:12">
      <c r="H3333" s="1" t="s">
        <v>189</v>
      </c>
      <c r="I3333" s="1" t="s">
        <v>7954</v>
      </c>
      <c r="J3333" s="1" t="s">
        <v>2008</v>
      </c>
      <c r="K3333" s="1" t="str">
        <f t="shared" si="105"/>
        <v>2014</v>
      </c>
      <c r="L3333">
        <f t="shared" si="106"/>
        <v>44</v>
      </c>
    </row>
    <row r="3334" spans="8:12">
      <c r="H3334" s="1" t="s">
        <v>308</v>
      </c>
      <c r="I3334" s="1" t="s">
        <v>7937</v>
      </c>
      <c r="J3334" s="1" t="s">
        <v>7971</v>
      </c>
      <c r="K3334" s="1" t="str">
        <f t="shared" si="105"/>
        <v>2007</v>
      </c>
      <c r="L3334">
        <f t="shared" si="106"/>
        <v>44</v>
      </c>
    </row>
    <row r="3335" spans="8:12">
      <c r="H3335" s="1" t="s">
        <v>458</v>
      </c>
      <c r="I3335" s="1" t="s">
        <v>764</v>
      </c>
      <c r="J3335" s="1" t="s">
        <v>3167</v>
      </c>
      <c r="K3335" s="1" t="str">
        <f t="shared" si="105"/>
        <v>1997</v>
      </c>
      <c r="L3335">
        <f t="shared" si="106"/>
        <v>44</v>
      </c>
    </row>
    <row r="3336" spans="8:12">
      <c r="H3336" s="1" t="s">
        <v>299</v>
      </c>
      <c r="I3336" s="1" t="s">
        <v>8001</v>
      </c>
      <c r="J3336" s="1" t="s">
        <v>1286</v>
      </c>
      <c r="K3336" s="1" t="str">
        <f t="shared" si="105"/>
        <v>2017</v>
      </c>
      <c r="L3336">
        <f t="shared" si="106"/>
        <v>44</v>
      </c>
    </row>
    <row r="3337" spans="8:12">
      <c r="H3337" s="1" t="s">
        <v>256</v>
      </c>
      <c r="I3337" s="1" t="s">
        <v>8021</v>
      </c>
      <c r="J3337" s="1" t="s">
        <v>2559</v>
      </c>
      <c r="K3337" s="1" t="str">
        <f t="shared" si="105"/>
        <v>2007</v>
      </c>
      <c r="L3337">
        <f t="shared" si="106"/>
        <v>44</v>
      </c>
    </row>
    <row r="3338" spans="8:12">
      <c r="H3338" s="1" t="s">
        <v>299</v>
      </c>
      <c r="I3338" s="1" t="s">
        <v>8415</v>
      </c>
      <c r="J3338" s="1" t="s">
        <v>7043</v>
      </c>
      <c r="K3338" s="1" t="str">
        <f t="shared" si="105"/>
        <v>2020</v>
      </c>
      <c r="L3338">
        <f t="shared" si="106"/>
        <v>44</v>
      </c>
    </row>
    <row r="3339" spans="8:12">
      <c r="H3339" s="1" t="s">
        <v>299</v>
      </c>
      <c r="I3339" s="1" t="s">
        <v>8729</v>
      </c>
      <c r="J3339" s="1" t="s">
        <v>5680</v>
      </c>
      <c r="K3339" s="1" t="str">
        <f t="shared" si="105"/>
        <v>2020</v>
      </c>
      <c r="L3339">
        <f t="shared" si="106"/>
        <v>44</v>
      </c>
    </row>
    <row r="3340" spans="8:12">
      <c r="H3340" s="1" t="s">
        <v>484</v>
      </c>
      <c r="I3340" s="1" t="s">
        <v>9187</v>
      </c>
      <c r="J3340" s="1" t="s">
        <v>575</v>
      </c>
      <c r="K3340" s="1" t="str">
        <f t="shared" si="105"/>
        <v>2008</v>
      </c>
      <c r="L3340">
        <f t="shared" si="106"/>
        <v>44</v>
      </c>
    </row>
    <row r="3341" spans="8:12">
      <c r="H3341" s="1" t="s">
        <v>484</v>
      </c>
      <c r="I3341" s="1" t="s">
        <v>9210</v>
      </c>
      <c r="J3341" s="1" t="s">
        <v>9140</v>
      </c>
      <c r="K3341" s="1" t="str">
        <f t="shared" si="105"/>
        <v>2010</v>
      </c>
      <c r="L3341">
        <f t="shared" si="106"/>
        <v>44</v>
      </c>
    </row>
    <row r="3342" spans="8:12">
      <c r="H3342" s="1" t="s">
        <v>120</v>
      </c>
      <c r="I3342" s="1" t="s">
        <v>9587</v>
      </c>
      <c r="J3342" s="1" t="s">
        <v>9608</v>
      </c>
      <c r="K3342" s="1" t="str">
        <f t="shared" si="105"/>
        <v>2010</v>
      </c>
      <c r="L3342">
        <f t="shared" si="106"/>
        <v>44</v>
      </c>
    </row>
    <row r="3343" spans="8:12">
      <c r="H3343" s="1" t="s">
        <v>136</v>
      </c>
      <c r="I3343" s="1" t="s">
        <v>9724</v>
      </c>
      <c r="J3343" s="1" t="s">
        <v>1918</v>
      </c>
      <c r="K3343" s="1" t="str">
        <f t="shared" si="105"/>
        <v>2007</v>
      </c>
      <c r="L3343">
        <f t="shared" si="106"/>
        <v>44</v>
      </c>
    </row>
    <row r="3344" spans="8:12">
      <c r="H3344" s="1" t="s">
        <v>310</v>
      </c>
      <c r="I3344" s="1" t="s">
        <v>9858</v>
      </c>
      <c r="J3344" s="1" t="s">
        <v>7730</v>
      </c>
      <c r="K3344" s="1" t="str">
        <f t="shared" si="105"/>
        <v>2011</v>
      </c>
      <c r="L3344">
        <f t="shared" si="106"/>
        <v>44</v>
      </c>
    </row>
    <row r="3345" spans="8:12">
      <c r="H3345" s="1" t="s">
        <v>189</v>
      </c>
      <c r="I3345" s="1" t="s">
        <v>10271</v>
      </c>
      <c r="J3345" s="1" t="s">
        <v>2212</v>
      </c>
      <c r="K3345" s="1" t="str">
        <f t="shared" si="105"/>
        <v>2010</v>
      </c>
      <c r="L3345">
        <f t="shared" si="106"/>
        <v>44</v>
      </c>
    </row>
    <row r="3346" spans="8:12">
      <c r="H3346" s="1" t="s">
        <v>299</v>
      </c>
      <c r="I3346" s="1" t="s">
        <v>10468</v>
      </c>
      <c r="J3346" s="1" t="s">
        <v>7401</v>
      </c>
      <c r="K3346" s="1" t="str">
        <f t="shared" si="105"/>
        <v>2013</v>
      </c>
      <c r="L3346">
        <f t="shared" si="106"/>
        <v>44</v>
      </c>
    </row>
    <row r="3347" spans="8:12">
      <c r="H3347" s="1" t="s">
        <v>120</v>
      </c>
      <c r="I3347" s="1" t="s">
        <v>193</v>
      </c>
      <c r="J3347" s="1" t="s">
        <v>1334</v>
      </c>
      <c r="K3347" s="1" t="str">
        <f t="shared" si="105"/>
        <v>2018</v>
      </c>
      <c r="L3347">
        <f t="shared" si="106"/>
        <v>44</v>
      </c>
    </row>
    <row r="3348" spans="8:12">
      <c r="H3348" s="1" t="s">
        <v>310</v>
      </c>
      <c r="I3348" s="1" t="s">
        <v>857</v>
      </c>
      <c r="J3348" s="1" t="s">
        <v>758</v>
      </c>
      <c r="K3348" s="1" t="str">
        <f t="shared" si="105"/>
        <v>2019</v>
      </c>
      <c r="L3348">
        <f t="shared" si="106"/>
        <v>44</v>
      </c>
    </row>
    <row r="3349" spans="8:12">
      <c r="H3349" s="1" t="s">
        <v>721</v>
      </c>
      <c r="I3349" s="1" t="s">
        <v>9192</v>
      </c>
      <c r="J3349" s="1" t="s">
        <v>9480</v>
      </c>
      <c r="K3349" s="1" t="str">
        <f t="shared" si="105"/>
        <v>2007</v>
      </c>
      <c r="L3349">
        <f t="shared" si="106"/>
        <v>44</v>
      </c>
    </row>
    <row r="3350" spans="8:12">
      <c r="H3350" s="1" t="s">
        <v>310</v>
      </c>
      <c r="I3350" s="1" t="s">
        <v>11233</v>
      </c>
      <c r="J3350" s="1" t="s">
        <v>6443</v>
      </c>
      <c r="K3350" s="1" t="str">
        <f t="shared" si="105"/>
        <v>2013</v>
      </c>
      <c r="L3350">
        <f t="shared" si="106"/>
        <v>44</v>
      </c>
    </row>
    <row r="3351" spans="8:12">
      <c r="H3351" s="1" t="s">
        <v>310</v>
      </c>
      <c r="I3351" s="1" t="s">
        <v>5681</v>
      </c>
      <c r="J3351" s="1" t="s">
        <v>11368</v>
      </c>
      <c r="K3351" s="1" t="str">
        <f t="shared" si="105"/>
        <v>2019</v>
      </c>
      <c r="L3351">
        <f t="shared" si="106"/>
        <v>44</v>
      </c>
    </row>
    <row r="3352" spans="8:12">
      <c r="H3352" s="1" t="s">
        <v>299</v>
      </c>
      <c r="I3352" s="1" t="s">
        <v>8837</v>
      </c>
      <c r="J3352" s="1" t="s">
        <v>7329</v>
      </c>
      <c r="K3352" s="1" t="str">
        <f t="shared" si="105"/>
        <v>2014</v>
      </c>
      <c r="L3352">
        <f t="shared" si="106"/>
        <v>44</v>
      </c>
    </row>
    <row r="3353" spans="8:12">
      <c r="H3353" s="1" t="s">
        <v>299</v>
      </c>
      <c r="I3353" s="1" t="s">
        <v>11565</v>
      </c>
      <c r="J3353" s="1" t="s">
        <v>384</v>
      </c>
      <c r="K3353" s="1" t="str">
        <f t="shared" si="105"/>
        <v>2015</v>
      </c>
      <c r="L3353">
        <f t="shared" si="106"/>
        <v>44</v>
      </c>
    </row>
    <row r="3354" spans="8:12">
      <c r="H3354" s="1" t="s">
        <v>299</v>
      </c>
      <c r="I3354" s="1" t="s">
        <v>9816</v>
      </c>
      <c r="J3354" s="1" t="s">
        <v>1067</v>
      </c>
      <c r="K3354" s="1" t="str">
        <f t="shared" si="105"/>
        <v>2015</v>
      </c>
      <c r="L3354">
        <f t="shared" si="106"/>
        <v>44</v>
      </c>
    </row>
    <row r="3355" spans="8:12">
      <c r="H3355" s="1" t="s">
        <v>299</v>
      </c>
      <c r="I3355" s="1" t="s">
        <v>9132</v>
      </c>
      <c r="J3355" s="1" t="s">
        <v>6823</v>
      </c>
      <c r="K3355" s="1" t="str">
        <f t="shared" si="105"/>
        <v>2015</v>
      </c>
      <c r="L3355">
        <f t="shared" si="106"/>
        <v>44</v>
      </c>
    </row>
    <row r="3356" spans="8:12">
      <c r="H3356" s="1" t="s">
        <v>240</v>
      </c>
      <c r="I3356" s="1" t="s">
        <v>1781</v>
      </c>
      <c r="J3356" s="1" t="s">
        <v>2241</v>
      </c>
      <c r="K3356" s="1" t="str">
        <f t="shared" si="105"/>
        <v>2010</v>
      </c>
      <c r="L3356">
        <f t="shared" si="106"/>
        <v>44</v>
      </c>
    </row>
    <row r="3357" spans="8:12">
      <c r="H3357" s="1" t="s">
        <v>233</v>
      </c>
      <c r="I3357" s="1" t="s">
        <v>461</v>
      </c>
      <c r="J3357" s="1" t="s">
        <v>12170</v>
      </c>
      <c r="K3357" s="1" t="str">
        <f t="shared" si="105"/>
        <v>2015</v>
      </c>
      <c r="L3357">
        <f t="shared" si="106"/>
        <v>44</v>
      </c>
    </row>
    <row r="3358" spans="8:12">
      <c r="H3358" s="1" t="s">
        <v>299</v>
      </c>
      <c r="I3358" s="1" t="s">
        <v>12397</v>
      </c>
      <c r="J3358" s="1" t="s">
        <v>10626</v>
      </c>
      <c r="K3358" s="1" t="str">
        <f t="shared" si="105"/>
        <v>2020</v>
      </c>
      <c r="L3358">
        <f t="shared" si="106"/>
        <v>44</v>
      </c>
    </row>
    <row r="3359" spans="8:12">
      <c r="H3359" s="1" t="s">
        <v>189</v>
      </c>
      <c r="I3359" s="1" t="s">
        <v>431</v>
      </c>
      <c r="J3359" s="1" t="s">
        <v>352</v>
      </c>
      <c r="K3359" s="1" t="str">
        <f t="shared" si="105"/>
        <v>2016</v>
      </c>
      <c r="L3359">
        <f t="shared" si="106"/>
        <v>45</v>
      </c>
    </row>
    <row r="3360" spans="8:12">
      <c r="H3360" s="1" t="s">
        <v>310</v>
      </c>
      <c r="I3360" s="1" t="s">
        <v>155</v>
      </c>
      <c r="J3360" s="1" t="s">
        <v>155</v>
      </c>
      <c r="K3360" s="1" t="str">
        <f t="shared" si="105"/>
        <v>2019</v>
      </c>
      <c r="L3360">
        <f t="shared" si="106"/>
        <v>45</v>
      </c>
    </row>
    <row r="3361" spans="8:12">
      <c r="H3361" s="1" t="s">
        <v>351</v>
      </c>
      <c r="I3361" s="1" t="s">
        <v>572</v>
      </c>
      <c r="J3361" s="1" t="s">
        <v>575</v>
      </c>
      <c r="K3361" s="1" t="str">
        <f t="shared" si="105"/>
        <v>2008</v>
      </c>
      <c r="L3361">
        <f t="shared" si="106"/>
        <v>45</v>
      </c>
    </row>
    <row r="3362" spans="8:12">
      <c r="H3362" s="1" t="s">
        <v>310</v>
      </c>
      <c r="I3362" s="1" t="s">
        <v>613</v>
      </c>
      <c r="J3362" s="1" t="s">
        <v>613</v>
      </c>
      <c r="K3362" s="1" t="str">
        <f t="shared" si="105"/>
        <v>2015</v>
      </c>
      <c r="L3362">
        <f t="shared" si="106"/>
        <v>45</v>
      </c>
    </row>
    <row r="3363" spans="8:12">
      <c r="H3363" s="1" t="s">
        <v>484</v>
      </c>
      <c r="I3363" s="1" t="s">
        <v>2766</v>
      </c>
      <c r="J3363" s="1" t="s">
        <v>2770</v>
      </c>
      <c r="K3363" s="1" t="str">
        <f t="shared" si="105"/>
        <v>2015</v>
      </c>
      <c r="L3363">
        <f t="shared" si="106"/>
        <v>45</v>
      </c>
    </row>
    <row r="3364" spans="8:12">
      <c r="H3364" s="1" t="s">
        <v>120</v>
      </c>
      <c r="I3364" s="1" t="s">
        <v>2766</v>
      </c>
      <c r="J3364" s="1" t="s">
        <v>1873</v>
      </c>
      <c r="K3364" s="1" t="str">
        <f t="shared" si="105"/>
        <v>2017</v>
      </c>
      <c r="L3364">
        <f t="shared" si="106"/>
        <v>45</v>
      </c>
    </row>
    <row r="3365" spans="8:12">
      <c r="H3365" s="1" t="s">
        <v>189</v>
      </c>
      <c r="I3365" s="1" t="s">
        <v>2822</v>
      </c>
      <c r="J3365" s="1" t="s">
        <v>1413</v>
      </c>
      <c r="K3365" s="1" t="str">
        <f t="shared" si="105"/>
        <v>2015</v>
      </c>
      <c r="L3365">
        <f t="shared" si="106"/>
        <v>45</v>
      </c>
    </row>
    <row r="3366" spans="8:12">
      <c r="H3366" s="1" t="s">
        <v>310</v>
      </c>
      <c r="I3366" s="1" t="s">
        <v>2417</v>
      </c>
      <c r="J3366" s="1" t="s">
        <v>881</v>
      </c>
      <c r="K3366" s="1" t="str">
        <f t="shared" si="105"/>
        <v>2018</v>
      </c>
      <c r="L3366">
        <f t="shared" si="106"/>
        <v>45</v>
      </c>
    </row>
    <row r="3367" spans="8:12">
      <c r="H3367" s="1" t="s">
        <v>310</v>
      </c>
      <c r="I3367" s="1" t="s">
        <v>822</v>
      </c>
      <c r="J3367" s="1" t="s">
        <v>459</v>
      </c>
      <c r="K3367" s="1" t="str">
        <f t="shared" si="105"/>
        <v>2019</v>
      </c>
      <c r="L3367">
        <f t="shared" si="106"/>
        <v>45</v>
      </c>
    </row>
    <row r="3368" spans="8:12">
      <c r="H3368" s="1" t="s">
        <v>120</v>
      </c>
      <c r="I3368" s="1" t="s">
        <v>3673</v>
      </c>
      <c r="J3368" s="1" t="s">
        <v>3674</v>
      </c>
      <c r="K3368" s="1" t="str">
        <f t="shared" si="105"/>
        <v>2017</v>
      </c>
      <c r="L3368">
        <f t="shared" si="106"/>
        <v>45</v>
      </c>
    </row>
    <row r="3369" spans="8:12">
      <c r="H3369" s="1" t="s">
        <v>310</v>
      </c>
      <c r="I3369" s="1" t="s">
        <v>3779</v>
      </c>
      <c r="J3369" s="1" t="s">
        <v>3781</v>
      </c>
      <c r="K3369" s="1" t="str">
        <f t="shared" si="105"/>
        <v>2019</v>
      </c>
      <c r="L3369">
        <f t="shared" si="106"/>
        <v>45</v>
      </c>
    </row>
    <row r="3370" spans="8:12">
      <c r="H3370" s="1" t="s">
        <v>136</v>
      </c>
      <c r="I3370" s="1" t="s">
        <v>1956</v>
      </c>
      <c r="J3370" s="1" t="s">
        <v>2008</v>
      </c>
      <c r="K3370" s="1" t="str">
        <f t="shared" si="105"/>
        <v>2014</v>
      </c>
      <c r="L3370">
        <f t="shared" si="106"/>
        <v>45</v>
      </c>
    </row>
    <row r="3371" spans="8:12">
      <c r="H3371" s="1" t="s">
        <v>310</v>
      </c>
      <c r="I3371" s="1" t="s">
        <v>4071</v>
      </c>
      <c r="J3371" s="1" t="s">
        <v>4072</v>
      </c>
      <c r="K3371" s="1" t="str">
        <f t="shared" si="105"/>
        <v>2016</v>
      </c>
      <c r="L3371">
        <f t="shared" si="106"/>
        <v>45</v>
      </c>
    </row>
    <row r="3372" spans="8:12">
      <c r="H3372" s="1" t="s">
        <v>120</v>
      </c>
      <c r="I3372" s="1" t="s">
        <v>4219</v>
      </c>
      <c r="J3372" s="1" t="s">
        <v>4220</v>
      </c>
      <c r="K3372" s="1" t="str">
        <f t="shared" si="105"/>
        <v>2017</v>
      </c>
      <c r="L3372">
        <f t="shared" si="106"/>
        <v>45</v>
      </c>
    </row>
    <row r="3373" spans="8:12">
      <c r="H3373" s="1" t="s">
        <v>310</v>
      </c>
      <c r="I3373" s="1" t="s">
        <v>395</v>
      </c>
      <c r="J3373" s="1" t="s">
        <v>274</v>
      </c>
      <c r="K3373" s="1" t="str">
        <f t="shared" si="105"/>
        <v>2017</v>
      </c>
      <c r="L3373">
        <f t="shared" si="106"/>
        <v>45</v>
      </c>
    </row>
    <row r="3374" spans="8:12">
      <c r="H3374" s="1" t="s">
        <v>310</v>
      </c>
      <c r="I3374" s="1" t="s">
        <v>4324</v>
      </c>
      <c r="J3374" s="1" t="s">
        <v>2091</v>
      </c>
      <c r="K3374" s="1" t="str">
        <f t="shared" si="105"/>
        <v>2017</v>
      </c>
      <c r="L3374">
        <f t="shared" si="106"/>
        <v>45</v>
      </c>
    </row>
    <row r="3375" spans="8:12">
      <c r="H3375" s="1" t="s">
        <v>310</v>
      </c>
      <c r="I3375" s="1" t="s">
        <v>4372</v>
      </c>
      <c r="J3375" s="1" t="s">
        <v>4435</v>
      </c>
      <c r="K3375" s="1" t="str">
        <f t="shared" si="105"/>
        <v>2017</v>
      </c>
      <c r="L3375">
        <f t="shared" si="106"/>
        <v>45</v>
      </c>
    </row>
    <row r="3376" spans="8:12">
      <c r="H3376" s="1" t="s">
        <v>120</v>
      </c>
      <c r="I3376" s="1" t="s">
        <v>4372</v>
      </c>
      <c r="J3376" s="1" t="s">
        <v>3137</v>
      </c>
      <c r="K3376" s="1" t="str">
        <f t="shared" si="105"/>
        <v>2016</v>
      </c>
      <c r="L3376">
        <f t="shared" si="106"/>
        <v>45</v>
      </c>
    </row>
    <row r="3377" spans="8:12">
      <c r="H3377" s="1" t="s">
        <v>310</v>
      </c>
      <c r="I3377" s="1" t="s">
        <v>4500</v>
      </c>
      <c r="J3377" s="1" t="s">
        <v>1286</v>
      </c>
      <c r="K3377" s="1" t="str">
        <f t="shared" si="105"/>
        <v>2017</v>
      </c>
      <c r="L3377">
        <f t="shared" si="106"/>
        <v>45</v>
      </c>
    </row>
    <row r="3378" spans="8:12">
      <c r="H3378" s="1" t="s">
        <v>310</v>
      </c>
      <c r="I3378" s="1" t="s">
        <v>3230</v>
      </c>
      <c r="J3378" s="1" t="s">
        <v>3230</v>
      </c>
      <c r="K3378" s="1" t="str">
        <f t="shared" si="105"/>
        <v>2016</v>
      </c>
      <c r="L3378">
        <f t="shared" si="106"/>
        <v>45</v>
      </c>
    </row>
    <row r="3379" spans="8:12">
      <c r="H3379" s="1" t="s">
        <v>120</v>
      </c>
      <c r="I3379" s="1" t="s">
        <v>4683</v>
      </c>
      <c r="J3379" s="1" t="s">
        <v>4509</v>
      </c>
      <c r="K3379" s="1" t="str">
        <f t="shared" si="105"/>
        <v>2016</v>
      </c>
      <c r="L3379">
        <f t="shared" si="106"/>
        <v>45</v>
      </c>
    </row>
    <row r="3380" spans="8:12">
      <c r="H3380" s="1" t="s">
        <v>120</v>
      </c>
      <c r="I3380" s="1" t="s">
        <v>5140</v>
      </c>
      <c r="J3380" s="1" t="s">
        <v>1534</v>
      </c>
      <c r="K3380" s="1" t="str">
        <f t="shared" si="105"/>
        <v>2016</v>
      </c>
      <c r="L3380">
        <f t="shared" si="106"/>
        <v>45</v>
      </c>
    </row>
    <row r="3381" spans="8:12">
      <c r="H3381" s="1" t="s">
        <v>351</v>
      </c>
      <c r="I3381" s="1" t="s">
        <v>5991</v>
      </c>
      <c r="J3381" s="1" t="s">
        <v>1918</v>
      </c>
      <c r="K3381" s="1" t="str">
        <f t="shared" si="105"/>
        <v>2007</v>
      </c>
      <c r="L3381">
        <f t="shared" si="106"/>
        <v>45</v>
      </c>
    </row>
    <row r="3382" spans="8:12">
      <c r="H3382" s="1" t="s">
        <v>310</v>
      </c>
      <c r="I3382" s="1" t="s">
        <v>345</v>
      </c>
      <c r="J3382" s="1" t="s">
        <v>345</v>
      </c>
      <c r="K3382" s="1" t="str">
        <f t="shared" si="105"/>
        <v>2016</v>
      </c>
      <c r="L3382">
        <f t="shared" si="106"/>
        <v>45</v>
      </c>
    </row>
    <row r="3383" spans="8:12">
      <c r="H3383" s="1" t="s">
        <v>484</v>
      </c>
      <c r="I3383" s="1" t="s">
        <v>6231</v>
      </c>
      <c r="J3383" s="1" t="s">
        <v>2023</v>
      </c>
      <c r="K3383" s="1" t="str">
        <f t="shared" si="105"/>
        <v>2013</v>
      </c>
      <c r="L3383">
        <f t="shared" si="106"/>
        <v>45</v>
      </c>
    </row>
    <row r="3384" spans="8:12">
      <c r="H3384" s="1" t="s">
        <v>310</v>
      </c>
      <c r="I3384" s="1" t="s">
        <v>4291</v>
      </c>
      <c r="J3384" s="1" t="s">
        <v>1286</v>
      </c>
      <c r="K3384" s="1" t="str">
        <f t="shared" si="105"/>
        <v>2017</v>
      </c>
      <c r="L3384">
        <f t="shared" si="106"/>
        <v>45</v>
      </c>
    </row>
    <row r="3385" spans="8:12">
      <c r="H3385" s="1" t="s">
        <v>484</v>
      </c>
      <c r="I3385" s="1" t="s">
        <v>6503</v>
      </c>
      <c r="J3385" s="1" t="s">
        <v>2008</v>
      </c>
      <c r="K3385" s="1" t="str">
        <f t="shared" si="105"/>
        <v>2014</v>
      </c>
      <c r="L3385">
        <f t="shared" si="106"/>
        <v>45</v>
      </c>
    </row>
    <row r="3386" spans="8:12">
      <c r="H3386" s="1" t="s">
        <v>484</v>
      </c>
      <c r="I3386" s="1" t="s">
        <v>6731</v>
      </c>
      <c r="J3386" s="1" t="s">
        <v>6732</v>
      </c>
      <c r="K3386" s="1" t="str">
        <f t="shared" si="105"/>
        <v>2013</v>
      </c>
      <c r="L3386">
        <f t="shared" si="106"/>
        <v>45</v>
      </c>
    </row>
    <row r="3387" spans="8:12">
      <c r="H3387" s="1" t="s">
        <v>721</v>
      </c>
      <c r="I3387" s="1" t="s">
        <v>6779</v>
      </c>
      <c r="J3387" s="1" t="s">
        <v>6792</v>
      </c>
      <c r="K3387" s="1" t="str">
        <f t="shared" si="105"/>
        <v>2009</v>
      </c>
      <c r="L3387">
        <f t="shared" si="106"/>
        <v>45</v>
      </c>
    </row>
    <row r="3388" spans="8:12">
      <c r="H3388" s="1" t="s">
        <v>484</v>
      </c>
      <c r="I3388" s="1" t="s">
        <v>6881</v>
      </c>
      <c r="J3388" s="1" t="s">
        <v>6883</v>
      </c>
      <c r="K3388" s="1" t="str">
        <f t="shared" si="105"/>
        <v>2012</v>
      </c>
      <c r="L3388">
        <f t="shared" si="106"/>
        <v>45</v>
      </c>
    </row>
    <row r="3389" spans="8:12">
      <c r="H3389" s="1" t="s">
        <v>120</v>
      </c>
      <c r="I3389" s="1" t="s">
        <v>6913</v>
      </c>
      <c r="J3389" s="1" t="s">
        <v>6915</v>
      </c>
      <c r="K3389" s="1" t="str">
        <f t="shared" si="105"/>
        <v>2014</v>
      </c>
      <c r="L3389">
        <f t="shared" si="106"/>
        <v>45</v>
      </c>
    </row>
    <row r="3390" spans="8:12">
      <c r="H3390" s="1" t="s">
        <v>120</v>
      </c>
      <c r="I3390" s="1" t="s">
        <v>7156</v>
      </c>
      <c r="J3390" s="1" t="s">
        <v>6104</v>
      </c>
      <c r="K3390" s="1" t="str">
        <f t="shared" si="105"/>
        <v>2015</v>
      </c>
      <c r="L3390">
        <f t="shared" si="106"/>
        <v>45</v>
      </c>
    </row>
    <row r="3391" spans="8:12">
      <c r="H3391" s="1" t="s">
        <v>310</v>
      </c>
      <c r="I3391" s="1" t="s">
        <v>7158</v>
      </c>
      <c r="J3391" s="1" t="s">
        <v>7159</v>
      </c>
      <c r="K3391" s="1" t="str">
        <f t="shared" si="105"/>
        <v>2014</v>
      </c>
      <c r="L3391">
        <f t="shared" si="106"/>
        <v>45</v>
      </c>
    </row>
    <row r="3392" spans="8:12">
      <c r="H3392" s="1" t="s">
        <v>310</v>
      </c>
      <c r="I3392" s="1" t="s">
        <v>7246</v>
      </c>
      <c r="J3392" s="1" t="s">
        <v>7251</v>
      </c>
      <c r="K3392" s="1" t="str">
        <f t="shared" si="105"/>
        <v>2015</v>
      </c>
      <c r="L3392">
        <f t="shared" si="106"/>
        <v>45</v>
      </c>
    </row>
    <row r="3393" spans="8:12">
      <c r="H3393" s="1" t="s">
        <v>120</v>
      </c>
      <c r="I3393" s="1" t="s">
        <v>7281</v>
      </c>
      <c r="J3393" s="1" t="s">
        <v>7282</v>
      </c>
      <c r="K3393" s="1" t="str">
        <f t="shared" si="105"/>
        <v>2014</v>
      </c>
      <c r="L3393">
        <f t="shared" si="106"/>
        <v>45</v>
      </c>
    </row>
    <row r="3394" spans="8:12">
      <c r="H3394" s="1" t="s">
        <v>310</v>
      </c>
      <c r="I3394" s="1" t="s">
        <v>7374</v>
      </c>
      <c r="J3394" s="1" t="s">
        <v>4519</v>
      </c>
      <c r="K3394" s="1" t="str">
        <f t="shared" ref="K3394:K3457" si="107">TEXT(J3394,"YYYY")</f>
        <v>2015</v>
      </c>
      <c r="L3394">
        <f t="shared" ref="L3394:L3457" si="108">H3394-(TEXT(I3394,"YYYY")-TEXT(J3394,"YYYY"))</f>
        <v>45</v>
      </c>
    </row>
    <row r="3395" spans="8:12">
      <c r="H3395" s="1" t="s">
        <v>120</v>
      </c>
      <c r="I3395" s="1" t="s">
        <v>7638</v>
      </c>
      <c r="J3395" s="1" t="s">
        <v>1222</v>
      </c>
      <c r="K3395" s="1" t="str">
        <f t="shared" si="107"/>
        <v>2015</v>
      </c>
      <c r="L3395">
        <f t="shared" si="108"/>
        <v>45</v>
      </c>
    </row>
    <row r="3396" spans="8:12">
      <c r="H3396" s="1" t="s">
        <v>310</v>
      </c>
      <c r="I3396" s="1" t="s">
        <v>7725</v>
      </c>
      <c r="J3396" s="1" t="s">
        <v>7043</v>
      </c>
      <c r="K3396" s="1" t="str">
        <f t="shared" si="107"/>
        <v>2020</v>
      </c>
      <c r="L3396">
        <f t="shared" si="108"/>
        <v>45</v>
      </c>
    </row>
    <row r="3397" spans="8:12">
      <c r="H3397" s="1" t="s">
        <v>351</v>
      </c>
      <c r="I3397" s="1" t="s">
        <v>561</v>
      </c>
      <c r="J3397" s="1" t="s">
        <v>7618</v>
      </c>
      <c r="K3397" s="1" t="str">
        <f t="shared" si="107"/>
        <v>2010</v>
      </c>
      <c r="L3397">
        <f t="shared" si="108"/>
        <v>45</v>
      </c>
    </row>
    <row r="3398" spans="8:12">
      <c r="H3398" s="1" t="s">
        <v>301</v>
      </c>
      <c r="I3398" s="1" t="s">
        <v>8225</v>
      </c>
      <c r="J3398" s="1" t="s">
        <v>8231</v>
      </c>
      <c r="K3398" s="1" t="str">
        <f t="shared" si="107"/>
        <v>2012</v>
      </c>
      <c r="L3398">
        <f t="shared" si="108"/>
        <v>45</v>
      </c>
    </row>
    <row r="3399" spans="8:12">
      <c r="H3399" s="1" t="s">
        <v>310</v>
      </c>
      <c r="I3399" s="1" t="s">
        <v>4988</v>
      </c>
      <c r="J3399" s="1" t="s">
        <v>3977</v>
      </c>
      <c r="K3399" s="1" t="str">
        <f t="shared" si="107"/>
        <v>2020</v>
      </c>
      <c r="L3399">
        <f t="shared" si="108"/>
        <v>45</v>
      </c>
    </row>
    <row r="3400" spans="8:12">
      <c r="H3400" s="1" t="s">
        <v>310</v>
      </c>
      <c r="I3400" s="1" t="s">
        <v>7383</v>
      </c>
      <c r="J3400" s="1" t="s">
        <v>4519</v>
      </c>
      <c r="K3400" s="1" t="str">
        <f t="shared" si="107"/>
        <v>2015</v>
      </c>
      <c r="L3400">
        <f t="shared" si="108"/>
        <v>45</v>
      </c>
    </row>
    <row r="3401" spans="8:12">
      <c r="H3401" s="1" t="s">
        <v>120</v>
      </c>
      <c r="I3401" s="1" t="s">
        <v>8860</v>
      </c>
      <c r="J3401" s="1" t="s">
        <v>7183</v>
      </c>
      <c r="K3401" s="1" t="str">
        <f t="shared" si="107"/>
        <v>2013</v>
      </c>
      <c r="L3401">
        <f t="shared" si="108"/>
        <v>45</v>
      </c>
    </row>
    <row r="3402" spans="8:12">
      <c r="H3402" s="1" t="s">
        <v>120</v>
      </c>
      <c r="I3402" s="1" t="s">
        <v>523</v>
      </c>
      <c r="J3402" s="1" t="s">
        <v>1079</v>
      </c>
      <c r="K3402" s="1" t="str">
        <f t="shared" si="107"/>
        <v>2019</v>
      </c>
      <c r="L3402">
        <f t="shared" si="108"/>
        <v>45</v>
      </c>
    </row>
    <row r="3403" spans="8:12">
      <c r="H3403" s="1" t="s">
        <v>120</v>
      </c>
      <c r="I3403" s="1" t="s">
        <v>9328</v>
      </c>
      <c r="J3403" s="1" t="s">
        <v>9344</v>
      </c>
      <c r="K3403" s="1" t="str">
        <f t="shared" si="107"/>
        <v>2011</v>
      </c>
      <c r="L3403">
        <f t="shared" si="108"/>
        <v>45</v>
      </c>
    </row>
    <row r="3404" spans="8:12">
      <c r="H3404" s="1" t="s">
        <v>120</v>
      </c>
      <c r="I3404" s="1" t="s">
        <v>9284</v>
      </c>
      <c r="J3404" s="1" t="s">
        <v>9006</v>
      </c>
      <c r="K3404" s="1" t="str">
        <f t="shared" si="107"/>
        <v>2012</v>
      </c>
      <c r="L3404">
        <f t="shared" si="108"/>
        <v>45</v>
      </c>
    </row>
    <row r="3405" spans="8:12">
      <c r="H3405" s="1" t="s">
        <v>310</v>
      </c>
      <c r="I3405" s="1" t="s">
        <v>6287</v>
      </c>
      <c r="J3405" s="1" t="s">
        <v>10028</v>
      </c>
      <c r="K3405" s="1" t="str">
        <f t="shared" si="107"/>
        <v>2013</v>
      </c>
      <c r="L3405">
        <f t="shared" si="108"/>
        <v>45</v>
      </c>
    </row>
    <row r="3406" spans="8:12">
      <c r="H3406" s="1" t="s">
        <v>310</v>
      </c>
      <c r="I3406" s="1" t="s">
        <v>9512</v>
      </c>
      <c r="J3406" s="1" t="s">
        <v>5079</v>
      </c>
      <c r="K3406" s="1" t="str">
        <f t="shared" si="107"/>
        <v>2013</v>
      </c>
      <c r="L3406">
        <f t="shared" si="108"/>
        <v>45</v>
      </c>
    </row>
    <row r="3407" spans="8:12">
      <c r="H3407" s="1" t="s">
        <v>310</v>
      </c>
      <c r="I3407" s="1" t="s">
        <v>156</v>
      </c>
      <c r="J3407" s="1" t="s">
        <v>5745</v>
      </c>
      <c r="K3407" s="1" t="str">
        <f t="shared" si="107"/>
        <v>2020</v>
      </c>
      <c r="L3407">
        <f t="shared" si="108"/>
        <v>45</v>
      </c>
    </row>
    <row r="3408" spans="8:12">
      <c r="H3408" s="1" t="s">
        <v>120</v>
      </c>
      <c r="I3408" s="1" t="s">
        <v>261</v>
      </c>
      <c r="J3408" s="1" t="s">
        <v>877</v>
      </c>
      <c r="K3408" s="1" t="str">
        <f t="shared" si="107"/>
        <v>2019</v>
      </c>
      <c r="L3408">
        <f t="shared" si="108"/>
        <v>45</v>
      </c>
    </row>
    <row r="3409" spans="8:12">
      <c r="H3409" s="1" t="s">
        <v>189</v>
      </c>
      <c r="I3409" s="1" t="s">
        <v>2332</v>
      </c>
      <c r="J3409" s="1" t="s">
        <v>752</v>
      </c>
      <c r="K3409" s="1" t="str">
        <f t="shared" si="107"/>
        <v>2018</v>
      </c>
      <c r="L3409">
        <f t="shared" si="108"/>
        <v>45</v>
      </c>
    </row>
    <row r="3410" spans="8:12">
      <c r="H3410" s="1" t="s">
        <v>310</v>
      </c>
      <c r="I3410" s="1" t="s">
        <v>11176</v>
      </c>
      <c r="J3410" s="1" t="s">
        <v>7043</v>
      </c>
      <c r="K3410" s="1" t="str">
        <f t="shared" si="107"/>
        <v>2020</v>
      </c>
      <c r="L3410">
        <f t="shared" si="108"/>
        <v>45</v>
      </c>
    </row>
    <row r="3411" spans="8:12">
      <c r="H3411" s="1" t="s">
        <v>120</v>
      </c>
      <c r="I3411" s="1" t="s">
        <v>6826</v>
      </c>
      <c r="J3411" s="1" t="s">
        <v>6287</v>
      </c>
      <c r="K3411" s="1" t="str">
        <f t="shared" si="107"/>
        <v>2013</v>
      </c>
      <c r="L3411">
        <f t="shared" si="108"/>
        <v>45</v>
      </c>
    </row>
    <row r="3412" spans="8:12">
      <c r="H3412" s="1" t="s">
        <v>310</v>
      </c>
      <c r="I3412" s="1" t="s">
        <v>8821</v>
      </c>
      <c r="J3412" s="1" t="s">
        <v>5742</v>
      </c>
      <c r="K3412" s="1" t="str">
        <f t="shared" si="107"/>
        <v>2014</v>
      </c>
      <c r="L3412">
        <f t="shared" si="108"/>
        <v>45</v>
      </c>
    </row>
    <row r="3413" spans="8:12">
      <c r="H3413" s="1" t="s">
        <v>120</v>
      </c>
      <c r="I3413" s="1" t="s">
        <v>8860</v>
      </c>
      <c r="J3413" s="1" t="s">
        <v>9722</v>
      </c>
      <c r="K3413" s="1" t="str">
        <f t="shared" si="107"/>
        <v>2013</v>
      </c>
      <c r="L3413">
        <f t="shared" si="108"/>
        <v>45</v>
      </c>
    </row>
    <row r="3414" spans="8:12">
      <c r="H3414" s="1" t="s">
        <v>120</v>
      </c>
      <c r="I3414" s="1" t="s">
        <v>9816</v>
      </c>
      <c r="J3414" s="1" t="s">
        <v>5634</v>
      </c>
      <c r="K3414" s="1" t="str">
        <f t="shared" si="107"/>
        <v>2014</v>
      </c>
      <c r="L3414">
        <f t="shared" si="108"/>
        <v>45</v>
      </c>
    </row>
    <row r="3415" spans="8:12">
      <c r="H3415" s="1" t="s">
        <v>256</v>
      </c>
      <c r="I3415" s="1" t="s">
        <v>5832</v>
      </c>
      <c r="J3415" s="1" t="s">
        <v>1072</v>
      </c>
      <c r="K3415" s="1" t="str">
        <f t="shared" si="107"/>
        <v>2009</v>
      </c>
      <c r="L3415">
        <f t="shared" si="108"/>
        <v>45</v>
      </c>
    </row>
    <row r="3416" spans="8:12">
      <c r="H3416" s="1" t="s">
        <v>219</v>
      </c>
      <c r="I3416" s="1" t="s">
        <v>11727</v>
      </c>
      <c r="J3416" s="1" t="s">
        <v>11733</v>
      </c>
      <c r="K3416" s="1" t="str">
        <f t="shared" si="107"/>
        <v>2001</v>
      </c>
      <c r="L3416">
        <f t="shared" si="108"/>
        <v>45</v>
      </c>
    </row>
    <row r="3417" spans="8:12">
      <c r="H3417" s="1" t="s">
        <v>310</v>
      </c>
      <c r="I3417" s="1" t="s">
        <v>7383</v>
      </c>
      <c r="J3417" s="1" t="s">
        <v>6255</v>
      </c>
      <c r="K3417" s="1" t="str">
        <f t="shared" si="107"/>
        <v>2015</v>
      </c>
      <c r="L3417">
        <f t="shared" si="108"/>
        <v>45</v>
      </c>
    </row>
    <row r="3418" spans="8:12">
      <c r="H3418" s="1" t="s">
        <v>310</v>
      </c>
      <c r="I3418" s="1" t="s">
        <v>1742</v>
      </c>
      <c r="J3418" s="1" t="s">
        <v>11784</v>
      </c>
      <c r="K3418" s="1" t="str">
        <f t="shared" si="107"/>
        <v>2015</v>
      </c>
      <c r="L3418">
        <f t="shared" si="108"/>
        <v>45</v>
      </c>
    </row>
    <row r="3419" spans="8:12">
      <c r="H3419" s="1" t="s">
        <v>310</v>
      </c>
      <c r="I3419" s="1" t="s">
        <v>1685</v>
      </c>
      <c r="J3419" s="1" t="s">
        <v>905</v>
      </c>
      <c r="K3419" s="1" t="str">
        <f t="shared" si="107"/>
        <v>2015</v>
      </c>
      <c r="L3419">
        <f t="shared" si="108"/>
        <v>45</v>
      </c>
    </row>
    <row r="3420" spans="8:12">
      <c r="H3420" s="1" t="s">
        <v>120</v>
      </c>
      <c r="I3420" s="1" t="s">
        <v>976</v>
      </c>
      <c r="J3420" s="1" t="s">
        <v>978</v>
      </c>
      <c r="K3420" s="1" t="str">
        <f t="shared" si="107"/>
        <v>2018</v>
      </c>
      <c r="L3420">
        <f t="shared" si="108"/>
        <v>46</v>
      </c>
    </row>
    <row r="3421" spans="8:12">
      <c r="H3421" s="1" t="s">
        <v>189</v>
      </c>
      <c r="I3421" s="1" t="s">
        <v>1265</v>
      </c>
      <c r="J3421" s="1" t="s">
        <v>1283</v>
      </c>
      <c r="K3421" s="1" t="str">
        <f t="shared" si="107"/>
        <v>2018</v>
      </c>
      <c r="L3421">
        <f t="shared" si="108"/>
        <v>46</v>
      </c>
    </row>
    <row r="3422" spans="8:12">
      <c r="H3422" s="1" t="s">
        <v>375</v>
      </c>
      <c r="I3422" s="1" t="s">
        <v>1355</v>
      </c>
      <c r="J3422" s="1" t="s">
        <v>1368</v>
      </c>
      <c r="K3422" s="1" t="str">
        <f t="shared" si="107"/>
        <v>2009</v>
      </c>
      <c r="L3422">
        <f t="shared" si="108"/>
        <v>46</v>
      </c>
    </row>
    <row r="3423" spans="8:12">
      <c r="H3423" s="1" t="s">
        <v>189</v>
      </c>
      <c r="I3423" s="1" t="s">
        <v>1390</v>
      </c>
      <c r="J3423" s="1" t="s">
        <v>1044</v>
      </c>
      <c r="K3423" s="1" t="str">
        <f t="shared" si="107"/>
        <v>2018</v>
      </c>
      <c r="L3423">
        <f t="shared" si="108"/>
        <v>46</v>
      </c>
    </row>
    <row r="3424" spans="8:12">
      <c r="H3424" s="1" t="s">
        <v>136</v>
      </c>
      <c r="I3424" s="1" t="s">
        <v>1408</v>
      </c>
      <c r="J3424" s="1" t="s">
        <v>1413</v>
      </c>
      <c r="K3424" s="1" t="str">
        <f t="shared" si="107"/>
        <v>2015</v>
      </c>
      <c r="L3424">
        <f t="shared" si="108"/>
        <v>46</v>
      </c>
    </row>
    <row r="3425" spans="8:12">
      <c r="H3425" s="1" t="s">
        <v>120</v>
      </c>
      <c r="I3425" s="1" t="s">
        <v>1518</v>
      </c>
      <c r="J3425" s="1" t="s">
        <v>1524</v>
      </c>
      <c r="K3425" s="1" t="str">
        <f t="shared" si="107"/>
        <v>2019</v>
      </c>
      <c r="L3425">
        <f t="shared" si="108"/>
        <v>46</v>
      </c>
    </row>
    <row r="3426" spans="8:12">
      <c r="H3426" s="1" t="s">
        <v>120</v>
      </c>
      <c r="I3426" s="1" t="s">
        <v>1812</v>
      </c>
      <c r="J3426" s="1" t="s">
        <v>1812</v>
      </c>
      <c r="K3426" s="1" t="str">
        <f t="shared" si="107"/>
        <v>2018</v>
      </c>
      <c r="L3426">
        <f t="shared" si="108"/>
        <v>46</v>
      </c>
    </row>
    <row r="3427" spans="8:12">
      <c r="H3427" s="1" t="s">
        <v>189</v>
      </c>
      <c r="I3427" s="1" t="s">
        <v>2211</v>
      </c>
      <c r="J3427" s="1" t="s">
        <v>486</v>
      </c>
      <c r="K3427" s="1" t="str">
        <f t="shared" si="107"/>
        <v>2018</v>
      </c>
      <c r="L3427">
        <f t="shared" si="108"/>
        <v>46</v>
      </c>
    </row>
    <row r="3428" spans="8:12">
      <c r="H3428" s="1" t="s">
        <v>120</v>
      </c>
      <c r="I3428" s="1" t="s">
        <v>426</v>
      </c>
      <c r="J3428" s="1" t="s">
        <v>1044</v>
      </c>
      <c r="K3428" s="1" t="str">
        <f t="shared" si="107"/>
        <v>2018</v>
      </c>
      <c r="L3428">
        <f t="shared" si="108"/>
        <v>46</v>
      </c>
    </row>
    <row r="3429" spans="8:12">
      <c r="H3429" s="1" t="s">
        <v>120</v>
      </c>
      <c r="I3429" s="1" t="s">
        <v>3342</v>
      </c>
      <c r="J3429" s="1" t="s">
        <v>84</v>
      </c>
      <c r="K3429" s="1" t="str">
        <f t="shared" si="107"/>
        <v>2017</v>
      </c>
      <c r="L3429">
        <f t="shared" si="108"/>
        <v>46</v>
      </c>
    </row>
    <row r="3430" spans="8:12">
      <c r="H3430" s="1" t="s">
        <v>120</v>
      </c>
      <c r="I3430" s="1" t="s">
        <v>3488</v>
      </c>
      <c r="J3430" s="1" t="s">
        <v>2496</v>
      </c>
      <c r="K3430" s="1" t="str">
        <f t="shared" si="107"/>
        <v>2018</v>
      </c>
      <c r="L3430">
        <f t="shared" si="108"/>
        <v>46</v>
      </c>
    </row>
    <row r="3431" spans="8:12">
      <c r="H3431" s="1" t="s">
        <v>189</v>
      </c>
      <c r="I3431" s="1" t="s">
        <v>3863</v>
      </c>
      <c r="J3431" s="1" t="s">
        <v>1524</v>
      </c>
      <c r="K3431" s="1" t="str">
        <f t="shared" si="107"/>
        <v>2019</v>
      </c>
      <c r="L3431">
        <f t="shared" si="108"/>
        <v>46</v>
      </c>
    </row>
    <row r="3432" spans="8:12">
      <c r="H3432" s="1" t="s">
        <v>120</v>
      </c>
      <c r="I3432" s="1" t="s">
        <v>3927</v>
      </c>
      <c r="J3432" s="1" t="s">
        <v>1534</v>
      </c>
      <c r="K3432" s="1" t="str">
        <f t="shared" si="107"/>
        <v>2016</v>
      </c>
      <c r="L3432">
        <f t="shared" si="108"/>
        <v>46</v>
      </c>
    </row>
    <row r="3433" spans="8:12">
      <c r="H3433" s="1" t="s">
        <v>240</v>
      </c>
      <c r="I3433" s="1" t="s">
        <v>2854</v>
      </c>
      <c r="J3433" s="1" t="s">
        <v>4330</v>
      </c>
      <c r="K3433" s="1" t="str">
        <f t="shared" si="107"/>
        <v>2010</v>
      </c>
      <c r="L3433">
        <f t="shared" si="108"/>
        <v>46</v>
      </c>
    </row>
    <row r="3434" spans="8:12">
      <c r="H3434" s="1" t="s">
        <v>189</v>
      </c>
      <c r="I3434" s="1" t="s">
        <v>3838</v>
      </c>
      <c r="J3434" s="1" t="s">
        <v>1534</v>
      </c>
      <c r="K3434" s="1" t="str">
        <f t="shared" si="107"/>
        <v>2016</v>
      </c>
      <c r="L3434">
        <f t="shared" si="108"/>
        <v>46</v>
      </c>
    </row>
    <row r="3435" spans="8:12">
      <c r="H3435" s="1" t="s">
        <v>189</v>
      </c>
      <c r="I3435" s="1" t="s">
        <v>5097</v>
      </c>
      <c r="J3435" s="1" t="s">
        <v>1445</v>
      </c>
      <c r="K3435" s="1" t="str">
        <f t="shared" si="107"/>
        <v>2019</v>
      </c>
      <c r="L3435">
        <f t="shared" si="108"/>
        <v>46</v>
      </c>
    </row>
    <row r="3436" spans="8:12">
      <c r="H3436" s="1" t="s">
        <v>484</v>
      </c>
      <c r="I3436" s="1" t="s">
        <v>686</v>
      </c>
      <c r="J3436" s="1" t="s">
        <v>5208</v>
      </c>
      <c r="K3436" s="1" t="str">
        <f t="shared" si="107"/>
        <v>2015</v>
      </c>
      <c r="L3436">
        <f t="shared" si="108"/>
        <v>46</v>
      </c>
    </row>
    <row r="3437" spans="8:12">
      <c r="H3437" s="1" t="s">
        <v>484</v>
      </c>
      <c r="I3437" s="1" t="s">
        <v>5049</v>
      </c>
      <c r="J3437" s="1" t="s">
        <v>1222</v>
      </c>
      <c r="K3437" s="1" t="str">
        <f t="shared" si="107"/>
        <v>2015</v>
      </c>
      <c r="L3437">
        <f t="shared" si="108"/>
        <v>46</v>
      </c>
    </row>
    <row r="3438" spans="8:12">
      <c r="H3438" s="1" t="s">
        <v>189</v>
      </c>
      <c r="I3438" s="1" t="s">
        <v>5606</v>
      </c>
      <c r="J3438" s="1" t="s">
        <v>72</v>
      </c>
      <c r="K3438" s="1" t="str">
        <f t="shared" si="107"/>
        <v>2019</v>
      </c>
      <c r="L3438">
        <f t="shared" si="108"/>
        <v>46</v>
      </c>
    </row>
    <row r="3439" spans="8:12">
      <c r="H3439" s="1" t="s">
        <v>189</v>
      </c>
      <c r="I3439" s="1" t="s">
        <v>6931</v>
      </c>
      <c r="J3439" s="1" t="s">
        <v>6949</v>
      </c>
      <c r="K3439" s="1" t="str">
        <f t="shared" si="107"/>
        <v>2014</v>
      </c>
      <c r="L3439">
        <f t="shared" si="108"/>
        <v>46</v>
      </c>
    </row>
    <row r="3440" spans="8:12">
      <c r="H3440" s="1" t="s">
        <v>81</v>
      </c>
      <c r="I3440" s="1" t="s">
        <v>7034</v>
      </c>
      <c r="J3440" s="1" t="s">
        <v>6608</v>
      </c>
      <c r="K3440" s="1" t="str">
        <f t="shared" si="107"/>
        <v>2000</v>
      </c>
      <c r="L3440">
        <f t="shared" si="108"/>
        <v>46</v>
      </c>
    </row>
    <row r="3441" spans="8:12">
      <c r="H3441" s="1" t="s">
        <v>233</v>
      </c>
      <c r="I3441" s="1" t="s">
        <v>7253</v>
      </c>
      <c r="J3441" s="1" t="s">
        <v>7254</v>
      </c>
      <c r="K3441" s="1" t="str">
        <f t="shared" si="107"/>
        <v>2012</v>
      </c>
      <c r="L3441">
        <f t="shared" si="108"/>
        <v>46</v>
      </c>
    </row>
    <row r="3442" spans="8:12">
      <c r="H3442" s="1" t="s">
        <v>120</v>
      </c>
      <c r="I3442" s="1" t="s">
        <v>7340</v>
      </c>
      <c r="J3442" s="1" t="s">
        <v>7349</v>
      </c>
      <c r="K3442" s="1" t="str">
        <f t="shared" si="107"/>
        <v>2015</v>
      </c>
      <c r="L3442">
        <f t="shared" si="108"/>
        <v>46</v>
      </c>
    </row>
    <row r="3443" spans="8:12">
      <c r="H3443" s="1" t="s">
        <v>189</v>
      </c>
      <c r="I3443" s="1" t="s">
        <v>7570</v>
      </c>
      <c r="J3443" s="1" t="s">
        <v>7583</v>
      </c>
      <c r="K3443" s="1" t="str">
        <f t="shared" si="107"/>
        <v>2019</v>
      </c>
      <c r="L3443">
        <f t="shared" si="108"/>
        <v>46</v>
      </c>
    </row>
    <row r="3444" spans="8:12">
      <c r="H3444" s="1" t="s">
        <v>120</v>
      </c>
      <c r="I3444" s="1" t="s">
        <v>7725</v>
      </c>
      <c r="J3444" s="1" t="s">
        <v>5441</v>
      </c>
      <c r="K3444" s="1" t="str">
        <f t="shared" si="107"/>
        <v>2020</v>
      </c>
      <c r="L3444">
        <f t="shared" si="108"/>
        <v>46</v>
      </c>
    </row>
    <row r="3445" spans="8:12">
      <c r="H3445" s="1" t="s">
        <v>189</v>
      </c>
      <c r="I3445" s="1" t="s">
        <v>7875</v>
      </c>
      <c r="J3445" s="1" t="s">
        <v>3556</v>
      </c>
      <c r="K3445" s="1" t="str">
        <f t="shared" si="107"/>
        <v>2011</v>
      </c>
      <c r="L3445">
        <f t="shared" si="108"/>
        <v>46</v>
      </c>
    </row>
    <row r="3446" spans="8:12">
      <c r="H3446" s="1" t="s">
        <v>484</v>
      </c>
      <c r="I3446" s="1" t="s">
        <v>8081</v>
      </c>
      <c r="J3446" s="1" t="s">
        <v>2231</v>
      </c>
      <c r="K3446" s="1" t="str">
        <f t="shared" si="107"/>
        <v>2018</v>
      </c>
      <c r="L3446">
        <f t="shared" si="108"/>
        <v>46</v>
      </c>
    </row>
    <row r="3447" spans="8:12">
      <c r="H3447" s="1" t="s">
        <v>120</v>
      </c>
      <c r="I3447" s="1" t="s">
        <v>8247</v>
      </c>
      <c r="J3447" s="1" t="s">
        <v>7841</v>
      </c>
      <c r="K3447" s="1" t="str">
        <f t="shared" si="107"/>
        <v>2020</v>
      </c>
      <c r="L3447">
        <f t="shared" si="108"/>
        <v>46</v>
      </c>
    </row>
    <row r="3448" spans="8:12">
      <c r="H3448" s="1" t="s">
        <v>375</v>
      </c>
      <c r="I3448" s="1" t="s">
        <v>8665</v>
      </c>
      <c r="J3448" s="1" t="s">
        <v>8182</v>
      </c>
      <c r="K3448" s="1" t="str">
        <f t="shared" si="107"/>
        <v>2010</v>
      </c>
      <c r="L3448">
        <f t="shared" si="108"/>
        <v>46</v>
      </c>
    </row>
    <row r="3449" spans="8:12">
      <c r="H3449" s="1" t="s">
        <v>233</v>
      </c>
      <c r="I3449" s="1" t="s">
        <v>9284</v>
      </c>
      <c r="J3449" s="1" t="s">
        <v>9290</v>
      </c>
      <c r="K3449" s="1" t="str">
        <f t="shared" si="107"/>
        <v>2010</v>
      </c>
      <c r="L3449">
        <f t="shared" si="108"/>
        <v>46</v>
      </c>
    </row>
    <row r="3450" spans="8:12">
      <c r="H3450" s="1" t="s">
        <v>120</v>
      </c>
      <c r="I3450" s="1" t="s">
        <v>9587</v>
      </c>
      <c r="J3450" s="1" t="s">
        <v>9591</v>
      </c>
      <c r="K3450" s="1" t="str">
        <f t="shared" si="107"/>
        <v>2012</v>
      </c>
      <c r="L3450">
        <f t="shared" si="108"/>
        <v>46</v>
      </c>
    </row>
    <row r="3451" spans="8:12">
      <c r="H3451" s="1" t="s">
        <v>120</v>
      </c>
      <c r="I3451" s="1" t="s">
        <v>9585</v>
      </c>
      <c r="J3451" s="1" t="s">
        <v>8415</v>
      </c>
      <c r="K3451" s="1" t="str">
        <f t="shared" si="107"/>
        <v>2020</v>
      </c>
      <c r="L3451">
        <f t="shared" si="108"/>
        <v>46</v>
      </c>
    </row>
    <row r="3452" spans="8:12">
      <c r="H3452" s="1" t="s">
        <v>120</v>
      </c>
      <c r="I3452" s="1" t="s">
        <v>10457</v>
      </c>
      <c r="J3452" s="1" t="s">
        <v>4019</v>
      </c>
      <c r="K3452" s="1" t="str">
        <f t="shared" si="107"/>
        <v>2013</v>
      </c>
      <c r="L3452">
        <f t="shared" si="108"/>
        <v>46</v>
      </c>
    </row>
    <row r="3453" spans="8:12">
      <c r="H3453" s="1" t="s">
        <v>120</v>
      </c>
      <c r="I3453" s="1" t="s">
        <v>7543</v>
      </c>
      <c r="J3453" s="1" t="s">
        <v>3217</v>
      </c>
      <c r="K3453" s="1" t="str">
        <f t="shared" si="107"/>
        <v>2013</v>
      </c>
      <c r="L3453">
        <f t="shared" si="108"/>
        <v>46</v>
      </c>
    </row>
    <row r="3454" spans="8:12">
      <c r="H3454" s="1" t="s">
        <v>120</v>
      </c>
      <c r="I3454" s="1" t="s">
        <v>10522</v>
      </c>
      <c r="J3454" s="1" t="s">
        <v>10533</v>
      </c>
      <c r="K3454" s="1" t="str">
        <f t="shared" si="107"/>
        <v>2020</v>
      </c>
      <c r="L3454">
        <f t="shared" si="108"/>
        <v>46</v>
      </c>
    </row>
    <row r="3455" spans="8:12">
      <c r="H3455" s="1" t="s">
        <v>233</v>
      </c>
      <c r="I3455" s="1" t="s">
        <v>10543</v>
      </c>
      <c r="J3455" s="1" t="s">
        <v>236</v>
      </c>
      <c r="K3455" s="1" t="str">
        <f t="shared" si="107"/>
        <v>2017</v>
      </c>
      <c r="L3455">
        <f t="shared" si="108"/>
        <v>46</v>
      </c>
    </row>
    <row r="3456" spans="8:12">
      <c r="H3456" s="1" t="s">
        <v>189</v>
      </c>
      <c r="I3456" s="1" t="s">
        <v>3450</v>
      </c>
      <c r="J3456" s="1" t="s">
        <v>4094</v>
      </c>
      <c r="K3456" s="1" t="str">
        <f t="shared" si="107"/>
        <v>2014</v>
      </c>
      <c r="L3456">
        <f t="shared" si="108"/>
        <v>46</v>
      </c>
    </row>
    <row r="3457" spans="8:12">
      <c r="H3457" s="1" t="s">
        <v>189</v>
      </c>
      <c r="I3457" s="1" t="s">
        <v>857</v>
      </c>
      <c r="J3457" s="1" t="s">
        <v>1265</v>
      </c>
      <c r="K3457" s="1" t="str">
        <f t="shared" si="107"/>
        <v>2019</v>
      </c>
      <c r="L3457">
        <f t="shared" si="108"/>
        <v>46</v>
      </c>
    </row>
    <row r="3458" spans="8:12">
      <c r="H3458" s="1" t="s">
        <v>120</v>
      </c>
      <c r="I3458" s="1" t="s">
        <v>11176</v>
      </c>
      <c r="J3458" s="1" t="s">
        <v>8665</v>
      </c>
      <c r="K3458" s="1" t="str">
        <f t="shared" ref="K3458:K3521" si="109">TEXT(J3458,"YYYY")</f>
        <v>2020</v>
      </c>
      <c r="L3458">
        <f t="shared" ref="L3458:L3521" si="110">H3458-(TEXT(I3458,"YYYY")-TEXT(J3458,"YYYY"))</f>
        <v>46</v>
      </c>
    </row>
    <row r="3459" spans="8:12">
      <c r="H3459" s="1" t="s">
        <v>120</v>
      </c>
      <c r="I3459" s="1" t="s">
        <v>6826</v>
      </c>
      <c r="J3459" s="1" t="s">
        <v>7289</v>
      </c>
      <c r="K3459" s="1" t="str">
        <f t="shared" si="109"/>
        <v>2014</v>
      </c>
      <c r="L3459">
        <f t="shared" si="110"/>
        <v>46</v>
      </c>
    </row>
    <row r="3460" spans="8:12">
      <c r="H3460" s="1" t="s">
        <v>120</v>
      </c>
      <c r="I3460" s="1" t="s">
        <v>11653</v>
      </c>
      <c r="J3460" s="1" t="s">
        <v>11654</v>
      </c>
      <c r="K3460" s="1" t="str">
        <f t="shared" si="109"/>
        <v>2016</v>
      </c>
      <c r="L3460">
        <f t="shared" si="110"/>
        <v>46</v>
      </c>
    </row>
    <row r="3461" spans="8:12">
      <c r="H3461" s="1" t="s">
        <v>120</v>
      </c>
      <c r="I3461" s="1" t="s">
        <v>11688</v>
      </c>
      <c r="J3461" s="1" t="s">
        <v>6355</v>
      </c>
      <c r="K3461" s="1" t="str">
        <f t="shared" si="109"/>
        <v>2016</v>
      </c>
      <c r="L3461">
        <f t="shared" si="110"/>
        <v>46</v>
      </c>
    </row>
    <row r="3462" spans="8:12">
      <c r="H3462" s="1" t="s">
        <v>721</v>
      </c>
      <c r="I3462" s="1" t="s">
        <v>1083</v>
      </c>
      <c r="J3462" s="1" t="s">
        <v>11849</v>
      </c>
      <c r="K3462" s="1" t="str">
        <f t="shared" si="109"/>
        <v>2010</v>
      </c>
      <c r="L3462">
        <f t="shared" si="110"/>
        <v>46</v>
      </c>
    </row>
    <row r="3463" spans="8:12">
      <c r="H3463" s="1" t="s">
        <v>120</v>
      </c>
      <c r="I3463" s="1" t="s">
        <v>11851</v>
      </c>
      <c r="J3463" s="1" t="s">
        <v>5747</v>
      </c>
      <c r="K3463" s="1" t="str">
        <f t="shared" si="109"/>
        <v>2015</v>
      </c>
      <c r="L3463">
        <f t="shared" si="110"/>
        <v>46</v>
      </c>
    </row>
    <row r="3464" spans="8:12">
      <c r="H3464" s="1" t="s">
        <v>120</v>
      </c>
      <c r="I3464" s="1" t="s">
        <v>11899</v>
      </c>
      <c r="J3464" s="1" t="s">
        <v>1222</v>
      </c>
      <c r="K3464" s="1" t="str">
        <f t="shared" si="109"/>
        <v>2015</v>
      </c>
      <c r="L3464">
        <f t="shared" si="110"/>
        <v>46</v>
      </c>
    </row>
    <row r="3465" spans="8:12">
      <c r="H3465" s="1" t="s">
        <v>189</v>
      </c>
      <c r="I3465" s="1" t="s">
        <v>968</v>
      </c>
      <c r="J3465" s="1" t="s">
        <v>1755</v>
      </c>
      <c r="K3465" s="1" t="str">
        <f t="shared" si="109"/>
        <v>2014</v>
      </c>
      <c r="L3465">
        <f t="shared" si="110"/>
        <v>46</v>
      </c>
    </row>
    <row r="3466" spans="8:12">
      <c r="H3466" s="1" t="s">
        <v>120</v>
      </c>
      <c r="I3466" s="1" t="s">
        <v>801</v>
      </c>
      <c r="J3466" s="1" t="s">
        <v>12045</v>
      </c>
      <c r="K3466" s="1" t="str">
        <f t="shared" si="109"/>
        <v>2015</v>
      </c>
      <c r="L3466">
        <f t="shared" si="110"/>
        <v>46</v>
      </c>
    </row>
    <row r="3467" spans="8:12">
      <c r="H3467" s="1" t="s">
        <v>120</v>
      </c>
      <c r="I3467" s="1" t="s">
        <v>461</v>
      </c>
      <c r="J3467" s="1" t="s">
        <v>9308</v>
      </c>
      <c r="K3467" s="1" t="str">
        <f t="shared" si="109"/>
        <v>2020</v>
      </c>
      <c r="L3467">
        <f t="shared" si="110"/>
        <v>46</v>
      </c>
    </row>
    <row r="3468" spans="8:12">
      <c r="H3468" s="1" t="s">
        <v>256</v>
      </c>
      <c r="I3468" s="1" t="s">
        <v>278</v>
      </c>
      <c r="J3468" s="1" t="s">
        <v>12270</v>
      </c>
      <c r="K3468" s="1" t="str">
        <f t="shared" si="109"/>
        <v>2014</v>
      </c>
      <c r="L3468">
        <f t="shared" si="110"/>
        <v>46</v>
      </c>
    </row>
    <row r="3469" spans="8:12">
      <c r="H3469" s="1" t="s">
        <v>120</v>
      </c>
      <c r="I3469" s="1" t="s">
        <v>12422</v>
      </c>
      <c r="J3469" s="1" t="s">
        <v>7760</v>
      </c>
      <c r="K3469" s="1" t="str">
        <f t="shared" si="109"/>
        <v>2020</v>
      </c>
      <c r="L3469">
        <f t="shared" si="110"/>
        <v>46</v>
      </c>
    </row>
    <row r="3470" spans="8:12">
      <c r="H3470" s="1" t="s">
        <v>189</v>
      </c>
      <c r="I3470" s="1" t="s">
        <v>540</v>
      </c>
      <c r="J3470" s="1" t="s">
        <v>527</v>
      </c>
      <c r="K3470" s="1" t="str">
        <f t="shared" si="109"/>
        <v>2018</v>
      </c>
      <c r="L3470">
        <f t="shared" si="110"/>
        <v>47</v>
      </c>
    </row>
    <row r="3471" spans="8:12">
      <c r="H3471" s="1" t="s">
        <v>189</v>
      </c>
      <c r="I3471" s="1" t="s">
        <v>617</v>
      </c>
      <c r="J3471" s="1" t="s">
        <v>617</v>
      </c>
      <c r="K3471" s="1" t="str">
        <f t="shared" si="109"/>
        <v>2019</v>
      </c>
      <c r="L3471">
        <f t="shared" si="110"/>
        <v>47</v>
      </c>
    </row>
    <row r="3472" spans="8:12">
      <c r="H3472" s="1" t="s">
        <v>189</v>
      </c>
      <c r="I3472" s="1" t="s">
        <v>1107</v>
      </c>
      <c r="J3472" s="1" t="s">
        <v>1128</v>
      </c>
      <c r="K3472" s="1" t="str">
        <f t="shared" si="109"/>
        <v>2019</v>
      </c>
      <c r="L3472">
        <f t="shared" si="110"/>
        <v>47</v>
      </c>
    </row>
    <row r="3473" spans="8:12">
      <c r="H3473" s="1" t="s">
        <v>189</v>
      </c>
      <c r="I3473" s="1" t="s">
        <v>1341</v>
      </c>
      <c r="J3473" s="1" t="s">
        <v>877</v>
      </c>
      <c r="K3473" s="1" t="str">
        <f t="shared" si="109"/>
        <v>2019</v>
      </c>
      <c r="L3473">
        <f t="shared" si="110"/>
        <v>47</v>
      </c>
    </row>
    <row r="3474" spans="8:12">
      <c r="H3474" s="1" t="s">
        <v>351</v>
      </c>
      <c r="I3474" s="1" t="s">
        <v>1479</v>
      </c>
      <c r="J3474" s="5">
        <v>40544</v>
      </c>
      <c r="K3474" s="1" t="str">
        <f t="shared" si="109"/>
        <v>2011</v>
      </c>
      <c r="L3474">
        <f t="shared" si="110"/>
        <v>47</v>
      </c>
    </row>
    <row r="3475" spans="8:12">
      <c r="H3475" s="1" t="s">
        <v>436</v>
      </c>
      <c r="I3475" s="1" t="s">
        <v>1110</v>
      </c>
      <c r="J3475" s="1" t="s">
        <v>1918</v>
      </c>
      <c r="K3475" s="1" t="str">
        <f t="shared" si="109"/>
        <v>2007</v>
      </c>
      <c r="L3475">
        <f t="shared" si="110"/>
        <v>47</v>
      </c>
    </row>
    <row r="3476" spans="8:12">
      <c r="H3476" s="1" t="s">
        <v>189</v>
      </c>
      <c r="I3476" s="1" t="s">
        <v>2292</v>
      </c>
      <c r="J3476" s="1" t="s">
        <v>2292</v>
      </c>
      <c r="K3476" s="1" t="str">
        <f t="shared" si="109"/>
        <v>2019</v>
      </c>
      <c r="L3476">
        <f t="shared" si="110"/>
        <v>47</v>
      </c>
    </row>
    <row r="3477" spans="8:12">
      <c r="H3477" s="1" t="s">
        <v>189</v>
      </c>
      <c r="I3477" s="1" t="s">
        <v>2308</v>
      </c>
      <c r="J3477" s="1" t="s">
        <v>527</v>
      </c>
      <c r="K3477" s="1" t="str">
        <f t="shared" si="109"/>
        <v>2018</v>
      </c>
      <c r="L3477">
        <f t="shared" si="110"/>
        <v>47</v>
      </c>
    </row>
    <row r="3478" spans="8:12">
      <c r="H3478" s="1" t="s">
        <v>484</v>
      </c>
      <c r="I3478" s="1" t="s">
        <v>2409</v>
      </c>
      <c r="J3478" s="1" t="s">
        <v>258</v>
      </c>
      <c r="K3478" s="1" t="str">
        <f t="shared" si="109"/>
        <v>2017</v>
      </c>
      <c r="L3478">
        <f t="shared" si="110"/>
        <v>47</v>
      </c>
    </row>
    <row r="3479" spans="8:12">
      <c r="H3479" s="1" t="s">
        <v>189</v>
      </c>
      <c r="I3479" s="1" t="s">
        <v>2396</v>
      </c>
      <c r="J3479" s="1" t="s">
        <v>723</v>
      </c>
      <c r="K3479" s="1" t="str">
        <f t="shared" si="109"/>
        <v>2018</v>
      </c>
      <c r="L3479">
        <f t="shared" si="110"/>
        <v>47</v>
      </c>
    </row>
    <row r="3480" spans="8:12">
      <c r="H3480" s="1" t="s">
        <v>484</v>
      </c>
      <c r="I3480" s="1" t="s">
        <v>1699</v>
      </c>
      <c r="J3480" s="1" t="s">
        <v>2178</v>
      </c>
      <c r="K3480" s="1" t="str">
        <f t="shared" si="109"/>
        <v>2018</v>
      </c>
      <c r="L3480">
        <f t="shared" si="110"/>
        <v>47</v>
      </c>
    </row>
    <row r="3481" spans="8:12">
      <c r="H3481" s="1" t="s">
        <v>189</v>
      </c>
      <c r="I3481" s="1" t="s">
        <v>2534</v>
      </c>
      <c r="J3481" s="1" t="s">
        <v>705</v>
      </c>
      <c r="K3481" s="1" t="str">
        <f t="shared" si="109"/>
        <v>2018</v>
      </c>
      <c r="L3481">
        <f t="shared" si="110"/>
        <v>47</v>
      </c>
    </row>
    <row r="3482" spans="8:12">
      <c r="H3482" s="1" t="s">
        <v>256</v>
      </c>
      <c r="I3482" s="1" t="s">
        <v>793</v>
      </c>
      <c r="J3482" s="1" t="s">
        <v>1933</v>
      </c>
      <c r="K3482" s="1" t="str">
        <f t="shared" si="109"/>
        <v>2014</v>
      </c>
      <c r="L3482">
        <f t="shared" si="110"/>
        <v>47</v>
      </c>
    </row>
    <row r="3483" spans="8:12">
      <c r="H3483" s="1" t="s">
        <v>189</v>
      </c>
      <c r="I3483" s="1" t="s">
        <v>2422</v>
      </c>
      <c r="J3483" s="1" t="s">
        <v>2668</v>
      </c>
      <c r="K3483" s="1" t="str">
        <f t="shared" si="109"/>
        <v>2018</v>
      </c>
      <c r="L3483">
        <f t="shared" si="110"/>
        <v>47</v>
      </c>
    </row>
    <row r="3484" spans="8:12">
      <c r="H3484" s="1" t="s">
        <v>189</v>
      </c>
      <c r="I3484" s="1" t="s">
        <v>1079</v>
      </c>
      <c r="J3484" s="1" t="s">
        <v>72</v>
      </c>
      <c r="K3484" s="1" t="str">
        <f t="shared" si="109"/>
        <v>2019</v>
      </c>
      <c r="L3484">
        <f t="shared" si="110"/>
        <v>47</v>
      </c>
    </row>
    <row r="3485" spans="8:12">
      <c r="H3485" s="1" t="s">
        <v>136</v>
      </c>
      <c r="I3485" s="1" t="s">
        <v>2907</v>
      </c>
      <c r="J3485" s="1" t="s">
        <v>2908</v>
      </c>
      <c r="K3485" s="1" t="str">
        <f t="shared" si="109"/>
        <v>2015</v>
      </c>
      <c r="L3485">
        <f t="shared" si="110"/>
        <v>47</v>
      </c>
    </row>
    <row r="3486" spans="8:12">
      <c r="H3486" s="1" t="s">
        <v>189</v>
      </c>
      <c r="I3486" s="1" t="s">
        <v>3566</v>
      </c>
      <c r="J3486" s="1" t="s">
        <v>236</v>
      </c>
      <c r="K3486" s="1" t="str">
        <f t="shared" si="109"/>
        <v>2017</v>
      </c>
      <c r="L3486">
        <f t="shared" si="110"/>
        <v>47</v>
      </c>
    </row>
    <row r="3487" spans="8:12">
      <c r="H3487" s="1" t="s">
        <v>189</v>
      </c>
      <c r="I3487" s="1" t="s">
        <v>1087</v>
      </c>
      <c r="J3487" s="1" t="s">
        <v>1015</v>
      </c>
      <c r="K3487" s="1" t="str">
        <f t="shared" si="109"/>
        <v>2018</v>
      </c>
      <c r="L3487">
        <f t="shared" si="110"/>
        <v>47</v>
      </c>
    </row>
    <row r="3488" spans="8:12">
      <c r="H3488" s="1" t="s">
        <v>233</v>
      </c>
      <c r="I3488" s="1" t="s">
        <v>534</v>
      </c>
      <c r="J3488" s="1" t="s">
        <v>1249</v>
      </c>
      <c r="K3488" s="1" t="str">
        <f t="shared" si="109"/>
        <v>2018</v>
      </c>
      <c r="L3488">
        <f t="shared" si="110"/>
        <v>47</v>
      </c>
    </row>
    <row r="3489" spans="8:12">
      <c r="H3489" s="1" t="s">
        <v>136</v>
      </c>
      <c r="I3489" s="1" t="s">
        <v>4457</v>
      </c>
      <c r="J3489" s="1" t="s">
        <v>4212</v>
      </c>
      <c r="K3489" s="1" t="str">
        <f t="shared" si="109"/>
        <v>2015</v>
      </c>
      <c r="L3489">
        <f t="shared" si="110"/>
        <v>47</v>
      </c>
    </row>
    <row r="3490" spans="8:12">
      <c r="H3490" s="1" t="s">
        <v>189</v>
      </c>
      <c r="I3490" s="1" t="s">
        <v>5243</v>
      </c>
      <c r="J3490" s="1" t="s">
        <v>174</v>
      </c>
      <c r="K3490" s="1" t="str">
        <f t="shared" si="109"/>
        <v>2016</v>
      </c>
      <c r="L3490">
        <f t="shared" si="110"/>
        <v>47</v>
      </c>
    </row>
    <row r="3491" spans="8:12">
      <c r="H3491" s="1" t="s">
        <v>189</v>
      </c>
      <c r="I3491" s="1" t="s">
        <v>3491</v>
      </c>
      <c r="J3491" s="1" t="s">
        <v>5294</v>
      </c>
      <c r="K3491" s="1" t="str">
        <f t="shared" si="109"/>
        <v>2020</v>
      </c>
      <c r="L3491">
        <f t="shared" si="110"/>
        <v>47</v>
      </c>
    </row>
    <row r="3492" spans="8:12">
      <c r="H3492" s="1" t="s">
        <v>233</v>
      </c>
      <c r="I3492" s="1" t="s">
        <v>5325</v>
      </c>
      <c r="J3492" s="1" t="s">
        <v>5326</v>
      </c>
      <c r="K3492" s="1" t="str">
        <f t="shared" si="109"/>
        <v>2014</v>
      </c>
      <c r="L3492">
        <f t="shared" si="110"/>
        <v>47</v>
      </c>
    </row>
    <row r="3493" spans="8:12">
      <c r="H3493" s="1" t="s">
        <v>484</v>
      </c>
      <c r="I3493" s="1" t="s">
        <v>5363</v>
      </c>
      <c r="J3493" s="1" t="s">
        <v>467</v>
      </c>
      <c r="K3493" s="1" t="str">
        <f t="shared" si="109"/>
        <v>2016</v>
      </c>
      <c r="L3493">
        <f t="shared" si="110"/>
        <v>47</v>
      </c>
    </row>
    <row r="3494" spans="8:12">
      <c r="H3494" s="1" t="s">
        <v>484</v>
      </c>
      <c r="I3494" s="1" t="s">
        <v>5378</v>
      </c>
      <c r="J3494" s="1" t="s">
        <v>4734</v>
      </c>
      <c r="K3494" s="1" t="str">
        <f t="shared" si="109"/>
        <v>2016</v>
      </c>
      <c r="L3494">
        <f t="shared" si="110"/>
        <v>47</v>
      </c>
    </row>
    <row r="3495" spans="8:12">
      <c r="H3495" s="1" t="s">
        <v>233</v>
      </c>
      <c r="I3495" s="1" t="s">
        <v>3018</v>
      </c>
      <c r="J3495" s="1" t="s">
        <v>236</v>
      </c>
      <c r="K3495" s="1" t="str">
        <f t="shared" si="109"/>
        <v>2017</v>
      </c>
      <c r="L3495">
        <f t="shared" si="110"/>
        <v>47</v>
      </c>
    </row>
    <row r="3496" spans="8:12">
      <c r="H3496" s="1" t="s">
        <v>484</v>
      </c>
      <c r="I3496" s="1" t="s">
        <v>4373</v>
      </c>
      <c r="J3496" s="1" t="s">
        <v>1534</v>
      </c>
      <c r="K3496" s="1" t="str">
        <f t="shared" si="109"/>
        <v>2016</v>
      </c>
      <c r="L3496">
        <f t="shared" si="110"/>
        <v>47</v>
      </c>
    </row>
    <row r="3497" spans="8:12">
      <c r="H3497" s="1" t="s">
        <v>189</v>
      </c>
      <c r="I3497" s="1" t="s">
        <v>3220</v>
      </c>
      <c r="J3497" s="1" t="s">
        <v>5622</v>
      </c>
      <c r="K3497" s="1" t="str">
        <f t="shared" si="109"/>
        <v>2020</v>
      </c>
      <c r="L3497">
        <f t="shared" si="110"/>
        <v>47</v>
      </c>
    </row>
    <row r="3498" spans="8:12">
      <c r="H3498" s="1" t="s">
        <v>484</v>
      </c>
      <c r="I3498" s="1" t="s">
        <v>5991</v>
      </c>
      <c r="J3498" s="1" t="s">
        <v>1534</v>
      </c>
      <c r="K3498" s="1" t="str">
        <f t="shared" si="109"/>
        <v>2016</v>
      </c>
      <c r="L3498">
        <f t="shared" si="110"/>
        <v>47</v>
      </c>
    </row>
    <row r="3499" spans="8:12">
      <c r="H3499" s="1" t="s">
        <v>189</v>
      </c>
      <c r="I3499" s="1" t="s">
        <v>6134</v>
      </c>
      <c r="J3499" s="1" t="s">
        <v>6150</v>
      </c>
      <c r="K3499" s="1" t="str">
        <f t="shared" si="109"/>
        <v>2017</v>
      </c>
      <c r="L3499">
        <f t="shared" si="110"/>
        <v>47</v>
      </c>
    </row>
    <row r="3500" spans="8:12">
      <c r="H3500" s="1" t="s">
        <v>189</v>
      </c>
      <c r="I3500" s="1" t="s">
        <v>5785</v>
      </c>
      <c r="J3500" s="1" t="s">
        <v>1075</v>
      </c>
      <c r="K3500" s="1" t="str">
        <f t="shared" si="109"/>
        <v>2015</v>
      </c>
      <c r="L3500">
        <f t="shared" si="110"/>
        <v>47</v>
      </c>
    </row>
    <row r="3501" spans="8:12">
      <c r="H3501" s="1" t="s">
        <v>136</v>
      </c>
      <c r="I3501" s="1" t="s">
        <v>6813</v>
      </c>
      <c r="J3501" s="1" t="s">
        <v>2019</v>
      </c>
      <c r="K3501" s="1" t="str">
        <f t="shared" si="109"/>
        <v>2012</v>
      </c>
      <c r="L3501">
        <f t="shared" si="110"/>
        <v>47</v>
      </c>
    </row>
    <row r="3502" spans="8:12">
      <c r="H3502" s="1" t="s">
        <v>189</v>
      </c>
      <c r="I3502" s="1" t="s">
        <v>355</v>
      </c>
      <c r="J3502" s="1" t="s">
        <v>5331</v>
      </c>
      <c r="K3502" s="1" t="str">
        <f t="shared" si="109"/>
        <v>2015</v>
      </c>
      <c r="L3502">
        <f t="shared" si="110"/>
        <v>47</v>
      </c>
    </row>
    <row r="3503" spans="8:12">
      <c r="H3503" s="1" t="s">
        <v>189</v>
      </c>
      <c r="I3503" s="1" t="s">
        <v>8030</v>
      </c>
      <c r="J3503" s="1" t="s">
        <v>3217</v>
      </c>
      <c r="K3503" s="1" t="str">
        <f t="shared" si="109"/>
        <v>2013</v>
      </c>
      <c r="L3503">
        <f t="shared" si="110"/>
        <v>47</v>
      </c>
    </row>
    <row r="3504" spans="8:12">
      <c r="H3504" s="1" t="s">
        <v>240</v>
      </c>
      <c r="I3504" s="1" t="s">
        <v>8053</v>
      </c>
      <c r="J3504" s="1" t="s">
        <v>2023</v>
      </c>
      <c r="K3504" s="1" t="str">
        <f t="shared" si="109"/>
        <v>2013</v>
      </c>
      <c r="L3504">
        <f t="shared" si="110"/>
        <v>47</v>
      </c>
    </row>
    <row r="3505" spans="8:12">
      <c r="H3505" s="1" t="s">
        <v>189</v>
      </c>
      <c r="I3505" s="1" t="s">
        <v>8261</v>
      </c>
      <c r="J3505" s="1" t="s">
        <v>397</v>
      </c>
      <c r="K3505" s="1" t="str">
        <f t="shared" si="109"/>
        <v>2020</v>
      </c>
      <c r="L3505">
        <f t="shared" si="110"/>
        <v>47</v>
      </c>
    </row>
    <row r="3506" spans="8:12">
      <c r="H3506" s="1" t="s">
        <v>308</v>
      </c>
      <c r="I3506" s="1" t="s">
        <v>8534</v>
      </c>
      <c r="J3506" s="1" t="s">
        <v>8182</v>
      </c>
      <c r="K3506" s="1" t="str">
        <f t="shared" si="109"/>
        <v>2010</v>
      </c>
      <c r="L3506">
        <f t="shared" si="110"/>
        <v>47</v>
      </c>
    </row>
    <row r="3507" spans="8:12">
      <c r="H3507" s="1" t="s">
        <v>189</v>
      </c>
      <c r="I3507" s="1" t="s">
        <v>6161</v>
      </c>
      <c r="J3507" s="1" t="s">
        <v>8597</v>
      </c>
      <c r="K3507" s="1" t="str">
        <f t="shared" si="109"/>
        <v>2015</v>
      </c>
      <c r="L3507">
        <f t="shared" si="110"/>
        <v>47</v>
      </c>
    </row>
    <row r="3508" spans="8:12">
      <c r="H3508" s="1" t="s">
        <v>484</v>
      </c>
      <c r="I3508" s="1" t="s">
        <v>8690</v>
      </c>
      <c r="J3508" s="1" t="s">
        <v>517</v>
      </c>
      <c r="K3508" s="1" t="str">
        <f t="shared" si="109"/>
        <v>2019</v>
      </c>
      <c r="L3508">
        <f t="shared" si="110"/>
        <v>47</v>
      </c>
    </row>
    <row r="3509" spans="8:12">
      <c r="H3509" s="1" t="s">
        <v>308</v>
      </c>
      <c r="I3509" s="1" t="s">
        <v>8729</v>
      </c>
      <c r="J3509" s="1" t="s">
        <v>8182</v>
      </c>
      <c r="K3509" s="1" t="str">
        <f t="shared" si="109"/>
        <v>2010</v>
      </c>
      <c r="L3509">
        <f t="shared" si="110"/>
        <v>47</v>
      </c>
    </row>
    <row r="3510" spans="8:12">
      <c r="H3510" s="1" t="s">
        <v>189</v>
      </c>
      <c r="I3510" s="1" t="s">
        <v>8908</v>
      </c>
      <c r="J3510" s="1" t="s">
        <v>7841</v>
      </c>
      <c r="K3510" s="1" t="str">
        <f t="shared" si="109"/>
        <v>2020</v>
      </c>
      <c r="L3510">
        <f t="shared" si="110"/>
        <v>47</v>
      </c>
    </row>
    <row r="3511" spans="8:12">
      <c r="H3511" s="1" t="s">
        <v>233</v>
      </c>
      <c r="I3511" s="1" t="s">
        <v>9139</v>
      </c>
      <c r="J3511" s="1" t="s">
        <v>9140</v>
      </c>
      <c r="K3511" s="1" t="str">
        <f t="shared" si="109"/>
        <v>2010</v>
      </c>
      <c r="L3511">
        <f t="shared" si="110"/>
        <v>47</v>
      </c>
    </row>
    <row r="3512" spans="8:12">
      <c r="H3512" s="1" t="s">
        <v>721</v>
      </c>
      <c r="I3512" s="1" t="s">
        <v>9222</v>
      </c>
      <c r="J3512" s="1" t="s">
        <v>9223</v>
      </c>
      <c r="K3512" s="1" t="str">
        <f t="shared" si="109"/>
        <v>2008</v>
      </c>
      <c r="L3512">
        <f t="shared" si="110"/>
        <v>47</v>
      </c>
    </row>
    <row r="3513" spans="8:12">
      <c r="H3513" s="1" t="s">
        <v>189</v>
      </c>
      <c r="I3513" s="1" t="s">
        <v>9434</v>
      </c>
      <c r="J3513" s="1" t="s">
        <v>8599</v>
      </c>
      <c r="K3513" s="1" t="str">
        <f t="shared" si="109"/>
        <v>2012</v>
      </c>
      <c r="L3513">
        <f t="shared" si="110"/>
        <v>47</v>
      </c>
    </row>
    <row r="3514" spans="8:12">
      <c r="H3514" s="1" t="s">
        <v>189</v>
      </c>
      <c r="I3514" s="1" t="s">
        <v>9662</v>
      </c>
      <c r="J3514" s="1" t="s">
        <v>9680</v>
      </c>
      <c r="K3514" s="1" t="str">
        <f t="shared" si="109"/>
        <v>2012</v>
      </c>
      <c r="L3514">
        <f t="shared" si="110"/>
        <v>47</v>
      </c>
    </row>
    <row r="3515" spans="8:12">
      <c r="H3515" s="1" t="s">
        <v>189</v>
      </c>
      <c r="I3515" s="1" t="s">
        <v>9637</v>
      </c>
      <c r="J3515" s="1" t="s">
        <v>2023</v>
      </c>
      <c r="K3515" s="1" t="str">
        <f t="shared" si="109"/>
        <v>2013</v>
      </c>
      <c r="L3515">
        <f t="shared" si="110"/>
        <v>47</v>
      </c>
    </row>
    <row r="3516" spans="8:12">
      <c r="H3516" s="1" t="s">
        <v>219</v>
      </c>
      <c r="I3516" s="1" t="s">
        <v>9908</v>
      </c>
      <c r="J3516" s="1" t="s">
        <v>9920</v>
      </c>
      <c r="K3516" s="1" t="str">
        <f t="shared" si="109"/>
        <v>2000</v>
      </c>
      <c r="L3516">
        <f t="shared" si="110"/>
        <v>47</v>
      </c>
    </row>
    <row r="3517" spans="8:12">
      <c r="H3517" s="1" t="s">
        <v>375</v>
      </c>
      <c r="I3517" s="1" t="s">
        <v>9673</v>
      </c>
      <c r="J3517" s="1" t="s">
        <v>10416</v>
      </c>
      <c r="K3517" s="1" t="str">
        <f t="shared" si="109"/>
        <v>2004</v>
      </c>
      <c r="L3517">
        <f t="shared" si="110"/>
        <v>47</v>
      </c>
    </row>
    <row r="3518" spans="8:12">
      <c r="H3518" s="1" t="s">
        <v>484</v>
      </c>
      <c r="I3518" s="1" t="s">
        <v>261</v>
      </c>
      <c r="J3518" s="1" t="s">
        <v>10275</v>
      </c>
      <c r="K3518" s="1" t="str">
        <f t="shared" si="109"/>
        <v>2019</v>
      </c>
      <c r="L3518">
        <f t="shared" si="110"/>
        <v>47</v>
      </c>
    </row>
    <row r="3519" spans="8:12">
      <c r="H3519" s="1" t="s">
        <v>484</v>
      </c>
      <c r="I3519" s="1" t="s">
        <v>10803</v>
      </c>
      <c r="J3519" s="1" t="s">
        <v>1288</v>
      </c>
      <c r="K3519" s="1" t="str">
        <f t="shared" si="109"/>
        <v>2019</v>
      </c>
      <c r="L3519">
        <f t="shared" si="110"/>
        <v>47</v>
      </c>
    </row>
    <row r="3520" spans="8:12">
      <c r="H3520" s="1" t="s">
        <v>136</v>
      </c>
      <c r="I3520" s="1" t="s">
        <v>830</v>
      </c>
      <c r="J3520" s="1" t="s">
        <v>11016</v>
      </c>
      <c r="K3520" s="1" t="str">
        <f t="shared" si="109"/>
        <v>2017</v>
      </c>
      <c r="L3520">
        <f t="shared" si="110"/>
        <v>47</v>
      </c>
    </row>
    <row r="3521" spans="8:12">
      <c r="H3521" s="1" t="s">
        <v>308</v>
      </c>
      <c r="I3521" s="1" t="s">
        <v>11257</v>
      </c>
      <c r="J3521" s="1" t="s">
        <v>11267</v>
      </c>
      <c r="K3521" s="1" t="str">
        <f t="shared" si="109"/>
        <v>2010</v>
      </c>
      <c r="L3521">
        <f t="shared" si="110"/>
        <v>47</v>
      </c>
    </row>
    <row r="3522" spans="8:12">
      <c r="H3522" s="1" t="s">
        <v>233</v>
      </c>
      <c r="I3522" s="1" t="s">
        <v>11257</v>
      </c>
      <c r="J3522" s="1" t="s">
        <v>199</v>
      </c>
      <c r="K3522" s="1" t="str">
        <f t="shared" ref="K3522:K3585" si="111">TEXT(J3522,"YYYY")</f>
        <v>2018</v>
      </c>
      <c r="L3522">
        <f t="shared" ref="L3522:L3585" si="112">H3522-(TEXT(I3522,"YYYY")-TEXT(J3522,"YYYY"))</f>
        <v>47</v>
      </c>
    </row>
    <row r="3523" spans="8:12">
      <c r="H3523" s="1" t="s">
        <v>189</v>
      </c>
      <c r="I3523" s="1" t="s">
        <v>11088</v>
      </c>
      <c r="J3523" s="1" t="s">
        <v>606</v>
      </c>
      <c r="K3523" s="1" t="str">
        <f t="shared" si="111"/>
        <v>2020</v>
      </c>
      <c r="L3523">
        <f t="shared" si="112"/>
        <v>47</v>
      </c>
    </row>
    <row r="3524" spans="8:12">
      <c r="H3524" s="1" t="s">
        <v>484</v>
      </c>
      <c r="I3524" s="1" t="s">
        <v>11924</v>
      </c>
      <c r="J3524" s="1" t="s">
        <v>711</v>
      </c>
      <c r="K3524" s="1" t="str">
        <f t="shared" si="111"/>
        <v>2014</v>
      </c>
      <c r="L3524">
        <f t="shared" si="112"/>
        <v>47</v>
      </c>
    </row>
    <row r="3525" spans="8:12">
      <c r="H3525" s="1" t="s">
        <v>484</v>
      </c>
      <c r="I3525" s="1" t="s">
        <v>11978</v>
      </c>
      <c r="J3525" s="1" t="s">
        <v>8389</v>
      </c>
      <c r="K3525" s="1" t="str">
        <f t="shared" si="111"/>
        <v>2014</v>
      </c>
      <c r="L3525">
        <f t="shared" si="112"/>
        <v>47</v>
      </c>
    </row>
    <row r="3526" spans="8:12">
      <c r="H3526" s="1" t="s">
        <v>301</v>
      </c>
      <c r="I3526" s="1" t="s">
        <v>461</v>
      </c>
      <c r="J3526" s="1" t="s">
        <v>7345</v>
      </c>
      <c r="K3526" s="1" t="str">
        <f t="shared" si="111"/>
        <v>2014</v>
      </c>
      <c r="L3526">
        <f t="shared" si="112"/>
        <v>47</v>
      </c>
    </row>
    <row r="3527" spans="8:12">
      <c r="H3527" s="1" t="s">
        <v>189</v>
      </c>
      <c r="I3527" s="1" t="s">
        <v>3806</v>
      </c>
      <c r="J3527" s="1" t="s">
        <v>2770</v>
      </c>
      <c r="K3527" s="1" t="str">
        <f t="shared" si="111"/>
        <v>2015</v>
      </c>
      <c r="L3527">
        <f t="shared" si="112"/>
        <v>47</v>
      </c>
    </row>
    <row r="3528" spans="8:12">
      <c r="H3528" s="1" t="s">
        <v>484</v>
      </c>
      <c r="I3528" s="1" t="s">
        <v>522</v>
      </c>
      <c r="J3528" s="1" t="s">
        <v>517</v>
      </c>
      <c r="K3528" s="1" t="str">
        <f t="shared" si="111"/>
        <v>2019</v>
      </c>
      <c r="L3528">
        <f t="shared" si="112"/>
        <v>48</v>
      </c>
    </row>
    <row r="3529" spans="8:12">
      <c r="H3529" s="1" t="s">
        <v>233</v>
      </c>
      <c r="I3529" s="1" t="s">
        <v>1165</v>
      </c>
      <c r="J3529" s="1" t="s">
        <v>913</v>
      </c>
      <c r="K3529" s="1" t="str">
        <f t="shared" si="111"/>
        <v>2018</v>
      </c>
      <c r="L3529">
        <f t="shared" si="112"/>
        <v>48</v>
      </c>
    </row>
    <row r="3530" spans="8:12">
      <c r="H3530" s="1" t="s">
        <v>484</v>
      </c>
      <c r="I3530" s="1" t="s">
        <v>1192</v>
      </c>
      <c r="J3530" s="1" t="s">
        <v>877</v>
      </c>
      <c r="K3530" s="1" t="str">
        <f t="shared" si="111"/>
        <v>2019</v>
      </c>
      <c r="L3530">
        <f t="shared" si="112"/>
        <v>48</v>
      </c>
    </row>
    <row r="3531" spans="8:12">
      <c r="H3531" s="1" t="s">
        <v>136</v>
      </c>
      <c r="I3531" s="1" t="s">
        <v>1316</v>
      </c>
      <c r="J3531" s="1" t="s">
        <v>274</v>
      </c>
      <c r="K3531" s="1" t="str">
        <f t="shared" si="111"/>
        <v>2017</v>
      </c>
      <c r="L3531">
        <f t="shared" si="112"/>
        <v>48</v>
      </c>
    </row>
    <row r="3532" spans="8:12">
      <c r="H3532" s="1" t="s">
        <v>484</v>
      </c>
      <c r="I3532" s="1" t="s">
        <v>1689</v>
      </c>
      <c r="J3532" s="1" t="s">
        <v>1044</v>
      </c>
      <c r="K3532" s="1" t="str">
        <f t="shared" si="111"/>
        <v>2018</v>
      </c>
      <c r="L3532">
        <f t="shared" si="112"/>
        <v>48</v>
      </c>
    </row>
    <row r="3533" spans="8:12">
      <c r="H3533" s="1" t="s">
        <v>484</v>
      </c>
      <c r="I3533" s="1" t="s">
        <v>312</v>
      </c>
      <c r="J3533" s="1" t="s">
        <v>312</v>
      </c>
      <c r="K3533" s="1" t="str">
        <f t="shared" si="111"/>
        <v>2018</v>
      </c>
      <c r="L3533">
        <f t="shared" si="112"/>
        <v>48</v>
      </c>
    </row>
    <row r="3534" spans="8:12">
      <c r="H3534" s="1" t="s">
        <v>136</v>
      </c>
      <c r="I3534" s="1" t="s">
        <v>679</v>
      </c>
      <c r="J3534" s="1" t="s">
        <v>84</v>
      </c>
      <c r="K3534" s="1" t="str">
        <f t="shared" si="111"/>
        <v>2017</v>
      </c>
      <c r="L3534">
        <f t="shared" si="112"/>
        <v>48</v>
      </c>
    </row>
    <row r="3535" spans="8:12">
      <c r="H3535" s="1" t="s">
        <v>233</v>
      </c>
      <c r="I3535" s="1" t="s">
        <v>2572</v>
      </c>
      <c r="J3535" s="5">
        <v>43101</v>
      </c>
      <c r="K3535" s="1" t="str">
        <f t="shared" si="111"/>
        <v>2018</v>
      </c>
      <c r="L3535">
        <f t="shared" si="112"/>
        <v>48</v>
      </c>
    </row>
    <row r="3536" spans="8:12">
      <c r="H3536" s="1" t="s">
        <v>721</v>
      </c>
      <c r="I3536" s="1" t="s">
        <v>316</v>
      </c>
      <c r="J3536" s="1" t="s">
        <v>2872</v>
      </c>
      <c r="K3536" s="1" t="str">
        <f t="shared" si="111"/>
        <v>2015</v>
      </c>
      <c r="L3536">
        <f t="shared" si="112"/>
        <v>48</v>
      </c>
    </row>
    <row r="3537" spans="8:12">
      <c r="H3537" s="1" t="s">
        <v>233</v>
      </c>
      <c r="I3537" s="1" t="s">
        <v>3623</v>
      </c>
      <c r="J3537" s="1" t="s">
        <v>3630</v>
      </c>
      <c r="K3537" s="1" t="str">
        <f t="shared" si="111"/>
        <v>2017</v>
      </c>
      <c r="L3537">
        <f t="shared" si="112"/>
        <v>48</v>
      </c>
    </row>
    <row r="3538" spans="8:12">
      <c r="H3538" s="1" t="s">
        <v>256</v>
      </c>
      <c r="I3538" s="1" t="s">
        <v>996</v>
      </c>
      <c r="J3538" s="1" t="s">
        <v>5071</v>
      </c>
      <c r="K3538" s="1" t="str">
        <f t="shared" si="111"/>
        <v>2013</v>
      </c>
      <c r="L3538">
        <f t="shared" si="112"/>
        <v>48</v>
      </c>
    </row>
    <row r="3539" spans="8:12">
      <c r="H3539" s="1" t="s">
        <v>233</v>
      </c>
      <c r="I3539" s="1" t="s">
        <v>465</v>
      </c>
      <c r="J3539" s="1" t="s">
        <v>1222</v>
      </c>
      <c r="K3539" s="1" t="str">
        <f t="shared" si="111"/>
        <v>2015</v>
      </c>
      <c r="L3539">
        <f t="shared" si="112"/>
        <v>48</v>
      </c>
    </row>
    <row r="3540" spans="8:12">
      <c r="H3540" s="1" t="s">
        <v>375</v>
      </c>
      <c r="I3540" s="1" t="s">
        <v>5521</v>
      </c>
      <c r="J3540" s="1" t="s">
        <v>5528</v>
      </c>
      <c r="K3540" s="1" t="str">
        <f t="shared" si="111"/>
        <v>2009</v>
      </c>
      <c r="L3540">
        <f t="shared" si="112"/>
        <v>48</v>
      </c>
    </row>
    <row r="3541" spans="8:12">
      <c r="H3541" s="1" t="s">
        <v>484</v>
      </c>
      <c r="I3541" s="1" t="s">
        <v>6004</v>
      </c>
      <c r="J3541" s="1" t="s">
        <v>496</v>
      </c>
      <c r="K3541" s="1" t="str">
        <f t="shared" si="111"/>
        <v>2017</v>
      </c>
      <c r="L3541">
        <f t="shared" si="112"/>
        <v>48</v>
      </c>
    </row>
    <row r="3542" spans="8:12">
      <c r="H3542" s="1" t="s">
        <v>233</v>
      </c>
      <c r="I3542" s="1" t="s">
        <v>2368</v>
      </c>
      <c r="J3542" s="1" t="s">
        <v>1534</v>
      </c>
      <c r="K3542" s="1" t="str">
        <f t="shared" si="111"/>
        <v>2016</v>
      </c>
      <c r="L3542">
        <f t="shared" si="112"/>
        <v>48</v>
      </c>
    </row>
    <row r="3543" spans="8:12">
      <c r="H3543" s="1" t="s">
        <v>484</v>
      </c>
      <c r="I3543" s="1" t="s">
        <v>5632</v>
      </c>
      <c r="J3543" s="1" t="s">
        <v>5019</v>
      </c>
      <c r="K3543" s="1" t="str">
        <f t="shared" si="111"/>
        <v>2016</v>
      </c>
      <c r="L3543">
        <f t="shared" si="112"/>
        <v>48</v>
      </c>
    </row>
    <row r="3544" spans="8:12">
      <c r="H3544" s="1" t="s">
        <v>484</v>
      </c>
      <c r="I3544" s="1" t="s">
        <v>441</v>
      </c>
      <c r="J3544" s="1" t="s">
        <v>6309</v>
      </c>
      <c r="K3544" s="1" t="str">
        <f t="shared" si="111"/>
        <v>2016</v>
      </c>
      <c r="L3544">
        <f t="shared" si="112"/>
        <v>48</v>
      </c>
    </row>
    <row r="3545" spans="8:12">
      <c r="H3545" s="1" t="s">
        <v>721</v>
      </c>
      <c r="I3545" s="1" t="s">
        <v>6357</v>
      </c>
      <c r="J3545" s="1" t="s">
        <v>2008</v>
      </c>
      <c r="K3545" s="1" t="str">
        <f t="shared" si="111"/>
        <v>2014</v>
      </c>
      <c r="L3545">
        <f t="shared" si="112"/>
        <v>48</v>
      </c>
    </row>
    <row r="3546" spans="8:12">
      <c r="H3546" s="1" t="s">
        <v>233</v>
      </c>
      <c r="I3546" s="1" t="s">
        <v>6493</v>
      </c>
      <c r="J3546" s="1" t="s">
        <v>5325</v>
      </c>
      <c r="K3546" s="1" t="str">
        <f t="shared" si="111"/>
        <v>2016</v>
      </c>
      <c r="L3546">
        <f t="shared" si="112"/>
        <v>48</v>
      </c>
    </row>
    <row r="3547" spans="8:12">
      <c r="H3547" s="1" t="s">
        <v>484</v>
      </c>
      <c r="I3547" s="1" t="s">
        <v>6754</v>
      </c>
      <c r="J3547" s="1" t="s">
        <v>6605</v>
      </c>
      <c r="K3547" s="1" t="str">
        <f t="shared" si="111"/>
        <v>2015</v>
      </c>
      <c r="L3547">
        <f t="shared" si="112"/>
        <v>48</v>
      </c>
    </row>
    <row r="3548" spans="8:12">
      <c r="H3548" s="1">
        <v>46</v>
      </c>
      <c r="I3548" s="1" t="s">
        <v>6952</v>
      </c>
      <c r="J3548" s="1" t="s">
        <v>6955</v>
      </c>
      <c r="K3548" s="1" t="str">
        <f t="shared" si="111"/>
        <v>2017</v>
      </c>
      <c r="L3548">
        <f t="shared" si="112"/>
        <v>48</v>
      </c>
    </row>
    <row r="3549" spans="8:12">
      <c r="H3549" s="1" t="s">
        <v>484</v>
      </c>
      <c r="I3549" s="1" t="s">
        <v>165</v>
      </c>
      <c r="J3549" s="1" t="s">
        <v>4055</v>
      </c>
      <c r="K3549" s="1" t="str">
        <f t="shared" si="111"/>
        <v>2020</v>
      </c>
      <c r="L3549">
        <f t="shared" si="112"/>
        <v>48</v>
      </c>
    </row>
    <row r="3550" spans="8:12">
      <c r="H3550" s="1" t="s">
        <v>351</v>
      </c>
      <c r="I3550" s="1" t="s">
        <v>7913</v>
      </c>
      <c r="J3550" s="1" t="s">
        <v>2212</v>
      </c>
      <c r="K3550" s="1" t="str">
        <f t="shared" si="111"/>
        <v>2010</v>
      </c>
      <c r="L3550">
        <f t="shared" si="112"/>
        <v>48</v>
      </c>
    </row>
    <row r="3551" spans="8:12">
      <c r="H3551" s="1" t="s">
        <v>233</v>
      </c>
      <c r="I3551" s="1" t="s">
        <v>6218</v>
      </c>
      <c r="J3551" s="1" t="s">
        <v>459</v>
      </c>
      <c r="K3551" s="1" t="str">
        <f t="shared" si="111"/>
        <v>2019</v>
      </c>
      <c r="L3551">
        <f t="shared" si="112"/>
        <v>48</v>
      </c>
    </row>
    <row r="3552" spans="8:12">
      <c r="H3552" s="1" t="s">
        <v>484</v>
      </c>
      <c r="I3552" s="1" t="s">
        <v>8225</v>
      </c>
      <c r="J3552" s="1" t="s">
        <v>7937</v>
      </c>
      <c r="K3552" s="1" t="str">
        <f t="shared" si="111"/>
        <v>2020</v>
      </c>
      <c r="L3552">
        <f t="shared" si="112"/>
        <v>48</v>
      </c>
    </row>
    <row r="3553" spans="8:12">
      <c r="H3553" s="1" t="s">
        <v>721</v>
      </c>
      <c r="I3553" s="1" t="s">
        <v>7360</v>
      </c>
      <c r="J3553" s="1" t="s">
        <v>8330</v>
      </c>
      <c r="K3553" s="1" t="str">
        <f t="shared" si="111"/>
        <v>2011</v>
      </c>
      <c r="L3553">
        <f t="shared" si="112"/>
        <v>48</v>
      </c>
    </row>
    <row r="3554" spans="8:12">
      <c r="H3554" s="1" t="s">
        <v>233</v>
      </c>
      <c r="I3554" s="1" t="s">
        <v>8415</v>
      </c>
      <c r="J3554" s="1" t="s">
        <v>8418</v>
      </c>
      <c r="K3554" s="1" t="str">
        <f t="shared" si="111"/>
        <v>2019</v>
      </c>
      <c r="L3554">
        <f t="shared" si="112"/>
        <v>48</v>
      </c>
    </row>
    <row r="3555" spans="8:12">
      <c r="H3555" s="1" t="s">
        <v>233</v>
      </c>
      <c r="I3555" s="1" t="s">
        <v>8526</v>
      </c>
      <c r="J3555" s="1" t="s">
        <v>8304</v>
      </c>
      <c r="K3555" s="1" t="str">
        <f t="shared" si="111"/>
        <v>2013</v>
      </c>
      <c r="L3555">
        <f t="shared" si="112"/>
        <v>48</v>
      </c>
    </row>
    <row r="3556" spans="8:12">
      <c r="H3556" s="1" t="s">
        <v>233</v>
      </c>
      <c r="I3556" s="1" t="s">
        <v>8534</v>
      </c>
      <c r="J3556" s="1" t="s">
        <v>212</v>
      </c>
      <c r="K3556" s="1" t="str">
        <f t="shared" si="111"/>
        <v>2019</v>
      </c>
      <c r="L3556">
        <f t="shared" si="112"/>
        <v>48</v>
      </c>
    </row>
    <row r="3557" spans="8:12">
      <c r="H3557" s="1" t="s">
        <v>484</v>
      </c>
      <c r="I3557" s="1" t="s">
        <v>8690</v>
      </c>
      <c r="J3557" s="1" t="s">
        <v>8717</v>
      </c>
      <c r="K3557" s="1" t="str">
        <f t="shared" si="111"/>
        <v>2020</v>
      </c>
      <c r="L3557">
        <f t="shared" si="112"/>
        <v>48</v>
      </c>
    </row>
    <row r="3558" spans="8:12">
      <c r="H3558" s="1" t="s">
        <v>721</v>
      </c>
      <c r="I3558" s="1" t="s">
        <v>202</v>
      </c>
      <c r="J3558" s="1" t="s">
        <v>445</v>
      </c>
      <c r="K3558" s="1" t="str">
        <f t="shared" si="111"/>
        <v>2017</v>
      </c>
      <c r="L3558">
        <f t="shared" si="112"/>
        <v>48</v>
      </c>
    </row>
    <row r="3559" spans="8:12">
      <c r="H3559" s="1" t="s">
        <v>484</v>
      </c>
      <c r="I3559" s="1" t="s">
        <v>8945</v>
      </c>
      <c r="J3559" s="1" t="s">
        <v>7043</v>
      </c>
      <c r="K3559" s="1" t="str">
        <f t="shared" si="111"/>
        <v>2020</v>
      </c>
      <c r="L3559">
        <f t="shared" si="112"/>
        <v>48</v>
      </c>
    </row>
    <row r="3560" spans="8:12">
      <c r="H3560" s="1" t="s">
        <v>375</v>
      </c>
      <c r="I3560" s="1" t="s">
        <v>523</v>
      </c>
      <c r="J3560" s="1" t="s">
        <v>9006</v>
      </c>
      <c r="K3560" s="1" t="str">
        <f t="shared" si="111"/>
        <v>2012</v>
      </c>
      <c r="L3560">
        <f t="shared" si="112"/>
        <v>48</v>
      </c>
    </row>
    <row r="3561" spans="8:12">
      <c r="H3561" s="1" t="s">
        <v>484</v>
      </c>
      <c r="I3561" s="1" t="s">
        <v>9858</v>
      </c>
      <c r="J3561" s="1" t="s">
        <v>2019</v>
      </c>
      <c r="K3561" s="1" t="str">
        <f t="shared" si="111"/>
        <v>2012</v>
      </c>
      <c r="L3561">
        <f t="shared" si="112"/>
        <v>48</v>
      </c>
    </row>
    <row r="3562" spans="8:12">
      <c r="H3562" s="1" t="s">
        <v>233</v>
      </c>
      <c r="I3562" s="1" t="s">
        <v>9868</v>
      </c>
      <c r="J3562" s="1" t="s">
        <v>9006</v>
      </c>
      <c r="K3562" s="1" t="str">
        <f t="shared" si="111"/>
        <v>2012</v>
      </c>
      <c r="L3562">
        <f t="shared" si="112"/>
        <v>48</v>
      </c>
    </row>
    <row r="3563" spans="8:12">
      <c r="H3563" s="1" t="s">
        <v>233</v>
      </c>
      <c r="I3563" s="1" t="s">
        <v>10155</v>
      </c>
      <c r="J3563" s="1" t="s">
        <v>2708</v>
      </c>
      <c r="K3563" s="1" t="str">
        <f t="shared" si="111"/>
        <v>2012</v>
      </c>
      <c r="L3563">
        <f t="shared" si="112"/>
        <v>48</v>
      </c>
    </row>
    <row r="3564" spans="8:12">
      <c r="H3564" s="1" t="s">
        <v>484</v>
      </c>
      <c r="I3564" s="1" t="s">
        <v>9143</v>
      </c>
      <c r="J3564" s="1" t="s">
        <v>6732</v>
      </c>
      <c r="K3564" s="1" t="str">
        <f t="shared" si="111"/>
        <v>2013</v>
      </c>
      <c r="L3564">
        <f t="shared" si="112"/>
        <v>48</v>
      </c>
    </row>
    <row r="3565" spans="8:12">
      <c r="H3565" s="1" t="s">
        <v>301</v>
      </c>
      <c r="I3565" s="1" t="s">
        <v>10443</v>
      </c>
      <c r="J3565" s="1" t="s">
        <v>10444</v>
      </c>
      <c r="K3565" s="1" t="str">
        <f t="shared" si="111"/>
        <v>2008</v>
      </c>
      <c r="L3565">
        <f t="shared" si="112"/>
        <v>48</v>
      </c>
    </row>
    <row r="3566" spans="8:12">
      <c r="H3566" s="1" t="s">
        <v>484</v>
      </c>
      <c r="I3566" s="1" t="s">
        <v>9072</v>
      </c>
      <c r="J3566" s="1" t="s">
        <v>10483</v>
      </c>
      <c r="K3566" s="1" t="str">
        <f t="shared" si="111"/>
        <v>2013</v>
      </c>
      <c r="L3566">
        <f t="shared" si="112"/>
        <v>48</v>
      </c>
    </row>
    <row r="3567" spans="8:12">
      <c r="H3567" s="1" t="s">
        <v>721</v>
      </c>
      <c r="I3567" s="1" t="s">
        <v>7360</v>
      </c>
      <c r="J3567" s="1" t="s">
        <v>10761</v>
      </c>
      <c r="K3567" s="1" t="str">
        <f t="shared" si="111"/>
        <v>2011</v>
      </c>
      <c r="L3567">
        <f t="shared" si="112"/>
        <v>48</v>
      </c>
    </row>
    <row r="3568" spans="8:12">
      <c r="H3568" s="1" t="s">
        <v>233</v>
      </c>
      <c r="I3568" s="1" t="s">
        <v>8526</v>
      </c>
      <c r="J3568" s="1" t="s">
        <v>10038</v>
      </c>
      <c r="K3568" s="1" t="str">
        <f t="shared" si="111"/>
        <v>2013</v>
      </c>
      <c r="L3568">
        <f t="shared" si="112"/>
        <v>48</v>
      </c>
    </row>
    <row r="3569" spans="8:12">
      <c r="H3569" s="1" t="s">
        <v>484</v>
      </c>
      <c r="I3569" s="1" t="s">
        <v>8089</v>
      </c>
      <c r="J3569" s="1" t="s">
        <v>10602</v>
      </c>
      <c r="K3569" s="1" t="str">
        <f t="shared" si="111"/>
        <v>2020</v>
      </c>
      <c r="L3569">
        <f t="shared" si="112"/>
        <v>48</v>
      </c>
    </row>
    <row r="3570" spans="8:12">
      <c r="H3570" s="1" t="s">
        <v>375</v>
      </c>
      <c r="I3570" s="1" t="s">
        <v>171</v>
      </c>
      <c r="J3570" s="1" t="s">
        <v>11555</v>
      </c>
      <c r="K3570" s="1" t="str">
        <f t="shared" si="111"/>
        <v>2007</v>
      </c>
      <c r="L3570">
        <f t="shared" si="112"/>
        <v>48</v>
      </c>
    </row>
    <row r="3571" spans="8:12">
      <c r="H3571" s="1" t="s">
        <v>436</v>
      </c>
      <c r="I3571" s="1" t="s">
        <v>6092</v>
      </c>
      <c r="J3571" s="1" t="s">
        <v>1899</v>
      </c>
      <c r="K3571" s="1" t="str">
        <f t="shared" si="111"/>
        <v>2005</v>
      </c>
      <c r="L3571">
        <f t="shared" si="112"/>
        <v>48</v>
      </c>
    </row>
    <row r="3572" spans="8:12">
      <c r="H3572" s="1" t="s">
        <v>351</v>
      </c>
      <c r="I3572" s="1" t="s">
        <v>11784</v>
      </c>
      <c r="J3572" s="1" t="s">
        <v>11785</v>
      </c>
      <c r="K3572" s="1" t="str">
        <f t="shared" si="111"/>
        <v>2008</v>
      </c>
      <c r="L3572">
        <f t="shared" si="112"/>
        <v>48</v>
      </c>
    </row>
    <row r="3573" spans="8:12">
      <c r="H3573" s="1" t="s">
        <v>436</v>
      </c>
      <c r="I3573" s="1" t="s">
        <v>537</v>
      </c>
      <c r="J3573" s="1" t="s">
        <v>3409</v>
      </c>
      <c r="K3573" s="1" t="str">
        <f t="shared" si="111"/>
        <v>2004</v>
      </c>
      <c r="L3573">
        <f t="shared" si="112"/>
        <v>48</v>
      </c>
    </row>
    <row r="3574" spans="8:12">
      <c r="H3574" s="1" t="s">
        <v>256</v>
      </c>
      <c r="I3574" s="1" t="s">
        <v>6570</v>
      </c>
      <c r="J3574" s="1" t="s">
        <v>12081</v>
      </c>
      <c r="K3574" s="1" t="str">
        <f t="shared" si="111"/>
        <v>2016</v>
      </c>
      <c r="L3574">
        <f t="shared" si="112"/>
        <v>48</v>
      </c>
    </row>
    <row r="3575" spans="8:12">
      <c r="H3575" s="1" t="s">
        <v>484</v>
      </c>
      <c r="I3575" s="1" t="s">
        <v>3805</v>
      </c>
      <c r="J3575" s="1" t="s">
        <v>6570</v>
      </c>
      <c r="K3575" s="1" t="str">
        <f t="shared" si="111"/>
        <v>2020</v>
      </c>
      <c r="L3575">
        <f t="shared" si="112"/>
        <v>48</v>
      </c>
    </row>
    <row r="3576" spans="8:12">
      <c r="H3576" s="1" t="s">
        <v>484</v>
      </c>
      <c r="I3576" s="1" t="s">
        <v>12459</v>
      </c>
      <c r="J3576" s="1" t="s">
        <v>10803</v>
      </c>
      <c r="K3576" s="1" t="str">
        <f t="shared" si="111"/>
        <v>2020</v>
      </c>
      <c r="L3576">
        <f t="shared" si="112"/>
        <v>48</v>
      </c>
    </row>
    <row r="3577" spans="8:12">
      <c r="H3577" s="1" t="s">
        <v>721</v>
      </c>
      <c r="I3577" s="1" t="s">
        <v>822</v>
      </c>
      <c r="J3577" s="1" t="s">
        <v>823</v>
      </c>
      <c r="K3577" s="1" t="str">
        <f t="shared" si="111"/>
        <v>2017</v>
      </c>
      <c r="L3577">
        <f t="shared" si="112"/>
        <v>49</v>
      </c>
    </row>
    <row r="3578" spans="8:12">
      <c r="H3578" s="1" t="s">
        <v>301</v>
      </c>
      <c r="I3578" s="1" t="s">
        <v>248</v>
      </c>
      <c r="J3578" s="1" t="s">
        <v>905</v>
      </c>
      <c r="K3578" s="1" t="str">
        <f t="shared" si="111"/>
        <v>2015</v>
      </c>
      <c r="L3578">
        <f t="shared" si="112"/>
        <v>49</v>
      </c>
    </row>
    <row r="3579" spans="8:12">
      <c r="H3579" s="1" t="s">
        <v>256</v>
      </c>
      <c r="I3579" s="1" t="s">
        <v>1390</v>
      </c>
      <c r="J3579" s="1" t="s">
        <v>467</v>
      </c>
      <c r="K3579" s="1" t="str">
        <f t="shared" si="111"/>
        <v>2016</v>
      </c>
      <c r="L3579">
        <f t="shared" si="112"/>
        <v>49</v>
      </c>
    </row>
    <row r="3580" spans="8:12">
      <c r="H3580" s="1" t="s">
        <v>233</v>
      </c>
      <c r="I3580" s="1" t="s">
        <v>1506</v>
      </c>
      <c r="J3580" s="1" t="s">
        <v>1512</v>
      </c>
      <c r="K3580" s="1" t="str">
        <f t="shared" si="111"/>
        <v>2019</v>
      </c>
      <c r="L3580">
        <f t="shared" si="112"/>
        <v>49</v>
      </c>
    </row>
    <row r="3581" spans="8:12">
      <c r="H3581" s="1" t="s">
        <v>233</v>
      </c>
      <c r="I3581" s="1" t="s">
        <v>1506</v>
      </c>
      <c r="J3581" s="1" t="s">
        <v>877</v>
      </c>
      <c r="K3581" s="1" t="str">
        <f t="shared" si="111"/>
        <v>2019</v>
      </c>
      <c r="L3581">
        <f t="shared" si="112"/>
        <v>49</v>
      </c>
    </row>
    <row r="3582" spans="8:12">
      <c r="H3582" s="1" t="s">
        <v>233</v>
      </c>
      <c r="I3582" s="1" t="s">
        <v>1681</v>
      </c>
      <c r="J3582" s="1" t="s">
        <v>84</v>
      </c>
      <c r="K3582" s="1" t="str">
        <f t="shared" si="111"/>
        <v>2017</v>
      </c>
      <c r="L3582">
        <f t="shared" si="112"/>
        <v>49</v>
      </c>
    </row>
    <row r="3583" spans="8:12">
      <c r="H3583" s="1" t="s">
        <v>233</v>
      </c>
      <c r="I3583" s="1" t="s">
        <v>1825</v>
      </c>
      <c r="J3583" s="1" t="s">
        <v>474</v>
      </c>
      <c r="K3583" s="1" t="str">
        <f t="shared" si="111"/>
        <v>2018</v>
      </c>
      <c r="L3583">
        <f t="shared" si="112"/>
        <v>49</v>
      </c>
    </row>
    <row r="3584" spans="8:12">
      <c r="H3584" s="1" t="s">
        <v>233</v>
      </c>
      <c r="I3584" s="1" t="s">
        <v>2231</v>
      </c>
      <c r="J3584" s="1" t="s">
        <v>705</v>
      </c>
      <c r="K3584" s="1" t="str">
        <f t="shared" si="111"/>
        <v>2018</v>
      </c>
      <c r="L3584">
        <f t="shared" si="112"/>
        <v>49</v>
      </c>
    </row>
    <row r="3585" spans="8:12">
      <c r="H3585" s="1" t="s">
        <v>233</v>
      </c>
      <c r="I3585" s="1" t="s">
        <v>2387</v>
      </c>
      <c r="J3585" s="1" t="s">
        <v>978</v>
      </c>
      <c r="K3585" s="1" t="str">
        <f t="shared" si="111"/>
        <v>2018</v>
      </c>
      <c r="L3585">
        <f t="shared" si="112"/>
        <v>49</v>
      </c>
    </row>
    <row r="3586" spans="8:12">
      <c r="H3586" s="1" t="s">
        <v>136</v>
      </c>
      <c r="I3586" s="1" t="s">
        <v>709</v>
      </c>
      <c r="J3586" s="1" t="s">
        <v>486</v>
      </c>
      <c r="K3586" s="1" t="str">
        <f t="shared" ref="K3586:K3649" si="113">TEXT(J3586,"YYYY")</f>
        <v>2018</v>
      </c>
      <c r="L3586">
        <f t="shared" ref="L3586:L3649" si="114">H3586-(TEXT(I3586,"YYYY")-TEXT(J3586,"YYYY"))</f>
        <v>49</v>
      </c>
    </row>
    <row r="3587" spans="8:12">
      <c r="H3587" s="1" t="s">
        <v>149</v>
      </c>
      <c r="I3587" s="1" t="s">
        <v>2880</v>
      </c>
      <c r="J3587" s="1" t="s">
        <v>728</v>
      </c>
      <c r="K3587" s="1" t="str">
        <f t="shared" si="113"/>
        <v>2018</v>
      </c>
      <c r="L3587">
        <f t="shared" si="114"/>
        <v>49</v>
      </c>
    </row>
    <row r="3588" spans="8:12">
      <c r="H3588" s="1" t="s">
        <v>233</v>
      </c>
      <c r="I3588" s="1" t="s">
        <v>3018</v>
      </c>
      <c r="J3588" s="1" t="s">
        <v>66</v>
      </c>
      <c r="K3588" s="1" t="str">
        <f t="shared" si="113"/>
        <v>2019</v>
      </c>
      <c r="L3588">
        <f t="shared" si="114"/>
        <v>49</v>
      </c>
    </row>
    <row r="3589" spans="8:12">
      <c r="H3589" s="1" t="s">
        <v>233</v>
      </c>
      <c r="I3589" s="1" t="s">
        <v>3385</v>
      </c>
      <c r="J3589" s="1" t="s">
        <v>243</v>
      </c>
      <c r="K3589" s="1" t="str">
        <f t="shared" si="113"/>
        <v>2017</v>
      </c>
      <c r="L3589">
        <f t="shared" si="114"/>
        <v>49</v>
      </c>
    </row>
    <row r="3590" spans="8:12">
      <c r="H3590" s="1" t="s">
        <v>233</v>
      </c>
      <c r="I3590" s="1" t="s">
        <v>3454</v>
      </c>
      <c r="J3590" s="1" t="s">
        <v>2344</v>
      </c>
      <c r="K3590" s="1" t="str">
        <f t="shared" si="113"/>
        <v>2018</v>
      </c>
      <c r="L3590">
        <f t="shared" si="114"/>
        <v>49</v>
      </c>
    </row>
    <row r="3591" spans="8:12">
      <c r="H3591" s="1" t="s">
        <v>233</v>
      </c>
      <c r="I3591" s="1" t="s">
        <v>2268</v>
      </c>
      <c r="J3591" s="1" t="s">
        <v>1534</v>
      </c>
      <c r="K3591" s="1" t="str">
        <f t="shared" si="113"/>
        <v>2016</v>
      </c>
      <c r="L3591">
        <f t="shared" si="114"/>
        <v>49</v>
      </c>
    </row>
    <row r="3592" spans="8:12">
      <c r="H3592" s="1" t="s">
        <v>136</v>
      </c>
      <c r="I3592" s="1" t="s">
        <v>1015</v>
      </c>
      <c r="J3592" s="1" t="s">
        <v>2368</v>
      </c>
      <c r="K3592" s="1" t="str">
        <f t="shared" si="113"/>
        <v>2017</v>
      </c>
      <c r="L3592">
        <f t="shared" si="114"/>
        <v>49</v>
      </c>
    </row>
    <row r="3593" spans="8:12">
      <c r="H3593" s="1" t="s">
        <v>233</v>
      </c>
      <c r="I3593" s="1" t="s">
        <v>4828</v>
      </c>
      <c r="J3593" s="1" t="s">
        <v>1212</v>
      </c>
      <c r="K3593" s="1" t="str">
        <f t="shared" si="113"/>
        <v>2017</v>
      </c>
      <c r="L3593">
        <f t="shared" si="114"/>
        <v>49</v>
      </c>
    </row>
    <row r="3594" spans="8:12">
      <c r="H3594" s="1" t="s">
        <v>233</v>
      </c>
      <c r="I3594" s="1" t="s">
        <v>1661</v>
      </c>
      <c r="J3594" s="1" t="s">
        <v>274</v>
      </c>
      <c r="K3594" s="1" t="str">
        <f t="shared" si="113"/>
        <v>2017</v>
      </c>
      <c r="L3594">
        <f t="shared" si="114"/>
        <v>49</v>
      </c>
    </row>
    <row r="3595" spans="8:12">
      <c r="H3595" s="1" t="s">
        <v>233</v>
      </c>
      <c r="I3595" s="1" t="s">
        <v>4906</v>
      </c>
      <c r="J3595" s="1" t="s">
        <v>4907</v>
      </c>
      <c r="K3595" s="1" t="str">
        <f t="shared" si="113"/>
        <v>2017</v>
      </c>
      <c r="L3595">
        <f t="shared" si="114"/>
        <v>49</v>
      </c>
    </row>
    <row r="3596" spans="8:12">
      <c r="H3596" s="1" t="s">
        <v>233</v>
      </c>
      <c r="I3596" s="1" t="s">
        <v>4942</v>
      </c>
      <c r="J3596" s="1" t="s">
        <v>520</v>
      </c>
      <c r="K3596" s="1" t="str">
        <f t="shared" si="113"/>
        <v>2017</v>
      </c>
      <c r="L3596">
        <f t="shared" si="114"/>
        <v>49</v>
      </c>
    </row>
    <row r="3597" spans="8:12">
      <c r="H3597" s="1" t="s">
        <v>233</v>
      </c>
      <c r="I3597" s="1" t="s">
        <v>5572</v>
      </c>
      <c r="J3597" s="1" t="s">
        <v>274</v>
      </c>
      <c r="K3597" s="1" t="str">
        <f t="shared" si="113"/>
        <v>2017</v>
      </c>
      <c r="L3597">
        <f t="shared" si="114"/>
        <v>49</v>
      </c>
    </row>
    <row r="3598" spans="8:12">
      <c r="H3598" s="1" t="s">
        <v>233</v>
      </c>
      <c r="I3598" s="1" t="s">
        <v>2822</v>
      </c>
      <c r="J3598" s="1" t="s">
        <v>84</v>
      </c>
      <c r="K3598" s="1" t="str">
        <f t="shared" si="113"/>
        <v>2017</v>
      </c>
      <c r="L3598">
        <f t="shared" si="114"/>
        <v>49</v>
      </c>
    </row>
    <row r="3599" spans="8:12">
      <c r="H3599" s="1" t="s">
        <v>233</v>
      </c>
      <c r="I3599" s="1" t="s">
        <v>873</v>
      </c>
      <c r="J3599" s="1" t="s">
        <v>1741</v>
      </c>
      <c r="K3599" s="1" t="str">
        <f t="shared" si="113"/>
        <v>2017</v>
      </c>
      <c r="L3599">
        <f t="shared" si="114"/>
        <v>49</v>
      </c>
    </row>
    <row r="3600" spans="8:12">
      <c r="H3600" s="1" t="s">
        <v>233</v>
      </c>
      <c r="I3600" s="1" t="s">
        <v>4065</v>
      </c>
      <c r="J3600" s="1" t="s">
        <v>6566</v>
      </c>
      <c r="K3600" s="1" t="str">
        <f t="shared" si="113"/>
        <v>2016</v>
      </c>
      <c r="L3600">
        <f t="shared" si="114"/>
        <v>49</v>
      </c>
    </row>
    <row r="3601" spans="8:12">
      <c r="H3601" s="1" t="s">
        <v>136</v>
      </c>
      <c r="I3601" s="1" t="s">
        <v>1166</v>
      </c>
      <c r="J3601" s="1" t="s">
        <v>1174</v>
      </c>
      <c r="K3601" s="1" t="str">
        <f t="shared" si="113"/>
        <v>2019</v>
      </c>
      <c r="L3601">
        <f t="shared" si="114"/>
        <v>49</v>
      </c>
    </row>
    <row r="3602" spans="8:12">
      <c r="H3602" s="1" t="s">
        <v>233</v>
      </c>
      <c r="I3602" s="1" t="s">
        <v>6677</v>
      </c>
      <c r="J3602" s="1" t="s">
        <v>6679</v>
      </c>
      <c r="K3602" s="1" t="str">
        <f t="shared" si="113"/>
        <v>2012</v>
      </c>
      <c r="L3602">
        <f t="shared" si="114"/>
        <v>49</v>
      </c>
    </row>
    <row r="3603" spans="8:12">
      <c r="H3603" s="1" t="s">
        <v>233</v>
      </c>
      <c r="I3603" s="1" t="s">
        <v>5785</v>
      </c>
      <c r="J3603" s="1" t="s">
        <v>6686</v>
      </c>
      <c r="K3603" s="1" t="str">
        <f t="shared" si="113"/>
        <v>2015</v>
      </c>
      <c r="L3603">
        <f t="shared" si="114"/>
        <v>49</v>
      </c>
    </row>
    <row r="3604" spans="8:12">
      <c r="H3604" s="1" t="s">
        <v>136</v>
      </c>
      <c r="I3604" s="1" t="s">
        <v>6965</v>
      </c>
      <c r="J3604" s="1" t="s">
        <v>6915</v>
      </c>
      <c r="K3604" s="1" t="str">
        <f t="shared" si="113"/>
        <v>2014</v>
      </c>
      <c r="L3604">
        <f t="shared" si="114"/>
        <v>49</v>
      </c>
    </row>
    <row r="3605" spans="8:12">
      <c r="H3605" s="1" t="s">
        <v>256</v>
      </c>
      <c r="I3605" s="1" t="s">
        <v>7125</v>
      </c>
      <c r="J3605" s="1" t="s">
        <v>6721</v>
      </c>
      <c r="K3605" s="1" t="str">
        <f t="shared" si="113"/>
        <v>2012</v>
      </c>
      <c r="L3605">
        <f t="shared" si="114"/>
        <v>49</v>
      </c>
    </row>
    <row r="3606" spans="8:12">
      <c r="H3606" s="1" t="s">
        <v>233</v>
      </c>
      <c r="I3606" s="1" t="s">
        <v>7354</v>
      </c>
      <c r="J3606" s="1" t="s">
        <v>7310</v>
      </c>
      <c r="K3606" s="1" t="str">
        <f t="shared" si="113"/>
        <v>2015</v>
      </c>
      <c r="L3606">
        <f t="shared" si="114"/>
        <v>49</v>
      </c>
    </row>
    <row r="3607" spans="8:12">
      <c r="H3607" s="1" t="s">
        <v>233</v>
      </c>
      <c r="I3607" s="1" t="s">
        <v>7449</v>
      </c>
      <c r="J3607" s="1" t="s">
        <v>7454</v>
      </c>
      <c r="K3607" s="1" t="str">
        <f t="shared" si="113"/>
        <v>2016</v>
      </c>
      <c r="L3607">
        <f t="shared" si="114"/>
        <v>49</v>
      </c>
    </row>
    <row r="3608" spans="8:12">
      <c r="H3608" s="1" t="s">
        <v>136</v>
      </c>
      <c r="I3608" s="1" t="s">
        <v>1079</v>
      </c>
      <c r="J3608" s="1" t="s">
        <v>199</v>
      </c>
      <c r="K3608" s="1" t="str">
        <f t="shared" si="113"/>
        <v>2018</v>
      </c>
      <c r="L3608">
        <f t="shared" si="114"/>
        <v>49</v>
      </c>
    </row>
    <row r="3609" spans="8:12">
      <c r="H3609" s="1" t="s">
        <v>301</v>
      </c>
      <c r="I3609" s="1" t="s">
        <v>7570</v>
      </c>
      <c r="J3609" s="1" t="s">
        <v>3171</v>
      </c>
      <c r="K3609" s="1" t="str">
        <f t="shared" si="113"/>
        <v>2016</v>
      </c>
      <c r="L3609">
        <f t="shared" si="114"/>
        <v>49</v>
      </c>
    </row>
    <row r="3610" spans="8:12">
      <c r="H3610" s="1" t="s">
        <v>721</v>
      </c>
      <c r="I3610" s="1" t="s">
        <v>7657</v>
      </c>
      <c r="J3610" s="1" t="s">
        <v>1712</v>
      </c>
      <c r="K3610" s="1" t="str">
        <f t="shared" si="113"/>
        <v>2014</v>
      </c>
      <c r="L3610">
        <f t="shared" si="114"/>
        <v>49</v>
      </c>
    </row>
    <row r="3611" spans="8:12">
      <c r="H3611" s="1" t="s">
        <v>240</v>
      </c>
      <c r="I3611" s="1" t="s">
        <v>6218</v>
      </c>
      <c r="J3611" s="1" t="s">
        <v>8116</v>
      </c>
      <c r="K3611" s="1" t="str">
        <f t="shared" si="113"/>
        <v>2015</v>
      </c>
      <c r="L3611">
        <f t="shared" si="114"/>
        <v>49</v>
      </c>
    </row>
    <row r="3612" spans="8:12">
      <c r="H3612" s="1" t="s">
        <v>721</v>
      </c>
      <c r="I3612" s="1" t="s">
        <v>8573</v>
      </c>
      <c r="J3612" s="1" t="s">
        <v>705</v>
      </c>
      <c r="K3612" s="1" t="str">
        <f t="shared" si="113"/>
        <v>2018</v>
      </c>
      <c r="L3612">
        <f t="shared" si="114"/>
        <v>49</v>
      </c>
    </row>
    <row r="3613" spans="8:12">
      <c r="H3613" s="1" t="s">
        <v>233</v>
      </c>
      <c r="I3613" s="1" t="s">
        <v>8665</v>
      </c>
      <c r="J3613" s="1" t="s">
        <v>8016</v>
      </c>
      <c r="K3613" s="1" t="str">
        <f t="shared" si="113"/>
        <v>2020</v>
      </c>
      <c r="L3613">
        <f t="shared" si="114"/>
        <v>49</v>
      </c>
    </row>
    <row r="3614" spans="8:12">
      <c r="H3614" s="1" t="s">
        <v>256</v>
      </c>
      <c r="I3614" s="1" t="s">
        <v>8729</v>
      </c>
      <c r="J3614" s="1" t="s">
        <v>1286</v>
      </c>
      <c r="K3614" s="1" t="str">
        <f t="shared" si="113"/>
        <v>2017</v>
      </c>
      <c r="L3614">
        <f t="shared" si="114"/>
        <v>49</v>
      </c>
    </row>
    <row r="3615" spans="8:12">
      <c r="H3615" s="1" t="s">
        <v>233</v>
      </c>
      <c r="I3615" s="1" t="s">
        <v>9045</v>
      </c>
      <c r="J3615" s="1" t="s">
        <v>6677</v>
      </c>
      <c r="K3615" s="1" t="str">
        <f t="shared" si="113"/>
        <v>2012</v>
      </c>
      <c r="L3615">
        <f t="shared" si="114"/>
        <v>49</v>
      </c>
    </row>
    <row r="3616" spans="8:12">
      <c r="H3616" s="1" t="s">
        <v>721</v>
      </c>
      <c r="I3616" s="1" t="s">
        <v>9256</v>
      </c>
      <c r="J3616" s="1" t="s">
        <v>9257</v>
      </c>
      <c r="K3616" s="1" t="str">
        <f t="shared" si="113"/>
        <v>2011</v>
      </c>
      <c r="L3616">
        <f t="shared" si="114"/>
        <v>49</v>
      </c>
    </row>
    <row r="3617" spans="8:12">
      <c r="H3617" s="1" t="s">
        <v>721</v>
      </c>
      <c r="I3617" s="1" t="s">
        <v>9781</v>
      </c>
      <c r="J3617" s="1" t="s">
        <v>9782</v>
      </c>
      <c r="K3617" s="1" t="str">
        <f t="shared" si="113"/>
        <v>2011</v>
      </c>
      <c r="L3617">
        <f t="shared" si="114"/>
        <v>49</v>
      </c>
    </row>
    <row r="3618" spans="8:12">
      <c r="H3618" s="1" t="s">
        <v>233</v>
      </c>
      <c r="I3618" s="1" t="s">
        <v>9108</v>
      </c>
      <c r="J3618" s="1" t="s">
        <v>10345</v>
      </c>
      <c r="K3618" s="1" t="str">
        <f t="shared" si="113"/>
        <v>2012</v>
      </c>
      <c r="L3618">
        <f t="shared" si="114"/>
        <v>49</v>
      </c>
    </row>
    <row r="3619" spans="8:12">
      <c r="H3619" s="1" t="s">
        <v>233</v>
      </c>
      <c r="I3619" s="1" t="s">
        <v>193</v>
      </c>
      <c r="J3619" s="1" t="s">
        <v>663</v>
      </c>
      <c r="K3619" s="1" t="str">
        <f t="shared" si="113"/>
        <v>2020</v>
      </c>
      <c r="L3619">
        <f t="shared" si="114"/>
        <v>49</v>
      </c>
    </row>
    <row r="3620" spans="8:12">
      <c r="H3620" s="1" t="s">
        <v>233</v>
      </c>
      <c r="I3620" s="1" t="s">
        <v>10517</v>
      </c>
      <c r="J3620" s="1" t="s">
        <v>1222</v>
      </c>
      <c r="K3620" s="1" t="str">
        <f t="shared" si="113"/>
        <v>2015</v>
      </c>
      <c r="L3620">
        <f t="shared" si="114"/>
        <v>49</v>
      </c>
    </row>
    <row r="3621" spans="8:12">
      <c r="H3621" s="1" t="s">
        <v>351</v>
      </c>
      <c r="I3621" s="1" t="s">
        <v>830</v>
      </c>
      <c r="J3621" s="1" t="s">
        <v>7360</v>
      </c>
      <c r="K3621" s="1" t="str">
        <f t="shared" si="113"/>
        <v>2014</v>
      </c>
      <c r="L3621">
        <f t="shared" si="114"/>
        <v>49</v>
      </c>
    </row>
    <row r="3622" spans="8:12">
      <c r="H3622" s="1" t="s">
        <v>233</v>
      </c>
      <c r="I3622" s="1" t="s">
        <v>6688</v>
      </c>
      <c r="J3622" s="1" t="s">
        <v>8134</v>
      </c>
      <c r="K3622" s="1" t="str">
        <f t="shared" si="113"/>
        <v>2020</v>
      </c>
      <c r="L3622">
        <f t="shared" si="114"/>
        <v>49</v>
      </c>
    </row>
    <row r="3623" spans="8:12">
      <c r="H3623" s="1" t="s">
        <v>233</v>
      </c>
      <c r="I3623" s="1" t="s">
        <v>9816</v>
      </c>
      <c r="J3623" s="1" t="s">
        <v>905</v>
      </c>
      <c r="K3623" s="1" t="str">
        <f t="shared" si="113"/>
        <v>2015</v>
      </c>
      <c r="L3623">
        <f t="shared" si="114"/>
        <v>49</v>
      </c>
    </row>
    <row r="3624" spans="8:12">
      <c r="H3624" s="1" t="s">
        <v>233</v>
      </c>
      <c r="I3624" s="1" t="s">
        <v>11727</v>
      </c>
      <c r="J3624" s="1" t="s">
        <v>11703</v>
      </c>
      <c r="K3624" s="1" t="str">
        <f t="shared" si="113"/>
        <v>2016</v>
      </c>
      <c r="L3624">
        <f t="shared" si="114"/>
        <v>49</v>
      </c>
    </row>
    <row r="3625" spans="8:12">
      <c r="H3625" s="1" t="s">
        <v>136</v>
      </c>
      <c r="I3625" s="1" t="s">
        <v>6705</v>
      </c>
      <c r="J3625" s="1" t="s">
        <v>5747</v>
      </c>
      <c r="K3625" s="1" t="str">
        <f t="shared" si="113"/>
        <v>2015</v>
      </c>
      <c r="L3625">
        <f t="shared" si="114"/>
        <v>49</v>
      </c>
    </row>
    <row r="3626" spans="8:12">
      <c r="H3626" s="1" t="s">
        <v>233</v>
      </c>
      <c r="I3626" s="1" t="s">
        <v>11825</v>
      </c>
      <c r="J3626" s="1" t="s">
        <v>7362</v>
      </c>
      <c r="K3626" s="1" t="str">
        <f t="shared" si="113"/>
        <v>2015</v>
      </c>
      <c r="L3626">
        <f t="shared" si="114"/>
        <v>49</v>
      </c>
    </row>
    <row r="3627" spans="8:12">
      <c r="H3627" s="1" t="s">
        <v>233</v>
      </c>
      <c r="I3627" s="1" t="s">
        <v>11990</v>
      </c>
      <c r="J3627" s="1" t="s">
        <v>5821</v>
      </c>
      <c r="K3627" s="1" t="str">
        <f t="shared" si="113"/>
        <v>2020</v>
      </c>
      <c r="L3627">
        <f t="shared" si="114"/>
        <v>49</v>
      </c>
    </row>
    <row r="3628" spans="8:12">
      <c r="H3628" s="1" t="s">
        <v>136</v>
      </c>
      <c r="I3628" s="1" t="s">
        <v>12212</v>
      </c>
      <c r="J3628" s="1" t="s">
        <v>1933</v>
      </c>
      <c r="K3628" s="1" t="str">
        <f t="shared" si="113"/>
        <v>2014</v>
      </c>
      <c r="L3628">
        <f t="shared" si="114"/>
        <v>49</v>
      </c>
    </row>
    <row r="3629" spans="8:12">
      <c r="H3629" s="1" t="s">
        <v>233</v>
      </c>
      <c r="I3629" s="1" t="s">
        <v>3916</v>
      </c>
      <c r="J3629" s="1" t="s">
        <v>6638</v>
      </c>
      <c r="K3629" s="1" t="str">
        <f t="shared" si="113"/>
        <v>2020</v>
      </c>
      <c r="L3629">
        <f t="shared" si="114"/>
        <v>49</v>
      </c>
    </row>
    <row r="3630" spans="8:12">
      <c r="H3630" s="1" t="s">
        <v>136</v>
      </c>
      <c r="I3630" s="1" t="s">
        <v>692</v>
      </c>
      <c r="J3630" s="1" t="s">
        <v>692</v>
      </c>
      <c r="K3630" s="1" t="str">
        <f t="shared" si="113"/>
        <v>2019</v>
      </c>
      <c r="L3630">
        <f t="shared" si="114"/>
        <v>50</v>
      </c>
    </row>
    <row r="3631" spans="8:12">
      <c r="H3631" s="1" t="s">
        <v>136</v>
      </c>
      <c r="I3631" s="1" t="s">
        <v>946</v>
      </c>
      <c r="J3631" s="1" t="s">
        <v>72</v>
      </c>
      <c r="K3631" s="1" t="str">
        <f t="shared" si="113"/>
        <v>2019</v>
      </c>
      <c r="L3631">
        <f t="shared" si="114"/>
        <v>50</v>
      </c>
    </row>
    <row r="3632" spans="8:12">
      <c r="H3632" s="1" t="s">
        <v>240</v>
      </c>
      <c r="I3632" s="1" t="s">
        <v>1056</v>
      </c>
      <c r="J3632" s="1" t="s">
        <v>1075</v>
      </c>
      <c r="K3632" s="1" t="str">
        <f t="shared" si="113"/>
        <v>2015</v>
      </c>
      <c r="L3632">
        <f t="shared" si="114"/>
        <v>50</v>
      </c>
    </row>
    <row r="3633" spans="8:12">
      <c r="H3633" s="1" t="s">
        <v>721</v>
      </c>
      <c r="I3633" s="1" t="s">
        <v>1324</v>
      </c>
      <c r="J3633" s="1" t="s">
        <v>1334</v>
      </c>
      <c r="K3633" s="1" t="str">
        <f t="shared" si="113"/>
        <v>2018</v>
      </c>
      <c r="L3633">
        <f t="shared" si="114"/>
        <v>50</v>
      </c>
    </row>
    <row r="3634" spans="8:12">
      <c r="H3634" s="1" t="s">
        <v>721</v>
      </c>
      <c r="I3634" s="1" t="s">
        <v>679</v>
      </c>
      <c r="J3634" s="1" t="s">
        <v>199</v>
      </c>
      <c r="K3634" s="1" t="str">
        <f t="shared" si="113"/>
        <v>2018</v>
      </c>
      <c r="L3634">
        <f t="shared" si="114"/>
        <v>50</v>
      </c>
    </row>
    <row r="3635" spans="8:12">
      <c r="H3635" s="1" t="s">
        <v>256</v>
      </c>
      <c r="I3635" s="1" t="s">
        <v>2304</v>
      </c>
      <c r="J3635" s="1" t="s">
        <v>258</v>
      </c>
      <c r="K3635" s="1" t="str">
        <f t="shared" si="113"/>
        <v>2017</v>
      </c>
      <c r="L3635">
        <f t="shared" si="114"/>
        <v>50</v>
      </c>
    </row>
    <row r="3636" spans="8:12">
      <c r="H3636" s="1" t="s">
        <v>136</v>
      </c>
      <c r="I3636" s="1" t="s">
        <v>1243</v>
      </c>
      <c r="J3636" s="1" t="s">
        <v>532</v>
      </c>
      <c r="K3636" s="1" t="str">
        <f t="shared" si="113"/>
        <v>2019</v>
      </c>
      <c r="L3636">
        <f t="shared" si="114"/>
        <v>50</v>
      </c>
    </row>
    <row r="3637" spans="8:12">
      <c r="H3637" s="1" t="s">
        <v>351</v>
      </c>
      <c r="I3637" s="1" t="s">
        <v>223</v>
      </c>
      <c r="J3637" s="1" t="s">
        <v>2019</v>
      </c>
      <c r="K3637" s="1" t="str">
        <f t="shared" si="113"/>
        <v>2012</v>
      </c>
      <c r="L3637">
        <f t="shared" si="114"/>
        <v>50</v>
      </c>
    </row>
    <row r="3638" spans="8:12">
      <c r="H3638" s="1" t="s">
        <v>136</v>
      </c>
      <c r="I3638" s="1" t="s">
        <v>1741</v>
      </c>
      <c r="J3638" s="1" t="s">
        <v>3254</v>
      </c>
      <c r="K3638" s="1" t="str">
        <f t="shared" si="113"/>
        <v>2017</v>
      </c>
      <c r="L3638">
        <f t="shared" si="114"/>
        <v>50</v>
      </c>
    </row>
    <row r="3639" spans="8:12">
      <c r="H3639" s="1" t="s">
        <v>515</v>
      </c>
      <c r="I3639" s="1" t="s">
        <v>3580</v>
      </c>
      <c r="J3639" s="1" t="s">
        <v>3581</v>
      </c>
      <c r="K3639" s="1" t="str">
        <f t="shared" si="113"/>
        <v>2002</v>
      </c>
      <c r="L3639">
        <f t="shared" si="114"/>
        <v>50</v>
      </c>
    </row>
    <row r="3640" spans="8:12">
      <c r="H3640" s="1" t="s">
        <v>721</v>
      </c>
      <c r="I3640" s="1" t="s">
        <v>3745</v>
      </c>
      <c r="J3640" s="1" t="s">
        <v>3746</v>
      </c>
      <c r="K3640" s="1" t="str">
        <f t="shared" si="113"/>
        <v>2014</v>
      </c>
      <c r="L3640">
        <f t="shared" si="114"/>
        <v>50</v>
      </c>
    </row>
    <row r="3641" spans="8:12">
      <c r="H3641" s="1" t="s">
        <v>573</v>
      </c>
      <c r="I3641" s="1" t="s">
        <v>4071</v>
      </c>
      <c r="J3641" s="1" t="s">
        <v>2593</v>
      </c>
      <c r="K3641" s="1" t="str">
        <f t="shared" si="113"/>
        <v>2000</v>
      </c>
      <c r="L3641">
        <f t="shared" si="114"/>
        <v>50</v>
      </c>
    </row>
    <row r="3642" spans="8:12">
      <c r="H3642" s="1" t="s">
        <v>721</v>
      </c>
      <c r="I3642" s="1" t="s">
        <v>3230</v>
      </c>
      <c r="J3642" s="1" t="s">
        <v>4563</v>
      </c>
      <c r="K3642" s="1" t="str">
        <f t="shared" si="113"/>
        <v>2015</v>
      </c>
      <c r="L3642">
        <f t="shared" si="114"/>
        <v>50</v>
      </c>
    </row>
    <row r="3643" spans="8:12">
      <c r="H3643" s="1" t="s">
        <v>721</v>
      </c>
      <c r="I3643" s="1" t="s">
        <v>4574</v>
      </c>
      <c r="J3643" s="1" t="s">
        <v>4212</v>
      </c>
      <c r="K3643" s="1" t="str">
        <f t="shared" si="113"/>
        <v>2015</v>
      </c>
      <c r="L3643">
        <f t="shared" si="114"/>
        <v>50</v>
      </c>
    </row>
    <row r="3644" spans="8:12">
      <c r="H3644" s="1" t="s">
        <v>351</v>
      </c>
      <c r="I3644" s="1" t="s">
        <v>4851</v>
      </c>
      <c r="J3644" s="1" t="s">
        <v>2019</v>
      </c>
      <c r="K3644" s="1" t="str">
        <f t="shared" si="113"/>
        <v>2012</v>
      </c>
      <c r="L3644">
        <f t="shared" si="114"/>
        <v>50</v>
      </c>
    </row>
    <row r="3645" spans="8:12">
      <c r="H3645" s="1" t="s">
        <v>136</v>
      </c>
      <c r="I3645" s="1" t="s">
        <v>5354</v>
      </c>
      <c r="J3645" s="1" t="s">
        <v>1212</v>
      </c>
      <c r="K3645" s="1" t="str">
        <f t="shared" si="113"/>
        <v>2017</v>
      </c>
      <c r="L3645">
        <f t="shared" si="114"/>
        <v>50</v>
      </c>
    </row>
    <row r="3646" spans="8:12">
      <c r="H3646" s="1" t="s">
        <v>136</v>
      </c>
      <c r="I3646" s="1" t="s">
        <v>823</v>
      </c>
      <c r="J3646" s="1" t="s">
        <v>1286</v>
      </c>
      <c r="K3646" s="1" t="str">
        <f t="shared" si="113"/>
        <v>2017</v>
      </c>
      <c r="L3646">
        <f t="shared" si="114"/>
        <v>50</v>
      </c>
    </row>
    <row r="3647" spans="8:12">
      <c r="H3647" s="1" t="s">
        <v>308</v>
      </c>
      <c r="I3647" s="1" t="s">
        <v>3385</v>
      </c>
      <c r="J3647" s="1" t="s">
        <v>2212</v>
      </c>
      <c r="K3647" s="1" t="str">
        <f t="shared" si="113"/>
        <v>2010</v>
      </c>
      <c r="L3647">
        <f t="shared" si="114"/>
        <v>50</v>
      </c>
    </row>
    <row r="3648" spans="8:12">
      <c r="H3648" s="1" t="s">
        <v>375</v>
      </c>
      <c r="I3648" s="1" t="s">
        <v>5967</v>
      </c>
      <c r="J3648" s="1" t="s">
        <v>5972</v>
      </c>
      <c r="K3648" s="1" t="str">
        <f t="shared" si="113"/>
        <v>2011</v>
      </c>
      <c r="L3648">
        <f t="shared" si="114"/>
        <v>50</v>
      </c>
    </row>
    <row r="3649" spans="8:12">
      <c r="H3649" s="1" t="s">
        <v>136</v>
      </c>
      <c r="I3649" s="1" t="s">
        <v>5975</v>
      </c>
      <c r="J3649" s="1" t="s">
        <v>84</v>
      </c>
      <c r="K3649" s="1" t="str">
        <f t="shared" si="113"/>
        <v>2017</v>
      </c>
      <c r="L3649">
        <f t="shared" si="114"/>
        <v>50</v>
      </c>
    </row>
    <row r="3650" spans="8:12">
      <c r="H3650" s="1" t="s">
        <v>136</v>
      </c>
      <c r="I3650" s="1" t="s">
        <v>4123</v>
      </c>
      <c r="J3650" s="1" t="s">
        <v>6640</v>
      </c>
      <c r="K3650" s="1" t="str">
        <f t="shared" ref="K3650:K3713" si="115">TEXT(J3650,"YYYY")</f>
        <v>2016</v>
      </c>
      <c r="L3650">
        <f t="shared" ref="L3650:L3713" si="116">H3650-(TEXT(I3650,"YYYY")-TEXT(J3650,"YYYY"))</f>
        <v>50</v>
      </c>
    </row>
    <row r="3651" spans="8:12">
      <c r="H3651" s="1" t="s">
        <v>256</v>
      </c>
      <c r="I3651" s="1" t="s">
        <v>364</v>
      </c>
      <c r="J3651" s="1" t="s">
        <v>195</v>
      </c>
      <c r="K3651" s="1" t="str">
        <f t="shared" si="115"/>
        <v>2018</v>
      </c>
      <c r="L3651">
        <f t="shared" si="116"/>
        <v>50</v>
      </c>
    </row>
    <row r="3652" spans="8:12">
      <c r="H3652" s="1" t="s">
        <v>256</v>
      </c>
      <c r="I3652" s="1" t="s">
        <v>3817</v>
      </c>
      <c r="J3652" s="1" t="s">
        <v>6947</v>
      </c>
      <c r="K3652" s="1" t="str">
        <f t="shared" si="115"/>
        <v>2013</v>
      </c>
      <c r="L3652">
        <f t="shared" si="116"/>
        <v>50</v>
      </c>
    </row>
    <row r="3653" spans="8:12">
      <c r="H3653" s="1" t="s">
        <v>721</v>
      </c>
      <c r="I3653" s="1" t="s">
        <v>303</v>
      </c>
      <c r="J3653" s="1" t="s">
        <v>6104</v>
      </c>
      <c r="K3653" s="1" t="str">
        <f t="shared" si="115"/>
        <v>2015</v>
      </c>
      <c r="L3653">
        <f t="shared" si="116"/>
        <v>50</v>
      </c>
    </row>
    <row r="3654" spans="8:12">
      <c r="H3654" s="1" t="s">
        <v>136</v>
      </c>
      <c r="I3654" s="1" t="s">
        <v>7089</v>
      </c>
      <c r="J3654" s="1" t="s">
        <v>7043</v>
      </c>
      <c r="K3654" s="1" t="str">
        <f t="shared" si="115"/>
        <v>2020</v>
      </c>
      <c r="L3654">
        <f t="shared" si="116"/>
        <v>50</v>
      </c>
    </row>
    <row r="3655" spans="8:12">
      <c r="H3655" s="1" t="s">
        <v>136</v>
      </c>
      <c r="I3655" s="1" t="s">
        <v>159</v>
      </c>
      <c r="J3655" s="1" t="s">
        <v>250</v>
      </c>
      <c r="K3655" s="1" t="str">
        <f t="shared" si="115"/>
        <v>2016</v>
      </c>
      <c r="L3655">
        <f t="shared" si="116"/>
        <v>50</v>
      </c>
    </row>
    <row r="3656" spans="8:12">
      <c r="H3656" s="1" t="s">
        <v>136</v>
      </c>
      <c r="I3656" s="1" t="s">
        <v>7479</v>
      </c>
      <c r="J3656" s="1" t="s">
        <v>3171</v>
      </c>
      <c r="K3656" s="1" t="str">
        <f t="shared" si="115"/>
        <v>2016</v>
      </c>
      <c r="L3656">
        <f t="shared" si="116"/>
        <v>50</v>
      </c>
    </row>
    <row r="3657" spans="8:12">
      <c r="H3657" s="1" t="s">
        <v>301</v>
      </c>
      <c r="I3657" s="1" t="s">
        <v>7626</v>
      </c>
      <c r="J3657" s="1" t="s">
        <v>227</v>
      </c>
      <c r="K3657" s="1" t="str">
        <f t="shared" si="115"/>
        <v>2017</v>
      </c>
      <c r="L3657">
        <f t="shared" si="116"/>
        <v>50</v>
      </c>
    </row>
    <row r="3658" spans="8:12">
      <c r="H3658" s="1" t="s">
        <v>256</v>
      </c>
      <c r="I3658" s="1" t="s">
        <v>8018</v>
      </c>
      <c r="J3658" s="1" t="s">
        <v>8019</v>
      </c>
      <c r="K3658" s="1" t="str">
        <f t="shared" si="115"/>
        <v>2013</v>
      </c>
      <c r="L3658">
        <f t="shared" si="116"/>
        <v>50</v>
      </c>
    </row>
    <row r="3659" spans="8:12">
      <c r="H3659" s="1" t="s">
        <v>256</v>
      </c>
      <c r="I3659" s="1" t="s">
        <v>8081</v>
      </c>
      <c r="J3659" s="1" t="s">
        <v>881</v>
      </c>
      <c r="K3659" s="1" t="str">
        <f t="shared" si="115"/>
        <v>2018</v>
      </c>
      <c r="L3659">
        <f t="shared" si="116"/>
        <v>50</v>
      </c>
    </row>
    <row r="3660" spans="8:12">
      <c r="H3660" s="1" t="s">
        <v>308</v>
      </c>
      <c r="I3660" s="1" t="s">
        <v>8294</v>
      </c>
      <c r="J3660" s="1" t="s">
        <v>8304</v>
      </c>
      <c r="K3660" s="1" t="str">
        <f t="shared" si="115"/>
        <v>2013</v>
      </c>
      <c r="L3660">
        <f t="shared" si="116"/>
        <v>50</v>
      </c>
    </row>
    <row r="3661" spans="8:12">
      <c r="H3661" s="1" t="s">
        <v>136</v>
      </c>
      <c r="I3661" s="1" t="s">
        <v>8450</v>
      </c>
      <c r="J3661" s="1" t="s">
        <v>5710</v>
      </c>
      <c r="K3661" s="1" t="str">
        <f t="shared" si="115"/>
        <v>2020</v>
      </c>
      <c r="L3661">
        <f t="shared" si="116"/>
        <v>50</v>
      </c>
    </row>
    <row r="3662" spans="8:12">
      <c r="H3662" s="1" t="s">
        <v>515</v>
      </c>
      <c r="I3662" s="1" t="s">
        <v>8512</v>
      </c>
      <c r="J3662" s="1" t="s">
        <v>8523</v>
      </c>
      <c r="K3662" s="1" t="str">
        <f t="shared" si="115"/>
        <v>1999</v>
      </c>
      <c r="L3662">
        <f t="shared" si="116"/>
        <v>50</v>
      </c>
    </row>
    <row r="3663" spans="8:12">
      <c r="H3663" s="1" t="s">
        <v>136</v>
      </c>
      <c r="I3663" s="1" t="s">
        <v>5243</v>
      </c>
      <c r="J3663" s="1" t="s">
        <v>162</v>
      </c>
      <c r="K3663" s="1" t="str">
        <f t="shared" si="115"/>
        <v>2016</v>
      </c>
      <c r="L3663">
        <f t="shared" si="116"/>
        <v>50</v>
      </c>
    </row>
    <row r="3664" spans="8:12">
      <c r="H3664" s="1" t="s">
        <v>308</v>
      </c>
      <c r="I3664" s="1" t="s">
        <v>9527</v>
      </c>
      <c r="J3664" s="1" t="s">
        <v>9528</v>
      </c>
      <c r="K3664" s="1" t="str">
        <f t="shared" si="115"/>
        <v>2005</v>
      </c>
      <c r="L3664">
        <f t="shared" si="116"/>
        <v>50</v>
      </c>
    </row>
    <row r="3665" spans="8:12">
      <c r="H3665" s="1" t="s">
        <v>308</v>
      </c>
      <c r="I3665" s="1" t="s">
        <v>9585</v>
      </c>
      <c r="J3665" s="1" t="s">
        <v>2023</v>
      </c>
      <c r="K3665" s="1" t="str">
        <f t="shared" si="115"/>
        <v>2013</v>
      </c>
      <c r="L3665">
        <f t="shared" si="116"/>
        <v>50</v>
      </c>
    </row>
    <row r="3666" spans="8:12">
      <c r="H3666" s="1" t="s">
        <v>219</v>
      </c>
      <c r="I3666" s="1" t="s">
        <v>3294</v>
      </c>
      <c r="J3666" s="1" t="s">
        <v>9982</v>
      </c>
      <c r="K3666" s="1" t="str">
        <f t="shared" si="115"/>
        <v>2003</v>
      </c>
      <c r="L3666">
        <f t="shared" si="116"/>
        <v>50</v>
      </c>
    </row>
    <row r="3667" spans="8:12">
      <c r="H3667" s="1" t="s">
        <v>219</v>
      </c>
      <c r="I3667" s="1" t="s">
        <v>8201</v>
      </c>
      <c r="J3667" s="1" t="s">
        <v>2212</v>
      </c>
      <c r="K3667" s="1" t="str">
        <f t="shared" si="115"/>
        <v>2010</v>
      </c>
      <c r="L3667">
        <f t="shared" si="116"/>
        <v>50</v>
      </c>
    </row>
    <row r="3668" spans="8:12">
      <c r="H3668" s="1" t="s">
        <v>721</v>
      </c>
      <c r="I3668" s="1" t="s">
        <v>2332</v>
      </c>
      <c r="J3668" s="1" t="s">
        <v>1265</v>
      </c>
      <c r="K3668" s="1" t="str">
        <f t="shared" si="115"/>
        <v>2019</v>
      </c>
      <c r="L3668">
        <f t="shared" si="116"/>
        <v>50</v>
      </c>
    </row>
    <row r="3669" spans="8:12">
      <c r="H3669" s="1" t="s">
        <v>515</v>
      </c>
      <c r="I3669" s="1" t="s">
        <v>8512</v>
      </c>
      <c r="J3669" s="1" t="s">
        <v>11351</v>
      </c>
      <c r="K3669" s="1" t="str">
        <f t="shared" si="115"/>
        <v>1999</v>
      </c>
      <c r="L3669">
        <f t="shared" si="116"/>
        <v>50</v>
      </c>
    </row>
    <row r="3670" spans="8:12">
      <c r="H3670" s="1" t="s">
        <v>136</v>
      </c>
      <c r="I3670" s="1" t="s">
        <v>6688</v>
      </c>
      <c r="J3670" s="1" t="s">
        <v>5710</v>
      </c>
      <c r="K3670" s="1" t="str">
        <f t="shared" si="115"/>
        <v>2020</v>
      </c>
      <c r="L3670">
        <f t="shared" si="116"/>
        <v>50</v>
      </c>
    </row>
    <row r="3671" spans="8:12">
      <c r="H3671" s="1" t="s">
        <v>136</v>
      </c>
      <c r="I3671" s="1" t="s">
        <v>11621</v>
      </c>
      <c r="J3671" s="1" t="s">
        <v>892</v>
      </c>
      <c r="K3671" s="1" t="str">
        <f t="shared" si="115"/>
        <v>2015</v>
      </c>
      <c r="L3671">
        <f t="shared" si="116"/>
        <v>50</v>
      </c>
    </row>
    <row r="3672" spans="8:12">
      <c r="H3672" s="1" t="s">
        <v>136</v>
      </c>
      <c r="I3672" s="1" t="s">
        <v>11669</v>
      </c>
      <c r="J3672" s="1" t="s">
        <v>4734</v>
      </c>
      <c r="K3672" s="1" t="str">
        <f t="shared" si="115"/>
        <v>2016</v>
      </c>
      <c r="L3672">
        <f t="shared" si="116"/>
        <v>50</v>
      </c>
    </row>
    <row r="3673" spans="8:12">
      <c r="H3673" s="1" t="s">
        <v>136</v>
      </c>
      <c r="I3673" s="1" t="s">
        <v>11727</v>
      </c>
      <c r="J3673" s="1" t="s">
        <v>11728</v>
      </c>
      <c r="K3673" s="1" t="str">
        <f t="shared" si="115"/>
        <v>2016</v>
      </c>
      <c r="L3673">
        <f t="shared" si="116"/>
        <v>50</v>
      </c>
    </row>
    <row r="3674" spans="8:12">
      <c r="H3674" s="1" t="s">
        <v>721</v>
      </c>
      <c r="I3674" s="1" t="s">
        <v>3988</v>
      </c>
      <c r="J3674" s="1" t="s">
        <v>93</v>
      </c>
      <c r="K3674" s="1" t="str">
        <f t="shared" si="115"/>
        <v>2014</v>
      </c>
      <c r="L3674">
        <f t="shared" si="116"/>
        <v>50</v>
      </c>
    </row>
    <row r="3675" spans="8:12">
      <c r="H3675" s="1" t="s">
        <v>721</v>
      </c>
      <c r="I3675" s="1" t="s">
        <v>11374</v>
      </c>
      <c r="J3675" s="1" t="s">
        <v>2008</v>
      </c>
      <c r="K3675" s="1" t="str">
        <f t="shared" si="115"/>
        <v>2014</v>
      </c>
      <c r="L3675">
        <f t="shared" si="116"/>
        <v>50</v>
      </c>
    </row>
    <row r="3676" spans="8:12">
      <c r="H3676" s="1" t="s">
        <v>120</v>
      </c>
      <c r="I3676" s="1" t="s">
        <v>12212</v>
      </c>
      <c r="J3676" s="1" t="s">
        <v>459</v>
      </c>
      <c r="K3676" s="1" t="str">
        <f t="shared" si="115"/>
        <v>2019</v>
      </c>
      <c r="L3676">
        <f t="shared" si="116"/>
        <v>50</v>
      </c>
    </row>
    <row r="3677" spans="8:12">
      <c r="H3677" s="1" t="s">
        <v>721</v>
      </c>
      <c r="I3677" s="1" t="s">
        <v>12335</v>
      </c>
      <c r="J3677" s="1" t="s">
        <v>93</v>
      </c>
      <c r="K3677" s="1" t="str">
        <f t="shared" si="115"/>
        <v>2014</v>
      </c>
      <c r="L3677">
        <f t="shared" si="116"/>
        <v>50</v>
      </c>
    </row>
    <row r="3678" spans="8:12">
      <c r="H3678" s="1" t="s">
        <v>721</v>
      </c>
      <c r="I3678" s="1" t="s">
        <v>12334</v>
      </c>
      <c r="J3678" s="1" t="s">
        <v>12351</v>
      </c>
      <c r="K3678" s="1" t="str">
        <f t="shared" si="115"/>
        <v>2019</v>
      </c>
      <c r="L3678">
        <f t="shared" si="116"/>
        <v>50</v>
      </c>
    </row>
    <row r="3679" spans="8:12">
      <c r="H3679" s="1" t="s">
        <v>256</v>
      </c>
      <c r="I3679" s="1" t="s">
        <v>700</v>
      </c>
      <c r="J3679" s="1" t="s">
        <v>702</v>
      </c>
      <c r="K3679" s="1" t="str">
        <f t="shared" si="115"/>
        <v>2018</v>
      </c>
      <c r="L3679">
        <f t="shared" si="116"/>
        <v>51</v>
      </c>
    </row>
    <row r="3680" spans="8:12">
      <c r="H3680" s="1" t="s">
        <v>240</v>
      </c>
      <c r="I3680" s="1" t="s">
        <v>903</v>
      </c>
      <c r="J3680" s="1" t="s">
        <v>931</v>
      </c>
      <c r="K3680" s="1" t="str">
        <f t="shared" si="115"/>
        <v>2016</v>
      </c>
      <c r="L3680">
        <f t="shared" si="116"/>
        <v>51</v>
      </c>
    </row>
    <row r="3681" spans="8:12">
      <c r="H3681" s="1" t="s">
        <v>721</v>
      </c>
      <c r="I3681" s="1" t="s">
        <v>1310</v>
      </c>
      <c r="J3681" s="1" t="s">
        <v>888</v>
      </c>
      <c r="K3681" s="1" t="str">
        <f t="shared" si="115"/>
        <v>2019</v>
      </c>
      <c r="L3681">
        <f t="shared" si="116"/>
        <v>51</v>
      </c>
    </row>
    <row r="3682" spans="8:12">
      <c r="H3682" s="1" t="s">
        <v>721</v>
      </c>
      <c r="I3682" s="1" t="s">
        <v>1448</v>
      </c>
      <c r="J3682" s="1" t="s">
        <v>66</v>
      </c>
      <c r="K3682" s="1" t="str">
        <f t="shared" si="115"/>
        <v>2019</v>
      </c>
      <c r="L3682">
        <f t="shared" si="116"/>
        <v>51</v>
      </c>
    </row>
    <row r="3683" spans="8:12">
      <c r="H3683" s="1" t="s">
        <v>721</v>
      </c>
      <c r="I3683" s="1" t="s">
        <v>1601</v>
      </c>
      <c r="J3683" s="1" t="s">
        <v>267</v>
      </c>
      <c r="K3683" s="1" t="str">
        <f t="shared" si="115"/>
        <v>2019</v>
      </c>
      <c r="L3683">
        <f t="shared" si="116"/>
        <v>51</v>
      </c>
    </row>
    <row r="3684" spans="8:12">
      <c r="H3684" s="1" t="s">
        <v>721</v>
      </c>
      <c r="I3684" s="1" t="s">
        <v>467</v>
      </c>
      <c r="J3684" s="1" t="s">
        <v>467</v>
      </c>
      <c r="K3684" s="1" t="str">
        <f t="shared" si="115"/>
        <v>2016</v>
      </c>
      <c r="L3684">
        <f t="shared" si="116"/>
        <v>51</v>
      </c>
    </row>
    <row r="3685" spans="8:12">
      <c r="H3685" s="1" t="s">
        <v>256</v>
      </c>
      <c r="I3685" s="1" t="s">
        <v>2308</v>
      </c>
      <c r="J3685" s="1" t="s">
        <v>579</v>
      </c>
      <c r="K3685" s="1" t="str">
        <f t="shared" si="115"/>
        <v>2017</v>
      </c>
      <c r="L3685">
        <f t="shared" si="116"/>
        <v>51</v>
      </c>
    </row>
    <row r="3686" spans="8:12">
      <c r="H3686" s="1" t="s">
        <v>256</v>
      </c>
      <c r="I3686" s="1" t="s">
        <v>822</v>
      </c>
      <c r="J3686" s="1" t="s">
        <v>881</v>
      </c>
      <c r="K3686" s="1" t="str">
        <f t="shared" si="115"/>
        <v>2018</v>
      </c>
      <c r="L3686">
        <f t="shared" si="116"/>
        <v>51</v>
      </c>
    </row>
    <row r="3687" spans="8:12">
      <c r="H3687" s="1" t="s">
        <v>308</v>
      </c>
      <c r="I3687" s="1" t="s">
        <v>2930</v>
      </c>
      <c r="J3687" s="1" t="s">
        <v>2939</v>
      </c>
      <c r="K3687" s="1" t="str">
        <f t="shared" si="115"/>
        <v>2012</v>
      </c>
      <c r="L3687">
        <f t="shared" si="116"/>
        <v>51</v>
      </c>
    </row>
    <row r="3688" spans="8:12">
      <c r="H3688" s="1" t="s">
        <v>389</v>
      </c>
      <c r="I3688" s="1" t="s">
        <v>3059</v>
      </c>
      <c r="J3688" s="1" t="s">
        <v>1943</v>
      </c>
      <c r="K3688" s="1" t="str">
        <f t="shared" si="115"/>
        <v>2008</v>
      </c>
      <c r="L3688">
        <f t="shared" si="116"/>
        <v>51</v>
      </c>
    </row>
    <row r="3689" spans="8:12">
      <c r="H3689" s="1" t="s">
        <v>1101</v>
      </c>
      <c r="I3689" s="1" t="s">
        <v>4044</v>
      </c>
      <c r="J3689" s="1" t="s">
        <v>4048</v>
      </c>
      <c r="K3689" s="1" t="str">
        <f t="shared" si="115"/>
        <v>2000</v>
      </c>
      <c r="L3689">
        <f t="shared" si="116"/>
        <v>51</v>
      </c>
    </row>
    <row r="3690" spans="8:12">
      <c r="H3690" s="1" t="s">
        <v>256</v>
      </c>
      <c r="I3690" s="1" t="s">
        <v>4828</v>
      </c>
      <c r="J3690" s="1" t="s">
        <v>3171</v>
      </c>
      <c r="K3690" s="1" t="str">
        <f t="shared" si="115"/>
        <v>2016</v>
      </c>
      <c r="L3690">
        <f t="shared" si="116"/>
        <v>51</v>
      </c>
    </row>
    <row r="3691" spans="8:12">
      <c r="H3691" s="1" t="s">
        <v>721</v>
      </c>
      <c r="I3691" s="1" t="s">
        <v>5521</v>
      </c>
      <c r="J3691" s="1" t="s">
        <v>4969</v>
      </c>
      <c r="K3691" s="1" t="str">
        <f t="shared" si="115"/>
        <v>2017</v>
      </c>
      <c r="L3691">
        <f t="shared" si="116"/>
        <v>51</v>
      </c>
    </row>
    <row r="3692" spans="8:12">
      <c r="H3692" s="1" t="s">
        <v>256</v>
      </c>
      <c r="I3692" s="1" t="s">
        <v>5651</v>
      </c>
      <c r="J3692" s="1" t="s">
        <v>1222</v>
      </c>
      <c r="K3692" s="1" t="str">
        <f t="shared" si="115"/>
        <v>2015</v>
      </c>
      <c r="L3692">
        <f t="shared" si="116"/>
        <v>51</v>
      </c>
    </row>
    <row r="3693" spans="8:12">
      <c r="H3693" s="1" t="s">
        <v>721</v>
      </c>
      <c r="I3693" s="1" t="s">
        <v>5745</v>
      </c>
      <c r="J3693" s="1" t="s">
        <v>5441</v>
      </c>
      <c r="K3693" s="1" t="str">
        <f t="shared" si="115"/>
        <v>2020</v>
      </c>
      <c r="L3693">
        <f t="shared" si="116"/>
        <v>51</v>
      </c>
    </row>
    <row r="3694" spans="8:12">
      <c r="H3694" s="1" t="s">
        <v>721</v>
      </c>
      <c r="I3694" s="1" t="s">
        <v>6046</v>
      </c>
      <c r="J3694" s="1" t="s">
        <v>1286</v>
      </c>
      <c r="K3694" s="1" t="str">
        <f t="shared" si="115"/>
        <v>2017</v>
      </c>
      <c r="L3694">
        <f t="shared" si="116"/>
        <v>51</v>
      </c>
    </row>
    <row r="3695" spans="8:12">
      <c r="H3695" s="1" t="s">
        <v>301</v>
      </c>
      <c r="I3695" s="1" t="s">
        <v>5988</v>
      </c>
      <c r="J3695" s="1" t="s">
        <v>6104</v>
      </c>
      <c r="K3695" s="1" t="str">
        <f t="shared" si="115"/>
        <v>2015</v>
      </c>
      <c r="L3695">
        <f t="shared" si="116"/>
        <v>51</v>
      </c>
    </row>
    <row r="3696" spans="8:12">
      <c r="H3696" s="1" t="s">
        <v>721</v>
      </c>
      <c r="I3696" s="1" t="s">
        <v>6487</v>
      </c>
      <c r="J3696" s="1" t="s">
        <v>705</v>
      </c>
      <c r="K3696" s="1" t="str">
        <f t="shared" si="115"/>
        <v>2018</v>
      </c>
      <c r="L3696">
        <f t="shared" si="116"/>
        <v>51</v>
      </c>
    </row>
    <row r="3697" spans="8:12">
      <c r="H3697" s="1" t="s">
        <v>301</v>
      </c>
      <c r="I3697" s="1" t="s">
        <v>6656</v>
      </c>
      <c r="J3697" s="1" t="s">
        <v>93</v>
      </c>
      <c r="K3697" s="1" t="str">
        <f t="shared" si="115"/>
        <v>2014</v>
      </c>
      <c r="L3697">
        <f t="shared" si="116"/>
        <v>51</v>
      </c>
    </row>
    <row r="3698" spans="8:12">
      <c r="H3698" s="1" t="s">
        <v>721</v>
      </c>
      <c r="I3698" s="1" t="s">
        <v>6771</v>
      </c>
      <c r="J3698" s="1" t="s">
        <v>6772</v>
      </c>
      <c r="K3698" s="1" t="str">
        <f t="shared" si="115"/>
        <v>2015</v>
      </c>
      <c r="L3698">
        <f t="shared" si="116"/>
        <v>51</v>
      </c>
    </row>
    <row r="3699" spans="8:12">
      <c r="H3699" s="1" t="s">
        <v>721</v>
      </c>
      <c r="I3699" s="1" t="s">
        <v>4563</v>
      </c>
      <c r="J3699" s="1" t="s">
        <v>171</v>
      </c>
      <c r="K3699" s="1" t="str">
        <f t="shared" si="115"/>
        <v>2015</v>
      </c>
      <c r="L3699">
        <f t="shared" si="116"/>
        <v>51</v>
      </c>
    </row>
    <row r="3700" spans="8:12">
      <c r="H3700" s="1" t="s">
        <v>721</v>
      </c>
      <c r="I3700" s="1" t="s">
        <v>7672</v>
      </c>
      <c r="J3700" s="1" t="s">
        <v>7528</v>
      </c>
      <c r="K3700" s="1" t="str">
        <f t="shared" si="115"/>
        <v>2020</v>
      </c>
      <c r="L3700">
        <f t="shared" si="116"/>
        <v>51</v>
      </c>
    </row>
    <row r="3701" spans="8:12">
      <c r="H3701" s="1" t="s">
        <v>240</v>
      </c>
      <c r="I3701" s="1" t="s">
        <v>381</v>
      </c>
      <c r="J3701" s="1" t="s">
        <v>2023</v>
      </c>
      <c r="K3701" s="1" t="str">
        <f t="shared" si="115"/>
        <v>2013</v>
      </c>
      <c r="L3701">
        <f t="shared" si="116"/>
        <v>51</v>
      </c>
    </row>
    <row r="3702" spans="8:12">
      <c r="H3702" s="1" t="s">
        <v>693</v>
      </c>
      <c r="I3702" s="1" t="s">
        <v>7736</v>
      </c>
      <c r="J3702" s="1" t="s">
        <v>7737</v>
      </c>
      <c r="K3702" s="1" t="str">
        <f t="shared" si="115"/>
        <v>1998</v>
      </c>
      <c r="L3702">
        <f t="shared" si="116"/>
        <v>51</v>
      </c>
    </row>
    <row r="3703" spans="8:12">
      <c r="H3703" s="1" t="s">
        <v>721</v>
      </c>
      <c r="I3703" s="1" t="s">
        <v>1681</v>
      </c>
      <c r="J3703" s="1" t="s">
        <v>873</v>
      </c>
      <c r="K3703" s="1" t="str">
        <f t="shared" si="115"/>
        <v>2017</v>
      </c>
      <c r="L3703">
        <f t="shared" si="116"/>
        <v>51</v>
      </c>
    </row>
    <row r="3704" spans="8:12">
      <c r="H3704" s="1" t="s">
        <v>256</v>
      </c>
      <c r="I3704" s="1" t="s">
        <v>544</v>
      </c>
      <c r="J3704" s="1" t="s">
        <v>604</v>
      </c>
      <c r="K3704" s="1" t="str">
        <f t="shared" si="115"/>
        <v>2019</v>
      </c>
      <c r="L3704">
        <f t="shared" si="116"/>
        <v>51</v>
      </c>
    </row>
    <row r="3705" spans="8:12">
      <c r="H3705" s="1" t="s">
        <v>721</v>
      </c>
      <c r="I3705" s="1" t="s">
        <v>8534</v>
      </c>
      <c r="J3705" s="1" t="s">
        <v>7725</v>
      </c>
      <c r="K3705" s="1" t="str">
        <f t="shared" si="115"/>
        <v>2020</v>
      </c>
      <c r="L3705">
        <f t="shared" si="116"/>
        <v>51</v>
      </c>
    </row>
    <row r="3706" spans="8:12">
      <c r="H3706" s="1" t="s">
        <v>721</v>
      </c>
      <c r="I3706" s="1" t="s">
        <v>8690</v>
      </c>
      <c r="J3706" s="1" t="s">
        <v>7768</v>
      </c>
      <c r="K3706" s="1" t="str">
        <f t="shared" si="115"/>
        <v>2020</v>
      </c>
      <c r="L3706">
        <f t="shared" si="116"/>
        <v>51</v>
      </c>
    </row>
    <row r="3707" spans="8:12">
      <c r="H3707" s="1" t="s">
        <v>301</v>
      </c>
      <c r="I3707" s="1" t="s">
        <v>9362</v>
      </c>
      <c r="J3707" s="1" t="s">
        <v>312</v>
      </c>
      <c r="K3707" s="1" t="str">
        <f t="shared" si="115"/>
        <v>2018</v>
      </c>
      <c r="L3707">
        <f t="shared" si="116"/>
        <v>51</v>
      </c>
    </row>
    <row r="3708" spans="8:12">
      <c r="H3708" s="1" t="s">
        <v>256</v>
      </c>
      <c r="I3708" s="1" t="s">
        <v>3125</v>
      </c>
      <c r="J3708" s="1" t="s">
        <v>10275</v>
      </c>
      <c r="K3708" s="1" t="str">
        <f t="shared" si="115"/>
        <v>2019</v>
      </c>
      <c r="L3708">
        <f t="shared" si="116"/>
        <v>51</v>
      </c>
    </row>
    <row r="3709" spans="8:12">
      <c r="H3709" s="1" t="s">
        <v>375</v>
      </c>
      <c r="I3709" s="1" t="s">
        <v>10869</v>
      </c>
      <c r="J3709" s="1" t="s">
        <v>10895</v>
      </c>
      <c r="K3709" s="1" t="str">
        <f t="shared" si="115"/>
        <v>2015</v>
      </c>
      <c r="L3709">
        <f t="shared" si="116"/>
        <v>51</v>
      </c>
    </row>
    <row r="3710" spans="8:12">
      <c r="H3710" s="1" t="s">
        <v>721</v>
      </c>
      <c r="I3710" s="1" t="s">
        <v>9132</v>
      </c>
      <c r="J3710" s="1" t="s">
        <v>5747</v>
      </c>
      <c r="K3710" s="1" t="str">
        <f t="shared" si="115"/>
        <v>2015</v>
      </c>
      <c r="L3710">
        <f t="shared" si="116"/>
        <v>51</v>
      </c>
    </row>
    <row r="3711" spans="8:12">
      <c r="H3711" s="1" t="s">
        <v>256</v>
      </c>
      <c r="I3711" s="1" t="s">
        <v>3806</v>
      </c>
      <c r="J3711" s="1" t="s">
        <v>9539</v>
      </c>
      <c r="K3711" s="1" t="str">
        <f t="shared" si="115"/>
        <v>2014</v>
      </c>
      <c r="L3711">
        <f t="shared" si="116"/>
        <v>51</v>
      </c>
    </row>
    <row r="3712" spans="8:12">
      <c r="H3712" s="1" t="s">
        <v>256</v>
      </c>
      <c r="I3712" s="1" t="s">
        <v>278</v>
      </c>
      <c r="J3712" s="1" t="s">
        <v>1174</v>
      </c>
      <c r="K3712" s="1" t="str">
        <f t="shared" si="115"/>
        <v>2019</v>
      </c>
      <c r="L3712">
        <f t="shared" si="116"/>
        <v>51</v>
      </c>
    </row>
    <row r="3713" spans="8:12">
      <c r="H3713" s="1" t="s">
        <v>301</v>
      </c>
      <c r="I3713" s="1" t="s">
        <v>1042</v>
      </c>
      <c r="J3713" s="1" t="s">
        <v>1044</v>
      </c>
      <c r="K3713" s="1" t="str">
        <f t="shared" si="115"/>
        <v>2018</v>
      </c>
      <c r="L3713">
        <f t="shared" si="116"/>
        <v>52</v>
      </c>
    </row>
    <row r="3714" spans="8:12">
      <c r="H3714" s="1" t="s">
        <v>256</v>
      </c>
      <c r="I3714" s="1" t="s">
        <v>1288</v>
      </c>
      <c r="J3714" s="1" t="s">
        <v>1308</v>
      </c>
      <c r="K3714" s="1" t="str">
        <f t="shared" ref="K3714:K3777" si="117">TEXT(J3714,"YYYY")</f>
        <v>2019</v>
      </c>
      <c r="L3714">
        <f t="shared" ref="L3714:L3777" si="118">H3714-(TEXT(I3714,"YYYY")-TEXT(J3714,"YYYY"))</f>
        <v>52</v>
      </c>
    </row>
    <row r="3715" spans="8:12">
      <c r="H3715" s="1" t="s">
        <v>256</v>
      </c>
      <c r="I3715" s="1" t="s">
        <v>1376</v>
      </c>
      <c r="J3715" s="1" t="s">
        <v>1328</v>
      </c>
      <c r="K3715" s="1" t="str">
        <f t="shared" si="117"/>
        <v>2019</v>
      </c>
      <c r="L3715">
        <f t="shared" si="118"/>
        <v>52</v>
      </c>
    </row>
    <row r="3716" spans="8:12">
      <c r="H3716" s="1" t="s">
        <v>301</v>
      </c>
      <c r="I3716" s="1" t="s">
        <v>1376</v>
      </c>
      <c r="J3716" s="1" t="s">
        <v>1249</v>
      </c>
      <c r="K3716" s="1" t="str">
        <f t="shared" si="117"/>
        <v>2018</v>
      </c>
      <c r="L3716">
        <f t="shared" si="118"/>
        <v>52</v>
      </c>
    </row>
    <row r="3717" spans="8:12">
      <c r="H3717" s="1" t="s">
        <v>301</v>
      </c>
      <c r="I3717" s="1" t="s">
        <v>1408</v>
      </c>
      <c r="J3717" s="1" t="s">
        <v>881</v>
      </c>
      <c r="K3717" s="1" t="str">
        <f t="shared" si="117"/>
        <v>2018</v>
      </c>
      <c r="L3717">
        <f t="shared" si="118"/>
        <v>52</v>
      </c>
    </row>
    <row r="3718" spans="8:12">
      <c r="H3718" s="1" t="s">
        <v>256</v>
      </c>
      <c r="I3718" s="1" t="s">
        <v>1415</v>
      </c>
      <c r="J3718" s="1" t="s">
        <v>1030</v>
      </c>
      <c r="K3718" s="1" t="str">
        <f t="shared" si="117"/>
        <v>2019</v>
      </c>
      <c r="L3718">
        <f t="shared" si="118"/>
        <v>52</v>
      </c>
    </row>
    <row r="3719" spans="8:12">
      <c r="H3719" s="1" t="s">
        <v>301</v>
      </c>
      <c r="I3719" s="1" t="s">
        <v>421</v>
      </c>
      <c r="J3719" s="1" t="s">
        <v>1249</v>
      </c>
      <c r="K3719" s="1" t="str">
        <f t="shared" si="117"/>
        <v>2018</v>
      </c>
      <c r="L3719">
        <f t="shared" si="118"/>
        <v>52</v>
      </c>
    </row>
    <row r="3720" spans="8:12">
      <c r="H3720" s="1" t="s">
        <v>256</v>
      </c>
      <c r="I3720" s="1" t="s">
        <v>2308</v>
      </c>
      <c r="J3720" s="1" t="s">
        <v>2344</v>
      </c>
      <c r="K3720" s="1" t="str">
        <f t="shared" si="117"/>
        <v>2018</v>
      </c>
      <c r="L3720">
        <f t="shared" si="118"/>
        <v>52</v>
      </c>
    </row>
    <row r="3721" spans="8:12">
      <c r="H3721" s="1" t="s">
        <v>256</v>
      </c>
      <c r="I3721" s="1" t="s">
        <v>972</v>
      </c>
      <c r="J3721" s="1" t="s">
        <v>913</v>
      </c>
      <c r="K3721" s="1" t="str">
        <f t="shared" si="117"/>
        <v>2018</v>
      </c>
      <c r="L3721">
        <f t="shared" si="118"/>
        <v>52</v>
      </c>
    </row>
    <row r="3722" spans="8:12">
      <c r="H3722" s="1" t="s">
        <v>256</v>
      </c>
      <c r="I3722" s="1" t="s">
        <v>554</v>
      </c>
      <c r="J3722" s="1" t="s">
        <v>2178</v>
      </c>
      <c r="K3722" s="1" t="str">
        <f t="shared" si="117"/>
        <v>2018</v>
      </c>
      <c r="L3722">
        <f t="shared" si="118"/>
        <v>52</v>
      </c>
    </row>
    <row r="3723" spans="8:12">
      <c r="H3723" s="1" t="s">
        <v>256</v>
      </c>
      <c r="I3723" s="1" t="s">
        <v>3682</v>
      </c>
      <c r="J3723" s="1" t="s">
        <v>3694</v>
      </c>
      <c r="K3723" s="1" t="str">
        <f t="shared" si="117"/>
        <v>2018</v>
      </c>
      <c r="L3723">
        <f t="shared" si="118"/>
        <v>52</v>
      </c>
    </row>
    <row r="3724" spans="8:12">
      <c r="H3724" s="1" t="s">
        <v>301</v>
      </c>
      <c r="I3724" s="1" t="s">
        <v>4617</v>
      </c>
      <c r="J3724" s="1" t="s">
        <v>4212</v>
      </c>
      <c r="K3724" s="1" t="str">
        <f t="shared" si="117"/>
        <v>2015</v>
      </c>
      <c r="L3724">
        <f t="shared" si="118"/>
        <v>52</v>
      </c>
    </row>
    <row r="3725" spans="8:12">
      <c r="H3725" s="1" t="s">
        <v>240</v>
      </c>
      <c r="I3725" s="1" t="s">
        <v>5125</v>
      </c>
      <c r="J3725" s="1" t="s">
        <v>4600</v>
      </c>
      <c r="K3725" s="1" t="str">
        <f t="shared" si="117"/>
        <v>2014</v>
      </c>
      <c r="L3725">
        <f t="shared" si="118"/>
        <v>52</v>
      </c>
    </row>
    <row r="3726" spans="8:12">
      <c r="H3726" s="1" t="s">
        <v>301</v>
      </c>
      <c r="I3726" s="1" t="s">
        <v>5253</v>
      </c>
      <c r="J3726" s="1" t="s">
        <v>5078</v>
      </c>
      <c r="K3726" s="1" t="str">
        <f t="shared" si="117"/>
        <v>2017</v>
      </c>
      <c r="L3726">
        <f t="shared" si="118"/>
        <v>52</v>
      </c>
    </row>
    <row r="3727" spans="8:12">
      <c r="H3727" s="1" t="s">
        <v>256</v>
      </c>
      <c r="I3727" s="1" t="s">
        <v>5363</v>
      </c>
      <c r="J3727" s="1" t="s">
        <v>1286</v>
      </c>
      <c r="K3727" s="1" t="str">
        <f t="shared" si="117"/>
        <v>2017</v>
      </c>
      <c r="L3727">
        <f t="shared" si="118"/>
        <v>52</v>
      </c>
    </row>
    <row r="3728" spans="8:12">
      <c r="H3728" s="1" t="s">
        <v>240</v>
      </c>
      <c r="I3728" s="1" t="s">
        <v>987</v>
      </c>
      <c r="J3728" s="1" t="s">
        <v>1222</v>
      </c>
      <c r="K3728" s="1" t="str">
        <f t="shared" si="117"/>
        <v>2015</v>
      </c>
      <c r="L3728">
        <f t="shared" si="118"/>
        <v>52</v>
      </c>
    </row>
    <row r="3729" spans="8:12">
      <c r="H3729" s="1" t="s">
        <v>160</v>
      </c>
      <c r="I3729" s="1" t="s">
        <v>6236</v>
      </c>
      <c r="J3729" s="1" t="s">
        <v>1072</v>
      </c>
      <c r="K3729" s="1" t="str">
        <f t="shared" si="117"/>
        <v>2009</v>
      </c>
      <c r="L3729">
        <f t="shared" si="118"/>
        <v>52</v>
      </c>
    </row>
    <row r="3730" spans="8:12">
      <c r="H3730" s="1" t="s">
        <v>256</v>
      </c>
      <c r="I3730" s="1" t="s">
        <v>2839</v>
      </c>
      <c r="J3730" s="1" t="s">
        <v>6255</v>
      </c>
      <c r="K3730" s="1" t="str">
        <f t="shared" si="117"/>
        <v>2015</v>
      </c>
      <c r="L3730">
        <f t="shared" si="118"/>
        <v>52</v>
      </c>
    </row>
    <row r="3731" spans="8:12">
      <c r="H3731" s="1" t="s">
        <v>256</v>
      </c>
      <c r="I3731" s="1" t="s">
        <v>6390</v>
      </c>
      <c r="J3731" s="1" t="s">
        <v>2091</v>
      </c>
      <c r="K3731" s="1" t="str">
        <f t="shared" si="117"/>
        <v>2017</v>
      </c>
      <c r="L3731">
        <f t="shared" si="118"/>
        <v>52</v>
      </c>
    </row>
    <row r="3732" spans="8:12">
      <c r="H3732" s="1" t="s">
        <v>256</v>
      </c>
      <c r="I3732" s="1" t="s">
        <v>6364</v>
      </c>
      <c r="J3732" s="1" t="s">
        <v>303</v>
      </c>
      <c r="K3732" s="1" t="str">
        <f t="shared" si="117"/>
        <v>2016</v>
      </c>
      <c r="L3732">
        <f t="shared" si="118"/>
        <v>52</v>
      </c>
    </row>
    <row r="3733" spans="8:12">
      <c r="H3733" s="1" t="s">
        <v>256</v>
      </c>
      <c r="I3733" s="1" t="s">
        <v>6779</v>
      </c>
      <c r="J3733" s="1" t="s">
        <v>6780</v>
      </c>
      <c r="K3733" s="1" t="str">
        <f t="shared" si="117"/>
        <v>2015</v>
      </c>
      <c r="L3733">
        <f t="shared" si="118"/>
        <v>52</v>
      </c>
    </row>
    <row r="3734" spans="8:12">
      <c r="H3734" s="1" t="s">
        <v>256</v>
      </c>
      <c r="I3734" s="1" t="s">
        <v>7130</v>
      </c>
      <c r="J3734" s="1" t="s">
        <v>7137</v>
      </c>
      <c r="K3734" s="1" t="str">
        <f t="shared" si="117"/>
        <v>2014</v>
      </c>
      <c r="L3734">
        <f t="shared" si="118"/>
        <v>52</v>
      </c>
    </row>
    <row r="3735" spans="8:12">
      <c r="H3735" s="1" t="s">
        <v>256</v>
      </c>
      <c r="I3735" s="1" t="s">
        <v>5781</v>
      </c>
      <c r="J3735" s="1" t="s">
        <v>5710</v>
      </c>
      <c r="K3735" s="1" t="str">
        <f t="shared" si="117"/>
        <v>2020</v>
      </c>
      <c r="L3735">
        <f t="shared" si="118"/>
        <v>52</v>
      </c>
    </row>
    <row r="3736" spans="8:12">
      <c r="H3736" s="1" t="s">
        <v>301</v>
      </c>
      <c r="I3736" s="1" t="s">
        <v>7528</v>
      </c>
      <c r="J3736" s="1" t="s">
        <v>459</v>
      </c>
      <c r="K3736" s="1" t="str">
        <f t="shared" si="117"/>
        <v>2019</v>
      </c>
      <c r="L3736">
        <f t="shared" si="118"/>
        <v>52</v>
      </c>
    </row>
    <row r="3737" spans="8:12">
      <c r="H3737" s="1" t="s">
        <v>256</v>
      </c>
      <c r="I3737" s="1" t="s">
        <v>7736</v>
      </c>
      <c r="J3737" s="1" t="s">
        <v>7655</v>
      </c>
      <c r="K3737" s="1" t="str">
        <f t="shared" si="117"/>
        <v>2016</v>
      </c>
      <c r="L3737">
        <f t="shared" si="118"/>
        <v>52</v>
      </c>
    </row>
    <row r="3738" spans="8:12">
      <c r="H3738" s="1" t="s">
        <v>301</v>
      </c>
      <c r="I3738" s="1" t="s">
        <v>8033</v>
      </c>
      <c r="J3738" s="1" t="s">
        <v>8036</v>
      </c>
      <c r="K3738" s="1" t="str">
        <f t="shared" si="117"/>
        <v>2014</v>
      </c>
      <c r="L3738">
        <f t="shared" si="118"/>
        <v>52</v>
      </c>
    </row>
    <row r="3739" spans="8:12">
      <c r="H3739" s="1" t="s">
        <v>240</v>
      </c>
      <c r="I3739" s="1" t="s">
        <v>8526</v>
      </c>
      <c r="J3739" s="1" t="s">
        <v>8528</v>
      </c>
      <c r="K3739" s="1" t="str">
        <f t="shared" si="117"/>
        <v>2012</v>
      </c>
      <c r="L3739">
        <f t="shared" si="118"/>
        <v>52</v>
      </c>
    </row>
    <row r="3740" spans="8:12">
      <c r="H3740" s="1" t="s">
        <v>375</v>
      </c>
      <c r="I3740" s="1" t="s">
        <v>8192</v>
      </c>
      <c r="J3740" s="1" t="s">
        <v>1534</v>
      </c>
      <c r="K3740" s="1" t="str">
        <f t="shared" si="117"/>
        <v>2016</v>
      </c>
      <c r="L3740">
        <f t="shared" si="118"/>
        <v>52</v>
      </c>
    </row>
    <row r="3741" spans="8:12">
      <c r="H3741" s="1" t="s">
        <v>256</v>
      </c>
      <c r="I3741" s="1" t="s">
        <v>9012</v>
      </c>
      <c r="J3741" s="1" t="s">
        <v>9077</v>
      </c>
      <c r="K3741" s="1" t="str">
        <f t="shared" si="117"/>
        <v>2012</v>
      </c>
      <c r="L3741">
        <f t="shared" si="118"/>
        <v>52</v>
      </c>
    </row>
    <row r="3742" spans="8:12">
      <c r="H3742" s="1" t="s">
        <v>256</v>
      </c>
      <c r="I3742" s="1" t="s">
        <v>9362</v>
      </c>
      <c r="J3742" s="1" t="s">
        <v>7691</v>
      </c>
      <c r="K3742" s="1" t="str">
        <f t="shared" si="117"/>
        <v>2020</v>
      </c>
      <c r="L3742">
        <f t="shared" si="118"/>
        <v>52</v>
      </c>
    </row>
    <row r="3743" spans="8:12">
      <c r="H3743" s="1" t="s">
        <v>308</v>
      </c>
      <c r="I3743" s="1" t="s">
        <v>9748</v>
      </c>
      <c r="J3743" s="1" t="s">
        <v>8890</v>
      </c>
      <c r="K3743" s="1" t="str">
        <f t="shared" si="117"/>
        <v>2015</v>
      </c>
      <c r="L3743">
        <f t="shared" si="118"/>
        <v>52</v>
      </c>
    </row>
    <row r="3744" spans="8:12">
      <c r="H3744" s="1" t="s">
        <v>256</v>
      </c>
      <c r="I3744" s="1" t="s">
        <v>10675</v>
      </c>
      <c r="J3744" s="1" t="s">
        <v>10675</v>
      </c>
      <c r="K3744" s="1" t="str">
        <f t="shared" si="117"/>
        <v>2020</v>
      </c>
      <c r="L3744">
        <f t="shared" si="118"/>
        <v>52</v>
      </c>
    </row>
    <row r="3745" spans="8:12">
      <c r="H3745" s="1" t="s">
        <v>389</v>
      </c>
      <c r="I3745" s="1" t="s">
        <v>10910</v>
      </c>
      <c r="J3745" s="1" t="s">
        <v>10930</v>
      </c>
      <c r="K3745" s="1" t="str">
        <f t="shared" si="117"/>
        <v>2010</v>
      </c>
      <c r="L3745">
        <f t="shared" si="118"/>
        <v>52</v>
      </c>
    </row>
    <row r="3746" spans="8:12">
      <c r="H3746" s="1" t="s">
        <v>573</v>
      </c>
      <c r="I3746" s="1" t="s">
        <v>11058</v>
      </c>
      <c r="J3746" s="1" t="s">
        <v>11060</v>
      </c>
      <c r="K3746" s="1" t="str">
        <f t="shared" si="117"/>
        <v>2006</v>
      </c>
      <c r="L3746">
        <f t="shared" si="118"/>
        <v>52</v>
      </c>
    </row>
    <row r="3747" spans="8:12">
      <c r="H3747" s="1" t="s">
        <v>256</v>
      </c>
      <c r="I3747" s="1" t="s">
        <v>857</v>
      </c>
      <c r="J3747" s="1" t="s">
        <v>7830</v>
      </c>
      <c r="K3747" s="1" t="str">
        <f t="shared" si="117"/>
        <v>2020</v>
      </c>
      <c r="L3747">
        <f t="shared" si="118"/>
        <v>52</v>
      </c>
    </row>
    <row r="3748" spans="8:12">
      <c r="H3748" s="1" t="s">
        <v>256</v>
      </c>
      <c r="I3748" s="1" t="s">
        <v>857</v>
      </c>
      <c r="J3748" s="1" t="s">
        <v>8294</v>
      </c>
      <c r="K3748" s="1" t="str">
        <f t="shared" si="117"/>
        <v>2020</v>
      </c>
      <c r="L3748">
        <f t="shared" si="118"/>
        <v>52</v>
      </c>
    </row>
    <row r="3749" spans="8:12">
      <c r="H3749" s="1" t="s">
        <v>240</v>
      </c>
      <c r="I3749" s="1" t="s">
        <v>8526</v>
      </c>
      <c r="J3749" s="1" t="s">
        <v>8528</v>
      </c>
      <c r="K3749" s="1" t="str">
        <f t="shared" si="117"/>
        <v>2012</v>
      </c>
      <c r="L3749">
        <f t="shared" si="118"/>
        <v>52</v>
      </c>
    </row>
    <row r="3750" spans="8:12">
      <c r="H3750" s="1" t="s">
        <v>301</v>
      </c>
      <c r="I3750" s="1" t="s">
        <v>11851</v>
      </c>
      <c r="J3750" s="1" t="s">
        <v>7282</v>
      </c>
      <c r="K3750" s="1" t="str">
        <f t="shared" si="117"/>
        <v>2014</v>
      </c>
      <c r="L3750">
        <f t="shared" si="118"/>
        <v>52</v>
      </c>
    </row>
    <row r="3751" spans="8:12">
      <c r="H3751" s="1" t="s">
        <v>256</v>
      </c>
      <c r="I3751" s="1" t="s">
        <v>4032</v>
      </c>
      <c r="J3751" s="1" t="s">
        <v>5441</v>
      </c>
      <c r="K3751" s="1" t="str">
        <f t="shared" si="117"/>
        <v>2020</v>
      </c>
      <c r="L3751">
        <f t="shared" si="118"/>
        <v>52</v>
      </c>
    </row>
    <row r="3752" spans="8:12">
      <c r="H3752" s="1" t="s">
        <v>301</v>
      </c>
      <c r="I3752" s="1" t="s">
        <v>155</v>
      </c>
      <c r="J3752" s="1" t="s">
        <v>459</v>
      </c>
      <c r="K3752" s="1" t="str">
        <f t="shared" si="117"/>
        <v>2019</v>
      </c>
      <c r="L3752">
        <f t="shared" si="118"/>
        <v>53</v>
      </c>
    </row>
    <row r="3753" spans="8:12">
      <c r="H3753" s="1" t="s">
        <v>301</v>
      </c>
      <c r="I3753" s="1" t="s">
        <v>1107</v>
      </c>
      <c r="J3753" s="1" t="s">
        <v>1027</v>
      </c>
      <c r="K3753" s="1" t="str">
        <f t="shared" si="117"/>
        <v>2019</v>
      </c>
      <c r="L3753">
        <f t="shared" si="118"/>
        <v>53</v>
      </c>
    </row>
    <row r="3754" spans="8:12">
      <c r="H3754" s="1" t="s">
        <v>240</v>
      </c>
      <c r="I3754" s="1" t="s">
        <v>1183</v>
      </c>
      <c r="J3754" s="1" t="s">
        <v>752</v>
      </c>
      <c r="K3754" s="1" t="str">
        <f t="shared" si="117"/>
        <v>2018</v>
      </c>
      <c r="L3754">
        <f t="shared" si="118"/>
        <v>53</v>
      </c>
    </row>
    <row r="3755" spans="8:12">
      <c r="H3755" s="1" t="s">
        <v>375</v>
      </c>
      <c r="I3755" s="1" t="s">
        <v>1936</v>
      </c>
      <c r="J3755" s="1" t="s">
        <v>1222</v>
      </c>
      <c r="K3755" s="1" t="str">
        <f t="shared" si="117"/>
        <v>2015</v>
      </c>
      <c r="L3755">
        <f t="shared" si="118"/>
        <v>53</v>
      </c>
    </row>
    <row r="3756" spans="8:12">
      <c r="H3756" s="1" t="s">
        <v>351</v>
      </c>
      <c r="I3756" s="1" t="s">
        <v>978</v>
      </c>
      <c r="J3756" s="1" t="s">
        <v>2237</v>
      </c>
      <c r="K3756" s="1" t="str">
        <f t="shared" si="117"/>
        <v>2016</v>
      </c>
      <c r="L3756">
        <f t="shared" si="118"/>
        <v>53</v>
      </c>
    </row>
    <row r="3757" spans="8:12">
      <c r="H3757" s="1" t="s">
        <v>301</v>
      </c>
      <c r="I3757" s="1" t="s">
        <v>2251</v>
      </c>
      <c r="J3757" s="1" t="s">
        <v>2254</v>
      </c>
      <c r="K3757" s="1" t="str">
        <f t="shared" si="117"/>
        <v>2018</v>
      </c>
      <c r="L3757">
        <f t="shared" si="118"/>
        <v>53</v>
      </c>
    </row>
    <row r="3758" spans="8:12">
      <c r="H3758" s="1" t="s">
        <v>301</v>
      </c>
      <c r="I3758" s="1" t="s">
        <v>2418</v>
      </c>
      <c r="J3758" s="1" t="s">
        <v>2588</v>
      </c>
      <c r="K3758" s="1" t="str">
        <f t="shared" si="117"/>
        <v>2018</v>
      </c>
      <c r="L3758">
        <f t="shared" si="118"/>
        <v>53</v>
      </c>
    </row>
    <row r="3759" spans="8:12">
      <c r="H3759" s="1" t="s">
        <v>375</v>
      </c>
      <c r="I3759" s="1" t="s">
        <v>3279</v>
      </c>
      <c r="J3759" s="1" t="s">
        <v>2023</v>
      </c>
      <c r="K3759" s="1" t="str">
        <f t="shared" si="117"/>
        <v>2013</v>
      </c>
      <c r="L3759">
        <f t="shared" si="118"/>
        <v>53</v>
      </c>
    </row>
    <row r="3760" spans="8:12">
      <c r="H3760" s="1" t="s">
        <v>240</v>
      </c>
      <c r="I3760" s="1" t="s">
        <v>972</v>
      </c>
      <c r="J3760" s="1" t="s">
        <v>3422</v>
      </c>
      <c r="K3760" s="1" t="str">
        <f t="shared" si="117"/>
        <v>2017</v>
      </c>
      <c r="L3760">
        <f t="shared" si="118"/>
        <v>53</v>
      </c>
    </row>
    <row r="3761" spans="8:12">
      <c r="H3761" s="1" t="s">
        <v>351</v>
      </c>
      <c r="I3761" s="1" t="s">
        <v>3607</v>
      </c>
      <c r="J3761" s="1" t="s">
        <v>227</v>
      </c>
      <c r="K3761" s="1" t="str">
        <f t="shared" si="117"/>
        <v>2017</v>
      </c>
      <c r="L3761">
        <f t="shared" si="118"/>
        <v>53</v>
      </c>
    </row>
    <row r="3762" spans="8:12">
      <c r="H3762" s="1" t="s">
        <v>81</v>
      </c>
      <c r="I3762" s="1" t="s">
        <v>851</v>
      </c>
      <c r="J3762" s="1" t="s">
        <v>3141</v>
      </c>
      <c r="K3762" s="1" t="str">
        <f t="shared" si="117"/>
        <v>2011</v>
      </c>
      <c r="L3762">
        <f t="shared" si="118"/>
        <v>53</v>
      </c>
    </row>
    <row r="3763" spans="8:12">
      <c r="H3763" s="1" t="s">
        <v>240</v>
      </c>
      <c r="I3763" s="1" t="s">
        <v>956</v>
      </c>
      <c r="J3763" s="1" t="s">
        <v>2486</v>
      </c>
      <c r="K3763" s="1" t="str">
        <f t="shared" si="117"/>
        <v>2017</v>
      </c>
      <c r="L3763">
        <f t="shared" si="118"/>
        <v>53</v>
      </c>
    </row>
    <row r="3764" spans="8:12">
      <c r="H3764" s="1" t="s">
        <v>301</v>
      </c>
      <c r="I3764" s="1" t="s">
        <v>4232</v>
      </c>
      <c r="J3764" s="1" t="s">
        <v>4232</v>
      </c>
      <c r="K3764" s="1" t="str">
        <f t="shared" si="117"/>
        <v>2017</v>
      </c>
      <c r="L3764">
        <f t="shared" si="118"/>
        <v>53</v>
      </c>
    </row>
    <row r="3765" spans="8:12">
      <c r="H3765" s="1" t="s">
        <v>240</v>
      </c>
      <c r="I3765" s="1" t="s">
        <v>395</v>
      </c>
      <c r="J3765" s="1" t="s">
        <v>250</v>
      </c>
      <c r="K3765" s="1" t="str">
        <f t="shared" si="117"/>
        <v>2016</v>
      </c>
      <c r="L3765">
        <f t="shared" si="118"/>
        <v>53</v>
      </c>
    </row>
    <row r="3766" spans="8:12">
      <c r="H3766" s="1" t="s">
        <v>351</v>
      </c>
      <c r="I3766" s="1" t="s">
        <v>4659</v>
      </c>
      <c r="J3766" s="1" t="s">
        <v>4600</v>
      </c>
      <c r="K3766" s="1" t="str">
        <f t="shared" si="117"/>
        <v>2014</v>
      </c>
      <c r="L3766">
        <f t="shared" si="118"/>
        <v>53</v>
      </c>
    </row>
    <row r="3767" spans="8:12">
      <c r="H3767" s="1" t="s">
        <v>301</v>
      </c>
      <c r="I3767" s="1" t="s">
        <v>412</v>
      </c>
      <c r="J3767" s="1" t="s">
        <v>303</v>
      </c>
      <c r="K3767" s="1" t="str">
        <f t="shared" si="117"/>
        <v>2016</v>
      </c>
      <c r="L3767">
        <f t="shared" si="118"/>
        <v>53</v>
      </c>
    </row>
    <row r="3768" spans="8:12">
      <c r="H3768" s="1" t="s">
        <v>180</v>
      </c>
      <c r="I3768" s="1" t="s">
        <v>4942</v>
      </c>
      <c r="J3768" s="1" t="s">
        <v>1918</v>
      </c>
      <c r="K3768" s="1" t="str">
        <f t="shared" si="117"/>
        <v>2007</v>
      </c>
      <c r="L3768">
        <f t="shared" si="118"/>
        <v>53</v>
      </c>
    </row>
    <row r="3769" spans="8:12">
      <c r="H3769" s="1" t="s">
        <v>301</v>
      </c>
      <c r="I3769" s="1" t="s">
        <v>4373</v>
      </c>
      <c r="J3769" s="1" t="s">
        <v>5471</v>
      </c>
      <c r="K3769" s="1" t="str">
        <f t="shared" si="117"/>
        <v>2017</v>
      </c>
      <c r="L3769">
        <f t="shared" si="118"/>
        <v>53</v>
      </c>
    </row>
    <row r="3770" spans="8:12">
      <c r="H3770" s="1" t="s">
        <v>240</v>
      </c>
      <c r="I3770" s="1" t="s">
        <v>3220</v>
      </c>
      <c r="J3770" s="1" t="s">
        <v>877</v>
      </c>
      <c r="K3770" s="1" t="str">
        <f t="shared" si="117"/>
        <v>2019</v>
      </c>
      <c r="L3770">
        <f t="shared" si="118"/>
        <v>53</v>
      </c>
    </row>
    <row r="3771" spans="8:12">
      <c r="H3771" s="1" t="s">
        <v>301</v>
      </c>
      <c r="I3771" s="1" t="s">
        <v>358</v>
      </c>
      <c r="J3771" s="1" t="s">
        <v>1351</v>
      </c>
      <c r="K3771" s="1" t="str">
        <f t="shared" si="117"/>
        <v>2020</v>
      </c>
      <c r="L3771">
        <f t="shared" si="118"/>
        <v>53</v>
      </c>
    </row>
    <row r="3772" spans="8:12">
      <c r="H3772" s="1" t="s">
        <v>301</v>
      </c>
      <c r="I3772" s="1" t="s">
        <v>1799</v>
      </c>
      <c r="J3772" s="1" t="s">
        <v>4182</v>
      </c>
      <c r="K3772" s="1" t="str">
        <f t="shared" si="117"/>
        <v>2017</v>
      </c>
      <c r="L3772">
        <f t="shared" si="118"/>
        <v>53</v>
      </c>
    </row>
    <row r="3773" spans="8:12">
      <c r="H3773" s="1" t="s">
        <v>180</v>
      </c>
      <c r="I3773" s="1" t="s">
        <v>6737</v>
      </c>
      <c r="J3773" s="1" t="s">
        <v>6741</v>
      </c>
      <c r="K3773" s="1" t="str">
        <f t="shared" si="117"/>
        <v>2006</v>
      </c>
      <c r="L3773">
        <f t="shared" si="118"/>
        <v>53</v>
      </c>
    </row>
    <row r="3774" spans="8:12">
      <c r="H3774" s="1" t="s">
        <v>301</v>
      </c>
      <c r="I3774" s="1" t="s">
        <v>7060</v>
      </c>
      <c r="J3774" s="1" t="s">
        <v>384</v>
      </c>
      <c r="K3774" s="1" t="str">
        <f t="shared" si="117"/>
        <v>2015</v>
      </c>
      <c r="L3774">
        <f t="shared" si="118"/>
        <v>53</v>
      </c>
    </row>
    <row r="3775" spans="8:12">
      <c r="H3775" s="1" t="s">
        <v>240</v>
      </c>
      <c r="I3775" s="1" t="s">
        <v>7156</v>
      </c>
      <c r="J3775" s="1" t="s">
        <v>6104</v>
      </c>
      <c r="K3775" s="1" t="str">
        <f t="shared" si="117"/>
        <v>2015</v>
      </c>
      <c r="L3775">
        <f t="shared" si="118"/>
        <v>53</v>
      </c>
    </row>
    <row r="3776" spans="8:12">
      <c r="H3776" s="1" t="s">
        <v>240</v>
      </c>
      <c r="I3776" s="1" t="s">
        <v>7241</v>
      </c>
      <c r="J3776" s="1" t="s">
        <v>7130</v>
      </c>
      <c r="K3776" s="1" t="str">
        <f t="shared" si="117"/>
        <v>2014</v>
      </c>
      <c r="L3776">
        <f t="shared" si="118"/>
        <v>53</v>
      </c>
    </row>
    <row r="3777" spans="8:12">
      <c r="H3777" s="1" t="s">
        <v>301</v>
      </c>
      <c r="I3777" s="1" t="s">
        <v>7570</v>
      </c>
      <c r="J3777" s="1" t="s">
        <v>5680</v>
      </c>
      <c r="K3777" s="1" t="str">
        <f t="shared" si="117"/>
        <v>2020</v>
      </c>
      <c r="L3777">
        <f t="shared" si="118"/>
        <v>53</v>
      </c>
    </row>
    <row r="3778" spans="8:12">
      <c r="H3778" s="1" t="s">
        <v>308</v>
      </c>
      <c r="I3778" s="1" t="s">
        <v>7890</v>
      </c>
      <c r="J3778" s="1" t="s">
        <v>7891</v>
      </c>
      <c r="K3778" s="1" t="str">
        <f t="shared" ref="K3778:K3841" si="119">TEXT(J3778,"YYYY")</f>
        <v>2007</v>
      </c>
      <c r="L3778">
        <f t="shared" ref="L3778:L3841" si="120">H3778-(TEXT(I3778,"YYYY")-TEXT(J3778,"YYYY"))</f>
        <v>53</v>
      </c>
    </row>
    <row r="3779" spans="8:12">
      <c r="H3779" s="1" t="s">
        <v>301</v>
      </c>
      <c r="I3779" s="1" t="s">
        <v>6586</v>
      </c>
      <c r="J3779" s="1" t="s">
        <v>4044</v>
      </c>
      <c r="K3779" s="1" t="str">
        <f t="shared" si="119"/>
        <v>2020</v>
      </c>
      <c r="L3779">
        <f t="shared" si="120"/>
        <v>53</v>
      </c>
    </row>
    <row r="3780" spans="8:12">
      <c r="H3780" s="1" t="s">
        <v>301</v>
      </c>
      <c r="I3780" s="1" t="s">
        <v>8534</v>
      </c>
      <c r="J3780" s="1" t="s">
        <v>5710</v>
      </c>
      <c r="K3780" s="1" t="str">
        <f t="shared" si="119"/>
        <v>2020</v>
      </c>
      <c r="L3780">
        <f t="shared" si="120"/>
        <v>53</v>
      </c>
    </row>
    <row r="3781" spans="8:12">
      <c r="H3781" s="1" t="s">
        <v>240</v>
      </c>
      <c r="I3781" s="1" t="s">
        <v>10161</v>
      </c>
      <c r="J3781" s="1" t="s">
        <v>10162</v>
      </c>
      <c r="K3781" s="1" t="str">
        <f t="shared" si="119"/>
        <v>2011</v>
      </c>
      <c r="L3781">
        <f t="shared" si="120"/>
        <v>53</v>
      </c>
    </row>
    <row r="3782" spans="8:12">
      <c r="H3782" s="1" t="s">
        <v>375</v>
      </c>
      <c r="I3782" s="1" t="s">
        <v>10334</v>
      </c>
      <c r="J3782" s="1" t="s">
        <v>10335</v>
      </c>
      <c r="K3782" s="1" t="str">
        <f t="shared" si="119"/>
        <v>2010</v>
      </c>
      <c r="L3782">
        <f t="shared" si="120"/>
        <v>53</v>
      </c>
    </row>
    <row r="3783" spans="8:12">
      <c r="H3783" s="1" t="s">
        <v>301</v>
      </c>
      <c r="I3783" s="1" t="s">
        <v>3450</v>
      </c>
      <c r="J3783" s="1" t="s">
        <v>2770</v>
      </c>
      <c r="K3783" s="1" t="str">
        <f t="shared" si="119"/>
        <v>2015</v>
      </c>
      <c r="L3783">
        <f t="shared" si="120"/>
        <v>53</v>
      </c>
    </row>
    <row r="3784" spans="8:12">
      <c r="H3784" s="1" t="s">
        <v>301</v>
      </c>
      <c r="I3784" s="1" t="s">
        <v>2332</v>
      </c>
      <c r="J3784" s="1" t="s">
        <v>8261</v>
      </c>
      <c r="K3784" s="1" t="str">
        <f t="shared" si="119"/>
        <v>2020</v>
      </c>
      <c r="L3784">
        <f t="shared" si="120"/>
        <v>53</v>
      </c>
    </row>
    <row r="3785" spans="8:12">
      <c r="H3785" s="1" t="s">
        <v>308</v>
      </c>
      <c r="I3785" s="1" t="s">
        <v>6666</v>
      </c>
      <c r="J3785" s="1" t="s">
        <v>412</v>
      </c>
      <c r="K3785" s="1" t="str">
        <f t="shared" si="119"/>
        <v>2016</v>
      </c>
      <c r="L3785">
        <f t="shared" si="120"/>
        <v>53</v>
      </c>
    </row>
    <row r="3786" spans="8:12">
      <c r="H3786" s="1" t="s">
        <v>301</v>
      </c>
      <c r="I3786" s="1"/>
      <c r="J3786" s="1"/>
      <c r="K3786" s="1" t="str">
        <f t="shared" si="119"/>
        <v>1900</v>
      </c>
      <c r="L3786">
        <f t="shared" si="120"/>
        <v>53</v>
      </c>
    </row>
    <row r="3787" spans="8:12">
      <c r="H3787" s="1" t="s">
        <v>301</v>
      </c>
      <c r="I3787" s="1" t="s">
        <v>12237</v>
      </c>
      <c r="J3787" s="1" t="s">
        <v>6989</v>
      </c>
      <c r="K3787" s="1" t="str">
        <f t="shared" si="119"/>
        <v>2020</v>
      </c>
      <c r="L3787">
        <f t="shared" si="120"/>
        <v>53</v>
      </c>
    </row>
    <row r="3788" spans="8:12">
      <c r="H3788" s="1" t="s">
        <v>240</v>
      </c>
      <c r="I3788" s="1" t="s">
        <v>241</v>
      </c>
      <c r="J3788" s="1" t="s">
        <v>243</v>
      </c>
      <c r="K3788" s="1" t="str">
        <f t="shared" si="119"/>
        <v>2017</v>
      </c>
      <c r="L3788">
        <f t="shared" si="120"/>
        <v>54</v>
      </c>
    </row>
    <row r="3789" spans="8:12">
      <c r="H3789" s="1" t="s">
        <v>351</v>
      </c>
      <c r="I3789" s="1" t="s">
        <v>352</v>
      </c>
      <c r="J3789" s="1" t="s">
        <v>355</v>
      </c>
      <c r="K3789" s="1" t="str">
        <f t="shared" si="119"/>
        <v>2015</v>
      </c>
      <c r="L3789">
        <f t="shared" si="120"/>
        <v>54</v>
      </c>
    </row>
    <row r="3790" spans="8:12">
      <c r="H3790" s="1" t="s">
        <v>351</v>
      </c>
      <c r="I3790" s="1" t="s">
        <v>1798</v>
      </c>
      <c r="J3790" s="1" t="s">
        <v>1799</v>
      </c>
      <c r="K3790" s="1" t="str">
        <f t="shared" si="119"/>
        <v>2017</v>
      </c>
      <c r="L3790">
        <f t="shared" si="120"/>
        <v>54</v>
      </c>
    </row>
    <row r="3791" spans="8:12">
      <c r="H3791" s="1" t="s">
        <v>375</v>
      </c>
      <c r="I3791" s="1" t="s">
        <v>572</v>
      </c>
      <c r="J3791" s="1" t="s">
        <v>162</v>
      </c>
      <c r="K3791" s="1" t="str">
        <f t="shared" si="119"/>
        <v>2016</v>
      </c>
      <c r="L3791">
        <f t="shared" si="120"/>
        <v>54</v>
      </c>
    </row>
    <row r="3792" spans="8:12">
      <c r="H3792" s="1" t="s">
        <v>240</v>
      </c>
      <c r="I3792" s="1" t="s">
        <v>2847</v>
      </c>
      <c r="J3792" s="1" t="s">
        <v>2854</v>
      </c>
      <c r="K3792" s="1" t="str">
        <f t="shared" si="119"/>
        <v>2018</v>
      </c>
      <c r="L3792">
        <f t="shared" si="120"/>
        <v>54</v>
      </c>
    </row>
    <row r="3793" spans="8:12">
      <c r="H3793" s="1" t="s">
        <v>458</v>
      </c>
      <c r="I3793" s="1" t="s">
        <v>3035</v>
      </c>
      <c r="J3793" s="1" t="s">
        <v>2868</v>
      </c>
      <c r="K3793" s="1" t="str">
        <f t="shared" si="119"/>
        <v>2008</v>
      </c>
      <c r="L3793">
        <f t="shared" si="120"/>
        <v>54</v>
      </c>
    </row>
    <row r="3794" spans="8:12">
      <c r="H3794" s="1" t="s">
        <v>375</v>
      </c>
      <c r="I3794" s="1" t="s">
        <v>3623</v>
      </c>
      <c r="J3794" s="1" t="s">
        <v>174</v>
      </c>
      <c r="K3794" s="1" t="str">
        <f t="shared" si="119"/>
        <v>2016</v>
      </c>
      <c r="L3794">
        <f t="shared" si="120"/>
        <v>54</v>
      </c>
    </row>
    <row r="3795" spans="8:12">
      <c r="H3795" s="1" t="s">
        <v>240</v>
      </c>
      <c r="I3795" s="1" t="s">
        <v>3484</v>
      </c>
      <c r="J3795" s="1" t="s">
        <v>527</v>
      </c>
      <c r="K3795" s="1" t="str">
        <f t="shared" si="119"/>
        <v>2018</v>
      </c>
      <c r="L3795">
        <f t="shared" si="120"/>
        <v>54</v>
      </c>
    </row>
    <row r="3796" spans="8:12">
      <c r="H3796" s="1" t="s">
        <v>240</v>
      </c>
      <c r="I3796" s="1" t="s">
        <v>2257</v>
      </c>
      <c r="J3796" s="1" t="s">
        <v>1304</v>
      </c>
      <c r="K3796" s="1" t="str">
        <f t="shared" si="119"/>
        <v>2018</v>
      </c>
      <c r="L3796">
        <f t="shared" si="120"/>
        <v>54</v>
      </c>
    </row>
    <row r="3797" spans="8:12">
      <c r="H3797" s="1" t="s">
        <v>351</v>
      </c>
      <c r="I3797" s="1" t="s">
        <v>804</v>
      </c>
      <c r="J3797" s="1" t="s">
        <v>2111</v>
      </c>
      <c r="K3797" s="1" t="str">
        <f t="shared" si="119"/>
        <v>2017</v>
      </c>
      <c r="L3797">
        <f t="shared" si="120"/>
        <v>54</v>
      </c>
    </row>
    <row r="3798" spans="8:12">
      <c r="H3798" s="1" t="s">
        <v>351</v>
      </c>
      <c r="I3798" s="1" t="s">
        <v>3838</v>
      </c>
      <c r="J3798" s="1" t="s">
        <v>250</v>
      </c>
      <c r="K3798" s="1" t="str">
        <f t="shared" si="119"/>
        <v>2016</v>
      </c>
      <c r="L3798">
        <f t="shared" si="120"/>
        <v>54</v>
      </c>
    </row>
    <row r="3799" spans="8:12">
      <c r="H3799" s="1" t="s">
        <v>351</v>
      </c>
      <c r="I3799" s="1" t="s">
        <v>4828</v>
      </c>
      <c r="J3799" s="1" t="s">
        <v>4840</v>
      </c>
      <c r="K3799" s="1" t="str">
        <f t="shared" si="119"/>
        <v>2016</v>
      </c>
      <c r="L3799">
        <f t="shared" si="120"/>
        <v>54</v>
      </c>
    </row>
    <row r="3800" spans="8:12">
      <c r="H3800" s="1" t="s">
        <v>240</v>
      </c>
      <c r="I3800" s="1" t="s">
        <v>2843</v>
      </c>
      <c r="J3800" s="1" t="s">
        <v>5023</v>
      </c>
      <c r="K3800" s="1" t="str">
        <f t="shared" si="119"/>
        <v>2017</v>
      </c>
      <c r="L3800">
        <f t="shared" si="120"/>
        <v>54</v>
      </c>
    </row>
    <row r="3801" spans="8:12">
      <c r="H3801" s="1" t="s">
        <v>240</v>
      </c>
      <c r="I3801" s="1" t="s">
        <v>5155</v>
      </c>
      <c r="J3801" s="1" t="s">
        <v>496</v>
      </c>
      <c r="K3801" s="1" t="str">
        <f t="shared" si="119"/>
        <v>2017</v>
      </c>
      <c r="L3801">
        <f t="shared" si="120"/>
        <v>54</v>
      </c>
    </row>
    <row r="3802" spans="8:12">
      <c r="H3802" s="1" t="s">
        <v>240</v>
      </c>
      <c r="I3802" s="1" t="s">
        <v>5645</v>
      </c>
      <c r="J3802" s="1" t="s">
        <v>5648</v>
      </c>
      <c r="K3802" s="1" t="str">
        <f t="shared" si="119"/>
        <v>2016</v>
      </c>
      <c r="L3802">
        <f t="shared" si="120"/>
        <v>54</v>
      </c>
    </row>
    <row r="3803" spans="8:12">
      <c r="H3803" s="1" t="s">
        <v>219</v>
      </c>
      <c r="I3803" s="1" t="s">
        <v>6153</v>
      </c>
      <c r="J3803" s="1" t="s">
        <v>2212</v>
      </c>
      <c r="K3803" s="1" t="str">
        <f t="shared" si="119"/>
        <v>2010</v>
      </c>
      <c r="L3803">
        <f t="shared" si="120"/>
        <v>54</v>
      </c>
    </row>
    <row r="3804" spans="8:12">
      <c r="H3804" s="1" t="s">
        <v>240</v>
      </c>
      <c r="I3804" s="1" t="s">
        <v>6440</v>
      </c>
      <c r="J3804" s="1" t="s">
        <v>1534</v>
      </c>
      <c r="K3804" s="1" t="str">
        <f t="shared" si="119"/>
        <v>2016</v>
      </c>
      <c r="L3804">
        <f t="shared" si="120"/>
        <v>54</v>
      </c>
    </row>
    <row r="3805" spans="8:12">
      <c r="H3805" s="1" t="s">
        <v>375</v>
      </c>
      <c r="I3805" s="1" t="s">
        <v>6652</v>
      </c>
      <c r="J3805" s="1" t="s">
        <v>6645</v>
      </c>
      <c r="K3805" s="1" t="str">
        <f t="shared" si="119"/>
        <v>2014</v>
      </c>
      <c r="L3805">
        <f t="shared" si="120"/>
        <v>54</v>
      </c>
    </row>
    <row r="3806" spans="8:12">
      <c r="H3806" s="1" t="s">
        <v>375</v>
      </c>
      <c r="I3806" s="1" t="s">
        <v>7185</v>
      </c>
      <c r="J3806" s="1" t="s">
        <v>7186</v>
      </c>
      <c r="K3806" s="1" t="str">
        <f t="shared" si="119"/>
        <v>2013</v>
      </c>
      <c r="L3806">
        <f t="shared" si="120"/>
        <v>54</v>
      </c>
    </row>
    <row r="3807" spans="8:12">
      <c r="H3807" s="1" t="s">
        <v>351</v>
      </c>
      <c r="I3807" s="1" t="s">
        <v>7211</v>
      </c>
      <c r="J3807" s="1" t="s">
        <v>7212</v>
      </c>
      <c r="K3807" s="1" t="str">
        <f t="shared" si="119"/>
        <v>2014</v>
      </c>
      <c r="L3807">
        <f t="shared" si="120"/>
        <v>54</v>
      </c>
    </row>
    <row r="3808" spans="8:12">
      <c r="H3808" s="1" t="s">
        <v>375</v>
      </c>
      <c r="I3808" s="1" t="s">
        <v>178</v>
      </c>
      <c r="J3808" s="1" t="s">
        <v>9130</v>
      </c>
      <c r="K3808" s="1" t="str">
        <f t="shared" si="119"/>
        <v>2010</v>
      </c>
      <c r="L3808">
        <f t="shared" si="120"/>
        <v>54</v>
      </c>
    </row>
    <row r="3809" spans="8:12">
      <c r="H3809" s="1" t="s">
        <v>351</v>
      </c>
      <c r="I3809" s="1" t="s">
        <v>9293</v>
      </c>
      <c r="J3809" s="1" t="s">
        <v>604</v>
      </c>
      <c r="K3809" s="1" t="str">
        <f t="shared" si="119"/>
        <v>2019</v>
      </c>
      <c r="L3809">
        <f t="shared" si="120"/>
        <v>54</v>
      </c>
    </row>
    <row r="3810" spans="8:12">
      <c r="H3810" s="1" t="s">
        <v>375</v>
      </c>
      <c r="I3810" s="1" t="s">
        <v>9293</v>
      </c>
      <c r="J3810" s="1" t="s">
        <v>527</v>
      </c>
      <c r="K3810" s="1" t="str">
        <f t="shared" si="119"/>
        <v>2018</v>
      </c>
      <c r="L3810">
        <f t="shared" si="120"/>
        <v>54</v>
      </c>
    </row>
    <row r="3811" spans="8:12">
      <c r="H3811" s="1" t="s">
        <v>160</v>
      </c>
      <c r="I3811" s="1" t="s">
        <v>9447</v>
      </c>
      <c r="J3811" s="1" t="s">
        <v>575</v>
      </c>
      <c r="K3811" s="1" t="str">
        <f t="shared" si="119"/>
        <v>2008</v>
      </c>
      <c r="L3811">
        <f t="shared" si="120"/>
        <v>54</v>
      </c>
    </row>
    <row r="3812" spans="8:12">
      <c r="H3812" s="1" t="s">
        <v>240</v>
      </c>
      <c r="I3812" s="1" t="s">
        <v>9455</v>
      </c>
      <c r="J3812" s="1" t="s">
        <v>9439</v>
      </c>
      <c r="K3812" s="1" t="str">
        <f t="shared" si="119"/>
        <v>2012</v>
      </c>
      <c r="L3812">
        <f t="shared" si="120"/>
        <v>54</v>
      </c>
    </row>
    <row r="3813" spans="8:12">
      <c r="H3813" s="1" t="s">
        <v>180</v>
      </c>
      <c r="I3813" s="1" t="s">
        <v>9724</v>
      </c>
      <c r="J3813" s="1" t="s">
        <v>3409</v>
      </c>
      <c r="K3813" s="1" t="str">
        <f t="shared" si="119"/>
        <v>2004</v>
      </c>
      <c r="L3813">
        <f t="shared" si="120"/>
        <v>54</v>
      </c>
    </row>
    <row r="3814" spans="8:12">
      <c r="H3814" s="1" t="s">
        <v>308</v>
      </c>
      <c r="I3814" s="1" t="s">
        <v>9700</v>
      </c>
      <c r="J3814" s="1" t="s">
        <v>10300</v>
      </c>
      <c r="K3814" s="1" t="str">
        <f t="shared" si="119"/>
        <v>2010</v>
      </c>
      <c r="L3814">
        <f t="shared" si="120"/>
        <v>54</v>
      </c>
    </row>
    <row r="3815" spans="8:12">
      <c r="H3815" s="1" t="s">
        <v>240</v>
      </c>
      <c r="I3815" s="1" t="s">
        <v>11531</v>
      </c>
      <c r="J3815" s="1" t="s">
        <v>5747</v>
      </c>
      <c r="K3815" s="1" t="str">
        <f t="shared" si="119"/>
        <v>2015</v>
      </c>
      <c r="L3815">
        <f t="shared" si="120"/>
        <v>54</v>
      </c>
    </row>
    <row r="3816" spans="8:12">
      <c r="H3816" s="1" t="s">
        <v>351</v>
      </c>
      <c r="I3816" s="1" t="s">
        <v>238</v>
      </c>
      <c r="J3816" s="1" t="s">
        <v>12085</v>
      </c>
      <c r="K3816" s="1" t="str">
        <f t="shared" si="119"/>
        <v>2019</v>
      </c>
      <c r="L3816">
        <f t="shared" si="120"/>
        <v>54</v>
      </c>
    </row>
    <row r="3817" spans="8:12">
      <c r="H3817" s="1" t="s">
        <v>375</v>
      </c>
      <c r="I3817" s="1" t="s">
        <v>471</v>
      </c>
      <c r="J3817" s="1" t="s">
        <v>486</v>
      </c>
      <c r="K3817" s="1" t="str">
        <f t="shared" si="119"/>
        <v>2018</v>
      </c>
      <c r="L3817">
        <f t="shared" si="120"/>
        <v>55</v>
      </c>
    </row>
    <row r="3818" spans="8:12">
      <c r="H3818" s="1" t="s">
        <v>351</v>
      </c>
      <c r="I3818" s="1" t="s">
        <v>740</v>
      </c>
      <c r="J3818" s="1" t="s">
        <v>740</v>
      </c>
      <c r="K3818" s="1" t="str">
        <f t="shared" si="119"/>
        <v>2017</v>
      </c>
      <c r="L3818">
        <f t="shared" si="120"/>
        <v>55</v>
      </c>
    </row>
    <row r="3819" spans="8:12">
      <c r="H3819" s="1" t="s">
        <v>351</v>
      </c>
      <c r="I3819" s="1" t="s">
        <v>1056</v>
      </c>
      <c r="J3819" s="1" t="s">
        <v>459</v>
      </c>
      <c r="K3819" s="1" t="str">
        <f t="shared" si="119"/>
        <v>2019</v>
      </c>
      <c r="L3819">
        <f t="shared" si="120"/>
        <v>55</v>
      </c>
    </row>
    <row r="3820" spans="8:12">
      <c r="H3820" s="1" t="s">
        <v>375</v>
      </c>
      <c r="I3820" s="1" t="s">
        <v>1085</v>
      </c>
      <c r="J3820" s="1" t="s">
        <v>474</v>
      </c>
      <c r="K3820" s="1" t="str">
        <f t="shared" si="119"/>
        <v>2018</v>
      </c>
      <c r="L3820">
        <f t="shared" si="120"/>
        <v>55</v>
      </c>
    </row>
    <row r="3821" spans="8:12">
      <c r="H3821" s="1" t="s">
        <v>351</v>
      </c>
      <c r="I3821" s="1" t="s">
        <v>1390</v>
      </c>
      <c r="J3821" s="1" t="s">
        <v>1396</v>
      </c>
      <c r="K3821" s="1" t="str">
        <f t="shared" si="119"/>
        <v>2019</v>
      </c>
      <c r="L3821">
        <f t="shared" si="120"/>
        <v>55</v>
      </c>
    </row>
    <row r="3822" spans="8:12">
      <c r="H3822" s="1" t="s">
        <v>351</v>
      </c>
      <c r="I3822" s="1" t="s">
        <v>431</v>
      </c>
      <c r="J3822" s="1" t="s">
        <v>486</v>
      </c>
      <c r="K3822" s="1" t="str">
        <f t="shared" si="119"/>
        <v>2018</v>
      </c>
      <c r="L3822">
        <f t="shared" si="120"/>
        <v>55</v>
      </c>
    </row>
    <row r="3823" spans="8:12">
      <c r="H3823" s="1" t="s">
        <v>308</v>
      </c>
      <c r="I3823" s="1" t="s">
        <v>1643</v>
      </c>
      <c r="J3823" s="1" t="s">
        <v>873</v>
      </c>
      <c r="K3823" s="1" t="str">
        <f t="shared" si="119"/>
        <v>2017</v>
      </c>
      <c r="L3823">
        <f t="shared" si="120"/>
        <v>55</v>
      </c>
    </row>
    <row r="3824" spans="8:12">
      <c r="H3824" s="1" t="s">
        <v>351</v>
      </c>
      <c r="I3824" s="1" t="s">
        <v>5342</v>
      </c>
      <c r="J3824" s="1" t="s">
        <v>352</v>
      </c>
      <c r="K3824" s="1" t="str">
        <f t="shared" si="119"/>
        <v>2016</v>
      </c>
      <c r="L3824">
        <f t="shared" si="120"/>
        <v>55</v>
      </c>
    </row>
    <row r="3825" spans="8:12">
      <c r="H3825" s="1" t="s">
        <v>240</v>
      </c>
      <c r="I3825" s="1" t="s">
        <v>1759</v>
      </c>
      <c r="J3825" s="1" t="s">
        <v>459</v>
      </c>
      <c r="K3825" s="1" t="str">
        <f t="shared" si="119"/>
        <v>2019</v>
      </c>
      <c r="L3825">
        <f t="shared" si="120"/>
        <v>55</v>
      </c>
    </row>
    <row r="3826" spans="8:12">
      <c r="H3826" s="1" t="s">
        <v>351</v>
      </c>
      <c r="I3826" s="1" t="s">
        <v>6554</v>
      </c>
      <c r="J3826" s="1" t="s">
        <v>5622</v>
      </c>
      <c r="K3826" s="1" t="str">
        <f t="shared" si="119"/>
        <v>2020</v>
      </c>
      <c r="L3826">
        <f t="shared" si="120"/>
        <v>55</v>
      </c>
    </row>
    <row r="3827" spans="8:12">
      <c r="H3827" s="1" t="s">
        <v>515</v>
      </c>
      <c r="I3827" s="1" t="s">
        <v>7821</v>
      </c>
      <c r="J3827" s="1" t="s">
        <v>7618</v>
      </c>
      <c r="K3827" s="1" t="str">
        <f t="shared" si="119"/>
        <v>2010</v>
      </c>
      <c r="L3827">
        <f t="shared" si="120"/>
        <v>55</v>
      </c>
    </row>
    <row r="3828" spans="8:12">
      <c r="H3828" s="1" t="s">
        <v>308</v>
      </c>
      <c r="I3828" s="1" t="s">
        <v>7502</v>
      </c>
      <c r="J3828" s="1" t="s">
        <v>7868</v>
      </c>
      <c r="K3828" s="1" t="str">
        <f t="shared" si="119"/>
        <v>2010</v>
      </c>
      <c r="L3828">
        <f t="shared" si="120"/>
        <v>55</v>
      </c>
    </row>
    <row r="3829" spans="8:12">
      <c r="H3829" s="1" t="s">
        <v>351</v>
      </c>
      <c r="I3829" s="1" t="s">
        <v>7977</v>
      </c>
      <c r="J3829" s="1" t="s">
        <v>4277</v>
      </c>
      <c r="K3829" s="1" t="str">
        <f t="shared" si="119"/>
        <v>2017</v>
      </c>
      <c r="L3829">
        <f t="shared" si="120"/>
        <v>55</v>
      </c>
    </row>
    <row r="3830" spans="8:12">
      <c r="H3830" s="1" t="s">
        <v>308</v>
      </c>
      <c r="I3830" s="1" t="s">
        <v>606</v>
      </c>
      <c r="J3830" s="1" t="s">
        <v>881</v>
      </c>
      <c r="K3830" s="1" t="str">
        <f t="shared" si="119"/>
        <v>2018</v>
      </c>
      <c r="L3830">
        <f t="shared" si="120"/>
        <v>55</v>
      </c>
    </row>
    <row r="3831" spans="8:12">
      <c r="H3831" s="1" t="s">
        <v>375</v>
      </c>
      <c r="I3831" s="1" t="s">
        <v>606</v>
      </c>
      <c r="J3831" s="1" t="s">
        <v>72</v>
      </c>
      <c r="K3831" s="1" t="str">
        <f t="shared" si="119"/>
        <v>2019</v>
      </c>
      <c r="L3831">
        <f t="shared" si="120"/>
        <v>55</v>
      </c>
    </row>
    <row r="3832" spans="8:12">
      <c r="H3832" s="1" t="s">
        <v>219</v>
      </c>
      <c r="I3832" s="1" t="s">
        <v>7360</v>
      </c>
      <c r="J3832" s="1" t="s">
        <v>4709</v>
      </c>
      <c r="K3832" s="1" t="str">
        <f t="shared" si="119"/>
        <v>2009</v>
      </c>
      <c r="L3832">
        <f t="shared" si="120"/>
        <v>55</v>
      </c>
    </row>
    <row r="3833" spans="8:12">
      <c r="H3833" s="1" t="s">
        <v>375</v>
      </c>
      <c r="I3833" s="1" t="s">
        <v>202</v>
      </c>
      <c r="J3833" s="1" t="s">
        <v>248</v>
      </c>
      <c r="K3833" s="1" t="str">
        <f t="shared" si="119"/>
        <v>2019</v>
      </c>
      <c r="L3833">
        <f t="shared" si="120"/>
        <v>55</v>
      </c>
    </row>
    <row r="3834" spans="8:12">
      <c r="H3834" s="1" t="s">
        <v>160</v>
      </c>
      <c r="I3834" s="1" t="s">
        <v>9226</v>
      </c>
      <c r="J3834" s="1" t="s">
        <v>9227</v>
      </c>
      <c r="K3834" s="1" t="str">
        <f t="shared" si="119"/>
        <v>2009</v>
      </c>
      <c r="L3834">
        <f t="shared" si="120"/>
        <v>55</v>
      </c>
    </row>
    <row r="3835" spans="8:12">
      <c r="H3835" s="1" t="s">
        <v>308</v>
      </c>
      <c r="I3835" s="1" t="s">
        <v>9527</v>
      </c>
      <c r="J3835" s="1" t="s">
        <v>6669</v>
      </c>
      <c r="K3835" s="1" t="str">
        <f t="shared" si="119"/>
        <v>2010</v>
      </c>
      <c r="L3835">
        <f t="shared" si="120"/>
        <v>55</v>
      </c>
    </row>
    <row r="3836" spans="8:12">
      <c r="H3836" s="1" t="s">
        <v>375</v>
      </c>
      <c r="I3836" s="1" t="s">
        <v>9733</v>
      </c>
      <c r="J3836" s="1" t="s">
        <v>9739</v>
      </c>
      <c r="K3836" s="1" t="str">
        <f t="shared" si="119"/>
        <v>2011</v>
      </c>
      <c r="L3836">
        <f t="shared" si="120"/>
        <v>55</v>
      </c>
    </row>
    <row r="3837" spans="8:12">
      <c r="H3837" s="1" t="s">
        <v>382</v>
      </c>
      <c r="I3837" s="1" t="s">
        <v>9833</v>
      </c>
      <c r="J3837" s="1" t="s">
        <v>2679</v>
      </c>
      <c r="K3837" s="1" t="str">
        <f t="shared" si="119"/>
        <v>1998</v>
      </c>
      <c r="L3837">
        <f t="shared" si="120"/>
        <v>55</v>
      </c>
    </row>
    <row r="3838" spans="8:12">
      <c r="H3838" s="1" t="s">
        <v>308</v>
      </c>
      <c r="I3838" s="1" t="s">
        <v>9989</v>
      </c>
      <c r="J3838" s="1" t="s">
        <v>941</v>
      </c>
      <c r="K3838" s="1" t="str">
        <f t="shared" si="119"/>
        <v>2011</v>
      </c>
      <c r="L3838">
        <f t="shared" si="120"/>
        <v>55</v>
      </c>
    </row>
    <row r="3839" spans="8:12">
      <c r="H3839" s="1" t="s">
        <v>351</v>
      </c>
      <c r="I3839" s="1" t="s">
        <v>9401</v>
      </c>
      <c r="J3839" s="1" t="s">
        <v>9563</v>
      </c>
      <c r="K3839" s="1" t="str">
        <f t="shared" si="119"/>
        <v>2013</v>
      </c>
      <c r="L3839">
        <f t="shared" si="120"/>
        <v>55</v>
      </c>
    </row>
    <row r="3840" spans="8:12">
      <c r="H3840" s="1" t="s">
        <v>219</v>
      </c>
      <c r="I3840" s="1" t="s">
        <v>7360</v>
      </c>
      <c r="J3840" s="1" t="s">
        <v>11255</v>
      </c>
      <c r="K3840" s="1" t="str">
        <f t="shared" si="119"/>
        <v>2009</v>
      </c>
      <c r="L3840">
        <f t="shared" si="120"/>
        <v>55</v>
      </c>
    </row>
    <row r="3841" spans="8:12">
      <c r="H3841" s="1" t="s">
        <v>351</v>
      </c>
      <c r="I3841" s="1" t="s">
        <v>539</v>
      </c>
      <c r="J3841" s="1" t="s">
        <v>8247</v>
      </c>
      <c r="K3841" s="1" t="str">
        <f t="shared" si="119"/>
        <v>2020</v>
      </c>
      <c r="L3841">
        <f t="shared" si="120"/>
        <v>55</v>
      </c>
    </row>
    <row r="3842" spans="8:12">
      <c r="H3842" s="1" t="s">
        <v>180</v>
      </c>
      <c r="I3842" s="1" t="s">
        <v>11547</v>
      </c>
      <c r="J3842" s="1" t="s">
        <v>11555</v>
      </c>
      <c r="K3842" s="1" t="str">
        <f t="shared" ref="K3842:K3905" si="121">TEXT(J3842,"YYYY")</f>
        <v>2007</v>
      </c>
      <c r="L3842">
        <f t="shared" ref="L3842:L3905" si="122">H3842-(TEXT(I3842,"YYYY")-TEXT(J3842,"YYYY"))</f>
        <v>55</v>
      </c>
    </row>
    <row r="3843" spans="8:12">
      <c r="H3843" s="1" t="s">
        <v>375</v>
      </c>
      <c r="I3843" s="1" t="s">
        <v>6570</v>
      </c>
      <c r="J3843" s="1" t="s">
        <v>3781</v>
      </c>
      <c r="K3843" s="1" t="str">
        <f t="shared" si="121"/>
        <v>2019</v>
      </c>
      <c r="L3843">
        <f t="shared" si="122"/>
        <v>55</v>
      </c>
    </row>
    <row r="3844" spans="8:12">
      <c r="H3844" s="1" t="s">
        <v>351</v>
      </c>
      <c r="I3844" s="1" t="s">
        <v>4032</v>
      </c>
      <c r="J3844" s="1" t="s">
        <v>6607</v>
      </c>
      <c r="K3844" s="1" t="str">
        <f t="shared" si="121"/>
        <v>2020</v>
      </c>
      <c r="L3844">
        <f t="shared" si="122"/>
        <v>55</v>
      </c>
    </row>
    <row r="3845" spans="8:12">
      <c r="H3845" s="1" t="s">
        <v>308</v>
      </c>
      <c r="I3845" s="1" t="s">
        <v>309</v>
      </c>
      <c r="J3845" s="1" t="s">
        <v>312</v>
      </c>
      <c r="K3845" s="1" t="str">
        <f t="shared" si="121"/>
        <v>2018</v>
      </c>
      <c r="L3845">
        <f t="shared" si="122"/>
        <v>56</v>
      </c>
    </row>
    <row r="3846" spans="8:12">
      <c r="H3846" s="1" t="s">
        <v>375</v>
      </c>
      <c r="I3846" s="1" t="s">
        <v>1643</v>
      </c>
      <c r="J3846" s="1" t="s">
        <v>1725</v>
      </c>
      <c r="K3846" s="1" t="str">
        <f t="shared" si="121"/>
        <v>2019</v>
      </c>
      <c r="L3846">
        <f t="shared" si="122"/>
        <v>56</v>
      </c>
    </row>
    <row r="3847" spans="8:12">
      <c r="H3847" s="1" t="s">
        <v>375</v>
      </c>
      <c r="I3847" s="1" t="s">
        <v>2299</v>
      </c>
      <c r="J3847" s="1" t="s">
        <v>403</v>
      </c>
      <c r="K3847" s="1" t="str">
        <f t="shared" si="121"/>
        <v>2019</v>
      </c>
      <c r="L3847">
        <f t="shared" si="122"/>
        <v>56</v>
      </c>
    </row>
    <row r="3848" spans="8:12">
      <c r="H3848" s="1" t="s">
        <v>375</v>
      </c>
      <c r="I3848" s="1" t="s">
        <v>2843</v>
      </c>
      <c r="J3848" s="1" t="s">
        <v>227</v>
      </c>
      <c r="K3848" s="1" t="str">
        <f t="shared" si="121"/>
        <v>2017</v>
      </c>
      <c r="L3848">
        <f t="shared" si="122"/>
        <v>56</v>
      </c>
    </row>
    <row r="3849" spans="8:12">
      <c r="H3849" s="1" t="s">
        <v>160</v>
      </c>
      <c r="I3849" s="1" t="s">
        <v>3882</v>
      </c>
      <c r="J3849" s="1" t="s">
        <v>3644</v>
      </c>
      <c r="K3849" s="1" t="str">
        <f t="shared" si="121"/>
        <v>2018</v>
      </c>
      <c r="L3849">
        <f t="shared" si="122"/>
        <v>56</v>
      </c>
    </row>
    <row r="3850" spans="8:12">
      <c r="H3850" s="1" t="s">
        <v>308</v>
      </c>
      <c r="I3850" s="1" t="s">
        <v>3484</v>
      </c>
      <c r="J3850" s="1" t="s">
        <v>4270</v>
      </c>
      <c r="K3850" s="1" t="str">
        <f t="shared" si="121"/>
        <v>2017</v>
      </c>
      <c r="L3850">
        <f t="shared" si="122"/>
        <v>56</v>
      </c>
    </row>
    <row r="3851" spans="8:12">
      <c r="H3851" s="1" t="s">
        <v>180</v>
      </c>
      <c r="I3851" s="1" t="s">
        <v>412</v>
      </c>
      <c r="J3851" s="1" t="s">
        <v>4709</v>
      </c>
      <c r="K3851" s="1" t="str">
        <f t="shared" si="121"/>
        <v>2009</v>
      </c>
      <c r="L3851">
        <f t="shared" si="122"/>
        <v>56</v>
      </c>
    </row>
    <row r="3852" spans="8:12">
      <c r="H3852" s="1" t="s">
        <v>375</v>
      </c>
      <c r="I3852" s="1" t="s">
        <v>4960</v>
      </c>
      <c r="J3852" s="1" t="s">
        <v>4969</v>
      </c>
      <c r="K3852" s="1" t="str">
        <f t="shared" si="121"/>
        <v>2017</v>
      </c>
      <c r="L3852">
        <f t="shared" si="122"/>
        <v>56</v>
      </c>
    </row>
    <row r="3853" spans="8:12">
      <c r="H3853" s="1" t="s">
        <v>160</v>
      </c>
      <c r="I3853" s="1" t="s">
        <v>5057</v>
      </c>
      <c r="J3853" s="1" t="s">
        <v>5034</v>
      </c>
      <c r="K3853" s="1" t="str">
        <f t="shared" si="121"/>
        <v>2015</v>
      </c>
      <c r="L3853">
        <f t="shared" si="122"/>
        <v>56</v>
      </c>
    </row>
    <row r="3854" spans="8:12">
      <c r="H3854" s="1" t="s">
        <v>375</v>
      </c>
      <c r="I3854" s="1" t="s">
        <v>6607</v>
      </c>
      <c r="J3854" s="1" t="s">
        <v>5706</v>
      </c>
      <c r="K3854" s="1" t="str">
        <f t="shared" si="121"/>
        <v>2020</v>
      </c>
      <c r="L3854">
        <f t="shared" si="122"/>
        <v>56</v>
      </c>
    </row>
    <row r="3855" spans="8:12">
      <c r="H3855" s="1" t="s">
        <v>375</v>
      </c>
      <c r="I3855" s="1" t="s">
        <v>6723</v>
      </c>
      <c r="J3855" s="1" t="s">
        <v>6724</v>
      </c>
      <c r="K3855" s="1" t="str">
        <f t="shared" si="121"/>
        <v>2016</v>
      </c>
      <c r="L3855">
        <f t="shared" si="122"/>
        <v>56</v>
      </c>
    </row>
    <row r="3856" spans="8:12">
      <c r="H3856" s="1" t="s">
        <v>160</v>
      </c>
      <c r="I3856" s="1" t="s">
        <v>3817</v>
      </c>
      <c r="J3856" s="1" t="s">
        <v>6947</v>
      </c>
      <c r="K3856" s="1" t="str">
        <f t="shared" si="121"/>
        <v>2013</v>
      </c>
      <c r="L3856">
        <f t="shared" si="122"/>
        <v>56</v>
      </c>
    </row>
    <row r="3857" spans="8:12">
      <c r="H3857" s="1" t="s">
        <v>721</v>
      </c>
      <c r="I3857" s="1" t="s">
        <v>6965</v>
      </c>
      <c r="J3857" s="1" t="s">
        <v>7020</v>
      </c>
      <c r="K3857" s="1" t="str">
        <f t="shared" si="121"/>
        <v>2020</v>
      </c>
      <c r="L3857">
        <f t="shared" si="122"/>
        <v>56</v>
      </c>
    </row>
    <row r="3858" spans="8:12">
      <c r="H3858" s="1" t="s">
        <v>436</v>
      </c>
      <c r="I3858" s="1" t="s">
        <v>6247</v>
      </c>
      <c r="J3858" s="1" t="s">
        <v>2019</v>
      </c>
      <c r="K3858" s="1" t="str">
        <f t="shared" si="121"/>
        <v>2012</v>
      </c>
      <c r="L3858">
        <f t="shared" si="122"/>
        <v>56</v>
      </c>
    </row>
    <row r="3859" spans="8:12">
      <c r="H3859" s="1" t="s">
        <v>308</v>
      </c>
      <c r="I3859" s="1" t="s">
        <v>6586</v>
      </c>
      <c r="J3859" s="1" t="s">
        <v>66</v>
      </c>
      <c r="K3859" s="1" t="str">
        <f t="shared" si="121"/>
        <v>2019</v>
      </c>
      <c r="L3859">
        <f t="shared" si="122"/>
        <v>56</v>
      </c>
    </row>
    <row r="3860" spans="8:12">
      <c r="H3860" s="1" t="s">
        <v>375</v>
      </c>
      <c r="I3860" s="1" t="s">
        <v>9078</v>
      </c>
      <c r="J3860" s="1" t="s">
        <v>9059</v>
      </c>
      <c r="K3860" s="1" t="str">
        <f t="shared" si="121"/>
        <v>2012</v>
      </c>
      <c r="L3860">
        <f t="shared" si="122"/>
        <v>56</v>
      </c>
    </row>
    <row r="3861" spans="8:12">
      <c r="H3861" s="1" t="s">
        <v>160</v>
      </c>
      <c r="I3861" s="1" t="s">
        <v>6287</v>
      </c>
      <c r="J3861" s="1" t="s">
        <v>1003</v>
      </c>
      <c r="K3861" s="1" t="str">
        <f t="shared" si="121"/>
        <v>2011</v>
      </c>
      <c r="L3861">
        <f t="shared" si="122"/>
        <v>56</v>
      </c>
    </row>
    <row r="3862" spans="8:12">
      <c r="H3862" s="1" t="s">
        <v>436</v>
      </c>
      <c r="I3862" s="1" t="s">
        <v>10353</v>
      </c>
      <c r="J3862" s="1" t="s">
        <v>10354</v>
      </c>
      <c r="K3862" s="1" t="str">
        <f t="shared" si="121"/>
        <v>2012</v>
      </c>
      <c r="L3862">
        <f t="shared" si="122"/>
        <v>56</v>
      </c>
    </row>
    <row r="3863" spans="8:12">
      <c r="H3863" s="1" t="s">
        <v>436</v>
      </c>
      <c r="I3863" s="1" t="s">
        <v>10478</v>
      </c>
      <c r="J3863" s="1" t="s">
        <v>3832</v>
      </c>
      <c r="K3863" s="1" t="str">
        <f t="shared" si="121"/>
        <v>2010</v>
      </c>
      <c r="L3863">
        <f t="shared" si="122"/>
        <v>56</v>
      </c>
    </row>
    <row r="3864" spans="8:12">
      <c r="H3864" s="1" t="s">
        <v>375</v>
      </c>
      <c r="I3864" s="1" t="s">
        <v>10803</v>
      </c>
      <c r="J3864" s="1" t="s">
        <v>9906</v>
      </c>
      <c r="K3864" s="1" t="str">
        <f t="shared" si="121"/>
        <v>2020</v>
      </c>
      <c r="L3864">
        <f t="shared" si="122"/>
        <v>56</v>
      </c>
    </row>
    <row r="3865" spans="8:12">
      <c r="H3865" s="1" t="s">
        <v>375</v>
      </c>
      <c r="I3865" s="1" t="s">
        <v>857</v>
      </c>
      <c r="J3865" s="1" t="s">
        <v>690</v>
      </c>
      <c r="K3865" s="1" t="str">
        <f t="shared" si="121"/>
        <v>2020</v>
      </c>
      <c r="L3865">
        <f t="shared" si="122"/>
        <v>56</v>
      </c>
    </row>
    <row r="3866" spans="8:12">
      <c r="H3866" s="1" t="s">
        <v>375</v>
      </c>
      <c r="I3866" s="1" t="s">
        <v>5184</v>
      </c>
      <c r="J3866" s="1" t="s">
        <v>7282</v>
      </c>
      <c r="K3866" s="1" t="str">
        <f t="shared" si="121"/>
        <v>2014</v>
      </c>
      <c r="L3866">
        <f t="shared" si="122"/>
        <v>56</v>
      </c>
    </row>
    <row r="3867" spans="8:12">
      <c r="H3867" s="1" t="s">
        <v>375</v>
      </c>
      <c r="I3867" s="1" t="s">
        <v>11818</v>
      </c>
      <c r="J3867" s="1" t="s">
        <v>11818</v>
      </c>
      <c r="K3867" s="1" t="str">
        <f t="shared" si="121"/>
        <v>2015</v>
      </c>
      <c r="L3867">
        <f t="shared" si="122"/>
        <v>56</v>
      </c>
    </row>
    <row r="3868" spans="8:12">
      <c r="H3868" s="1" t="s">
        <v>308</v>
      </c>
      <c r="I3868" s="1" t="s">
        <v>10805</v>
      </c>
      <c r="J3868" s="1" t="s">
        <v>2008</v>
      </c>
      <c r="K3868" s="1" t="str">
        <f t="shared" si="121"/>
        <v>2014</v>
      </c>
      <c r="L3868">
        <f t="shared" si="122"/>
        <v>56</v>
      </c>
    </row>
    <row r="3869" spans="8:12">
      <c r="H3869" s="1" t="s">
        <v>375</v>
      </c>
      <c r="I3869" s="1" t="s">
        <v>12422</v>
      </c>
      <c r="J3869" s="1" t="s">
        <v>12097</v>
      </c>
      <c r="K3869" s="1" t="str">
        <f t="shared" si="121"/>
        <v>2020</v>
      </c>
      <c r="L3869">
        <f t="shared" si="122"/>
        <v>56</v>
      </c>
    </row>
    <row r="3870" spans="8:12">
      <c r="H3870" s="1" t="s">
        <v>308</v>
      </c>
      <c r="I3870" s="5">
        <v>43703</v>
      </c>
      <c r="J3870" s="1" t="s">
        <v>1121</v>
      </c>
      <c r="K3870" s="1" t="str">
        <f t="shared" si="121"/>
        <v>2019</v>
      </c>
      <c r="L3870">
        <f t="shared" si="122"/>
        <v>57</v>
      </c>
    </row>
    <row r="3871" spans="8:12">
      <c r="H3871" s="1" t="s">
        <v>308</v>
      </c>
      <c r="I3871" s="1" t="s">
        <v>758</v>
      </c>
      <c r="J3871" s="1" t="s">
        <v>877</v>
      </c>
      <c r="K3871" s="1" t="str">
        <f t="shared" si="121"/>
        <v>2019</v>
      </c>
      <c r="L3871">
        <f t="shared" si="122"/>
        <v>57</v>
      </c>
    </row>
    <row r="3872" spans="8:12">
      <c r="H3872" s="1" t="s">
        <v>308</v>
      </c>
      <c r="I3872" s="1" t="s">
        <v>1030</v>
      </c>
      <c r="J3872" s="1" t="s">
        <v>72</v>
      </c>
      <c r="K3872" s="1" t="str">
        <f t="shared" si="121"/>
        <v>2019</v>
      </c>
      <c r="L3872">
        <f t="shared" si="122"/>
        <v>57</v>
      </c>
    </row>
    <row r="3873" spans="8:12">
      <c r="H3873" s="1" t="s">
        <v>180</v>
      </c>
      <c r="I3873" s="1" t="s">
        <v>5455</v>
      </c>
      <c r="J3873" s="1" t="s">
        <v>941</v>
      </c>
      <c r="K3873" s="1" t="str">
        <f t="shared" si="121"/>
        <v>2011</v>
      </c>
      <c r="L3873">
        <f t="shared" si="122"/>
        <v>57</v>
      </c>
    </row>
    <row r="3874" spans="8:12">
      <c r="H3874" s="1" t="s">
        <v>436</v>
      </c>
      <c r="I3874" s="1" t="s">
        <v>1296</v>
      </c>
      <c r="J3874" s="1" t="s">
        <v>1222</v>
      </c>
      <c r="K3874" s="1" t="str">
        <f t="shared" si="121"/>
        <v>2015</v>
      </c>
      <c r="L3874">
        <f t="shared" si="122"/>
        <v>57</v>
      </c>
    </row>
    <row r="3875" spans="8:12">
      <c r="H3875" s="1" t="s">
        <v>436</v>
      </c>
      <c r="I3875" s="1" t="s">
        <v>5632</v>
      </c>
      <c r="J3875" s="1" t="s">
        <v>2008</v>
      </c>
      <c r="K3875" s="1" t="str">
        <f t="shared" si="121"/>
        <v>2014</v>
      </c>
      <c r="L3875">
        <f t="shared" si="122"/>
        <v>57</v>
      </c>
    </row>
    <row r="3876" spans="8:12">
      <c r="H3876" s="1" t="s">
        <v>160</v>
      </c>
      <c r="I3876" s="1" t="s">
        <v>7012</v>
      </c>
      <c r="J3876" s="1" t="s">
        <v>384</v>
      </c>
      <c r="K3876" s="1" t="str">
        <f t="shared" si="121"/>
        <v>2015</v>
      </c>
      <c r="L3876">
        <f t="shared" si="122"/>
        <v>57</v>
      </c>
    </row>
    <row r="3877" spans="8:12">
      <c r="H3877" s="1" t="s">
        <v>160</v>
      </c>
      <c r="I3877" s="1" t="s">
        <v>5781</v>
      </c>
      <c r="J3877" s="1" t="s">
        <v>1427</v>
      </c>
      <c r="K3877" s="1" t="str">
        <f t="shared" si="121"/>
        <v>2019</v>
      </c>
      <c r="L3877">
        <f t="shared" si="122"/>
        <v>57</v>
      </c>
    </row>
    <row r="3878" spans="8:12">
      <c r="H3878" s="1" t="s">
        <v>160</v>
      </c>
      <c r="I3878" s="1" t="s">
        <v>7812</v>
      </c>
      <c r="J3878" s="1" t="s">
        <v>5747</v>
      </c>
      <c r="K3878" s="1" t="str">
        <f t="shared" si="121"/>
        <v>2015</v>
      </c>
      <c r="L3878">
        <f t="shared" si="122"/>
        <v>57</v>
      </c>
    </row>
    <row r="3879" spans="8:12">
      <c r="H3879" s="1" t="s">
        <v>389</v>
      </c>
      <c r="I3879" s="1" t="s">
        <v>4019</v>
      </c>
      <c r="J3879" s="1" t="s">
        <v>9582</v>
      </c>
      <c r="K3879" s="1" t="str">
        <f t="shared" si="121"/>
        <v>2008</v>
      </c>
      <c r="L3879">
        <f t="shared" si="122"/>
        <v>57</v>
      </c>
    </row>
    <row r="3880" spans="8:12">
      <c r="H3880" s="1" t="s">
        <v>160</v>
      </c>
      <c r="I3880" s="1" t="s">
        <v>9618</v>
      </c>
      <c r="J3880" s="1" t="s">
        <v>9647</v>
      </c>
      <c r="K3880" s="1" t="str">
        <f t="shared" si="121"/>
        <v>2011</v>
      </c>
      <c r="L3880">
        <f t="shared" si="122"/>
        <v>57</v>
      </c>
    </row>
    <row r="3881" spans="8:12">
      <c r="H3881" s="1" t="s">
        <v>219</v>
      </c>
      <c r="I3881" s="1" t="s">
        <v>9954</v>
      </c>
      <c r="J3881" s="1" t="s">
        <v>9960</v>
      </c>
      <c r="K3881" s="1" t="str">
        <f t="shared" si="121"/>
        <v>2010</v>
      </c>
      <c r="L3881">
        <f t="shared" si="122"/>
        <v>57</v>
      </c>
    </row>
    <row r="3882" spans="8:12">
      <c r="H3882" s="1" t="s">
        <v>308</v>
      </c>
      <c r="I3882" s="1" t="s">
        <v>6287</v>
      </c>
      <c r="J3882" s="1" t="s">
        <v>10021</v>
      </c>
      <c r="K3882" s="1" t="str">
        <f t="shared" si="121"/>
        <v>2013</v>
      </c>
      <c r="L3882">
        <f t="shared" si="122"/>
        <v>57</v>
      </c>
    </row>
    <row r="3883" spans="8:12">
      <c r="H3883" s="1" t="s">
        <v>308</v>
      </c>
      <c r="I3883" s="1" t="s">
        <v>10100</v>
      </c>
      <c r="J3883" s="1" t="s">
        <v>10110</v>
      </c>
      <c r="K3883" s="1" t="str">
        <f t="shared" si="121"/>
        <v>2012</v>
      </c>
      <c r="L3883">
        <f t="shared" si="122"/>
        <v>57</v>
      </c>
    </row>
    <row r="3884" spans="8:12">
      <c r="H3884" s="1" t="s">
        <v>308</v>
      </c>
      <c r="I3884" s="1" t="s">
        <v>9173</v>
      </c>
      <c r="J3884" s="1" t="s">
        <v>10021</v>
      </c>
      <c r="K3884" s="1" t="str">
        <f t="shared" si="121"/>
        <v>2013</v>
      </c>
      <c r="L3884">
        <f t="shared" si="122"/>
        <v>57</v>
      </c>
    </row>
    <row r="3885" spans="8:12">
      <c r="H3885" s="1" t="s">
        <v>308</v>
      </c>
      <c r="I3885" s="1" t="s">
        <v>10543</v>
      </c>
      <c r="J3885" s="1" t="s">
        <v>561</v>
      </c>
      <c r="K3885" s="1" t="str">
        <f t="shared" si="121"/>
        <v>2020</v>
      </c>
      <c r="L3885">
        <f t="shared" si="122"/>
        <v>57</v>
      </c>
    </row>
    <row r="3886" spans="8:12">
      <c r="H3886" s="1" t="s">
        <v>308</v>
      </c>
      <c r="I3886" s="1" t="s">
        <v>261</v>
      </c>
      <c r="J3886" s="1" t="s">
        <v>10602</v>
      </c>
      <c r="K3886" s="1" t="str">
        <f t="shared" si="121"/>
        <v>2020</v>
      </c>
      <c r="L3886">
        <f t="shared" si="122"/>
        <v>57</v>
      </c>
    </row>
    <row r="3887" spans="8:12">
      <c r="H3887" s="1" t="s">
        <v>308</v>
      </c>
      <c r="I3887" s="1" t="s">
        <v>261</v>
      </c>
      <c r="J3887" s="1" t="s">
        <v>3304</v>
      </c>
      <c r="K3887" s="1" t="str">
        <f t="shared" si="121"/>
        <v>2020</v>
      </c>
      <c r="L3887">
        <f t="shared" si="122"/>
        <v>57</v>
      </c>
    </row>
    <row r="3888" spans="8:12">
      <c r="H3888" s="1" t="s">
        <v>160</v>
      </c>
      <c r="I3888" s="1" t="s">
        <v>7574</v>
      </c>
      <c r="J3888" s="1" t="s">
        <v>11461</v>
      </c>
      <c r="K3888" s="1" t="str">
        <f t="shared" si="121"/>
        <v>2019</v>
      </c>
      <c r="L3888">
        <f t="shared" si="122"/>
        <v>57</v>
      </c>
    </row>
    <row r="3889" spans="8:12">
      <c r="H3889" s="1" t="s">
        <v>308</v>
      </c>
      <c r="I3889" s="1" t="s">
        <v>5122</v>
      </c>
      <c r="J3889" s="1" t="s">
        <v>1534</v>
      </c>
      <c r="K3889" s="1" t="str">
        <f t="shared" si="121"/>
        <v>2016</v>
      </c>
      <c r="L3889">
        <f t="shared" si="122"/>
        <v>57</v>
      </c>
    </row>
    <row r="3890" spans="8:12">
      <c r="H3890" s="1" t="s">
        <v>219</v>
      </c>
      <c r="I3890" s="1" t="s">
        <v>861</v>
      </c>
      <c r="J3890" s="1" t="s">
        <v>873</v>
      </c>
      <c r="K3890" s="1" t="str">
        <f t="shared" si="121"/>
        <v>2017</v>
      </c>
      <c r="L3890">
        <f t="shared" si="122"/>
        <v>58</v>
      </c>
    </row>
    <row r="3891" spans="8:12">
      <c r="H3891" s="1" t="s">
        <v>436</v>
      </c>
      <c r="I3891" s="1" t="s">
        <v>368</v>
      </c>
      <c r="J3891" s="1" t="s">
        <v>2486</v>
      </c>
      <c r="K3891" s="1" t="str">
        <f t="shared" si="121"/>
        <v>2017</v>
      </c>
      <c r="L3891">
        <f t="shared" si="122"/>
        <v>58</v>
      </c>
    </row>
    <row r="3892" spans="8:12">
      <c r="H3892" s="1" t="s">
        <v>81</v>
      </c>
      <c r="I3892" s="1" t="s">
        <v>1689</v>
      </c>
      <c r="J3892" s="1" t="s">
        <v>3314</v>
      </c>
      <c r="K3892" s="1" t="str">
        <f t="shared" si="121"/>
        <v>2015</v>
      </c>
      <c r="L3892">
        <f t="shared" si="122"/>
        <v>58</v>
      </c>
    </row>
    <row r="3893" spans="8:12">
      <c r="H3893" s="1" t="s">
        <v>160</v>
      </c>
      <c r="I3893" s="1" t="s">
        <v>3458</v>
      </c>
      <c r="J3893" s="1" t="s">
        <v>3461</v>
      </c>
      <c r="K3893" s="1" t="str">
        <f t="shared" si="121"/>
        <v>2018</v>
      </c>
      <c r="L3893">
        <f t="shared" si="122"/>
        <v>58</v>
      </c>
    </row>
    <row r="3894" spans="8:12">
      <c r="H3894" s="1" t="s">
        <v>180</v>
      </c>
      <c r="I3894" s="1" t="s">
        <v>2268</v>
      </c>
      <c r="J3894" s="1" t="s">
        <v>4531</v>
      </c>
      <c r="K3894" s="1" t="str">
        <f t="shared" si="121"/>
        <v>2011</v>
      </c>
      <c r="L3894">
        <f t="shared" si="122"/>
        <v>58</v>
      </c>
    </row>
    <row r="3895" spans="8:12">
      <c r="H3895" s="1" t="s">
        <v>160</v>
      </c>
      <c r="I3895" s="1" t="s">
        <v>5394</v>
      </c>
      <c r="J3895" s="1" t="s">
        <v>5363</v>
      </c>
      <c r="K3895" s="1" t="str">
        <f t="shared" si="121"/>
        <v>2017</v>
      </c>
      <c r="L3895">
        <f t="shared" si="122"/>
        <v>58</v>
      </c>
    </row>
    <row r="3896" spans="8:12">
      <c r="H3896" s="1" t="s">
        <v>160</v>
      </c>
      <c r="I3896" s="1" t="s">
        <v>3942</v>
      </c>
      <c r="J3896" s="1" t="s">
        <v>5541</v>
      </c>
      <c r="K3896" s="1" t="str">
        <f t="shared" si="121"/>
        <v>2017</v>
      </c>
      <c r="L3896">
        <f t="shared" si="122"/>
        <v>58</v>
      </c>
    </row>
    <row r="3897" spans="8:12">
      <c r="H3897" s="1" t="s">
        <v>160</v>
      </c>
      <c r="I3897" s="1" t="s">
        <v>1799</v>
      </c>
      <c r="J3897" s="1" t="s">
        <v>236</v>
      </c>
      <c r="K3897" s="1" t="str">
        <f t="shared" si="121"/>
        <v>2017</v>
      </c>
      <c r="L3897">
        <f t="shared" si="122"/>
        <v>58</v>
      </c>
    </row>
    <row r="3898" spans="8:12">
      <c r="H3898" s="1" t="s">
        <v>387</v>
      </c>
      <c r="I3898" s="1" t="s">
        <v>755</v>
      </c>
      <c r="J3898" s="1" t="s">
        <v>1918</v>
      </c>
      <c r="K3898" s="1" t="str">
        <f t="shared" si="121"/>
        <v>2007</v>
      </c>
      <c r="L3898">
        <f t="shared" si="122"/>
        <v>58</v>
      </c>
    </row>
    <row r="3899" spans="8:12">
      <c r="H3899" s="1" t="s">
        <v>160</v>
      </c>
      <c r="I3899" s="1" t="s">
        <v>6674</v>
      </c>
      <c r="J3899" s="1" t="s">
        <v>441</v>
      </c>
      <c r="K3899" s="1" t="str">
        <f t="shared" si="121"/>
        <v>2016</v>
      </c>
      <c r="L3899">
        <f t="shared" si="122"/>
        <v>58</v>
      </c>
    </row>
    <row r="3900" spans="8:12">
      <c r="H3900" s="1" t="s">
        <v>436</v>
      </c>
      <c r="I3900" s="1" t="s">
        <v>6747</v>
      </c>
      <c r="J3900" s="1" t="s">
        <v>372</v>
      </c>
      <c r="K3900" s="1" t="str">
        <f t="shared" si="121"/>
        <v>2019</v>
      </c>
      <c r="L3900">
        <f t="shared" si="122"/>
        <v>58</v>
      </c>
    </row>
    <row r="3901" spans="8:12">
      <c r="H3901" s="1" t="s">
        <v>160</v>
      </c>
      <c r="I3901" s="1" t="s">
        <v>3815</v>
      </c>
      <c r="J3901" s="1" t="s">
        <v>6908</v>
      </c>
      <c r="K3901" s="1" t="str">
        <f t="shared" si="121"/>
        <v>2020</v>
      </c>
      <c r="L3901">
        <f t="shared" si="122"/>
        <v>58</v>
      </c>
    </row>
    <row r="3902" spans="8:12">
      <c r="H3902" s="1" t="s">
        <v>160</v>
      </c>
      <c r="I3902" s="1" t="s">
        <v>6586</v>
      </c>
      <c r="J3902" s="1" t="s">
        <v>489</v>
      </c>
      <c r="K3902" s="1" t="str">
        <f t="shared" si="121"/>
        <v>2020</v>
      </c>
      <c r="L3902">
        <f t="shared" si="122"/>
        <v>58</v>
      </c>
    </row>
    <row r="3903" spans="8:12">
      <c r="H3903" s="1" t="s">
        <v>389</v>
      </c>
      <c r="I3903" s="1" t="s">
        <v>5184</v>
      </c>
      <c r="J3903" s="1" t="s">
        <v>8412</v>
      </c>
      <c r="K3903" s="1" t="str">
        <f t="shared" si="121"/>
        <v>2010</v>
      </c>
      <c r="L3903">
        <f t="shared" si="122"/>
        <v>58</v>
      </c>
    </row>
    <row r="3904" spans="8:12">
      <c r="H3904" s="1" t="s">
        <v>160</v>
      </c>
      <c r="I3904" s="1" t="s">
        <v>7209</v>
      </c>
      <c r="J3904" s="1" t="s">
        <v>10369</v>
      </c>
      <c r="K3904" s="1" t="str">
        <f t="shared" si="121"/>
        <v>2013</v>
      </c>
      <c r="L3904">
        <f t="shared" si="122"/>
        <v>58</v>
      </c>
    </row>
    <row r="3905" spans="8:12">
      <c r="H3905" s="1" t="s">
        <v>160</v>
      </c>
      <c r="I3905" s="1" t="s">
        <v>10869</v>
      </c>
      <c r="J3905" s="1" t="s">
        <v>9011</v>
      </c>
      <c r="K3905" s="1" t="str">
        <f t="shared" si="121"/>
        <v>2020</v>
      </c>
      <c r="L3905">
        <f t="shared" si="122"/>
        <v>58</v>
      </c>
    </row>
    <row r="3906" spans="8:12">
      <c r="H3906" s="1" t="s">
        <v>389</v>
      </c>
      <c r="I3906" s="1" t="s">
        <v>5184</v>
      </c>
      <c r="J3906" s="1" t="s">
        <v>11345</v>
      </c>
      <c r="K3906" s="1" t="str">
        <f t="shared" ref="K3906:K3969" si="123">TEXT(J3906,"YYYY")</f>
        <v>2010</v>
      </c>
      <c r="L3906">
        <f t="shared" ref="L3906:L3969" si="124">H3906-(TEXT(I3906,"YYYY")-TEXT(J3906,"YYYY"))</f>
        <v>58</v>
      </c>
    </row>
    <row r="3907" spans="8:12">
      <c r="H3907" s="1" t="s">
        <v>81</v>
      </c>
      <c r="I3907" s="1" t="s">
        <v>5785</v>
      </c>
      <c r="J3907" s="1" t="s">
        <v>11644</v>
      </c>
      <c r="K3907" s="1" t="str">
        <f t="shared" si="123"/>
        <v>2012</v>
      </c>
      <c r="L3907">
        <f t="shared" si="124"/>
        <v>58</v>
      </c>
    </row>
    <row r="3908" spans="8:12">
      <c r="H3908" s="1" t="s">
        <v>436</v>
      </c>
      <c r="I3908" s="1" t="s">
        <v>155</v>
      </c>
      <c r="J3908" s="1" t="s">
        <v>437</v>
      </c>
      <c r="K3908" s="1" t="str">
        <f t="shared" si="123"/>
        <v>2019</v>
      </c>
      <c r="L3908">
        <f t="shared" si="124"/>
        <v>59</v>
      </c>
    </row>
    <row r="3909" spans="8:12">
      <c r="H3909" s="1" t="s">
        <v>81</v>
      </c>
      <c r="I3909" s="1" t="s">
        <v>522</v>
      </c>
      <c r="J3909" s="1" t="s">
        <v>610</v>
      </c>
      <c r="K3909" s="1" t="str">
        <f t="shared" si="123"/>
        <v>2017</v>
      </c>
      <c r="L3909">
        <f t="shared" si="124"/>
        <v>59</v>
      </c>
    </row>
    <row r="3910" spans="8:12">
      <c r="H3910" s="1" t="s">
        <v>436</v>
      </c>
      <c r="I3910" s="1" t="s">
        <v>2450</v>
      </c>
      <c r="J3910" s="1" t="s">
        <v>2451</v>
      </c>
      <c r="K3910" s="1" t="str">
        <f t="shared" si="123"/>
        <v>2019</v>
      </c>
      <c r="L3910">
        <f t="shared" si="124"/>
        <v>59</v>
      </c>
    </row>
    <row r="3911" spans="8:12">
      <c r="H3911" s="1" t="s">
        <v>458</v>
      </c>
      <c r="I3911" s="1" t="s">
        <v>3018</v>
      </c>
      <c r="J3911" s="1" t="s">
        <v>2008</v>
      </c>
      <c r="K3911" s="1" t="str">
        <f t="shared" si="123"/>
        <v>2014</v>
      </c>
      <c r="L3911">
        <f t="shared" si="124"/>
        <v>59</v>
      </c>
    </row>
    <row r="3912" spans="8:12">
      <c r="H3912" s="1" t="s">
        <v>219</v>
      </c>
      <c r="I3912" s="1" t="s">
        <v>3817</v>
      </c>
      <c r="J3912" s="1" t="s">
        <v>1259</v>
      </c>
      <c r="K3912" s="1" t="str">
        <f t="shared" si="123"/>
        <v>2014</v>
      </c>
      <c r="L3912">
        <f t="shared" si="124"/>
        <v>59</v>
      </c>
    </row>
    <row r="3913" spans="8:12">
      <c r="H3913" s="1" t="s">
        <v>436</v>
      </c>
      <c r="I3913" s="1" t="s">
        <v>5502</v>
      </c>
      <c r="J3913" s="1" t="s">
        <v>1598</v>
      </c>
      <c r="K3913" s="1" t="str">
        <f t="shared" si="123"/>
        <v>2017</v>
      </c>
      <c r="L3913">
        <f t="shared" si="124"/>
        <v>59</v>
      </c>
    </row>
    <row r="3914" spans="8:12">
      <c r="H3914" s="1" t="s">
        <v>1488</v>
      </c>
      <c r="I3914" s="1" t="s">
        <v>474</v>
      </c>
      <c r="J3914" s="1" t="s">
        <v>2212</v>
      </c>
      <c r="K3914" s="1" t="str">
        <f t="shared" si="123"/>
        <v>2010</v>
      </c>
      <c r="L3914">
        <f t="shared" si="124"/>
        <v>59</v>
      </c>
    </row>
    <row r="3915" spans="8:12">
      <c r="H3915" s="1" t="s">
        <v>436</v>
      </c>
      <c r="I3915" s="1" t="s">
        <v>1799</v>
      </c>
      <c r="J3915" s="1" t="s">
        <v>5981</v>
      </c>
      <c r="K3915" s="1" t="str">
        <f t="shared" si="123"/>
        <v>2017</v>
      </c>
      <c r="L3915">
        <f t="shared" si="124"/>
        <v>59</v>
      </c>
    </row>
    <row r="3916" spans="8:12">
      <c r="H3916" s="1" t="s">
        <v>436</v>
      </c>
      <c r="I3916" s="1" t="s">
        <v>250</v>
      </c>
      <c r="J3916" s="1" t="s">
        <v>5832</v>
      </c>
      <c r="K3916" s="1" t="str">
        <f t="shared" si="123"/>
        <v>2016</v>
      </c>
      <c r="L3916">
        <f t="shared" si="124"/>
        <v>59</v>
      </c>
    </row>
    <row r="3917" spans="8:12">
      <c r="H3917" s="1" t="s">
        <v>436</v>
      </c>
      <c r="I3917" s="1" t="s">
        <v>6378</v>
      </c>
      <c r="J3917" s="1" t="s">
        <v>873</v>
      </c>
      <c r="K3917" s="1" t="str">
        <f t="shared" si="123"/>
        <v>2017</v>
      </c>
      <c r="L3917">
        <f t="shared" si="124"/>
        <v>59</v>
      </c>
    </row>
    <row r="3918" spans="8:12">
      <c r="H3918" s="1" t="s">
        <v>389</v>
      </c>
      <c r="I3918" s="1" t="s">
        <v>6834</v>
      </c>
      <c r="J3918" s="1" t="s">
        <v>6591</v>
      </c>
      <c r="K3918" s="1" t="str">
        <f t="shared" si="123"/>
        <v>2012</v>
      </c>
      <c r="L3918">
        <f t="shared" si="124"/>
        <v>59</v>
      </c>
    </row>
    <row r="3919" spans="8:12">
      <c r="H3919" s="1" t="s">
        <v>308</v>
      </c>
      <c r="I3919" s="1" t="s">
        <v>431</v>
      </c>
      <c r="J3919" s="1" t="s">
        <v>489</v>
      </c>
      <c r="K3919" s="1" t="str">
        <f t="shared" si="123"/>
        <v>2020</v>
      </c>
      <c r="L3919">
        <f t="shared" si="124"/>
        <v>59</v>
      </c>
    </row>
    <row r="3920" spans="8:12">
      <c r="H3920" s="1" t="s">
        <v>389</v>
      </c>
      <c r="I3920" s="1" t="s">
        <v>7736</v>
      </c>
      <c r="J3920" s="1" t="s">
        <v>3217</v>
      </c>
      <c r="K3920" s="1" t="str">
        <f t="shared" si="123"/>
        <v>2013</v>
      </c>
      <c r="L3920">
        <f t="shared" si="124"/>
        <v>59</v>
      </c>
    </row>
    <row r="3921" spans="8:12">
      <c r="H3921" s="1" t="s">
        <v>436</v>
      </c>
      <c r="I3921" s="1" t="s">
        <v>7992</v>
      </c>
      <c r="J3921" s="1" t="s">
        <v>873</v>
      </c>
      <c r="K3921" s="1" t="str">
        <f t="shared" si="123"/>
        <v>2017</v>
      </c>
      <c r="L3921">
        <f t="shared" si="124"/>
        <v>59</v>
      </c>
    </row>
    <row r="3922" spans="8:12">
      <c r="H3922" s="1" t="s">
        <v>219</v>
      </c>
      <c r="I3922" s="1" t="s">
        <v>3450</v>
      </c>
      <c r="J3922" s="1" t="s">
        <v>806</v>
      </c>
      <c r="K3922" s="1" t="str">
        <f t="shared" si="123"/>
        <v>2014</v>
      </c>
      <c r="L3922">
        <f t="shared" si="124"/>
        <v>59</v>
      </c>
    </row>
    <row r="3923" spans="8:12">
      <c r="H3923" s="1" t="s">
        <v>436</v>
      </c>
      <c r="I3923" s="1" t="s">
        <v>8646</v>
      </c>
      <c r="J3923" s="1" t="s">
        <v>5680</v>
      </c>
      <c r="K3923" s="1" t="str">
        <f t="shared" si="123"/>
        <v>2020</v>
      </c>
      <c r="L3923">
        <f t="shared" si="124"/>
        <v>59</v>
      </c>
    </row>
    <row r="3924" spans="8:12">
      <c r="H3924" s="1" t="s">
        <v>436</v>
      </c>
      <c r="I3924" s="1" t="s">
        <v>8866</v>
      </c>
      <c r="J3924" s="1" t="s">
        <v>5184</v>
      </c>
      <c r="K3924" s="1" t="str">
        <f t="shared" si="123"/>
        <v>2014</v>
      </c>
      <c r="L3924">
        <f t="shared" si="124"/>
        <v>59</v>
      </c>
    </row>
    <row r="3925" spans="8:12">
      <c r="H3925" s="1" t="s">
        <v>436</v>
      </c>
      <c r="I3925" s="1" t="s">
        <v>9273</v>
      </c>
      <c r="J3925" s="1" t="s">
        <v>7347</v>
      </c>
      <c r="K3925" s="1" t="str">
        <f t="shared" si="123"/>
        <v>2013</v>
      </c>
      <c r="L3925">
        <f t="shared" si="124"/>
        <v>59</v>
      </c>
    </row>
    <row r="3926" spans="8:12">
      <c r="H3926" s="1" t="s">
        <v>436</v>
      </c>
      <c r="I3926" s="1" t="s">
        <v>1262</v>
      </c>
      <c r="J3926" s="1" t="s">
        <v>3943</v>
      </c>
      <c r="K3926" s="1" t="str">
        <f t="shared" si="123"/>
        <v>2013</v>
      </c>
      <c r="L3926">
        <f t="shared" si="124"/>
        <v>59</v>
      </c>
    </row>
    <row r="3927" spans="8:12">
      <c r="H3927" s="1" t="s">
        <v>436</v>
      </c>
      <c r="I3927" s="1" t="s">
        <v>8866</v>
      </c>
      <c r="J3927" s="1" t="s">
        <v>8866</v>
      </c>
      <c r="K3927" s="1" t="str">
        <f t="shared" si="123"/>
        <v>2014</v>
      </c>
      <c r="L3927">
        <f t="shared" si="124"/>
        <v>59</v>
      </c>
    </row>
    <row r="3928" spans="8:12">
      <c r="H3928" s="1" t="s">
        <v>219</v>
      </c>
      <c r="I3928" s="1" t="s">
        <v>7069</v>
      </c>
      <c r="J3928" s="1" t="s">
        <v>4600</v>
      </c>
      <c r="K3928" s="1" t="str">
        <f t="shared" si="123"/>
        <v>2014</v>
      </c>
      <c r="L3928">
        <f t="shared" si="124"/>
        <v>59</v>
      </c>
    </row>
    <row r="3929" spans="8:12">
      <c r="H3929" s="1" t="s">
        <v>436</v>
      </c>
      <c r="I3929" s="1" t="s">
        <v>12376</v>
      </c>
      <c r="J3929" s="1" t="s">
        <v>8201</v>
      </c>
      <c r="K3929" s="1" t="str">
        <f t="shared" si="123"/>
        <v>2020</v>
      </c>
      <c r="L3929">
        <f t="shared" si="124"/>
        <v>59</v>
      </c>
    </row>
    <row r="3930" spans="8:12">
      <c r="H3930" s="1" t="s">
        <v>458</v>
      </c>
      <c r="I3930" s="1" t="s">
        <v>1056</v>
      </c>
      <c r="J3930" s="1" t="s">
        <v>1083</v>
      </c>
      <c r="K3930" s="1" t="str">
        <f t="shared" si="123"/>
        <v>2015</v>
      </c>
      <c r="L3930">
        <f t="shared" si="124"/>
        <v>60</v>
      </c>
    </row>
    <row r="3931" spans="8:12">
      <c r="H3931" s="1" t="s">
        <v>389</v>
      </c>
      <c r="I3931" s="1" t="s">
        <v>5595</v>
      </c>
      <c r="J3931" s="1" t="s">
        <v>3522</v>
      </c>
      <c r="K3931" s="1" t="str">
        <f t="shared" si="123"/>
        <v>2016</v>
      </c>
      <c r="L3931">
        <f t="shared" si="124"/>
        <v>60</v>
      </c>
    </row>
    <row r="3932" spans="8:12">
      <c r="H3932" s="1" t="s">
        <v>81</v>
      </c>
      <c r="I3932" s="1" t="s">
        <v>6345</v>
      </c>
      <c r="J3932" s="1" t="s">
        <v>6355</v>
      </c>
      <c r="K3932" s="1" t="str">
        <f t="shared" si="123"/>
        <v>2016</v>
      </c>
      <c r="L3932">
        <f t="shared" si="124"/>
        <v>60</v>
      </c>
    </row>
    <row r="3933" spans="8:12">
      <c r="H3933" s="1" t="s">
        <v>693</v>
      </c>
      <c r="I3933" s="1" t="s">
        <v>159</v>
      </c>
      <c r="J3933" s="1" t="s">
        <v>2559</v>
      </c>
      <c r="K3933" s="1" t="str">
        <f t="shared" si="123"/>
        <v>2007</v>
      </c>
      <c r="L3933">
        <f t="shared" si="124"/>
        <v>60</v>
      </c>
    </row>
    <row r="3934" spans="8:12">
      <c r="H3934" s="1" t="s">
        <v>180</v>
      </c>
      <c r="I3934" s="1" t="s">
        <v>8192</v>
      </c>
      <c r="J3934" s="1" t="s">
        <v>84</v>
      </c>
      <c r="K3934" s="1" t="str">
        <f t="shared" si="123"/>
        <v>2017</v>
      </c>
      <c r="L3934">
        <f t="shared" si="124"/>
        <v>60</v>
      </c>
    </row>
    <row r="3935" spans="8:12">
      <c r="H3935" s="1" t="s">
        <v>81</v>
      </c>
      <c r="I3935" s="1" t="s">
        <v>8534</v>
      </c>
      <c r="J3935" s="1" t="s">
        <v>459</v>
      </c>
      <c r="K3935" s="1" t="str">
        <f t="shared" si="123"/>
        <v>2019</v>
      </c>
      <c r="L3935">
        <f t="shared" si="124"/>
        <v>60</v>
      </c>
    </row>
    <row r="3936" spans="8:12">
      <c r="H3936" s="1" t="s">
        <v>458</v>
      </c>
      <c r="I3936" s="1" t="s">
        <v>1610</v>
      </c>
      <c r="J3936" s="1" t="s">
        <v>250</v>
      </c>
      <c r="K3936" s="1" t="str">
        <f t="shared" si="123"/>
        <v>2016</v>
      </c>
      <c r="L3936">
        <f t="shared" si="124"/>
        <v>60</v>
      </c>
    </row>
    <row r="3937" spans="8:12">
      <c r="H3937" s="1" t="s">
        <v>81</v>
      </c>
      <c r="I3937" s="1" t="s">
        <v>1610</v>
      </c>
      <c r="J3937" s="1" t="s">
        <v>517</v>
      </c>
      <c r="K3937" s="1" t="str">
        <f t="shared" si="123"/>
        <v>2019</v>
      </c>
      <c r="L3937">
        <f t="shared" si="124"/>
        <v>60</v>
      </c>
    </row>
    <row r="3938" spans="8:12">
      <c r="H3938" s="1" t="s">
        <v>219</v>
      </c>
      <c r="I3938" s="1" t="s">
        <v>8729</v>
      </c>
      <c r="J3938" s="1" t="s">
        <v>7725</v>
      </c>
      <c r="K3938" s="1" t="str">
        <f t="shared" si="123"/>
        <v>2020</v>
      </c>
      <c r="L3938">
        <f t="shared" si="124"/>
        <v>60</v>
      </c>
    </row>
    <row r="3939" spans="8:12">
      <c r="H3939" s="1" t="s">
        <v>81</v>
      </c>
      <c r="I3939" s="1" t="s">
        <v>8821</v>
      </c>
      <c r="J3939" s="1" t="s">
        <v>8822</v>
      </c>
      <c r="K3939" s="1" t="str">
        <f t="shared" si="123"/>
        <v>2013</v>
      </c>
      <c r="L3939">
        <f t="shared" si="124"/>
        <v>60</v>
      </c>
    </row>
    <row r="3940" spans="8:12">
      <c r="H3940" s="1" t="s">
        <v>180</v>
      </c>
      <c r="I3940" s="1" t="s">
        <v>6443</v>
      </c>
      <c r="J3940" s="1" t="s">
        <v>2263</v>
      </c>
      <c r="K3940" s="1" t="str">
        <f t="shared" si="123"/>
        <v>2010</v>
      </c>
      <c r="L3940">
        <f t="shared" si="124"/>
        <v>60</v>
      </c>
    </row>
    <row r="3941" spans="8:12">
      <c r="H3941" s="1" t="s">
        <v>1488</v>
      </c>
      <c r="I3941" s="1" t="s">
        <v>9477</v>
      </c>
      <c r="J3941" s="1" t="s">
        <v>10764</v>
      </c>
      <c r="K3941" s="1" t="str">
        <f t="shared" si="123"/>
        <v>2007</v>
      </c>
      <c r="L3941">
        <f t="shared" si="124"/>
        <v>60</v>
      </c>
    </row>
    <row r="3942" spans="8:12">
      <c r="H3942" s="1" t="s">
        <v>81</v>
      </c>
      <c r="I3942" s="1" t="s">
        <v>8821</v>
      </c>
      <c r="J3942" s="1" t="s">
        <v>2023</v>
      </c>
      <c r="K3942" s="1" t="str">
        <f t="shared" si="123"/>
        <v>2013</v>
      </c>
      <c r="L3942">
        <f t="shared" si="124"/>
        <v>60</v>
      </c>
    </row>
    <row r="3943" spans="8:12">
      <c r="H3943" s="1" t="s">
        <v>219</v>
      </c>
      <c r="I3943" s="1" t="s">
        <v>6398</v>
      </c>
      <c r="J3943" s="1" t="s">
        <v>6104</v>
      </c>
      <c r="K3943" s="1" t="str">
        <f t="shared" si="123"/>
        <v>2015</v>
      </c>
      <c r="L3943">
        <f t="shared" si="124"/>
        <v>60</v>
      </c>
    </row>
    <row r="3944" spans="8:12">
      <c r="H3944" s="1" t="s">
        <v>219</v>
      </c>
      <c r="I3944" s="1" t="s">
        <v>613</v>
      </c>
      <c r="J3944" s="1" t="s">
        <v>1222</v>
      </c>
      <c r="K3944" s="1" t="str">
        <f t="shared" si="123"/>
        <v>2015</v>
      </c>
      <c r="L3944">
        <f t="shared" si="124"/>
        <v>60</v>
      </c>
    </row>
    <row r="3945" spans="8:12">
      <c r="H3945" s="1" t="s">
        <v>81</v>
      </c>
      <c r="I3945" s="1" t="s">
        <v>12387</v>
      </c>
      <c r="J3945" s="1" t="s">
        <v>934</v>
      </c>
      <c r="K3945" s="1" t="str">
        <f t="shared" si="123"/>
        <v>2019</v>
      </c>
      <c r="L3945">
        <f t="shared" si="124"/>
        <v>60</v>
      </c>
    </row>
    <row r="3946" spans="8:12">
      <c r="H3946" s="1" t="s">
        <v>387</v>
      </c>
      <c r="I3946" s="1" t="s">
        <v>155</v>
      </c>
      <c r="J3946" s="1" t="s">
        <v>391</v>
      </c>
      <c r="K3946" s="1" t="str">
        <f t="shared" si="123"/>
        <v>2012</v>
      </c>
      <c r="L3946">
        <f t="shared" si="124"/>
        <v>61</v>
      </c>
    </row>
    <row r="3947" spans="8:12">
      <c r="H3947" s="1" t="s">
        <v>458</v>
      </c>
      <c r="I3947" s="1" t="s">
        <v>1427</v>
      </c>
      <c r="J3947" s="1" t="s">
        <v>467</v>
      </c>
      <c r="K3947" s="1" t="str">
        <f t="shared" si="123"/>
        <v>2016</v>
      </c>
      <c r="L3947">
        <f t="shared" si="124"/>
        <v>61</v>
      </c>
    </row>
    <row r="3948" spans="8:12">
      <c r="H3948" s="1" t="s">
        <v>389</v>
      </c>
      <c r="I3948" s="1" t="s">
        <v>2899</v>
      </c>
      <c r="J3948" s="1" t="s">
        <v>2916</v>
      </c>
      <c r="K3948" s="1" t="str">
        <f t="shared" si="123"/>
        <v>2017</v>
      </c>
      <c r="L3948">
        <f t="shared" si="124"/>
        <v>61</v>
      </c>
    </row>
    <row r="3949" spans="8:12">
      <c r="H3949" s="1" t="s">
        <v>180</v>
      </c>
      <c r="I3949" s="1" t="s">
        <v>3882</v>
      </c>
      <c r="J3949" s="1" t="s">
        <v>3644</v>
      </c>
      <c r="K3949" s="1" t="str">
        <f t="shared" si="123"/>
        <v>2018</v>
      </c>
      <c r="L3949">
        <f t="shared" si="124"/>
        <v>61</v>
      </c>
    </row>
    <row r="3950" spans="8:12">
      <c r="H3950" s="1" t="s">
        <v>389</v>
      </c>
      <c r="I3950" s="1" t="s">
        <v>3552</v>
      </c>
      <c r="J3950" s="1" t="s">
        <v>1222</v>
      </c>
      <c r="K3950" s="1" t="str">
        <f t="shared" si="123"/>
        <v>2015</v>
      </c>
      <c r="L3950">
        <f t="shared" si="124"/>
        <v>61</v>
      </c>
    </row>
    <row r="3951" spans="8:12">
      <c r="H3951" s="1" t="s">
        <v>81</v>
      </c>
      <c r="I3951" s="1" t="s">
        <v>3918</v>
      </c>
      <c r="J3951" s="1" t="s">
        <v>1222</v>
      </c>
      <c r="K3951" s="1" t="str">
        <f t="shared" si="123"/>
        <v>2015</v>
      </c>
      <c r="L3951">
        <f t="shared" si="124"/>
        <v>61</v>
      </c>
    </row>
    <row r="3952" spans="8:12">
      <c r="H3952" s="1" t="s">
        <v>180</v>
      </c>
      <c r="I3952" s="1" t="s">
        <v>7206</v>
      </c>
      <c r="J3952" s="1" t="s">
        <v>2023</v>
      </c>
      <c r="K3952" s="1" t="str">
        <f t="shared" si="123"/>
        <v>2013</v>
      </c>
      <c r="L3952">
        <f t="shared" si="124"/>
        <v>61</v>
      </c>
    </row>
    <row r="3953" spans="8:12">
      <c r="H3953" s="1" t="s">
        <v>389</v>
      </c>
      <c r="I3953" s="1" t="s">
        <v>5781</v>
      </c>
      <c r="J3953" s="1" t="s">
        <v>3802</v>
      </c>
      <c r="K3953" s="1" t="str">
        <f t="shared" si="123"/>
        <v>2019</v>
      </c>
      <c r="L3953">
        <f t="shared" si="124"/>
        <v>61</v>
      </c>
    </row>
    <row r="3954" spans="8:12">
      <c r="H3954" s="1" t="s">
        <v>389</v>
      </c>
      <c r="I3954" s="1" t="s">
        <v>8450</v>
      </c>
      <c r="J3954" s="1" t="s">
        <v>877</v>
      </c>
      <c r="K3954" s="1" t="str">
        <f t="shared" si="123"/>
        <v>2019</v>
      </c>
      <c r="L3954">
        <f t="shared" si="124"/>
        <v>61</v>
      </c>
    </row>
    <row r="3955" spans="8:12">
      <c r="H3955" s="1" t="s">
        <v>81</v>
      </c>
      <c r="I3955" s="1" t="s">
        <v>8690</v>
      </c>
      <c r="J3955" s="1" t="s">
        <v>5441</v>
      </c>
      <c r="K3955" s="1" t="str">
        <f t="shared" si="123"/>
        <v>2020</v>
      </c>
      <c r="L3955">
        <f t="shared" si="124"/>
        <v>61</v>
      </c>
    </row>
    <row r="3956" spans="8:12">
      <c r="H3956" s="1" t="s">
        <v>515</v>
      </c>
      <c r="I3956" s="1" t="s">
        <v>9177</v>
      </c>
      <c r="J3956" s="1" t="s">
        <v>575</v>
      </c>
      <c r="K3956" s="1" t="str">
        <f t="shared" si="123"/>
        <v>2008</v>
      </c>
      <c r="L3956">
        <f t="shared" si="124"/>
        <v>61</v>
      </c>
    </row>
    <row r="3957" spans="8:12">
      <c r="H3957" s="1" t="s">
        <v>389</v>
      </c>
      <c r="I3957" s="1" t="s">
        <v>1341</v>
      </c>
      <c r="J3957" s="1" t="s">
        <v>877</v>
      </c>
      <c r="K3957" s="1" t="str">
        <f t="shared" si="123"/>
        <v>2019</v>
      </c>
      <c r="L3957">
        <f t="shared" si="124"/>
        <v>62</v>
      </c>
    </row>
    <row r="3958" spans="8:12">
      <c r="H3958" s="1" t="s">
        <v>389</v>
      </c>
      <c r="I3958" s="1" t="s">
        <v>3059</v>
      </c>
      <c r="J3958" s="1" t="s">
        <v>1174</v>
      </c>
      <c r="K3958" s="1" t="str">
        <f t="shared" si="123"/>
        <v>2019</v>
      </c>
      <c r="L3958">
        <f t="shared" si="124"/>
        <v>62</v>
      </c>
    </row>
    <row r="3959" spans="8:12">
      <c r="H3959" s="1" t="s">
        <v>180</v>
      </c>
      <c r="I3959" s="1" t="s">
        <v>610</v>
      </c>
      <c r="J3959" s="1" t="s">
        <v>1534</v>
      </c>
      <c r="K3959" s="1" t="str">
        <f t="shared" si="123"/>
        <v>2016</v>
      </c>
      <c r="L3959">
        <f t="shared" si="124"/>
        <v>62</v>
      </c>
    </row>
    <row r="3960" spans="8:12">
      <c r="H3960" s="1" t="s">
        <v>180</v>
      </c>
      <c r="I3960" s="1" t="s">
        <v>3434</v>
      </c>
      <c r="J3960" s="1" t="s">
        <v>1015</v>
      </c>
      <c r="K3960" s="1" t="str">
        <f t="shared" si="123"/>
        <v>2018</v>
      </c>
      <c r="L3960">
        <f t="shared" si="124"/>
        <v>62</v>
      </c>
    </row>
    <row r="3961" spans="8:12">
      <c r="H3961" s="1" t="s">
        <v>389</v>
      </c>
      <c r="I3961" s="1"/>
      <c r="J3961" s="1"/>
      <c r="K3961" s="1" t="str">
        <f t="shared" si="123"/>
        <v>1900</v>
      </c>
      <c r="L3961">
        <f t="shared" si="124"/>
        <v>62</v>
      </c>
    </row>
    <row r="3962" spans="8:12">
      <c r="H3962" s="1" t="s">
        <v>389</v>
      </c>
      <c r="I3962" s="1" t="s">
        <v>4106</v>
      </c>
      <c r="J3962" s="1" t="s">
        <v>4123</v>
      </c>
      <c r="K3962" s="1" t="str">
        <f t="shared" si="123"/>
        <v>2016</v>
      </c>
      <c r="L3962">
        <f t="shared" si="124"/>
        <v>62</v>
      </c>
    </row>
    <row r="3963" spans="8:12">
      <c r="H3963" s="1" t="s">
        <v>389</v>
      </c>
      <c r="I3963" s="1" t="s">
        <v>4324</v>
      </c>
      <c r="J3963" s="1" t="s">
        <v>227</v>
      </c>
      <c r="K3963" s="1" t="str">
        <f t="shared" si="123"/>
        <v>2017</v>
      </c>
      <c r="L3963">
        <f t="shared" si="124"/>
        <v>62</v>
      </c>
    </row>
    <row r="3964" spans="8:12">
      <c r="H3964" s="1" t="s">
        <v>389</v>
      </c>
      <c r="I3964" s="1" t="s">
        <v>4509</v>
      </c>
      <c r="J3964" s="1" t="s">
        <v>931</v>
      </c>
      <c r="K3964" s="1" t="str">
        <f t="shared" si="123"/>
        <v>2016</v>
      </c>
      <c r="L3964">
        <f t="shared" si="124"/>
        <v>62</v>
      </c>
    </row>
    <row r="3965" spans="8:12">
      <c r="H3965" s="1" t="s">
        <v>389</v>
      </c>
      <c r="I3965" s="1" t="s">
        <v>5170</v>
      </c>
      <c r="J3965" s="1" t="s">
        <v>236</v>
      </c>
      <c r="K3965" s="1" t="str">
        <f t="shared" si="123"/>
        <v>2017</v>
      </c>
      <c r="L3965">
        <f t="shared" si="124"/>
        <v>62</v>
      </c>
    </row>
    <row r="3966" spans="8:12">
      <c r="H3966" s="1" t="s">
        <v>180</v>
      </c>
      <c r="I3966" s="1" t="s">
        <v>5455</v>
      </c>
      <c r="J3966" s="1" t="s">
        <v>1534</v>
      </c>
      <c r="K3966" s="1" t="str">
        <f t="shared" si="123"/>
        <v>2016</v>
      </c>
      <c r="L3966">
        <f t="shared" si="124"/>
        <v>62</v>
      </c>
    </row>
    <row r="3967" spans="8:12">
      <c r="H3967" s="1" t="s">
        <v>1488</v>
      </c>
      <c r="I3967" s="1" t="s">
        <v>152</v>
      </c>
      <c r="J3967" s="1" t="s">
        <v>6312</v>
      </c>
      <c r="K3967" s="1" t="str">
        <f t="shared" si="123"/>
        <v>2012</v>
      </c>
      <c r="L3967">
        <f t="shared" si="124"/>
        <v>62</v>
      </c>
    </row>
    <row r="3968" spans="8:12">
      <c r="H3968" s="1" t="s">
        <v>382</v>
      </c>
      <c r="I3968" s="1" t="s">
        <v>7006</v>
      </c>
      <c r="J3968" s="1" t="s">
        <v>1815</v>
      </c>
      <c r="K3968" s="1" t="str">
        <f t="shared" si="123"/>
        <v>2008</v>
      </c>
      <c r="L3968">
        <f t="shared" si="124"/>
        <v>62</v>
      </c>
    </row>
    <row r="3969" spans="8:12">
      <c r="H3969" s="1" t="s">
        <v>389</v>
      </c>
      <c r="I3969" s="1" t="s">
        <v>7031</v>
      </c>
      <c r="J3969" s="1" t="s">
        <v>7031</v>
      </c>
      <c r="K3969" s="1" t="str">
        <f t="shared" si="123"/>
        <v>2015</v>
      </c>
      <c r="L3969">
        <f t="shared" si="124"/>
        <v>62</v>
      </c>
    </row>
    <row r="3970" spans="8:12">
      <c r="H3970" s="1" t="s">
        <v>515</v>
      </c>
      <c r="I3970" s="1" t="s">
        <v>4988</v>
      </c>
      <c r="J3970" s="1" t="s">
        <v>873</v>
      </c>
      <c r="K3970" s="1" t="str">
        <f t="shared" ref="K3970:K4033" si="125">TEXT(J3970,"YYYY")</f>
        <v>2017</v>
      </c>
      <c r="L3970">
        <f t="shared" ref="L3970:L4033" si="126">H3970-(TEXT(I3970,"YYYY")-TEXT(J3970,"YYYY"))</f>
        <v>62</v>
      </c>
    </row>
    <row r="3971" spans="8:12">
      <c r="H3971" s="1" t="s">
        <v>458</v>
      </c>
      <c r="I3971" s="1" t="s">
        <v>544</v>
      </c>
      <c r="J3971" s="1" t="s">
        <v>705</v>
      </c>
      <c r="K3971" s="1" t="str">
        <f t="shared" si="125"/>
        <v>2018</v>
      </c>
      <c r="L3971">
        <f t="shared" si="126"/>
        <v>62</v>
      </c>
    </row>
    <row r="3972" spans="8:12">
      <c r="H3972" s="1" t="s">
        <v>458</v>
      </c>
      <c r="I3972" s="1" t="s">
        <v>9629</v>
      </c>
      <c r="J3972" s="1" t="s">
        <v>8624</v>
      </c>
      <c r="K3972" s="1" t="str">
        <f t="shared" si="125"/>
        <v>2011</v>
      </c>
      <c r="L3972">
        <f t="shared" si="126"/>
        <v>62</v>
      </c>
    </row>
    <row r="3973" spans="8:12">
      <c r="H3973" s="1" t="s">
        <v>180</v>
      </c>
      <c r="I3973" s="1" t="s">
        <v>11257</v>
      </c>
      <c r="J3973" s="1" t="s">
        <v>1130</v>
      </c>
      <c r="K3973" s="1" t="str">
        <f t="shared" si="125"/>
        <v>2019</v>
      </c>
      <c r="L3973">
        <f t="shared" si="126"/>
        <v>62</v>
      </c>
    </row>
    <row r="3974" spans="8:12">
      <c r="H3974" s="1" t="s">
        <v>389</v>
      </c>
      <c r="I3974" s="1" t="s">
        <v>11851</v>
      </c>
      <c r="J3974" s="1" t="s">
        <v>2246</v>
      </c>
      <c r="K3974" s="1" t="str">
        <f t="shared" si="125"/>
        <v>2015</v>
      </c>
      <c r="L3974">
        <f t="shared" si="126"/>
        <v>62</v>
      </c>
    </row>
    <row r="3975" spans="8:12">
      <c r="H3975" s="1" t="s">
        <v>389</v>
      </c>
      <c r="I3975" s="1" t="s">
        <v>12403</v>
      </c>
      <c r="J3975" s="1" t="s">
        <v>12403</v>
      </c>
      <c r="K3975" s="1" t="str">
        <f t="shared" si="125"/>
        <v>2020</v>
      </c>
      <c r="L3975">
        <f t="shared" si="126"/>
        <v>62</v>
      </c>
    </row>
    <row r="3976" spans="8:12">
      <c r="H3976" s="1" t="s">
        <v>180</v>
      </c>
      <c r="I3976" s="1" t="s">
        <v>248</v>
      </c>
      <c r="J3976" s="1" t="s">
        <v>604</v>
      </c>
      <c r="K3976" s="1" t="str">
        <f t="shared" si="125"/>
        <v>2019</v>
      </c>
      <c r="L3976">
        <f t="shared" si="126"/>
        <v>63</v>
      </c>
    </row>
    <row r="3977" spans="8:12">
      <c r="H3977" s="1" t="s">
        <v>458</v>
      </c>
      <c r="I3977" s="1" t="s">
        <v>1783</v>
      </c>
      <c r="J3977" s="1" t="s">
        <v>2226</v>
      </c>
      <c r="K3977" s="1" t="str">
        <f t="shared" si="125"/>
        <v>2017</v>
      </c>
      <c r="L3977">
        <f t="shared" si="126"/>
        <v>63</v>
      </c>
    </row>
    <row r="3978" spans="8:12">
      <c r="H3978" s="1" t="s">
        <v>180</v>
      </c>
      <c r="I3978" s="1" t="s">
        <v>195</v>
      </c>
      <c r="J3978" s="1" t="s">
        <v>1283</v>
      </c>
      <c r="K3978" s="1" t="str">
        <f t="shared" si="125"/>
        <v>2018</v>
      </c>
      <c r="L3978">
        <f t="shared" si="126"/>
        <v>63</v>
      </c>
    </row>
    <row r="3979" spans="8:12">
      <c r="H3979" s="1" t="s">
        <v>180</v>
      </c>
      <c r="I3979" s="1" t="s">
        <v>2689</v>
      </c>
      <c r="J3979" s="1" t="s">
        <v>978</v>
      </c>
      <c r="K3979" s="1" t="str">
        <f t="shared" si="125"/>
        <v>2018</v>
      </c>
      <c r="L3979">
        <f t="shared" si="126"/>
        <v>63</v>
      </c>
    </row>
    <row r="3980" spans="8:12">
      <c r="H3980" s="1" t="s">
        <v>515</v>
      </c>
      <c r="I3980" s="1" t="s">
        <v>4977</v>
      </c>
      <c r="J3980" s="1" t="s">
        <v>5034</v>
      </c>
      <c r="K3980" s="1" t="str">
        <f t="shared" si="125"/>
        <v>2015</v>
      </c>
      <c r="L3980">
        <f t="shared" si="126"/>
        <v>63</v>
      </c>
    </row>
    <row r="3981" spans="8:12">
      <c r="H3981" s="1" t="s">
        <v>180</v>
      </c>
      <c r="I3981" s="1" t="s">
        <v>1799</v>
      </c>
      <c r="J3981" s="1" t="s">
        <v>1212</v>
      </c>
      <c r="K3981" s="1" t="str">
        <f t="shared" si="125"/>
        <v>2017</v>
      </c>
      <c r="L3981">
        <f t="shared" si="126"/>
        <v>63</v>
      </c>
    </row>
    <row r="3982" spans="8:12">
      <c r="H3982" s="1" t="s">
        <v>458</v>
      </c>
      <c r="I3982" s="1" t="s">
        <v>7359</v>
      </c>
      <c r="J3982" s="1" t="s">
        <v>7366</v>
      </c>
      <c r="K3982" s="1" t="str">
        <f t="shared" si="125"/>
        <v>2014</v>
      </c>
      <c r="L3982">
        <f t="shared" si="126"/>
        <v>63</v>
      </c>
    </row>
    <row r="3983" spans="8:12">
      <c r="H3983" s="1" t="s">
        <v>458</v>
      </c>
      <c r="I3983" s="1" t="s">
        <v>3932</v>
      </c>
      <c r="J3983" s="1" t="s">
        <v>892</v>
      </c>
      <c r="K3983" s="1" t="str">
        <f t="shared" si="125"/>
        <v>2015</v>
      </c>
      <c r="L3983">
        <f t="shared" si="126"/>
        <v>63</v>
      </c>
    </row>
    <row r="3984" spans="8:12">
      <c r="H3984" s="1" t="s">
        <v>180</v>
      </c>
      <c r="I3984" s="1" t="s">
        <v>9143</v>
      </c>
      <c r="J3984" s="1" t="s">
        <v>3217</v>
      </c>
      <c r="K3984" s="1" t="str">
        <f t="shared" si="125"/>
        <v>2013</v>
      </c>
      <c r="L3984">
        <f t="shared" si="126"/>
        <v>63</v>
      </c>
    </row>
    <row r="3985" spans="8:12">
      <c r="H3985" s="1" t="s">
        <v>458</v>
      </c>
      <c r="I3985" s="1" t="s">
        <v>9437</v>
      </c>
      <c r="J3985" s="1" t="s">
        <v>6418</v>
      </c>
      <c r="K3985" s="1" t="str">
        <f t="shared" si="125"/>
        <v>2012</v>
      </c>
      <c r="L3985">
        <f t="shared" si="126"/>
        <v>63</v>
      </c>
    </row>
    <row r="3986" spans="8:12">
      <c r="H3986" s="1" t="s">
        <v>180</v>
      </c>
      <c r="I3986" s="1" t="s">
        <v>830</v>
      </c>
      <c r="J3986" s="1" t="s">
        <v>7768</v>
      </c>
      <c r="K3986" s="1" t="str">
        <f t="shared" si="125"/>
        <v>2020</v>
      </c>
      <c r="L3986">
        <f t="shared" si="126"/>
        <v>63</v>
      </c>
    </row>
    <row r="3987" spans="8:12">
      <c r="H3987" s="1" t="s">
        <v>387</v>
      </c>
      <c r="I3987" s="1" t="s">
        <v>562</v>
      </c>
      <c r="J3987" s="1" t="s">
        <v>2212</v>
      </c>
      <c r="K3987" s="1" t="str">
        <f t="shared" si="125"/>
        <v>2010</v>
      </c>
      <c r="L3987">
        <f t="shared" si="126"/>
        <v>63</v>
      </c>
    </row>
    <row r="3988" spans="8:12">
      <c r="H3988" s="1" t="s">
        <v>180</v>
      </c>
      <c r="I3988" s="1" t="s">
        <v>355</v>
      </c>
      <c r="J3988" s="1" t="s">
        <v>7199</v>
      </c>
      <c r="K3988" s="1" t="str">
        <f t="shared" si="125"/>
        <v>2015</v>
      </c>
      <c r="L3988">
        <f t="shared" si="126"/>
        <v>63</v>
      </c>
    </row>
    <row r="3989" spans="8:12">
      <c r="H3989" s="1" t="s">
        <v>458</v>
      </c>
      <c r="I3989" s="1" t="s">
        <v>1812</v>
      </c>
      <c r="J3989" s="1" t="s">
        <v>752</v>
      </c>
      <c r="K3989" s="1" t="str">
        <f t="shared" si="125"/>
        <v>2018</v>
      </c>
      <c r="L3989">
        <f t="shared" si="126"/>
        <v>64</v>
      </c>
    </row>
    <row r="3990" spans="8:12">
      <c r="H3990" s="1" t="s">
        <v>458</v>
      </c>
      <c r="I3990" s="1" t="s">
        <v>431</v>
      </c>
      <c r="J3990" s="1" t="s">
        <v>2496</v>
      </c>
      <c r="K3990" s="1" t="str">
        <f t="shared" si="125"/>
        <v>2018</v>
      </c>
      <c r="L3990">
        <f t="shared" si="126"/>
        <v>64</v>
      </c>
    </row>
    <row r="3991" spans="8:12">
      <c r="H3991" s="1" t="s">
        <v>573</v>
      </c>
      <c r="I3991" s="1" t="s">
        <v>1741</v>
      </c>
      <c r="J3991" s="1" t="s">
        <v>3238</v>
      </c>
      <c r="K3991" s="1" t="str">
        <f t="shared" si="125"/>
        <v>2015</v>
      </c>
      <c r="L3991">
        <f t="shared" si="126"/>
        <v>64</v>
      </c>
    </row>
    <row r="3992" spans="8:12">
      <c r="H3992" s="1" t="s">
        <v>515</v>
      </c>
      <c r="I3992" s="1" t="s">
        <v>5485</v>
      </c>
      <c r="J3992" s="1" t="s">
        <v>209</v>
      </c>
      <c r="K3992" s="1" t="str">
        <f t="shared" si="125"/>
        <v>2016</v>
      </c>
      <c r="L3992">
        <f t="shared" si="126"/>
        <v>64</v>
      </c>
    </row>
    <row r="3993" spans="8:12">
      <c r="H3993" s="1" t="s">
        <v>515</v>
      </c>
      <c r="I3993" s="1" t="s">
        <v>6607</v>
      </c>
      <c r="J3993" s="1" t="s">
        <v>3781</v>
      </c>
      <c r="K3993" s="1" t="str">
        <f t="shared" si="125"/>
        <v>2019</v>
      </c>
      <c r="L3993">
        <f t="shared" si="126"/>
        <v>64</v>
      </c>
    </row>
    <row r="3994" spans="8:12">
      <c r="H3994" s="1" t="s">
        <v>573</v>
      </c>
      <c r="I3994" s="1" t="s">
        <v>9629</v>
      </c>
      <c r="J3994" s="1" t="s">
        <v>8624</v>
      </c>
      <c r="K3994" s="1" t="str">
        <f t="shared" si="125"/>
        <v>2011</v>
      </c>
      <c r="L3994">
        <f t="shared" si="126"/>
        <v>64</v>
      </c>
    </row>
    <row r="3995" spans="8:12">
      <c r="H3995" s="1" t="s">
        <v>458</v>
      </c>
      <c r="I3995" s="1" t="s">
        <v>6666</v>
      </c>
      <c r="J3995" s="1" t="s">
        <v>690</v>
      </c>
      <c r="K3995" s="1" t="str">
        <f t="shared" si="125"/>
        <v>2020</v>
      </c>
      <c r="L3995">
        <f t="shared" si="126"/>
        <v>64</v>
      </c>
    </row>
    <row r="3996" spans="8:12">
      <c r="H3996" s="1" t="s">
        <v>458</v>
      </c>
      <c r="I3996" s="1" t="s">
        <v>11257</v>
      </c>
      <c r="J3996" s="1" t="s">
        <v>707</v>
      </c>
      <c r="K3996" s="1" t="str">
        <f t="shared" si="125"/>
        <v>2020</v>
      </c>
      <c r="L3996">
        <f t="shared" si="126"/>
        <v>64</v>
      </c>
    </row>
    <row r="3997" spans="8:12">
      <c r="H3997" s="1" t="s">
        <v>458</v>
      </c>
      <c r="I3997" s="1" t="s">
        <v>11302</v>
      </c>
      <c r="J3997" s="1" t="s">
        <v>11303</v>
      </c>
      <c r="K3997" s="1" t="str">
        <f t="shared" si="125"/>
        <v>2005</v>
      </c>
      <c r="L3997">
        <f t="shared" si="126"/>
        <v>64</v>
      </c>
    </row>
    <row r="3998" spans="8:12">
      <c r="H3998" s="1" t="s">
        <v>1101</v>
      </c>
      <c r="I3998" s="1" t="s">
        <v>9463</v>
      </c>
      <c r="J3998" s="1" t="s">
        <v>11658</v>
      </c>
      <c r="K3998" s="1" t="str">
        <f t="shared" si="125"/>
        <v>2008</v>
      </c>
      <c r="L3998">
        <f t="shared" si="126"/>
        <v>64</v>
      </c>
    </row>
    <row r="3999" spans="8:12">
      <c r="H3999" s="1" t="s">
        <v>515</v>
      </c>
      <c r="I3999" s="1" t="s">
        <v>665</v>
      </c>
      <c r="J3999" s="1" t="s">
        <v>665</v>
      </c>
      <c r="K3999" s="1" t="str">
        <f t="shared" si="125"/>
        <v>2018</v>
      </c>
      <c r="L3999">
        <f t="shared" si="126"/>
        <v>65</v>
      </c>
    </row>
    <row r="4000" spans="8:12">
      <c r="H4000" s="1" t="s">
        <v>515</v>
      </c>
      <c r="I4000" s="1" t="s">
        <v>1825</v>
      </c>
      <c r="J4000" s="1" t="s">
        <v>199</v>
      </c>
      <c r="K4000" s="1" t="str">
        <f t="shared" si="125"/>
        <v>2018</v>
      </c>
      <c r="L4000">
        <f t="shared" si="126"/>
        <v>65</v>
      </c>
    </row>
    <row r="4001" spans="8:12">
      <c r="H4001" s="1" t="s">
        <v>515</v>
      </c>
      <c r="I4001" s="1" t="s">
        <v>793</v>
      </c>
      <c r="J4001" s="1" t="s">
        <v>532</v>
      </c>
      <c r="K4001" s="1" t="str">
        <f t="shared" si="125"/>
        <v>2019</v>
      </c>
      <c r="L4001">
        <f t="shared" si="126"/>
        <v>65</v>
      </c>
    </row>
    <row r="4002" spans="8:12">
      <c r="H4002" s="1" t="s">
        <v>515</v>
      </c>
      <c r="I4002" s="1" t="s">
        <v>2115</v>
      </c>
      <c r="J4002" s="1" t="s">
        <v>881</v>
      </c>
      <c r="K4002" s="1" t="str">
        <f t="shared" si="125"/>
        <v>2018</v>
      </c>
      <c r="L4002">
        <f t="shared" si="126"/>
        <v>65</v>
      </c>
    </row>
    <row r="4003" spans="8:12">
      <c r="H4003" s="1" t="s">
        <v>387</v>
      </c>
      <c r="I4003" s="1" t="s">
        <v>915</v>
      </c>
      <c r="J4003" s="1" t="s">
        <v>303</v>
      </c>
      <c r="K4003" s="1" t="str">
        <f t="shared" si="125"/>
        <v>2016</v>
      </c>
      <c r="L4003">
        <f t="shared" si="126"/>
        <v>65</v>
      </c>
    </row>
    <row r="4004" spans="8:12">
      <c r="H4004" s="1" t="s">
        <v>515</v>
      </c>
      <c r="I4004" s="1" t="s">
        <v>3678</v>
      </c>
      <c r="J4004" s="1" t="s">
        <v>2344</v>
      </c>
      <c r="K4004" s="1" t="str">
        <f t="shared" si="125"/>
        <v>2018</v>
      </c>
      <c r="L4004">
        <f t="shared" si="126"/>
        <v>65</v>
      </c>
    </row>
    <row r="4005" spans="8:12">
      <c r="H4005" s="1" t="s">
        <v>573</v>
      </c>
      <c r="I4005" s="1" t="s">
        <v>956</v>
      </c>
      <c r="J4005" s="1" t="s">
        <v>4192</v>
      </c>
      <c r="K4005" s="1" t="str">
        <f t="shared" si="125"/>
        <v>2017</v>
      </c>
      <c r="L4005">
        <f t="shared" si="126"/>
        <v>65</v>
      </c>
    </row>
    <row r="4006" spans="8:12">
      <c r="H4006" s="1" t="s">
        <v>515</v>
      </c>
      <c r="I4006" s="1" t="s">
        <v>7456</v>
      </c>
      <c r="J4006" s="1" t="s">
        <v>1534</v>
      </c>
      <c r="K4006" s="1" t="str">
        <f t="shared" si="125"/>
        <v>2016</v>
      </c>
      <c r="L4006">
        <f t="shared" si="126"/>
        <v>65</v>
      </c>
    </row>
    <row r="4007" spans="8:12">
      <c r="H4007" s="1" t="s">
        <v>387</v>
      </c>
      <c r="I4007" s="1" t="s">
        <v>7875</v>
      </c>
      <c r="J4007" s="1" t="s">
        <v>1072</v>
      </c>
      <c r="K4007" s="1" t="str">
        <f t="shared" si="125"/>
        <v>2009</v>
      </c>
      <c r="L4007">
        <f t="shared" si="126"/>
        <v>65</v>
      </c>
    </row>
    <row r="4008" spans="8:12">
      <c r="H4008" s="1" t="s">
        <v>382</v>
      </c>
      <c r="I4008" s="1" t="s">
        <v>415</v>
      </c>
      <c r="J4008" s="1" t="s">
        <v>9958</v>
      </c>
      <c r="K4008" s="1" t="str">
        <f t="shared" si="125"/>
        <v>2008</v>
      </c>
      <c r="L4008">
        <f t="shared" si="126"/>
        <v>65</v>
      </c>
    </row>
    <row r="4009" spans="8:12">
      <c r="H4009" s="1" t="s">
        <v>573</v>
      </c>
      <c r="I4009" s="1" t="s">
        <v>9534</v>
      </c>
      <c r="J4009" s="1" t="s">
        <v>10006</v>
      </c>
      <c r="K4009" s="1" t="str">
        <f t="shared" si="125"/>
        <v>2012</v>
      </c>
      <c r="L4009">
        <f t="shared" si="126"/>
        <v>65</v>
      </c>
    </row>
    <row r="4010" spans="8:12">
      <c r="H4010" s="1" t="s">
        <v>515</v>
      </c>
      <c r="I4010" s="1" t="s">
        <v>2332</v>
      </c>
      <c r="J4010" s="1" t="s">
        <v>6586</v>
      </c>
      <c r="K4010" s="1" t="str">
        <f t="shared" si="125"/>
        <v>2020</v>
      </c>
      <c r="L4010">
        <f t="shared" si="126"/>
        <v>65</v>
      </c>
    </row>
    <row r="4011" spans="8:12">
      <c r="H4011" s="1" t="s">
        <v>104</v>
      </c>
      <c r="I4011" s="1" t="s">
        <v>3721</v>
      </c>
      <c r="J4011" s="1" t="s">
        <v>11523</v>
      </c>
      <c r="K4011" s="1" t="str">
        <f t="shared" si="125"/>
        <v>2010</v>
      </c>
      <c r="L4011">
        <f t="shared" si="126"/>
        <v>65</v>
      </c>
    </row>
    <row r="4012" spans="8:12">
      <c r="H4012" s="1" t="s">
        <v>573</v>
      </c>
      <c r="I4012" s="1" t="s">
        <v>888</v>
      </c>
      <c r="J4012" s="1" t="s">
        <v>896</v>
      </c>
      <c r="K4012" s="1" t="str">
        <f t="shared" si="125"/>
        <v>2019</v>
      </c>
      <c r="L4012">
        <f t="shared" si="126"/>
        <v>66</v>
      </c>
    </row>
    <row r="4013" spans="8:12">
      <c r="H4013" s="1" t="s">
        <v>1488</v>
      </c>
      <c r="I4013" s="1" t="s">
        <v>1479</v>
      </c>
      <c r="J4013" s="1" t="s">
        <v>978</v>
      </c>
      <c r="K4013" s="1" t="str">
        <f t="shared" si="125"/>
        <v>2018</v>
      </c>
      <c r="L4013">
        <f t="shared" si="126"/>
        <v>66</v>
      </c>
    </row>
    <row r="4014" spans="8:12">
      <c r="H4014" s="1" t="s">
        <v>573</v>
      </c>
      <c r="I4014" s="1" t="s">
        <v>3838</v>
      </c>
      <c r="J4014" s="1" t="s">
        <v>227</v>
      </c>
      <c r="K4014" s="1" t="str">
        <f t="shared" si="125"/>
        <v>2017</v>
      </c>
      <c r="L4014">
        <f t="shared" si="126"/>
        <v>66</v>
      </c>
    </row>
    <row r="4015" spans="8:12">
      <c r="H4015" s="1" t="s">
        <v>573</v>
      </c>
      <c r="I4015" s="1" t="s">
        <v>4372</v>
      </c>
      <c r="J4015" s="1" t="s">
        <v>1286</v>
      </c>
      <c r="K4015" s="1" t="str">
        <f t="shared" si="125"/>
        <v>2017</v>
      </c>
      <c r="L4015">
        <f t="shared" si="126"/>
        <v>66</v>
      </c>
    </row>
    <row r="4016" spans="8:12">
      <c r="H4016" s="1" t="s">
        <v>573</v>
      </c>
      <c r="I4016" s="1" t="s">
        <v>4359</v>
      </c>
      <c r="J4016" s="1" t="s">
        <v>227</v>
      </c>
      <c r="K4016" s="1" t="str">
        <f t="shared" si="125"/>
        <v>2017</v>
      </c>
      <c r="L4016">
        <f t="shared" si="126"/>
        <v>66</v>
      </c>
    </row>
    <row r="4017" spans="8:12">
      <c r="H4017" s="1" t="s">
        <v>573</v>
      </c>
      <c r="I4017" s="1" t="s">
        <v>6231</v>
      </c>
      <c r="J4017" s="1" t="s">
        <v>162</v>
      </c>
      <c r="K4017" s="1" t="str">
        <f t="shared" si="125"/>
        <v>2016</v>
      </c>
      <c r="L4017">
        <f t="shared" si="126"/>
        <v>66</v>
      </c>
    </row>
    <row r="4018" spans="8:12">
      <c r="H4018" s="1" t="s">
        <v>573</v>
      </c>
      <c r="I4018" s="1" t="s">
        <v>6262</v>
      </c>
      <c r="J4018" s="1" t="s">
        <v>384</v>
      </c>
      <c r="K4018" s="1" t="str">
        <f t="shared" si="125"/>
        <v>2015</v>
      </c>
      <c r="L4018">
        <f t="shared" si="126"/>
        <v>66</v>
      </c>
    </row>
    <row r="4019" spans="8:12">
      <c r="H4019" s="1" t="s">
        <v>573</v>
      </c>
      <c r="I4019" s="1" t="s">
        <v>7456</v>
      </c>
      <c r="J4019" s="1" t="s">
        <v>162</v>
      </c>
      <c r="K4019" s="1" t="str">
        <f t="shared" si="125"/>
        <v>2016</v>
      </c>
      <c r="L4019">
        <f t="shared" si="126"/>
        <v>66</v>
      </c>
    </row>
    <row r="4020" spans="8:12">
      <c r="H4020" s="1" t="s">
        <v>573</v>
      </c>
      <c r="I4020" s="1" t="s">
        <v>996</v>
      </c>
      <c r="J4020" s="1" t="s">
        <v>236</v>
      </c>
      <c r="K4020" s="1" t="str">
        <f t="shared" si="125"/>
        <v>2017</v>
      </c>
      <c r="L4020">
        <f t="shared" si="126"/>
        <v>66</v>
      </c>
    </row>
    <row r="4021" spans="8:12">
      <c r="H4021" s="1" t="s">
        <v>573</v>
      </c>
      <c r="I4021" s="1" t="s">
        <v>8021</v>
      </c>
      <c r="J4021" s="1" t="s">
        <v>2770</v>
      </c>
      <c r="K4021" s="1" t="str">
        <f t="shared" si="125"/>
        <v>2015</v>
      </c>
      <c r="L4021">
        <f t="shared" si="126"/>
        <v>66</v>
      </c>
    </row>
    <row r="4022" spans="8:12">
      <c r="H4022" s="1" t="s">
        <v>573</v>
      </c>
      <c r="I4022" s="1" t="s">
        <v>8646</v>
      </c>
      <c r="J4022" s="1" t="s">
        <v>5710</v>
      </c>
      <c r="K4022" s="1" t="str">
        <f t="shared" si="125"/>
        <v>2020</v>
      </c>
      <c r="L4022">
        <f t="shared" si="126"/>
        <v>66</v>
      </c>
    </row>
    <row r="4023" spans="8:12">
      <c r="H4023" s="1" t="s">
        <v>573</v>
      </c>
      <c r="I4023" s="1" t="s">
        <v>10939</v>
      </c>
      <c r="J4023" s="1" t="s">
        <v>8134</v>
      </c>
      <c r="K4023" s="1" t="str">
        <f t="shared" si="125"/>
        <v>2020</v>
      </c>
      <c r="L4023">
        <f t="shared" si="126"/>
        <v>66</v>
      </c>
    </row>
    <row r="4024" spans="8:12">
      <c r="H4024" s="1" t="s">
        <v>1694</v>
      </c>
      <c r="I4024" s="1" t="s">
        <v>7776</v>
      </c>
      <c r="J4024" s="1" t="s">
        <v>11671</v>
      </c>
      <c r="K4024" s="1" t="str">
        <f t="shared" si="125"/>
        <v>2010</v>
      </c>
      <c r="L4024">
        <f t="shared" si="126"/>
        <v>66</v>
      </c>
    </row>
    <row r="4025" spans="8:12">
      <c r="H4025" s="1" t="s">
        <v>387</v>
      </c>
      <c r="I4025" s="1" t="s">
        <v>2689</v>
      </c>
      <c r="J4025" s="1" t="s">
        <v>1873</v>
      </c>
      <c r="K4025" s="1" t="str">
        <f t="shared" si="125"/>
        <v>2017</v>
      </c>
      <c r="L4025">
        <f t="shared" si="126"/>
        <v>67</v>
      </c>
    </row>
    <row r="4026" spans="8:12">
      <c r="H4026" s="1" t="s">
        <v>1488</v>
      </c>
      <c r="I4026" s="1" t="s">
        <v>5074</v>
      </c>
      <c r="J4026" s="1" t="s">
        <v>5075</v>
      </c>
      <c r="K4026" s="1" t="str">
        <f t="shared" si="125"/>
        <v>2017</v>
      </c>
      <c r="L4026">
        <f t="shared" si="126"/>
        <v>67</v>
      </c>
    </row>
    <row r="4027" spans="8:12">
      <c r="H4027" s="1" t="s">
        <v>387</v>
      </c>
      <c r="I4027" s="1" t="s">
        <v>5781</v>
      </c>
      <c r="J4027" s="1" t="s">
        <v>1524</v>
      </c>
      <c r="K4027" s="1" t="str">
        <f t="shared" si="125"/>
        <v>2019</v>
      </c>
      <c r="L4027">
        <f t="shared" si="126"/>
        <v>67</v>
      </c>
    </row>
    <row r="4028" spans="8:12">
      <c r="H4028" s="1" t="s">
        <v>1488</v>
      </c>
      <c r="I4028" s="1" t="s">
        <v>6554</v>
      </c>
      <c r="J4028" s="1" t="s">
        <v>7089</v>
      </c>
      <c r="K4028" s="1" t="str">
        <f t="shared" si="125"/>
        <v>2020</v>
      </c>
      <c r="L4028">
        <f t="shared" si="126"/>
        <v>67</v>
      </c>
    </row>
    <row r="4029" spans="8:12">
      <c r="H4029" s="1" t="s">
        <v>1488</v>
      </c>
      <c r="I4029" s="1" t="s">
        <v>6586</v>
      </c>
      <c r="J4029" s="1" t="s">
        <v>5622</v>
      </c>
      <c r="K4029" s="1" t="str">
        <f t="shared" si="125"/>
        <v>2020</v>
      </c>
      <c r="L4029">
        <f t="shared" si="126"/>
        <v>67</v>
      </c>
    </row>
    <row r="4030" spans="8:12">
      <c r="H4030" s="1" t="s">
        <v>1488</v>
      </c>
      <c r="I4030" s="1" t="s">
        <v>5882</v>
      </c>
      <c r="J4030" s="1" t="s">
        <v>8377</v>
      </c>
      <c r="K4030" s="1" t="str">
        <f t="shared" si="125"/>
        <v>2015</v>
      </c>
      <c r="L4030">
        <f t="shared" si="126"/>
        <v>67</v>
      </c>
    </row>
    <row r="4031" spans="8:12">
      <c r="H4031" s="1" t="s">
        <v>1488</v>
      </c>
      <c r="I4031" s="1" t="s">
        <v>9563</v>
      </c>
      <c r="J4031" s="1" t="s">
        <v>1471</v>
      </c>
      <c r="K4031" s="1" t="str">
        <f t="shared" si="125"/>
        <v>2013</v>
      </c>
      <c r="L4031">
        <f t="shared" si="126"/>
        <v>67</v>
      </c>
    </row>
    <row r="4032" spans="8:12">
      <c r="H4032" s="1" t="s">
        <v>1488</v>
      </c>
      <c r="I4032" s="1" t="s">
        <v>9308</v>
      </c>
      <c r="J4032" s="1" t="s">
        <v>6586</v>
      </c>
      <c r="K4032" s="1" t="str">
        <f t="shared" si="125"/>
        <v>2020</v>
      </c>
      <c r="L4032">
        <f t="shared" si="126"/>
        <v>67</v>
      </c>
    </row>
    <row r="4033" spans="8:12">
      <c r="H4033" s="1" t="s">
        <v>1033</v>
      </c>
      <c r="I4033" s="1" t="s">
        <v>11800</v>
      </c>
      <c r="J4033" s="1" t="s">
        <v>11803</v>
      </c>
      <c r="K4033" s="1" t="str">
        <f t="shared" si="125"/>
        <v>2009</v>
      </c>
      <c r="L4033">
        <f t="shared" si="126"/>
        <v>67</v>
      </c>
    </row>
    <row r="4034" spans="8:12">
      <c r="H4034" s="1" t="s">
        <v>1101</v>
      </c>
      <c r="I4034" s="1" t="s">
        <v>1908</v>
      </c>
      <c r="J4034" s="1" t="s">
        <v>1222</v>
      </c>
      <c r="K4034" s="1" t="str">
        <f t="shared" ref="K4034:K4088" si="127">TEXT(J4034,"YYYY")</f>
        <v>2015</v>
      </c>
      <c r="L4034">
        <f t="shared" ref="L4034:L4088" si="128">H4034-(TEXT(I4034,"YYYY")-TEXT(J4034,"YYYY"))</f>
        <v>68</v>
      </c>
    </row>
    <row r="4035" spans="8:12">
      <c r="H4035" s="1" t="s">
        <v>693</v>
      </c>
      <c r="I4035" s="1" t="s">
        <v>1415</v>
      </c>
      <c r="J4035" s="1" t="s">
        <v>1214</v>
      </c>
      <c r="K4035" s="1" t="str">
        <f t="shared" si="127"/>
        <v>2019</v>
      </c>
      <c r="L4035">
        <f t="shared" si="128"/>
        <v>69</v>
      </c>
    </row>
    <row r="4036" spans="8:12">
      <c r="H4036" s="1" t="s">
        <v>693</v>
      </c>
      <c r="I4036" s="1" t="s">
        <v>579</v>
      </c>
      <c r="J4036" s="1" t="s">
        <v>1873</v>
      </c>
      <c r="K4036" s="1" t="str">
        <f t="shared" si="127"/>
        <v>2017</v>
      </c>
      <c r="L4036">
        <f t="shared" si="128"/>
        <v>69</v>
      </c>
    </row>
    <row r="4037" spans="8:12">
      <c r="H4037" s="1" t="s">
        <v>389</v>
      </c>
      <c r="I4037" s="1" t="s">
        <v>5569</v>
      </c>
      <c r="J4037" s="1" t="s">
        <v>2008</v>
      </c>
      <c r="K4037" s="1" t="str">
        <f t="shared" si="127"/>
        <v>2014</v>
      </c>
      <c r="L4037">
        <f t="shared" si="128"/>
        <v>69</v>
      </c>
    </row>
    <row r="4038" spans="8:12">
      <c r="H4038" s="1" t="s">
        <v>693</v>
      </c>
      <c r="I4038" s="1" t="s">
        <v>1296</v>
      </c>
      <c r="J4038" s="1" t="s">
        <v>274</v>
      </c>
      <c r="K4038" s="1" t="str">
        <f t="shared" si="127"/>
        <v>2017</v>
      </c>
      <c r="L4038">
        <f t="shared" si="128"/>
        <v>69</v>
      </c>
    </row>
    <row r="4039" spans="8:12">
      <c r="H4039" s="1" t="s">
        <v>1101</v>
      </c>
      <c r="I4039" s="1" t="s">
        <v>10161</v>
      </c>
      <c r="J4039" s="1" t="s">
        <v>10166</v>
      </c>
      <c r="K4039" s="1" t="str">
        <f t="shared" si="127"/>
        <v>2010</v>
      </c>
      <c r="L4039">
        <f t="shared" si="128"/>
        <v>69</v>
      </c>
    </row>
    <row r="4040" spans="8:12">
      <c r="H4040" s="1" t="s">
        <v>382</v>
      </c>
      <c r="I4040" s="1" t="s">
        <v>5637</v>
      </c>
      <c r="J4040" s="1" t="s">
        <v>6360</v>
      </c>
      <c r="K4040" s="1" t="str">
        <f t="shared" si="127"/>
        <v>2016</v>
      </c>
      <c r="L4040">
        <f t="shared" si="128"/>
        <v>70</v>
      </c>
    </row>
    <row r="4041" spans="8:12">
      <c r="H4041" s="1" t="s">
        <v>1101</v>
      </c>
      <c r="I4041" s="1" t="s">
        <v>606</v>
      </c>
      <c r="J4041" s="1" t="s">
        <v>72</v>
      </c>
      <c r="K4041" s="1" t="str">
        <f t="shared" si="127"/>
        <v>2019</v>
      </c>
      <c r="L4041">
        <f t="shared" si="128"/>
        <v>70</v>
      </c>
    </row>
    <row r="4042" spans="8:12">
      <c r="H4042" s="1" t="s">
        <v>382</v>
      </c>
      <c r="I4042" s="1" t="s">
        <v>10697</v>
      </c>
      <c r="J4042" s="1" t="s">
        <v>8294</v>
      </c>
      <c r="K4042" s="1" t="str">
        <f t="shared" si="127"/>
        <v>2020</v>
      </c>
      <c r="L4042">
        <f t="shared" si="128"/>
        <v>70</v>
      </c>
    </row>
    <row r="4043" spans="8:12">
      <c r="H4043" s="1" t="s">
        <v>382</v>
      </c>
      <c r="I4043" s="1" t="s">
        <v>9192</v>
      </c>
      <c r="J4043" s="1" t="s">
        <v>7293</v>
      </c>
      <c r="K4043" s="1" t="str">
        <f t="shared" si="127"/>
        <v>2014</v>
      </c>
      <c r="L4043">
        <f t="shared" si="128"/>
        <v>70</v>
      </c>
    </row>
    <row r="4044" spans="8:12">
      <c r="H4044" s="1" t="s">
        <v>382</v>
      </c>
      <c r="I4044" s="1" t="s">
        <v>9308</v>
      </c>
      <c r="J4044" s="1" t="s">
        <v>5441</v>
      </c>
      <c r="K4044" s="1" t="str">
        <f t="shared" si="127"/>
        <v>2020</v>
      </c>
      <c r="L4044">
        <f t="shared" si="128"/>
        <v>70</v>
      </c>
    </row>
    <row r="4045" spans="8:12">
      <c r="H4045" s="1" t="s">
        <v>1033</v>
      </c>
      <c r="I4045" s="1" t="s">
        <v>372</v>
      </c>
      <c r="J4045" s="1" t="s">
        <v>1286</v>
      </c>
      <c r="K4045" s="1" t="str">
        <f t="shared" si="127"/>
        <v>2017</v>
      </c>
      <c r="L4045">
        <f t="shared" si="128"/>
        <v>71</v>
      </c>
    </row>
    <row r="4046" spans="8:12">
      <c r="H4046" s="1" t="s">
        <v>1101</v>
      </c>
      <c r="I4046" s="1" t="s">
        <v>4669</v>
      </c>
      <c r="J4046" s="1" t="s">
        <v>931</v>
      </c>
      <c r="K4046" s="1" t="str">
        <f t="shared" si="127"/>
        <v>2016</v>
      </c>
      <c r="L4046">
        <f t="shared" si="128"/>
        <v>71</v>
      </c>
    </row>
    <row r="4047" spans="8:12">
      <c r="H4047" s="1" t="s">
        <v>1101</v>
      </c>
      <c r="I4047" s="1" t="s">
        <v>10830</v>
      </c>
      <c r="J4047" s="1" t="s">
        <v>10847</v>
      </c>
      <c r="K4047" s="1" t="str">
        <f t="shared" si="127"/>
        <v>2020</v>
      </c>
      <c r="L4047">
        <f t="shared" si="128"/>
        <v>71</v>
      </c>
    </row>
    <row r="4048" spans="8:12">
      <c r="H4048" s="1" t="s">
        <v>1033</v>
      </c>
      <c r="I4048" s="1" t="s">
        <v>10910</v>
      </c>
      <c r="J4048" s="1" t="s">
        <v>1334</v>
      </c>
      <c r="K4048" s="1" t="str">
        <f t="shared" si="127"/>
        <v>2018</v>
      </c>
      <c r="L4048">
        <f t="shared" si="128"/>
        <v>71</v>
      </c>
    </row>
    <row r="4049" spans="8:12">
      <c r="H4049" s="1" t="s">
        <v>104</v>
      </c>
      <c r="I4049" s="1" t="s">
        <v>11233</v>
      </c>
      <c r="J4049" s="1" t="s">
        <v>7868</v>
      </c>
      <c r="K4049" s="1" t="str">
        <f t="shared" si="127"/>
        <v>2010</v>
      </c>
      <c r="L4049">
        <f t="shared" si="128"/>
        <v>71</v>
      </c>
    </row>
    <row r="4050" spans="8:12">
      <c r="H4050" s="1" t="s">
        <v>1694</v>
      </c>
      <c r="I4050" s="1" t="s">
        <v>2046</v>
      </c>
      <c r="J4050" s="1" t="s">
        <v>645</v>
      </c>
      <c r="K4050" s="1" t="str">
        <f t="shared" si="127"/>
        <v>2019</v>
      </c>
      <c r="L4050">
        <f t="shared" si="128"/>
        <v>72</v>
      </c>
    </row>
    <row r="4051" spans="8:12">
      <c r="H4051" s="1" t="s">
        <v>1694</v>
      </c>
      <c r="I4051" s="1" t="s">
        <v>345</v>
      </c>
      <c r="J4051" s="1" t="s">
        <v>1534</v>
      </c>
      <c r="K4051" s="1" t="str">
        <f t="shared" si="127"/>
        <v>2016</v>
      </c>
      <c r="L4051">
        <f t="shared" si="128"/>
        <v>72</v>
      </c>
    </row>
    <row r="4052" spans="8:12">
      <c r="H4052" s="1" t="s">
        <v>1694</v>
      </c>
      <c r="I4052" s="1" t="s">
        <v>7037</v>
      </c>
      <c r="J4052" s="1" t="s">
        <v>7043</v>
      </c>
      <c r="K4052" s="1" t="str">
        <f t="shared" si="127"/>
        <v>2020</v>
      </c>
      <c r="L4052">
        <f t="shared" si="128"/>
        <v>72</v>
      </c>
    </row>
    <row r="4053" spans="8:12">
      <c r="H4053" s="1" t="s">
        <v>1033</v>
      </c>
      <c r="I4053" s="1" t="s">
        <v>9045</v>
      </c>
      <c r="J4053" s="1" t="s">
        <v>3141</v>
      </c>
      <c r="K4053" s="1" t="str">
        <f t="shared" si="127"/>
        <v>2011</v>
      </c>
      <c r="L4053">
        <f t="shared" si="128"/>
        <v>72</v>
      </c>
    </row>
    <row r="4054" spans="8:12">
      <c r="H4054" s="1" t="s">
        <v>1694</v>
      </c>
      <c r="I4054" s="1" t="s">
        <v>11246</v>
      </c>
      <c r="J4054" s="1" t="s">
        <v>1163</v>
      </c>
      <c r="K4054" s="1" t="str">
        <f t="shared" si="127"/>
        <v>2015</v>
      </c>
      <c r="L4054">
        <f t="shared" si="128"/>
        <v>72</v>
      </c>
    </row>
    <row r="4055" spans="8:12">
      <c r="H4055" s="1" t="s">
        <v>1033</v>
      </c>
      <c r="I4055" s="1" t="s">
        <v>2368</v>
      </c>
      <c r="J4055" s="1" t="s">
        <v>84</v>
      </c>
      <c r="K4055" s="1" t="str">
        <f t="shared" si="127"/>
        <v>2017</v>
      </c>
      <c r="L4055">
        <f t="shared" si="128"/>
        <v>73</v>
      </c>
    </row>
    <row r="4056" spans="8:12">
      <c r="H4056" s="1" t="s">
        <v>1033</v>
      </c>
      <c r="I4056" s="1" t="s">
        <v>6929</v>
      </c>
      <c r="J4056" s="1" t="s">
        <v>6807</v>
      </c>
      <c r="K4056" s="1" t="str">
        <f t="shared" si="127"/>
        <v>2015</v>
      </c>
      <c r="L4056">
        <f t="shared" si="128"/>
        <v>73</v>
      </c>
    </row>
    <row r="4057" spans="8:12">
      <c r="H4057" s="1" t="s">
        <v>1070</v>
      </c>
      <c r="I4057" s="1" t="s">
        <v>3166</v>
      </c>
      <c r="J4057" s="1" t="s">
        <v>227</v>
      </c>
      <c r="K4057" s="1" t="str">
        <f t="shared" si="127"/>
        <v>2017</v>
      </c>
      <c r="L4057">
        <f t="shared" si="128"/>
        <v>74</v>
      </c>
    </row>
    <row r="4058" spans="8:12">
      <c r="H4058" s="1" t="s">
        <v>1070</v>
      </c>
      <c r="I4058" s="1" t="s">
        <v>3927</v>
      </c>
      <c r="J4058" s="1" t="s">
        <v>931</v>
      </c>
      <c r="K4058" s="1" t="str">
        <f t="shared" si="127"/>
        <v>2016</v>
      </c>
      <c r="L4058">
        <f t="shared" si="128"/>
        <v>74</v>
      </c>
    </row>
    <row r="4059" spans="8:12">
      <c r="H4059" s="1" t="s">
        <v>1070</v>
      </c>
      <c r="I4059" s="1" t="s">
        <v>6262</v>
      </c>
      <c r="J4059" s="1" t="s">
        <v>1163</v>
      </c>
      <c r="K4059" s="1" t="str">
        <f t="shared" si="127"/>
        <v>2015</v>
      </c>
      <c r="L4059">
        <f t="shared" si="128"/>
        <v>74</v>
      </c>
    </row>
    <row r="4060" spans="8:12">
      <c r="H4060" s="1" t="s">
        <v>104</v>
      </c>
      <c r="I4060" s="1" t="s">
        <v>7812</v>
      </c>
      <c r="J4060" s="1" t="s">
        <v>6940</v>
      </c>
      <c r="K4060" s="1" t="str">
        <f t="shared" si="127"/>
        <v>2015</v>
      </c>
      <c r="L4060">
        <f t="shared" si="128"/>
        <v>74</v>
      </c>
    </row>
    <row r="4061" spans="8:12">
      <c r="H4061" s="1" t="s">
        <v>104</v>
      </c>
      <c r="I4061" s="1" t="s">
        <v>9011</v>
      </c>
      <c r="J4061" s="1" t="s">
        <v>5844</v>
      </c>
      <c r="K4061" s="1" t="str">
        <f t="shared" si="127"/>
        <v>2019</v>
      </c>
      <c r="L4061">
        <f t="shared" si="128"/>
        <v>74</v>
      </c>
    </row>
    <row r="4062" spans="8:12">
      <c r="H4062" s="1" t="s">
        <v>832</v>
      </c>
      <c r="I4062" s="1" t="s">
        <v>5619</v>
      </c>
      <c r="J4062" s="1" t="s">
        <v>1334</v>
      </c>
      <c r="K4062" s="1" t="str">
        <f t="shared" si="127"/>
        <v>2018</v>
      </c>
      <c r="L4062">
        <f t="shared" si="128"/>
        <v>74</v>
      </c>
    </row>
    <row r="4063" spans="8:12">
      <c r="H4063" s="1" t="s">
        <v>832</v>
      </c>
      <c r="I4063" s="1" t="s">
        <v>1476</v>
      </c>
      <c r="J4063" s="1" t="s">
        <v>1039</v>
      </c>
      <c r="K4063" s="1" t="str">
        <f t="shared" si="127"/>
        <v>2018</v>
      </c>
      <c r="L4063">
        <f t="shared" si="128"/>
        <v>75</v>
      </c>
    </row>
    <row r="4064" spans="8:12">
      <c r="H4064" s="1" t="s">
        <v>104</v>
      </c>
      <c r="I4064" s="1" t="s">
        <v>3199</v>
      </c>
      <c r="J4064" s="1" t="s">
        <v>3207</v>
      </c>
      <c r="K4064" s="1" t="str">
        <f t="shared" si="127"/>
        <v>2019</v>
      </c>
      <c r="L4064">
        <f t="shared" si="128"/>
        <v>75</v>
      </c>
    </row>
    <row r="4065" spans="8:14">
      <c r="H4065" s="1" t="s">
        <v>104</v>
      </c>
      <c r="I4065" s="1" t="s">
        <v>10910</v>
      </c>
      <c r="J4065" s="1" t="s">
        <v>5224</v>
      </c>
      <c r="K4065" s="1" t="str">
        <f t="shared" si="127"/>
        <v>2020</v>
      </c>
      <c r="L4065">
        <f t="shared" si="128"/>
        <v>75</v>
      </c>
    </row>
    <row r="4066" spans="8:14">
      <c r="H4066" s="1" t="s">
        <v>832</v>
      </c>
      <c r="I4066" s="1" t="s">
        <v>6291</v>
      </c>
      <c r="J4066" s="1" t="s">
        <v>892</v>
      </c>
      <c r="K4066" s="1" t="str">
        <f t="shared" si="127"/>
        <v>2015</v>
      </c>
      <c r="L4066">
        <f t="shared" si="128"/>
        <v>76</v>
      </c>
    </row>
    <row r="4067" spans="8:14">
      <c r="H4067" s="1" t="s">
        <v>1152</v>
      </c>
      <c r="I4067" s="1" t="s">
        <v>8377</v>
      </c>
      <c r="J4067" s="1" t="s">
        <v>7135</v>
      </c>
      <c r="K4067" s="1" t="str">
        <f t="shared" si="127"/>
        <v>2014</v>
      </c>
      <c r="L4067">
        <f t="shared" si="128"/>
        <v>76</v>
      </c>
    </row>
    <row r="4068" spans="8:14">
      <c r="H4068" s="1" t="s">
        <v>1152</v>
      </c>
      <c r="I4068" s="1" t="s">
        <v>335</v>
      </c>
      <c r="J4068" s="1" t="s">
        <v>11631</v>
      </c>
      <c r="K4068" s="1" t="str">
        <f t="shared" si="127"/>
        <v>2019</v>
      </c>
      <c r="L4068">
        <f t="shared" si="128"/>
        <v>76</v>
      </c>
    </row>
    <row r="4069" spans="8:14">
      <c r="H4069" s="1" t="s">
        <v>1152</v>
      </c>
      <c r="I4069" s="1" t="s">
        <v>8377</v>
      </c>
      <c r="J4069" s="1" t="s">
        <v>11780</v>
      </c>
      <c r="K4069" s="1" t="str">
        <f t="shared" si="127"/>
        <v>2014</v>
      </c>
      <c r="L4069">
        <f t="shared" si="128"/>
        <v>76</v>
      </c>
    </row>
    <row r="4070" spans="8:14">
      <c r="H4070" s="1" t="s">
        <v>1152</v>
      </c>
      <c r="I4070" s="1" t="s">
        <v>6892</v>
      </c>
      <c r="J4070" s="1" t="s">
        <v>6897</v>
      </c>
      <c r="K4070" s="1" t="str">
        <f t="shared" si="127"/>
        <v>2015</v>
      </c>
      <c r="L4070">
        <f t="shared" si="128"/>
        <v>77</v>
      </c>
    </row>
    <row r="4071" spans="8:14">
      <c r="H4071" s="1" t="s">
        <v>225</v>
      </c>
      <c r="I4071" s="1" t="s">
        <v>613</v>
      </c>
      <c r="J4071" s="1" t="s">
        <v>6255</v>
      </c>
      <c r="K4071" s="1" t="str">
        <f t="shared" si="127"/>
        <v>2015</v>
      </c>
      <c r="L4071">
        <f t="shared" si="128"/>
        <v>81</v>
      </c>
    </row>
    <row r="4072" spans="8:14">
      <c r="H4072" s="1" t="s">
        <v>505</v>
      </c>
      <c r="I4072" s="1" t="s">
        <v>2332</v>
      </c>
      <c r="J4072" s="1" t="s">
        <v>364</v>
      </c>
      <c r="K4072" s="1" t="str">
        <f t="shared" si="127"/>
        <v>2020</v>
      </c>
      <c r="L4072">
        <f t="shared" si="128"/>
        <v>82</v>
      </c>
    </row>
    <row r="4073" spans="8:14" ht="15">
      <c r="H4073" s="1" t="s">
        <v>583</v>
      </c>
      <c r="I4073" s="1"/>
      <c r="J4073" s="1" t="s">
        <v>1712</v>
      </c>
      <c r="K4073" s="1" t="str">
        <f t="shared" si="127"/>
        <v>2014</v>
      </c>
      <c r="L4073" s="8">
        <f t="shared" si="128"/>
        <v>136</v>
      </c>
      <c r="N4073" s="10" t="s">
        <v>12534</v>
      </c>
    </row>
    <row r="4074" spans="8:14" ht="15">
      <c r="H4074" s="1" t="s">
        <v>721</v>
      </c>
      <c r="I4074" s="1"/>
      <c r="J4074" s="1" t="s">
        <v>9794</v>
      </c>
      <c r="K4074" s="1" t="str">
        <f t="shared" si="127"/>
        <v>2007</v>
      </c>
      <c r="L4074" s="8">
        <f t="shared" si="128"/>
        <v>158</v>
      </c>
    </row>
    <row r="4075" spans="8:14" ht="15">
      <c r="H4075" s="1" t="s">
        <v>71</v>
      </c>
      <c r="I4075" s="1" t="s">
        <v>111</v>
      </c>
      <c r="J4075" s="1" t="s">
        <v>145</v>
      </c>
      <c r="K4075" s="1" t="str">
        <f t="shared" si="127"/>
        <v>2017年9月</v>
      </c>
      <c r="L4075" s="8" t="e">
        <f t="shared" si="128"/>
        <v>#VALUE!</v>
      </c>
    </row>
    <row r="4076" spans="8:14" ht="15">
      <c r="H4076" s="1" t="s">
        <v>644</v>
      </c>
      <c r="I4076" s="1" t="s">
        <v>1226</v>
      </c>
      <c r="J4076" s="1" t="s">
        <v>1238</v>
      </c>
      <c r="K4076" s="1" t="str">
        <f t="shared" si="127"/>
        <v>2016年10月</v>
      </c>
      <c r="L4076" s="8" t="e">
        <f t="shared" si="128"/>
        <v>#VALUE!</v>
      </c>
    </row>
    <row r="4077" spans="8:14" ht="15">
      <c r="H4077" s="1" t="s">
        <v>4508</v>
      </c>
      <c r="I4077" s="1" t="s">
        <v>4509</v>
      </c>
      <c r="J4077" s="1" t="s">
        <v>467</v>
      </c>
      <c r="K4077" s="1" t="str">
        <f t="shared" si="127"/>
        <v>2016</v>
      </c>
      <c r="L4077" s="8" t="e">
        <f t="shared" si="128"/>
        <v>#VALUE!</v>
      </c>
    </row>
    <row r="4078" spans="8:14" ht="15">
      <c r="H4078" s="1" t="s">
        <v>5375</v>
      </c>
      <c r="I4078" s="1" t="s">
        <v>5325</v>
      </c>
      <c r="J4078" s="1" t="s">
        <v>174</v>
      </c>
      <c r="K4078" s="1" t="str">
        <f t="shared" si="127"/>
        <v>2016</v>
      </c>
      <c r="L4078" s="8" t="e">
        <f t="shared" si="128"/>
        <v>#VALUE!</v>
      </c>
    </row>
    <row r="4079" spans="8:14" ht="15">
      <c r="H4079" s="1" t="s">
        <v>5451</v>
      </c>
      <c r="I4079" s="1" t="s">
        <v>465</v>
      </c>
      <c r="J4079" s="1" t="s">
        <v>5452</v>
      </c>
      <c r="K4079" s="1" t="str">
        <f t="shared" si="127"/>
        <v>2015</v>
      </c>
      <c r="L4079" s="8" t="e">
        <f t="shared" si="128"/>
        <v>#VALUE!</v>
      </c>
    </row>
    <row r="4080" spans="8:14" ht="15">
      <c r="H4080" s="1" t="s">
        <v>5927</v>
      </c>
      <c r="I4080" s="1" t="s">
        <v>2822</v>
      </c>
      <c r="J4080" s="1" t="s">
        <v>1212</v>
      </c>
      <c r="K4080" s="1" t="str">
        <f t="shared" si="127"/>
        <v>2017</v>
      </c>
      <c r="L4080" s="8" t="e">
        <f t="shared" si="128"/>
        <v>#VALUE!</v>
      </c>
    </row>
    <row r="4081" spans="8:12" ht="15">
      <c r="H4081" s="1" t="s">
        <v>6324</v>
      </c>
      <c r="I4081" s="1" t="s">
        <v>204</v>
      </c>
      <c r="J4081" s="1" t="s">
        <v>2019</v>
      </c>
      <c r="K4081" s="1" t="str">
        <f t="shared" si="127"/>
        <v>2012</v>
      </c>
      <c r="L4081" s="8" t="e">
        <f t="shared" si="128"/>
        <v>#VALUE!</v>
      </c>
    </row>
    <row r="4082" spans="8:12" ht="15">
      <c r="H4082" s="1" t="s">
        <v>6728</v>
      </c>
      <c r="I4082" s="1" t="s">
        <v>6723</v>
      </c>
      <c r="J4082" s="1" t="s">
        <v>1222</v>
      </c>
      <c r="K4082" s="1" t="str">
        <f t="shared" si="127"/>
        <v>2015</v>
      </c>
      <c r="L4082" s="8" t="e">
        <f t="shared" si="128"/>
        <v>#VALUE!</v>
      </c>
    </row>
    <row r="4083" spans="8:12" ht="15">
      <c r="H4083" s="1" t="s">
        <v>6742</v>
      </c>
      <c r="I4083" s="1" t="s">
        <v>6743</v>
      </c>
      <c r="J4083" s="1" t="s">
        <v>6744</v>
      </c>
      <c r="K4083" s="1" t="str">
        <f t="shared" si="127"/>
        <v>2005</v>
      </c>
      <c r="L4083" s="8" t="e">
        <f t="shared" si="128"/>
        <v>#VALUE!</v>
      </c>
    </row>
    <row r="4084" spans="8:12" ht="15">
      <c r="H4084" s="1" t="s">
        <v>7179</v>
      </c>
      <c r="I4084" s="1" t="s">
        <v>7166</v>
      </c>
      <c r="J4084" s="1" t="s">
        <v>6790</v>
      </c>
      <c r="K4084" s="1" t="str">
        <f t="shared" si="127"/>
        <v>2010</v>
      </c>
      <c r="L4084" s="8" t="e">
        <f t="shared" si="128"/>
        <v>#VALUE!</v>
      </c>
    </row>
    <row r="4085" spans="8:12" ht="15">
      <c r="H4085" s="1" t="s">
        <v>2694</v>
      </c>
      <c r="I4085" s="1" t="s">
        <v>7898</v>
      </c>
      <c r="J4085" s="1" t="s">
        <v>7899</v>
      </c>
      <c r="K4085" s="1" t="str">
        <f t="shared" si="127"/>
        <v>2010</v>
      </c>
      <c r="L4085" s="8" t="e">
        <f t="shared" si="128"/>
        <v>#VALUE!</v>
      </c>
    </row>
    <row r="4086" spans="8:12" ht="15">
      <c r="H4086" s="1" t="s">
        <v>65</v>
      </c>
      <c r="I4086" s="1" t="s">
        <v>8837</v>
      </c>
      <c r="J4086" s="1" t="s">
        <v>8840</v>
      </c>
      <c r="K4086" s="1" t="str">
        <f t="shared" si="127"/>
        <v>2008</v>
      </c>
      <c r="L4086" s="8" t="e">
        <f t="shared" si="128"/>
        <v>#VALUE!</v>
      </c>
    </row>
    <row r="4087" spans="8:12" ht="15">
      <c r="H4087" s="1" t="s">
        <v>10635</v>
      </c>
      <c r="I4087" s="1" t="s">
        <v>3450</v>
      </c>
      <c r="J4087" s="1" t="s">
        <v>10636</v>
      </c>
      <c r="K4087" s="1" t="str">
        <f t="shared" si="127"/>
        <v>2004</v>
      </c>
      <c r="L4087" s="8" t="e">
        <f t="shared" si="128"/>
        <v>#VALUE!</v>
      </c>
    </row>
    <row r="4088" spans="8:12" ht="15">
      <c r="H4088" s="1" t="s">
        <v>12344</v>
      </c>
      <c r="I4088" s="1" t="s">
        <v>12335</v>
      </c>
      <c r="J4088" s="1" t="s">
        <v>9232</v>
      </c>
      <c r="K4088" s="1" t="str">
        <f t="shared" si="127"/>
        <v>2012</v>
      </c>
      <c r="L4088" s="8" t="e">
        <f t="shared" si="128"/>
        <v>#VALUE!</v>
      </c>
    </row>
  </sheetData>
  <sortState ref="H2:L4088">
    <sortCondition ref="L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H1:P4130"/>
  <sheetViews>
    <sheetView topLeftCell="A396" workbookViewId="0">
      <selection activeCell="Q53" sqref="Q53"/>
    </sheetView>
  </sheetViews>
  <sheetFormatPr baseColWidth="10" defaultRowHeight="14" x14ac:dyDescent="0"/>
  <cols>
    <col min="9" max="9" width="10.5" bestFit="1" customWidth="1"/>
    <col min="10" max="10" width="9.5" bestFit="1" customWidth="1"/>
    <col min="12" max="12" width="10.83203125" style="17"/>
    <col min="13" max="13" width="13.1640625" bestFit="1" customWidth="1"/>
  </cols>
  <sheetData>
    <row r="1" spans="8:13">
      <c r="H1" s="1" t="s">
        <v>12528</v>
      </c>
      <c r="I1" s="1" t="s">
        <v>12523</v>
      </c>
      <c r="J1" s="1" t="s">
        <v>12524</v>
      </c>
      <c r="K1" s="1" t="s">
        <v>12519</v>
      </c>
      <c r="L1" s="15" t="s">
        <v>12517</v>
      </c>
      <c r="M1" s="1" t="s">
        <v>38</v>
      </c>
    </row>
    <row r="2" spans="8:13" hidden="1">
      <c r="H2" s="1" t="s">
        <v>58</v>
      </c>
      <c r="I2" s="1" t="s">
        <v>59</v>
      </c>
      <c r="J2" s="1" t="s">
        <v>66</v>
      </c>
      <c r="K2" s="1" t="str">
        <f>TEXT(J2,"YYYY")</f>
        <v>2019</v>
      </c>
      <c r="L2" s="1">
        <f>H2-(TEXT(I2,"YYYY")-TEXT(J2,"YYYY"))</f>
        <v>10</v>
      </c>
      <c r="M2" s="1" t="s">
        <v>60</v>
      </c>
    </row>
    <row r="3" spans="8:13" hidden="1">
      <c r="H3" s="1" t="s">
        <v>71</v>
      </c>
      <c r="I3" s="1" t="s">
        <v>51</v>
      </c>
      <c r="J3" s="1" t="s">
        <v>72</v>
      </c>
      <c r="K3" s="1" t="str">
        <f t="shared" ref="K3" si="0">TEXT(J3,"YYYY")</f>
        <v>2019</v>
      </c>
      <c r="L3" s="1">
        <f t="shared" ref="L3" si="1">H3-(TEXT(I3,"YYYY")-TEXT(J3,"YYYY"))</f>
        <v>7</v>
      </c>
      <c r="M3" s="1" t="s">
        <v>60</v>
      </c>
    </row>
    <row r="4" spans="8:13" ht="15">
      <c r="H4" s="1" t="s">
        <v>247</v>
      </c>
      <c r="I4" s="1" t="s">
        <v>2332</v>
      </c>
      <c r="J4" s="1"/>
      <c r="K4" s="1" t="str">
        <f t="shared" ref="K4:K67" si="2">TEXT(J4,"YYYY")</f>
        <v>1900</v>
      </c>
      <c r="L4" s="16">
        <f t="shared" ref="L4:L33" si="3">H4-(TEXT(I4,"YYYY")-TEXT(J4,"YYYY"))</f>
        <v>-105</v>
      </c>
      <c r="M4" s="1" t="s">
        <v>79</v>
      </c>
    </row>
    <row r="5" spans="8:13" hidden="1">
      <c r="H5" s="1" t="s">
        <v>88</v>
      </c>
      <c r="I5" s="1" t="s">
        <v>51</v>
      </c>
      <c r="J5" s="1" t="s">
        <v>93</v>
      </c>
      <c r="K5" s="1" t="str">
        <f t="shared" si="2"/>
        <v>2014</v>
      </c>
      <c r="L5" s="1">
        <f t="shared" si="3"/>
        <v>23</v>
      </c>
      <c r="M5" s="1" t="s">
        <v>60</v>
      </c>
    </row>
    <row r="6" spans="8:13" ht="15">
      <c r="H6" s="1" t="s">
        <v>130</v>
      </c>
      <c r="I6" s="1" t="s">
        <v>3137</v>
      </c>
      <c r="J6" s="1"/>
      <c r="K6" s="1" t="str">
        <f t="shared" si="2"/>
        <v>1900</v>
      </c>
      <c r="L6" s="16">
        <f t="shared" si="3"/>
        <v>-104</v>
      </c>
      <c r="M6" s="1" t="s">
        <v>79</v>
      </c>
    </row>
    <row r="7" spans="8:13" hidden="1">
      <c r="H7" s="1" t="s">
        <v>118</v>
      </c>
      <c r="I7" s="1" t="s">
        <v>111</v>
      </c>
      <c r="J7" s="1"/>
      <c r="K7" s="1" t="str">
        <f t="shared" si="2"/>
        <v>1900</v>
      </c>
      <c r="L7" s="1">
        <f t="shared" si="3"/>
        <v>-94</v>
      </c>
      <c r="M7" s="1" t="s">
        <v>60</v>
      </c>
    </row>
    <row r="8" spans="8:13" hidden="1">
      <c r="H8" s="1" t="s">
        <v>126</v>
      </c>
      <c r="I8" s="1" t="s">
        <v>111</v>
      </c>
      <c r="J8" s="1" t="s">
        <v>93</v>
      </c>
      <c r="K8" s="1" t="str">
        <f t="shared" si="2"/>
        <v>2014</v>
      </c>
      <c r="L8" s="1">
        <f t="shared" si="3"/>
        <v>9</v>
      </c>
      <c r="M8" s="1" t="s">
        <v>60</v>
      </c>
    </row>
    <row r="9" spans="8:13" hidden="1">
      <c r="H9" s="1" t="s">
        <v>134</v>
      </c>
      <c r="I9" s="1" t="s">
        <v>111</v>
      </c>
      <c r="J9" s="1" t="s">
        <v>66</v>
      </c>
      <c r="K9" s="1" t="str">
        <f t="shared" si="2"/>
        <v>2019</v>
      </c>
      <c r="L9" s="1">
        <f t="shared" si="3"/>
        <v>27</v>
      </c>
      <c r="M9" s="1" t="s">
        <v>60</v>
      </c>
    </row>
    <row r="10" spans="8:13" hidden="1">
      <c r="H10" s="1" t="s">
        <v>71</v>
      </c>
      <c r="I10" s="1" t="s">
        <v>111</v>
      </c>
      <c r="J10" s="1" t="s">
        <v>145</v>
      </c>
      <c r="K10" s="1" t="str">
        <f t="shared" si="2"/>
        <v>2017年9月</v>
      </c>
      <c r="L10" s="1" t="e">
        <f t="shared" si="3"/>
        <v>#VALUE!</v>
      </c>
      <c r="M10" s="1" t="s">
        <v>60</v>
      </c>
    </row>
    <row r="11" spans="8:13" hidden="1">
      <c r="H11" s="1" t="s">
        <v>149</v>
      </c>
      <c r="I11" s="1" t="s">
        <v>111</v>
      </c>
      <c r="J11" s="1" t="s">
        <v>152</v>
      </c>
      <c r="K11" s="1" t="str">
        <f t="shared" si="2"/>
        <v>2017</v>
      </c>
      <c r="L11" s="1">
        <f t="shared" si="3"/>
        <v>37</v>
      </c>
      <c r="M11" s="1" t="s">
        <v>60</v>
      </c>
    </row>
    <row r="12" spans="8:13" hidden="1">
      <c r="H12" s="1" t="s">
        <v>158</v>
      </c>
      <c r="I12" s="1" t="s">
        <v>159</v>
      </c>
      <c r="J12" s="1" t="s">
        <v>162</v>
      </c>
      <c r="K12" s="1" t="str">
        <f t="shared" si="2"/>
        <v>2016</v>
      </c>
      <c r="L12" s="1">
        <f t="shared" si="3"/>
        <v>11</v>
      </c>
      <c r="M12" s="1" t="s">
        <v>60</v>
      </c>
    </row>
    <row r="13" spans="8:13" hidden="1">
      <c r="H13" s="1" t="s">
        <v>71</v>
      </c>
      <c r="I13" s="1" t="s">
        <v>167</v>
      </c>
      <c r="J13" s="1" t="s">
        <v>171</v>
      </c>
      <c r="K13" s="1" t="str">
        <f t="shared" si="2"/>
        <v>2015</v>
      </c>
      <c r="L13" s="1">
        <f t="shared" si="3"/>
        <v>6</v>
      </c>
      <c r="M13" s="1" t="s">
        <v>60</v>
      </c>
    </row>
    <row r="14" spans="8:13" ht="15">
      <c r="H14" s="1" t="s">
        <v>479</v>
      </c>
      <c r="I14" s="1" t="s">
        <v>830</v>
      </c>
      <c r="J14" s="1"/>
      <c r="K14" s="1" t="str">
        <f t="shared" si="2"/>
        <v>1900</v>
      </c>
      <c r="L14" s="16">
        <f t="shared" si="3"/>
        <v>-101</v>
      </c>
      <c r="M14" s="1" t="s">
        <v>79</v>
      </c>
    </row>
    <row r="15" spans="8:13" ht="15">
      <c r="H15" s="1" t="s">
        <v>583</v>
      </c>
      <c r="I15" s="1" t="s">
        <v>1783</v>
      </c>
      <c r="J15" s="1"/>
      <c r="K15" s="1" t="str">
        <f t="shared" si="2"/>
        <v>1900</v>
      </c>
      <c r="L15" s="16">
        <f t="shared" si="3"/>
        <v>-96</v>
      </c>
      <c r="M15" s="1" t="s">
        <v>79</v>
      </c>
    </row>
    <row r="16" spans="8:13" hidden="1">
      <c r="H16" s="1" t="s">
        <v>55</v>
      </c>
      <c r="I16" s="1" t="s">
        <v>195</v>
      </c>
      <c r="J16" s="1" t="s">
        <v>199</v>
      </c>
      <c r="K16" s="1" t="str">
        <f t="shared" si="2"/>
        <v>2018</v>
      </c>
      <c r="L16" s="1">
        <f t="shared" si="3"/>
        <v>4</v>
      </c>
      <c r="M16" s="1" t="s">
        <v>60</v>
      </c>
    </row>
    <row r="17" spans="8:13" ht="15">
      <c r="H17" s="1" t="s">
        <v>583</v>
      </c>
      <c r="I17" s="1" t="s">
        <v>9210</v>
      </c>
      <c r="J17" s="1"/>
      <c r="K17" s="1" t="str">
        <f t="shared" si="2"/>
        <v>1900</v>
      </c>
      <c r="L17" s="16">
        <f t="shared" si="3"/>
        <v>-92</v>
      </c>
      <c r="M17" s="1" t="s">
        <v>79</v>
      </c>
    </row>
    <row r="18" spans="8:13" hidden="1">
      <c r="H18" s="1" t="s">
        <v>197</v>
      </c>
      <c r="I18" s="1" t="s">
        <v>212</v>
      </c>
      <c r="J18" s="1" t="s">
        <v>191</v>
      </c>
      <c r="K18" s="1" t="str">
        <f t="shared" si="2"/>
        <v>2018</v>
      </c>
      <c r="L18" s="1">
        <f t="shared" si="3"/>
        <v>16</v>
      </c>
      <c r="M18" s="1" t="s">
        <v>60</v>
      </c>
    </row>
    <row r="19" spans="8:13" ht="15">
      <c r="H19" s="1" t="s">
        <v>118</v>
      </c>
      <c r="I19" s="1" t="s">
        <v>5651</v>
      </c>
      <c r="J19" s="1"/>
      <c r="K19" s="1" t="str">
        <f t="shared" si="2"/>
        <v>1900</v>
      </c>
      <c r="L19" s="16">
        <f t="shared" si="3"/>
        <v>-91</v>
      </c>
      <c r="M19" s="1" t="s">
        <v>79</v>
      </c>
    </row>
    <row r="20" spans="8:13" ht="15">
      <c r="H20" s="1" t="s">
        <v>809</v>
      </c>
      <c r="I20" s="1" t="s">
        <v>3665</v>
      </c>
      <c r="J20" s="1"/>
      <c r="K20" s="1" t="str">
        <f t="shared" si="2"/>
        <v>1900</v>
      </c>
      <c r="L20" s="16">
        <f t="shared" si="3"/>
        <v>-82</v>
      </c>
      <c r="M20" s="1" t="s">
        <v>79</v>
      </c>
    </row>
    <row r="21" spans="8:13" hidden="1">
      <c r="H21" s="1" t="s">
        <v>101</v>
      </c>
      <c r="I21" s="1" t="s">
        <v>231</v>
      </c>
      <c r="J21" s="1" t="s">
        <v>236</v>
      </c>
      <c r="K21" s="1" t="str">
        <f t="shared" si="2"/>
        <v>2017</v>
      </c>
      <c r="L21" s="1">
        <f t="shared" si="3"/>
        <v>38</v>
      </c>
      <c r="M21" s="1" t="s">
        <v>60</v>
      </c>
    </row>
    <row r="22" spans="8:13" hidden="1">
      <c r="H22" s="1" t="s">
        <v>240</v>
      </c>
      <c r="I22" s="1" t="s">
        <v>241</v>
      </c>
      <c r="J22" s="1" t="s">
        <v>243</v>
      </c>
      <c r="K22" s="1" t="str">
        <f t="shared" si="2"/>
        <v>2017</v>
      </c>
      <c r="L22" s="1">
        <f t="shared" si="3"/>
        <v>54</v>
      </c>
      <c r="M22" s="1" t="s">
        <v>60</v>
      </c>
    </row>
    <row r="23" spans="8:13" ht="15">
      <c r="H23" s="1" t="s">
        <v>101</v>
      </c>
      <c r="I23" s="1" t="s">
        <v>12334</v>
      </c>
      <c r="J23" s="1"/>
      <c r="K23" s="1" t="str">
        <f t="shared" si="2"/>
        <v>1900</v>
      </c>
      <c r="L23" s="16">
        <f t="shared" si="3"/>
        <v>-82</v>
      </c>
      <c r="M23" s="1" t="s">
        <v>79</v>
      </c>
    </row>
    <row r="24" spans="8:13" hidden="1">
      <c r="H24" s="1" t="s">
        <v>177</v>
      </c>
      <c r="I24" s="1" t="s">
        <v>254</v>
      </c>
      <c r="J24" s="1" t="s">
        <v>258</v>
      </c>
      <c r="K24" s="1" t="str">
        <f t="shared" si="2"/>
        <v>2017</v>
      </c>
      <c r="L24" s="1">
        <f t="shared" si="3"/>
        <v>22</v>
      </c>
      <c r="M24" s="1" t="s">
        <v>60</v>
      </c>
    </row>
    <row r="25" spans="8:13" ht="15">
      <c r="H25" s="1" t="s">
        <v>101</v>
      </c>
      <c r="I25" s="1" t="s">
        <v>1799</v>
      </c>
      <c r="J25" s="1"/>
      <c r="K25" s="1" t="str">
        <f t="shared" si="2"/>
        <v>1900</v>
      </c>
      <c r="L25" s="16">
        <f t="shared" si="3"/>
        <v>-79</v>
      </c>
      <c r="M25" s="1" t="s">
        <v>79</v>
      </c>
    </row>
    <row r="26" spans="8:13" ht="15">
      <c r="H26" s="1" t="s">
        <v>128</v>
      </c>
      <c r="I26" s="1" t="s">
        <v>426</v>
      </c>
      <c r="J26" s="1"/>
      <c r="K26" s="1" t="str">
        <f t="shared" si="2"/>
        <v>1900</v>
      </c>
      <c r="L26" s="16">
        <f t="shared" si="3"/>
        <v>-76</v>
      </c>
      <c r="M26" s="1" t="s">
        <v>79</v>
      </c>
    </row>
    <row r="27" spans="8:13" ht="15">
      <c r="H27" s="1" t="s">
        <v>1488</v>
      </c>
      <c r="I27" s="1" t="s">
        <v>830</v>
      </c>
      <c r="J27" s="1"/>
      <c r="K27" s="1" t="str">
        <f t="shared" si="2"/>
        <v>1900</v>
      </c>
      <c r="L27" s="16">
        <f t="shared" si="3"/>
        <v>-53</v>
      </c>
      <c r="M27" s="1" t="s">
        <v>79</v>
      </c>
    </row>
    <row r="28" spans="8:13" ht="15">
      <c r="H28" s="1" t="s">
        <v>479</v>
      </c>
      <c r="I28" s="1" t="s">
        <v>5394</v>
      </c>
      <c r="J28" s="1" t="s">
        <v>5399</v>
      </c>
      <c r="K28" s="1" t="str">
        <f t="shared" si="2"/>
        <v>1986</v>
      </c>
      <c r="L28" s="16">
        <f t="shared" si="3"/>
        <v>-12</v>
      </c>
      <c r="M28" s="1" t="s">
        <v>79</v>
      </c>
    </row>
    <row r="29" spans="8:13" ht="15">
      <c r="H29" s="1"/>
      <c r="I29" s="1" t="s">
        <v>7244</v>
      </c>
      <c r="J29" s="1" t="s">
        <v>8365</v>
      </c>
      <c r="K29" s="1" t="str">
        <f t="shared" si="2"/>
        <v>2004</v>
      </c>
      <c r="L29" s="16">
        <f t="shared" si="3"/>
        <v>-10</v>
      </c>
      <c r="M29" s="1" t="s">
        <v>79</v>
      </c>
    </row>
    <row r="30" spans="8:13" hidden="1">
      <c r="H30" s="1" t="s">
        <v>299</v>
      </c>
      <c r="I30" s="1" t="s">
        <v>300</v>
      </c>
      <c r="J30" s="1" t="s">
        <v>303</v>
      </c>
      <c r="K30" s="1" t="str">
        <f t="shared" si="2"/>
        <v>2016</v>
      </c>
      <c r="L30" s="1">
        <f t="shared" si="3"/>
        <v>41</v>
      </c>
      <c r="M30" s="1" t="s">
        <v>60</v>
      </c>
    </row>
    <row r="31" spans="8:13" hidden="1">
      <c r="H31" s="1" t="s">
        <v>308</v>
      </c>
      <c r="I31" s="1" t="s">
        <v>309</v>
      </c>
      <c r="J31" s="1" t="s">
        <v>312</v>
      </c>
      <c r="K31" s="1" t="str">
        <f t="shared" si="2"/>
        <v>2018</v>
      </c>
      <c r="L31" s="1">
        <f t="shared" si="3"/>
        <v>56</v>
      </c>
      <c r="M31" s="1" t="s">
        <v>60</v>
      </c>
    </row>
    <row r="32" spans="8:13" ht="15">
      <c r="H32" s="1" t="s">
        <v>55</v>
      </c>
      <c r="I32" s="1" t="s">
        <v>610</v>
      </c>
      <c r="J32" s="1" t="s">
        <v>1918</v>
      </c>
      <c r="K32" s="1" t="str">
        <f t="shared" si="2"/>
        <v>2007</v>
      </c>
      <c r="L32" s="16">
        <f t="shared" si="3"/>
        <v>-6</v>
      </c>
      <c r="M32" s="1" t="s">
        <v>79</v>
      </c>
    </row>
    <row r="33" spans="8:16" ht="15">
      <c r="H33" s="1"/>
      <c r="I33" s="1" t="s">
        <v>9908</v>
      </c>
      <c r="J33" s="1" t="s">
        <v>9913</v>
      </c>
      <c r="K33" s="1" t="str">
        <f t="shared" si="2"/>
        <v>2011</v>
      </c>
      <c r="L33" s="16">
        <f t="shared" si="3"/>
        <v>-2</v>
      </c>
      <c r="M33" s="1" t="s">
        <v>79</v>
      </c>
    </row>
    <row r="34" spans="8:16">
      <c r="H34" s="1"/>
      <c r="I34" s="1" t="s">
        <v>3927</v>
      </c>
      <c r="J34" s="1" t="s">
        <v>4720</v>
      </c>
      <c r="K34" s="1" t="str">
        <f t="shared" si="2"/>
        <v>2015</v>
      </c>
      <c r="L34" s="17">
        <v>0</v>
      </c>
      <c r="M34" s="1" t="s">
        <v>79</v>
      </c>
      <c r="N34" s="13"/>
    </row>
    <row r="35" spans="8:16">
      <c r="H35" s="1" t="s">
        <v>50</v>
      </c>
      <c r="I35" s="1" t="s">
        <v>8945</v>
      </c>
      <c r="J35" s="1" t="s">
        <v>1249</v>
      </c>
      <c r="K35" s="1" t="str">
        <f t="shared" si="2"/>
        <v>2018</v>
      </c>
      <c r="L35" s="17">
        <v>0</v>
      </c>
      <c r="M35" s="1" t="s">
        <v>79</v>
      </c>
      <c r="N35" s="13"/>
    </row>
    <row r="36" spans="8:16" hidden="1">
      <c r="H36" s="1" t="s">
        <v>344</v>
      </c>
      <c r="I36" s="1" t="s">
        <v>345</v>
      </c>
      <c r="J36" s="1" t="s">
        <v>348</v>
      </c>
      <c r="K36" s="1" t="str">
        <f t="shared" si="2"/>
        <v>2014</v>
      </c>
      <c r="L36" s="1">
        <f t="shared" ref="L36:L99" si="4">H36-(TEXT(I36,"YYYY")-TEXT(J36,"YYYY"))</f>
        <v>19</v>
      </c>
      <c r="M36" s="1" t="s">
        <v>60</v>
      </c>
    </row>
    <row r="37" spans="8:16" hidden="1">
      <c r="H37" s="1" t="s">
        <v>351</v>
      </c>
      <c r="I37" s="1" t="s">
        <v>352</v>
      </c>
      <c r="J37" s="1" t="s">
        <v>355</v>
      </c>
      <c r="K37" s="1" t="str">
        <f t="shared" si="2"/>
        <v>2015</v>
      </c>
      <c r="L37" s="1">
        <f t="shared" si="4"/>
        <v>54</v>
      </c>
      <c r="M37" s="1" t="s">
        <v>60</v>
      </c>
    </row>
    <row r="38" spans="8:16">
      <c r="H38" s="1" t="s">
        <v>50</v>
      </c>
      <c r="I38" s="1" t="s">
        <v>822</v>
      </c>
      <c r="J38" s="1" t="s">
        <v>752</v>
      </c>
      <c r="K38" s="1" t="str">
        <f t="shared" si="2"/>
        <v>2018</v>
      </c>
      <c r="L38" s="18">
        <f t="shared" si="4"/>
        <v>0</v>
      </c>
      <c r="M38" s="1" t="s">
        <v>79</v>
      </c>
    </row>
    <row r="39" spans="8:16" hidden="1">
      <c r="H39" s="1" t="s">
        <v>367</v>
      </c>
      <c r="I39" s="1" t="s">
        <v>368</v>
      </c>
      <c r="J39" s="1" t="s">
        <v>370</v>
      </c>
      <c r="K39" s="1" t="str">
        <f t="shared" si="2"/>
        <v>2006</v>
      </c>
      <c r="L39" s="1">
        <f t="shared" si="4"/>
        <v>14</v>
      </c>
      <c r="M39" s="1" t="s">
        <v>60</v>
      </c>
    </row>
    <row r="40" spans="8:16">
      <c r="H40" s="1" t="s">
        <v>50</v>
      </c>
      <c r="I40" s="1" t="s">
        <v>3412</v>
      </c>
      <c r="J40" s="1" t="s">
        <v>1249</v>
      </c>
      <c r="K40" s="1" t="str">
        <f t="shared" si="2"/>
        <v>2018</v>
      </c>
      <c r="L40" s="18">
        <f t="shared" si="4"/>
        <v>0</v>
      </c>
      <c r="M40" s="1" t="s">
        <v>79</v>
      </c>
      <c r="P40" s="14"/>
    </row>
    <row r="41" spans="8:16">
      <c r="H41" s="1"/>
      <c r="I41" s="1" t="s">
        <v>4694</v>
      </c>
      <c r="J41" s="1" t="s">
        <v>4694</v>
      </c>
      <c r="K41" s="1" t="str">
        <f t="shared" si="2"/>
        <v>2017</v>
      </c>
      <c r="L41" s="18">
        <f t="shared" si="4"/>
        <v>0</v>
      </c>
      <c r="M41" s="1" t="s">
        <v>79</v>
      </c>
    </row>
    <row r="42" spans="8:16">
      <c r="H42" s="1" t="s">
        <v>130</v>
      </c>
      <c r="I42" s="1" t="s">
        <v>4141</v>
      </c>
      <c r="J42" s="1" t="s">
        <v>7216</v>
      </c>
      <c r="K42" s="1" t="str">
        <f t="shared" si="2"/>
        <v>2003</v>
      </c>
      <c r="L42" s="18">
        <f t="shared" si="4"/>
        <v>0</v>
      </c>
      <c r="M42" s="1" t="s">
        <v>79</v>
      </c>
    </row>
    <row r="43" spans="8:16">
      <c r="H43" s="1" t="s">
        <v>50</v>
      </c>
      <c r="I43" s="1" t="s">
        <v>7327</v>
      </c>
      <c r="J43" s="1" t="s">
        <v>7329</v>
      </c>
      <c r="K43" s="1" t="str">
        <f t="shared" si="2"/>
        <v>2014</v>
      </c>
      <c r="L43" s="18">
        <f t="shared" si="4"/>
        <v>0</v>
      </c>
      <c r="M43" s="1" t="s">
        <v>79</v>
      </c>
    </row>
    <row r="44" spans="8:16">
      <c r="H44" s="1"/>
      <c r="I44" s="1" t="s">
        <v>8837</v>
      </c>
      <c r="J44" s="1" t="s">
        <v>8838</v>
      </c>
      <c r="K44" s="1" t="str">
        <f t="shared" si="2"/>
        <v>2014</v>
      </c>
      <c r="L44" s="18">
        <f t="shared" si="4"/>
        <v>0</v>
      </c>
      <c r="M44" s="1" t="s">
        <v>79</v>
      </c>
    </row>
    <row r="45" spans="8:16" hidden="1">
      <c r="H45" s="1" t="s">
        <v>120</v>
      </c>
      <c r="I45" s="1" t="s">
        <v>403</v>
      </c>
      <c r="J45" s="1" t="s">
        <v>152</v>
      </c>
      <c r="K45" s="1" t="str">
        <f t="shared" si="2"/>
        <v>2017</v>
      </c>
      <c r="L45" s="1">
        <f t="shared" si="4"/>
        <v>44</v>
      </c>
      <c r="M45" s="1" t="s">
        <v>60</v>
      </c>
    </row>
    <row r="46" spans="8:16">
      <c r="H46" s="1">
        <v>1</v>
      </c>
      <c r="I46" s="1" t="s">
        <v>11978</v>
      </c>
      <c r="J46" s="1" t="s">
        <v>12039</v>
      </c>
      <c r="K46" s="1" t="str">
        <f t="shared" si="2"/>
        <v>2014</v>
      </c>
      <c r="L46" s="18">
        <f t="shared" si="4"/>
        <v>0</v>
      </c>
      <c r="M46" s="1" t="s">
        <v>79</v>
      </c>
    </row>
    <row r="47" spans="8:16" hidden="1">
      <c r="H47" s="1" t="s">
        <v>149</v>
      </c>
      <c r="I47" s="1" t="s">
        <v>415</v>
      </c>
      <c r="J47" s="1" t="s">
        <v>418</v>
      </c>
      <c r="K47" s="1" t="str">
        <f t="shared" si="2"/>
        <v>2012</v>
      </c>
      <c r="L47" s="1">
        <f t="shared" si="4"/>
        <v>38</v>
      </c>
      <c r="M47" s="1" t="s">
        <v>60</v>
      </c>
    </row>
    <row r="48" spans="8:16" hidden="1">
      <c r="H48" s="1" t="s">
        <v>55</v>
      </c>
      <c r="I48" s="1" t="s">
        <v>421</v>
      </c>
      <c r="J48" s="1" t="s">
        <v>84</v>
      </c>
      <c r="K48" s="1" t="str">
        <f t="shared" si="2"/>
        <v>2017</v>
      </c>
      <c r="L48" s="1">
        <f t="shared" si="4"/>
        <v>2</v>
      </c>
      <c r="M48" s="1" t="s">
        <v>60</v>
      </c>
    </row>
    <row r="49" spans="8:14" hidden="1">
      <c r="H49" s="1" t="s">
        <v>78</v>
      </c>
      <c r="I49" s="1" t="s">
        <v>426</v>
      </c>
      <c r="J49" s="1" t="s">
        <v>384</v>
      </c>
      <c r="K49" s="1" t="str">
        <f t="shared" si="2"/>
        <v>2015</v>
      </c>
      <c r="L49" s="1">
        <f t="shared" si="4"/>
        <v>26</v>
      </c>
      <c r="M49" s="1" t="s">
        <v>60</v>
      </c>
    </row>
    <row r="50" spans="8:14" hidden="1">
      <c r="H50" s="1" t="s">
        <v>189</v>
      </c>
      <c r="I50" s="1" t="s">
        <v>431</v>
      </c>
      <c r="J50" s="1" t="s">
        <v>352</v>
      </c>
      <c r="K50" s="1" t="str">
        <f t="shared" si="2"/>
        <v>2016</v>
      </c>
      <c r="L50" s="1">
        <f t="shared" si="4"/>
        <v>45</v>
      </c>
      <c r="M50" s="1" t="s">
        <v>60</v>
      </c>
    </row>
    <row r="51" spans="8:14" hidden="1">
      <c r="H51" s="1" t="s">
        <v>436</v>
      </c>
      <c r="I51" s="1" t="s">
        <v>155</v>
      </c>
      <c r="J51" s="1" t="s">
        <v>437</v>
      </c>
      <c r="K51" s="1" t="str">
        <f t="shared" si="2"/>
        <v>2019</v>
      </c>
      <c r="L51" s="1">
        <f t="shared" si="4"/>
        <v>59</v>
      </c>
      <c r="M51" s="1" t="s">
        <v>60</v>
      </c>
    </row>
    <row r="52" spans="8:14" hidden="1">
      <c r="H52" s="1" t="s">
        <v>130</v>
      </c>
      <c r="I52" s="1" t="s">
        <v>440</v>
      </c>
      <c r="J52" s="1" t="s">
        <v>441</v>
      </c>
      <c r="K52" s="1" t="str">
        <f t="shared" si="2"/>
        <v>2016</v>
      </c>
      <c r="L52" s="1">
        <f t="shared" si="4"/>
        <v>10</v>
      </c>
      <c r="M52" s="1" t="s">
        <v>60</v>
      </c>
    </row>
    <row r="53" spans="8:14">
      <c r="H53" s="1">
        <v>0.7</v>
      </c>
      <c r="I53" s="1" t="s">
        <v>1728</v>
      </c>
      <c r="J53" s="1" t="s">
        <v>877</v>
      </c>
      <c r="K53" s="1" t="str">
        <f t="shared" si="2"/>
        <v>2019</v>
      </c>
      <c r="L53" s="18">
        <f t="shared" si="4"/>
        <v>0.7</v>
      </c>
      <c r="M53" s="1" t="s">
        <v>79</v>
      </c>
      <c r="N53" s="17"/>
    </row>
    <row r="54" spans="8:14" hidden="1">
      <c r="H54" s="1" t="s">
        <v>448</v>
      </c>
      <c r="I54" s="1" t="s">
        <v>155</v>
      </c>
      <c r="J54" s="1" t="s">
        <v>451</v>
      </c>
      <c r="K54" s="1" t="str">
        <f t="shared" si="2"/>
        <v>2017</v>
      </c>
      <c r="L54" s="1">
        <f t="shared" si="4"/>
        <v>30</v>
      </c>
      <c r="M54" s="1" t="s">
        <v>60</v>
      </c>
    </row>
    <row r="55" spans="8:14" hidden="1">
      <c r="H55" s="1" t="s">
        <v>310</v>
      </c>
      <c r="I55" s="1" t="s">
        <v>155</v>
      </c>
      <c r="J55" s="1" t="s">
        <v>155</v>
      </c>
      <c r="K55" s="1" t="str">
        <f t="shared" si="2"/>
        <v>2019</v>
      </c>
      <c r="L55" s="1">
        <f t="shared" si="4"/>
        <v>45</v>
      </c>
      <c r="M55" s="1" t="s">
        <v>60</v>
      </c>
    </row>
    <row r="56" spans="8:14" hidden="1">
      <c r="H56" s="1" t="s">
        <v>301</v>
      </c>
      <c r="I56" s="1" t="s">
        <v>155</v>
      </c>
      <c r="J56" s="1" t="s">
        <v>459</v>
      </c>
      <c r="K56" s="1" t="str">
        <f t="shared" si="2"/>
        <v>2019</v>
      </c>
      <c r="L56" s="1">
        <f t="shared" si="4"/>
        <v>53</v>
      </c>
      <c r="M56" s="1" t="s">
        <v>60</v>
      </c>
    </row>
    <row r="57" spans="8:14" hidden="1">
      <c r="H57" s="1" t="s">
        <v>464</v>
      </c>
      <c r="I57" s="1" t="s">
        <v>465</v>
      </c>
      <c r="J57" s="1" t="s">
        <v>467</v>
      </c>
      <c r="K57" s="1" t="str">
        <f t="shared" si="2"/>
        <v>2016</v>
      </c>
      <c r="L57" s="1">
        <f t="shared" si="4"/>
        <v>31</v>
      </c>
      <c r="M57" s="1" t="s">
        <v>60</v>
      </c>
    </row>
    <row r="58" spans="8:14" hidden="1">
      <c r="H58" s="1" t="s">
        <v>367</v>
      </c>
      <c r="I58" s="1" t="s">
        <v>155</v>
      </c>
      <c r="J58" s="1" t="s">
        <v>469</v>
      </c>
      <c r="K58" s="1" t="str">
        <f t="shared" si="2"/>
        <v>2017</v>
      </c>
      <c r="L58" s="1">
        <f t="shared" si="4"/>
        <v>24</v>
      </c>
      <c r="M58" s="1" t="s">
        <v>60</v>
      </c>
    </row>
    <row r="59" spans="8:14" hidden="1">
      <c r="H59" s="1" t="s">
        <v>108</v>
      </c>
      <c r="I59" s="1" t="s">
        <v>471</v>
      </c>
      <c r="J59" s="1" t="s">
        <v>474</v>
      </c>
      <c r="K59" s="1" t="str">
        <f t="shared" si="2"/>
        <v>2018</v>
      </c>
      <c r="L59" s="1">
        <f t="shared" si="4"/>
        <v>7</v>
      </c>
      <c r="M59" s="1" t="s">
        <v>60</v>
      </c>
    </row>
    <row r="60" spans="8:14">
      <c r="H60" s="1">
        <v>0.7</v>
      </c>
      <c r="I60" s="1" t="s">
        <v>7807</v>
      </c>
      <c r="J60" s="1" t="s">
        <v>1534</v>
      </c>
      <c r="K60" s="1" t="str">
        <f t="shared" si="2"/>
        <v>2016</v>
      </c>
      <c r="L60" s="18">
        <f t="shared" si="4"/>
        <v>0.7</v>
      </c>
      <c r="M60" s="1" t="s">
        <v>79</v>
      </c>
    </row>
    <row r="61" spans="8:14">
      <c r="H61" s="1" t="s">
        <v>53</v>
      </c>
      <c r="I61" s="1" t="s">
        <v>1245</v>
      </c>
      <c r="J61" s="1" t="s">
        <v>1249</v>
      </c>
      <c r="K61" s="1" t="str">
        <f t="shared" si="2"/>
        <v>2018</v>
      </c>
      <c r="L61" s="18">
        <f t="shared" si="4"/>
        <v>1</v>
      </c>
      <c r="M61" s="1" t="s">
        <v>79</v>
      </c>
    </row>
    <row r="62" spans="8:14" hidden="1">
      <c r="H62" s="1" t="s">
        <v>88</v>
      </c>
      <c r="I62" s="1" t="s">
        <v>471</v>
      </c>
      <c r="J62" s="5">
        <v>37987</v>
      </c>
      <c r="K62" s="1" t="str">
        <f t="shared" si="2"/>
        <v>2004</v>
      </c>
      <c r="L62" s="1">
        <f t="shared" si="4"/>
        <v>13</v>
      </c>
      <c r="M62" s="1" t="s">
        <v>60</v>
      </c>
    </row>
    <row r="63" spans="8:14" hidden="1">
      <c r="H63" s="1" t="s">
        <v>58</v>
      </c>
      <c r="I63" s="1" t="s">
        <v>493</v>
      </c>
      <c r="J63" s="1" t="s">
        <v>496</v>
      </c>
      <c r="K63" s="1" t="str">
        <f t="shared" si="2"/>
        <v>2017</v>
      </c>
      <c r="L63" s="1">
        <f t="shared" si="4"/>
        <v>8</v>
      </c>
      <c r="M63" s="1" t="s">
        <v>60</v>
      </c>
    </row>
    <row r="64" spans="8:14">
      <c r="H64" s="1" t="s">
        <v>53</v>
      </c>
      <c r="I64" s="1" t="s">
        <v>309</v>
      </c>
      <c r="J64" s="1" t="s">
        <v>312</v>
      </c>
      <c r="K64" s="1" t="str">
        <f t="shared" si="2"/>
        <v>2018</v>
      </c>
      <c r="L64" s="18">
        <f t="shared" si="4"/>
        <v>1</v>
      </c>
      <c r="M64" s="1" t="s">
        <v>79</v>
      </c>
    </row>
    <row r="65" spans="8:13" hidden="1">
      <c r="H65" s="1" t="s">
        <v>197</v>
      </c>
      <c r="I65" s="1" t="s">
        <v>493</v>
      </c>
      <c r="J65" s="1" t="s">
        <v>507</v>
      </c>
      <c r="K65" s="1" t="str">
        <f t="shared" si="2"/>
        <v>2015</v>
      </c>
      <c r="L65" s="1">
        <f t="shared" si="4"/>
        <v>13</v>
      </c>
      <c r="M65" s="1" t="s">
        <v>60</v>
      </c>
    </row>
    <row r="66" spans="8:13" hidden="1">
      <c r="H66" s="1" t="s">
        <v>130</v>
      </c>
      <c r="I66" s="1" t="s">
        <v>493</v>
      </c>
      <c r="J66" s="1" t="s">
        <v>72</v>
      </c>
      <c r="K66" s="1" t="str">
        <f t="shared" si="2"/>
        <v>2019</v>
      </c>
      <c r="L66" s="1">
        <f t="shared" si="4"/>
        <v>12</v>
      </c>
      <c r="M66" s="1" t="s">
        <v>60</v>
      </c>
    </row>
    <row r="67" spans="8:13">
      <c r="H67" s="1" t="s">
        <v>50</v>
      </c>
      <c r="I67" s="1" t="s">
        <v>3445</v>
      </c>
      <c r="J67" s="1" t="s">
        <v>913</v>
      </c>
      <c r="K67" s="1" t="str">
        <f t="shared" si="2"/>
        <v>2018</v>
      </c>
      <c r="L67" s="18">
        <f t="shared" si="4"/>
        <v>1</v>
      </c>
      <c r="M67" s="1" t="s">
        <v>79</v>
      </c>
    </row>
    <row r="68" spans="8:13">
      <c r="H68" s="1" t="s">
        <v>187</v>
      </c>
      <c r="I68" s="1" t="s">
        <v>5308</v>
      </c>
      <c r="J68" s="1" t="s">
        <v>5309</v>
      </c>
      <c r="K68" s="1" t="str">
        <f t="shared" ref="K68:K131" si="5">TEXT(J68,"YYYY")</f>
        <v>2010</v>
      </c>
      <c r="L68" s="18">
        <f t="shared" si="4"/>
        <v>1</v>
      </c>
      <c r="M68" s="1" t="s">
        <v>79</v>
      </c>
    </row>
    <row r="69" spans="8:13">
      <c r="H69" s="1" t="s">
        <v>116</v>
      </c>
      <c r="I69" s="1" t="s">
        <v>6417</v>
      </c>
      <c r="J69" s="1" t="s">
        <v>6418</v>
      </c>
      <c r="K69" s="1" t="str">
        <f t="shared" si="5"/>
        <v>2012</v>
      </c>
      <c r="L69" s="18">
        <f t="shared" si="4"/>
        <v>1</v>
      </c>
      <c r="M69" s="1" t="s">
        <v>79</v>
      </c>
    </row>
    <row r="70" spans="8:13" hidden="1">
      <c r="H70" s="1" t="s">
        <v>530</v>
      </c>
      <c r="I70" s="1" t="s">
        <v>522</v>
      </c>
      <c r="J70" s="1" t="s">
        <v>532</v>
      </c>
      <c r="K70" s="1" t="str">
        <f t="shared" si="5"/>
        <v>2019</v>
      </c>
      <c r="L70" s="1">
        <f t="shared" si="4"/>
        <v>33</v>
      </c>
      <c r="M70" s="1" t="s">
        <v>60</v>
      </c>
    </row>
    <row r="71" spans="8:13" hidden="1">
      <c r="H71" s="1" t="s">
        <v>126</v>
      </c>
      <c r="I71" s="1" t="s">
        <v>522</v>
      </c>
      <c r="J71" s="1" t="s">
        <v>537</v>
      </c>
      <c r="K71" s="1" t="str">
        <f t="shared" si="5"/>
        <v>2015</v>
      </c>
      <c r="L71" s="1">
        <f t="shared" si="4"/>
        <v>10</v>
      </c>
      <c r="M71" s="1" t="s">
        <v>60</v>
      </c>
    </row>
    <row r="72" spans="8:13" hidden="1">
      <c r="H72" s="1" t="s">
        <v>189</v>
      </c>
      <c r="I72" s="1" t="s">
        <v>540</v>
      </c>
      <c r="J72" s="1" t="s">
        <v>527</v>
      </c>
      <c r="K72" s="1" t="str">
        <f t="shared" si="5"/>
        <v>2018</v>
      </c>
      <c r="L72" s="1">
        <f t="shared" si="4"/>
        <v>47</v>
      </c>
      <c r="M72" s="1" t="s">
        <v>60</v>
      </c>
    </row>
    <row r="73" spans="8:13" hidden="1">
      <c r="H73" s="1" t="s">
        <v>128</v>
      </c>
      <c r="I73" s="1" t="s">
        <v>522</v>
      </c>
      <c r="J73" s="1" t="s">
        <v>548</v>
      </c>
      <c r="K73" s="1" t="str">
        <f t="shared" si="5"/>
        <v>2018</v>
      </c>
      <c r="L73" s="1">
        <f t="shared" si="4"/>
        <v>41</v>
      </c>
      <c r="M73" s="1" t="s">
        <v>60</v>
      </c>
    </row>
    <row r="74" spans="8:13">
      <c r="H74" s="1">
        <v>1</v>
      </c>
      <c r="I74" s="1" t="s">
        <v>6428</v>
      </c>
      <c r="J74" s="1" t="s">
        <v>1286</v>
      </c>
      <c r="K74" s="1" t="str">
        <f t="shared" si="5"/>
        <v>2017</v>
      </c>
      <c r="L74" s="18">
        <f t="shared" si="4"/>
        <v>1</v>
      </c>
      <c r="M74" s="1" t="s">
        <v>79</v>
      </c>
    </row>
    <row r="75" spans="8:13" hidden="1">
      <c r="H75" s="1" t="s">
        <v>118</v>
      </c>
      <c r="I75" s="1" t="s">
        <v>554</v>
      </c>
      <c r="J75" s="1" t="s">
        <v>554</v>
      </c>
      <c r="K75" s="1" t="str">
        <f t="shared" si="5"/>
        <v>2018</v>
      </c>
      <c r="L75" s="1">
        <f t="shared" si="4"/>
        <v>25</v>
      </c>
      <c r="M75" s="1" t="s">
        <v>60</v>
      </c>
    </row>
    <row r="76" spans="8:13" hidden="1">
      <c r="H76" s="1" t="s">
        <v>310</v>
      </c>
      <c r="I76" s="1" t="s">
        <v>562</v>
      </c>
      <c r="J76" s="1" t="s">
        <v>564</v>
      </c>
      <c r="K76" s="1" t="str">
        <f t="shared" si="5"/>
        <v>2009</v>
      </c>
      <c r="L76" s="1">
        <f t="shared" si="4"/>
        <v>39</v>
      </c>
      <c r="M76" s="1" t="s">
        <v>60</v>
      </c>
    </row>
    <row r="77" spans="8:13">
      <c r="H77" s="1" t="s">
        <v>50</v>
      </c>
      <c r="I77" s="1" t="s">
        <v>6360</v>
      </c>
      <c r="J77" s="1" t="s">
        <v>1534</v>
      </c>
      <c r="K77" s="1" t="str">
        <f t="shared" si="5"/>
        <v>2016</v>
      </c>
      <c r="L77" s="18">
        <f t="shared" si="4"/>
        <v>1</v>
      </c>
      <c r="M77" s="1" t="s">
        <v>79</v>
      </c>
    </row>
    <row r="78" spans="8:13" hidden="1">
      <c r="H78" s="1" t="s">
        <v>351</v>
      </c>
      <c r="I78" s="1" t="s">
        <v>572</v>
      </c>
      <c r="J78" s="1" t="s">
        <v>575</v>
      </c>
      <c r="K78" s="1" t="str">
        <f t="shared" si="5"/>
        <v>2008</v>
      </c>
      <c r="L78" s="1">
        <f t="shared" si="4"/>
        <v>45</v>
      </c>
      <c r="M78" s="1" t="s">
        <v>60</v>
      </c>
    </row>
    <row r="79" spans="8:13" hidden="1">
      <c r="H79" s="1" t="s">
        <v>324</v>
      </c>
      <c r="I79" s="1" t="s">
        <v>579</v>
      </c>
      <c r="J79" s="1" t="s">
        <v>579</v>
      </c>
      <c r="K79" s="1" t="str">
        <f t="shared" si="5"/>
        <v>2017</v>
      </c>
      <c r="L79" s="1">
        <f t="shared" si="4"/>
        <v>13</v>
      </c>
      <c r="M79" s="1" t="s">
        <v>60</v>
      </c>
    </row>
    <row r="80" spans="8:13" hidden="1">
      <c r="H80" s="1" t="s">
        <v>584</v>
      </c>
      <c r="I80" s="1" t="s">
        <v>585</v>
      </c>
      <c r="J80" s="1" t="s">
        <v>587</v>
      </c>
      <c r="K80" s="1" t="str">
        <f t="shared" si="5"/>
        <v>2017</v>
      </c>
      <c r="L80" s="1">
        <f t="shared" si="4"/>
        <v>35</v>
      </c>
      <c r="M80" s="1" t="s">
        <v>60</v>
      </c>
    </row>
    <row r="81" spans="8:13" hidden="1">
      <c r="H81" s="1" t="s">
        <v>101</v>
      </c>
      <c r="I81" s="1" t="s">
        <v>591</v>
      </c>
      <c r="J81" s="1" t="s">
        <v>591</v>
      </c>
      <c r="K81" s="1" t="str">
        <f t="shared" si="5"/>
        <v>2019</v>
      </c>
      <c r="L81" s="1">
        <f t="shared" si="4"/>
        <v>38</v>
      </c>
      <c r="M81" s="1" t="s">
        <v>60</v>
      </c>
    </row>
    <row r="82" spans="8:13" hidden="1">
      <c r="H82" s="1" t="s">
        <v>299</v>
      </c>
      <c r="I82" s="1" t="s">
        <v>171</v>
      </c>
      <c r="J82" s="1" t="s">
        <v>171</v>
      </c>
      <c r="K82" s="1" t="str">
        <f t="shared" si="5"/>
        <v>2015</v>
      </c>
      <c r="L82" s="1">
        <f t="shared" si="4"/>
        <v>44</v>
      </c>
      <c r="M82" s="1" t="s">
        <v>60</v>
      </c>
    </row>
    <row r="83" spans="8:13" hidden="1">
      <c r="H83" s="1" t="s">
        <v>180</v>
      </c>
      <c r="I83" s="1" t="s">
        <v>248</v>
      </c>
      <c r="J83" s="1" t="s">
        <v>604</v>
      </c>
      <c r="K83" s="1" t="str">
        <f t="shared" si="5"/>
        <v>2019</v>
      </c>
      <c r="L83" s="1">
        <f t="shared" si="4"/>
        <v>63</v>
      </c>
      <c r="M83" s="1" t="s">
        <v>60</v>
      </c>
    </row>
    <row r="84" spans="8:13">
      <c r="H84" s="1" t="s">
        <v>54</v>
      </c>
      <c r="I84" s="1" t="s">
        <v>159</v>
      </c>
      <c r="J84" s="1" t="s">
        <v>1712</v>
      </c>
      <c r="K84" s="1" t="str">
        <f t="shared" si="5"/>
        <v>2014</v>
      </c>
      <c r="L84" s="18">
        <f t="shared" si="4"/>
        <v>1</v>
      </c>
      <c r="M84" s="1" t="s">
        <v>79</v>
      </c>
    </row>
    <row r="85" spans="8:13" hidden="1">
      <c r="H85" s="1" t="s">
        <v>310</v>
      </c>
      <c r="I85" s="1" t="s">
        <v>613</v>
      </c>
      <c r="J85" s="1" t="s">
        <v>613</v>
      </c>
      <c r="K85" s="1" t="str">
        <f t="shared" si="5"/>
        <v>2015</v>
      </c>
      <c r="L85" s="1">
        <f t="shared" si="4"/>
        <v>45</v>
      </c>
      <c r="M85" s="1" t="s">
        <v>60</v>
      </c>
    </row>
    <row r="86" spans="8:13">
      <c r="H86" s="1" t="s">
        <v>158</v>
      </c>
      <c r="I86" s="1" t="s">
        <v>381</v>
      </c>
      <c r="J86" s="1" t="s">
        <v>2079</v>
      </c>
      <c r="K86" s="1" t="str">
        <f t="shared" si="5"/>
        <v>2006</v>
      </c>
      <c r="L86" s="18">
        <f t="shared" si="4"/>
        <v>1</v>
      </c>
      <c r="M86" s="1" t="s">
        <v>79</v>
      </c>
    </row>
    <row r="87" spans="8:13" hidden="1">
      <c r="H87" s="1" t="s">
        <v>484</v>
      </c>
      <c r="I87" s="1" t="s">
        <v>622</v>
      </c>
      <c r="J87" s="1" t="s">
        <v>624</v>
      </c>
      <c r="K87" s="1" t="str">
        <f t="shared" si="5"/>
        <v>1995</v>
      </c>
      <c r="L87" s="1">
        <f t="shared" si="4"/>
        <v>26</v>
      </c>
      <c r="M87" s="1" t="s">
        <v>60</v>
      </c>
    </row>
    <row r="88" spans="8:13" hidden="1">
      <c r="H88" s="1" t="s">
        <v>158</v>
      </c>
      <c r="I88" s="1" t="s">
        <v>627</v>
      </c>
      <c r="J88" s="1" t="s">
        <v>627</v>
      </c>
      <c r="K88" s="1" t="str">
        <f t="shared" si="5"/>
        <v>2018</v>
      </c>
      <c r="L88" s="1">
        <f t="shared" si="4"/>
        <v>11</v>
      </c>
      <c r="M88" s="1" t="s">
        <v>60</v>
      </c>
    </row>
    <row r="89" spans="8:13">
      <c r="H89" s="1" t="s">
        <v>54</v>
      </c>
      <c r="I89" s="1" t="s">
        <v>996</v>
      </c>
      <c r="J89" s="1" t="s">
        <v>6255</v>
      </c>
      <c r="K89" s="1" t="str">
        <f t="shared" si="5"/>
        <v>2015</v>
      </c>
      <c r="L89" s="18">
        <f t="shared" si="4"/>
        <v>1</v>
      </c>
      <c r="M89" s="1" t="s">
        <v>79</v>
      </c>
    </row>
    <row r="90" spans="8:13">
      <c r="H90" s="1" t="s">
        <v>53</v>
      </c>
      <c r="I90" s="1" t="s">
        <v>10869</v>
      </c>
      <c r="J90" s="1" t="s">
        <v>9600</v>
      </c>
      <c r="K90" s="1" t="str">
        <f t="shared" si="5"/>
        <v>2019</v>
      </c>
      <c r="L90" s="18">
        <f t="shared" si="4"/>
        <v>1</v>
      </c>
      <c r="M90" s="1" t="s">
        <v>79</v>
      </c>
    </row>
    <row r="91" spans="8:13" hidden="1">
      <c r="H91" s="1" t="s">
        <v>54</v>
      </c>
      <c r="I91" s="1" t="s">
        <v>522</v>
      </c>
      <c r="J91" s="1" t="s">
        <v>72</v>
      </c>
      <c r="K91" s="1" t="str">
        <f t="shared" si="5"/>
        <v>2019</v>
      </c>
      <c r="L91" s="1">
        <f t="shared" si="4"/>
        <v>3</v>
      </c>
      <c r="M91" s="1" t="s">
        <v>60</v>
      </c>
    </row>
    <row r="92" spans="8:13">
      <c r="H92" s="1" t="s">
        <v>53</v>
      </c>
      <c r="I92" s="1" t="s">
        <v>7244</v>
      </c>
      <c r="J92" s="1" t="s">
        <v>1619</v>
      </c>
      <c r="K92" s="1" t="str">
        <f t="shared" si="5"/>
        <v>2013</v>
      </c>
      <c r="L92" s="18">
        <f t="shared" si="4"/>
        <v>1</v>
      </c>
      <c r="M92" s="1" t="s">
        <v>79</v>
      </c>
    </row>
    <row r="93" spans="8:13" hidden="1">
      <c r="H93" s="1" t="s">
        <v>644</v>
      </c>
      <c r="I93" s="1" t="s">
        <v>650</v>
      </c>
      <c r="J93" s="1" t="s">
        <v>652</v>
      </c>
      <c r="K93" s="1" t="str">
        <f t="shared" si="5"/>
        <v>2010</v>
      </c>
      <c r="L93" s="1">
        <f t="shared" si="4"/>
        <v>35</v>
      </c>
      <c r="M93" s="1" t="s">
        <v>60</v>
      </c>
    </row>
    <row r="94" spans="8:13" hidden="1">
      <c r="H94" s="1" t="s">
        <v>54</v>
      </c>
      <c r="I94" s="1" t="s">
        <v>656</v>
      </c>
      <c r="J94" s="1" t="s">
        <v>656</v>
      </c>
      <c r="K94" s="1" t="str">
        <f t="shared" si="5"/>
        <v>2019</v>
      </c>
      <c r="L94" s="1">
        <f t="shared" si="4"/>
        <v>3</v>
      </c>
      <c r="M94" s="1" t="s">
        <v>60</v>
      </c>
    </row>
    <row r="95" spans="8:13">
      <c r="H95" s="1" t="s">
        <v>54</v>
      </c>
      <c r="I95" s="1" t="s">
        <v>6398</v>
      </c>
      <c r="J95" s="1" t="s">
        <v>6947</v>
      </c>
      <c r="K95" s="1" t="str">
        <f t="shared" si="5"/>
        <v>2013</v>
      </c>
      <c r="L95" s="18">
        <f t="shared" si="4"/>
        <v>1</v>
      </c>
      <c r="M95" s="1" t="s">
        <v>79</v>
      </c>
    </row>
    <row r="96" spans="8:13">
      <c r="H96" s="1" t="s">
        <v>50</v>
      </c>
      <c r="I96" s="1" t="s">
        <v>10590</v>
      </c>
      <c r="J96" s="1" t="s">
        <v>97</v>
      </c>
      <c r="K96" s="1" t="str">
        <f t="shared" si="5"/>
        <v>2020</v>
      </c>
      <c r="L96" s="18">
        <f t="shared" si="4"/>
        <v>1</v>
      </c>
      <c r="M96" s="1" t="s">
        <v>79</v>
      </c>
    </row>
    <row r="97" spans="8:13" hidden="1">
      <c r="H97" s="1" t="s">
        <v>78</v>
      </c>
      <c r="I97" s="1" t="s">
        <v>669</v>
      </c>
      <c r="J97" s="1" t="s">
        <v>671</v>
      </c>
      <c r="K97" s="1" t="str">
        <f t="shared" si="5"/>
        <v>2007</v>
      </c>
      <c r="L97" s="1">
        <f t="shared" si="4"/>
        <v>17</v>
      </c>
      <c r="M97" s="1" t="s">
        <v>60</v>
      </c>
    </row>
    <row r="98" spans="8:13" hidden="1">
      <c r="H98" s="1" t="s">
        <v>108</v>
      </c>
      <c r="I98" s="1" t="s">
        <v>517</v>
      </c>
      <c r="J98" s="1" t="s">
        <v>517</v>
      </c>
      <c r="K98" s="1" t="str">
        <f t="shared" si="5"/>
        <v>2019</v>
      </c>
      <c r="L98" s="1">
        <f t="shared" si="4"/>
        <v>8</v>
      </c>
      <c r="M98" s="1" t="s">
        <v>60</v>
      </c>
    </row>
    <row r="99" spans="8:13" hidden="1">
      <c r="H99" s="1" t="s">
        <v>678</v>
      </c>
      <c r="I99" s="1" t="s">
        <v>679</v>
      </c>
      <c r="J99" s="1" t="s">
        <v>679</v>
      </c>
      <c r="K99" s="1" t="str">
        <f t="shared" si="5"/>
        <v>2019</v>
      </c>
      <c r="L99" s="1">
        <f t="shared" si="4"/>
        <v>34</v>
      </c>
      <c r="M99" s="1" t="s">
        <v>60</v>
      </c>
    </row>
    <row r="100" spans="8:13">
      <c r="H100" s="1" t="s">
        <v>50</v>
      </c>
      <c r="I100" s="1" t="s">
        <v>7069</v>
      </c>
      <c r="J100" s="1" t="s">
        <v>6104</v>
      </c>
      <c r="K100" s="1" t="str">
        <f t="shared" si="5"/>
        <v>2015</v>
      </c>
      <c r="L100" s="18">
        <f t="shared" ref="L100:L163" si="6">H100-(TEXT(I100,"YYYY")-TEXT(J100,"YYYY"))</f>
        <v>1</v>
      </c>
      <c r="M100" s="1" t="s">
        <v>79</v>
      </c>
    </row>
    <row r="101" spans="8:13">
      <c r="H101" s="1" t="s">
        <v>50</v>
      </c>
      <c r="I101" s="1" t="s">
        <v>11374</v>
      </c>
      <c r="J101" s="1" t="s">
        <v>1067</v>
      </c>
      <c r="K101" s="1" t="str">
        <f t="shared" si="5"/>
        <v>2015</v>
      </c>
      <c r="L101" s="18">
        <f t="shared" si="6"/>
        <v>1</v>
      </c>
      <c r="M101" s="1" t="s">
        <v>79</v>
      </c>
    </row>
    <row r="102" spans="8:13" hidden="1">
      <c r="H102" s="1" t="s">
        <v>136</v>
      </c>
      <c r="I102" s="1" t="s">
        <v>692</v>
      </c>
      <c r="J102" s="1" t="s">
        <v>692</v>
      </c>
      <c r="K102" s="1" t="str">
        <f t="shared" si="5"/>
        <v>2019</v>
      </c>
      <c r="L102" s="1">
        <f t="shared" si="6"/>
        <v>50</v>
      </c>
      <c r="M102" s="1" t="s">
        <v>60</v>
      </c>
    </row>
    <row r="103" spans="8:13" hidden="1">
      <c r="H103" s="1" t="s">
        <v>149</v>
      </c>
      <c r="I103" s="1" t="s">
        <v>696</v>
      </c>
      <c r="J103" s="1" t="s">
        <v>696</v>
      </c>
      <c r="K103" s="1" t="str">
        <f t="shared" si="5"/>
        <v>2018</v>
      </c>
      <c r="L103" s="1">
        <f t="shared" si="6"/>
        <v>39</v>
      </c>
      <c r="M103" s="1" t="s">
        <v>60</v>
      </c>
    </row>
    <row r="104" spans="8:13" hidden="1">
      <c r="H104" s="1" t="s">
        <v>256</v>
      </c>
      <c r="I104" s="1" t="s">
        <v>700</v>
      </c>
      <c r="J104" s="1" t="s">
        <v>702</v>
      </c>
      <c r="K104" s="1" t="str">
        <f t="shared" si="5"/>
        <v>2018</v>
      </c>
      <c r="L104" s="1">
        <f t="shared" si="6"/>
        <v>51</v>
      </c>
      <c r="M104" s="1" t="s">
        <v>60</v>
      </c>
    </row>
    <row r="105" spans="8:13" hidden="1">
      <c r="H105" s="1" t="s">
        <v>158</v>
      </c>
      <c r="I105" s="1" t="s">
        <v>522</v>
      </c>
      <c r="J105" s="1" t="s">
        <v>705</v>
      </c>
      <c r="K105" s="1" t="str">
        <f t="shared" si="5"/>
        <v>2018</v>
      </c>
      <c r="L105" s="1">
        <f t="shared" si="6"/>
        <v>10</v>
      </c>
      <c r="M105" s="1" t="s">
        <v>60</v>
      </c>
    </row>
    <row r="106" spans="8:13" hidden="1">
      <c r="H106" s="1" t="s">
        <v>324</v>
      </c>
      <c r="I106" s="1" t="s">
        <v>709</v>
      </c>
      <c r="J106" s="1" t="s">
        <v>711</v>
      </c>
      <c r="K106" s="1" t="str">
        <f t="shared" si="5"/>
        <v>2014</v>
      </c>
      <c r="L106" s="1">
        <f t="shared" si="6"/>
        <v>8</v>
      </c>
      <c r="M106" s="1" t="s">
        <v>60</v>
      </c>
    </row>
    <row r="107" spans="8:13">
      <c r="H107" s="1" t="s">
        <v>53</v>
      </c>
      <c r="I107" s="1" t="s">
        <v>1376</v>
      </c>
      <c r="J107" s="1" t="s">
        <v>72</v>
      </c>
      <c r="K107" s="1" t="str">
        <f t="shared" si="5"/>
        <v>2019</v>
      </c>
      <c r="L107" s="18">
        <f t="shared" si="6"/>
        <v>2</v>
      </c>
      <c r="M107" s="1" t="s">
        <v>79</v>
      </c>
    </row>
    <row r="108" spans="8:13" hidden="1">
      <c r="H108" s="1" t="s">
        <v>448</v>
      </c>
      <c r="I108" s="1" t="s">
        <v>720</v>
      </c>
      <c r="J108" s="1" t="s">
        <v>723</v>
      </c>
      <c r="K108" s="1" t="str">
        <f t="shared" si="5"/>
        <v>2018</v>
      </c>
      <c r="L108" s="1">
        <f t="shared" si="6"/>
        <v>32</v>
      </c>
      <c r="M108" s="1" t="s">
        <v>60</v>
      </c>
    </row>
    <row r="109" spans="8:13" hidden="1">
      <c r="H109" s="1" t="s">
        <v>299</v>
      </c>
      <c r="I109" s="1" t="s">
        <v>726</v>
      </c>
      <c r="J109" s="1" t="s">
        <v>728</v>
      </c>
      <c r="K109" s="1" t="str">
        <f t="shared" si="5"/>
        <v>2018</v>
      </c>
      <c r="L109" s="1">
        <f t="shared" si="6"/>
        <v>43</v>
      </c>
      <c r="M109" s="1" t="s">
        <v>60</v>
      </c>
    </row>
    <row r="110" spans="8:13" hidden="1">
      <c r="H110" s="1" t="s">
        <v>71</v>
      </c>
      <c r="I110" s="1" t="s">
        <v>731</v>
      </c>
      <c r="J110" s="1" t="s">
        <v>731</v>
      </c>
      <c r="K110" s="1" t="str">
        <f t="shared" si="5"/>
        <v>2015</v>
      </c>
      <c r="L110" s="1">
        <f t="shared" si="6"/>
        <v>7</v>
      </c>
      <c r="M110" s="1" t="s">
        <v>60</v>
      </c>
    </row>
    <row r="111" spans="8:13">
      <c r="H111" s="1" t="s">
        <v>54</v>
      </c>
      <c r="I111" s="1" t="s">
        <v>403</v>
      </c>
      <c r="J111" s="1" t="s">
        <v>486</v>
      </c>
      <c r="K111" s="1" t="str">
        <f t="shared" si="5"/>
        <v>2018</v>
      </c>
      <c r="L111" s="18">
        <f t="shared" si="6"/>
        <v>2</v>
      </c>
      <c r="M111" s="1" t="s">
        <v>79</v>
      </c>
    </row>
    <row r="112" spans="8:13">
      <c r="H112" s="1" t="s">
        <v>53</v>
      </c>
      <c r="I112" s="1" t="s">
        <v>976</v>
      </c>
      <c r="J112" s="1" t="s">
        <v>2348</v>
      </c>
      <c r="K112" s="1" t="str">
        <f t="shared" si="5"/>
        <v>2018</v>
      </c>
      <c r="L112" s="18">
        <f t="shared" si="6"/>
        <v>2</v>
      </c>
      <c r="M112" s="1" t="s">
        <v>79</v>
      </c>
    </row>
    <row r="113" spans="8:13">
      <c r="H113" s="1" t="s">
        <v>53</v>
      </c>
      <c r="I113" s="1" t="s">
        <v>2643</v>
      </c>
      <c r="J113" s="1" t="s">
        <v>2643</v>
      </c>
      <c r="K113" s="1" t="str">
        <f t="shared" si="5"/>
        <v>2019</v>
      </c>
      <c r="L113" s="18">
        <f t="shared" si="6"/>
        <v>2</v>
      </c>
      <c r="M113" s="1" t="s">
        <v>79</v>
      </c>
    </row>
    <row r="114" spans="8:13" hidden="1">
      <c r="H114" s="1" t="s">
        <v>99</v>
      </c>
      <c r="I114" s="1" t="s">
        <v>750</v>
      </c>
      <c r="J114" s="1" t="s">
        <v>752</v>
      </c>
      <c r="K114" s="1" t="str">
        <f t="shared" si="5"/>
        <v>2018</v>
      </c>
      <c r="L114" s="1">
        <f t="shared" si="6"/>
        <v>6</v>
      </c>
      <c r="M114" s="1" t="s">
        <v>60</v>
      </c>
    </row>
    <row r="115" spans="8:13" hidden="1">
      <c r="H115" s="1" t="s">
        <v>310</v>
      </c>
      <c r="I115" s="1" t="s">
        <v>755</v>
      </c>
      <c r="J115" s="1" t="s">
        <v>756</v>
      </c>
      <c r="K115" s="1" t="str">
        <f t="shared" si="5"/>
        <v>2009</v>
      </c>
      <c r="L115" s="1">
        <f t="shared" si="6"/>
        <v>37</v>
      </c>
      <c r="M115" s="1" t="s">
        <v>60</v>
      </c>
    </row>
    <row r="116" spans="8:13" hidden="1">
      <c r="H116" s="1" t="s">
        <v>158</v>
      </c>
      <c r="I116" s="1" t="s">
        <v>759</v>
      </c>
      <c r="J116" s="1" t="s">
        <v>759</v>
      </c>
      <c r="K116" s="1" t="str">
        <f t="shared" si="5"/>
        <v>2019</v>
      </c>
      <c r="L116" s="1">
        <f t="shared" si="6"/>
        <v>11</v>
      </c>
      <c r="M116" s="1" t="s">
        <v>60</v>
      </c>
    </row>
    <row r="117" spans="8:13" hidden="1">
      <c r="H117" s="1" t="s">
        <v>187</v>
      </c>
      <c r="I117" s="1" t="s">
        <v>764</v>
      </c>
      <c r="J117" s="1" t="s">
        <v>764</v>
      </c>
      <c r="K117" s="1" t="str">
        <f t="shared" si="5"/>
        <v>2017</v>
      </c>
      <c r="L117" s="1">
        <f t="shared" si="6"/>
        <v>9</v>
      </c>
      <c r="M117" s="1" t="s">
        <v>60</v>
      </c>
    </row>
    <row r="118" spans="8:13">
      <c r="H118" s="1" t="s">
        <v>53</v>
      </c>
      <c r="I118" s="1" t="s">
        <v>964</v>
      </c>
      <c r="J118" s="1" t="s">
        <v>669</v>
      </c>
      <c r="K118" s="1" t="str">
        <f t="shared" si="5"/>
        <v>2019</v>
      </c>
      <c r="L118" s="18">
        <f t="shared" si="6"/>
        <v>2</v>
      </c>
      <c r="M118" s="1" t="s">
        <v>79</v>
      </c>
    </row>
    <row r="119" spans="8:13" hidden="1">
      <c r="H119" s="1" t="s">
        <v>282</v>
      </c>
      <c r="I119" s="1" t="s">
        <v>774</v>
      </c>
      <c r="J119" s="1" t="s">
        <v>774</v>
      </c>
      <c r="K119" s="1" t="str">
        <f t="shared" si="5"/>
        <v>2014</v>
      </c>
      <c r="L119" s="1">
        <f t="shared" si="6"/>
        <v>43</v>
      </c>
      <c r="M119" s="1" t="s">
        <v>60</v>
      </c>
    </row>
    <row r="120" spans="8:13">
      <c r="H120" s="1" t="s">
        <v>58</v>
      </c>
      <c r="I120" s="1" t="s">
        <v>3106</v>
      </c>
      <c r="J120" s="1" t="s">
        <v>3107</v>
      </c>
      <c r="K120" s="1" t="str">
        <f t="shared" si="5"/>
        <v>2011</v>
      </c>
      <c r="L120" s="18">
        <f t="shared" si="6"/>
        <v>2</v>
      </c>
      <c r="M120" s="1" t="s">
        <v>79</v>
      </c>
    </row>
    <row r="121" spans="8:13" hidden="1">
      <c r="H121" s="1" t="s">
        <v>63</v>
      </c>
      <c r="I121" s="1" t="s">
        <v>782</v>
      </c>
      <c r="J121" s="1" t="s">
        <v>782</v>
      </c>
      <c r="K121" s="1" t="str">
        <f t="shared" si="5"/>
        <v>2018</v>
      </c>
      <c r="L121" s="1">
        <f t="shared" si="6"/>
        <v>30</v>
      </c>
      <c r="M121" s="1" t="s">
        <v>60</v>
      </c>
    </row>
    <row r="122" spans="8:13" hidden="1">
      <c r="H122" s="1" t="s">
        <v>177</v>
      </c>
      <c r="I122" s="1" t="s">
        <v>787</v>
      </c>
      <c r="J122" s="1" t="s">
        <v>787</v>
      </c>
      <c r="K122" s="1" t="str">
        <f t="shared" si="5"/>
        <v>2019</v>
      </c>
      <c r="L122" s="1">
        <f t="shared" si="6"/>
        <v>23</v>
      </c>
      <c r="M122" s="1" t="s">
        <v>60</v>
      </c>
    </row>
    <row r="123" spans="8:13" hidden="1">
      <c r="H123" s="1" t="s">
        <v>58</v>
      </c>
      <c r="I123" s="1" t="s">
        <v>793</v>
      </c>
      <c r="J123" s="1" t="s">
        <v>199</v>
      </c>
      <c r="K123" s="1" t="str">
        <f t="shared" si="5"/>
        <v>2018</v>
      </c>
      <c r="L123" s="1">
        <f t="shared" si="6"/>
        <v>9</v>
      </c>
      <c r="M123" s="1" t="s">
        <v>60</v>
      </c>
    </row>
    <row r="124" spans="8:13">
      <c r="H124" s="1" t="s">
        <v>54</v>
      </c>
      <c r="I124" s="1" t="s">
        <v>851</v>
      </c>
      <c r="J124" s="1" t="s">
        <v>1249</v>
      </c>
      <c r="K124" s="1" t="str">
        <f t="shared" si="5"/>
        <v>2018</v>
      </c>
      <c r="L124" s="18">
        <f t="shared" si="6"/>
        <v>2</v>
      </c>
      <c r="M124" s="1" t="s">
        <v>79</v>
      </c>
    </row>
    <row r="125" spans="8:13" hidden="1">
      <c r="H125" s="1" t="s">
        <v>324</v>
      </c>
      <c r="I125" s="1" t="s">
        <v>804</v>
      </c>
      <c r="J125" s="1" t="s">
        <v>806</v>
      </c>
      <c r="K125" s="1" t="str">
        <f t="shared" si="5"/>
        <v>2014</v>
      </c>
      <c r="L125" s="1">
        <f t="shared" si="6"/>
        <v>9</v>
      </c>
      <c r="M125" s="1" t="s">
        <v>60</v>
      </c>
    </row>
    <row r="126" spans="8:13" hidden="1">
      <c r="H126" s="1" t="s">
        <v>809</v>
      </c>
      <c r="I126" s="1" t="s">
        <v>810</v>
      </c>
      <c r="J126" s="1" t="s">
        <v>810</v>
      </c>
      <c r="K126" s="1" t="str">
        <f t="shared" si="5"/>
        <v>2019</v>
      </c>
      <c r="L126" s="1">
        <f t="shared" si="6"/>
        <v>36</v>
      </c>
      <c r="M126" s="1" t="s">
        <v>60</v>
      </c>
    </row>
    <row r="127" spans="8:13">
      <c r="H127" s="1" t="s">
        <v>108</v>
      </c>
      <c r="I127" s="1" t="s">
        <v>4301</v>
      </c>
      <c r="J127" s="1" t="s">
        <v>941</v>
      </c>
      <c r="K127" s="1" t="str">
        <f t="shared" si="5"/>
        <v>2011</v>
      </c>
      <c r="L127" s="18">
        <f t="shared" si="6"/>
        <v>2</v>
      </c>
      <c r="M127" s="1" t="s">
        <v>79</v>
      </c>
    </row>
    <row r="128" spans="8:13">
      <c r="H128" s="1" t="s">
        <v>54</v>
      </c>
      <c r="I128" s="1" t="s">
        <v>4500</v>
      </c>
      <c r="J128" s="1" t="s">
        <v>162</v>
      </c>
      <c r="K128" s="1" t="str">
        <f t="shared" si="5"/>
        <v>2016</v>
      </c>
      <c r="L128" s="18">
        <f t="shared" si="6"/>
        <v>2</v>
      </c>
      <c r="M128" s="1" t="s">
        <v>79</v>
      </c>
    </row>
    <row r="129" spans="8:13" hidden="1">
      <c r="H129" s="1" t="s">
        <v>721</v>
      </c>
      <c r="I129" s="1" t="s">
        <v>822</v>
      </c>
      <c r="J129" s="1" t="s">
        <v>823</v>
      </c>
      <c r="K129" s="1" t="str">
        <f t="shared" si="5"/>
        <v>2017</v>
      </c>
      <c r="L129" s="1">
        <f t="shared" si="6"/>
        <v>49</v>
      </c>
      <c r="M129" s="1" t="s">
        <v>60</v>
      </c>
    </row>
    <row r="130" spans="8:13">
      <c r="H130" s="1" t="s">
        <v>53</v>
      </c>
      <c r="I130" s="1" t="s">
        <v>4942</v>
      </c>
      <c r="J130" s="1" t="s">
        <v>4435</v>
      </c>
      <c r="K130" s="1" t="str">
        <f t="shared" si="5"/>
        <v>2017</v>
      </c>
      <c r="L130" s="18">
        <f t="shared" si="6"/>
        <v>2</v>
      </c>
      <c r="M130" s="1" t="s">
        <v>79</v>
      </c>
    </row>
    <row r="131" spans="8:13">
      <c r="H131" s="1" t="s">
        <v>54</v>
      </c>
      <c r="I131" s="1" t="s">
        <v>5213</v>
      </c>
      <c r="J131" s="1" t="s">
        <v>4977</v>
      </c>
      <c r="K131" s="1" t="str">
        <f t="shared" si="5"/>
        <v>2017</v>
      </c>
      <c r="L131" s="18">
        <f t="shared" si="6"/>
        <v>2</v>
      </c>
      <c r="M131" s="1" t="s">
        <v>79</v>
      </c>
    </row>
    <row r="132" spans="8:13">
      <c r="H132" s="1" t="s">
        <v>53</v>
      </c>
      <c r="I132" s="1" t="s">
        <v>6448</v>
      </c>
      <c r="J132" s="1" t="s">
        <v>1534</v>
      </c>
      <c r="K132" s="1" t="str">
        <f t="shared" ref="K132:K195" si="7">TEXT(J132,"YYYY")</f>
        <v>2016</v>
      </c>
      <c r="L132" s="18">
        <f t="shared" si="6"/>
        <v>2</v>
      </c>
      <c r="M132" s="1" t="s">
        <v>79</v>
      </c>
    </row>
    <row r="133" spans="8:13">
      <c r="H133" s="1" t="s">
        <v>324</v>
      </c>
      <c r="I133" s="1" t="s">
        <v>6481</v>
      </c>
      <c r="J133" s="1" t="s">
        <v>6482</v>
      </c>
      <c r="K133" s="1" t="str">
        <f t="shared" si="7"/>
        <v>2005</v>
      </c>
      <c r="L133" s="18">
        <f t="shared" si="6"/>
        <v>2</v>
      </c>
      <c r="M133" s="1" t="s">
        <v>79</v>
      </c>
    </row>
    <row r="134" spans="8:13" hidden="1">
      <c r="H134" s="1" t="s">
        <v>240</v>
      </c>
      <c r="I134" s="1" t="s">
        <v>835</v>
      </c>
      <c r="J134" s="1" t="s">
        <v>845</v>
      </c>
      <c r="K134" s="1" t="str">
        <f t="shared" si="7"/>
        <v>1999</v>
      </c>
      <c r="L134" s="1">
        <f t="shared" si="6"/>
        <v>34</v>
      </c>
      <c r="M134" s="1" t="s">
        <v>60</v>
      </c>
    </row>
    <row r="135" spans="8:13" hidden="1">
      <c r="H135" s="1" t="s">
        <v>240</v>
      </c>
      <c r="I135" s="1" t="s">
        <v>835</v>
      </c>
      <c r="J135" s="1" t="s">
        <v>849</v>
      </c>
      <c r="K135" s="1" t="str">
        <f t="shared" si="7"/>
        <v>2009</v>
      </c>
      <c r="L135" s="1">
        <f t="shared" si="6"/>
        <v>44</v>
      </c>
      <c r="M135" s="1" t="s">
        <v>60</v>
      </c>
    </row>
    <row r="136" spans="8:13" hidden="1">
      <c r="H136" s="1" t="s">
        <v>448</v>
      </c>
      <c r="I136" s="1" t="s">
        <v>835</v>
      </c>
      <c r="J136" s="1" t="s">
        <v>855</v>
      </c>
      <c r="K136" s="1" t="str">
        <f t="shared" si="7"/>
        <v>2011</v>
      </c>
      <c r="L136" s="1">
        <f t="shared" si="6"/>
        <v>24</v>
      </c>
      <c r="M136" s="1" t="s">
        <v>60</v>
      </c>
    </row>
    <row r="137" spans="8:13" hidden="1">
      <c r="H137" s="1" t="s">
        <v>118</v>
      </c>
      <c r="I137" s="1" t="s">
        <v>835</v>
      </c>
      <c r="J137" s="1" t="s">
        <v>828</v>
      </c>
      <c r="K137" s="1" t="str">
        <f t="shared" si="7"/>
        <v>2018</v>
      </c>
      <c r="L137" s="1">
        <f t="shared" si="6"/>
        <v>24</v>
      </c>
      <c r="M137" s="1" t="s">
        <v>60</v>
      </c>
    </row>
    <row r="138" spans="8:13">
      <c r="H138" s="1" t="s">
        <v>116</v>
      </c>
      <c r="I138" s="1" t="s">
        <v>6936</v>
      </c>
      <c r="J138" s="1" t="s">
        <v>2019</v>
      </c>
      <c r="K138" s="1" t="str">
        <f t="shared" si="7"/>
        <v>2012</v>
      </c>
      <c r="L138" s="18">
        <f t="shared" si="6"/>
        <v>2</v>
      </c>
      <c r="M138" s="1" t="s">
        <v>79</v>
      </c>
    </row>
    <row r="139" spans="8:13">
      <c r="H139" s="1" t="s">
        <v>54</v>
      </c>
      <c r="I139" s="1" t="s">
        <v>6973</v>
      </c>
      <c r="J139" s="1" t="s">
        <v>93</v>
      </c>
      <c r="K139" s="1" t="str">
        <f t="shared" si="7"/>
        <v>2014</v>
      </c>
      <c r="L139" s="18">
        <f t="shared" si="6"/>
        <v>2</v>
      </c>
      <c r="M139" s="1" t="s">
        <v>79</v>
      </c>
    </row>
    <row r="140" spans="8:13">
      <c r="H140" s="1" t="s">
        <v>53</v>
      </c>
      <c r="I140" s="1" t="s">
        <v>690</v>
      </c>
      <c r="J140" s="1" t="s">
        <v>5441</v>
      </c>
      <c r="K140" s="1" t="str">
        <f t="shared" si="7"/>
        <v>2020</v>
      </c>
      <c r="L140" s="18">
        <f t="shared" si="6"/>
        <v>2</v>
      </c>
      <c r="M140" s="1" t="s">
        <v>79</v>
      </c>
    </row>
    <row r="141" spans="8:13" hidden="1">
      <c r="H141" s="1" t="s">
        <v>219</v>
      </c>
      <c r="I141" s="1" t="s">
        <v>861</v>
      </c>
      <c r="J141" s="1" t="s">
        <v>873</v>
      </c>
      <c r="K141" s="1" t="str">
        <f t="shared" si="7"/>
        <v>2017</v>
      </c>
      <c r="L141" s="1">
        <f t="shared" si="6"/>
        <v>58</v>
      </c>
      <c r="M141" s="1" t="s">
        <v>60</v>
      </c>
    </row>
    <row r="142" spans="8:13" hidden="1">
      <c r="H142" s="1" t="s">
        <v>71</v>
      </c>
      <c r="I142" s="1" t="s">
        <v>861</v>
      </c>
      <c r="J142" s="1" t="s">
        <v>877</v>
      </c>
      <c r="K142" s="1" t="str">
        <f t="shared" si="7"/>
        <v>2019</v>
      </c>
      <c r="L142" s="1">
        <f t="shared" si="6"/>
        <v>7</v>
      </c>
      <c r="M142" s="1" t="s">
        <v>60</v>
      </c>
    </row>
    <row r="143" spans="8:13" hidden="1">
      <c r="H143" s="1" t="s">
        <v>324</v>
      </c>
      <c r="I143" s="1" t="s">
        <v>861</v>
      </c>
      <c r="J143" s="1" t="s">
        <v>881</v>
      </c>
      <c r="K143" s="1" t="str">
        <f t="shared" si="7"/>
        <v>2018</v>
      </c>
      <c r="L143" s="1">
        <f t="shared" si="6"/>
        <v>12</v>
      </c>
      <c r="M143" s="1" t="s">
        <v>60</v>
      </c>
    </row>
    <row r="144" spans="8:13" hidden="1">
      <c r="H144" s="1" t="s">
        <v>58</v>
      </c>
      <c r="I144" s="1" t="s">
        <v>861</v>
      </c>
      <c r="J144" s="1" t="s">
        <v>474</v>
      </c>
      <c r="K144" s="1" t="str">
        <f t="shared" si="7"/>
        <v>2018</v>
      </c>
      <c r="L144" s="1">
        <f t="shared" si="6"/>
        <v>9</v>
      </c>
      <c r="M144" s="1" t="s">
        <v>60</v>
      </c>
    </row>
    <row r="145" spans="8:13">
      <c r="H145" s="1" t="s">
        <v>54</v>
      </c>
      <c r="I145" s="1" t="s">
        <v>606</v>
      </c>
      <c r="J145" s="1" t="s">
        <v>911</v>
      </c>
      <c r="K145" s="1" t="str">
        <f t="shared" si="7"/>
        <v>2019</v>
      </c>
      <c r="L145" s="18">
        <f t="shared" si="6"/>
        <v>2</v>
      </c>
      <c r="M145" s="1" t="s">
        <v>79</v>
      </c>
    </row>
    <row r="146" spans="8:13">
      <c r="H146" s="1" t="s">
        <v>126</v>
      </c>
      <c r="I146" s="1" t="s">
        <v>523</v>
      </c>
      <c r="J146" s="1" t="s">
        <v>8996</v>
      </c>
      <c r="K146" s="1" t="str">
        <f t="shared" si="7"/>
        <v>2008</v>
      </c>
      <c r="L146" s="18">
        <f t="shared" si="6"/>
        <v>2</v>
      </c>
      <c r="M146" s="1" t="s">
        <v>79</v>
      </c>
    </row>
    <row r="147" spans="8:13" hidden="1">
      <c r="H147" s="1" t="s">
        <v>130</v>
      </c>
      <c r="I147" s="1" t="s">
        <v>888</v>
      </c>
      <c r="J147" s="1" t="s">
        <v>881</v>
      </c>
      <c r="K147" s="1" t="str">
        <f t="shared" si="7"/>
        <v>2018</v>
      </c>
      <c r="L147" s="1">
        <f t="shared" si="6"/>
        <v>11</v>
      </c>
      <c r="M147" s="1" t="s">
        <v>60</v>
      </c>
    </row>
    <row r="148" spans="8:13">
      <c r="H148" s="1" t="s">
        <v>53</v>
      </c>
      <c r="I148" s="1" t="s">
        <v>9012</v>
      </c>
      <c r="J148" s="1" t="s">
        <v>9077</v>
      </c>
      <c r="K148" s="1" t="str">
        <f t="shared" si="7"/>
        <v>2012</v>
      </c>
      <c r="L148" s="18">
        <f t="shared" si="6"/>
        <v>2</v>
      </c>
      <c r="M148" s="1" t="s">
        <v>79</v>
      </c>
    </row>
    <row r="149" spans="8:13" hidden="1">
      <c r="H149" s="1" t="s">
        <v>158</v>
      </c>
      <c r="I149" s="1" t="s">
        <v>903</v>
      </c>
      <c r="J149" s="1" t="s">
        <v>881</v>
      </c>
      <c r="K149" s="1" t="str">
        <f t="shared" si="7"/>
        <v>2018</v>
      </c>
      <c r="L149" s="1">
        <f t="shared" si="6"/>
        <v>10</v>
      </c>
      <c r="M149" s="1" t="s">
        <v>60</v>
      </c>
    </row>
    <row r="150" spans="8:13">
      <c r="H150" s="1" t="s">
        <v>53</v>
      </c>
      <c r="I150" s="1" t="s">
        <v>9509</v>
      </c>
      <c r="J150" s="1" t="s">
        <v>905</v>
      </c>
      <c r="K150" s="1" t="str">
        <f t="shared" si="7"/>
        <v>2015</v>
      </c>
      <c r="L150" s="18">
        <f t="shared" si="6"/>
        <v>2</v>
      </c>
      <c r="M150" s="1" t="s">
        <v>79</v>
      </c>
    </row>
    <row r="151" spans="8:13" hidden="1">
      <c r="H151" s="1" t="s">
        <v>158</v>
      </c>
      <c r="I151" s="1" t="s">
        <v>360</v>
      </c>
      <c r="J151" s="1" t="s">
        <v>918</v>
      </c>
      <c r="K151" s="1" t="str">
        <f t="shared" si="7"/>
        <v>2018</v>
      </c>
      <c r="L151" s="1">
        <f t="shared" si="6"/>
        <v>10</v>
      </c>
      <c r="M151" s="1" t="s">
        <v>60</v>
      </c>
    </row>
    <row r="152" spans="8:13" hidden="1">
      <c r="H152" s="1" t="s">
        <v>479</v>
      </c>
      <c r="I152" s="1" t="s">
        <v>921</v>
      </c>
      <c r="J152" s="1" t="s">
        <v>923</v>
      </c>
      <c r="K152" s="1" t="str">
        <f t="shared" si="7"/>
        <v>2015</v>
      </c>
      <c r="L152" s="1">
        <f t="shared" si="6"/>
        <v>19</v>
      </c>
      <c r="M152" s="1" t="s">
        <v>60</v>
      </c>
    </row>
    <row r="153" spans="8:13" hidden="1">
      <c r="H153" s="1" t="s">
        <v>197</v>
      </c>
      <c r="I153" s="1" t="s">
        <v>926</v>
      </c>
      <c r="J153" s="1" t="s">
        <v>892</v>
      </c>
      <c r="K153" s="1" t="str">
        <f t="shared" si="7"/>
        <v>2015</v>
      </c>
      <c r="L153" s="1">
        <f t="shared" si="6"/>
        <v>17</v>
      </c>
      <c r="M153" s="1" t="s">
        <v>60</v>
      </c>
    </row>
    <row r="154" spans="8:13">
      <c r="H154" s="1" t="s">
        <v>217</v>
      </c>
      <c r="I154" s="1" t="s">
        <v>9733</v>
      </c>
      <c r="J154" s="1" t="s">
        <v>10060</v>
      </c>
      <c r="K154" s="1" t="str">
        <f t="shared" si="7"/>
        <v>1998</v>
      </c>
      <c r="L154" s="18">
        <f t="shared" si="6"/>
        <v>2</v>
      </c>
      <c r="M154" s="1" t="s">
        <v>79</v>
      </c>
    </row>
    <row r="155" spans="8:13" hidden="1">
      <c r="H155" s="1" t="s">
        <v>50</v>
      </c>
      <c r="I155" s="1" t="s">
        <v>934</v>
      </c>
      <c r="J155" s="1" t="s">
        <v>604</v>
      </c>
      <c r="K155" s="1" t="str">
        <f t="shared" si="7"/>
        <v>2019</v>
      </c>
      <c r="L155" s="1">
        <f t="shared" si="6"/>
        <v>1</v>
      </c>
      <c r="M155" s="1" t="s">
        <v>60</v>
      </c>
    </row>
    <row r="156" spans="8:13" hidden="1">
      <c r="H156" s="1" t="s">
        <v>128</v>
      </c>
      <c r="I156" s="1" t="s">
        <v>274</v>
      </c>
      <c r="J156" s="1" t="s">
        <v>941</v>
      </c>
      <c r="K156" s="1" t="str">
        <f t="shared" si="7"/>
        <v>2011</v>
      </c>
      <c r="L156" s="1">
        <f t="shared" si="6"/>
        <v>36</v>
      </c>
      <c r="M156" s="1" t="s">
        <v>60</v>
      </c>
    </row>
    <row r="157" spans="8:13" hidden="1">
      <c r="H157" s="1" t="s">
        <v>136</v>
      </c>
      <c r="I157" s="1" t="s">
        <v>946</v>
      </c>
      <c r="J157" s="1" t="s">
        <v>72</v>
      </c>
      <c r="K157" s="1" t="str">
        <f t="shared" si="7"/>
        <v>2019</v>
      </c>
      <c r="L157" s="1">
        <f t="shared" si="6"/>
        <v>50</v>
      </c>
      <c r="M157" s="1" t="s">
        <v>60</v>
      </c>
    </row>
    <row r="158" spans="8:13">
      <c r="H158" s="1" t="s">
        <v>53</v>
      </c>
      <c r="I158" s="1" t="s">
        <v>10161</v>
      </c>
      <c r="J158" s="1" t="s">
        <v>10170</v>
      </c>
      <c r="K158" s="1" t="str">
        <f t="shared" si="7"/>
        <v>2012</v>
      </c>
      <c r="L158" s="18">
        <f t="shared" si="6"/>
        <v>2</v>
      </c>
      <c r="M158" s="1" t="s">
        <v>79</v>
      </c>
    </row>
    <row r="159" spans="8:13">
      <c r="H159" s="1" t="s">
        <v>55</v>
      </c>
      <c r="I159" s="1" t="s">
        <v>8201</v>
      </c>
      <c r="J159" s="1" t="s">
        <v>368</v>
      </c>
      <c r="K159" s="1" t="str">
        <f t="shared" si="7"/>
        <v>2018</v>
      </c>
      <c r="L159" s="18">
        <f t="shared" si="6"/>
        <v>2</v>
      </c>
      <c r="M159" s="1" t="s">
        <v>79</v>
      </c>
    </row>
    <row r="160" spans="8:13" hidden="1">
      <c r="H160" s="1" t="s">
        <v>50</v>
      </c>
      <c r="I160" s="1" t="s">
        <v>964</v>
      </c>
      <c r="J160" s="1" t="s">
        <v>66</v>
      </c>
      <c r="K160" s="1" t="str">
        <f t="shared" si="7"/>
        <v>2019</v>
      </c>
      <c r="L160" s="1">
        <f t="shared" si="6"/>
        <v>1</v>
      </c>
      <c r="M160" s="1" t="s">
        <v>60</v>
      </c>
    </row>
    <row r="161" spans="8:13">
      <c r="H161" s="1" t="s">
        <v>53</v>
      </c>
      <c r="I161" s="1" t="s">
        <v>10830</v>
      </c>
      <c r="J161" s="1" t="s">
        <v>5680</v>
      </c>
      <c r="K161" s="1" t="str">
        <f t="shared" si="7"/>
        <v>2020</v>
      </c>
      <c r="L161" s="18">
        <f t="shared" si="6"/>
        <v>2</v>
      </c>
      <c r="M161" s="1" t="s">
        <v>79</v>
      </c>
    </row>
    <row r="162" spans="8:13">
      <c r="H162" s="1" t="s">
        <v>53</v>
      </c>
      <c r="I162" s="1" t="s">
        <v>4094</v>
      </c>
      <c r="J162" s="1" t="s">
        <v>8818</v>
      </c>
      <c r="K162" s="1" t="str">
        <f t="shared" si="7"/>
        <v>2014</v>
      </c>
      <c r="L162" s="18">
        <f t="shared" si="6"/>
        <v>2</v>
      </c>
      <c r="M162" s="1" t="s">
        <v>79</v>
      </c>
    </row>
    <row r="163" spans="8:13">
      <c r="H163" s="1" t="s">
        <v>54</v>
      </c>
      <c r="I163" s="1" t="s">
        <v>2102</v>
      </c>
      <c r="J163" s="1" t="s">
        <v>1427</v>
      </c>
      <c r="K163" s="1" t="str">
        <f t="shared" si="7"/>
        <v>2019</v>
      </c>
      <c r="L163" s="18">
        <f t="shared" si="6"/>
        <v>2</v>
      </c>
      <c r="M163" s="1" t="s">
        <v>79</v>
      </c>
    </row>
    <row r="164" spans="8:13" hidden="1">
      <c r="H164" s="1" t="s">
        <v>55</v>
      </c>
      <c r="I164" s="1" t="s">
        <v>440</v>
      </c>
      <c r="J164" s="1" t="s">
        <v>983</v>
      </c>
      <c r="K164" s="1" t="str">
        <f t="shared" si="7"/>
        <v>2016</v>
      </c>
      <c r="L164" s="1">
        <f t="shared" ref="L164:L227" si="8">H164-(TEXT(I164,"YYYY")-TEXT(J164,"YYYY"))</f>
        <v>2</v>
      </c>
      <c r="M164" s="1" t="s">
        <v>60</v>
      </c>
    </row>
    <row r="165" spans="8:13">
      <c r="H165" s="1" t="s">
        <v>130</v>
      </c>
      <c r="I165" s="1" t="s">
        <v>11800</v>
      </c>
      <c r="J165" s="1" t="s">
        <v>11801</v>
      </c>
      <c r="K165" s="1" t="str">
        <f t="shared" si="7"/>
        <v>2005</v>
      </c>
      <c r="L165" s="18">
        <f t="shared" si="8"/>
        <v>2</v>
      </c>
      <c r="M165" s="1" t="s">
        <v>79</v>
      </c>
    </row>
    <row r="166" spans="8:13" hidden="1">
      <c r="H166" s="1" t="s">
        <v>120</v>
      </c>
      <c r="I166" s="1" t="s">
        <v>384</v>
      </c>
      <c r="J166" s="1" t="s">
        <v>870</v>
      </c>
      <c r="K166" s="1" t="str">
        <f t="shared" si="7"/>
        <v>1999</v>
      </c>
      <c r="L166" s="1">
        <f t="shared" si="8"/>
        <v>30</v>
      </c>
      <c r="M166" s="1" t="s">
        <v>60</v>
      </c>
    </row>
    <row r="167" spans="8:13">
      <c r="H167" s="1" t="s">
        <v>53</v>
      </c>
      <c r="I167" s="1" t="s">
        <v>12335</v>
      </c>
      <c r="J167" s="1" t="s">
        <v>12340</v>
      </c>
      <c r="K167" s="1" t="str">
        <f t="shared" si="7"/>
        <v>2015</v>
      </c>
      <c r="L167" s="18">
        <f t="shared" si="8"/>
        <v>2</v>
      </c>
      <c r="M167" s="1" t="s">
        <v>79</v>
      </c>
    </row>
    <row r="168" spans="8:13">
      <c r="H168" s="1" t="s">
        <v>54</v>
      </c>
      <c r="I168" s="1" t="s">
        <v>292</v>
      </c>
      <c r="J168" s="1" t="s">
        <v>284</v>
      </c>
      <c r="K168" s="1" t="str">
        <f t="shared" si="7"/>
        <v>2019</v>
      </c>
      <c r="L168" s="18">
        <f t="shared" si="8"/>
        <v>3</v>
      </c>
      <c r="M168" s="1" t="s">
        <v>79</v>
      </c>
    </row>
    <row r="169" spans="8:13">
      <c r="H169" s="1" t="s">
        <v>54</v>
      </c>
      <c r="I169" s="1" t="s">
        <v>2523</v>
      </c>
      <c r="J169" s="1" t="s">
        <v>2387</v>
      </c>
      <c r="K169" s="1" t="str">
        <f t="shared" si="7"/>
        <v>2018</v>
      </c>
      <c r="L169" s="18">
        <f t="shared" si="8"/>
        <v>3</v>
      </c>
      <c r="M169" s="1" t="s">
        <v>79</v>
      </c>
    </row>
    <row r="170" spans="8:13" hidden="1">
      <c r="H170" s="1" t="s">
        <v>282</v>
      </c>
      <c r="I170" s="1" t="s">
        <v>903</v>
      </c>
      <c r="J170" s="1" t="s">
        <v>1012</v>
      </c>
      <c r="K170" s="1" t="str">
        <f t="shared" si="7"/>
        <v>2017</v>
      </c>
      <c r="L170" s="1">
        <f t="shared" si="8"/>
        <v>41</v>
      </c>
      <c r="M170" s="1" t="s">
        <v>60</v>
      </c>
    </row>
    <row r="171" spans="8:13">
      <c r="H171" s="1" t="s">
        <v>54</v>
      </c>
      <c r="I171" s="1" t="s">
        <v>3342</v>
      </c>
      <c r="J171" s="1" t="s">
        <v>2329</v>
      </c>
      <c r="K171" s="1" t="str">
        <f t="shared" si="7"/>
        <v>2017</v>
      </c>
      <c r="L171" s="18">
        <f t="shared" si="8"/>
        <v>3</v>
      </c>
      <c r="M171" s="1" t="s">
        <v>79</v>
      </c>
    </row>
    <row r="172" spans="8:13" hidden="1">
      <c r="H172" s="1" t="s">
        <v>88</v>
      </c>
      <c r="I172" s="1" t="s">
        <v>903</v>
      </c>
      <c r="J172" s="1" t="s">
        <v>956</v>
      </c>
      <c r="K172" s="1" t="str">
        <f t="shared" si="7"/>
        <v>2018</v>
      </c>
      <c r="L172" s="1">
        <f t="shared" si="8"/>
        <v>27</v>
      </c>
      <c r="M172" s="1" t="s">
        <v>60</v>
      </c>
    </row>
    <row r="173" spans="8:13" hidden="1">
      <c r="H173" s="1" t="s">
        <v>464</v>
      </c>
      <c r="I173" s="1" t="s">
        <v>903</v>
      </c>
      <c r="J173" s="1" t="s">
        <v>1022</v>
      </c>
      <c r="K173" s="1" t="str">
        <f t="shared" si="7"/>
        <v>2019</v>
      </c>
      <c r="L173" s="1">
        <f t="shared" si="8"/>
        <v>31</v>
      </c>
      <c r="M173" s="1" t="s">
        <v>60</v>
      </c>
    </row>
    <row r="174" spans="8:13" hidden="1">
      <c r="H174" s="1" t="s">
        <v>464</v>
      </c>
      <c r="I174" s="1" t="s">
        <v>903</v>
      </c>
      <c r="J174" s="1" t="s">
        <v>66</v>
      </c>
      <c r="K174" s="1" t="str">
        <f t="shared" si="7"/>
        <v>2019</v>
      </c>
      <c r="L174" s="1">
        <f t="shared" si="8"/>
        <v>31</v>
      </c>
      <c r="M174" s="1" t="s">
        <v>60</v>
      </c>
    </row>
    <row r="175" spans="8:13">
      <c r="H175" s="1" t="s">
        <v>108</v>
      </c>
      <c r="I175" s="1" t="s">
        <v>3385</v>
      </c>
      <c r="J175" s="1" t="s">
        <v>2019</v>
      </c>
      <c r="K175" s="1" t="str">
        <f t="shared" si="7"/>
        <v>2012</v>
      </c>
      <c r="L175" s="18">
        <f t="shared" si="8"/>
        <v>3</v>
      </c>
      <c r="M175" s="1" t="s">
        <v>79</v>
      </c>
    </row>
    <row r="176" spans="8:13">
      <c r="H176" s="1" t="s">
        <v>55</v>
      </c>
      <c r="I176" s="1" t="s">
        <v>4026</v>
      </c>
      <c r="J176" s="1" t="s">
        <v>1637</v>
      </c>
      <c r="K176" s="1" t="str">
        <f t="shared" si="7"/>
        <v>2019</v>
      </c>
      <c r="L176" s="18">
        <f t="shared" si="8"/>
        <v>3</v>
      </c>
      <c r="M176" s="1" t="s">
        <v>79</v>
      </c>
    </row>
    <row r="177" spans="8:13" hidden="1">
      <c r="H177" s="1" t="s">
        <v>126</v>
      </c>
      <c r="I177" s="1" t="s">
        <v>1027</v>
      </c>
      <c r="J177" s="1" t="s">
        <v>1039</v>
      </c>
      <c r="K177" s="1" t="str">
        <f t="shared" si="7"/>
        <v>2018</v>
      </c>
      <c r="L177" s="1">
        <f t="shared" si="8"/>
        <v>13</v>
      </c>
      <c r="M177" s="1" t="s">
        <v>60</v>
      </c>
    </row>
    <row r="178" spans="8:13">
      <c r="H178" s="1" t="s">
        <v>54</v>
      </c>
      <c r="I178" s="1" t="s">
        <v>4071</v>
      </c>
      <c r="J178" s="1" t="s">
        <v>4102</v>
      </c>
      <c r="K178" s="1" t="str">
        <f t="shared" si="7"/>
        <v>2016</v>
      </c>
      <c r="L178" s="18">
        <f t="shared" si="8"/>
        <v>3</v>
      </c>
      <c r="M178" s="1" t="s">
        <v>79</v>
      </c>
    </row>
    <row r="179" spans="8:13" hidden="1">
      <c r="H179" s="1" t="s">
        <v>299</v>
      </c>
      <c r="I179" s="1" t="s">
        <v>1042</v>
      </c>
      <c r="J179" s="1" t="s">
        <v>66</v>
      </c>
      <c r="K179" s="1" t="str">
        <f t="shared" si="7"/>
        <v>2019</v>
      </c>
      <c r="L179" s="1">
        <f t="shared" si="8"/>
        <v>44</v>
      </c>
      <c r="M179" s="1" t="s">
        <v>60</v>
      </c>
    </row>
    <row r="180" spans="8:13" hidden="1">
      <c r="H180" s="1" t="s">
        <v>189</v>
      </c>
      <c r="I180" s="1" t="s">
        <v>1042</v>
      </c>
      <c r="J180" s="5">
        <v>39448</v>
      </c>
      <c r="K180" s="1" t="str">
        <f t="shared" si="7"/>
        <v>2008</v>
      </c>
      <c r="L180" s="1">
        <f t="shared" si="8"/>
        <v>36</v>
      </c>
      <c r="M180" s="1" t="s">
        <v>60</v>
      </c>
    </row>
    <row r="181" spans="8:13">
      <c r="H181" s="1" t="s">
        <v>54</v>
      </c>
      <c r="I181" s="1" t="s">
        <v>1656</v>
      </c>
      <c r="J181" s="1" t="s">
        <v>303</v>
      </c>
      <c r="K181" s="1" t="str">
        <f t="shared" si="7"/>
        <v>2016</v>
      </c>
      <c r="L181" s="18">
        <f t="shared" si="8"/>
        <v>3</v>
      </c>
      <c r="M181" s="1" t="s">
        <v>79</v>
      </c>
    </row>
    <row r="182" spans="8:13" hidden="1">
      <c r="H182" s="1" t="s">
        <v>351</v>
      </c>
      <c r="I182" s="1" t="s">
        <v>1056</v>
      </c>
      <c r="J182" s="1" t="s">
        <v>459</v>
      </c>
      <c r="K182" s="1" t="str">
        <f t="shared" si="7"/>
        <v>2019</v>
      </c>
      <c r="L182" s="1">
        <f t="shared" si="8"/>
        <v>55</v>
      </c>
      <c r="M182" s="1" t="s">
        <v>60</v>
      </c>
    </row>
    <row r="183" spans="8:13">
      <c r="H183" s="1" t="s">
        <v>54</v>
      </c>
      <c r="I183" s="1" t="s">
        <v>5231</v>
      </c>
      <c r="J183" s="1" t="s">
        <v>4123</v>
      </c>
      <c r="K183" s="1" t="str">
        <f t="shared" si="7"/>
        <v>2016</v>
      </c>
      <c r="L183" s="18">
        <f t="shared" si="8"/>
        <v>3</v>
      </c>
      <c r="M183" s="1" t="s">
        <v>79</v>
      </c>
    </row>
    <row r="184" spans="8:13" hidden="1">
      <c r="H184" s="1" t="s">
        <v>126</v>
      </c>
      <c r="I184" s="1" t="s">
        <v>1056</v>
      </c>
      <c r="J184" s="1" t="s">
        <v>604</v>
      </c>
      <c r="K184" s="1" t="str">
        <f t="shared" si="7"/>
        <v>2019</v>
      </c>
      <c r="L184" s="1">
        <f t="shared" si="8"/>
        <v>14</v>
      </c>
      <c r="M184" s="1" t="s">
        <v>60</v>
      </c>
    </row>
    <row r="185" spans="8:13" hidden="1">
      <c r="H185" s="1" t="s">
        <v>247</v>
      </c>
      <c r="I185" s="1" t="s">
        <v>1056</v>
      </c>
      <c r="J185" s="1" t="s">
        <v>1067</v>
      </c>
      <c r="K185" s="1" t="str">
        <f t="shared" si="7"/>
        <v>2015</v>
      </c>
      <c r="L185" s="1">
        <f t="shared" si="8"/>
        <v>11</v>
      </c>
      <c r="M185" s="1" t="s">
        <v>60</v>
      </c>
    </row>
    <row r="186" spans="8:13">
      <c r="H186" s="1" t="s">
        <v>54</v>
      </c>
      <c r="I186" s="1" t="s">
        <v>5269</v>
      </c>
      <c r="J186" s="1" t="s">
        <v>1793</v>
      </c>
      <c r="K186" s="1" t="str">
        <f t="shared" si="7"/>
        <v>2018</v>
      </c>
      <c r="L186" s="18">
        <f t="shared" si="8"/>
        <v>3</v>
      </c>
      <c r="M186" s="1" t="s">
        <v>79</v>
      </c>
    </row>
    <row r="187" spans="8:13" hidden="1">
      <c r="H187" s="1" t="s">
        <v>240</v>
      </c>
      <c r="I187" s="1" t="s">
        <v>1056</v>
      </c>
      <c r="J187" s="1" t="s">
        <v>1075</v>
      </c>
      <c r="K187" s="1" t="str">
        <f t="shared" si="7"/>
        <v>2015</v>
      </c>
      <c r="L187" s="1">
        <f t="shared" si="8"/>
        <v>50</v>
      </c>
      <c r="M187" s="1" t="s">
        <v>60</v>
      </c>
    </row>
    <row r="188" spans="8:13" hidden="1">
      <c r="H188" s="1" t="s">
        <v>58</v>
      </c>
      <c r="I188" s="1" t="s">
        <v>1056</v>
      </c>
      <c r="J188" s="1" t="s">
        <v>1079</v>
      </c>
      <c r="K188" s="1" t="str">
        <f t="shared" si="7"/>
        <v>2019</v>
      </c>
      <c r="L188" s="1">
        <f t="shared" si="8"/>
        <v>10</v>
      </c>
      <c r="M188" s="1" t="s">
        <v>60</v>
      </c>
    </row>
    <row r="189" spans="8:13" hidden="1">
      <c r="H189" s="1" t="s">
        <v>458</v>
      </c>
      <c r="I189" s="1" t="s">
        <v>1056</v>
      </c>
      <c r="J189" s="1" t="s">
        <v>1083</v>
      </c>
      <c r="K189" s="1" t="str">
        <f t="shared" si="7"/>
        <v>2015</v>
      </c>
      <c r="L189" s="1">
        <f t="shared" si="8"/>
        <v>60</v>
      </c>
      <c r="M189" s="1" t="s">
        <v>60</v>
      </c>
    </row>
    <row r="190" spans="8:13">
      <c r="H190" s="1" t="s">
        <v>55</v>
      </c>
      <c r="I190" s="1" t="s">
        <v>5346</v>
      </c>
      <c r="J190" s="1" t="s">
        <v>72</v>
      </c>
      <c r="K190" s="1" t="str">
        <f t="shared" si="7"/>
        <v>2019</v>
      </c>
      <c r="L190" s="18">
        <f t="shared" si="8"/>
        <v>3</v>
      </c>
      <c r="M190" s="1" t="s">
        <v>79</v>
      </c>
    </row>
    <row r="191" spans="8:13">
      <c r="H191" s="1" t="s">
        <v>55</v>
      </c>
      <c r="I191" s="1" t="s">
        <v>5738</v>
      </c>
      <c r="J191" s="1" t="s">
        <v>1222</v>
      </c>
      <c r="K191" s="1" t="str">
        <f t="shared" si="7"/>
        <v>2015</v>
      </c>
      <c r="L191" s="18">
        <f t="shared" si="8"/>
        <v>3</v>
      </c>
      <c r="M191" s="1" t="s">
        <v>79</v>
      </c>
    </row>
    <row r="192" spans="8:13">
      <c r="H192" s="1" t="s">
        <v>116</v>
      </c>
      <c r="I192" s="1" t="s">
        <v>397</v>
      </c>
      <c r="J192" s="1" t="s">
        <v>717</v>
      </c>
      <c r="K192" s="1" t="str">
        <f t="shared" si="7"/>
        <v>2018</v>
      </c>
      <c r="L192" s="18">
        <f t="shared" si="8"/>
        <v>3</v>
      </c>
      <c r="M192" s="1" t="s">
        <v>79</v>
      </c>
    </row>
    <row r="193" spans="8:13" hidden="1">
      <c r="H193" s="1" t="s">
        <v>367</v>
      </c>
      <c r="I193" s="1" t="s">
        <v>1085</v>
      </c>
      <c r="J193" s="1" t="s">
        <v>877</v>
      </c>
      <c r="K193" s="1" t="str">
        <f t="shared" si="7"/>
        <v>2019</v>
      </c>
      <c r="L193" s="1">
        <f t="shared" si="8"/>
        <v>26</v>
      </c>
      <c r="M193" s="1" t="s">
        <v>60</v>
      </c>
    </row>
    <row r="194" spans="8:13" hidden="1">
      <c r="H194" s="1" t="s">
        <v>375</v>
      </c>
      <c r="I194" s="1" t="s">
        <v>1085</v>
      </c>
      <c r="J194" s="1" t="s">
        <v>474</v>
      </c>
      <c r="K194" s="1" t="str">
        <f t="shared" si="7"/>
        <v>2018</v>
      </c>
      <c r="L194" s="1">
        <f t="shared" si="8"/>
        <v>55</v>
      </c>
      <c r="M194" s="1" t="s">
        <v>60</v>
      </c>
    </row>
    <row r="195" spans="8:13">
      <c r="H195" s="1" t="s">
        <v>54</v>
      </c>
      <c r="I195" s="1" t="s">
        <v>6689</v>
      </c>
      <c r="J195" s="1" t="s">
        <v>6691</v>
      </c>
      <c r="K195" s="1" t="str">
        <f t="shared" si="7"/>
        <v>2015</v>
      </c>
      <c r="L195" s="18">
        <f t="shared" si="8"/>
        <v>3</v>
      </c>
      <c r="M195" s="1" t="s">
        <v>79</v>
      </c>
    </row>
    <row r="196" spans="8:13" hidden="1">
      <c r="H196" s="1" t="s">
        <v>282</v>
      </c>
      <c r="I196" s="1" t="s">
        <v>1107</v>
      </c>
      <c r="J196" s="1" t="s">
        <v>1110</v>
      </c>
      <c r="K196" s="1" t="str">
        <f t="shared" ref="K196:K259" si="9">TEXT(J196,"YYYY")</f>
        <v>2019</v>
      </c>
      <c r="L196" s="1">
        <f t="shared" si="8"/>
        <v>43</v>
      </c>
      <c r="M196" s="1" t="s">
        <v>60</v>
      </c>
    </row>
    <row r="197" spans="8:13">
      <c r="H197" s="1" t="s">
        <v>55</v>
      </c>
      <c r="I197" s="1" t="s">
        <v>6737</v>
      </c>
      <c r="J197" s="1" t="s">
        <v>2550</v>
      </c>
      <c r="K197" s="1" t="str">
        <f t="shared" si="9"/>
        <v>2015</v>
      </c>
      <c r="L197" s="18">
        <f t="shared" si="8"/>
        <v>3</v>
      </c>
      <c r="M197" s="1" t="s">
        <v>79</v>
      </c>
    </row>
    <row r="198" spans="8:13">
      <c r="H198" s="1" t="s">
        <v>54</v>
      </c>
      <c r="I198" s="1" t="s">
        <v>6848</v>
      </c>
      <c r="J198" s="1" t="s">
        <v>6859</v>
      </c>
      <c r="K198" s="1" t="str">
        <f t="shared" si="9"/>
        <v>2015</v>
      </c>
      <c r="L198" s="18">
        <f t="shared" si="8"/>
        <v>3</v>
      </c>
      <c r="M198" s="1" t="s">
        <v>79</v>
      </c>
    </row>
    <row r="199" spans="8:13">
      <c r="H199" s="1" t="s">
        <v>55</v>
      </c>
      <c r="I199" s="1" t="s">
        <v>7006</v>
      </c>
      <c r="J199" s="1" t="s">
        <v>7009</v>
      </c>
      <c r="K199" s="1" t="str">
        <f t="shared" si="9"/>
        <v>2015</v>
      </c>
      <c r="L199" s="18">
        <f t="shared" si="8"/>
        <v>3</v>
      </c>
      <c r="M199" s="1" t="s">
        <v>79</v>
      </c>
    </row>
    <row r="200" spans="8:13">
      <c r="H200" s="1" t="s">
        <v>116</v>
      </c>
      <c r="I200" s="1" t="s">
        <v>7307</v>
      </c>
      <c r="J200" s="1" t="s">
        <v>6732</v>
      </c>
      <c r="K200" s="1" t="str">
        <f t="shared" si="9"/>
        <v>2013</v>
      </c>
      <c r="L200" s="18">
        <f t="shared" si="8"/>
        <v>3</v>
      </c>
      <c r="M200" s="1" t="s">
        <v>79</v>
      </c>
    </row>
    <row r="201" spans="8:13">
      <c r="H201" s="1" t="s">
        <v>54</v>
      </c>
      <c r="I201" s="1" t="s">
        <v>7798</v>
      </c>
      <c r="J201" s="1" t="s">
        <v>4753</v>
      </c>
      <c r="K201" s="1" t="str">
        <f t="shared" si="9"/>
        <v>2016</v>
      </c>
      <c r="L201" s="18">
        <f t="shared" si="8"/>
        <v>3</v>
      </c>
      <c r="M201" s="1" t="s">
        <v>79</v>
      </c>
    </row>
    <row r="202" spans="8:13" hidden="1">
      <c r="H202" s="1" t="s">
        <v>189</v>
      </c>
      <c r="I202" s="1" t="s">
        <v>1107</v>
      </c>
      <c r="J202" s="1" t="s">
        <v>1128</v>
      </c>
      <c r="K202" s="1" t="str">
        <f t="shared" si="9"/>
        <v>2019</v>
      </c>
      <c r="L202" s="1">
        <f t="shared" si="8"/>
        <v>47</v>
      </c>
      <c r="M202" s="1" t="s">
        <v>60</v>
      </c>
    </row>
    <row r="203" spans="8:13" hidden="1">
      <c r="H203" s="1" t="s">
        <v>263</v>
      </c>
      <c r="I203" s="1" t="s">
        <v>1130</v>
      </c>
      <c r="J203" s="1" t="s">
        <v>66</v>
      </c>
      <c r="K203" s="1" t="str">
        <f t="shared" si="9"/>
        <v>2019</v>
      </c>
      <c r="L203" s="1">
        <f t="shared" si="8"/>
        <v>18</v>
      </c>
      <c r="M203" s="1" t="s">
        <v>60</v>
      </c>
    </row>
    <row r="204" spans="8:13">
      <c r="H204" s="1" t="s">
        <v>54</v>
      </c>
      <c r="I204" s="1" t="s">
        <v>8197</v>
      </c>
      <c r="J204" s="1" t="s">
        <v>7043</v>
      </c>
      <c r="K204" s="1" t="str">
        <f t="shared" si="9"/>
        <v>2020</v>
      </c>
      <c r="L204" s="18">
        <f t="shared" si="8"/>
        <v>3</v>
      </c>
      <c r="M204" s="1" t="s">
        <v>79</v>
      </c>
    </row>
    <row r="205" spans="8:13">
      <c r="H205" s="1" t="s">
        <v>54</v>
      </c>
      <c r="I205" s="1" t="s">
        <v>8908</v>
      </c>
      <c r="J205" s="1" t="s">
        <v>5710</v>
      </c>
      <c r="K205" s="1" t="str">
        <f t="shared" si="9"/>
        <v>2020</v>
      </c>
      <c r="L205" s="18">
        <f t="shared" si="8"/>
        <v>3</v>
      </c>
      <c r="M205" s="1" t="s">
        <v>79</v>
      </c>
    </row>
    <row r="206" spans="8:13" hidden="1">
      <c r="H206" s="1" t="s">
        <v>809</v>
      </c>
      <c r="I206" s="1" t="s">
        <v>1130</v>
      </c>
      <c r="J206" s="1" t="s">
        <v>1144</v>
      </c>
      <c r="K206" s="1" t="str">
        <f t="shared" si="9"/>
        <v>2019</v>
      </c>
      <c r="L206" s="1">
        <f t="shared" si="8"/>
        <v>36</v>
      </c>
      <c r="M206" s="1" t="s">
        <v>60</v>
      </c>
    </row>
    <row r="207" spans="8:13">
      <c r="H207" s="1" t="s">
        <v>187</v>
      </c>
      <c r="I207" s="1" t="s">
        <v>9748</v>
      </c>
      <c r="J207" s="1" t="s">
        <v>5976</v>
      </c>
      <c r="K207" s="1" t="str">
        <f t="shared" si="9"/>
        <v>2014</v>
      </c>
      <c r="L207" s="18">
        <f t="shared" si="8"/>
        <v>3</v>
      </c>
      <c r="M207" s="1" t="s">
        <v>79</v>
      </c>
    </row>
    <row r="208" spans="8:13">
      <c r="H208" s="1" t="s">
        <v>55</v>
      </c>
      <c r="I208" s="1" t="s">
        <v>11711</v>
      </c>
      <c r="J208" s="1" t="s">
        <v>5747</v>
      </c>
      <c r="K208" s="1" t="str">
        <f t="shared" si="9"/>
        <v>2015</v>
      </c>
      <c r="L208" s="18">
        <f t="shared" si="8"/>
        <v>3</v>
      </c>
      <c r="M208" s="1" t="s">
        <v>79</v>
      </c>
    </row>
    <row r="209" spans="8:13" hidden="1">
      <c r="H209" s="1" t="s">
        <v>120</v>
      </c>
      <c r="I209" s="1" t="s">
        <v>1146</v>
      </c>
      <c r="J209" s="5">
        <v>32874</v>
      </c>
      <c r="K209" s="1" t="str">
        <f t="shared" si="9"/>
        <v>1990</v>
      </c>
      <c r="L209" s="1">
        <f t="shared" si="8"/>
        <v>17</v>
      </c>
      <c r="M209" s="1" t="s">
        <v>60</v>
      </c>
    </row>
    <row r="210" spans="8:13" hidden="1">
      <c r="H210" s="1" t="s">
        <v>169</v>
      </c>
      <c r="I210" s="1" t="s">
        <v>1146</v>
      </c>
      <c r="J210" s="1" t="s">
        <v>1160</v>
      </c>
      <c r="K210" s="1" t="str">
        <f t="shared" si="9"/>
        <v>2019</v>
      </c>
      <c r="L210" s="1">
        <f t="shared" si="8"/>
        <v>20</v>
      </c>
      <c r="M210" s="1" t="s">
        <v>60</v>
      </c>
    </row>
    <row r="211" spans="8:13">
      <c r="H211" s="1" t="s">
        <v>99</v>
      </c>
      <c r="I211" s="1" t="s">
        <v>360</v>
      </c>
      <c r="J211" s="1" t="s">
        <v>152</v>
      </c>
      <c r="K211" s="1" t="str">
        <f t="shared" si="9"/>
        <v>2017</v>
      </c>
      <c r="L211" s="18">
        <f t="shared" si="8"/>
        <v>4</v>
      </c>
      <c r="M211" s="1" t="s">
        <v>79</v>
      </c>
    </row>
    <row r="212" spans="8:13" hidden="1">
      <c r="H212" s="1" t="s">
        <v>217</v>
      </c>
      <c r="I212" s="1" t="s">
        <v>1165</v>
      </c>
      <c r="J212" s="1" t="s">
        <v>1168</v>
      </c>
      <c r="K212" s="1" t="str">
        <f t="shared" si="9"/>
        <v>2019</v>
      </c>
      <c r="L212" s="1">
        <f t="shared" si="8"/>
        <v>16</v>
      </c>
      <c r="M212" s="1" t="s">
        <v>60</v>
      </c>
    </row>
    <row r="213" spans="8:13">
      <c r="H213" s="1" t="s">
        <v>55</v>
      </c>
      <c r="I213" s="1" t="s">
        <v>683</v>
      </c>
      <c r="J213" s="1" t="s">
        <v>683</v>
      </c>
      <c r="K213" s="1" t="str">
        <f t="shared" si="9"/>
        <v>2019</v>
      </c>
      <c r="L213" s="18">
        <f t="shared" si="8"/>
        <v>4</v>
      </c>
      <c r="M213" s="1" t="s">
        <v>79</v>
      </c>
    </row>
    <row r="214" spans="8:13" hidden="1">
      <c r="H214" s="1" t="s">
        <v>448</v>
      </c>
      <c r="I214" s="1" t="s">
        <v>1165</v>
      </c>
      <c r="J214" s="1" t="s">
        <v>1174</v>
      </c>
      <c r="K214" s="1" t="str">
        <f t="shared" si="9"/>
        <v>2019</v>
      </c>
      <c r="L214" s="1">
        <f t="shared" si="8"/>
        <v>32</v>
      </c>
      <c r="M214" s="1" t="s">
        <v>60</v>
      </c>
    </row>
    <row r="215" spans="8:13" hidden="1">
      <c r="H215" s="1" t="s">
        <v>233</v>
      </c>
      <c r="I215" s="1" t="s">
        <v>1165</v>
      </c>
      <c r="J215" s="1" t="s">
        <v>913</v>
      </c>
      <c r="K215" s="1" t="str">
        <f t="shared" si="9"/>
        <v>2018</v>
      </c>
      <c r="L215" s="1">
        <f t="shared" si="8"/>
        <v>48</v>
      </c>
      <c r="M215" s="1" t="s">
        <v>60</v>
      </c>
    </row>
    <row r="216" spans="8:13">
      <c r="H216" s="1" t="s">
        <v>99</v>
      </c>
      <c r="I216" s="1" t="s">
        <v>1310</v>
      </c>
      <c r="J216" s="1" t="s">
        <v>496</v>
      </c>
      <c r="K216" s="1" t="str">
        <f t="shared" si="9"/>
        <v>2017</v>
      </c>
      <c r="L216" s="18">
        <f t="shared" si="8"/>
        <v>4</v>
      </c>
      <c r="M216" s="1" t="s">
        <v>79</v>
      </c>
    </row>
    <row r="217" spans="8:13" hidden="1">
      <c r="H217" s="1" t="s">
        <v>240</v>
      </c>
      <c r="I217" s="1" t="s">
        <v>1183</v>
      </c>
      <c r="J217" s="1" t="s">
        <v>752</v>
      </c>
      <c r="K217" s="1" t="str">
        <f t="shared" si="9"/>
        <v>2018</v>
      </c>
      <c r="L217" s="1">
        <f t="shared" si="8"/>
        <v>53</v>
      </c>
      <c r="M217" s="1" t="s">
        <v>60</v>
      </c>
    </row>
    <row r="218" spans="8:13" hidden="1">
      <c r="H218" s="1" t="s">
        <v>144</v>
      </c>
      <c r="I218" s="1" t="s">
        <v>1183</v>
      </c>
      <c r="J218" s="1" t="s">
        <v>1190</v>
      </c>
      <c r="K218" s="1" t="str">
        <f t="shared" si="9"/>
        <v>2019</v>
      </c>
      <c r="L218" s="1">
        <f t="shared" si="8"/>
        <v>24</v>
      </c>
      <c r="M218" s="1" t="s">
        <v>60</v>
      </c>
    </row>
    <row r="219" spans="8:13" hidden="1">
      <c r="H219" s="1" t="s">
        <v>367</v>
      </c>
      <c r="I219" s="1" t="s">
        <v>1192</v>
      </c>
      <c r="J219" s="1" t="s">
        <v>604</v>
      </c>
      <c r="K219" s="1" t="str">
        <f t="shared" si="9"/>
        <v>2019</v>
      </c>
      <c r="L219" s="1">
        <f t="shared" si="8"/>
        <v>26</v>
      </c>
      <c r="M219" s="1" t="s">
        <v>60</v>
      </c>
    </row>
    <row r="220" spans="8:13" hidden="1">
      <c r="H220" s="1" t="s">
        <v>484</v>
      </c>
      <c r="I220" s="1" t="s">
        <v>1192</v>
      </c>
      <c r="J220" s="1" t="s">
        <v>877</v>
      </c>
      <c r="K220" s="1" t="str">
        <f t="shared" si="9"/>
        <v>2019</v>
      </c>
      <c r="L220" s="1">
        <f t="shared" si="8"/>
        <v>48</v>
      </c>
      <c r="M220" s="1" t="s">
        <v>60</v>
      </c>
    </row>
    <row r="221" spans="8:13">
      <c r="H221" s="1" t="s">
        <v>55</v>
      </c>
      <c r="I221" s="1" t="s">
        <v>1978</v>
      </c>
      <c r="J221" s="1" t="s">
        <v>486</v>
      </c>
      <c r="K221" s="1" t="str">
        <f t="shared" si="9"/>
        <v>2018</v>
      </c>
      <c r="L221" s="18">
        <f t="shared" si="8"/>
        <v>4</v>
      </c>
      <c r="M221" s="1" t="s">
        <v>79</v>
      </c>
    </row>
    <row r="222" spans="8:13" hidden="1">
      <c r="H222" s="1" t="s">
        <v>530</v>
      </c>
      <c r="I222" s="1" t="s">
        <v>1192</v>
      </c>
      <c r="J222" s="1" t="s">
        <v>877</v>
      </c>
      <c r="K222" s="1" t="str">
        <f t="shared" si="9"/>
        <v>2019</v>
      </c>
      <c r="L222" s="1">
        <f t="shared" si="8"/>
        <v>33</v>
      </c>
      <c r="M222" s="1" t="s">
        <v>60</v>
      </c>
    </row>
    <row r="223" spans="8:13">
      <c r="H223" s="1" t="s">
        <v>116</v>
      </c>
      <c r="I223" s="1" t="s">
        <v>1993</v>
      </c>
      <c r="J223" s="1" t="s">
        <v>705</v>
      </c>
      <c r="K223" s="1" t="str">
        <f t="shared" si="9"/>
        <v>2018</v>
      </c>
      <c r="L223" s="18">
        <f t="shared" si="8"/>
        <v>4</v>
      </c>
      <c r="M223" s="1" t="s">
        <v>79</v>
      </c>
    </row>
    <row r="224" spans="8:13" hidden="1">
      <c r="H224" s="1" t="s">
        <v>177</v>
      </c>
      <c r="I224" s="1" t="s">
        <v>1192</v>
      </c>
      <c r="J224" s="1" t="s">
        <v>1072</v>
      </c>
      <c r="K224" s="1" t="str">
        <f t="shared" si="9"/>
        <v>2009</v>
      </c>
      <c r="L224" s="1">
        <f t="shared" si="8"/>
        <v>13</v>
      </c>
      <c r="M224" s="1" t="s">
        <v>60</v>
      </c>
    </row>
    <row r="225" spans="8:13">
      <c r="H225" s="1" t="s">
        <v>55</v>
      </c>
      <c r="I225" s="1" t="s">
        <v>669</v>
      </c>
      <c r="J225" s="1" t="s">
        <v>669</v>
      </c>
      <c r="K225" s="1" t="str">
        <f t="shared" si="9"/>
        <v>2019</v>
      </c>
      <c r="L225" s="18">
        <f t="shared" si="8"/>
        <v>4</v>
      </c>
      <c r="M225" s="1" t="s">
        <v>79</v>
      </c>
    </row>
    <row r="226" spans="8:13">
      <c r="H226" s="1" t="s">
        <v>116</v>
      </c>
      <c r="I226" s="1" t="s">
        <v>2534</v>
      </c>
      <c r="J226" s="1" t="s">
        <v>152</v>
      </c>
      <c r="K226" s="1" t="str">
        <f t="shared" si="9"/>
        <v>2017</v>
      </c>
      <c r="L226" s="18">
        <f t="shared" si="8"/>
        <v>4</v>
      </c>
      <c r="M226" s="1" t="s">
        <v>79</v>
      </c>
    </row>
    <row r="227" spans="8:13" hidden="1">
      <c r="H227" s="1" t="s">
        <v>118</v>
      </c>
      <c r="I227" s="1" t="s">
        <v>1214</v>
      </c>
      <c r="J227" s="1" t="s">
        <v>1222</v>
      </c>
      <c r="K227" s="1" t="str">
        <f t="shared" si="9"/>
        <v>2015</v>
      </c>
      <c r="L227" s="1">
        <f t="shared" si="8"/>
        <v>21</v>
      </c>
      <c r="M227" s="1" t="s">
        <v>60</v>
      </c>
    </row>
    <row r="228" spans="8:13" hidden="1">
      <c r="H228" s="1" t="s">
        <v>584</v>
      </c>
      <c r="I228" s="1" t="s">
        <v>1214</v>
      </c>
      <c r="J228" s="1" t="s">
        <v>881</v>
      </c>
      <c r="K228" s="1" t="str">
        <f t="shared" si="9"/>
        <v>2018</v>
      </c>
      <c r="L228" s="1">
        <f t="shared" ref="L228:L291" si="10">H228-(TEXT(I228,"YYYY")-TEXT(J228,"YYYY"))</f>
        <v>36</v>
      </c>
      <c r="M228" s="1" t="s">
        <v>60</v>
      </c>
    </row>
    <row r="229" spans="8:13" hidden="1">
      <c r="H229" s="1" t="s">
        <v>78</v>
      </c>
      <c r="I229" s="1" t="s">
        <v>1226</v>
      </c>
      <c r="J229" s="1" t="s">
        <v>1229</v>
      </c>
      <c r="K229" s="1" t="str">
        <f t="shared" si="9"/>
        <v>2019</v>
      </c>
      <c r="L229" s="1">
        <f t="shared" si="10"/>
        <v>29</v>
      </c>
      <c r="M229" s="1" t="s">
        <v>60</v>
      </c>
    </row>
    <row r="230" spans="8:13" hidden="1">
      <c r="H230" s="1" t="s">
        <v>530</v>
      </c>
      <c r="I230" s="1" t="s">
        <v>1226</v>
      </c>
      <c r="J230" s="1" t="s">
        <v>496</v>
      </c>
      <c r="K230" s="1" t="str">
        <f t="shared" si="9"/>
        <v>2017</v>
      </c>
      <c r="L230" s="1">
        <f t="shared" si="10"/>
        <v>31</v>
      </c>
      <c r="M230" s="1" t="s">
        <v>60</v>
      </c>
    </row>
    <row r="231" spans="8:13">
      <c r="H231" s="1" t="s">
        <v>144</v>
      </c>
      <c r="I231" s="1" t="s">
        <v>191</v>
      </c>
      <c r="J231" s="1" t="s">
        <v>2610</v>
      </c>
      <c r="K231" s="1" t="str">
        <f t="shared" si="9"/>
        <v>1998</v>
      </c>
      <c r="L231" s="18">
        <f t="shared" si="10"/>
        <v>4</v>
      </c>
      <c r="M231" s="1" t="s">
        <v>79</v>
      </c>
    </row>
    <row r="232" spans="8:13" hidden="1">
      <c r="H232" s="1" t="s">
        <v>644</v>
      </c>
      <c r="I232" s="1" t="s">
        <v>1226</v>
      </c>
      <c r="J232" s="1" t="s">
        <v>1238</v>
      </c>
      <c r="K232" s="1" t="str">
        <f t="shared" si="9"/>
        <v>2016年10月</v>
      </c>
      <c r="L232" s="1" t="e">
        <f t="shared" si="10"/>
        <v>#VALUE!</v>
      </c>
      <c r="M232" s="1" t="s">
        <v>60</v>
      </c>
    </row>
    <row r="233" spans="8:13" hidden="1">
      <c r="H233" s="1" t="s">
        <v>99</v>
      </c>
      <c r="I233" s="1" t="s">
        <v>1226</v>
      </c>
      <c r="J233" s="1" t="s">
        <v>1243</v>
      </c>
      <c r="K233" s="1" t="str">
        <f t="shared" si="9"/>
        <v>2019</v>
      </c>
      <c r="L233" s="1">
        <f t="shared" si="10"/>
        <v>6</v>
      </c>
      <c r="M233" s="1" t="s">
        <v>60</v>
      </c>
    </row>
    <row r="234" spans="8:13">
      <c r="H234" s="1" t="s">
        <v>55</v>
      </c>
      <c r="I234" s="1" t="s">
        <v>4557</v>
      </c>
      <c r="J234" s="1" t="s">
        <v>3171</v>
      </c>
      <c r="K234" s="1" t="str">
        <f t="shared" si="9"/>
        <v>2016</v>
      </c>
      <c r="L234" s="18">
        <f t="shared" si="10"/>
        <v>4</v>
      </c>
      <c r="M234" s="1" t="s">
        <v>79</v>
      </c>
    </row>
    <row r="235" spans="8:13" hidden="1">
      <c r="H235" s="1" t="s">
        <v>301</v>
      </c>
      <c r="I235" s="1" t="s">
        <v>1245</v>
      </c>
      <c r="J235" s="1" t="s">
        <v>1253</v>
      </c>
      <c r="K235" s="1" t="str">
        <f t="shared" si="9"/>
        <v>1986</v>
      </c>
      <c r="L235" s="1">
        <f t="shared" si="10"/>
        <v>20</v>
      </c>
      <c r="M235" s="1" t="s">
        <v>60</v>
      </c>
    </row>
    <row r="236" spans="8:13" hidden="1">
      <c r="H236" s="1" t="s">
        <v>299</v>
      </c>
      <c r="I236" s="1" t="s">
        <v>1245</v>
      </c>
      <c r="J236" s="1" t="s">
        <v>1174</v>
      </c>
      <c r="K236" s="1" t="str">
        <f t="shared" si="9"/>
        <v>2019</v>
      </c>
      <c r="L236" s="1">
        <f t="shared" si="10"/>
        <v>44</v>
      </c>
      <c r="M236" s="1" t="s">
        <v>60</v>
      </c>
    </row>
    <row r="237" spans="8:13" hidden="1">
      <c r="H237" s="1" t="s">
        <v>88</v>
      </c>
      <c r="I237" s="1" t="s">
        <v>1245</v>
      </c>
      <c r="J237" s="1" t="s">
        <v>1259</v>
      </c>
      <c r="K237" s="1" t="str">
        <f t="shared" si="9"/>
        <v>2014</v>
      </c>
      <c r="L237" s="1">
        <f t="shared" si="10"/>
        <v>23</v>
      </c>
      <c r="M237" s="1" t="s">
        <v>60</v>
      </c>
    </row>
    <row r="238" spans="8:13" hidden="1">
      <c r="H238" s="1" t="s">
        <v>584</v>
      </c>
      <c r="I238" s="1" t="s">
        <v>1245</v>
      </c>
      <c r="J238" s="1" t="s">
        <v>1262</v>
      </c>
      <c r="K238" s="1" t="str">
        <f t="shared" si="9"/>
        <v>2013</v>
      </c>
      <c r="L238" s="1">
        <f t="shared" si="10"/>
        <v>31</v>
      </c>
      <c r="M238" s="1" t="s">
        <v>60</v>
      </c>
    </row>
    <row r="239" spans="8:13">
      <c r="H239" s="1" t="s">
        <v>55</v>
      </c>
      <c r="I239" s="1" t="s">
        <v>412</v>
      </c>
      <c r="J239" s="1" t="s">
        <v>4701</v>
      </c>
      <c r="K239" s="1" t="str">
        <f t="shared" si="9"/>
        <v>2016</v>
      </c>
      <c r="L239" s="18">
        <f t="shared" si="10"/>
        <v>4</v>
      </c>
      <c r="M239" s="1" t="s">
        <v>79</v>
      </c>
    </row>
    <row r="240" spans="8:13" hidden="1">
      <c r="H240" s="1" t="s">
        <v>187</v>
      </c>
      <c r="I240" s="1" t="s">
        <v>1265</v>
      </c>
      <c r="J240" s="5">
        <v>42736</v>
      </c>
      <c r="K240" s="1" t="str">
        <f t="shared" si="9"/>
        <v>2017</v>
      </c>
      <c r="L240" s="1">
        <f t="shared" si="10"/>
        <v>7</v>
      </c>
      <c r="M240" s="1" t="s">
        <v>60</v>
      </c>
    </row>
    <row r="241" spans="8:13">
      <c r="H241" s="1" t="s">
        <v>55</v>
      </c>
      <c r="I241" s="1" t="s">
        <v>5231</v>
      </c>
      <c r="J241" s="1" t="s">
        <v>162</v>
      </c>
      <c r="K241" s="1" t="str">
        <f t="shared" si="9"/>
        <v>2016</v>
      </c>
      <c r="L241" s="18">
        <f t="shared" si="10"/>
        <v>4</v>
      </c>
      <c r="M241" s="1" t="s">
        <v>79</v>
      </c>
    </row>
    <row r="242" spans="8:13" hidden="1">
      <c r="H242" s="1" t="s">
        <v>555</v>
      </c>
      <c r="I242" s="1" t="s">
        <v>1265</v>
      </c>
      <c r="J242" s="1" t="s">
        <v>171</v>
      </c>
      <c r="K242" s="1" t="str">
        <f t="shared" si="9"/>
        <v>2015</v>
      </c>
      <c r="L242" s="1">
        <f t="shared" si="10"/>
        <v>36</v>
      </c>
      <c r="M242" s="1" t="s">
        <v>60</v>
      </c>
    </row>
    <row r="243" spans="8:13" hidden="1">
      <c r="H243" s="1" t="s">
        <v>189</v>
      </c>
      <c r="I243" s="1" t="s">
        <v>1265</v>
      </c>
      <c r="J243" s="1" t="s">
        <v>1283</v>
      </c>
      <c r="K243" s="1" t="str">
        <f t="shared" si="9"/>
        <v>2018</v>
      </c>
      <c r="L243" s="1">
        <f t="shared" si="10"/>
        <v>46</v>
      </c>
      <c r="M243" s="1" t="s">
        <v>60</v>
      </c>
    </row>
    <row r="244" spans="8:13" hidden="1">
      <c r="H244" s="1" t="s">
        <v>448</v>
      </c>
      <c r="I244" s="1" t="s">
        <v>1265</v>
      </c>
      <c r="J244" s="1" t="s">
        <v>1286</v>
      </c>
      <c r="K244" s="1" t="str">
        <f t="shared" si="9"/>
        <v>2017</v>
      </c>
      <c r="L244" s="1">
        <f t="shared" si="10"/>
        <v>30</v>
      </c>
      <c r="M244" s="1" t="s">
        <v>60</v>
      </c>
    </row>
    <row r="245" spans="8:13">
      <c r="H245" s="1" t="s">
        <v>116</v>
      </c>
      <c r="I245" s="1" t="s">
        <v>4203</v>
      </c>
      <c r="J245" s="1" t="s">
        <v>209</v>
      </c>
      <c r="K245" s="1" t="str">
        <f t="shared" si="9"/>
        <v>2016</v>
      </c>
      <c r="L245" s="18">
        <f t="shared" si="10"/>
        <v>4</v>
      </c>
      <c r="M245" s="1" t="s">
        <v>79</v>
      </c>
    </row>
    <row r="246" spans="8:13" hidden="1">
      <c r="H246" s="1" t="s">
        <v>128</v>
      </c>
      <c r="I246" s="1" t="s">
        <v>1296</v>
      </c>
      <c r="J246" s="1" t="s">
        <v>467</v>
      </c>
      <c r="K246" s="1" t="str">
        <f t="shared" si="9"/>
        <v>2016</v>
      </c>
      <c r="L246" s="1">
        <f t="shared" si="10"/>
        <v>41</v>
      </c>
      <c r="M246" s="1" t="s">
        <v>60</v>
      </c>
    </row>
    <row r="247" spans="8:13" hidden="1">
      <c r="H247" s="1" t="s">
        <v>54</v>
      </c>
      <c r="I247" s="1" t="s">
        <v>426</v>
      </c>
      <c r="J247" s="1" t="s">
        <v>496</v>
      </c>
      <c r="K247" s="1" t="str">
        <f t="shared" si="9"/>
        <v>2017</v>
      </c>
      <c r="L247" s="1">
        <f t="shared" si="10"/>
        <v>2</v>
      </c>
      <c r="M247" s="1" t="s">
        <v>60</v>
      </c>
    </row>
    <row r="248" spans="8:13">
      <c r="H248" s="1" t="s">
        <v>116</v>
      </c>
      <c r="I248" s="1" t="s">
        <v>6503</v>
      </c>
      <c r="J248" s="1" t="s">
        <v>6509</v>
      </c>
      <c r="K248" s="1" t="str">
        <f t="shared" si="9"/>
        <v>2016</v>
      </c>
      <c r="L248" s="18">
        <f t="shared" si="10"/>
        <v>4</v>
      </c>
      <c r="M248" s="1" t="s">
        <v>79</v>
      </c>
    </row>
    <row r="249" spans="8:13">
      <c r="H249" s="1" t="s">
        <v>116</v>
      </c>
      <c r="I249" s="1" t="s">
        <v>7327</v>
      </c>
      <c r="J249" s="1" t="s">
        <v>1712</v>
      </c>
      <c r="K249" s="1" t="str">
        <f t="shared" si="9"/>
        <v>2014</v>
      </c>
      <c r="L249" s="18">
        <f t="shared" si="10"/>
        <v>4</v>
      </c>
      <c r="M249" s="1" t="s">
        <v>79</v>
      </c>
    </row>
    <row r="250" spans="8:13">
      <c r="H250" s="1" t="s">
        <v>126</v>
      </c>
      <c r="I250" s="1" t="s">
        <v>7672</v>
      </c>
      <c r="J250" s="1" t="s">
        <v>6669</v>
      </c>
      <c r="K250" s="1" t="str">
        <f t="shared" si="9"/>
        <v>2010</v>
      </c>
      <c r="L250" s="18">
        <f t="shared" si="10"/>
        <v>4</v>
      </c>
      <c r="M250" s="1" t="s">
        <v>79</v>
      </c>
    </row>
    <row r="251" spans="8:13" hidden="1">
      <c r="H251" s="1" t="s">
        <v>721</v>
      </c>
      <c r="I251" s="1" t="s">
        <v>1310</v>
      </c>
      <c r="J251" s="1" t="s">
        <v>888</v>
      </c>
      <c r="K251" s="1" t="str">
        <f t="shared" si="9"/>
        <v>2019</v>
      </c>
      <c r="L251" s="1">
        <f t="shared" si="10"/>
        <v>51</v>
      </c>
      <c r="M251" s="1" t="s">
        <v>60</v>
      </c>
    </row>
    <row r="252" spans="8:13" hidden="1">
      <c r="H252" s="1" t="s">
        <v>55</v>
      </c>
      <c r="I252" s="1" t="s">
        <v>1316</v>
      </c>
      <c r="J252" s="1" t="s">
        <v>517</v>
      </c>
      <c r="K252" s="1" t="str">
        <f t="shared" si="9"/>
        <v>2019</v>
      </c>
      <c r="L252" s="1">
        <f t="shared" si="10"/>
        <v>4</v>
      </c>
      <c r="M252" s="1" t="s">
        <v>60</v>
      </c>
    </row>
    <row r="253" spans="8:13">
      <c r="H253" s="1" t="s">
        <v>99</v>
      </c>
      <c r="I253" s="1" t="s">
        <v>7694</v>
      </c>
      <c r="J253" s="1" t="s">
        <v>1933</v>
      </c>
      <c r="K253" s="1" t="str">
        <f t="shared" si="9"/>
        <v>2014</v>
      </c>
      <c r="L253" s="18">
        <f t="shared" si="10"/>
        <v>4</v>
      </c>
      <c r="M253" s="1" t="s">
        <v>79</v>
      </c>
    </row>
    <row r="254" spans="8:13" hidden="1">
      <c r="H254" s="1" t="s">
        <v>448</v>
      </c>
      <c r="I254" s="1" t="s">
        <v>1324</v>
      </c>
      <c r="J254" s="1" t="s">
        <v>1328</v>
      </c>
      <c r="K254" s="1" t="str">
        <f t="shared" si="9"/>
        <v>2019</v>
      </c>
      <c r="L254" s="1">
        <f t="shared" si="10"/>
        <v>32</v>
      </c>
      <c r="M254" s="1" t="s">
        <v>60</v>
      </c>
    </row>
    <row r="255" spans="8:13" hidden="1">
      <c r="H255" s="1" t="s">
        <v>721</v>
      </c>
      <c r="I255" s="1" t="s">
        <v>1324</v>
      </c>
      <c r="J255" s="1" t="s">
        <v>1334</v>
      </c>
      <c r="K255" s="1" t="str">
        <f t="shared" si="9"/>
        <v>2018</v>
      </c>
      <c r="L255" s="1">
        <f t="shared" si="10"/>
        <v>50</v>
      </c>
      <c r="M255" s="1" t="s">
        <v>60</v>
      </c>
    </row>
    <row r="256" spans="8:13" hidden="1">
      <c r="H256" s="1" t="s">
        <v>169</v>
      </c>
      <c r="I256" s="1" t="s">
        <v>1324</v>
      </c>
      <c r="J256" s="1" t="s">
        <v>1338</v>
      </c>
      <c r="K256" s="1" t="str">
        <f t="shared" si="9"/>
        <v>2010</v>
      </c>
      <c r="L256" s="1">
        <f t="shared" si="10"/>
        <v>11</v>
      </c>
      <c r="M256" s="1" t="s">
        <v>60</v>
      </c>
    </row>
    <row r="257" spans="8:13" hidden="1">
      <c r="H257" s="1" t="s">
        <v>1343</v>
      </c>
      <c r="I257" s="1" t="s">
        <v>1341</v>
      </c>
      <c r="J257" s="1" t="s">
        <v>1328</v>
      </c>
      <c r="K257" s="1" t="str">
        <f t="shared" si="9"/>
        <v>2019</v>
      </c>
      <c r="L257" s="1">
        <f t="shared" si="10"/>
        <v>41</v>
      </c>
      <c r="M257" s="1" t="s">
        <v>60</v>
      </c>
    </row>
    <row r="258" spans="8:13" hidden="1">
      <c r="H258" s="1" t="s">
        <v>189</v>
      </c>
      <c r="I258" s="1" t="s">
        <v>1341</v>
      </c>
      <c r="J258" s="1" t="s">
        <v>877</v>
      </c>
      <c r="K258" s="1" t="str">
        <f t="shared" si="9"/>
        <v>2019</v>
      </c>
      <c r="L258" s="1">
        <f t="shared" si="10"/>
        <v>47</v>
      </c>
      <c r="M258" s="1" t="s">
        <v>60</v>
      </c>
    </row>
    <row r="259" spans="8:13" hidden="1">
      <c r="H259" s="1" t="s">
        <v>389</v>
      </c>
      <c r="I259" s="1" t="s">
        <v>1341</v>
      </c>
      <c r="J259" s="1" t="s">
        <v>877</v>
      </c>
      <c r="K259" s="1" t="str">
        <f t="shared" si="9"/>
        <v>2019</v>
      </c>
      <c r="L259" s="1">
        <f t="shared" si="10"/>
        <v>62</v>
      </c>
      <c r="M259" s="1" t="s">
        <v>60</v>
      </c>
    </row>
    <row r="260" spans="8:13" hidden="1">
      <c r="H260" s="1" t="s">
        <v>282</v>
      </c>
      <c r="I260" s="1" t="s">
        <v>1350</v>
      </c>
      <c r="J260" s="1" t="s">
        <v>903</v>
      </c>
      <c r="K260" s="1" t="str">
        <f t="shared" ref="K260:K323" si="11">TEXT(J260,"YYYY")</f>
        <v>2019</v>
      </c>
      <c r="L260" s="1">
        <f t="shared" si="10"/>
        <v>43</v>
      </c>
      <c r="M260" s="1" t="s">
        <v>60</v>
      </c>
    </row>
    <row r="261" spans="8:13" hidden="1">
      <c r="H261" s="1" t="s">
        <v>169</v>
      </c>
      <c r="I261" s="1" t="s">
        <v>1355</v>
      </c>
      <c r="J261" s="1" t="s">
        <v>1358</v>
      </c>
      <c r="K261" s="1" t="str">
        <f t="shared" si="11"/>
        <v>2016</v>
      </c>
      <c r="L261" s="1">
        <f t="shared" si="10"/>
        <v>17</v>
      </c>
      <c r="M261" s="1" t="s">
        <v>60</v>
      </c>
    </row>
    <row r="262" spans="8:13" hidden="1">
      <c r="H262" s="1" t="s">
        <v>530</v>
      </c>
      <c r="I262" s="1" t="s">
        <v>1355</v>
      </c>
      <c r="J262" s="1" t="s">
        <v>896</v>
      </c>
      <c r="K262" s="1" t="str">
        <f t="shared" si="11"/>
        <v>2019</v>
      </c>
      <c r="L262" s="1">
        <f t="shared" si="10"/>
        <v>33</v>
      </c>
      <c r="M262" s="1" t="s">
        <v>60</v>
      </c>
    </row>
    <row r="263" spans="8:13" hidden="1">
      <c r="H263" s="1" t="s">
        <v>464</v>
      </c>
      <c r="I263" s="1" t="s">
        <v>1355</v>
      </c>
      <c r="J263" s="1" t="s">
        <v>171</v>
      </c>
      <c r="K263" s="1" t="str">
        <f t="shared" si="11"/>
        <v>2015</v>
      </c>
      <c r="L263" s="1">
        <f t="shared" si="10"/>
        <v>27</v>
      </c>
      <c r="M263" s="1" t="s">
        <v>60</v>
      </c>
    </row>
    <row r="264" spans="8:13" hidden="1">
      <c r="H264" s="1" t="s">
        <v>375</v>
      </c>
      <c r="I264" s="1" t="s">
        <v>1355</v>
      </c>
      <c r="J264" s="1" t="s">
        <v>1368</v>
      </c>
      <c r="K264" s="1" t="str">
        <f t="shared" si="11"/>
        <v>2009</v>
      </c>
      <c r="L264" s="1">
        <f t="shared" si="10"/>
        <v>46</v>
      </c>
      <c r="M264" s="1" t="s">
        <v>60</v>
      </c>
    </row>
    <row r="265" spans="8:13" hidden="1">
      <c r="H265" s="1" t="s">
        <v>116</v>
      </c>
      <c r="I265" s="1" t="s">
        <v>1355</v>
      </c>
      <c r="J265" s="1" t="s">
        <v>1079</v>
      </c>
      <c r="K265" s="1" t="str">
        <f t="shared" si="11"/>
        <v>2019</v>
      </c>
      <c r="L265" s="1">
        <f t="shared" si="10"/>
        <v>5</v>
      </c>
      <c r="M265" s="1" t="s">
        <v>60</v>
      </c>
    </row>
    <row r="266" spans="8:13" hidden="1">
      <c r="H266" s="1" t="s">
        <v>256</v>
      </c>
      <c r="I266" s="1" t="s">
        <v>1376</v>
      </c>
      <c r="J266" s="1" t="s">
        <v>1328</v>
      </c>
      <c r="K266" s="1" t="str">
        <f t="shared" si="11"/>
        <v>2019</v>
      </c>
      <c r="L266" s="1">
        <f t="shared" si="10"/>
        <v>52</v>
      </c>
      <c r="M266" s="1" t="s">
        <v>60</v>
      </c>
    </row>
    <row r="267" spans="8:13">
      <c r="H267" s="1" t="s">
        <v>99</v>
      </c>
      <c r="I267" s="1" t="s">
        <v>7749</v>
      </c>
      <c r="J267" s="1" t="s">
        <v>7750</v>
      </c>
      <c r="K267" s="1" t="str">
        <f t="shared" si="11"/>
        <v>2014</v>
      </c>
      <c r="L267" s="18">
        <f t="shared" si="10"/>
        <v>4</v>
      </c>
      <c r="M267" s="1" t="s">
        <v>79</v>
      </c>
    </row>
    <row r="268" spans="8:13">
      <c r="H268" s="1" t="s">
        <v>99</v>
      </c>
      <c r="I268" s="1" t="s">
        <v>8573</v>
      </c>
      <c r="J268" s="1" t="s">
        <v>540</v>
      </c>
      <c r="K268" s="1" t="str">
        <f t="shared" si="11"/>
        <v>2018</v>
      </c>
      <c r="L268" s="18">
        <f t="shared" si="10"/>
        <v>4</v>
      </c>
      <c r="M268" s="1" t="s">
        <v>79</v>
      </c>
    </row>
    <row r="269" spans="8:13">
      <c r="H269" s="1" t="s">
        <v>116</v>
      </c>
      <c r="I269" s="1" t="s">
        <v>8665</v>
      </c>
      <c r="J269" s="1" t="s">
        <v>1079</v>
      </c>
      <c r="K269" s="1" t="str">
        <f t="shared" si="11"/>
        <v>2019</v>
      </c>
      <c r="L269" s="18">
        <f t="shared" si="10"/>
        <v>4</v>
      </c>
      <c r="M269" s="1" t="s">
        <v>79</v>
      </c>
    </row>
    <row r="270" spans="8:13" hidden="1">
      <c r="H270" s="1" t="s">
        <v>351</v>
      </c>
      <c r="I270" s="1" t="s">
        <v>1390</v>
      </c>
      <c r="J270" s="1" t="s">
        <v>1396</v>
      </c>
      <c r="K270" s="1" t="str">
        <f t="shared" si="11"/>
        <v>2019</v>
      </c>
      <c r="L270" s="1">
        <f t="shared" si="10"/>
        <v>55</v>
      </c>
      <c r="M270" s="1" t="s">
        <v>60</v>
      </c>
    </row>
    <row r="271" spans="8:13">
      <c r="H271" s="1" t="s">
        <v>130</v>
      </c>
      <c r="I271" s="1" t="s">
        <v>9143</v>
      </c>
      <c r="J271" s="1" t="s">
        <v>9174</v>
      </c>
      <c r="K271" s="1" t="str">
        <f t="shared" si="11"/>
        <v>2005</v>
      </c>
      <c r="L271" s="18">
        <f t="shared" si="10"/>
        <v>4</v>
      </c>
      <c r="M271" s="1" t="s">
        <v>79</v>
      </c>
    </row>
    <row r="272" spans="8:13" hidden="1">
      <c r="H272" s="1" t="s">
        <v>256</v>
      </c>
      <c r="I272" s="1" t="s">
        <v>1390</v>
      </c>
      <c r="J272" s="1" t="s">
        <v>467</v>
      </c>
      <c r="K272" s="1" t="str">
        <f t="shared" si="11"/>
        <v>2016</v>
      </c>
      <c r="L272" s="1">
        <f t="shared" si="10"/>
        <v>49</v>
      </c>
      <c r="M272" s="1" t="s">
        <v>60</v>
      </c>
    </row>
    <row r="273" spans="8:13" hidden="1">
      <c r="H273" s="1" t="s">
        <v>128</v>
      </c>
      <c r="I273" s="1" t="s">
        <v>1390</v>
      </c>
      <c r="J273" s="1" t="s">
        <v>604</v>
      </c>
      <c r="K273" s="1" t="str">
        <f t="shared" si="11"/>
        <v>2019</v>
      </c>
      <c r="L273" s="1">
        <f t="shared" si="10"/>
        <v>42</v>
      </c>
      <c r="M273" s="1" t="s">
        <v>60</v>
      </c>
    </row>
    <row r="274" spans="8:13" hidden="1">
      <c r="H274" s="1" t="s">
        <v>301</v>
      </c>
      <c r="I274" s="1" t="s">
        <v>1408</v>
      </c>
      <c r="J274" s="1" t="s">
        <v>881</v>
      </c>
      <c r="K274" s="1" t="str">
        <f t="shared" si="11"/>
        <v>2018</v>
      </c>
      <c r="L274" s="1">
        <f t="shared" si="10"/>
        <v>52</v>
      </c>
      <c r="M274" s="1" t="s">
        <v>60</v>
      </c>
    </row>
    <row r="275" spans="8:13" hidden="1">
      <c r="H275" s="1" t="s">
        <v>136</v>
      </c>
      <c r="I275" s="1" t="s">
        <v>1408</v>
      </c>
      <c r="J275" s="1" t="s">
        <v>1413</v>
      </c>
      <c r="K275" s="1" t="str">
        <f t="shared" si="11"/>
        <v>2015</v>
      </c>
      <c r="L275" s="1">
        <f t="shared" si="10"/>
        <v>46</v>
      </c>
      <c r="M275" s="1" t="s">
        <v>60</v>
      </c>
    </row>
    <row r="276" spans="8:13" hidden="1">
      <c r="H276" s="1" t="s">
        <v>693</v>
      </c>
      <c r="I276" s="1" t="s">
        <v>1415</v>
      </c>
      <c r="J276" s="1" t="s">
        <v>1214</v>
      </c>
      <c r="K276" s="1" t="str">
        <f t="shared" si="11"/>
        <v>2019</v>
      </c>
      <c r="L276" s="1">
        <f t="shared" si="10"/>
        <v>69</v>
      </c>
      <c r="M276" s="1" t="s">
        <v>60</v>
      </c>
    </row>
    <row r="277" spans="8:13" hidden="1">
      <c r="H277" s="1" t="s">
        <v>263</v>
      </c>
      <c r="I277" s="1" t="s">
        <v>1415</v>
      </c>
      <c r="J277" s="1" t="s">
        <v>1422</v>
      </c>
      <c r="K277" s="1" t="str">
        <f t="shared" si="11"/>
        <v>2015</v>
      </c>
      <c r="L277" s="1">
        <f t="shared" si="10"/>
        <v>14</v>
      </c>
      <c r="M277" s="1" t="s">
        <v>60</v>
      </c>
    </row>
    <row r="278" spans="8:13" hidden="1">
      <c r="H278" s="1" t="s">
        <v>256</v>
      </c>
      <c r="I278" s="1" t="s">
        <v>1415</v>
      </c>
      <c r="J278" s="1" t="s">
        <v>1030</v>
      </c>
      <c r="K278" s="1" t="str">
        <f t="shared" si="11"/>
        <v>2019</v>
      </c>
      <c r="L278" s="1">
        <f t="shared" si="10"/>
        <v>52</v>
      </c>
      <c r="M278" s="1" t="s">
        <v>60</v>
      </c>
    </row>
    <row r="279" spans="8:13">
      <c r="H279" s="1" t="s">
        <v>116</v>
      </c>
      <c r="I279" s="1" t="s">
        <v>9362</v>
      </c>
      <c r="J279" s="1" t="s">
        <v>1079</v>
      </c>
      <c r="K279" s="1" t="str">
        <f t="shared" si="11"/>
        <v>2019</v>
      </c>
      <c r="L279" s="18">
        <f t="shared" si="10"/>
        <v>4</v>
      </c>
      <c r="M279" s="1" t="s">
        <v>79</v>
      </c>
    </row>
    <row r="280" spans="8:13" hidden="1">
      <c r="H280" s="1" t="s">
        <v>479</v>
      </c>
      <c r="I280" s="1" t="s">
        <v>1427</v>
      </c>
      <c r="J280" s="1" t="s">
        <v>881</v>
      </c>
      <c r="K280" s="1" t="str">
        <f t="shared" si="11"/>
        <v>2018</v>
      </c>
      <c r="L280" s="1">
        <f t="shared" si="10"/>
        <v>18</v>
      </c>
      <c r="M280" s="1" t="s">
        <v>60</v>
      </c>
    </row>
    <row r="281" spans="8:13" hidden="1">
      <c r="H281" s="1" t="s">
        <v>448</v>
      </c>
      <c r="I281" s="1" t="s">
        <v>1427</v>
      </c>
      <c r="J281" s="1" t="s">
        <v>162</v>
      </c>
      <c r="K281" s="1" t="str">
        <f t="shared" si="11"/>
        <v>2016</v>
      </c>
      <c r="L281" s="1">
        <f t="shared" si="10"/>
        <v>29</v>
      </c>
      <c r="M281" s="1" t="s">
        <v>60</v>
      </c>
    </row>
    <row r="282" spans="8:13" hidden="1">
      <c r="H282" s="1" t="s">
        <v>644</v>
      </c>
      <c r="I282" s="1" t="s">
        <v>1427</v>
      </c>
      <c r="J282" s="1" t="s">
        <v>1072</v>
      </c>
      <c r="K282" s="1" t="str">
        <f t="shared" si="11"/>
        <v>2009</v>
      </c>
      <c r="L282" s="1">
        <f t="shared" si="10"/>
        <v>25</v>
      </c>
      <c r="M282" s="1" t="s">
        <v>60</v>
      </c>
    </row>
    <row r="283" spans="8:13" hidden="1">
      <c r="H283" s="1" t="s">
        <v>458</v>
      </c>
      <c r="I283" s="1" t="s">
        <v>1427</v>
      </c>
      <c r="J283" s="1" t="s">
        <v>467</v>
      </c>
      <c r="K283" s="1" t="str">
        <f t="shared" si="11"/>
        <v>2016</v>
      </c>
      <c r="L283" s="1">
        <f t="shared" si="10"/>
        <v>61</v>
      </c>
      <c r="M283" s="1" t="s">
        <v>60</v>
      </c>
    </row>
    <row r="284" spans="8:13">
      <c r="H284" s="1" t="s">
        <v>55</v>
      </c>
      <c r="I284" s="1" t="s">
        <v>10522</v>
      </c>
      <c r="J284" s="1" t="s">
        <v>10537</v>
      </c>
      <c r="K284" s="1" t="str">
        <f t="shared" si="11"/>
        <v>2020</v>
      </c>
      <c r="L284" s="18">
        <f t="shared" si="10"/>
        <v>4</v>
      </c>
      <c r="M284" s="1" t="s">
        <v>79</v>
      </c>
    </row>
    <row r="285" spans="8:13" hidden="1">
      <c r="H285" s="1" t="s">
        <v>54</v>
      </c>
      <c r="I285" s="1" t="s">
        <v>1448</v>
      </c>
      <c r="J285" s="1" t="s">
        <v>1328</v>
      </c>
      <c r="K285" s="1" t="str">
        <f t="shared" si="11"/>
        <v>2019</v>
      </c>
      <c r="L285" s="1">
        <f t="shared" si="10"/>
        <v>3</v>
      </c>
      <c r="M285" s="1" t="s">
        <v>60</v>
      </c>
    </row>
    <row r="286" spans="8:13" hidden="1">
      <c r="H286" s="1" t="s">
        <v>721</v>
      </c>
      <c r="I286" s="1" t="s">
        <v>1448</v>
      </c>
      <c r="J286" s="1" t="s">
        <v>66</v>
      </c>
      <c r="K286" s="1" t="str">
        <f t="shared" si="11"/>
        <v>2019</v>
      </c>
      <c r="L286" s="1">
        <f t="shared" si="10"/>
        <v>51</v>
      </c>
      <c r="M286" s="1" t="s">
        <v>60</v>
      </c>
    </row>
    <row r="287" spans="8:13" hidden="1">
      <c r="H287" s="1" t="s">
        <v>367</v>
      </c>
      <c r="I287" s="1" t="s">
        <v>1448</v>
      </c>
      <c r="J287" s="1" t="s">
        <v>1457</v>
      </c>
      <c r="K287" s="1" t="str">
        <f t="shared" si="11"/>
        <v>2019</v>
      </c>
      <c r="L287" s="1">
        <f t="shared" si="10"/>
        <v>26</v>
      </c>
      <c r="M287" s="1" t="s">
        <v>60</v>
      </c>
    </row>
    <row r="288" spans="8:13" hidden="1">
      <c r="H288" s="1" t="s">
        <v>584</v>
      </c>
      <c r="I288" s="1" t="s">
        <v>1448</v>
      </c>
      <c r="J288" s="1" t="s">
        <v>517</v>
      </c>
      <c r="K288" s="1" t="str">
        <f t="shared" si="11"/>
        <v>2019</v>
      </c>
      <c r="L288" s="1">
        <f t="shared" si="10"/>
        <v>37</v>
      </c>
      <c r="M288" s="1" t="s">
        <v>60</v>
      </c>
    </row>
    <row r="289" spans="8:13" hidden="1">
      <c r="H289" s="1" t="s">
        <v>299</v>
      </c>
      <c r="I289" s="1" t="s">
        <v>1462</v>
      </c>
      <c r="J289" s="1"/>
      <c r="K289" s="1" t="str">
        <f t="shared" si="11"/>
        <v>1900</v>
      </c>
      <c r="L289" s="1">
        <f t="shared" si="10"/>
        <v>-75</v>
      </c>
      <c r="M289" s="1" t="s">
        <v>60</v>
      </c>
    </row>
    <row r="290" spans="8:13" hidden="1">
      <c r="H290" s="1" t="s">
        <v>299</v>
      </c>
      <c r="I290" s="1" t="s">
        <v>1462</v>
      </c>
      <c r="J290" s="1" t="s">
        <v>1471</v>
      </c>
      <c r="K290" s="1" t="str">
        <f t="shared" si="11"/>
        <v>2013</v>
      </c>
      <c r="L290" s="1">
        <f t="shared" si="10"/>
        <v>38</v>
      </c>
      <c r="M290" s="1" t="s">
        <v>60</v>
      </c>
    </row>
    <row r="291" spans="8:13" hidden="1">
      <c r="H291" s="1" t="s">
        <v>448</v>
      </c>
      <c r="I291" s="1" t="s">
        <v>1462</v>
      </c>
      <c r="J291" s="1" t="s">
        <v>1039</v>
      </c>
      <c r="K291" s="1" t="str">
        <f t="shared" si="11"/>
        <v>2018</v>
      </c>
      <c r="L291" s="1">
        <f t="shared" si="10"/>
        <v>31</v>
      </c>
      <c r="M291" s="1" t="s">
        <v>60</v>
      </c>
    </row>
    <row r="292" spans="8:13">
      <c r="H292" s="1" t="s">
        <v>55</v>
      </c>
      <c r="I292" s="1" t="s">
        <v>857</v>
      </c>
      <c r="J292" s="1" t="s">
        <v>321</v>
      </c>
      <c r="K292" s="1" t="str">
        <f t="shared" si="11"/>
        <v>2020</v>
      </c>
      <c r="L292" s="18">
        <f t="shared" ref="L292:L355" si="12">H292-(TEXT(I292,"YYYY")-TEXT(J292,"YYYY"))</f>
        <v>4</v>
      </c>
      <c r="M292" s="1" t="s">
        <v>79</v>
      </c>
    </row>
    <row r="293" spans="8:13" hidden="1">
      <c r="H293" s="1" t="s">
        <v>78</v>
      </c>
      <c r="I293" s="1" t="s">
        <v>1479</v>
      </c>
      <c r="J293" s="1" t="s">
        <v>66</v>
      </c>
      <c r="K293" s="1" t="str">
        <f t="shared" si="11"/>
        <v>2019</v>
      </c>
      <c r="L293" s="1">
        <f t="shared" si="12"/>
        <v>29</v>
      </c>
      <c r="M293" s="1" t="s">
        <v>60</v>
      </c>
    </row>
    <row r="294" spans="8:13" hidden="1">
      <c r="H294" s="1" t="s">
        <v>53</v>
      </c>
      <c r="I294" s="1" t="s">
        <v>1479</v>
      </c>
      <c r="J294" s="1" t="s">
        <v>1485</v>
      </c>
      <c r="K294" s="1" t="str">
        <f t="shared" si="11"/>
        <v>2017</v>
      </c>
      <c r="L294" s="1">
        <f t="shared" si="12"/>
        <v>0</v>
      </c>
      <c r="M294" s="1" t="s">
        <v>60</v>
      </c>
    </row>
    <row r="295" spans="8:13" hidden="1">
      <c r="H295" s="1" t="s">
        <v>1488</v>
      </c>
      <c r="I295" s="1" t="s">
        <v>1479</v>
      </c>
      <c r="J295" s="1" t="s">
        <v>978</v>
      </c>
      <c r="K295" s="1" t="str">
        <f t="shared" si="11"/>
        <v>2018</v>
      </c>
      <c r="L295" s="1">
        <f t="shared" si="12"/>
        <v>66</v>
      </c>
      <c r="M295" s="1" t="s">
        <v>60</v>
      </c>
    </row>
    <row r="296" spans="8:13" hidden="1">
      <c r="H296" s="1" t="s">
        <v>351</v>
      </c>
      <c r="I296" s="1" t="s">
        <v>1479</v>
      </c>
      <c r="J296" s="5">
        <v>40544</v>
      </c>
      <c r="K296" s="1" t="str">
        <f t="shared" si="11"/>
        <v>2011</v>
      </c>
      <c r="L296" s="1">
        <f t="shared" si="12"/>
        <v>47</v>
      </c>
      <c r="M296" s="1" t="s">
        <v>60</v>
      </c>
    </row>
    <row r="297" spans="8:13" hidden="1">
      <c r="H297" s="1" t="s">
        <v>134</v>
      </c>
      <c r="I297" s="1" t="s">
        <v>1492</v>
      </c>
      <c r="J297" s="1" t="s">
        <v>604</v>
      </c>
      <c r="K297" s="1" t="str">
        <f t="shared" si="11"/>
        <v>2019</v>
      </c>
      <c r="L297" s="1">
        <f t="shared" si="12"/>
        <v>27</v>
      </c>
      <c r="M297" s="1" t="s">
        <v>60</v>
      </c>
    </row>
    <row r="298" spans="8:13">
      <c r="H298" s="1" t="s">
        <v>247</v>
      </c>
      <c r="I298" s="1" t="s">
        <v>774</v>
      </c>
      <c r="J298" s="1" t="s">
        <v>11228</v>
      </c>
      <c r="K298" s="1" t="str">
        <f t="shared" si="11"/>
        <v>2003</v>
      </c>
      <c r="L298" s="18">
        <f t="shared" si="12"/>
        <v>4</v>
      </c>
      <c r="M298" s="1" t="s">
        <v>79</v>
      </c>
    </row>
    <row r="299" spans="8:13">
      <c r="H299" s="1" t="s">
        <v>55</v>
      </c>
      <c r="I299" s="1" t="s">
        <v>9305</v>
      </c>
      <c r="J299" s="1" t="s">
        <v>7542</v>
      </c>
      <c r="K299" s="1" t="str">
        <f t="shared" si="11"/>
        <v>2020</v>
      </c>
      <c r="L299" s="18">
        <f t="shared" si="12"/>
        <v>4</v>
      </c>
      <c r="M299" s="1" t="s">
        <v>79</v>
      </c>
    </row>
    <row r="300" spans="8:13">
      <c r="H300" s="1" t="s">
        <v>55</v>
      </c>
      <c r="I300" s="1" t="s">
        <v>8180</v>
      </c>
      <c r="J300" s="1" t="s">
        <v>8134</v>
      </c>
      <c r="K300" s="1" t="str">
        <f t="shared" si="11"/>
        <v>2020</v>
      </c>
      <c r="L300" s="18">
        <f t="shared" si="12"/>
        <v>4</v>
      </c>
      <c r="M300" s="1" t="s">
        <v>79</v>
      </c>
    </row>
    <row r="301" spans="8:13" hidden="1">
      <c r="H301" s="1" t="s">
        <v>282</v>
      </c>
      <c r="I301" s="1" t="s">
        <v>1506</v>
      </c>
      <c r="J301" s="1" t="s">
        <v>258</v>
      </c>
      <c r="K301" s="1" t="str">
        <f t="shared" si="11"/>
        <v>2017</v>
      </c>
      <c r="L301" s="1">
        <f t="shared" si="12"/>
        <v>41</v>
      </c>
      <c r="M301" s="1" t="s">
        <v>60</v>
      </c>
    </row>
    <row r="302" spans="8:13" hidden="1">
      <c r="H302" s="1" t="s">
        <v>233</v>
      </c>
      <c r="I302" s="1" t="s">
        <v>1506</v>
      </c>
      <c r="J302" s="1" t="s">
        <v>1512</v>
      </c>
      <c r="K302" s="1" t="str">
        <f t="shared" si="11"/>
        <v>2019</v>
      </c>
      <c r="L302" s="1">
        <f t="shared" si="12"/>
        <v>49</v>
      </c>
      <c r="M302" s="1" t="s">
        <v>60</v>
      </c>
    </row>
    <row r="303" spans="8:13" hidden="1">
      <c r="H303" s="1" t="s">
        <v>233</v>
      </c>
      <c r="I303" s="1" t="s">
        <v>1506</v>
      </c>
      <c r="J303" s="1" t="s">
        <v>877</v>
      </c>
      <c r="K303" s="1" t="str">
        <f t="shared" si="11"/>
        <v>2019</v>
      </c>
      <c r="L303" s="1">
        <f t="shared" si="12"/>
        <v>49</v>
      </c>
      <c r="M303" s="1" t="s">
        <v>60</v>
      </c>
    </row>
    <row r="304" spans="8:13">
      <c r="H304" s="1" t="s">
        <v>99</v>
      </c>
      <c r="I304" s="1" t="s">
        <v>6169</v>
      </c>
      <c r="J304" s="1" t="s">
        <v>8409</v>
      </c>
      <c r="K304" s="1" t="str">
        <f t="shared" si="11"/>
        <v>2013</v>
      </c>
      <c r="L304" s="18">
        <f t="shared" si="12"/>
        <v>4</v>
      </c>
      <c r="M304" s="1" t="s">
        <v>79</v>
      </c>
    </row>
    <row r="305" spans="8:13" hidden="1">
      <c r="H305" s="1" t="s">
        <v>116</v>
      </c>
      <c r="I305" s="1" t="s">
        <v>1518</v>
      </c>
      <c r="J305" s="1" t="s">
        <v>486</v>
      </c>
      <c r="K305" s="1" t="str">
        <f t="shared" si="11"/>
        <v>2018</v>
      </c>
      <c r="L305" s="1">
        <f t="shared" si="12"/>
        <v>4</v>
      </c>
      <c r="M305" s="1" t="s">
        <v>60</v>
      </c>
    </row>
    <row r="306" spans="8:13" hidden="1">
      <c r="H306" s="1" t="s">
        <v>120</v>
      </c>
      <c r="I306" s="1" t="s">
        <v>1518</v>
      </c>
      <c r="J306" s="1" t="s">
        <v>1524</v>
      </c>
      <c r="K306" s="1" t="str">
        <f t="shared" si="11"/>
        <v>2019</v>
      </c>
      <c r="L306" s="1">
        <f t="shared" si="12"/>
        <v>46</v>
      </c>
      <c r="M306" s="1" t="s">
        <v>60</v>
      </c>
    </row>
    <row r="307" spans="8:13">
      <c r="H307" s="1" t="s">
        <v>158</v>
      </c>
      <c r="I307" s="1" t="s">
        <v>11899</v>
      </c>
      <c r="J307" s="1" t="s">
        <v>1815</v>
      </c>
      <c r="K307" s="1" t="str">
        <f t="shared" si="11"/>
        <v>2008</v>
      </c>
      <c r="L307" s="18">
        <f t="shared" si="12"/>
        <v>4</v>
      </c>
      <c r="M307" s="1" t="s">
        <v>79</v>
      </c>
    </row>
    <row r="308" spans="8:13" hidden="1">
      <c r="H308" s="1" t="s">
        <v>367</v>
      </c>
      <c r="I308" s="1" t="s">
        <v>1531</v>
      </c>
      <c r="J308" s="1" t="s">
        <v>1534</v>
      </c>
      <c r="K308" s="1" t="str">
        <f t="shared" si="11"/>
        <v>2016</v>
      </c>
      <c r="L308" s="1">
        <f t="shared" si="12"/>
        <v>23</v>
      </c>
      <c r="M308" s="1" t="s">
        <v>60</v>
      </c>
    </row>
    <row r="309" spans="8:13" hidden="1">
      <c r="H309" s="1" t="s">
        <v>809</v>
      </c>
      <c r="I309" s="1" t="s">
        <v>1536</v>
      </c>
      <c r="J309" s="1" t="s">
        <v>66</v>
      </c>
      <c r="K309" s="1" t="str">
        <f t="shared" si="11"/>
        <v>2019</v>
      </c>
      <c r="L309" s="1">
        <f t="shared" si="12"/>
        <v>36</v>
      </c>
      <c r="M309" s="1" t="s">
        <v>60</v>
      </c>
    </row>
    <row r="310" spans="8:13">
      <c r="H310" s="1" t="s">
        <v>116</v>
      </c>
      <c r="I310" s="1" t="s">
        <v>461</v>
      </c>
      <c r="J310" s="1" t="s">
        <v>12180</v>
      </c>
      <c r="K310" s="1" t="str">
        <f t="shared" si="11"/>
        <v>2019</v>
      </c>
      <c r="L310" s="18">
        <f t="shared" si="12"/>
        <v>4</v>
      </c>
      <c r="M310" s="1" t="s">
        <v>79</v>
      </c>
    </row>
    <row r="311" spans="8:13" hidden="1">
      <c r="H311" s="1" t="s">
        <v>116</v>
      </c>
      <c r="I311" s="1" t="s">
        <v>1536</v>
      </c>
      <c r="J311" s="1" t="s">
        <v>1543</v>
      </c>
      <c r="K311" s="1" t="str">
        <f t="shared" si="11"/>
        <v>2019</v>
      </c>
      <c r="L311" s="1">
        <f t="shared" si="12"/>
        <v>5</v>
      </c>
      <c r="M311" s="1" t="s">
        <v>60</v>
      </c>
    </row>
    <row r="312" spans="8:13" hidden="1">
      <c r="H312" s="1" t="s">
        <v>310</v>
      </c>
      <c r="I312" s="1" t="s">
        <v>1545</v>
      </c>
      <c r="J312" s="1" t="s">
        <v>1039</v>
      </c>
      <c r="K312" s="1" t="str">
        <f t="shared" si="11"/>
        <v>2018</v>
      </c>
      <c r="L312" s="1">
        <f t="shared" si="12"/>
        <v>44</v>
      </c>
      <c r="M312" s="1" t="s">
        <v>60</v>
      </c>
    </row>
    <row r="313" spans="8:13" hidden="1">
      <c r="H313" s="1" t="s">
        <v>158</v>
      </c>
      <c r="I313" s="1" t="s">
        <v>1549</v>
      </c>
      <c r="J313" s="5">
        <v>40544</v>
      </c>
      <c r="K313" s="1" t="str">
        <f t="shared" si="11"/>
        <v>2011</v>
      </c>
      <c r="L313" s="1">
        <f t="shared" si="12"/>
        <v>3</v>
      </c>
      <c r="M313" s="1" t="s">
        <v>60</v>
      </c>
    </row>
    <row r="314" spans="8:13" hidden="1">
      <c r="H314" s="1" t="s">
        <v>189</v>
      </c>
      <c r="I314" s="1" t="s">
        <v>1549</v>
      </c>
      <c r="J314" s="1" t="s">
        <v>1554</v>
      </c>
      <c r="K314" s="1" t="str">
        <f t="shared" si="11"/>
        <v>1999</v>
      </c>
      <c r="L314" s="1">
        <f t="shared" si="12"/>
        <v>27</v>
      </c>
      <c r="M314" s="1" t="s">
        <v>60</v>
      </c>
    </row>
    <row r="315" spans="8:13" hidden="1">
      <c r="H315" s="1" t="s">
        <v>464</v>
      </c>
      <c r="I315" s="1" t="s">
        <v>1549</v>
      </c>
      <c r="J315" s="5">
        <v>41275</v>
      </c>
      <c r="K315" s="1" t="str">
        <f t="shared" si="11"/>
        <v>2013</v>
      </c>
      <c r="L315" s="1">
        <f t="shared" si="12"/>
        <v>25</v>
      </c>
      <c r="M315" s="1" t="s">
        <v>60</v>
      </c>
    </row>
    <row r="316" spans="8:13" hidden="1">
      <c r="H316" s="1" t="s">
        <v>367</v>
      </c>
      <c r="I316" s="1" t="s">
        <v>1549</v>
      </c>
      <c r="J316" s="1" t="s">
        <v>532</v>
      </c>
      <c r="K316" s="1" t="str">
        <f t="shared" si="11"/>
        <v>2019</v>
      </c>
      <c r="L316" s="1">
        <f t="shared" si="12"/>
        <v>26</v>
      </c>
      <c r="M316" s="1" t="s">
        <v>60</v>
      </c>
    </row>
    <row r="317" spans="8:13" hidden="1">
      <c r="H317" s="1" t="s">
        <v>324</v>
      </c>
      <c r="I317" s="1" t="s">
        <v>1549</v>
      </c>
      <c r="J317" s="1" t="s">
        <v>66</v>
      </c>
      <c r="K317" s="1" t="str">
        <f t="shared" si="11"/>
        <v>2019</v>
      </c>
      <c r="L317" s="1">
        <f t="shared" si="12"/>
        <v>13</v>
      </c>
      <c r="M317" s="1" t="s">
        <v>60</v>
      </c>
    </row>
    <row r="318" spans="8:13">
      <c r="H318" s="1" t="s">
        <v>99</v>
      </c>
      <c r="I318" s="1" t="s">
        <v>826</v>
      </c>
      <c r="J318" s="1" t="s">
        <v>828</v>
      </c>
      <c r="K318" s="1" t="str">
        <f t="shared" si="11"/>
        <v>2018</v>
      </c>
      <c r="L318" s="18">
        <f t="shared" si="12"/>
        <v>5</v>
      </c>
      <c r="M318" s="1" t="s">
        <v>79</v>
      </c>
    </row>
    <row r="319" spans="8:13" hidden="1">
      <c r="H319" s="1" t="s">
        <v>118</v>
      </c>
      <c r="I319" s="1" t="s">
        <v>1549</v>
      </c>
      <c r="J319" s="1" t="s">
        <v>1573</v>
      </c>
      <c r="K319" s="1" t="str">
        <f t="shared" si="11"/>
        <v>2016</v>
      </c>
      <c r="L319" s="1">
        <f t="shared" si="12"/>
        <v>22</v>
      </c>
      <c r="M319" s="1" t="s">
        <v>60</v>
      </c>
    </row>
    <row r="320" spans="8:13" hidden="1">
      <c r="H320" s="1" t="s">
        <v>120</v>
      </c>
      <c r="I320" s="1" t="s">
        <v>1575</v>
      </c>
      <c r="J320" s="1"/>
      <c r="K320" s="1" t="str">
        <f t="shared" si="11"/>
        <v>1900</v>
      </c>
      <c r="L320" s="1">
        <f t="shared" si="12"/>
        <v>-73</v>
      </c>
      <c r="M320" s="1" t="s">
        <v>60</v>
      </c>
    </row>
    <row r="321" spans="8:13" hidden="1">
      <c r="H321" s="1" t="s">
        <v>1343</v>
      </c>
      <c r="I321" s="1" t="s">
        <v>1575</v>
      </c>
      <c r="J321" s="1" t="s">
        <v>1524</v>
      </c>
      <c r="K321" s="1" t="str">
        <f t="shared" si="11"/>
        <v>2019</v>
      </c>
      <c r="L321" s="1">
        <f t="shared" si="12"/>
        <v>41</v>
      </c>
      <c r="M321" s="1" t="s">
        <v>60</v>
      </c>
    </row>
    <row r="322" spans="8:13" hidden="1">
      <c r="H322" s="1" t="s">
        <v>130</v>
      </c>
      <c r="I322" s="1" t="s">
        <v>1575</v>
      </c>
      <c r="J322" s="1"/>
      <c r="K322" s="1" t="str">
        <f t="shared" si="11"/>
        <v>1900</v>
      </c>
      <c r="L322" s="1">
        <f t="shared" si="12"/>
        <v>-107</v>
      </c>
      <c r="M322" s="1" t="s">
        <v>60</v>
      </c>
    </row>
    <row r="323" spans="8:13" hidden="1">
      <c r="H323" s="1" t="s">
        <v>351</v>
      </c>
      <c r="I323" s="1" t="s">
        <v>1575</v>
      </c>
      <c r="J323" s="1"/>
      <c r="K323" s="1" t="str">
        <f t="shared" si="11"/>
        <v>1900</v>
      </c>
      <c r="L323" s="1">
        <f t="shared" si="12"/>
        <v>-64</v>
      </c>
      <c r="M323" s="1" t="s">
        <v>60</v>
      </c>
    </row>
    <row r="324" spans="8:13" hidden="1">
      <c r="H324" s="1" t="s">
        <v>63</v>
      </c>
      <c r="I324" s="1" t="s">
        <v>1575</v>
      </c>
      <c r="J324" s="1" t="s">
        <v>1598</v>
      </c>
      <c r="K324" s="1" t="str">
        <f t="shared" ref="K324:K387" si="13">TEXT(J324,"YYYY")</f>
        <v>2017</v>
      </c>
      <c r="L324" s="1">
        <f t="shared" si="12"/>
        <v>28</v>
      </c>
      <c r="M324" s="1" t="s">
        <v>60</v>
      </c>
    </row>
    <row r="325" spans="8:13" hidden="1">
      <c r="H325" s="1" t="s">
        <v>78</v>
      </c>
      <c r="I325" s="1" t="s">
        <v>1601</v>
      </c>
      <c r="J325" s="1" t="s">
        <v>66</v>
      </c>
      <c r="K325" s="1" t="str">
        <f t="shared" si="13"/>
        <v>2019</v>
      </c>
      <c r="L325" s="1">
        <f t="shared" si="12"/>
        <v>29</v>
      </c>
      <c r="M325" s="1" t="s">
        <v>60</v>
      </c>
    </row>
    <row r="326" spans="8:13">
      <c r="H326" s="1" t="s">
        <v>108</v>
      </c>
      <c r="I326" s="1" t="s">
        <v>1226</v>
      </c>
      <c r="J326" s="1" t="s">
        <v>467</v>
      </c>
      <c r="K326" s="1" t="str">
        <f t="shared" si="13"/>
        <v>2016</v>
      </c>
      <c r="L326" s="18">
        <f t="shared" si="12"/>
        <v>5</v>
      </c>
      <c r="M326" s="1" t="s">
        <v>79</v>
      </c>
    </row>
    <row r="327" spans="8:13">
      <c r="H327" s="1" t="s">
        <v>99</v>
      </c>
      <c r="I327" s="1" t="s">
        <v>1288</v>
      </c>
      <c r="J327" s="1" t="s">
        <v>1304</v>
      </c>
      <c r="K327" s="1" t="str">
        <f t="shared" si="13"/>
        <v>2018</v>
      </c>
      <c r="L327" s="18">
        <f t="shared" si="12"/>
        <v>5</v>
      </c>
      <c r="M327" s="1" t="s">
        <v>79</v>
      </c>
    </row>
    <row r="328" spans="8:13" hidden="1">
      <c r="H328" s="1" t="s">
        <v>108</v>
      </c>
      <c r="I328" s="1" t="s">
        <v>1609</v>
      </c>
      <c r="J328" s="1" t="s">
        <v>1524</v>
      </c>
      <c r="K328" s="1" t="str">
        <f t="shared" si="13"/>
        <v>2019</v>
      </c>
      <c r="L328" s="1">
        <f t="shared" si="12"/>
        <v>8</v>
      </c>
      <c r="M328" s="1" t="s">
        <v>60</v>
      </c>
    </row>
    <row r="329" spans="8:13">
      <c r="H329" s="1" t="s">
        <v>116</v>
      </c>
      <c r="I329" s="1" t="s">
        <v>656</v>
      </c>
      <c r="J329" s="1" t="s">
        <v>1848</v>
      </c>
      <c r="K329" s="1" t="str">
        <f t="shared" si="13"/>
        <v>2019</v>
      </c>
      <c r="L329" s="18">
        <f t="shared" si="12"/>
        <v>5</v>
      </c>
      <c r="M329" s="1" t="s">
        <v>79</v>
      </c>
    </row>
    <row r="330" spans="8:13">
      <c r="H330" s="1" t="s">
        <v>583</v>
      </c>
      <c r="I330" s="1" t="s">
        <v>1936</v>
      </c>
      <c r="J330" s="1" t="s">
        <v>952</v>
      </c>
      <c r="K330" s="1" t="str">
        <f t="shared" si="13"/>
        <v>2001</v>
      </c>
      <c r="L330" s="18">
        <f t="shared" si="12"/>
        <v>5</v>
      </c>
      <c r="M330" s="1" t="s">
        <v>79</v>
      </c>
    </row>
    <row r="331" spans="8:13">
      <c r="H331" s="1" t="s">
        <v>99</v>
      </c>
      <c r="I331" s="1" t="s">
        <v>403</v>
      </c>
      <c r="J331" s="1" t="s">
        <v>1039</v>
      </c>
      <c r="K331" s="1" t="str">
        <f t="shared" si="13"/>
        <v>2018</v>
      </c>
      <c r="L331" s="18">
        <f t="shared" si="12"/>
        <v>5</v>
      </c>
      <c r="M331" s="1" t="s">
        <v>79</v>
      </c>
    </row>
    <row r="332" spans="8:13">
      <c r="H332" s="1" t="s">
        <v>99</v>
      </c>
      <c r="I332" s="1" t="s">
        <v>2282</v>
      </c>
      <c r="J332" s="1" t="s">
        <v>2068</v>
      </c>
      <c r="K332" s="1" t="str">
        <f t="shared" si="13"/>
        <v>2018</v>
      </c>
      <c r="L332" s="18">
        <f t="shared" si="12"/>
        <v>5</v>
      </c>
      <c r="M332" s="1" t="s">
        <v>79</v>
      </c>
    </row>
    <row r="333" spans="8:13" hidden="1">
      <c r="H333" s="1" t="s">
        <v>282</v>
      </c>
      <c r="I333" s="1" t="s">
        <v>1637</v>
      </c>
      <c r="J333" s="1" t="s">
        <v>1640</v>
      </c>
      <c r="K333" s="1" t="str">
        <f t="shared" si="13"/>
        <v>2019</v>
      </c>
      <c r="L333" s="1">
        <f t="shared" si="12"/>
        <v>43</v>
      </c>
      <c r="M333" s="1" t="s">
        <v>60</v>
      </c>
    </row>
    <row r="334" spans="8:13" hidden="1">
      <c r="H334" s="1" t="s">
        <v>149</v>
      </c>
      <c r="I334" s="1" t="s">
        <v>1643</v>
      </c>
      <c r="J334" s="1" t="s">
        <v>1328</v>
      </c>
      <c r="K334" s="1" t="str">
        <f t="shared" si="13"/>
        <v>2019</v>
      </c>
      <c r="L334" s="1">
        <f t="shared" si="12"/>
        <v>39</v>
      </c>
      <c r="M334" s="1" t="s">
        <v>60</v>
      </c>
    </row>
    <row r="335" spans="8:13">
      <c r="H335" s="1" t="s">
        <v>310</v>
      </c>
      <c r="I335" s="1" t="s">
        <v>826</v>
      </c>
      <c r="J335" s="1" t="s">
        <v>2467</v>
      </c>
      <c r="K335" s="1" t="str">
        <f t="shared" si="13"/>
        <v>1979</v>
      </c>
      <c r="L335" s="18">
        <f t="shared" si="12"/>
        <v>5</v>
      </c>
      <c r="M335" s="1" t="s">
        <v>79</v>
      </c>
    </row>
    <row r="336" spans="8:13">
      <c r="H336" s="1" t="s">
        <v>71</v>
      </c>
      <c r="I336" s="1" t="s">
        <v>360</v>
      </c>
      <c r="J336" s="1" t="s">
        <v>2486</v>
      </c>
      <c r="K336" s="1" t="str">
        <f t="shared" si="13"/>
        <v>2017</v>
      </c>
      <c r="L336" s="18">
        <f t="shared" si="12"/>
        <v>5</v>
      </c>
      <c r="M336" s="1" t="s">
        <v>79</v>
      </c>
    </row>
    <row r="337" spans="8:13">
      <c r="H337" s="1" t="s">
        <v>99</v>
      </c>
      <c r="I337" s="1" t="s">
        <v>554</v>
      </c>
      <c r="J337" s="1" t="s">
        <v>1873</v>
      </c>
      <c r="K337" s="1" t="str">
        <f t="shared" si="13"/>
        <v>2017</v>
      </c>
      <c r="L337" s="18">
        <f t="shared" si="12"/>
        <v>5</v>
      </c>
      <c r="M337" s="1" t="s">
        <v>79</v>
      </c>
    </row>
    <row r="338" spans="8:13" hidden="1">
      <c r="H338" s="1" t="s">
        <v>344</v>
      </c>
      <c r="I338" s="1" t="s">
        <v>1661</v>
      </c>
      <c r="J338" s="1" t="s">
        <v>1662</v>
      </c>
      <c r="K338" s="1" t="str">
        <f t="shared" si="13"/>
        <v>2017</v>
      </c>
      <c r="L338" s="1">
        <f t="shared" si="12"/>
        <v>21</v>
      </c>
      <c r="M338" s="1" t="s">
        <v>60</v>
      </c>
    </row>
    <row r="339" spans="8:13">
      <c r="H339" s="1" t="s">
        <v>71</v>
      </c>
      <c r="I339" s="1" t="s">
        <v>3882</v>
      </c>
      <c r="J339" s="1" t="s">
        <v>431</v>
      </c>
      <c r="K339" s="1" t="str">
        <f t="shared" si="13"/>
        <v>2018</v>
      </c>
      <c r="L339" s="18">
        <f t="shared" si="12"/>
        <v>5</v>
      </c>
      <c r="M339" s="1" t="s">
        <v>79</v>
      </c>
    </row>
    <row r="340" spans="8:13" hidden="1">
      <c r="H340" s="1" t="s">
        <v>55</v>
      </c>
      <c r="I340" s="1" t="s">
        <v>1671</v>
      </c>
      <c r="J340" s="1" t="s">
        <v>873</v>
      </c>
      <c r="K340" s="1" t="str">
        <f t="shared" si="13"/>
        <v>2017</v>
      </c>
      <c r="L340" s="1">
        <f t="shared" si="12"/>
        <v>3</v>
      </c>
      <c r="M340" s="1" t="s">
        <v>60</v>
      </c>
    </row>
    <row r="341" spans="8:13" hidden="1">
      <c r="H341" s="1" t="s">
        <v>351</v>
      </c>
      <c r="I341" s="1" t="s">
        <v>431</v>
      </c>
      <c r="J341" s="1" t="s">
        <v>486</v>
      </c>
      <c r="K341" s="1" t="str">
        <f t="shared" si="13"/>
        <v>2018</v>
      </c>
      <c r="L341" s="1">
        <f t="shared" si="12"/>
        <v>55</v>
      </c>
      <c r="M341" s="1" t="s">
        <v>60</v>
      </c>
    </row>
    <row r="342" spans="8:13" hidden="1">
      <c r="H342" s="1" t="s">
        <v>233</v>
      </c>
      <c r="I342" s="1" t="s">
        <v>1681</v>
      </c>
      <c r="J342" s="1" t="s">
        <v>84</v>
      </c>
      <c r="K342" s="1" t="str">
        <f t="shared" si="13"/>
        <v>2017</v>
      </c>
      <c r="L342" s="1">
        <f t="shared" si="12"/>
        <v>49</v>
      </c>
      <c r="M342" s="1" t="s">
        <v>60</v>
      </c>
    </row>
    <row r="343" spans="8:13">
      <c r="H343" s="1" t="s">
        <v>99</v>
      </c>
      <c r="I343" s="1" t="s">
        <v>4906</v>
      </c>
      <c r="J343" s="1" t="s">
        <v>2237</v>
      </c>
      <c r="K343" s="1" t="str">
        <f t="shared" si="13"/>
        <v>2016</v>
      </c>
      <c r="L343" s="18">
        <f t="shared" si="12"/>
        <v>5</v>
      </c>
      <c r="M343" s="1" t="s">
        <v>79</v>
      </c>
    </row>
    <row r="344" spans="8:13" hidden="1">
      <c r="H344" s="1" t="s">
        <v>484</v>
      </c>
      <c r="I344" s="1" t="s">
        <v>1689</v>
      </c>
      <c r="J344" s="1" t="s">
        <v>1044</v>
      </c>
      <c r="K344" s="1" t="str">
        <f t="shared" si="13"/>
        <v>2018</v>
      </c>
      <c r="L344" s="1">
        <f t="shared" si="12"/>
        <v>48</v>
      </c>
      <c r="M344" s="1" t="s">
        <v>60</v>
      </c>
    </row>
    <row r="345" spans="8:13" hidden="1">
      <c r="H345" s="1" t="s">
        <v>50</v>
      </c>
      <c r="I345" s="1" t="s">
        <v>437</v>
      </c>
      <c r="J345" s="1" t="s">
        <v>1039</v>
      </c>
      <c r="K345" s="1" t="str">
        <f t="shared" si="13"/>
        <v>2018</v>
      </c>
      <c r="L345" s="1">
        <f t="shared" si="12"/>
        <v>0</v>
      </c>
      <c r="M345" s="1" t="s">
        <v>60</v>
      </c>
    </row>
    <row r="346" spans="8:13" hidden="1">
      <c r="H346" s="1" t="s">
        <v>71</v>
      </c>
      <c r="I346" s="1" t="s">
        <v>1699</v>
      </c>
      <c r="J346" s="1" t="s">
        <v>604</v>
      </c>
      <c r="K346" s="1" t="str">
        <f t="shared" si="13"/>
        <v>2019</v>
      </c>
      <c r="L346" s="1">
        <f t="shared" si="12"/>
        <v>7</v>
      </c>
      <c r="M346" s="1" t="s">
        <v>60</v>
      </c>
    </row>
    <row r="347" spans="8:13">
      <c r="H347" s="1" t="s">
        <v>324</v>
      </c>
      <c r="I347" s="1" t="s">
        <v>5097</v>
      </c>
      <c r="J347" s="1" t="s">
        <v>5107</v>
      </c>
      <c r="K347" s="1" t="str">
        <f t="shared" si="13"/>
        <v>2012</v>
      </c>
      <c r="L347" s="18">
        <f t="shared" si="12"/>
        <v>5</v>
      </c>
      <c r="M347" s="1" t="s">
        <v>79</v>
      </c>
    </row>
    <row r="348" spans="8:13" hidden="1">
      <c r="H348" s="1" t="s">
        <v>721</v>
      </c>
      <c r="I348" s="1" t="s">
        <v>467</v>
      </c>
      <c r="J348" s="1" t="s">
        <v>467</v>
      </c>
      <c r="K348" s="1" t="str">
        <f t="shared" si="13"/>
        <v>2016</v>
      </c>
      <c r="L348" s="1">
        <f t="shared" si="12"/>
        <v>51</v>
      </c>
      <c r="M348" s="1" t="s">
        <v>60</v>
      </c>
    </row>
    <row r="349" spans="8:13" hidden="1">
      <c r="H349" s="1" t="s">
        <v>282</v>
      </c>
      <c r="I349" s="1" t="s">
        <v>395</v>
      </c>
      <c r="J349" s="1" t="s">
        <v>1712</v>
      </c>
      <c r="K349" s="1" t="str">
        <f t="shared" si="13"/>
        <v>2014</v>
      </c>
      <c r="L349" s="1">
        <f t="shared" si="12"/>
        <v>40</v>
      </c>
      <c r="M349" s="1" t="s">
        <v>60</v>
      </c>
    </row>
    <row r="350" spans="8:13" hidden="1">
      <c r="H350" s="1" t="s">
        <v>308</v>
      </c>
      <c r="I350" s="1" t="s">
        <v>1643</v>
      </c>
      <c r="J350" s="1" t="s">
        <v>873</v>
      </c>
      <c r="K350" s="1" t="str">
        <f t="shared" si="13"/>
        <v>2017</v>
      </c>
      <c r="L350" s="1">
        <f t="shared" si="12"/>
        <v>55</v>
      </c>
      <c r="M350" s="1" t="s">
        <v>60</v>
      </c>
    </row>
    <row r="351" spans="8:13" hidden="1">
      <c r="H351" s="1" t="s">
        <v>351</v>
      </c>
      <c r="I351" s="1" t="s">
        <v>1643</v>
      </c>
      <c r="J351" s="1" t="s">
        <v>1721</v>
      </c>
      <c r="K351" s="1" t="str">
        <f t="shared" si="13"/>
        <v>2004</v>
      </c>
      <c r="L351" s="1">
        <f t="shared" si="12"/>
        <v>40</v>
      </c>
      <c r="M351" s="1" t="s">
        <v>60</v>
      </c>
    </row>
    <row r="352" spans="8:13" hidden="1">
      <c r="H352" s="1" t="s">
        <v>375</v>
      </c>
      <c r="I352" s="1" t="s">
        <v>1643</v>
      </c>
      <c r="J352" s="1" t="s">
        <v>1725</v>
      </c>
      <c r="K352" s="1" t="str">
        <f t="shared" si="13"/>
        <v>2019</v>
      </c>
      <c r="L352" s="1">
        <f t="shared" si="12"/>
        <v>56</v>
      </c>
      <c r="M352" s="1" t="s">
        <v>60</v>
      </c>
    </row>
    <row r="353" spans="8:13" hidden="1">
      <c r="H353" s="1" t="s">
        <v>367</v>
      </c>
      <c r="I353" s="1" t="s">
        <v>1728</v>
      </c>
      <c r="J353" s="1" t="s">
        <v>1732</v>
      </c>
      <c r="K353" s="1" t="str">
        <f t="shared" si="13"/>
        <v>2019</v>
      </c>
      <c r="L353" s="1">
        <f t="shared" si="12"/>
        <v>26</v>
      </c>
      <c r="M353" s="1" t="s">
        <v>60</v>
      </c>
    </row>
    <row r="354" spans="8:13">
      <c r="H354" s="1" t="s">
        <v>108</v>
      </c>
      <c r="I354" s="1" t="s">
        <v>3493</v>
      </c>
      <c r="J354" s="1" t="s">
        <v>5034</v>
      </c>
      <c r="K354" s="1" t="str">
        <f t="shared" si="13"/>
        <v>2015</v>
      </c>
      <c r="L354" s="18">
        <f t="shared" si="12"/>
        <v>5</v>
      </c>
      <c r="M354" s="1" t="s">
        <v>79</v>
      </c>
    </row>
    <row r="355" spans="8:13" hidden="1">
      <c r="H355" s="1" t="s">
        <v>58</v>
      </c>
      <c r="I355" s="1" t="s">
        <v>1741</v>
      </c>
      <c r="J355" s="1" t="s">
        <v>1742</v>
      </c>
      <c r="K355" s="1" t="str">
        <f t="shared" si="13"/>
        <v>2015</v>
      </c>
      <c r="L355" s="1">
        <f t="shared" si="12"/>
        <v>8</v>
      </c>
      <c r="M355" s="1" t="s">
        <v>60</v>
      </c>
    </row>
    <row r="356" spans="8:13" hidden="1">
      <c r="H356" s="1" t="s">
        <v>130</v>
      </c>
      <c r="I356" s="1" t="s">
        <v>1745</v>
      </c>
      <c r="J356" s="1" t="s">
        <v>1524</v>
      </c>
      <c r="K356" s="1" t="str">
        <f t="shared" si="13"/>
        <v>2019</v>
      </c>
      <c r="L356" s="1">
        <f t="shared" ref="L356:L419" si="14">H356-(TEXT(I356,"YYYY")-TEXT(J356,"YYYY"))</f>
        <v>12</v>
      </c>
      <c r="M356" s="1" t="s">
        <v>60</v>
      </c>
    </row>
    <row r="357" spans="8:13">
      <c r="H357" s="1" t="s">
        <v>116</v>
      </c>
      <c r="I357" s="1" t="s">
        <v>5586</v>
      </c>
      <c r="J357" s="1" t="s">
        <v>5589</v>
      </c>
      <c r="K357" s="1" t="str">
        <f t="shared" si="13"/>
        <v>2020</v>
      </c>
      <c r="L357" s="18">
        <f t="shared" si="14"/>
        <v>5</v>
      </c>
      <c r="M357" s="1" t="s">
        <v>79</v>
      </c>
    </row>
    <row r="358" spans="8:13">
      <c r="H358" s="1" t="s">
        <v>116</v>
      </c>
      <c r="I358" s="1" t="s">
        <v>5975</v>
      </c>
      <c r="J358" s="1" t="s">
        <v>6034</v>
      </c>
      <c r="K358" s="1" t="str">
        <f t="shared" si="13"/>
        <v>2017</v>
      </c>
      <c r="L358" s="18">
        <f t="shared" si="14"/>
        <v>5</v>
      </c>
      <c r="M358" s="1" t="s">
        <v>79</v>
      </c>
    </row>
    <row r="359" spans="8:13" hidden="1">
      <c r="H359" s="1" t="s">
        <v>448</v>
      </c>
      <c r="I359" s="1" t="s">
        <v>758</v>
      </c>
      <c r="J359" s="1" t="s">
        <v>1759</v>
      </c>
      <c r="K359" s="1" t="str">
        <f t="shared" si="13"/>
        <v>2018</v>
      </c>
      <c r="L359" s="1">
        <f t="shared" si="14"/>
        <v>31</v>
      </c>
      <c r="M359" s="1" t="s">
        <v>60</v>
      </c>
    </row>
    <row r="360" spans="8:13" hidden="1">
      <c r="H360" s="1" t="s">
        <v>144</v>
      </c>
      <c r="I360" s="1" t="s">
        <v>1763</v>
      </c>
      <c r="J360" s="1" t="s">
        <v>1766</v>
      </c>
      <c r="K360" s="1" t="str">
        <f t="shared" si="13"/>
        <v>2018</v>
      </c>
      <c r="L360" s="1">
        <f t="shared" si="14"/>
        <v>24</v>
      </c>
      <c r="M360" s="1" t="s">
        <v>60</v>
      </c>
    </row>
    <row r="361" spans="8:13" hidden="1">
      <c r="H361" s="1" t="s">
        <v>308</v>
      </c>
      <c r="I361" s="1" t="s">
        <v>758</v>
      </c>
      <c r="J361" s="1" t="s">
        <v>877</v>
      </c>
      <c r="K361" s="1" t="str">
        <f t="shared" si="13"/>
        <v>2019</v>
      </c>
      <c r="L361" s="1">
        <f t="shared" si="14"/>
        <v>57</v>
      </c>
      <c r="M361" s="1" t="s">
        <v>60</v>
      </c>
    </row>
    <row r="362" spans="8:13" hidden="1">
      <c r="H362" s="1" t="s">
        <v>448</v>
      </c>
      <c r="I362" s="1" t="s">
        <v>1774</v>
      </c>
      <c r="J362" s="1" t="s">
        <v>1775</v>
      </c>
      <c r="K362" s="1" t="str">
        <f t="shared" si="13"/>
        <v>2009</v>
      </c>
      <c r="L362" s="1">
        <f t="shared" si="14"/>
        <v>23</v>
      </c>
      <c r="M362" s="1" t="s">
        <v>60</v>
      </c>
    </row>
    <row r="363" spans="8:13" hidden="1">
      <c r="H363" s="1"/>
      <c r="I363" s="1"/>
      <c r="J363" s="1"/>
      <c r="K363" s="1" t="str">
        <f t="shared" si="13"/>
        <v>1900</v>
      </c>
      <c r="L363" s="1">
        <f t="shared" si="14"/>
        <v>0</v>
      </c>
      <c r="M363" s="1"/>
    </row>
    <row r="364" spans="8:13">
      <c r="H364" s="1" t="s">
        <v>71</v>
      </c>
      <c r="I364" s="1" t="s">
        <v>218</v>
      </c>
      <c r="J364" s="1" t="s">
        <v>6321</v>
      </c>
      <c r="K364" s="1" t="str">
        <f t="shared" si="13"/>
        <v>2014</v>
      </c>
      <c r="L364" s="18">
        <f t="shared" si="14"/>
        <v>5</v>
      </c>
      <c r="M364" s="1" t="s">
        <v>79</v>
      </c>
    </row>
    <row r="365" spans="8:13" hidden="1">
      <c r="H365" s="1" t="s">
        <v>120</v>
      </c>
      <c r="I365" s="1" t="s">
        <v>758</v>
      </c>
      <c r="J365" s="1" t="s">
        <v>1789</v>
      </c>
      <c r="K365" s="1" t="str">
        <f t="shared" si="13"/>
        <v>2010</v>
      </c>
      <c r="L365" s="1">
        <f t="shared" si="14"/>
        <v>37</v>
      </c>
      <c r="M365" s="1" t="s">
        <v>60</v>
      </c>
    </row>
    <row r="366" spans="8:13" hidden="1">
      <c r="H366" s="1" t="s">
        <v>584</v>
      </c>
      <c r="I366" s="1" t="s">
        <v>758</v>
      </c>
      <c r="J366" s="1" t="s">
        <v>1793</v>
      </c>
      <c r="K366" s="1" t="str">
        <f t="shared" si="13"/>
        <v>2018</v>
      </c>
      <c r="L366" s="1">
        <f t="shared" si="14"/>
        <v>36</v>
      </c>
      <c r="M366" s="1" t="s">
        <v>60</v>
      </c>
    </row>
    <row r="367" spans="8:13" hidden="1">
      <c r="H367" s="1" t="s">
        <v>351</v>
      </c>
      <c r="I367" s="1" t="s">
        <v>1798</v>
      </c>
      <c r="J367" s="1" t="s">
        <v>1799</v>
      </c>
      <c r="K367" s="1" t="str">
        <f t="shared" si="13"/>
        <v>2017</v>
      </c>
      <c r="L367" s="1">
        <f t="shared" si="14"/>
        <v>54</v>
      </c>
      <c r="M367" s="1" t="s">
        <v>60</v>
      </c>
    </row>
    <row r="368" spans="8:13" hidden="1">
      <c r="H368" s="1" t="s">
        <v>130</v>
      </c>
      <c r="I368" s="1" t="s">
        <v>1798</v>
      </c>
      <c r="J368" s="1" t="s">
        <v>195</v>
      </c>
      <c r="K368" s="1" t="str">
        <f t="shared" si="13"/>
        <v>2018</v>
      </c>
      <c r="L368" s="1">
        <f t="shared" si="14"/>
        <v>12</v>
      </c>
      <c r="M368" s="1" t="s">
        <v>60</v>
      </c>
    </row>
    <row r="369" spans="8:13">
      <c r="H369" s="1" t="s">
        <v>217</v>
      </c>
      <c r="I369" s="1" t="s">
        <v>6066</v>
      </c>
      <c r="J369" s="1" t="s">
        <v>6534</v>
      </c>
      <c r="K369" s="1" t="str">
        <f t="shared" si="13"/>
        <v>2006</v>
      </c>
      <c r="L369" s="18">
        <f t="shared" si="14"/>
        <v>5</v>
      </c>
      <c r="M369" s="1" t="s">
        <v>79</v>
      </c>
    </row>
    <row r="370" spans="8:13" hidden="1">
      <c r="H370" s="1" t="s">
        <v>678</v>
      </c>
      <c r="I370" s="1" t="s">
        <v>758</v>
      </c>
      <c r="J370" s="1" t="s">
        <v>1524</v>
      </c>
      <c r="K370" s="1" t="str">
        <f t="shared" si="13"/>
        <v>2019</v>
      </c>
      <c r="L370" s="1">
        <f t="shared" si="14"/>
        <v>34</v>
      </c>
      <c r="M370" s="1" t="s">
        <v>60</v>
      </c>
    </row>
    <row r="371" spans="8:13">
      <c r="H371" s="1" t="s">
        <v>116</v>
      </c>
      <c r="I371" s="1" t="s">
        <v>6813</v>
      </c>
      <c r="J371" s="1" t="s">
        <v>6823</v>
      </c>
      <c r="K371" s="1" t="str">
        <f t="shared" si="13"/>
        <v>2015</v>
      </c>
      <c r="L371" s="18">
        <f t="shared" si="14"/>
        <v>5</v>
      </c>
      <c r="M371" s="1" t="s">
        <v>79</v>
      </c>
    </row>
    <row r="372" spans="8:13" hidden="1">
      <c r="H372" s="1" t="s">
        <v>458</v>
      </c>
      <c r="I372" s="1" t="s">
        <v>1812</v>
      </c>
      <c r="J372" s="1" t="s">
        <v>752</v>
      </c>
      <c r="K372" s="1" t="str">
        <f t="shared" si="13"/>
        <v>2018</v>
      </c>
      <c r="L372" s="1">
        <f t="shared" si="14"/>
        <v>64</v>
      </c>
      <c r="M372" s="1" t="s">
        <v>60</v>
      </c>
    </row>
    <row r="373" spans="8:13" hidden="1">
      <c r="H373" s="1" t="s">
        <v>120</v>
      </c>
      <c r="I373" s="1" t="s">
        <v>1812</v>
      </c>
      <c r="J373" s="1" t="s">
        <v>1812</v>
      </c>
      <c r="K373" s="1" t="str">
        <f t="shared" si="13"/>
        <v>2018</v>
      </c>
      <c r="L373" s="1">
        <f t="shared" si="14"/>
        <v>46</v>
      </c>
      <c r="M373" s="1" t="s">
        <v>60</v>
      </c>
    </row>
    <row r="374" spans="8:13">
      <c r="H374" s="1" t="s">
        <v>116</v>
      </c>
      <c r="I374" s="1" t="s">
        <v>381</v>
      </c>
      <c r="J374" s="1" t="s">
        <v>1534</v>
      </c>
      <c r="K374" s="1" t="str">
        <f t="shared" si="13"/>
        <v>2016</v>
      </c>
      <c r="L374" s="18">
        <f t="shared" si="14"/>
        <v>5</v>
      </c>
      <c r="M374" s="1" t="s">
        <v>79</v>
      </c>
    </row>
    <row r="375" spans="8:13" hidden="1">
      <c r="H375" s="1" t="s">
        <v>515</v>
      </c>
      <c r="I375" s="1" t="s">
        <v>1825</v>
      </c>
      <c r="J375" s="1" t="s">
        <v>199</v>
      </c>
      <c r="K375" s="1" t="str">
        <f t="shared" si="13"/>
        <v>2018</v>
      </c>
      <c r="L375" s="1">
        <f t="shared" si="14"/>
        <v>65</v>
      </c>
      <c r="M375" s="1" t="s">
        <v>60</v>
      </c>
    </row>
    <row r="376" spans="8:13">
      <c r="H376" s="1" t="s">
        <v>99</v>
      </c>
      <c r="I376" s="1" t="s">
        <v>4988</v>
      </c>
      <c r="J376" s="1" t="s">
        <v>5844</v>
      </c>
      <c r="K376" s="1" t="str">
        <f t="shared" si="13"/>
        <v>2019</v>
      </c>
      <c r="L376" s="18">
        <f t="shared" si="14"/>
        <v>5</v>
      </c>
      <c r="M376" s="1" t="s">
        <v>79</v>
      </c>
    </row>
    <row r="377" spans="8:13" hidden="1">
      <c r="H377" s="1" t="s">
        <v>233</v>
      </c>
      <c r="I377" s="1" t="s">
        <v>1825</v>
      </c>
      <c r="J377" s="1" t="s">
        <v>474</v>
      </c>
      <c r="K377" s="1" t="str">
        <f t="shared" si="13"/>
        <v>2018</v>
      </c>
      <c r="L377" s="1">
        <f t="shared" si="14"/>
        <v>49</v>
      </c>
      <c r="M377" s="1" t="s">
        <v>60</v>
      </c>
    </row>
    <row r="378" spans="8:13" hidden="1">
      <c r="H378" s="1" t="s">
        <v>583</v>
      </c>
      <c r="I378" s="1" t="s">
        <v>1837</v>
      </c>
      <c r="J378" s="1" t="s">
        <v>1837</v>
      </c>
      <c r="K378" s="1" t="str">
        <f t="shared" si="13"/>
        <v>2018</v>
      </c>
      <c r="L378" s="1">
        <f t="shared" si="14"/>
        <v>22</v>
      </c>
      <c r="M378" s="1" t="s">
        <v>60</v>
      </c>
    </row>
    <row r="379" spans="8:13" hidden="1">
      <c r="H379" s="1" t="s">
        <v>324</v>
      </c>
      <c r="I379" s="1" t="s">
        <v>1837</v>
      </c>
      <c r="J379" s="1" t="s">
        <v>1841</v>
      </c>
      <c r="K379" s="1" t="str">
        <f t="shared" si="13"/>
        <v>2018</v>
      </c>
      <c r="L379" s="1">
        <f t="shared" si="14"/>
        <v>13</v>
      </c>
      <c r="M379" s="1" t="s">
        <v>60</v>
      </c>
    </row>
    <row r="380" spans="8:13" hidden="1">
      <c r="H380" s="1" t="s">
        <v>63</v>
      </c>
      <c r="I380" s="1" t="s">
        <v>656</v>
      </c>
      <c r="J380" s="1" t="s">
        <v>1249</v>
      </c>
      <c r="K380" s="1" t="str">
        <f t="shared" si="13"/>
        <v>2018</v>
      </c>
      <c r="L380" s="1">
        <f t="shared" si="14"/>
        <v>29</v>
      </c>
      <c r="M380" s="1" t="s">
        <v>60</v>
      </c>
    </row>
    <row r="381" spans="8:13">
      <c r="H381" s="1" t="s">
        <v>187</v>
      </c>
      <c r="I381" s="1" t="s">
        <v>8534</v>
      </c>
      <c r="J381" s="1" t="s">
        <v>250</v>
      </c>
      <c r="K381" s="1" t="str">
        <f t="shared" si="13"/>
        <v>2016</v>
      </c>
      <c r="L381" s="18">
        <f t="shared" si="14"/>
        <v>5</v>
      </c>
      <c r="M381" s="1" t="s">
        <v>79</v>
      </c>
    </row>
    <row r="382" spans="8:13" hidden="1">
      <c r="H382" s="1" t="s">
        <v>116</v>
      </c>
      <c r="I382" s="1" t="s">
        <v>1837</v>
      </c>
      <c r="J382" s="1" t="s">
        <v>1044</v>
      </c>
      <c r="K382" s="1" t="str">
        <f t="shared" si="13"/>
        <v>2018</v>
      </c>
      <c r="L382" s="1">
        <f t="shared" si="14"/>
        <v>5</v>
      </c>
      <c r="M382" s="1" t="s">
        <v>60</v>
      </c>
    </row>
    <row r="383" spans="8:13">
      <c r="H383" s="1" t="s">
        <v>116</v>
      </c>
      <c r="I383" s="1" t="s">
        <v>321</v>
      </c>
      <c r="J383" s="1" t="s">
        <v>9557</v>
      </c>
      <c r="K383" s="1" t="str">
        <f t="shared" si="13"/>
        <v>2020</v>
      </c>
      <c r="L383" s="18">
        <f t="shared" si="14"/>
        <v>5</v>
      </c>
      <c r="M383" s="1" t="s">
        <v>79</v>
      </c>
    </row>
    <row r="384" spans="8:13" hidden="1">
      <c r="H384" s="1" t="s">
        <v>809</v>
      </c>
      <c r="I384" s="1" t="s">
        <v>1861</v>
      </c>
      <c r="J384" s="1" t="s">
        <v>1862</v>
      </c>
      <c r="K384" s="1" t="str">
        <f t="shared" si="13"/>
        <v>2003</v>
      </c>
      <c r="L384" s="1">
        <f t="shared" si="14"/>
        <v>21</v>
      </c>
      <c r="M384" s="1" t="s">
        <v>60</v>
      </c>
    </row>
    <row r="385" spans="8:13" hidden="1">
      <c r="H385" s="1" t="s">
        <v>63</v>
      </c>
      <c r="I385" s="1" t="s">
        <v>1174</v>
      </c>
      <c r="J385" s="1" t="s">
        <v>1866</v>
      </c>
      <c r="K385" s="1" t="str">
        <f t="shared" si="13"/>
        <v>2019</v>
      </c>
      <c r="L385" s="1">
        <f t="shared" si="14"/>
        <v>30</v>
      </c>
      <c r="M385" s="1" t="s">
        <v>60</v>
      </c>
    </row>
    <row r="386" spans="8:13" hidden="1">
      <c r="H386" s="1" t="s">
        <v>464</v>
      </c>
      <c r="I386" s="1" t="s">
        <v>1861</v>
      </c>
      <c r="J386" s="1" t="s">
        <v>1861</v>
      </c>
      <c r="K386" s="1" t="str">
        <f t="shared" si="13"/>
        <v>2018</v>
      </c>
      <c r="L386" s="1">
        <f t="shared" si="14"/>
        <v>31</v>
      </c>
      <c r="M386" s="1" t="s">
        <v>60</v>
      </c>
    </row>
    <row r="387" spans="8:13" hidden="1">
      <c r="H387" s="1" t="s">
        <v>177</v>
      </c>
      <c r="I387" s="1" t="s">
        <v>1174</v>
      </c>
      <c r="J387" s="1" t="s">
        <v>1873</v>
      </c>
      <c r="K387" s="1" t="str">
        <f t="shared" si="13"/>
        <v>2017</v>
      </c>
      <c r="L387" s="1">
        <f t="shared" si="14"/>
        <v>21</v>
      </c>
      <c r="M387" s="1" t="s">
        <v>60</v>
      </c>
    </row>
    <row r="388" spans="8:13">
      <c r="H388" s="1" t="s">
        <v>99</v>
      </c>
      <c r="I388" s="1" t="s">
        <v>9120</v>
      </c>
      <c r="J388" s="1" t="s">
        <v>9566</v>
      </c>
      <c r="K388" s="1" t="str">
        <f t="shared" ref="K388:K451" si="15">TEXT(J388,"YYYY")</f>
        <v>2012</v>
      </c>
      <c r="L388" s="18">
        <f t="shared" si="14"/>
        <v>5</v>
      </c>
      <c r="M388" s="1" t="s">
        <v>79</v>
      </c>
    </row>
    <row r="389" spans="8:13" hidden="1">
      <c r="H389" s="1" t="s">
        <v>324</v>
      </c>
      <c r="I389" s="1" t="s">
        <v>1174</v>
      </c>
      <c r="J389" s="1" t="s">
        <v>209</v>
      </c>
      <c r="K389" s="1" t="str">
        <f t="shared" si="15"/>
        <v>2016</v>
      </c>
      <c r="L389" s="1">
        <f t="shared" si="14"/>
        <v>10</v>
      </c>
      <c r="M389" s="1" t="s">
        <v>60</v>
      </c>
    </row>
    <row r="390" spans="8:13">
      <c r="H390" s="1" t="s">
        <v>99</v>
      </c>
      <c r="I390" s="1" t="s">
        <v>10340</v>
      </c>
      <c r="J390" s="1" t="s">
        <v>2019</v>
      </c>
      <c r="K390" s="1" t="str">
        <f t="shared" si="15"/>
        <v>2012</v>
      </c>
      <c r="L390" s="18">
        <f t="shared" si="14"/>
        <v>5</v>
      </c>
      <c r="M390" s="1" t="s">
        <v>79</v>
      </c>
    </row>
    <row r="391" spans="8:13">
      <c r="H391" s="1" t="s">
        <v>116</v>
      </c>
      <c r="I391" s="1" t="s">
        <v>1179</v>
      </c>
      <c r="J391" s="1" t="s">
        <v>1179</v>
      </c>
      <c r="K391" s="1" t="str">
        <f t="shared" si="15"/>
        <v>2019</v>
      </c>
      <c r="L391" s="18">
        <f t="shared" si="14"/>
        <v>5</v>
      </c>
      <c r="M391" s="1" t="s">
        <v>79</v>
      </c>
    </row>
    <row r="392" spans="8:13" hidden="1">
      <c r="H392" s="1" t="s">
        <v>120</v>
      </c>
      <c r="I392" s="1" t="s">
        <v>1290</v>
      </c>
      <c r="J392" s="1" t="s">
        <v>1890</v>
      </c>
      <c r="K392" s="1" t="str">
        <f t="shared" si="15"/>
        <v>1988</v>
      </c>
      <c r="L392" s="1">
        <f t="shared" si="14"/>
        <v>16</v>
      </c>
      <c r="M392" s="1" t="s">
        <v>60</v>
      </c>
    </row>
    <row r="393" spans="8:13">
      <c r="H393" s="1" t="s">
        <v>116</v>
      </c>
      <c r="I393" s="1" t="s">
        <v>10646</v>
      </c>
      <c r="J393" s="1" t="s">
        <v>8945</v>
      </c>
      <c r="K393" s="1" t="str">
        <f t="shared" si="15"/>
        <v>2020</v>
      </c>
      <c r="L393" s="18">
        <f t="shared" si="14"/>
        <v>5</v>
      </c>
      <c r="M393" s="1" t="s">
        <v>79</v>
      </c>
    </row>
    <row r="394" spans="8:13">
      <c r="H394" s="1" t="s">
        <v>116</v>
      </c>
      <c r="I394" s="1" t="s">
        <v>2332</v>
      </c>
      <c r="J394" s="1" t="s">
        <v>9383</v>
      </c>
      <c r="K394" s="1" t="str">
        <f t="shared" si="15"/>
        <v>2020</v>
      </c>
      <c r="L394" s="18">
        <f t="shared" si="14"/>
        <v>5</v>
      </c>
      <c r="M394" s="1" t="s">
        <v>79</v>
      </c>
    </row>
    <row r="395" spans="8:13" hidden="1">
      <c r="H395" s="1" t="s">
        <v>134</v>
      </c>
      <c r="I395" s="1" t="s">
        <v>1903</v>
      </c>
      <c r="J395" s="1" t="s">
        <v>474</v>
      </c>
      <c r="K395" s="1" t="str">
        <f t="shared" si="15"/>
        <v>2018</v>
      </c>
      <c r="L395" s="1">
        <f t="shared" si="14"/>
        <v>26</v>
      </c>
      <c r="M395" s="1" t="s">
        <v>60</v>
      </c>
    </row>
    <row r="396" spans="8:13">
      <c r="H396" s="1" t="s">
        <v>116</v>
      </c>
      <c r="I396" s="1" t="s">
        <v>1656</v>
      </c>
      <c r="J396" s="1" t="s">
        <v>303</v>
      </c>
      <c r="K396" s="1" t="str">
        <f t="shared" si="15"/>
        <v>2016</v>
      </c>
      <c r="L396" s="18">
        <f t="shared" si="14"/>
        <v>5</v>
      </c>
      <c r="M396" s="1" t="s">
        <v>79</v>
      </c>
    </row>
    <row r="397" spans="8:13">
      <c r="H397" s="1" t="s">
        <v>158</v>
      </c>
      <c r="I397" s="1" t="s">
        <v>9691</v>
      </c>
      <c r="J397" s="1" t="s">
        <v>11199</v>
      </c>
      <c r="K397" s="1" t="str">
        <f t="shared" si="15"/>
        <v>2008</v>
      </c>
      <c r="L397" s="18">
        <f t="shared" si="14"/>
        <v>5</v>
      </c>
      <c r="M397" s="1" t="s">
        <v>79</v>
      </c>
    </row>
    <row r="398" spans="8:13" hidden="1">
      <c r="H398" s="1" t="s">
        <v>63</v>
      </c>
      <c r="I398" s="1" t="s">
        <v>1908</v>
      </c>
      <c r="J398" s="1" t="s">
        <v>1222</v>
      </c>
      <c r="K398" s="1" t="str">
        <f t="shared" si="15"/>
        <v>2015</v>
      </c>
      <c r="L398" s="1">
        <f t="shared" si="14"/>
        <v>27</v>
      </c>
      <c r="M398" s="1" t="s">
        <v>60</v>
      </c>
    </row>
    <row r="399" spans="8:13" hidden="1">
      <c r="H399" s="1" t="s">
        <v>436</v>
      </c>
      <c r="I399" s="1" t="s">
        <v>1110</v>
      </c>
      <c r="J399" s="1" t="s">
        <v>1918</v>
      </c>
      <c r="K399" s="1" t="str">
        <f t="shared" si="15"/>
        <v>2007</v>
      </c>
      <c r="L399" s="1">
        <f t="shared" si="14"/>
        <v>47</v>
      </c>
      <c r="M399" s="1" t="s">
        <v>60</v>
      </c>
    </row>
    <row r="400" spans="8:13">
      <c r="H400" s="1" t="s">
        <v>99</v>
      </c>
      <c r="I400" s="1" t="s">
        <v>9206</v>
      </c>
      <c r="J400" s="1" t="s">
        <v>10438</v>
      </c>
      <c r="K400" s="1" t="str">
        <f t="shared" si="15"/>
        <v>2013</v>
      </c>
      <c r="L400" s="18">
        <f t="shared" si="14"/>
        <v>5</v>
      </c>
      <c r="M400" s="1" t="s">
        <v>79</v>
      </c>
    </row>
    <row r="401" spans="8:13">
      <c r="H401" s="1" t="s">
        <v>71</v>
      </c>
      <c r="I401" s="1" t="s">
        <v>11565</v>
      </c>
      <c r="J401" s="1" t="s">
        <v>10038</v>
      </c>
      <c r="K401" s="1" t="str">
        <f t="shared" si="15"/>
        <v>2013</v>
      </c>
      <c r="L401" s="18">
        <f t="shared" si="14"/>
        <v>5</v>
      </c>
      <c r="M401" s="1" t="s">
        <v>79</v>
      </c>
    </row>
    <row r="402" spans="8:13">
      <c r="H402" s="1" t="s">
        <v>108</v>
      </c>
      <c r="I402" s="1" t="s">
        <v>335</v>
      </c>
      <c r="J402" s="1" t="s">
        <v>4291</v>
      </c>
      <c r="K402" s="1" t="str">
        <f t="shared" si="15"/>
        <v>2017</v>
      </c>
      <c r="L402" s="18">
        <f t="shared" si="14"/>
        <v>5</v>
      </c>
      <c r="M402" s="1" t="s">
        <v>79</v>
      </c>
    </row>
    <row r="403" spans="8:13">
      <c r="H403" s="1" t="s">
        <v>187</v>
      </c>
      <c r="I403" s="1" t="s">
        <v>9463</v>
      </c>
      <c r="J403" s="1" t="s">
        <v>11667</v>
      </c>
      <c r="K403" s="1" t="str">
        <f t="shared" si="15"/>
        <v>2011</v>
      </c>
      <c r="L403" s="18">
        <f t="shared" si="14"/>
        <v>5</v>
      </c>
      <c r="M403" s="1" t="s">
        <v>79</v>
      </c>
    </row>
    <row r="404" spans="8:13" hidden="1">
      <c r="H404" s="1" t="s">
        <v>120</v>
      </c>
      <c r="I404" s="1" t="s">
        <v>1936</v>
      </c>
      <c r="J404" s="1" t="s">
        <v>1534</v>
      </c>
      <c r="K404" s="1" t="str">
        <f t="shared" si="15"/>
        <v>2016</v>
      </c>
      <c r="L404" s="1">
        <f t="shared" si="14"/>
        <v>44</v>
      </c>
      <c r="M404" s="1" t="s">
        <v>60</v>
      </c>
    </row>
    <row r="405" spans="8:13" hidden="1">
      <c r="H405" s="1" t="s">
        <v>583</v>
      </c>
      <c r="I405" s="1" t="s">
        <v>591</v>
      </c>
      <c r="J405" s="1" t="s">
        <v>1249</v>
      </c>
      <c r="K405" s="1" t="str">
        <f t="shared" si="15"/>
        <v>2018</v>
      </c>
      <c r="L405" s="1">
        <f t="shared" si="14"/>
        <v>21</v>
      </c>
      <c r="M405" s="1" t="s">
        <v>60</v>
      </c>
    </row>
    <row r="406" spans="8:13" hidden="1">
      <c r="H406" s="1" t="s">
        <v>809</v>
      </c>
      <c r="I406" s="1" t="s">
        <v>309</v>
      </c>
      <c r="J406" s="1" t="s">
        <v>1943</v>
      </c>
      <c r="K406" s="1" t="str">
        <f t="shared" si="15"/>
        <v>2008</v>
      </c>
      <c r="L406" s="1">
        <f t="shared" si="14"/>
        <v>25</v>
      </c>
      <c r="M406" s="1" t="s">
        <v>60</v>
      </c>
    </row>
    <row r="407" spans="8:13">
      <c r="H407" s="1" t="s">
        <v>71</v>
      </c>
      <c r="I407" s="1" t="s">
        <v>613</v>
      </c>
      <c r="J407" s="1" t="s">
        <v>2023</v>
      </c>
      <c r="K407" s="1" t="str">
        <f t="shared" si="15"/>
        <v>2013</v>
      </c>
      <c r="L407" s="18">
        <f t="shared" si="14"/>
        <v>5</v>
      </c>
      <c r="M407" s="1" t="s">
        <v>79</v>
      </c>
    </row>
    <row r="408" spans="8:13">
      <c r="H408" s="1" t="s">
        <v>116</v>
      </c>
      <c r="I408" s="1" t="s">
        <v>238</v>
      </c>
      <c r="J408" s="1" t="s">
        <v>5441</v>
      </c>
      <c r="K408" s="1" t="str">
        <f t="shared" si="15"/>
        <v>2020</v>
      </c>
      <c r="L408" s="18">
        <f t="shared" si="14"/>
        <v>5</v>
      </c>
      <c r="M408" s="1" t="s">
        <v>79</v>
      </c>
    </row>
    <row r="409" spans="8:13" hidden="1">
      <c r="H409" s="1" t="s">
        <v>375</v>
      </c>
      <c r="I409" s="1" t="s">
        <v>1936</v>
      </c>
      <c r="J409" s="1" t="s">
        <v>1222</v>
      </c>
      <c r="K409" s="1" t="str">
        <f t="shared" si="15"/>
        <v>2015</v>
      </c>
      <c r="L409" s="1">
        <f t="shared" si="14"/>
        <v>53</v>
      </c>
      <c r="M409" s="1" t="s">
        <v>60</v>
      </c>
    </row>
    <row r="410" spans="8:13" hidden="1">
      <c r="H410" s="1" t="s">
        <v>158</v>
      </c>
      <c r="I410" s="1" t="s">
        <v>1956</v>
      </c>
      <c r="J410" s="1" t="s">
        <v>199</v>
      </c>
      <c r="K410" s="1" t="str">
        <f t="shared" si="15"/>
        <v>2018</v>
      </c>
      <c r="L410" s="1">
        <f t="shared" si="14"/>
        <v>10</v>
      </c>
      <c r="M410" s="1" t="s">
        <v>60</v>
      </c>
    </row>
    <row r="411" spans="8:13">
      <c r="H411" s="1" t="s">
        <v>99</v>
      </c>
      <c r="I411" s="1" t="s">
        <v>4032</v>
      </c>
      <c r="J411" s="1" t="s">
        <v>1643</v>
      </c>
      <c r="K411" s="1" t="str">
        <f t="shared" si="15"/>
        <v>2019</v>
      </c>
      <c r="L411" s="18">
        <f t="shared" si="14"/>
        <v>5</v>
      </c>
      <c r="M411" s="1" t="s">
        <v>79</v>
      </c>
    </row>
    <row r="412" spans="8:13">
      <c r="H412" s="1" t="s">
        <v>99</v>
      </c>
      <c r="I412" s="1" t="s">
        <v>1622</v>
      </c>
      <c r="J412" s="1" t="s">
        <v>1144</v>
      </c>
      <c r="K412" s="1" t="str">
        <f t="shared" si="15"/>
        <v>2019</v>
      </c>
      <c r="L412" s="18">
        <f t="shared" si="14"/>
        <v>6</v>
      </c>
      <c r="M412" s="1" t="s">
        <v>79</v>
      </c>
    </row>
    <row r="413" spans="8:13" hidden="1">
      <c r="H413" s="1" t="s">
        <v>108</v>
      </c>
      <c r="I413" s="1" t="s">
        <v>1956</v>
      </c>
      <c r="J413" s="1" t="s">
        <v>705</v>
      </c>
      <c r="K413" s="1" t="str">
        <f t="shared" si="15"/>
        <v>2018</v>
      </c>
      <c r="L413" s="1">
        <f t="shared" si="14"/>
        <v>7</v>
      </c>
      <c r="M413" s="1" t="s">
        <v>60</v>
      </c>
    </row>
    <row r="414" spans="8:13" hidden="1">
      <c r="H414" s="1" t="s">
        <v>88</v>
      </c>
      <c r="I414" s="1" t="s">
        <v>1960</v>
      </c>
      <c r="J414" s="1" t="s">
        <v>209</v>
      </c>
      <c r="K414" s="1" t="str">
        <f t="shared" si="15"/>
        <v>2016</v>
      </c>
      <c r="L414" s="1">
        <f t="shared" si="14"/>
        <v>26</v>
      </c>
      <c r="M414" s="1" t="s">
        <v>60</v>
      </c>
    </row>
    <row r="415" spans="8:13">
      <c r="H415" s="1" t="s">
        <v>99</v>
      </c>
      <c r="I415" s="1" t="s">
        <v>1903</v>
      </c>
      <c r="J415" s="1" t="s">
        <v>1174</v>
      </c>
      <c r="K415" s="1" t="str">
        <f t="shared" si="15"/>
        <v>2019</v>
      </c>
      <c r="L415" s="18">
        <f t="shared" si="14"/>
        <v>6</v>
      </c>
      <c r="M415" s="1" t="s">
        <v>79</v>
      </c>
    </row>
    <row r="416" spans="8:13">
      <c r="H416" s="1" t="s">
        <v>99</v>
      </c>
      <c r="I416" s="1" t="s">
        <v>2033</v>
      </c>
      <c r="J416" s="1" t="s">
        <v>459</v>
      </c>
      <c r="K416" s="1" t="str">
        <f t="shared" si="15"/>
        <v>2019</v>
      </c>
      <c r="L416" s="18">
        <f t="shared" si="14"/>
        <v>6</v>
      </c>
      <c r="M416" s="1" t="s">
        <v>79</v>
      </c>
    </row>
    <row r="417" spans="8:13">
      <c r="H417" s="1" t="s">
        <v>367</v>
      </c>
      <c r="I417" s="1" t="s">
        <v>2186</v>
      </c>
      <c r="J417" s="1" t="s">
        <v>870</v>
      </c>
      <c r="K417" s="1" t="str">
        <f t="shared" si="15"/>
        <v>1999</v>
      </c>
      <c r="L417" s="18">
        <f t="shared" si="14"/>
        <v>6</v>
      </c>
      <c r="M417" s="1" t="s">
        <v>79</v>
      </c>
    </row>
    <row r="418" spans="8:13">
      <c r="H418" s="1" t="s">
        <v>158</v>
      </c>
      <c r="I418" s="1" t="s">
        <v>2387</v>
      </c>
      <c r="J418" s="1" t="s">
        <v>2405</v>
      </c>
      <c r="K418" s="1" t="str">
        <f t="shared" si="15"/>
        <v>2013</v>
      </c>
      <c r="L418" s="18">
        <f t="shared" si="14"/>
        <v>6</v>
      </c>
      <c r="M418" s="1" t="s">
        <v>79</v>
      </c>
    </row>
    <row r="419" spans="8:13">
      <c r="H419" s="1" t="s">
        <v>108</v>
      </c>
      <c r="I419" s="1" t="s">
        <v>1012</v>
      </c>
      <c r="J419" s="1" t="s">
        <v>1742</v>
      </c>
      <c r="K419" s="1" t="str">
        <f t="shared" si="15"/>
        <v>2015</v>
      </c>
      <c r="L419" s="18">
        <f t="shared" si="14"/>
        <v>6</v>
      </c>
      <c r="M419" s="1" t="s">
        <v>79</v>
      </c>
    </row>
    <row r="420" spans="8:13" hidden="1">
      <c r="H420" s="1" t="s">
        <v>128</v>
      </c>
      <c r="I420" s="1" t="s">
        <v>1993</v>
      </c>
      <c r="J420" s="1" t="s">
        <v>1994</v>
      </c>
      <c r="K420" s="1" t="str">
        <f t="shared" si="15"/>
        <v>2011</v>
      </c>
      <c r="L420" s="1">
        <f t="shared" ref="L420:L483" si="16">H420-(TEXT(I420,"YYYY")-TEXT(J420,"YYYY"))</f>
        <v>34</v>
      </c>
      <c r="M420" s="1" t="s">
        <v>60</v>
      </c>
    </row>
    <row r="421" spans="8:13" hidden="1">
      <c r="H421" s="1" t="s">
        <v>158</v>
      </c>
      <c r="I421" s="1" t="s">
        <v>1181</v>
      </c>
      <c r="J421" s="1" t="s">
        <v>1181</v>
      </c>
      <c r="K421" s="1" t="str">
        <f t="shared" si="15"/>
        <v>2018</v>
      </c>
      <c r="L421" s="1">
        <f t="shared" si="16"/>
        <v>11</v>
      </c>
      <c r="M421" s="1" t="s">
        <v>60</v>
      </c>
    </row>
    <row r="422" spans="8:13">
      <c r="H422" s="1" t="s">
        <v>71</v>
      </c>
      <c r="I422" s="1" t="s">
        <v>3789</v>
      </c>
      <c r="J422" s="1" t="s">
        <v>532</v>
      </c>
      <c r="K422" s="1" t="str">
        <f t="shared" si="15"/>
        <v>2019</v>
      </c>
      <c r="L422" s="18">
        <f t="shared" si="16"/>
        <v>6</v>
      </c>
      <c r="M422" s="1" t="s">
        <v>79</v>
      </c>
    </row>
    <row r="423" spans="8:13" hidden="1">
      <c r="H423" s="1" t="s">
        <v>584</v>
      </c>
      <c r="I423" s="1" t="s">
        <v>2003</v>
      </c>
      <c r="J423" s="1" t="s">
        <v>1174</v>
      </c>
      <c r="K423" s="1" t="str">
        <f t="shared" si="15"/>
        <v>2019</v>
      </c>
      <c r="L423" s="1">
        <f t="shared" si="16"/>
        <v>37</v>
      </c>
      <c r="M423" s="1" t="s">
        <v>60</v>
      </c>
    </row>
    <row r="424" spans="8:13" hidden="1">
      <c r="H424" s="1" t="s">
        <v>130</v>
      </c>
      <c r="I424" s="1" t="s">
        <v>2007</v>
      </c>
      <c r="J424" s="1" t="s">
        <v>2008</v>
      </c>
      <c r="K424" s="1" t="str">
        <f t="shared" si="15"/>
        <v>2014</v>
      </c>
      <c r="L424" s="1">
        <f t="shared" si="16"/>
        <v>7</v>
      </c>
      <c r="M424" s="1" t="s">
        <v>60</v>
      </c>
    </row>
    <row r="425" spans="8:13" hidden="1">
      <c r="H425" s="1" t="s">
        <v>118</v>
      </c>
      <c r="I425" s="1" t="s">
        <v>2003</v>
      </c>
      <c r="J425" s="1" t="s">
        <v>459</v>
      </c>
      <c r="K425" s="1" t="str">
        <f t="shared" si="15"/>
        <v>2019</v>
      </c>
      <c r="L425" s="1">
        <f t="shared" si="16"/>
        <v>25</v>
      </c>
      <c r="M425" s="1" t="s">
        <v>60</v>
      </c>
    </row>
    <row r="426" spans="8:13">
      <c r="H426" s="1" t="s">
        <v>71</v>
      </c>
      <c r="I426" s="1" t="s">
        <v>3863</v>
      </c>
      <c r="J426" s="1" t="s">
        <v>72</v>
      </c>
      <c r="K426" s="1" t="str">
        <f t="shared" si="15"/>
        <v>2019</v>
      </c>
      <c r="L426" s="18">
        <f t="shared" si="16"/>
        <v>6</v>
      </c>
      <c r="M426" s="1" t="s">
        <v>79</v>
      </c>
    </row>
    <row r="427" spans="8:13" hidden="1">
      <c r="H427" s="1" t="s">
        <v>88</v>
      </c>
      <c r="I427" s="1" t="s">
        <v>2007</v>
      </c>
      <c r="J427" s="1" t="s">
        <v>2019</v>
      </c>
      <c r="K427" s="1" t="str">
        <f t="shared" si="15"/>
        <v>2012</v>
      </c>
      <c r="L427" s="1">
        <f t="shared" si="16"/>
        <v>21</v>
      </c>
      <c r="M427" s="1" t="s">
        <v>60</v>
      </c>
    </row>
    <row r="428" spans="8:13" hidden="1">
      <c r="H428" s="1" t="s">
        <v>367</v>
      </c>
      <c r="I428" s="1" t="s">
        <v>421</v>
      </c>
      <c r="J428" s="1" t="s">
        <v>2023</v>
      </c>
      <c r="K428" s="1" t="str">
        <f t="shared" si="15"/>
        <v>2013</v>
      </c>
      <c r="L428" s="1">
        <f t="shared" si="16"/>
        <v>20</v>
      </c>
      <c r="M428" s="1" t="s">
        <v>60</v>
      </c>
    </row>
    <row r="429" spans="8:13">
      <c r="H429" s="1" t="s">
        <v>71</v>
      </c>
      <c r="I429" s="1" t="s">
        <v>534</v>
      </c>
      <c r="J429" s="1" t="s">
        <v>459</v>
      </c>
      <c r="K429" s="1" t="str">
        <f t="shared" si="15"/>
        <v>2019</v>
      </c>
      <c r="L429" s="18">
        <f t="shared" si="16"/>
        <v>6</v>
      </c>
      <c r="M429" s="1" t="s">
        <v>79</v>
      </c>
    </row>
    <row r="430" spans="8:13">
      <c r="H430" s="1" t="s">
        <v>71</v>
      </c>
      <c r="I430" s="1" t="s">
        <v>2223</v>
      </c>
      <c r="J430" s="1" t="s">
        <v>204</v>
      </c>
      <c r="K430" s="1" t="str">
        <f t="shared" si="15"/>
        <v>2017</v>
      </c>
      <c r="L430" s="18">
        <f t="shared" si="16"/>
        <v>6</v>
      </c>
      <c r="M430" s="1" t="s">
        <v>79</v>
      </c>
    </row>
    <row r="431" spans="8:13">
      <c r="H431" s="1" t="s">
        <v>71</v>
      </c>
      <c r="I431" s="1" t="s">
        <v>540</v>
      </c>
      <c r="J431" s="1" t="s">
        <v>152</v>
      </c>
      <c r="K431" s="1" t="str">
        <f t="shared" si="15"/>
        <v>2017</v>
      </c>
      <c r="L431" s="18">
        <f t="shared" si="16"/>
        <v>6</v>
      </c>
      <c r="M431" s="1" t="s">
        <v>79</v>
      </c>
    </row>
    <row r="432" spans="8:13" hidden="1">
      <c r="H432" s="1" t="s">
        <v>55</v>
      </c>
      <c r="I432" s="1" t="s">
        <v>2037</v>
      </c>
      <c r="J432" s="1" t="s">
        <v>881</v>
      </c>
      <c r="K432" s="1" t="str">
        <f t="shared" si="15"/>
        <v>2018</v>
      </c>
      <c r="L432" s="1">
        <f t="shared" si="16"/>
        <v>3</v>
      </c>
      <c r="M432" s="1" t="s">
        <v>60</v>
      </c>
    </row>
    <row r="433" spans="8:13" hidden="1">
      <c r="H433" s="1" t="s">
        <v>584</v>
      </c>
      <c r="I433" s="1" t="s">
        <v>627</v>
      </c>
      <c r="J433" s="1" t="s">
        <v>627</v>
      </c>
      <c r="K433" s="1" t="str">
        <f t="shared" si="15"/>
        <v>2018</v>
      </c>
      <c r="L433" s="1">
        <f t="shared" si="16"/>
        <v>37</v>
      </c>
      <c r="M433" s="1" t="s">
        <v>60</v>
      </c>
    </row>
    <row r="434" spans="8:13" hidden="1">
      <c r="H434" s="1" t="s">
        <v>367</v>
      </c>
      <c r="I434" s="1" t="s">
        <v>2037</v>
      </c>
      <c r="J434" s="1" t="s">
        <v>1286</v>
      </c>
      <c r="K434" s="1" t="str">
        <f t="shared" si="15"/>
        <v>2017</v>
      </c>
      <c r="L434" s="1">
        <f t="shared" si="16"/>
        <v>24</v>
      </c>
      <c r="M434" s="1" t="s">
        <v>60</v>
      </c>
    </row>
    <row r="435" spans="8:13">
      <c r="H435" s="1" t="s">
        <v>99</v>
      </c>
      <c r="I435" s="1" t="s">
        <v>5470</v>
      </c>
      <c r="J435" s="1" t="s">
        <v>5471</v>
      </c>
      <c r="K435" s="1" t="str">
        <f t="shared" si="15"/>
        <v>2017</v>
      </c>
      <c r="L435" s="18">
        <f t="shared" si="16"/>
        <v>6</v>
      </c>
      <c r="M435" s="1" t="s">
        <v>79</v>
      </c>
    </row>
    <row r="436" spans="8:13" hidden="1">
      <c r="H436" s="1" t="s">
        <v>177</v>
      </c>
      <c r="I436" s="1" t="s">
        <v>2051</v>
      </c>
      <c r="J436" s="1" t="s">
        <v>1039</v>
      </c>
      <c r="K436" s="1" t="str">
        <f t="shared" si="15"/>
        <v>2018</v>
      </c>
      <c r="L436" s="1">
        <f t="shared" si="16"/>
        <v>23</v>
      </c>
      <c r="M436" s="1" t="s">
        <v>60</v>
      </c>
    </row>
    <row r="437" spans="8:13" hidden="1">
      <c r="H437" s="1" t="s">
        <v>134</v>
      </c>
      <c r="I437" s="1" t="s">
        <v>2056</v>
      </c>
      <c r="J437" s="1" t="s">
        <v>1304</v>
      </c>
      <c r="K437" s="1" t="str">
        <f t="shared" si="15"/>
        <v>2018</v>
      </c>
      <c r="L437" s="1">
        <f t="shared" si="16"/>
        <v>27</v>
      </c>
      <c r="M437" s="1" t="s">
        <v>60</v>
      </c>
    </row>
    <row r="438" spans="8:13" hidden="1">
      <c r="H438" s="1" t="s">
        <v>367</v>
      </c>
      <c r="I438" s="1" t="s">
        <v>2056</v>
      </c>
      <c r="J438" s="1" t="s">
        <v>2056</v>
      </c>
      <c r="K438" s="1" t="str">
        <f t="shared" si="15"/>
        <v>2018</v>
      </c>
      <c r="L438" s="1">
        <f t="shared" si="16"/>
        <v>26</v>
      </c>
      <c r="M438" s="1" t="s">
        <v>60</v>
      </c>
    </row>
    <row r="439" spans="8:13">
      <c r="H439" s="1" t="s">
        <v>71</v>
      </c>
      <c r="I439" s="1" t="s">
        <v>4923</v>
      </c>
      <c r="J439" s="1" t="s">
        <v>162</v>
      </c>
      <c r="K439" s="1" t="str">
        <f t="shared" si="15"/>
        <v>2016</v>
      </c>
      <c r="L439" s="18">
        <f t="shared" si="16"/>
        <v>6</v>
      </c>
      <c r="M439" s="1" t="s">
        <v>79</v>
      </c>
    </row>
    <row r="440" spans="8:13">
      <c r="H440" s="1" t="s">
        <v>99</v>
      </c>
      <c r="I440" s="1" t="s">
        <v>5717</v>
      </c>
      <c r="J440" s="1" t="s">
        <v>5717</v>
      </c>
      <c r="K440" s="1" t="str">
        <f t="shared" si="15"/>
        <v>2017</v>
      </c>
      <c r="L440" s="18">
        <f t="shared" si="16"/>
        <v>6</v>
      </c>
      <c r="M440" s="1" t="s">
        <v>79</v>
      </c>
    </row>
    <row r="441" spans="8:13" hidden="1">
      <c r="H441" s="1" t="s">
        <v>118</v>
      </c>
      <c r="I441" s="1"/>
      <c r="J441" s="1"/>
      <c r="K441" s="1" t="str">
        <f t="shared" si="15"/>
        <v>1900</v>
      </c>
      <c r="L441" s="1">
        <f t="shared" si="16"/>
        <v>25</v>
      </c>
      <c r="M441" s="1" t="s">
        <v>60</v>
      </c>
    </row>
    <row r="442" spans="8:13" hidden="1">
      <c r="H442" s="1" t="s">
        <v>136</v>
      </c>
      <c r="I442" s="1" t="s">
        <v>679</v>
      </c>
      <c r="J442" s="1" t="s">
        <v>84</v>
      </c>
      <c r="K442" s="1" t="str">
        <f t="shared" si="15"/>
        <v>2017</v>
      </c>
      <c r="L442" s="1">
        <f t="shared" si="16"/>
        <v>48</v>
      </c>
      <c r="M442" s="1" t="s">
        <v>60</v>
      </c>
    </row>
    <row r="443" spans="8:13">
      <c r="H443" s="1" t="s">
        <v>71</v>
      </c>
      <c r="I443" s="1" t="s">
        <v>683</v>
      </c>
      <c r="J443" s="1" t="s">
        <v>1039</v>
      </c>
      <c r="K443" s="1" t="str">
        <f t="shared" si="15"/>
        <v>2018</v>
      </c>
      <c r="L443" s="18">
        <f t="shared" si="16"/>
        <v>6</v>
      </c>
      <c r="M443" s="1" t="s">
        <v>79</v>
      </c>
    </row>
    <row r="444" spans="8:13" hidden="1">
      <c r="H444" s="1" t="s">
        <v>128</v>
      </c>
      <c r="I444" s="1" t="s">
        <v>679</v>
      </c>
      <c r="J444" s="1" t="s">
        <v>679</v>
      </c>
      <c r="K444" s="1" t="str">
        <f t="shared" si="15"/>
        <v>2019</v>
      </c>
      <c r="L444" s="1">
        <f t="shared" si="16"/>
        <v>42</v>
      </c>
      <c r="M444" s="1" t="s">
        <v>60</v>
      </c>
    </row>
    <row r="445" spans="8:13">
      <c r="H445" s="1" t="s">
        <v>108</v>
      </c>
      <c r="I445" s="1" t="s">
        <v>112</v>
      </c>
      <c r="J445" s="1" t="s">
        <v>2257</v>
      </c>
      <c r="K445" s="1" t="str">
        <f t="shared" si="15"/>
        <v>2018</v>
      </c>
      <c r="L445" s="18">
        <f t="shared" si="16"/>
        <v>6</v>
      </c>
      <c r="M445" s="1" t="s">
        <v>79</v>
      </c>
    </row>
    <row r="446" spans="8:13">
      <c r="H446" s="1" t="s">
        <v>187</v>
      </c>
      <c r="I446" s="1" t="s">
        <v>6364</v>
      </c>
      <c r="J446" s="1" t="s">
        <v>6287</v>
      </c>
      <c r="K446" s="1" t="str">
        <f t="shared" si="15"/>
        <v>2013</v>
      </c>
      <c r="L446" s="18">
        <f t="shared" si="16"/>
        <v>6</v>
      </c>
      <c r="M446" s="1" t="s">
        <v>79</v>
      </c>
    </row>
    <row r="447" spans="8:13" hidden="1">
      <c r="H447" s="1" t="s">
        <v>217</v>
      </c>
      <c r="I447" s="1" t="s">
        <v>2090</v>
      </c>
      <c r="J447" s="1" t="s">
        <v>199</v>
      </c>
      <c r="K447" s="1" t="str">
        <f t="shared" si="15"/>
        <v>2018</v>
      </c>
      <c r="L447" s="1">
        <f t="shared" si="16"/>
        <v>16</v>
      </c>
      <c r="M447" s="1" t="s">
        <v>60</v>
      </c>
    </row>
    <row r="448" spans="8:13">
      <c r="H448" s="1" t="s">
        <v>158</v>
      </c>
      <c r="I448" s="1" t="s">
        <v>6493</v>
      </c>
      <c r="J448" s="1" t="s">
        <v>6312</v>
      </c>
      <c r="K448" s="1" t="str">
        <f t="shared" si="15"/>
        <v>2012</v>
      </c>
      <c r="L448" s="18">
        <f t="shared" si="16"/>
        <v>6</v>
      </c>
      <c r="M448" s="1" t="s">
        <v>79</v>
      </c>
    </row>
    <row r="449" spans="8:13" hidden="1">
      <c r="H449" s="1" t="s">
        <v>126</v>
      </c>
      <c r="I449" s="1" t="s">
        <v>2090</v>
      </c>
      <c r="J449" s="1" t="s">
        <v>1534</v>
      </c>
      <c r="K449" s="1" t="str">
        <f t="shared" si="15"/>
        <v>2016</v>
      </c>
      <c r="L449" s="1">
        <f t="shared" si="16"/>
        <v>12</v>
      </c>
      <c r="M449" s="1" t="s">
        <v>60</v>
      </c>
    </row>
    <row r="450" spans="8:13" hidden="1">
      <c r="H450" s="1" t="s">
        <v>55</v>
      </c>
      <c r="I450" s="1" t="s">
        <v>2046</v>
      </c>
      <c r="J450" s="1" t="s">
        <v>1179</v>
      </c>
      <c r="K450" s="1" t="str">
        <f t="shared" si="15"/>
        <v>2019</v>
      </c>
      <c r="L450" s="1">
        <f t="shared" si="16"/>
        <v>4</v>
      </c>
      <c r="M450" s="1" t="s">
        <v>60</v>
      </c>
    </row>
    <row r="451" spans="8:13">
      <c r="H451" s="1" t="s">
        <v>99</v>
      </c>
      <c r="I451" s="1" t="s">
        <v>6813</v>
      </c>
      <c r="J451" s="1" t="s">
        <v>6807</v>
      </c>
      <c r="K451" s="1" t="str">
        <f t="shared" si="15"/>
        <v>2015</v>
      </c>
      <c r="L451" s="18">
        <f t="shared" si="16"/>
        <v>6</v>
      </c>
      <c r="M451" s="1" t="s">
        <v>79</v>
      </c>
    </row>
    <row r="452" spans="8:13">
      <c r="H452" s="1" t="s">
        <v>71</v>
      </c>
      <c r="I452" s="1" t="s">
        <v>6881</v>
      </c>
      <c r="J452" s="1" t="s">
        <v>6890</v>
      </c>
      <c r="K452" s="1" t="str">
        <f t="shared" ref="K452:K515" si="17">TEXT(J452,"YYYY")</f>
        <v>2014</v>
      </c>
      <c r="L452" s="18">
        <f t="shared" si="16"/>
        <v>6</v>
      </c>
      <c r="M452" s="1" t="s">
        <v>79</v>
      </c>
    </row>
    <row r="453" spans="8:13">
      <c r="H453" s="1" t="s">
        <v>130</v>
      </c>
      <c r="I453" s="1" t="s">
        <v>7898</v>
      </c>
      <c r="J453" s="1" t="s">
        <v>2079</v>
      </c>
      <c r="K453" s="1" t="str">
        <f t="shared" si="17"/>
        <v>2006</v>
      </c>
      <c r="L453" s="18">
        <f t="shared" si="16"/>
        <v>6</v>
      </c>
      <c r="M453" s="1" t="s">
        <v>79</v>
      </c>
    </row>
    <row r="454" spans="8:13" hidden="1">
      <c r="H454" s="1" t="s">
        <v>158</v>
      </c>
      <c r="I454" s="1" t="s">
        <v>2115</v>
      </c>
      <c r="J454" s="1" t="s">
        <v>1873</v>
      </c>
      <c r="K454" s="1" t="str">
        <f t="shared" si="17"/>
        <v>2017</v>
      </c>
      <c r="L454" s="1">
        <f t="shared" si="16"/>
        <v>10</v>
      </c>
      <c r="M454" s="1" t="s">
        <v>60</v>
      </c>
    </row>
    <row r="455" spans="8:13" hidden="1">
      <c r="H455" s="1" t="s">
        <v>282</v>
      </c>
      <c r="I455" s="1" t="s">
        <v>2115</v>
      </c>
      <c r="J455" s="1" t="s">
        <v>1573</v>
      </c>
      <c r="K455" s="1" t="str">
        <f t="shared" si="17"/>
        <v>2016</v>
      </c>
      <c r="L455" s="1">
        <f t="shared" si="16"/>
        <v>41</v>
      </c>
      <c r="M455" s="1" t="s">
        <v>60</v>
      </c>
    </row>
    <row r="456" spans="8:13" hidden="1">
      <c r="H456" s="1" t="s">
        <v>583</v>
      </c>
      <c r="I456" s="1" t="s">
        <v>2115</v>
      </c>
      <c r="J456" s="1" t="s">
        <v>1286</v>
      </c>
      <c r="K456" s="1" t="str">
        <f t="shared" si="17"/>
        <v>2017</v>
      </c>
      <c r="L456" s="1">
        <f t="shared" si="16"/>
        <v>21</v>
      </c>
      <c r="M456" s="1" t="s">
        <v>60</v>
      </c>
    </row>
    <row r="457" spans="8:13" hidden="1">
      <c r="H457" s="1" t="s">
        <v>130</v>
      </c>
      <c r="I457" s="1" t="s">
        <v>2115</v>
      </c>
      <c r="J457" s="1" t="s">
        <v>2131</v>
      </c>
      <c r="K457" s="1" t="str">
        <f t="shared" si="17"/>
        <v>2011</v>
      </c>
      <c r="L457" s="1">
        <f t="shared" si="16"/>
        <v>5</v>
      </c>
      <c r="M457" s="1" t="s">
        <v>60</v>
      </c>
    </row>
    <row r="458" spans="8:13">
      <c r="H458" s="1" t="s">
        <v>99</v>
      </c>
      <c r="I458" s="1" t="s">
        <v>8261</v>
      </c>
      <c r="J458" s="1" t="s">
        <v>8274</v>
      </c>
      <c r="K458" s="1" t="str">
        <f t="shared" si="17"/>
        <v>2020</v>
      </c>
      <c r="L458" s="18">
        <f t="shared" si="16"/>
        <v>6</v>
      </c>
      <c r="M458" s="1" t="s">
        <v>79</v>
      </c>
    </row>
    <row r="459" spans="8:13">
      <c r="H459" s="1" t="s">
        <v>58</v>
      </c>
      <c r="I459" s="1" t="s">
        <v>8261</v>
      </c>
      <c r="J459" s="1" t="s">
        <v>250</v>
      </c>
      <c r="K459" s="1" t="str">
        <f t="shared" si="17"/>
        <v>2016</v>
      </c>
      <c r="L459" s="18">
        <f t="shared" si="16"/>
        <v>6</v>
      </c>
      <c r="M459" s="1" t="s">
        <v>79</v>
      </c>
    </row>
    <row r="460" spans="8:13">
      <c r="H460" s="1" t="s">
        <v>130</v>
      </c>
      <c r="I460" s="1" t="s">
        <v>9071</v>
      </c>
      <c r="J460" s="1" t="s">
        <v>806</v>
      </c>
      <c r="K460" s="1" t="str">
        <f t="shared" si="17"/>
        <v>2014</v>
      </c>
      <c r="L460" s="18">
        <f t="shared" si="16"/>
        <v>6</v>
      </c>
      <c r="M460" s="1" t="s">
        <v>79</v>
      </c>
    </row>
    <row r="461" spans="8:13" hidden="1">
      <c r="H461" s="1" t="s">
        <v>464</v>
      </c>
      <c r="I461" s="1" t="s">
        <v>2145</v>
      </c>
      <c r="J461" s="1" t="s">
        <v>1039</v>
      </c>
      <c r="K461" s="1" t="str">
        <f t="shared" si="17"/>
        <v>2018</v>
      </c>
      <c r="L461" s="1">
        <f t="shared" si="16"/>
        <v>30</v>
      </c>
      <c r="M461" s="1" t="s">
        <v>60</v>
      </c>
    </row>
    <row r="462" spans="8:13" hidden="1">
      <c r="H462" s="1" t="s">
        <v>118</v>
      </c>
      <c r="I462" s="1" t="s">
        <v>2145</v>
      </c>
      <c r="J462" s="1" t="s">
        <v>2145</v>
      </c>
      <c r="K462" s="1" t="str">
        <f t="shared" si="17"/>
        <v>2019</v>
      </c>
      <c r="L462" s="1">
        <f t="shared" si="16"/>
        <v>25</v>
      </c>
      <c r="M462" s="1" t="s">
        <v>60</v>
      </c>
    </row>
    <row r="463" spans="8:13" hidden="1">
      <c r="H463" s="1" t="s">
        <v>530</v>
      </c>
      <c r="I463" s="1" t="s">
        <v>2152</v>
      </c>
      <c r="J463" s="1" t="s">
        <v>1534</v>
      </c>
      <c r="K463" s="1" t="str">
        <f t="shared" si="17"/>
        <v>2016</v>
      </c>
      <c r="L463" s="1">
        <f t="shared" si="16"/>
        <v>30</v>
      </c>
      <c r="M463" s="1" t="s">
        <v>60</v>
      </c>
    </row>
    <row r="464" spans="8:13">
      <c r="H464" s="1" t="s">
        <v>217</v>
      </c>
      <c r="I464" s="1" t="s">
        <v>9210</v>
      </c>
      <c r="J464" s="1" t="s">
        <v>1721</v>
      </c>
      <c r="K464" s="1" t="str">
        <f t="shared" si="17"/>
        <v>2004</v>
      </c>
      <c r="L464" s="18">
        <f t="shared" si="16"/>
        <v>6</v>
      </c>
      <c r="M464" s="1" t="s">
        <v>79</v>
      </c>
    </row>
    <row r="465" spans="8:13" hidden="1">
      <c r="H465" s="1" t="s">
        <v>644</v>
      </c>
      <c r="I465" s="1" t="s">
        <v>2160</v>
      </c>
      <c r="J465" s="1" t="s">
        <v>752</v>
      </c>
      <c r="K465" s="1" t="str">
        <f t="shared" si="17"/>
        <v>2018</v>
      </c>
      <c r="L465" s="1">
        <f t="shared" si="16"/>
        <v>34</v>
      </c>
      <c r="M465" s="1" t="s">
        <v>60</v>
      </c>
    </row>
    <row r="466" spans="8:13" hidden="1">
      <c r="H466" s="1" t="s">
        <v>58</v>
      </c>
      <c r="I466" s="1" t="s">
        <v>2165</v>
      </c>
      <c r="J466" s="1" t="s">
        <v>881</v>
      </c>
      <c r="K466" s="1" t="str">
        <f t="shared" si="17"/>
        <v>2018</v>
      </c>
      <c r="L466" s="1">
        <f t="shared" si="16"/>
        <v>9</v>
      </c>
      <c r="M466" s="1" t="s">
        <v>60</v>
      </c>
    </row>
    <row r="467" spans="8:13" hidden="1">
      <c r="H467" s="1" t="s">
        <v>126</v>
      </c>
      <c r="I467" s="1" t="s">
        <v>2165</v>
      </c>
      <c r="J467" s="1" t="s">
        <v>496</v>
      </c>
      <c r="K467" s="1" t="str">
        <f t="shared" si="17"/>
        <v>2017</v>
      </c>
      <c r="L467" s="1">
        <f t="shared" si="16"/>
        <v>12</v>
      </c>
      <c r="M467" s="1" t="s">
        <v>60</v>
      </c>
    </row>
    <row r="468" spans="8:13" hidden="1">
      <c r="H468" s="1" t="s">
        <v>158</v>
      </c>
      <c r="I468" s="1" t="s">
        <v>2165</v>
      </c>
      <c r="J468" s="1" t="s">
        <v>1534</v>
      </c>
      <c r="K468" s="1" t="str">
        <f t="shared" si="17"/>
        <v>2016</v>
      </c>
      <c r="L468" s="1">
        <f t="shared" si="16"/>
        <v>8</v>
      </c>
      <c r="M468" s="1" t="s">
        <v>60</v>
      </c>
    </row>
    <row r="469" spans="8:13" hidden="1">
      <c r="H469" s="1" t="s">
        <v>130</v>
      </c>
      <c r="I469" s="1" t="s">
        <v>2165</v>
      </c>
      <c r="J469" s="1" t="s">
        <v>1534</v>
      </c>
      <c r="K469" s="1" t="str">
        <f t="shared" si="17"/>
        <v>2016</v>
      </c>
      <c r="L469" s="1">
        <f t="shared" si="16"/>
        <v>9</v>
      </c>
      <c r="M469" s="1" t="s">
        <v>60</v>
      </c>
    </row>
    <row r="470" spans="8:13">
      <c r="H470" s="1" t="s">
        <v>324</v>
      </c>
      <c r="I470" s="1" t="s">
        <v>9594</v>
      </c>
      <c r="J470" s="1" t="s">
        <v>9797</v>
      </c>
      <c r="K470" s="1" t="str">
        <f t="shared" si="17"/>
        <v>2006</v>
      </c>
      <c r="L470" s="18">
        <f t="shared" si="16"/>
        <v>6</v>
      </c>
      <c r="M470" s="1" t="s">
        <v>79</v>
      </c>
    </row>
    <row r="471" spans="8:13" hidden="1">
      <c r="H471" s="1" t="s">
        <v>448</v>
      </c>
      <c r="I471" s="1" t="s">
        <v>2182</v>
      </c>
      <c r="J471" s="1" t="s">
        <v>496</v>
      </c>
      <c r="K471" s="1" t="str">
        <f t="shared" si="17"/>
        <v>2017</v>
      </c>
      <c r="L471" s="1">
        <f t="shared" si="16"/>
        <v>30</v>
      </c>
      <c r="M471" s="1" t="s">
        <v>60</v>
      </c>
    </row>
    <row r="472" spans="8:13">
      <c r="H472" s="1" t="s">
        <v>71</v>
      </c>
      <c r="I472" s="1" t="s">
        <v>9354</v>
      </c>
      <c r="J472" s="1" t="s">
        <v>9847</v>
      </c>
      <c r="K472" s="1" t="str">
        <f t="shared" si="17"/>
        <v>2011</v>
      </c>
      <c r="L472" s="18">
        <f t="shared" si="16"/>
        <v>6</v>
      </c>
      <c r="M472" s="1" t="s">
        <v>79</v>
      </c>
    </row>
    <row r="473" spans="8:13" hidden="1">
      <c r="H473" s="1" t="s">
        <v>678</v>
      </c>
      <c r="I473" s="1" t="s">
        <v>2182</v>
      </c>
      <c r="J473" s="1" t="s">
        <v>474</v>
      </c>
      <c r="K473" s="1" t="str">
        <f t="shared" si="17"/>
        <v>2018</v>
      </c>
      <c r="L473" s="1">
        <f t="shared" si="16"/>
        <v>33</v>
      </c>
      <c r="M473" s="1" t="s">
        <v>60</v>
      </c>
    </row>
    <row r="474" spans="8:13">
      <c r="H474" s="1" t="s">
        <v>71</v>
      </c>
      <c r="I474" s="1" t="s">
        <v>9534</v>
      </c>
      <c r="J474" s="1" t="s">
        <v>10002</v>
      </c>
      <c r="K474" s="1" t="str">
        <f t="shared" si="17"/>
        <v>2012</v>
      </c>
      <c r="L474" s="18">
        <f t="shared" si="16"/>
        <v>6</v>
      </c>
      <c r="M474" s="1" t="s">
        <v>79</v>
      </c>
    </row>
    <row r="475" spans="8:13" hidden="1">
      <c r="H475" s="1" t="s">
        <v>169</v>
      </c>
      <c r="I475" s="1" t="s">
        <v>1118</v>
      </c>
      <c r="J475" s="1" t="s">
        <v>1862</v>
      </c>
      <c r="K475" s="1" t="str">
        <f t="shared" si="17"/>
        <v>2003</v>
      </c>
      <c r="L475" s="1">
        <f t="shared" si="16"/>
        <v>4</v>
      </c>
      <c r="M475" s="1" t="s">
        <v>60</v>
      </c>
    </row>
    <row r="476" spans="8:13" hidden="1">
      <c r="H476" s="1" t="s">
        <v>130</v>
      </c>
      <c r="I476" s="1" t="s">
        <v>1118</v>
      </c>
      <c r="J476" s="1" t="s">
        <v>1222</v>
      </c>
      <c r="K476" s="1" t="str">
        <f t="shared" si="17"/>
        <v>2015</v>
      </c>
      <c r="L476" s="1">
        <f t="shared" si="16"/>
        <v>8</v>
      </c>
      <c r="M476" s="1" t="s">
        <v>60</v>
      </c>
    </row>
    <row r="477" spans="8:13" hidden="1">
      <c r="H477" s="1" t="s">
        <v>479</v>
      </c>
      <c r="I477" s="1" t="s">
        <v>777</v>
      </c>
      <c r="J477" s="1" t="s">
        <v>777</v>
      </c>
      <c r="K477" s="1" t="str">
        <f t="shared" si="17"/>
        <v>2019</v>
      </c>
      <c r="L477" s="1">
        <f t="shared" si="16"/>
        <v>19</v>
      </c>
      <c r="M477" s="1" t="s">
        <v>60</v>
      </c>
    </row>
    <row r="478" spans="8:13">
      <c r="H478" s="1" t="s">
        <v>58</v>
      </c>
      <c r="I478" s="1" t="s">
        <v>9733</v>
      </c>
      <c r="J478" s="1" t="s">
        <v>10054</v>
      </c>
      <c r="K478" s="1" t="str">
        <f t="shared" si="17"/>
        <v>2008</v>
      </c>
      <c r="L478" s="18">
        <f t="shared" si="16"/>
        <v>6</v>
      </c>
      <c r="M478" s="1" t="s">
        <v>79</v>
      </c>
    </row>
    <row r="479" spans="8:13" hidden="1">
      <c r="H479" s="1" t="s">
        <v>55</v>
      </c>
      <c r="I479" s="1" t="s">
        <v>2204</v>
      </c>
      <c r="J479" s="1" t="s">
        <v>2204</v>
      </c>
      <c r="K479" s="1" t="str">
        <f t="shared" si="17"/>
        <v>2019</v>
      </c>
      <c r="L479" s="1">
        <f t="shared" si="16"/>
        <v>4</v>
      </c>
      <c r="M479" s="1" t="s">
        <v>60</v>
      </c>
    </row>
    <row r="480" spans="8:13" hidden="1">
      <c r="H480" s="1" t="s">
        <v>187</v>
      </c>
      <c r="I480" s="1" t="s">
        <v>2211</v>
      </c>
      <c r="J480" s="1" t="s">
        <v>2212</v>
      </c>
      <c r="K480" s="1" t="str">
        <f t="shared" si="17"/>
        <v>2010</v>
      </c>
      <c r="L480" s="1">
        <f t="shared" si="16"/>
        <v>0</v>
      </c>
      <c r="M480" s="1" t="s">
        <v>60</v>
      </c>
    </row>
    <row r="481" spans="8:13">
      <c r="H481" s="1" t="s">
        <v>375</v>
      </c>
      <c r="I481" s="1" t="s">
        <v>10072</v>
      </c>
      <c r="J481" s="1" t="s">
        <v>10088</v>
      </c>
      <c r="K481" s="1" t="str">
        <f t="shared" si="17"/>
        <v>1962</v>
      </c>
      <c r="L481" s="18">
        <f t="shared" si="16"/>
        <v>6</v>
      </c>
      <c r="M481" s="1" t="s">
        <v>79</v>
      </c>
    </row>
    <row r="482" spans="8:13">
      <c r="H482" s="1" t="s">
        <v>99</v>
      </c>
      <c r="I482" s="1" t="s">
        <v>10438</v>
      </c>
      <c r="J482" s="1" t="s">
        <v>3217</v>
      </c>
      <c r="K482" s="1" t="str">
        <f t="shared" si="17"/>
        <v>2013</v>
      </c>
      <c r="L482" s="18">
        <f t="shared" si="16"/>
        <v>6</v>
      </c>
      <c r="M482" s="1" t="s">
        <v>79</v>
      </c>
    </row>
    <row r="483" spans="8:13">
      <c r="H483" s="1" t="s">
        <v>130</v>
      </c>
      <c r="I483" s="1" t="s">
        <v>1685</v>
      </c>
      <c r="J483" s="1" t="s">
        <v>4709</v>
      </c>
      <c r="K483" s="1" t="str">
        <f t="shared" si="17"/>
        <v>2009</v>
      </c>
      <c r="L483" s="18">
        <f t="shared" si="16"/>
        <v>6</v>
      </c>
      <c r="M483" s="1" t="s">
        <v>79</v>
      </c>
    </row>
    <row r="484" spans="8:13" hidden="1">
      <c r="H484" s="1" t="s">
        <v>217</v>
      </c>
      <c r="I484" s="1" t="s">
        <v>1783</v>
      </c>
      <c r="J484" s="1" t="s">
        <v>2223</v>
      </c>
      <c r="K484" s="1" t="str">
        <f t="shared" si="17"/>
        <v>2018</v>
      </c>
      <c r="L484" s="1">
        <f t="shared" ref="L484:L547" si="18">H484-(TEXT(I484,"YYYY")-TEXT(J484,"YYYY"))</f>
        <v>16</v>
      </c>
      <c r="M484" s="1" t="s">
        <v>60</v>
      </c>
    </row>
    <row r="485" spans="8:13" hidden="1">
      <c r="H485" s="1" t="s">
        <v>458</v>
      </c>
      <c r="I485" s="1" t="s">
        <v>1783</v>
      </c>
      <c r="J485" s="1" t="s">
        <v>2226</v>
      </c>
      <c r="K485" s="1" t="str">
        <f t="shared" si="17"/>
        <v>2017</v>
      </c>
      <c r="L485" s="1">
        <f t="shared" si="18"/>
        <v>63</v>
      </c>
      <c r="M485" s="1" t="s">
        <v>60</v>
      </c>
    </row>
    <row r="486" spans="8:13">
      <c r="H486" s="1" t="s">
        <v>99</v>
      </c>
      <c r="I486" s="1" t="s">
        <v>11425</v>
      </c>
      <c r="J486" s="1" t="s">
        <v>12061</v>
      </c>
      <c r="K486" s="1" t="str">
        <f t="shared" si="17"/>
        <v>2020</v>
      </c>
      <c r="L486" s="18">
        <f t="shared" si="18"/>
        <v>6</v>
      </c>
      <c r="M486" s="1" t="s">
        <v>79</v>
      </c>
    </row>
    <row r="487" spans="8:13">
      <c r="H487" s="1" t="s">
        <v>187</v>
      </c>
      <c r="I487" s="1" t="s">
        <v>155</v>
      </c>
      <c r="J487" s="1" t="s">
        <v>395</v>
      </c>
      <c r="K487" s="1" t="str">
        <f t="shared" si="17"/>
        <v>2017</v>
      </c>
      <c r="L487" s="18">
        <f t="shared" si="18"/>
        <v>7</v>
      </c>
      <c r="M487" s="1" t="s">
        <v>79</v>
      </c>
    </row>
    <row r="488" spans="8:13" hidden="1">
      <c r="H488" s="1" t="s">
        <v>71</v>
      </c>
      <c r="I488" s="1" t="s">
        <v>978</v>
      </c>
      <c r="J488" s="1" t="s">
        <v>705</v>
      </c>
      <c r="K488" s="1" t="str">
        <f t="shared" si="17"/>
        <v>2018</v>
      </c>
      <c r="L488" s="1">
        <f t="shared" si="18"/>
        <v>7</v>
      </c>
      <c r="M488" s="1" t="s">
        <v>60</v>
      </c>
    </row>
    <row r="489" spans="8:13" hidden="1">
      <c r="H489" s="1" t="s">
        <v>351</v>
      </c>
      <c r="I489" s="1" t="s">
        <v>978</v>
      </c>
      <c r="J489" s="1" t="s">
        <v>2237</v>
      </c>
      <c r="K489" s="1" t="str">
        <f t="shared" si="17"/>
        <v>2016</v>
      </c>
      <c r="L489" s="1">
        <f t="shared" si="18"/>
        <v>53</v>
      </c>
      <c r="M489" s="1" t="s">
        <v>60</v>
      </c>
    </row>
    <row r="490" spans="8:13">
      <c r="H490" s="1" t="s">
        <v>71</v>
      </c>
      <c r="I490" s="1" t="s">
        <v>1130</v>
      </c>
      <c r="J490" s="1" t="s">
        <v>517</v>
      </c>
      <c r="K490" s="1" t="str">
        <f t="shared" si="17"/>
        <v>2019</v>
      </c>
      <c r="L490" s="18">
        <f t="shared" si="18"/>
        <v>7</v>
      </c>
      <c r="M490" s="1" t="s">
        <v>79</v>
      </c>
    </row>
    <row r="491" spans="8:13">
      <c r="H491" s="1" t="s">
        <v>71</v>
      </c>
      <c r="I491" s="1" t="s">
        <v>1442</v>
      </c>
      <c r="J491" s="1" t="s">
        <v>1445</v>
      </c>
      <c r="K491" s="1" t="str">
        <f t="shared" si="17"/>
        <v>2019</v>
      </c>
      <c r="L491" s="18">
        <f t="shared" si="18"/>
        <v>7</v>
      </c>
      <c r="M491" s="1" t="s">
        <v>79</v>
      </c>
    </row>
    <row r="492" spans="8:13">
      <c r="H492" s="1" t="s">
        <v>324</v>
      </c>
      <c r="I492" s="1" t="s">
        <v>2689</v>
      </c>
      <c r="J492" s="1" t="s">
        <v>2708</v>
      </c>
      <c r="K492" s="1" t="str">
        <f t="shared" si="17"/>
        <v>2012</v>
      </c>
      <c r="L492" s="18">
        <f t="shared" si="18"/>
        <v>7</v>
      </c>
      <c r="M492" s="1" t="s">
        <v>79</v>
      </c>
    </row>
    <row r="493" spans="8:13" hidden="1">
      <c r="H493" s="1" t="s">
        <v>530</v>
      </c>
      <c r="I493" s="1" t="s">
        <v>978</v>
      </c>
      <c r="J493" s="1" t="s">
        <v>881</v>
      </c>
      <c r="K493" s="1" t="str">
        <f t="shared" si="17"/>
        <v>2018</v>
      </c>
      <c r="L493" s="1">
        <f t="shared" si="18"/>
        <v>33</v>
      </c>
      <c r="M493" s="1" t="s">
        <v>60</v>
      </c>
    </row>
    <row r="494" spans="8:13">
      <c r="H494" s="1" t="s">
        <v>324</v>
      </c>
      <c r="I494" s="1" t="s">
        <v>3035</v>
      </c>
      <c r="J494" s="1" t="s">
        <v>3036</v>
      </c>
      <c r="K494" s="1" t="str">
        <f t="shared" si="17"/>
        <v>2012</v>
      </c>
      <c r="L494" s="18">
        <f t="shared" si="18"/>
        <v>7</v>
      </c>
      <c r="M494" s="1" t="s">
        <v>79</v>
      </c>
    </row>
    <row r="495" spans="8:13">
      <c r="H495" s="1" t="s">
        <v>108</v>
      </c>
      <c r="I495" s="1" t="s">
        <v>223</v>
      </c>
      <c r="J495" s="1" t="s">
        <v>1534</v>
      </c>
      <c r="K495" s="1" t="str">
        <f t="shared" si="17"/>
        <v>2016</v>
      </c>
      <c r="L495" s="18">
        <f t="shared" si="18"/>
        <v>7</v>
      </c>
      <c r="M495" s="1" t="s">
        <v>79</v>
      </c>
    </row>
    <row r="496" spans="8:13" hidden="1">
      <c r="H496" s="1" t="s">
        <v>58</v>
      </c>
      <c r="I496" s="1" t="s">
        <v>2251</v>
      </c>
      <c r="J496" s="1" t="s">
        <v>2257</v>
      </c>
      <c r="K496" s="1" t="str">
        <f t="shared" si="17"/>
        <v>2018</v>
      </c>
      <c r="L496" s="1">
        <f t="shared" si="18"/>
        <v>10</v>
      </c>
      <c r="M496" s="1" t="s">
        <v>60</v>
      </c>
    </row>
    <row r="497" spans="8:13">
      <c r="H497" s="1" t="s">
        <v>126</v>
      </c>
      <c r="I497" s="1" t="s">
        <v>3506</v>
      </c>
      <c r="J497" s="1" t="s">
        <v>1125</v>
      </c>
      <c r="K497" s="1" t="str">
        <f t="shared" si="17"/>
        <v>2012</v>
      </c>
      <c r="L497" s="18">
        <f t="shared" si="18"/>
        <v>7</v>
      </c>
      <c r="M497" s="1" t="s">
        <v>79</v>
      </c>
    </row>
    <row r="498" spans="8:13">
      <c r="H498" s="1" t="s">
        <v>247</v>
      </c>
      <c r="I498" s="1" t="s">
        <v>3863</v>
      </c>
      <c r="J498" s="1" t="s">
        <v>3872</v>
      </c>
      <c r="K498" s="1" t="str">
        <f t="shared" si="17"/>
        <v>2012</v>
      </c>
      <c r="L498" s="18">
        <f t="shared" si="18"/>
        <v>7</v>
      </c>
      <c r="M498" s="1" t="s">
        <v>79</v>
      </c>
    </row>
    <row r="499" spans="8:13">
      <c r="H499" s="1" t="s">
        <v>217</v>
      </c>
      <c r="I499" s="1" t="s">
        <v>2257</v>
      </c>
      <c r="J499" s="1" t="s">
        <v>1072</v>
      </c>
      <c r="K499" s="1" t="str">
        <f t="shared" si="17"/>
        <v>2009</v>
      </c>
      <c r="L499" s="18">
        <f t="shared" si="18"/>
        <v>7</v>
      </c>
      <c r="M499" s="1" t="s">
        <v>79</v>
      </c>
    </row>
    <row r="500" spans="8:13" hidden="1">
      <c r="H500" s="1" t="s">
        <v>177</v>
      </c>
      <c r="I500" s="1" t="s">
        <v>2260</v>
      </c>
      <c r="J500" s="1" t="s">
        <v>2268</v>
      </c>
      <c r="K500" s="1" t="str">
        <f t="shared" si="17"/>
        <v>2016</v>
      </c>
      <c r="L500" s="1">
        <f t="shared" si="18"/>
        <v>21</v>
      </c>
      <c r="M500" s="1" t="s">
        <v>60</v>
      </c>
    </row>
    <row r="501" spans="8:13" hidden="1">
      <c r="H501" s="1" t="s">
        <v>180</v>
      </c>
      <c r="I501" s="1" t="s">
        <v>195</v>
      </c>
      <c r="J501" s="1" t="s">
        <v>1283</v>
      </c>
      <c r="K501" s="1" t="str">
        <f t="shared" si="17"/>
        <v>2018</v>
      </c>
      <c r="L501" s="1">
        <f t="shared" si="18"/>
        <v>63</v>
      </c>
      <c r="M501" s="1" t="s">
        <v>60</v>
      </c>
    </row>
    <row r="502" spans="8:13">
      <c r="H502" s="1" t="s">
        <v>187</v>
      </c>
      <c r="I502" s="1" t="s">
        <v>4457</v>
      </c>
      <c r="J502" s="1" t="s">
        <v>4461</v>
      </c>
      <c r="K502" s="1" t="str">
        <f t="shared" si="17"/>
        <v>2016</v>
      </c>
      <c r="L502" s="18">
        <f t="shared" si="18"/>
        <v>7</v>
      </c>
      <c r="M502" s="1" t="s">
        <v>79</v>
      </c>
    </row>
    <row r="503" spans="8:13" hidden="1">
      <c r="H503" s="1" t="s">
        <v>158</v>
      </c>
      <c r="I503" s="1" t="s">
        <v>403</v>
      </c>
      <c r="J503" s="1" t="s">
        <v>752</v>
      </c>
      <c r="K503" s="1" t="str">
        <f t="shared" si="17"/>
        <v>2018</v>
      </c>
      <c r="L503" s="1">
        <f t="shared" si="18"/>
        <v>10</v>
      </c>
      <c r="M503" s="1" t="s">
        <v>60</v>
      </c>
    </row>
    <row r="504" spans="8:13" hidden="1">
      <c r="H504" s="1" t="s">
        <v>130</v>
      </c>
      <c r="I504" s="1" t="s">
        <v>2277</v>
      </c>
      <c r="J504" s="1" t="s">
        <v>2277</v>
      </c>
      <c r="K504" s="1" t="str">
        <f t="shared" si="17"/>
        <v>2019</v>
      </c>
      <c r="L504" s="1">
        <f t="shared" si="18"/>
        <v>12</v>
      </c>
      <c r="M504" s="1" t="s">
        <v>60</v>
      </c>
    </row>
    <row r="505" spans="8:13">
      <c r="H505" s="1" t="s">
        <v>108</v>
      </c>
      <c r="I505" s="1" t="s">
        <v>4509</v>
      </c>
      <c r="J505" s="1" t="s">
        <v>4519</v>
      </c>
      <c r="K505" s="1" t="str">
        <f t="shared" si="17"/>
        <v>2015</v>
      </c>
      <c r="L505" s="18">
        <f t="shared" si="18"/>
        <v>7</v>
      </c>
      <c r="M505" s="1" t="s">
        <v>79</v>
      </c>
    </row>
    <row r="506" spans="8:13">
      <c r="H506" s="1" t="s">
        <v>71</v>
      </c>
      <c r="I506" s="1" t="s">
        <v>4579</v>
      </c>
      <c r="J506" s="1" t="s">
        <v>467</v>
      </c>
      <c r="K506" s="1" t="str">
        <f t="shared" si="17"/>
        <v>2016</v>
      </c>
      <c r="L506" s="18">
        <f t="shared" si="18"/>
        <v>7</v>
      </c>
      <c r="M506" s="1" t="s">
        <v>79</v>
      </c>
    </row>
    <row r="507" spans="8:13">
      <c r="H507" s="1" t="s">
        <v>71</v>
      </c>
      <c r="I507" s="1" t="s">
        <v>4789</v>
      </c>
      <c r="J507" s="1" t="s">
        <v>227</v>
      </c>
      <c r="K507" s="1" t="str">
        <f t="shared" si="17"/>
        <v>2017</v>
      </c>
      <c r="L507" s="18">
        <f t="shared" si="18"/>
        <v>7</v>
      </c>
      <c r="M507" s="1" t="s">
        <v>79</v>
      </c>
    </row>
    <row r="508" spans="8:13" hidden="1">
      <c r="H508" s="1" t="s">
        <v>644</v>
      </c>
      <c r="I508" s="1" t="s">
        <v>1732</v>
      </c>
      <c r="J508" s="1" t="s">
        <v>1732</v>
      </c>
      <c r="K508" s="1" t="str">
        <f t="shared" si="17"/>
        <v>2019</v>
      </c>
      <c r="L508" s="1">
        <f t="shared" si="18"/>
        <v>35</v>
      </c>
      <c r="M508" s="1" t="s">
        <v>60</v>
      </c>
    </row>
    <row r="509" spans="8:13">
      <c r="H509" s="1" t="s">
        <v>282</v>
      </c>
      <c r="I509" s="1" t="s">
        <v>4851</v>
      </c>
      <c r="J509" s="1" t="s">
        <v>4857</v>
      </c>
      <c r="K509" s="1" t="str">
        <f t="shared" si="17"/>
        <v>1981</v>
      </c>
      <c r="L509" s="18">
        <f t="shared" si="18"/>
        <v>7</v>
      </c>
      <c r="M509" s="1" t="s">
        <v>79</v>
      </c>
    </row>
    <row r="510" spans="8:13">
      <c r="H510" s="1" t="s">
        <v>158</v>
      </c>
      <c r="I510" s="1" t="s">
        <v>4373</v>
      </c>
      <c r="J510" s="1" t="s">
        <v>2023</v>
      </c>
      <c r="K510" s="1" t="str">
        <f t="shared" si="17"/>
        <v>2013</v>
      </c>
      <c r="L510" s="18">
        <f t="shared" si="18"/>
        <v>7</v>
      </c>
      <c r="M510" s="1" t="s">
        <v>79</v>
      </c>
    </row>
    <row r="511" spans="8:13" hidden="1">
      <c r="H511" s="1" t="s">
        <v>189</v>
      </c>
      <c r="I511" s="1" t="s">
        <v>2292</v>
      </c>
      <c r="J511" s="1" t="s">
        <v>2292</v>
      </c>
      <c r="K511" s="1" t="str">
        <f t="shared" si="17"/>
        <v>2019</v>
      </c>
      <c r="L511" s="1">
        <f t="shared" si="18"/>
        <v>47</v>
      </c>
      <c r="M511" s="1" t="s">
        <v>60</v>
      </c>
    </row>
    <row r="512" spans="8:13" hidden="1">
      <c r="H512" s="1" t="s">
        <v>375</v>
      </c>
      <c r="I512" s="1" t="s">
        <v>2299</v>
      </c>
      <c r="J512" s="1" t="s">
        <v>403</v>
      </c>
      <c r="K512" s="1" t="str">
        <f t="shared" si="17"/>
        <v>2019</v>
      </c>
      <c r="L512" s="1">
        <f t="shared" si="18"/>
        <v>56</v>
      </c>
      <c r="M512" s="1" t="s">
        <v>60</v>
      </c>
    </row>
    <row r="513" spans="8:13">
      <c r="H513" s="1" t="s">
        <v>158</v>
      </c>
      <c r="I513" s="1" t="s">
        <v>397</v>
      </c>
      <c r="J513" s="1" t="s">
        <v>4102</v>
      </c>
      <c r="K513" s="1" t="str">
        <f t="shared" si="17"/>
        <v>2016</v>
      </c>
      <c r="L513" s="18">
        <f t="shared" si="18"/>
        <v>7</v>
      </c>
      <c r="M513" s="1" t="s">
        <v>79</v>
      </c>
    </row>
    <row r="514" spans="8:13" hidden="1">
      <c r="H514" s="1" t="s">
        <v>464</v>
      </c>
      <c r="I514" s="1" t="s">
        <v>1192</v>
      </c>
      <c r="J514" s="1" t="s">
        <v>1304</v>
      </c>
      <c r="K514" s="1" t="str">
        <f t="shared" si="17"/>
        <v>2018</v>
      </c>
      <c r="L514" s="1">
        <f t="shared" si="18"/>
        <v>30</v>
      </c>
      <c r="M514" s="1" t="s">
        <v>60</v>
      </c>
    </row>
    <row r="515" spans="8:13" hidden="1">
      <c r="H515" s="1" t="s">
        <v>256</v>
      </c>
      <c r="I515" s="1" t="s">
        <v>2308</v>
      </c>
      <c r="J515" s="1" t="s">
        <v>579</v>
      </c>
      <c r="K515" s="1" t="str">
        <f t="shared" si="17"/>
        <v>2017</v>
      </c>
      <c r="L515" s="1">
        <f t="shared" si="18"/>
        <v>51</v>
      </c>
      <c r="M515" s="1" t="s">
        <v>60</v>
      </c>
    </row>
    <row r="516" spans="8:13" hidden="1">
      <c r="H516" s="1" t="s">
        <v>118</v>
      </c>
      <c r="I516" s="1" t="s">
        <v>2308</v>
      </c>
      <c r="J516" s="1" t="s">
        <v>2313</v>
      </c>
      <c r="K516" s="1" t="str">
        <f t="shared" ref="K516:K579" si="19">TEXT(J516,"YYYY")</f>
        <v>2017</v>
      </c>
      <c r="L516" s="1">
        <f t="shared" si="18"/>
        <v>24</v>
      </c>
      <c r="M516" s="1" t="s">
        <v>60</v>
      </c>
    </row>
    <row r="517" spans="8:13" hidden="1">
      <c r="H517" s="1" t="s">
        <v>479</v>
      </c>
      <c r="I517" s="1" t="s">
        <v>1316</v>
      </c>
      <c r="J517" s="1" t="s">
        <v>1775</v>
      </c>
      <c r="K517" s="1" t="str">
        <f t="shared" si="19"/>
        <v>2009</v>
      </c>
      <c r="L517" s="1">
        <f t="shared" si="18"/>
        <v>9</v>
      </c>
      <c r="M517" s="1" t="s">
        <v>60</v>
      </c>
    </row>
    <row r="518" spans="8:13">
      <c r="H518" s="1" t="s">
        <v>108</v>
      </c>
      <c r="I518" s="1" t="s">
        <v>6342</v>
      </c>
      <c r="J518" s="1" t="s">
        <v>1534</v>
      </c>
      <c r="K518" s="1" t="str">
        <f t="shared" si="19"/>
        <v>2016</v>
      </c>
      <c r="L518" s="18">
        <f t="shared" si="18"/>
        <v>7</v>
      </c>
      <c r="M518" s="1" t="s">
        <v>79</v>
      </c>
    </row>
    <row r="519" spans="8:13">
      <c r="H519" s="1" t="s">
        <v>324</v>
      </c>
      <c r="I519" s="1" t="s">
        <v>6503</v>
      </c>
      <c r="J519" s="1" t="s">
        <v>6504</v>
      </c>
      <c r="K519" s="1" t="str">
        <f t="shared" si="19"/>
        <v>2011</v>
      </c>
      <c r="L519" s="18">
        <f t="shared" si="18"/>
        <v>7</v>
      </c>
      <c r="M519" s="1" t="s">
        <v>79</v>
      </c>
    </row>
    <row r="520" spans="8:13">
      <c r="H520" s="1" t="s">
        <v>187</v>
      </c>
      <c r="I520" s="1" t="s">
        <v>6582</v>
      </c>
      <c r="J520" s="1" t="s">
        <v>2008</v>
      </c>
      <c r="K520" s="1" t="str">
        <f t="shared" si="19"/>
        <v>2014</v>
      </c>
      <c r="L520" s="18">
        <f t="shared" si="18"/>
        <v>7</v>
      </c>
      <c r="M520" s="1" t="s">
        <v>79</v>
      </c>
    </row>
    <row r="521" spans="8:13">
      <c r="H521" s="1" t="s">
        <v>71</v>
      </c>
      <c r="I521" s="1" t="s">
        <v>1163</v>
      </c>
      <c r="J521" s="1" t="s">
        <v>1163</v>
      </c>
      <c r="K521" s="1" t="str">
        <f t="shared" si="19"/>
        <v>2015</v>
      </c>
      <c r="L521" s="18">
        <f t="shared" si="18"/>
        <v>7</v>
      </c>
      <c r="M521" s="1" t="s">
        <v>79</v>
      </c>
    </row>
    <row r="522" spans="8:13">
      <c r="H522" s="1" t="s">
        <v>71</v>
      </c>
      <c r="I522" s="1" t="s">
        <v>7166</v>
      </c>
      <c r="J522" s="1" t="s">
        <v>7167</v>
      </c>
      <c r="K522" s="1" t="str">
        <f t="shared" si="19"/>
        <v>2015</v>
      </c>
      <c r="L522" s="18">
        <f t="shared" si="18"/>
        <v>7</v>
      </c>
      <c r="M522" s="1" t="s">
        <v>79</v>
      </c>
    </row>
    <row r="523" spans="8:13" hidden="1">
      <c r="H523" s="1" t="s">
        <v>256</v>
      </c>
      <c r="I523" s="1" t="s">
        <v>2308</v>
      </c>
      <c r="J523" s="1" t="s">
        <v>2344</v>
      </c>
      <c r="K523" s="1" t="str">
        <f t="shared" si="19"/>
        <v>2018</v>
      </c>
      <c r="L523" s="1">
        <f t="shared" si="18"/>
        <v>52</v>
      </c>
      <c r="M523" s="1" t="s">
        <v>60</v>
      </c>
    </row>
    <row r="524" spans="8:13">
      <c r="H524" s="1" t="s">
        <v>187</v>
      </c>
      <c r="I524" s="1" t="s">
        <v>5111</v>
      </c>
      <c r="J524" s="1" t="s">
        <v>7226</v>
      </c>
      <c r="K524" s="1" t="str">
        <f t="shared" si="19"/>
        <v>2013</v>
      </c>
      <c r="L524" s="18">
        <f t="shared" si="18"/>
        <v>7</v>
      </c>
      <c r="M524" s="1" t="s">
        <v>79</v>
      </c>
    </row>
    <row r="525" spans="8:13">
      <c r="H525" s="1" t="s">
        <v>118</v>
      </c>
      <c r="I525" s="1" t="s">
        <v>3745</v>
      </c>
      <c r="J525" s="1" t="s">
        <v>6117</v>
      </c>
      <c r="K525" s="1" t="str">
        <f t="shared" si="19"/>
        <v>1997</v>
      </c>
      <c r="L525" s="18">
        <f t="shared" si="18"/>
        <v>7</v>
      </c>
      <c r="M525" s="1" t="s">
        <v>79</v>
      </c>
    </row>
    <row r="526" spans="8:13" hidden="1">
      <c r="H526" s="1" t="s">
        <v>189</v>
      </c>
      <c r="I526" s="1" t="s">
        <v>2308</v>
      </c>
      <c r="J526" s="1" t="s">
        <v>527</v>
      </c>
      <c r="K526" s="1" t="str">
        <f t="shared" si="19"/>
        <v>2018</v>
      </c>
      <c r="L526" s="1">
        <f t="shared" si="18"/>
        <v>47</v>
      </c>
      <c r="M526" s="1" t="s">
        <v>60</v>
      </c>
    </row>
    <row r="527" spans="8:13">
      <c r="H527" s="1" t="s">
        <v>108</v>
      </c>
      <c r="I527" s="1" t="s">
        <v>7694</v>
      </c>
      <c r="J527" s="1" t="s">
        <v>1222</v>
      </c>
      <c r="K527" s="1" t="str">
        <f t="shared" si="19"/>
        <v>2015</v>
      </c>
      <c r="L527" s="18">
        <f t="shared" si="18"/>
        <v>7</v>
      </c>
      <c r="M527" s="1" t="s">
        <v>79</v>
      </c>
    </row>
    <row r="528" spans="8:13">
      <c r="H528" s="1" t="s">
        <v>134</v>
      </c>
      <c r="I528" s="1" t="s">
        <v>8197</v>
      </c>
      <c r="J528" s="1" t="s">
        <v>8211</v>
      </c>
      <c r="K528" s="1" t="str">
        <f t="shared" si="19"/>
        <v>2000</v>
      </c>
      <c r="L528" s="18">
        <f t="shared" si="18"/>
        <v>7</v>
      </c>
      <c r="M528" s="1" t="s">
        <v>79</v>
      </c>
    </row>
    <row r="529" spans="8:13">
      <c r="H529" s="1" t="s">
        <v>130</v>
      </c>
      <c r="I529" s="1" t="s">
        <v>4988</v>
      </c>
      <c r="J529" s="1" t="s">
        <v>384</v>
      </c>
      <c r="K529" s="1" t="str">
        <f t="shared" si="19"/>
        <v>2015</v>
      </c>
      <c r="L529" s="18">
        <f t="shared" si="18"/>
        <v>7</v>
      </c>
      <c r="M529" s="1" t="s">
        <v>79</v>
      </c>
    </row>
    <row r="530" spans="8:13" hidden="1">
      <c r="H530" s="1" t="s">
        <v>217</v>
      </c>
      <c r="I530" s="1" t="s">
        <v>254</v>
      </c>
      <c r="J530" s="1" t="s">
        <v>1657</v>
      </c>
      <c r="K530" s="1" t="str">
        <f t="shared" si="19"/>
        <v>2014</v>
      </c>
      <c r="L530" s="1">
        <f t="shared" si="18"/>
        <v>12</v>
      </c>
      <c r="M530" s="1" t="s">
        <v>60</v>
      </c>
    </row>
    <row r="531" spans="8:13" hidden="1">
      <c r="H531" s="1" t="s">
        <v>118</v>
      </c>
      <c r="I531" s="1" t="s">
        <v>2304</v>
      </c>
      <c r="J531" s="1" t="s">
        <v>1179</v>
      </c>
      <c r="K531" s="1" t="str">
        <f t="shared" si="19"/>
        <v>2019</v>
      </c>
      <c r="L531" s="1">
        <f t="shared" si="18"/>
        <v>25</v>
      </c>
      <c r="M531" s="1" t="s">
        <v>60</v>
      </c>
    </row>
    <row r="532" spans="8:13" hidden="1">
      <c r="H532" s="1" t="s">
        <v>78</v>
      </c>
      <c r="I532" s="1" t="s">
        <v>2378</v>
      </c>
      <c r="J532" s="1" t="s">
        <v>2254</v>
      </c>
      <c r="K532" s="1" t="str">
        <f t="shared" si="19"/>
        <v>2018</v>
      </c>
      <c r="L532" s="1">
        <f t="shared" si="18"/>
        <v>29</v>
      </c>
      <c r="M532" s="1" t="s">
        <v>60</v>
      </c>
    </row>
    <row r="533" spans="8:13" hidden="1">
      <c r="H533" s="1" t="s">
        <v>189</v>
      </c>
      <c r="I533" s="1" t="s">
        <v>2381</v>
      </c>
      <c r="J533" s="1" t="s">
        <v>2382</v>
      </c>
      <c r="K533" s="1" t="str">
        <f t="shared" si="19"/>
        <v>2014</v>
      </c>
      <c r="L533" s="1">
        <f t="shared" si="18"/>
        <v>43</v>
      </c>
      <c r="M533" s="1" t="s">
        <v>60</v>
      </c>
    </row>
    <row r="534" spans="8:13">
      <c r="H534" s="1" t="s">
        <v>108</v>
      </c>
      <c r="I534" s="1" t="s">
        <v>8431</v>
      </c>
      <c r="J534" s="1" t="s">
        <v>517</v>
      </c>
      <c r="K534" s="1" t="str">
        <f t="shared" si="19"/>
        <v>2019</v>
      </c>
      <c r="L534" s="18">
        <f t="shared" si="18"/>
        <v>7</v>
      </c>
      <c r="M534" s="1" t="s">
        <v>79</v>
      </c>
    </row>
    <row r="535" spans="8:13" hidden="1">
      <c r="H535" s="1" t="s">
        <v>233</v>
      </c>
      <c r="I535" s="1" t="s">
        <v>2387</v>
      </c>
      <c r="J535" s="1" t="s">
        <v>978</v>
      </c>
      <c r="K535" s="1" t="str">
        <f t="shared" si="19"/>
        <v>2018</v>
      </c>
      <c r="L535" s="1">
        <f t="shared" si="18"/>
        <v>49</v>
      </c>
      <c r="M535" s="1" t="s">
        <v>60</v>
      </c>
    </row>
    <row r="536" spans="8:13">
      <c r="H536" s="1" t="s">
        <v>71</v>
      </c>
      <c r="I536" s="1" t="s">
        <v>544</v>
      </c>
      <c r="J536" s="1" t="s">
        <v>5710</v>
      </c>
      <c r="K536" s="1" t="str">
        <f t="shared" si="19"/>
        <v>2020</v>
      </c>
      <c r="L536" s="18">
        <f t="shared" si="18"/>
        <v>7</v>
      </c>
      <c r="M536" s="1" t="s">
        <v>79</v>
      </c>
    </row>
    <row r="537" spans="8:13">
      <c r="H537" s="1" t="s">
        <v>126</v>
      </c>
      <c r="I537" s="1" t="s">
        <v>5572</v>
      </c>
      <c r="J537" s="1" t="s">
        <v>8800</v>
      </c>
      <c r="K537" s="1" t="str">
        <f t="shared" si="19"/>
        <v>2010</v>
      </c>
      <c r="L537" s="18">
        <f t="shared" si="18"/>
        <v>7</v>
      </c>
      <c r="M537" s="1" t="s">
        <v>79</v>
      </c>
    </row>
    <row r="538" spans="8:13" hidden="1">
      <c r="H538" s="1" t="s">
        <v>88</v>
      </c>
      <c r="I538" s="1" t="s">
        <v>2387</v>
      </c>
      <c r="J538" s="1" t="s">
        <v>2401</v>
      </c>
      <c r="K538" s="1" t="str">
        <f t="shared" si="19"/>
        <v>2018</v>
      </c>
      <c r="L538" s="1">
        <f t="shared" si="18"/>
        <v>28</v>
      </c>
      <c r="M538" s="1" t="s">
        <v>60</v>
      </c>
    </row>
    <row r="539" spans="8:13">
      <c r="H539" s="1" t="s">
        <v>71</v>
      </c>
      <c r="I539" s="1" t="s">
        <v>8134</v>
      </c>
      <c r="J539" s="1" t="s">
        <v>8894</v>
      </c>
      <c r="K539" s="1" t="str">
        <f t="shared" si="19"/>
        <v>2020</v>
      </c>
      <c r="L539" s="18">
        <f t="shared" si="18"/>
        <v>7</v>
      </c>
      <c r="M539" s="1" t="s">
        <v>79</v>
      </c>
    </row>
    <row r="540" spans="8:13" hidden="1">
      <c r="H540" s="1" t="s">
        <v>484</v>
      </c>
      <c r="I540" s="1" t="s">
        <v>2409</v>
      </c>
      <c r="J540" s="1" t="s">
        <v>258</v>
      </c>
      <c r="K540" s="1" t="str">
        <f t="shared" si="19"/>
        <v>2017</v>
      </c>
      <c r="L540" s="1">
        <f t="shared" si="18"/>
        <v>47</v>
      </c>
      <c r="M540" s="1" t="s">
        <v>60</v>
      </c>
    </row>
    <row r="541" spans="8:13" hidden="1">
      <c r="H541" s="1" t="s">
        <v>189</v>
      </c>
      <c r="I541" s="1" t="s">
        <v>2396</v>
      </c>
      <c r="J541" s="1" t="s">
        <v>723</v>
      </c>
      <c r="K541" s="1" t="str">
        <f t="shared" si="19"/>
        <v>2018</v>
      </c>
      <c r="L541" s="1">
        <f t="shared" si="18"/>
        <v>47</v>
      </c>
      <c r="M541" s="1" t="s">
        <v>60</v>
      </c>
    </row>
    <row r="542" spans="8:13">
      <c r="H542" s="1" t="s">
        <v>158</v>
      </c>
      <c r="I542" s="1" t="s">
        <v>9071</v>
      </c>
      <c r="J542" s="1" t="s">
        <v>9126</v>
      </c>
      <c r="K542" s="1" t="str">
        <f t="shared" si="19"/>
        <v>2016</v>
      </c>
      <c r="L542" s="18">
        <f t="shared" si="18"/>
        <v>7</v>
      </c>
      <c r="M542" s="1" t="s">
        <v>79</v>
      </c>
    </row>
    <row r="543" spans="8:13" hidden="1">
      <c r="H543" s="1" t="s">
        <v>99</v>
      </c>
      <c r="I543" s="1" t="s">
        <v>1334</v>
      </c>
      <c r="J543" s="1" t="s">
        <v>2422</v>
      </c>
      <c r="K543" s="1" t="str">
        <f t="shared" si="19"/>
        <v>2018</v>
      </c>
      <c r="L543" s="1">
        <f t="shared" si="18"/>
        <v>6</v>
      </c>
      <c r="M543" s="1" t="s">
        <v>60</v>
      </c>
    </row>
    <row r="544" spans="8:13">
      <c r="H544" s="1" t="s">
        <v>71</v>
      </c>
      <c r="I544" s="1" t="s">
        <v>9231</v>
      </c>
      <c r="J544" s="1" t="s">
        <v>9232</v>
      </c>
      <c r="K544" s="1" t="str">
        <f t="shared" si="19"/>
        <v>2012</v>
      </c>
      <c r="L544" s="18">
        <f t="shared" si="18"/>
        <v>7</v>
      </c>
      <c r="M544" s="1" t="s">
        <v>79</v>
      </c>
    </row>
    <row r="545" spans="8:13" hidden="1">
      <c r="H545" s="1" t="s">
        <v>128</v>
      </c>
      <c r="I545" s="1" t="s">
        <v>368</v>
      </c>
      <c r="J545" s="1" t="s">
        <v>2430</v>
      </c>
      <c r="K545" s="1" t="str">
        <f t="shared" si="19"/>
        <v>2018</v>
      </c>
      <c r="L545" s="1">
        <f t="shared" si="18"/>
        <v>42</v>
      </c>
      <c r="M545" s="1" t="s">
        <v>60</v>
      </c>
    </row>
    <row r="546" spans="8:13" hidden="1">
      <c r="H546" s="1" t="s">
        <v>108</v>
      </c>
      <c r="I546" s="1" t="s">
        <v>2037</v>
      </c>
      <c r="J546" s="1" t="s">
        <v>496</v>
      </c>
      <c r="K546" s="1" t="str">
        <f t="shared" si="19"/>
        <v>2017</v>
      </c>
      <c r="L546" s="1">
        <f t="shared" si="18"/>
        <v>6</v>
      </c>
      <c r="M546" s="1" t="s">
        <v>60</v>
      </c>
    </row>
    <row r="547" spans="8:13">
      <c r="H547" s="1" t="s">
        <v>71</v>
      </c>
      <c r="I547" s="1" t="s">
        <v>10193</v>
      </c>
      <c r="J547" s="1" t="s">
        <v>10194</v>
      </c>
      <c r="K547" s="1" t="str">
        <f t="shared" si="19"/>
        <v>2012</v>
      </c>
      <c r="L547" s="18">
        <f t="shared" si="18"/>
        <v>7</v>
      </c>
      <c r="M547" s="1" t="s">
        <v>79</v>
      </c>
    </row>
    <row r="548" spans="8:13" hidden="1">
      <c r="H548" s="1" t="s">
        <v>120</v>
      </c>
      <c r="I548" s="1" t="s">
        <v>2304</v>
      </c>
      <c r="J548" s="1" t="s">
        <v>1657</v>
      </c>
      <c r="K548" s="1" t="str">
        <f t="shared" si="19"/>
        <v>2014</v>
      </c>
      <c r="L548" s="1">
        <f t="shared" ref="L548:L611" si="20">H548-(TEXT(I548,"YYYY")-TEXT(J548,"YYYY"))</f>
        <v>41</v>
      </c>
      <c r="M548" s="1" t="s">
        <v>60</v>
      </c>
    </row>
    <row r="549" spans="8:13">
      <c r="H549" s="1" t="s">
        <v>71</v>
      </c>
      <c r="I549" s="1" t="s">
        <v>11029</v>
      </c>
      <c r="J549" s="1" t="s">
        <v>9362</v>
      </c>
      <c r="K549" s="1" t="str">
        <f t="shared" si="19"/>
        <v>2020</v>
      </c>
      <c r="L549" s="18">
        <f t="shared" si="20"/>
        <v>7</v>
      </c>
      <c r="M549" s="1" t="s">
        <v>79</v>
      </c>
    </row>
    <row r="550" spans="8:13">
      <c r="H550" s="1" t="s">
        <v>158</v>
      </c>
      <c r="I550" s="1" t="s">
        <v>11531</v>
      </c>
      <c r="J550" s="1" t="s">
        <v>7370</v>
      </c>
      <c r="K550" s="1" t="str">
        <f t="shared" si="19"/>
        <v>2011</v>
      </c>
      <c r="L550" s="18">
        <f t="shared" si="20"/>
        <v>7</v>
      </c>
      <c r="M550" s="1" t="s">
        <v>79</v>
      </c>
    </row>
    <row r="551" spans="8:13">
      <c r="H551" s="1" t="s">
        <v>71</v>
      </c>
      <c r="I551" s="1" t="s">
        <v>6398</v>
      </c>
      <c r="J551" s="1" t="s">
        <v>905</v>
      </c>
      <c r="K551" s="1" t="str">
        <f t="shared" si="19"/>
        <v>2015</v>
      </c>
      <c r="L551" s="18">
        <f t="shared" si="20"/>
        <v>7</v>
      </c>
      <c r="M551" s="1" t="s">
        <v>79</v>
      </c>
    </row>
    <row r="552" spans="8:13">
      <c r="H552" s="1" t="s">
        <v>158</v>
      </c>
      <c r="I552" s="1" t="s">
        <v>9132</v>
      </c>
      <c r="J552" s="1" t="s">
        <v>941</v>
      </c>
      <c r="K552" s="1" t="str">
        <f t="shared" si="19"/>
        <v>2011</v>
      </c>
      <c r="L552" s="18">
        <f t="shared" si="20"/>
        <v>7</v>
      </c>
      <c r="M552" s="1" t="s">
        <v>79</v>
      </c>
    </row>
    <row r="553" spans="8:13">
      <c r="H553" s="1" t="s">
        <v>247</v>
      </c>
      <c r="I553" s="1" t="s">
        <v>613</v>
      </c>
      <c r="J553" s="1" t="s">
        <v>1918</v>
      </c>
      <c r="K553" s="1" t="str">
        <f t="shared" si="19"/>
        <v>2007</v>
      </c>
      <c r="L553" s="18">
        <f t="shared" si="20"/>
        <v>7</v>
      </c>
      <c r="M553" s="1" t="s">
        <v>79</v>
      </c>
    </row>
    <row r="554" spans="8:13">
      <c r="H554" s="1" t="s">
        <v>187</v>
      </c>
      <c r="I554" s="1" t="s">
        <v>188</v>
      </c>
      <c r="J554" s="1" t="s">
        <v>191</v>
      </c>
      <c r="K554" s="1" t="str">
        <f t="shared" si="19"/>
        <v>2018</v>
      </c>
      <c r="L554" s="18">
        <f t="shared" si="20"/>
        <v>8</v>
      </c>
      <c r="M554" s="1" t="s">
        <v>79</v>
      </c>
    </row>
    <row r="555" spans="8:13" hidden="1">
      <c r="H555" s="1" t="s">
        <v>484</v>
      </c>
      <c r="I555" s="1" t="s">
        <v>1699</v>
      </c>
      <c r="J555" s="1" t="s">
        <v>2178</v>
      </c>
      <c r="K555" s="1" t="str">
        <f t="shared" si="19"/>
        <v>2018</v>
      </c>
      <c r="L555" s="1">
        <f t="shared" si="20"/>
        <v>47</v>
      </c>
      <c r="M555" s="1" t="s">
        <v>60</v>
      </c>
    </row>
    <row r="556" spans="8:13">
      <c r="H556" s="1" t="s">
        <v>144</v>
      </c>
      <c r="I556" s="1" t="s">
        <v>493</v>
      </c>
      <c r="J556" s="5">
        <v>37622</v>
      </c>
      <c r="K556" s="1" t="str">
        <f t="shared" si="19"/>
        <v>2003</v>
      </c>
      <c r="L556" s="18">
        <f t="shared" si="20"/>
        <v>8</v>
      </c>
      <c r="M556" s="1" t="s">
        <v>79</v>
      </c>
    </row>
    <row r="557" spans="8:13" hidden="1">
      <c r="H557" s="1" t="s">
        <v>233</v>
      </c>
      <c r="I557" s="1" t="s">
        <v>645</v>
      </c>
      <c r="J557" s="1" t="s">
        <v>2471</v>
      </c>
      <c r="K557" s="1" t="str">
        <f t="shared" si="19"/>
        <v>2004</v>
      </c>
      <c r="L557" s="1">
        <f t="shared" si="20"/>
        <v>34</v>
      </c>
      <c r="M557" s="1" t="s">
        <v>60</v>
      </c>
    </row>
    <row r="558" spans="8:13">
      <c r="H558" s="1" t="s">
        <v>187</v>
      </c>
      <c r="I558" s="1" t="s">
        <v>1492</v>
      </c>
      <c r="J558" s="1" t="s">
        <v>1039</v>
      </c>
      <c r="K558" s="1" t="str">
        <f t="shared" si="19"/>
        <v>2018</v>
      </c>
      <c r="L558" s="18">
        <f t="shared" si="20"/>
        <v>8</v>
      </c>
      <c r="M558" s="1" t="s">
        <v>79</v>
      </c>
    </row>
    <row r="559" spans="8:13" hidden="1">
      <c r="H559" s="1" t="s">
        <v>515</v>
      </c>
      <c r="I559" s="1" t="s">
        <v>793</v>
      </c>
      <c r="J559" s="1" t="s">
        <v>532</v>
      </c>
      <c r="K559" s="1" t="str">
        <f t="shared" si="19"/>
        <v>2019</v>
      </c>
      <c r="L559" s="1">
        <f t="shared" si="20"/>
        <v>65</v>
      </c>
      <c r="M559" s="1" t="s">
        <v>60</v>
      </c>
    </row>
    <row r="560" spans="8:13" hidden="1">
      <c r="H560" s="1" t="s">
        <v>678</v>
      </c>
      <c r="I560" s="1" t="s">
        <v>1190</v>
      </c>
      <c r="J560" s="1" t="s">
        <v>2481</v>
      </c>
      <c r="K560" s="1" t="str">
        <f t="shared" si="19"/>
        <v>2006</v>
      </c>
      <c r="L560" s="1">
        <f t="shared" si="20"/>
        <v>21</v>
      </c>
      <c r="M560" s="1" t="s">
        <v>60</v>
      </c>
    </row>
    <row r="561" spans="8:13" hidden="1">
      <c r="H561" s="1" t="s">
        <v>436</v>
      </c>
      <c r="I561" s="1" t="s">
        <v>368</v>
      </c>
      <c r="J561" s="1" t="s">
        <v>2486</v>
      </c>
      <c r="K561" s="1" t="str">
        <f t="shared" si="19"/>
        <v>2017</v>
      </c>
      <c r="L561" s="1">
        <f t="shared" si="20"/>
        <v>58</v>
      </c>
      <c r="M561" s="1" t="s">
        <v>60</v>
      </c>
    </row>
    <row r="562" spans="8:13">
      <c r="H562" s="1" t="s">
        <v>263</v>
      </c>
      <c r="I562" s="1" t="s">
        <v>2138</v>
      </c>
      <c r="J562" s="1" t="s">
        <v>1815</v>
      </c>
      <c r="K562" s="1" t="str">
        <f t="shared" si="19"/>
        <v>2008</v>
      </c>
      <c r="L562" s="18">
        <f t="shared" si="20"/>
        <v>8</v>
      </c>
      <c r="M562" s="1" t="s">
        <v>79</v>
      </c>
    </row>
    <row r="563" spans="8:13" hidden="1">
      <c r="H563" s="1" t="s">
        <v>310</v>
      </c>
      <c r="I563" s="1" t="s">
        <v>368</v>
      </c>
      <c r="J563" s="1" t="s">
        <v>2492</v>
      </c>
      <c r="K563" s="1" t="str">
        <f t="shared" si="19"/>
        <v>1994</v>
      </c>
      <c r="L563" s="1">
        <f t="shared" si="20"/>
        <v>21</v>
      </c>
      <c r="M563" s="1" t="s">
        <v>60</v>
      </c>
    </row>
    <row r="564" spans="8:13" hidden="1">
      <c r="H564" s="1" t="s">
        <v>108</v>
      </c>
      <c r="I564" s="1" t="s">
        <v>2409</v>
      </c>
      <c r="J564" s="1" t="s">
        <v>2496</v>
      </c>
      <c r="K564" s="1" t="str">
        <f t="shared" si="19"/>
        <v>2018</v>
      </c>
      <c r="L564" s="1">
        <f t="shared" si="20"/>
        <v>8</v>
      </c>
      <c r="M564" s="1" t="s">
        <v>60</v>
      </c>
    </row>
    <row r="565" spans="8:13">
      <c r="H565" s="1" t="s">
        <v>58</v>
      </c>
      <c r="I565" s="1" t="s">
        <v>403</v>
      </c>
      <c r="J565" s="1" t="s">
        <v>2091</v>
      </c>
      <c r="K565" s="1" t="str">
        <f t="shared" si="19"/>
        <v>2017</v>
      </c>
      <c r="L565" s="18">
        <f t="shared" si="20"/>
        <v>8</v>
      </c>
      <c r="M565" s="1" t="s">
        <v>79</v>
      </c>
    </row>
    <row r="566" spans="8:13" hidden="1">
      <c r="H566" s="1" t="s">
        <v>158</v>
      </c>
      <c r="I566" s="1" t="s">
        <v>2409</v>
      </c>
      <c r="J566" s="1" t="s">
        <v>2502</v>
      </c>
      <c r="K566" s="1" t="str">
        <f t="shared" si="19"/>
        <v>2018</v>
      </c>
      <c r="L566" s="1">
        <f t="shared" si="20"/>
        <v>11</v>
      </c>
      <c r="M566" s="1" t="s">
        <v>60</v>
      </c>
    </row>
    <row r="567" spans="8:13" hidden="1">
      <c r="H567" s="1" t="s">
        <v>515</v>
      </c>
      <c r="I567" s="1" t="s">
        <v>2115</v>
      </c>
      <c r="J567" s="1" t="s">
        <v>881</v>
      </c>
      <c r="K567" s="1" t="str">
        <f t="shared" si="19"/>
        <v>2018</v>
      </c>
      <c r="L567" s="1">
        <f t="shared" si="20"/>
        <v>65</v>
      </c>
      <c r="M567" s="1" t="s">
        <v>60</v>
      </c>
    </row>
    <row r="568" spans="8:13" hidden="1">
      <c r="H568" s="1" t="s">
        <v>351</v>
      </c>
      <c r="I568" s="1" t="s">
        <v>368</v>
      </c>
      <c r="J568" s="1" t="s">
        <v>2509</v>
      </c>
      <c r="K568" s="1" t="str">
        <f t="shared" si="19"/>
        <v>1995</v>
      </c>
      <c r="L568" s="1">
        <f t="shared" si="20"/>
        <v>32</v>
      </c>
      <c r="M568" s="1" t="s">
        <v>60</v>
      </c>
    </row>
    <row r="569" spans="8:13" hidden="1">
      <c r="H569" s="1" t="s">
        <v>197</v>
      </c>
      <c r="I569" s="1" t="s">
        <v>2115</v>
      </c>
      <c r="J569" s="1" t="s">
        <v>540</v>
      </c>
      <c r="K569" s="1" t="str">
        <f t="shared" si="19"/>
        <v>2018</v>
      </c>
      <c r="L569" s="1">
        <f t="shared" si="20"/>
        <v>17</v>
      </c>
      <c r="M569" s="1" t="s">
        <v>60</v>
      </c>
    </row>
    <row r="570" spans="8:13">
      <c r="H570" s="1" t="s">
        <v>108</v>
      </c>
      <c r="I570" s="1" t="s">
        <v>2302</v>
      </c>
      <c r="J570" s="1" t="s">
        <v>2302</v>
      </c>
      <c r="K570" s="1" t="str">
        <f t="shared" si="19"/>
        <v>2019</v>
      </c>
      <c r="L570" s="18">
        <f t="shared" si="20"/>
        <v>8</v>
      </c>
      <c r="M570" s="1" t="s">
        <v>79</v>
      </c>
    </row>
    <row r="571" spans="8:13">
      <c r="H571" s="1" t="s">
        <v>108</v>
      </c>
      <c r="I571" s="1" t="s">
        <v>2828</v>
      </c>
      <c r="J571" s="1" t="s">
        <v>532</v>
      </c>
      <c r="K571" s="1" t="str">
        <f t="shared" si="19"/>
        <v>2019</v>
      </c>
      <c r="L571" s="18">
        <f t="shared" si="20"/>
        <v>8</v>
      </c>
      <c r="M571" s="1" t="s">
        <v>79</v>
      </c>
    </row>
    <row r="572" spans="8:13">
      <c r="H572" s="1" t="s">
        <v>108</v>
      </c>
      <c r="I572" s="1" t="s">
        <v>964</v>
      </c>
      <c r="J572" s="1" t="s">
        <v>604</v>
      </c>
      <c r="K572" s="1" t="str">
        <f t="shared" si="19"/>
        <v>2019</v>
      </c>
      <c r="L572" s="18">
        <f t="shared" si="20"/>
        <v>8</v>
      </c>
      <c r="M572" s="1" t="s">
        <v>79</v>
      </c>
    </row>
    <row r="573" spans="8:13" hidden="1">
      <c r="H573" s="1" t="s">
        <v>149</v>
      </c>
      <c r="I573" s="1" t="s">
        <v>2523</v>
      </c>
      <c r="J573" s="1" t="s">
        <v>2527</v>
      </c>
      <c r="K573" s="1" t="str">
        <f t="shared" si="19"/>
        <v>2017</v>
      </c>
      <c r="L573" s="1">
        <f t="shared" si="20"/>
        <v>38</v>
      </c>
      <c r="M573" s="1" t="s">
        <v>60</v>
      </c>
    </row>
    <row r="574" spans="8:13">
      <c r="H574" s="1" t="s">
        <v>187</v>
      </c>
      <c r="I574" s="1" t="s">
        <v>1012</v>
      </c>
      <c r="J574" s="1" t="s">
        <v>3171</v>
      </c>
      <c r="K574" s="1" t="str">
        <f t="shared" si="19"/>
        <v>2016</v>
      </c>
      <c r="L574" s="18">
        <f t="shared" si="20"/>
        <v>8</v>
      </c>
      <c r="M574" s="1" t="s">
        <v>79</v>
      </c>
    </row>
    <row r="575" spans="8:13" hidden="1">
      <c r="H575" s="1" t="s">
        <v>310</v>
      </c>
      <c r="I575" s="1" t="s">
        <v>2534</v>
      </c>
      <c r="J575" s="1" t="s">
        <v>1163</v>
      </c>
      <c r="K575" s="1" t="str">
        <f t="shared" si="19"/>
        <v>2015</v>
      </c>
      <c r="L575" s="1">
        <f t="shared" si="20"/>
        <v>42</v>
      </c>
      <c r="M575" s="1" t="s">
        <v>60</v>
      </c>
    </row>
    <row r="576" spans="8:13">
      <c r="H576" s="1" t="s">
        <v>108</v>
      </c>
      <c r="I576" s="1" t="s">
        <v>3623</v>
      </c>
      <c r="J576" s="1" t="s">
        <v>2854</v>
      </c>
      <c r="K576" s="1" t="str">
        <f t="shared" si="19"/>
        <v>2018</v>
      </c>
      <c r="L576" s="18">
        <f t="shared" si="20"/>
        <v>8</v>
      </c>
      <c r="M576" s="1" t="s">
        <v>79</v>
      </c>
    </row>
    <row r="577" spans="8:13" hidden="1">
      <c r="H577" s="1" t="s">
        <v>134</v>
      </c>
      <c r="I577" s="1" t="s">
        <v>976</v>
      </c>
      <c r="J577" s="1" t="s">
        <v>1044</v>
      </c>
      <c r="K577" s="1" t="str">
        <f t="shared" si="19"/>
        <v>2018</v>
      </c>
      <c r="L577" s="1">
        <f t="shared" si="20"/>
        <v>27</v>
      </c>
      <c r="M577" s="1" t="s">
        <v>60</v>
      </c>
    </row>
    <row r="578" spans="8:13">
      <c r="H578" s="1" t="s">
        <v>108</v>
      </c>
      <c r="I578" s="1" t="s">
        <v>3932</v>
      </c>
      <c r="J578" s="1" t="s">
        <v>3934</v>
      </c>
      <c r="K578" s="1" t="str">
        <f t="shared" si="19"/>
        <v>2016</v>
      </c>
      <c r="L578" s="18">
        <f t="shared" si="20"/>
        <v>8</v>
      </c>
      <c r="M578" s="1" t="s">
        <v>79</v>
      </c>
    </row>
    <row r="579" spans="8:13" hidden="1">
      <c r="H579" s="1" t="s">
        <v>282</v>
      </c>
      <c r="I579" s="1" t="s">
        <v>2534</v>
      </c>
      <c r="J579" s="1" t="s">
        <v>823</v>
      </c>
      <c r="K579" s="1" t="str">
        <f t="shared" si="19"/>
        <v>2017</v>
      </c>
      <c r="L579" s="1">
        <f t="shared" si="20"/>
        <v>42</v>
      </c>
      <c r="M579" s="1" t="s">
        <v>60</v>
      </c>
    </row>
    <row r="580" spans="8:13">
      <c r="H580" s="1" t="s">
        <v>187</v>
      </c>
      <c r="I580" s="1" t="s">
        <v>318</v>
      </c>
      <c r="J580" s="1" t="s">
        <v>2111</v>
      </c>
      <c r="K580" s="1" t="str">
        <f t="shared" ref="K580:K643" si="21">TEXT(J580,"YYYY")</f>
        <v>2017</v>
      </c>
      <c r="L580" s="18">
        <f t="shared" si="20"/>
        <v>8</v>
      </c>
      <c r="M580" s="1" t="s">
        <v>79</v>
      </c>
    </row>
    <row r="581" spans="8:13">
      <c r="H581" s="1" t="s">
        <v>108</v>
      </c>
      <c r="I581" s="1" t="s">
        <v>4394</v>
      </c>
      <c r="J581" s="1" t="s">
        <v>527</v>
      </c>
      <c r="K581" s="1" t="str">
        <f t="shared" si="21"/>
        <v>2018</v>
      </c>
      <c r="L581" s="18">
        <f t="shared" si="20"/>
        <v>8</v>
      </c>
      <c r="M581" s="1" t="s">
        <v>79</v>
      </c>
    </row>
    <row r="582" spans="8:13">
      <c r="H582" s="1" t="s">
        <v>108</v>
      </c>
      <c r="I582" s="1" t="s">
        <v>3961</v>
      </c>
      <c r="J582" s="1" t="s">
        <v>250</v>
      </c>
      <c r="K582" s="1" t="str">
        <f t="shared" si="21"/>
        <v>2016</v>
      </c>
      <c r="L582" s="18">
        <f t="shared" si="20"/>
        <v>8</v>
      </c>
      <c r="M582" s="1" t="s">
        <v>79</v>
      </c>
    </row>
    <row r="583" spans="8:13" hidden="1">
      <c r="H583" s="1" t="s">
        <v>189</v>
      </c>
      <c r="I583" s="1" t="s">
        <v>2534</v>
      </c>
      <c r="J583" s="1" t="s">
        <v>705</v>
      </c>
      <c r="K583" s="1" t="str">
        <f t="shared" si="21"/>
        <v>2018</v>
      </c>
      <c r="L583" s="1">
        <f t="shared" si="20"/>
        <v>47</v>
      </c>
      <c r="M583" s="1" t="s">
        <v>60</v>
      </c>
    </row>
    <row r="584" spans="8:13">
      <c r="H584" s="1">
        <v>8</v>
      </c>
      <c r="I584" s="1" t="s">
        <v>4734</v>
      </c>
      <c r="J584" s="1" t="s">
        <v>4734</v>
      </c>
      <c r="K584" s="1" t="str">
        <f t="shared" si="21"/>
        <v>2016</v>
      </c>
      <c r="L584" s="18">
        <f t="shared" si="20"/>
        <v>8</v>
      </c>
      <c r="M584" s="1" t="s">
        <v>79</v>
      </c>
    </row>
    <row r="585" spans="8:13" hidden="1">
      <c r="H585" s="1" t="s">
        <v>464</v>
      </c>
      <c r="I585" s="1" t="s">
        <v>2534</v>
      </c>
      <c r="J585" s="1" t="s">
        <v>1304</v>
      </c>
      <c r="K585" s="1" t="str">
        <f t="shared" si="21"/>
        <v>2018</v>
      </c>
      <c r="L585" s="1">
        <f t="shared" si="20"/>
        <v>31</v>
      </c>
      <c r="M585" s="1" t="s">
        <v>60</v>
      </c>
    </row>
    <row r="586" spans="8:13">
      <c r="H586" s="1" t="s">
        <v>108</v>
      </c>
      <c r="I586" s="1" t="s">
        <v>4977</v>
      </c>
      <c r="J586" s="1" t="s">
        <v>587</v>
      </c>
      <c r="K586" s="1" t="str">
        <f t="shared" si="21"/>
        <v>2017</v>
      </c>
      <c r="L586" s="18">
        <f t="shared" si="20"/>
        <v>8</v>
      </c>
      <c r="M586" s="1" t="s">
        <v>79</v>
      </c>
    </row>
    <row r="587" spans="8:13">
      <c r="H587" s="1" t="s">
        <v>187</v>
      </c>
      <c r="I587" s="1" t="s">
        <v>106</v>
      </c>
      <c r="J587" s="1" t="s">
        <v>688</v>
      </c>
      <c r="K587" s="1" t="str">
        <f t="shared" si="21"/>
        <v>2017</v>
      </c>
      <c r="L587" s="18">
        <f t="shared" si="20"/>
        <v>8</v>
      </c>
      <c r="M587" s="1" t="s">
        <v>79</v>
      </c>
    </row>
    <row r="588" spans="8:13">
      <c r="H588" s="1" t="s">
        <v>108</v>
      </c>
      <c r="I588" s="1" t="s">
        <v>5882</v>
      </c>
      <c r="J588" s="1" t="s">
        <v>905</v>
      </c>
      <c r="K588" s="1" t="str">
        <f t="shared" si="21"/>
        <v>2015</v>
      </c>
      <c r="L588" s="18">
        <f t="shared" si="20"/>
        <v>8</v>
      </c>
      <c r="M588" s="1" t="s">
        <v>79</v>
      </c>
    </row>
    <row r="589" spans="8:13">
      <c r="H589" s="1" t="s">
        <v>58</v>
      </c>
      <c r="I589" s="1" t="s">
        <v>6066</v>
      </c>
      <c r="J589" s="1" t="s">
        <v>1222</v>
      </c>
      <c r="K589" s="1" t="str">
        <f t="shared" si="21"/>
        <v>2015</v>
      </c>
      <c r="L589" s="18">
        <f t="shared" si="20"/>
        <v>8</v>
      </c>
      <c r="M589" s="1" t="s">
        <v>79</v>
      </c>
    </row>
    <row r="590" spans="8:13" hidden="1">
      <c r="H590" s="1" t="s">
        <v>240</v>
      </c>
      <c r="I590" s="1" t="s">
        <v>822</v>
      </c>
      <c r="J590" s="1" t="s">
        <v>2585</v>
      </c>
      <c r="K590" s="1" t="str">
        <f t="shared" si="21"/>
        <v>1994</v>
      </c>
      <c r="L590" s="1">
        <f t="shared" si="20"/>
        <v>29</v>
      </c>
      <c r="M590" s="1" t="s">
        <v>60</v>
      </c>
    </row>
    <row r="591" spans="8:13" hidden="1">
      <c r="H591" s="1" t="s">
        <v>301</v>
      </c>
      <c r="I591" s="1" t="s">
        <v>2418</v>
      </c>
      <c r="J591" s="1" t="s">
        <v>2588</v>
      </c>
      <c r="K591" s="1" t="str">
        <f t="shared" si="21"/>
        <v>2018</v>
      </c>
      <c r="L591" s="1">
        <f t="shared" si="20"/>
        <v>53</v>
      </c>
      <c r="M591" s="1" t="s">
        <v>60</v>
      </c>
    </row>
    <row r="592" spans="8:13">
      <c r="H592" s="1" t="s">
        <v>108</v>
      </c>
      <c r="I592" s="1" t="s">
        <v>7031</v>
      </c>
      <c r="J592" s="1" t="s">
        <v>6828</v>
      </c>
      <c r="K592" s="1" t="str">
        <f t="shared" si="21"/>
        <v>2015</v>
      </c>
      <c r="L592" s="18">
        <f t="shared" si="20"/>
        <v>8</v>
      </c>
      <c r="M592" s="1" t="s">
        <v>79</v>
      </c>
    </row>
    <row r="593" spans="8:13" hidden="1">
      <c r="H593" s="1" t="s">
        <v>448</v>
      </c>
      <c r="I593" s="1" t="s">
        <v>374</v>
      </c>
      <c r="J593" s="1" t="s">
        <v>374</v>
      </c>
      <c r="K593" s="1" t="str">
        <f t="shared" si="21"/>
        <v>2019</v>
      </c>
      <c r="L593" s="1">
        <f t="shared" si="20"/>
        <v>32</v>
      </c>
      <c r="M593" s="1" t="s">
        <v>60</v>
      </c>
    </row>
    <row r="594" spans="8:13" hidden="1">
      <c r="H594" s="1" t="s">
        <v>448</v>
      </c>
      <c r="I594" s="1" t="s">
        <v>793</v>
      </c>
      <c r="J594" s="1" t="s">
        <v>459</v>
      </c>
      <c r="K594" s="1" t="str">
        <f t="shared" si="21"/>
        <v>2019</v>
      </c>
      <c r="L594" s="1">
        <f t="shared" si="20"/>
        <v>32</v>
      </c>
      <c r="M594" s="1" t="s">
        <v>60</v>
      </c>
    </row>
    <row r="595" spans="8:13" hidden="1">
      <c r="H595" s="1" t="s">
        <v>134</v>
      </c>
      <c r="I595" s="1" t="s">
        <v>2422</v>
      </c>
      <c r="J595" s="1" t="s">
        <v>1222</v>
      </c>
      <c r="K595" s="1" t="str">
        <f t="shared" si="21"/>
        <v>2015</v>
      </c>
      <c r="L595" s="1">
        <f t="shared" si="20"/>
        <v>24</v>
      </c>
      <c r="M595" s="1" t="s">
        <v>60</v>
      </c>
    </row>
    <row r="596" spans="8:13" hidden="1">
      <c r="H596" s="1" t="s">
        <v>367</v>
      </c>
      <c r="I596" s="1" t="s">
        <v>787</v>
      </c>
      <c r="J596" s="1" t="s">
        <v>1044</v>
      </c>
      <c r="K596" s="1" t="str">
        <f t="shared" si="21"/>
        <v>2018</v>
      </c>
      <c r="L596" s="1">
        <f t="shared" si="20"/>
        <v>25</v>
      </c>
      <c r="M596" s="1" t="s">
        <v>60</v>
      </c>
    </row>
    <row r="597" spans="8:13">
      <c r="H597" s="1" t="s">
        <v>108</v>
      </c>
      <c r="I597" s="1" t="s">
        <v>7158</v>
      </c>
      <c r="J597" s="1" t="s">
        <v>7161</v>
      </c>
      <c r="K597" s="1" t="str">
        <f t="shared" si="21"/>
        <v>2014</v>
      </c>
      <c r="L597" s="18">
        <f t="shared" si="20"/>
        <v>8</v>
      </c>
      <c r="M597" s="1" t="s">
        <v>79</v>
      </c>
    </row>
    <row r="598" spans="8:13" hidden="1">
      <c r="H598" s="1" t="s">
        <v>101</v>
      </c>
      <c r="I598" s="1" t="s">
        <v>793</v>
      </c>
      <c r="J598" s="1" t="s">
        <v>705</v>
      </c>
      <c r="K598" s="1" t="str">
        <f t="shared" si="21"/>
        <v>2018</v>
      </c>
      <c r="L598" s="1">
        <f t="shared" si="20"/>
        <v>37</v>
      </c>
      <c r="M598" s="1" t="s">
        <v>60</v>
      </c>
    </row>
    <row r="599" spans="8:13" hidden="1">
      <c r="H599" s="1" t="s">
        <v>217</v>
      </c>
      <c r="I599" s="1" t="s">
        <v>787</v>
      </c>
      <c r="J599" s="1" t="s">
        <v>787</v>
      </c>
      <c r="K599" s="1" t="str">
        <f t="shared" si="21"/>
        <v>2019</v>
      </c>
      <c r="L599" s="1">
        <f t="shared" si="20"/>
        <v>16</v>
      </c>
      <c r="M599" s="1" t="s">
        <v>60</v>
      </c>
    </row>
    <row r="600" spans="8:13">
      <c r="H600" s="1" t="s">
        <v>187</v>
      </c>
      <c r="I600" s="1" t="s">
        <v>4141</v>
      </c>
      <c r="J600" s="1" t="s">
        <v>378</v>
      </c>
      <c r="K600" s="1" t="str">
        <f t="shared" si="21"/>
        <v>2014</v>
      </c>
      <c r="L600" s="18">
        <f t="shared" si="20"/>
        <v>8</v>
      </c>
      <c r="M600" s="1" t="s">
        <v>79</v>
      </c>
    </row>
    <row r="601" spans="8:13" hidden="1">
      <c r="H601" s="1" t="s">
        <v>120</v>
      </c>
      <c r="I601" s="1" t="s">
        <v>191</v>
      </c>
      <c r="J601" s="1" t="s">
        <v>1943</v>
      </c>
      <c r="K601" s="1" t="str">
        <f t="shared" si="21"/>
        <v>2008</v>
      </c>
      <c r="L601" s="1">
        <f t="shared" si="20"/>
        <v>36</v>
      </c>
      <c r="M601" s="1" t="s">
        <v>60</v>
      </c>
    </row>
    <row r="602" spans="8:13" hidden="1">
      <c r="H602" s="1" t="s">
        <v>58</v>
      </c>
      <c r="I602" s="1" t="s">
        <v>787</v>
      </c>
      <c r="J602" s="1" t="s">
        <v>787</v>
      </c>
      <c r="K602" s="1" t="str">
        <f t="shared" si="21"/>
        <v>2019</v>
      </c>
      <c r="L602" s="1">
        <f t="shared" si="20"/>
        <v>10</v>
      </c>
      <c r="M602" s="1" t="s">
        <v>60</v>
      </c>
    </row>
    <row r="603" spans="8:13">
      <c r="H603" s="1" t="s">
        <v>58</v>
      </c>
      <c r="I603" s="1" t="s">
        <v>159</v>
      </c>
      <c r="J603" s="1" t="s">
        <v>1933</v>
      </c>
      <c r="K603" s="1" t="str">
        <f t="shared" si="21"/>
        <v>2014</v>
      </c>
      <c r="L603" s="18">
        <f t="shared" si="20"/>
        <v>8</v>
      </c>
      <c r="M603" s="1" t="s">
        <v>79</v>
      </c>
    </row>
    <row r="604" spans="8:13" hidden="1">
      <c r="H604" s="1" t="s">
        <v>256</v>
      </c>
      <c r="I604" s="1" t="s">
        <v>793</v>
      </c>
      <c r="J604" s="1" t="s">
        <v>1933</v>
      </c>
      <c r="K604" s="1" t="str">
        <f t="shared" si="21"/>
        <v>2014</v>
      </c>
      <c r="L604" s="1">
        <f t="shared" si="20"/>
        <v>47</v>
      </c>
      <c r="M604" s="1" t="s">
        <v>60</v>
      </c>
    </row>
    <row r="605" spans="8:13" hidden="1">
      <c r="H605" s="1" t="s">
        <v>108</v>
      </c>
      <c r="I605" s="1" t="s">
        <v>2422</v>
      </c>
      <c r="J605" s="1" t="s">
        <v>1873</v>
      </c>
      <c r="K605" s="1" t="str">
        <f t="shared" si="21"/>
        <v>2017</v>
      </c>
      <c r="L605" s="1">
        <f t="shared" si="20"/>
        <v>7</v>
      </c>
      <c r="M605" s="1" t="s">
        <v>60</v>
      </c>
    </row>
    <row r="606" spans="8:13" hidden="1">
      <c r="H606" s="1" t="s">
        <v>118</v>
      </c>
      <c r="I606" s="1" t="s">
        <v>2643</v>
      </c>
      <c r="J606" s="1" t="s">
        <v>881</v>
      </c>
      <c r="K606" s="1" t="str">
        <f t="shared" si="21"/>
        <v>2018</v>
      </c>
      <c r="L606" s="1">
        <f t="shared" si="20"/>
        <v>24</v>
      </c>
      <c r="M606" s="1" t="s">
        <v>60</v>
      </c>
    </row>
    <row r="607" spans="8:13">
      <c r="H607" s="1" t="s">
        <v>247</v>
      </c>
      <c r="I607" s="1" t="s">
        <v>7694</v>
      </c>
      <c r="J607" s="1" t="s">
        <v>1072</v>
      </c>
      <c r="K607" s="1" t="str">
        <f t="shared" si="21"/>
        <v>2009</v>
      </c>
      <c r="L607" s="18">
        <f t="shared" si="20"/>
        <v>8</v>
      </c>
      <c r="M607" s="1" t="s">
        <v>79</v>
      </c>
    </row>
    <row r="608" spans="8:13">
      <c r="H608" s="1" t="s">
        <v>108</v>
      </c>
      <c r="I608" s="1" t="s">
        <v>9100</v>
      </c>
      <c r="J608" s="1" t="s">
        <v>9101</v>
      </c>
      <c r="K608" s="1" t="str">
        <f t="shared" si="21"/>
        <v>2012</v>
      </c>
      <c r="L608" s="18">
        <f t="shared" si="20"/>
        <v>8</v>
      </c>
      <c r="M608" s="1" t="s">
        <v>79</v>
      </c>
    </row>
    <row r="609" spans="8:13">
      <c r="H609" s="1" t="s">
        <v>108</v>
      </c>
      <c r="I609" s="1" t="s">
        <v>9210</v>
      </c>
      <c r="J609" s="1" t="s">
        <v>9218</v>
      </c>
      <c r="K609" s="1" t="str">
        <f t="shared" si="21"/>
        <v>2014</v>
      </c>
      <c r="L609" s="18">
        <f t="shared" si="20"/>
        <v>8</v>
      </c>
      <c r="M609" s="1" t="s">
        <v>79</v>
      </c>
    </row>
    <row r="610" spans="8:13" hidden="1">
      <c r="H610" s="1" t="s">
        <v>108</v>
      </c>
      <c r="I610" s="1" t="s">
        <v>2422</v>
      </c>
      <c r="J610" s="1" t="s">
        <v>2658</v>
      </c>
      <c r="K610" s="1" t="str">
        <f t="shared" si="21"/>
        <v>2017</v>
      </c>
      <c r="L610" s="1">
        <f t="shared" si="20"/>
        <v>7</v>
      </c>
      <c r="M610" s="1" t="s">
        <v>60</v>
      </c>
    </row>
    <row r="611" spans="8:13">
      <c r="H611" s="1" t="s">
        <v>187</v>
      </c>
      <c r="I611" s="1" t="s">
        <v>9908</v>
      </c>
      <c r="J611" s="1" t="s">
        <v>9231</v>
      </c>
      <c r="K611" s="1" t="str">
        <f t="shared" si="21"/>
        <v>2012</v>
      </c>
      <c r="L611" s="18">
        <f t="shared" si="20"/>
        <v>8</v>
      </c>
      <c r="M611" s="1" t="s">
        <v>79</v>
      </c>
    </row>
    <row r="612" spans="8:13" hidden="1">
      <c r="H612" s="1" t="s">
        <v>189</v>
      </c>
      <c r="I612" s="1" t="s">
        <v>2422</v>
      </c>
      <c r="J612" s="1" t="s">
        <v>2668</v>
      </c>
      <c r="K612" s="1" t="str">
        <f t="shared" si="21"/>
        <v>2018</v>
      </c>
      <c r="L612" s="1">
        <f t="shared" ref="L612:L675" si="22">H612-(TEXT(I612,"YYYY")-TEXT(J612,"YYYY"))</f>
        <v>47</v>
      </c>
      <c r="M612" s="1" t="s">
        <v>60</v>
      </c>
    </row>
    <row r="613" spans="8:13" hidden="1">
      <c r="H613" s="1" t="s">
        <v>144</v>
      </c>
      <c r="I613" s="1" t="s">
        <v>810</v>
      </c>
      <c r="J613" s="1" t="s">
        <v>810</v>
      </c>
      <c r="K613" s="1" t="str">
        <f t="shared" si="21"/>
        <v>2019</v>
      </c>
      <c r="L613" s="1">
        <f t="shared" si="22"/>
        <v>24</v>
      </c>
      <c r="M613" s="1" t="s">
        <v>60</v>
      </c>
    </row>
    <row r="614" spans="8:13" hidden="1">
      <c r="H614" s="1" t="s">
        <v>88</v>
      </c>
      <c r="I614" s="1" t="s">
        <v>2422</v>
      </c>
      <c r="J614" s="1" t="s">
        <v>2257</v>
      </c>
      <c r="K614" s="1" t="str">
        <f t="shared" si="21"/>
        <v>2018</v>
      </c>
      <c r="L614" s="1">
        <f t="shared" si="22"/>
        <v>28</v>
      </c>
      <c r="M614" s="1" t="s">
        <v>60</v>
      </c>
    </row>
    <row r="615" spans="8:13">
      <c r="H615" s="1" t="s">
        <v>187</v>
      </c>
      <c r="I615" s="1" t="s">
        <v>9708</v>
      </c>
      <c r="J615" s="1" t="s">
        <v>10200</v>
      </c>
      <c r="K615" s="1" t="str">
        <f t="shared" si="21"/>
        <v>2011</v>
      </c>
      <c r="L615" s="18">
        <f t="shared" si="22"/>
        <v>8</v>
      </c>
      <c r="M615" s="1" t="s">
        <v>79</v>
      </c>
    </row>
    <row r="616" spans="8:13" hidden="1">
      <c r="H616" s="1" t="s">
        <v>809</v>
      </c>
      <c r="I616" s="1" t="s">
        <v>913</v>
      </c>
      <c r="J616" s="1" t="s">
        <v>191</v>
      </c>
      <c r="K616" s="1" t="str">
        <f t="shared" si="21"/>
        <v>2018</v>
      </c>
      <c r="L616" s="1">
        <f t="shared" si="22"/>
        <v>36</v>
      </c>
      <c r="M616" s="1" t="s">
        <v>60</v>
      </c>
    </row>
    <row r="617" spans="8:13">
      <c r="H617" s="1" t="s">
        <v>187</v>
      </c>
      <c r="I617" s="1" t="s">
        <v>3125</v>
      </c>
      <c r="J617" s="1" t="s">
        <v>604</v>
      </c>
      <c r="K617" s="1" t="str">
        <f t="shared" si="21"/>
        <v>2019</v>
      </c>
      <c r="L617" s="18">
        <f t="shared" si="22"/>
        <v>8</v>
      </c>
      <c r="M617" s="1" t="s">
        <v>79</v>
      </c>
    </row>
    <row r="618" spans="8:13">
      <c r="H618" s="1" t="s">
        <v>187</v>
      </c>
      <c r="I618" s="1" t="s">
        <v>9437</v>
      </c>
      <c r="J618" s="1" t="s">
        <v>178</v>
      </c>
      <c r="K618" s="1" t="str">
        <f t="shared" si="21"/>
        <v>2012</v>
      </c>
      <c r="L618" s="18">
        <f t="shared" si="22"/>
        <v>8</v>
      </c>
      <c r="M618" s="1" t="s">
        <v>79</v>
      </c>
    </row>
    <row r="619" spans="8:13" hidden="1">
      <c r="H619" s="1" t="s">
        <v>387</v>
      </c>
      <c r="I619" s="1" t="s">
        <v>2689</v>
      </c>
      <c r="J619" s="1" t="s">
        <v>1873</v>
      </c>
      <c r="K619" s="1" t="str">
        <f t="shared" si="21"/>
        <v>2017</v>
      </c>
      <c r="L619" s="1">
        <f t="shared" si="22"/>
        <v>67</v>
      </c>
      <c r="M619" s="1" t="s">
        <v>60</v>
      </c>
    </row>
    <row r="620" spans="8:13" hidden="1">
      <c r="H620" s="1" t="s">
        <v>180</v>
      </c>
      <c r="I620" s="1" t="s">
        <v>2689</v>
      </c>
      <c r="J620" s="1" t="s">
        <v>978</v>
      </c>
      <c r="K620" s="1" t="str">
        <f t="shared" si="21"/>
        <v>2018</v>
      </c>
      <c r="L620" s="1">
        <f t="shared" si="22"/>
        <v>63</v>
      </c>
      <c r="M620" s="1" t="s">
        <v>60</v>
      </c>
    </row>
    <row r="621" spans="8:13" hidden="1">
      <c r="H621" s="1" t="s">
        <v>644</v>
      </c>
      <c r="I621" s="1" t="s">
        <v>2689</v>
      </c>
      <c r="J621" s="1" t="s">
        <v>1815</v>
      </c>
      <c r="K621" s="1" t="str">
        <f t="shared" si="21"/>
        <v>2008</v>
      </c>
      <c r="L621" s="1">
        <f t="shared" si="22"/>
        <v>25</v>
      </c>
      <c r="M621" s="1" t="s">
        <v>60</v>
      </c>
    </row>
    <row r="622" spans="8:13" hidden="1">
      <c r="H622" s="1" t="s">
        <v>464</v>
      </c>
      <c r="I622" s="1" t="s">
        <v>2422</v>
      </c>
      <c r="J622" s="1" t="s">
        <v>2704</v>
      </c>
      <c r="K622" s="1" t="str">
        <f t="shared" si="21"/>
        <v>2009</v>
      </c>
      <c r="L622" s="1">
        <f t="shared" si="22"/>
        <v>22</v>
      </c>
      <c r="M622" s="1" t="s">
        <v>60</v>
      </c>
    </row>
    <row r="623" spans="8:13">
      <c r="H623" s="1" t="s">
        <v>108</v>
      </c>
      <c r="I623" s="1" t="s">
        <v>11290</v>
      </c>
      <c r="J623" s="1" t="s">
        <v>8134</v>
      </c>
      <c r="K623" s="1" t="str">
        <f t="shared" si="21"/>
        <v>2020</v>
      </c>
      <c r="L623" s="18">
        <f t="shared" si="22"/>
        <v>8</v>
      </c>
      <c r="M623" s="1" t="s">
        <v>79</v>
      </c>
    </row>
    <row r="624" spans="8:13" hidden="1">
      <c r="H624" s="1" t="s">
        <v>282</v>
      </c>
      <c r="I624" s="1" t="s">
        <v>2689</v>
      </c>
      <c r="J624" s="1" t="s">
        <v>191</v>
      </c>
      <c r="K624" s="1" t="str">
        <f t="shared" si="21"/>
        <v>2018</v>
      </c>
      <c r="L624" s="1">
        <f t="shared" si="22"/>
        <v>43</v>
      </c>
      <c r="M624" s="1" t="s">
        <v>60</v>
      </c>
    </row>
    <row r="625" spans="8:13">
      <c r="H625" s="1" t="s">
        <v>187</v>
      </c>
      <c r="I625" s="1" t="s">
        <v>7776</v>
      </c>
      <c r="J625" s="1" t="s">
        <v>1163</v>
      </c>
      <c r="K625" s="1" t="str">
        <f t="shared" si="21"/>
        <v>2015</v>
      </c>
      <c r="L625" s="18">
        <f t="shared" si="22"/>
        <v>8</v>
      </c>
      <c r="M625" s="1" t="s">
        <v>79</v>
      </c>
    </row>
    <row r="626" spans="8:13">
      <c r="H626" s="1" t="s">
        <v>130</v>
      </c>
      <c r="I626" s="1" t="s">
        <v>9305</v>
      </c>
      <c r="J626" s="1" t="s">
        <v>11762</v>
      </c>
      <c r="K626" s="1" t="str">
        <f t="shared" si="21"/>
        <v>2016</v>
      </c>
      <c r="L626" s="18">
        <f t="shared" si="22"/>
        <v>8</v>
      </c>
      <c r="M626" s="1" t="s">
        <v>79</v>
      </c>
    </row>
    <row r="627" spans="8:13" hidden="1">
      <c r="H627" s="1" t="s">
        <v>187</v>
      </c>
      <c r="I627" s="1" t="s">
        <v>431</v>
      </c>
      <c r="J627" s="1" t="s">
        <v>204</v>
      </c>
      <c r="K627" s="1" t="str">
        <f t="shared" si="21"/>
        <v>2017</v>
      </c>
      <c r="L627" s="1">
        <f t="shared" si="22"/>
        <v>8</v>
      </c>
      <c r="M627" s="1" t="s">
        <v>60</v>
      </c>
    </row>
    <row r="628" spans="8:13" hidden="1">
      <c r="H628" s="1" t="s">
        <v>584</v>
      </c>
      <c r="I628" s="1" t="s">
        <v>431</v>
      </c>
      <c r="J628" s="1" t="s">
        <v>1534</v>
      </c>
      <c r="K628" s="1" t="str">
        <f t="shared" si="21"/>
        <v>2016</v>
      </c>
      <c r="L628" s="1">
        <f t="shared" si="22"/>
        <v>35</v>
      </c>
      <c r="M628" s="1" t="s">
        <v>60</v>
      </c>
    </row>
    <row r="629" spans="8:13" hidden="1">
      <c r="H629" s="1" t="s">
        <v>644</v>
      </c>
      <c r="I629" s="1" t="s">
        <v>431</v>
      </c>
      <c r="J629" s="1" t="s">
        <v>881</v>
      </c>
      <c r="K629" s="1" t="str">
        <f t="shared" si="21"/>
        <v>2018</v>
      </c>
      <c r="L629" s="1">
        <f t="shared" si="22"/>
        <v>35</v>
      </c>
      <c r="M629" s="1" t="s">
        <v>60</v>
      </c>
    </row>
    <row r="630" spans="8:13" hidden="1">
      <c r="H630" s="1" t="s">
        <v>158</v>
      </c>
      <c r="I630" s="1" t="s">
        <v>431</v>
      </c>
      <c r="J630" s="1" t="s">
        <v>1286</v>
      </c>
      <c r="K630" s="1" t="str">
        <f t="shared" si="21"/>
        <v>2017</v>
      </c>
      <c r="L630" s="1">
        <f t="shared" si="22"/>
        <v>10</v>
      </c>
      <c r="M630" s="1" t="s">
        <v>60</v>
      </c>
    </row>
    <row r="631" spans="8:13" hidden="1">
      <c r="H631" s="1" t="s">
        <v>126</v>
      </c>
      <c r="I631" s="1" t="s">
        <v>2426</v>
      </c>
      <c r="J631" s="1" t="s">
        <v>1873</v>
      </c>
      <c r="K631" s="1" t="str">
        <f t="shared" si="21"/>
        <v>2017</v>
      </c>
      <c r="L631" s="1">
        <f t="shared" si="22"/>
        <v>13</v>
      </c>
      <c r="M631" s="1" t="s">
        <v>60</v>
      </c>
    </row>
    <row r="632" spans="8:13">
      <c r="H632" s="1" t="s">
        <v>324</v>
      </c>
      <c r="I632" s="1" t="s">
        <v>1067</v>
      </c>
      <c r="J632" s="1" t="s">
        <v>11875</v>
      </c>
      <c r="K632" s="1" t="str">
        <f t="shared" si="21"/>
        <v>2010</v>
      </c>
      <c r="L632" s="18">
        <f t="shared" si="22"/>
        <v>8</v>
      </c>
      <c r="M632" s="1" t="s">
        <v>79</v>
      </c>
    </row>
    <row r="633" spans="8:13" hidden="1">
      <c r="H633" s="1" t="s">
        <v>99</v>
      </c>
      <c r="I633" s="1" t="s">
        <v>2738</v>
      </c>
      <c r="J633" s="1" t="s">
        <v>474</v>
      </c>
      <c r="K633" s="1" t="str">
        <f t="shared" si="21"/>
        <v>2018</v>
      </c>
      <c r="L633" s="1">
        <f t="shared" si="22"/>
        <v>6</v>
      </c>
      <c r="M633" s="1" t="s">
        <v>60</v>
      </c>
    </row>
    <row r="634" spans="8:13" hidden="1">
      <c r="H634" s="1" t="s">
        <v>324</v>
      </c>
      <c r="I634" s="1" t="s">
        <v>2746</v>
      </c>
      <c r="J634" s="1" t="s">
        <v>1873</v>
      </c>
      <c r="K634" s="1" t="str">
        <f t="shared" si="21"/>
        <v>2017</v>
      </c>
      <c r="L634" s="1">
        <f t="shared" si="22"/>
        <v>12</v>
      </c>
      <c r="M634" s="1" t="s">
        <v>60</v>
      </c>
    </row>
    <row r="635" spans="8:13" hidden="1">
      <c r="H635" s="1" t="s">
        <v>344</v>
      </c>
      <c r="I635" s="1" t="s">
        <v>2746</v>
      </c>
      <c r="J635" s="1" t="s">
        <v>1304</v>
      </c>
      <c r="K635" s="1" t="str">
        <f t="shared" si="21"/>
        <v>2018</v>
      </c>
      <c r="L635" s="1">
        <f t="shared" si="22"/>
        <v>21</v>
      </c>
      <c r="M635" s="1" t="s">
        <v>60</v>
      </c>
    </row>
    <row r="636" spans="8:13" hidden="1">
      <c r="H636" s="1" t="s">
        <v>247</v>
      </c>
      <c r="I636" s="1" t="s">
        <v>2746</v>
      </c>
      <c r="J636" s="1" t="s">
        <v>2023</v>
      </c>
      <c r="K636" s="1" t="str">
        <f t="shared" si="21"/>
        <v>2013</v>
      </c>
      <c r="L636" s="1">
        <f t="shared" si="22"/>
        <v>10</v>
      </c>
      <c r="M636" s="1" t="s">
        <v>60</v>
      </c>
    </row>
    <row r="637" spans="8:13" hidden="1">
      <c r="H637" s="1" t="s">
        <v>130</v>
      </c>
      <c r="I637" s="1" t="s">
        <v>2746</v>
      </c>
      <c r="J637" s="1" t="s">
        <v>474</v>
      </c>
      <c r="K637" s="1" t="str">
        <f t="shared" si="21"/>
        <v>2018</v>
      </c>
      <c r="L637" s="1">
        <f t="shared" si="22"/>
        <v>12</v>
      </c>
      <c r="M637" s="1" t="s">
        <v>60</v>
      </c>
    </row>
    <row r="638" spans="8:13" hidden="1">
      <c r="H638" s="1" t="s">
        <v>530</v>
      </c>
      <c r="I638" s="1" t="s">
        <v>2746</v>
      </c>
      <c r="J638" s="1" t="s">
        <v>2762</v>
      </c>
      <c r="K638" s="1" t="str">
        <f t="shared" si="21"/>
        <v>1989</v>
      </c>
      <c r="L638" s="1">
        <f t="shared" si="22"/>
        <v>4</v>
      </c>
      <c r="M638" s="1" t="s">
        <v>60</v>
      </c>
    </row>
    <row r="639" spans="8:13" hidden="1">
      <c r="H639" s="1" t="s">
        <v>118</v>
      </c>
      <c r="I639" s="1" t="s">
        <v>2766</v>
      </c>
      <c r="J639" s="1" t="s">
        <v>2679</v>
      </c>
      <c r="K639" s="1" t="str">
        <f t="shared" si="21"/>
        <v>1998</v>
      </c>
      <c r="L639" s="1">
        <f t="shared" si="22"/>
        <v>5</v>
      </c>
      <c r="M639" s="1" t="s">
        <v>60</v>
      </c>
    </row>
    <row r="640" spans="8:13">
      <c r="H640" s="1" t="s">
        <v>108</v>
      </c>
      <c r="I640" s="1" t="s">
        <v>1067</v>
      </c>
      <c r="J640" s="1" t="s">
        <v>507</v>
      </c>
      <c r="K640" s="1" t="str">
        <f t="shared" si="21"/>
        <v>2015</v>
      </c>
      <c r="L640" s="18">
        <f t="shared" si="22"/>
        <v>8</v>
      </c>
      <c r="M640" s="1" t="s">
        <v>79</v>
      </c>
    </row>
    <row r="641" spans="8:13">
      <c r="H641" s="1" t="s">
        <v>108</v>
      </c>
      <c r="I641" s="1" t="s">
        <v>11990</v>
      </c>
      <c r="J641" s="1" t="s">
        <v>690</v>
      </c>
      <c r="K641" s="1" t="str">
        <f t="shared" si="21"/>
        <v>2020</v>
      </c>
      <c r="L641" s="18">
        <f t="shared" si="22"/>
        <v>8</v>
      </c>
      <c r="M641" s="1" t="s">
        <v>79</v>
      </c>
    </row>
    <row r="642" spans="8:13" hidden="1">
      <c r="H642" s="1" t="s">
        <v>299</v>
      </c>
      <c r="I642" s="1" t="s">
        <v>2766</v>
      </c>
      <c r="J642" s="1" t="s">
        <v>1222</v>
      </c>
      <c r="K642" s="1" t="str">
        <f t="shared" si="21"/>
        <v>2015</v>
      </c>
      <c r="L642" s="1">
        <f t="shared" si="22"/>
        <v>41</v>
      </c>
      <c r="M642" s="1" t="s">
        <v>60</v>
      </c>
    </row>
    <row r="643" spans="8:13" hidden="1">
      <c r="H643" s="1" t="s">
        <v>71</v>
      </c>
      <c r="I643" s="1" t="s">
        <v>2779</v>
      </c>
      <c r="J643" s="1" t="s">
        <v>2496</v>
      </c>
      <c r="K643" s="1" t="str">
        <f t="shared" si="21"/>
        <v>2018</v>
      </c>
      <c r="L643" s="1">
        <f t="shared" si="22"/>
        <v>7</v>
      </c>
      <c r="M643" s="1" t="s">
        <v>60</v>
      </c>
    </row>
    <row r="644" spans="8:13">
      <c r="H644" s="1" t="s">
        <v>108</v>
      </c>
      <c r="I644" s="1" t="s">
        <v>12191</v>
      </c>
      <c r="J644" s="1" t="s">
        <v>10803</v>
      </c>
      <c r="K644" s="1" t="str">
        <f t="shared" ref="K644:K707" si="23">TEXT(J644,"YYYY")</f>
        <v>2020</v>
      </c>
      <c r="L644" s="18">
        <f t="shared" si="22"/>
        <v>8</v>
      </c>
      <c r="M644" s="1" t="s">
        <v>79</v>
      </c>
    </row>
    <row r="645" spans="8:13" hidden="1">
      <c r="H645" s="1" t="s">
        <v>375</v>
      </c>
      <c r="I645" s="1" t="s">
        <v>572</v>
      </c>
      <c r="J645" s="1" t="s">
        <v>162</v>
      </c>
      <c r="K645" s="1" t="str">
        <f t="shared" si="23"/>
        <v>2016</v>
      </c>
      <c r="L645" s="1">
        <f t="shared" si="22"/>
        <v>54</v>
      </c>
      <c r="M645" s="1" t="s">
        <v>60</v>
      </c>
    </row>
    <row r="646" spans="8:13" hidden="1">
      <c r="H646" s="1" t="s">
        <v>197</v>
      </c>
      <c r="I646" s="1" t="s">
        <v>572</v>
      </c>
      <c r="J646" s="1" t="s">
        <v>1304</v>
      </c>
      <c r="K646" s="1" t="str">
        <f t="shared" si="23"/>
        <v>2018</v>
      </c>
      <c r="L646" s="1">
        <f t="shared" si="22"/>
        <v>17</v>
      </c>
      <c r="M646" s="1" t="s">
        <v>60</v>
      </c>
    </row>
    <row r="647" spans="8:13" hidden="1">
      <c r="H647" s="1" t="s">
        <v>126</v>
      </c>
      <c r="I647" s="1" t="s">
        <v>554</v>
      </c>
      <c r="J647" s="1" t="s">
        <v>1286</v>
      </c>
      <c r="K647" s="1" t="str">
        <f t="shared" si="23"/>
        <v>2017</v>
      </c>
      <c r="L647" s="1">
        <f t="shared" si="22"/>
        <v>13</v>
      </c>
      <c r="M647" s="1" t="s">
        <v>60</v>
      </c>
    </row>
    <row r="648" spans="8:13">
      <c r="H648" s="1" t="s">
        <v>108</v>
      </c>
      <c r="I648" s="1" t="s">
        <v>12403</v>
      </c>
      <c r="J648" s="1" t="s">
        <v>12408</v>
      </c>
      <c r="K648" s="1" t="str">
        <f t="shared" si="23"/>
        <v>2020</v>
      </c>
      <c r="L648" s="18">
        <f t="shared" si="22"/>
        <v>8</v>
      </c>
      <c r="M648" s="1" t="s">
        <v>79</v>
      </c>
    </row>
    <row r="649" spans="8:13">
      <c r="H649" s="1" t="s">
        <v>58</v>
      </c>
      <c r="I649" s="1" t="s">
        <v>700</v>
      </c>
      <c r="J649" s="1" t="s">
        <v>717</v>
      </c>
      <c r="K649" s="1" t="str">
        <f t="shared" si="23"/>
        <v>2018</v>
      </c>
      <c r="L649" s="18">
        <f t="shared" si="22"/>
        <v>9</v>
      </c>
      <c r="M649" s="1" t="s">
        <v>79</v>
      </c>
    </row>
    <row r="650" spans="8:13" hidden="1">
      <c r="H650" s="1" t="s">
        <v>134</v>
      </c>
      <c r="I650" s="1" t="s">
        <v>554</v>
      </c>
      <c r="J650" s="1" t="s">
        <v>1873</v>
      </c>
      <c r="K650" s="1" t="str">
        <f t="shared" si="23"/>
        <v>2017</v>
      </c>
      <c r="L650" s="1">
        <f t="shared" si="22"/>
        <v>26</v>
      </c>
      <c r="M650" s="1" t="s">
        <v>60</v>
      </c>
    </row>
    <row r="651" spans="8:13" hidden="1">
      <c r="H651" s="1" t="s">
        <v>256</v>
      </c>
      <c r="I651" s="1" t="s">
        <v>554</v>
      </c>
      <c r="J651" s="1" t="s">
        <v>2178</v>
      </c>
      <c r="K651" s="1" t="str">
        <f t="shared" si="23"/>
        <v>2018</v>
      </c>
      <c r="L651" s="1">
        <f t="shared" si="22"/>
        <v>52</v>
      </c>
      <c r="M651" s="1" t="s">
        <v>60</v>
      </c>
    </row>
    <row r="652" spans="8:13" hidden="1">
      <c r="H652" s="1" t="s">
        <v>479</v>
      </c>
      <c r="I652" s="1" t="s">
        <v>554</v>
      </c>
      <c r="J652" s="1" t="s">
        <v>2008</v>
      </c>
      <c r="K652" s="1" t="str">
        <f t="shared" si="23"/>
        <v>2014</v>
      </c>
      <c r="L652" s="1">
        <f t="shared" si="22"/>
        <v>15</v>
      </c>
      <c r="M652" s="1" t="s">
        <v>60</v>
      </c>
    </row>
    <row r="653" spans="8:13" hidden="1">
      <c r="H653" s="1" t="s">
        <v>88</v>
      </c>
      <c r="I653" s="1" t="s">
        <v>554</v>
      </c>
      <c r="J653" s="1" t="s">
        <v>1222</v>
      </c>
      <c r="K653" s="1" t="str">
        <f t="shared" si="23"/>
        <v>2015</v>
      </c>
      <c r="L653" s="1">
        <f t="shared" si="22"/>
        <v>25</v>
      </c>
      <c r="M653" s="1" t="s">
        <v>60</v>
      </c>
    </row>
    <row r="654" spans="8:13" hidden="1">
      <c r="H654" s="1" t="s">
        <v>644</v>
      </c>
      <c r="I654" s="1" t="s">
        <v>696</v>
      </c>
      <c r="J654" s="1" t="s">
        <v>2818</v>
      </c>
      <c r="K654" s="1" t="str">
        <f t="shared" si="23"/>
        <v>2012</v>
      </c>
      <c r="L654" s="1">
        <f t="shared" si="22"/>
        <v>29</v>
      </c>
      <c r="M654" s="1" t="s">
        <v>60</v>
      </c>
    </row>
    <row r="655" spans="8:13" hidden="1">
      <c r="H655" s="1" t="s">
        <v>189</v>
      </c>
      <c r="I655" s="1" t="s">
        <v>2822</v>
      </c>
      <c r="J655" s="1" t="s">
        <v>1413</v>
      </c>
      <c r="K655" s="1" t="str">
        <f t="shared" si="23"/>
        <v>2015</v>
      </c>
      <c r="L655" s="1">
        <f t="shared" si="22"/>
        <v>45</v>
      </c>
      <c r="M655" s="1" t="s">
        <v>60</v>
      </c>
    </row>
    <row r="656" spans="8:13">
      <c r="H656" s="1" t="s">
        <v>187</v>
      </c>
      <c r="I656" s="1" t="s">
        <v>745</v>
      </c>
      <c r="J656" s="1" t="s">
        <v>745</v>
      </c>
      <c r="K656" s="1" t="str">
        <f t="shared" si="23"/>
        <v>2017</v>
      </c>
      <c r="L656" s="18">
        <f t="shared" si="22"/>
        <v>9</v>
      </c>
      <c r="M656" s="1" t="s">
        <v>79</v>
      </c>
    </row>
    <row r="657" spans="8:13" hidden="1">
      <c r="H657" s="1" t="s">
        <v>189</v>
      </c>
      <c r="I657" s="1" t="s">
        <v>1079</v>
      </c>
      <c r="J657" s="1" t="s">
        <v>72</v>
      </c>
      <c r="K657" s="1" t="str">
        <f t="shared" si="23"/>
        <v>2019</v>
      </c>
      <c r="L657" s="1">
        <f t="shared" si="22"/>
        <v>47</v>
      </c>
      <c r="M657" s="1" t="s">
        <v>60</v>
      </c>
    </row>
    <row r="658" spans="8:13">
      <c r="H658" s="1" t="s">
        <v>158</v>
      </c>
      <c r="I658" s="1" t="s">
        <v>1087</v>
      </c>
      <c r="J658" s="1" t="s">
        <v>931</v>
      </c>
      <c r="K658" s="1" t="str">
        <f t="shared" si="23"/>
        <v>2016</v>
      </c>
      <c r="L658" s="18">
        <f t="shared" si="22"/>
        <v>9</v>
      </c>
      <c r="M658" s="1" t="s">
        <v>79</v>
      </c>
    </row>
    <row r="659" spans="8:13" hidden="1">
      <c r="H659" s="1" t="s">
        <v>120</v>
      </c>
      <c r="I659" s="1" t="s">
        <v>2418</v>
      </c>
      <c r="J659" s="1" t="s">
        <v>2839</v>
      </c>
      <c r="K659" s="1" t="str">
        <f t="shared" si="23"/>
        <v>2015</v>
      </c>
      <c r="L659" s="1">
        <f t="shared" si="22"/>
        <v>43</v>
      </c>
      <c r="M659" s="1" t="s">
        <v>60</v>
      </c>
    </row>
    <row r="660" spans="8:13" hidden="1">
      <c r="H660" s="1" t="s">
        <v>375</v>
      </c>
      <c r="I660" s="1" t="s">
        <v>2843</v>
      </c>
      <c r="J660" s="1" t="s">
        <v>227</v>
      </c>
      <c r="K660" s="1" t="str">
        <f t="shared" si="23"/>
        <v>2017</v>
      </c>
      <c r="L660" s="1">
        <f t="shared" si="22"/>
        <v>56</v>
      </c>
      <c r="M660" s="1" t="s">
        <v>60</v>
      </c>
    </row>
    <row r="661" spans="8:13" hidden="1">
      <c r="H661" s="1" t="s">
        <v>644</v>
      </c>
      <c r="I661" s="1" t="s">
        <v>2847</v>
      </c>
      <c r="J661" s="1" t="s">
        <v>1206</v>
      </c>
      <c r="K661" s="1" t="str">
        <f t="shared" si="23"/>
        <v>2017</v>
      </c>
      <c r="L661" s="1">
        <f t="shared" si="22"/>
        <v>34</v>
      </c>
      <c r="M661" s="1" t="s">
        <v>60</v>
      </c>
    </row>
    <row r="662" spans="8:13">
      <c r="H662" s="1" t="s">
        <v>187</v>
      </c>
      <c r="I662" s="1" t="s">
        <v>2417</v>
      </c>
      <c r="J662" s="1" t="s">
        <v>2418</v>
      </c>
      <c r="K662" s="1" t="str">
        <f t="shared" si="23"/>
        <v>2018</v>
      </c>
      <c r="L662" s="18">
        <f t="shared" si="22"/>
        <v>9</v>
      </c>
      <c r="M662" s="1" t="s">
        <v>79</v>
      </c>
    </row>
    <row r="663" spans="8:13" hidden="1">
      <c r="H663" s="1" t="s">
        <v>240</v>
      </c>
      <c r="I663" s="1" t="s">
        <v>2847</v>
      </c>
      <c r="J663" s="1" t="s">
        <v>2854</v>
      </c>
      <c r="K663" s="1" t="str">
        <f t="shared" si="23"/>
        <v>2018</v>
      </c>
      <c r="L663" s="1">
        <f t="shared" si="22"/>
        <v>54</v>
      </c>
      <c r="M663" s="1" t="s">
        <v>60</v>
      </c>
    </row>
    <row r="664" spans="8:13">
      <c r="H664" s="1" t="s">
        <v>344</v>
      </c>
      <c r="I664" s="1" t="s">
        <v>1190</v>
      </c>
      <c r="J664" s="1" t="s">
        <v>2559</v>
      </c>
      <c r="K664" s="1" t="str">
        <f t="shared" si="23"/>
        <v>2007</v>
      </c>
      <c r="L664" s="18">
        <f t="shared" si="22"/>
        <v>9</v>
      </c>
      <c r="M664" s="1" t="s">
        <v>79</v>
      </c>
    </row>
    <row r="665" spans="8:13">
      <c r="H665" s="1" t="s">
        <v>149</v>
      </c>
      <c r="I665" s="1" t="s">
        <v>2738</v>
      </c>
      <c r="J665" s="1" t="s">
        <v>2739</v>
      </c>
      <c r="K665" s="1" t="str">
        <f t="shared" si="23"/>
        <v>1988</v>
      </c>
      <c r="L665" s="18">
        <f t="shared" si="22"/>
        <v>9</v>
      </c>
      <c r="M665" s="1" t="s">
        <v>79</v>
      </c>
    </row>
    <row r="666" spans="8:13">
      <c r="H666" s="1" t="s">
        <v>324</v>
      </c>
      <c r="I666" s="1" t="s">
        <v>3035</v>
      </c>
      <c r="J666" s="1" t="s">
        <v>3052</v>
      </c>
      <c r="K666" s="1" t="str">
        <f t="shared" si="23"/>
        <v>2014</v>
      </c>
      <c r="L666" s="18">
        <f t="shared" si="22"/>
        <v>9</v>
      </c>
      <c r="M666" s="1" t="s">
        <v>79</v>
      </c>
    </row>
    <row r="667" spans="8:13" hidden="1">
      <c r="H667" s="1" t="s">
        <v>809</v>
      </c>
      <c r="I667" s="1" t="s">
        <v>316</v>
      </c>
      <c r="J667" s="1" t="s">
        <v>2868</v>
      </c>
      <c r="K667" s="1" t="str">
        <f t="shared" si="23"/>
        <v>2008</v>
      </c>
      <c r="L667" s="1">
        <f t="shared" si="22"/>
        <v>26</v>
      </c>
      <c r="M667" s="1" t="s">
        <v>60</v>
      </c>
    </row>
    <row r="668" spans="8:13">
      <c r="H668" s="1" t="s">
        <v>479</v>
      </c>
      <c r="I668" s="1" t="s">
        <v>3363</v>
      </c>
      <c r="J668" s="1" t="s">
        <v>1918</v>
      </c>
      <c r="K668" s="1" t="str">
        <f t="shared" si="23"/>
        <v>2007</v>
      </c>
      <c r="L668" s="18">
        <f t="shared" si="22"/>
        <v>9</v>
      </c>
      <c r="M668" s="1" t="s">
        <v>79</v>
      </c>
    </row>
    <row r="669" spans="8:13" hidden="1">
      <c r="H669" s="1" t="s">
        <v>55</v>
      </c>
      <c r="I669" s="1" t="s">
        <v>1296</v>
      </c>
      <c r="J669" s="1" t="s">
        <v>1598</v>
      </c>
      <c r="K669" s="1" t="str">
        <f t="shared" si="23"/>
        <v>2017</v>
      </c>
      <c r="L669" s="1">
        <f t="shared" si="22"/>
        <v>4</v>
      </c>
      <c r="M669" s="1" t="s">
        <v>60</v>
      </c>
    </row>
    <row r="670" spans="8:13" hidden="1">
      <c r="H670" s="1" t="s">
        <v>149</v>
      </c>
      <c r="I670" s="1" t="s">
        <v>2880</v>
      </c>
      <c r="J670" s="1" t="s">
        <v>728</v>
      </c>
      <c r="K670" s="1" t="str">
        <f t="shared" si="23"/>
        <v>2018</v>
      </c>
      <c r="L670" s="1">
        <f t="shared" si="22"/>
        <v>49</v>
      </c>
      <c r="M670" s="1" t="s">
        <v>60</v>
      </c>
    </row>
    <row r="671" spans="8:13" hidden="1">
      <c r="H671" s="1" t="s">
        <v>120</v>
      </c>
      <c r="I671" s="1" t="s">
        <v>2884</v>
      </c>
      <c r="J671" s="1" t="s">
        <v>2885</v>
      </c>
      <c r="K671" s="1" t="str">
        <f t="shared" si="23"/>
        <v>1998</v>
      </c>
      <c r="L671" s="1">
        <f t="shared" si="22"/>
        <v>28</v>
      </c>
      <c r="M671" s="1" t="s">
        <v>60</v>
      </c>
    </row>
    <row r="672" spans="8:13" hidden="1">
      <c r="H672" s="1" t="s">
        <v>177</v>
      </c>
      <c r="I672" s="1" t="s">
        <v>2430</v>
      </c>
      <c r="J672" s="1" t="s">
        <v>2091</v>
      </c>
      <c r="K672" s="1" t="str">
        <f t="shared" si="23"/>
        <v>2017</v>
      </c>
      <c r="L672" s="1">
        <f t="shared" si="22"/>
        <v>22</v>
      </c>
      <c r="M672" s="1" t="s">
        <v>60</v>
      </c>
    </row>
    <row r="673" spans="8:13" hidden="1">
      <c r="H673" s="1" t="s">
        <v>126</v>
      </c>
      <c r="I673" s="1" t="s">
        <v>2430</v>
      </c>
      <c r="J673" s="1" t="s">
        <v>2892</v>
      </c>
      <c r="K673" s="1" t="str">
        <f t="shared" si="23"/>
        <v>2017</v>
      </c>
      <c r="L673" s="1">
        <f t="shared" si="22"/>
        <v>13</v>
      </c>
      <c r="M673" s="1" t="s">
        <v>60</v>
      </c>
    </row>
    <row r="674" spans="8:13">
      <c r="H674" s="1" t="s">
        <v>217</v>
      </c>
      <c r="I674" s="1" t="s">
        <v>3566</v>
      </c>
      <c r="J674" s="1" t="s">
        <v>2212</v>
      </c>
      <c r="K674" s="1" t="str">
        <f t="shared" si="23"/>
        <v>2010</v>
      </c>
      <c r="L674" s="18">
        <f t="shared" si="22"/>
        <v>9</v>
      </c>
      <c r="M674" s="1" t="s">
        <v>79</v>
      </c>
    </row>
    <row r="675" spans="8:13">
      <c r="H675" s="1" t="s">
        <v>187</v>
      </c>
      <c r="I675" s="1"/>
      <c r="J675" s="1"/>
      <c r="K675" s="1" t="str">
        <f t="shared" si="23"/>
        <v>1900</v>
      </c>
      <c r="L675" s="18">
        <f t="shared" si="22"/>
        <v>9</v>
      </c>
      <c r="M675" s="1" t="s">
        <v>79</v>
      </c>
    </row>
    <row r="676" spans="8:13">
      <c r="H676" s="1" t="s">
        <v>58</v>
      </c>
      <c r="I676" s="1" t="s">
        <v>4752</v>
      </c>
      <c r="J676" s="1" t="s">
        <v>4753</v>
      </c>
      <c r="K676" s="1" t="str">
        <f t="shared" si="23"/>
        <v>2016</v>
      </c>
      <c r="L676" s="18">
        <f t="shared" ref="L676:L739" si="24">H676-(TEXT(I676,"YYYY")-TEXT(J676,"YYYY"))</f>
        <v>9</v>
      </c>
      <c r="M676" s="1" t="s">
        <v>79</v>
      </c>
    </row>
    <row r="677" spans="8:13" hidden="1">
      <c r="H677" s="1" t="s">
        <v>136</v>
      </c>
      <c r="I677" s="1" t="s">
        <v>2907</v>
      </c>
      <c r="J677" s="1" t="s">
        <v>2908</v>
      </c>
      <c r="K677" s="1" t="str">
        <f t="shared" si="23"/>
        <v>2015</v>
      </c>
      <c r="L677" s="1">
        <f t="shared" si="24"/>
        <v>47</v>
      </c>
      <c r="M677" s="1" t="s">
        <v>60</v>
      </c>
    </row>
    <row r="678" spans="8:13" hidden="1">
      <c r="H678" s="1" t="s">
        <v>555</v>
      </c>
      <c r="I678" s="1" t="s">
        <v>2899</v>
      </c>
      <c r="J678" s="1" t="s">
        <v>236</v>
      </c>
      <c r="K678" s="1" t="str">
        <f t="shared" si="23"/>
        <v>2017</v>
      </c>
      <c r="L678" s="1">
        <f t="shared" si="24"/>
        <v>39</v>
      </c>
      <c r="M678" s="1" t="s">
        <v>60</v>
      </c>
    </row>
    <row r="679" spans="8:13">
      <c r="H679" s="1" t="s">
        <v>158</v>
      </c>
      <c r="I679" s="1" t="s">
        <v>3838</v>
      </c>
      <c r="J679" s="1" t="s">
        <v>905</v>
      </c>
      <c r="K679" s="1" t="str">
        <f t="shared" si="23"/>
        <v>2015</v>
      </c>
      <c r="L679" s="18">
        <f t="shared" si="24"/>
        <v>9</v>
      </c>
      <c r="M679" s="1" t="s">
        <v>79</v>
      </c>
    </row>
    <row r="680" spans="8:13">
      <c r="H680" s="1" t="s">
        <v>187</v>
      </c>
      <c r="I680" s="1" t="s">
        <v>5636</v>
      </c>
      <c r="J680" s="1" t="s">
        <v>1534</v>
      </c>
      <c r="K680" s="1" t="str">
        <f t="shared" si="23"/>
        <v>2016</v>
      </c>
      <c r="L680" s="18">
        <f t="shared" si="24"/>
        <v>9</v>
      </c>
      <c r="M680" s="1" t="s">
        <v>79</v>
      </c>
    </row>
    <row r="681" spans="8:13">
      <c r="H681" s="1" t="s">
        <v>58</v>
      </c>
      <c r="I681" s="1" t="s">
        <v>6226</v>
      </c>
      <c r="J681" s="1" t="s">
        <v>806</v>
      </c>
      <c r="K681" s="1" t="str">
        <f t="shared" si="23"/>
        <v>2014</v>
      </c>
      <c r="L681" s="18">
        <f t="shared" si="24"/>
        <v>9</v>
      </c>
      <c r="M681" s="1" t="s">
        <v>79</v>
      </c>
    </row>
    <row r="682" spans="8:13">
      <c r="H682" s="1" t="s">
        <v>58</v>
      </c>
      <c r="I682" s="1" t="s">
        <v>6345</v>
      </c>
      <c r="J682" s="1" t="s">
        <v>1534</v>
      </c>
      <c r="K682" s="1" t="str">
        <f t="shared" si="23"/>
        <v>2016</v>
      </c>
      <c r="L682" s="18">
        <f t="shared" si="24"/>
        <v>9</v>
      </c>
      <c r="M682" s="1" t="s">
        <v>79</v>
      </c>
    </row>
    <row r="683" spans="8:13" hidden="1">
      <c r="H683" s="1" t="s">
        <v>187</v>
      </c>
      <c r="I683" s="1" t="s">
        <v>2930</v>
      </c>
      <c r="J683" s="1" t="s">
        <v>728</v>
      </c>
      <c r="K683" s="1" t="str">
        <f t="shared" si="23"/>
        <v>2018</v>
      </c>
      <c r="L683" s="1">
        <f t="shared" si="24"/>
        <v>9</v>
      </c>
      <c r="M683" s="1" t="s">
        <v>60</v>
      </c>
    </row>
    <row r="684" spans="8:13" hidden="1">
      <c r="H684" s="1" t="s">
        <v>88</v>
      </c>
      <c r="I684" s="1" t="s">
        <v>2930</v>
      </c>
      <c r="J684" s="1" t="s">
        <v>2934</v>
      </c>
      <c r="K684" s="1" t="str">
        <f t="shared" si="23"/>
        <v>2018</v>
      </c>
      <c r="L684" s="1">
        <f t="shared" si="24"/>
        <v>28</v>
      </c>
      <c r="M684" s="1" t="s">
        <v>60</v>
      </c>
    </row>
    <row r="685" spans="8:13" hidden="1">
      <c r="H685" s="1" t="s">
        <v>308</v>
      </c>
      <c r="I685" s="1" t="s">
        <v>2930</v>
      </c>
      <c r="J685" s="1" t="s">
        <v>2939</v>
      </c>
      <c r="K685" s="1" t="str">
        <f t="shared" si="23"/>
        <v>2012</v>
      </c>
      <c r="L685" s="1">
        <f t="shared" si="24"/>
        <v>51</v>
      </c>
      <c r="M685" s="1" t="s">
        <v>60</v>
      </c>
    </row>
    <row r="686" spans="8:13" hidden="1">
      <c r="H686" s="1" t="s">
        <v>108</v>
      </c>
      <c r="I686" s="1" t="s">
        <v>2930</v>
      </c>
      <c r="J686" s="1" t="s">
        <v>2943</v>
      </c>
      <c r="K686" s="1" t="str">
        <f t="shared" si="23"/>
        <v>2012</v>
      </c>
      <c r="L686" s="1">
        <f t="shared" si="24"/>
        <v>2</v>
      </c>
      <c r="M686" s="1" t="s">
        <v>60</v>
      </c>
    </row>
    <row r="687" spans="8:13" hidden="1">
      <c r="H687" s="1" t="s">
        <v>247</v>
      </c>
      <c r="I687" s="1" t="s">
        <v>2930</v>
      </c>
      <c r="J687" s="1" t="s">
        <v>496</v>
      </c>
      <c r="K687" s="1" t="str">
        <f t="shared" si="23"/>
        <v>2017</v>
      </c>
      <c r="L687" s="1">
        <f t="shared" si="24"/>
        <v>14</v>
      </c>
      <c r="M687" s="1" t="s">
        <v>60</v>
      </c>
    </row>
    <row r="688" spans="8:13">
      <c r="H688" s="1" t="s">
        <v>158</v>
      </c>
      <c r="I688" s="1" t="s">
        <v>6428</v>
      </c>
      <c r="J688" s="1" t="s">
        <v>1222</v>
      </c>
      <c r="K688" s="1" t="str">
        <f t="shared" si="23"/>
        <v>2015</v>
      </c>
      <c r="L688" s="18">
        <f t="shared" si="24"/>
        <v>9</v>
      </c>
      <c r="M688" s="1" t="s">
        <v>79</v>
      </c>
    </row>
    <row r="689" spans="8:13" hidden="1">
      <c r="H689" s="1" t="s">
        <v>130</v>
      </c>
      <c r="I689" s="1" t="s">
        <v>2955</v>
      </c>
      <c r="J689" s="1" t="s">
        <v>728</v>
      </c>
      <c r="K689" s="1" t="str">
        <f t="shared" si="23"/>
        <v>2018</v>
      </c>
      <c r="L689" s="1">
        <f t="shared" si="24"/>
        <v>12</v>
      </c>
      <c r="M689" s="1" t="s">
        <v>60</v>
      </c>
    </row>
    <row r="690" spans="8:13">
      <c r="H690" s="1">
        <v>10</v>
      </c>
      <c r="I690" s="1" t="s">
        <v>6422</v>
      </c>
      <c r="J690" s="1" t="s">
        <v>1163</v>
      </c>
      <c r="K690" s="1" t="str">
        <f t="shared" si="23"/>
        <v>2015</v>
      </c>
      <c r="L690" s="18">
        <f t="shared" si="24"/>
        <v>9</v>
      </c>
      <c r="M690" s="1" t="s">
        <v>79</v>
      </c>
    </row>
    <row r="691" spans="8:13" hidden="1">
      <c r="H691" s="1" t="s">
        <v>584</v>
      </c>
      <c r="I691" s="1" t="s">
        <v>696</v>
      </c>
      <c r="J691" s="1" t="s">
        <v>2962</v>
      </c>
      <c r="K691" s="1" t="str">
        <f t="shared" si="23"/>
        <v>2016</v>
      </c>
      <c r="L691" s="1">
        <f t="shared" si="24"/>
        <v>35</v>
      </c>
      <c r="M691" s="1" t="s">
        <v>60</v>
      </c>
    </row>
    <row r="692" spans="8:13">
      <c r="H692" s="1" t="s">
        <v>158</v>
      </c>
      <c r="I692" s="1" t="s">
        <v>7208</v>
      </c>
      <c r="J692" s="1" t="s">
        <v>7209</v>
      </c>
      <c r="K692" s="1" t="str">
        <f t="shared" si="23"/>
        <v>2013</v>
      </c>
      <c r="L692" s="18">
        <f t="shared" si="24"/>
        <v>9</v>
      </c>
      <c r="M692" s="1" t="s">
        <v>79</v>
      </c>
    </row>
    <row r="693" spans="8:13" hidden="1">
      <c r="H693" s="1" t="s">
        <v>101</v>
      </c>
      <c r="I693" s="1" t="s">
        <v>915</v>
      </c>
      <c r="J693" s="1" t="s">
        <v>2975</v>
      </c>
      <c r="K693" s="1" t="str">
        <f t="shared" si="23"/>
        <v>1999</v>
      </c>
      <c r="L693" s="1">
        <f t="shared" si="24"/>
        <v>18</v>
      </c>
      <c r="M693" s="1" t="s">
        <v>60</v>
      </c>
    </row>
    <row r="694" spans="8:13" hidden="1">
      <c r="H694" s="1" t="s">
        <v>584</v>
      </c>
      <c r="I694" s="1" t="s">
        <v>2955</v>
      </c>
      <c r="J694" s="1" t="s">
        <v>1890</v>
      </c>
      <c r="K694" s="1" t="str">
        <f t="shared" si="23"/>
        <v>1988</v>
      </c>
      <c r="L694" s="1">
        <f t="shared" si="24"/>
        <v>7</v>
      </c>
      <c r="M694" s="1" t="s">
        <v>60</v>
      </c>
    </row>
    <row r="695" spans="8:13">
      <c r="H695" s="1" t="s">
        <v>187</v>
      </c>
      <c r="I695" s="1" t="s">
        <v>5781</v>
      </c>
      <c r="J695" s="1" t="s">
        <v>5788</v>
      </c>
      <c r="K695" s="1" t="str">
        <f t="shared" si="23"/>
        <v>2020</v>
      </c>
      <c r="L695" s="18">
        <f t="shared" si="24"/>
        <v>9</v>
      </c>
      <c r="M695" s="1" t="s">
        <v>79</v>
      </c>
    </row>
    <row r="696" spans="8:13" hidden="1">
      <c r="H696" s="1" t="s">
        <v>54</v>
      </c>
      <c r="I696" s="1" t="s">
        <v>2955</v>
      </c>
      <c r="J696" s="1" t="s">
        <v>2091</v>
      </c>
      <c r="K696" s="1" t="str">
        <f t="shared" si="23"/>
        <v>2017</v>
      </c>
      <c r="L696" s="1">
        <f t="shared" si="24"/>
        <v>2</v>
      </c>
      <c r="M696" s="1" t="s">
        <v>60</v>
      </c>
    </row>
    <row r="697" spans="8:13">
      <c r="H697" s="1" t="s">
        <v>479</v>
      </c>
      <c r="I697" s="1" t="s">
        <v>8033</v>
      </c>
      <c r="J697" s="1" t="s">
        <v>7801</v>
      </c>
      <c r="K697" s="1" t="str">
        <f t="shared" si="23"/>
        <v>2005</v>
      </c>
      <c r="L697" s="18">
        <f t="shared" si="24"/>
        <v>9</v>
      </c>
      <c r="M697" s="1" t="s">
        <v>79</v>
      </c>
    </row>
    <row r="698" spans="8:13" hidden="1">
      <c r="H698" s="1" t="s">
        <v>88</v>
      </c>
      <c r="I698" s="1" t="s">
        <v>2654</v>
      </c>
      <c r="J698" s="1" t="s">
        <v>1125</v>
      </c>
      <c r="K698" s="1" t="str">
        <f t="shared" si="23"/>
        <v>2012</v>
      </c>
      <c r="L698" s="1">
        <f t="shared" si="24"/>
        <v>21</v>
      </c>
      <c r="M698" s="1" t="s">
        <v>60</v>
      </c>
    </row>
    <row r="699" spans="8:13">
      <c r="H699" s="1" t="s">
        <v>187</v>
      </c>
      <c r="I699" s="1" t="s">
        <v>8729</v>
      </c>
      <c r="J699" s="1" t="s">
        <v>5441</v>
      </c>
      <c r="K699" s="1" t="str">
        <f t="shared" si="23"/>
        <v>2020</v>
      </c>
      <c r="L699" s="18">
        <f t="shared" si="24"/>
        <v>9</v>
      </c>
      <c r="M699" s="1" t="s">
        <v>79</v>
      </c>
    </row>
    <row r="700" spans="8:13" hidden="1">
      <c r="H700" s="1" t="s">
        <v>464</v>
      </c>
      <c r="I700" s="1" t="s">
        <v>2955</v>
      </c>
      <c r="J700" s="1" t="s">
        <v>2999</v>
      </c>
      <c r="K700" s="1" t="str">
        <f t="shared" si="23"/>
        <v>1991</v>
      </c>
      <c r="L700" s="1">
        <f t="shared" si="24"/>
        <v>4</v>
      </c>
      <c r="M700" s="1" t="s">
        <v>60</v>
      </c>
    </row>
    <row r="701" spans="8:13" hidden="1">
      <c r="H701" s="1" t="s">
        <v>324</v>
      </c>
      <c r="I701" s="1" t="s">
        <v>2994</v>
      </c>
      <c r="J701" s="1" t="s">
        <v>527</v>
      </c>
      <c r="K701" s="1" t="str">
        <f t="shared" si="23"/>
        <v>2018</v>
      </c>
      <c r="L701" s="1">
        <f t="shared" si="24"/>
        <v>13</v>
      </c>
      <c r="M701" s="1" t="s">
        <v>60</v>
      </c>
    </row>
    <row r="702" spans="8:13" hidden="1">
      <c r="H702" s="1" t="s">
        <v>809</v>
      </c>
      <c r="I702" s="1" t="s">
        <v>2994</v>
      </c>
      <c r="J702" s="1" t="s">
        <v>1857</v>
      </c>
      <c r="K702" s="1" t="str">
        <f t="shared" si="23"/>
        <v>2018</v>
      </c>
      <c r="L702" s="1">
        <f t="shared" si="24"/>
        <v>36</v>
      </c>
      <c r="M702" s="1" t="s">
        <v>60</v>
      </c>
    </row>
    <row r="703" spans="8:13" hidden="1">
      <c r="H703" s="1" t="s">
        <v>128</v>
      </c>
      <c r="I703" s="1" t="s">
        <v>2994</v>
      </c>
      <c r="J703" s="1" t="s">
        <v>527</v>
      </c>
      <c r="K703" s="1" t="str">
        <f t="shared" si="23"/>
        <v>2018</v>
      </c>
      <c r="L703" s="1">
        <f t="shared" si="24"/>
        <v>42</v>
      </c>
      <c r="M703" s="1" t="s">
        <v>60</v>
      </c>
    </row>
    <row r="704" spans="8:13" hidden="1">
      <c r="H704" s="1" t="s">
        <v>55</v>
      </c>
      <c r="I704" s="1" t="s">
        <v>2090</v>
      </c>
      <c r="J704" s="1" t="s">
        <v>728</v>
      </c>
      <c r="K704" s="1" t="str">
        <f t="shared" si="23"/>
        <v>2018</v>
      </c>
      <c r="L704" s="1">
        <f t="shared" si="24"/>
        <v>4</v>
      </c>
      <c r="M704" s="1" t="s">
        <v>60</v>
      </c>
    </row>
    <row r="705" spans="8:13">
      <c r="H705" s="1" t="s">
        <v>58</v>
      </c>
      <c r="I705" s="1" t="s">
        <v>9350</v>
      </c>
      <c r="J705" s="1" t="s">
        <v>9114</v>
      </c>
      <c r="K705" s="1" t="str">
        <f t="shared" si="23"/>
        <v>2011</v>
      </c>
      <c r="L705" s="18">
        <f t="shared" si="24"/>
        <v>9</v>
      </c>
      <c r="M705" s="1" t="s">
        <v>79</v>
      </c>
    </row>
    <row r="706" spans="8:13">
      <c r="H706" s="1" t="s">
        <v>158</v>
      </c>
      <c r="I706" s="1" t="s">
        <v>9340</v>
      </c>
      <c r="J706" s="1" t="s">
        <v>9059</v>
      </c>
      <c r="K706" s="1" t="str">
        <f t="shared" si="23"/>
        <v>2012</v>
      </c>
      <c r="L706" s="18">
        <f t="shared" si="24"/>
        <v>9</v>
      </c>
      <c r="M706" s="1" t="s">
        <v>79</v>
      </c>
    </row>
    <row r="707" spans="8:13">
      <c r="H707" s="1" t="s">
        <v>187</v>
      </c>
      <c r="I707" s="1" t="s">
        <v>9868</v>
      </c>
      <c r="J707" s="1" t="s">
        <v>4019</v>
      </c>
      <c r="K707" s="1" t="str">
        <f t="shared" si="23"/>
        <v>2013</v>
      </c>
      <c r="L707" s="18">
        <f t="shared" si="24"/>
        <v>9</v>
      </c>
      <c r="M707" s="1" t="s">
        <v>79</v>
      </c>
    </row>
    <row r="708" spans="8:13">
      <c r="H708" s="1" t="s">
        <v>158</v>
      </c>
      <c r="I708" s="1" t="s">
        <v>10156</v>
      </c>
      <c r="J708" s="1" t="s">
        <v>10157</v>
      </c>
      <c r="K708" s="1" t="str">
        <f t="shared" ref="K708:K771" si="25">TEXT(J708,"YYYY")</f>
        <v>2010</v>
      </c>
      <c r="L708" s="18">
        <f t="shared" si="24"/>
        <v>9</v>
      </c>
      <c r="M708" s="1" t="s">
        <v>79</v>
      </c>
    </row>
    <row r="709" spans="8:13" hidden="1">
      <c r="H709" s="1" t="s">
        <v>116</v>
      </c>
      <c r="I709" s="1" t="s">
        <v>3018</v>
      </c>
      <c r="J709" s="1" t="s">
        <v>66</v>
      </c>
      <c r="K709" s="1" t="str">
        <f t="shared" si="25"/>
        <v>2019</v>
      </c>
      <c r="L709" s="1">
        <f t="shared" si="24"/>
        <v>5</v>
      </c>
      <c r="M709" s="1" t="s">
        <v>60</v>
      </c>
    </row>
    <row r="710" spans="8:13" hidden="1">
      <c r="H710" s="1" t="s">
        <v>71</v>
      </c>
      <c r="I710" s="1" t="s">
        <v>696</v>
      </c>
      <c r="J710" s="1" t="s">
        <v>199</v>
      </c>
      <c r="K710" s="1" t="str">
        <f t="shared" si="25"/>
        <v>2018</v>
      </c>
      <c r="L710" s="1">
        <f t="shared" si="24"/>
        <v>7</v>
      </c>
      <c r="M710" s="1" t="s">
        <v>60</v>
      </c>
    </row>
    <row r="711" spans="8:13">
      <c r="H711" s="1" t="s">
        <v>187</v>
      </c>
      <c r="I711" s="1" t="s">
        <v>8019</v>
      </c>
      <c r="J711" s="1" t="s">
        <v>6038</v>
      </c>
      <c r="K711" s="1" t="str">
        <f t="shared" si="25"/>
        <v>2013</v>
      </c>
      <c r="L711" s="18">
        <f t="shared" si="24"/>
        <v>9</v>
      </c>
      <c r="M711" s="1" t="s">
        <v>79</v>
      </c>
    </row>
    <row r="712" spans="8:13">
      <c r="H712" s="1" t="s">
        <v>144</v>
      </c>
      <c r="I712" s="1" t="s">
        <v>10543</v>
      </c>
      <c r="J712" s="1" t="s">
        <v>10574</v>
      </c>
      <c r="K712" s="1" t="str">
        <f t="shared" si="25"/>
        <v>2005</v>
      </c>
      <c r="L712" s="18">
        <f t="shared" si="24"/>
        <v>9</v>
      </c>
      <c r="M712" s="1" t="s">
        <v>79</v>
      </c>
    </row>
    <row r="713" spans="8:13">
      <c r="H713" s="1" t="s">
        <v>187</v>
      </c>
      <c r="I713" s="1" t="s">
        <v>10640</v>
      </c>
      <c r="J713" s="1" t="s">
        <v>4141</v>
      </c>
      <c r="K713" s="1" t="str">
        <f t="shared" si="25"/>
        <v>2015</v>
      </c>
      <c r="L713" s="18">
        <f t="shared" si="24"/>
        <v>9</v>
      </c>
      <c r="M713" s="1" t="s">
        <v>79</v>
      </c>
    </row>
    <row r="714" spans="8:13" hidden="1">
      <c r="H714" s="1" t="s">
        <v>126</v>
      </c>
      <c r="I714" s="1" t="s">
        <v>818</v>
      </c>
      <c r="J714" s="1" t="s">
        <v>752</v>
      </c>
      <c r="K714" s="1" t="str">
        <f t="shared" si="25"/>
        <v>2018</v>
      </c>
      <c r="L714" s="1">
        <f t="shared" si="24"/>
        <v>13</v>
      </c>
      <c r="M714" s="1" t="s">
        <v>60</v>
      </c>
    </row>
    <row r="715" spans="8:13" hidden="1">
      <c r="H715" s="1" t="s">
        <v>282</v>
      </c>
      <c r="I715" s="1" t="s">
        <v>3035</v>
      </c>
      <c r="J715" s="1" t="s">
        <v>2779</v>
      </c>
      <c r="K715" s="1" t="str">
        <f t="shared" si="25"/>
        <v>2018</v>
      </c>
      <c r="L715" s="1">
        <f t="shared" si="24"/>
        <v>43</v>
      </c>
      <c r="M715" s="1" t="s">
        <v>60</v>
      </c>
    </row>
    <row r="716" spans="8:13">
      <c r="H716" s="1" t="s">
        <v>130</v>
      </c>
      <c r="I716" s="1" t="s">
        <v>9477</v>
      </c>
      <c r="J716" s="1" t="s">
        <v>10761</v>
      </c>
      <c r="K716" s="1" t="str">
        <f t="shared" si="25"/>
        <v>2011</v>
      </c>
      <c r="L716" s="18">
        <f t="shared" si="24"/>
        <v>9</v>
      </c>
      <c r="M716" s="1" t="s">
        <v>79</v>
      </c>
    </row>
    <row r="717" spans="8:13">
      <c r="H717" s="1" t="s">
        <v>187</v>
      </c>
      <c r="I717" s="1" t="s">
        <v>8824</v>
      </c>
      <c r="J717" s="1" t="s">
        <v>9165</v>
      </c>
      <c r="K717" s="1" t="str">
        <f t="shared" si="25"/>
        <v>2014</v>
      </c>
      <c r="L717" s="18">
        <f t="shared" si="24"/>
        <v>9</v>
      </c>
      <c r="M717" s="1" t="s">
        <v>79</v>
      </c>
    </row>
    <row r="718" spans="8:13" hidden="1">
      <c r="H718" s="1" t="s">
        <v>530</v>
      </c>
      <c r="I718" s="1" t="s">
        <v>818</v>
      </c>
      <c r="J718" s="1" t="s">
        <v>1815</v>
      </c>
      <c r="K718" s="1" t="str">
        <f t="shared" si="25"/>
        <v>2008</v>
      </c>
      <c r="L718" s="1">
        <f t="shared" si="24"/>
        <v>22</v>
      </c>
      <c r="M718" s="1" t="s">
        <v>60</v>
      </c>
    </row>
    <row r="719" spans="8:13" hidden="1">
      <c r="H719" s="1" t="s">
        <v>149</v>
      </c>
      <c r="I719" s="1" t="s">
        <v>3059</v>
      </c>
      <c r="J719" s="1" t="s">
        <v>66</v>
      </c>
      <c r="K719" s="1" t="str">
        <f t="shared" si="25"/>
        <v>2019</v>
      </c>
      <c r="L719" s="1">
        <f t="shared" si="24"/>
        <v>39</v>
      </c>
      <c r="M719" s="1" t="s">
        <v>60</v>
      </c>
    </row>
    <row r="720" spans="8:13">
      <c r="H720" s="1" t="s">
        <v>58</v>
      </c>
      <c r="I720" s="1" t="s">
        <v>10517</v>
      </c>
      <c r="J720" s="1" t="s">
        <v>10817</v>
      </c>
      <c r="K720" s="1" t="str">
        <f t="shared" si="25"/>
        <v>2014</v>
      </c>
      <c r="L720" s="18">
        <f t="shared" si="24"/>
        <v>9</v>
      </c>
      <c r="M720" s="1" t="s">
        <v>79</v>
      </c>
    </row>
    <row r="721" spans="8:13">
      <c r="H721" s="1" t="s">
        <v>187</v>
      </c>
      <c r="I721" s="1" t="s">
        <v>10869</v>
      </c>
      <c r="J721" s="1" t="s">
        <v>10522</v>
      </c>
      <c r="K721" s="1" t="str">
        <f t="shared" si="25"/>
        <v>2020</v>
      </c>
      <c r="L721" s="18">
        <f t="shared" si="24"/>
        <v>9</v>
      </c>
      <c r="M721" s="1" t="s">
        <v>79</v>
      </c>
    </row>
    <row r="722" spans="8:13" hidden="1">
      <c r="H722" s="1" t="s">
        <v>78</v>
      </c>
      <c r="I722" s="1" t="s">
        <v>3059</v>
      </c>
      <c r="J722" s="1" t="s">
        <v>3069</v>
      </c>
      <c r="K722" s="1" t="str">
        <f t="shared" si="25"/>
        <v>1997</v>
      </c>
      <c r="L722" s="1">
        <f t="shared" si="24"/>
        <v>7</v>
      </c>
      <c r="M722" s="1" t="s">
        <v>60</v>
      </c>
    </row>
    <row r="723" spans="8:13">
      <c r="H723" s="1" t="s">
        <v>187</v>
      </c>
      <c r="I723" s="1" t="s">
        <v>11233</v>
      </c>
      <c r="J723" s="1" t="s">
        <v>9539</v>
      </c>
      <c r="K723" s="1" t="str">
        <f t="shared" si="25"/>
        <v>2014</v>
      </c>
      <c r="L723" s="18">
        <f t="shared" si="24"/>
        <v>9</v>
      </c>
      <c r="M723" s="1" t="s">
        <v>79</v>
      </c>
    </row>
    <row r="724" spans="8:13">
      <c r="H724" s="1" t="s">
        <v>78</v>
      </c>
      <c r="I724" s="1" t="s">
        <v>7574</v>
      </c>
      <c r="J724" s="1" t="s">
        <v>11464</v>
      </c>
      <c r="K724" s="1" t="str">
        <f t="shared" si="25"/>
        <v>2000</v>
      </c>
      <c r="L724" s="18">
        <f t="shared" si="24"/>
        <v>9</v>
      </c>
      <c r="M724" s="1" t="s">
        <v>79</v>
      </c>
    </row>
    <row r="725" spans="8:13" hidden="1">
      <c r="H725" s="1" t="s">
        <v>128</v>
      </c>
      <c r="I725" s="1" t="s">
        <v>3035</v>
      </c>
      <c r="J725" s="1" t="s">
        <v>1304</v>
      </c>
      <c r="K725" s="1" t="str">
        <f t="shared" si="25"/>
        <v>2018</v>
      </c>
      <c r="L725" s="1">
        <f t="shared" si="24"/>
        <v>42</v>
      </c>
      <c r="M725" s="1" t="s">
        <v>60</v>
      </c>
    </row>
    <row r="726" spans="8:13" hidden="1">
      <c r="H726" s="1" t="s">
        <v>389</v>
      </c>
      <c r="I726" s="1" t="s">
        <v>3059</v>
      </c>
      <c r="J726" s="1" t="s">
        <v>1943</v>
      </c>
      <c r="K726" s="1" t="str">
        <f t="shared" si="25"/>
        <v>2008</v>
      </c>
      <c r="L726" s="1">
        <f t="shared" si="24"/>
        <v>51</v>
      </c>
      <c r="M726" s="1" t="s">
        <v>60</v>
      </c>
    </row>
    <row r="727" spans="8:13" hidden="1">
      <c r="H727" s="1" t="s">
        <v>809</v>
      </c>
      <c r="I727" s="1" t="s">
        <v>426</v>
      </c>
      <c r="J727" s="1" t="s">
        <v>474</v>
      </c>
      <c r="K727" s="1" t="str">
        <f t="shared" si="25"/>
        <v>2018</v>
      </c>
      <c r="L727" s="1">
        <f t="shared" si="24"/>
        <v>36</v>
      </c>
      <c r="M727" s="1" t="s">
        <v>60</v>
      </c>
    </row>
    <row r="728" spans="8:13" hidden="1">
      <c r="H728" s="1" t="s">
        <v>136</v>
      </c>
      <c r="I728" s="1" t="s">
        <v>1243</v>
      </c>
      <c r="J728" s="1" t="s">
        <v>532</v>
      </c>
      <c r="K728" s="1" t="str">
        <f t="shared" si="25"/>
        <v>2019</v>
      </c>
      <c r="L728" s="1">
        <f t="shared" si="24"/>
        <v>50</v>
      </c>
      <c r="M728" s="1" t="s">
        <v>60</v>
      </c>
    </row>
    <row r="729" spans="8:13" hidden="1">
      <c r="H729" s="1" t="s">
        <v>583</v>
      </c>
      <c r="I729" s="1" t="s">
        <v>426</v>
      </c>
      <c r="J729" s="1" t="s">
        <v>474</v>
      </c>
      <c r="K729" s="1" t="str">
        <f t="shared" si="25"/>
        <v>2018</v>
      </c>
      <c r="L729" s="1">
        <f t="shared" si="24"/>
        <v>22</v>
      </c>
      <c r="M729" s="1" t="s">
        <v>60</v>
      </c>
    </row>
    <row r="730" spans="8:13">
      <c r="H730" s="1" t="s">
        <v>158</v>
      </c>
      <c r="I730" s="1" t="s">
        <v>10640</v>
      </c>
      <c r="J730" s="1" t="s">
        <v>3217</v>
      </c>
      <c r="K730" s="1" t="str">
        <f t="shared" si="25"/>
        <v>2013</v>
      </c>
      <c r="L730" s="18">
        <f t="shared" si="24"/>
        <v>9</v>
      </c>
      <c r="M730" s="1" t="s">
        <v>79</v>
      </c>
    </row>
    <row r="731" spans="8:13">
      <c r="H731" s="1" t="s">
        <v>144</v>
      </c>
      <c r="I731" s="1" t="s">
        <v>11565</v>
      </c>
      <c r="J731" s="1" t="s">
        <v>11572</v>
      </c>
      <c r="K731" s="1" t="str">
        <f t="shared" si="25"/>
        <v>2000</v>
      </c>
      <c r="L731" s="18">
        <f t="shared" si="24"/>
        <v>9</v>
      </c>
      <c r="M731" s="1" t="s">
        <v>79</v>
      </c>
    </row>
    <row r="732" spans="8:13">
      <c r="H732" s="1" t="s">
        <v>324</v>
      </c>
      <c r="I732" s="1" t="s">
        <v>11653</v>
      </c>
      <c r="J732" s="1" t="s">
        <v>1125</v>
      </c>
      <c r="K732" s="1" t="str">
        <f t="shared" si="25"/>
        <v>2012</v>
      </c>
      <c r="L732" s="18">
        <f t="shared" si="24"/>
        <v>9</v>
      </c>
      <c r="M732" s="1" t="s">
        <v>79</v>
      </c>
    </row>
    <row r="733" spans="8:13">
      <c r="H733" s="1">
        <v>12</v>
      </c>
      <c r="I733" s="1" t="s">
        <v>11740</v>
      </c>
      <c r="J733" s="1" t="s">
        <v>6078</v>
      </c>
      <c r="K733" s="1" t="str">
        <f t="shared" si="25"/>
        <v>2017</v>
      </c>
      <c r="L733" s="18">
        <f t="shared" si="24"/>
        <v>9</v>
      </c>
      <c r="M733" s="1" t="s">
        <v>79</v>
      </c>
    </row>
    <row r="734" spans="8:13">
      <c r="H734" s="1" t="s">
        <v>187</v>
      </c>
      <c r="I734" s="1" t="s">
        <v>11263</v>
      </c>
      <c r="J734" s="1" t="s">
        <v>6586</v>
      </c>
      <c r="K734" s="1" t="str">
        <f t="shared" si="25"/>
        <v>2020</v>
      </c>
      <c r="L734" s="18">
        <f t="shared" si="24"/>
        <v>9</v>
      </c>
      <c r="M734" s="1" t="s">
        <v>79</v>
      </c>
    </row>
    <row r="735" spans="8:13">
      <c r="H735" s="1" t="s">
        <v>158</v>
      </c>
      <c r="I735" s="1" t="s">
        <v>204</v>
      </c>
      <c r="J735" s="1" t="s">
        <v>209</v>
      </c>
      <c r="K735" s="1" t="str">
        <f t="shared" si="25"/>
        <v>2016</v>
      </c>
      <c r="L735" s="18">
        <f t="shared" si="24"/>
        <v>10</v>
      </c>
      <c r="M735" s="1" t="s">
        <v>79</v>
      </c>
    </row>
    <row r="736" spans="8:13" hidden="1">
      <c r="H736" s="1" t="s">
        <v>134</v>
      </c>
      <c r="I736" s="1" t="s">
        <v>3106</v>
      </c>
      <c r="J736" s="1" t="s">
        <v>705</v>
      </c>
      <c r="K736" s="1" t="str">
        <f t="shared" si="25"/>
        <v>2018</v>
      </c>
      <c r="L736" s="1">
        <f t="shared" si="24"/>
        <v>26</v>
      </c>
      <c r="M736" s="1" t="s">
        <v>60</v>
      </c>
    </row>
    <row r="737" spans="8:13" hidden="1">
      <c r="H737" s="1" t="s">
        <v>58</v>
      </c>
      <c r="I737" s="1" t="s">
        <v>896</v>
      </c>
      <c r="J737" s="1" t="s">
        <v>199</v>
      </c>
      <c r="K737" s="1" t="str">
        <f t="shared" si="25"/>
        <v>2018</v>
      </c>
      <c r="L737" s="1">
        <f t="shared" si="24"/>
        <v>9</v>
      </c>
      <c r="M737" s="1" t="s">
        <v>60</v>
      </c>
    </row>
    <row r="738" spans="8:13" hidden="1">
      <c r="H738" s="1" t="s">
        <v>282</v>
      </c>
      <c r="I738" s="1" t="s">
        <v>896</v>
      </c>
      <c r="J738" s="1" t="s">
        <v>66</v>
      </c>
      <c r="K738" s="1" t="str">
        <f t="shared" si="25"/>
        <v>2019</v>
      </c>
      <c r="L738" s="1">
        <f t="shared" si="24"/>
        <v>43</v>
      </c>
      <c r="M738" s="1" t="s">
        <v>60</v>
      </c>
    </row>
    <row r="739" spans="8:13">
      <c r="H739" s="1" t="s">
        <v>58</v>
      </c>
      <c r="I739" s="1" t="s">
        <v>280</v>
      </c>
      <c r="J739" s="1" t="s">
        <v>284</v>
      </c>
      <c r="K739" s="1" t="str">
        <f t="shared" si="25"/>
        <v>2019</v>
      </c>
      <c r="L739" s="18">
        <f t="shared" si="24"/>
        <v>10</v>
      </c>
      <c r="M739" s="1" t="s">
        <v>79</v>
      </c>
    </row>
    <row r="740" spans="8:13">
      <c r="H740" s="1" t="s">
        <v>58</v>
      </c>
      <c r="I740" s="1" t="s">
        <v>316</v>
      </c>
      <c r="J740" s="1" t="s">
        <v>318</v>
      </c>
      <c r="K740" s="1" t="str">
        <f t="shared" si="25"/>
        <v>2018</v>
      </c>
      <c r="L740" s="18">
        <f t="shared" ref="L740:L803" si="26">H740-(TEXT(I740,"YYYY")-TEXT(J740,"YYYY"))</f>
        <v>10</v>
      </c>
      <c r="M740" s="1" t="s">
        <v>79</v>
      </c>
    </row>
    <row r="741" spans="8:13" hidden="1">
      <c r="H741" s="1" t="s">
        <v>324</v>
      </c>
      <c r="I741" s="1" t="s">
        <v>759</v>
      </c>
      <c r="J741" s="1" t="s">
        <v>726</v>
      </c>
      <c r="K741" s="1" t="str">
        <f t="shared" si="25"/>
        <v>2019</v>
      </c>
      <c r="L741" s="1">
        <f t="shared" si="26"/>
        <v>13</v>
      </c>
      <c r="M741" s="1" t="s">
        <v>60</v>
      </c>
    </row>
    <row r="742" spans="8:13">
      <c r="H742" s="1" t="s">
        <v>58</v>
      </c>
      <c r="I742" s="1" t="s">
        <v>1027</v>
      </c>
      <c r="J742" s="1" t="s">
        <v>1030</v>
      </c>
      <c r="K742" s="1" t="str">
        <f t="shared" si="25"/>
        <v>2019</v>
      </c>
      <c r="L742" s="18">
        <f t="shared" si="26"/>
        <v>10</v>
      </c>
      <c r="M742" s="1" t="s">
        <v>79</v>
      </c>
    </row>
    <row r="743" spans="8:13">
      <c r="H743" s="1" t="s">
        <v>130</v>
      </c>
      <c r="I743" s="1" t="s">
        <v>826</v>
      </c>
      <c r="J743" s="1" t="s">
        <v>496</v>
      </c>
      <c r="K743" s="1" t="str">
        <f t="shared" si="25"/>
        <v>2017</v>
      </c>
      <c r="L743" s="18">
        <f t="shared" si="26"/>
        <v>10</v>
      </c>
      <c r="M743" s="1" t="s">
        <v>79</v>
      </c>
    </row>
    <row r="744" spans="8:13" hidden="1">
      <c r="H744" s="1" t="s">
        <v>118</v>
      </c>
      <c r="I744" s="1" t="s">
        <v>223</v>
      </c>
      <c r="J744" s="1" t="s">
        <v>3141</v>
      </c>
      <c r="K744" s="1" t="str">
        <f t="shared" si="25"/>
        <v>2011</v>
      </c>
      <c r="L744" s="1">
        <f t="shared" si="26"/>
        <v>19</v>
      </c>
      <c r="M744" s="1" t="s">
        <v>60</v>
      </c>
    </row>
    <row r="745" spans="8:13" hidden="1">
      <c r="H745" s="1" t="s">
        <v>351</v>
      </c>
      <c r="I745" s="1" t="s">
        <v>223</v>
      </c>
      <c r="J745" s="1" t="s">
        <v>2019</v>
      </c>
      <c r="K745" s="1" t="str">
        <f t="shared" si="25"/>
        <v>2012</v>
      </c>
      <c r="L745" s="1">
        <f t="shared" si="26"/>
        <v>50</v>
      </c>
      <c r="M745" s="1" t="s">
        <v>60</v>
      </c>
    </row>
    <row r="746" spans="8:13">
      <c r="H746" s="1" t="s">
        <v>158</v>
      </c>
      <c r="I746" s="1" t="s">
        <v>622</v>
      </c>
      <c r="J746" s="1" t="s">
        <v>1534</v>
      </c>
      <c r="K746" s="1" t="str">
        <f t="shared" si="25"/>
        <v>2016</v>
      </c>
      <c r="L746" s="18">
        <f t="shared" si="26"/>
        <v>10</v>
      </c>
      <c r="M746" s="1" t="s">
        <v>79</v>
      </c>
    </row>
    <row r="747" spans="8:13">
      <c r="H747" s="1" t="s">
        <v>130</v>
      </c>
      <c r="I747" s="1" t="s">
        <v>1012</v>
      </c>
      <c r="J747" s="1" t="s">
        <v>3328</v>
      </c>
      <c r="K747" s="1" t="str">
        <f t="shared" si="25"/>
        <v>2015</v>
      </c>
      <c r="L747" s="18">
        <f t="shared" si="26"/>
        <v>10</v>
      </c>
      <c r="M747" s="1" t="s">
        <v>79</v>
      </c>
    </row>
    <row r="748" spans="8:13" hidden="1">
      <c r="H748" s="1" t="s">
        <v>584</v>
      </c>
      <c r="I748" s="1" t="s">
        <v>223</v>
      </c>
      <c r="J748" s="1" t="s">
        <v>1286</v>
      </c>
      <c r="K748" s="1" t="str">
        <f t="shared" si="25"/>
        <v>2017</v>
      </c>
      <c r="L748" s="1">
        <f t="shared" si="26"/>
        <v>37</v>
      </c>
      <c r="M748" s="1" t="s">
        <v>60</v>
      </c>
    </row>
    <row r="749" spans="8:13" hidden="1">
      <c r="H749" s="1" t="s">
        <v>189</v>
      </c>
      <c r="I749" s="1" t="s">
        <v>223</v>
      </c>
      <c r="J749" s="1" t="s">
        <v>3158</v>
      </c>
      <c r="K749" s="1" t="str">
        <f t="shared" si="25"/>
        <v>1997</v>
      </c>
      <c r="L749" s="1">
        <f t="shared" si="26"/>
        <v>27</v>
      </c>
      <c r="M749" s="1" t="s">
        <v>60</v>
      </c>
    </row>
    <row r="750" spans="8:13" hidden="1">
      <c r="H750" s="1" t="s">
        <v>678</v>
      </c>
      <c r="I750" s="1" t="s">
        <v>873</v>
      </c>
      <c r="J750" s="1" t="s">
        <v>1815</v>
      </c>
      <c r="K750" s="1" t="str">
        <f t="shared" si="25"/>
        <v>2008</v>
      </c>
      <c r="L750" s="1">
        <f t="shared" si="26"/>
        <v>25</v>
      </c>
      <c r="M750" s="1" t="s">
        <v>60</v>
      </c>
    </row>
    <row r="751" spans="8:13">
      <c r="H751" s="1" t="s">
        <v>58</v>
      </c>
      <c r="I751" s="1" t="s">
        <v>3623</v>
      </c>
      <c r="J751" s="1" t="s">
        <v>191</v>
      </c>
      <c r="K751" s="1" t="str">
        <f t="shared" si="25"/>
        <v>2018</v>
      </c>
      <c r="L751" s="18">
        <f t="shared" si="26"/>
        <v>10</v>
      </c>
      <c r="M751" s="1" t="s">
        <v>79</v>
      </c>
    </row>
    <row r="752" spans="8:13">
      <c r="H752" s="1" t="s">
        <v>130</v>
      </c>
      <c r="I752" s="1" t="s">
        <v>4439</v>
      </c>
      <c r="J752" s="1" t="s">
        <v>3952</v>
      </c>
      <c r="K752" s="1" t="str">
        <f t="shared" si="25"/>
        <v>2016</v>
      </c>
      <c r="L752" s="18">
        <f t="shared" si="26"/>
        <v>10</v>
      </c>
      <c r="M752" s="1" t="s">
        <v>79</v>
      </c>
    </row>
    <row r="753" spans="8:13">
      <c r="H753" s="1" t="s">
        <v>58</v>
      </c>
      <c r="I753" s="1" t="s">
        <v>4923</v>
      </c>
      <c r="J753" s="1" t="s">
        <v>227</v>
      </c>
      <c r="K753" s="1" t="str">
        <f t="shared" si="25"/>
        <v>2017</v>
      </c>
      <c r="L753" s="18">
        <f t="shared" si="26"/>
        <v>10</v>
      </c>
      <c r="M753" s="1" t="s">
        <v>79</v>
      </c>
    </row>
    <row r="754" spans="8:13" hidden="1">
      <c r="H754" s="1" t="s">
        <v>53</v>
      </c>
      <c r="I754" s="1" t="s">
        <v>610</v>
      </c>
      <c r="J754" s="1" t="s">
        <v>84</v>
      </c>
      <c r="K754" s="1" t="str">
        <f t="shared" si="25"/>
        <v>2017</v>
      </c>
      <c r="L754" s="1">
        <f t="shared" si="26"/>
        <v>2</v>
      </c>
      <c r="M754" s="1" t="s">
        <v>60</v>
      </c>
    </row>
    <row r="755" spans="8:13">
      <c r="H755" s="1" t="s">
        <v>130</v>
      </c>
      <c r="I755" s="1" t="s">
        <v>2843</v>
      </c>
      <c r="J755" s="1" t="s">
        <v>5054</v>
      </c>
      <c r="K755" s="1" t="str">
        <f t="shared" si="25"/>
        <v>2015</v>
      </c>
      <c r="L755" s="18">
        <f t="shared" si="26"/>
        <v>10</v>
      </c>
      <c r="M755" s="1" t="s">
        <v>79</v>
      </c>
    </row>
    <row r="756" spans="8:13" hidden="1">
      <c r="H756" s="1" t="s">
        <v>180</v>
      </c>
      <c r="I756" s="1" t="s">
        <v>610</v>
      </c>
      <c r="J756" s="1" t="s">
        <v>1534</v>
      </c>
      <c r="K756" s="1" t="str">
        <f t="shared" si="25"/>
        <v>2016</v>
      </c>
      <c r="L756" s="1">
        <f t="shared" si="26"/>
        <v>62</v>
      </c>
      <c r="M756" s="1" t="s">
        <v>60</v>
      </c>
    </row>
    <row r="757" spans="8:13" hidden="1">
      <c r="H757" s="1" t="s">
        <v>247</v>
      </c>
      <c r="I757" s="1" t="s">
        <v>610</v>
      </c>
      <c r="J757" s="1" t="s">
        <v>3187</v>
      </c>
      <c r="K757" s="1" t="str">
        <f t="shared" si="25"/>
        <v>2014</v>
      </c>
      <c r="L757" s="1">
        <f t="shared" si="26"/>
        <v>12</v>
      </c>
      <c r="M757" s="1" t="s">
        <v>60</v>
      </c>
    </row>
    <row r="758" spans="8:13" hidden="1">
      <c r="H758" s="1" t="s">
        <v>530</v>
      </c>
      <c r="I758" s="1" t="s">
        <v>610</v>
      </c>
      <c r="J758" s="1" t="s">
        <v>3191</v>
      </c>
      <c r="K758" s="1" t="str">
        <f t="shared" si="25"/>
        <v>2016</v>
      </c>
      <c r="L758" s="1">
        <f t="shared" si="26"/>
        <v>32</v>
      </c>
      <c r="M758" s="1" t="s">
        <v>60</v>
      </c>
    </row>
    <row r="759" spans="8:13" hidden="1">
      <c r="H759" s="1" t="s">
        <v>324</v>
      </c>
      <c r="I759" s="1" t="s">
        <v>3194</v>
      </c>
      <c r="J759" s="1" t="s">
        <v>1056</v>
      </c>
      <c r="K759" s="1" t="str">
        <f t="shared" si="25"/>
        <v>2019</v>
      </c>
      <c r="L759" s="1">
        <f t="shared" si="26"/>
        <v>13</v>
      </c>
      <c r="M759" s="1" t="s">
        <v>60</v>
      </c>
    </row>
    <row r="760" spans="8:13">
      <c r="H760" s="1" t="s">
        <v>130</v>
      </c>
      <c r="I760" s="1" t="s">
        <v>5821</v>
      </c>
      <c r="J760" s="1" t="s">
        <v>3488</v>
      </c>
      <c r="K760" s="1" t="str">
        <f t="shared" si="25"/>
        <v>2018</v>
      </c>
      <c r="L760" s="18">
        <f t="shared" si="26"/>
        <v>10</v>
      </c>
      <c r="M760" s="1" t="s">
        <v>79</v>
      </c>
    </row>
    <row r="761" spans="8:13" hidden="1">
      <c r="H761" s="1" t="s">
        <v>104</v>
      </c>
      <c r="I761" s="1" t="s">
        <v>3199</v>
      </c>
      <c r="J761" s="1" t="s">
        <v>3207</v>
      </c>
      <c r="K761" s="1" t="str">
        <f t="shared" si="25"/>
        <v>2019</v>
      </c>
      <c r="L761" s="1">
        <f t="shared" si="26"/>
        <v>75</v>
      </c>
      <c r="M761" s="1" t="s">
        <v>60</v>
      </c>
    </row>
    <row r="762" spans="8:13">
      <c r="H762" s="1" t="s">
        <v>58</v>
      </c>
      <c r="I762" s="1" t="s">
        <v>5160</v>
      </c>
      <c r="J762" s="1" t="s">
        <v>3363</v>
      </c>
      <c r="K762" s="1" t="str">
        <f t="shared" si="25"/>
        <v>2017</v>
      </c>
      <c r="L762" s="18">
        <f t="shared" si="26"/>
        <v>10</v>
      </c>
      <c r="M762" s="1" t="s">
        <v>79</v>
      </c>
    </row>
    <row r="763" spans="8:13">
      <c r="H763" s="1" t="s">
        <v>158</v>
      </c>
      <c r="I763" s="1" t="s">
        <v>112</v>
      </c>
      <c r="J763" s="1" t="s">
        <v>1214</v>
      </c>
      <c r="K763" s="1" t="str">
        <f t="shared" si="25"/>
        <v>2019</v>
      </c>
      <c r="L763" s="18">
        <f t="shared" si="26"/>
        <v>10</v>
      </c>
      <c r="M763" s="1" t="s">
        <v>79</v>
      </c>
    </row>
    <row r="764" spans="8:13">
      <c r="H764" s="1" t="s">
        <v>58</v>
      </c>
      <c r="I764" s="1" t="s">
        <v>6364</v>
      </c>
      <c r="J764" s="1" t="s">
        <v>6479</v>
      </c>
      <c r="K764" s="1" t="str">
        <f t="shared" si="25"/>
        <v>2016</v>
      </c>
      <c r="L764" s="18">
        <f t="shared" si="26"/>
        <v>10</v>
      </c>
      <c r="M764" s="1" t="s">
        <v>79</v>
      </c>
    </row>
    <row r="765" spans="8:13" hidden="1">
      <c r="H765" s="1" t="s">
        <v>217</v>
      </c>
      <c r="I765" s="1" t="s">
        <v>1741</v>
      </c>
      <c r="J765" s="1" t="s">
        <v>1994</v>
      </c>
      <c r="K765" s="1" t="str">
        <f t="shared" si="25"/>
        <v>2011</v>
      </c>
      <c r="L765" s="1">
        <f t="shared" si="26"/>
        <v>10</v>
      </c>
      <c r="M765" s="1" t="s">
        <v>60</v>
      </c>
    </row>
    <row r="766" spans="8:13" hidden="1">
      <c r="H766" s="1" t="s">
        <v>324</v>
      </c>
      <c r="I766" s="1" t="s">
        <v>1741</v>
      </c>
      <c r="J766" s="1" t="s">
        <v>3230</v>
      </c>
      <c r="K766" s="1" t="str">
        <f t="shared" si="25"/>
        <v>2016</v>
      </c>
      <c r="L766" s="1">
        <f t="shared" si="26"/>
        <v>12</v>
      </c>
      <c r="M766" s="1" t="s">
        <v>60</v>
      </c>
    </row>
    <row r="767" spans="8:13" hidden="1">
      <c r="H767" s="1" t="s">
        <v>99</v>
      </c>
      <c r="I767" s="1" t="s">
        <v>1741</v>
      </c>
      <c r="J767" s="1" t="s">
        <v>1741</v>
      </c>
      <c r="K767" s="1" t="str">
        <f t="shared" si="25"/>
        <v>2017</v>
      </c>
      <c r="L767" s="1">
        <f t="shared" si="26"/>
        <v>6</v>
      </c>
      <c r="M767" s="1" t="s">
        <v>60</v>
      </c>
    </row>
    <row r="768" spans="8:13" hidden="1">
      <c r="H768" s="1" t="s">
        <v>573</v>
      </c>
      <c r="I768" s="1" t="s">
        <v>1741</v>
      </c>
      <c r="J768" s="1" t="s">
        <v>3238</v>
      </c>
      <c r="K768" s="1" t="str">
        <f t="shared" si="25"/>
        <v>2015</v>
      </c>
      <c r="L768" s="1">
        <f t="shared" si="26"/>
        <v>64</v>
      </c>
      <c r="M768" s="1" t="s">
        <v>60</v>
      </c>
    </row>
    <row r="769" spans="8:13">
      <c r="H769" s="1" t="s">
        <v>263</v>
      </c>
      <c r="I769" s="1" t="s">
        <v>6360</v>
      </c>
      <c r="J769" s="1" t="s">
        <v>1815</v>
      </c>
      <c r="K769" s="1" t="str">
        <f t="shared" si="25"/>
        <v>2008</v>
      </c>
      <c r="L769" s="18">
        <f t="shared" si="26"/>
        <v>10</v>
      </c>
      <c r="M769" s="1" t="s">
        <v>79</v>
      </c>
    </row>
    <row r="770" spans="8:13">
      <c r="H770" s="1" t="s">
        <v>555</v>
      </c>
      <c r="I770" s="1" t="s">
        <v>381</v>
      </c>
      <c r="J770" s="1" t="s">
        <v>5399</v>
      </c>
      <c r="K770" s="1" t="str">
        <f t="shared" si="25"/>
        <v>1986</v>
      </c>
      <c r="L770" s="18">
        <f t="shared" si="26"/>
        <v>10</v>
      </c>
      <c r="M770" s="1" t="s">
        <v>79</v>
      </c>
    </row>
    <row r="771" spans="8:13" hidden="1">
      <c r="H771" s="1" t="s">
        <v>217</v>
      </c>
      <c r="I771" s="1" t="s">
        <v>1012</v>
      </c>
      <c r="J771" s="1" t="s">
        <v>496</v>
      </c>
      <c r="K771" s="1" t="str">
        <f t="shared" si="25"/>
        <v>2017</v>
      </c>
      <c r="L771" s="1">
        <f t="shared" si="26"/>
        <v>16</v>
      </c>
      <c r="M771" s="1" t="s">
        <v>60</v>
      </c>
    </row>
    <row r="772" spans="8:13" hidden="1">
      <c r="H772" s="1" t="s">
        <v>136</v>
      </c>
      <c r="I772" s="1" t="s">
        <v>1741</v>
      </c>
      <c r="J772" s="1" t="s">
        <v>3254</v>
      </c>
      <c r="K772" s="1" t="str">
        <f t="shared" ref="K772:K835" si="27">TEXT(J772,"YYYY")</f>
        <v>2017</v>
      </c>
      <c r="L772" s="1">
        <f t="shared" si="26"/>
        <v>50</v>
      </c>
      <c r="M772" s="1" t="s">
        <v>60</v>
      </c>
    </row>
    <row r="773" spans="8:13" hidden="1">
      <c r="H773" s="1" t="s">
        <v>118</v>
      </c>
      <c r="I773" s="1" t="s">
        <v>1012</v>
      </c>
      <c r="J773" s="1" t="s">
        <v>1918</v>
      </c>
      <c r="K773" s="1" t="str">
        <f t="shared" si="27"/>
        <v>2007</v>
      </c>
      <c r="L773" s="1">
        <f t="shared" si="26"/>
        <v>15</v>
      </c>
      <c r="M773" s="1" t="s">
        <v>60</v>
      </c>
    </row>
    <row r="774" spans="8:13" hidden="1">
      <c r="H774" s="1" t="s">
        <v>301</v>
      </c>
      <c r="I774" s="1" t="s">
        <v>1012</v>
      </c>
      <c r="J774" s="1" t="s">
        <v>3262</v>
      </c>
      <c r="K774" s="1" t="str">
        <f t="shared" si="27"/>
        <v>1992</v>
      </c>
      <c r="L774" s="1">
        <f t="shared" si="26"/>
        <v>28</v>
      </c>
      <c r="M774" s="1" t="s">
        <v>60</v>
      </c>
    </row>
    <row r="775" spans="8:13">
      <c r="H775" s="1" t="s">
        <v>58</v>
      </c>
      <c r="I775" s="1" t="s">
        <v>7934</v>
      </c>
      <c r="J775" s="1" t="s">
        <v>236</v>
      </c>
      <c r="K775" s="1" t="str">
        <f t="shared" si="27"/>
        <v>2017</v>
      </c>
      <c r="L775" s="18">
        <f t="shared" si="26"/>
        <v>10</v>
      </c>
      <c r="M775" s="1" t="s">
        <v>79</v>
      </c>
    </row>
    <row r="776" spans="8:13" hidden="1">
      <c r="H776" s="1" t="s">
        <v>116</v>
      </c>
      <c r="I776" s="1" t="s">
        <v>3270</v>
      </c>
      <c r="J776" s="1" t="s">
        <v>209</v>
      </c>
      <c r="K776" s="1" t="str">
        <f t="shared" si="27"/>
        <v>2016</v>
      </c>
      <c r="L776" s="1">
        <f t="shared" si="26"/>
        <v>3</v>
      </c>
      <c r="M776" s="1" t="s">
        <v>60</v>
      </c>
    </row>
    <row r="777" spans="8:13">
      <c r="H777" s="1" t="s">
        <v>58</v>
      </c>
      <c r="I777" s="1" t="s">
        <v>7984</v>
      </c>
      <c r="J777" s="1" t="s">
        <v>873</v>
      </c>
      <c r="K777" s="1" t="str">
        <f t="shared" si="27"/>
        <v>2017</v>
      </c>
      <c r="L777" s="18">
        <f t="shared" si="26"/>
        <v>10</v>
      </c>
      <c r="M777" s="1" t="s">
        <v>79</v>
      </c>
    </row>
    <row r="778" spans="8:13" hidden="1">
      <c r="H778" s="1" t="s">
        <v>375</v>
      </c>
      <c r="I778" s="1" t="s">
        <v>3279</v>
      </c>
      <c r="J778" s="1" t="s">
        <v>2023</v>
      </c>
      <c r="K778" s="1" t="str">
        <f t="shared" si="27"/>
        <v>2013</v>
      </c>
      <c r="L778" s="1">
        <f t="shared" si="26"/>
        <v>53</v>
      </c>
      <c r="M778" s="1" t="s">
        <v>60</v>
      </c>
    </row>
    <row r="779" spans="8:13">
      <c r="H779" s="1" t="s">
        <v>177</v>
      </c>
      <c r="I779" s="1" t="s">
        <v>8294</v>
      </c>
      <c r="J779" s="1" t="s">
        <v>7891</v>
      </c>
      <c r="K779" s="1" t="str">
        <f t="shared" si="27"/>
        <v>2007</v>
      </c>
      <c r="L779" s="18">
        <f t="shared" si="26"/>
        <v>10</v>
      </c>
      <c r="M779" s="1" t="s">
        <v>79</v>
      </c>
    </row>
    <row r="780" spans="8:13" hidden="1">
      <c r="H780" s="1" t="s">
        <v>530</v>
      </c>
      <c r="I780" s="1" t="s">
        <v>3288</v>
      </c>
      <c r="J780" s="1" t="s">
        <v>2486</v>
      </c>
      <c r="K780" s="1" t="str">
        <f t="shared" si="27"/>
        <v>2017</v>
      </c>
      <c r="L780" s="1">
        <f t="shared" si="26"/>
        <v>32</v>
      </c>
      <c r="M780" s="1" t="s">
        <v>60</v>
      </c>
    </row>
    <row r="781" spans="8:13">
      <c r="H781" s="1" t="s">
        <v>130</v>
      </c>
      <c r="I781" s="1" t="s">
        <v>8729</v>
      </c>
      <c r="J781" s="1" t="s">
        <v>705</v>
      </c>
      <c r="K781" s="1" t="str">
        <f t="shared" si="27"/>
        <v>2018</v>
      </c>
      <c r="L781" s="18">
        <f t="shared" si="26"/>
        <v>10</v>
      </c>
      <c r="M781" s="1" t="s">
        <v>79</v>
      </c>
    </row>
    <row r="782" spans="8:13" hidden="1">
      <c r="H782" s="1" t="s">
        <v>308</v>
      </c>
      <c r="I782" s="1" t="s">
        <v>1030</v>
      </c>
      <c r="J782" s="1" t="s">
        <v>72</v>
      </c>
      <c r="K782" s="1" t="str">
        <f t="shared" si="27"/>
        <v>2019</v>
      </c>
      <c r="L782" s="1">
        <f t="shared" si="26"/>
        <v>57</v>
      </c>
      <c r="M782" s="1" t="s">
        <v>60</v>
      </c>
    </row>
    <row r="783" spans="8:13">
      <c r="H783" s="1" t="s">
        <v>58</v>
      </c>
      <c r="I783" s="1" t="s">
        <v>202</v>
      </c>
      <c r="J783" s="1" t="s">
        <v>7691</v>
      </c>
      <c r="K783" s="1" t="str">
        <f t="shared" si="27"/>
        <v>2020</v>
      </c>
      <c r="L783" s="18">
        <f t="shared" si="26"/>
        <v>10</v>
      </c>
      <c r="M783" s="1" t="s">
        <v>79</v>
      </c>
    </row>
    <row r="784" spans="8:13">
      <c r="H784" s="1" t="s">
        <v>530</v>
      </c>
      <c r="I784" s="1" t="s">
        <v>8908</v>
      </c>
      <c r="J784" s="1" t="s">
        <v>8940</v>
      </c>
      <c r="K784" s="1" t="str">
        <f t="shared" si="27"/>
        <v>1997</v>
      </c>
      <c r="L784" s="18">
        <f t="shared" si="26"/>
        <v>10</v>
      </c>
      <c r="M784" s="1" t="s">
        <v>79</v>
      </c>
    </row>
    <row r="785" spans="8:13" hidden="1">
      <c r="H785" s="1" t="s">
        <v>144</v>
      </c>
      <c r="I785" s="1" t="s">
        <v>2138</v>
      </c>
      <c r="J785" s="1" t="s">
        <v>2868</v>
      </c>
      <c r="K785" s="1" t="str">
        <f t="shared" si="27"/>
        <v>2008</v>
      </c>
      <c r="L785" s="1">
        <f t="shared" si="26"/>
        <v>14</v>
      </c>
      <c r="M785" s="1" t="s">
        <v>60</v>
      </c>
    </row>
    <row r="786" spans="8:13" hidden="1">
      <c r="H786" s="1" t="s">
        <v>81</v>
      </c>
      <c r="I786" s="1" t="s">
        <v>1689</v>
      </c>
      <c r="J786" s="1" t="s">
        <v>3314</v>
      </c>
      <c r="K786" s="1" t="str">
        <f t="shared" si="27"/>
        <v>2015</v>
      </c>
      <c r="L786" s="1">
        <f t="shared" si="26"/>
        <v>58</v>
      </c>
      <c r="M786" s="1" t="s">
        <v>60</v>
      </c>
    </row>
    <row r="787" spans="8:13" hidden="1">
      <c r="H787" s="1" t="s">
        <v>180</v>
      </c>
      <c r="I787" s="1" t="s">
        <v>1689</v>
      </c>
      <c r="J787" s="1" t="s">
        <v>3318</v>
      </c>
      <c r="K787" s="1" t="str">
        <f t="shared" si="27"/>
        <v>1997</v>
      </c>
      <c r="L787" s="1">
        <f t="shared" si="26"/>
        <v>42</v>
      </c>
      <c r="M787" s="1" t="s">
        <v>60</v>
      </c>
    </row>
    <row r="788" spans="8:13" hidden="1">
      <c r="H788" s="1" t="s">
        <v>282</v>
      </c>
      <c r="I788" s="1" t="s">
        <v>1689</v>
      </c>
      <c r="J788" s="1" t="s">
        <v>3322</v>
      </c>
      <c r="K788" s="1" t="str">
        <f t="shared" si="27"/>
        <v>2014</v>
      </c>
      <c r="L788" s="1">
        <f t="shared" si="26"/>
        <v>39</v>
      </c>
      <c r="M788" s="1" t="s">
        <v>60</v>
      </c>
    </row>
    <row r="789" spans="8:13" hidden="1">
      <c r="H789" s="1" t="s">
        <v>448</v>
      </c>
      <c r="I789" s="1" t="s">
        <v>372</v>
      </c>
      <c r="J789" s="1" t="s">
        <v>3324</v>
      </c>
      <c r="K789" s="1" t="str">
        <f t="shared" si="27"/>
        <v>2019</v>
      </c>
      <c r="L789" s="1">
        <f t="shared" si="26"/>
        <v>32</v>
      </c>
      <c r="M789" s="1" t="s">
        <v>60</v>
      </c>
    </row>
    <row r="790" spans="8:13">
      <c r="H790" s="1" t="s">
        <v>130</v>
      </c>
      <c r="I790" s="1" t="s">
        <v>8945</v>
      </c>
      <c r="J790" s="1" t="s">
        <v>474</v>
      </c>
      <c r="K790" s="1" t="str">
        <f t="shared" si="27"/>
        <v>2018</v>
      </c>
      <c r="L790" s="18">
        <f t="shared" si="26"/>
        <v>10</v>
      </c>
      <c r="M790" s="1" t="s">
        <v>79</v>
      </c>
    </row>
    <row r="791" spans="8:13">
      <c r="H791" s="1" t="s">
        <v>58</v>
      </c>
      <c r="I791" s="1" t="s">
        <v>3346</v>
      </c>
      <c r="J791" s="1" t="s">
        <v>3346</v>
      </c>
      <c r="K791" s="1" t="str">
        <f t="shared" si="27"/>
        <v>2012</v>
      </c>
      <c r="L791" s="18">
        <f t="shared" si="26"/>
        <v>10</v>
      </c>
      <c r="M791" s="1" t="s">
        <v>79</v>
      </c>
    </row>
    <row r="792" spans="8:13">
      <c r="H792" s="1" t="s">
        <v>158</v>
      </c>
      <c r="I792" s="1" t="s">
        <v>9011</v>
      </c>
      <c r="J792" s="1" t="s">
        <v>877</v>
      </c>
      <c r="K792" s="1" t="str">
        <f t="shared" si="27"/>
        <v>2019</v>
      </c>
      <c r="L792" s="18">
        <f t="shared" si="26"/>
        <v>10</v>
      </c>
      <c r="M792" s="1" t="s">
        <v>79</v>
      </c>
    </row>
    <row r="793" spans="8:13">
      <c r="H793" s="1" t="s">
        <v>158</v>
      </c>
      <c r="I793" s="1" t="s">
        <v>9411</v>
      </c>
      <c r="J793" s="1" t="s">
        <v>8849</v>
      </c>
      <c r="K793" s="1" t="str">
        <f t="shared" si="27"/>
        <v>2013</v>
      </c>
      <c r="L793" s="18">
        <f t="shared" si="26"/>
        <v>10</v>
      </c>
      <c r="M793" s="1" t="s">
        <v>79</v>
      </c>
    </row>
    <row r="794" spans="8:13" hidden="1">
      <c r="H794" s="1" t="s">
        <v>116</v>
      </c>
      <c r="I794" s="1" t="s">
        <v>3342</v>
      </c>
      <c r="J794" s="1" t="s">
        <v>496</v>
      </c>
      <c r="K794" s="1" t="str">
        <f t="shared" si="27"/>
        <v>2017</v>
      </c>
      <c r="L794" s="1">
        <f t="shared" si="26"/>
        <v>5</v>
      </c>
      <c r="M794" s="1"/>
    </row>
    <row r="795" spans="8:13" hidden="1">
      <c r="H795" s="1" t="s">
        <v>809</v>
      </c>
      <c r="I795" s="1" t="s">
        <v>3342</v>
      </c>
      <c r="J795" s="1" t="s">
        <v>3346</v>
      </c>
      <c r="K795" s="1" t="str">
        <f t="shared" si="27"/>
        <v>2012</v>
      </c>
      <c r="L795" s="1">
        <f t="shared" si="26"/>
        <v>31</v>
      </c>
      <c r="M795" s="1" t="s">
        <v>60</v>
      </c>
    </row>
    <row r="796" spans="8:13" hidden="1">
      <c r="H796" s="1" t="s">
        <v>263</v>
      </c>
      <c r="I796" s="1" t="s">
        <v>3342</v>
      </c>
      <c r="J796" s="1" t="s">
        <v>3349</v>
      </c>
      <c r="K796" s="1" t="str">
        <f t="shared" si="27"/>
        <v>2017</v>
      </c>
      <c r="L796" s="1">
        <f t="shared" si="26"/>
        <v>18</v>
      </c>
      <c r="M796" s="1" t="s">
        <v>60</v>
      </c>
    </row>
    <row r="797" spans="8:13" hidden="1">
      <c r="H797" s="1" t="s">
        <v>120</v>
      </c>
      <c r="I797" s="1" t="s">
        <v>3342</v>
      </c>
      <c r="J797" s="1" t="s">
        <v>84</v>
      </c>
      <c r="K797" s="1" t="str">
        <f t="shared" si="27"/>
        <v>2017</v>
      </c>
      <c r="L797" s="1">
        <f t="shared" si="26"/>
        <v>46</v>
      </c>
      <c r="M797" s="1" t="s">
        <v>60</v>
      </c>
    </row>
    <row r="798" spans="8:13">
      <c r="H798" s="1" t="s">
        <v>158</v>
      </c>
      <c r="I798" s="1" t="s">
        <v>9594</v>
      </c>
      <c r="J798" s="1" t="s">
        <v>9788</v>
      </c>
      <c r="K798" s="1" t="str">
        <f t="shared" si="27"/>
        <v>2012</v>
      </c>
      <c r="L798" s="18">
        <f t="shared" si="26"/>
        <v>10</v>
      </c>
      <c r="M798" s="1" t="s">
        <v>79</v>
      </c>
    </row>
    <row r="799" spans="8:13" hidden="1">
      <c r="H799" s="1" t="s">
        <v>158</v>
      </c>
      <c r="I799" s="1" t="s">
        <v>3342</v>
      </c>
      <c r="J799" s="1" t="s">
        <v>2091</v>
      </c>
      <c r="K799" s="1" t="str">
        <f t="shared" si="27"/>
        <v>2017</v>
      </c>
      <c r="L799" s="1">
        <f t="shared" si="26"/>
        <v>11</v>
      </c>
      <c r="M799" s="1" t="s">
        <v>60</v>
      </c>
    </row>
    <row r="800" spans="8:13" hidden="1">
      <c r="H800" s="1" t="s">
        <v>3362</v>
      </c>
      <c r="I800" s="1" t="s">
        <v>3363</v>
      </c>
      <c r="J800" s="1" t="s">
        <v>2091</v>
      </c>
      <c r="K800" s="1" t="str">
        <f t="shared" si="27"/>
        <v>2017</v>
      </c>
      <c r="L800" s="1">
        <f t="shared" si="26"/>
        <v>37.700000000000003</v>
      </c>
      <c r="M800" s="1" t="s">
        <v>60</v>
      </c>
    </row>
    <row r="801" spans="8:13">
      <c r="H801" s="1" t="s">
        <v>158</v>
      </c>
      <c r="I801" s="1" t="s">
        <v>7885</v>
      </c>
      <c r="J801" s="1" t="s">
        <v>2708</v>
      </c>
      <c r="K801" s="1" t="str">
        <f t="shared" si="27"/>
        <v>2012</v>
      </c>
      <c r="L801" s="18">
        <f t="shared" si="26"/>
        <v>10</v>
      </c>
      <c r="M801" s="1" t="s">
        <v>79</v>
      </c>
    </row>
    <row r="802" spans="8:13" hidden="1">
      <c r="H802" s="1" t="s">
        <v>149</v>
      </c>
      <c r="I802" s="1" t="s">
        <v>3363</v>
      </c>
      <c r="J802" s="1" t="s">
        <v>3370</v>
      </c>
      <c r="K802" s="1" t="str">
        <f t="shared" si="27"/>
        <v>2017</v>
      </c>
      <c r="L802" s="1">
        <f t="shared" si="26"/>
        <v>39</v>
      </c>
      <c r="M802" s="1" t="s">
        <v>60</v>
      </c>
    </row>
    <row r="803" spans="8:13" hidden="1">
      <c r="H803" s="1" t="s">
        <v>299</v>
      </c>
      <c r="I803" s="1" t="s">
        <v>3363</v>
      </c>
      <c r="J803" s="1" t="s">
        <v>1815</v>
      </c>
      <c r="K803" s="1" t="str">
        <f t="shared" si="27"/>
        <v>2008</v>
      </c>
      <c r="L803" s="1">
        <f t="shared" si="26"/>
        <v>35</v>
      </c>
      <c r="M803" s="1" t="s">
        <v>60</v>
      </c>
    </row>
    <row r="804" spans="8:13" hidden="1">
      <c r="H804" s="1" t="s">
        <v>263</v>
      </c>
      <c r="I804" s="1" t="s">
        <v>3363</v>
      </c>
      <c r="J804" s="1" t="s">
        <v>1212</v>
      </c>
      <c r="K804" s="1" t="str">
        <f t="shared" si="27"/>
        <v>2017</v>
      </c>
      <c r="L804" s="1">
        <f t="shared" ref="L804:L867" si="28">H804-(TEXT(I804,"YYYY")-TEXT(J804,"YYYY"))</f>
        <v>18</v>
      </c>
      <c r="M804" s="1" t="s">
        <v>60</v>
      </c>
    </row>
    <row r="805" spans="8:13" hidden="1">
      <c r="H805" s="1" t="s">
        <v>158</v>
      </c>
      <c r="I805" s="1" t="s">
        <v>3363</v>
      </c>
      <c r="J805" s="1" t="s">
        <v>84</v>
      </c>
      <c r="K805" s="1" t="str">
        <f t="shared" si="27"/>
        <v>2017</v>
      </c>
      <c r="L805" s="1">
        <f t="shared" si="28"/>
        <v>11</v>
      </c>
      <c r="M805" s="1" t="s">
        <v>60</v>
      </c>
    </row>
    <row r="806" spans="8:13" hidden="1">
      <c r="H806" s="1" t="s">
        <v>282</v>
      </c>
      <c r="I806" s="1" t="s">
        <v>3363</v>
      </c>
      <c r="J806" s="1" t="s">
        <v>3381</v>
      </c>
      <c r="K806" s="1" t="str">
        <f t="shared" si="27"/>
        <v>2002</v>
      </c>
      <c r="L806" s="1">
        <f t="shared" si="28"/>
        <v>28</v>
      </c>
      <c r="M806" s="1" t="s">
        <v>60</v>
      </c>
    </row>
    <row r="807" spans="8:13">
      <c r="H807" s="1" t="s">
        <v>367</v>
      </c>
      <c r="I807" s="1" t="s">
        <v>5619</v>
      </c>
      <c r="J807" s="1" t="s">
        <v>10716</v>
      </c>
      <c r="K807" s="1" t="str">
        <f t="shared" si="27"/>
        <v>2004</v>
      </c>
      <c r="L807" s="18">
        <f t="shared" si="28"/>
        <v>10</v>
      </c>
      <c r="M807" s="1" t="s">
        <v>79</v>
      </c>
    </row>
    <row r="808" spans="8:13" hidden="1">
      <c r="H808" s="1" t="s">
        <v>63</v>
      </c>
      <c r="I808" s="1" t="s">
        <v>3385</v>
      </c>
      <c r="J808" s="1" t="s">
        <v>1212</v>
      </c>
      <c r="K808" s="1" t="str">
        <f t="shared" si="27"/>
        <v>2017</v>
      </c>
      <c r="L808" s="1">
        <f t="shared" si="28"/>
        <v>30</v>
      </c>
      <c r="M808" s="1" t="s">
        <v>60</v>
      </c>
    </row>
    <row r="809" spans="8:13" hidden="1">
      <c r="H809" s="1" t="s">
        <v>233</v>
      </c>
      <c r="I809" s="1" t="s">
        <v>3385</v>
      </c>
      <c r="J809" s="1" t="s">
        <v>243</v>
      </c>
      <c r="K809" s="1" t="str">
        <f t="shared" si="27"/>
        <v>2017</v>
      </c>
      <c r="L809" s="1">
        <f t="shared" si="28"/>
        <v>49</v>
      </c>
      <c r="M809" s="1" t="s">
        <v>60</v>
      </c>
    </row>
    <row r="810" spans="8:13" hidden="1">
      <c r="H810" s="1" t="s">
        <v>367</v>
      </c>
      <c r="I810" s="1" t="s">
        <v>3385</v>
      </c>
      <c r="J810" s="1" t="s">
        <v>250</v>
      </c>
      <c r="K810" s="1" t="str">
        <f t="shared" si="27"/>
        <v>2016</v>
      </c>
      <c r="L810" s="1">
        <f t="shared" si="28"/>
        <v>25</v>
      </c>
      <c r="M810" s="1" t="s">
        <v>60</v>
      </c>
    </row>
    <row r="811" spans="8:13">
      <c r="H811" s="1" t="s">
        <v>58</v>
      </c>
      <c r="I811" s="1" t="s">
        <v>7337</v>
      </c>
      <c r="J811" s="1" t="s">
        <v>11247</v>
      </c>
      <c r="K811" s="1" t="str">
        <f t="shared" si="27"/>
        <v>2014</v>
      </c>
      <c r="L811" s="18">
        <f t="shared" si="28"/>
        <v>10</v>
      </c>
      <c r="M811" s="1" t="s">
        <v>79</v>
      </c>
    </row>
    <row r="812" spans="8:13" hidden="1">
      <c r="H812" s="1" t="s">
        <v>108</v>
      </c>
      <c r="I812" s="1" t="s">
        <v>3385</v>
      </c>
      <c r="J812" s="1" t="s">
        <v>1222</v>
      </c>
      <c r="K812" s="1" t="str">
        <f t="shared" si="27"/>
        <v>2015</v>
      </c>
      <c r="L812" s="1">
        <f t="shared" si="28"/>
        <v>6</v>
      </c>
      <c r="M812" s="1" t="s">
        <v>60</v>
      </c>
    </row>
    <row r="813" spans="8:13">
      <c r="H813" s="1" t="s">
        <v>58</v>
      </c>
      <c r="I813" s="1" t="s">
        <v>8860</v>
      </c>
      <c r="J813" s="1" t="s">
        <v>11383</v>
      </c>
      <c r="K813" s="1" t="str">
        <f t="shared" si="27"/>
        <v>2014</v>
      </c>
      <c r="L813" s="18">
        <f t="shared" si="28"/>
        <v>10</v>
      </c>
      <c r="M813" s="1" t="s">
        <v>79</v>
      </c>
    </row>
    <row r="814" spans="8:13" hidden="1">
      <c r="H814" s="1" t="s">
        <v>263</v>
      </c>
      <c r="I814" s="1" t="s">
        <v>3404</v>
      </c>
      <c r="J814" s="1" t="s">
        <v>3409</v>
      </c>
      <c r="K814" s="1" t="str">
        <f t="shared" si="27"/>
        <v>2004</v>
      </c>
      <c r="L814" s="1">
        <f t="shared" si="28"/>
        <v>5</v>
      </c>
      <c r="M814" s="1" t="s">
        <v>60</v>
      </c>
    </row>
    <row r="815" spans="8:13" hidden="1">
      <c r="H815" s="1" t="s">
        <v>584</v>
      </c>
      <c r="I815" s="1" t="s">
        <v>3412</v>
      </c>
      <c r="J815" s="1" t="s">
        <v>3414</v>
      </c>
      <c r="K815" s="1" t="str">
        <f t="shared" si="27"/>
        <v>2019</v>
      </c>
      <c r="L815" s="1">
        <f t="shared" si="28"/>
        <v>37</v>
      </c>
      <c r="M815" s="1" t="s">
        <v>60</v>
      </c>
    </row>
    <row r="816" spans="8:13">
      <c r="H816" s="1" t="s">
        <v>158</v>
      </c>
      <c r="I816" s="1" t="s">
        <v>539</v>
      </c>
      <c r="J816" s="1" t="s">
        <v>11449</v>
      </c>
      <c r="K816" s="1" t="str">
        <f t="shared" si="27"/>
        <v>2019</v>
      </c>
      <c r="L816" s="18">
        <f t="shared" si="28"/>
        <v>10</v>
      </c>
      <c r="M816" s="1" t="s">
        <v>79</v>
      </c>
    </row>
    <row r="817" spans="8:13" hidden="1">
      <c r="H817" s="1" t="s">
        <v>240</v>
      </c>
      <c r="I817" s="1" t="s">
        <v>972</v>
      </c>
      <c r="J817" s="1" t="s">
        <v>3422</v>
      </c>
      <c r="K817" s="1" t="str">
        <f t="shared" si="27"/>
        <v>2017</v>
      </c>
      <c r="L817" s="1">
        <f t="shared" si="28"/>
        <v>53</v>
      </c>
      <c r="M817" s="1" t="s">
        <v>60</v>
      </c>
    </row>
    <row r="818" spans="8:13" hidden="1">
      <c r="H818" s="1" t="s">
        <v>101</v>
      </c>
      <c r="I818" s="1" t="s">
        <v>972</v>
      </c>
      <c r="J818" s="1" t="s">
        <v>3426</v>
      </c>
      <c r="K818" s="1" t="str">
        <f t="shared" si="27"/>
        <v>1988</v>
      </c>
      <c r="L818" s="1">
        <f t="shared" si="28"/>
        <v>8</v>
      </c>
      <c r="M818" s="1" t="s">
        <v>60</v>
      </c>
    </row>
    <row r="819" spans="8:13" hidden="1">
      <c r="H819" s="1" t="s">
        <v>583</v>
      </c>
      <c r="I819" s="1" t="s">
        <v>972</v>
      </c>
      <c r="J819" s="1" t="s">
        <v>3430</v>
      </c>
      <c r="K819" s="1" t="str">
        <f t="shared" si="27"/>
        <v>2016</v>
      </c>
      <c r="L819" s="1">
        <f t="shared" si="28"/>
        <v>20</v>
      </c>
      <c r="M819" s="1" t="s">
        <v>60</v>
      </c>
    </row>
    <row r="820" spans="8:13" hidden="1">
      <c r="H820" s="1" t="s">
        <v>180</v>
      </c>
      <c r="I820" s="1" t="s">
        <v>3434</v>
      </c>
      <c r="J820" s="1" t="s">
        <v>1015</v>
      </c>
      <c r="K820" s="1" t="str">
        <f t="shared" si="27"/>
        <v>2018</v>
      </c>
      <c r="L820" s="1">
        <f t="shared" si="28"/>
        <v>62</v>
      </c>
      <c r="M820" s="1" t="s">
        <v>60</v>
      </c>
    </row>
    <row r="821" spans="8:13">
      <c r="H821" s="1" t="s">
        <v>247</v>
      </c>
      <c r="I821" s="1" t="s">
        <v>11559</v>
      </c>
      <c r="J821" s="1" t="s">
        <v>2212</v>
      </c>
      <c r="K821" s="1" t="str">
        <f t="shared" si="27"/>
        <v>2010</v>
      </c>
      <c r="L821" s="18">
        <f t="shared" si="28"/>
        <v>10</v>
      </c>
      <c r="M821" s="1" t="s">
        <v>79</v>
      </c>
    </row>
    <row r="822" spans="8:13" hidden="1">
      <c r="H822" s="1" t="s">
        <v>530</v>
      </c>
      <c r="I822" s="1" t="s">
        <v>1798</v>
      </c>
      <c r="J822" s="1" t="s">
        <v>3442</v>
      </c>
      <c r="K822" s="1" t="str">
        <f t="shared" si="27"/>
        <v>2018</v>
      </c>
      <c r="L822" s="1">
        <f t="shared" si="28"/>
        <v>33</v>
      </c>
      <c r="M822" s="1" t="s">
        <v>60</v>
      </c>
    </row>
    <row r="823" spans="8:13">
      <c r="H823" s="1" t="s">
        <v>130</v>
      </c>
      <c r="I823" s="1" t="s">
        <v>11246</v>
      </c>
      <c r="J823" s="1" t="s">
        <v>6947</v>
      </c>
      <c r="K823" s="1" t="str">
        <f t="shared" si="27"/>
        <v>2013</v>
      </c>
      <c r="L823" s="18">
        <f t="shared" si="28"/>
        <v>10</v>
      </c>
      <c r="M823" s="1" t="s">
        <v>79</v>
      </c>
    </row>
    <row r="824" spans="8:13">
      <c r="H824" s="1" t="s">
        <v>158</v>
      </c>
      <c r="I824" s="1" t="s">
        <v>5505</v>
      </c>
      <c r="J824" s="1" t="s">
        <v>5747</v>
      </c>
      <c r="K824" s="1" t="str">
        <f t="shared" si="27"/>
        <v>2015</v>
      </c>
      <c r="L824" s="18">
        <f t="shared" si="28"/>
        <v>10</v>
      </c>
      <c r="M824" s="1" t="s">
        <v>79</v>
      </c>
    </row>
    <row r="825" spans="8:13" hidden="1">
      <c r="H825" s="1" t="s">
        <v>233</v>
      </c>
      <c r="I825" s="1" t="s">
        <v>3454</v>
      </c>
      <c r="J825" s="1" t="s">
        <v>2344</v>
      </c>
      <c r="K825" s="1" t="str">
        <f t="shared" si="27"/>
        <v>2018</v>
      </c>
      <c r="L825" s="1">
        <f t="shared" si="28"/>
        <v>49</v>
      </c>
      <c r="M825" s="1" t="s">
        <v>60</v>
      </c>
    </row>
    <row r="826" spans="8:13" hidden="1">
      <c r="H826" s="1" t="s">
        <v>809</v>
      </c>
      <c r="I826" s="1" t="s">
        <v>3458</v>
      </c>
      <c r="J826" s="1" t="s">
        <v>2418</v>
      </c>
      <c r="K826" s="1" t="str">
        <f t="shared" si="27"/>
        <v>2018</v>
      </c>
      <c r="L826" s="1">
        <f t="shared" si="28"/>
        <v>36</v>
      </c>
      <c r="M826" s="1" t="s">
        <v>60</v>
      </c>
    </row>
    <row r="827" spans="8:13" hidden="1">
      <c r="H827" s="1" t="s">
        <v>160</v>
      </c>
      <c r="I827" s="1" t="s">
        <v>3458</v>
      </c>
      <c r="J827" s="1" t="s">
        <v>3461</v>
      </c>
      <c r="K827" s="1" t="str">
        <f t="shared" si="27"/>
        <v>2018</v>
      </c>
      <c r="L827" s="1">
        <f t="shared" si="28"/>
        <v>58</v>
      </c>
      <c r="M827" s="1" t="s">
        <v>60</v>
      </c>
    </row>
    <row r="828" spans="8:13" hidden="1">
      <c r="H828" s="1" t="s">
        <v>58</v>
      </c>
      <c r="I828" s="1" t="s">
        <v>3458</v>
      </c>
      <c r="J828" s="1" t="s">
        <v>3458</v>
      </c>
      <c r="K828" s="1" t="str">
        <f t="shared" si="27"/>
        <v>2018</v>
      </c>
      <c r="L828" s="1">
        <f t="shared" si="28"/>
        <v>10</v>
      </c>
      <c r="M828" s="1" t="s">
        <v>60</v>
      </c>
    </row>
    <row r="829" spans="8:13" hidden="1">
      <c r="H829" s="1" t="s">
        <v>310</v>
      </c>
      <c r="I829" s="1" t="s">
        <v>3458</v>
      </c>
      <c r="J829" s="1" t="s">
        <v>3468</v>
      </c>
      <c r="K829" s="1" t="str">
        <f t="shared" si="27"/>
        <v>2003</v>
      </c>
      <c r="L829" s="1">
        <f t="shared" si="28"/>
        <v>30</v>
      </c>
      <c r="M829" s="1" t="s">
        <v>60</v>
      </c>
    </row>
    <row r="830" spans="8:13" hidden="1">
      <c r="H830" s="1" t="s">
        <v>367</v>
      </c>
      <c r="I830" s="1" t="s">
        <v>3472</v>
      </c>
      <c r="J830" s="1" t="s">
        <v>2226</v>
      </c>
      <c r="K830" s="1" t="str">
        <f t="shared" si="27"/>
        <v>2017</v>
      </c>
      <c r="L830" s="1">
        <f t="shared" si="28"/>
        <v>25</v>
      </c>
      <c r="M830" s="1" t="s">
        <v>60</v>
      </c>
    </row>
    <row r="831" spans="8:13" hidden="1">
      <c r="H831" s="1" t="s">
        <v>128</v>
      </c>
      <c r="I831" s="1" t="s">
        <v>3472</v>
      </c>
      <c r="J831" s="1" t="s">
        <v>3476</v>
      </c>
      <c r="K831" s="1" t="str">
        <f t="shared" si="27"/>
        <v>2016</v>
      </c>
      <c r="L831" s="1">
        <f t="shared" si="28"/>
        <v>40</v>
      </c>
      <c r="M831" s="1" t="s">
        <v>60</v>
      </c>
    </row>
    <row r="832" spans="8:13" hidden="1">
      <c r="H832" s="1" t="s">
        <v>367</v>
      </c>
      <c r="I832" s="1" t="s">
        <v>3420</v>
      </c>
      <c r="J832" s="1" t="s">
        <v>3479</v>
      </c>
      <c r="K832" s="1" t="str">
        <f t="shared" si="27"/>
        <v>2009</v>
      </c>
      <c r="L832" s="1">
        <f t="shared" si="28"/>
        <v>16</v>
      </c>
      <c r="M832" s="1" t="s">
        <v>60</v>
      </c>
    </row>
    <row r="833" spans="8:13">
      <c r="H833" s="1" t="s">
        <v>58</v>
      </c>
      <c r="I833" s="1" t="s">
        <v>8116</v>
      </c>
      <c r="J833" s="1" t="s">
        <v>905</v>
      </c>
      <c r="K833" s="1" t="str">
        <f t="shared" si="27"/>
        <v>2015</v>
      </c>
      <c r="L833" s="18">
        <f t="shared" si="28"/>
        <v>10</v>
      </c>
      <c r="M833" s="1" t="s">
        <v>79</v>
      </c>
    </row>
    <row r="834" spans="8:13" hidden="1">
      <c r="H834" s="1" t="s">
        <v>120</v>
      </c>
      <c r="I834" s="1" t="s">
        <v>3488</v>
      </c>
      <c r="J834" s="1" t="s">
        <v>2496</v>
      </c>
      <c r="K834" s="1" t="str">
        <f t="shared" si="27"/>
        <v>2018</v>
      </c>
      <c r="L834" s="1">
        <f t="shared" si="28"/>
        <v>46</v>
      </c>
      <c r="M834" s="1" t="s">
        <v>60</v>
      </c>
    </row>
    <row r="835" spans="8:13" hidden="1">
      <c r="H835" s="1" t="s">
        <v>530</v>
      </c>
      <c r="I835" s="1" t="s">
        <v>3493</v>
      </c>
      <c r="J835" s="1" t="s">
        <v>579</v>
      </c>
      <c r="K835" s="1" t="str">
        <f t="shared" si="27"/>
        <v>2017</v>
      </c>
      <c r="L835" s="1">
        <f t="shared" si="28"/>
        <v>32</v>
      </c>
      <c r="M835" s="1" t="s">
        <v>60</v>
      </c>
    </row>
    <row r="836" spans="8:13" hidden="1">
      <c r="H836" s="1" t="s">
        <v>809</v>
      </c>
      <c r="I836" s="1" t="s">
        <v>3497</v>
      </c>
      <c r="J836" s="1" t="s">
        <v>3498</v>
      </c>
      <c r="K836" s="1" t="str">
        <f t="shared" ref="K836:K899" si="29">TEXT(J836,"YYYY")</f>
        <v>1996</v>
      </c>
      <c r="L836" s="1">
        <f t="shared" si="28"/>
        <v>16</v>
      </c>
      <c r="M836" s="1" t="s">
        <v>60</v>
      </c>
    </row>
    <row r="837" spans="8:13" hidden="1">
      <c r="H837" s="1" t="s">
        <v>464</v>
      </c>
      <c r="I837" s="1" t="s">
        <v>3501</v>
      </c>
      <c r="J837" s="1" t="s">
        <v>1328</v>
      </c>
      <c r="K837" s="1" t="str">
        <f t="shared" si="29"/>
        <v>2019</v>
      </c>
      <c r="L837" s="1">
        <f t="shared" si="28"/>
        <v>31</v>
      </c>
      <c r="M837" s="1" t="s">
        <v>60</v>
      </c>
    </row>
    <row r="838" spans="8:13">
      <c r="H838" s="1" t="s">
        <v>58</v>
      </c>
      <c r="I838" s="1" t="s">
        <v>11088</v>
      </c>
      <c r="J838" s="1" t="s">
        <v>9383</v>
      </c>
      <c r="K838" s="1" t="str">
        <f t="shared" si="29"/>
        <v>2020</v>
      </c>
      <c r="L838" s="18">
        <f t="shared" si="28"/>
        <v>10</v>
      </c>
      <c r="M838" s="1" t="s">
        <v>79</v>
      </c>
    </row>
    <row r="839" spans="8:13">
      <c r="H839" s="1" t="s">
        <v>58</v>
      </c>
      <c r="I839" s="1" t="s">
        <v>11425</v>
      </c>
      <c r="J839" s="1" t="s">
        <v>9864</v>
      </c>
      <c r="K839" s="1" t="str">
        <f t="shared" si="29"/>
        <v>2020</v>
      </c>
      <c r="L839" s="18">
        <f t="shared" si="28"/>
        <v>10</v>
      </c>
      <c r="M839" s="1" t="s">
        <v>79</v>
      </c>
    </row>
    <row r="840" spans="8:13" hidden="1">
      <c r="H840" s="1" t="s">
        <v>530</v>
      </c>
      <c r="I840" s="1" t="s">
        <v>3506</v>
      </c>
      <c r="J840" s="1" t="s">
        <v>532</v>
      </c>
      <c r="K840" s="1" t="str">
        <f t="shared" si="29"/>
        <v>2019</v>
      </c>
      <c r="L840" s="1">
        <f t="shared" si="28"/>
        <v>33</v>
      </c>
      <c r="M840" s="1" t="s">
        <v>60</v>
      </c>
    </row>
    <row r="841" spans="8:13" hidden="1">
      <c r="H841" s="1" t="s">
        <v>256</v>
      </c>
      <c r="I841" s="1" t="s">
        <v>3522</v>
      </c>
      <c r="J841" s="1" t="s">
        <v>3524</v>
      </c>
      <c r="K841" s="1" t="str">
        <f t="shared" si="29"/>
        <v>1985</v>
      </c>
      <c r="L841" s="1">
        <f t="shared" si="28"/>
        <v>21</v>
      </c>
      <c r="M841" s="1" t="s">
        <v>60</v>
      </c>
    </row>
    <row r="842" spans="8:13" hidden="1">
      <c r="H842" s="1" t="s">
        <v>678</v>
      </c>
      <c r="I842" s="1" t="s">
        <v>426</v>
      </c>
      <c r="J842" s="1" t="s">
        <v>199</v>
      </c>
      <c r="K842" s="1" t="str">
        <f t="shared" si="29"/>
        <v>2018</v>
      </c>
      <c r="L842" s="1">
        <f t="shared" si="28"/>
        <v>34</v>
      </c>
      <c r="M842" s="1" t="s">
        <v>60</v>
      </c>
    </row>
    <row r="843" spans="8:13" hidden="1">
      <c r="H843" s="1" t="s">
        <v>169</v>
      </c>
      <c r="I843" s="1" t="s">
        <v>3536</v>
      </c>
      <c r="J843" s="1" t="s">
        <v>3537</v>
      </c>
      <c r="K843" s="1" t="str">
        <f t="shared" si="29"/>
        <v>2005</v>
      </c>
      <c r="L843" s="1">
        <f t="shared" si="28"/>
        <v>7</v>
      </c>
      <c r="M843" s="1" t="s">
        <v>60</v>
      </c>
    </row>
    <row r="844" spans="8:13">
      <c r="H844" s="1" t="s">
        <v>158</v>
      </c>
      <c r="I844" s="1" t="s">
        <v>8416</v>
      </c>
      <c r="J844" s="1" t="s">
        <v>12093</v>
      </c>
      <c r="K844" s="1" t="str">
        <f t="shared" si="29"/>
        <v>2019</v>
      </c>
      <c r="L844" s="18">
        <f t="shared" si="28"/>
        <v>10</v>
      </c>
      <c r="M844" s="1" t="s">
        <v>79</v>
      </c>
    </row>
    <row r="845" spans="8:13">
      <c r="H845" s="1" t="s">
        <v>158</v>
      </c>
      <c r="I845" s="1" t="s">
        <v>264</v>
      </c>
      <c r="J845" s="1" t="s">
        <v>66</v>
      </c>
      <c r="K845" s="1" t="str">
        <f t="shared" si="29"/>
        <v>2019</v>
      </c>
      <c r="L845" s="18">
        <f t="shared" si="28"/>
        <v>11</v>
      </c>
      <c r="M845" s="1" t="s">
        <v>79</v>
      </c>
    </row>
    <row r="846" spans="8:13">
      <c r="H846" s="1" t="s">
        <v>158</v>
      </c>
      <c r="I846" s="1" t="s">
        <v>686</v>
      </c>
      <c r="J846" s="1" t="s">
        <v>688</v>
      </c>
      <c r="K846" s="1" t="str">
        <f t="shared" si="29"/>
        <v>2017</v>
      </c>
      <c r="L846" s="18">
        <f t="shared" si="28"/>
        <v>11</v>
      </c>
      <c r="M846" s="1" t="s">
        <v>79</v>
      </c>
    </row>
    <row r="847" spans="8:13">
      <c r="H847" s="1" t="s">
        <v>324</v>
      </c>
      <c r="I847" s="1" t="s">
        <v>972</v>
      </c>
      <c r="J847" s="1" t="s">
        <v>931</v>
      </c>
      <c r="K847" s="1" t="str">
        <f t="shared" si="29"/>
        <v>2016</v>
      </c>
      <c r="L847" s="18">
        <f t="shared" si="28"/>
        <v>11</v>
      </c>
      <c r="M847" s="1" t="s">
        <v>79</v>
      </c>
    </row>
    <row r="848" spans="8:13" hidden="1">
      <c r="H848" s="1" t="s">
        <v>169</v>
      </c>
      <c r="I848" s="1" t="s">
        <v>750</v>
      </c>
      <c r="J848" s="1" t="s">
        <v>3556</v>
      </c>
      <c r="K848" s="1" t="str">
        <f t="shared" si="29"/>
        <v>2011</v>
      </c>
      <c r="L848" s="1">
        <f t="shared" si="28"/>
        <v>13</v>
      </c>
      <c r="M848" s="1" t="s">
        <v>60</v>
      </c>
    </row>
    <row r="849" spans="8:13" hidden="1">
      <c r="H849" s="1" t="s">
        <v>120</v>
      </c>
      <c r="I849" s="1" t="s">
        <v>750</v>
      </c>
      <c r="J849" s="1" t="s">
        <v>1862</v>
      </c>
      <c r="K849" s="1" t="str">
        <f t="shared" si="29"/>
        <v>2003</v>
      </c>
      <c r="L849" s="1">
        <f t="shared" si="28"/>
        <v>31</v>
      </c>
      <c r="M849" s="1" t="s">
        <v>60</v>
      </c>
    </row>
    <row r="850" spans="8:13" hidden="1">
      <c r="H850" s="1" t="s">
        <v>144</v>
      </c>
      <c r="I850" s="1" t="s">
        <v>3562</v>
      </c>
      <c r="J850" s="1" t="s">
        <v>1918</v>
      </c>
      <c r="K850" s="1" t="str">
        <f t="shared" si="29"/>
        <v>2007</v>
      </c>
      <c r="L850" s="1">
        <f t="shared" si="28"/>
        <v>14</v>
      </c>
      <c r="M850" s="1" t="s">
        <v>60</v>
      </c>
    </row>
    <row r="851" spans="8:13">
      <c r="H851" s="1" t="s">
        <v>130</v>
      </c>
      <c r="I851" s="1" t="s">
        <v>1130</v>
      </c>
      <c r="J851" s="1" t="s">
        <v>978</v>
      </c>
      <c r="K851" s="1" t="str">
        <f t="shared" si="29"/>
        <v>2018</v>
      </c>
      <c r="L851" s="18">
        <f t="shared" si="28"/>
        <v>11</v>
      </c>
      <c r="M851" s="1" t="s">
        <v>79</v>
      </c>
    </row>
    <row r="852" spans="8:13" hidden="1">
      <c r="H852" s="1" t="s">
        <v>464</v>
      </c>
      <c r="I852" s="1" t="s">
        <v>3566</v>
      </c>
      <c r="J852" s="1" t="s">
        <v>941</v>
      </c>
      <c r="K852" s="1" t="str">
        <f t="shared" si="29"/>
        <v>2011</v>
      </c>
      <c r="L852" s="1">
        <f t="shared" si="28"/>
        <v>25</v>
      </c>
      <c r="M852" s="1" t="s">
        <v>60</v>
      </c>
    </row>
    <row r="853" spans="8:13" hidden="1">
      <c r="H853" s="1" t="s">
        <v>189</v>
      </c>
      <c r="I853" s="1" t="s">
        <v>3566</v>
      </c>
      <c r="J853" s="1" t="s">
        <v>236</v>
      </c>
      <c r="K853" s="1" t="str">
        <f t="shared" si="29"/>
        <v>2017</v>
      </c>
      <c r="L853" s="1">
        <f t="shared" si="28"/>
        <v>47</v>
      </c>
      <c r="M853" s="1" t="s">
        <v>60</v>
      </c>
    </row>
    <row r="854" spans="8:13" hidden="1">
      <c r="H854" s="1" t="s">
        <v>530</v>
      </c>
      <c r="I854" s="1" t="s">
        <v>3566</v>
      </c>
      <c r="J854" s="1" t="s">
        <v>873</v>
      </c>
      <c r="K854" s="1" t="str">
        <f t="shared" si="29"/>
        <v>2017</v>
      </c>
      <c r="L854" s="1">
        <f t="shared" si="28"/>
        <v>33</v>
      </c>
      <c r="M854" s="1" t="s">
        <v>60</v>
      </c>
    </row>
    <row r="855" spans="8:13">
      <c r="H855" s="1" t="s">
        <v>324</v>
      </c>
      <c r="I855" s="1" t="s">
        <v>1265</v>
      </c>
      <c r="J855" s="1" t="s">
        <v>873</v>
      </c>
      <c r="K855" s="1" t="str">
        <f t="shared" si="29"/>
        <v>2017</v>
      </c>
      <c r="L855" s="18">
        <f t="shared" si="28"/>
        <v>11</v>
      </c>
      <c r="M855" s="1" t="s">
        <v>79</v>
      </c>
    </row>
    <row r="856" spans="8:13" hidden="1">
      <c r="H856" s="1" t="s">
        <v>530</v>
      </c>
      <c r="I856" s="1" t="s">
        <v>3580</v>
      </c>
      <c r="J856" s="1" t="s">
        <v>384</v>
      </c>
      <c r="K856" s="1" t="str">
        <f t="shared" si="29"/>
        <v>2015</v>
      </c>
      <c r="L856" s="1">
        <f t="shared" si="28"/>
        <v>31</v>
      </c>
      <c r="M856" s="1" t="s">
        <v>60</v>
      </c>
    </row>
    <row r="857" spans="8:13">
      <c r="H857" s="1" t="s">
        <v>158</v>
      </c>
      <c r="I857" s="1" t="s">
        <v>1536</v>
      </c>
      <c r="J857" s="1" t="s">
        <v>66</v>
      </c>
      <c r="K857" s="1" t="str">
        <f t="shared" si="29"/>
        <v>2019</v>
      </c>
      <c r="L857" s="18">
        <f t="shared" si="28"/>
        <v>11</v>
      </c>
      <c r="M857" s="1" t="s">
        <v>79</v>
      </c>
    </row>
    <row r="858" spans="8:13" hidden="1">
      <c r="H858" s="1" t="s">
        <v>197</v>
      </c>
      <c r="I858" s="1" t="s">
        <v>3580</v>
      </c>
      <c r="J858" s="1" t="s">
        <v>3580</v>
      </c>
      <c r="K858" s="1" t="str">
        <f t="shared" si="29"/>
        <v>2017</v>
      </c>
      <c r="L858" s="1">
        <f t="shared" si="28"/>
        <v>17</v>
      </c>
      <c r="M858" s="1" t="s">
        <v>60</v>
      </c>
    </row>
    <row r="859" spans="8:13">
      <c r="H859" s="1" t="s">
        <v>324</v>
      </c>
      <c r="I859" s="1" t="s">
        <v>1656</v>
      </c>
      <c r="J859" s="1" t="s">
        <v>1657</v>
      </c>
      <c r="K859" s="1" t="str">
        <f t="shared" si="29"/>
        <v>2014</v>
      </c>
      <c r="L859" s="18">
        <f t="shared" si="28"/>
        <v>11</v>
      </c>
      <c r="M859" s="1" t="s">
        <v>79</v>
      </c>
    </row>
    <row r="860" spans="8:13">
      <c r="H860" s="1" t="s">
        <v>158</v>
      </c>
      <c r="I860" s="1" t="s">
        <v>782</v>
      </c>
      <c r="J860" s="1" t="s">
        <v>782</v>
      </c>
      <c r="K860" s="1" t="str">
        <f t="shared" si="29"/>
        <v>2018</v>
      </c>
      <c r="L860" s="18">
        <f t="shared" si="28"/>
        <v>11</v>
      </c>
      <c r="M860" s="1" t="s">
        <v>79</v>
      </c>
    </row>
    <row r="861" spans="8:13">
      <c r="H861" s="1" t="s">
        <v>247</v>
      </c>
      <c r="I861" s="1" t="s">
        <v>2115</v>
      </c>
      <c r="J861" s="1" t="s">
        <v>1657</v>
      </c>
      <c r="K861" s="1" t="str">
        <f t="shared" si="29"/>
        <v>2014</v>
      </c>
      <c r="L861" s="18">
        <f t="shared" si="28"/>
        <v>11</v>
      </c>
      <c r="M861" s="1" t="s">
        <v>79</v>
      </c>
    </row>
    <row r="862" spans="8:13" hidden="1">
      <c r="H862" s="1" t="s">
        <v>247</v>
      </c>
      <c r="I862" s="1" t="s">
        <v>1507</v>
      </c>
      <c r="J862" s="1" t="s">
        <v>1725</v>
      </c>
      <c r="K862" s="1" t="str">
        <f t="shared" si="29"/>
        <v>2019</v>
      </c>
      <c r="L862" s="1">
        <f t="shared" si="28"/>
        <v>15</v>
      </c>
      <c r="M862" s="1" t="s">
        <v>60</v>
      </c>
    </row>
    <row r="863" spans="8:13" hidden="1">
      <c r="H863" s="1" t="s">
        <v>177</v>
      </c>
      <c r="I863" s="1" t="s">
        <v>3607</v>
      </c>
      <c r="J863" s="1" t="s">
        <v>72</v>
      </c>
      <c r="K863" s="1" t="str">
        <f t="shared" si="29"/>
        <v>2019</v>
      </c>
      <c r="L863" s="1">
        <f t="shared" si="28"/>
        <v>23</v>
      </c>
      <c r="M863" s="1" t="s">
        <v>60</v>
      </c>
    </row>
    <row r="864" spans="8:13" hidden="1">
      <c r="H864" s="1" t="s">
        <v>324</v>
      </c>
      <c r="I864" s="1" t="s">
        <v>3607</v>
      </c>
      <c r="J864" s="1" t="s">
        <v>474</v>
      </c>
      <c r="K864" s="1" t="str">
        <f t="shared" si="29"/>
        <v>2018</v>
      </c>
      <c r="L864" s="1">
        <f t="shared" si="28"/>
        <v>12</v>
      </c>
      <c r="M864" s="1" t="s">
        <v>60</v>
      </c>
    </row>
    <row r="865" spans="8:13" hidden="1">
      <c r="H865" s="1" t="s">
        <v>351</v>
      </c>
      <c r="I865" s="1" t="s">
        <v>3607</v>
      </c>
      <c r="J865" s="1" t="s">
        <v>227</v>
      </c>
      <c r="K865" s="1" t="str">
        <f t="shared" si="29"/>
        <v>2017</v>
      </c>
      <c r="L865" s="1">
        <f t="shared" si="28"/>
        <v>53</v>
      </c>
      <c r="M865" s="1" t="s">
        <v>60</v>
      </c>
    </row>
    <row r="866" spans="8:13">
      <c r="H866" s="1" t="s">
        <v>130</v>
      </c>
      <c r="I866" s="1" t="s">
        <v>2308</v>
      </c>
      <c r="J866" s="1" t="s">
        <v>2368</v>
      </c>
      <c r="K866" s="1" t="str">
        <f t="shared" si="29"/>
        <v>2017</v>
      </c>
      <c r="L866" s="18">
        <f t="shared" si="28"/>
        <v>11</v>
      </c>
      <c r="M866" s="1" t="s">
        <v>79</v>
      </c>
    </row>
    <row r="867" spans="8:13" hidden="1">
      <c r="H867" s="1" t="s">
        <v>375</v>
      </c>
      <c r="I867" s="1" t="s">
        <v>3623</v>
      </c>
      <c r="J867" s="1" t="s">
        <v>174</v>
      </c>
      <c r="K867" s="1" t="str">
        <f t="shared" si="29"/>
        <v>2016</v>
      </c>
      <c r="L867" s="1">
        <f t="shared" si="28"/>
        <v>54</v>
      </c>
      <c r="M867" s="1" t="s">
        <v>60</v>
      </c>
    </row>
    <row r="868" spans="8:13">
      <c r="H868" s="1" t="s">
        <v>130</v>
      </c>
      <c r="I868" s="1" t="s">
        <v>1324</v>
      </c>
      <c r="J868" s="1" t="s">
        <v>2254</v>
      </c>
      <c r="K868" s="1" t="str">
        <f t="shared" si="29"/>
        <v>2018</v>
      </c>
      <c r="L868" s="18">
        <f t="shared" ref="L868:L931" si="30">H868-(TEXT(I868,"YYYY")-TEXT(J868,"YYYY"))</f>
        <v>11</v>
      </c>
      <c r="M868" s="1" t="s">
        <v>79</v>
      </c>
    </row>
    <row r="869" spans="8:13">
      <c r="H869" s="1" t="s">
        <v>130</v>
      </c>
      <c r="I869" s="1" t="s">
        <v>2304</v>
      </c>
      <c r="J869" s="1" t="s">
        <v>2426</v>
      </c>
      <c r="K869" s="1" t="str">
        <f t="shared" si="29"/>
        <v>2018</v>
      </c>
      <c r="L869" s="18">
        <f t="shared" si="30"/>
        <v>11</v>
      </c>
      <c r="M869" s="1" t="s">
        <v>79</v>
      </c>
    </row>
    <row r="870" spans="8:13">
      <c r="H870" s="1" t="s">
        <v>130</v>
      </c>
      <c r="I870" s="1" t="s">
        <v>3106</v>
      </c>
      <c r="J870" s="1" t="s">
        <v>312</v>
      </c>
      <c r="K870" s="1" t="str">
        <f t="shared" si="29"/>
        <v>2018</v>
      </c>
      <c r="L870" s="18">
        <f t="shared" si="30"/>
        <v>11</v>
      </c>
      <c r="M870" s="1" t="s">
        <v>79</v>
      </c>
    </row>
    <row r="871" spans="8:13">
      <c r="H871" s="1" t="s">
        <v>324</v>
      </c>
      <c r="I871" s="1" t="s">
        <v>1741</v>
      </c>
      <c r="J871" s="1" t="s">
        <v>1222</v>
      </c>
      <c r="K871" s="1" t="str">
        <f t="shared" si="29"/>
        <v>2015</v>
      </c>
      <c r="L871" s="18">
        <f t="shared" si="30"/>
        <v>11</v>
      </c>
      <c r="M871" s="1" t="s">
        <v>79</v>
      </c>
    </row>
    <row r="872" spans="8:13">
      <c r="H872" s="1" t="s">
        <v>324</v>
      </c>
      <c r="I872" s="1" t="s">
        <v>3623</v>
      </c>
      <c r="J872" s="1" t="s">
        <v>3634</v>
      </c>
      <c r="K872" s="1" t="str">
        <f t="shared" si="29"/>
        <v>2016</v>
      </c>
      <c r="L872" s="18">
        <f t="shared" si="30"/>
        <v>11</v>
      </c>
      <c r="M872" s="1" t="s">
        <v>79</v>
      </c>
    </row>
    <row r="873" spans="8:13" hidden="1">
      <c r="H873" s="1" t="s">
        <v>464</v>
      </c>
      <c r="I873" s="1" t="s">
        <v>3644</v>
      </c>
      <c r="J873" s="1" t="s">
        <v>3645</v>
      </c>
      <c r="K873" s="1" t="str">
        <f t="shared" si="29"/>
        <v>2014</v>
      </c>
      <c r="L873" s="1">
        <f t="shared" si="30"/>
        <v>27</v>
      </c>
      <c r="M873" s="1" t="s">
        <v>60</v>
      </c>
    </row>
    <row r="874" spans="8:13" hidden="1">
      <c r="H874" s="1" t="s">
        <v>78</v>
      </c>
      <c r="I874" s="1" t="s">
        <v>3644</v>
      </c>
      <c r="J874" s="1" t="s">
        <v>3536</v>
      </c>
      <c r="K874" s="1" t="str">
        <f t="shared" si="29"/>
        <v>2018</v>
      </c>
      <c r="L874" s="1">
        <f t="shared" si="30"/>
        <v>29</v>
      </c>
      <c r="M874" s="1" t="s">
        <v>60</v>
      </c>
    </row>
    <row r="875" spans="8:13" hidden="1">
      <c r="H875" s="1" t="s">
        <v>555</v>
      </c>
      <c r="I875" s="1" t="s">
        <v>3644</v>
      </c>
      <c r="J875" s="1" t="s">
        <v>2418</v>
      </c>
      <c r="K875" s="1" t="str">
        <f t="shared" si="29"/>
        <v>2018</v>
      </c>
      <c r="L875" s="1">
        <f t="shared" si="30"/>
        <v>40</v>
      </c>
      <c r="M875" s="1" t="s">
        <v>60</v>
      </c>
    </row>
    <row r="876" spans="8:13" hidden="1">
      <c r="H876" s="1" t="s">
        <v>78</v>
      </c>
      <c r="I876" s="1" t="s">
        <v>3617</v>
      </c>
      <c r="J876" s="1" t="s">
        <v>1524</v>
      </c>
      <c r="K876" s="1" t="str">
        <f t="shared" si="29"/>
        <v>2019</v>
      </c>
      <c r="L876" s="1">
        <f t="shared" si="30"/>
        <v>29</v>
      </c>
      <c r="M876" s="1" t="s">
        <v>60</v>
      </c>
    </row>
    <row r="877" spans="8:13" hidden="1">
      <c r="H877" s="1" t="s">
        <v>189</v>
      </c>
      <c r="I877" s="1" t="s">
        <v>1087</v>
      </c>
      <c r="J877" s="1" t="s">
        <v>1015</v>
      </c>
      <c r="K877" s="1" t="str">
        <f t="shared" si="29"/>
        <v>2018</v>
      </c>
      <c r="L877" s="1">
        <f t="shared" si="30"/>
        <v>47</v>
      </c>
      <c r="M877" s="1" t="s">
        <v>60</v>
      </c>
    </row>
    <row r="878" spans="8:13" hidden="1">
      <c r="H878" s="1" t="s">
        <v>126</v>
      </c>
      <c r="I878" s="1" t="s">
        <v>3660</v>
      </c>
      <c r="J878" s="1" t="s">
        <v>3661</v>
      </c>
      <c r="K878" s="1" t="str">
        <f t="shared" si="29"/>
        <v>2018</v>
      </c>
      <c r="L878" s="1">
        <f t="shared" si="30"/>
        <v>14</v>
      </c>
      <c r="M878" s="1" t="s">
        <v>60</v>
      </c>
    </row>
    <row r="879" spans="8:13">
      <c r="H879" s="1" t="s">
        <v>324</v>
      </c>
      <c r="I879" s="1" t="s">
        <v>3789</v>
      </c>
      <c r="J879" s="1" t="s">
        <v>705</v>
      </c>
      <c r="K879" s="1" t="str">
        <f t="shared" si="29"/>
        <v>2018</v>
      </c>
      <c r="L879" s="18">
        <f t="shared" si="30"/>
        <v>11</v>
      </c>
      <c r="M879" s="1" t="s">
        <v>79</v>
      </c>
    </row>
    <row r="880" spans="8:13">
      <c r="H880" s="1" t="s">
        <v>324</v>
      </c>
      <c r="I880" s="1" t="s">
        <v>640</v>
      </c>
      <c r="J880" s="1" t="s">
        <v>705</v>
      </c>
      <c r="K880" s="1" t="str">
        <f t="shared" si="29"/>
        <v>2018</v>
      </c>
      <c r="L880" s="18">
        <f t="shared" si="30"/>
        <v>11</v>
      </c>
      <c r="M880" s="1" t="s">
        <v>79</v>
      </c>
    </row>
    <row r="881" spans="8:13" hidden="1">
      <c r="H881" s="1" t="s">
        <v>120</v>
      </c>
      <c r="I881" s="1" t="s">
        <v>3673</v>
      </c>
      <c r="J881" s="1" t="s">
        <v>3674</v>
      </c>
      <c r="K881" s="1" t="str">
        <f t="shared" si="29"/>
        <v>2017</v>
      </c>
      <c r="L881" s="1">
        <f t="shared" si="30"/>
        <v>45</v>
      </c>
      <c r="M881" s="1" t="s">
        <v>60</v>
      </c>
    </row>
    <row r="882" spans="8:13">
      <c r="H882" s="1" t="s">
        <v>344</v>
      </c>
      <c r="I882" s="1" t="s">
        <v>640</v>
      </c>
      <c r="J882" s="1" t="s">
        <v>3832</v>
      </c>
      <c r="K882" s="1" t="str">
        <f t="shared" si="29"/>
        <v>2010</v>
      </c>
      <c r="L882" s="18">
        <f t="shared" si="30"/>
        <v>11</v>
      </c>
      <c r="M882" s="1" t="s">
        <v>79</v>
      </c>
    </row>
    <row r="883" spans="8:13" hidden="1">
      <c r="H883" s="1" t="s">
        <v>809</v>
      </c>
      <c r="I883" s="1" t="s">
        <v>3682</v>
      </c>
      <c r="J883" s="1" t="s">
        <v>3683</v>
      </c>
      <c r="K883" s="1" t="str">
        <f t="shared" si="29"/>
        <v>2018</v>
      </c>
      <c r="L883" s="1">
        <f t="shared" si="30"/>
        <v>36</v>
      </c>
      <c r="M883" s="1" t="s">
        <v>60</v>
      </c>
    </row>
    <row r="884" spans="8:13" hidden="1">
      <c r="H884" s="1" t="s">
        <v>644</v>
      </c>
      <c r="I884" s="1" t="s">
        <v>3682</v>
      </c>
      <c r="J884" s="1" t="s">
        <v>3682</v>
      </c>
      <c r="K884" s="1" t="str">
        <f t="shared" si="29"/>
        <v>2018</v>
      </c>
      <c r="L884" s="1">
        <f t="shared" si="30"/>
        <v>35</v>
      </c>
      <c r="M884" s="1" t="s">
        <v>60</v>
      </c>
    </row>
    <row r="885" spans="8:13">
      <c r="H885" s="1" t="s">
        <v>130</v>
      </c>
      <c r="I885" s="1" t="s">
        <v>3634</v>
      </c>
      <c r="J885" s="1" t="s">
        <v>4622</v>
      </c>
      <c r="K885" s="1" t="str">
        <f t="shared" si="29"/>
        <v>2015</v>
      </c>
      <c r="L885" s="18">
        <f t="shared" si="30"/>
        <v>11</v>
      </c>
      <c r="M885" s="1" t="s">
        <v>79</v>
      </c>
    </row>
    <row r="886" spans="8:13" hidden="1">
      <c r="H886" s="1" t="s">
        <v>256</v>
      </c>
      <c r="I886" s="1" t="s">
        <v>3682</v>
      </c>
      <c r="J886" s="1" t="s">
        <v>3694</v>
      </c>
      <c r="K886" s="1" t="str">
        <f t="shared" si="29"/>
        <v>2018</v>
      </c>
      <c r="L886" s="1">
        <f t="shared" si="30"/>
        <v>52</v>
      </c>
      <c r="M886" s="1" t="s">
        <v>60</v>
      </c>
    </row>
    <row r="887" spans="8:13" hidden="1">
      <c r="H887" s="1" t="s">
        <v>530</v>
      </c>
      <c r="I887" s="1" t="s">
        <v>3698</v>
      </c>
      <c r="J887" s="1" t="s">
        <v>877</v>
      </c>
      <c r="K887" s="1" t="str">
        <f t="shared" si="29"/>
        <v>2019</v>
      </c>
      <c r="L887" s="1">
        <f t="shared" si="30"/>
        <v>33</v>
      </c>
      <c r="M887" s="1" t="s">
        <v>60</v>
      </c>
    </row>
    <row r="888" spans="8:13">
      <c r="H888" s="1" t="s">
        <v>158</v>
      </c>
      <c r="I888" s="1" t="s">
        <v>5083</v>
      </c>
      <c r="J888" s="1" t="s">
        <v>1485</v>
      </c>
      <c r="K888" s="1" t="str">
        <f t="shared" si="29"/>
        <v>2017</v>
      </c>
      <c r="L888" s="18">
        <f t="shared" si="30"/>
        <v>11</v>
      </c>
      <c r="M888" s="1" t="s">
        <v>79</v>
      </c>
    </row>
    <row r="889" spans="8:13" hidden="1">
      <c r="H889" s="1" t="s">
        <v>1343</v>
      </c>
      <c r="I889" s="1" t="s">
        <v>3703</v>
      </c>
      <c r="J889" s="1" t="s">
        <v>3708</v>
      </c>
      <c r="K889" s="1" t="str">
        <f t="shared" si="29"/>
        <v>2017</v>
      </c>
      <c r="L889" s="1">
        <f t="shared" si="30"/>
        <v>41</v>
      </c>
      <c r="M889" s="1" t="s">
        <v>60</v>
      </c>
    </row>
    <row r="890" spans="8:13" hidden="1">
      <c r="H890" s="1" t="s">
        <v>177</v>
      </c>
      <c r="I890" s="1" t="s">
        <v>3703</v>
      </c>
      <c r="J890" s="1" t="s">
        <v>3712</v>
      </c>
      <c r="K890" s="1" t="str">
        <f t="shared" si="29"/>
        <v>2000</v>
      </c>
      <c r="L890" s="1">
        <f t="shared" si="30"/>
        <v>6</v>
      </c>
      <c r="M890" s="1" t="s">
        <v>60</v>
      </c>
    </row>
    <row r="891" spans="8:13">
      <c r="H891" s="1" t="s">
        <v>158</v>
      </c>
      <c r="I891" s="1" t="s">
        <v>5140</v>
      </c>
      <c r="J891" s="1" t="s">
        <v>1286</v>
      </c>
      <c r="K891" s="1" t="str">
        <f t="shared" si="29"/>
        <v>2017</v>
      </c>
      <c r="L891" s="18">
        <f t="shared" si="30"/>
        <v>11</v>
      </c>
      <c r="M891" s="1" t="s">
        <v>79</v>
      </c>
    </row>
    <row r="892" spans="8:13" hidden="1">
      <c r="H892" s="1" t="s">
        <v>240</v>
      </c>
      <c r="I892" s="1" t="s">
        <v>3703</v>
      </c>
      <c r="J892" s="1" t="s">
        <v>1292</v>
      </c>
      <c r="K892" s="1" t="str">
        <f t="shared" si="29"/>
        <v>1999</v>
      </c>
      <c r="L892" s="1">
        <f t="shared" si="30"/>
        <v>36</v>
      </c>
      <c r="M892" s="1" t="s">
        <v>60</v>
      </c>
    </row>
    <row r="893" spans="8:13" hidden="1">
      <c r="H893" s="1" t="s">
        <v>479</v>
      </c>
      <c r="I893" s="1" t="s">
        <v>3698</v>
      </c>
      <c r="J893" s="1" t="s">
        <v>709</v>
      </c>
      <c r="K893" s="1" t="str">
        <f t="shared" si="29"/>
        <v>2019</v>
      </c>
      <c r="L893" s="1">
        <f t="shared" si="30"/>
        <v>19</v>
      </c>
      <c r="M893" s="1" t="s">
        <v>60</v>
      </c>
    </row>
    <row r="894" spans="8:13" hidden="1">
      <c r="H894" s="1" t="s">
        <v>130</v>
      </c>
      <c r="I894" s="1" t="s">
        <v>3725</v>
      </c>
      <c r="J894" s="1" t="s">
        <v>199</v>
      </c>
      <c r="K894" s="1" t="str">
        <f t="shared" si="29"/>
        <v>2018</v>
      </c>
      <c r="L894" s="1">
        <f t="shared" si="30"/>
        <v>12</v>
      </c>
      <c r="M894" s="1" t="s">
        <v>60</v>
      </c>
    </row>
    <row r="895" spans="8:13">
      <c r="H895" s="1" t="s">
        <v>324</v>
      </c>
      <c r="I895" s="1" t="s">
        <v>5603</v>
      </c>
      <c r="J895" s="1" t="s">
        <v>6287</v>
      </c>
      <c r="K895" s="1" t="str">
        <f t="shared" si="29"/>
        <v>2013</v>
      </c>
      <c r="L895" s="18">
        <f t="shared" si="30"/>
        <v>11</v>
      </c>
      <c r="M895" s="1" t="s">
        <v>79</v>
      </c>
    </row>
    <row r="896" spans="8:13">
      <c r="H896" s="1" t="s">
        <v>324</v>
      </c>
      <c r="I896" s="1" t="s">
        <v>6364</v>
      </c>
      <c r="J896" s="1" t="s">
        <v>1259</v>
      </c>
      <c r="K896" s="1" t="str">
        <f t="shared" si="29"/>
        <v>2014</v>
      </c>
      <c r="L896" s="18">
        <f t="shared" si="30"/>
        <v>11</v>
      </c>
      <c r="M896" s="1" t="s">
        <v>79</v>
      </c>
    </row>
    <row r="897" spans="8:13" hidden="1">
      <c r="H897" s="1" t="s">
        <v>530</v>
      </c>
      <c r="I897" s="1" t="s">
        <v>3737</v>
      </c>
      <c r="J897" s="1" t="s">
        <v>1534</v>
      </c>
      <c r="K897" s="1" t="str">
        <f t="shared" si="29"/>
        <v>2016</v>
      </c>
      <c r="L897" s="1">
        <f t="shared" si="30"/>
        <v>32</v>
      </c>
      <c r="M897" s="1" t="s">
        <v>60</v>
      </c>
    </row>
    <row r="898" spans="8:13">
      <c r="H898" s="1" t="s">
        <v>126</v>
      </c>
      <c r="I898" s="1" t="s">
        <v>3542</v>
      </c>
      <c r="J898" s="1" t="s">
        <v>4523</v>
      </c>
      <c r="K898" s="1" t="str">
        <f t="shared" si="29"/>
        <v>2014</v>
      </c>
      <c r="L898" s="18">
        <f t="shared" si="30"/>
        <v>11</v>
      </c>
      <c r="M898" s="1" t="s">
        <v>79</v>
      </c>
    </row>
    <row r="899" spans="8:13" hidden="1">
      <c r="H899" s="1" t="s">
        <v>721</v>
      </c>
      <c r="I899" s="1" t="s">
        <v>3745</v>
      </c>
      <c r="J899" s="1" t="s">
        <v>3746</v>
      </c>
      <c r="K899" s="1" t="str">
        <f t="shared" si="29"/>
        <v>2014</v>
      </c>
      <c r="L899" s="1">
        <f t="shared" si="30"/>
        <v>50</v>
      </c>
      <c r="M899" s="1" t="s">
        <v>60</v>
      </c>
    </row>
    <row r="900" spans="8:13">
      <c r="H900" s="1" t="s">
        <v>197</v>
      </c>
      <c r="I900" s="1" t="s">
        <v>6811</v>
      </c>
      <c r="J900" s="1" t="s">
        <v>6826</v>
      </c>
      <c r="K900" s="1" t="str">
        <f t="shared" ref="K900:K963" si="31">TEXT(J900,"YYYY")</f>
        <v>2014</v>
      </c>
      <c r="L900" s="18">
        <f t="shared" si="30"/>
        <v>11</v>
      </c>
      <c r="M900" s="1" t="s">
        <v>79</v>
      </c>
    </row>
    <row r="901" spans="8:13" hidden="1">
      <c r="H901" s="1" t="s">
        <v>116</v>
      </c>
      <c r="I901" s="1" t="s">
        <v>3754</v>
      </c>
      <c r="J901" s="1" t="s">
        <v>250</v>
      </c>
      <c r="K901" s="1" t="str">
        <f t="shared" si="31"/>
        <v>2016</v>
      </c>
      <c r="L901" s="1">
        <f t="shared" si="30"/>
        <v>4</v>
      </c>
      <c r="M901" s="1" t="s">
        <v>60</v>
      </c>
    </row>
    <row r="902" spans="8:13" hidden="1">
      <c r="H902" s="1" t="s">
        <v>144</v>
      </c>
      <c r="I902" s="1" t="s">
        <v>1799</v>
      </c>
      <c r="J902" s="1" t="s">
        <v>3760</v>
      </c>
      <c r="K902" s="1" t="str">
        <f t="shared" si="31"/>
        <v>2003</v>
      </c>
      <c r="L902" s="1">
        <f t="shared" si="30"/>
        <v>10</v>
      </c>
      <c r="M902" s="1" t="s">
        <v>60</v>
      </c>
    </row>
    <row r="903" spans="8:13">
      <c r="H903" s="1" t="s">
        <v>464</v>
      </c>
      <c r="I903" s="1" t="s">
        <v>7037</v>
      </c>
      <c r="J903" s="1" t="s">
        <v>7052</v>
      </c>
      <c r="K903" s="1" t="str">
        <f t="shared" si="31"/>
        <v>2000</v>
      </c>
      <c r="L903" s="18">
        <f t="shared" si="30"/>
        <v>11</v>
      </c>
      <c r="M903" s="1" t="s">
        <v>79</v>
      </c>
    </row>
    <row r="904" spans="8:13" hidden="1">
      <c r="H904" s="1" t="s">
        <v>81</v>
      </c>
      <c r="I904" s="1" t="s">
        <v>851</v>
      </c>
      <c r="J904" s="1" t="s">
        <v>3141</v>
      </c>
      <c r="K904" s="1" t="str">
        <f t="shared" si="31"/>
        <v>2011</v>
      </c>
      <c r="L904" s="1">
        <f t="shared" si="30"/>
        <v>53</v>
      </c>
      <c r="M904" s="1" t="s">
        <v>60</v>
      </c>
    </row>
    <row r="905" spans="8:13">
      <c r="H905" s="1" t="s">
        <v>583</v>
      </c>
      <c r="I905" s="1" t="s">
        <v>7073</v>
      </c>
      <c r="J905" s="1" t="s">
        <v>3409</v>
      </c>
      <c r="K905" s="1" t="str">
        <f t="shared" si="31"/>
        <v>2004</v>
      </c>
      <c r="L905" s="18">
        <f t="shared" si="30"/>
        <v>11</v>
      </c>
      <c r="M905" s="1" t="s">
        <v>79</v>
      </c>
    </row>
    <row r="906" spans="8:13">
      <c r="H906" s="1" t="s">
        <v>217</v>
      </c>
      <c r="I906" s="1" t="s">
        <v>7223</v>
      </c>
      <c r="J906" s="1" t="s">
        <v>7224</v>
      </c>
      <c r="K906" s="1" t="str">
        <f t="shared" si="31"/>
        <v>2014</v>
      </c>
      <c r="L906" s="18">
        <f t="shared" si="30"/>
        <v>11</v>
      </c>
      <c r="M906" s="1" t="s">
        <v>79</v>
      </c>
    </row>
    <row r="907" spans="8:13" hidden="1">
      <c r="H907" s="1" t="s">
        <v>310</v>
      </c>
      <c r="I907" s="1" t="s">
        <v>3779</v>
      </c>
      <c r="J907" s="1" t="s">
        <v>3781</v>
      </c>
      <c r="K907" s="1" t="str">
        <f t="shared" si="31"/>
        <v>2019</v>
      </c>
      <c r="L907" s="1">
        <f t="shared" si="30"/>
        <v>45</v>
      </c>
      <c r="M907" s="1" t="s">
        <v>60</v>
      </c>
    </row>
    <row r="908" spans="8:13" hidden="1">
      <c r="H908" s="1" t="s">
        <v>344</v>
      </c>
      <c r="I908" s="1" t="s">
        <v>3385</v>
      </c>
      <c r="J908" s="1" t="s">
        <v>3786</v>
      </c>
      <c r="K908" s="1" t="str">
        <f t="shared" si="31"/>
        <v>2014</v>
      </c>
      <c r="L908" s="1">
        <f t="shared" si="30"/>
        <v>18</v>
      </c>
      <c r="M908" s="1" t="s">
        <v>60</v>
      </c>
    </row>
    <row r="909" spans="8:13">
      <c r="H909" s="1" t="s">
        <v>217</v>
      </c>
      <c r="I909" s="1" t="s">
        <v>7246</v>
      </c>
      <c r="J909" s="1" t="s">
        <v>7247</v>
      </c>
      <c r="K909" s="1" t="str">
        <f t="shared" si="31"/>
        <v>2010</v>
      </c>
      <c r="L909" s="18">
        <f t="shared" si="30"/>
        <v>11</v>
      </c>
      <c r="M909" s="1" t="s">
        <v>79</v>
      </c>
    </row>
    <row r="910" spans="8:13">
      <c r="H910" s="1" t="s">
        <v>126</v>
      </c>
      <c r="I910" s="1" t="s">
        <v>159</v>
      </c>
      <c r="J910" s="1" t="s">
        <v>7401</v>
      </c>
      <c r="K910" s="1" t="str">
        <f t="shared" si="31"/>
        <v>2013</v>
      </c>
      <c r="L910" s="18">
        <f t="shared" si="30"/>
        <v>11</v>
      </c>
      <c r="M910" s="1" t="s">
        <v>79</v>
      </c>
    </row>
    <row r="911" spans="8:13" hidden="1">
      <c r="H911" s="1" t="s">
        <v>169</v>
      </c>
      <c r="I911" s="1" t="s">
        <v>3789</v>
      </c>
      <c r="J911" s="1" t="s">
        <v>3326</v>
      </c>
      <c r="K911" s="1" t="str">
        <f t="shared" si="31"/>
        <v>2019</v>
      </c>
      <c r="L911" s="1">
        <f t="shared" si="30"/>
        <v>19</v>
      </c>
      <c r="M911" s="1" t="s">
        <v>60</v>
      </c>
    </row>
    <row r="912" spans="8:13" hidden="1">
      <c r="H912" s="1" t="s">
        <v>108</v>
      </c>
      <c r="I912" s="1" t="s">
        <v>3800</v>
      </c>
      <c r="J912" s="1" t="s">
        <v>3802</v>
      </c>
      <c r="K912" s="1" t="str">
        <f t="shared" si="31"/>
        <v>2019</v>
      </c>
      <c r="L912" s="1">
        <f t="shared" si="30"/>
        <v>7</v>
      </c>
      <c r="M912" s="1" t="s">
        <v>60</v>
      </c>
    </row>
    <row r="913" spans="8:13">
      <c r="H913" s="1" t="s">
        <v>130</v>
      </c>
      <c r="I913" s="1" t="s">
        <v>5781</v>
      </c>
      <c r="J913" s="1" t="s">
        <v>1190</v>
      </c>
      <c r="K913" s="1" t="str">
        <f t="shared" si="31"/>
        <v>2019</v>
      </c>
      <c r="L913" s="18">
        <f t="shared" si="30"/>
        <v>11</v>
      </c>
      <c r="M913" s="1" t="s">
        <v>79</v>
      </c>
    </row>
    <row r="914" spans="8:13">
      <c r="H914" s="1" t="s">
        <v>158</v>
      </c>
      <c r="I914" s="1" t="s">
        <v>7736</v>
      </c>
      <c r="J914" s="1" t="s">
        <v>4734</v>
      </c>
      <c r="K914" s="1" t="str">
        <f t="shared" si="31"/>
        <v>2016</v>
      </c>
      <c r="L914" s="18">
        <f t="shared" si="30"/>
        <v>11</v>
      </c>
      <c r="M914" s="1" t="s">
        <v>79</v>
      </c>
    </row>
    <row r="915" spans="8:13">
      <c r="H915" s="1" t="s">
        <v>158</v>
      </c>
      <c r="I915" s="1" t="s">
        <v>7244</v>
      </c>
      <c r="J915" s="1" t="s">
        <v>8045</v>
      </c>
      <c r="K915" s="1" t="str">
        <f t="shared" si="31"/>
        <v>2014</v>
      </c>
      <c r="L915" s="18">
        <f t="shared" si="30"/>
        <v>11</v>
      </c>
      <c r="M915" s="1" t="s">
        <v>79</v>
      </c>
    </row>
    <row r="916" spans="8:13" hidden="1">
      <c r="H916" s="1" t="s">
        <v>219</v>
      </c>
      <c r="I916" s="1" t="s">
        <v>3817</v>
      </c>
      <c r="J916" s="1" t="s">
        <v>1259</v>
      </c>
      <c r="K916" s="1" t="str">
        <f t="shared" si="31"/>
        <v>2014</v>
      </c>
      <c r="L916" s="1">
        <f t="shared" si="30"/>
        <v>59</v>
      </c>
      <c r="M916" s="1" t="s">
        <v>60</v>
      </c>
    </row>
    <row r="917" spans="8:13" hidden="1">
      <c r="H917" s="1" t="s">
        <v>126</v>
      </c>
      <c r="I917" s="1" t="s">
        <v>3370</v>
      </c>
      <c r="J917" s="1" t="s">
        <v>2008</v>
      </c>
      <c r="K917" s="1" t="str">
        <f t="shared" si="31"/>
        <v>2014</v>
      </c>
      <c r="L917" s="1">
        <f t="shared" si="30"/>
        <v>11</v>
      </c>
      <c r="M917" s="1" t="s">
        <v>60</v>
      </c>
    </row>
    <row r="918" spans="8:13">
      <c r="H918" s="1" t="s">
        <v>126</v>
      </c>
      <c r="I918" s="1" t="s">
        <v>8534</v>
      </c>
      <c r="J918" s="1" t="s">
        <v>4373</v>
      </c>
      <c r="K918" s="1" t="str">
        <f t="shared" si="31"/>
        <v>2017</v>
      </c>
      <c r="L918" s="18">
        <f t="shared" si="30"/>
        <v>11</v>
      </c>
      <c r="M918" s="1" t="s">
        <v>79</v>
      </c>
    </row>
    <row r="919" spans="8:13">
      <c r="H919" s="1" t="s">
        <v>158</v>
      </c>
      <c r="I919" s="1" t="s">
        <v>8573</v>
      </c>
      <c r="J919" s="1" t="s">
        <v>8247</v>
      </c>
      <c r="K919" s="1" t="str">
        <f t="shared" si="31"/>
        <v>2020</v>
      </c>
      <c r="L919" s="18">
        <f t="shared" si="30"/>
        <v>11</v>
      </c>
      <c r="M919" s="1" t="s">
        <v>79</v>
      </c>
    </row>
    <row r="920" spans="8:13">
      <c r="H920" s="1" t="s">
        <v>324</v>
      </c>
      <c r="I920" s="1" t="s">
        <v>202</v>
      </c>
      <c r="J920" s="1" t="s">
        <v>486</v>
      </c>
      <c r="K920" s="1" t="str">
        <f t="shared" si="31"/>
        <v>2018</v>
      </c>
      <c r="L920" s="18">
        <f t="shared" si="30"/>
        <v>11</v>
      </c>
      <c r="M920" s="1" t="s">
        <v>79</v>
      </c>
    </row>
    <row r="921" spans="8:13" hidden="1">
      <c r="H921" s="1" t="s">
        <v>573</v>
      </c>
      <c r="I921" s="1" t="s">
        <v>3838</v>
      </c>
      <c r="J921" s="1" t="s">
        <v>227</v>
      </c>
      <c r="K921" s="1" t="str">
        <f t="shared" si="31"/>
        <v>2017</v>
      </c>
      <c r="L921" s="1">
        <f t="shared" si="30"/>
        <v>66</v>
      </c>
      <c r="M921" s="1" t="s">
        <v>60</v>
      </c>
    </row>
    <row r="922" spans="8:13" hidden="1">
      <c r="H922" s="1" t="s">
        <v>389</v>
      </c>
      <c r="I922" s="1"/>
      <c r="J922" s="1"/>
      <c r="K922" s="1" t="str">
        <f t="shared" si="31"/>
        <v>1900</v>
      </c>
      <c r="L922" s="1">
        <f t="shared" si="30"/>
        <v>62</v>
      </c>
      <c r="M922" s="1" t="s">
        <v>60</v>
      </c>
    </row>
    <row r="923" spans="8:13">
      <c r="H923" s="1" t="s">
        <v>130</v>
      </c>
      <c r="I923" s="1" t="s">
        <v>8945</v>
      </c>
      <c r="J923" s="1" t="s">
        <v>877</v>
      </c>
      <c r="K923" s="1" t="str">
        <f t="shared" si="31"/>
        <v>2019</v>
      </c>
      <c r="L923" s="18">
        <f t="shared" si="30"/>
        <v>11</v>
      </c>
      <c r="M923" s="1" t="s">
        <v>79</v>
      </c>
    </row>
    <row r="924" spans="8:13" hidden="1">
      <c r="H924" s="1" t="s">
        <v>58</v>
      </c>
      <c r="I924" s="1" t="s">
        <v>640</v>
      </c>
      <c r="J924" s="1" t="s">
        <v>1534</v>
      </c>
      <c r="K924" s="1" t="str">
        <f t="shared" si="31"/>
        <v>2016</v>
      </c>
      <c r="L924" s="1">
        <f t="shared" si="30"/>
        <v>6</v>
      </c>
      <c r="M924" s="1" t="s">
        <v>60</v>
      </c>
    </row>
    <row r="925" spans="8:13" hidden="1">
      <c r="H925" s="1" t="s">
        <v>71</v>
      </c>
      <c r="I925" s="1" t="s">
        <v>3852</v>
      </c>
      <c r="J925" s="1" t="s">
        <v>3856</v>
      </c>
      <c r="K925" s="1" t="str">
        <f t="shared" si="31"/>
        <v>2019</v>
      </c>
      <c r="L925" s="1">
        <f t="shared" si="30"/>
        <v>6</v>
      </c>
      <c r="M925" s="1" t="s">
        <v>60</v>
      </c>
    </row>
    <row r="926" spans="8:13" hidden="1">
      <c r="H926" s="1" t="s">
        <v>108</v>
      </c>
      <c r="I926" s="1" t="s">
        <v>3852</v>
      </c>
      <c r="J926" s="1" t="s">
        <v>3860</v>
      </c>
      <c r="K926" s="1" t="str">
        <f t="shared" si="31"/>
        <v>2018</v>
      </c>
      <c r="L926" s="1">
        <f t="shared" si="30"/>
        <v>6</v>
      </c>
      <c r="M926" s="1" t="s">
        <v>60</v>
      </c>
    </row>
    <row r="927" spans="8:13" hidden="1">
      <c r="H927" s="1" t="s">
        <v>187</v>
      </c>
      <c r="I927" s="1" t="s">
        <v>471</v>
      </c>
      <c r="J927" s="1" t="s">
        <v>604</v>
      </c>
      <c r="K927" s="1" t="str">
        <f t="shared" si="31"/>
        <v>2019</v>
      </c>
      <c r="L927" s="1">
        <f t="shared" si="30"/>
        <v>9</v>
      </c>
      <c r="M927" s="1" t="s">
        <v>60</v>
      </c>
    </row>
    <row r="928" spans="8:13">
      <c r="H928" s="1" t="s">
        <v>158</v>
      </c>
      <c r="I928" s="1" t="s">
        <v>8945</v>
      </c>
      <c r="J928" s="1" t="s">
        <v>7691</v>
      </c>
      <c r="K928" s="1" t="str">
        <f t="shared" si="31"/>
        <v>2020</v>
      </c>
      <c r="L928" s="18">
        <f t="shared" si="30"/>
        <v>11</v>
      </c>
      <c r="M928" s="1" t="s">
        <v>79</v>
      </c>
    </row>
    <row r="929" spans="8:13">
      <c r="H929" s="1" t="s">
        <v>464</v>
      </c>
      <c r="I929" s="1" t="s">
        <v>9045</v>
      </c>
      <c r="J929" s="1" t="s">
        <v>9042</v>
      </c>
      <c r="K929" s="1" t="str">
        <f t="shared" si="31"/>
        <v>1992</v>
      </c>
      <c r="L929" s="18">
        <f t="shared" si="30"/>
        <v>11</v>
      </c>
      <c r="M929" s="1" t="s">
        <v>79</v>
      </c>
    </row>
    <row r="930" spans="8:13" hidden="1">
      <c r="H930" s="1" t="s">
        <v>189</v>
      </c>
      <c r="I930" s="1" t="s">
        <v>3863</v>
      </c>
      <c r="J930" s="1" t="s">
        <v>1524</v>
      </c>
      <c r="K930" s="1" t="str">
        <f t="shared" si="31"/>
        <v>2019</v>
      </c>
      <c r="L930" s="1">
        <f t="shared" si="30"/>
        <v>46</v>
      </c>
      <c r="M930" s="1" t="s">
        <v>60</v>
      </c>
    </row>
    <row r="931" spans="8:13">
      <c r="H931" s="1" t="s">
        <v>126</v>
      </c>
      <c r="I931" s="1" t="s">
        <v>9260</v>
      </c>
      <c r="J931" s="1" t="s">
        <v>2212</v>
      </c>
      <c r="K931" s="1" t="str">
        <f t="shared" si="31"/>
        <v>2010</v>
      </c>
      <c r="L931" s="18">
        <f t="shared" si="30"/>
        <v>11</v>
      </c>
      <c r="M931" s="1" t="s">
        <v>79</v>
      </c>
    </row>
    <row r="932" spans="8:13">
      <c r="H932" s="1" t="s">
        <v>130</v>
      </c>
      <c r="I932" s="1" t="s">
        <v>9263</v>
      </c>
      <c r="J932" s="1" t="s">
        <v>9266</v>
      </c>
      <c r="K932" s="1" t="str">
        <f t="shared" si="31"/>
        <v>2012</v>
      </c>
      <c r="L932" s="18">
        <f t="shared" ref="L932:L995" si="32">H932-(TEXT(I932,"YYYY")-TEXT(J932,"YYYY"))</f>
        <v>11</v>
      </c>
      <c r="M932" s="1" t="s">
        <v>79</v>
      </c>
    </row>
    <row r="933" spans="8:13">
      <c r="H933" s="1" t="s">
        <v>126</v>
      </c>
      <c r="I933" s="1" t="s">
        <v>9284</v>
      </c>
      <c r="J933" s="1" t="s">
        <v>2212</v>
      </c>
      <c r="K933" s="1" t="str">
        <f t="shared" si="31"/>
        <v>2010</v>
      </c>
      <c r="L933" s="18">
        <f t="shared" si="32"/>
        <v>11</v>
      </c>
      <c r="M933" s="1" t="s">
        <v>79</v>
      </c>
    </row>
    <row r="934" spans="8:13">
      <c r="H934" s="1" t="s">
        <v>158</v>
      </c>
      <c r="I934" s="1" t="s">
        <v>7289</v>
      </c>
      <c r="J934" s="1" t="s">
        <v>9441</v>
      </c>
      <c r="K934" s="1" t="str">
        <f t="shared" si="31"/>
        <v>2014</v>
      </c>
      <c r="L934" s="18">
        <f t="shared" si="32"/>
        <v>11</v>
      </c>
      <c r="M934" s="1" t="s">
        <v>79</v>
      </c>
    </row>
    <row r="935" spans="8:13">
      <c r="H935" s="1" t="s">
        <v>344</v>
      </c>
      <c r="I935" s="1" t="s">
        <v>9868</v>
      </c>
      <c r="J935" s="1" t="s">
        <v>1862</v>
      </c>
      <c r="K935" s="1" t="str">
        <f t="shared" si="31"/>
        <v>2003</v>
      </c>
      <c r="L935" s="18">
        <f t="shared" si="32"/>
        <v>11</v>
      </c>
      <c r="M935" s="1" t="s">
        <v>79</v>
      </c>
    </row>
    <row r="936" spans="8:13">
      <c r="H936" s="1" t="s">
        <v>197</v>
      </c>
      <c r="I936" s="1" t="s">
        <v>10072</v>
      </c>
      <c r="J936" s="1" t="s">
        <v>10084</v>
      </c>
      <c r="K936" s="1" t="str">
        <f t="shared" si="31"/>
        <v>2006</v>
      </c>
      <c r="L936" s="18">
        <f t="shared" si="32"/>
        <v>11</v>
      </c>
      <c r="M936" s="1" t="s">
        <v>79</v>
      </c>
    </row>
    <row r="937" spans="8:13" hidden="1">
      <c r="H937" s="1" t="s">
        <v>479</v>
      </c>
      <c r="I937" s="1" t="s">
        <v>3882</v>
      </c>
      <c r="J937" s="1" t="s">
        <v>3703</v>
      </c>
      <c r="K937" s="1" t="str">
        <f t="shared" si="31"/>
        <v>2017</v>
      </c>
      <c r="L937" s="1">
        <f t="shared" si="32"/>
        <v>16</v>
      </c>
      <c r="M937" s="1" t="s">
        <v>60</v>
      </c>
    </row>
    <row r="938" spans="8:13">
      <c r="H938" s="1" t="s">
        <v>130</v>
      </c>
      <c r="I938" s="1" t="s">
        <v>156</v>
      </c>
      <c r="J938" s="1" t="s">
        <v>522</v>
      </c>
      <c r="K938" s="1" t="str">
        <f t="shared" si="31"/>
        <v>2019</v>
      </c>
      <c r="L938" s="18">
        <f t="shared" si="32"/>
        <v>11</v>
      </c>
      <c r="M938" s="1" t="s">
        <v>79</v>
      </c>
    </row>
    <row r="939" spans="8:13">
      <c r="H939" s="1" t="s">
        <v>158</v>
      </c>
      <c r="I939" s="1" t="s">
        <v>7337</v>
      </c>
      <c r="J939" s="1" t="s">
        <v>9477</v>
      </c>
      <c r="K939" s="1" t="str">
        <f t="shared" si="31"/>
        <v>2014</v>
      </c>
      <c r="L939" s="18">
        <f t="shared" si="32"/>
        <v>11</v>
      </c>
      <c r="M939" s="1" t="s">
        <v>79</v>
      </c>
    </row>
    <row r="940" spans="8:13">
      <c r="H940" s="1" t="s">
        <v>158</v>
      </c>
      <c r="I940" s="1" t="s">
        <v>11257</v>
      </c>
      <c r="J940" s="1" t="s">
        <v>10543</v>
      </c>
      <c r="K940" s="1" t="str">
        <f t="shared" si="31"/>
        <v>2020</v>
      </c>
      <c r="L940" s="18">
        <f t="shared" si="32"/>
        <v>11</v>
      </c>
      <c r="M940" s="1" t="s">
        <v>79</v>
      </c>
    </row>
    <row r="941" spans="8:13" hidden="1">
      <c r="H941" s="1" t="s">
        <v>120</v>
      </c>
      <c r="I941" s="1" t="s">
        <v>3927</v>
      </c>
      <c r="J941" s="1" t="s">
        <v>1534</v>
      </c>
      <c r="K941" s="1" t="str">
        <f t="shared" si="31"/>
        <v>2016</v>
      </c>
      <c r="L941" s="1">
        <f t="shared" si="32"/>
        <v>46</v>
      </c>
      <c r="M941" s="1" t="s">
        <v>60</v>
      </c>
    </row>
    <row r="942" spans="8:13">
      <c r="H942" s="1" t="s">
        <v>158</v>
      </c>
      <c r="I942" s="1" t="s">
        <v>7244</v>
      </c>
      <c r="J942" s="1" t="s">
        <v>11322</v>
      </c>
      <c r="K942" s="1" t="str">
        <f t="shared" si="31"/>
        <v>2014</v>
      </c>
      <c r="L942" s="18">
        <f t="shared" si="32"/>
        <v>11</v>
      </c>
      <c r="M942" s="1" t="s">
        <v>79</v>
      </c>
    </row>
    <row r="943" spans="8:13">
      <c r="H943" s="1" t="s">
        <v>130</v>
      </c>
      <c r="I943" s="1" t="s">
        <v>171</v>
      </c>
      <c r="J943" s="1" t="s">
        <v>1259</v>
      </c>
      <c r="K943" s="1" t="str">
        <f t="shared" si="31"/>
        <v>2014</v>
      </c>
      <c r="L943" s="18">
        <f t="shared" si="32"/>
        <v>11</v>
      </c>
      <c r="M943" s="1" t="s">
        <v>79</v>
      </c>
    </row>
    <row r="944" spans="8:13" hidden="1">
      <c r="H944" s="1" t="s">
        <v>101</v>
      </c>
      <c r="I944" s="1" t="s">
        <v>3942</v>
      </c>
      <c r="J944" s="1" t="s">
        <v>3943</v>
      </c>
      <c r="K944" s="1" t="str">
        <f t="shared" si="31"/>
        <v>2013</v>
      </c>
      <c r="L944" s="1">
        <f t="shared" si="32"/>
        <v>34</v>
      </c>
      <c r="M944" s="1" t="s">
        <v>60</v>
      </c>
    </row>
    <row r="945" spans="8:13">
      <c r="H945" s="1" t="s">
        <v>130</v>
      </c>
      <c r="I945" s="1" t="s">
        <v>11825</v>
      </c>
      <c r="J945" s="1" t="s">
        <v>11138</v>
      </c>
      <c r="K945" s="1" t="str">
        <f t="shared" si="31"/>
        <v>2014</v>
      </c>
      <c r="L945" s="18">
        <f t="shared" si="32"/>
        <v>11</v>
      </c>
      <c r="M945" s="1" t="s">
        <v>79</v>
      </c>
    </row>
    <row r="946" spans="8:13" hidden="1">
      <c r="H946" s="1" t="s">
        <v>464</v>
      </c>
      <c r="I946" s="1" t="s">
        <v>2854</v>
      </c>
      <c r="J946" s="1" t="s">
        <v>3952</v>
      </c>
      <c r="K946" s="1" t="str">
        <f t="shared" si="31"/>
        <v>2016</v>
      </c>
      <c r="L946" s="1">
        <f t="shared" si="32"/>
        <v>29</v>
      </c>
      <c r="M946" s="1" t="s">
        <v>60</v>
      </c>
    </row>
    <row r="947" spans="8:13" hidden="1">
      <c r="H947" s="1" t="s">
        <v>108</v>
      </c>
      <c r="I947" s="1" t="s">
        <v>534</v>
      </c>
      <c r="J947" s="1" t="s">
        <v>3957</v>
      </c>
      <c r="K947" s="1" t="str">
        <f t="shared" si="31"/>
        <v>2019</v>
      </c>
      <c r="L947" s="1">
        <f t="shared" si="32"/>
        <v>7</v>
      </c>
      <c r="M947" s="1" t="s">
        <v>60</v>
      </c>
    </row>
    <row r="948" spans="8:13">
      <c r="H948" s="1" t="s">
        <v>158</v>
      </c>
      <c r="I948" s="1" t="s">
        <v>10197</v>
      </c>
      <c r="J948" s="1" t="s">
        <v>384</v>
      </c>
      <c r="K948" s="1" t="str">
        <f t="shared" si="31"/>
        <v>2015</v>
      </c>
      <c r="L948" s="18">
        <f t="shared" si="32"/>
        <v>11</v>
      </c>
      <c r="M948" s="1" t="s">
        <v>79</v>
      </c>
    </row>
    <row r="949" spans="8:13" hidden="1">
      <c r="H949" s="1" t="s">
        <v>233</v>
      </c>
      <c r="I949" s="1" t="s">
        <v>534</v>
      </c>
      <c r="J949" s="1" t="s">
        <v>1249</v>
      </c>
      <c r="K949" s="1" t="str">
        <f t="shared" si="31"/>
        <v>2018</v>
      </c>
      <c r="L949" s="1">
        <f t="shared" si="32"/>
        <v>47</v>
      </c>
      <c r="M949" s="1" t="s">
        <v>60</v>
      </c>
    </row>
    <row r="950" spans="8:13">
      <c r="H950" s="1" t="s">
        <v>263</v>
      </c>
      <c r="I950" s="1" t="s">
        <v>12335</v>
      </c>
      <c r="J950" s="1" t="s">
        <v>12336</v>
      </c>
      <c r="K950" s="1" t="str">
        <f t="shared" si="31"/>
        <v>2008</v>
      </c>
      <c r="L950" s="18">
        <f t="shared" si="32"/>
        <v>11</v>
      </c>
      <c r="M950" s="1" t="s">
        <v>79</v>
      </c>
    </row>
    <row r="951" spans="8:13">
      <c r="H951" s="1" t="s">
        <v>247</v>
      </c>
      <c r="I951" s="1" t="s">
        <v>248</v>
      </c>
      <c r="J951" s="1" t="s">
        <v>250</v>
      </c>
      <c r="K951" s="1" t="str">
        <f t="shared" si="31"/>
        <v>2016</v>
      </c>
      <c r="L951" s="18">
        <f t="shared" si="32"/>
        <v>12</v>
      </c>
      <c r="M951" s="1" t="s">
        <v>79</v>
      </c>
    </row>
    <row r="952" spans="8:13" hidden="1">
      <c r="H952" s="1" t="s">
        <v>233</v>
      </c>
      <c r="I952" s="1" t="s">
        <v>2268</v>
      </c>
      <c r="J952" s="1" t="s">
        <v>1534</v>
      </c>
      <c r="K952" s="1" t="str">
        <f t="shared" si="31"/>
        <v>2016</v>
      </c>
      <c r="L952" s="1">
        <f t="shared" si="32"/>
        <v>49</v>
      </c>
      <c r="M952" s="1" t="s">
        <v>60</v>
      </c>
    </row>
    <row r="953" spans="8:13" hidden="1">
      <c r="H953" s="1" t="s">
        <v>324</v>
      </c>
      <c r="I953" s="1" t="s">
        <v>3979</v>
      </c>
      <c r="J953" s="1" t="s">
        <v>1286</v>
      </c>
      <c r="K953" s="1" t="str">
        <f t="shared" si="31"/>
        <v>2017</v>
      </c>
      <c r="L953" s="1">
        <f t="shared" si="32"/>
        <v>13</v>
      </c>
      <c r="M953" s="1" t="s">
        <v>60</v>
      </c>
    </row>
    <row r="954" spans="8:13" hidden="1">
      <c r="H954" s="1" t="s">
        <v>187</v>
      </c>
      <c r="I954" s="1" t="s">
        <v>3982</v>
      </c>
      <c r="J954" s="1" t="s">
        <v>3983</v>
      </c>
      <c r="K954" s="1" t="str">
        <f t="shared" si="31"/>
        <v>2016</v>
      </c>
      <c r="L954" s="1">
        <f t="shared" si="32"/>
        <v>9</v>
      </c>
      <c r="M954" s="1" t="s">
        <v>60</v>
      </c>
    </row>
    <row r="955" spans="8:13">
      <c r="H955" s="1" t="s">
        <v>126</v>
      </c>
      <c r="I955" s="1" t="s">
        <v>493</v>
      </c>
      <c r="J955" s="1" t="s">
        <v>520</v>
      </c>
      <c r="K955" s="1" t="str">
        <f t="shared" si="31"/>
        <v>2017</v>
      </c>
      <c r="L955" s="18">
        <f t="shared" si="32"/>
        <v>12</v>
      </c>
      <c r="M955" s="1" t="s">
        <v>79</v>
      </c>
    </row>
    <row r="956" spans="8:13" hidden="1">
      <c r="H956" s="1" t="s">
        <v>678</v>
      </c>
      <c r="I956" s="1" t="s">
        <v>3992</v>
      </c>
      <c r="J956" s="1" t="s">
        <v>2212</v>
      </c>
      <c r="K956" s="1" t="str">
        <f t="shared" si="31"/>
        <v>2010</v>
      </c>
      <c r="L956" s="1">
        <f t="shared" si="32"/>
        <v>28</v>
      </c>
      <c r="M956" s="1" t="s">
        <v>60</v>
      </c>
    </row>
    <row r="957" spans="8:13">
      <c r="H957" s="1" t="s">
        <v>324</v>
      </c>
      <c r="I957" s="1" t="s">
        <v>903</v>
      </c>
      <c r="J957" s="1" t="s">
        <v>1015</v>
      </c>
      <c r="K957" s="1" t="str">
        <f t="shared" si="31"/>
        <v>2018</v>
      </c>
      <c r="L957" s="18">
        <f t="shared" si="32"/>
        <v>12</v>
      </c>
      <c r="M957" s="1" t="s">
        <v>79</v>
      </c>
    </row>
    <row r="958" spans="8:13">
      <c r="H958" s="1" t="s">
        <v>126</v>
      </c>
      <c r="I958" s="1" t="s">
        <v>1146</v>
      </c>
      <c r="J958" s="1" t="s">
        <v>84</v>
      </c>
      <c r="K958" s="1" t="str">
        <f t="shared" si="31"/>
        <v>2017</v>
      </c>
      <c r="L958" s="18">
        <f t="shared" si="32"/>
        <v>12</v>
      </c>
      <c r="M958" s="1" t="s">
        <v>79</v>
      </c>
    </row>
    <row r="959" spans="8:13" hidden="1">
      <c r="H959" s="1" t="s">
        <v>71</v>
      </c>
      <c r="I959" s="1"/>
      <c r="J959" s="1"/>
      <c r="K959" s="1" t="str">
        <f t="shared" si="31"/>
        <v>1900</v>
      </c>
      <c r="L959" s="1">
        <f t="shared" si="32"/>
        <v>7</v>
      </c>
      <c r="M959" s="1" t="s">
        <v>60</v>
      </c>
    </row>
    <row r="960" spans="8:13" hidden="1">
      <c r="H960" s="1" t="s">
        <v>530</v>
      </c>
      <c r="I960" s="1" t="s">
        <v>3838</v>
      </c>
      <c r="J960" s="1" t="s">
        <v>1222</v>
      </c>
      <c r="K960" s="1" t="str">
        <f t="shared" si="31"/>
        <v>2015</v>
      </c>
      <c r="L960" s="1">
        <f t="shared" si="32"/>
        <v>31</v>
      </c>
      <c r="M960" s="1" t="s">
        <v>60</v>
      </c>
    </row>
    <row r="961" spans="8:13" hidden="1">
      <c r="H961" s="1" t="s">
        <v>108</v>
      </c>
      <c r="I961" s="1" t="s">
        <v>264</v>
      </c>
      <c r="J961" s="1" t="s">
        <v>1222</v>
      </c>
      <c r="K961" s="1" t="str">
        <f t="shared" si="31"/>
        <v>2015</v>
      </c>
      <c r="L961" s="1">
        <f t="shared" si="32"/>
        <v>4</v>
      </c>
      <c r="M961" s="1" t="s">
        <v>60</v>
      </c>
    </row>
    <row r="962" spans="8:13">
      <c r="H962" s="1" t="s">
        <v>324</v>
      </c>
      <c r="I962" s="1" t="s">
        <v>2046</v>
      </c>
      <c r="J962" s="1" t="s">
        <v>312</v>
      </c>
      <c r="K962" s="1" t="str">
        <f t="shared" si="31"/>
        <v>2018</v>
      </c>
      <c r="L962" s="18">
        <f t="shared" si="32"/>
        <v>12</v>
      </c>
      <c r="M962" s="1" t="s">
        <v>79</v>
      </c>
    </row>
    <row r="963" spans="8:13">
      <c r="H963" s="1" t="s">
        <v>324</v>
      </c>
      <c r="I963" s="1" t="s">
        <v>2156</v>
      </c>
      <c r="J963" s="1" t="s">
        <v>705</v>
      </c>
      <c r="K963" s="1" t="str">
        <f t="shared" si="31"/>
        <v>2018</v>
      </c>
      <c r="L963" s="18">
        <f t="shared" si="32"/>
        <v>12</v>
      </c>
      <c r="M963" s="1" t="s">
        <v>79</v>
      </c>
    </row>
    <row r="964" spans="8:13" hidden="1">
      <c r="H964" s="1" t="s">
        <v>71</v>
      </c>
      <c r="I964" s="1" t="s">
        <v>861</v>
      </c>
      <c r="J964" s="1" t="s">
        <v>2008</v>
      </c>
      <c r="K964" s="1" t="str">
        <f t="shared" ref="K964:K1027" si="33">TEXT(J964,"YYYY")</f>
        <v>2014</v>
      </c>
      <c r="L964" s="1">
        <f t="shared" si="32"/>
        <v>2</v>
      </c>
      <c r="M964" s="1" t="s">
        <v>60</v>
      </c>
    </row>
    <row r="965" spans="8:13" hidden="1">
      <c r="H965" s="1" t="s">
        <v>126</v>
      </c>
      <c r="I965" s="1" t="s">
        <v>4026</v>
      </c>
      <c r="J965" s="1" t="s">
        <v>374</v>
      </c>
      <c r="K965" s="1" t="str">
        <f t="shared" si="33"/>
        <v>2019</v>
      </c>
      <c r="L965" s="1">
        <f t="shared" si="32"/>
        <v>13</v>
      </c>
      <c r="M965" s="1" t="s">
        <v>60</v>
      </c>
    </row>
    <row r="966" spans="8:13">
      <c r="H966" s="1" t="s">
        <v>197</v>
      </c>
      <c r="I966" s="1" t="s">
        <v>2277</v>
      </c>
      <c r="J966" s="1" t="s">
        <v>2008</v>
      </c>
      <c r="K966" s="1" t="str">
        <f t="shared" si="33"/>
        <v>2014</v>
      </c>
      <c r="L966" s="18">
        <f t="shared" si="32"/>
        <v>12</v>
      </c>
      <c r="M966" s="1" t="s">
        <v>79</v>
      </c>
    </row>
    <row r="967" spans="8:13" hidden="1">
      <c r="H967" s="1" t="s">
        <v>678</v>
      </c>
      <c r="I967" s="1" t="s">
        <v>899</v>
      </c>
      <c r="J967" s="1" t="s">
        <v>4041</v>
      </c>
      <c r="K967" s="1" t="str">
        <f t="shared" si="33"/>
        <v>1990</v>
      </c>
      <c r="L967" s="1">
        <f t="shared" si="32"/>
        <v>4</v>
      </c>
      <c r="M967" s="1" t="s">
        <v>60</v>
      </c>
    </row>
    <row r="968" spans="8:13">
      <c r="H968" s="1" t="s">
        <v>247</v>
      </c>
      <c r="I968" s="1" t="s">
        <v>976</v>
      </c>
      <c r="J968" s="1" t="s">
        <v>2340</v>
      </c>
      <c r="K968" s="1" t="str">
        <f t="shared" si="33"/>
        <v>2015</v>
      </c>
      <c r="L968" s="18">
        <f t="shared" si="32"/>
        <v>12</v>
      </c>
      <c r="M968" s="1" t="s">
        <v>79</v>
      </c>
    </row>
    <row r="969" spans="8:13">
      <c r="H969" s="1" t="s">
        <v>130</v>
      </c>
      <c r="I969" s="1" t="s">
        <v>2115</v>
      </c>
      <c r="J969" s="1" t="s">
        <v>2231</v>
      </c>
      <c r="K969" s="1" t="str">
        <f t="shared" si="33"/>
        <v>2018</v>
      </c>
      <c r="L969" s="18">
        <f t="shared" si="32"/>
        <v>12</v>
      </c>
      <c r="M969" s="1" t="s">
        <v>79</v>
      </c>
    </row>
    <row r="970" spans="8:13" hidden="1">
      <c r="H970" s="1" t="s">
        <v>809</v>
      </c>
      <c r="I970" s="1" t="s">
        <v>4055</v>
      </c>
      <c r="J970" s="1" t="s">
        <v>683</v>
      </c>
      <c r="K970" s="1" t="str">
        <f t="shared" si="33"/>
        <v>2019</v>
      </c>
      <c r="L970" s="1">
        <f t="shared" si="32"/>
        <v>35</v>
      </c>
      <c r="M970" s="1" t="s">
        <v>60</v>
      </c>
    </row>
    <row r="971" spans="8:13" hidden="1">
      <c r="H971" s="1" t="s">
        <v>448</v>
      </c>
      <c r="I971" s="1" t="s">
        <v>4058</v>
      </c>
      <c r="J971" s="1"/>
      <c r="K971" s="1" t="str">
        <f t="shared" si="33"/>
        <v>1900</v>
      </c>
      <c r="L971" s="1">
        <f t="shared" si="32"/>
        <v>-84</v>
      </c>
      <c r="M971" s="1" t="s">
        <v>60</v>
      </c>
    </row>
    <row r="972" spans="8:13">
      <c r="H972" s="1" t="s">
        <v>197</v>
      </c>
      <c r="I972" s="1" t="s">
        <v>280</v>
      </c>
      <c r="J972" s="1" t="s">
        <v>2008</v>
      </c>
      <c r="K972" s="1" t="str">
        <f t="shared" si="33"/>
        <v>2014</v>
      </c>
      <c r="L972" s="18">
        <f t="shared" si="32"/>
        <v>12</v>
      </c>
      <c r="M972" s="1" t="s">
        <v>79</v>
      </c>
    </row>
    <row r="973" spans="8:13" hidden="1">
      <c r="H973" s="1" t="s">
        <v>50</v>
      </c>
      <c r="I973" s="1" t="s">
        <v>4064</v>
      </c>
      <c r="J973" s="1" t="s">
        <v>4065</v>
      </c>
      <c r="K973" s="1" t="str">
        <f t="shared" si="33"/>
        <v>2016</v>
      </c>
      <c r="L973" s="1">
        <f t="shared" si="32"/>
        <v>1</v>
      </c>
      <c r="M973" s="1" t="s">
        <v>60</v>
      </c>
    </row>
    <row r="974" spans="8:13">
      <c r="H974" s="1" t="s">
        <v>130</v>
      </c>
      <c r="I974" s="1" t="s">
        <v>645</v>
      </c>
      <c r="J974" s="1" t="s">
        <v>1174</v>
      </c>
      <c r="K974" s="1" t="str">
        <f t="shared" si="33"/>
        <v>2019</v>
      </c>
      <c r="L974" s="18">
        <f t="shared" si="32"/>
        <v>12</v>
      </c>
      <c r="M974" s="1" t="s">
        <v>79</v>
      </c>
    </row>
    <row r="975" spans="8:13" hidden="1">
      <c r="H975" s="1" t="s">
        <v>310</v>
      </c>
      <c r="I975" s="1" t="s">
        <v>4071</v>
      </c>
      <c r="J975" s="1" t="s">
        <v>4072</v>
      </c>
      <c r="K975" s="1" t="str">
        <f t="shared" si="33"/>
        <v>2016</v>
      </c>
      <c r="L975" s="1">
        <f t="shared" si="32"/>
        <v>45</v>
      </c>
      <c r="M975" s="1" t="s">
        <v>60</v>
      </c>
    </row>
    <row r="976" spans="8:13" hidden="1">
      <c r="H976" s="1" t="s">
        <v>282</v>
      </c>
      <c r="I976" s="1" t="s">
        <v>4071</v>
      </c>
      <c r="J976" s="1" t="s">
        <v>2023</v>
      </c>
      <c r="K976" s="1" t="str">
        <f t="shared" si="33"/>
        <v>2013</v>
      </c>
      <c r="L976" s="1">
        <f t="shared" si="32"/>
        <v>40</v>
      </c>
      <c r="M976" s="1" t="s">
        <v>60</v>
      </c>
    </row>
    <row r="977" spans="8:13" hidden="1">
      <c r="H977" s="1" t="s">
        <v>299</v>
      </c>
      <c r="I977" s="1" t="s">
        <v>4071</v>
      </c>
      <c r="J977" s="1" t="s">
        <v>4077</v>
      </c>
      <c r="K977" s="1" t="str">
        <f t="shared" si="33"/>
        <v>2016</v>
      </c>
      <c r="L977" s="1">
        <f t="shared" si="32"/>
        <v>44</v>
      </c>
      <c r="M977" s="1" t="s">
        <v>60</v>
      </c>
    </row>
    <row r="978" spans="8:13" hidden="1">
      <c r="H978" s="1" t="s">
        <v>583</v>
      </c>
      <c r="I978" s="1" t="s">
        <v>4071</v>
      </c>
      <c r="J978" s="1" t="s">
        <v>1222</v>
      </c>
      <c r="K978" s="1" t="str">
        <f t="shared" si="33"/>
        <v>2015</v>
      </c>
      <c r="L978" s="1">
        <f t="shared" si="32"/>
        <v>21</v>
      </c>
      <c r="M978" s="1" t="s">
        <v>60</v>
      </c>
    </row>
    <row r="979" spans="8:13" hidden="1">
      <c r="H979" s="1" t="s">
        <v>240</v>
      </c>
      <c r="I979" s="1" t="s">
        <v>4071</v>
      </c>
      <c r="J979" s="1" t="s">
        <v>370</v>
      </c>
      <c r="K979" s="1" t="str">
        <f t="shared" si="33"/>
        <v>2006</v>
      </c>
      <c r="L979" s="1">
        <f t="shared" si="32"/>
        <v>44</v>
      </c>
      <c r="M979" s="1" t="s">
        <v>60</v>
      </c>
    </row>
    <row r="980" spans="8:13" hidden="1">
      <c r="H980" s="1" t="s">
        <v>118</v>
      </c>
      <c r="I980" s="1" t="s">
        <v>4071</v>
      </c>
      <c r="J980" s="1" t="s">
        <v>4086</v>
      </c>
      <c r="K980" s="1" t="str">
        <f t="shared" si="33"/>
        <v>2006</v>
      </c>
      <c r="L980" s="1">
        <f t="shared" si="32"/>
        <v>15</v>
      </c>
      <c r="M980" s="1" t="s">
        <v>60</v>
      </c>
    </row>
    <row r="981" spans="8:13" hidden="1">
      <c r="H981" s="1" t="s">
        <v>644</v>
      </c>
      <c r="I981" s="1" t="s">
        <v>4071</v>
      </c>
      <c r="J981" s="1" t="s">
        <v>4090</v>
      </c>
      <c r="K981" s="1" t="str">
        <f t="shared" si="33"/>
        <v>2005</v>
      </c>
      <c r="L981" s="1">
        <f t="shared" si="32"/>
        <v>24</v>
      </c>
      <c r="M981" s="1" t="s">
        <v>60</v>
      </c>
    </row>
    <row r="982" spans="8:13">
      <c r="H982" s="1" t="s">
        <v>324</v>
      </c>
      <c r="I982" s="1" t="s">
        <v>3166</v>
      </c>
      <c r="J982" s="1" t="s">
        <v>3171</v>
      </c>
      <c r="K982" s="1" t="str">
        <f t="shared" si="33"/>
        <v>2016</v>
      </c>
      <c r="L982" s="18">
        <f t="shared" si="32"/>
        <v>12</v>
      </c>
      <c r="M982" s="1" t="s">
        <v>79</v>
      </c>
    </row>
    <row r="983" spans="8:13">
      <c r="H983" s="1" t="s">
        <v>197</v>
      </c>
      <c r="I983" s="1" t="s">
        <v>3617</v>
      </c>
      <c r="J983" s="1" t="s">
        <v>1755</v>
      </c>
      <c r="K983" s="1" t="str">
        <f t="shared" si="33"/>
        <v>2014</v>
      </c>
      <c r="L983" s="18">
        <f t="shared" si="32"/>
        <v>12</v>
      </c>
      <c r="M983" s="1" t="s">
        <v>79</v>
      </c>
    </row>
    <row r="984" spans="8:13">
      <c r="H984" s="1" t="s">
        <v>247</v>
      </c>
      <c r="I984" s="1" t="s">
        <v>534</v>
      </c>
      <c r="J984" s="1" t="s">
        <v>3923</v>
      </c>
      <c r="K984" s="1" t="str">
        <f t="shared" si="33"/>
        <v>2017</v>
      </c>
      <c r="L984" s="18">
        <f t="shared" si="32"/>
        <v>12</v>
      </c>
      <c r="M984" s="1" t="s">
        <v>79</v>
      </c>
    </row>
    <row r="985" spans="8:13" hidden="1">
      <c r="H985" s="1" t="s">
        <v>464</v>
      </c>
      <c r="I985" s="1" t="s">
        <v>4106</v>
      </c>
      <c r="J985" s="1" t="s">
        <v>384</v>
      </c>
      <c r="K985" s="1" t="str">
        <f t="shared" si="33"/>
        <v>2015</v>
      </c>
      <c r="L985" s="1">
        <f t="shared" si="32"/>
        <v>30</v>
      </c>
      <c r="M985" s="1" t="s">
        <v>60</v>
      </c>
    </row>
    <row r="986" spans="8:13" hidden="1">
      <c r="H986" s="1" t="s">
        <v>263</v>
      </c>
      <c r="I986" s="1" t="s">
        <v>4106</v>
      </c>
      <c r="J986" s="1" t="s">
        <v>4110</v>
      </c>
      <c r="K986" s="1" t="str">
        <f t="shared" si="33"/>
        <v>2006</v>
      </c>
      <c r="L986" s="1">
        <f t="shared" si="32"/>
        <v>8</v>
      </c>
      <c r="M986" s="1" t="s">
        <v>60</v>
      </c>
    </row>
    <row r="987" spans="8:13" hidden="1">
      <c r="H987" s="1" t="s">
        <v>88</v>
      </c>
      <c r="I987" s="1" t="s">
        <v>4106</v>
      </c>
      <c r="J987" s="1" t="s">
        <v>303</v>
      </c>
      <c r="K987" s="1" t="str">
        <f t="shared" si="33"/>
        <v>2016</v>
      </c>
      <c r="L987" s="1">
        <f t="shared" si="32"/>
        <v>28</v>
      </c>
      <c r="M987" s="1" t="s">
        <v>60</v>
      </c>
    </row>
    <row r="988" spans="8:13" hidden="1">
      <c r="H988" s="1" t="s">
        <v>134</v>
      </c>
      <c r="I988" s="1" t="s">
        <v>4106</v>
      </c>
      <c r="J988" s="1" t="s">
        <v>4117</v>
      </c>
      <c r="K988" s="1" t="str">
        <f t="shared" si="33"/>
        <v>2016</v>
      </c>
      <c r="L988" s="1">
        <f t="shared" si="32"/>
        <v>27</v>
      </c>
      <c r="M988" s="1" t="s">
        <v>60</v>
      </c>
    </row>
    <row r="989" spans="8:13" hidden="1">
      <c r="H989" s="1" t="s">
        <v>144</v>
      </c>
      <c r="I989" s="1" t="s">
        <v>4106</v>
      </c>
      <c r="J989" s="1" t="s">
        <v>1534</v>
      </c>
      <c r="K989" s="1" t="str">
        <f t="shared" si="33"/>
        <v>2016</v>
      </c>
      <c r="L989" s="1">
        <f t="shared" si="32"/>
        <v>24</v>
      </c>
      <c r="M989" s="1" t="s">
        <v>60</v>
      </c>
    </row>
    <row r="990" spans="8:13" hidden="1">
      <c r="H990" s="1" t="s">
        <v>389</v>
      </c>
      <c r="I990" s="1" t="s">
        <v>4106</v>
      </c>
      <c r="J990" s="1" t="s">
        <v>4123</v>
      </c>
      <c r="K990" s="1" t="str">
        <f t="shared" si="33"/>
        <v>2016</v>
      </c>
      <c r="L990" s="1">
        <f t="shared" si="32"/>
        <v>62</v>
      </c>
      <c r="M990" s="1" t="s">
        <v>60</v>
      </c>
    </row>
    <row r="991" spans="8:13">
      <c r="H991" s="1" t="s">
        <v>130</v>
      </c>
      <c r="I991" s="1" t="s">
        <v>3725</v>
      </c>
      <c r="J991" s="1" t="s">
        <v>199</v>
      </c>
      <c r="K991" s="1" t="str">
        <f t="shared" si="33"/>
        <v>2018</v>
      </c>
      <c r="L991" s="18">
        <f t="shared" si="32"/>
        <v>12</v>
      </c>
      <c r="M991" s="1" t="s">
        <v>79</v>
      </c>
    </row>
    <row r="992" spans="8:13" hidden="1">
      <c r="H992" s="1" t="s">
        <v>101</v>
      </c>
      <c r="I992" s="1" t="s">
        <v>412</v>
      </c>
      <c r="J992" s="1" t="s">
        <v>941</v>
      </c>
      <c r="K992" s="1" t="str">
        <f t="shared" si="33"/>
        <v>2011</v>
      </c>
      <c r="L992" s="1">
        <f t="shared" si="32"/>
        <v>33</v>
      </c>
      <c r="M992" s="1" t="s">
        <v>60</v>
      </c>
    </row>
    <row r="993" spans="8:13">
      <c r="H993" s="1" t="s">
        <v>324</v>
      </c>
      <c r="I993" s="1" t="s">
        <v>2257</v>
      </c>
      <c r="J993" s="1" t="s">
        <v>496</v>
      </c>
      <c r="K993" s="1" t="str">
        <f t="shared" si="33"/>
        <v>2017</v>
      </c>
      <c r="L993" s="18">
        <f t="shared" si="32"/>
        <v>12</v>
      </c>
      <c r="M993" s="1" t="s">
        <v>79</v>
      </c>
    </row>
    <row r="994" spans="8:13" hidden="1">
      <c r="H994" s="1" t="s">
        <v>530</v>
      </c>
      <c r="I994" s="1" t="s">
        <v>4137</v>
      </c>
      <c r="J994" s="1" t="s">
        <v>705</v>
      </c>
      <c r="K994" s="1" t="str">
        <f t="shared" si="33"/>
        <v>2018</v>
      </c>
      <c r="L994" s="1">
        <f t="shared" si="32"/>
        <v>33</v>
      </c>
      <c r="M994" s="1" t="s">
        <v>60</v>
      </c>
    </row>
    <row r="995" spans="8:13">
      <c r="H995" s="1" t="s">
        <v>644</v>
      </c>
      <c r="I995" s="1" t="s">
        <v>1015</v>
      </c>
      <c r="J995" s="1" t="s">
        <v>4380</v>
      </c>
      <c r="K995" s="1" t="str">
        <f t="shared" si="33"/>
        <v>1995</v>
      </c>
      <c r="L995" s="18">
        <f t="shared" si="32"/>
        <v>12</v>
      </c>
      <c r="M995" s="1" t="s">
        <v>79</v>
      </c>
    </row>
    <row r="996" spans="8:13">
      <c r="H996" s="1" t="s">
        <v>324</v>
      </c>
      <c r="I996" s="1" t="s">
        <v>451</v>
      </c>
      <c r="J996" s="1" t="s">
        <v>5019</v>
      </c>
      <c r="K996" s="1" t="str">
        <f t="shared" si="33"/>
        <v>2016</v>
      </c>
      <c r="L996" s="18">
        <f t="shared" ref="L996:L1059" si="34">H996-(TEXT(I996,"YYYY")-TEXT(J996,"YYYY"))</f>
        <v>12</v>
      </c>
      <c r="M996" s="1" t="s">
        <v>79</v>
      </c>
    </row>
    <row r="997" spans="8:13">
      <c r="H997" s="1" t="s">
        <v>144</v>
      </c>
      <c r="I997" s="1" t="s">
        <v>5094</v>
      </c>
      <c r="J997" s="1" t="s">
        <v>5095</v>
      </c>
      <c r="K997" s="1" t="str">
        <f t="shared" si="33"/>
        <v>2005</v>
      </c>
      <c r="L997" s="18">
        <f t="shared" si="34"/>
        <v>12</v>
      </c>
      <c r="M997" s="1" t="s">
        <v>79</v>
      </c>
    </row>
    <row r="998" spans="8:13">
      <c r="H998" s="1" t="s">
        <v>120</v>
      </c>
      <c r="I998" s="1" t="s">
        <v>4373</v>
      </c>
      <c r="J998" s="1" t="s">
        <v>5558</v>
      </c>
      <c r="K998" s="1" t="str">
        <f t="shared" si="33"/>
        <v>1983</v>
      </c>
      <c r="L998" s="18">
        <f t="shared" si="34"/>
        <v>12</v>
      </c>
      <c r="M998" s="1" t="s">
        <v>79</v>
      </c>
    </row>
    <row r="999" spans="8:13">
      <c r="H999" s="1" t="s">
        <v>128</v>
      </c>
      <c r="I999" s="1" t="s">
        <v>5645</v>
      </c>
      <c r="J999" s="1" t="s">
        <v>5399</v>
      </c>
      <c r="K999" s="1" t="str">
        <f t="shared" si="33"/>
        <v>1986</v>
      </c>
      <c r="L999" s="18">
        <f t="shared" si="34"/>
        <v>12</v>
      </c>
      <c r="M999" s="1" t="s">
        <v>79</v>
      </c>
    </row>
    <row r="1000" spans="8:13">
      <c r="H1000" s="1" t="s">
        <v>130</v>
      </c>
      <c r="I1000" s="1" t="s">
        <v>5775</v>
      </c>
      <c r="J1000" s="1" t="s">
        <v>1534</v>
      </c>
      <c r="K1000" s="1" t="str">
        <f t="shared" si="33"/>
        <v>2016</v>
      </c>
      <c r="L1000" s="18">
        <f t="shared" si="34"/>
        <v>12</v>
      </c>
      <c r="M1000" s="1" t="s">
        <v>79</v>
      </c>
    </row>
    <row r="1001" spans="8:13">
      <c r="H1001" s="1" t="s">
        <v>247</v>
      </c>
      <c r="I1001" s="1" t="s">
        <v>3220</v>
      </c>
      <c r="J1001" s="1" t="s">
        <v>2091</v>
      </c>
      <c r="K1001" s="1" t="str">
        <f t="shared" si="33"/>
        <v>2017</v>
      </c>
      <c r="L1001" s="18">
        <f t="shared" si="34"/>
        <v>12</v>
      </c>
      <c r="M1001" s="1" t="s">
        <v>79</v>
      </c>
    </row>
    <row r="1002" spans="8:13" hidden="1">
      <c r="H1002" s="1" t="s">
        <v>464</v>
      </c>
      <c r="I1002" s="1" t="s">
        <v>540</v>
      </c>
      <c r="J1002" s="1" t="s">
        <v>2593</v>
      </c>
      <c r="K1002" s="1" t="str">
        <f t="shared" si="33"/>
        <v>2000</v>
      </c>
      <c r="L1002" s="1">
        <f t="shared" si="34"/>
        <v>13</v>
      </c>
      <c r="M1002" s="1" t="s">
        <v>60</v>
      </c>
    </row>
    <row r="1003" spans="8:13">
      <c r="H1003" s="1" t="s">
        <v>324</v>
      </c>
      <c r="I1003" s="1" t="s">
        <v>5836</v>
      </c>
      <c r="J1003" s="1" t="s">
        <v>1350</v>
      </c>
      <c r="K1003" s="1" t="str">
        <f t="shared" si="33"/>
        <v>2019</v>
      </c>
      <c r="L1003" s="18">
        <f t="shared" si="34"/>
        <v>12</v>
      </c>
      <c r="M1003" s="1" t="s">
        <v>79</v>
      </c>
    </row>
    <row r="1004" spans="8:13">
      <c r="H1004" s="1" t="s">
        <v>324</v>
      </c>
      <c r="I1004" s="1" t="s">
        <v>5836</v>
      </c>
      <c r="J1004" s="1" t="s">
        <v>5844</v>
      </c>
      <c r="K1004" s="1" t="str">
        <f t="shared" si="33"/>
        <v>2019</v>
      </c>
      <c r="L1004" s="18">
        <f t="shared" si="34"/>
        <v>12</v>
      </c>
      <c r="M1004" s="1" t="s">
        <v>79</v>
      </c>
    </row>
    <row r="1005" spans="8:13">
      <c r="H1005" s="1" t="s">
        <v>130</v>
      </c>
      <c r="I1005" s="1" t="s">
        <v>6163</v>
      </c>
      <c r="J1005" s="1" t="s">
        <v>4461</v>
      </c>
      <c r="K1005" s="1" t="str">
        <f t="shared" si="33"/>
        <v>2016</v>
      </c>
      <c r="L1005" s="18">
        <f t="shared" si="34"/>
        <v>12</v>
      </c>
      <c r="M1005" s="1" t="s">
        <v>79</v>
      </c>
    </row>
    <row r="1006" spans="8:13">
      <c r="H1006" s="1" t="s">
        <v>130</v>
      </c>
      <c r="I1006" s="1" t="s">
        <v>6226</v>
      </c>
      <c r="J1006" s="1" t="s">
        <v>632</v>
      </c>
      <c r="K1006" s="1" t="str">
        <f t="shared" si="33"/>
        <v>2015</v>
      </c>
      <c r="L1006" s="18">
        <f t="shared" si="34"/>
        <v>12</v>
      </c>
      <c r="M1006" s="1" t="s">
        <v>79</v>
      </c>
    </row>
    <row r="1007" spans="8:13" hidden="1">
      <c r="H1007" s="1" t="s">
        <v>693</v>
      </c>
      <c r="I1007" s="1" t="s">
        <v>3442</v>
      </c>
      <c r="J1007" s="1"/>
      <c r="K1007" s="1" t="str">
        <f t="shared" si="33"/>
        <v>1900</v>
      </c>
      <c r="L1007" s="1">
        <f t="shared" si="34"/>
        <v>-49</v>
      </c>
      <c r="M1007" s="1" t="s">
        <v>60</v>
      </c>
    </row>
    <row r="1008" spans="8:13" hidden="1">
      <c r="H1008" s="1" t="s">
        <v>240</v>
      </c>
      <c r="I1008" s="1" t="s">
        <v>956</v>
      </c>
      <c r="J1008" s="1" t="s">
        <v>2486</v>
      </c>
      <c r="K1008" s="1" t="str">
        <f t="shared" si="33"/>
        <v>2017</v>
      </c>
      <c r="L1008" s="1">
        <f t="shared" si="34"/>
        <v>53</v>
      </c>
      <c r="M1008" s="1" t="s">
        <v>60</v>
      </c>
    </row>
    <row r="1009" spans="8:13" hidden="1">
      <c r="H1009" s="1" t="s">
        <v>573</v>
      </c>
      <c r="I1009" s="1" t="s">
        <v>956</v>
      </c>
      <c r="J1009" s="1" t="s">
        <v>4192</v>
      </c>
      <c r="K1009" s="1" t="str">
        <f t="shared" si="33"/>
        <v>2017</v>
      </c>
      <c r="L1009" s="1">
        <f t="shared" si="34"/>
        <v>65</v>
      </c>
      <c r="M1009" s="1" t="s">
        <v>60</v>
      </c>
    </row>
    <row r="1010" spans="8:13">
      <c r="H1010" s="1" t="s">
        <v>130</v>
      </c>
      <c r="I1010" s="1" t="s">
        <v>1163</v>
      </c>
      <c r="J1010" s="1" t="s">
        <v>1163</v>
      </c>
      <c r="K1010" s="1" t="str">
        <f t="shared" si="33"/>
        <v>2015</v>
      </c>
      <c r="L1010" s="18">
        <f t="shared" si="34"/>
        <v>12</v>
      </c>
      <c r="M1010" s="1" t="s">
        <v>79</v>
      </c>
    </row>
    <row r="1011" spans="8:13" hidden="1">
      <c r="H1011" s="1" t="s">
        <v>299</v>
      </c>
      <c r="I1011" s="1" t="s">
        <v>4196</v>
      </c>
      <c r="J1011" s="1" t="s">
        <v>4203</v>
      </c>
      <c r="K1011" s="1" t="str">
        <f t="shared" si="33"/>
        <v>2017</v>
      </c>
      <c r="L1011" s="1">
        <f t="shared" si="34"/>
        <v>43</v>
      </c>
      <c r="M1011" s="1" t="s">
        <v>60</v>
      </c>
    </row>
    <row r="1012" spans="8:13">
      <c r="H1012" s="1" t="s">
        <v>324</v>
      </c>
      <c r="I1012" s="1" t="s">
        <v>6345</v>
      </c>
      <c r="J1012" s="1" t="s">
        <v>467</v>
      </c>
      <c r="K1012" s="1" t="str">
        <f t="shared" si="33"/>
        <v>2016</v>
      </c>
      <c r="L1012" s="18">
        <f t="shared" si="34"/>
        <v>12</v>
      </c>
      <c r="M1012" s="1" t="s">
        <v>79</v>
      </c>
    </row>
    <row r="1013" spans="8:13">
      <c r="H1013" s="1" t="s">
        <v>126</v>
      </c>
      <c r="I1013" s="1" t="s">
        <v>745</v>
      </c>
      <c r="J1013" s="1" t="s">
        <v>384</v>
      </c>
      <c r="K1013" s="1" t="str">
        <f t="shared" si="33"/>
        <v>2015</v>
      </c>
      <c r="L1013" s="18">
        <f t="shared" si="34"/>
        <v>12</v>
      </c>
      <c r="M1013" s="1" t="s">
        <v>79</v>
      </c>
    </row>
    <row r="1014" spans="8:13" hidden="1">
      <c r="H1014" s="1" t="s">
        <v>382</v>
      </c>
      <c r="I1014" s="1" t="s">
        <v>3488</v>
      </c>
      <c r="J1014" s="1"/>
      <c r="K1014" s="1" t="str">
        <f t="shared" si="33"/>
        <v>1900</v>
      </c>
      <c r="L1014" s="1">
        <f t="shared" si="34"/>
        <v>-48</v>
      </c>
      <c r="M1014" s="1" t="s">
        <v>60</v>
      </c>
    </row>
    <row r="1015" spans="8:13" hidden="1">
      <c r="H1015" s="1" t="s">
        <v>120</v>
      </c>
      <c r="I1015" s="1" t="s">
        <v>4219</v>
      </c>
      <c r="J1015" s="1" t="s">
        <v>4220</v>
      </c>
      <c r="K1015" s="1" t="str">
        <f t="shared" si="33"/>
        <v>2017</v>
      </c>
      <c r="L1015" s="1">
        <f t="shared" si="34"/>
        <v>45</v>
      </c>
      <c r="M1015" s="1" t="s">
        <v>60</v>
      </c>
    </row>
    <row r="1016" spans="8:13">
      <c r="H1016" s="1" t="s">
        <v>130</v>
      </c>
      <c r="I1016" s="1" t="s">
        <v>632</v>
      </c>
      <c r="J1016" s="1" t="s">
        <v>632</v>
      </c>
      <c r="K1016" s="1" t="str">
        <f t="shared" si="33"/>
        <v>2015</v>
      </c>
      <c r="L1016" s="18">
        <f t="shared" si="34"/>
        <v>12</v>
      </c>
      <c r="M1016" s="1" t="s">
        <v>79</v>
      </c>
    </row>
    <row r="1017" spans="8:13">
      <c r="H1017" s="1" t="s">
        <v>130</v>
      </c>
      <c r="I1017" s="1" t="s">
        <v>6923</v>
      </c>
      <c r="J1017" s="1" t="s">
        <v>1413</v>
      </c>
      <c r="K1017" s="1" t="str">
        <f t="shared" si="33"/>
        <v>2015</v>
      </c>
      <c r="L1017" s="18">
        <f t="shared" si="34"/>
        <v>12</v>
      </c>
      <c r="M1017" s="1" t="s">
        <v>79</v>
      </c>
    </row>
    <row r="1018" spans="8:13">
      <c r="H1018" s="1" t="s">
        <v>126</v>
      </c>
      <c r="I1018" s="1" t="s">
        <v>6952</v>
      </c>
      <c r="J1018" s="1" t="s">
        <v>6959</v>
      </c>
      <c r="K1018" s="1" t="str">
        <f t="shared" si="33"/>
        <v>2013</v>
      </c>
      <c r="L1018" s="18">
        <f t="shared" si="34"/>
        <v>12</v>
      </c>
      <c r="M1018" s="1" t="s">
        <v>79</v>
      </c>
    </row>
    <row r="1019" spans="8:13" hidden="1">
      <c r="H1019" s="1" t="s">
        <v>301</v>
      </c>
      <c r="I1019" s="1" t="s">
        <v>4232</v>
      </c>
      <c r="J1019" s="1" t="s">
        <v>4232</v>
      </c>
      <c r="K1019" s="1" t="str">
        <f t="shared" si="33"/>
        <v>2017</v>
      </c>
      <c r="L1019" s="1">
        <f t="shared" si="34"/>
        <v>53</v>
      </c>
      <c r="M1019" s="1" t="s">
        <v>60</v>
      </c>
    </row>
    <row r="1020" spans="8:13" hidden="1">
      <c r="H1020" s="1" t="s">
        <v>78</v>
      </c>
      <c r="I1020" s="1" t="s">
        <v>4232</v>
      </c>
      <c r="J1020" s="1" t="s">
        <v>1899</v>
      </c>
      <c r="K1020" s="1" t="str">
        <f t="shared" si="33"/>
        <v>2005</v>
      </c>
      <c r="L1020" s="1">
        <f t="shared" si="34"/>
        <v>17</v>
      </c>
      <c r="M1020" s="1" t="s">
        <v>60</v>
      </c>
    </row>
    <row r="1021" spans="8:13" hidden="1">
      <c r="H1021" s="1" t="s">
        <v>78</v>
      </c>
      <c r="I1021" s="1" t="s">
        <v>395</v>
      </c>
      <c r="J1021" s="1" t="s">
        <v>227</v>
      </c>
      <c r="K1021" s="1" t="str">
        <f t="shared" si="33"/>
        <v>2017</v>
      </c>
      <c r="L1021" s="1">
        <f t="shared" si="34"/>
        <v>29</v>
      </c>
      <c r="M1021" s="1" t="s">
        <v>60</v>
      </c>
    </row>
    <row r="1022" spans="8:13" hidden="1">
      <c r="H1022" s="1" t="s">
        <v>53</v>
      </c>
      <c r="I1022" s="1" t="s">
        <v>395</v>
      </c>
      <c r="J1022" s="1" t="s">
        <v>274</v>
      </c>
      <c r="K1022" s="1" t="str">
        <f t="shared" si="33"/>
        <v>2017</v>
      </c>
      <c r="L1022" s="1">
        <f t="shared" si="34"/>
        <v>2</v>
      </c>
      <c r="M1022" s="1" t="s">
        <v>60</v>
      </c>
    </row>
    <row r="1023" spans="8:13" hidden="1">
      <c r="H1023" s="1" t="s">
        <v>310</v>
      </c>
      <c r="I1023" s="1" t="s">
        <v>4224</v>
      </c>
      <c r="J1023" s="1" t="s">
        <v>1619</v>
      </c>
      <c r="K1023" s="1" t="str">
        <f t="shared" si="33"/>
        <v>2013</v>
      </c>
      <c r="L1023" s="1">
        <f t="shared" si="34"/>
        <v>40</v>
      </c>
      <c r="M1023" s="1" t="s">
        <v>60</v>
      </c>
    </row>
    <row r="1024" spans="8:13" hidden="1">
      <c r="H1024" s="1" t="s">
        <v>240</v>
      </c>
      <c r="I1024" s="1" t="s">
        <v>395</v>
      </c>
      <c r="J1024" s="1" t="s">
        <v>250</v>
      </c>
      <c r="K1024" s="1" t="str">
        <f t="shared" si="33"/>
        <v>2016</v>
      </c>
      <c r="L1024" s="1">
        <f t="shared" si="34"/>
        <v>53</v>
      </c>
      <c r="M1024" s="1" t="s">
        <v>60</v>
      </c>
    </row>
    <row r="1025" spans="8:13">
      <c r="H1025" s="1" t="s">
        <v>324</v>
      </c>
      <c r="I1025" s="1" t="s">
        <v>7149</v>
      </c>
      <c r="J1025" s="1" t="s">
        <v>7150</v>
      </c>
      <c r="K1025" s="1" t="str">
        <f t="shared" si="33"/>
        <v>2013</v>
      </c>
      <c r="L1025" s="18">
        <f t="shared" si="34"/>
        <v>12</v>
      </c>
      <c r="M1025" s="1" t="s">
        <v>79</v>
      </c>
    </row>
    <row r="1026" spans="8:13">
      <c r="H1026" s="1" t="s">
        <v>583</v>
      </c>
      <c r="I1026" s="1" t="s">
        <v>7246</v>
      </c>
      <c r="J1026" s="1" t="s">
        <v>7249</v>
      </c>
      <c r="K1026" s="1" t="str">
        <f t="shared" si="33"/>
        <v>2005</v>
      </c>
      <c r="L1026" s="18">
        <f t="shared" si="34"/>
        <v>12</v>
      </c>
      <c r="M1026" s="1" t="s">
        <v>79</v>
      </c>
    </row>
    <row r="1027" spans="8:13" hidden="1">
      <c r="H1027" s="1" t="s">
        <v>58</v>
      </c>
      <c r="I1027" s="1" t="s">
        <v>4224</v>
      </c>
      <c r="J1027" s="1" t="s">
        <v>106</v>
      </c>
      <c r="K1027" s="1" t="str">
        <f t="shared" si="33"/>
        <v>2018</v>
      </c>
      <c r="L1027" s="1">
        <f t="shared" si="34"/>
        <v>10</v>
      </c>
      <c r="M1027" s="1" t="s">
        <v>60</v>
      </c>
    </row>
    <row r="1028" spans="8:13">
      <c r="H1028" s="1" t="s">
        <v>324</v>
      </c>
      <c r="I1028" s="1" t="s">
        <v>7456</v>
      </c>
      <c r="J1028" s="1" t="s">
        <v>1222</v>
      </c>
      <c r="K1028" s="1" t="str">
        <f t="shared" ref="K1028:K1091" si="35">TEXT(J1028,"YYYY")</f>
        <v>2015</v>
      </c>
      <c r="L1028" s="18">
        <f t="shared" si="34"/>
        <v>12</v>
      </c>
      <c r="M1028" s="1" t="s">
        <v>79</v>
      </c>
    </row>
    <row r="1029" spans="8:13" hidden="1">
      <c r="H1029" s="1" t="s">
        <v>134</v>
      </c>
      <c r="I1029" s="1" t="s">
        <v>4224</v>
      </c>
      <c r="J1029" s="1" t="s">
        <v>1304</v>
      </c>
      <c r="K1029" s="1" t="str">
        <f t="shared" si="35"/>
        <v>2018</v>
      </c>
      <c r="L1029" s="1">
        <f t="shared" si="34"/>
        <v>27</v>
      </c>
      <c r="M1029" s="1" t="s">
        <v>60</v>
      </c>
    </row>
    <row r="1030" spans="8:13">
      <c r="H1030" s="1" t="s">
        <v>130</v>
      </c>
      <c r="I1030" s="1" t="s">
        <v>381</v>
      </c>
      <c r="J1030" s="1" t="s">
        <v>162</v>
      </c>
      <c r="K1030" s="1" t="str">
        <f t="shared" si="35"/>
        <v>2016</v>
      </c>
      <c r="L1030" s="18">
        <f t="shared" si="34"/>
        <v>12</v>
      </c>
      <c r="M1030" s="1" t="s">
        <v>79</v>
      </c>
    </row>
    <row r="1031" spans="8:13" hidden="1">
      <c r="H1031" s="1" t="s">
        <v>308</v>
      </c>
      <c r="I1031" s="1" t="s">
        <v>3484</v>
      </c>
      <c r="J1031" s="1" t="s">
        <v>4270</v>
      </c>
      <c r="K1031" s="1" t="str">
        <f t="shared" si="35"/>
        <v>2017</v>
      </c>
      <c r="L1031" s="1">
        <f t="shared" si="34"/>
        <v>56</v>
      </c>
      <c r="M1031" s="1" t="s">
        <v>60</v>
      </c>
    </row>
    <row r="1032" spans="8:13" hidden="1">
      <c r="H1032" s="1" t="s">
        <v>158</v>
      </c>
      <c r="I1032" s="1" t="s">
        <v>4224</v>
      </c>
      <c r="J1032" s="1" t="s">
        <v>2872</v>
      </c>
      <c r="K1032" s="1" t="str">
        <f t="shared" si="35"/>
        <v>2015</v>
      </c>
      <c r="L1032" s="1">
        <f t="shared" si="34"/>
        <v>8</v>
      </c>
      <c r="M1032" s="1" t="s">
        <v>60</v>
      </c>
    </row>
    <row r="1033" spans="8:13">
      <c r="H1033" s="1" t="s">
        <v>247</v>
      </c>
      <c r="I1033" s="1" t="s">
        <v>7818</v>
      </c>
      <c r="J1033" s="1" t="s">
        <v>2023</v>
      </c>
      <c r="K1033" s="1" t="str">
        <f t="shared" si="35"/>
        <v>2013</v>
      </c>
      <c r="L1033" s="18">
        <f t="shared" si="34"/>
        <v>12</v>
      </c>
      <c r="M1033" s="1" t="s">
        <v>79</v>
      </c>
    </row>
    <row r="1034" spans="8:13" hidden="1">
      <c r="H1034" s="1" t="s">
        <v>130</v>
      </c>
      <c r="I1034" s="1" t="s">
        <v>3484</v>
      </c>
      <c r="J1034" s="1" t="s">
        <v>3484</v>
      </c>
      <c r="K1034" s="1" t="str">
        <f t="shared" si="35"/>
        <v>2018</v>
      </c>
      <c r="L1034" s="1">
        <f t="shared" si="34"/>
        <v>12</v>
      </c>
      <c r="M1034" s="1" t="s">
        <v>60</v>
      </c>
    </row>
    <row r="1035" spans="8:13" hidden="1">
      <c r="H1035" s="1" t="s">
        <v>116</v>
      </c>
      <c r="I1035" s="1" t="s">
        <v>587</v>
      </c>
      <c r="J1035" s="1" t="s">
        <v>274</v>
      </c>
      <c r="K1035" s="1" t="str">
        <f t="shared" si="35"/>
        <v>2017</v>
      </c>
      <c r="L1035" s="1">
        <f t="shared" si="34"/>
        <v>5</v>
      </c>
      <c r="M1035" s="1" t="s">
        <v>60</v>
      </c>
    </row>
    <row r="1036" spans="8:13">
      <c r="H1036" s="1" t="s">
        <v>88</v>
      </c>
      <c r="I1036" s="1" t="s">
        <v>7937</v>
      </c>
      <c r="J1036" s="1" t="s">
        <v>2471</v>
      </c>
      <c r="K1036" s="1" t="str">
        <f t="shared" si="35"/>
        <v>2004</v>
      </c>
      <c r="L1036" s="18">
        <f t="shared" si="34"/>
        <v>12</v>
      </c>
      <c r="M1036" s="1" t="s">
        <v>79</v>
      </c>
    </row>
    <row r="1037" spans="8:13">
      <c r="H1037" s="1" t="s">
        <v>324</v>
      </c>
      <c r="I1037" s="1" t="s">
        <v>8016</v>
      </c>
      <c r="J1037" s="1" t="s">
        <v>877</v>
      </c>
      <c r="K1037" s="1" t="str">
        <f t="shared" si="35"/>
        <v>2019</v>
      </c>
      <c r="L1037" s="18">
        <f t="shared" si="34"/>
        <v>12</v>
      </c>
      <c r="M1037" s="1" t="s">
        <v>79</v>
      </c>
    </row>
    <row r="1038" spans="8:13">
      <c r="H1038" s="1" t="s">
        <v>130</v>
      </c>
      <c r="I1038" s="1" t="s">
        <v>9062</v>
      </c>
      <c r="J1038" s="1" t="s">
        <v>6677</v>
      </c>
      <c r="K1038" s="1" t="str">
        <f t="shared" si="35"/>
        <v>2012</v>
      </c>
      <c r="L1038" s="18">
        <f t="shared" si="34"/>
        <v>12</v>
      </c>
      <c r="M1038" s="1" t="s">
        <v>79</v>
      </c>
    </row>
    <row r="1039" spans="8:13">
      <c r="H1039" s="1" t="s">
        <v>217</v>
      </c>
      <c r="I1039" s="1" t="s">
        <v>178</v>
      </c>
      <c r="J1039" s="1" t="s">
        <v>9089</v>
      </c>
      <c r="K1039" s="1" t="str">
        <f t="shared" si="35"/>
        <v>2008</v>
      </c>
      <c r="L1039" s="18">
        <f t="shared" si="34"/>
        <v>12</v>
      </c>
      <c r="M1039" s="1" t="s">
        <v>79</v>
      </c>
    </row>
    <row r="1040" spans="8:13">
      <c r="H1040" s="1" t="s">
        <v>217</v>
      </c>
      <c r="I1040" s="1" t="s">
        <v>9143</v>
      </c>
      <c r="J1040" s="1" t="s">
        <v>1072</v>
      </c>
      <c r="K1040" s="1" t="str">
        <f t="shared" si="35"/>
        <v>2009</v>
      </c>
      <c r="L1040" s="18">
        <f t="shared" si="34"/>
        <v>12</v>
      </c>
      <c r="M1040" s="1" t="s">
        <v>79</v>
      </c>
    </row>
    <row r="1041" spans="8:13">
      <c r="H1041" s="1" t="s">
        <v>324</v>
      </c>
      <c r="I1041" s="1" t="s">
        <v>9210</v>
      </c>
      <c r="J1041" s="1" t="s">
        <v>9216</v>
      </c>
      <c r="K1041" s="1" t="str">
        <f t="shared" si="35"/>
        <v>2013</v>
      </c>
      <c r="L1041" s="18">
        <f t="shared" si="34"/>
        <v>12</v>
      </c>
      <c r="M1041" s="1" t="s">
        <v>79</v>
      </c>
    </row>
    <row r="1042" spans="8:13" hidden="1">
      <c r="H1042" s="1" t="s">
        <v>189</v>
      </c>
      <c r="I1042" s="1" t="s">
        <v>2257</v>
      </c>
      <c r="J1042" s="1" t="s">
        <v>1222</v>
      </c>
      <c r="K1042" s="1" t="str">
        <f t="shared" si="35"/>
        <v>2015</v>
      </c>
      <c r="L1042" s="1">
        <f t="shared" si="34"/>
        <v>44</v>
      </c>
      <c r="M1042" s="1" t="s">
        <v>60</v>
      </c>
    </row>
    <row r="1043" spans="8:13">
      <c r="H1043" s="1" t="s">
        <v>130</v>
      </c>
      <c r="I1043" s="1" t="s">
        <v>321</v>
      </c>
      <c r="J1043" s="1" t="s">
        <v>606</v>
      </c>
      <c r="K1043" s="1" t="str">
        <f t="shared" si="35"/>
        <v>2020</v>
      </c>
      <c r="L1043" s="18">
        <f t="shared" si="34"/>
        <v>12</v>
      </c>
      <c r="M1043" s="1" t="s">
        <v>79</v>
      </c>
    </row>
    <row r="1044" spans="8:13" hidden="1">
      <c r="H1044" s="1" t="s">
        <v>530</v>
      </c>
      <c r="I1044" s="1" t="s">
        <v>4301</v>
      </c>
      <c r="J1044" s="1" t="s">
        <v>4314</v>
      </c>
      <c r="K1044" s="1" t="str">
        <f t="shared" si="35"/>
        <v>2016</v>
      </c>
      <c r="L1044" s="1">
        <f t="shared" si="34"/>
        <v>32</v>
      </c>
      <c r="M1044" s="1" t="s">
        <v>60</v>
      </c>
    </row>
    <row r="1045" spans="8:13" hidden="1">
      <c r="H1045" s="1" t="s">
        <v>63</v>
      </c>
      <c r="I1045" s="1" t="s">
        <v>548</v>
      </c>
      <c r="J1045" s="1" t="s">
        <v>2212</v>
      </c>
      <c r="K1045" s="1" t="str">
        <f t="shared" si="35"/>
        <v>2010</v>
      </c>
      <c r="L1045" s="1">
        <f t="shared" si="34"/>
        <v>22</v>
      </c>
      <c r="M1045" s="1" t="s">
        <v>60</v>
      </c>
    </row>
    <row r="1046" spans="8:13">
      <c r="H1046" s="1" t="s">
        <v>263</v>
      </c>
      <c r="I1046" s="1" t="s">
        <v>9781</v>
      </c>
      <c r="J1046" s="1" t="s">
        <v>9785</v>
      </c>
      <c r="K1046" s="1" t="str">
        <f t="shared" si="35"/>
        <v>2007</v>
      </c>
      <c r="L1046" s="18">
        <f t="shared" si="34"/>
        <v>12</v>
      </c>
      <c r="M1046" s="1" t="s">
        <v>79</v>
      </c>
    </row>
    <row r="1047" spans="8:13" hidden="1">
      <c r="H1047" s="1" t="s">
        <v>310</v>
      </c>
      <c r="I1047" s="1" t="s">
        <v>4324</v>
      </c>
      <c r="J1047" s="1" t="s">
        <v>2091</v>
      </c>
      <c r="K1047" s="1" t="str">
        <f t="shared" si="35"/>
        <v>2017</v>
      </c>
      <c r="L1047" s="1">
        <f t="shared" si="34"/>
        <v>45</v>
      </c>
      <c r="M1047" s="1" t="s">
        <v>60</v>
      </c>
    </row>
    <row r="1048" spans="8:13">
      <c r="H1048" s="1" t="s">
        <v>324</v>
      </c>
      <c r="I1048" s="1" t="s">
        <v>3125</v>
      </c>
      <c r="J1048" s="1" t="s">
        <v>709</v>
      </c>
      <c r="K1048" s="1" t="str">
        <f t="shared" si="35"/>
        <v>2019</v>
      </c>
      <c r="L1048" s="18">
        <f t="shared" si="34"/>
        <v>12</v>
      </c>
      <c r="M1048" s="1" t="s">
        <v>79</v>
      </c>
    </row>
    <row r="1049" spans="8:13" hidden="1">
      <c r="H1049" s="1" t="s">
        <v>240</v>
      </c>
      <c r="I1049" s="1" t="s">
        <v>2854</v>
      </c>
      <c r="J1049" s="1" t="s">
        <v>4330</v>
      </c>
      <c r="K1049" s="1" t="str">
        <f t="shared" si="35"/>
        <v>2010</v>
      </c>
      <c r="L1049" s="1">
        <f t="shared" si="34"/>
        <v>46</v>
      </c>
      <c r="M1049" s="1" t="s">
        <v>60</v>
      </c>
    </row>
    <row r="1050" spans="8:13" hidden="1">
      <c r="H1050" s="1" t="s">
        <v>282</v>
      </c>
      <c r="I1050" s="1" t="s">
        <v>4324</v>
      </c>
      <c r="J1050" s="1" t="s">
        <v>3167</v>
      </c>
      <c r="K1050" s="1" t="str">
        <f t="shared" si="35"/>
        <v>1997</v>
      </c>
      <c r="L1050" s="1">
        <f t="shared" si="34"/>
        <v>23</v>
      </c>
      <c r="M1050" s="1" t="s">
        <v>60</v>
      </c>
    </row>
    <row r="1051" spans="8:13" hidden="1">
      <c r="H1051" s="1" t="s">
        <v>479</v>
      </c>
      <c r="I1051" s="1" t="s">
        <v>4324</v>
      </c>
      <c r="J1051" s="1" t="s">
        <v>1222</v>
      </c>
      <c r="K1051" s="1" t="str">
        <f t="shared" si="35"/>
        <v>2015</v>
      </c>
      <c r="L1051" s="1">
        <f t="shared" si="34"/>
        <v>17</v>
      </c>
      <c r="M1051" s="1" t="s">
        <v>60</v>
      </c>
    </row>
    <row r="1052" spans="8:13" hidden="1">
      <c r="H1052" s="1" t="s">
        <v>530</v>
      </c>
      <c r="I1052" s="1" t="s">
        <v>4324</v>
      </c>
      <c r="J1052" s="1" t="s">
        <v>1918</v>
      </c>
      <c r="K1052" s="1" t="str">
        <f t="shared" si="35"/>
        <v>2007</v>
      </c>
      <c r="L1052" s="1">
        <f t="shared" si="34"/>
        <v>23</v>
      </c>
      <c r="M1052" s="1" t="s">
        <v>60</v>
      </c>
    </row>
    <row r="1053" spans="8:13" hidden="1">
      <c r="H1053" s="1" t="s">
        <v>177</v>
      </c>
      <c r="I1053" s="1" t="s">
        <v>4324</v>
      </c>
      <c r="J1053" s="1" t="s">
        <v>1918</v>
      </c>
      <c r="K1053" s="1" t="str">
        <f t="shared" si="35"/>
        <v>2007</v>
      </c>
      <c r="L1053" s="1">
        <f t="shared" si="34"/>
        <v>13</v>
      </c>
      <c r="M1053" s="1" t="s">
        <v>60</v>
      </c>
    </row>
    <row r="1054" spans="8:13">
      <c r="H1054" s="1" t="s">
        <v>448</v>
      </c>
      <c r="I1054" s="1" t="s">
        <v>10675</v>
      </c>
      <c r="J1054" s="1" t="s">
        <v>10694</v>
      </c>
      <c r="K1054" s="1" t="str">
        <f t="shared" si="35"/>
        <v>2000</v>
      </c>
      <c r="L1054" s="18">
        <f t="shared" si="34"/>
        <v>12</v>
      </c>
      <c r="M1054" s="1" t="s">
        <v>79</v>
      </c>
    </row>
    <row r="1055" spans="8:13" hidden="1">
      <c r="H1055" s="1" t="s">
        <v>118</v>
      </c>
      <c r="I1055" s="1" t="s">
        <v>4349</v>
      </c>
      <c r="J1055" s="1" t="s">
        <v>931</v>
      </c>
      <c r="K1055" s="1" t="str">
        <f t="shared" si="35"/>
        <v>2016</v>
      </c>
      <c r="L1055" s="1">
        <f t="shared" si="34"/>
        <v>24</v>
      </c>
      <c r="M1055" s="1" t="s">
        <v>60</v>
      </c>
    </row>
    <row r="1056" spans="8:13" hidden="1">
      <c r="H1056" s="1" t="s">
        <v>301</v>
      </c>
      <c r="I1056" s="1" t="s">
        <v>1015</v>
      </c>
      <c r="J1056" s="1" t="s">
        <v>4354</v>
      </c>
      <c r="K1056" s="1" t="str">
        <f t="shared" si="35"/>
        <v>1980</v>
      </c>
      <c r="L1056" s="1">
        <f t="shared" si="34"/>
        <v>15</v>
      </c>
      <c r="M1056" s="1" t="s">
        <v>60</v>
      </c>
    </row>
    <row r="1057" spans="8:13" hidden="1">
      <c r="H1057" s="1" t="s">
        <v>197</v>
      </c>
      <c r="I1057" s="1" t="s">
        <v>2854</v>
      </c>
      <c r="J1057" s="1" t="s">
        <v>1044</v>
      </c>
      <c r="K1057" s="1" t="str">
        <f t="shared" si="35"/>
        <v>2018</v>
      </c>
      <c r="L1057" s="1">
        <f t="shared" si="34"/>
        <v>17</v>
      </c>
      <c r="M1057" s="1" t="s">
        <v>60</v>
      </c>
    </row>
    <row r="1058" spans="8:13">
      <c r="H1058" s="1" t="s">
        <v>126</v>
      </c>
      <c r="I1058" s="1" t="s">
        <v>10517</v>
      </c>
      <c r="J1058" s="1" t="s">
        <v>2023</v>
      </c>
      <c r="K1058" s="1" t="str">
        <f t="shared" si="35"/>
        <v>2013</v>
      </c>
      <c r="L1058" s="18">
        <f t="shared" si="34"/>
        <v>12</v>
      </c>
      <c r="M1058" s="1" t="s">
        <v>79</v>
      </c>
    </row>
    <row r="1059" spans="8:13">
      <c r="H1059" s="1" t="s">
        <v>130</v>
      </c>
      <c r="I1059" s="1" t="s">
        <v>10869</v>
      </c>
      <c r="J1059" s="1" t="s">
        <v>10281</v>
      </c>
      <c r="K1059" s="1" t="str">
        <f t="shared" si="35"/>
        <v>2020</v>
      </c>
      <c r="L1059" s="18">
        <f t="shared" si="34"/>
        <v>12</v>
      </c>
      <c r="M1059" s="1" t="s">
        <v>79</v>
      </c>
    </row>
    <row r="1060" spans="8:13" hidden="1">
      <c r="H1060" s="1" t="s">
        <v>63</v>
      </c>
      <c r="I1060" s="1" t="s">
        <v>4363</v>
      </c>
      <c r="J1060" s="1" t="s">
        <v>1918</v>
      </c>
      <c r="K1060" s="1" t="str">
        <f t="shared" si="35"/>
        <v>2007</v>
      </c>
      <c r="L1060" s="1">
        <f t="shared" ref="L1060:L1123" si="36">H1060-(TEXT(I1060,"YYYY")-TEXT(J1060,"YYYY"))</f>
        <v>20</v>
      </c>
      <c r="M1060" s="1" t="s">
        <v>60</v>
      </c>
    </row>
    <row r="1061" spans="8:13">
      <c r="H1061" s="1" t="s">
        <v>324</v>
      </c>
      <c r="I1061" s="1" t="s">
        <v>9691</v>
      </c>
      <c r="J1061" s="1" t="s">
        <v>1262</v>
      </c>
      <c r="K1061" s="1" t="str">
        <f t="shared" si="35"/>
        <v>2013</v>
      </c>
      <c r="L1061" s="18">
        <f t="shared" si="36"/>
        <v>12</v>
      </c>
      <c r="M1061" s="1" t="s">
        <v>79</v>
      </c>
    </row>
    <row r="1062" spans="8:13" hidden="1">
      <c r="H1062" s="1" t="s">
        <v>464</v>
      </c>
      <c r="I1062" s="1" t="s">
        <v>2854</v>
      </c>
      <c r="J1062" s="1" t="s">
        <v>4208</v>
      </c>
      <c r="K1062" s="1" t="str">
        <f t="shared" si="35"/>
        <v>2012</v>
      </c>
      <c r="L1062" s="1">
        <f t="shared" si="36"/>
        <v>25</v>
      </c>
      <c r="M1062" s="1" t="s">
        <v>60</v>
      </c>
    </row>
    <row r="1063" spans="8:13">
      <c r="H1063" s="1" t="s">
        <v>324</v>
      </c>
      <c r="I1063" s="1" t="s">
        <v>8486</v>
      </c>
      <c r="J1063" s="1" t="s">
        <v>11404</v>
      </c>
      <c r="K1063" s="1" t="str">
        <f t="shared" si="35"/>
        <v>2019</v>
      </c>
      <c r="L1063" s="18">
        <f t="shared" si="36"/>
        <v>12</v>
      </c>
      <c r="M1063" s="1" t="s">
        <v>79</v>
      </c>
    </row>
    <row r="1064" spans="8:13">
      <c r="H1064" s="1" t="s">
        <v>324</v>
      </c>
      <c r="I1064" s="1" t="s">
        <v>9124</v>
      </c>
      <c r="J1064" s="1" t="s">
        <v>5844</v>
      </c>
      <c r="K1064" s="1" t="str">
        <f t="shared" si="35"/>
        <v>2019</v>
      </c>
      <c r="L1064" s="18">
        <f t="shared" si="36"/>
        <v>12</v>
      </c>
      <c r="M1064" s="1" t="s">
        <v>79</v>
      </c>
    </row>
    <row r="1065" spans="8:13">
      <c r="H1065" s="1" t="s">
        <v>130</v>
      </c>
      <c r="I1065" s="1" t="s">
        <v>6398</v>
      </c>
      <c r="J1065" s="1" t="s">
        <v>905</v>
      </c>
      <c r="K1065" s="1" t="str">
        <f t="shared" si="35"/>
        <v>2015</v>
      </c>
      <c r="L1065" s="18">
        <f t="shared" si="36"/>
        <v>12</v>
      </c>
      <c r="M1065" s="1" t="s">
        <v>79</v>
      </c>
    </row>
    <row r="1066" spans="8:13" hidden="1">
      <c r="H1066" s="1" t="s">
        <v>197</v>
      </c>
      <c r="I1066" s="1" t="s">
        <v>1015</v>
      </c>
      <c r="J1066" s="1" t="s">
        <v>728</v>
      </c>
      <c r="K1066" s="1" t="str">
        <f t="shared" si="35"/>
        <v>2018</v>
      </c>
      <c r="L1066" s="1">
        <f t="shared" si="36"/>
        <v>17</v>
      </c>
      <c r="M1066" s="1" t="s">
        <v>60</v>
      </c>
    </row>
    <row r="1067" spans="8:13" hidden="1">
      <c r="H1067" s="1" t="s">
        <v>149</v>
      </c>
      <c r="I1067" s="1" t="s">
        <v>4394</v>
      </c>
      <c r="J1067" s="1" t="s">
        <v>4395</v>
      </c>
      <c r="K1067" s="1" t="str">
        <f t="shared" si="35"/>
        <v>2011</v>
      </c>
      <c r="L1067" s="1">
        <f t="shared" si="36"/>
        <v>32</v>
      </c>
      <c r="M1067" s="1" t="s">
        <v>60</v>
      </c>
    </row>
    <row r="1068" spans="8:13">
      <c r="H1068" s="1" t="s">
        <v>130</v>
      </c>
      <c r="I1068" s="1" t="s">
        <v>11547</v>
      </c>
      <c r="J1068" s="1" t="s">
        <v>1222</v>
      </c>
      <c r="K1068" s="1" t="str">
        <f t="shared" si="35"/>
        <v>2015</v>
      </c>
      <c r="L1068" s="18">
        <f t="shared" si="36"/>
        <v>12</v>
      </c>
      <c r="M1068" s="1" t="s">
        <v>79</v>
      </c>
    </row>
    <row r="1069" spans="8:13">
      <c r="H1069" s="1" t="s">
        <v>128</v>
      </c>
      <c r="I1069" s="1" t="s">
        <v>5785</v>
      </c>
      <c r="J1069" s="1" t="s">
        <v>11642</v>
      </c>
      <c r="K1069" s="1" t="str">
        <f t="shared" si="35"/>
        <v>1985</v>
      </c>
      <c r="L1069" s="18">
        <f t="shared" si="36"/>
        <v>12</v>
      </c>
      <c r="M1069" s="1" t="s">
        <v>79</v>
      </c>
    </row>
    <row r="1070" spans="8:13">
      <c r="H1070" s="1" t="s">
        <v>644</v>
      </c>
      <c r="I1070" s="1" t="s">
        <v>11990</v>
      </c>
      <c r="J1070" s="1" t="s">
        <v>12009</v>
      </c>
      <c r="K1070" s="1" t="str">
        <f t="shared" si="35"/>
        <v>1997</v>
      </c>
      <c r="L1070" s="18">
        <f t="shared" si="36"/>
        <v>12</v>
      </c>
      <c r="M1070" s="1" t="s">
        <v>79</v>
      </c>
    </row>
    <row r="1071" spans="8:13" hidden="1">
      <c r="H1071" s="1" t="s">
        <v>583</v>
      </c>
      <c r="I1071" s="1" t="s">
        <v>804</v>
      </c>
      <c r="J1071" s="1" t="s">
        <v>2496</v>
      </c>
      <c r="K1071" s="1" t="str">
        <f t="shared" si="35"/>
        <v>2018</v>
      </c>
      <c r="L1071" s="1">
        <f t="shared" si="36"/>
        <v>22</v>
      </c>
      <c r="M1071" s="1" t="s">
        <v>60</v>
      </c>
    </row>
    <row r="1072" spans="8:13">
      <c r="H1072" s="1" t="s">
        <v>130</v>
      </c>
      <c r="I1072" s="1" t="s">
        <v>6570</v>
      </c>
      <c r="J1072" s="1" t="s">
        <v>261</v>
      </c>
      <c r="K1072" s="1" t="str">
        <f t="shared" si="35"/>
        <v>2020</v>
      </c>
      <c r="L1072" s="18">
        <f t="shared" si="36"/>
        <v>12</v>
      </c>
      <c r="M1072" s="1" t="s">
        <v>79</v>
      </c>
    </row>
    <row r="1073" spans="8:13" hidden="1">
      <c r="H1073" s="1" t="s">
        <v>678</v>
      </c>
      <c r="I1073" s="1" t="s">
        <v>804</v>
      </c>
      <c r="J1073" s="1" t="s">
        <v>4414</v>
      </c>
      <c r="K1073" s="1" t="str">
        <f t="shared" si="35"/>
        <v>2007</v>
      </c>
      <c r="L1073" s="1">
        <f t="shared" si="36"/>
        <v>23</v>
      </c>
      <c r="M1073" s="1" t="s">
        <v>60</v>
      </c>
    </row>
    <row r="1074" spans="8:13" hidden="1">
      <c r="H1074" s="1" t="s">
        <v>351</v>
      </c>
      <c r="I1074" s="1" t="s">
        <v>804</v>
      </c>
      <c r="J1074" s="1" t="s">
        <v>2111</v>
      </c>
      <c r="K1074" s="1" t="str">
        <f t="shared" si="35"/>
        <v>2017</v>
      </c>
      <c r="L1074" s="1">
        <f t="shared" si="36"/>
        <v>54</v>
      </c>
      <c r="M1074" s="1" t="s">
        <v>60</v>
      </c>
    </row>
    <row r="1075" spans="8:13" hidden="1">
      <c r="H1075" s="1" t="s">
        <v>530</v>
      </c>
      <c r="I1075" s="1" t="s">
        <v>4372</v>
      </c>
      <c r="J1075" s="1" t="s">
        <v>1286</v>
      </c>
      <c r="K1075" s="1" t="str">
        <f t="shared" si="35"/>
        <v>2017</v>
      </c>
      <c r="L1075" s="1">
        <f t="shared" si="36"/>
        <v>33</v>
      </c>
      <c r="M1075" s="1" t="s">
        <v>60</v>
      </c>
    </row>
    <row r="1076" spans="8:13">
      <c r="H1076" s="1" t="s">
        <v>128</v>
      </c>
      <c r="I1076" s="1" t="s">
        <v>461</v>
      </c>
      <c r="J1076" s="1" t="s">
        <v>12184</v>
      </c>
      <c r="K1076" s="1" t="str">
        <f t="shared" si="35"/>
        <v>1990</v>
      </c>
      <c r="L1076" s="18">
        <f t="shared" si="36"/>
        <v>12</v>
      </c>
      <c r="M1076" s="1" t="s">
        <v>79</v>
      </c>
    </row>
    <row r="1077" spans="8:13" hidden="1">
      <c r="H1077" s="1" t="s">
        <v>367</v>
      </c>
      <c r="I1077" s="1" t="s">
        <v>440</v>
      </c>
      <c r="J1077" s="1" t="s">
        <v>527</v>
      </c>
      <c r="K1077" s="1" t="str">
        <f t="shared" si="35"/>
        <v>2018</v>
      </c>
      <c r="L1077" s="1">
        <f t="shared" si="36"/>
        <v>26</v>
      </c>
      <c r="M1077" s="1" t="s">
        <v>60</v>
      </c>
    </row>
    <row r="1078" spans="8:13" hidden="1">
      <c r="H1078" s="1" t="s">
        <v>310</v>
      </c>
      <c r="I1078" s="1" t="s">
        <v>4372</v>
      </c>
      <c r="J1078" s="1" t="s">
        <v>4435</v>
      </c>
      <c r="K1078" s="1" t="str">
        <f t="shared" si="35"/>
        <v>2017</v>
      </c>
      <c r="L1078" s="1">
        <f t="shared" si="36"/>
        <v>45</v>
      </c>
      <c r="M1078" s="1" t="s">
        <v>60</v>
      </c>
    </row>
    <row r="1079" spans="8:13">
      <c r="H1079" s="1" t="s">
        <v>126</v>
      </c>
      <c r="I1079" s="1" t="s">
        <v>278</v>
      </c>
      <c r="J1079" s="1" t="s">
        <v>312</v>
      </c>
      <c r="K1079" s="1" t="str">
        <f t="shared" si="35"/>
        <v>2018</v>
      </c>
      <c r="L1079" s="18">
        <f t="shared" si="36"/>
        <v>12</v>
      </c>
      <c r="M1079" s="1" t="s">
        <v>79</v>
      </c>
    </row>
    <row r="1080" spans="8:13">
      <c r="H1080" s="1" t="s">
        <v>126</v>
      </c>
      <c r="I1080" s="1" t="s">
        <v>10517</v>
      </c>
      <c r="J1080" s="1" t="s">
        <v>2023</v>
      </c>
      <c r="K1080" s="1" t="str">
        <f t="shared" si="35"/>
        <v>2013</v>
      </c>
      <c r="L1080" s="18">
        <f t="shared" si="36"/>
        <v>12</v>
      </c>
      <c r="M1080" s="1" t="s">
        <v>79</v>
      </c>
    </row>
    <row r="1081" spans="8:13" hidden="1">
      <c r="H1081" s="1" t="s">
        <v>99</v>
      </c>
      <c r="I1081" s="1" t="s">
        <v>4439</v>
      </c>
      <c r="J1081" s="1" t="s">
        <v>4446</v>
      </c>
      <c r="K1081" s="1" t="str">
        <f t="shared" si="35"/>
        <v>2017</v>
      </c>
      <c r="L1081" s="1">
        <f t="shared" si="36"/>
        <v>5</v>
      </c>
      <c r="M1081" s="1" t="s">
        <v>60</v>
      </c>
    </row>
    <row r="1082" spans="8:13">
      <c r="H1082" s="1" t="s">
        <v>324</v>
      </c>
      <c r="I1082" s="1" t="s">
        <v>325</v>
      </c>
      <c r="J1082" s="1" t="s">
        <v>327</v>
      </c>
      <c r="K1082" s="1" t="str">
        <f t="shared" si="35"/>
        <v>2016</v>
      </c>
      <c r="L1082" s="18">
        <f t="shared" si="36"/>
        <v>13</v>
      </c>
      <c r="M1082" s="1" t="s">
        <v>79</v>
      </c>
    </row>
    <row r="1083" spans="8:13">
      <c r="H1083" s="1" t="s">
        <v>247</v>
      </c>
      <c r="I1083" s="1" t="s">
        <v>155</v>
      </c>
      <c r="J1083" s="1" t="s">
        <v>445</v>
      </c>
      <c r="K1083" s="1" t="str">
        <f t="shared" si="35"/>
        <v>2017</v>
      </c>
      <c r="L1083" s="18">
        <f t="shared" si="36"/>
        <v>13</v>
      </c>
      <c r="M1083" s="1" t="s">
        <v>79</v>
      </c>
    </row>
    <row r="1084" spans="8:13">
      <c r="H1084" s="1" t="s">
        <v>324</v>
      </c>
      <c r="I1084" s="1" t="s">
        <v>248</v>
      </c>
      <c r="J1084" s="1" t="s">
        <v>267</v>
      </c>
      <c r="K1084" s="1" t="str">
        <f t="shared" si="35"/>
        <v>2019</v>
      </c>
      <c r="L1084" s="18">
        <f t="shared" si="36"/>
        <v>13</v>
      </c>
      <c r="M1084" s="1" t="s">
        <v>79</v>
      </c>
    </row>
    <row r="1085" spans="8:13">
      <c r="H1085" s="1" t="s">
        <v>324</v>
      </c>
      <c r="I1085" s="1" t="s">
        <v>568</v>
      </c>
      <c r="J1085" s="1" t="s">
        <v>568</v>
      </c>
      <c r="K1085" s="1" t="str">
        <f t="shared" si="35"/>
        <v>2015</v>
      </c>
      <c r="L1085" s="18">
        <f t="shared" si="36"/>
        <v>13</v>
      </c>
      <c r="M1085" s="1" t="s">
        <v>79</v>
      </c>
    </row>
    <row r="1086" spans="8:13" hidden="1">
      <c r="H1086" s="1" t="s">
        <v>134</v>
      </c>
      <c r="I1086" s="1" t="s">
        <v>4457</v>
      </c>
      <c r="J1086" s="1" t="s">
        <v>2496</v>
      </c>
      <c r="K1086" s="1" t="str">
        <f t="shared" si="35"/>
        <v>2018</v>
      </c>
      <c r="L1086" s="1">
        <f t="shared" si="36"/>
        <v>27</v>
      </c>
      <c r="M1086" s="1" t="s">
        <v>60</v>
      </c>
    </row>
    <row r="1087" spans="8:13" hidden="1">
      <c r="H1087" s="1" t="s">
        <v>189</v>
      </c>
      <c r="I1087" s="1" t="s">
        <v>4457</v>
      </c>
      <c r="J1087" s="1" t="s">
        <v>4156</v>
      </c>
      <c r="K1087" s="1" t="str">
        <f t="shared" si="35"/>
        <v>2008</v>
      </c>
      <c r="L1087" s="1">
        <f t="shared" si="36"/>
        <v>37</v>
      </c>
      <c r="M1087" s="1" t="s">
        <v>60</v>
      </c>
    </row>
    <row r="1088" spans="8:13" hidden="1">
      <c r="H1088" s="1" t="s">
        <v>375</v>
      </c>
      <c r="I1088" s="1" t="s">
        <v>4372</v>
      </c>
      <c r="J1088" s="1" t="s">
        <v>3167</v>
      </c>
      <c r="K1088" s="1" t="str">
        <f t="shared" si="35"/>
        <v>1997</v>
      </c>
      <c r="L1088" s="1">
        <f t="shared" si="36"/>
        <v>36</v>
      </c>
      <c r="M1088" s="1" t="s">
        <v>60</v>
      </c>
    </row>
    <row r="1089" spans="8:13">
      <c r="H1089" s="1" t="s">
        <v>126</v>
      </c>
      <c r="I1089" s="1" t="s">
        <v>911</v>
      </c>
      <c r="J1089" s="1" t="s">
        <v>913</v>
      </c>
      <c r="K1089" s="1" t="str">
        <f t="shared" si="35"/>
        <v>2018</v>
      </c>
      <c r="L1089" s="18">
        <f t="shared" si="36"/>
        <v>13</v>
      </c>
      <c r="M1089" s="1" t="s">
        <v>79</v>
      </c>
    </row>
    <row r="1090" spans="8:13">
      <c r="H1090" s="1" t="s">
        <v>324</v>
      </c>
      <c r="I1090" s="1" t="s">
        <v>1107</v>
      </c>
      <c r="J1090" s="1" t="s">
        <v>72</v>
      </c>
      <c r="K1090" s="1" t="str">
        <f t="shared" si="35"/>
        <v>2019</v>
      </c>
      <c r="L1090" s="18">
        <f t="shared" si="36"/>
        <v>13</v>
      </c>
      <c r="M1090" s="1" t="s">
        <v>79</v>
      </c>
    </row>
    <row r="1091" spans="8:13" hidden="1">
      <c r="H1091" s="1" t="s">
        <v>282</v>
      </c>
      <c r="I1091" s="1" t="s">
        <v>3725</v>
      </c>
      <c r="J1091" s="1" t="s">
        <v>4156</v>
      </c>
      <c r="K1091" s="1" t="str">
        <f t="shared" si="35"/>
        <v>2008</v>
      </c>
      <c r="L1091" s="1">
        <f t="shared" si="36"/>
        <v>33</v>
      </c>
      <c r="M1091" s="1" t="s">
        <v>60</v>
      </c>
    </row>
    <row r="1092" spans="8:13" hidden="1">
      <c r="H1092" s="1" t="s">
        <v>247</v>
      </c>
      <c r="I1092" s="1" t="s">
        <v>4372</v>
      </c>
      <c r="J1092" s="1" t="s">
        <v>4480</v>
      </c>
      <c r="K1092" s="1" t="str">
        <f t="shared" ref="K1092:K1155" si="37">TEXT(J1092,"YYYY")</f>
        <v>2002</v>
      </c>
      <c r="L1092" s="1">
        <f t="shared" si="36"/>
        <v>0</v>
      </c>
      <c r="M1092" s="1" t="s">
        <v>60</v>
      </c>
    </row>
    <row r="1093" spans="8:13">
      <c r="H1093" s="1" t="s">
        <v>177</v>
      </c>
      <c r="I1093" s="1" t="s">
        <v>1214</v>
      </c>
      <c r="J1093" s="1" t="s">
        <v>1072</v>
      </c>
      <c r="K1093" s="1" t="str">
        <f t="shared" si="37"/>
        <v>2009</v>
      </c>
      <c r="L1093" s="18">
        <f t="shared" si="36"/>
        <v>13</v>
      </c>
      <c r="M1093" s="1" t="s">
        <v>79</v>
      </c>
    </row>
    <row r="1094" spans="8:13" hidden="1">
      <c r="H1094" s="1" t="s">
        <v>58</v>
      </c>
      <c r="I1094" s="1" t="s">
        <v>3288</v>
      </c>
      <c r="J1094" s="1" t="s">
        <v>2257</v>
      </c>
      <c r="K1094" s="1" t="str">
        <f t="shared" si="37"/>
        <v>2018</v>
      </c>
      <c r="L1094" s="1">
        <f t="shared" si="36"/>
        <v>10</v>
      </c>
      <c r="M1094" s="1" t="s">
        <v>60</v>
      </c>
    </row>
    <row r="1095" spans="8:13" hidden="1">
      <c r="H1095" s="1" t="s">
        <v>583</v>
      </c>
      <c r="I1095" s="1" t="s">
        <v>3288</v>
      </c>
      <c r="J1095" s="1" t="s">
        <v>4492</v>
      </c>
      <c r="K1095" s="1" t="str">
        <f t="shared" si="37"/>
        <v>2014</v>
      </c>
      <c r="L1095" s="1">
        <f t="shared" si="36"/>
        <v>18</v>
      </c>
      <c r="M1095" s="1" t="s">
        <v>60</v>
      </c>
    </row>
    <row r="1096" spans="8:13" hidden="1">
      <c r="H1096" s="1" t="s">
        <v>120</v>
      </c>
      <c r="I1096" s="1" t="s">
        <v>4372</v>
      </c>
      <c r="J1096" s="1" t="s">
        <v>3137</v>
      </c>
      <c r="K1096" s="1" t="str">
        <f t="shared" si="37"/>
        <v>2016</v>
      </c>
      <c r="L1096" s="1">
        <f t="shared" si="36"/>
        <v>45</v>
      </c>
      <c r="M1096" s="1" t="s">
        <v>60</v>
      </c>
    </row>
    <row r="1097" spans="8:13">
      <c r="H1097" s="1" t="s">
        <v>217</v>
      </c>
      <c r="I1097" s="1" t="s">
        <v>191</v>
      </c>
      <c r="J1097" s="1" t="s">
        <v>2630</v>
      </c>
      <c r="K1097" s="1" t="str">
        <f t="shared" si="37"/>
        <v>2015</v>
      </c>
      <c r="L1097" s="18">
        <f t="shared" si="36"/>
        <v>13</v>
      </c>
      <c r="M1097" s="1" t="s">
        <v>79</v>
      </c>
    </row>
    <row r="1098" spans="8:13">
      <c r="H1098" s="1" t="s">
        <v>324</v>
      </c>
      <c r="I1098" s="1" t="s">
        <v>915</v>
      </c>
      <c r="J1098" s="1" t="s">
        <v>877</v>
      </c>
      <c r="K1098" s="1" t="str">
        <f t="shared" si="37"/>
        <v>2019</v>
      </c>
      <c r="L1098" s="18">
        <f t="shared" si="36"/>
        <v>13</v>
      </c>
      <c r="M1098" s="1" t="s">
        <v>79</v>
      </c>
    </row>
    <row r="1099" spans="8:13" hidden="1">
      <c r="H1099" s="1" t="s">
        <v>4508</v>
      </c>
      <c r="I1099" s="1" t="s">
        <v>4509</v>
      </c>
      <c r="J1099" s="1" t="s">
        <v>467</v>
      </c>
      <c r="K1099" s="1" t="str">
        <f t="shared" si="37"/>
        <v>2016</v>
      </c>
      <c r="L1099" s="1" t="e">
        <f t="shared" si="36"/>
        <v>#VALUE!</v>
      </c>
      <c r="M1099" s="1" t="s">
        <v>60</v>
      </c>
    </row>
    <row r="1100" spans="8:13">
      <c r="H1100" s="1" t="s">
        <v>169</v>
      </c>
      <c r="I1100" s="1" t="s">
        <v>2994</v>
      </c>
      <c r="J1100" s="1" t="s">
        <v>2995</v>
      </c>
      <c r="K1100" s="1" t="str">
        <f t="shared" si="37"/>
        <v>2011</v>
      </c>
      <c r="L1100" s="18">
        <f t="shared" si="36"/>
        <v>13</v>
      </c>
      <c r="M1100" s="1" t="s">
        <v>79</v>
      </c>
    </row>
    <row r="1101" spans="8:13" hidden="1">
      <c r="H1101" s="1" t="s">
        <v>134</v>
      </c>
      <c r="I1101" s="1" t="s">
        <v>4509</v>
      </c>
      <c r="J1101" s="1" t="s">
        <v>1222</v>
      </c>
      <c r="K1101" s="1" t="str">
        <f t="shared" si="37"/>
        <v>2015</v>
      </c>
      <c r="L1101" s="1">
        <f t="shared" si="36"/>
        <v>26</v>
      </c>
      <c r="M1101" s="1" t="s">
        <v>60</v>
      </c>
    </row>
    <row r="1102" spans="8:13">
      <c r="H1102" s="1" t="s">
        <v>126</v>
      </c>
      <c r="I1102" s="1" t="s">
        <v>3059</v>
      </c>
      <c r="J1102" s="1" t="s">
        <v>312</v>
      </c>
      <c r="K1102" s="1" t="str">
        <f t="shared" si="37"/>
        <v>2018</v>
      </c>
      <c r="L1102" s="18">
        <f t="shared" si="36"/>
        <v>13</v>
      </c>
      <c r="M1102" s="1" t="s">
        <v>79</v>
      </c>
    </row>
    <row r="1103" spans="8:13" hidden="1">
      <c r="H1103" s="1" t="s">
        <v>53</v>
      </c>
      <c r="I1103" s="1" t="s">
        <v>4509</v>
      </c>
      <c r="J1103" s="1" t="s">
        <v>4523</v>
      </c>
      <c r="K1103" s="1" t="str">
        <f t="shared" si="37"/>
        <v>2014</v>
      </c>
      <c r="L1103" s="1">
        <f t="shared" si="36"/>
        <v>0</v>
      </c>
      <c r="M1103" s="1" t="s">
        <v>60</v>
      </c>
    </row>
    <row r="1104" spans="8:13" hidden="1">
      <c r="H1104" s="1" t="s">
        <v>389</v>
      </c>
      <c r="I1104" s="1" t="s">
        <v>4509</v>
      </c>
      <c r="J1104" s="1" t="s">
        <v>931</v>
      </c>
      <c r="K1104" s="1" t="str">
        <f t="shared" si="37"/>
        <v>2016</v>
      </c>
      <c r="L1104" s="1">
        <f t="shared" si="36"/>
        <v>62</v>
      </c>
      <c r="M1104" s="1" t="s">
        <v>60</v>
      </c>
    </row>
    <row r="1105" spans="8:13" hidden="1">
      <c r="H1105" s="1" t="s">
        <v>180</v>
      </c>
      <c r="I1105" s="1" t="s">
        <v>2268</v>
      </c>
      <c r="J1105" s="1" t="s">
        <v>4531</v>
      </c>
      <c r="K1105" s="1" t="str">
        <f t="shared" si="37"/>
        <v>2011</v>
      </c>
      <c r="L1105" s="1">
        <f t="shared" si="36"/>
        <v>58</v>
      </c>
      <c r="M1105" s="1" t="s">
        <v>60</v>
      </c>
    </row>
    <row r="1106" spans="8:13" hidden="1">
      <c r="H1106" s="1" t="s">
        <v>63</v>
      </c>
      <c r="I1106" s="1" t="s">
        <v>2268</v>
      </c>
      <c r="J1106" s="1" t="s">
        <v>162</v>
      </c>
      <c r="K1106" s="1" t="str">
        <f t="shared" si="37"/>
        <v>2016</v>
      </c>
      <c r="L1106" s="1">
        <f t="shared" si="36"/>
        <v>30</v>
      </c>
      <c r="M1106" s="1" t="s">
        <v>60</v>
      </c>
    </row>
    <row r="1107" spans="8:13" hidden="1">
      <c r="H1107" s="1" t="s">
        <v>263</v>
      </c>
      <c r="I1107" s="1" t="s">
        <v>4538</v>
      </c>
      <c r="J1107" s="1" t="s">
        <v>4539</v>
      </c>
      <c r="K1107" s="1" t="str">
        <f t="shared" si="37"/>
        <v>2016</v>
      </c>
      <c r="L1107" s="1">
        <f t="shared" si="36"/>
        <v>18</v>
      </c>
      <c r="M1107" s="1" t="s">
        <v>60</v>
      </c>
    </row>
    <row r="1108" spans="8:13">
      <c r="H1108" s="1" t="s">
        <v>126</v>
      </c>
      <c r="I1108" s="1" t="s">
        <v>3882</v>
      </c>
      <c r="J1108" s="1" t="s">
        <v>3781</v>
      </c>
      <c r="K1108" s="1" t="str">
        <f t="shared" si="37"/>
        <v>2019</v>
      </c>
      <c r="L1108" s="18">
        <f t="shared" si="36"/>
        <v>13</v>
      </c>
      <c r="M1108" s="1" t="s">
        <v>79</v>
      </c>
    </row>
    <row r="1109" spans="8:13" hidden="1">
      <c r="H1109" s="1" t="s">
        <v>134</v>
      </c>
      <c r="I1109" s="1" t="s">
        <v>4538</v>
      </c>
      <c r="J1109" s="1" t="s">
        <v>4387</v>
      </c>
      <c r="K1109" s="1" t="str">
        <f t="shared" si="37"/>
        <v>2006</v>
      </c>
      <c r="L1109" s="1">
        <f t="shared" si="36"/>
        <v>17</v>
      </c>
      <c r="M1109" s="1" t="s">
        <v>60</v>
      </c>
    </row>
    <row r="1110" spans="8:13" hidden="1">
      <c r="H1110" s="1" t="s">
        <v>55</v>
      </c>
      <c r="I1110" s="1" t="s">
        <v>4538</v>
      </c>
      <c r="J1110" s="1" t="s">
        <v>634</v>
      </c>
      <c r="K1110" s="1" t="str">
        <f t="shared" si="37"/>
        <v>2015</v>
      </c>
      <c r="L1110" s="1">
        <f t="shared" si="36"/>
        <v>3</v>
      </c>
      <c r="M1110" s="1" t="s">
        <v>60</v>
      </c>
    </row>
    <row r="1111" spans="8:13">
      <c r="H1111" s="1" t="s">
        <v>324</v>
      </c>
      <c r="I1111" s="1" t="s">
        <v>3918</v>
      </c>
      <c r="J1111" s="1" t="s">
        <v>3919</v>
      </c>
      <c r="K1111" s="1" t="str">
        <f t="shared" si="37"/>
        <v>2015</v>
      </c>
      <c r="L1111" s="18">
        <f t="shared" si="36"/>
        <v>13</v>
      </c>
      <c r="M1111" s="1" t="s">
        <v>79</v>
      </c>
    </row>
    <row r="1112" spans="8:13">
      <c r="H1112" s="1" t="s">
        <v>324</v>
      </c>
      <c r="I1112" s="1" t="s">
        <v>4019</v>
      </c>
      <c r="J1112" s="1" t="s">
        <v>2023</v>
      </c>
      <c r="K1112" s="1" t="str">
        <f t="shared" si="37"/>
        <v>2013</v>
      </c>
      <c r="L1112" s="18">
        <f t="shared" si="36"/>
        <v>13</v>
      </c>
      <c r="M1112" s="1" t="s">
        <v>79</v>
      </c>
    </row>
    <row r="1113" spans="8:13">
      <c r="H1113" s="1" t="s">
        <v>344</v>
      </c>
      <c r="I1113" s="1" t="s">
        <v>4359</v>
      </c>
      <c r="J1113" s="1" t="s">
        <v>1072</v>
      </c>
      <c r="K1113" s="1" t="str">
        <f t="shared" si="37"/>
        <v>2009</v>
      </c>
      <c r="L1113" s="18">
        <f t="shared" si="36"/>
        <v>13</v>
      </c>
      <c r="M1113" s="1" t="s">
        <v>79</v>
      </c>
    </row>
    <row r="1114" spans="8:13" hidden="1">
      <c r="H1114" s="1" t="s">
        <v>721</v>
      </c>
      <c r="I1114" s="1" t="s">
        <v>3230</v>
      </c>
      <c r="J1114" s="1" t="s">
        <v>4563</v>
      </c>
      <c r="K1114" s="1" t="str">
        <f t="shared" si="37"/>
        <v>2015</v>
      </c>
      <c r="L1114" s="1">
        <f t="shared" si="36"/>
        <v>50</v>
      </c>
      <c r="M1114" s="1" t="s">
        <v>60</v>
      </c>
    </row>
    <row r="1115" spans="8:13">
      <c r="H1115" s="1" t="s">
        <v>324</v>
      </c>
      <c r="I1115" s="1" t="s">
        <v>1351</v>
      </c>
      <c r="J1115" s="1" t="s">
        <v>5441</v>
      </c>
      <c r="K1115" s="1" t="str">
        <f t="shared" si="37"/>
        <v>2020</v>
      </c>
      <c r="L1115" s="18">
        <f t="shared" si="36"/>
        <v>13</v>
      </c>
      <c r="M1115" s="1" t="s">
        <v>79</v>
      </c>
    </row>
    <row r="1116" spans="8:13" hidden="1">
      <c r="H1116" s="1" t="s">
        <v>169</v>
      </c>
      <c r="I1116" s="1" t="s">
        <v>3230</v>
      </c>
      <c r="J1116" s="1" t="s">
        <v>4330</v>
      </c>
      <c r="K1116" s="1" t="str">
        <f t="shared" si="37"/>
        <v>2010</v>
      </c>
      <c r="L1116" s="1">
        <f t="shared" si="36"/>
        <v>14</v>
      </c>
      <c r="M1116" s="1" t="s">
        <v>60</v>
      </c>
    </row>
    <row r="1117" spans="8:13" hidden="1">
      <c r="H1117" s="1" t="s">
        <v>721</v>
      </c>
      <c r="I1117" s="1" t="s">
        <v>4574</v>
      </c>
      <c r="J1117" s="1" t="s">
        <v>4212</v>
      </c>
      <c r="K1117" s="1" t="str">
        <f t="shared" si="37"/>
        <v>2015</v>
      </c>
      <c r="L1117" s="1">
        <f t="shared" si="36"/>
        <v>50</v>
      </c>
      <c r="M1117" s="1" t="s">
        <v>60</v>
      </c>
    </row>
    <row r="1118" spans="8:13">
      <c r="H1118" s="1" t="s">
        <v>324</v>
      </c>
      <c r="I1118" s="1" t="s">
        <v>5636</v>
      </c>
      <c r="J1118" s="1" t="s">
        <v>5637</v>
      </c>
      <c r="K1118" s="1" t="str">
        <f t="shared" si="37"/>
        <v>2016</v>
      </c>
      <c r="L1118" s="18">
        <f t="shared" si="36"/>
        <v>13</v>
      </c>
      <c r="M1118" s="1" t="s">
        <v>79</v>
      </c>
    </row>
    <row r="1119" spans="8:13">
      <c r="H1119" s="1" t="s">
        <v>324</v>
      </c>
      <c r="I1119" s="1" t="s">
        <v>1042</v>
      </c>
      <c r="J1119" s="1" t="s">
        <v>877</v>
      </c>
      <c r="K1119" s="1" t="str">
        <f t="shared" si="37"/>
        <v>2019</v>
      </c>
      <c r="L1119" s="18">
        <f t="shared" si="36"/>
        <v>13</v>
      </c>
      <c r="M1119" s="1" t="s">
        <v>79</v>
      </c>
    </row>
    <row r="1120" spans="8:13" hidden="1">
      <c r="H1120" s="1" t="s">
        <v>308</v>
      </c>
      <c r="I1120" s="1" t="s">
        <v>4579</v>
      </c>
      <c r="J1120" s="1" t="s">
        <v>1253</v>
      </c>
      <c r="K1120" s="1" t="str">
        <f t="shared" si="37"/>
        <v>1986</v>
      </c>
      <c r="L1120" s="1">
        <f t="shared" si="36"/>
        <v>27</v>
      </c>
      <c r="M1120" s="1" t="s">
        <v>60</v>
      </c>
    </row>
    <row r="1121" spans="8:13" hidden="1">
      <c r="H1121" s="1" t="s">
        <v>116</v>
      </c>
      <c r="I1121" s="1" t="s">
        <v>4579</v>
      </c>
      <c r="J1121" s="1" t="s">
        <v>4212</v>
      </c>
      <c r="K1121" s="1" t="str">
        <f t="shared" si="37"/>
        <v>2015</v>
      </c>
      <c r="L1121" s="1">
        <f t="shared" si="36"/>
        <v>4</v>
      </c>
      <c r="M1121" s="1" t="s">
        <v>60</v>
      </c>
    </row>
    <row r="1122" spans="8:13">
      <c r="H1122" s="1" t="s">
        <v>126</v>
      </c>
      <c r="I1122" s="1" t="s">
        <v>5788</v>
      </c>
      <c r="J1122" s="1" t="s">
        <v>459</v>
      </c>
      <c r="K1122" s="1" t="str">
        <f t="shared" si="37"/>
        <v>2019</v>
      </c>
      <c r="L1122" s="18">
        <f t="shared" si="36"/>
        <v>13</v>
      </c>
      <c r="M1122" s="1" t="s">
        <v>79</v>
      </c>
    </row>
    <row r="1123" spans="8:13">
      <c r="H1123" s="1" t="s">
        <v>217</v>
      </c>
      <c r="I1123" s="1" t="s">
        <v>6440</v>
      </c>
      <c r="J1123" s="1" t="s">
        <v>6443</v>
      </c>
      <c r="K1123" s="1" t="str">
        <f t="shared" si="37"/>
        <v>2013</v>
      </c>
      <c r="L1123" s="18">
        <f t="shared" si="36"/>
        <v>13</v>
      </c>
      <c r="M1123" s="1" t="s">
        <v>79</v>
      </c>
    </row>
    <row r="1124" spans="8:13" hidden="1">
      <c r="H1124" s="1" t="s">
        <v>88</v>
      </c>
      <c r="I1124" s="1" t="s">
        <v>4596</v>
      </c>
      <c r="J1124" s="1" t="s">
        <v>4600</v>
      </c>
      <c r="K1124" s="1" t="str">
        <f t="shared" si="37"/>
        <v>2014</v>
      </c>
      <c r="L1124" s="1">
        <f t="shared" ref="L1124:L1187" si="38">H1124-(TEXT(I1124,"YYYY")-TEXT(J1124,"YYYY"))</f>
        <v>26</v>
      </c>
      <c r="M1124" s="1"/>
    </row>
    <row r="1125" spans="8:13" hidden="1">
      <c r="H1125" s="1" t="s">
        <v>324</v>
      </c>
      <c r="I1125" s="1" t="s">
        <v>4604</v>
      </c>
      <c r="J1125" s="1" t="s">
        <v>3171</v>
      </c>
      <c r="K1125" s="1" t="str">
        <f t="shared" si="37"/>
        <v>2016</v>
      </c>
      <c r="L1125" s="1">
        <f t="shared" si="38"/>
        <v>13</v>
      </c>
      <c r="M1125" s="1" t="s">
        <v>60</v>
      </c>
    </row>
    <row r="1126" spans="8:13">
      <c r="H1126" s="1" t="s">
        <v>324</v>
      </c>
      <c r="I1126" s="1" t="s">
        <v>6364</v>
      </c>
      <c r="J1126" s="1" t="s">
        <v>6477</v>
      </c>
      <c r="K1126" s="1" t="str">
        <f t="shared" si="37"/>
        <v>2016</v>
      </c>
      <c r="L1126" s="18">
        <f t="shared" si="38"/>
        <v>13</v>
      </c>
      <c r="M1126" s="1" t="s">
        <v>79</v>
      </c>
    </row>
    <row r="1127" spans="8:13" hidden="1">
      <c r="H1127" s="1" t="s">
        <v>448</v>
      </c>
      <c r="I1127" s="1" t="s">
        <v>209</v>
      </c>
      <c r="J1127" s="1" t="s">
        <v>467</v>
      </c>
      <c r="K1127" s="1" t="str">
        <f t="shared" si="37"/>
        <v>2016</v>
      </c>
      <c r="L1127" s="1">
        <f t="shared" si="38"/>
        <v>32</v>
      </c>
      <c r="M1127" s="1" t="s">
        <v>60</v>
      </c>
    </row>
    <row r="1128" spans="8:13" hidden="1">
      <c r="H1128" s="1" t="s">
        <v>55</v>
      </c>
      <c r="I1128" s="1" t="s">
        <v>209</v>
      </c>
      <c r="J1128" s="1" t="s">
        <v>4600</v>
      </c>
      <c r="K1128" s="1" t="str">
        <f t="shared" si="37"/>
        <v>2014</v>
      </c>
      <c r="L1128" s="1">
        <f t="shared" si="38"/>
        <v>2</v>
      </c>
      <c r="M1128" s="1" t="s">
        <v>60</v>
      </c>
    </row>
    <row r="1129" spans="8:13">
      <c r="H1129" s="1" t="s">
        <v>247</v>
      </c>
      <c r="I1129" s="1" t="s">
        <v>6481</v>
      </c>
      <c r="J1129" s="1" t="s">
        <v>3187</v>
      </c>
      <c r="K1129" s="1" t="str">
        <f t="shared" si="37"/>
        <v>2014</v>
      </c>
      <c r="L1129" s="18">
        <f t="shared" si="38"/>
        <v>13</v>
      </c>
      <c r="M1129" s="1" t="s">
        <v>79</v>
      </c>
    </row>
    <row r="1130" spans="8:13">
      <c r="H1130" s="1" t="s">
        <v>324</v>
      </c>
      <c r="I1130" s="1" t="s">
        <v>6656</v>
      </c>
      <c r="J1130" s="1" t="s">
        <v>3171</v>
      </c>
      <c r="K1130" s="1" t="str">
        <f t="shared" si="37"/>
        <v>2016</v>
      </c>
      <c r="L1130" s="18">
        <f t="shared" si="38"/>
        <v>13</v>
      </c>
      <c r="M1130" s="1" t="s">
        <v>79</v>
      </c>
    </row>
    <row r="1131" spans="8:13" hidden="1">
      <c r="H1131" s="1" t="s">
        <v>530</v>
      </c>
      <c r="I1131" s="1" t="s">
        <v>3634</v>
      </c>
      <c r="J1131" s="1" t="s">
        <v>4626</v>
      </c>
      <c r="K1131" s="1" t="str">
        <f t="shared" si="37"/>
        <v>2000</v>
      </c>
      <c r="L1131" s="1">
        <f t="shared" si="38"/>
        <v>17</v>
      </c>
      <c r="M1131" s="1"/>
    </row>
    <row r="1132" spans="8:13">
      <c r="H1132" s="1" t="s">
        <v>177</v>
      </c>
      <c r="I1132" s="1" t="s">
        <v>6681</v>
      </c>
      <c r="J1132" s="1" t="s">
        <v>6682</v>
      </c>
      <c r="K1132" s="1" t="str">
        <f t="shared" si="37"/>
        <v>2006</v>
      </c>
      <c r="L1132" s="18">
        <f t="shared" si="38"/>
        <v>13</v>
      </c>
      <c r="M1132" s="1" t="s">
        <v>79</v>
      </c>
    </row>
    <row r="1133" spans="8:13" hidden="1">
      <c r="H1133" s="1" t="s">
        <v>101</v>
      </c>
      <c r="I1133" s="1" t="s">
        <v>4617</v>
      </c>
      <c r="J1133" s="1" t="s">
        <v>4600</v>
      </c>
      <c r="K1133" s="1" t="str">
        <f t="shared" si="37"/>
        <v>2014</v>
      </c>
      <c r="L1133" s="1">
        <f t="shared" si="38"/>
        <v>36</v>
      </c>
      <c r="M1133" s="1" t="s">
        <v>60</v>
      </c>
    </row>
    <row r="1134" spans="8:13" hidden="1">
      <c r="H1134" s="1" t="s">
        <v>583</v>
      </c>
      <c r="I1134" s="1" t="s">
        <v>4637</v>
      </c>
      <c r="J1134" s="1" t="s">
        <v>4638</v>
      </c>
      <c r="K1134" s="1" t="str">
        <f t="shared" si="37"/>
        <v>2012</v>
      </c>
      <c r="L1134" s="1">
        <f t="shared" si="38"/>
        <v>18</v>
      </c>
      <c r="M1134" s="1"/>
    </row>
    <row r="1135" spans="8:13">
      <c r="H1135" s="1" t="s">
        <v>324</v>
      </c>
      <c r="I1135" s="1" t="s">
        <v>7149</v>
      </c>
      <c r="J1135" s="1" t="s">
        <v>93</v>
      </c>
      <c r="K1135" s="1" t="str">
        <f t="shared" si="37"/>
        <v>2014</v>
      </c>
      <c r="L1135" s="18">
        <f t="shared" si="38"/>
        <v>13</v>
      </c>
      <c r="M1135" s="1" t="s">
        <v>79</v>
      </c>
    </row>
    <row r="1136" spans="8:13" hidden="1">
      <c r="H1136" s="1" t="s">
        <v>530</v>
      </c>
      <c r="I1136" s="1" t="s">
        <v>4642</v>
      </c>
      <c r="J1136" s="1" t="s">
        <v>931</v>
      </c>
      <c r="K1136" s="1" t="str">
        <f t="shared" si="37"/>
        <v>2016</v>
      </c>
      <c r="L1136" s="1">
        <f t="shared" si="38"/>
        <v>33</v>
      </c>
      <c r="M1136" s="1"/>
    </row>
    <row r="1137" spans="8:13">
      <c r="H1137" s="1" t="s">
        <v>126</v>
      </c>
      <c r="I1137" s="1" t="s">
        <v>8021</v>
      </c>
      <c r="J1137" s="1" t="s">
        <v>5013</v>
      </c>
      <c r="K1137" s="1" t="str">
        <f t="shared" si="37"/>
        <v>2014</v>
      </c>
      <c r="L1137" s="18">
        <f t="shared" si="38"/>
        <v>13</v>
      </c>
      <c r="M1137" s="1" t="s">
        <v>79</v>
      </c>
    </row>
    <row r="1138" spans="8:13" hidden="1">
      <c r="H1138" s="1" t="s">
        <v>136</v>
      </c>
      <c r="I1138" s="1" t="s">
        <v>4654</v>
      </c>
      <c r="J1138" s="1" t="s">
        <v>4655</v>
      </c>
      <c r="K1138" s="1" t="str">
        <f t="shared" si="37"/>
        <v>2010</v>
      </c>
      <c r="L1138" s="1">
        <f t="shared" si="38"/>
        <v>44</v>
      </c>
      <c r="M1138" s="1"/>
    </row>
    <row r="1139" spans="8:13" hidden="1">
      <c r="H1139" s="1" t="s">
        <v>351</v>
      </c>
      <c r="I1139" s="1" t="s">
        <v>4659</v>
      </c>
      <c r="J1139" s="1" t="s">
        <v>4600</v>
      </c>
      <c r="K1139" s="1" t="str">
        <f t="shared" si="37"/>
        <v>2014</v>
      </c>
      <c r="L1139" s="1">
        <f t="shared" si="38"/>
        <v>53</v>
      </c>
      <c r="M1139" s="1" t="s">
        <v>60</v>
      </c>
    </row>
    <row r="1140" spans="8:13">
      <c r="H1140" s="1" t="s">
        <v>324</v>
      </c>
      <c r="I1140" s="1" t="s">
        <v>8294</v>
      </c>
      <c r="J1140" s="1" t="s">
        <v>7725</v>
      </c>
      <c r="K1140" s="1" t="str">
        <f t="shared" si="37"/>
        <v>2020</v>
      </c>
      <c r="L1140" s="18">
        <f t="shared" si="38"/>
        <v>13</v>
      </c>
      <c r="M1140" s="1" t="s">
        <v>79</v>
      </c>
    </row>
    <row r="1141" spans="8:13" hidden="1">
      <c r="H1141" s="1" t="s">
        <v>63</v>
      </c>
      <c r="I1141" s="1" t="s">
        <v>4659</v>
      </c>
      <c r="J1141" s="1" t="s">
        <v>4156</v>
      </c>
      <c r="K1141" s="1" t="str">
        <f t="shared" si="37"/>
        <v>2008</v>
      </c>
      <c r="L1141" s="1">
        <f t="shared" si="38"/>
        <v>22</v>
      </c>
      <c r="M1141" s="1" t="s">
        <v>60</v>
      </c>
    </row>
    <row r="1142" spans="8:13">
      <c r="H1142" s="1" t="s">
        <v>126</v>
      </c>
      <c r="I1142" s="1" t="s">
        <v>544</v>
      </c>
      <c r="J1142" s="1" t="s">
        <v>532</v>
      </c>
      <c r="K1142" s="1" t="str">
        <f t="shared" si="37"/>
        <v>2019</v>
      </c>
      <c r="L1142" s="18">
        <f t="shared" si="38"/>
        <v>13</v>
      </c>
      <c r="M1142" s="1" t="s">
        <v>79</v>
      </c>
    </row>
    <row r="1143" spans="8:13" hidden="1">
      <c r="H1143" s="1" t="s">
        <v>644</v>
      </c>
      <c r="I1143" s="1" t="s">
        <v>4673</v>
      </c>
      <c r="J1143" s="1" t="s">
        <v>467</v>
      </c>
      <c r="K1143" s="1" t="str">
        <f t="shared" si="37"/>
        <v>2016</v>
      </c>
      <c r="L1143" s="1">
        <f t="shared" si="38"/>
        <v>35</v>
      </c>
      <c r="M1143" s="1" t="s">
        <v>60</v>
      </c>
    </row>
    <row r="1144" spans="8:13">
      <c r="H1144" s="1" t="s">
        <v>324</v>
      </c>
      <c r="I1144" s="1" t="s">
        <v>8590</v>
      </c>
      <c r="J1144" s="1" t="s">
        <v>7691</v>
      </c>
      <c r="K1144" s="1" t="str">
        <f t="shared" si="37"/>
        <v>2020</v>
      </c>
      <c r="L1144" s="18">
        <f t="shared" si="38"/>
        <v>13</v>
      </c>
      <c r="M1144" s="1" t="s">
        <v>79</v>
      </c>
    </row>
    <row r="1145" spans="8:13">
      <c r="H1145" s="1" t="s">
        <v>126</v>
      </c>
      <c r="I1145" s="1" t="s">
        <v>1610</v>
      </c>
      <c r="J1145" s="1" t="s">
        <v>459</v>
      </c>
      <c r="K1145" s="1" t="str">
        <f t="shared" si="37"/>
        <v>2019</v>
      </c>
      <c r="L1145" s="18">
        <f t="shared" si="38"/>
        <v>13</v>
      </c>
      <c r="M1145" s="1" t="s">
        <v>79</v>
      </c>
    </row>
    <row r="1146" spans="8:13" hidden="1">
      <c r="H1146" s="1" t="s">
        <v>324</v>
      </c>
      <c r="I1146" s="1" t="s">
        <v>4687</v>
      </c>
      <c r="J1146" s="1" t="s">
        <v>806</v>
      </c>
      <c r="K1146" s="1" t="str">
        <f t="shared" si="37"/>
        <v>2014</v>
      </c>
      <c r="L1146" s="1">
        <f t="shared" si="38"/>
        <v>10</v>
      </c>
      <c r="M1146" s="1" t="s">
        <v>60</v>
      </c>
    </row>
    <row r="1147" spans="8:13">
      <c r="H1147" s="1" t="s">
        <v>324</v>
      </c>
      <c r="I1147" s="1" t="s">
        <v>8729</v>
      </c>
      <c r="J1147" s="1" t="s">
        <v>5622</v>
      </c>
      <c r="K1147" s="1" t="str">
        <f t="shared" si="37"/>
        <v>2020</v>
      </c>
      <c r="L1147" s="18">
        <f t="shared" si="38"/>
        <v>13</v>
      </c>
      <c r="M1147" s="1" t="s">
        <v>79</v>
      </c>
    </row>
    <row r="1148" spans="8:13">
      <c r="H1148" s="1" t="s">
        <v>324</v>
      </c>
      <c r="I1148" s="1" t="s">
        <v>9032</v>
      </c>
      <c r="J1148" s="1" t="s">
        <v>4638</v>
      </c>
      <c r="K1148" s="1" t="str">
        <f t="shared" si="37"/>
        <v>2012</v>
      </c>
      <c r="L1148" s="18">
        <f t="shared" si="38"/>
        <v>13</v>
      </c>
      <c r="M1148" s="1" t="s">
        <v>79</v>
      </c>
    </row>
    <row r="1149" spans="8:13" hidden="1">
      <c r="H1149" s="1" t="s">
        <v>1343</v>
      </c>
      <c r="I1149" s="1" t="s">
        <v>4698</v>
      </c>
      <c r="J1149" s="1" t="s">
        <v>209</v>
      </c>
      <c r="K1149" s="1" t="str">
        <f t="shared" si="37"/>
        <v>2016</v>
      </c>
      <c r="L1149" s="1">
        <f t="shared" si="38"/>
        <v>40</v>
      </c>
      <c r="M1149" s="1" t="s">
        <v>60</v>
      </c>
    </row>
    <row r="1150" spans="8:13">
      <c r="H1150" s="1" t="s">
        <v>126</v>
      </c>
      <c r="I1150" s="1" t="s">
        <v>9035</v>
      </c>
      <c r="J1150" s="1" t="s">
        <v>3141</v>
      </c>
      <c r="K1150" s="1" t="str">
        <f t="shared" si="37"/>
        <v>2011</v>
      </c>
      <c r="L1150" s="18">
        <f t="shared" si="38"/>
        <v>13</v>
      </c>
      <c r="M1150" s="1" t="s">
        <v>79</v>
      </c>
    </row>
    <row r="1151" spans="8:13" hidden="1">
      <c r="H1151" s="1" t="s">
        <v>301</v>
      </c>
      <c r="I1151" s="1" t="s">
        <v>412</v>
      </c>
      <c r="J1151" s="1" t="s">
        <v>303</v>
      </c>
      <c r="K1151" s="1" t="str">
        <f t="shared" si="37"/>
        <v>2016</v>
      </c>
      <c r="L1151" s="1">
        <f t="shared" si="38"/>
        <v>53</v>
      </c>
      <c r="M1151" s="1" t="s">
        <v>60</v>
      </c>
    </row>
    <row r="1152" spans="8:13" hidden="1">
      <c r="H1152" s="1" t="s">
        <v>180</v>
      </c>
      <c r="I1152" s="1" t="s">
        <v>412</v>
      </c>
      <c r="J1152" s="1" t="s">
        <v>4709</v>
      </c>
      <c r="K1152" s="1" t="str">
        <f t="shared" si="37"/>
        <v>2009</v>
      </c>
      <c r="L1152" s="1">
        <f t="shared" si="38"/>
        <v>56</v>
      </c>
      <c r="M1152" s="1" t="s">
        <v>60</v>
      </c>
    </row>
    <row r="1153" spans="8:13" hidden="1">
      <c r="H1153" s="1" t="s">
        <v>809</v>
      </c>
      <c r="I1153" s="1" t="s">
        <v>412</v>
      </c>
      <c r="J1153" s="1" t="s">
        <v>2023</v>
      </c>
      <c r="K1153" s="1" t="str">
        <f t="shared" si="37"/>
        <v>2013</v>
      </c>
      <c r="L1153" s="1">
        <f t="shared" si="38"/>
        <v>33</v>
      </c>
      <c r="M1153" s="1" t="s">
        <v>60</v>
      </c>
    </row>
    <row r="1154" spans="8:13" hidden="1">
      <c r="H1154" s="1" t="s">
        <v>1070</v>
      </c>
      <c r="I1154" s="1" t="s">
        <v>3927</v>
      </c>
      <c r="J1154" s="1" t="s">
        <v>931</v>
      </c>
      <c r="K1154" s="1" t="str">
        <f t="shared" si="37"/>
        <v>2016</v>
      </c>
      <c r="L1154" s="1">
        <f t="shared" si="38"/>
        <v>74</v>
      </c>
      <c r="M1154" s="1" t="s">
        <v>60</v>
      </c>
    </row>
    <row r="1155" spans="8:13">
      <c r="H1155" s="1" t="s">
        <v>344</v>
      </c>
      <c r="I1155" s="1" t="s">
        <v>9035</v>
      </c>
      <c r="J1155" s="1" t="s">
        <v>9038</v>
      </c>
      <c r="K1155" s="1" t="str">
        <f t="shared" si="37"/>
        <v>2004</v>
      </c>
      <c r="L1155" s="18">
        <f t="shared" si="38"/>
        <v>13</v>
      </c>
      <c r="M1155" s="1" t="s">
        <v>79</v>
      </c>
    </row>
    <row r="1156" spans="8:13">
      <c r="H1156" s="1" t="s">
        <v>126</v>
      </c>
      <c r="I1156" s="1" t="s">
        <v>321</v>
      </c>
      <c r="J1156" s="1" t="s">
        <v>903</v>
      </c>
      <c r="K1156" s="1" t="str">
        <f t="shared" ref="K1156:K1219" si="39">TEXT(J1156,"YYYY")</f>
        <v>2019</v>
      </c>
      <c r="L1156" s="18">
        <f t="shared" si="38"/>
        <v>13</v>
      </c>
      <c r="M1156" s="1" t="s">
        <v>79</v>
      </c>
    </row>
    <row r="1157" spans="8:13" hidden="1">
      <c r="H1157" s="1" t="s">
        <v>1343</v>
      </c>
      <c r="I1157" s="1" t="s">
        <v>3927</v>
      </c>
      <c r="J1157" s="1" t="s">
        <v>162</v>
      </c>
      <c r="K1157" s="1" t="str">
        <f t="shared" si="39"/>
        <v>2016</v>
      </c>
      <c r="L1157" s="1">
        <f t="shared" si="38"/>
        <v>41</v>
      </c>
      <c r="M1157" s="1" t="s">
        <v>60</v>
      </c>
    </row>
    <row r="1158" spans="8:13" hidden="1">
      <c r="H1158" s="1" t="s">
        <v>55</v>
      </c>
      <c r="I1158" s="1" t="s">
        <v>3927</v>
      </c>
      <c r="J1158" s="1" t="s">
        <v>162</v>
      </c>
      <c r="K1158" s="1" t="str">
        <f t="shared" si="39"/>
        <v>2016</v>
      </c>
      <c r="L1158" s="1">
        <f t="shared" si="38"/>
        <v>4</v>
      </c>
      <c r="M1158" s="1" t="s">
        <v>60</v>
      </c>
    </row>
    <row r="1159" spans="8:13">
      <c r="H1159" s="1" t="s">
        <v>324</v>
      </c>
      <c r="I1159" s="1" t="s">
        <v>8019</v>
      </c>
      <c r="J1159" s="1" t="s">
        <v>6732</v>
      </c>
      <c r="K1159" s="1" t="str">
        <f t="shared" si="39"/>
        <v>2013</v>
      </c>
      <c r="L1159" s="18">
        <f t="shared" si="38"/>
        <v>13</v>
      </c>
      <c r="M1159" s="1" t="s">
        <v>79</v>
      </c>
    </row>
    <row r="1160" spans="8:13">
      <c r="H1160" s="1" t="s">
        <v>344</v>
      </c>
      <c r="I1160" s="1" t="s">
        <v>10281</v>
      </c>
      <c r="J1160" s="1" t="s">
        <v>7218</v>
      </c>
      <c r="K1160" s="1" t="str">
        <f t="shared" si="39"/>
        <v>2012</v>
      </c>
      <c r="L1160" s="18">
        <f t="shared" si="38"/>
        <v>13</v>
      </c>
      <c r="M1160" s="1" t="s">
        <v>79</v>
      </c>
    </row>
    <row r="1161" spans="8:13" hidden="1">
      <c r="H1161" s="1" t="s">
        <v>189</v>
      </c>
      <c r="I1161" s="1" t="s">
        <v>3838</v>
      </c>
      <c r="J1161" s="1" t="s">
        <v>1534</v>
      </c>
      <c r="K1161" s="1" t="str">
        <f t="shared" si="39"/>
        <v>2016</v>
      </c>
      <c r="L1161" s="1">
        <f t="shared" si="38"/>
        <v>46</v>
      </c>
      <c r="M1161" s="1" t="s">
        <v>60</v>
      </c>
    </row>
    <row r="1162" spans="8:13" hidden="1">
      <c r="H1162" s="1" t="s">
        <v>299</v>
      </c>
      <c r="I1162" s="1" t="s">
        <v>3254</v>
      </c>
      <c r="J1162" s="1" t="s">
        <v>2237</v>
      </c>
      <c r="K1162" s="1" t="str">
        <f t="shared" si="39"/>
        <v>2016</v>
      </c>
      <c r="L1162" s="1">
        <f t="shared" si="38"/>
        <v>43</v>
      </c>
      <c r="M1162" s="1" t="s">
        <v>60</v>
      </c>
    </row>
    <row r="1163" spans="8:13" hidden="1">
      <c r="H1163" s="1" t="s">
        <v>144</v>
      </c>
      <c r="I1163" s="1" t="s">
        <v>3254</v>
      </c>
      <c r="J1163" s="1" t="s">
        <v>3254</v>
      </c>
      <c r="K1163" s="1" t="str">
        <f t="shared" si="39"/>
        <v>2017</v>
      </c>
      <c r="L1163" s="1">
        <f t="shared" si="38"/>
        <v>24</v>
      </c>
      <c r="M1163" s="1" t="s">
        <v>60</v>
      </c>
    </row>
    <row r="1164" spans="8:13">
      <c r="H1164" s="1" t="s">
        <v>217</v>
      </c>
      <c r="I1164" s="1" t="s">
        <v>9072</v>
      </c>
      <c r="J1164" s="1" t="s">
        <v>10338</v>
      </c>
      <c r="K1164" s="1" t="str">
        <f t="shared" si="39"/>
        <v>2010</v>
      </c>
      <c r="L1164" s="18">
        <f t="shared" si="38"/>
        <v>13</v>
      </c>
      <c r="M1164" s="1" t="s">
        <v>79</v>
      </c>
    </row>
    <row r="1165" spans="8:13">
      <c r="H1165" s="1" t="s">
        <v>126</v>
      </c>
      <c r="I1165" s="1" t="s">
        <v>8824</v>
      </c>
      <c r="J1165" s="1" t="s">
        <v>10766</v>
      </c>
      <c r="K1165" s="1" t="str">
        <f t="shared" si="39"/>
        <v>2013</v>
      </c>
      <c r="L1165" s="18">
        <f t="shared" si="38"/>
        <v>13</v>
      </c>
      <c r="M1165" s="1" t="s">
        <v>79</v>
      </c>
    </row>
    <row r="1166" spans="8:13">
      <c r="H1166" s="1" t="s">
        <v>217</v>
      </c>
      <c r="I1166" s="1" t="s">
        <v>10517</v>
      </c>
      <c r="J1166" s="1" t="s">
        <v>2019</v>
      </c>
      <c r="K1166" s="1" t="str">
        <f t="shared" si="39"/>
        <v>2012</v>
      </c>
      <c r="L1166" s="18">
        <f t="shared" si="38"/>
        <v>13</v>
      </c>
      <c r="M1166" s="1" t="s">
        <v>79</v>
      </c>
    </row>
    <row r="1167" spans="8:13" hidden="1">
      <c r="H1167" s="1" t="s">
        <v>144</v>
      </c>
      <c r="I1167" s="1" t="s">
        <v>4349</v>
      </c>
      <c r="J1167" s="1" t="s">
        <v>1534</v>
      </c>
      <c r="K1167" s="1" t="str">
        <f t="shared" si="39"/>
        <v>2016</v>
      </c>
      <c r="L1167" s="1">
        <f t="shared" si="38"/>
        <v>23</v>
      </c>
      <c r="M1167" s="1" t="s">
        <v>60</v>
      </c>
    </row>
    <row r="1168" spans="8:13">
      <c r="H1168" s="1" t="s">
        <v>324</v>
      </c>
      <c r="I1168" s="1" t="s">
        <v>10517</v>
      </c>
      <c r="J1168" s="1" t="s">
        <v>1222</v>
      </c>
      <c r="K1168" s="1" t="str">
        <f t="shared" si="39"/>
        <v>2015</v>
      </c>
      <c r="L1168" s="18">
        <f t="shared" si="38"/>
        <v>13</v>
      </c>
      <c r="M1168" s="1" t="s">
        <v>79</v>
      </c>
    </row>
    <row r="1169" spans="8:13">
      <c r="H1169" s="1" t="s">
        <v>324</v>
      </c>
      <c r="I1169" s="1" t="s">
        <v>857</v>
      </c>
      <c r="J1169" s="1" t="s">
        <v>5441</v>
      </c>
      <c r="K1169" s="1" t="str">
        <f t="shared" si="39"/>
        <v>2020</v>
      </c>
      <c r="L1169" s="18">
        <f t="shared" si="38"/>
        <v>13</v>
      </c>
      <c r="M1169" s="1" t="s">
        <v>79</v>
      </c>
    </row>
    <row r="1170" spans="8:13">
      <c r="H1170" s="1" t="s">
        <v>126</v>
      </c>
      <c r="I1170" s="1" t="s">
        <v>9206</v>
      </c>
      <c r="J1170" s="1" t="s">
        <v>6443</v>
      </c>
      <c r="K1170" s="1" t="str">
        <f t="shared" si="39"/>
        <v>2013</v>
      </c>
      <c r="L1170" s="18">
        <f t="shared" si="38"/>
        <v>13</v>
      </c>
      <c r="M1170" s="1" t="s">
        <v>79</v>
      </c>
    </row>
    <row r="1171" spans="8:13" hidden="1">
      <c r="H1171" s="1" t="s">
        <v>136</v>
      </c>
      <c r="I1171" s="1" t="s">
        <v>496</v>
      </c>
      <c r="J1171" s="1" t="s">
        <v>1918</v>
      </c>
      <c r="K1171" s="1" t="str">
        <f t="shared" si="39"/>
        <v>2007</v>
      </c>
      <c r="L1171" s="1">
        <f t="shared" si="38"/>
        <v>40</v>
      </c>
      <c r="M1171" s="1" t="s">
        <v>60</v>
      </c>
    </row>
    <row r="1172" spans="8:13">
      <c r="H1172" s="1" t="s">
        <v>464</v>
      </c>
      <c r="I1172" s="1" t="s">
        <v>8821</v>
      </c>
      <c r="J1172" s="1" t="s">
        <v>5385</v>
      </c>
      <c r="K1172" s="1" t="str">
        <f t="shared" si="39"/>
        <v>1996</v>
      </c>
      <c r="L1172" s="18">
        <f t="shared" si="38"/>
        <v>13</v>
      </c>
      <c r="M1172" s="1" t="s">
        <v>79</v>
      </c>
    </row>
    <row r="1173" spans="8:13">
      <c r="H1173" s="1" t="s">
        <v>324</v>
      </c>
      <c r="I1173" s="1" t="s">
        <v>6398</v>
      </c>
      <c r="J1173" s="1" t="s">
        <v>6104</v>
      </c>
      <c r="K1173" s="1" t="str">
        <f t="shared" si="39"/>
        <v>2015</v>
      </c>
      <c r="L1173" s="18">
        <f t="shared" si="38"/>
        <v>13</v>
      </c>
      <c r="M1173" s="1" t="s">
        <v>79</v>
      </c>
    </row>
    <row r="1174" spans="8:13" hidden="1">
      <c r="H1174" s="1" t="s">
        <v>130</v>
      </c>
      <c r="I1174" s="1" t="s">
        <v>4785</v>
      </c>
      <c r="J1174" s="1" t="s">
        <v>2237</v>
      </c>
      <c r="K1174" s="1" t="str">
        <f t="shared" si="39"/>
        <v>2016</v>
      </c>
      <c r="L1174" s="1">
        <f t="shared" si="38"/>
        <v>11</v>
      </c>
      <c r="M1174" s="1" t="s">
        <v>60</v>
      </c>
    </row>
    <row r="1175" spans="8:13">
      <c r="H1175" s="1" t="s">
        <v>324</v>
      </c>
      <c r="I1175" s="1" t="s">
        <v>11565</v>
      </c>
      <c r="J1175" s="1" t="s">
        <v>1067</v>
      </c>
      <c r="K1175" s="1" t="str">
        <f t="shared" si="39"/>
        <v>2015</v>
      </c>
      <c r="L1175" s="18">
        <f t="shared" si="38"/>
        <v>13</v>
      </c>
      <c r="M1175" s="1" t="s">
        <v>79</v>
      </c>
    </row>
    <row r="1176" spans="8:13" hidden="1">
      <c r="H1176" s="1" t="s">
        <v>128</v>
      </c>
      <c r="I1176" s="1" t="s">
        <v>4793</v>
      </c>
      <c r="J1176" s="1" t="s">
        <v>2008</v>
      </c>
      <c r="K1176" s="1" t="str">
        <f t="shared" si="39"/>
        <v>2014</v>
      </c>
      <c r="L1176" s="1">
        <f t="shared" si="38"/>
        <v>39</v>
      </c>
      <c r="M1176" s="1" t="s">
        <v>60</v>
      </c>
    </row>
    <row r="1177" spans="8:13" hidden="1">
      <c r="H1177" s="1" t="s">
        <v>809</v>
      </c>
      <c r="I1177" s="1" t="s">
        <v>274</v>
      </c>
      <c r="J1177" s="1" t="s">
        <v>1534</v>
      </c>
      <c r="K1177" s="1" t="str">
        <f t="shared" si="39"/>
        <v>2016</v>
      </c>
      <c r="L1177" s="1">
        <f t="shared" si="38"/>
        <v>35</v>
      </c>
      <c r="M1177" s="1" t="s">
        <v>60</v>
      </c>
    </row>
    <row r="1178" spans="8:13">
      <c r="H1178" s="1" t="s">
        <v>247</v>
      </c>
      <c r="I1178" s="1" t="s">
        <v>11740</v>
      </c>
      <c r="J1178" s="1" t="s">
        <v>3458</v>
      </c>
      <c r="K1178" s="1" t="str">
        <f t="shared" si="39"/>
        <v>2018</v>
      </c>
      <c r="L1178" s="18">
        <f t="shared" si="38"/>
        <v>13</v>
      </c>
      <c r="M1178" s="1" t="s">
        <v>79</v>
      </c>
    </row>
    <row r="1179" spans="8:13">
      <c r="H1179" s="1" t="s">
        <v>324</v>
      </c>
      <c r="I1179" s="1" t="s">
        <v>9305</v>
      </c>
      <c r="J1179" s="1" t="s">
        <v>7542</v>
      </c>
      <c r="K1179" s="1" t="str">
        <f t="shared" si="39"/>
        <v>2020</v>
      </c>
      <c r="L1179" s="18">
        <f t="shared" si="38"/>
        <v>13</v>
      </c>
      <c r="M1179" s="1" t="s">
        <v>79</v>
      </c>
    </row>
    <row r="1180" spans="8:13" hidden="1">
      <c r="H1180" s="1" t="s">
        <v>78</v>
      </c>
      <c r="I1180" s="1" t="s">
        <v>4806</v>
      </c>
      <c r="J1180" s="1" t="s">
        <v>4734</v>
      </c>
      <c r="K1180" s="1" t="str">
        <f t="shared" si="39"/>
        <v>2016</v>
      </c>
      <c r="L1180" s="1">
        <f t="shared" si="38"/>
        <v>28</v>
      </c>
      <c r="M1180" s="1" t="s">
        <v>60</v>
      </c>
    </row>
    <row r="1181" spans="8:13" hidden="1">
      <c r="H1181" s="1" t="s">
        <v>78</v>
      </c>
      <c r="I1181" s="1" t="s">
        <v>3838</v>
      </c>
      <c r="J1181" s="1" t="s">
        <v>4810</v>
      </c>
      <c r="K1181" s="1" t="str">
        <f t="shared" si="39"/>
        <v>2001</v>
      </c>
      <c r="L1181" s="1">
        <f t="shared" si="38"/>
        <v>13</v>
      </c>
      <c r="M1181" s="1" t="s">
        <v>60</v>
      </c>
    </row>
    <row r="1182" spans="8:13" hidden="1">
      <c r="H1182" s="1" t="s">
        <v>351</v>
      </c>
      <c r="I1182" s="1" t="s">
        <v>3838</v>
      </c>
      <c r="J1182" s="1" t="s">
        <v>250</v>
      </c>
      <c r="K1182" s="1" t="str">
        <f t="shared" si="39"/>
        <v>2016</v>
      </c>
      <c r="L1182" s="1">
        <f t="shared" si="38"/>
        <v>54</v>
      </c>
      <c r="M1182" s="1" t="s">
        <v>60</v>
      </c>
    </row>
    <row r="1183" spans="8:13">
      <c r="H1183" s="1" t="s">
        <v>126</v>
      </c>
      <c r="I1183" s="1" t="s">
        <v>968</v>
      </c>
      <c r="J1183" s="1" t="s">
        <v>1712</v>
      </c>
      <c r="K1183" s="1" t="str">
        <f t="shared" si="39"/>
        <v>2014</v>
      </c>
      <c r="L1183" s="18">
        <f t="shared" si="38"/>
        <v>13</v>
      </c>
      <c r="M1183" s="1" t="s">
        <v>79</v>
      </c>
    </row>
    <row r="1184" spans="8:13" hidden="1">
      <c r="H1184" s="1" t="s">
        <v>63</v>
      </c>
      <c r="I1184" s="1" t="s">
        <v>4820</v>
      </c>
      <c r="J1184" s="1" t="s">
        <v>1918</v>
      </c>
      <c r="K1184" s="1" t="str">
        <f t="shared" si="39"/>
        <v>2007</v>
      </c>
      <c r="L1184" s="1">
        <f t="shared" si="38"/>
        <v>20</v>
      </c>
      <c r="M1184" s="1" t="s">
        <v>60</v>
      </c>
    </row>
    <row r="1185" spans="8:13">
      <c r="H1185" s="1" t="s">
        <v>247</v>
      </c>
      <c r="I1185" s="1" t="s">
        <v>12212</v>
      </c>
      <c r="J1185" s="1" t="s">
        <v>4019</v>
      </c>
      <c r="K1185" s="1" t="str">
        <f t="shared" si="39"/>
        <v>2013</v>
      </c>
      <c r="L1185" s="18">
        <f t="shared" si="38"/>
        <v>13</v>
      </c>
      <c r="M1185" s="1" t="s">
        <v>79</v>
      </c>
    </row>
    <row r="1186" spans="8:13">
      <c r="H1186" s="1" t="s">
        <v>126</v>
      </c>
      <c r="I1186" s="1" t="s">
        <v>12376</v>
      </c>
      <c r="J1186" s="1" t="s">
        <v>1308</v>
      </c>
      <c r="K1186" s="1" t="str">
        <f t="shared" si="39"/>
        <v>2019</v>
      </c>
      <c r="L1186" s="18">
        <f t="shared" si="38"/>
        <v>13</v>
      </c>
      <c r="M1186" s="1" t="s">
        <v>79</v>
      </c>
    </row>
    <row r="1187" spans="8:13">
      <c r="H1187" s="1" t="s">
        <v>126</v>
      </c>
      <c r="I1187" s="1" t="s">
        <v>337</v>
      </c>
      <c r="J1187" s="1" t="s">
        <v>340</v>
      </c>
      <c r="K1187" s="1" t="str">
        <f t="shared" si="39"/>
        <v>2017</v>
      </c>
      <c r="L1187" s="18">
        <f t="shared" si="38"/>
        <v>14</v>
      </c>
      <c r="M1187" s="1" t="s">
        <v>79</v>
      </c>
    </row>
    <row r="1188" spans="8:13" hidden="1">
      <c r="H1188" s="1" t="s">
        <v>324</v>
      </c>
      <c r="I1188" s="1" t="s">
        <v>4828</v>
      </c>
      <c r="J1188" s="1" t="s">
        <v>4836</v>
      </c>
      <c r="K1188" s="1" t="str">
        <f t="shared" si="39"/>
        <v>2017</v>
      </c>
      <c r="L1188" s="1">
        <f t="shared" ref="L1188:L1251" si="40">H1188-(TEXT(I1188,"YYYY")-TEXT(J1188,"YYYY"))</f>
        <v>13</v>
      </c>
      <c r="M1188" s="1" t="s">
        <v>60</v>
      </c>
    </row>
    <row r="1189" spans="8:13" hidden="1">
      <c r="H1189" s="1" t="s">
        <v>351</v>
      </c>
      <c r="I1189" s="1" t="s">
        <v>4828</v>
      </c>
      <c r="J1189" s="1" t="s">
        <v>4840</v>
      </c>
      <c r="K1189" s="1" t="str">
        <f t="shared" si="39"/>
        <v>2016</v>
      </c>
      <c r="L1189" s="1">
        <f t="shared" si="40"/>
        <v>54</v>
      </c>
      <c r="M1189" s="1" t="s">
        <v>60</v>
      </c>
    </row>
    <row r="1190" spans="8:13" hidden="1">
      <c r="H1190" s="1" t="s">
        <v>108</v>
      </c>
      <c r="I1190" s="1" t="s">
        <v>4828</v>
      </c>
      <c r="J1190" s="1" t="s">
        <v>4844</v>
      </c>
      <c r="K1190" s="1" t="str">
        <f t="shared" si="39"/>
        <v>2017</v>
      </c>
      <c r="L1190" s="1">
        <f t="shared" si="40"/>
        <v>8</v>
      </c>
      <c r="M1190" s="1" t="s">
        <v>60</v>
      </c>
    </row>
    <row r="1191" spans="8:13">
      <c r="H1191" s="1" t="s">
        <v>126</v>
      </c>
      <c r="I1191" s="1" t="s">
        <v>155</v>
      </c>
      <c r="J1191" s="1" t="s">
        <v>155</v>
      </c>
      <c r="K1191" s="1" t="str">
        <f t="shared" si="39"/>
        <v>2019</v>
      </c>
      <c r="L1191" s="18">
        <f t="shared" si="40"/>
        <v>14</v>
      </c>
      <c r="M1191" s="1" t="s">
        <v>79</v>
      </c>
    </row>
    <row r="1192" spans="8:13">
      <c r="H1192" s="1" t="s">
        <v>126</v>
      </c>
      <c r="I1192" s="1" t="s">
        <v>637</v>
      </c>
      <c r="J1192" s="1" t="s">
        <v>637</v>
      </c>
      <c r="K1192" s="1" t="str">
        <f t="shared" si="39"/>
        <v>2017</v>
      </c>
      <c r="L1192" s="18">
        <f t="shared" si="40"/>
        <v>14</v>
      </c>
      <c r="M1192" s="1" t="s">
        <v>79</v>
      </c>
    </row>
    <row r="1193" spans="8:13">
      <c r="H1193" s="1" t="s">
        <v>197</v>
      </c>
      <c r="I1193" s="1" t="s">
        <v>861</v>
      </c>
      <c r="J1193" s="1" t="s">
        <v>303</v>
      </c>
      <c r="K1193" s="1" t="str">
        <f t="shared" si="39"/>
        <v>2016</v>
      </c>
      <c r="L1193" s="18">
        <f t="shared" si="40"/>
        <v>14</v>
      </c>
      <c r="M1193" s="1" t="s">
        <v>79</v>
      </c>
    </row>
    <row r="1194" spans="8:13" hidden="1">
      <c r="H1194" s="1" t="s">
        <v>351</v>
      </c>
      <c r="I1194" s="1" t="s">
        <v>4851</v>
      </c>
      <c r="J1194" s="1" t="s">
        <v>2019</v>
      </c>
      <c r="K1194" s="1" t="str">
        <f t="shared" si="39"/>
        <v>2012</v>
      </c>
      <c r="L1194" s="1">
        <f t="shared" si="40"/>
        <v>50</v>
      </c>
      <c r="M1194" s="1" t="s">
        <v>60</v>
      </c>
    </row>
    <row r="1195" spans="8:13">
      <c r="H1195" s="1" t="s">
        <v>169</v>
      </c>
      <c r="I1195" s="1" t="s">
        <v>1042</v>
      </c>
      <c r="J1195" s="5">
        <v>41275</v>
      </c>
      <c r="K1195" s="1" t="str">
        <f t="shared" si="39"/>
        <v>2013</v>
      </c>
      <c r="L1195" s="18">
        <f t="shared" si="40"/>
        <v>14</v>
      </c>
      <c r="M1195" s="1" t="s">
        <v>79</v>
      </c>
    </row>
    <row r="1196" spans="8:13" hidden="1">
      <c r="H1196" s="1" t="s">
        <v>144</v>
      </c>
      <c r="I1196" s="1" t="s">
        <v>4359</v>
      </c>
      <c r="J1196" s="1" t="s">
        <v>496</v>
      </c>
      <c r="K1196" s="1" t="str">
        <f t="shared" si="39"/>
        <v>2017</v>
      </c>
      <c r="L1196" s="1">
        <f t="shared" si="40"/>
        <v>24</v>
      </c>
      <c r="M1196" s="1" t="s">
        <v>60</v>
      </c>
    </row>
    <row r="1197" spans="8:13" hidden="1">
      <c r="H1197" s="1" t="s">
        <v>448</v>
      </c>
      <c r="I1197" s="1" t="s">
        <v>4872</v>
      </c>
      <c r="J1197" s="1" t="s">
        <v>4873</v>
      </c>
      <c r="K1197" s="1" t="str">
        <f t="shared" si="39"/>
        <v>2016</v>
      </c>
      <c r="L1197" s="1">
        <f t="shared" si="40"/>
        <v>32</v>
      </c>
      <c r="M1197" s="1" t="s">
        <v>60</v>
      </c>
    </row>
    <row r="1198" spans="8:13">
      <c r="H1198" s="1" t="s">
        <v>126</v>
      </c>
      <c r="I1198" s="1" t="s">
        <v>1085</v>
      </c>
      <c r="J1198" s="1" t="s">
        <v>66</v>
      </c>
      <c r="K1198" s="1" t="str">
        <f t="shared" si="39"/>
        <v>2019</v>
      </c>
      <c r="L1198" s="18">
        <f t="shared" si="40"/>
        <v>14</v>
      </c>
      <c r="M1198" s="1" t="s">
        <v>79</v>
      </c>
    </row>
    <row r="1199" spans="8:13" hidden="1">
      <c r="H1199" s="1" t="s">
        <v>324</v>
      </c>
      <c r="I1199" s="1" t="s">
        <v>4359</v>
      </c>
      <c r="J1199" s="1" t="s">
        <v>227</v>
      </c>
      <c r="K1199" s="1" t="str">
        <f t="shared" si="39"/>
        <v>2017</v>
      </c>
      <c r="L1199" s="1">
        <f t="shared" si="40"/>
        <v>13</v>
      </c>
      <c r="M1199" s="1" t="s">
        <v>60</v>
      </c>
    </row>
    <row r="1200" spans="8:13" hidden="1">
      <c r="H1200" s="1" t="s">
        <v>1343</v>
      </c>
      <c r="I1200" s="1" t="s">
        <v>4872</v>
      </c>
      <c r="J1200" s="1" t="s">
        <v>2023</v>
      </c>
      <c r="K1200" s="1" t="str">
        <f t="shared" si="39"/>
        <v>2013</v>
      </c>
      <c r="L1200" s="1">
        <f t="shared" si="40"/>
        <v>38</v>
      </c>
      <c r="M1200" s="1" t="s">
        <v>60</v>
      </c>
    </row>
    <row r="1201" spans="8:13">
      <c r="H1201" s="1" t="s">
        <v>247</v>
      </c>
      <c r="I1201" s="1" t="s">
        <v>709</v>
      </c>
      <c r="J1201" s="1" t="s">
        <v>881</v>
      </c>
      <c r="K1201" s="1" t="str">
        <f t="shared" si="39"/>
        <v>2018</v>
      </c>
      <c r="L1201" s="18">
        <f t="shared" si="40"/>
        <v>14</v>
      </c>
      <c r="M1201" s="1" t="s">
        <v>79</v>
      </c>
    </row>
    <row r="1202" spans="8:13">
      <c r="H1202" s="1" t="s">
        <v>247</v>
      </c>
      <c r="I1202" s="1" t="s">
        <v>2165</v>
      </c>
      <c r="J1202" s="1" t="s">
        <v>2178</v>
      </c>
      <c r="K1202" s="1" t="str">
        <f t="shared" si="39"/>
        <v>2018</v>
      </c>
      <c r="L1202" s="18">
        <f t="shared" si="40"/>
        <v>14</v>
      </c>
      <c r="M1202" s="1" t="s">
        <v>79</v>
      </c>
    </row>
    <row r="1203" spans="8:13" hidden="1">
      <c r="H1203" s="1" t="s">
        <v>584</v>
      </c>
      <c r="I1203" s="1" t="s">
        <v>3370</v>
      </c>
      <c r="J1203" s="1" t="s">
        <v>3167</v>
      </c>
      <c r="K1203" s="1" t="str">
        <f t="shared" si="39"/>
        <v>1997</v>
      </c>
      <c r="L1203" s="1">
        <f t="shared" si="40"/>
        <v>17</v>
      </c>
      <c r="M1203" s="1" t="s">
        <v>60</v>
      </c>
    </row>
    <row r="1204" spans="8:13">
      <c r="H1204" s="1" t="s">
        <v>126</v>
      </c>
      <c r="I1204" s="1" t="s">
        <v>1732</v>
      </c>
      <c r="J1204" s="1" t="s">
        <v>1732</v>
      </c>
      <c r="K1204" s="1" t="str">
        <f t="shared" si="39"/>
        <v>2019</v>
      </c>
      <c r="L1204" s="18">
        <f t="shared" si="40"/>
        <v>14</v>
      </c>
      <c r="M1204" s="1" t="s">
        <v>79</v>
      </c>
    </row>
    <row r="1205" spans="8:13" hidden="1">
      <c r="H1205" s="1" t="s">
        <v>233</v>
      </c>
      <c r="I1205" s="1" t="s">
        <v>1661</v>
      </c>
      <c r="J1205" s="1" t="s">
        <v>274</v>
      </c>
      <c r="K1205" s="1" t="str">
        <f t="shared" si="39"/>
        <v>2017</v>
      </c>
      <c r="L1205" s="1">
        <f t="shared" si="40"/>
        <v>49</v>
      </c>
      <c r="M1205" s="1" t="s">
        <v>60</v>
      </c>
    </row>
    <row r="1206" spans="8:13" hidden="1">
      <c r="H1206" s="1" t="s">
        <v>479</v>
      </c>
      <c r="I1206" s="1" t="s">
        <v>1661</v>
      </c>
      <c r="J1206" s="1" t="s">
        <v>2008</v>
      </c>
      <c r="K1206" s="1" t="str">
        <f t="shared" si="39"/>
        <v>2014</v>
      </c>
      <c r="L1206" s="1">
        <f t="shared" si="40"/>
        <v>16</v>
      </c>
      <c r="M1206" s="1" t="s">
        <v>60</v>
      </c>
    </row>
    <row r="1207" spans="8:13" hidden="1">
      <c r="H1207" s="1" t="s">
        <v>233</v>
      </c>
      <c r="I1207" s="1" t="s">
        <v>4906</v>
      </c>
      <c r="J1207" s="1" t="s">
        <v>4907</v>
      </c>
      <c r="K1207" s="1" t="str">
        <f t="shared" si="39"/>
        <v>2017</v>
      </c>
      <c r="L1207" s="1">
        <f t="shared" si="40"/>
        <v>49</v>
      </c>
      <c r="M1207" s="1" t="s">
        <v>60</v>
      </c>
    </row>
    <row r="1208" spans="8:13">
      <c r="H1208" s="1" t="s">
        <v>169</v>
      </c>
      <c r="I1208" s="1" t="s">
        <v>665</v>
      </c>
      <c r="J1208" s="1" t="s">
        <v>4208</v>
      </c>
      <c r="K1208" s="1" t="str">
        <f t="shared" si="39"/>
        <v>2012</v>
      </c>
      <c r="L1208" s="18">
        <f t="shared" si="40"/>
        <v>14</v>
      </c>
      <c r="M1208" s="1" t="s">
        <v>79</v>
      </c>
    </row>
    <row r="1209" spans="8:13" hidden="1">
      <c r="H1209" s="1" t="s">
        <v>644</v>
      </c>
      <c r="I1209" s="1" t="s">
        <v>3588</v>
      </c>
      <c r="J1209" s="1" t="s">
        <v>3171</v>
      </c>
      <c r="K1209" s="1" t="str">
        <f t="shared" si="39"/>
        <v>2016</v>
      </c>
      <c r="L1209" s="1">
        <f t="shared" si="40"/>
        <v>34</v>
      </c>
      <c r="M1209" s="1" t="s">
        <v>60</v>
      </c>
    </row>
    <row r="1210" spans="8:13">
      <c r="H1210" s="1" t="s">
        <v>126</v>
      </c>
      <c r="I1210" s="1" t="s">
        <v>4673</v>
      </c>
      <c r="J1210" s="1" t="s">
        <v>4677</v>
      </c>
      <c r="K1210" s="1" t="str">
        <f t="shared" si="39"/>
        <v>2016</v>
      </c>
      <c r="L1210" s="18">
        <f t="shared" si="40"/>
        <v>14</v>
      </c>
      <c r="M1210" s="1" t="s">
        <v>79</v>
      </c>
    </row>
    <row r="1211" spans="8:13" hidden="1">
      <c r="H1211" s="1" t="s">
        <v>130</v>
      </c>
      <c r="I1211" s="1" t="s">
        <v>3588</v>
      </c>
      <c r="J1211" s="1" t="s">
        <v>2008</v>
      </c>
      <c r="K1211" s="1" t="str">
        <f t="shared" si="39"/>
        <v>2014</v>
      </c>
      <c r="L1211" s="1">
        <f t="shared" si="40"/>
        <v>9</v>
      </c>
      <c r="M1211" s="1" t="s">
        <v>60</v>
      </c>
    </row>
    <row r="1212" spans="8:13">
      <c r="H1212" s="1" t="s">
        <v>263</v>
      </c>
      <c r="I1212" s="1" t="s">
        <v>5325</v>
      </c>
      <c r="J1212" s="1" t="s">
        <v>5336</v>
      </c>
      <c r="K1212" s="1" t="str">
        <f t="shared" si="39"/>
        <v>2012</v>
      </c>
      <c r="L1212" s="18">
        <f t="shared" si="40"/>
        <v>14</v>
      </c>
      <c r="M1212" s="1" t="s">
        <v>79</v>
      </c>
    </row>
    <row r="1213" spans="8:13" hidden="1">
      <c r="H1213" s="1" t="s">
        <v>299</v>
      </c>
      <c r="I1213" s="1" t="s">
        <v>3404</v>
      </c>
      <c r="J1213" s="1" t="s">
        <v>4232</v>
      </c>
      <c r="K1213" s="1" t="str">
        <f t="shared" si="39"/>
        <v>2017</v>
      </c>
      <c r="L1213" s="1">
        <f t="shared" si="40"/>
        <v>44</v>
      </c>
      <c r="M1213" s="1" t="s">
        <v>60</v>
      </c>
    </row>
    <row r="1214" spans="8:13">
      <c r="H1214" s="1" t="s">
        <v>247</v>
      </c>
      <c r="I1214" s="1" t="s">
        <v>397</v>
      </c>
      <c r="J1214" s="1" t="s">
        <v>683</v>
      </c>
      <c r="K1214" s="1" t="str">
        <f t="shared" si="39"/>
        <v>2019</v>
      </c>
      <c r="L1214" s="18">
        <f t="shared" si="40"/>
        <v>14</v>
      </c>
      <c r="M1214" s="1" t="s">
        <v>79</v>
      </c>
    </row>
    <row r="1215" spans="8:13" hidden="1">
      <c r="H1215" s="1" t="s">
        <v>584</v>
      </c>
      <c r="I1215" s="1" t="s">
        <v>3404</v>
      </c>
      <c r="J1215" s="1" t="s">
        <v>4935</v>
      </c>
      <c r="K1215" s="1" t="str">
        <f t="shared" si="39"/>
        <v>2016</v>
      </c>
      <c r="L1215" s="1">
        <f t="shared" si="40"/>
        <v>36</v>
      </c>
      <c r="M1215" s="1" t="s">
        <v>60</v>
      </c>
    </row>
    <row r="1216" spans="8:13" hidden="1">
      <c r="H1216" s="1"/>
      <c r="I1216" s="1"/>
      <c r="J1216" s="1"/>
      <c r="K1216" s="1" t="str">
        <f t="shared" si="39"/>
        <v>1900</v>
      </c>
      <c r="L1216" s="1">
        <f t="shared" si="40"/>
        <v>0</v>
      </c>
      <c r="M1216" s="1"/>
    </row>
    <row r="1217" spans="8:13" hidden="1">
      <c r="H1217" s="1" t="s">
        <v>177</v>
      </c>
      <c r="I1217" s="1" t="s">
        <v>3404</v>
      </c>
      <c r="J1217" s="1" t="s">
        <v>3404</v>
      </c>
      <c r="K1217" s="1" t="str">
        <f t="shared" si="39"/>
        <v>2017</v>
      </c>
      <c r="L1217" s="1">
        <f t="shared" si="40"/>
        <v>23</v>
      </c>
      <c r="M1217" s="1" t="s">
        <v>60</v>
      </c>
    </row>
    <row r="1218" spans="8:13">
      <c r="H1218" s="1" t="s">
        <v>126</v>
      </c>
      <c r="I1218" s="1" t="s">
        <v>1296</v>
      </c>
      <c r="J1218" s="1" t="s">
        <v>274</v>
      </c>
      <c r="K1218" s="1" t="str">
        <f t="shared" si="39"/>
        <v>2017</v>
      </c>
      <c r="L1218" s="18">
        <f t="shared" si="40"/>
        <v>14</v>
      </c>
      <c r="M1218" s="1" t="s">
        <v>79</v>
      </c>
    </row>
    <row r="1219" spans="8:13">
      <c r="H1219" s="1" t="s">
        <v>678</v>
      </c>
      <c r="I1219" s="1" t="s">
        <v>4291</v>
      </c>
      <c r="J1219" s="1" t="s">
        <v>3167</v>
      </c>
      <c r="K1219" s="1" t="str">
        <f t="shared" si="39"/>
        <v>1997</v>
      </c>
      <c r="L1219" s="18">
        <f t="shared" si="40"/>
        <v>14</v>
      </c>
      <c r="M1219" s="1" t="s">
        <v>79</v>
      </c>
    </row>
    <row r="1220" spans="8:13">
      <c r="H1220" s="1" t="s">
        <v>247</v>
      </c>
      <c r="I1220" s="1" t="s">
        <v>6422</v>
      </c>
      <c r="J1220" s="1" t="s">
        <v>1222</v>
      </c>
      <c r="K1220" s="1" t="str">
        <f t="shared" ref="K1220:K1283" si="41">TEXT(J1220,"YYYY")</f>
        <v>2015</v>
      </c>
      <c r="L1220" s="18">
        <f t="shared" si="40"/>
        <v>14</v>
      </c>
      <c r="M1220" s="1" t="s">
        <v>79</v>
      </c>
    </row>
    <row r="1221" spans="8:13" hidden="1">
      <c r="H1221" s="1" t="s">
        <v>464</v>
      </c>
      <c r="I1221" s="1" t="s">
        <v>4942</v>
      </c>
      <c r="J1221" s="1" t="s">
        <v>4659</v>
      </c>
      <c r="K1221" s="1" t="str">
        <f t="shared" si="41"/>
        <v>2016</v>
      </c>
      <c r="L1221" s="1">
        <f t="shared" si="40"/>
        <v>30</v>
      </c>
      <c r="M1221" s="1" t="s">
        <v>60</v>
      </c>
    </row>
    <row r="1222" spans="8:13" hidden="1">
      <c r="H1222" s="1" t="s">
        <v>3534</v>
      </c>
      <c r="I1222" s="1" t="s">
        <v>4942</v>
      </c>
      <c r="J1222" s="1" t="s">
        <v>1573</v>
      </c>
      <c r="K1222" s="1" t="str">
        <f t="shared" si="41"/>
        <v>2016</v>
      </c>
      <c r="L1222" s="1">
        <f t="shared" si="40"/>
        <v>-9.9999999999999978E-2</v>
      </c>
      <c r="M1222" s="1" t="s">
        <v>60</v>
      </c>
    </row>
    <row r="1223" spans="8:13" hidden="1">
      <c r="H1223" s="1" t="s">
        <v>233</v>
      </c>
      <c r="I1223" s="1" t="s">
        <v>4942</v>
      </c>
      <c r="J1223" s="1" t="s">
        <v>520</v>
      </c>
      <c r="K1223" s="1" t="str">
        <f t="shared" si="41"/>
        <v>2017</v>
      </c>
      <c r="L1223" s="1">
        <f t="shared" si="40"/>
        <v>49</v>
      </c>
      <c r="M1223" s="1" t="s">
        <v>60</v>
      </c>
    </row>
    <row r="1224" spans="8:13" hidden="1">
      <c r="H1224" s="1" t="s">
        <v>120</v>
      </c>
      <c r="I1224" s="1" t="s">
        <v>4960</v>
      </c>
      <c r="J1224" s="1" t="s">
        <v>4961</v>
      </c>
      <c r="K1224" s="1" t="str">
        <f t="shared" si="41"/>
        <v>2014</v>
      </c>
      <c r="L1224" s="1">
        <f t="shared" si="40"/>
        <v>43</v>
      </c>
      <c r="M1224" s="1" t="s">
        <v>60</v>
      </c>
    </row>
    <row r="1225" spans="8:13" hidden="1">
      <c r="H1225" s="1" t="s">
        <v>187</v>
      </c>
      <c r="I1225" s="1" t="s">
        <v>4960</v>
      </c>
      <c r="J1225" s="1" t="s">
        <v>4965</v>
      </c>
      <c r="K1225" s="1" t="str">
        <f t="shared" si="41"/>
        <v>2015</v>
      </c>
      <c r="L1225" s="1">
        <f t="shared" si="40"/>
        <v>7</v>
      </c>
      <c r="M1225" s="1" t="s">
        <v>60</v>
      </c>
    </row>
    <row r="1226" spans="8:13">
      <c r="H1226" s="1" t="s">
        <v>247</v>
      </c>
      <c r="I1226" s="1" t="s">
        <v>3542</v>
      </c>
      <c r="J1226" s="1" t="s">
        <v>162</v>
      </c>
      <c r="K1226" s="1" t="str">
        <f t="shared" si="41"/>
        <v>2016</v>
      </c>
      <c r="L1226" s="18">
        <f t="shared" si="40"/>
        <v>14</v>
      </c>
      <c r="M1226" s="1" t="s">
        <v>79</v>
      </c>
    </row>
    <row r="1227" spans="8:13" hidden="1">
      <c r="H1227" s="1"/>
      <c r="I1227" s="1" t="s">
        <v>4960</v>
      </c>
      <c r="J1227" s="1" t="s">
        <v>4973</v>
      </c>
      <c r="K1227" s="1" t="str">
        <f t="shared" si="41"/>
        <v>2014</v>
      </c>
      <c r="L1227" s="1">
        <f t="shared" si="40"/>
        <v>-3</v>
      </c>
      <c r="M1227" s="1"/>
    </row>
    <row r="1228" spans="8:13" hidden="1">
      <c r="H1228" s="1" t="s">
        <v>55</v>
      </c>
      <c r="I1228" s="1" t="s">
        <v>4977</v>
      </c>
      <c r="J1228" s="1" t="s">
        <v>4461</v>
      </c>
      <c r="K1228" s="1" t="str">
        <f t="shared" si="41"/>
        <v>2016</v>
      </c>
      <c r="L1228" s="1">
        <f t="shared" si="40"/>
        <v>3</v>
      </c>
      <c r="M1228" s="1" t="s">
        <v>60</v>
      </c>
    </row>
    <row r="1229" spans="8:13" hidden="1">
      <c r="H1229" s="1" t="s">
        <v>130</v>
      </c>
      <c r="I1229" s="1" t="s">
        <v>4977</v>
      </c>
      <c r="J1229" s="1" t="s">
        <v>1619</v>
      </c>
      <c r="K1229" s="1" t="str">
        <f t="shared" si="41"/>
        <v>2013</v>
      </c>
      <c r="L1229" s="1">
        <f t="shared" si="40"/>
        <v>8</v>
      </c>
      <c r="M1229" s="1" t="s">
        <v>60</v>
      </c>
    </row>
    <row r="1230" spans="8:13">
      <c r="H1230" s="1" t="s">
        <v>479</v>
      </c>
      <c r="I1230" s="1" t="s">
        <v>6617</v>
      </c>
      <c r="J1230" s="1" t="s">
        <v>941</v>
      </c>
      <c r="K1230" s="1" t="str">
        <f t="shared" si="41"/>
        <v>2011</v>
      </c>
      <c r="L1230" s="18">
        <f t="shared" si="40"/>
        <v>14</v>
      </c>
      <c r="M1230" s="1" t="s">
        <v>79</v>
      </c>
    </row>
    <row r="1231" spans="8:13">
      <c r="H1231" s="1" t="s">
        <v>144</v>
      </c>
      <c r="I1231" s="1" t="s">
        <v>6607</v>
      </c>
      <c r="J1231" s="1" t="s">
        <v>6669</v>
      </c>
      <c r="K1231" s="1" t="str">
        <f t="shared" si="41"/>
        <v>2010</v>
      </c>
      <c r="L1231" s="18">
        <f t="shared" si="40"/>
        <v>14</v>
      </c>
      <c r="M1231" s="1" t="s">
        <v>79</v>
      </c>
    </row>
    <row r="1232" spans="8:13" hidden="1">
      <c r="H1232" s="1" t="s">
        <v>120</v>
      </c>
      <c r="I1232" s="1" t="s">
        <v>4988</v>
      </c>
      <c r="J1232" s="1" t="s">
        <v>4638</v>
      </c>
      <c r="K1232" s="1" t="str">
        <f t="shared" si="41"/>
        <v>2012</v>
      </c>
      <c r="L1232" s="1">
        <f t="shared" si="40"/>
        <v>38</v>
      </c>
      <c r="M1232" s="1" t="s">
        <v>60</v>
      </c>
    </row>
    <row r="1233" spans="8:13">
      <c r="H1233" s="1" t="s">
        <v>479</v>
      </c>
      <c r="I1233" s="1" t="s">
        <v>6747</v>
      </c>
      <c r="J1233" s="1" t="s">
        <v>6775</v>
      </c>
      <c r="K1233" s="1" t="str">
        <f t="shared" si="41"/>
        <v>2015</v>
      </c>
      <c r="L1233" s="18">
        <f t="shared" si="40"/>
        <v>14</v>
      </c>
      <c r="M1233" s="1" t="s">
        <v>79</v>
      </c>
    </row>
    <row r="1234" spans="8:13" hidden="1">
      <c r="H1234" s="1" t="s">
        <v>583</v>
      </c>
      <c r="I1234" s="1" t="s">
        <v>4232</v>
      </c>
      <c r="J1234" s="1" t="s">
        <v>4996</v>
      </c>
      <c r="K1234" s="1" t="str">
        <f t="shared" si="41"/>
        <v>2002</v>
      </c>
      <c r="L1234" s="1">
        <f t="shared" si="40"/>
        <v>7</v>
      </c>
      <c r="M1234" s="1" t="s">
        <v>60</v>
      </c>
    </row>
    <row r="1235" spans="8:13" hidden="1">
      <c r="H1235" s="1" t="s">
        <v>678</v>
      </c>
      <c r="I1235" s="1" t="s">
        <v>4960</v>
      </c>
      <c r="J1235" s="1" t="s">
        <v>5000</v>
      </c>
      <c r="K1235" s="1" t="str">
        <f t="shared" si="41"/>
        <v>2014</v>
      </c>
      <c r="L1235" s="1">
        <f t="shared" si="40"/>
        <v>31</v>
      </c>
      <c r="M1235" s="1" t="s">
        <v>60</v>
      </c>
    </row>
    <row r="1236" spans="8:13" hidden="1">
      <c r="H1236" s="1" t="s">
        <v>187</v>
      </c>
      <c r="I1236" s="1" t="s">
        <v>451</v>
      </c>
      <c r="J1236" s="1" t="s">
        <v>4372</v>
      </c>
      <c r="K1236" s="1" t="str">
        <f t="shared" si="41"/>
        <v>2017</v>
      </c>
      <c r="L1236" s="1">
        <f t="shared" si="40"/>
        <v>9</v>
      </c>
      <c r="M1236" s="1" t="s">
        <v>60</v>
      </c>
    </row>
    <row r="1237" spans="8:13">
      <c r="H1237" s="1" t="s">
        <v>126</v>
      </c>
      <c r="I1237" s="1" t="s">
        <v>6854</v>
      </c>
      <c r="J1237" s="1" t="s">
        <v>6823</v>
      </c>
      <c r="K1237" s="1" t="str">
        <f t="shared" si="41"/>
        <v>2015</v>
      </c>
      <c r="L1237" s="18">
        <f t="shared" si="40"/>
        <v>14</v>
      </c>
      <c r="M1237" s="1" t="s">
        <v>79</v>
      </c>
    </row>
    <row r="1238" spans="8:13">
      <c r="H1238" s="1" t="s">
        <v>126</v>
      </c>
      <c r="I1238" s="1" t="s">
        <v>7359</v>
      </c>
      <c r="J1238" s="1" t="s">
        <v>7362</v>
      </c>
      <c r="K1238" s="1" t="str">
        <f t="shared" si="41"/>
        <v>2015</v>
      </c>
      <c r="L1238" s="18">
        <f t="shared" si="40"/>
        <v>14</v>
      </c>
      <c r="M1238" s="1" t="s">
        <v>79</v>
      </c>
    </row>
    <row r="1239" spans="8:13" hidden="1">
      <c r="H1239" s="1" t="s">
        <v>479</v>
      </c>
      <c r="I1239" s="1" t="s">
        <v>2843</v>
      </c>
      <c r="J1239" s="1" t="s">
        <v>5013</v>
      </c>
      <c r="K1239" s="1" t="str">
        <f t="shared" si="41"/>
        <v>2014</v>
      </c>
      <c r="L1239" s="1">
        <f t="shared" si="40"/>
        <v>16</v>
      </c>
      <c r="M1239" s="1" t="s">
        <v>60</v>
      </c>
    </row>
    <row r="1240" spans="8:13" hidden="1">
      <c r="H1240" s="1" t="s">
        <v>310</v>
      </c>
      <c r="I1240" s="1" t="s">
        <v>2843</v>
      </c>
      <c r="J1240" s="1" t="s">
        <v>5019</v>
      </c>
      <c r="K1240" s="1" t="str">
        <f t="shared" si="41"/>
        <v>2016</v>
      </c>
      <c r="L1240" s="1">
        <f t="shared" si="40"/>
        <v>44</v>
      </c>
      <c r="M1240" s="1" t="s">
        <v>60</v>
      </c>
    </row>
    <row r="1241" spans="8:13" hidden="1">
      <c r="H1241" s="1" t="s">
        <v>240</v>
      </c>
      <c r="I1241" s="1" t="s">
        <v>2843</v>
      </c>
      <c r="J1241" s="1" t="s">
        <v>5023</v>
      </c>
      <c r="K1241" s="1" t="str">
        <f t="shared" si="41"/>
        <v>2017</v>
      </c>
      <c r="L1241" s="1">
        <f t="shared" si="40"/>
        <v>54</v>
      </c>
      <c r="M1241" s="1" t="s">
        <v>60</v>
      </c>
    </row>
    <row r="1242" spans="8:13" hidden="1">
      <c r="H1242" s="1" t="s">
        <v>189</v>
      </c>
      <c r="I1242" s="1" t="s">
        <v>2668</v>
      </c>
      <c r="J1242" s="1" t="s">
        <v>5026</v>
      </c>
      <c r="K1242" s="1" t="str">
        <f t="shared" si="41"/>
        <v>1997</v>
      </c>
      <c r="L1242" s="1">
        <f t="shared" si="40"/>
        <v>26</v>
      </c>
      <c r="M1242" s="1" t="s">
        <v>60</v>
      </c>
    </row>
    <row r="1243" spans="8:13">
      <c r="H1243" s="1" t="s">
        <v>479</v>
      </c>
      <c r="I1243" s="1" t="s">
        <v>7359</v>
      </c>
      <c r="J1243" s="1" t="s">
        <v>7364</v>
      </c>
      <c r="K1243" s="1" t="str">
        <f t="shared" si="41"/>
        <v>2010</v>
      </c>
      <c r="L1243" s="18">
        <f t="shared" si="40"/>
        <v>14</v>
      </c>
      <c r="M1243" s="1" t="s">
        <v>79</v>
      </c>
    </row>
    <row r="1244" spans="8:13">
      <c r="H1244" s="1" t="s">
        <v>126</v>
      </c>
      <c r="I1244" s="1" t="s">
        <v>5781</v>
      </c>
      <c r="J1244" s="1" t="s">
        <v>5680</v>
      </c>
      <c r="K1244" s="1" t="str">
        <f t="shared" si="41"/>
        <v>2020</v>
      </c>
      <c r="L1244" s="18">
        <f t="shared" si="40"/>
        <v>14</v>
      </c>
      <c r="M1244" s="1" t="s">
        <v>79</v>
      </c>
    </row>
    <row r="1245" spans="8:13" hidden="1">
      <c r="H1245" s="1" t="s">
        <v>126</v>
      </c>
      <c r="I1245" s="1" t="s">
        <v>5038</v>
      </c>
      <c r="J1245" s="1" t="s">
        <v>5039</v>
      </c>
      <c r="K1245" s="1" t="str">
        <f t="shared" si="41"/>
        <v>2018</v>
      </c>
      <c r="L1245" s="1">
        <f t="shared" si="40"/>
        <v>15</v>
      </c>
      <c r="M1245" s="1" t="s">
        <v>60</v>
      </c>
    </row>
    <row r="1246" spans="8:13">
      <c r="H1246" s="1" t="s">
        <v>217</v>
      </c>
      <c r="I1246" s="1" t="s">
        <v>381</v>
      </c>
      <c r="J1246" s="1" t="s">
        <v>1933</v>
      </c>
      <c r="K1246" s="1" t="str">
        <f t="shared" si="41"/>
        <v>2014</v>
      </c>
      <c r="L1246" s="18">
        <f t="shared" si="40"/>
        <v>14</v>
      </c>
      <c r="M1246" s="1" t="s">
        <v>79</v>
      </c>
    </row>
    <row r="1247" spans="8:13" hidden="1">
      <c r="H1247" s="1" t="s">
        <v>217</v>
      </c>
      <c r="I1247" s="1" t="s">
        <v>4765</v>
      </c>
      <c r="J1247" s="1" t="s">
        <v>5019</v>
      </c>
      <c r="K1247" s="1" t="str">
        <f t="shared" si="41"/>
        <v>2016</v>
      </c>
      <c r="L1247" s="1">
        <f t="shared" si="40"/>
        <v>15</v>
      </c>
      <c r="M1247" s="1" t="s">
        <v>60</v>
      </c>
    </row>
    <row r="1248" spans="8:13" hidden="1">
      <c r="H1248" s="1" t="s">
        <v>479</v>
      </c>
      <c r="I1248" s="1" t="s">
        <v>271</v>
      </c>
      <c r="J1248" s="1" t="s">
        <v>5049</v>
      </c>
      <c r="K1248" s="1" t="str">
        <f t="shared" si="41"/>
        <v>2017</v>
      </c>
      <c r="L1248" s="1">
        <f t="shared" si="40"/>
        <v>19</v>
      </c>
      <c r="M1248" s="1" t="s">
        <v>60</v>
      </c>
    </row>
    <row r="1249" spans="8:13" hidden="1">
      <c r="H1249" s="1" t="s">
        <v>721</v>
      </c>
      <c r="I1249" s="1" t="s">
        <v>271</v>
      </c>
      <c r="J1249" s="1"/>
      <c r="K1249" s="1" t="str">
        <f t="shared" si="41"/>
        <v>1900</v>
      </c>
      <c r="L1249" s="1">
        <f t="shared" si="40"/>
        <v>-66</v>
      </c>
      <c r="M1249" s="1" t="s">
        <v>60</v>
      </c>
    </row>
    <row r="1250" spans="8:13">
      <c r="H1250" s="1" t="s">
        <v>197</v>
      </c>
      <c r="I1250" s="1" t="s">
        <v>8338</v>
      </c>
      <c r="J1250" s="1" t="s">
        <v>1072</v>
      </c>
      <c r="K1250" s="1" t="str">
        <f t="shared" si="41"/>
        <v>2009</v>
      </c>
      <c r="L1250" s="18">
        <f t="shared" si="40"/>
        <v>14</v>
      </c>
      <c r="M1250" s="1" t="s">
        <v>79</v>
      </c>
    </row>
    <row r="1251" spans="8:13">
      <c r="H1251" s="1" t="s">
        <v>247</v>
      </c>
      <c r="I1251" s="1" t="s">
        <v>8377</v>
      </c>
      <c r="J1251" s="1" t="s">
        <v>8378</v>
      </c>
      <c r="K1251" s="1" t="str">
        <f t="shared" si="41"/>
        <v>2014</v>
      </c>
      <c r="L1251" s="18">
        <f t="shared" si="40"/>
        <v>14</v>
      </c>
      <c r="M1251" s="1" t="s">
        <v>79</v>
      </c>
    </row>
    <row r="1252" spans="8:13">
      <c r="H1252" s="1" t="s">
        <v>144</v>
      </c>
      <c r="I1252" s="1" t="s">
        <v>8450</v>
      </c>
      <c r="J1252" s="1" t="s">
        <v>8182</v>
      </c>
      <c r="K1252" s="1" t="str">
        <f t="shared" si="41"/>
        <v>2010</v>
      </c>
      <c r="L1252" s="18">
        <f t="shared" ref="L1252:L1315" si="42">H1252-(TEXT(I1252,"YYYY")-TEXT(J1252,"YYYY"))</f>
        <v>14</v>
      </c>
      <c r="M1252" s="1" t="s">
        <v>79</v>
      </c>
    </row>
    <row r="1253" spans="8:13">
      <c r="H1253" s="1" t="s">
        <v>479</v>
      </c>
      <c r="I1253" s="1" t="s">
        <v>8729</v>
      </c>
      <c r="J1253" s="1" t="s">
        <v>6807</v>
      </c>
      <c r="K1253" s="1" t="str">
        <f t="shared" si="41"/>
        <v>2015</v>
      </c>
      <c r="L1253" s="18">
        <f t="shared" si="42"/>
        <v>14</v>
      </c>
      <c r="M1253" s="1" t="s">
        <v>79</v>
      </c>
    </row>
    <row r="1254" spans="8:13">
      <c r="H1254" s="1" t="s">
        <v>247</v>
      </c>
      <c r="I1254" s="1" t="s">
        <v>8873</v>
      </c>
      <c r="J1254" s="1" t="s">
        <v>8874</v>
      </c>
      <c r="K1254" s="1" t="str">
        <f t="shared" si="41"/>
        <v>2013</v>
      </c>
      <c r="L1254" s="18">
        <f t="shared" si="42"/>
        <v>14</v>
      </c>
      <c r="M1254" s="1" t="s">
        <v>79</v>
      </c>
    </row>
    <row r="1255" spans="8:13">
      <c r="H1255" s="1" t="s">
        <v>247</v>
      </c>
      <c r="I1255" s="1" t="s">
        <v>9194</v>
      </c>
      <c r="J1255" s="1" t="s">
        <v>9198</v>
      </c>
      <c r="K1255" s="1" t="str">
        <f t="shared" si="41"/>
        <v>2011</v>
      </c>
      <c r="L1255" s="18">
        <f t="shared" si="42"/>
        <v>14</v>
      </c>
      <c r="M1255" s="1" t="s">
        <v>79</v>
      </c>
    </row>
    <row r="1256" spans="8:13">
      <c r="H1256" s="1" t="s">
        <v>247</v>
      </c>
      <c r="I1256" s="1" t="s">
        <v>9328</v>
      </c>
      <c r="J1256" s="1" t="s">
        <v>1994</v>
      </c>
      <c r="K1256" s="1" t="str">
        <f t="shared" si="41"/>
        <v>2011</v>
      </c>
      <c r="L1256" s="18">
        <f t="shared" si="42"/>
        <v>14</v>
      </c>
      <c r="M1256" s="1" t="s">
        <v>79</v>
      </c>
    </row>
    <row r="1257" spans="8:13">
      <c r="H1257" s="1" t="s">
        <v>344</v>
      </c>
      <c r="I1257" s="1" t="s">
        <v>9362</v>
      </c>
      <c r="J1257" s="1" t="s">
        <v>9216</v>
      </c>
      <c r="K1257" s="1" t="str">
        <f t="shared" si="41"/>
        <v>2013</v>
      </c>
      <c r="L1257" s="18">
        <f t="shared" si="42"/>
        <v>14</v>
      </c>
      <c r="M1257" s="1" t="s">
        <v>79</v>
      </c>
    </row>
    <row r="1258" spans="8:13" hidden="1">
      <c r="H1258" s="1" t="s">
        <v>310</v>
      </c>
      <c r="I1258" s="1" t="s">
        <v>5078</v>
      </c>
      <c r="J1258" s="1" t="s">
        <v>5079</v>
      </c>
      <c r="K1258" s="1" t="str">
        <f t="shared" si="41"/>
        <v>2013</v>
      </c>
      <c r="L1258" s="1">
        <f t="shared" si="42"/>
        <v>41</v>
      </c>
      <c r="M1258" s="1" t="s">
        <v>60</v>
      </c>
    </row>
    <row r="1259" spans="8:13" hidden="1">
      <c r="H1259" s="1" t="s">
        <v>149</v>
      </c>
      <c r="I1259" s="1" t="s">
        <v>5074</v>
      </c>
      <c r="J1259" s="1" t="s">
        <v>4806</v>
      </c>
      <c r="K1259" s="1" t="str">
        <f t="shared" si="41"/>
        <v>2017</v>
      </c>
      <c r="L1259" s="1">
        <f t="shared" si="42"/>
        <v>39</v>
      </c>
      <c r="M1259" s="1" t="s">
        <v>60</v>
      </c>
    </row>
    <row r="1260" spans="8:13" hidden="1">
      <c r="H1260" s="1" t="s">
        <v>247</v>
      </c>
      <c r="I1260" s="1" t="s">
        <v>5083</v>
      </c>
      <c r="J1260" s="1" t="s">
        <v>5084</v>
      </c>
      <c r="K1260" s="1" t="str">
        <f t="shared" si="41"/>
        <v>2017</v>
      </c>
      <c r="L1260" s="1">
        <f t="shared" si="42"/>
        <v>15</v>
      </c>
      <c r="M1260" s="1" t="s">
        <v>60</v>
      </c>
    </row>
    <row r="1261" spans="8:13" hidden="1">
      <c r="H1261" s="1" t="s">
        <v>88</v>
      </c>
      <c r="I1261" s="1" t="s">
        <v>5087</v>
      </c>
      <c r="J1261" s="1" t="s">
        <v>5034</v>
      </c>
      <c r="K1261" s="1" t="str">
        <f t="shared" si="41"/>
        <v>2015</v>
      </c>
      <c r="L1261" s="1">
        <f t="shared" si="42"/>
        <v>26</v>
      </c>
      <c r="M1261" s="1" t="s">
        <v>60</v>
      </c>
    </row>
    <row r="1262" spans="8:13">
      <c r="H1262" s="1" t="s">
        <v>126</v>
      </c>
      <c r="I1262" s="1" t="s">
        <v>321</v>
      </c>
      <c r="J1262" s="1" t="s">
        <v>9071</v>
      </c>
      <c r="K1262" s="1" t="str">
        <f t="shared" si="41"/>
        <v>2020</v>
      </c>
      <c r="L1262" s="18">
        <f t="shared" si="42"/>
        <v>14</v>
      </c>
      <c r="M1262" s="1" t="s">
        <v>79</v>
      </c>
    </row>
    <row r="1263" spans="8:13">
      <c r="H1263" s="1" t="s">
        <v>247</v>
      </c>
      <c r="I1263" s="1" t="s">
        <v>321</v>
      </c>
      <c r="J1263" s="1" t="s">
        <v>1121</v>
      </c>
      <c r="K1263" s="1" t="str">
        <f t="shared" si="41"/>
        <v>2019</v>
      </c>
      <c r="L1263" s="18">
        <f t="shared" si="42"/>
        <v>14</v>
      </c>
      <c r="M1263" s="1" t="s">
        <v>79</v>
      </c>
    </row>
    <row r="1264" spans="8:13" hidden="1">
      <c r="H1264" s="1" t="s">
        <v>187</v>
      </c>
      <c r="I1264" s="1" t="s">
        <v>5097</v>
      </c>
      <c r="J1264" s="1" t="s">
        <v>1324</v>
      </c>
      <c r="K1264" s="1" t="str">
        <f t="shared" si="41"/>
        <v>2019</v>
      </c>
      <c r="L1264" s="1">
        <f t="shared" si="42"/>
        <v>8</v>
      </c>
      <c r="M1264" s="1" t="s">
        <v>60</v>
      </c>
    </row>
    <row r="1265" spans="8:13" hidden="1">
      <c r="H1265" s="1" t="s">
        <v>189</v>
      </c>
      <c r="I1265" s="1" t="s">
        <v>5097</v>
      </c>
      <c r="J1265" s="1" t="s">
        <v>1445</v>
      </c>
      <c r="K1265" s="1" t="str">
        <f t="shared" si="41"/>
        <v>2019</v>
      </c>
      <c r="L1265" s="1">
        <f t="shared" si="42"/>
        <v>46</v>
      </c>
      <c r="M1265" s="1" t="s">
        <v>60</v>
      </c>
    </row>
    <row r="1266" spans="8:13" hidden="1">
      <c r="H1266" s="1" t="s">
        <v>464</v>
      </c>
      <c r="I1266" s="1" t="s">
        <v>4872</v>
      </c>
      <c r="J1266" s="1" t="s">
        <v>1222</v>
      </c>
      <c r="K1266" s="1" t="str">
        <f t="shared" si="41"/>
        <v>2015</v>
      </c>
      <c r="L1266" s="1">
        <f t="shared" si="42"/>
        <v>30</v>
      </c>
      <c r="M1266" s="1" t="s">
        <v>60</v>
      </c>
    </row>
    <row r="1267" spans="8:13">
      <c r="H1267" s="1" t="s">
        <v>217</v>
      </c>
      <c r="I1267" s="1" t="s">
        <v>9524</v>
      </c>
      <c r="J1267" s="1" t="s">
        <v>9114</v>
      </c>
      <c r="K1267" s="1" t="str">
        <f t="shared" si="41"/>
        <v>2011</v>
      </c>
      <c r="L1267" s="18">
        <f t="shared" si="42"/>
        <v>14</v>
      </c>
      <c r="M1267" s="1" t="s">
        <v>79</v>
      </c>
    </row>
    <row r="1268" spans="8:13" hidden="1">
      <c r="H1268" s="1" t="s">
        <v>71</v>
      </c>
      <c r="I1268" s="1" t="s">
        <v>5110</v>
      </c>
      <c r="J1268" s="1" t="s">
        <v>5111</v>
      </c>
      <c r="K1268" s="1" t="str">
        <f t="shared" si="41"/>
        <v>2015</v>
      </c>
      <c r="L1268" s="1">
        <f t="shared" si="42"/>
        <v>6</v>
      </c>
      <c r="M1268" s="1" t="s">
        <v>60</v>
      </c>
    </row>
    <row r="1269" spans="8:13" hidden="1">
      <c r="H1269" s="1" t="s">
        <v>583</v>
      </c>
      <c r="I1269" s="1" t="s">
        <v>5097</v>
      </c>
      <c r="J1269" s="1" t="s">
        <v>467</v>
      </c>
      <c r="K1269" s="1" t="str">
        <f t="shared" si="41"/>
        <v>2016</v>
      </c>
      <c r="L1269" s="1">
        <f t="shared" si="42"/>
        <v>18</v>
      </c>
      <c r="M1269" s="1" t="s">
        <v>60</v>
      </c>
    </row>
    <row r="1270" spans="8:13">
      <c r="H1270" s="1" t="s">
        <v>126</v>
      </c>
      <c r="I1270" s="1" t="s">
        <v>9618</v>
      </c>
      <c r="J1270" s="1" t="s">
        <v>9641</v>
      </c>
      <c r="K1270" s="1" t="str">
        <f t="shared" si="41"/>
        <v>2012</v>
      </c>
      <c r="L1270" s="18">
        <f t="shared" si="42"/>
        <v>14</v>
      </c>
      <c r="M1270" s="1" t="s">
        <v>79</v>
      </c>
    </row>
    <row r="1271" spans="8:13" hidden="1">
      <c r="H1271" s="1" t="s">
        <v>1343</v>
      </c>
      <c r="I1271" s="1" t="s">
        <v>5121</v>
      </c>
      <c r="J1271" s="1" t="s">
        <v>5122</v>
      </c>
      <c r="K1271" s="1" t="str">
        <f t="shared" si="41"/>
        <v>2016</v>
      </c>
      <c r="L1271" s="1">
        <f t="shared" si="42"/>
        <v>41</v>
      </c>
      <c r="M1271" s="1" t="s">
        <v>60</v>
      </c>
    </row>
    <row r="1272" spans="8:13">
      <c r="H1272" s="1" t="s">
        <v>126</v>
      </c>
      <c r="I1272" s="1" t="s">
        <v>9716</v>
      </c>
      <c r="J1272" s="1" t="s">
        <v>9701</v>
      </c>
      <c r="K1272" s="1" t="str">
        <f t="shared" si="41"/>
        <v>2012</v>
      </c>
      <c r="L1272" s="18">
        <f t="shared" si="42"/>
        <v>14</v>
      </c>
      <c r="M1272" s="1" t="s">
        <v>79</v>
      </c>
    </row>
    <row r="1273" spans="8:13">
      <c r="H1273" s="1" t="s">
        <v>126</v>
      </c>
      <c r="I1273" s="1" t="s">
        <v>1370</v>
      </c>
      <c r="J1273" s="1" t="s">
        <v>3802</v>
      </c>
      <c r="K1273" s="1" t="str">
        <f t="shared" si="41"/>
        <v>2019</v>
      </c>
      <c r="L1273" s="18">
        <f t="shared" si="42"/>
        <v>14</v>
      </c>
      <c r="M1273" s="1" t="s">
        <v>79</v>
      </c>
    </row>
    <row r="1274" spans="8:13" hidden="1">
      <c r="H1274" s="1" t="s">
        <v>282</v>
      </c>
      <c r="I1274" s="1" t="s">
        <v>5125</v>
      </c>
      <c r="J1274" s="1" t="s">
        <v>941</v>
      </c>
      <c r="K1274" s="1" t="str">
        <f t="shared" si="41"/>
        <v>2011</v>
      </c>
      <c r="L1274" s="1">
        <f t="shared" si="42"/>
        <v>38</v>
      </c>
      <c r="M1274" s="1" t="s">
        <v>60</v>
      </c>
    </row>
    <row r="1275" spans="8:13" hidden="1">
      <c r="H1275" s="1" t="s">
        <v>584</v>
      </c>
      <c r="I1275" s="1" t="s">
        <v>5125</v>
      </c>
      <c r="J1275" s="1" t="s">
        <v>1222</v>
      </c>
      <c r="K1275" s="1" t="str">
        <f t="shared" si="41"/>
        <v>2015</v>
      </c>
      <c r="L1275" s="1">
        <f t="shared" si="42"/>
        <v>36</v>
      </c>
      <c r="M1275" s="1" t="s">
        <v>60</v>
      </c>
    </row>
    <row r="1276" spans="8:13" hidden="1">
      <c r="H1276" s="1" t="s">
        <v>144</v>
      </c>
      <c r="I1276" s="1" t="s">
        <v>5125</v>
      </c>
      <c r="J1276" s="1" t="s">
        <v>2023</v>
      </c>
      <c r="K1276" s="1" t="str">
        <f t="shared" si="41"/>
        <v>2013</v>
      </c>
      <c r="L1276" s="1">
        <f t="shared" si="42"/>
        <v>21</v>
      </c>
      <c r="M1276" s="1" t="s">
        <v>60</v>
      </c>
    </row>
    <row r="1277" spans="8:13" hidden="1">
      <c r="H1277" s="1" t="s">
        <v>324</v>
      </c>
      <c r="I1277" s="1" t="s">
        <v>5094</v>
      </c>
      <c r="J1277" s="1" t="s">
        <v>5140</v>
      </c>
      <c r="K1277" s="1" t="str">
        <f t="shared" si="41"/>
        <v>2017</v>
      </c>
      <c r="L1277" s="1">
        <f t="shared" si="42"/>
        <v>13</v>
      </c>
      <c r="M1277" s="1" t="s">
        <v>60</v>
      </c>
    </row>
    <row r="1278" spans="8:13">
      <c r="H1278" s="1" t="s">
        <v>126</v>
      </c>
      <c r="I1278" s="1" t="s">
        <v>2102</v>
      </c>
      <c r="J1278" s="1" t="s">
        <v>10939</v>
      </c>
      <c r="K1278" s="1" t="str">
        <f t="shared" si="41"/>
        <v>2020</v>
      </c>
      <c r="L1278" s="18">
        <f t="shared" si="42"/>
        <v>14</v>
      </c>
      <c r="M1278" s="1" t="s">
        <v>79</v>
      </c>
    </row>
    <row r="1279" spans="8:13">
      <c r="H1279" s="1" t="s">
        <v>217</v>
      </c>
      <c r="I1279" s="1" t="s">
        <v>11531</v>
      </c>
      <c r="J1279" s="1" t="s">
        <v>2023</v>
      </c>
      <c r="K1279" s="1" t="str">
        <f t="shared" si="41"/>
        <v>2013</v>
      </c>
      <c r="L1279" s="18">
        <f t="shared" si="42"/>
        <v>14</v>
      </c>
      <c r="M1279" s="1" t="s">
        <v>79</v>
      </c>
    </row>
    <row r="1280" spans="8:13">
      <c r="H1280" s="1" t="s">
        <v>126</v>
      </c>
      <c r="I1280" s="1" t="s">
        <v>4600</v>
      </c>
      <c r="J1280" s="1" t="s">
        <v>4600</v>
      </c>
      <c r="K1280" s="1" t="str">
        <f t="shared" si="41"/>
        <v>2014</v>
      </c>
      <c r="L1280" s="18">
        <f t="shared" si="42"/>
        <v>14</v>
      </c>
      <c r="M1280" s="1" t="s">
        <v>79</v>
      </c>
    </row>
    <row r="1281" spans="8:13" hidden="1">
      <c r="H1281" s="1" t="s">
        <v>240</v>
      </c>
      <c r="I1281" s="1" t="s">
        <v>5155</v>
      </c>
      <c r="J1281" s="1" t="s">
        <v>496</v>
      </c>
      <c r="K1281" s="1" t="str">
        <f t="shared" si="41"/>
        <v>2017</v>
      </c>
      <c r="L1281" s="1">
        <f t="shared" si="42"/>
        <v>54</v>
      </c>
      <c r="M1281" s="1" t="s">
        <v>60</v>
      </c>
    </row>
    <row r="1282" spans="8:13">
      <c r="H1282" s="1" t="s">
        <v>247</v>
      </c>
      <c r="I1282" s="1" t="s">
        <v>9305</v>
      </c>
      <c r="J1282" s="1" t="s">
        <v>1699</v>
      </c>
      <c r="K1282" s="1" t="str">
        <f t="shared" si="41"/>
        <v>2019</v>
      </c>
      <c r="L1282" s="18">
        <f t="shared" si="42"/>
        <v>14</v>
      </c>
      <c r="M1282" s="1" t="s">
        <v>79</v>
      </c>
    </row>
    <row r="1283" spans="8:13" hidden="1">
      <c r="H1283" s="1" t="s">
        <v>134</v>
      </c>
      <c r="I1283" s="1" t="s">
        <v>5160</v>
      </c>
      <c r="J1283" s="1" t="s">
        <v>395</v>
      </c>
      <c r="K1283" s="1" t="str">
        <f t="shared" si="41"/>
        <v>2017</v>
      </c>
      <c r="L1283" s="1">
        <f t="shared" si="42"/>
        <v>27</v>
      </c>
      <c r="M1283" s="1" t="s">
        <v>60</v>
      </c>
    </row>
    <row r="1284" spans="8:13" hidden="1">
      <c r="H1284" s="1" t="s">
        <v>448</v>
      </c>
      <c r="I1284" s="1"/>
      <c r="J1284" s="1"/>
      <c r="K1284" s="1" t="str">
        <f t="shared" ref="K1284:K1347" si="43">TEXT(J1284,"YYYY")</f>
        <v>1900</v>
      </c>
      <c r="L1284" s="1">
        <f t="shared" si="42"/>
        <v>32</v>
      </c>
      <c r="M1284" s="1" t="s">
        <v>60</v>
      </c>
    </row>
    <row r="1285" spans="8:13" hidden="1">
      <c r="H1285" s="1" t="s">
        <v>530</v>
      </c>
      <c r="I1285" s="1" t="s">
        <v>5087</v>
      </c>
      <c r="J1285" s="1" t="s">
        <v>3430</v>
      </c>
      <c r="K1285" s="1" t="str">
        <f t="shared" si="43"/>
        <v>2016</v>
      </c>
      <c r="L1285" s="1">
        <f t="shared" si="42"/>
        <v>32</v>
      </c>
      <c r="M1285" s="1" t="s">
        <v>60</v>
      </c>
    </row>
    <row r="1286" spans="8:13" hidden="1">
      <c r="H1286" s="1" t="s">
        <v>530</v>
      </c>
      <c r="I1286" s="1" t="s">
        <v>3306</v>
      </c>
      <c r="J1286" s="1" t="s">
        <v>5167</v>
      </c>
      <c r="K1286" s="1" t="str">
        <f t="shared" si="43"/>
        <v>2017</v>
      </c>
      <c r="L1286" s="1">
        <f t="shared" si="42"/>
        <v>33</v>
      </c>
      <c r="M1286" s="1" t="s">
        <v>60</v>
      </c>
    </row>
    <row r="1287" spans="8:13" hidden="1">
      <c r="H1287" s="1" t="s">
        <v>389</v>
      </c>
      <c r="I1287" s="1" t="s">
        <v>5170</v>
      </c>
      <c r="J1287" s="1" t="s">
        <v>236</v>
      </c>
      <c r="K1287" s="1" t="str">
        <f t="shared" si="43"/>
        <v>2017</v>
      </c>
      <c r="L1287" s="1">
        <f t="shared" si="42"/>
        <v>62</v>
      </c>
      <c r="M1287" s="1" t="s">
        <v>60</v>
      </c>
    </row>
    <row r="1288" spans="8:13">
      <c r="H1288" s="1" t="s">
        <v>126</v>
      </c>
      <c r="I1288" s="1" t="s">
        <v>1742</v>
      </c>
      <c r="J1288" s="1" t="s">
        <v>6255</v>
      </c>
      <c r="K1288" s="1" t="str">
        <f t="shared" si="43"/>
        <v>2015</v>
      </c>
      <c r="L1288" s="18">
        <f t="shared" si="42"/>
        <v>14</v>
      </c>
      <c r="M1288" s="1" t="s">
        <v>79</v>
      </c>
    </row>
    <row r="1289" spans="8:13">
      <c r="H1289" s="1" t="s">
        <v>247</v>
      </c>
      <c r="I1289" s="1" t="s">
        <v>8377</v>
      </c>
      <c r="J1289" s="1" t="s">
        <v>11777</v>
      </c>
      <c r="K1289" s="1" t="str">
        <f t="shared" si="43"/>
        <v>2014</v>
      </c>
      <c r="L1289" s="18">
        <f t="shared" si="42"/>
        <v>14</v>
      </c>
      <c r="M1289" s="1" t="s">
        <v>79</v>
      </c>
    </row>
    <row r="1290" spans="8:13" hidden="1">
      <c r="H1290" s="1" t="s">
        <v>134</v>
      </c>
      <c r="I1290" s="1" t="s">
        <v>3552</v>
      </c>
      <c r="J1290" s="1" t="s">
        <v>5184</v>
      </c>
      <c r="K1290" s="1" t="str">
        <f t="shared" si="43"/>
        <v>2014</v>
      </c>
      <c r="L1290" s="1">
        <f t="shared" si="42"/>
        <v>25</v>
      </c>
      <c r="M1290" s="1" t="s">
        <v>60</v>
      </c>
    </row>
    <row r="1291" spans="8:13">
      <c r="H1291" s="1" t="s">
        <v>217</v>
      </c>
      <c r="I1291" s="1" t="s">
        <v>507</v>
      </c>
      <c r="J1291" s="1" t="s">
        <v>2023</v>
      </c>
      <c r="K1291" s="1" t="str">
        <f t="shared" si="43"/>
        <v>2013</v>
      </c>
      <c r="L1291" s="18">
        <f t="shared" si="42"/>
        <v>14</v>
      </c>
      <c r="M1291" s="1" t="s">
        <v>79</v>
      </c>
    </row>
    <row r="1292" spans="8:13">
      <c r="H1292" s="1" t="s">
        <v>126</v>
      </c>
      <c r="I1292" s="1" t="s">
        <v>3988</v>
      </c>
      <c r="J1292" s="1" t="s">
        <v>1067</v>
      </c>
      <c r="K1292" s="1" t="str">
        <f t="shared" si="43"/>
        <v>2015</v>
      </c>
      <c r="L1292" s="18">
        <f t="shared" si="42"/>
        <v>14</v>
      </c>
      <c r="M1292" s="1" t="s">
        <v>79</v>
      </c>
    </row>
    <row r="1293" spans="8:13" hidden="1">
      <c r="H1293" s="1" t="s">
        <v>134</v>
      </c>
      <c r="I1293" s="1" t="s">
        <v>1656</v>
      </c>
      <c r="J1293" s="1" t="s">
        <v>630</v>
      </c>
      <c r="K1293" s="1" t="str">
        <f t="shared" si="43"/>
        <v>2016</v>
      </c>
      <c r="L1293" s="1">
        <f t="shared" si="42"/>
        <v>27</v>
      </c>
      <c r="M1293" s="1" t="s">
        <v>60</v>
      </c>
    </row>
    <row r="1294" spans="8:13">
      <c r="H1294" s="1" t="s">
        <v>217</v>
      </c>
      <c r="I1294" s="1" t="s">
        <v>3988</v>
      </c>
      <c r="J1294" s="1" t="s">
        <v>6038</v>
      </c>
      <c r="K1294" s="1" t="str">
        <f t="shared" si="43"/>
        <v>2013</v>
      </c>
      <c r="L1294" s="18">
        <f t="shared" si="42"/>
        <v>14</v>
      </c>
      <c r="M1294" s="1" t="s">
        <v>79</v>
      </c>
    </row>
    <row r="1295" spans="8:13" hidden="1">
      <c r="H1295" s="1" t="s">
        <v>88</v>
      </c>
      <c r="I1295" s="1" t="s">
        <v>1656</v>
      </c>
      <c r="J1295" s="1" t="s">
        <v>5200</v>
      </c>
      <c r="K1295" s="1" t="str">
        <f t="shared" si="43"/>
        <v>1996</v>
      </c>
      <c r="L1295" s="1">
        <f t="shared" si="42"/>
        <v>8</v>
      </c>
      <c r="M1295" s="1" t="s">
        <v>60</v>
      </c>
    </row>
    <row r="1296" spans="8:13" hidden="1">
      <c r="H1296" s="1" t="s">
        <v>584</v>
      </c>
      <c r="I1296" s="1" t="s">
        <v>1656</v>
      </c>
      <c r="J1296" s="1" t="s">
        <v>5204</v>
      </c>
      <c r="K1296" s="1" t="str">
        <f t="shared" si="43"/>
        <v>2016</v>
      </c>
      <c r="L1296" s="1">
        <f t="shared" si="42"/>
        <v>37</v>
      </c>
      <c r="M1296" s="1" t="s">
        <v>60</v>
      </c>
    </row>
    <row r="1297" spans="8:13" hidden="1">
      <c r="H1297" s="1" t="s">
        <v>484</v>
      </c>
      <c r="I1297" s="1" t="s">
        <v>686</v>
      </c>
      <c r="J1297" s="1" t="s">
        <v>5208</v>
      </c>
      <c r="K1297" s="1" t="str">
        <f t="shared" si="43"/>
        <v>2015</v>
      </c>
      <c r="L1297" s="1">
        <f t="shared" si="42"/>
        <v>46</v>
      </c>
      <c r="M1297" s="1" t="s">
        <v>60</v>
      </c>
    </row>
    <row r="1298" spans="8:13">
      <c r="H1298" s="1" t="s">
        <v>126</v>
      </c>
      <c r="I1298" s="1" t="s">
        <v>613</v>
      </c>
      <c r="J1298" s="1" t="s">
        <v>892</v>
      </c>
      <c r="K1298" s="1" t="str">
        <f t="shared" si="43"/>
        <v>2015</v>
      </c>
      <c r="L1298" s="18">
        <f t="shared" si="42"/>
        <v>14</v>
      </c>
      <c r="M1298" s="1" t="s">
        <v>79</v>
      </c>
    </row>
    <row r="1299" spans="8:13">
      <c r="H1299" s="1" t="s">
        <v>247</v>
      </c>
      <c r="I1299" s="1" t="s">
        <v>6570</v>
      </c>
      <c r="J1299" s="1" t="s">
        <v>1609</v>
      </c>
      <c r="K1299" s="1" t="str">
        <f t="shared" si="43"/>
        <v>2019</v>
      </c>
      <c r="L1299" s="18">
        <f t="shared" si="42"/>
        <v>14</v>
      </c>
      <c r="M1299" s="1" t="s">
        <v>79</v>
      </c>
    </row>
    <row r="1300" spans="8:13">
      <c r="H1300" s="1" t="s">
        <v>344</v>
      </c>
      <c r="I1300" s="1" t="s">
        <v>12212</v>
      </c>
      <c r="J1300" s="1" t="s">
        <v>1815</v>
      </c>
      <c r="K1300" s="1" t="str">
        <f t="shared" si="43"/>
        <v>2008</v>
      </c>
      <c r="L1300" s="18">
        <f t="shared" si="42"/>
        <v>14</v>
      </c>
      <c r="M1300" s="1" t="s">
        <v>79</v>
      </c>
    </row>
    <row r="1301" spans="8:13" hidden="1">
      <c r="H1301" s="1" t="s">
        <v>584</v>
      </c>
      <c r="I1301" s="1" t="s">
        <v>489</v>
      </c>
      <c r="J1301" s="1" t="s">
        <v>2916</v>
      </c>
      <c r="K1301" s="1" t="str">
        <f t="shared" si="43"/>
        <v>2017</v>
      </c>
      <c r="L1301" s="1">
        <f t="shared" si="42"/>
        <v>34</v>
      </c>
      <c r="M1301" s="1" t="s">
        <v>60</v>
      </c>
    </row>
    <row r="1302" spans="8:13" hidden="1">
      <c r="H1302" s="1" t="s">
        <v>158</v>
      </c>
      <c r="I1302" s="1" t="s">
        <v>2254</v>
      </c>
      <c r="J1302" s="1" t="s">
        <v>990</v>
      </c>
      <c r="K1302" s="1" t="str">
        <f t="shared" si="43"/>
        <v>2017</v>
      </c>
      <c r="L1302" s="1">
        <f t="shared" si="42"/>
        <v>10</v>
      </c>
      <c r="M1302" s="1" t="s">
        <v>60</v>
      </c>
    </row>
    <row r="1303" spans="8:13" hidden="1">
      <c r="H1303" s="1" t="s">
        <v>78</v>
      </c>
      <c r="I1303" s="1" t="s">
        <v>2254</v>
      </c>
      <c r="J1303" s="1" t="s">
        <v>5221</v>
      </c>
      <c r="K1303" s="1" t="str">
        <f t="shared" si="43"/>
        <v>2010</v>
      </c>
      <c r="L1303" s="1">
        <f t="shared" si="42"/>
        <v>21</v>
      </c>
      <c r="M1303" s="1" t="s">
        <v>60</v>
      </c>
    </row>
    <row r="1304" spans="8:13" hidden="1">
      <c r="H1304" s="1" t="s">
        <v>583</v>
      </c>
      <c r="I1304" s="1" t="s">
        <v>2254</v>
      </c>
      <c r="J1304" s="1" t="s">
        <v>2313</v>
      </c>
      <c r="K1304" s="1" t="str">
        <f t="shared" si="43"/>
        <v>2017</v>
      </c>
      <c r="L1304" s="1">
        <f t="shared" si="42"/>
        <v>21</v>
      </c>
      <c r="M1304" s="1" t="s">
        <v>60</v>
      </c>
    </row>
    <row r="1305" spans="8:13">
      <c r="H1305" s="1" t="s">
        <v>126</v>
      </c>
      <c r="I1305" s="1" t="s">
        <v>11394</v>
      </c>
      <c r="J1305" s="1" t="s">
        <v>8717</v>
      </c>
      <c r="K1305" s="1" t="str">
        <f t="shared" si="43"/>
        <v>2020</v>
      </c>
      <c r="L1305" s="18">
        <f t="shared" si="42"/>
        <v>14</v>
      </c>
      <c r="M1305" s="1" t="s">
        <v>79</v>
      </c>
    </row>
    <row r="1306" spans="8:13" hidden="1">
      <c r="H1306" s="1" t="s">
        <v>479</v>
      </c>
      <c r="I1306" s="1" t="s">
        <v>5224</v>
      </c>
      <c r="J1306" s="1" t="s">
        <v>72</v>
      </c>
      <c r="K1306" s="1" t="str">
        <f t="shared" si="43"/>
        <v>2019</v>
      </c>
      <c r="L1306" s="1">
        <f t="shared" si="42"/>
        <v>18</v>
      </c>
      <c r="M1306" s="1" t="s">
        <v>60</v>
      </c>
    </row>
    <row r="1307" spans="8:13">
      <c r="H1307" s="1" t="s">
        <v>479</v>
      </c>
      <c r="I1307" s="1" t="s">
        <v>888</v>
      </c>
      <c r="J1307" s="1" t="s">
        <v>892</v>
      </c>
      <c r="K1307" s="1" t="str">
        <f t="shared" si="43"/>
        <v>2015</v>
      </c>
      <c r="L1307" s="18">
        <f t="shared" si="42"/>
        <v>15</v>
      </c>
      <c r="M1307" s="1" t="s">
        <v>79</v>
      </c>
    </row>
    <row r="1308" spans="8:13">
      <c r="H1308" s="1" t="s">
        <v>197</v>
      </c>
      <c r="I1308" s="1" t="s">
        <v>1165</v>
      </c>
      <c r="J1308" s="1" t="s">
        <v>227</v>
      </c>
      <c r="K1308" s="1" t="str">
        <f t="shared" si="43"/>
        <v>2017</v>
      </c>
      <c r="L1308" s="18">
        <f t="shared" si="42"/>
        <v>15</v>
      </c>
      <c r="M1308" s="1" t="s">
        <v>79</v>
      </c>
    </row>
    <row r="1309" spans="8:13">
      <c r="H1309" s="1" t="s">
        <v>118</v>
      </c>
      <c r="I1309" s="1" t="s">
        <v>1745</v>
      </c>
      <c r="J1309" s="1" t="s">
        <v>849</v>
      </c>
      <c r="K1309" s="1" t="str">
        <f t="shared" si="43"/>
        <v>2009</v>
      </c>
      <c r="L1309" s="18">
        <f t="shared" si="42"/>
        <v>15</v>
      </c>
      <c r="M1309" s="1" t="s">
        <v>79</v>
      </c>
    </row>
    <row r="1310" spans="8:13" hidden="1">
      <c r="H1310" s="1" t="s">
        <v>118</v>
      </c>
      <c r="I1310" s="1" t="s">
        <v>5231</v>
      </c>
      <c r="J1310" s="1" t="s">
        <v>5238</v>
      </c>
      <c r="K1310" s="1" t="str">
        <f t="shared" si="43"/>
        <v>2012</v>
      </c>
      <c r="L1310" s="1">
        <f t="shared" si="42"/>
        <v>21</v>
      </c>
      <c r="M1310" s="1" t="s">
        <v>60</v>
      </c>
    </row>
    <row r="1311" spans="8:13" hidden="1">
      <c r="H1311" s="1" t="s">
        <v>177</v>
      </c>
      <c r="I1311" s="1" t="s">
        <v>5231</v>
      </c>
      <c r="J1311" s="1" t="s">
        <v>3171</v>
      </c>
      <c r="K1311" s="1" t="str">
        <f t="shared" si="43"/>
        <v>2016</v>
      </c>
      <c r="L1311" s="1">
        <f t="shared" si="42"/>
        <v>23</v>
      </c>
      <c r="M1311" s="1" t="s">
        <v>60</v>
      </c>
    </row>
    <row r="1312" spans="8:13" hidden="1">
      <c r="H1312" s="1" t="s">
        <v>189</v>
      </c>
      <c r="I1312" s="1" t="s">
        <v>5243</v>
      </c>
      <c r="J1312" s="1" t="s">
        <v>174</v>
      </c>
      <c r="K1312" s="1" t="str">
        <f t="shared" si="43"/>
        <v>2016</v>
      </c>
      <c r="L1312" s="1">
        <f t="shared" si="42"/>
        <v>47</v>
      </c>
      <c r="M1312" s="1" t="s">
        <v>60</v>
      </c>
    </row>
    <row r="1313" spans="8:13" hidden="1">
      <c r="H1313" s="1" t="s">
        <v>58</v>
      </c>
      <c r="I1313" s="1" t="s">
        <v>5246</v>
      </c>
      <c r="J1313" s="1" t="s">
        <v>3199</v>
      </c>
      <c r="K1313" s="1" t="str">
        <f t="shared" si="43"/>
        <v>2019</v>
      </c>
      <c r="L1313" s="1">
        <f t="shared" si="42"/>
        <v>9</v>
      </c>
      <c r="M1313" s="1" t="s">
        <v>60</v>
      </c>
    </row>
    <row r="1314" spans="8:13" hidden="1">
      <c r="H1314" s="1" t="s">
        <v>301</v>
      </c>
      <c r="I1314" s="1" t="s">
        <v>5253</v>
      </c>
      <c r="J1314" s="1" t="s">
        <v>5078</v>
      </c>
      <c r="K1314" s="1" t="str">
        <f t="shared" si="43"/>
        <v>2017</v>
      </c>
      <c r="L1314" s="1">
        <f t="shared" si="42"/>
        <v>52</v>
      </c>
      <c r="M1314" s="1" t="s">
        <v>60</v>
      </c>
    </row>
    <row r="1315" spans="8:13">
      <c r="H1315" s="1" t="s">
        <v>118</v>
      </c>
      <c r="I1315" s="1" t="s">
        <v>1812</v>
      </c>
      <c r="J1315" s="1" t="s">
        <v>1815</v>
      </c>
      <c r="K1315" s="1" t="str">
        <f t="shared" si="43"/>
        <v>2008</v>
      </c>
      <c r="L1315" s="18">
        <f t="shared" si="42"/>
        <v>15</v>
      </c>
      <c r="M1315" s="1" t="s">
        <v>79</v>
      </c>
    </row>
    <row r="1316" spans="8:13">
      <c r="H1316" s="1" t="s">
        <v>217</v>
      </c>
      <c r="I1316" s="1" t="s">
        <v>1856</v>
      </c>
      <c r="J1316" s="1" t="s">
        <v>1857</v>
      </c>
      <c r="K1316" s="1" t="str">
        <f t="shared" si="43"/>
        <v>2018</v>
      </c>
      <c r="L1316" s="18">
        <f t="shared" ref="L1316:L1379" si="44">H1316-(TEXT(I1316,"YYYY")-TEXT(J1316,"YYYY"))</f>
        <v>15</v>
      </c>
      <c r="M1316" s="1" t="s">
        <v>79</v>
      </c>
    </row>
    <row r="1317" spans="8:13">
      <c r="H1317" s="1" t="s">
        <v>263</v>
      </c>
      <c r="I1317" s="1" t="s">
        <v>978</v>
      </c>
      <c r="J1317" s="1" t="s">
        <v>2246</v>
      </c>
      <c r="K1317" s="1" t="str">
        <f t="shared" si="43"/>
        <v>2015</v>
      </c>
      <c r="L1317" s="18">
        <f t="shared" si="44"/>
        <v>15</v>
      </c>
      <c r="M1317" s="1" t="s">
        <v>79</v>
      </c>
    </row>
    <row r="1318" spans="8:13">
      <c r="H1318" s="1" t="s">
        <v>263</v>
      </c>
      <c r="I1318" s="1" t="s">
        <v>2304</v>
      </c>
      <c r="J1318" s="1" t="s">
        <v>1534</v>
      </c>
      <c r="K1318" s="1" t="str">
        <f t="shared" si="43"/>
        <v>2016</v>
      </c>
      <c r="L1318" s="18">
        <f t="shared" si="44"/>
        <v>15</v>
      </c>
      <c r="M1318" s="1" t="s">
        <v>79</v>
      </c>
    </row>
    <row r="1319" spans="8:13">
      <c r="H1319" s="1" t="s">
        <v>217</v>
      </c>
      <c r="I1319" s="1" t="s">
        <v>913</v>
      </c>
      <c r="J1319" s="1" t="s">
        <v>610</v>
      </c>
      <c r="K1319" s="1" t="str">
        <f t="shared" si="43"/>
        <v>2017</v>
      </c>
      <c r="L1319" s="18">
        <f t="shared" si="44"/>
        <v>15</v>
      </c>
      <c r="M1319" s="1" t="s">
        <v>79</v>
      </c>
    </row>
    <row r="1320" spans="8:13" hidden="1">
      <c r="H1320" s="1" t="s">
        <v>530</v>
      </c>
      <c r="I1320" s="1" t="s">
        <v>5276</v>
      </c>
      <c r="J1320" s="1" t="s">
        <v>5277</v>
      </c>
      <c r="K1320" s="1" t="str">
        <f t="shared" si="43"/>
        <v>2000</v>
      </c>
      <c r="L1320" s="1">
        <f t="shared" si="44"/>
        <v>15</v>
      </c>
      <c r="M1320" s="1" t="s">
        <v>60</v>
      </c>
    </row>
    <row r="1321" spans="8:13">
      <c r="H1321" s="1" t="s">
        <v>263</v>
      </c>
      <c r="I1321" s="1" t="s">
        <v>2689</v>
      </c>
      <c r="J1321" s="1" t="s">
        <v>2690</v>
      </c>
      <c r="K1321" s="1" t="str">
        <f t="shared" si="43"/>
        <v>2015</v>
      </c>
      <c r="L1321" s="18">
        <f t="shared" si="44"/>
        <v>15</v>
      </c>
      <c r="M1321" s="1" t="s">
        <v>79</v>
      </c>
    </row>
    <row r="1322" spans="8:13" hidden="1">
      <c r="H1322" s="1" t="s">
        <v>367</v>
      </c>
      <c r="I1322" s="1" t="s">
        <v>5276</v>
      </c>
      <c r="J1322" s="1" t="s">
        <v>5284</v>
      </c>
      <c r="K1322" s="1" t="str">
        <f t="shared" si="43"/>
        <v>2008</v>
      </c>
      <c r="L1322" s="1">
        <f t="shared" si="44"/>
        <v>16</v>
      </c>
      <c r="M1322" s="1" t="s">
        <v>60</v>
      </c>
    </row>
    <row r="1323" spans="8:13" hidden="1">
      <c r="H1323" s="1" t="s">
        <v>78</v>
      </c>
      <c r="I1323" s="1" t="s">
        <v>5288</v>
      </c>
      <c r="J1323" s="1" t="s">
        <v>5289</v>
      </c>
      <c r="K1323" s="1" t="str">
        <f t="shared" si="43"/>
        <v>2017</v>
      </c>
      <c r="L1323" s="1">
        <f t="shared" si="44"/>
        <v>28</v>
      </c>
      <c r="M1323" s="1" t="s">
        <v>60</v>
      </c>
    </row>
    <row r="1324" spans="8:13">
      <c r="H1324" s="1" t="s">
        <v>217</v>
      </c>
      <c r="I1324" s="1" t="s">
        <v>2847</v>
      </c>
      <c r="J1324" s="1" t="s">
        <v>2861</v>
      </c>
      <c r="K1324" s="1" t="str">
        <f t="shared" si="43"/>
        <v>2017</v>
      </c>
      <c r="L1324" s="18">
        <f t="shared" si="44"/>
        <v>15</v>
      </c>
      <c r="M1324" s="1" t="s">
        <v>79</v>
      </c>
    </row>
    <row r="1325" spans="8:13">
      <c r="H1325" s="1" t="s">
        <v>217</v>
      </c>
      <c r="I1325" s="1" t="s">
        <v>2899</v>
      </c>
      <c r="J1325" s="1" t="s">
        <v>469</v>
      </c>
      <c r="K1325" s="1" t="str">
        <f t="shared" si="43"/>
        <v>2017</v>
      </c>
      <c r="L1325" s="18">
        <f t="shared" si="44"/>
        <v>15</v>
      </c>
      <c r="M1325" s="1" t="s">
        <v>79</v>
      </c>
    </row>
    <row r="1326" spans="8:13">
      <c r="H1326" s="1" t="s">
        <v>583</v>
      </c>
      <c r="I1326" s="1" t="s">
        <v>534</v>
      </c>
      <c r="J1326" s="1" t="s">
        <v>2023</v>
      </c>
      <c r="K1326" s="1" t="str">
        <f t="shared" si="43"/>
        <v>2013</v>
      </c>
      <c r="L1326" s="18">
        <f t="shared" si="44"/>
        <v>15</v>
      </c>
      <c r="M1326" s="1" t="s">
        <v>79</v>
      </c>
    </row>
    <row r="1327" spans="8:13">
      <c r="H1327" s="1" t="s">
        <v>247</v>
      </c>
      <c r="I1327" s="1" t="s">
        <v>3961</v>
      </c>
      <c r="J1327" s="1" t="s">
        <v>250</v>
      </c>
      <c r="K1327" s="1" t="str">
        <f t="shared" si="43"/>
        <v>2016</v>
      </c>
      <c r="L1327" s="18">
        <f t="shared" si="44"/>
        <v>15</v>
      </c>
      <c r="M1327" s="1" t="s">
        <v>79</v>
      </c>
    </row>
    <row r="1328" spans="8:13">
      <c r="H1328" s="1" t="s">
        <v>197</v>
      </c>
      <c r="I1328" s="1" t="s">
        <v>540</v>
      </c>
      <c r="J1328" s="1" t="s">
        <v>4170</v>
      </c>
      <c r="K1328" s="1" t="str">
        <f t="shared" si="43"/>
        <v>2016</v>
      </c>
      <c r="L1328" s="18">
        <f t="shared" si="44"/>
        <v>15</v>
      </c>
      <c r="M1328" s="1" t="s">
        <v>79</v>
      </c>
    </row>
    <row r="1329" spans="8:13" hidden="1">
      <c r="H1329" s="1" t="s">
        <v>555</v>
      </c>
      <c r="I1329" s="1" t="s">
        <v>5313</v>
      </c>
      <c r="J1329" s="1" t="s">
        <v>520</v>
      </c>
      <c r="K1329" s="1" t="str">
        <f t="shared" si="43"/>
        <v>2017</v>
      </c>
      <c r="L1329" s="1">
        <f t="shared" si="44"/>
        <v>39</v>
      </c>
      <c r="M1329" s="1" t="s">
        <v>60</v>
      </c>
    </row>
    <row r="1330" spans="8:13" hidden="1">
      <c r="H1330" s="1" t="s">
        <v>78</v>
      </c>
      <c r="I1330" s="1" t="s">
        <v>5243</v>
      </c>
      <c r="J1330" s="1" t="s">
        <v>962</v>
      </c>
      <c r="K1330" s="1" t="str">
        <f t="shared" si="43"/>
        <v>2020</v>
      </c>
      <c r="L1330" s="1">
        <f t="shared" si="44"/>
        <v>33</v>
      </c>
      <c r="M1330" s="1" t="s">
        <v>60</v>
      </c>
    </row>
    <row r="1331" spans="8:13" hidden="1">
      <c r="H1331" s="1" t="s">
        <v>118</v>
      </c>
      <c r="I1331" s="1" t="s">
        <v>5243</v>
      </c>
      <c r="J1331" s="1" t="s">
        <v>5176</v>
      </c>
      <c r="K1331" s="1" t="str">
        <f t="shared" si="43"/>
        <v>2011</v>
      </c>
      <c r="L1331" s="1">
        <f t="shared" si="44"/>
        <v>20</v>
      </c>
      <c r="M1331" s="1" t="s">
        <v>60</v>
      </c>
    </row>
    <row r="1332" spans="8:13">
      <c r="H1332" s="1" t="s">
        <v>479</v>
      </c>
      <c r="I1332" s="1" t="s">
        <v>4781</v>
      </c>
      <c r="J1332" s="1" t="s">
        <v>2023</v>
      </c>
      <c r="K1332" s="1" t="str">
        <f t="shared" si="43"/>
        <v>2013</v>
      </c>
      <c r="L1332" s="18">
        <f t="shared" si="44"/>
        <v>15</v>
      </c>
      <c r="M1332" s="1" t="s">
        <v>79</v>
      </c>
    </row>
    <row r="1333" spans="8:13">
      <c r="H1333" s="1" t="s">
        <v>217</v>
      </c>
      <c r="I1333" s="1" t="s">
        <v>106</v>
      </c>
      <c r="J1333" s="1" t="s">
        <v>236</v>
      </c>
      <c r="K1333" s="1" t="str">
        <f t="shared" si="43"/>
        <v>2017</v>
      </c>
      <c r="L1333" s="18">
        <f t="shared" si="44"/>
        <v>15</v>
      </c>
      <c r="M1333" s="1" t="s">
        <v>79</v>
      </c>
    </row>
    <row r="1334" spans="8:13">
      <c r="H1334" s="1" t="s">
        <v>217</v>
      </c>
      <c r="I1334" s="1" t="s">
        <v>3493</v>
      </c>
      <c r="J1334" s="1" t="s">
        <v>2486</v>
      </c>
      <c r="K1334" s="1" t="str">
        <f t="shared" si="43"/>
        <v>2017</v>
      </c>
      <c r="L1334" s="18">
        <f t="shared" si="44"/>
        <v>15</v>
      </c>
      <c r="M1334" s="1" t="s">
        <v>79</v>
      </c>
    </row>
    <row r="1335" spans="8:13" hidden="1">
      <c r="H1335" s="1" t="s">
        <v>108</v>
      </c>
      <c r="I1335" s="1" t="s">
        <v>5325</v>
      </c>
      <c r="J1335" s="1" t="s">
        <v>5331</v>
      </c>
      <c r="K1335" s="1" t="str">
        <f t="shared" si="43"/>
        <v>2015</v>
      </c>
      <c r="L1335" s="1">
        <f t="shared" si="44"/>
        <v>7</v>
      </c>
      <c r="M1335" s="1" t="s">
        <v>60</v>
      </c>
    </row>
    <row r="1336" spans="8:13" hidden="1">
      <c r="H1336" s="1" t="s">
        <v>130</v>
      </c>
      <c r="I1336" s="1" t="s">
        <v>5325</v>
      </c>
      <c r="J1336" s="1" t="s">
        <v>5034</v>
      </c>
      <c r="K1336" s="1" t="str">
        <f t="shared" si="43"/>
        <v>2015</v>
      </c>
      <c r="L1336" s="1">
        <f t="shared" si="44"/>
        <v>11</v>
      </c>
      <c r="M1336" s="1" t="s">
        <v>60</v>
      </c>
    </row>
    <row r="1337" spans="8:13">
      <c r="H1337" s="1" t="s">
        <v>247</v>
      </c>
      <c r="I1337" s="1" t="s">
        <v>465</v>
      </c>
      <c r="J1337" s="1" t="s">
        <v>931</v>
      </c>
      <c r="K1337" s="1" t="str">
        <f t="shared" si="43"/>
        <v>2016</v>
      </c>
      <c r="L1337" s="18">
        <f t="shared" si="44"/>
        <v>15</v>
      </c>
      <c r="M1337" s="1" t="s">
        <v>79</v>
      </c>
    </row>
    <row r="1338" spans="8:13" hidden="1">
      <c r="H1338" s="1" t="s">
        <v>169</v>
      </c>
      <c r="I1338" s="1" t="s">
        <v>5325</v>
      </c>
      <c r="J1338" s="1" t="s">
        <v>5176</v>
      </c>
      <c r="K1338" s="1" t="str">
        <f t="shared" si="43"/>
        <v>2011</v>
      </c>
      <c r="L1338" s="1">
        <f t="shared" si="44"/>
        <v>15</v>
      </c>
      <c r="M1338" s="1" t="s">
        <v>60</v>
      </c>
    </row>
    <row r="1339" spans="8:13" hidden="1">
      <c r="H1339" s="1" t="s">
        <v>351</v>
      </c>
      <c r="I1339" s="1" t="s">
        <v>5342</v>
      </c>
      <c r="J1339" s="1" t="s">
        <v>352</v>
      </c>
      <c r="K1339" s="1" t="str">
        <f t="shared" si="43"/>
        <v>2016</v>
      </c>
      <c r="L1339" s="1">
        <f t="shared" si="44"/>
        <v>55</v>
      </c>
      <c r="M1339" s="1" t="s">
        <v>60</v>
      </c>
    </row>
    <row r="1340" spans="8:13">
      <c r="H1340" s="1" t="s">
        <v>247</v>
      </c>
      <c r="I1340" s="1" t="s">
        <v>5606</v>
      </c>
      <c r="J1340" s="1" t="s">
        <v>5622</v>
      </c>
      <c r="K1340" s="1" t="str">
        <f t="shared" si="43"/>
        <v>2020</v>
      </c>
      <c r="L1340" s="18">
        <f t="shared" si="44"/>
        <v>15</v>
      </c>
      <c r="M1340" s="1" t="s">
        <v>79</v>
      </c>
    </row>
    <row r="1341" spans="8:13">
      <c r="H1341" s="1" t="s">
        <v>247</v>
      </c>
      <c r="I1341" s="1" t="s">
        <v>987</v>
      </c>
      <c r="J1341" s="1" t="s">
        <v>987</v>
      </c>
      <c r="K1341" s="1" t="str">
        <f t="shared" si="43"/>
        <v>2017</v>
      </c>
      <c r="L1341" s="18">
        <f t="shared" si="44"/>
        <v>15</v>
      </c>
      <c r="M1341" s="1" t="s">
        <v>79</v>
      </c>
    </row>
    <row r="1342" spans="8:13">
      <c r="H1342" s="1" t="s">
        <v>263</v>
      </c>
      <c r="I1342" s="1" t="s">
        <v>6166</v>
      </c>
      <c r="J1342" s="1" t="s">
        <v>3294</v>
      </c>
      <c r="K1342" s="1" t="str">
        <f t="shared" si="43"/>
        <v>2013</v>
      </c>
      <c r="L1342" s="18">
        <f t="shared" si="44"/>
        <v>15</v>
      </c>
      <c r="M1342" s="1" t="s">
        <v>79</v>
      </c>
    </row>
    <row r="1343" spans="8:13">
      <c r="H1343" s="1" t="s">
        <v>530</v>
      </c>
      <c r="I1343" s="1" t="s">
        <v>6804</v>
      </c>
      <c r="J1343" s="1" t="s">
        <v>3167</v>
      </c>
      <c r="K1343" s="1" t="str">
        <f t="shared" si="43"/>
        <v>1997</v>
      </c>
      <c r="L1343" s="18">
        <f t="shared" si="44"/>
        <v>15</v>
      </c>
      <c r="M1343" s="1" t="s">
        <v>79</v>
      </c>
    </row>
    <row r="1344" spans="8:13" hidden="1">
      <c r="H1344" s="1" t="s">
        <v>484</v>
      </c>
      <c r="I1344" s="1" t="s">
        <v>5049</v>
      </c>
      <c r="J1344" s="1" t="s">
        <v>1222</v>
      </c>
      <c r="K1344" s="1" t="str">
        <f t="shared" si="43"/>
        <v>2015</v>
      </c>
      <c r="L1344" s="1">
        <f t="shared" si="44"/>
        <v>46</v>
      </c>
      <c r="M1344" s="1" t="s">
        <v>60</v>
      </c>
    </row>
    <row r="1345" spans="8:13" hidden="1">
      <c r="H1345" s="1" t="s">
        <v>240</v>
      </c>
      <c r="I1345" s="1" t="s">
        <v>5049</v>
      </c>
      <c r="J1345" s="1" t="s">
        <v>1918</v>
      </c>
      <c r="K1345" s="1" t="str">
        <f t="shared" si="43"/>
        <v>2007</v>
      </c>
      <c r="L1345" s="1">
        <f t="shared" si="44"/>
        <v>44</v>
      </c>
      <c r="M1345" s="1" t="s">
        <v>60</v>
      </c>
    </row>
    <row r="1346" spans="8:13" hidden="1">
      <c r="H1346" s="1" t="s">
        <v>187</v>
      </c>
      <c r="I1346" s="1" t="s">
        <v>5363</v>
      </c>
      <c r="J1346" s="1" t="s">
        <v>2008</v>
      </c>
      <c r="K1346" s="1" t="str">
        <f t="shared" si="43"/>
        <v>2014</v>
      </c>
      <c r="L1346" s="1">
        <f t="shared" si="44"/>
        <v>6</v>
      </c>
      <c r="M1346" s="1" t="s">
        <v>60</v>
      </c>
    </row>
    <row r="1347" spans="8:13" hidden="1">
      <c r="H1347" s="1" t="s">
        <v>484</v>
      </c>
      <c r="I1347" s="1" t="s">
        <v>5363</v>
      </c>
      <c r="J1347" s="1" t="s">
        <v>467</v>
      </c>
      <c r="K1347" s="1" t="str">
        <f t="shared" si="43"/>
        <v>2016</v>
      </c>
      <c r="L1347" s="1">
        <f t="shared" si="44"/>
        <v>47</v>
      </c>
      <c r="M1347" s="1" t="s">
        <v>60</v>
      </c>
    </row>
    <row r="1348" spans="8:13">
      <c r="H1348" s="1" t="s">
        <v>217</v>
      </c>
      <c r="I1348" s="1" t="s">
        <v>7243</v>
      </c>
      <c r="J1348" s="1" t="s">
        <v>7244</v>
      </c>
      <c r="K1348" s="1" t="str">
        <f t="shared" ref="K1348:K1411" si="45">TEXT(J1348,"YYYY")</f>
        <v>2014</v>
      </c>
      <c r="L1348" s="18">
        <f t="shared" si="44"/>
        <v>15</v>
      </c>
      <c r="M1348" s="1" t="s">
        <v>79</v>
      </c>
    </row>
    <row r="1349" spans="8:13" hidden="1">
      <c r="H1349" s="1" t="s">
        <v>134</v>
      </c>
      <c r="I1349" s="1" t="s">
        <v>5342</v>
      </c>
      <c r="J1349" s="1" t="s">
        <v>5369</v>
      </c>
      <c r="K1349" s="1" t="str">
        <f t="shared" si="45"/>
        <v>2015</v>
      </c>
      <c r="L1349" s="1">
        <f t="shared" si="44"/>
        <v>26</v>
      </c>
      <c r="M1349" s="1" t="s">
        <v>60</v>
      </c>
    </row>
    <row r="1350" spans="8:13" hidden="1">
      <c r="H1350" s="1" t="s">
        <v>256</v>
      </c>
      <c r="I1350" s="1" t="s">
        <v>5363</v>
      </c>
      <c r="J1350" s="1" t="s">
        <v>1286</v>
      </c>
      <c r="K1350" s="1" t="str">
        <f t="shared" si="45"/>
        <v>2017</v>
      </c>
      <c r="L1350" s="1">
        <f t="shared" si="44"/>
        <v>52</v>
      </c>
      <c r="M1350" s="1" t="s">
        <v>60</v>
      </c>
    </row>
    <row r="1351" spans="8:13" hidden="1">
      <c r="H1351" s="1" t="s">
        <v>63</v>
      </c>
      <c r="I1351" s="1" t="s">
        <v>5342</v>
      </c>
      <c r="J1351" s="1" t="s">
        <v>5374</v>
      </c>
      <c r="K1351" s="1" t="str">
        <f t="shared" si="45"/>
        <v>2014</v>
      </c>
      <c r="L1351" s="1">
        <f t="shared" si="44"/>
        <v>28</v>
      </c>
      <c r="M1351" s="1" t="s">
        <v>60</v>
      </c>
    </row>
    <row r="1352" spans="8:13">
      <c r="H1352" s="1" t="s">
        <v>217</v>
      </c>
      <c r="I1352" s="1" t="s">
        <v>7270</v>
      </c>
      <c r="J1352" s="1" t="s">
        <v>7244</v>
      </c>
      <c r="K1352" s="1" t="str">
        <f t="shared" si="45"/>
        <v>2014</v>
      </c>
      <c r="L1352" s="18">
        <f t="shared" si="44"/>
        <v>15</v>
      </c>
      <c r="M1352" s="1" t="s">
        <v>79</v>
      </c>
    </row>
    <row r="1353" spans="8:13" hidden="1">
      <c r="H1353" s="1" t="s">
        <v>217</v>
      </c>
      <c r="I1353" s="1" t="s">
        <v>5378</v>
      </c>
      <c r="J1353" s="1" t="s">
        <v>1222</v>
      </c>
      <c r="K1353" s="1" t="str">
        <f t="shared" si="45"/>
        <v>2015</v>
      </c>
      <c r="L1353" s="1">
        <f t="shared" si="44"/>
        <v>14</v>
      </c>
      <c r="M1353" s="1" t="s">
        <v>60</v>
      </c>
    </row>
    <row r="1354" spans="8:13">
      <c r="H1354" s="1" t="s">
        <v>217</v>
      </c>
      <c r="I1354" s="1" t="s">
        <v>5054</v>
      </c>
      <c r="J1354" s="1" t="s">
        <v>7293</v>
      </c>
      <c r="K1354" s="1" t="str">
        <f t="shared" si="45"/>
        <v>2014</v>
      </c>
      <c r="L1354" s="18">
        <f t="shared" si="44"/>
        <v>15</v>
      </c>
      <c r="M1354" s="1" t="s">
        <v>79</v>
      </c>
    </row>
    <row r="1355" spans="8:13" hidden="1">
      <c r="H1355" s="1" t="s">
        <v>484</v>
      </c>
      <c r="I1355" s="1" t="s">
        <v>5378</v>
      </c>
      <c r="J1355" s="1" t="s">
        <v>4734</v>
      </c>
      <c r="K1355" s="1" t="str">
        <f t="shared" si="45"/>
        <v>2016</v>
      </c>
      <c r="L1355" s="1">
        <f t="shared" si="44"/>
        <v>47</v>
      </c>
      <c r="M1355" s="1" t="s">
        <v>60</v>
      </c>
    </row>
    <row r="1356" spans="8:13" hidden="1">
      <c r="H1356" s="1" t="s">
        <v>436</v>
      </c>
      <c r="I1356" s="1" t="s">
        <v>465</v>
      </c>
      <c r="J1356" s="1" t="s">
        <v>5385</v>
      </c>
      <c r="K1356" s="1" t="str">
        <f t="shared" si="45"/>
        <v>1996</v>
      </c>
      <c r="L1356" s="1">
        <f t="shared" si="44"/>
        <v>39</v>
      </c>
      <c r="M1356" s="1" t="s">
        <v>60</v>
      </c>
    </row>
    <row r="1357" spans="8:13" hidden="1">
      <c r="H1357" s="1" t="s">
        <v>88</v>
      </c>
      <c r="I1357" s="1" t="s">
        <v>4969</v>
      </c>
      <c r="J1357" s="1" t="s">
        <v>1212</v>
      </c>
      <c r="K1357" s="1" t="str">
        <f t="shared" si="45"/>
        <v>2017</v>
      </c>
      <c r="L1357" s="1">
        <f t="shared" si="44"/>
        <v>28</v>
      </c>
      <c r="M1357" s="1" t="s">
        <v>60</v>
      </c>
    </row>
    <row r="1358" spans="8:13">
      <c r="H1358" s="1" t="s">
        <v>263</v>
      </c>
      <c r="I1358" s="1" t="s">
        <v>7316</v>
      </c>
      <c r="J1358" s="1" t="s">
        <v>7320</v>
      </c>
      <c r="K1358" s="1" t="str">
        <f t="shared" si="45"/>
        <v>2012</v>
      </c>
      <c r="L1358" s="18">
        <f t="shared" si="44"/>
        <v>15</v>
      </c>
      <c r="M1358" s="1" t="s">
        <v>79</v>
      </c>
    </row>
    <row r="1359" spans="8:13">
      <c r="H1359" s="1" t="s">
        <v>464</v>
      </c>
      <c r="I1359" s="1" t="s">
        <v>5747</v>
      </c>
      <c r="J1359" s="1" t="s">
        <v>7333</v>
      </c>
      <c r="K1359" s="1" t="str">
        <f t="shared" si="45"/>
        <v>1999</v>
      </c>
      <c r="L1359" s="18">
        <f t="shared" si="44"/>
        <v>15</v>
      </c>
      <c r="M1359" s="1" t="s">
        <v>79</v>
      </c>
    </row>
    <row r="1360" spans="8:13">
      <c r="H1360" s="1" t="s">
        <v>583</v>
      </c>
      <c r="I1360" s="1" t="s">
        <v>7875</v>
      </c>
      <c r="J1360" s="1" t="s">
        <v>1899</v>
      </c>
      <c r="K1360" s="1" t="str">
        <f t="shared" si="45"/>
        <v>2005</v>
      </c>
      <c r="L1360" s="18">
        <f t="shared" si="44"/>
        <v>15</v>
      </c>
      <c r="M1360" s="1" t="s">
        <v>79</v>
      </c>
    </row>
    <row r="1361" spans="8:13" hidden="1">
      <c r="H1361" s="1" t="s">
        <v>55</v>
      </c>
      <c r="I1361" s="1" t="s">
        <v>5394</v>
      </c>
      <c r="J1361" s="1" t="s">
        <v>209</v>
      </c>
      <c r="K1361" s="1" t="str">
        <f t="shared" si="45"/>
        <v>2016</v>
      </c>
      <c r="L1361" s="1">
        <f t="shared" si="44"/>
        <v>3</v>
      </c>
      <c r="M1361" s="1" t="s">
        <v>60</v>
      </c>
    </row>
    <row r="1362" spans="8:13">
      <c r="H1362" s="1" t="s">
        <v>217</v>
      </c>
      <c r="I1362" s="1" t="s">
        <v>6586</v>
      </c>
      <c r="J1362" s="1" t="s">
        <v>1524</v>
      </c>
      <c r="K1362" s="1" t="str">
        <f t="shared" si="45"/>
        <v>2019</v>
      </c>
      <c r="L1362" s="18">
        <f t="shared" si="44"/>
        <v>15</v>
      </c>
      <c r="M1362" s="1" t="s">
        <v>79</v>
      </c>
    </row>
    <row r="1363" spans="8:13" hidden="1">
      <c r="H1363" s="1" t="s">
        <v>160</v>
      </c>
      <c r="I1363" s="1" t="s">
        <v>5394</v>
      </c>
      <c r="J1363" s="1" t="s">
        <v>5363</v>
      </c>
      <c r="K1363" s="1" t="str">
        <f t="shared" si="45"/>
        <v>2017</v>
      </c>
      <c r="L1363" s="1">
        <f t="shared" si="44"/>
        <v>58</v>
      </c>
      <c r="M1363" s="1"/>
    </row>
    <row r="1364" spans="8:13" hidden="1">
      <c r="H1364" s="1" t="s">
        <v>448</v>
      </c>
      <c r="I1364" s="1" t="s">
        <v>5404</v>
      </c>
      <c r="J1364" s="1" t="s">
        <v>1573</v>
      </c>
      <c r="K1364" s="1" t="str">
        <f t="shared" si="45"/>
        <v>2016</v>
      </c>
      <c r="L1364" s="1">
        <f t="shared" si="44"/>
        <v>31</v>
      </c>
      <c r="M1364" s="1" t="s">
        <v>60</v>
      </c>
    </row>
    <row r="1365" spans="8:13" hidden="1">
      <c r="H1365" s="1" t="s">
        <v>177</v>
      </c>
      <c r="I1365" s="1" t="s">
        <v>5404</v>
      </c>
      <c r="J1365" s="1" t="s">
        <v>1815</v>
      </c>
      <c r="K1365" s="1" t="str">
        <f t="shared" si="45"/>
        <v>2008</v>
      </c>
      <c r="L1365" s="1">
        <f t="shared" si="44"/>
        <v>14</v>
      </c>
      <c r="M1365" s="1" t="s">
        <v>60</v>
      </c>
    </row>
    <row r="1366" spans="8:13" hidden="1">
      <c r="H1366" s="1" t="s">
        <v>63</v>
      </c>
      <c r="I1366" s="1" t="s">
        <v>5404</v>
      </c>
      <c r="J1366" s="1" t="s">
        <v>5411</v>
      </c>
      <c r="K1366" s="1" t="str">
        <f t="shared" si="45"/>
        <v>2017</v>
      </c>
      <c r="L1366" s="1">
        <f t="shared" si="44"/>
        <v>30</v>
      </c>
      <c r="M1366" s="1" t="s">
        <v>60</v>
      </c>
    </row>
    <row r="1367" spans="8:13" hidden="1">
      <c r="H1367" s="1" t="s">
        <v>88</v>
      </c>
      <c r="I1367" s="1" t="s">
        <v>5414</v>
      </c>
      <c r="J1367" s="1" t="s">
        <v>250</v>
      </c>
      <c r="K1367" s="1" t="str">
        <f t="shared" si="45"/>
        <v>2016</v>
      </c>
      <c r="L1367" s="1">
        <f t="shared" si="44"/>
        <v>27</v>
      </c>
      <c r="M1367" s="1" t="s">
        <v>60</v>
      </c>
    </row>
    <row r="1368" spans="8:13" hidden="1">
      <c r="H1368" s="1" t="s">
        <v>197</v>
      </c>
      <c r="I1368" s="1" t="s">
        <v>5414</v>
      </c>
      <c r="J1368" s="1" t="s">
        <v>1534</v>
      </c>
      <c r="K1368" s="1" t="str">
        <f t="shared" si="45"/>
        <v>2016</v>
      </c>
      <c r="L1368" s="1">
        <f t="shared" si="44"/>
        <v>16</v>
      </c>
      <c r="M1368" s="1"/>
    </row>
    <row r="1369" spans="8:13">
      <c r="H1369" s="1" t="s">
        <v>247</v>
      </c>
      <c r="I1369" s="1" t="s">
        <v>8431</v>
      </c>
      <c r="J1369" s="1" t="s">
        <v>5680</v>
      </c>
      <c r="K1369" s="1" t="str">
        <f t="shared" si="45"/>
        <v>2020</v>
      </c>
      <c r="L1369" s="18">
        <f t="shared" si="44"/>
        <v>15</v>
      </c>
      <c r="M1369" s="1" t="s">
        <v>79</v>
      </c>
    </row>
    <row r="1370" spans="8:13" hidden="1">
      <c r="H1370" s="1" t="s">
        <v>108</v>
      </c>
      <c r="I1370" s="1" t="s">
        <v>1351</v>
      </c>
      <c r="J1370" s="1" t="s">
        <v>72</v>
      </c>
      <c r="K1370" s="1" t="str">
        <f t="shared" si="45"/>
        <v>2019</v>
      </c>
      <c r="L1370" s="1">
        <f t="shared" si="44"/>
        <v>7</v>
      </c>
      <c r="M1370" s="1" t="s">
        <v>60</v>
      </c>
    </row>
    <row r="1371" spans="8:13" hidden="1">
      <c r="H1371" s="1" t="s">
        <v>149</v>
      </c>
      <c r="I1371" s="1" t="s">
        <v>5426</v>
      </c>
      <c r="J1371" s="1" t="s">
        <v>4734</v>
      </c>
      <c r="K1371" s="1" t="str">
        <f t="shared" si="45"/>
        <v>2016</v>
      </c>
      <c r="L1371" s="1">
        <f t="shared" si="44"/>
        <v>38</v>
      </c>
      <c r="M1371" s="1" t="s">
        <v>60</v>
      </c>
    </row>
    <row r="1372" spans="8:13">
      <c r="H1372" s="1" t="s">
        <v>464</v>
      </c>
      <c r="I1372" s="1" t="s">
        <v>8821</v>
      </c>
      <c r="J1372" s="1" t="s">
        <v>8827</v>
      </c>
      <c r="K1372" s="1" t="str">
        <f t="shared" si="45"/>
        <v>1998</v>
      </c>
      <c r="L1372" s="18">
        <f t="shared" si="44"/>
        <v>15</v>
      </c>
      <c r="M1372" s="1" t="s">
        <v>79</v>
      </c>
    </row>
    <row r="1373" spans="8:13" hidden="1">
      <c r="H1373" s="1" t="s">
        <v>128</v>
      </c>
      <c r="I1373" s="1" t="s">
        <v>5431</v>
      </c>
      <c r="J1373" s="1" t="s">
        <v>1286</v>
      </c>
      <c r="K1373" s="1" t="str">
        <f t="shared" si="45"/>
        <v>2017</v>
      </c>
      <c r="L1373" s="1">
        <f t="shared" si="44"/>
        <v>42</v>
      </c>
      <c r="M1373" s="1" t="s">
        <v>60</v>
      </c>
    </row>
    <row r="1374" spans="8:13">
      <c r="H1374" s="1" t="s">
        <v>217</v>
      </c>
      <c r="I1374" s="1" t="s">
        <v>8821</v>
      </c>
      <c r="J1374" s="1" t="s">
        <v>7183</v>
      </c>
      <c r="K1374" s="1" t="str">
        <f t="shared" si="45"/>
        <v>2013</v>
      </c>
      <c r="L1374" s="18">
        <f t="shared" si="44"/>
        <v>15</v>
      </c>
      <c r="M1374" s="1" t="s">
        <v>79</v>
      </c>
    </row>
    <row r="1375" spans="8:13">
      <c r="H1375" s="1" t="s">
        <v>247</v>
      </c>
      <c r="I1375" s="1" t="s">
        <v>9574</v>
      </c>
      <c r="J1375" s="1" t="s">
        <v>540</v>
      </c>
      <c r="K1375" s="1" t="str">
        <f t="shared" si="45"/>
        <v>2018</v>
      </c>
      <c r="L1375" s="18">
        <f t="shared" si="44"/>
        <v>15</v>
      </c>
      <c r="M1375" s="1" t="s">
        <v>79</v>
      </c>
    </row>
    <row r="1376" spans="8:13" hidden="1">
      <c r="H1376" s="1" t="s">
        <v>233</v>
      </c>
      <c r="I1376" s="1" t="s">
        <v>3018</v>
      </c>
      <c r="J1376" s="1" t="s">
        <v>236</v>
      </c>
      <c r="K1376" s="1" t="str">
        <f t="shared" si="45"/>
        <v>2017</v>
      </c>
      <c r="L1376" s="1">
        <f t="shared" si="44"/>
        <v>47</v>
      </c>
      <c r="M1376" s="1" t="s">
        <v>60</v>
      </c>
    </row>
    <row r="1377" spans="8:13">
      <c r="H1377" s="1" t="s">
        <v>118</v>
      </c>
      <c r="I1377" s="1" t="s">
        <v>9618</v>
      </c>
      <c r="J1377" s="1" t="s">
        <v>9619</v>
      </c>
      <c r="K1377" s="1" t="str">
        <f t="shared" si="45"/>
        <v>2002</v>
      </c>
      <c r="L1377" s="18">
        <f t="shared" si="44"/>
        <v>15</v>
      </c>
      <c r="M1377" s="1" t="s">
        <v>79</v>
      </c>
    </row>
    <row r="1378" spans="8:13">
      <c r="H1378" s="1" t="s">
        <v>247</v>
      </c>
      <c r="I1378" s="1" t="s">
        <v>9733</v>
      </c>
      <c r="J1378" s="1" t="s">
        <v>9689</v>
      </c>
      <c r="K1378" s="1" t="str">
        <f t="shared" si="45"/>
        <v>2012</v>
      </c>
      <c r="L1378" s="18">
        <f t="shared" si="44"/>
        <v>15</v>
      </c>
      <c r="M1378" s="1" t="s">
        <v>79</v>
      </c>
    </row>
    <row r="1379" spans="8:13" hidden="1">
      <c r="H1379" s="1" t="s">
        <v>233</v>
      </c>
      <c r="I1379" s="1" t="s">
        <v>465</v>
      </c>
      <c r="J1379" s="1" t="s">
        <v>1222</v>
      </c>
      <c r="K1379" s="1" t="str">
        <f t="shared" si="45"/>
        <v>2015</v>
      </c>
      <c r="L1379" s="1">
        <f t="shared" si="44"/>
        <v>48</v>
      </c>
      <c r="M1379" s="1" t="s">
        <v>60</v>
      </c>
    </row>
    <row r="1380" spans="8:13">
      <c r="H1380" s="1" t="s">
        <v>247</v>
      </c>
      <c r="I1380" s="1" t="s">
        <v>9989</v>
      </c>
      <c r="J1380" s="1" t="s">
        <v>4019</v>
      </c>
      <c r="K1380" s="1" t="str">
        <f t="shared" si="45"/>
        <v>2013</v>
      </c>
      <c r="L1380" s="18">
        <f t="shared" ref="L1380:L1443" si="46">H1380-(TEXT(I1380,"YYYY")-TEXT(J1380,"YYYY"))</f>
        <v>15</v>
      </c>
      <c r="M1380" s="1" t="s">
        <v>79</v>
      </c>
    </row>
    <row r="1381" spans="8:13" hidden="1">
      <c r="H1381" s="1" t="s">
        <v>116</v>
      </c>
      <c r="I1381" s="1" t="s">
        <v>465</v>
      </c>
      <c r="J1381" s="1" t="s">
        <v>5450</v>
      </c>
      <c r="K1381" s="1" t="str">
        <f t="shared" si="45"/>
        <v>2016</v>
      </c>
      <c r="L1381" s="1">
        <f t="shared" si="46"/>
        <v>5</v>
      </c>
      <c r="M1381" s="1" t="s">
        <v>60</v>
      </c>
    </row>
    <row r="1382" spans="8:13" hidden="1">
      <c r="H1382" s="1" t="s">
        <v>5451</v>
      </c>
      <c r="I1382" s="1" t="s">
        <v>465</v>
      </c>
      <c r="J1382" s="1" t="s">
        <v>5452</v>
      </c>
      <c r="K1382" s="1" t="str">
        <f t="shared" si="45"/>
        <v>2015</v>
      </c>
      <c r="L1382" s="1" t="e">
        <f t="shared" si="46"/>
        <v>#VALUE!</v>
      </c>
      <c r="M1382" s="1" t="s">
        <v>60</v>
      </c>
    </row>
    <row r="1383" spans="8:13" hidden="1">
      <c r="H1383" s="1" t="s">
        <v>180</v>
      </c>
      <c r="I1383" s="1" t="s">
        <v>5455</v>
      </c>
      <c r="J1383" s="1" t="s">
        <v>941</v>
      </c>
      <c r="K1383" s="1" t="str">
        <f t="shared" si="45"/>
        <v>2011</v>
      </c>
      <c r="L1383" s="1">
        <f t="shared" si="46"/>
        <v>57</v>
      </c>
      <c r="M1383" s="1" t="s">
        <v>60</v>
      </c>
    </row>
    <row r="1384" spans="8:13">
      <c r="H1384" s="1" t="s">
        <v>247</v>
      </c>
      <c r="I1384" s="1" t="s">
        <v>10281</v>
      </c>
      <c r="J1384" s="1" t="s">
        <v>962</v>
      </c>
      <c r="K1384" s="1" t="str">
        <f t="shared" si="45"/>
        <v>2020</v>
      </c>
      <c r="L1384" s="18">
        <f t="shared" si="46"/>
        <v>15</v>
      </c>
      <c r="M1384" s="1" t="s">
        <v>79</v>
      </c>
    </row>
    <row r="1385" spans="8:13">
      <c r="H1385" s="1" t="s">
        <v>555</v>
      </c>
      <c r="I1385" s="1" t="s">
        <v>10076</v>
      </c>
      <c r="J1385" s="1" t="s">
        <v>10486</v>
      </c>
      <c r="K1385" s="1" t="str">
        <f t="shared" si="45"/>
        <v>1988</v>
      </c>
      <c r="L1385" s="18">
        <f t="shared" si="46"/>
        <v>15</v>
      </c>
      <c r="M1385" s="1" t="s">
        <v>79</v>
      </c>
    </row>
    <row r="1386" spans="8:13" hidden="1">
      <c r="H1386" s="1" t="s">
        <v>644</v>
      </c>
      <c r="I1386" s="1" t="s">
        <v>5462</v>
      </c>
      <c r="J1386" s="1" t="s">
        <v>2019</v>
      </c>
      <c r="K1386" s="1" t="str">
        <f t="shared" si="45"/>
        <v>2012</v>
      </c>
      <c r="L1386" s="1">
        <f t="shared" si="46"/>
        <v>30</v>
      </c>
      <c r="M1386" s="1" t="s">
        <v>60</v>
      </c>
    </row>
    <row r="1387" spans="8:13" hidden="1">
      <c r="H1387" s="1" t="s">
        <v>484</v>
      </c>
      <c r="I1387" s="1" t="s">
        <v>5462</v>
      </c>
      <c r="J1387" s="1" t="s">
        <v>5465</v>
      </c>
      <c r="K1387" s="1" t="str">
        <f t="shared" si="45"/>
        <v>1990</v>
      </c>
      <c r="L1387" s="1">
        <f t="shared" si="46"/>
        <v>21</v>
      </c>
      <c r="M1387" s="1" t="s">
        <v>60</v>
      </c>
    </row>
    <row r="1388" spans="8:13" hidden="1">
      <c r="H1388" s="1" t="s">
        <v>187</v>
      </c>
      <c r="I1388" s="1" t="s">
        <v>5462</v>
      </c>
      <c r="J1388" s="1" t="s">
        <v>1534</v>
      </c>
      <c r="K1388" s="1" t="str">
        <f t="shared" si="45"/>
        <v>2016</v>
      </c>
      <c r="L1388" s="1">
        <f t="shared" si="46"/>
        <v>8</v>
      </c>
      <c r="M1388" s="1" t="s">
        <v>60</v>
      </c>
    </row>
    <row r="1389" spans="8:13">
      <c r="H1389" s="1" t="s">
        <v>247</v>
      </c>
      <c r="I1389" s="1" t="s">
        <v>10869</v>
      </c>
      <c r="J1389" s="1" t="s">
        <v>606</v>
      </c>
      <c r="K1389" s="1" t="str">
        <f t="shared" si="45"/>
        <v>2020</v>
      </c>
      <c r="L1389" s="18">
        <f t="shared" si="46"/>
        <v>15</v>
      </c>
      <c r="M1389" s="1" t="s">
        <v>79</v>
      </c>
    </row>
    <row r="1390" spans="8:13" hidden="1">
      <c r="H1390" s="1" t="s">
        <v>464</v>
      </c>
      <c r="I1390" s="1" t="s">
        <v>5354</v>
      </c>
      <c r="J1390" s="1" t="s">
        <v>1286</v>
      </c>
      <c r="K1390" s="1" t="str">
        <f t="shared" si="45"/>
        <v>2017</v>
      </c>
      <c r="L1390" s="1">
        <f t="shared" si="46"/>
        <v>31</v>
      </c>
      <c r="M1390" s="1" t="s">
        <v>60</v>
      </c>
    </row>
    <row r="1391" spans="8:13" hidden="1">
      <c r="H1391" s="1" t="s">
        <v>678</v>
      </c>
      <c r="I1391" s="1" t="s">
        <v>5354</v>
      </c>
      <c r="J1391" s="1" t="s">
        <v>1286</v>
      </c>
      <c r="K1391" s="1" t="str">
        <f t="shared" si="45"/>
        <v>2017</v>
      </c>
      <c r="L1391" s="1">
        <f t="shared" si="46"/>
        <v>34</v>
      </c>
      <c r="M1391" s="1" t="s">
        <v>60</v>
      </c>
    </row>
    <row r="1392" spans="8:13">
      <c r="H1392" s="1" t="s">
        <v>263</v>
      </c>
      <c r="I1392" s="1" t="s">
        <v>6666</v>
      </c>
      <c r="J1392" s="1" t="s">
        <v>4960</v>
      </c>
      <c r="K1392" s="1" t="str">
        <f t="shared" si="45"/>
        <v>2017</v>
      </c>
      <c r="L1392" s="18">
        <f t="shared" si="46"/>
        <v>15</v>
      </c>
      <c r="M1392" s="1" t="s">
        <v>79</v>
      </c>
    </row>
    <row r="1393" spans="8:13" hidden="1">
      <c r="H1393" s="1" t="s">
        <v>247</v>
      </c>
      <c r="I1393" s="1" t="s">
        <v>5354</v>
      </c>
      <c r="J1393" s="1" t="s">
        <v>274</v>
      </c>
      <c r="K1393" s="1" t="str">
        <f t="shared" si="45"/>
        <v>2017</v>
      </c>
      <c r="L1393" s="1">
        <f t="shared" si="46"/>
        <v>15</v>
      </c>
      <c r="M1393" s="1" t="s">
        <v>60</v>
      </c>
    </row>
    <row r="1394" spans="8:13">
      <c r="H1394" s="1" t="s">
        <v>217</v>
      </c>
      <c r="I1394" s="1" t="s">
        <v>9192</v>
      </c>
      <c r="J1394" s="1" t="s">
        <v>10155</v>
      </c>
      <c r="K1394" s="1" t="str">
        <f t="shared" si="45"/>
        <v>2013</v>
      </c>
      <c r="L1394" s="18">
        <f t="shared" si="46"/>
        <v>15</v>
      </c>
      <c r="M1394" s="1" t="s">
        <v>79</v>
      </c>
    </row>
    <row r="1395" spans="8:13" hidden="1">
      <c r="H1395" s="1" t="s">
        <v>282</v>
      </c>
      <c r="I1395" s="1" t="s">
        <v>5485</v>
      </c>
      <c r="J1395" s="1" t="s">
        <v>3171</v>
      </c>
      <c r="K1395" s="1" t="str">
        <f t="shared" si="45"/>
        <v>2016</v>
      </c>
      <c r="L1395" s="1">
        <f t="shared" si="46"/>
        <v>42</v>
      </c>
      <c r="M1395" s="1" t="s">
        <v>60</v>
      </c>
    </row>
    <row r="1396" spans="8:13" hidden="1">
      <c r="H1396" s="1" t="s">
        <v>515</v>
      </c>
      <c r="I1396" s="1" t="s">
        <v>5485</v>
      </c>
      <c r="J1396" s="1" t="s">
        <v>209</v>
      </c>
      <c r="K1396" s="1" t="str">
        <f t="shared" si="45"/>
        <v>2016</v>
      </c>
      <c r="L1396" s="1">
        <f t="shared" si="46"/>
        <v>64</v>
      </c>
      <c r="M1396" s="1" t="s">
        <v>60</v>
      </c>
    </row>
    <row r="1397" spans="8:13" hidden="1">
      <c r="H1397" s="1" t="s">
        <v>189</v>
      </c>
      <c r="I1397" s="1" t="s">
        <v>4203</v>
      </c>
      <c r="J1397" s="1" t="s">
        <v>2019</v>
      </c>
      <c r="K1397" s="1" t="str">
        <f t="shared" si="45"/>
        <v>2012</v>
      </c>
      <c r="L1397" s="1">
        <f t="shared" si="46"/>
        <v>42</v>
      </c>
      <c r="M1397" s="1" t="s">
        <v>60</v>
      </c>
    </row>
    <row r="1398" spans="8:13" hidden="1">
      <c r="H1398" s="1" t="s">
        <v>130</v>
      </c>
      <c r="I1398" s="1" t="s">
        <v>4203</v>
      </c>
      <c r="J1398" s="1" t="s">
        <v>1534</v>
      </c>
      <c r="K1398" s="1" t="str">
        <f t="shared" si="45"/>
        <v>2016</v>
      </c>
      <c r="L1398" s="1">
        <f t="shared" si="46"/>
        <v>11</v>
      </c>
      <c r="M1398" s="1" t="s">
        <v>60</v>
      </c>
    </row>
    <row r="1399" spans="8:13">
      <c r="H1399" s="1" t="s">
        <v>217</v>
      </c>
      <c r="I1399" s="1" t="s">
        <v>8821</v>
      </c>
      <c r="J1399" s="1" t="s">
        <v>2023</v>
      </c>
      <c r="K1399" s="1" t="str">
        <f t="shared" si="45"/>
        <v>2013</v>
      </c>
      <c r="L1399" s="18">
        <f t="shared" si="46"/>
        <v>15</v>
      </c>
      <c r="M1399" s="1" t="s">
        <v>79</v>
      </c>
    </row>
    <row r="1400" spans="8:13">
      <c r="H1400" s="1" t="s">
        <v>247</v>
      </c>
      <c r="I1400" s="1" t="s">
        <v>11547</v>
      </c>
      <c r="J1400" s="1" t="s">
        <v>5747</v>
      </c>
      <c r="K1400" s="1" t="str">
        <f t="shared" si="45"/>
        <v>2015</v>
      </c>
      <c r="L1400" s="18">
        <f t="shared" si="46"/>
        <v>15</v>
      </c>
      <c r="M1400" s="1" t="s">
        <v>79</v>
      </c>
    </row>
    <row r="1401" spans="8:13" hidden="1">
      <c r="H1401" s="1" t="s">
        <v>189</v>
      </c>
      <c r="I1401" s="1" t="s">
        <v>4203</v>
      </c>
      <c r="J1401" s="1" t="s">
        <v>1072</v>
      </c>
      <c r="K1401" s="1" t="str">
        <f t="shared" si="45"/>
        <v>2009</v>
      </c>
      <c r="L1401" s="1">
        <f t="shared" si="46"/>
        <v>39</v>
      </c>
      <c r="M1401" s="1" t="s">
        <v>60</v>
      </c>
    </row>
    <row r="1402" spans="8:13">
      <c r="H1402" s="1" t="s">
        <v>247</v>
      </c>
      <c r="I1402" s="1" t="s">
        <v>10590</v>
      </c>
      <c r="J1402" s="1" t="s">
        <v>7856</v>
      </c>
      <c r="K1402" s="1" t="str">
        <f t="shared" si="45"/>
        <v>2020</v>
      </c>
      <c r="L1402" s="18">
        <f t="shared" si="46"/>
        <v>15</v>
      </c>
      <c r="M1402" s="1" t="s">
        <v>79</v>
      </c>
    </row>
    <row r="1403" spans="8:13" hidden="1">
      <c r="H1403" s="1" t="s">
        <v>436</v>
      </c>
      <c r="I1403" s="1" t="s">
        <v>5502</v>
      </c>
      <c r="J1403" s="1" t="s">
        <v>1598</v>
      </c>
      <c r="K1403" s="1" t="str">
        <f t="shared" si="45"/>
        <v>2017</v>
      </c>
      <c r="L1403" s="1">
        <f t="shared" si="46"/>
        <v>59</v>
      </c>
      <c r="M1403" s="1" t="s">
        <v>60</v>
      </c>
    </row>
    <row r="1404" spans="8:13" hidden="1">
      <c r="H1404" s="1" t="s">
        <v>55</v>
      </c>
      <c r="I1404" s="1" t="s">
        <v>5505</v>
      </c>
      <c r="J1404" s="1" t="s">
        <v>4102</v>
      </c>
      <c r="K1404" s="1" t="str">
        <f t="shared" si="45"/>
        <v>2016</v>
      </c>
      <c r="L1404" s="1">
        <f t="shared" si="46"/>
        <v>4</v>
      </c>
      <c r="M1404" s="1" t="s">
        <v>60</v>
      </c>
    </row>
    <row r="1405" spans="8:13" hidden="1">
      <c r="H1405" s="1" t="s">
        <v>464</v>
      </c>
      <c r="I1405" s="1" t="s">
        <v>3979</v>
      </c>
      <c r="J1405" s="1" t="s">
        <v>1534</v>
      </c>
      <c r="K1405" s="1" t="str">
        <f t="shared" si="45"/>
        <v>2016</v>
      </c>
      <c r="L1405" s="1">
        <f t="shared" si="46"/>
        <v>30</v>
      </c>
      <c r="M1405" s="1" t="s">
        <v>60</v>
      </c>
    </row>
    <row r="1406" spans="8:13">
      <c r="H1406" s="1" t="s">
        <v>247</v>
      </c>
      <c r="I1406" s="1" t="s">
        <v>9463</v>
      </c>
      <c r="J1406" s="1" t="s">
        <v>1067</v>
      </c>
      <c r="K1406" s="1" t="str">
        <f t="shared" si="45"/>
        <v>2015</v>
      </c>
      <c r="L1406" s="18">
        <f t="shared" si="46"/>
        <v>15</v>
      </c>
      <c r="M1406" s="1" t="s">
        <v>79</v>
      </c>
    </row>
    <row r="1407" spans="8:13">
      <c r="H1407" s="1" t="s">
        <v>217</v>
      </c>
      <c r="I1407" s="1" t="s">
        <v>7776</v>
      </c>
      <c r="J1407" s="1" t="s">
        <v>6104</v>
      </c>
      <c r="K1407" s="1" t="str">
        <f t="shared" si="45"/>
        <v>2015</v>
      </c>
      <c r="L1407" s="18">
        <f t="shared" si="46"/>
        <v>15</v>
      </c>
      <c r="M1407" s="1" t="s">
        <v>79</v>
      </c>
    </row>
    <row r="1408" spans="8:13">
      <c r="H1408" s="1" t="s">
        <v>217</v>
      </c>
      <c r="I1408" s="1" t="s">
        <v>11727</v>
      </c>
      <c r="J1408" s="1" t="s">
        <v>1413</v>
      </c>
      <c r="K1408" s="1" t="str">
        <f t="shared" si="45"/>
        <v>2015</v>
      </c>
      <c r="L1408" s="18">
        <f t="shared" si="46"/>
        <v>15</v>
      </c>
      <c r="M1408" s="1" t="s">
        <v>79</v>
      </c>
    </row>
    <row r="1409" spans="8:13">
      <c r="H1409" s="1" t="s">
        <v>217</v>
      </c>
      <c r="I1409" s="1" t="s">
        <v>1742</v>
      </c>
      <c r="J1409" s="1" t="s">
        <v>4961</v>
      </c>
      <c r="K1409" s="1" t="str">
        <f t="shared" si="45"/>
        <v>2014</v>
      </c>
      <c r="L1409" s="18">
        <f t="shared" si="46"/>
        <v>15</v>
      </c>
      <c r="M1409" s="1" t="s">
        <v>79</v>
      </c>
    </row>
    <row r="1410" spans="8:13" hidden="1">
      <c r="H1410" s="1" t="s">
        <v>721</v>
      </c>
      <c r="I1410" s="1" t="s">
        <v>5521</v>
      </c>
      <c r="J1410" s="1" t="s">
        <v>4969</v>
      </c>
      <c r="K1410" s="1" t="str">
        <f t="shared" si="45"/>
        <v>2017</v>
      </c>
      <c r="L1410" s="1">
        <f t="shared" si="46"/>
        <v>51</v>
      </c>
      <c r="M1410" s="1" t="s">
        <v>60</v>
      </c>
    </row>
    <row r="1411" spans="8:13" hidden="1">
      <c r="H1411" s="1" t="s">
        <v>88</v>
      </c>
      <c r="I1411" s="1" t="s">
        <v>5521</v>
      </c>
      <c r="J1411" s="1" t="s">
        <v>171</v>
      </c>
      <c r="K1411" s="1" t="str">
        <f t="shared" si="45"/>
        <v>2015</v>
      </c>
      <c r="L1411" s="1">
        <f t="shared" si="46"/>
        <v>26</v>
      </c>
      <c r="M1411" s="1" t="s">
        <v>60</v>
      </c>
    </row>
    <row r="1412" spans="8:13" hidden="1">
      <c r="H1412" s="1" t="s">
        <v>375</v>
      </c>
      <c r="I1412" s="1" t="s">
        <v>5521</v>
      </c>
      <c r="J1412" s="1" t="s">
        <v>5528</v>
      </c>
      <c r="K1412" s="1" t="str">
        <f t="shared" ref="K1412:K1475" si="47">TEXT(J1412,"YYYY")</f>
        <v>2009</v>
      </c>
      <c r="L1412" s="1">
        <f t="shared" si="46"/>
        <v>48</v>
      </c>
      <c r="M1412" s="1" t="s">
        <v>60</v>
      </c>
    </row>
    <row r="1413" spans="8:13" hidden="1">
      <c r="H1413" s="1" t="s">
        <v>247</v>
      </c>
      <c r="I1413" s="1" t="s">
        <v>5521</v>
      </c>
      <c r="J1413" s="1" t="s">
        <v>5521</v>
      </c>
      <c r="K1413" s="1" t="str">
        <f t="shared" si="47"/>
        <v>2017</v>
      </c>
      <c r="L1413" s="1">
        <f t="shared" si="46"/>
        <v>15</v>
      </c>
      <c r="M1413" s="1" t="s">
        <v>60</v>
      </c>
    </row>
    <row r="1414" spans="8:13" hidden="1">
      <c r="H1414" s="1" t="s">
        <v>479</v>
      </c>
      <c r="I1414" s="1" t="s">
        <v>5521</v>
      </c>
      <c r="J1414" s="1" t="s">
        <v>1212</v>
      </c>
      <c r="K1414" s="1" t="str">
        <f t="shared" si="47"/>
        <v>2017</v>
      </c>
      <c r="L1414" s="1">
        <f t="shared" si="46"/>
        <v>19</v>
      </c>
      <c r="M1414" s="1" t="s">
        <v>60</v>
      </c>
    </row>
    <row r="1415" spans="8:13">
      <c r="H1415" s="1" t="s">
        <v>263</v>
      </c>
      <c r="I1415" s="1" t="s">
        <v>562</v>
      </c>
      <c r="J1415" s="1" t="s">
        <v>4638</v>
      </c>
      <c r="K1415" s="1" t="str">
        <f t="shared" si="47"/>
        <v>2012</v>
      </c>
      <c r="L1415" s="18">
        <f t="shared" si="46"/>
        <v>15</v>
      </c>
      <c r="M1415" s="1" t="s">
        <v>79</v>
      </c>
    </row>
    <row r="1416" spans="8:13" hidden="1">
      <c r="H1416" s="1" t="s">
        <v>160</v>
      </c>
      <c r="I1416" s="1" t="s">
        <v>3942</v>
      </c>
      <c r="J1416" s="1" t="s">
        <v>5541</v>
      </c>
      <c r="K1416" s="1" t="str">
        <f t="shared" si="47"/>
        <v>2017</v>
      </c>
      <c r="L1416" s="1">
        <f t="shared" si="46"/>
        <v>58</v>
      </c>
      <c r="M1416" s="1" t="s">
        <v>60</v>
      </c>
    </row>
    <row r="1417" spans="8:13" hidden="1">
      <c r="H1417" s="1" t="s">
        <v>448</v>
      </c>
      <c r="I1417" s="1" t="s">
        <v>5545</v>
      </c>
      <c r="J1417" s="1" t="s">
        <v>1286</v>
      </c>
      <c r="K1417" s="1" t="str">
        <f t="shared" si="47"/>
        <v>2017</v>
      </c>
      <c r="L1417" s="1">
        <f t="shared" si="46"/>
        <v>32</v>
      </c>
      <c r="M1417" s="1" t="s">
        <v>60</v>
      </c>
    </row>
    <row r="1418" spans="8:13">
      <c r="H1418" s="1" t="s">
        <v>247</v>
      </c>
      <c r="I1418" s="1" t="s">
        <v>1083</v>
      </c>
      <c r="J1418" s="1" t="s">
        <v>1067</v>
      </c>
      <c r="K1418" s="1" t="str">
        <f t="shared" si="47"/>
        <v>2015</v>
      </c>
      <c r="L1418" s="18">
        <f t="shared" si="46"/>
        <v>15</v>
      </c>
      <c r="M1418" s="1" t="s">
        <v>79</v>
      </c>
    </row>
    <row r="1419" spans="8:13" hidden="1">
      <c r="H1419" s="1" t="s">
        <v>484</v>
      </c>
      <c r="I1419" s="1" t="s">
        <v>4373</v>
      </c>
      <c r="J1419" s="1" t="s">
        <v>1534</v>
      </c>
      <c r="K1419" s="1" t="str">
        <f t="shared" si="47"/>
        <v>2016</v>
      </c>
      <c r="L1419" s="1">
        <f t="shared" si="46"/>
        <v>47</v>
      </c>
      <c r="M1419" s="1" t="s">
        <v>60</v>
      </c>
    </row>
    <row r="1420" spans="8:13" hidden="1">
      <c r="H1420" s="1" t="s">
        <v>301</v>
      </c>
      <c r="I1420" s="1" t="s">
        <v>4373</v>
      </c>
      <c r="J1420" s="1" t="s">
        <v>5471</v>
      </c>
      <c r="K1420" s="1" t="str">
        <f t="shared" si="47"/>
        <v>2017</v>
      </c>
      <c r="L1420" s="1">
        <f t="shared" si="46"/>
        <v>53</v>
      </c>
      <c r="M1420" s="1" t="s">
        <v>60</v>
      </c>
    </row>
    <row r="1421" spans="8:13">
      <c r="H1421" s="1" t="s">
        <v>247</v>
      </c>
      <c r="I1421" s="1" t="s">
        <v>613</v>
      </c>
      <c r="J1421" s="1" t="s">
        <v>6255</v>
      </c>
      <c r="K1421" s="1" t="str">
        <f t="shared" si="47"/>
        <v>2015</v>
      </c>
      <c r="L1421" s="18">
        <f t="shared" si="46"/>
        <v>15</v>
      </c>
      <c r="M1421" s="1" t="s">
        <v>79</v>
      </c>
    </row>
    <row r="1422" spans="8:13" hidden="1">
      <c r="H1422" s="1" t="s">
        <v>324</v>
      </c>
      <c r="I1422" s="1" t="s">
        <v>4373</v>
      </c>
      <c r="J1422" s="1" t="s">
        <v>1573</v>
      </c>
      <c r="K1422" s="1" t="str">
        <f t="shared" si="47"/>
        <v>2016</v>
      </c>
      <c r="L1422" s="1">
        <f t="shared" si="46"/>
        <v>12</v>
      </c>
      <c r="M1422" s="1" t="s">
        <v>60</v>
      </c>
    </row>
    <row r="1423" spans="8:13" hidden="1">
      <c r="H1423" s="1" t="s">
        <v>120</v>
      </c>
      <c r="I1423" s="1" t="s">
        <v>4373</v>
      </c>
      <c r="J1423" s="1" t="s">
        <v>1222</v>
      </c>
      <c r="K1423" s="1" t="str">
        <f t="shared" si="47"/>
        <v>2015</v>
      </c>
      <c r="L1423" s="1">
        <f t="shared" si="46"/>
        <v>44</v>
      </c>
      <c r="M1423" s="1" t="s">
        <v>60</v>
      </c>
    </row>
    <row r="1424" spans="8:13">
      <c r="H1424" s="1" t="s">
        <v>247</v>
      </c>
      <c r="I1424" s="1" t="s">
        <v>6283</v>
      </c>
      <c r="J1424" s="1" t="s">
        <v>8717</v>
      </c>
      <c r="K1424" s="1" t="str">
        <f t="shared" si="47"/>
        <v>2020</v>
      </c>
      <c r="L1424" s="18">
        <f t="shared" si="46"/>
        <v>15</v>
      </c>
      <c r="M1424" s="1" t="s">
        <v>79</v>
      </c>
    </row>
    <row r="1425" spans="8:13" hidden="1">
      <c r="H1425" s="1" t="s">
        <v>389</v>
      </c>
      <c r="I1425" s="1" t="s">
        <v>5569</v>
      </c>
      <c r="J1425" s="1" t="s">
        <v>2008</v>
      </c>
      <c r="K1425" s="1" t="str">
        <f t="shared" si="47"/>
        <v>2014</v>
      </c>
      <c r="L1425" s="1">
        <f t="shared" si="46"/>
        <v>69</v>
      </c>
      <c r="M1425" s="1" t="s">
        <v>60</v>
      </c>
    </row>
    <row r="1426" spans="8:13" hidden="1">
      <c r="H1426" s="1" t="s">
        <v>233</v>
      </c>
      <c r="I1426" s="1" t="s">
        <v>5572</v>
      </c>
      <c r="J1426" s="1" t="s">
        <v>274</v>
      </c>
      <c r="K1426" s="1" t="str">
        <f t="shared" si="47"/>
        <v>2017</v>
      </c>
      <c r="L1426" s="1">
        <f t="shared" si="46"/>
        <v>49</v>
      </c>
      <c r="M1426" s="1" t="s">
        <v>60</v>
      </c>
    </row>
    <row r="1427" spans="8:13" hidden="1">
      <c r="H1427" s="1" t="s">
        <v>144</v>
      </c>
      <c r="I1427" s="1" t="s">
        <v>5572</v>
      </c>
      <c r="J1427" s="1" t="s">
        <v>5572</v>
      </c>
      <c r="K1427" s="1" t="str">
        <f t="shared" si="47"/>
        <v>2017</v>
      </c>
      <c r="L1427" s="1">
        <f t="shared" si="46"/>
        <v>24</v>
      </c>
      <c r="M1427" s="1" t="s">
        <v>60</v>
      </c>
    </row>
    <row r="1428" spans="8:13" hidden="1">
      <c r="H1428" s="1" t="s">
        <v>247</v>
      </c>
      <c r="I1428" s="1" t="s">
        <v>740</v>
      </c>
      <c r="J1428" s="1" t="s">
        <v>1286</v>
      </c>
      <c r="K1428" s="1" t="str">
        <f t="shared" si="47"/>
        <v>2017</v>
      </c>
      <c r="L1428" s="1">
        <f t="shared" si="46"/>
        <v>15</v>
      </c>
      <c r="M1428" s="1" t="s">
        <v>60</v>
      </c>
    </row>
    <row r="1429" spans="8:13" hidden="1">
      <c r="H1429" s="1" t="s">
        <v>299</v>
      </c>
      <c r="I1429" s="1" t="s">
        <v>740</v>
      </c>
      <c r="J1429" s="1" t="s">
        <v>274</v>
      </c>
      <c r="K1429" s="1" t="str">
        <f t="shared" si="47"/>
        <v>2017</v>
      </c>
      <c r="L1429" s="1">
        <f t="shared" si="46"/>
        <v>44</v>
      </c>
      <c r="M1429" s="1" t="s">
        <v>60</v>
      </c>
    </row>
    <row r="1430" spans="8:13" hidden="1">
      <c r="H1430" s="1" t="s">
        <v>63</v>
      </c>
      <c r="I1430" s="1" t="s">
        <v>4232</v>
      </c>
      <c r="J1430" s="1" t="s">
        <v>5582</v>
      </c>
      <c r="K1430" s="1" t="str">
        <f t="shared" si="47"/>
        <v>2015</v>
      </c>
      <c r="L1430" s="1">
        <f t="shared" si="46"/>
        <v>28</v>
      </c>
      <c r="M1430" s="1" t="s">
        <v>60</v>
      </c>
    </row>
    <row r="1431" spans="8:13">
      <c r="H1431" s="1" t="s">
        <v>217</v>
      </c>
      <c r="I1431" s="1" t="s">
        <v>218</v>
      </c>
      <c r="J1431" s="1" t="s">
        <v>220</v>
      </c>
      <c r="K1431" s="1" t="str">
        <f t="shared" si="47"/>
        <v>2016</v>
      </c>
      <c r="L1431" s="18">
        <f t="shared" si="46"/>
        <v>16</v>
      </c>
      <c r="M1431" s="1" t="s">
        <v>79</v>
      </c>
    </row>
    <row r="1432" spans="8:13">
      <c r="H1432" s="1" t="s">
        <v>344</v>
      </c>
      <c r="I1432" s="1" t="s">
        <v>374</v>
      </c>
      <c r="J1432" s="1" t="s">
        <v>378</v>
      </c>
      <c r="K1432" s="1" t="str">
        <f t="shared" si="47"/>
        <v>2014</v>
      </c>
      <c r="L1432" s="18">
        <f t="shared" si="46"/>
        <v>16</v>
      </c>
      <c r="M1432" s="1" t="s">
        <v>79</v>
      </c>
    </row>
    <row r="1433" spans="8:13" hidden="1">
      <c r="H1433" s="1" t="s">
        <v>108</v>
      </c>
      <c r="I1433" s="1" t="s">
        <v>5173</v>
      </c>
      <c r="J1433" s="1" t="s">
        <v>5592</v>
      </c>
      <c r="K1433" s="1" t="str">
        <f t="shared" si="47"/>
        <v>2018</v>
      </c>
      <c r="L1433" s="1">
        <f t="shared" si="46"/>
        <v>6</v>
      </c>
      <c r="M1433" s="1" t="s">
        <v>60</v>
      </c>
    </row>
    <row r="1434" spans="8:13">
      <c r="H1434" s="1" t="s">
        <v>197</v>
      </c>
      <c r="I1434" s="1" t="s">
        <v>408</v>
      </c>
      <c r="J1434" s="1" t="s">
        <v>410</v>
      </c>
      <c r="K1434" s="1" t="str">
        <f t="shared" si="47"/>
        <v>2015</v>
      </c>
      <c r="L1434" s="18">
        <f t="shared" si="46"/>
        <v>16</v>
      </c>
      <c r="M1434" s="1" t="s">
        <v>79</v>
      </c>
    </row>
    <row r="1435" spans="8:13" hidden="1">
      <c r="H1435" s="1" t="s">
        <v>389</v>
      </c>
      <c r="I1435" s="1" t="s">
        <v>5595</v>
      </c>
      <c r="J1435" s="1" t="s">
        <v>3522</v>
      </c>
      <c r="K1435" s="1" t="str">
        <f t="shared" si="47"/>
        <v>2016</v>
      </c>
      <c r="L1435" s="1">
        <f t="shared" si="46"/>
        <v>60</v>
      </c>
      <c r="M1435" s="1" t="s">
        <v>60</v>
      </c>
    </row>
    <row r="1436" spans="8:13" hidden="1">
      <c r="H1436" s="1" t="s">
        <v>88</v>
      </c>
      <c r="I1436" s="1" t="s">
        <v>5595</v>
      </c>
      <c r="J1436" s="1" t="s">
        <v>106</v>
      </c>
      <c r="K1436" s="1" t="str">
        <f t="shared" si="47"/>
        <v>2018</v>
      </c>
      <c r="L1436" s="1">
        <f t="shared" si="46"/>
        <v>28</v>
      </c>
      <c r="M1436" s="1" t="s">
        <v>60</v>
      </c>
    </row>
    <row r="1437" spans="8:13" hidden="1">
      <c r="H1437" s="1" t="s">
        <v>116</v>
      </c>
      <c r="I1437" s="1" t="s">
        <v>1671</v>
      </c>
      <c r="J1437" s="1" t="s">
        <v>5603</v>
      </c>
      <c r="K1437" s="1" t="str">
        <f t="shared" si="47"/>
        <v>2015</v>
      </c>
      <c r="L1437" s="1">
        <f t="shared" si="46"/>
        <v>2</v>
      </c>
      <c r="M1437" s="1" t="s">
        <v>60</v>
      </c>
    </row>
    <row r="1438" spans="8:13">
      <c r="H1438" s="1" t="s">
        <v>479</v>
      </c>
      <c r="I1438" s="1" t="s">
        <v>471</v>
      </c>
      <c r="J1438" s="1" t="s">
        <v>303</v>
      </c>
      <c r="K1438" s="1" t="str">
        <f t="shared" si="47"/>
        <v>2016</v>
      </c>
      <c r="L1438" s="18">
        <f t="shared" si="46"/>
        <v>16</v>
      </c>
      <c r="M1438" s="1" t="s">
        <v>79</v>
      </c>
    </row>
    <row r="1439" spans="8:13" hidden="1">
      <c r="H1439" s="1" t="s">
        <v>217</v>
      </c>
      <c r="I1439" s="1" t="s">
        <v>5606</v>
      </c>
      <c r="J1439" s="1" t="s">
        <v>1370</v>
      </c>
      <c r="K1439" s="1" t="str">
        <f t="shared" si="47"/>
        <v>2019</v>
      </c>
      <c r="L1439" s="1">
        <f t="shared" si="46"/>
        <v>15</v>
      </c>
      <c r="M1439" s="1" t="s">
        <v>60</v>
      </c>
    </row>
    <row r="1440" spans="8:13" hidden="1">
      <c r="H1440" s="1" t="s">
        <v>809</v>
      </c>
      <c r="I1440" s="1" t="s">
        <v>5606</v>
      </c>
      <c r="J1440" s="1" t="s">
        <v>1643</v>
      </c>
      <c r="K1440" s="1" t="str">
        <f t="shared" si="47"/>
        <v>2019</v>
      </c>
      <c r="L1440" s="1">
        <f t="shared" si="46"/>
        <v>35</v>
      </c>
      <c r="M1440" s="1" t="s">
        <v>60</v>
      </c>
    </row>
    <row r="1441" spans="8:13">
      <c r="H1441" s="1" t="s">
        <v>197</v>
      </c>
      <c r="I1441" s="1" t="s">
        <v>1179</v>
      </c>
      <c r="J1441" s="1" t="s">
        <v>1181</v>
      </c>
      <c r="K1441" s="1" t="str">
        <f t="shared" si="47"/>
        <v>2018</v>
      </c>
      <c r="L1441" s="18">
        <f t="shared" si="46"/>
        <v>16</v>
      </c>
      <c r="M1441" s="1" t="s">
        <v>79</v>
      </c>
    </row>
    <row r="1442" spans="8:13">
      <c r="H1442" s="1" t="s">
        <v>144</v>
      </c>
      <c r="I1442" s="1" t="s">
        <v>2260</v>
      </c>
      <c r="J1442" s="1" t="s">
        <v>2263</v>
      </c>
      <c r="K1442" s="1" t="str">
        <f t="shared" si="47"/>
        <v>2010</v>
      </c>
      <c r="L1442" s="18">
        <f t="shared" si="46"/>
        <v>16</v>
      </c>
      <c r="M1442" s="1" t="s">
        <v>79</v>
      </c>
    </row>
    <row r="1443" spans="8:13" hidden="1">
      <c r="H1443" s="1" t="s">
        <v>187</v>
      </c>
      <c r="I1443" s="1" t="s">
        <v>291</v>
      </c>
      <c r="J1443" s="1"/>
      <c r="K1443" s="1" t="str">
        <f t="shared" si="47"/>
        <v>1900</v>
      </c>
      <c r="L1443" s="1">
        <f t="shared" si="46"/>
        <v>-111</v>
      </c>
      <c r="M1443" s="1" t="s">
        <v>60</v>
      </c>
    </row>
    <row r="1444" spans="8:13">
      <c r="H1444" s="1" t="s">
        <v>197</v>
      </c>
      <c r="I1444" s="1" t="s">
        <v>431</v>
      </c>
      <c r="J1444" s="1" t="s">
        <v>84</v>
      </c>
      <c r="K1444" s="1" t="str">
        <f t="shared" si="47"/>
        <v>2017</v>
      </c>
      <c r="L1444" s="18">
        <f t="shared" ref="L1444:L1507" si="48">H1444-(TEXT(I1444,"YYYY")-TEXT(J1444,"YYYY"))</f>
        <v>16</v>
      </c>
      <c r="M1444" s="1" t="s">
        <v>79</v>
      </c>
    </row>
    <row r="1445" spans="8:13" hidden="1">
      <c r="H1445" s="1" t="s">
        <v>71</v>
      </c>
      <c r="I1445" s="1" t="s">
        <v>408</v>
      </c>
      <c r="J1445" s="1" t="s">
        <v>3552</v>
      </c>
      <c r="K1445" s="1" t="str">
        <f t="shared" si="47"/>
        <v>2016</v>
      </c>
      <c r="L1445" s="1">
        <f t="shared" si="48"/>
        <v>7</v>
      </c>
      <c r="M1445" s="1" t="s">
        <v>60</v>
      </c>
    </row>
    <row r="1446" spans="8:13" hidden="1">
      <c r="H1446" s="1" t="s">
        <v>88</v>
      </c>
      <c r="I1446" s="1" t="s">
        <v>5631</v>
      </c>
      <c r="J1446" s="1" t="s">
        <v>5632</v>
      </c>
      <c r="K1446" s="1" t="str">
        <f t="shared" si="47"/>
        <v>2016</v>
      </c>
      <c r="L1446" s="1">
        <f t="shared" si="48"/>
        <v>28</v>
      </c>
      <c r="M1446" s="1" t="s">
        <v>60</v>
      </c>
    </row>
    <row r="1447" spans="8:13">
      <c r="H1447" s="1" t="s">
        <v>197</v>
      </c>
      <c r="I1447" s="1" t="s">
        <v>474</v>
      </c>
      <c r="J1447" s="1" t="s">
        <v>496</v>
      </c>
      <c r="K1447" s="1" t="str">
        <f t="shared" si="47"/>
        <v>2017</v>
      </c>
      <c r="L1447" s="18">
        <f t="shared" si="48"/>
        <v>16</v>
      </c>
      <c r="M1447" s="1" t="s">
        <v>79</v>
      </c>
    </row>
    <row r="1448" spans="8:13">
      <c r="H1448" s="1" t="s">
        <v>217</v>
      </c>
      <c r="I1448" s="1" t="s">
        <v>2899</v>
      </c>
      <c r="J1448" s="1" t="s">
        <v>527</v>
      </c>
      <c r="K1448" s="1" t="str">
        <f t="shared" si="47"/>
        <v>2018</v>
      </c>
      <c r="L1448" s="18">
        <f t="shared" si="48"/>
        <v>16</v>
      </c>
      <c r="M1448" s="1" t="s">
        <v>79</v>
      </c>
    </row>
    <row r="1449" spans="8:13" hidden="1">
      <c r="H1449" s="1" t="s">
        <v>169</v>
      </c>
      <c r="I1449" s="1" t="s">
        <v>5636</v>
      </c>
      <c r="J1449" s="1" t="s">
        <v>3522</v>
      </c>
      <c r="K1449" s="1" t="str">
        <f t="shared" si="47"/>
        <v>2016</v>
      </c>
      <c r="L1449" s="1">
        <f t="shared" si="48"/>
        <v>20</v>
      </c>
      <c r="M1449" s="1" t="s">
        <v>60</v>
      </c>
    </row>
    <row r="1450" spans="8:13">
      <c r="H1450" s="1" t="s">
        <v>197</v>
      </c>
      <c r="I1450" s="1" t="s">
        <v>2987</v>
      </c>
      <c r="J1450" s="1" t="s">
        <v>84</v>
      </c>
      <c r="K1450" s="1" t="str">
        <f t="shared" si="47"/>
        <v>2017</v>
      </c>
      <c r="L1450" s="18">
        <f t="shared" si="48"/>
        <v>16</v>
      </c>
      <c r="M1450" s="1" t="s">
        <v>79</v>
      </c>
    </row>
    <row r="1451" spans="8:13">
      <c r="H1451" s="1" t="s">
        <v>583</v>
      </c>
      <c r="I1451" s="1" t="s">
        <v>3199</v>
      </c>
      <c r="J1451" s="1" t="s">
        <v>3217</v>
      </c>
      <c r="K1451" s="1" t="str">
        <f t="shared" si="47"/>
        <v>2013</v>
      </c>
      <c r="L1451" s="18">
        <f t="shared" si="48"/>
        <v>16</v>
      </c>
      <c r="M1451" s="1" t="s">
        <v>79</v>
      </c>
    </row>
    <row r="1452" spans="8:13">
      <c r="H1452" s="1" t="s">
        <v>344</v>
      </c>
      <c r="I1452" s="1" t="s">
        <v>3698</v>
      </c>
      <c r="J1452" s="1" t="s">
        <v>1755</v>
      </c>
      <c r="K1452" s="1" t="str">
        <f t="shared" si="47"/>
        <v>2014</v>
      </c>
      <c r="L1452" s="18">
        <f t="shared" si="48"/>
        <v>16</v>
      </c>
      <c r="M1452" s="1" t="s">
        <v>79</v>
      </c>
    </row>
    <row r="1453" spans="8:13">
      <c r="H1453" s="1" t="s">
        <v>197</v>
      </c>
      <c r="I1453" s="1" t="s">
        <v>3750</v>
      </c>
      <c r="J1453" s="1" t="s">
        <v>1249</v>
      </c>
      <c r="K1453" s="1" t="str">
        <f t="shared" si="47"/>
        <v>2018</v>
      </c>
      <c r="L1453" s="18">
        <f t="shared" si="48"/>
        <v>16</v>
      </c>
      <c r="M1453" s="1" t="s">
        <v>79</v>
      </c>
    </row>
    <row r="1454" spans="8:13" hidden="1">
      <c r="H1454" s="1" t="s">
        <v>240</v>
      </c>
      <c r="I1454" s="1" t="s">
        <v>5645</v>
      </c>
      <c r="J1454" s="1" t="s">
        <v>5648</v>
      </c>
      <c r="K1454" s="1" t="str">
        <f t="shared" si="47"/>
        <v>2016</v>
      </c>
      <c r="L1454" s="1">
        <f t="shared" si="48"/>
        <v>54</v>
      </c>
      <c r="M1454" s="1" t="s">
        <v>60</v>
      </c>
    </row>
    <row r="1455" spans="8:13">
      <c r="H1455" s="1" t="s">
        <v>479</v>
      </c>
      <c r="I1455" s="1" t="s">
        <v>4137</v>
      </c>
      <c r="J1455" s="1" t="s">
        <v>4141</v>
      </c>
      <c r="K1455" s="1" t="str">
        <f t="shared" si="47"/>
        <v>2015</v>
      </c>
      <c r="L1455" s="18">
        <f t="shared" si="48"/>
        <v>16</v>
      </c>
      <c r="M1455" s="1" t="s">
        <v>79</v>
      </c>
    </row>
    <row r="1456" spans="8:13" hidden="1">
      <c r="H1456" s="1" t="s">
        <v>233</v>
      </c>
      <c r="I1456" s="1" t="s">
        <v>5651</v>
      </c>
      <c r="J1456" s="1" t="s">
        <v>5654</v>
      </c>
      <c r="K1456" s="1" t="str">
        <f t="shared" si="47"/>
        <v>2006</v>
      </c>
      <c r="L1456" s="1">
        <f t="shared" si="48"/>
        <v>39</v>
      </c>
      <c r="M1456" s="1" t="s">
        <v>60</v>
      </c>
    </row>
    <row r="1457" spans="8:13" hidden="1">
      <c r="H1457" s="1" t="s">
        <v>256</v>
      </c>
      <c r="I1457" s="1" t="s">
        <v>5651</v>
      </c>
      <c r="J1457" s="1" t="s">
        <v>1222</v>
      </c>
      <c r="K1457" s="1" t="str">
        <f t="shared" si="47"/>
        <v>2015</v>
      </c>
      <c r="L1457" s="1">
        <f t="shared" si="48"/>
        <v>51</v>
      </c>
      <c r="M1457" s="1" t="s">
        <v>60</v>
      </c>
    </row>
    <row r="1458" spans="8:13">
      <c r="H1458" s="1" t="s">
        <v>479</v>
      </c>
      <c r="I1458" s="1" t="s">
        <v>4286</v>
      </c>
      <c r="J1458" s="1" t="s">
        <v>4212</v>
      </c>
      <c r="K1458" s="1" t="str">
        <f t="shared" si="47"/>
        <v>2015</v>
      </c>
      <c r="L1458" s="18">
        <f t="shared" si="48"/>
        <v>16</v>
      </c>
      <c r="M1458" s="1" t="s">
        <v>79</v>
      </c>
    </row>
    <row r="1459" spans="8:13">
      <c r="H1459" s="1" t="s">
        <v>197</v>
      </c>
      <c r="I1459" s="1" t="s">
        <v>4301</v>
      </c>
      <c r="J1459" s="1" t="s">
        <v>162</v>
      </c>
      <c r="K1459" s="1" t="str">
        <f t="shared" si="47"/>
        <v>2016</v>
      </c>
      <c r="L1459" s="18">
        <f t="shared" si="48"/>
        <v>16</v>
      </c>
      <c r="M1459" s="1" t="s">
        <v>79</v>
      </c>
    </row>
    <row r="1460" spans="8:13" hidden="1">
      <c r="H1460" s="1" t="s">
        <v>58</v>
      </c>
      <c r="I1460" s="1" t="s">
        <v>2237</v>
      </c>
      <c r="J1460" s="1" t="s">
        <v>467</v>
      </c>
      <c r="K1460" s="1" t="str">
        <f t="shared" si="47"/>
        <v>2016</v>
      </c>
      <c r="L1460" s="1">
        <f t="shared" si="48"/>
        <v>10</v>
      </c>
      <c r="M1460" s="1" t="s">
        <v>60</v>
      </c>
    </row>
    <row r="1461" spans="8:13">
      <c r="H1461" s="1" t="s">
        <v>197</v>
      </c>
      <c r="I1461" s="1" t="s">
        <v>637</v>
      </c>
      <c r="J1461" s="1" t="s">
        <v>4734</v>
      </c>
      <c r="K1461" s="1" t="str">
        <f t="shared" si="47"/>
        <v>2016</v>
      </c>
      <c r="L1461" s="18">
        <f t="shared" si="48"/>
        <v>16</v>
      </c>
      <c r="M1461" s="1" t="s">
        <v>79</v>
      </c>
    </row>
    <row r="1462" spans="8:13" hidden="1">
      <c r="H1462" s="1" t="s">
        <v>55</v>
      </c>
      <c r="I1462" s="1" t="s">
        <v>676</v>
      </c>
      <c r="J1462" s="1" t="s">
        <v>5173</v>
      </c>
      <c r="K1462" s="1" t="str">
        <f t="shared" si="47"/>
        <v>2020</v>
      </c>
      <c r="L1462" s="1">
        <f t="shared" si="48"/>
        <v>4</v>
      </c>
      <c r="M1462" s="1" t="s">
        <v>60</v>
      </c>
    </row>
    <row r="1463" spans="8:13">
      <c r="H1463" s="1" t="s">
        <v>217</v>
      </c>
      <c r="I1463" s="1" t="s">
        <v>4992</v>
      </c>
      <c r="J1463" s="1" t="s">
        <v>4993</v>
      </c>
      <c r="K1463" s="1" t="str">
        <f t="shared" si="47"/>
        <v>2017</v>
      </c>
      <c r="L1463" s="18">
        <f t="shared" si="48"/>
        <v>16</v>
      </c>
      <c r="M1463" s="1" t="s">
        <v>79</v>
      </c>
    </row>
    <row r="1464" spans="8:13" hidden="1">
      <c r="H1464" s="1" t="s">
        <v>247</v>
      </c>
      <c r="I1464" s="1" t="s">
        <v>5673</v>
      </c>
      <c r="J1464" s="1" t="s">
        <v>5677</v>
      </c>
      <c r="K1464" s="1" t="str">
        <f t="shared" si="47"/>
        <v>2012</v>
      </c>
      <c r="L1464" s="1">
        <f t="shared" si="48"/>
        <v>7</v>
      </c>
      <c r="M1464" s="1" t="s">
        <v>60</v>
      </c>
    </row>
    <row r="1465" spans="8:13" hidden="1">
      <c r="H1465" s="1" t="s">
        <v>555</v>
      </c>
      <c r="I1465" s="1" t="s">
        <v>5680</v>
      </c>
      <c r="J1465" s="1" t="s">
        <v>5683</v>
      </c>
      <c r="K1465" s="1" t="str">
        <f t="shared" si="47"/>
        <v>1989</v>
      </c>
      <c r="L1465" s="1">
        <f t="shared" si="48"/>
        <v>9</v>
      </c>
      <c r="M1465" s="1" t="s">
        <v>60</v>
      </c>
    </row>
    <row r="1466" spans="8:13" hidden="1">
      <c r="H1466" s="1" t="s">
        <v>54</v>
      </c>
      <c r="I1466" s="1" t="s">
        <v>5680</v>
      </c>
      <c r="J1466" s="1" t="s">
        <v>493</v>
      </c>
      <c r="K1466" s="1" t="str">
        <f t="shared" si="47"/>
        <v>2019</v>
      </c>
      <c r="L1466" s="1">
        <f t="shared" si="48"/>
        <v>2</v>
      </c>
      <c r="M1466" s="1" t="s">
        <v>60</v>
      </c>
    </row>
    <row r="1467" spans="8:13">
      <c r="H1467" s="1" t="s">
        <v>479</v>
      </c>
      <c r="I1467" s="1" t="s">
        <v>5257</v>
      </c>
      <c r="J1467" s="1" t="s">
        <v>5258</v>
      </c>
      <c r="K1467" s="1" t="str">
        <f t="shared" si="47"/>
        <v>2015</v>
      </c>
      <c r="L1467" s="18">
        <f t="shared" si="48"/>
        <v>16</v>
      </c>
      <c r="M1467" s="1" t="s">
        <v>79</v>
      </c>
    </row>
    <row r="1468" spans="8:13" hidden="1">
      <c r="H1468" s="1" t="s">
        <v>158</v>
      </c>
      <c r="I1468" s="1" t="s">
        <v>5680</v>
      </c>
      <c r="J1468" s="1" t="s">
        <v>5694</v>
      </c>
      <c r="K1468" s="1" t="str">
        <f t="shared" si="47"/>
        <v>2013</v>
      </c>
      <c r="L1468" s="1">
        <f t="shared" si="48"/>
        <v>4</v>
      </c>
      <c r="M1468" s="1" t="s">
        <v>60</v>
      </c>
    </row>
    <row r="1469" spans="8:13">
      <c r="H1469" s="1" t="s">
        <v>189</v>
      </c>
      <c r="I1469" s="1" t="s">
        <v>2344</v>
      </c>
      <c r="J1469" s="1" t="s">
        <v>5265</v>
      </c>
      <c r="K1469" s="1" t="str">
        <f t="shared" si="47"/>
        <v>1987</v>
      </c>
      <c r="L1469" s="18">
        <f t="shared" si="48"/>
        <v>16</v>
      </c>
      <c r="M1469" s="1" t="s">
        <v>79</v>
      </c>
    </row>
    <row r="1470" spans="8:13" hidden="1">
      <c r="H1470" s="1" t="s">
        <v>158</v>
      </c>
      <c r="I1470" s="1" t="s">
        <v>5680</v>
      </c>
      <c r="J1470" s="1" t="s">
        <v>5441</v>
      </c>
      <c r="K1470" s="1" t="str">
        <f t="shared" si="47"/>
        <v>2020</v>
      </c>
      <c r="L1470" s="1">
        <f t="shared" si="48"/>
        <v>11</v>
      </c>
      <c r="M1470" s="1" t="s">
        <v>60</v>
      </c>
    </row>
    <row r="1471" spans="8:13" hidden="1">
      <c r="H1471" s="1" t="s">
        <v>108</v>
      </c>
      <c r="I1471" s="1" t="s">
        <v>5706</v>
      </c>
      <c r="J1471" s="1" t="s">
        <v>5710</v>
      </c>
      <c r="K1471" s="1" t="str">
        <f t="shared" si="47"/>
        <v>2020</v>
      </c>
      <c r="L1471" s="1">
        <f t="shared" si="48"/>
        <v>8</v>
      </c>
      <c r="M1471" s="1" t="s">
        <v>60</v>
      </c>
    </row>
    <row r="1472" spans="8:13" hidden="1">
      <c r="H1472" s="1" t="s">
        <v>130</v>
      </c>
      <c r="I1472" s="1" t="s">
        <v>4923</v>
      </c>
      <c r="J1472" s="1" t="s">
        <v>740</v>
      </c>
      <c r="K1472" s="1" t="str">
        <f t="shared" si="47"/>
        <v>2017</v>
      </c>
      <c r="L1472" s="1">
        <f t="shared" si="48"/>
        <v>12</v>
      </c>
      <c r="M1472" s="1" t="s">
        <v>60</v>
      </c>
    </row>
    <row r="1473" spans="8:13">
      <c r="H1473" s="1" t="s">
        <v>197</v>
      </c>
      <c r="I1473" s="1" t="s">
        <v>3270</v>
      </c>
      <c r="J1473" s="1" t="s">
        <v>451</v>
      </c>
      <c r="K1473" s="1" t="str">
        <f t="shared" si="47"/>
        <v>2017</v>
      </c>
      <c r="L1473" s="18">
        <f t="shared" si="48"/>
        <v>16</v>
      </c>
      <c r="M1473" s="1" t="s">
        <v>79</v>
      </c>
    </row>
    <row r="1474" spans="8:13">
      <c r="H1474" s="1" t="s">
        <v>217</v>
      </c>
      <c r="I1474" s="1" t="s">
        <v>5680</v>
      </c>
      <c r="J1474" s="1" t="s">
        <v>5680</v>
      </c>
      <c r="K1474" s="1" t="str">
        <f t="shared" si="47"/>
        <v>2020</v>
      </c>
      <c r="L1474" s="18">
        <f t="shared" si="48"/>
        <v>16</v>
      </c>
      <c r="M1474" s="1" t="s">
        <v>79</v>
      </c>
    </row>
    <row r="1475" spans="8:13">
      <c r="H1475" s="1" t="s">
        <v>197</v>
      </c>
      <c r="I1475" s="1" t="s">
        <v>6252</v>
      </c>
      <c r="J1475" s="1" t="s">
        <v>384</v>
      </c>
      <c r="K1475" s="1" t="str">
        <f t="shared" si="47"/>
        <v>2015</v>
      </c>
      <c r="L1475" s="18">
        <f t="shared" si="48"/>
        <v>16</v>
      </c>
      <c r="M1475" s="1" t="s">
        <v>79</v>
      </c>
    </row>
    <row r="1476" spans="8:13">
      <c r="H1476" s="1" t="s">
        <v>197</v>
      </c>
      <c r="I1476" s="1" t="s">
        <v>6390</v>
      </c>
      <c r="J1476" s="1" t="s">
        <v>209</v>
      </c>
      <c r="K1476" s="1" t="str">
        <f t="shared" ref="K1476:K1539" si="49">TEXT(J1476,"YYYY")</f>
        <v>2016</v>
      </c>
      <c r="L1476" s="18">
        <f t="shared" si="48"/>
        <v>16</v>
      </c>
      <c r="M1476" s="1" t="s">
        <v>79</v>
      </c>
    </row>
    <row r="1477" spans="8:13" hidden="1">
      <c r="H1477" s="1" t="s">
        <v>448</v>
      </c>
      <c r="I1477" s="1" t="s">
        <v>5723</v>
      </c>
      <c r="J1477" s="1" t="s">
        <v>5723</v>
      </c>
      <c r="K1477" s="1" t="str">
        <f t="shared" si="49"/>
        <v>2017</v>
      </c>
      <c r="L1477" s="1">
        <f t="shared" si="48"/>
        <v>32</v>
      </c>
      <c r="M1477" s="1"/>
    </row>
    <row r="1478" spans="8:13" hidden="1">
      <c r="H1478" s="1" t="s">
        <v>71</v>
      </c>
      <c r="I1478" s="1" t="s">
        <v>987</v>
      </c>
      <c r="J1478" s="1" t="s">
        <v>5726</v>
      </c>
      <c r="K1478" s="1" t="str">
        <f t="shared" si="49"/>
        <v>2014</v>
      </c>
      <c r="L1478" s="1">
        <f t="shared" si="48"/>
        <v>4</v>
      </c>
      <c r="M1478" s="1" t="s">
        <v>60</v>
      </c>
    </row>
    <row r="1479" spans="8:13">
      <c r="H1479" s="1" t="s">
        <v>809</v>
      </c>
      <c r="I1479" s="1" t="s">
        <v>6512</v>
      </c>
      <c r="J1479" s="1" t="s">
        <v>3167</v>
      </c>
      <c r="K1479" s="1" t="str">
        <f t="shared" si="49"/>
        <v>1997</v>
      </c>
      <c r="L1479" s="18">
        <f t="shared" si="48"/>
        <v>16</v>
      </c>
      <c r="M1479" s="1" t="s">
        <v>79</v>
      </c>
    </row>
    <row r="1480" spans="8:13" hidden="1">
      <c r="H1480" s="1" t="s">
        <v>101</v>
      </c>
      <c r="I1480" s="1" t="s">
        <v>987</v>
      </c>
      <c r="J1480" s="1" t="s">
        <v>227</v>
      </c>
      <c r="K1480" s="1" t="str">
        <f t="shared" si="49"/>
        <v>2017</v>
      </c>
      <c r="L1480" s="1">
        <f t="shared" si="48"/>
        <v>38</v>
      </c>
      <c r="M1480" s="1" t="s">
        <v>60</v>
      </c>
    </row>
    <row r="1481" spans="8:13" hidden="1">
      <c r="H1481" s="1" t="s">
        <v>367</v>
      </c>
      <c r="I1481" s="1" t="s">
        <v>987</v>
      </c>
      <c r="J1481" s="1" t="s">
        <v>496</v>
      </c>
      <c r="K1481" s="1" t="str">
        <f t="shared" si="49"/>
        <v>2017</v>
      </c>
      <c r="L1481" s="1">
        <f t="shared" si="48"/>
        <v>26</v>
      </c>
      <c r="M1481" s="1" t="s">
        <v>60</v>
      </c>
    </row>
    <row r="1482" spans="8:13">
      <c r="H1482" s="1" t="s">
        <v>263</v>
      </c>
      <c r="I1482" s="1" t="s">
        <v>745</v>
      </c>
      <c r="J1482" s="1" t="s">
        <v>2770</v>
      </c>
      <c r="K1482" s="1" t="str">
        <f t="shared" si="49"/>
        <v>2015</v>
      </c>
      <c r="L1482" s="18">
        <f t="shared" si="48"/>
        <v>16</v>
      </c>
      <c r="M1482" s="1" t="s">
        <v>79</v>
      </c>
    </row>
    <row r="1483" spans="8:13">
      <c r="H1483" s="1" t="s">
        <v>263</v>
      </c>
      <c r="I1483" s="1" t="s">
        <v>6484</v>
      </c>
      <c r="J1483" s="1" t="s">
        <v>93</v>
      </c>
      <c r="K1483" s="1" t="str">
        <f t="shared" si="49"/>
        <v>2014</v>
      </c>
      <c r="L1483" s="18">
        <f t="shared" si="48"/>
        <v>16</v>
      </c>
      <c r="M1483" s="1" t="s">
        <v>79</v>
      </c>
    </row>
    <row r="1484" spans="8:13">
      <c r="H1484" s="1" t="s">
        <v>169</v>
      </c>
      <c r="I1484" s="1" t="s">
        <v>364</v>
      </c>
      <c r="J1484" s="1" t="s">
        <v>162</v>
      </c>
      <c r="K1484" s="1" t="str">
        <f t="shared" si="49"/>
        <v>2016</v>
      </c>
      <c r="L1484" s="18">
        <f t="shared" si="48"/>
        <v>16</v>
      </c>
      <c r="M1484" s="1" t="s">
        <v>79</v>
      </c>
    </row>
    <row r="1485" spans="8:13" hidden="1">
      <c r="H1485" s="1" t="s">
        <v>324</v>
      </c>
      <c r="I1485" s="1" t="s">
        <v>5745</v>
      </c>
      <c r="J1485" s="1" t="s">
        <v>5747</v>
      </c>
      <c r="K1485" s="1" t="str">
        <f t="shared" si="49"/>
        <v>2015</v>
      </c>
      <c r="L1485" s="1">
        <f t="shared" si="48"/>
        <v>8</v>
      </c>
      <c r="M1485" s="1" t="s">
        <v>60</v>
      </c>
    </row>
    <row r="1486" spans="8:13" hidden="1">
      <c r="H1486" s="1" t="s">
        <v>78</v>
      </c>
      <c r="I1486" s="1" t="s">
        <v>5745</v>
      </c>
      <c r="J1486" s="1" t="s">
        <v>5710</v>
      </c>
      <c r="K1486" s="1" t="str">
        <f t="shared" si="49"/>
        <v>2020</v>
      </c>
      <c r="L1486" s="1">
        <f t="shared" si="48"/>
        <v>29</v>
      </c>
      <c r="M1486" s="1" t="s">
        <v>60</v>
      </c>
    </row>
    <row r="1487" spans="8:13" hidden="1">
      <c r="H1487" s="1" t="s">
        <v>367</v>
      </c>
      <c r="I1487" s="1" t="s">
        <v>5745</v>
      </c>
      <c r="J1487" s="1" t="s">
        <v>652</v>
      </c>
      <c r="K1487" s="1" t="str">
        <f t="shared" si="49"/>
        <v>2010</v>
      </c>
      <c r="L1487" s="1">
        <f t="shared" si="48"/>
        <v>16</v>
      </c>
      <c r="M1487" s="1" t="s">
        <v>60</v>
      </c>
    </row>
    <row r="1488" spans="8:13" hidden="1">
      <c r="H1488" s="1" t="s">
        <v>721</v>
      </c>
      <c r="I1488" s="1" t="s">
        <v>5745</v>
      </c>
      <c r="J1488" s="1" t="s">
        <v>5441</v>
      </c>
      <c r="K1488" s="1" t="str">
        <f t="shared" si="49"/>
        <v>2020</v>
      </c>
      <c r="L1488" s="1">
        <f t="shared" si="48"/>
        <v>51</v>
      </c>
      <c r="M1488" s="1" t="s">
        <v>60</v>
      </c>
    </row>
    <row r="1489" spans="8:13" hidden="1">
      <c r="H1489" s="1" t="s">
        <v>116</v>
      </c>
      <c r="I1489" s="1" t="s">
        <v>5745</v>
      </c>
      <c r="J1489" s="1" t="s">
        <v>3520</v>
      </c>
      <c r="K1489" s="1" t="str">
        <f t="shared" si="49"/>
        <v>2020</v>
      </c>
      <c r="L1489" s="1">
        <f t="shared" si="48"/>
        <v>5</v>
      </c>
      <c r="M1489" s="1" t="s">
        <v>60</v>
      </c>
    </row>
    <row r="1490" spans="8:13">
      <c r="H1490" s="1" t="s">
        <v>217</v>
      </c>
      <c r="I1490" s="1" t="s">
        <v>6852</v>
      </c>
      <c r="J1490" s="1" t="s">
        <v>3998</v>
      </c>
      <c r="K1490" s="1" t="str">
        <f t="shared" si="49"/>
        <v>2015</v>
      </c>
      <c r="L1490" s="18">
        <f t="shared" si="48"/>
        <v>16</v>
      </c>
      <c r="M1490" s="1" t="s">
        <v>79</v>
      </c>
    </row>
    <row r="1491" spans="8:13">
      <c r="H1491" s="1" t="s">
        <v>217</v>
      </c>
      <c r="I1491" s="1" t="s">
        <v>6931</v>
      </c>
      <c r="J1491" s="1" t="s">
        <v>6807</v>
      </c>
      <c r="K1491" s="1" t="str">
        <f t="shared" si="49"/>
        <v>2015</v>
      </c>
      <c r="L1491" s="18">
        <f t="shared" si="48"/>
        <v>16</v>
      </c>
      <c r="M1491" s="1" t="s">
        <v>79</v>
      </c>
    </row>
    <row r="1492" spans="8:13">
      <c r="H1492" s="1" t="s">
        <v>344</v>
      </c>
      <c r="I1492" s="1" t="s">
        <v>7034</v>
      </c>
      <c r="J1492" s="1" t="s">
        <v>6336</v>
      </c>
      <c r="K1492" s="1" t="str">
        <f t="shared" si="49"/>
        <v>2010</v>
      </c>
      <c r="L1492" s="18">
        <f t="shared" si="48"/>
        <v>16</v>
      </c>
      <c r="M1492" s="1" t="s">
        <v>79</v>
      </c>
    </row>
    <row r="1493" spans="8:13" hidden="1">
      <c r="H1493" s="1" t="s">
        <v>158</v>
      </c>
      <c r="I1493" s="1" t="s">
        <v>1763</v>
      </c>
      <c r="J1493" s="1" t="s">
        <v>2091</v>
      </c>
      <c r="K1493" s="1" t="str">
        <f t="shared" si="49"/>
        <v>2017</v>
      </c>
      <c r="L1493" s="1">
        <f t="shared" si="48"/>
        <v>10</v>
      </c>
      <c r="M1493" s="1" t="s">
        <v>60</v>
      </c>
    </row>
    <row r="1494" spans="8:13">
      <c r="H1494" s="1" t="s">
        <v>144</v>
      </c>
      <c r="I1494" s="1" t="s">
        <v>7340</v>
      </c>
      <c r="J1494" s="1" t="s">
        <v>7295</v>
      </c>
      <c r="K1494" s="1" t="str">
        <f t="shared" si="49"/>
        <v>2007</v>
      </c>
      <c r="L1494" s="18">
        <f t="shared" si="48"/>
        <v>16</v>
      </c>
      <c r="M1494" s="1" t="s">
        <v>79</v>
      </c>
    </row>
    <row r="1495" spans="8:13" hidden="1">
      <c r="H1495" s="1" t="s">
        <v>128</v>
      </c>
      <c r="I1495" s="1" t="s">
        <v>159</v>
      </c>
      <c r="J1495" s="1" t="s">
        <v>250</v>
      </c>
      <c r="K1495" s="1" t="str">
        <f t="shared" si="49"/>
        <v>2016</v>
      </c>
      <c r="L1495" s="1">
        <f t="shared" si="48"/>
        <v>42</v>
      </c>
      <c r="M1495" s="1" t="s">
        <v>60</v>
      </c>
    </row>
    <row r="1496" spans="8:13" hidden="1">
      <c r="H1496" s="1" t="s">
        <v>118</v>
      </c>
      <c r="I1496" s="1"/>
      <c r="J1496" s="1"/>
      <c r="K1496" s="1" t="str">
        <f t="shared" si="49"/>
        <v>1900</v>
      </c>
      <c r="L1496" s="1">
        <f t="shared" si="48"/>
        <v>25</v>
      </c>
      <c r="M1496" s="1" t="s">
        <v>60</v>
      </c>
    </row>
    <row r="1497" spans="8:13" hidden="1">
      <c r="H1497" s="1" t="s">
        <v>479</v>
      </c>
      <c r="I1497" s="1" t="s">
        <v>5785</v>
      </c>
      <c r="J1497" s="1" t="s">
        <v>5747</v>
      </c>
      <c r="K1497" s="1" t="str">
        <f t="shared" si="49"/>
        <v>2015</v>
      </c>
      <c r="L1497" s="1">
        <f t="shared" si="48"/>
        <v>19</v>
      </c>
      <c r="M1497" s="1" t="s">
        <v>60</v>
      </c>
    </row>
    <row r="1498" spans="8:13">
      <c r="H1498" s="1" t="s">
        <v>217</v>
      </c>
      <c r="I1498" s="1" t="s">
        <v>7441</v>
      </c>
      <c r="J1498" s="1" t="s">
        <v>3171</v>
      </c>
      <c r="K1498" s="1" t="str">
        <f t="shared" si="49"/>
        <v>2016</v>
      </c>
      <c r="L1498" s="18">
        <f t="shared" si="48"/>
        <v>16</v>
      </c>
      <c r="M1498" s="1" t="s">
        <v>79</v>
      </c>
    </row>
    <row r="1499" spans="8:13">
      <c r="H1499" s="1" t="s">
        <v>448</v>
      </c>
      <c r="I1499" s="1" t="s">
        <v>7657</v>
      </c>
      <c r="J1499" s="1" t="s">
        <v>7659</v>
      </c>
      <c r="K1499" s="1" t="str">
        <f t="shared" si="49"/>
        <v>2000</v>
      </c>
      <c r="L1499" s="18">
        <f t="shared" si="48"/>
        <v>16</v>
      </c>
      <c r="M1499" s="1" t="s">
        <v>79</v>
      </c>
    </row>
    <row r="1500" spans="8:13" hidden="1">
      <c r="H1500" s="1" t="s">
        <v>50</v>
      </c>
      <c r="I1500" s="1" t="s">
        <v>3220</v>
      </c>
      <c r="J1500" s="1" t="s">
        <v>5441</v>
      </c>
      <c r="K1500" s="1" t="str">
        <f t="shared" si="49"/>
        <v>2020</v>
      </c>
      <c r="L1500" s="1">
        <f t="shared" si="48"/>
        <v>1</v>
      </c>
      <c r="M1500" s="1" t="s">
        <v>60</v>
      </c>
    </row>
    <row r="1501" spans="8:13">
      <c r="H1501" s="1" t="s">
        <v>217</v>
      </c>
      <c r="I1501" s="1" t="s">
        <v>7725</v>
      </c>
      <c r="J1501" s="1" t="s">
        <v>4044</v>
      </c>
      <c r="K1501" s="1" t="str">
        <f t="shared" si="49"/>
        <v>2020</v>
      </c>
      <c r="L1501" s="18">
        <f t="shared" si="48"/>
        <v>16</v>
      </c>
      <c r="M1501" s="1" t="s">
        <v>79</v>
      </c>
    </row>
    <row r="1502" spans="8:13" hidden="1">
      <c r="H1502" s="1" t="s">
        <v>177</v>
      </c>
      <c r="I1502" s="1" t="s">
        <v>3220</v>
      </c>
      <c r="J1502" s="1" t="s">
        <v>4019</v>
      </c>
      <c r="K1502" s="1" t="str">
        <f t="shared" si="49"/>
        <v>2013</v>
      </c>
      <c r="L1502" s="1">
        <f t="shared" si="48"/>
        <v>16</v>
      </c>
      <c r="M1502" s="1" t="s">
        <v>60</v>
      </c>
    </row>
    <row r="1503" spans="8:13" hidden="1">
      <c r="H1503" s="1" t="s">
        <v>240</v>
      </c>
      <c r="I1503" s="1" t="s">
        <v>3220</v>
      </c>
      <c r="J1503" s="1" t="s">
        <v>877</v>
      </c>
      <c r="K1503" s="1" t="str">
        <f t="shared" si="49"/>
        <v>2019</v>
      </c>
      <c r="L1503" s="1">
        <f t="shared" si="48"/>
        <v>53</v>
      </c>
      <c r="M1503" s="1" t="s">
        <v>60</v>
      </c>
    </row>
    <row r="1504" spans="8:13" hidden="1">
      <c r="H1504" s="1" t="s">
        <v>88</v>
      </c>
      <c r="I1504" s="1" t="s">
        <v>3703</v>
      </c>
      <c r="J1504" s="1" t="s">
        <v>5258</v>
      </c>
      <c r="K1504" s="1" t="str">
        <f t="shared" si="49"/>
        <v>2015</v>
      </c>
      <c r="L1504" s="1">
        <f t="shared" si="48"/>
        <v>26</v>
      </c>
      <c r="M1504" s="1" t="s">
        <v>60</v>
      </c>
    </row>
    <row r="1505" spans="8:13" hidden="1">
      <c r="H1505" s="1" t="s">
        <v>63</v>
      </c>
      <c r="I1505" s="1" t="s">
        <v>579</v>
      </c>
      <c r="J1505" s="1" t="s">
        <v>496</v>
      </c>
      <c r="K1505" s="1" t="str">
        <f t="shared" si="49"/>
        <v>2017</v>
      </c>
      <c r="L1505" s="1">
        <f t="shared" si="48"/>
        <v>30</v>
      </c>
      <c r="M1505" s="1" t="s">
        <v>60</v>
      </c>
    </row>
    <row r="1506" spans="8:13" hidden="1">
      <c r="H1506" s="1" t="s">
        <v>101</v>
      </c>
      <c r="I1506" s="1" t="s">
        <v>3220</v>
      </c>
      <c r="J1506" s="1" t="s">
        <v>1125</v>
      </c>
      <c r="K1506" s="1" t="str">
        <f t="shared" si="49"/>
        <v>2012</v>
      </c>
      <c r="L1506" s="1">
        <f t="shared" si="48"/>
        <v>30</v>
      </c>
      <c r="M1506" s="1" t="s">
        <v>60</v>
      </c>
    </row>
    <row r="1507" spans="8:13">
      <c r="H1507" s="1" t="s">
        <v>197</v>
      </c>
      <c r="I1507" s="1" t="s">
        <v>7830</v>
      </c>
      <c r="J1507" s="1" t="s">
        <v>1030</v>
      </c>
      <c r="K1507" s="1" t="str">
        <f t="shared" si="49"/>
        <v>2019</v>
      </c>
      <c r="L1507" s="18">
        <f t="shared" si="48"/>
        <v>16</v>
      </c>
      <c r="M1507" s="1" t="s">
        <v>79</v>
      </c>
    </row>
    <row r="1508" spans="8:13" hidden="1">
      <c r="H1508" s="1" t="s">
        <v>308</v>
      </c>
      <c r="I1508" s="1" t="s">
        <v>3385</v>
      </c>
      <c r="J1508" s="1" t="s">
        <v>2212</v>
      </c>
      <c r="K1508" s="1" t="str">
        <f t="shared" si="49"/>
        <v>2010</v>
      </c>
      <c r="L1508" s="1">
        <f t="shared" ref="L1508:L1571" si="50">H1508-(TEXT(I1508,"YYYY")-TEXT(J1508,"YYYY"))</f>
        <v>50</v>
      </c>
      <c r="M1508" s="1" t="s">
        <v>60</v>
      </c>
    </row>
    <row r="1509" spans="8:13">
      <c r="H1509" s="1" t="s">
        <v>217</v>
      </c>
      <c r="I1509" s="1" t="s">
        <v>7942</v>
      </c>
      <c r="J1509" s="1" t="s">
        <v>236</v>
      </c>
      <c r="K1509" s="1" t="str">
        <f t="shared" si="49"/>
        <v>2017</v>
      </c>
      <c r="L1509" s="18">
        <f t="shared" si="50"/>
        <v>16</v>
      </c>
      <c r="M1509" s="1" t="s">
        <v>79</v>
      </c>
    </row>
    <row r="1510" spans="8:13" hidden="1">
      <c r="H1510" s="1" t="s">
        <v>189</v>
      </c>
      <c r="I1510" s="1" t="s">
        <v>3220</v>
      </c>
      <c r="J1510" s="1" t="s">
        <v>5622</v>
      </c>
      <c r="K1510" s="1" t="str">
        <f t="shared" si="49"/>
        <v>2020</v>
      </c>
      <c r="L1510" s="1">
        <f t="shared" si="50"/>
        <v>47</v>
      </c>
      <c r="M1510" s="1" t="s">
        <v>60</v>
      </c>
    </row>
    <row r="1511" spans="8:13">
      <c r="H1511" s="1" t="s">
        <v>217</v>
      </c>
      <c r="I1511" s="1" t="s">
        <v>8033</v>
      </c>
      <c r="J1511" s="1" t="s">
        <v>4141</v>
      </c>
      <c r="K1511" s="1" t="str">
        <f t="shared" si="49"/>
        <v>2015</v>
      </c>
      <c r="L1511" s="18">
        <f t="shared" si="50"/>
        <v>16</v>
      </c>
      <c r="M1511" s="1" t="s">
        <v>79</v>
      </c>
    </row>
    <row r="1512" spans="8:13">
      <c r="H1512" s="1" t="s">
        <v>197</v>
      </c>
      <c r="I1512" s="1" t="s">
        <v>8053</v>
      </c>
      <c r="J1512" s="1" t="s">
        <v>8067</v>
      </c>
      <c r="K1512" s="1" t="str">
        <f t="shared" si="49"/>
        <v>2019</v>
      </c>
      <c r="L1512" s="18">
        <f t="shared" si="50"/>
        <v>16</v>
      </c>
      <c r="M1512" s="1" t="s">
        <v>79</v>
      </c>
    </row>
    <row r="1513" spans="8:13" hidden="1">
      <c r="H1513" s="1" t="s">
        <v>118</v>
      </c>
      <c r="I1513" s="1" t="s">
        <v>152</v>
      </c>
      <c r="J1513" s="1" t="s">
        <v>5832</v>
      </c>
      <c r="K1513" s="1" t="str">
        <f t="shared" si="49"/>
        <v>2016</v>
      </c>
      <c r="L1513" s="1">
        <f t="shared" si="50"/>
        <v>24</v>
      </c>
      <c r="M1513" s="1" t="s">
        <v>60</v>
      </c>
    </row>
    <row r="1514" spans="8:13" hidden="1">
      <c r="H1514" s="1" t="s">
        <v>158</v>
      </c>
      <c r="I1514" s="1" t="s">
        <v>152</v>
      </c>
      <c r="J1514" s="1" t="s">
        <v>5642</v>
      </c>
      <c r="K1514" s="1" t="str">
        <f t="shared" si="49"/>
        <v>2016</v>
      </c>
      <c r="L1514" s="1">
        <f t="shared" si="50"/>
        <v>10</v>
      </c>
      <c r="M1514" s="1" t="s">
        <v>60</v>
      </c>
    </row>
    <row r="1515" spans="8:13" hidden="1">
      <c r="H1515" s="1" t="s">
        <v>448</v>
      </c>
      <c r="I1515" s="1" t="s">
        <v>5836</v>
      </c>
      <c r="J1515" s="1" t="s">
        <v>2178</v>
      </c>
      <c r="K1515" s="1" t="str">
        <f t="shared" si="49"/>
        <v>2018</v>
      </c>
      <c r="L1515" s="1">
        <f t="shared" si="50"/>
        <v>30</v>
      </c>
      <c r="M1515" s="1" t="s">
        <v>60</v>
      </c>
    </row>
    <row r="1516" spans="8:13" hidden="1">
      <c r="H1516" s="1" t="s">
        <v>63</v>
      </c>
      <c r="I1516" s="1" t="s">
        <v>5836</v>
      </c>
      <c r="J1516" s="1" t="s">
        <v>1110</v>
      </c>
      <c r="K1516" s="1" t="str">
        <f t="shared" si="49"/>
        <v>2019</v>
      </c>
      <c r="L1516" s="1">
        <f t="shared" si="50"/>
        <v>29</v>
      </c>
      <c r="M1516" s="1" t="s">
        <v>60</v>
      </c>
    </row>
    <row r="1517" spans="8:13">
      <c r="H1517" s="1" t="s">
        <v>344</v>
      </c>
      <c r="I1517" s="1" t="s">
        <v>8505</v>
      </c>
      <c r="J1517" s="1" t="s">
        <v>8506</v>
      </c>
      <c r="K1517" s="1" t="str">
        <f t="shared" si="49"/>
        <v>2009</v>
      </c>
      <c r="L1517" s="18">
        <f t="shared" si="50"/>
        <v>16</v>
      </c>
      <c r="M1517" s="1" t="s">
        <v>79</v>
      </c>
    </row>
    <row r="1518" spans="8:13">
      <c r="H1518" s="1" t="s">
        <v>263</v>
      </c>
      <c r="I1518" s="1" t="s">
        <v>2690</v>
      </c>
      <c r="J1518" s="1" t="s">
        <v>6287</v>
      </c>
      <c r="K1518" s="1" t="str">
        <f t="shared" si="49"/>
        <v>2013</v>
      </c>
      <c r="L1518" s="18">
        <f t="shared" si="50"/>
        <v>16</v>
      </c>
      <c r="M1518" s="1" t="s">
        <v>79</v>
      </c>
    </row>
    <row r="1519" spans="8:13">
      <c r="H1519" s="1" t="s">
        <v>197</v>
      </c>
      <c r="I1519" s="1" t="s">
        <v>8665</v>
      </c>
      <c r="J1519" s="1" t="s">
        <v>8687</v>
      </c>
      <c r="K1519" s="1" t="str">
        <f t="shared" si="49"/>
        <v>2019</v>
      </c>
      <c r="L1519" s="18">
        <f t="shared" si="50"/>
        <v>16</v>
      </c>
      <c r="M1519" s="1" t="s">
        <v>79</v>
      </c>
    </row>
    <row r="1520" spans="8:13" hidden="1">
      <c r="H1520" s="1" t="s">
        <v>1343</v>
      </c>
      <c r="I1520" s="1" t="s">
        <v>397</v>
      </c>
      <c r="J1520" s="1" t="s">
        <v>3199</v>
      </c>
      <c r="K1520" s="1" t="str">
        <f t="shared" si="49"/>
        <v>2019</v>
      </c>
      <c r="L1520" s="1">
        <f t="shared" si="50"/>
        <v>40</v>
      </c>
      <c r="M1520" s="1" t="s">
        <v>60</v>
      </c>
    </row>
    <row r="1521" spans="8:13">
      <c r="H1521" s="1" t="s">
        <v>367</v>
      </c>
      <c r="I1521" s="1" t="s">
        <v>8134</v>
      </c>
      <c r="J1521" s="1" t="s">
        <v>8904</v>
      </c>
      <c r="K1521" s="1" t="str">
        <f t="shared" si="49"/>
        <v>2010</v>
      </c>
      <c r="L1521" s="18">
        <f t="shared" si="50"/>
        <v>16</v>
      </c>
      <c r="M1521" s="1" t="s">
        <v>79</v>
      </c>
    </row>
    <row r="1522" spans="8:13" hidden="1">
      <c r="H1522" s="1" t="s">
        <v>116</v>
      </c>
      <c r="I1522" s="1" t="s">
        <v>397</v>
      </c>
      <c r="J1522" s="1" t="s">
        <v>5710</v>
      </c>
      <c r="K1522" s="1" t="str">
        <f t="shared" si="49"/>
        <v>2020</v>
      </c>
      <c r="L1522" s="1">
        <f t="shared" si="50"/>
        <v>5</v>
      </c>
      <c r="M1522" s="1" t="s">
        <v>60</v>
      </c>
    </row>
    <row r="1523" spans="8:13" hidden="1">
      <c r="H1523" s="1" t="s">
        <v>344</v>
      </c>
      <c r="I1523" s="1" t="s">
        <v>397</v>
      </c>
      <c r="J1523" s="1" t="s">
        <v>267</v>
      </c>
      <c r="K1523" s="1" t="str">
        <f t="shared" si="49"/>
        <v>2019</v>
      </c>
      <c r="L1523" s="1">
        <f t="shared" si="50"/>
        <v>20</v>
      </c>
      <c r="M1523" s="1" t="s">
        <v>60</v>
      </c>
    </row>
    <row r="1524" spans="8:13" hidden="1">
      <c r="H1524" s="1" t="s">
        <v>678</v>
      </c>
      <c r="I1524" s="1" t="s">
        <v>397</v>
      </c>
      <c r="J1524" s="1" t="s">
        <v>5206</v>
      </c>
      <c r="K1524" s="1" t="str">
        <f t="shared" si="49"/>
        <v>2020</v>
      </c>
      <c r="L1524" s="1">
        <f t="shared" si="50"/>
        <v>34</v>
      </c>
      <c r="M1524" s="1" t="s">
        <v>60</v>
      </c>
    </row>
    <row r="1525" spans="8:13">
      <c r="H1525" s="1" t="s">
        <v>217</v>
      </c>
      <c r="I1525" s="1" t="s">
        <v>8945</v>
      </c>
      <c r="J1525" s="1" t="s">
        <v>8945</v>
      </c>
      <c r="K1525" s="1" t="str">
        <f t="shared" si="49"/>
        <v>2020</v>
      </c>
      <c r="L1525" s="18">
        <f t="shared" si="50"/>
        <v>16</v>
      </c>
      <c r="M1525" s="1" t="s">
        <v>79</v>
      </c>
    </row>
    <row r="1526" spans="8:13" hidden="1">
      <c r="H1526" s="1" t="s">
        <v>464</v>
      </c>
      <c r="I1526" s="1" t="s">
        <v>397</v>
      </c>
      <c r="J1526" s="1" t="s">
        <v>1265</v>
      </c>
      <c r="K1526" s="1" t="str">
        <f t="shared" si="49"/>
        <v>2019</v>
      </c>
      <c r="L1526" s="1">
        <f t="shared" si="50"/>
        <v>30</v>
      </c>
      <c r="M1526" s="1" t="s">
        <v>60</v>
      </c>
    </row>
    <row r="1527" spans="8:13">
      <c r="H1527" s="1" t="s">
        <v>197</v>
      </c>
      <c r="I1527" s="1" t="s">
        <v>9108</v>
      </c>
      <c r="J1527" s="1" t="s">
        <v>9163</v>
      </c>
      <c r="K1527" s="1" t="str">
        <f t="shared" si="49"/>
        <v>2011</v>
      </c>
      <c r="L1527" s="18">
        <f t="shared" si="50"/>
        <v>16</v>
      </c>
      <c r="M1527" s="1" t="s">
        <v>79</v>
      </c>
    </row>
    <row r="1528" spans="8:13" hidden="1">
      <c r="H1528" s="1" t="s">
        <v>71</v>
      </c>
      <c r="I1528" s="1" t="s">
        <v>397</v>
      </c>
      <c r="J1528" s="1" t="s">
        <v>700</v>
      </c>
      <c r="K1528" s="1" t="str">
        <f t="shared" si="49"/>
        <v>2019</v>
      </c>
      <c r="L1528" s="1">
        <f t="shared" si="50"/>
        <v>6</v>
      </c>
      <c r="M1528" s="1" t="s">
        <v>60</v>
      </c>
    </row>
    <row r="1529" spans="8:13">
      <c r="H1529" s="1" t="s">
        <v>217</v>
      </c>
      <c r="I1529" s="1" t="s">
        <v>9293</v>
      </c>
      <c r="J1529" s="1" t="s">
        <v>5894</v>
      </c>
      <c r="K1529" s="1" t="str">
        <f t="shared" si="49"/>
        <v>2020</v>
      </c>
      <c r="L1529" s="18">
        <f t="shared" si="50"/>
        <v>16</v>
      </c>
      <c r="M1529" s="1" t="s">
        <v>79</v>
      </c>
    </row>
    <row r="1530" spans="8:13" hidden="1">
      <c r="H1530" s="1" t="s">
        <v>1488</v>
      </c>
      <c r="I1530" s="1" t="s">
        <v>474</v>
      </c>
      <c r="J1530" s="1" t="s">
        <v>2212</v>
      </c>
      <c r="K1530" s="1" t="str">
        <f t="shared" si="49"/>
        <v>2010</v>
      </c>
      <c r="L1530" s="1">
        <f t="shared" si="50"/>
        <v>59</v>
      </c>
      <c r="M1530" s="1" t="s">
        <v>60</v>
      </c>
    </row>
    <row r="1531" spans="8:13" hidden="1">
      <c r="H1531" s="1" t="s">
        <v>530</v>
      </c>
      <c r="I1531" s="1" t="s">
        <v>5394</v>
      </c>
      <c r="J1531" s="1" t="s">
        <v>274</v>
      </c>
      <c r="K1531" s="1" t="str">
        <f t="shared" si="49"/>
        <v>2017</v>
      </c>
      <c r="L1531" s="1">
        <f t="shared" si="50"/>
        <v>33</v>
      </c>
      <c r="M1531" s="1" t="s">
        <v>60</v>
      </c>
    </row>
    <row r="1532" spans="8:13">
      <c r="H1532" s="1" t="s">
        <v>263</v>
      </c>
      <c r="I1532" s="1" t="s">
        <v>9136</v>
      </c>
      <c r="J1532" s="1" t="s">
        <v>998</v>
      </c>
      <c r="K1532" s="1" t="str">
        <f t="shared" si="49"/>
        <v>2010</v>
      </c>
      <c r="L1532" s="18">
        <f t="shared" si="50"/>
        <v>16</v>
      </c>
      <c r="M1532" s="1" t="s">
        <v>79</v>
      </c>
    </row>
    <row r="1533" spans="8:13" hidden="1">
      <c r="H1533" s="1" t="s">
        <v>448</v>
      </c>
      <c r="I1533" s="1" t="s">
        <v>4500</v>
      </c>
      <c r="J1533" s="1" t="s">
        <v>209</v>
      </c>
      <c r="K1533" s="1" t="str">
        <f t="shared" si="49"/>
        <v>2016</v>
      </c>
      <c r="L1533" s="1">
        <f t="shared" si="50"/>
        <v>31</v>
      </c>
      <c r="M1533" s="1" t="s">
        <v>60</v>
      </c>
    </row>
    <row r="1534" spans="8:13">
      <c r="H1534" s="1" t="s">
        <v>217</v>
      </c>
      <c r="I1534" s="1" t="s">
        <v>321</v>
      </c>
      <c r="J1534" s="1" t="s">
        <v>6638</v>
      </c>
      <c r="K1534" s="1" t="str">
        <f t="shared" si="49"/>
        <v>2020</v>
      </c>
      <c r="L1534" s="18">
        <f t="shared" si="50"/>
        <v>16</v>
      </c>
      <c r="M1534" s="1" t="s">
        <v>79</v>
      </c>
    </row>
    <row r="1535" spans="8:13" hidden="1">
      <c r="H1535" s="1" t="s">
        <v>63</v>
      </c>
      <c r="I1535" s="1" t="s">
        <v>358</v>
      </c>
      <c r="J1535" s="1" t="s">
        <v>5894</v>
      </c>
      <c r="K1535" s="1" t="str">
        <f t="shared" si="49"/>
        <v>2020</v>
      </c>
      <c r="L1535" s="1">
        <f t="shared" si="50"/>
        <v>30</v>
      </c>
      <c r="M1535" s="1" t="s">
        <v>60</v>
      </c>
    </row>
    <row r="1536" spans="8:13">
      <c r="H1536" s="1" t="s">
        <v>263</v>
      </c>
      <c r="I1536" s="1" t="s">
        <v>10640</v>
      </c>
      <c r="J1536" s="1" t="s">
        <v>4019</v>
      </c>
      <c r="K1536" s="1" t="str">
        <f t="shared" si="49"/>
        <v>2013</v>
      </c>
      <c r="L1536" s="18">
        <f t="shared" si="50"/>
        <v>16</v>
      </c>
      <c r="M1536" s="1" t="s">
        <v>79</v>
      </c>
    </row>
    <row r="1537" spans="8:13" hidden="1">
      <c r="H1537" s="1" t="s">
        <v>301</v>
      </c>
      <c r="I1537" s="1" t="s">
        <v>358</v>
      </c>
      <c r="J1537" s="1" t="s">
        <v>1351</v>
      </c>
      <c r="K1537" s="1" t="str">
        <f t="shared" si="49"/>
        <v>2020</v>
      </c>
      <c r="L1537" s="1">
        <f t="shared" si="50"/>
        <v>53</v>
      </c>
      <c r="M1537" s="1" t="s">
        <v>60</v>
      </c>
    </row>
    <row r="1538" spans="8:13" hidden="1">
      <c r="H1538" s="1" t="s">
        <v>169</v>
      </c>
      <c r="I1538" s="1" t="s">
        <v>5821</v>
      </c>
      <c r="J1538" s="1" t="s">
        <v>3644</v>
      </c>
      <c r="K1538" s="1" t="str">
        <f t="shared" si="49"/>
        <v>2018</v>
      </c>
      <c r="L1538" s="1">
        <f t="shared" si="50"/>
        <v>18</v>
      </c>
      <c r="M1538" s="1" t="s">
        <v>60</v>
      </c>
    </row>
    <row r="1539" spans="8:13">
      <c r="H1539" s="1" t="s">
        <v>217</v>
      </c>
      <c r="I1539" s="1" t="s">
        <v>10640</v>
      </c>
      <c r="J1539" s="1" t="s">
        <v>10640</v>
      </c>
      <c r="K1539" s="1" t="str">
        <f t="shared" si="49"/>
        <v>2015</v>
      </c>
      <c r="L1539" s="18">
        <f t="shared" si="50"/>
        <v>16</v>
      </c>
      <c r="M1539" s="1" t="s">
        <v>79</v>
      </c>
    </row>
    <row r="1540" spans="8:13" hidden="1">
      <c r="H1540" s="1" t="s">
        <v>108</v>
      </c>
      <c r="I1540" s="1" t="s">
        <v>5821</v>
      </c>
      <c r="J1540" s="1" t="s">
        <v>5894</v>
      </c>
      <c r="K1540" s="1" t="str">
        <f t="shared" ref="K1540:K1603" si="51">TEXT(J1540,"YYYY")</f>
        <v>2020</v>
      </c>
      <c r="L1540" s="1">
        <f t="shared" si="50"/>
        <v>8</v>
      </c>
      <c r="M1540" s="1" t="s">
        <v>60</v>
      </c>
    </row>
    <row r="1541" spans="8:13" hidden="1">
      <c r="H1541" s="1" t="s">
        <v>310</v>
      </c>
      <c r="I1541" s="1" t="s">
        <v>5140</v>
      </c>
      <c r="J1541" s="1" t="s">
        <v>1712</v>
      </c>
      <c r="K1541" s="1" t="str">
        <f t="shared" si="51"/>
        <v>2014</v>
      </c>
      <c r="L1541" s="1">
        <f t="shared" si="50"/>
        <v>42</v>
      </c>
      <c r="M1541" s="1" t="s">
        <v>60</v>
      </c>
    </row>
    <row r="1542" spans="8:13" hidden="1">
      <c r="H1542" s="1" t="s">
        <v>177</v>
      </c>
      <c r="I1542" s="1" t="s">
        <v>5821</v>
      </c>
      <c r="J1542" s="1" t="s">
        <v>3018</v>
      </c>
      <c r="K1542" s="1" t="str">
        <f t="shared" si="51"/>
        <v>2019</v>
      </c>
      <c r="L1542" s="1">
        <f t="shared" si="50"/>
        <v>22</v>
      </c>
      <c r="M1542" s="1" t="s">
        <v>60</v>
      </c>
    </row>
    <row r="1543" spans="8:13" hidden="1">
      <c r="H1543" s="1" t="s">
        <v>128</v>
      </c>
      <c r="I1543" s="1" t="s">
        <v>5140</v>
      </c>
      <c r="J1543" s="1" t="s">
        <v>1286</v>
      </c>
      <c r="K1543" s="1" t="str">
        <f t="shared" si="51"/>
        <v>2017</v>
      </c>
      <c r="L1543" s="1">
        <f t="shared" si="50"/>
        <v>42</v>
      </c>
      <c r="M1543" s="1" t="s">
        <v>60</v>
      </c>
    </row>
    <row r="1544" spans="8:13" hidden="1">
      <c r="H1544" s="1" t="s">
        <v>120</v>
      </c>
      <c r="I1544" s="1" t="s">
        <v>5140</v>
      </c>
      <c r="J1544" s="1" t="s">
        <v>1534</v>
      </c>
      <c r="K1544" s="1" t="str">
        <f t="shared" si="51"/>
        <v>2016</v>
      </c>
      <c r="L1544" s="1">
        <f t="shared" si="50"/>
        <v>45</v>
      </c>
      <c r="M1544" s="1" t="s">
        <v>60</v>
      </c>
    </row>
    <row r="1545" spans="8:13" hidden="1">
      <c r="H1545" s="1" t="s">
        <v>282</v>
      </c>
      <c r="I1545" s="1" t="s">
        <v>5140</v>
      </c>
      <c r="J1545" s="1" t="s">
        <v>241</v>
      </c>
      <c r="K1545" s="1" t="str">
        <f t="shared" si="51"/>
        <v>2017</v>
      </c>
      <c r="L1545" s="1">
        <f t="shared" si="50"/>
        <v>43</v>
      </c>
      <c r="M1545" s="1" t="s">
        <v>60</v>
      </c>
    </row>
    <row r="1546" spans="8:13">
      <c r="H1546" s="1" t="s">
        <v>120</v>
      </c>
      <c r="I1546" s="1" t="s">
        <v>10675</v>
      </c>
      <c r="J1546" s="1" t="s">
        <v>10687</v>
      </c>
      <c r="K1546" s="1" t="str">
        <f t="shared" si="51"/>
        <v>1990</v>
      </c>
      <c r="L1546" s="18">
        <f t="shared" si="50"/>
        <v>16</v>
      </c>
      <c r="M1546" s="1" t="s">
        <v>79</v>
      </c>
    </row>
    <row r="1547" spans="8:13" hidden="1">
      <c r="H1547" s="1" t="s">
        <v>5927</v>
      </c>
      <c r="I1547" s="1" t="s">
        <v>2822</v>
      </c>
      <c r="J1547" s="1" t="s">
        <v>1212</v>
      </c>
      <c r="K1547" s="1" t="str">
        <f t="shared" si="51"/>
        <v>2017</v>
      </c>
      <c r="L1547" s="1" t="e">
        <f t="shared" si="50"/>
        <v>#VALUE!</v>
      </c>
      <c r="M1547" s="1" t="s">
        <v>60</v>
      </c>
    </row>
    <row r="1548" spans="8:13">
      <c r="H1548" s="1" t="s">
        <v>344</v>
      </c>
      <c r="I1548" s="1" t="s">
        <v>8505</v>
      </c>
      <c r="J1548" s="1" t="s">
        <v>11347</v>
      </c>
      <c r="K1548" s="1" t="str">
        <f t="shared" si="51"/>
        <v>2009</v>
      </c>
      <c r="L1548" s="18">
        <f t="shared" si="50"/>
        <v>16</v>
      </c>
      <c r="M1548" s="1" t="s">
        <v>79</v>
      </c>
    </row>
    <row r="1549" spans="8:13" hidden="1">
      <c r="H1549" s="1" t="s">
        <v>78</v>
      </c>
      <c r="I1549" s="1" t="s">
        <v>2822</v>
      </c>
      <c r="J1549" s="1" t="s">
        <v>84</v>
      </c>
      <c r="K1549" s="1" t="str">
        <f t="shared" si="51"/>
        <v>2017</v>
      </c>
      <c r="L1549" s="1">
        <f t="shared" si="50"/>
        <v>29</v>
      </c>
      <c r="M1549" s="1" t="s">
        <v>60</v>
      </c>
    </row>
    <row r="1550" spans="8:13" hidden="1">
      <c r="H1550" s="1" t="s">
        <v>53</v>
      </c>
      <c r="I1550" s="1" t="s">
        <v>2822</v>
      </c>
      <c r="J1550" s="1" t="s">
        <v>84</v>
      </c>
      <c r="K1550" s="1" t="str">
        <f t="shared" si="51"/>
        <v>2017</v>
      </c>
      <c r="L1550" s="1">
        <f t="shared" si="50"/>
        <v>2</v>
      </c>
      <c r="M1550" s="1" t="s">
        <v>60</v>
      </c>
    </row>
    <row r="1551" spans="8:13">
      <c r="H1551" s="1" t="s">
        <v>177</v>
      </c>
      <c r="I1551" s="1" t="s">
        <v>8486</v>
      </c>
      <c r="J1551" s="1" t="s">
        <v>2023</v>
      </c>
      <c r="K1551" s="1" t="str">
        <f t="shared" si="51"/>
        <v>2013</v>
      </c>
      <c r="L1551" s="18">
        <f t="shared" si="50"/>
        <v>16</v>
      </c>
      <c r="M1551" s="1" t="s">
        <v>79</v>
      </c>
    </row>
    <row r="1552" spans="8:13" hidden="1">
      <c r="H1552" s="1" t="s">
        <v>88</v>
      </c>
      <c r="I1552" s="1" t="s">
        <v>2822</v>
      </c>
      <c r="J1552" s="1" t="s">
        <v>2822</v>
      </c>
      <c r="K1552" s="1" t="str">
        <f t="shared" si="51"/>
        <v>2017</v>
      </c>
      <c r="L1552" s="1">
        <f t="shared" si="50"/>
        <v>28</v>
      </c>
      <c r="M1552" s="1" t="s">
        <v>60</v>
      </c>
    </row>
    <row r="1553" spans="8:13">
      <c r="H1553" s="1" t="s">
        <v>120</v>
      </c>
      <c r="I1553" s="1" t="s">
        <v>11866</v>
      </c>
      <c r="J1553" s="1" t="s">
        <v>11642</v>
      </c>
      <c r="K1553" s="1" t="str">
        <f t="shared" si="51"/>
        <v>1985</v>
      </c>
      <c r="L1553" s="18">
        <f t="shared" si="50"/>
        <v>16</v>
      </c>
      <c r="M1553" s="1" t="s">
        <v>79</v>
      </c>
    </row>
    <row r="1554" spans="8:13">
      <c r="H1554" s="1" t="s">
        <v>217</v>
      </c>
      <c r="I1554" s="1" t="s">
        <v>1006</v>
      </c>
      <c r="J1554" s="1" t="s">
        <v>1067</v>
      </c>
      <c r="K1554" s="1" t="str">
        <f t="shared" si="51"/>
        <v>2015</v>
      </c>
      <c r="L1554" s="18">
        <f t="shared" si="50"/>
        <v>16</v>
      </c>
      <c r="M1554" s="1" t="s">
        <v>79</v>
      </c>
    </row>
    <row r="1555" spans="8:13" hidden="1">
      <c r="H1555" s="1" t="s">
        <v>118</v>
      </c>
      <c r="I1555" s="1" t="s">
        <v>5160</v>
      </c>
      <c r="J1555" s="1" t="s">
        <v>227</v>
      </c>
      <c r="K1555" s="1" t="str">
        <f t="shared" si="51"/>
        <v>2017</v>
      </c>
      <c r="L1555" s="1">
        <f t="shared" si="50"/>
        <v>25</v>
      </c>
      <c r="M1555" s="1" t="s">
        <v>60</v>
      </c>
    </row>
    <row r="1556" spans="8:13">
      <c r="H1556" s="1" t="s">
        <v>177</v>
      </c>
      <c r="I1556" s="1" t="s">
        <v>12212</v>
      </c>
      <c r="J1556" s="1" t="s">
        <v>1815</v>
      </c>
      <c r="K1556" s="1" t="str">
        <f t="shared" si="51"/>
        <v>2008</v>
      </c>
      <c r="L1556" s="18">
        <f t="shared" si="50"/>
        <v>16</v>
      </c>
      <c r="M1556" s="1" t="s">
        <v>79</v>
      </c>
    </row>
    <row r="1557" spans="8:13">
      <c r="H1557" s="1" t="s">
        <v>197</v>
      </c>
      <c r="I1557" s="1" t="s">
        <v>271</v>
      </c>
      <c r="J1557" s="1" t="s">
        <v>274</v>
      </c>
      <c r="K1557" s="1" t="str">
        <f t="shared" si="51"/>
        <v>2017</v>
      </c>
      <c r="L1557" s="18">
        <f t="shared" si="50"/>
        <v>17</v>
      </c>
      <c r="M1557" s="1" t="s">
        <v>79</v>
      </c>
    </row>
    <row r="1558" spans="8:13" hidden="1">
      <c r="H1558" s="1" t="s">
        <v>479</v>
      </c>
      <c r="I1558" s="1" t="s">
        <v>5160</v>
      </c>
      <c r="J1558" s="1" t="s">
        <v>931</v>
      </c>
      <c r="K1558" s="1" t="str">
        <f t="shared" si="51"/>
        <v>2016</v>
      </c>
      <c r="L1558" s="1">
        <f t="shared" si="50"/>
        <v>18</v>
      </c>
      <c r="M1558" s="1" t="s">
        <v>60</v>
      </c>
    </row>
    <row r="1559" spans="8:13" hidden="1">
      <c r="H1559" s="1" t="s">
        <v>809</v>
      </c>
      <c r="I1559" s="1" t="s">
        <v>5084</v>
      </c>
      <c r="J1559" s="1" t="s">
        <v>445</v>
      </c>
      <c r="K1559" s="1" t="str">
        <f t="shared" si="51"/>
        <v>2017</v>
      </c>
      <c r="L1559" s="1">
        <f t="shared" si="50"/>
        <v>36</v>
      </c>
      <c r="M1559" s="1" t="s">
        <v>60</v>
      </c>
    </row>
    <row r="1560" spans="8:13">
      <c r="H1560" s="1" t="s">
        <v>169</v>
      </c>
      <c r="I1560" s="1" t="s">
        <v>155</v>
      </c>
      <c r="J1560" s="1" t="s">
        <v>250</v>
      </c>
      <c r="K1560" s="1" t="str">
        <f t="shared" si="51"/>
        <v>2016</v>
      </c>
      <c r="L1560" s="18">
        <f t="shared" si="50"/>
        <v>17</v>
      </c>
      <c r="M1560" s="1" t="s">
        <v>79</v>
      </c>
    </row>
    <row r="1561" spans="8:13" hidden="1">
      <c r="H1561" s="1" t="s">
        <v>584</v>
      </c>
      <c r="I1561" s="1" t="s">
        <v>5160</v>
      </c>
      <c r="J1561" s="1" t="s">
        <v>1222</v>
      </c>
      <c r="K1561" s="1" t="str">
        <f t="shared" si="51"/>
        <v>2015</v>
      </c>
      <c r="L1561" s="1">
        <f t="shared" si="50"/>
        <v>35</v>
      </c>
      <c r="M1561" s="1" t="s">
        <v>60</v>
      </c>
    </row>
    <row r="1562" spans="8:13">
      <c r="H1562" s="1" t="s">
        <v>197</v>
      </c>
      <c r="I1562" s="1" t="s">
        <v>248</v>
      </c>
      <c r="J1562" s="1" t="s">
        <v>459</v>
      </c>
      <c r="K1562" s="1" t="str">
        <f t="shared" si="51"/>
        <v>2019</v>
      </c>
      <c r="L1562" s="18">
        <f t="shared" si="50"/>
        <v>17</v>
      </c>
      <c r="M1562" s="1" t="s">
        <v>79</v>
      </c>
    </row>
    <row r="1563" spans="8:13" hidden="1">
      <c r="H1563" s="1" t="s">
        <v>108</v>
      </c>
      <c r="I1563" s="1" t="s">
        <v>5967</v>
      </c>
      <c r="J1563" s="1" t="s">
        <v>4373</v>
      </c>
      <c r="K1563" s="1" t="str">
        <f t="shared" si="51"/>
        <v>2017</v>
      </c>
      <c r="L1563" s="1">
        <f t="shared" si="50"/>
        <v>8</v>
      </c>
      <c r="M1563" s="1" t="s">
        <v>60</v>
      </c>
    </row>
    <row r="1564" spans="8:13" hidden="1">
      <c r="H1564" s="1" t="s">
        <v>63</v>
      </c>
      <c r="I1564" s="1" t="s">
        <v>5967</v>
      </c>
      <c r="J1564" s="1" t="s">
        <v>5462</v>
      </c>
      <c r="K1564" s="1" t="str">
        <f t="shared" si="51"/>
        <v>2017</v>
      </c>
      <c r="L1564" s="1">
        <f t="shared" si="50"/>
        <v>30</v>
      </c>
      <c r="M1564" s="1" t="s">
        <v>60</v>
      </c>
    </row>
    <row r="1565" spans="8:13" hidden="1">
      <c r="H1565" s="1" t="s">
        <v>375</v>
      </c>
      <c r="I1565" s="1" t="s">
        <v>5967</v>
      </c>
      <c r="J1565" s="1" t="s">
        <v>5972</v>
      </c>
      <c r="K1565" s="1" t="str">
        <f t="shared" si="51"/>
        <v>2011</v>
      </c>
      <c r="L1565" s="1">
        <f t="shared" si="50"/>
        <v>50</v>
      </c>
      <c r="M1565" s="1" t="s">
        <v>60</v>
      </c>
    </row>
    <row r="1566" spans="8:13">
      <c r="H1566" s="1" t="s">
        <v>169</v>
      </c>
      <c r="I1566" s="1" t="s">
        <v>835</v>
      </c>
      <c r="J1566" s="1" t="s">
        <v>162</v>
      </c>
      <c r="K1566" s="1" t="str">
        <f t="shared" si="51"/>
        <v>2016</v>
      </c>
      <c r="L1566" s="18">
        <f t="shared" si="50"/>
        <v>17</v>
      </c>
      <c r="M1566" s="1" t="s">
        <v>79</v>
      </c>
    </row>
    <row r="1567" spans="8:13" hidden="1">
      <c r="H1567" s="1" t="s">
        <v>136</v>
      </c>
      <c r="I1567" s="1" t="s">
        <v>5975</v>
      </c>
      <c r="J1567" s="1" t="s">
        <v>84</v>
      </c>
      <c r="K1567" s="1" t="str">
        <f t="shared" si="51"/>
        <v>2017</v>
      </c>
      <c r="L1567" s="1">
        <f t="shared" si="50"/>
        <v>50</v>
      </c>
      <c r="M1567" s="1" t="s">
        <v>60</v>
      </c>
    </row>
    <row r="1568" spans="8:13" hidden="1">
      <c r="H1568" s="1" t="s">
        <v>344</v>
      </c>
      <c r="I1568" s="1" t="s">
        <v>5981</v>
      </c>
      <c r="J1568" s="1" t="s">
        <v>2212</v>
      </c>
      <c r="K1568" s="1" t="str">
        <f t="shared" si="51"/>
        <v>2010</v>
      </c>
      <c r="L1568" s="1">
        <f t="shared" si="50"/>
        <v>14</v>
      </c>
      <c r="M1568" s="1" t="s">
        <v>60</v>
      </c>
    </row>
    <row r="1569" spans="8:13">
      <c r="H1569" s="1" t="s">
        <v>197</v>
      </c>
      <c r="I1569" s="1" t="s">
        <v>1492</v>
      </c>
      <c r="J1569" s="1" t="s">
        <v>1492</v>
      </c>
      <c r="K1569" s="1" t="str">
        <f t="shared" si="51"/>
        <v>2019</v>
      </c>
      <c r="L1569" s="18">
        <f t="shared" si="50"/>
        <v>17</v>
      </c>
      <c r="M1569" s="1" t="s">
        <v>79</v>
      </c>
    </row>
    <row r="1570" spans="8:13" hidden="1">
      <c r="H1570" s="1" t="s">
        <v>144</v>
      </c>
      <c r="I1570" s="1" t="s">
        <v>5981</v>
      </c>
      <c r="J1570" s="1" t="s">
        <v>5981</v>
      </c>
      <c r="K1570" s="1" t="str">
        <f t="shared" si="51"/>
        <v>2017</v>
      </c>
      <c r="L1570" s="1">
        <f t="shared" si="50"/>
        <v>24</v>
      </c>
      <c r="M1570" s="1" t="s">
        <v>60</v>
      </c>
    </row>
    <row r="1571" spans="8:13" hidden="1">
      <c r="H1571" s="1" t="s">
        <v>149</v>
      </c>
      <c r="I1571" s="1" t="s">
        <v>5981</v>
      </c>
      <c r="J1571" s="1" t="s">
        <v>5988</v>
      </c>
      <c r="K1571" s="1" t="str">
        <f t="shared" si="51"/>
        <v>2017</v>
      </c>
      <c r="L1571" s="1">
        <f t="shared" si="50"/>
        <v>39</v>
      </c>
      <c r="M1571" s="1" t="s">
        <v>60</v>
      </c>
    </row>
    <row r="1572" spans="8:13" hidden="1">
      <c r="H1572" s="1" t="s">
        <v>484</v>
      </c>
      <c r="I1572" s="1" t="s">
        <v>5991</v>
      </c>
      <c r="J1572" s="1" t="s">
        <v>1534</v>
      </c>
      <c r="K1572" s="1" t="str">
        <f t="shared" si="51"/>
        <v>2016</v>
      </c>
      <c r="L1572" s="1">
        <f t="shared" ref="L1572:L1635" si="52">H1572-(TEXT(I1572,"YYYY")-TEXT(J1572,"YYYY"))</f>
        <v>47</v>
      </c>
      <c r="M1572" s="1" t="s">
        <v>60</v>
      </c>
    </row>
    <row r="1573" spans="8:13" hidden="1">
      <c r="H1573" s="1" t="s">
        <v>351</v>
      </c>
      <c r="I1573" s="1" t="s">
        <v>5991</v>
      </c>
      <c r="J1573" s="1" t="s">
        <v>1918</v>
      </c>
      <c r="K1573" s="1" t="str">
        <f t="shared" si="51"/>
        <v>2007</v>
      </c>
      <c r="L1573" s="1">
        <f t="shared" si="52"/>
        <v>45</v>
      </c>
      <c r="M1573" s="1" t="s">
        <v>60</v>
      </c>
    </row>
    <row r="1574" spans="8:13" hidden="1">
      <c r="H1574" s="1" t="s">
        <v>344</v>
      </c>
      <c r="I1574" s="1" t="s">
        <v>5991</v>
      </c>
      <c r="J1574" s="1" t="s">
        <v>2079</v>
      </c>
      <c r="K1574" s="1" t="str">
        <f t="shared" si="51"/>
        <v>2006</v>
      </c>
      <c r="L1574" s="1">
        <f t="shared" si="52"/>
        <v>10</v>
      </c>
      <c r="M1574" s="1" t="s">
        <v>60</v>
      </c>
    </row>
    <row r="1575" spans="8:13">
      <c r="H1575" s="1" t="s">
        <v>479</v>
      </c>
      <c r="I1575" s="1" t="s">
        <v>1290</v>
      </c>
      <c r="J1575" s="1" t="s">
        <v>1534</v>
      </c>
      <c r="K1575" s="1" t="str">
        <f t="shared" si="51"/>
        <v>2016</v>
      </c>
      <c r="L1575" s="18">
        <f t="shared" si="52"/>
        <v>17</v>
      </c>
      <c r="M1575" s="1" t="s">
        <v>79</v>
      </c>
    </row>
    <row r="1576" spans="8:13" hidden="1">
      <c r="H1576" s="1" t="s">
        <v>282</v>
      </c>
      <c r="I1576" s="1" t="s">
        <v>6000</v>
      </c>
      <c r="J1576" s="1" t="s">
        <v>3708</v>
      </c>
      <c r="K1576" s="1" t="str">
        <f t="shared" si="51"/>
        <v>2017</v>
      </c>
      <c r="L1576" s="1">
        <f t="shared" si="52"/>
        <v>43</v>
      </c>
      <c r="M1576" s="1" t="s">
        <v>60</v>
      </c>
    </row>
    <row r="1577" spans="8:13">
      <c r="H1577" s="1" t="s">
        <v>263</v>
      </c>
      <c r="I1577" s="1" t="s">
        <v>1894</v>
      </c>
      <c r="J1577" s="1" t="s">
        <v>1598</v>
      </c>
      <c r="K1577" s="1" t="str">
        <f t="shared" si="51"/>
        <v>2017</v>
      </c>
      <c r="L1577" s="18">
        <f t="shared" si="52"/>
        <v>17</v>
      </c>
      <c r="M1577" s="1" t="s">
        <v>79</v>
      </c>
    </row>
    <row r="1578" spans="8:13">
      <c r="H1578" s="1" t="s">
        <v>197</v>
      </c>
      <c r="I1578" s="1" t="s">
        <v>752</v>
      </c>
      <c r="J1578" s="1" t="s">
        <v>752</v>
      </c>
      <c r="K1578" s="1" t="str">
        <f t="shared" si="51"/>
        <v>2018</v>
      </c>
      <c r="L1578" s="18">
        <f t="shared" si="52"/>
        <v>17</v>
      </c>
      <c r="M1578" s="1" t="s">
        <v>79</v>
      </c>
    </row>
    <row r="1579" spans="8:13" hidden="1">
      <c r="H1579" s="1" t="s">
        <v>256</v>
      </c>
      <c r="I1579" s="1" t="s">
        <v>6004</v>
      </c>
      <c r="J1579" s="1" t="s">
        <v>6009</v>
      </c>
      <c r="K1579" s="1" t="str">
        <f t="shared" si="51"/>
        <v>1995</v>
      </c>
      <c r="L1579" s="1">
        <f t="shared" si="52"/>
        <v>30</v>
      </c>
      <c r="M1579" s="1" t="s">
        <v>60</v>
      </c>
    </row>
    <row r="1580" spans="8:13">
      <c r="H1580" s="1" t="s">
        <v>263</v>
      </c>
      <c r="I1580" s="1" t="s">
        <v>978</v>
      </c>
      <c r="J1580" s="1" t="s">
        <v>258</v>
      </c>
      <c r="K1580" s="1" t="str">
        <f t="shared" si="51"/>
        <v>2017</v>
      </c>
      <c r="L1580" s="18">
        <f t="shared" si="52"/>
        <v>17</v>
      </c>
      <c r="M1580" s="1" t="s">
        <v>79</v>
      </c>
    </row>
    <row r="1581" spans="8:13" hidden="1">
      <c r="H1581" s="1" t="s">
        <v>436</v>
      </c>
      <c r="I1581" s="1" t="s">
        <v>1799</v>
      </c>
      <c r="J1581" s="1" t="s">
        <v>5981</v>
      </c>
      <c r="K1581" s="1" t="str">
        <f t="shared" si="51"/>
        <v>2017</v>
      </c>
      <c r="L1581" s="1">
        <f t="shared" si="52"/>
        <v>59</v>
      </c>
      <c r="M1581" s="1" t="s">
        <v>60</v>
      </c>
    </row>
    <row r="1582" spans="8:13" hidden="1">
      <c r="H1582" s="1" t="s">
        <v>160</v>
      </c>
      <c r="I1582" s="1" t="s">
        <v>1799</v>
      </c>
      <c r="J1582" s="1" t="s">
        <v>236</v>
      </c>
      <c r="K1582" s="1" t="str">
        <f t="shared" si="51"/>
        <v>2017</v>
      </c>
      <c r="L1582" s="1">
        <f t="shared" si="52"/>
        <v>58</v>
      </c>
      <c r="M1582" s="1" t="s">
        <v>60</v>
      </c>
    </row>
    <row r="1583" spans="8:13" hidden="1">
      <c r="H1583" s="1" t="s">
        <v>180</v>
      </c>
      <c r="I1583" s="1" t="s">
        <v>1799</v>
      </c>
      <c r="J1583" s="1" t="s">
        <v>1212</v>
      </c>
      <c r="K1583" s="1" t="str">
        <f t="shared" si="51"/>
        <v>2017</v>
      </c>
      <c r="L1583" s="1">
        <f t="shared" si="52"/>
        <v>63</v>
      </c>
      <c r="M1583" s="1" t="s">
        <v>60</v>
      </c>
    </row>
    <row r="1584" spans="8:13" hidden="1">
      <c r="H1584" s="1" t="s">
        <v>301</v>
      </c>
      <c r="I1584" s="1" t="s">
        <v>1799</v>
      </c>
      <c r="J1584" s="1" t="s">
        <v>4182</v>
      </c>
      <c r="K1584" s="1" t="str">
        <f t="shared" si="51"/>
        <v>2017</v>
      </c>
      <c r="L1584" s="1">
        <f t="shared" si="52"/>
        <v>53</v>
      </c>
      <c r="M1584" s="1" t="s">
        <v>60</v>
      </c>
    </row>
    <row r="1585" spans="8:13">
      <c r="H1585" s="1" t="s">
        <v>584</v>
      </c>
      <c r="I1585" s="1" t="s">
        <v>254</v>
      </c>
      <c r="J1585" s="1" t="s">
        <v>2359</v>
      </c>
      <c r="K1585" s="1" t="str">
        <f t="shared" si="51"/>
        <v>1998</v>
      </c>
      <c r="L1585" s="18">
        <f t="shared" si="52"/>
        <v>17</v>
      </c>
      <c r="M1585" s="1" t="s">
        <v>79</v>
      </c>
    </row>
    <row r="1586" spans="8:13">
      <c r="H1586" s="1" t="s">
        <v>134</v>
      </c>
      <c r="I1586" s="1" t="s">
        <v>254</v>
      </c>
      <c r="J1586" s="1" t="s">
        <v>2364</v>
      </c>
      <c r="K1586" s="1" t="str">
        <f t="shared" si="51"/>
        <v>2008</v>
      </c>
      <c r="L1586" s="18">
        <f t="shared" si="52"/>
        <v>17</v>
      </c>
      <c r="M1586" s="1" t="s">
        <v>79</v>
      </c>
    </row>
    <row r="1587" spans="8:13" hidden="1">
      <c r="H1587" s="1" t="s">
        <v>721</v>
      </c>
      <c r="I1587" s="1" t="s">
        <v>1296</v>
      </c>
      <c r="J1587" s="1" t="s">
        <v>1918</v>
      </c>
      <c r="K1587" s="1" t="str">
        <f t="shared" si="51"/>
        <v>2007</v>
      </c>
      <c r="L1587" s="1">
        <f t="shared" si="52"/>
        <v>41</v>
      </c>
      <c r="M1587" s="1" t="s">
        <v>60</v>
      </c>
    </row>
    <row r="1588" spans="8:13" hidden="1">
      <c r="H1588" s="1" t="s">
        <v>126</v>
      </c>
      <c r="I1588" s="1" t="s">
        <v>1296</v>
      </c>
      <c r="J1588" s="1" t="s">
        <v>1918</v>
      </c>
      <c r="K1588" s="1" t="str">
        <f t="shared" si="51"/>
        <v>2007</v>
      </c>
      <c r="L1588" s="1">
        <f t="shared" si="52"/>
        <v>4</v>
      </c>
      <c r="M1588" s="1" t="s">
        <v>60</v>
      </c>
    </row>
    <row r="1589" spans="8:13" hidden="1">
      <c r="H1589" s="1" t="s">
        <v>436</v>
      </c>
      <c r="I1589" s="1" t="s">
        <v>1296</v>
      </c>
      <c r="J1589" s="1" t="s">
        <v>1222</v>
      </c>
      <c r="K1589" s="1" t="str">
        <f t="shared" si="51"/>
        <v>2015</v>
      </c>
      <c r="L1589" s="1">
        <f t="shared" si="52"/>
        <v>57</v>
      </c>
      <c r="M1589" s="1" t="s">
        <v>60</v>
      </c>
    </row>
    <row r="1590" spans="8:13">
      <c r="H1590" s="1" t="s">
        <v>134</v>
      </c>
      <c r="I1590" s="1" t="s">
        <v>2396</v>
      </c>
      <c r="J1590" s="1" t="s">
        <v>2397</v>
      </c>
      <c r="K1590" s="1" t="str">
        <f t="shared" si="51"/>
        <v>2008</v>
      </c>
      <c r="L1590" s="18">
        <f t="shared" si="52"/>
        <v>17</v>
      </c>
      <c r="M1590" s="1" t="s">
        <v>79</v>
      </c>
    </row>
    <row r="1591" spans="8:13">
      <c r="H1591" s="1" t="s">
        <v>197</v>
      </c>
      <c r="I1591" s="1" t="s">
        <v>585</v>
      </c>
      <c r="J1591" s="1" t="s">
        <v>532</v>
      </c>
      <c r="K1591" s="1" t="str">
        <f t="shared" si="51"/>
        <v>2019</v>
      </c>
      <c r="L1591" s="18">
        <f t="shared" si="52"/>
        <v>17</v>
      </c>
      <c r="M1591" s="1" t="s">
        <v>79</v>
      </c>
    </row>
    <row r="1592" spans="8:13" hidden="1">
      <c r="H1592" s="1" t="s">
        <v>88</v>
      </c>
      <c r="I1592" s="1" t="s">
        <v>5975</v>
      </c>
      <c r="J1592" s="1" t="s">
        <v>6038</v>
      </c>
      <c r="K1592" s="1" t="str">
        <f t="shared" si="51"/>
        <v>2013</v>
      </c>
      <c r="L1592" s="1">
        <f t="shared" si="52"/>
        <v>24</v>
      </c>
      <c r="M1592" s="1" t="s">
        <v>60</v>
      </c>
    </row>
    <row r="1593" spans="8:13">
      <c r="H1593" s="1" t="s">
        <v>263</v>
      </c>
      <c r="I1593" s="1" t="s">
        <v>1190</v>
      </c>
      <c r="J1593" s="1" t="s">
        <v>312</v>
      </c>
      <c r="K1593" s="1" t="str">
        <f t="shared" si="51"/>
        <v>2018</v>
      </c>
      <c r="L1593" s="18">
        <f t="shared" si="52"/>
        <v>17</v>
      </c>
      <c r="M1593" s="1" t="s">
        <v>79</v>
      </c>
    </row>
    <row r="1594" spans="8:13" hidden="1">
      <c r="H1594" s="1" t="s">
        <v>101</v>
      </c>
      <c r="I1594" s="1" t="s">
        <v>4134</v>
      </c>
      <c r="J1594" s="1" t="s">
        <v>4134</v>
      </c>
      <c r="K1594" s="1" t="str">
        <f t="shared" si="51"/>
        <v>2016</v>
      </c>
      <c r="L1594" s="1">
        <f t="shared" si="52"/>
        <v>38</v>
      </c>
      <c r="M1594" s="1" t="s">
        <v>60</v>
      </c>
    </row>
    <row r="1595" spans="8:13" hidden="1">
      <c r="H1595" s="1" t="s">
        <v>721</v>
      </c>
      <c r="I1595" s="1" t="s">
        <v>6046</v>
      </c>
      <c r="J1595" s="1" t="s">
        <v>1286</v>
      </c>
      <c r="K1595" s="1" t="str">
        <f t="shared" si="51"/>
        <v>2017</v>
      </c>
      <c r="L1595" s="1">
        <f t="shared" si="52"/>
        <v>51</v>
      </c>
      <c r="M1595" s="1" t="s">
        <v>60</v>
      </c>
    </row>
    <row r="1596" spans="8:13" hidden="1">
      <c r="H1596" s="1">
        <v>13</v>
      </c>
      <c r="I1596" s="1" t="s">
        <v>6046</v>
      </c>
      <c r="J1596" s="1" t="s">
        <v>873</v>
      </c>
      <c r="K1596" s="1" t="str">
        <f t="shared" si="51"/>
        <v>2017</v>
      </c>
      <c r="L1596" s="1">
        <f t="shared" si="52"/>
        <v>13</v>
      </c>
      <c r="M1596" s="1" t="s">
        <v>60</v>
      </c>
    </row>
    <row r="1597" spans="8:13">
      <c r="H1597" s="1" t="s">
        <v>263</v>
      </c>
      <c r="I1597" s="1" t="s">
        <v>3146</v>
      </c>
      <c r="J1597" s="1" t="s">
        <v>705</v>
      </c>
      <c r="K1597" s="1" t="str">
        <f t="shared" si="51"/>
        <v>2018</v>
      </c>
      <c r="L1597" s="18">
        <f t="shared" si="52"/>
        <v>17</v>
      </c>
      <c r="M1597" s="1" t="s">
        <v>79</v>
      </c>
    </row>
    <row r="1598" spans="8:13">
      <c r="H1598" s="1" t="s">
        <v>197</v>
      </c>
      <c r="I1598" s="1" t="s">
        <v>1012</v>
      </c>
      <c r="J1598" s="1" t="s">
        <v>227</v>
      </c>
      <c r="K1598" s="1" t="str">
        <f t="shared" si="51"/>
        <v>2017</v>
      </c>
      <c r="L1598" s="18">
        <f t="shared" si="52"/>
        <v>17</v>
      </c>
      <c r="M1598" s="1" t="s">
        <v>79</v>
      </c>
    </row>
    <row r="1599" spans="8:13" hidden="1">
      <c r="H1599" s="1" t="s">
        <v>644</v>
      </c>
      <c r="I1599" s="1" t="s">
        <v>337</v>
      </c>
      <c r="J1599" s="1" t="s">
        <v>337</v>
      </c>
      <c r="K1599" s="1" t="str">
        <f t="shared" si="51"/>
        <v>2017</v>
      </c>
      <c r="L1599" s="1">
        <f t="shared" si="52"/>
        <v>35</v>
      </c>
      <c r="M1599" s="1" t="s">
        <v>60</v>
      </c>
    </row>
    <row r="1600" spans="8:13" hidden="1">
      <c r="H1600" s="1" t="s">
        <v>58</v>
      </c>
      <c r="I1600" s="1" t="s">
        <v>337</v>
      </c>
      <c r="J1600" s="1" t="s">
        <v>6060</v>
      </c>
      <c r="K1600" s="1" t="str">
        <f t="shared" si="51"/>
        <v>2017</v>
      </c>
      <c r="L1600" s="1">
        <f t="shared" si="52"/>
        <v>10</v>
      </c>
      <c r="M1600" s="1" t="s">
        <v>60</v>
      </c>
    </row>
    <row r="1601" spans="8:13">
      <c r="H1601" s="1" t="s">
        <v>197</v>
      </c>
      <c r="I1601" s="1" t="s">
        <v>3306</v>
      </c>
      <c r="J1601" s="1" t="s">
        <v>3306</v>
      </c>
      <c r="K1601" s="1" t="str">
        <f t="shared" si="51"/>
        <v>2017</v>
      </c>
      <c r="L1601" s="18">
        <f t="shared" si="52"/>
        <v>17</v>
      </c>
      <c r="M1601" s="1" t="s">
        <v>79</v>
      </c>
    </row>
    <row r="1602" spans="8:13" hidden="1">
      <c r="H1602" s="1" t="s">
        <v>116</v>
      </c>
      <c r="I1602" s="1" t="s">
        <v>6066</v>
      </c>
      <c r="J1602" s="1" t="s">
        <v>6063</v>
      </c>
      <c r="K1602" s="1" t="str">
        <f t="shared" si="51"/>
        <v>2017</v>
      </c>
      <c r="L1602" s="1">
        <f t="shared" si="52"/>
        <v>5</v>
      </c>
      <c r="M1602" s="1" t="s">
        <v>60</v>
      </c>
    </row>
    <row r="1603" spans="8:13">
      <c r="H1603" s="1" t="s">
        <v>583</v>
      </c>
      <c r="I1603" s="1" t="s">
        <v>534</v>
      </c>
      <c r="J1603" s="1" t="s">
        <v>3988</v>
      </c>
      <c r="K1603" s="1" t="str">
        <f t="shared" si="51"/>
        <v>2015</v>
      </c>
      <c r="L1603" s="18">
        <f t="shared" si="52"/>
        <v>17</v>
      </c>
      <c r="M1603" s="1" t="s">
        <v>79</v>
      </c>
    </row>
    <row r="1604" spans="8:13">
      <c r="H1604" s="1" t="s">
        <v>160</v>
      </c>
      <c r="I1604" s="1" t="s">
        <v>4064</v>
      </c>
      <c r="J1604" s="1" t="s">
        <v>4068</v>
      </c>
      <c r="K1604" s="1" t="str">
        <f t="shared" ref="K1604:K1667" si="53">TEXT(J1604,"YYYY")</f>
        <v>1975</v>
      </c>
      <c r="L1604" s="18">
        <f t="shared" si="52"/>
        <v>17</v>
      </c>
      <c r="M1604" s="1" t="s">
        <v>79</v>
      </c>
    </row>
    <row r="1605" spans="8:13" hidden="1">
      <c r="H1605" s="1" t="s">
        <v>809</v>
      </c>
      <c r="I1605" s="1" t="s">
        <v>6063</v>
      </c>
      <c r="J1605" s="1" t="s">
        <v>2770</v>
      </c>
      <c r="K1605" s="1" t="str">
        <f t="shared" si="53"/>
        <v>2015</v>
      </c>
      <c r="L1605" s="1">
        <f t="shared" si="52"/>
        <v>34</v>
      </c>
      <c r="M1605" s="1" t="s">
        <v>60</v>
      </c>
    </row>
    <row r="1606" spans="8:13" hidden="1">
      <c r="H1606" s="1" t="s">
        <v>99</v>
      </c>
      <c r="I1606" s="1" t="s">
        <v>6078</v>
      </c>
      <c r="J1606" s="1" t="s">
        <v>3370</v>
      </c>
      <c r="K1606" s="1" t="str">
        <f t="shared" si="53"/>
        <v>2017</v>
      </c>
      <c r="L1606" s="1">
        <f t="shared" si="52"/>
        <v>6</v>
      </c>
      <c r="M1606" s="1" t="s">
        <v>60</v>
      </c>
    </row>
    <row r="1607" spans="8:13">
      <c r="H1607" s="1" t="s">
        <v>479</v>
      </c>
      <c r="I1607" s="1" t="s">
        <v>3284</v>
      </c>
      <c r="J1607" s="1" t="s">
        <v>3430</v>
      </c>
      <c r="K1607" s="1" t="str">
        <f t="shared" si="53"/>
        <v>2016</v>
      </c>
      <c r="L1607" s="18">
        <f t="shared" si="52"/>
        <v>17</v>
      </c>
      <c r="M1607" s="1" t="s">
        <v>79</v>
      </c>
    </row>
    <row r="1608" spans="8:13" hidden="1">
      <c r="H1608" s="1" t="s">
        <v>448</v>
      </c>
      <c r="I1608" s="1" t="s">
        <v>6078</v>
      </c>
      <c r="J1608" s="1" t="s">
        <v>6083</v>
      </c>
      <c r="K1608" s="1" t="str">
        <f t="shared" si="53"/>
        <v>2004</v>
      </c>
      <c r="L1608" s="1">
        <f t="shared" si="52"/>
        <v>19</v>
      </c>
      <c r="M1608" s="1" t="s">
        <v>60</v>
      </c>
    </row>
    <row r="1609" spans="8:13" hidden="1">
      <c r="H1609" s="1" t="s">
        <v>387</v>
      </c>
      <c r="I1609" s="1" t="s">
        <v>755</v>
      </c>
      <c r="J1609" s="1" t="s">
        <v>1918</v>
      </c>
      <c r="K1609" s="1" t="str">
        <f t="shared" si="53"/>
        <v>2007</v>
      </c>
      <c r="L1609" s="1">
        <f t="shared" si="52"/>
        <v>58</v>
      </c>
      <c r="M1609" s="1" t="s">
        <v>60</v>
      </c>
    </row>
    <row r="1610" spans="8:13" hidden="1">
      <c r="H1610" s="1" t="s">
        <v>63</v>
      </c>
      <c r="I1610" s="1" t="s">
        <v>755</v>
      </c>
      <c r="J1610" s="1" t="s">
        <v>1222</v>
      </c>
      <c r="K1610" s="1" t="str">
        <f t="shared" si="53"/>
        <v>2015</v>
      </c>
      <c r="L1610" s="1">
        <f t="shared" si="52"/>
        <v>28</v>
      </c>
      <c r="M1610" s="1" t="s">
        <v>60</v>
      </c>
    </row>
    <row r="1611" spans="8:13" hidden="1">
      <c r="H1611" s="1" t="s">
        <v>263</v>
      </c>
      <c r="I1611" s="1" t="s">
        <v>755</v>
      </c>
      <c r="J1611" s="1" t="s">
        <v>84</v>
      </c>
      <c r="K1611" s="1" t="str">
        <f t="shared" si="53"/>
        <v>2017</v>
      </c>
      <c r="L1611" s="1">
        <f t="shared" si="52"/>
        <v>18</v>
      </c>
      <c r="M1611" s="1" t="s">
        <v>60</v>
      </c>
    </row>
    <row r="1612" spans="8:13" hidden="1">
      <c r="H1612" s="1" t="s">
        <v>63</v>
      </c>
      <c r="I1612" s="1" t="s">
        <v>755</v>
      </c>
      <c r="J1612" s="1" t="s">
        <v>6092</v>
      </c>
      <c r="K1612" s="1" t="str">
        <f t="shared" si="53"/>
        <v>2016</v>
      </c>
      <c r="L1612" s="1">
        <f t="shared" si="52"/>
        <v>29</v>
      </c>
      <c r="M1612" s="1"/>
    </row>
    <row r="1613" spans="8:13" hidden="1">
      <c r="H1613" s="1" t="s">
        <v>584</v>
      </c>
      <c r="I1613" s="1" t="s">
        <v>6095</v>
      </c>
      <c r="J1613" s="1" t="s">
        <v>873</v>
      </c>
      <c r="K1613" s="1" t="str">
        <f t="shared" si="53"/>
        <v>2017</v>
      </c>
      <c r="L1613" s="1">
        <f t="shared" si="52"/>
        <v>37</v>
      </c>
      <c r="M1613" s="1" t="s">
        <v>60</v>
      </c>
    </row>
    <row r="1614" spans="8:13">
      <c r="H1614" s="1" t="s">
        <v>197</v>
      </c>
      <c r="I1614" s="1" t="s">
        <v>4372</v>
      </c>
      <c r="J1614" s="1" t="s">
        <v>4373</v>
      </c>
      <c r="K1614" s="1" t="str">
        <f t="shared" si="53"/>
        <v>2017</v>
      </c>
      <c r="L1614" s="18">
        <f t="shared" si="52"/>
        <v>17</v>
      </c>
      <c r="M1614" s="1" t="s">
        <v>79</v>
      </c>
    </row>
    <row r="1615" spans="8:13" hidden="1">
      <c r="H1615" s="1" t="s">
        <v>55</v>
      </c>
      <c r="I1615" s="1" t="s">
        <v>5988</v>
      </c>
      <c r="J1615" s="1" t="s">
        <v>1067</v>
      </c>
      <c r="K1615" s="1" t="str">
        <f t="shared" si="53"/>
        <v>2015</v>
      </c>
      <c r="L1615" s="1">
        <f t="shared" si="52"/>
        <v>2</v>
      </c>
      <c r="M1615" s="1" t="s">
        <v>60</v>
      </c>
    </row>
    <row r="1616" spans="8:13" hidden="1">
      <c r="H1616" s="1" t="s">
        <v>367</v>
      </c>
      <c r="I1616" s="1" t="s">
        <v>5988</v>
      </c>
      <c r="J1616" s="1" t="s">
        <v>587</v>
      </c>
      <c r="K1616" s="1" t="str">
        <f t="shared" si="53"/>
        <v>2017</v>
      </c>
      <c r="L1616" s="1">
        <f t="shared" si="52"/>
        <v>26</v>
      </c>
      <c r="M1616" s="1" t="s">
        <v>60</v>
      </c>
    </row>
    <row r="1617" spans="8:13" hidden="1">
      <c r="H1617" s="1" t="s">
        <v>301</v>
      </c>
      <c r="I1617" s="1" t="s">
        <v>5988</v>
      </c>
      <c r="J1617" s="1" t="s">
        <v>6104</v>
      </c>
      <c r="K1617" s="1" t="str">
        <f t="shared" si="53"/>
        <v>2015</v>
      </c>
      <c r="L1617" s="1">
        <f t="shared" si="52"/>
        <v>51</v>
      </c>
      <c r="M1617" s="1" t="s">
        <v>60</v>
      </c>
    </row>
    <row r="1618" spans="8:13" hidden="1">
      <c r="H1618" s="1" t="s">
        <v>88</v>
      </c>
      <c r="I1618" s="1" t="s">
        <v>5988</v>
      </c>
      <c r="J1618" s="1" t="s">
        <v>987</v>
      </c>
      <c r="K1618" s="1" t="str">
        <f t="shared" si="53"/>
        <v>2017</v>
      </c>
      <c r="L1618" s="1">
        <f t="shared" si="52"/>
        <v>28</v>
      </c>
      <c r="M1618" s="1" t="s">
        <v>60</v>
      </c>
    </row>
    <row r="1619" spans="8:13" hidden="1">
      <c r="H1619" s="1" t="s">
        <v>367</v>
      </c>
      <c r="I1619" s="1" t="s">
        <v>6068</v>
      </c>
      <c r="J1619" s="1" t="s">
        <v>5710</v>
      </c>
      <c r="K1619" s="1" t="str">
        <f t="shared" si="53"/>
        <v>2020</v>
      </c>
      <c r="L1619" s="1">
        <f t="shared" si="52"/>
        <v>26</v>
      </c>
      <c r="M1619" s="1" t="s">
        <v>60</v>
      </c>
    </row>
    <row r="1620" spans="8:13" hidden="1">
      <c r="H1620" s="1" t="s">
        <v>78</v>
      </c>
      <c r="I1620" s="1" t="s">
        <v>5988</v>
      </c>
      <c r="J1620" s="1" t="s">
        <v>987</v>
      </c>
      <c r="K1620" s="1" t="str">
        <f t="shared" si="53"/>
        <v>2017</v>
      </c>
      <c r="L1620" s="1">
        <f t="shared" si="52"/>
        <v>29</v>
      </c>
      <c r="M1620" s="1" t="s">
        <v>60</v>
      </c>
    </row>
    <row r="1621" spans="8:13" hidden="1">
      <c r="H1621" s="1" t="s">
        <v>187</v>
      </c>
      <c r="I1621" s="1" t="s">
        <v>231</v>
      </c>
      <c r="J1621" s="1" t="s">
        <v>1212</v>
      </c>
      <c r="K1621" s="1" t="str">
        <f t="shared" si="53"/>
        <v>2017</v>
      </c>
      <c r="L1621" s="1">
        <f t="shared" si="52"/>
        <v>9</v>
      </c>
      <c r="M1621" s="1" t="s">
        <v>60</v>
      </c>
    </row>
    <row r="1622" spans="8:13">
      <c r="H1622" s="1" t="s">
        <v>367</v>
      </c>
      <c r="I1622" s="1" t="s">
        <v>4509</v>
      </c>
      <c r="J1622" s="1" t="s">
        <v>1918</v>
      </c>
      <c r="K1622" s="1" t="str">
        <f t="shared" si="53"/>
        <v>2007</v>
      </c>
      <c r="L1622" s="18">
        <f t="shared" si="52"/>
        <v>17</v>
      </c>
      <c r="M1622" s="1" t="s">
        <v>79</v>
      </c>
    </row>
    <row r="1623" spans="8:13" hidden="1">
      <c r="H1623" s="1" t="s">
        <v>310</v>
      </c>
      <c r="I1623" s="1" t="s">
        <v>2368</v>
      </c>
      <c r="J1623" s="1" t="s">
        <v>6117</v>
      </c>
      <c r="K1623" s="1" t="str">
        <f t="shared" si="53"/>
        <v>1997</v>
      </c>
      <c r="L1623" s="1">
        <f t="shared" si="52"/>
        <v>25</v>
      </c>
      <c r="M1623" s="1" t="s">
        <v>60</v>
      </c>
    </row>
    <row r="1624" spans="8:13">
      <c r="H1624" s="1" t="s">
        <v>169</v>
      </c>
      <c r="I1624" s="1" t="s">
        <v>5231</v>
      </c>
      <c r="J1624" s="1" t="s">
        <v>5235</v>
      </c>
      <c r="K1624" s="1" t="str">
        <f t="shared" si="53"/>
        <v>2013</v>
      </c>
      <c r="L1624" s="18">
        <f t="shared" si="52"/>
        <v>17</v>
      </c>
      <c r="M1624" s="1" t="s">
        <v>79</v>
      </c>
    </row>
    <row r="1625" spans="8:13" hidden="1">
      <c r="H1625" s="1" t="s">
        <v>299</v>
      </c>
      <c r="I1625" s="1" t="s">
        <v>2368</v>
      </c>
      <c r="J1625" s="1" t="s">
        <v>2019</v>
      </c>
      <c r="K1625" s="1" t="str">
        <f t="shared" si="53"/>
        <v>2012</v>
      </c>
      <c r="L1625" s="1">
        <f t="shared" si="52"/>
        <v>39</v>
      </c>
      <c r="M1625" s="1" t="s">
        <v>60</v>
      </c>
    </row>
    <row r="1626" spans="8:13" hidden="1">
      <c r="H1626" s="1" t="s">
        <v>233</v>
      </c>
      <c r="I1626" s="1" t="s">
        <v>2368</v>
      </c>
      <c r="J1626" s="1" t="s">
        <v>1534</v>
      </c>
      <c r="K1626" s="1" t="str">
        <f t="shared" si="53"/>
        <v>2016</v>
      </c>
      <c r="L1626" s="1">
        <f t="shared" si="52"/>
        <v>48</v>
      </c>
      <c r="M1626" s="1" t="s">
        <v>60</v>
      </c>
    </row>
    <row r="1627" spans="8:13" hidden="1">
      <c r="H1627" s="1" t="s">
        <v>144</v>
      </c>
      <c r="I1627" s="1" t="s">
        <v>6126</v>
      </c>
      <c r="J1627" s="1" t="s">
        <v>6127</v>
      </c>
      <c r="K1627" s="1" t="str">
        <f t="shared" si="53"/>
        <v>2003</v>
      </c>
      <c r="L1627" s="1">
        <f t="shared" si="52"/>
        <v>10</v>
      </c>
      <c r="M1627" s="1" t="s">
        <v>60</v>
      </c>
    </row>
    <row r="1628" spans="8:13" hidden="1">
      <c r="H1628" s="1" t="s">
        <v>63</v>
      </c>
      <c r="I1628" s="1" t="s">
        <v>6126</v>
      </c>
      <c r="J1628" s="1" t="s">
        <v>3167</v>
      </c>
      <c r="K1628" s="1" t="str">
        <f t="shared" si="53"/>
        <v>1997</v>
      </c>
      <c r="L1628" s="1">
        <f t="shared" si="52"/>
        <v>10</v>
      </c>
      <c r="M1628" s="1" t="s">
        <v>60</v>
      </c>
    </row>
    <row r="1629" spans="8:13" hidden="1">
      <c r="H1629" s="1" t="s">
        <v>1033</v>
      </c>
      <c r="I1629" s="1" t="s">
        <v>2368</v>
      </c>
      <c r="J1629" s="1" t="s">
        <v>84</v>
      </c>
      <c r="K1629" s="1" t="str">
        <f t="shared" si="53"/>
        <v>2017</v>
      </c>
      <c r="L1629" s="1">
        <f t="shared" si="52"/>
        <v>73</v>
      </c>
      <c r="M1629" s="1" t="s">
        <v>60</v>
      </c>
    </row>
    <row r="1630" spans="8:13">
      <c r="H1630" s="1" t="s">
        <v>263</v>
      </c>
      <c r="I1630" s="1" t="s">
        <v>5351</v>
      </c>
      <c r="J1630" s="1" t="s">
        <v>5354</v>
      </c>
      <c r="K1630" s="1" t="str">
        <f t="shared" si="53"/>
        <v>2017</v>
      </c>
      <c r="L1630" s="18">
        <f t="shared" si="52"/>
        <v>17</v>
      </c>
      <c r="M1630" s="1" t="s">
        <v>79</v>
      </c>
    </row>
    <row r="1631" spans="8:13" hidden="1">
      <c r="H1631" s="1" t="s">
        <v>584</v>
      </c>
      <c r="I1631" s="1" t="s">
        <v>6134</v>
      </c>
      <c r="J1631" s="1" t="s">
        <v>6139</v>
      </c>
      <c r="K1631" s="1" t="str">
        <f t="shared" si="53"/>
        <v>2013</v>
      </c>
      <c r="L1631" s="1">
        <f t="shared" si="52"/>
        <v>33</v>
      </c>
      <c r="M1631" s="1" t="s">
        <v>60</v>
      </c>
    </row>
    <row r="1632" spans="8:13" hidden="1">
      <c r="H1632" s="1" t="s">
        <v>108</v>
      </c>
      <c r="I1632" s="1" t="s">
        <v>6134</v>
      </c>
      <c r="J1632" s="1" t="s">
        <v>6139</v>
      </c>
      <c r="K1632" s="1" t="str">
        <f t="shared" si="53"/>
        <v>2013</v>
      </c>
      <c r="L1632" s="1">
        <f t="shared" si="52"/>
        <v>4</v>
      </c>
      <c r="M1632" s="1" t="s">
        <v>60</v>
      </c>
    </row>
    <row r="1633" spans="8:13" hidden="1">
      <c r="H1633" s="1" t="s">
        <v>120</v>
      </c>
      <c r="I1633" s="1" t="s">
        <v>6134</v>
      </c>
      <c r="J1633" s="1" t="s">
        <v>5768</v>
      </c>
      <c r="K1633" s="1" t="str">
        <f t="shared" si="53"/>
        <v>2007</v>
      </c>
      <c r="L1633" s="1">
        <f t="shared" si="52"/>
        <v>36</v>
      </c>
      <c r="M1633" s="1" t="s">
        <v>60</v>
      </c>
    </row>
    <row r="1634" spans="8:13" hidden="1">
      <c r="H1634" s="1" t="s">
        <v>149</v>
      </c>
      <c r="I1634" s="1" t="s">
        <v>6134</v>
      </c>
      <c r="J1634" s="1" t="s">
        <v>6147</v>
      </c>
      <c r="K1634" s="1" t="str">
        <f t="shared" si="53"/>
        <v>2005</v>
      </c>
      <c r="L1634" s="1">
        <f t="shared" si="52"/>
        <v>27</v>
      </c>
      <c r="M1634" s="1" t="s">
        <v>60</v>
      </c>
    </row>
    <row r="1635" spans="8:13">
      <c r="H1635" s="1" t="s">
        <v>263</v>
      </c>
      <c r="I1635" s="1" t="s">
        <v>3988</v>
      </c>
      <c r="J1635" s="1" t="s">
        <v>2008</v>
      </c>
      <c r="K1635" s="1" t="str">
        <f t="shared" si="53"/>
        <v>2014</v>
      </c>
      <c r="L1635" s="18">
        <f t="shared" si="52"/>
        <v>17</v>
      </c>
      <c r="M1635" s="1" t="s">
        <v>79</v>
      </c>
    </row>
    <row r="1636" spans="8:13" hidden="1">
      <c r="H1636" s="1" t="s">
        <v>219</v>
      </c>
      <c r="I1636" s="1" t="s">
        <v>6153</v>
      </c>
      <c r="J1636" s="1" t="s">
        <v>2212</v>
      </c>
      <c r="K1636" s="1" t="str">
        <f t="shared" si="53"/>
        <v>2010</v>
      </c>
      <c r="L1636" s="1">
        <f t="shared" ref="L1636:L1699" si="54">H1636-(TEXT(I1636,"YYYY")-TEXT(J1636,"YYYY"))</f>
        <v>54</v>
      </c>
      <c r="M1636" s="1" t="s">
        <v>60</v>
      </c>
    </row>
    <row r="1637" spans="8:13" hidden="1">
      <c r="H1637" s="1" t="s">
        <v>484</v>
      </c>
      <c r="I1637" s="1" t="s">
        <v>5632</v>
      </c>
      <c r="J1637" s="1" t="s">
        <v>5019</v>
      </c>
      <c r="K1637" s="1" t="str">
        <f t="shared" si="53"/>
        <v>2016</v>
      </c>
      <c r="L1637" s="1">
        <f t="shared" si="54"/>
        <v>48</v>
      </c>
      <c r="M1637" s="1" t="s">
        <v>60</v>
      </c>
    </row>
    <row r="1638" spans="8:13" hidden="1">
      <c r="H1638" s="1" t="s">
        <v>436</v>
      </c>
      <c r="I1638" s="1" t="s">
        <v>5632</v>
      </c>
      <c r="J1638" s="1" t="s">
        <v>2008</v>
      </c>
      <c r="K1638" s="1" t="str">
        <f t="shared" si="53"/>
        <v>2014</v>
      </c>
      <c r="L1638" s="1">
        <f t="shared" si="54"/>
        <v>57</v>
      </c>
      <c r="M1638" s="1" t="s">
        <v>60</v>
      </c>
    </row>
    <row r="1639" spans="8:13" hidden="1">
      <c r="H1639" s="1" t="s">
        <v>644</v>
      </c>
      <c r="I1639" s="1" t="s">
        <v>5632</v>
      </c>
      <c r="J1639" s="1" t="s">
        <v>6157</v>
      </c>
      <c r="K1639" s="1" t="str">
        <f t="shared" si="53"/>
        <v>1996</v>
      </c>
      <c r="L1639" s="1">
        <f t="shared" si="54"/>
        <v>15</v>
      </c>
      <c r="M1639" s="1" t="s">
        <v>60</v>
      </c>
    </row>
    <row r="1640" spans="8:13" hidden="1">
      <c r="H1640" s="1" t="s">
        <v>78</v>
      </c>
      <c r="I1640" s="1" t="s">
        <v>6160</v>
      </c>
      <c r="J1640" s="1" t="s">
        <v>6161</v>
      </c>
      <c r="K1640" s="1" t="str">
        <f t="shared" si="53"/>
        <v>2015</v>
      </c>
      <c r="L1640" s="1">
        <f t="shared" si="54"/>
        <v>28</v>
      </c>
      <c r="M1640" s="1" t="s">
        <v>60</v>
      </c>
    </row>
    <row r="1641" spans="8:13">
      <c r="H1641" s="1" t="s">
        <v>464</v>
      </c>
      <c r="I1641" s="1" t="s">
        <v>5521</v>
      </c>
      <c r="J1641" s="1" t="s">
        <v>1862</v>
      </c>
      <c r="K1641" s="1" t="str">
        <f t="shared" si="53"/>
        <v>2003</v>
      </c>
      <c r="L1641" s="18">
        <f t="shared" si="54"/>
        <v>17</v>
      </c>
      <c r="M1641" s="1" t="s">
        <v>79</v>
      </c>
    </row>
    <row r="1642" spans="8:13" hidden="1">
      <c r="H1642" s="1" t="s">
        <v>63</v>
      </c>
      <c r="I1642" s="1" t="s">
        <v>6166</v>
      </c>
      <c r="J1642" s="1" t="s">
        <v>6167</v>
      </c>
      <c r="K1642" s="1" t="str">
        <f t="shared" si="53"/>
        <v>2013</v>
      </c>
      <c r="L1642" s="1">
        <f t="shared" si="54"/>
        <v>27</v>
      </c>
      <c r="M1642" s="1" t="s">
        <v>60</v>
      </c>
    </row>
    <row r="1643" spans="8:13" hidden="1">
      <c r="H1643" s="1" t="s">
        <v>367</v>
      </c>
      <c r="I1643" s="1" t="s">
        <v>6166</v>
      </c>
      <c r="J1643" s="1" t="s">
        <v>6169</v>
      </c>
      <c r="K1643" s="1" t="str">
        <f t="shared" si="53"/>
        <v>2015</v>
      </c>
      <c r="L1643" s="1">
        <f t="shared" si="54"/>
        <v>25</v>
      </c>
      <c r="M1643" s="1" t="s">
        <v>60</v>
      </c>
    </row>
    <row r="1644" spans="8:13">
      <c r="H1644" s="1" t="s">
        <v>63</v>
      </c>
      <c r="I1644" s="1" t="s">
        <v>5745</v>
      </c>
      <c r="J1644" s="1" t="s">
        <v>5768</v>
      </c>
      <c r="K1644" s="1" t="str">
        <f t="shared" si="53"/>
        <v>2007</v>
      </c>
      <c r="L1644" s="18">
        <f t="shared" si="54"/>
        <v>17</v>
      </c>
      <c r="M1644" s="1" t="s">
        <v>79</v>
      </c>
    </row>
    <row r="1645" spans="8:13" hidden="1">
      <c r="H1645" s="1" t="s">
        <v>78</v>
      </c>
      <c r="I1645" s="1" t="s">
        <v>6152</v>
      </c>
      <c r="J1645" s="1" t="s">
        <v>6176</v>
      </c>
      <c r="K1645" s="1" t="str">
        <f t="shared" si="53"/>
        <v>1990</v>
      </c>
      <c r="L1645" s="1">
        <f t="shared" si="54"/>
        <v>-1</v>
      </c>
      <c r="M1645" s="1" t="s">
        <v>60</v>
      </c>
    </row>
    <row r="1646" spans="8:13" hidden="1">
      <c r="H1646" s="1" t="s">
        <v>721</v>
      </c>
      <c r="I1646" s="1" t="s">
        <v>6166</v>
      </c>
      <c r="J1646" s="1" t="s">
        <v>6179</v>
      </c>
      <c r="K1646" s="1" t="str">
        <f t="shared" si="53"/>
        <v>1993</v>
      </c>
      <c r="L1646" s="1">
        <f t="shared" si="54"/>
        <v>28</v>
      </c>
      <c r="M1646" s="1" t="s">
        <v>60</v>
      </c>
    </row>
    <row r="1647" spans="8:13" hidden="1">
      <c r="H1647" s="1" t="s">
        <v>99</v>
      </c>
      <c r="I1647" s="1" t="s">
        <v>6181</v>
      </c>
      <c r="J1647" s="1" t="s">
        <v>6182</v>
      </c>
      <c r="K1647" s="1" t="str">
        <f t="shared" si="53"/>
        <v>2015</v>
      </c>
      <c r="L1647" s="1">
        <f t="shared" si="54"/>
        <v>5</v>
      </c>
      <c r="M1647" s="1" t="s">
        <v>60</v>
      </c>
    </row>
    <row r="1648" spans="8:13" hidden="1">
      <c r="H1648" s="1" t="s">
        <v>130</v>
      </c>
      <c r="I1648" s="1" t="s">
        <v>6185</v>
      </c>
      <c r="J1648" s="1" t="s">
        <v>6186</v>
      </c>
      <c r="K1648" s="1" t="str">
        <f t="shared" si="53"/>
        <v>2016</v>
      </c>
      <c r="L1648" s="1">
        <f t="shared" si="54"/>
        <v>12</v>
      </c>
      <c r="M1648" s="1" t="s">
        <v>60</v>
      </c>
    </row>
    <row r="1649" spans="8:13" hidden="1">
      <c r="H1649" s="1"/>
      <c r="I1649" s="1" t="s">
        <v>6185</v>
      </c>
      <c r="J1649" s="1" t="s">
        <v>1534</v>
      </c>
      <c r="K1649" s="1" t="str">
        <f t="shared" si="53"/>
        <v>2016</v>
      </c>
      <c r="L1649" s="1">
        <f t="shared" si="54"/>
        <v>0</v>
      </c>
      <c r="M1649" s="1"/>
    </row>
    <row r="1650" spans="8:13">
      <c r="H1650" s="1" t="s">
        <v>197</v>
      </c>
      <c r="I1650" s="1" t="s">
        <v>1799</v>
      </c>
      <c r="J1650" s="1" t="s">
        <v>1286</v>
      </c>
      <c r="K1650" s="1" t="str">
        <f t="shared" si="53"/>
        <v>2017</v>
      </c>
      <c r="L1650" s="18">
        <f t="shared" si="54"/>
        <v>17</v>
      </c>
      <c r="M1650" s="1" t="s">
        <v>79</v>
      </c>
    </row>
    <row r="1651" spans="8:13" hidden="1">
      <c r="H1651" s="1" t="s">
        <v>678</v>
      </c>
      <c r="I1651" s="1" t="s">
        <v>6152</v>
      </c>
      <c r="J1651" s="1" t="s">
        <v>6193</v>
      </c>
      <c r="K1651" s="1" t="str">
        <f t="shared" si="53"/>
        <v>1993</v>
      </c>
      <c r="L1651" s="1">
        <f t="shared" si="54"/>
        <v>7</v>
      </c>
      <c r="M1651" s="1" t="s">
        <v>60</v>
      </c>
    </row>
    <row r="1652" spans="8:13" hidden="1">
      <c r="H1652" s="1" t="s">
        <v>128</v>
      </c>
      <c r="I1652" s="1" t="s">
        <v>6196</v>
      </c>
      <c r="J1652" s="1" t="s">
        <v>493</v>
      </c>
      <c r="K1652" s="1" t="str">
        <f t="shared" si="53"/>
        <v>2019</v>
      </c>
      <c r="L1652" s="1">
        <f t="shared" si="54"/>
        <v>41</v>
      </c>
      <c r="M1652" s="1" t="s">
        <v>60</v>
      </c>
    </row>
    <row r="1653" spans="8:13" hidden="1">
      <c r="H1653" s="1" t="s">
        <v>555</v>
      </c>
      <c r="I1653" s="1" t="s">
        <v>6196</v>
      </c>
      <c r="J1653" s="1" t="s">
        <v>652</v>
      </c>
      <c r="K1653" s="1" t="str">
        <f t="shared" si="53"/>
        <v>2010</v>
      </c>
      <c r="L1653" s="1">
        <f t="shared" si="54"/>
        <v>30</v>
      </c>
      <c r="M1653" s="1" t="s">
        <v>60</v>
      </c>
    </row>
    <row r="1654" spans="8:13">
      <c r="H1654" s="1" t="s">
        <v>197</v>
      </c>
      <c r="I1654" s="1" t="s">
        <v>2368</v>
      </c>
      <c r="J1654" s="1" t="s">
        <v>1206</v>
      </c>
      <c r="K1654" s="1" t="str">
        <f t="shared" si="53"/>
        <v>2017</v>
      </c>
      <c r="L1654" s="18">
        <f t="shared" si="54"/>
        <v>17</v>
      </c>
      <c r="M1654" s="1" t="s">
        <v>79</v>
      </c>
    </row>
    <row r="1655" spans="8:13">
      <c r="H1655" s="1" t="s">
        <v>344</v>
      </c>
      <c r="I1655" s="1" t="s">
        <v>6371</v>
      </c>
      <c r="J1655" s="1" t="s">
        <v>2023</v>
      </c>
      <c r="K1655" s="1" t="str">
        <f t="shared" si="53"/>
        <v>2013</v>
      </c>
      <c r="L1655" s="18">
        <f t="shared" si="54"/>
        <v>17</v>
      </c>
      <c r="M1655" s="1" t="s">
        <v>79</v>
      </c>
    </row>
    <row r="1656" spans="8:13">
      <c r="H1656" s="1" t="s">
        <v>479</v>
      </c>
      <c r="I1656" s="1" t="s">
        <v>6451</v>
      </c>
      <c r="J1656" s="1" t="s">
        <v>2008</v>
      </c>
      <c r="K1656" s="1" t="str">
        <f t="shared" si="53"/>
        <v>2014</v>
      </c>
      <c r="L1656" s="18">
        <f t="shared" si="54"/>
        <v>17</v>
      </c>
      <c r="M1656" s="1" t="s">
        <v>79</v>
      </c>
    </row>
    <row r="1657" spans="8:13" hidden="1">
      <c r="H1657" s="1" t="s">
        <v>530</v>
      </c>
      <c r="I1657" s="1" t="s">
        <v>6218</v>
      </c>
      <c r="J1657" s="1" t="s">
        <v>1222</v>
      </c>
      <c r="K1657" s="1" t="str">
        <f t="shared" si="53"/>
        <v>2015</v>
      </c>
      <c r="L1657" s="1">
        <f t="shared" si="54"/>
        <v>28</v>
      </c>
      <c r="M1657" s="1" t="s">
        <v>60</v>
      </c>
    </row>
    <row r="1658" spans="8:13" hidden="1">
      <c r="H1658" s="1" t="s">
        <v>158</v>
      </c>
      <c r="I1658" s="1" t="s">
        <v>6185</v>
      </c>
      <c r="J1658" s="1" t="s">
        <v>1067</v>
      </c>
      <c r="K1658" s="1" t="str">
        <f t="shared" si="53"/>
        <v>2015</v>
      </c>
      <c r="L1658" s="1">
        <f t="shared" si="54"/>
        <v>10</v>
      </c>
      <c r="M1658" s="1" t="s">
        <v>60</v>
      </c>
    </row>
    <row r="1659" spans="8:13">
      <c r="H1659" s="1" t="s">
        <v>197</v>
      </c>
      <c r="I1659" s="1" t="s">
        <v>6364</v>
      </c>
      <c r="J1659" s="1" t="s">
        <v>303</v>
      </c>
      <c r="K1659" s="1" t="str">
        <f t="shared" si="53"/>
        <v>2016</v>
      </c>
      <c r="L1659" s="18">
        <f t="shared" si="54"/>
        <v>17</v>
      </c>
      <c r="M1659" s="1" t="s">
        <v>79</v>
      </c>
    </row>
    <row r="1660" spans="8:13">
      <c r="H1660" s="1" t="s">
        <v>479</v>
      </c>
      <c r="I1660" s="1" t="s">
        <v>6493</v>
      </c>
      <c r="J1660" s="1" t="s">
        <v>2770</v>
      </c>
      <c r="K1660" s="1" t="str">
        <f t="shared" si="53"/>
        <v>2015</v>
      </c>
      <c r="L1660" s="18">
        <f t="shared" si="54"/>
        <v>17</v>
      </c>
      <c r="M1660" s="1" t="s">
        <v>79</v>
      </c>
    </row>
    <row r="1661" spans="8:13" hidden="1">
      <c r="H1661" s="1" t="s">
        <v>134</v>
      </c>
      <c r="I1661" s="1" t="s">
        <v>6226</v>
      </c>
      <c r="J1661" s="1" t="s">
        <v>171</v>
      </c>
      <c r="K1661" s="1" t="str">
        <f t="shared" si="53"/>
        <v>2015</v>
      </c>
      <c r="L1661" s="1">
        <f t="shared" si="54"/>
        <v>27</v>
      </c>
      <c r="M1661" s="1" t="s">
        <v>60</v>
      </c>
    </row>
    <row r="1662" spans="8:13">
      <c r="H1662" s="1" t="s">
        <v>263</v>
      </c>
      <c r="I1662" s="1" t="s">
        <v>6549</v>
      </c>
      <c r="J1662" s="1" t="s">
        <v>6564</v>
      </c>
      <c r="K1662" s="1" t="str">
        <f t="shared" si="53"/>
        <v>2015</v>
      </c>
      <c r="L1662" s="18">
        <f t="shared" si="54"/>
        <v>17</v>
      </c>
      <c r="M1662" s="1" t="s">
        <v>79</v>
      </c>
    </row>
    <row r="1663" spans="8:13">
      <c r="H1663" s="1" t="s">
        <v>584</v>
      </c>
      <c r="I1663" s="1" t="s">
        <v>352</v>
      </c>
      <c r="J1663" s="1" t="s">
        <v>6647</v>
      </c>
      <c r="K1663" s="1" t="str">
        <f t="shared" si="53"/>
        <v>1996</v>
      </c>
      <c r="L1663" s="18">
        <f t="shared" si="54"/>
        <v>17</v>
      </c>
      <c r="M1663" s="1" t="s">
        <v>79</v>
      </c>
    </row>
    <row r="1664" spans="8:13" hidden="1">
      <c r="H1664" s="1" t="s">
        <v>324</v>
      </c>
      <c r="I1664" s="1" t="s">
        <v>6231</v>
      </c>
      <c r="J1664" s="1" t="s">
        <v>2023</v>
      </c>
      <c r="K1664" s="1" t="str">
        <f t="shared" si="53"/>
        <v>2013</v>
      </c>
      <c r="L1664" s="1">
        <f t="shared" si="54"/>
        <v>10</v>
      </c>
      <c r="M1664" s="1" t="s">
        <v>60</v>
      </c>
    </row>
    <row r="1665" spans="8:13">
      <c r="H1665" s="1" t="s">
        <v>197</v>
      </c>
      <c r="I1665" s="1" t="s">
        <v>441</v>
      </c>
      <c r="J1665" s="1" t="s">
        <v>6654</v>
      </c>
      <c r="K1665" s="1" t="str">
        <f t="shared" si="53"/>
        <v>2016</v>
      </c>
      <c r="L1665" s="18">
        <f t="shared" si="54"/>
        <v>17</v>
      </c>
      <c r="M1665" s="1" t="s">
        <v>79</v>
      </c>
    </row>
    <row r="1666" spans="8:13" hidden="1">
      <c r="H1666" s="1" t="s">
        <v>573</v>
      </c>
      <c r="I1666" s="1" t="s">
        <v>6231</v>
      </c>
      <c r="J1666" s="1" t="s">
        <v>162</v>
      </c>
      <c r="K1666" s="1" t="str">
        <f t="shared" si="53"/>
        <v>2016</v>
      </c>
      <c r="L1666" s="1">
        <f t="shared" si="54"/>
        <v>66</v>
      </c>
      <c r="M1666" s="1" t="s">
        <v>60</v>
      </c>
    </row>
    <row r="1667" spans="8:13" hidden="1">
      <c r="H1667" s="1" t="s">
        <v>160</v>
      </c>
      <c r="I1667" s="1" t="s">
        <v>6236</v>
      </c>
      <c r="J1667" s="1" t="s">
        <v>1072</v>
      </c>
      <c r="K1667" s="1" t="str">
        <f t="shared" si="53"/>
        <v>2009</v>
      </c>
      <c r="L1667" s="1">
        <f t="shared" si="54"/>
        <v>52</v>
      </c>
      <c r="M1667" s="1" t="s">
        <v>60</v>
      </c>
    </row>
    <row r="1668" spans="8:13">
      <c r="H1668" s="1" t="s">
        <v>479</v>
      </c>
      <c r="I1668" s="1" t="s">
        <v>6952</v>
      </c>
      <c r="J1668" s="1" t="s">
        <v>6957</v>
      </c>
      <c r="K1668" s="1" t="str">
        <f t="shared" ref="K1668:K1731" si="55">TEXT(J1668,"YYYY")</f>
        <v>2013</v>
      </c>
      <c r="L1668" s="18">
        <f t="shared" si="54"/>
        <v>17</v>
      </c>
      <c r="M1668" s="1" t="s">
        <v>79</v>
      </c>
    </row>
    <row r="1669" spans="8:13" hidden="1">
      <c r="H1669" s="1" t="s">
        <v>555</v>
      </c>
      <c r="I1669" s="1" t="s">
        <v>6231</v>
      </c>
      <c r="J1669" s="1" t="s">
        <v>6241</v>
      </c>
      <c r="K1669" s="1" t="str">
        <f t="shared" si="55"/>
        <v>2016</v>
      </c>
      <c r="L1669" s="1">
        <f t="shared" si="54"/>
        <v>40</v>
      </c>
      <c r="M1669" s="1" t="s">
        <v>60</v>
      </c>
    </row>
    <row r="1670" spans="8:13">
      <c r="H1670" s="1" t="s">
        <v>197</v>
      </c>
      <c r="I1670" s="1" t="s">
        <v>7015</v>
      </c>
      <c r="J1670" s="1" t="s">
        <v>7016</v>
      </c>
      <c r="K1670" s="1" t="str">
        <f t="shared" si="55"/>
        <v>2016</v>
      </c>
      <c r="L1670" s="18">
        <f t="shared" si="54"/>
        <v>17</v>
      </c>
      <c r="M1670" s="1" t="s">
        <v>79</v>
      </c>
    </row>
    <row r="1671" spans="8:13" hidden="1">
      <c r="H1671" s="1" t="s">
        <v>99</v>
      </c>
      <c r="I1671" s="1" t="s">
        <v>6231</v>
      </c>
      <c r="J1671" s="1" t="s">
        <v>6247</v>
      </c>
      <c r="K1671" s="1" t="str">
        <f t="shared" si="55"/>
        <v>2015</v>
      </c>
      <c r="L1671" s="1">
        <f t="shared" si="54"/>
        <v>5</v>
      </c>
      <c r="M1671" s="1"/>
    </row>
    <row r="1672" spans="8:13">
      <c r="H1672" s="1" t="s">
        <v>584</v>
      </c>
      <c r="I1672" s="1" t="s">
        <v>6554</v>
      </c>
      <c r="J1672" s="1" t="s">
        <v>7480</v>
      </c>
      <c r="K1672" s="1" t="str">
        <f t="shared" si="55"/>
        <v>2000</v>
      </c>
      <c r="L1672" s="18">
        <f t="shared" si="54"/>
        <v>17</v>
      </c>
      <c r="M1672" s="1" t="s">
        <v>79</v>
      </c>
    </row>
    <row r="1673" spans="8:13">
      <c r="H1673" s="1" t="s">
        <v>169</v>
      </c>
      <c r="I1673" s="1" t="s">
        <v>381</v>
      </c>
      <c r="J1673" s="1" t="s">
        <v>3217</v>
      </c>
      <c r="K1673" s="1" t="str">
        <f t="shared" si="55"/>
        <v>2013</v>
      </c>
      <c r="L1673" s="18">
        <f t="shared" si="54"/>
        <v>17</v>
      </c>
      <c r="M1673" s="1" t="s">
        <v>79</v>
      </c>
    </row>
    <row r="1674" spans="8:13">
      <c r="H1674" s="1" t="s">
        <v>144</v>
      </c>
      <c r="I1674" s="1" t="s">
        <v>7926</v>
      </c>
      <c r="J1674" s="1" t="s">
        <v>2212</v>
      </c>
      <c r="K1674" s="1" t="str">
        <f t="shared" si="55"/>
        <v>2010</v>
      </c>
      <c r="L1674" s="18">
        <f t="shared" si="54"/>
        <v>17</v>
      </c>
      <c r="M1674" s="1" t="s">
        <v>79</v>
      </c>
    </row>
    <row r="1675" spans="8:13" hidden="1">
      <c r="H1675" s="1" t="s">
        <v>101</v>
      </c>
      <c r="I1675" s="1" t="s">
        <v>6258</v>
      </c>
      <c r="J1675" s="1" t="s">
        <v>6259</v>
      </c>
      <c r="K1675" s="1" t="str">
        <f t="shared" si="55"/>
        <v>2015</v>
      </c>
      <c r="L1675" s="1">
        <f t="shared" si="54"/>
        <v>38</v>
      </c>
      <c r="M1675" s="1" t="s">
        <v>60</v>
      </c>
    </row>
    <row r="1676" spans="8:13" hidden="1">
      <c r="H1676" s="1" t="s">
        <v>1070</v>
      </c>
      <c r="I1676" s="1" t="s">
        <v>6262</v>
      </c>
      <c r="J1676" s="1" t="s">
        <v>1163</v>
      </c>
      <c r="K1676" s="1" t="str">
        <f t="shared" si="55"/>
        <v>2015</v>
      </c>
      <c r="L1676" s="1">
        <f t="shared" si="54"/>
        <v>74</v>
      </c>
      <c r="M1676" s="1" t="s">
        <v>60</v>
      </c>
    </row>
    <row r="1677" spans="8:13" hidden="1">
      <c r="H1677" s="1" t="s">
        <v>644</v>
      </c>
      <c r="I1677" s="1" t="s">
        <v>4291</v>
      </c>
      <c r="J1677" s="1" t="s">
        <v>4291</v>
      </c>
      <c r="K1677" s="1" t="str">
        <f t="shared" si="55"/>
        <v>2017</v>
      </c>
      <c r="L1677" s="1">
        <f t="shared" si="54"/>
        <v>35</v>
      </c>
      <c r="M1677" s="1" t="s">
        <v>60</v>
      </c>
    </row>
    <row r="1678" spans="8:13" hidden="1">
      <c r="H1678" s="1" t="s">
        <v>136</v>
      </c>
      <c r="I1678" s="1" t="s">
        <v>1012</v>
      </c>
      <c r="J1678" s="1"/>
      <c r="K1678" s="1" t="str">
        <f t="shared" si="55"/>
        <v>1900</v>
      </c>
      <c r="L1678" s="1">
        <f t="shared" si="54"/>
        <v>-67</v>
      </c>
      <c r="M1678" s="1" t="s">
        <v>60</v>
      </c>
    </row>
    <row r="1679" spans="8:13">
      <c r="H1679" s="1" t="s">
        <v>263</v>
      </c>
      <c r="I1679" s="1" t="s">
        <v>7992</v>
      </c>
      <c r="J1679" s="1" t="s">
        <v>1534</v>
      </c>
      <c r="K1679" s="1" t="str">
        <f t="shared" si="55"/>
        <v>2016</v>
      </c>
      <c r="L1679" s="18">
        <f t="shared" si="54"/>
        <v>17</v>
      </c>
      <c r="M1679" s="1" t="s">
        <v>79</v>
      </c>
    </row>
    <row r="1680" spans="8:13">
      <c r="H1680" s="1" t="s">
        <v>448</v>
      </c>
      <c r="I1680" s="1" t="s">
        <v>8033</v>
      </c>
      <c r="J1680" s="1" t="s">
        <v>8038</v>
      </c>
      <c r="K1680" s="1" t="str">
        <f t="shared" si="55"/>
        <v>2000</v>
      </c>
      <c r="L1680" s="18">
        <f t="shared" si="54"/>
        <v>17</v>
      </c>
      <c r="M1680" s="1" t="s">
        <v>79</v>
      </c>
    </row>
    <row r="1681" spans="8:13" hidden="1">
      <c r="H1681" s="1" t="s">
        <v>367</v>
      </c>
      <c r="I1681" s="1" t="s">
        <v>6275</v>
      </c>
      <c r="J1681" s="1" t="s">
        <v>3860</v>
      </c>
      <c r="K1681" s="1" t="str">
        <f t="shared" si="55"/>
        <v>2018</v>
      </c>
      <c r="L1681" s="1">
        <f t="shared" si="54"/>
        <v>24</v>
      </c>
      <c r="M1681" s="1" t="s">
        <v>60</v>
      </c>
    </row>
    <row r="1682" spans="8:13" hidden="1">
      <c r="H1682" s="1" t="s">
        <v>573</v>
      </c>
      <c r="I1682" s="1" t="s">
        <v>6262</v>
      </c>
      <c r="J1682" s="1" t="s">
        <v>384</v>
      </c>
      <c r="K1682" s="1" t="str">
        <f t="shared" si="55"/>
        <v>2015</v>
      </c>
      <c r="L1682" s="1">
        <f t="shared" si="54"/>
        <v>66</v>
      </c>
      <c r="M1682" s="1" t="s">
        <v>60</v>
      </c>
    </row>
    <row r="1683" spans="8:13" hidden="1">
      <c r="H1683" s="1" t="s">
        <v>78</v>
      </c>
      <c r="I1683" s="1" t="s">
        <v>6275</v>
      </c>
      <c r="J1683" s="1" t="s">
        <v>1110</v>
      </c>
      <c r="K1683" s="1" t="str">
        <f t="shared" si="55"/>
        <v>2019</v>
      </c>
      <c r="L1683" s="1">
        <f t="shared" si="54"/>
        <v>28</v>
      </c>
      <c r="M1683" s="1" t="s">
        <v>60</v>
      </c>
    </row>
    <row r="1684" spans="8:13">
      <c r="H1684" s="1" t="s">
        <v>197</v>
      </c>
      <c r="I1684" s="1" t="s">
        <v>8033</v>
      </c>
      <c r="J1684" s="1" t="s">
        <v>7211</v>
      </c>
      <c r="K1684" s="1" t="str">
        <f t="shared" si="55"/>
        <v>2015</v>
      </c>
      <c r="L1684" s="18">
        <f t="shared" si="54"/>
        <v>17</v>
      </c>
      <c r="M1684" s="1" t="s">
        <v>79</v>
      </c>
    </row>
    <row r="1685" spans="8:13" hidden="1">
      <c r="H1685" s="1" t="s">
        <v>832</v>
      </c>
      <c r="I1685" s="1" t="s">
        <v>6291</v>
      </c>
      <c r="J1685" s="1" t="s">
        <v>892</v>
      </c>
      <c r="K1685" s="1" t="str">
        <f t="shared" si="55"/>
        <v>2015</v>
      </c>
      <c r="L1685" s="1">
        <f t="shared" si="54"/>
        <v>76</v>
      </c>
      <c r="M1685" s="1" t="s">
        <v>60</v>
      </c>
    </row>
    <row r="1686" spans="8:13">
      <c r="H1686" s="1" t="s">
        <v>479</v>
      </c>
      <c r="I1686" s="1" t="s">
        <v>1331</v>
      </c>
      <c r="J1686" s="1" t="s">
        <v>199</v>
      </c>
      <c r="K1686" s="1" t="str">
        <f t="shared" si="55"/>
        <v>2018</v>
      </c>
      <c r="L1686" s="18">
        <f t="shared" si="54"/>
        <v>17</v>
      </c>
      <c r="M1686" s="1" t="s">
        <v>79</v>
      </c>
    </row>
    <row r="1687" spans="8:13" hidden="1">
      <c r="H1687" s="1" t="s">
        <v>367</v>
      </c>
      <c r="I1687" s="1" t="s">
        <v>6298</v>
      </c>
      <c r="J1687" s="1" t="s">
        <v>1899</v>
      </c>
      <c r="K1687" s="1" t="str">
        <f t="shared" si="55"/>
        <v>2005</v>
      </c>
      <c r="L1687" s="1">
        <f t="shared" si="54"/>
        <v>16</v>
      </c>
      <c r="M1687" s="1" t="s">
        <v>60</v>
      </c>
    </row>
    <row r="1688" spans="8:13" hidden="1">
      <c r="H1688" s="1" t="s">
        <v>116</v>
      </c>
      <c r="I1688" s="1" t="s">
        <v>6275</v>
      </c>
      <c r="J1688" s="1" t="s">
        <v>1079</v>
      </c>
      <c r="K1688" s="1" t="str">
        <f t="shared" si="55"/>
        <v>2019</v>
      </c>
      <c r="L1688" s="1">
        <f t="shared" si="54"/>
        <v>4</v>
      </c>
      <c r="M1688" s="1" t="s">
        <v>60</v>
      </c>
    </row>
    <row r="1689" spans="8:13" hidden="1">
      <c r="H1689" s="1" t="s">
        <v>88</v>
      </c>
      <c r="I1689" s="1" t="s">
        <v>4077</v>
      </c>
      <c r="J1689" s="1" t="s">
        <v>6304</v>
      </c>
      <c r="K1689" s="1" t="str">
        <f t="shared" si="55"/>
        <v>2002</v>
      </c>
      <c r="L1689" s="1">
        <f t="shared" si="54"/>
        <v>14</v>
      </c>
      <c r="M1689" s="1" t="s">
        <v>60</v>
      </c>
    </row>
    <row r="1690" spans="8:13" hidden="1">
      <c r="H1690" s="1" t="s">
        <v>177</v>
      </c>
      <c r="I1690" s="1" t="s">
        <v>6252</v>
      </c>
      <c r="J1690" s="1" t="s">
        <v>6307</v>
      </c>
      <c r="K1690" s="1" t="str">
        <f t="shared" si="55"/>
        <v>2008</v>
      </c>
      <c r="L1690" s="1">
        <f t="shared" si="54"/>
        <v>15</v>
      </c>
      <c r="M1690" s="1" t="s">
        <v>60</v>
      </c>
    </row>
    <row r="1691" spans="8:13" hidden="1">
      <c r="H1691" s="1" t="s">
        <v>484</v>
      </c>
      <c r="I1691" s="1" t="s">
        <v>441</v>
      </c>
      <c r="J1691" s="1" t="s">
        <v>6309</v>
      </c>
      <c r="K1691" s="1" t="str">
        <f t="shared" si="55"/>
        <v>2016</v>
      </c>
      <c r="L1691" s="1">
        <f t="shared" si="54"/>
        <v>48</v>
      </c>
      <c r="M1691" s="1" t="s">
        <v>60</v>
      </c>
    </row>
    <row r="1692" spans="8:13" hidden="1">
      <c r="H1692" s="1" t="s">
        <v>1488</v>
      </c>
      <c r="I1692" s="1" t="s">
        <v>152</v>
      </c>
      <c r="J1692" s="1" t="s">
        <v>6312</v>
      </c>
      <c r="K1692" s="1" t="str">
        <f t="shared" si="55"/>
        <v>2012</v>
      </c>
      <c r="L1692" s="1">
        <f t="shared" si="54"/>
        <v>62</v>
      </c>
      <c r="M1692" s="1" t="s">
        <v>60</v>
      </c>
    </row>
    <row r="1693" spans="8:13" hidden="1">
      <c r="H1693" s="1" t="s">
        <v>809</v>
      </c>
      <c r="I1693" s="1" t="s">
        <v>6315</v>
      </c>
      <c r="J1693" s="1" t="s">
        <v>5399</v>
      </c>
      <c r="K1693" s="1" t="str">
        <f t="shared" si="55"/>
        <v>1986</v>
      </c>
      <c r="L1693" s="1">
        <f t="shared" si="54"/>
        <v>6</v>
      </c>
      <c r="M1693" s="1" t="s">
        <v>60</v>
      </c>
    </row>
    <row r="1694" spans="8:13" hidden="1">
      <c r="H1694" s="1" t="s">
        <v>99</v>
      </c>
      <c r="I1694" s="1" t="s">
        <v>6275</v>
      </c>
      <c r="J1694" s="1" t="s">
        <v>1479</v>
      </c>
      <c r="K1694" s="1" t="str">
        <f t="shared" si="55"/>
        <v>2019</v>
      </c>
      <c r="L1694" s="1">
        <f t="shared" si="54"/>
        <v>5</v>
      </c>
      <c r="M1694" s="1" t="s">
        <v>60</v>
      </c>
    </row>
    <row r="1695" spans="8:13">
      <c r="H1695" s="1" t="s">
        <v>197</v>
      </c>
      <c r="I1695" s="1" t="s">
        <v>8247</v>
      </c>
      <c r="J1695" s="1" t="s">
        <v>6196</v>
      </c>
      <c r="K1695" s="1" t="str">
        <f t="shared" si="55"/>
        <v>2020</v>
      </c>
      <c r="L1695" s="18">
        <f t="shared" si="54"/>
        <v>17</v>
      </c>
      <c r="M1695" s="1" t="s">
        <v>79</v>
      </c>
    </row>
    <row r="1696" spans="8:13" hidden="1">
      <c r="H1696" s="1" t="s">
        <v>464</v>
      </c>
      <c r="I1696" s="1" t="s">
        <v>204</v>
      </c>
      <c r="J1696" s="1" t="s">
        <v>1534</v>
      </c>
      <c r="K1696" s="1" t="str">
        <f t="shared" si="55"/>
        <v>2016</v>
      </c>
      <c r="L1696" s="1">
        <f t="shared" si="54"/>
        <v>30</v>
      </c>
      <c r="M1696" s="1" t="s">
        <v>60</v>
      </c>
    </row>
    <row r="1697" spans="8:13">
      <c r="H1697" s="1" t="s">
        <v>263</v>
      </c>
      <c r="I1697" s="1" t="s">
        <v>8294</v>
      </c>
      <c r="J1697" s="1" t="s">
        <v>3781</v>
      </c>
      <c r="K1697" s="1" t="str">
        <f t="shared" si="55"/>
        <v>2019</v>
      </c>
      <c r="L1697" s="18">
        <f t="shared" si="54"/>
        <v>17</v>
      </c>
      <c r="M1697" s="1" t="s">
        <v>79</v>
      </c>
    </row>
    <row r="1698" spans="8:13">
      <c r="H1698" s="1" t="s">
        <v>479</v>
      </c>
      <c r="I1698" s="1" t="s">
        <v>202</v>
      </c>
      <c r="J1698" s="1" t="s">
        <v>486</v>
      </c>
      <c r="K1698" s="1" t="str">
        <f t="shared" si="55"/>
        <v>2018</v>
      </c>
      <c r="L1698" s="18">
        <f t="shared" si="54"/>
        <v>17</v>
      </c>
      <c r="M1698" s="1" t="s">
        <v>79</v>
      </c>
    </row>
    <row r="1699" spans="8:13">
      <c r="H1699" s="1" t="s">
        <v>197</v>
      </c>
      <c r="I1699" s="1" t="s">
        <v>9477</v>
      </c>
      <c r="J1699" s="1" t="s">
        <v>9482</v>
      </c>
      <c r="K1699" s="1" t="str">
        <f t="shared" si="55"/>
        <v>2014</v>
      </c>
      <c r="L1699" s="18">
        <f t="shared" si="54"/>
        <v>17</v>
      </c>
      <c r="M1699" s="1" t="s">
        <v>79</v>
      </c>
    </row>
    <row r="1700" spans="8:13" hidden="1">
      <c r="H1700" s="1" t="s">
        <v>55</v>
      </c>
      <c r="I1700" s="1" t="s">
        <v>6328</v>
      </c>
      <c r="J1700" s="1" t="s">
        <v>2770</v>
      </c>
      <c r="K1700" s="1" t="str">
        <f t="shared" si="55"/>
        <v>2015</v>
      </c>
      <c r="L1700" s="1">
        <f t="shared" ref="L1700:L1763" si="56">H1700-(TEXT(I1700,"YYYY")-TEXT(J1700,"YYYY"))</f>
        <v>2</v>
      </c>
      <c r="M1700" s="1" t="s">
        <v>60</v>
      </c>
    </row>
    <row r="1701" spans="8:13" hidden="1">
      <c r="H1701" s="1" t="s">
        <v>169</v>
      </c>
      <c r="I1701" s="1" t="s">
        <v>3349</v>
      </c>
      <c r="J1701" s="1" t="s">
        <v>6334</v>
      </c>
      <c r="K1701" s="1" t="str">
        <f t="shared" si="55"/>
        <v>2016</v>
      </c>
      <c r="L1701" s="1">
        <f t="shared" si="56"/>
        <v>19</v>
      </c>
      <c r="M1701" s="1" t="s">
        <v>60</v>
      </c>
    </row>
    <row r="1702" spans="8:13">
      <c r="H1702" s="1" t="s">
        <v>263</v>
      </c>
      <c r="I1702" s="1" t="s">
        <v>7885</v>
      </c>
      <c r="J1702" s="1" t="s">
        <v>9810</v>
      </c>
      <c r="K1702" s="1" t="str">
        <f t="shared" si="55"/>
        <v>2012</v>
      </c>
      <c r="L1702" s="18">
        <f t="shared" si="56"/>
        <v>17</v>
      </c>
      <c r="M1702" s="1" t="s">
        <v>79</v>
      </c>
    </row>
    <row r="1703" spans="8:13" hidden="1">
      <c r="H1703" s="1" t="s">
        <v>149</v>
      </c>
      <c r="I1703" s="1" t="s">
        <v>2658</v>
      </c>
      <c r="J1703" s="1" t="s">
        <v>1918</v>
      </c>
      <c r="K1703" s="1" t="str">
        <f t="shared" si="55"/>
        <v>2007</v>
      </c>
      <c r="L1703" s="1">
        <f t="shared" si="56"/>
        <v>29</v>
      </c>
      <c r="M1703" s="1" t="s">
        <v>60</v>
      </c>
    </row>
    <row r="1704" spans="8:13">
      <c r="H1704" s="1" t="s">
        <v>197</v>
      </c>
      <c r="I1704" s="1" t="s">
        <v>9931</v>
      </c>
      <c r="J1704" s="1" t="s">
        <v>9932</v>
      </c>
      <c r="K1704" s="1" t="str">
        <f t="shared" si="55"/>
        <v>2013</v>
      </c>
      <c r="L1704" s="18">
        <f t="shared" si="56"/>
        <v>17</v>
      </c>
      <c r="M1704" s="1" t="s">
        <v>79</v>
      </c>
    </row>
    <row r="1705" spans="8:13">
      <c r="H1705" s="1" t="s">
        <v>197</v>
      </c>
      <c r="I1705" s="1" t="s">
        <v>10072</v>
      </c>
      <c r="J1705" s="1" t="s">
        <v>7778</v>
      </c>
      <c r="K1705" s="1" t="str">
        <f t="shared" si="55"/>
        <v>2012</v>
      </c>
      <c r="L1705" s="18">
        <f t="shared" si="56"/>
        <v>17</v>
      </c>
      <c r="M1705" s="1" t="s">
        <v>79</v>
      </c>
    </row>
    <row r="1706" spans="8:13">
      <c r="H1706" s="1" t="s">
        <v>197</v>
      </c>
      <c r="I1706" s="1" t="s">
        <v>10100</v>
      </c>
      <c r="J1706" s="1" t="s">
        <v>7898</v>
      </c>
      <c r="K1706" s="1" t="str">
        <f t="shared" si="55"/>
        <v>2012</v>
      </c>
      <c r="L1706" s="18">
        <f t="shared" si="56"/>
        <v>17</v>
      </c>
      <c r="M1706" s="1" t="s">
        <v>79</v>
      </c>
    </row>
    <row r="1707" spans="8:13">
      <c r="H1707" s="1" t="s">
        <v>197</v>
      </c>
      <c r="I1707" s="1" t="s">
        <v>3125</v>
      </c>
      <c r="J1707" s="1" t="s">
        <v>7672</v>
      </c>
      <c r="K1707" s="1" t="str">
        <f t="shared" si="55"/>
        <v>2020</v>
      </c>
      <c r="L1707" s="18">
        <f t="shared" si="56"/>
        <v>17</v>
      </c>
      <c r="M1707" s="1" t="s">
        <v>79</v>
      </c>
    </row>
    <row r="1708" spans="8:13" hidden="1">
      <c r="H1708" s="1" t="s">
        <v>197</v>
      </c>
      <c r="I1708" s="1" t="s">
        <v>6345</v>
      </c>
      <c r="J1708" s="1" t="s">
        <v>467</v>
      </c>
      <c r="K1708" s="1" t="str">
        <f t="shared" si="55"/>
        <v>2016</v>
      </c>
      <c r="L1708" s="1">
        <f t="shared" si="56"/>
        <v>16</v>
      </c>
      <c r="M1708" s="1" t="s">
        <v>60</v>
      </c>
    </row>
    <row r="1709" spans="8:13" hidden="1">
      <c r="H1709" s="1" t="s">
        <v>515</v>
      </c>
      <c r="I1709" s="1" t="s">
        <v>218</v>
      </c>
      <c r="J1709" s="1" t="s">
        <v>6352</v>
      </c>
      <c r="K1709" s="1" t="str">
        <f t="shared" si="55"/>
        <v>1987</v>
      </c>
      <c r="L1709" s="1">
        <f t="shared" si="56"/>
        <v>36</v>
      </c>
      <c r="M1709" s="1" t="s">
        <v>60</v>
      </c>
    </row>
    <row r="1710" spans="8:13" hidden="1">
      <c r="H1710" s="1" t="s">
        <v>81</v>
      </c>
      <c r="I1710" s="1" t="s">
        <v>6345</v>
      </c>
      <c r="J1710" s="1" t="s">
        <v>6355</v>
      </c>
      <c r="K1710" s="1" t="str">
        <f t="shared" si="55"/>
        <v>2016</v>
      </c>
      <c r="L1710" s="1">
        <f t="shared" si="56"/>
        <v>60</v>
      </c>
      <c r="M1710" s="1" t="s">
        <v>60</v>
      </c>
    </row>
    <row r="1711" spans="8:13" hidden="1">
      <c r="H1711" s="1" t="s">
        <v>263</v>
      </c>
      <c r="I1711" s="1" t="s">
        <v>6357</v>
      </c>
      <c r="J1711" s="1" t="s">
        <v>2008</v>
      </c>
      <c r="K1711" s="1" t="str">
        <f t="shared" si="55"/>
        <v>2014</v>
      </c>
      <c r="L1711" s="1">
        <f t="shared" si="56"/>
        <v>15</v>
      </c>
      <c r="M1711" s="1" t="s">
        <v>60</v>
      </c>
    </row>
    <row r="1712" spans="8:13">
      <c r="H1712" s="1" t="s">
        <v>169</v>
      </c>
      <c r="I1712" s="1" t="s">
        <v>1139</v>
      </c>
      <c r="J1712" s="1" t="s">
        <v>1741</v>
      </c>
      <c r="K1712" s="1" t="str">
        <f t="shared" si="55"/>
        <v>2017</v>
      </c>
      <c r="L1712" s="18">
        <f t="shared" si="56"/>
        <v>17</v>
      </c>
      <c r="M1712" s="1" t="s">
        <v>79</v>
      </c>
    </row>
    <row r="1713" spans="8:13" hidden="1">
      <c r="H1713" s="1" t="s">
        <v>721</v>
      </c>
      <c r="I1713" s="1" t="s">
        <v>6357</v>
      </c>
      <c r="J1713" s="1" t="s">
        <v>2008</v>
      </c>
      <c r="K1713" s="1" t="str">
        <f t="shared" si="55"/>
        <v>2014</v>
      </c>
      <c r="L1713" s="1">
        <f t="shared" si="56"/>
        <v>48</v>
      </c>
      <c r="M1713" s="1" t="s">
        <v>60</v>
      </c>
    </row>
    <row r="1714" spans="8:13">
      <c r="H1714" s="1" t="s">
        <v>263</v>
      </c>
      <c r="I1714" s="1" t="s">
        <v>3292</v>
      </c>
      <c r="J1714" s="1" t="s">
        <v>2019</v>
      </c>
      <c r="K1714" s="1" t="str">
        <f t="shared" si="55"/>
        <v>2012</v>
      </c>
      <c r="L1714" s="18">
        <f t="shared" si="56"/>
        <v>17</v>
      </c>
      <c r="M1714" s="1" t="s">
        <v>79</v>
      </c>
    </row>
    <row r="1715" spans="8:13" hidden="1">
      <c r="H1715" s="1" t="s">
        <v>134</v>
      </c>
      <c r="I1715" s="1" t="s">
        <v>6357</v>
      </c>
      <c r="J1715" s="1" t="s">
        <v>1534</v>
      </c>
      <c r="K1715" s="1" t="str">
        <f t="shared" si="55"/>
        <v>2016</v>
      </c>
      <c r="L1715" s="1">
        <f t="shared" si="56"/>
        <v>26</v>
      </c>
      <c r="M1715" s="1" t="s">
        <v>60</v>
      </c>
    </row>
    <row r="1716" spans="8:13">
      <c r="H1716" s="1" t="s">
        <v>263</v>
      </c>
      <c r="I1716" s="1" t="s">
        <v>261</v>
      </c>
      <c r="J1716" s="1" t="s">
        <v>1415</v>
      </c>
      <c r="K1716" s="1" t="str">
        <f t="shared" si="55"/>
        <v>2019</v>
      </c>
      <c r="L1716" s="18">
        <f t="shared" si="56"/>
        <v>17</v>
      </c>
      <c r="M1716" s="1" t="s">
        <v>79</v>
      </c>
    </row>
    <row r="1717" spans="8:13">
      <c r="H1717" s="1" t="s">
        <v>197</v>
      </c>
      <c r="I1717" s="1" t="s">
        <v>562</v>
      </c>
      <c r="J1717" s="1" t="s">
        <v>562</v>
      </c>
      <c r="K1717" s="1" t="str">
        <f t="shared" si="55"/>
        <v>2015</v>
      </c>
      <c r="L1717" s="18">
        <f t="shared" si="56"/>
        <v>17</v>
      </c>
      <c r="M1717" s="1" t="s">
        <v>79</v>
      </c>
    </row>
    <row r="1718" spans="8:13">
      <c r="H1718" s="1" t="s">
        <v>144</v>
      </c>
      <c r="I1718" s="1" t="s">
        <v>11825</v>
      </c>
      <c r="J1718" s="1" t="s">
        <v>11847</v>
      </c>
      <c r="K1718" s="1" t="str">
        <f t="shared" si="55"/>
        <v>2008</v>
      </c>
      <c r="L1718" s="18">
        <f t="shared" si="56"/>
        <v>17</v>
      </c>
      <c r="M1718" s="1" t="s">
        <v>79</v>
      </c>
    </row>
    <row r="1719" spans="8:13">
      <c r="H1719" s="1" t="s">
        <v>584</v>
      </c>
      <c r="I1719" s="1" t="s">
        <v>11990</v>
      </c>
      <c r="J1719" s="1" t="s">
        <v>12002</v>
      </c>
      <c r="K1719" s="1" t="str">
        <f t="shared" si="55"/>
        <v>2000</v>
      </c>
      <c r="L1719" s="18">
        <f t="shared" si="56"/>
        <v>17</v>
      </c>
      <c r="M1719" s="1" t="s">
        <v>79</v>
      </c>
    </row>
    <row r="1720" spans="8:13" hidden="1">
      <c r="H1720" s="1"/>
      <c r="I1720" s="1" t="s">
        <v>6378</v>
      </c>
      <c r="J1720" s="1" t="s">
        <v>1918</v>
      </c>
      <c r="K1720" s="1" t="str">
        <f t="shared" si="55"/>
        <v>2007</v>
      </c>
      <c r="L1720" s="1">
        <f t="shared" si="56"/>
        <v>-10</v>
      </c>
      <c r="M1720" s="1"/>
    </row>
    <row r="1721" spans="8:13" hidden="1">
      <c r="H1721" s="1" t="s">
        <v>177</v>
      </c>
      <c r="I1721" s="1" t="s">
        <v>6378</v>
      </c>
      <c r="J1721" s="1" t="s">
        <v>1918</v>
      </c>
      <c r="K1721" s="1" t="str">
        <f t="shared" si="55"/>
        <v>2007</v>
      </c>
      <c r="L1721" s="1">
        <f t="shared" si="56"/>
        <v>13</v>
      </c>
      <c r="M1721" s="1" t="s">
        <v>60</v>
      </c>
    </row>
    <row r="1722" spans="8:13">
      <c r="H1722" s="1" t="s">
        <v>197</v>
      </c>
      <c r="I1722" s="1" t="s">
        <v>11425</v>
      </c>
      <c r="J1722" s="1" t="s">
        <v>8294</v>
      </c>
      <c r="K1722" s="1" t="str">
        <f t="shared" si="55"/>
        <v>2020</v>
      </c>
      <c r="L1722" s="18">
        <f t="shared" si="56"/>
        <v>17</v>
      </c>
      <c r="M1722" s="1" t="s">
        <v>79</v>
      </c>
    </row>
    <row r="1723" spans="8:13" hidden="1">
      <c r="H1723" s="1" t="s">
        <v>448</v>
      </c>
      <c r="I1723" s="1" t="s">
        <v>6378</v>
      </c>
      <c r="J1723" s="1" t="s">
        <v>274</v>
      </c>
      <c r="K1723" s="1" t="str">
        <f t="shared" si="55"/>
        <v>2017</v>
      </c>
      <c r="L1723" s="1">
        <f t="shared" si="56"/>
        <v>32</v>
      </c>
      <c r="M1723" s="1" t="s">
        <v>60</v>
      </c>
    </row>
    <row r="1724" spans="8:13" hidden="1">
      <c r="H1724" s="1" t="s">
        <v>1343</v>
      </c>
      <c r="I1724" s="1" t="s">
        <v>6378</v>
      </c>
      <c r="J1724" s="1" t="s">
        <v>2023</v>
      </c>
      <c r="K1724" s="1" t="str">
        <f t="shared" si="55"/>
        <v>2013</v>
      </c>
      <c r="L1724" s="1">
        <f t="shared" si="56"/>
        <v>37</v>
      </c>
      <c r="M1724" s="1" t="s">
        <v>60</v>
      </c>
    </row>
    <row r="1725" spans="8:13">
      <c r="H1725" s="1" t="s">
        <v>88</v>
      </c>
      <c r="I1725" s="1" t="s">
        <v>12237</v>
      </c>
      <c r="J1725" s="1" t="s">
        <v>12240</v>
      </c>
      <c r="K1725" s="1" t="str">
        <f t="shared" si="55"/>
        <v>2009</v>
      </c>
      <c r="L1725" s="18">
        <f t="shared" si="56"/>
        <v>17</v>
      </c>
      <c r="M1725" s="1" t="s">
        <v>79</v>
      </c>
    </row>
    <row r="1726" spans="8:13">
      <c r="H1726" s="1" t="s">
        <v>197</v>
      </c>
      <c r="I1726" s="1" t="s">
        <v>10243</v>
      </c>
      <c r="J1726" s="1" t="s">
        <v>12300</v>
      </c>
      <c r="K1726" s="1" t="str">
        <f t="shared" si="55"/>
        <v>2020</v>
      </c>
      <c r="L1726" s="18">
        <f t="shared" si="56"/>
        <v>17</v>
      </c>
      <c r="M1726" s="1" t="s">
        <v>79</v>
      </c>
    </row>
    <row r="1727" spans="8:13" hidden="1">
      <c r="H1727" s="1" t="s">
        <v>256</v>
      </c>
      <c r="I1727" s="1" t="s">
        <v>6390</v>
      </c>
      <c r="J1727" s="1" t="s">
        <v>2091</v>
      </c>
      <c r="K1727" s="1" t="str">
        <f t="shared" si="55"/>
        <v>2017</v>
      </c>
      <c r="L1727" s="1">
        <f t="shared" si="56"/>
        <v>52</v>
      </c>
      <c r="M1727" s="1"/>
    </row>
    <row r="1728" spans="8:13">
      <c r="H1728" s="1" t="s">
        <v>263</v>
      </c>
      <c r="I1728" s="1" t="s">
        <v>264</v>
      </c>
      <c r="J1728" s="1" t="s">
        <v>267</v>
      </c>
      <c r="K1728" s="1" t="str">
        <f t="shared" si="55"/>
        <v>2019</v>
      </c>
      <c r="L1728" s="18">
        <f t="shared" si="56"/>
        <v>18</v>
      </c>
      <c r="M1728" s="1" t="s">
        <v>79</v>
      </c>
    </row>
    <row r="1729" spans="8:13" hidden="1">
      <c r="H1729" s="1" t="s">
        <v>144</v>
      </c>
      <c r="I1729" s="1" t="s">
        <v>6390</v>
      </c>
      <c r="J1729" s="1" t="s">
        <v>2008</v>
      </c>
      <c r="K1729" s="1" t="str">
        <f t="shared" si="55"/>
        <v>2014</v>
      </c>
      <c r="L1729" s="1">
        <f t="shared" si="56"/>
        <v>21</v>
      </c>
      <c r="M1729" s="1" t="s">
        <v>60</v>
      </c>
    </row>
    <row r="1730" spans="8:13" hidden="1">
      <c r="H1730" s="1" t="s">
        <v>126</v>
      </c>
      <c r="I1730" s="1" t="s">
        <v>167</v>
      </c>
      <c r="J1730" s="1" t="s">
        <v>6398</v>
      </c>
      <c r="K1730" s="1" t="str">
        <f t="shared" si="55"/>
        <v>2015</v>
      </c>
      <c r="L1730" s="1">
        <f t="shared" si="56"/>
        <v>13</v>
      </c>
      <c r="M1730" s="1" t="s">
        <v>60</v>
      </c>
    </row>
    <row r="1731" spans="8:13" hidden="1">
      <c r="H1731" s="1" t="s">
        <v>240</v>
      </c>
      <c r="I1731" s="1" t="s">
        <v>3923</v>
      </c>
      <c r="J1731" s="1" t="s">
        <v>6401</v>
      </c>
      <c r="K1731" s="1" t="str">
        <f t="shared" si="55"/>
        <v>1973</v>
      </c>
      <c r="L1731" s="1">
        <f t="shared" si="56"/>
        <v>10</v>
      </c>
      <c r="M1731" s="1" t="s">
        <v>60</v>
      </c>
    </row>
    <row r="1732" spans="8:13" hidden="1">
      <c r="H1732" s="1" t="s">
        <v>118</v>
      </c>
      <c r="I1732" s="1" t="s">
        <v>4170</v>
      </c>
      <c r="J1732" s="1" t="s">
        <v>6403</v>
      </c>
      <c r="K1732" s="1" t="str">
        <f t="shared" ref="K1732:K1795" si="57">TEXT(J1732,"YYYY")</f>
        <v>2012</v>
      </c>
      <c r="L1732" s="1">
        <f t="shared" si="56"/>
        <v>21</v>
      </c>
      <c r="M1732" s="1" t="s">
        <v>60</v>
      </c>
    </row>
    <row r="1733" spans="8:13">
      <c r="H1733" s="1" t="s">
        <v>263</v>
      </c>
      <c r="I1733" s="1" t="s">
        <v>493</v>
      </c>
      <c r="J1733" s="1" t="s">
        <v>517</v>
      </c>
      <c r="K1733" s="1" t="str">
        <f t="shared" si="57"/>
        <v>2019</v>
      </c>
      <c r="L1733" s="18">
        <f t="shared" si="56"/>
        <v>18</v>
      </c>
      <c r="M1733" s="1" t="s">
        <v>79</v>
      </c>
    </row>
    <row r="1734" spans="8:13" hidden="1">
      <c r="H1734" s="1" t="s">
        <v>88</v>
      </c>
      <c r="I1734" s="1" t="s">
        <v>4170</v>
      </c>
      <c r="J1734" s="1" t="s">
        <v>171</v>
      </c>
      <c r="K1734" s="1" t="str">
        <f t="shared" si="57"/>
        <v>2015</v>
      </c>
      <c r="L1734" s="1">
        <f t="shared" si="56"/>
        <v>27</v>
      </c>
      <c r="M1734" s="1" t="s">
        <v>60</v>
      </c>
    </row>
    <row r="1735" spans="8:13" hidden="1">
      <c r="H1735" s="1" t="s">
        <v>584</v>
      </c>
      <c r="I1735" s="1" t="s">
        <v>6408</v>
      </c>
      <c r="J1735" s="1" t="s">
        <v>1222</v>
      </c>
      <c r="K1735" s="1" t="str">
        <f t="shared" si="57"/>
        <v>2015</v>
      </c>
      <c r="L1735" s="1">
        <f t="shared" si="56"/>
        <v>36</v>
      </c>
      <c r="M1735" s="1" t="s">
        <v>60</v>
      </c>
    </row>
    <row r="1736" spans="8:13" hidden="1">
      <c r="H1736" s="1" t="s">
        <v>310</v>
      </c>
      <c r="I1736" s="1" t="s">
        <v>4291</v>
      </c>
      <c r="J1736" s="1" t="s">
        <v>1286</v>
      </c>
      <c r="K1736" s="1" t="str">
        <f t="shared" si="57"/>
        <v>2017</v>
      </c>
      <c r="L1736" s="1">
        <f t="shared" si="56"/>
        <v>45</v>
      </c>
      <c r="M1736" s="1" t="s">
        <v>60</v>
      </c>
    </row>
    <row r="1737" spans="8:13">
      <c r="H1737" s="1" t="s">
        <v>464</v>
      </c>
      <c r="I1737" s="1" t="s">
        <v>679</v>
      </c>
      <c r="J1737" s="1" t="s">
        <v>2079</v>
      </c>
      <c r="K1737" s="1" t="str">
        <f t="shared" si="57"/>
        <v>2006</v>
      </c>
      <c r="L1737" s="18">
        <f t="shared" si="56"/>
        <v>18</v>
      </c>
      <c r="M1737" s="1" t="s">
        <v>79</v>
      </c>
    </row>
    <row r="1738" spans="8:13" hidden="1">
      <c r="H1738" s="1"/>
      <c r="I1738" s="1" t="s">
        <v>4291</v>
      </c>
      <c r="J1738" s="1" t="s">
        <v>3171</v>
      </c>
      <c r="K1738" s="1" t="str">
        <f t="shared" si="57"/>
        <v>2016</v>
      </c>
      <c r="L1738" s="1">
        <f t="shared" si="56"/>
        <v>-1</v>
      </c>
      <c r="M1738" s="1"/>
    </row>
    <row r="1739" spans="8:13">
      <c r="H1739" s="1" t="s">
        <v>169</v>
      </c>
      <c r="I1739" s="1" t="s">
        <v>1118</v>
      </c>
      <c r="J1739" s="1" t="s">
        <v>1286</v>
      </c>
      <c r="K1739" s="1" t="str">
        <f t="shared" si="57"/>
        <v>2017</v>
      </c>
      <c r="L1739" s="18">
        <f t="shared" si="56"/>
        <v>18</v>
      </c>
      <c r="M1739" s="1" t="s">
        <v>79</v>
      </c>
    </row>
    <row r="1740" spans="8:13">
      <c r="H1740" s="1" t="s">
        <v>144</v>
      </c>
      <c r="I1740" s="1" t="s">
        <v>554</v>
      </c>
      <c r="J1740" s="1" t="s">
        <v>2795</v>
      </c>
      <c r="K1740" s="1" t="str">
        <f t="shared" si="57"/>
        <v>2012</v>
      </c>
      <c r="L1740" s="18">
        <f t="shared" si="56"/>
        <v>18</v>
      </c>
      <c r="M1740" s="1" t="s">
        <v>79</v>
      </c>
    </row>
    <row r="1741" spans="8:13" hidden="1">
      <c r="H1741" s="1" t="s">
        <v>120</v>
      </c>
      <c r="I1741" s="1" t="s">
        <v>6422</v>
      </c>
      <c r="J1741" s="1" t="s">
        <v>5683</v>
      </c>
      <c r="K1741" s="1" t="str">
        <f t="shared" si="57"/>
        <v>1989</v>
      </c>
      <c r="L1741" s="1">
        <f t="shared" si="56"/>
        <v>19</v>
      </c>
      <c r="M1741" s="1" t="s">
        <v>60</v>
      </c>
    </row>
    <row r="1742" spans="8:13" hidden="1">
      <c r="H1742" s="1" t="s">
        <v>299</v>
      </c>
      <c r="I1742" s="1" t="s">
        <v>4291</v>
      </c>
      <c r="J1742" s="1" t="s">
        <v>1534</v>
      </c>
      <c r="K1742" s="1" t="str">
        <f t="shared" si="57"/>
        <v>2016</v>
      </c>
      <c r="L1742" s="1">
        <f t="shared" si="56"/>
        <v>43</v>
      </c>
      <c r="M1742" s="1" t="s">
        <v>60</v>
      </c>
    </row>
    <row r="1743" spans="8:13">
      <c r="H1743" s="1" t="s">
        <v>583</v>
      </c>
      <c r="I1743" s="1" t="s">
        <v>2930</v>
      </c>
      <c r="J1743" s="1" t="s">
        <v>2951</v>
      </c>
      <c r="K1743" s="1" t="str">
        <f t="shared" si="57"/>
        <v>2014</v>
      </c>
      <c r="L1743" s="18">
        <f t="shared" si="56"/>
        <v>18</v>
      </c>
      <c r="M1743" s="1" t="s">
        <v>79</v>
      </c>
    </row>
    <row r="1744" spans="8:13">
      <c r="H1744" s="1" t="s">
        <v>88</v>
      </c>
      <c r="I1744" s="1" t="s">
        <v>2955</v>
      </c>
      <c r="J1744" s="1" t="s">
        <v>1943</v>
      </c>
      <c r="K1744" s="1" t="str">
        <f t="shared" si="57"/>
        <v>2008</v>
      </c>
      <c r="L1744" s="18">
        <f t="shared" si="56"/>
        <v>18</v>
      </c>
      <c r="M1744" s="1" t="s">
        <v>79</v>
      </c>
    </row>
    <row r="1745" spans="8:13">
      <c r="H1745" s="1" t="s">
        <v>479</v>
      </c>
      <c r="I1745" s="1" t="s">
        <v>223</v>
      </c>
      <c r="J1745" s="1" t="s">
        <v>3137</v>
      </c>
      <c r="K1745" s="1" t="str">
        <f t="shared" si="57"/>
        <v>2016</v>
      </c>
      <c r="L1745" s="18">
        <f t="shared" si="56"/>
        <v>18</v>
      </c>
      <c r="M1745" s="1" t="s">
        <v>79</v>
      </c>
    </row>
    <row r="1746" spans="8:13" hidden="1">
      <c r="H1746" s="1" t="s">
        <v>530</v>
      </c>
      <c r="I1746" s="1" t="s">
        <v>6422</v>
      </c>
      <c r="J1746" s="1" t="s">
        <v>1072</v>
      </c>
      <c r="K1746" s="1" t="str">
        <f t="shared" si="57"/>
        <v>2009</v>
      </c>
      <c r="L1746" s="1">
        <f t="shared" si="56"/>
        <v>26</v>
      </c>
      <c r="M1746" s="1" t="s">
        <v>60</v>
      </c>
    </row>
    <row r="1747" spans="8:13">
      <c r="H1747" s="1" t="s">
        <v>367</v>
      </c>
      <c r="I1747" s="1" t="s">
        <v>3484</v>
      </c>
      <c r="J1747" s="1" t="s">
        <v>652</v>
      </c>
      <c r="K1747" s="1" t="str">
        <f t="shared" si="57"/>
        <v>2010</v>
      </c>
      <c r="L1747" s="18">
        <f t="shared" si="56"/>
        <v>18</v>
      </c>
      <c r="M1747" s="1" t="s">
        <v>79</v>
      </c>
    </row>
    <row r="1748" spans="8:13" hidden="1">
      <c r="H1748" s="1" t="s">
        <v>130</v>
      </c>
      <c r="I1748" s="1" t="s">
        <v>6428</v>
      </c>
      <c r="J1748" s="1" t="s">
        <v>1222</v>
      </c>
      <c r="K1748" s="1" t="str">
        <f t="shared" si="57"/>
        <v>2015</v>
      </c>
      <c r="L1748" s="1">
        <f t="shared" si="56"/>
        <v>10</v>
      </c>
      <c r="M1748" s="1" t="s">
        <v>60</v>
      </c>
    </row>
    <row r="1749" spans="8:13" hidden="1">
      <c r="H1749" s="1"/>
      <c r="I1749" s="1" t="s">
        <v>6428</v>
      </c>
      <c r="J1749" s="1" t="s">
        <v>274</v>
      </c>
      <c r="K1749" s="1" t="str">
        <f t="shared" si="57"/>
        <v>2017</v>
      </c>
      <c r="L1749" s="1">
        <f t="shared" si="56"/>
        <v>0</v>
      </c>
      <c r="M1749" s="1"/>
    </row>
    <row r="1750" spans="8:13" hidden="1">
      <c r="H1750" s="1" t="s">
        <v>149</v>
      </c>
      <c r="I1750" s="1" t="s">
        <v>6422</v>
      </c>
      <c r="J1750" s="1" t="s">
        <v>1413</v>
      </c>
      <c r="K1750" s="1" t="str">
        <f t="shared" si="57"/>
        <v>2015</v>
      </c>
      <c r="L1750" s="1">
        <f t="shared" si="56"/>
        <v>38</v>
      </c>
      <c r="M1750" s="1" t="s">
        <v>60</v>
      </c>
    </row>
    <row r="1751" spans="8:13">
      <c r="H1751" s="1" t="s">
        <v>479</v>
      </c>
      <c r="I1751" s="1" t="s">
        <v>3863</v>
      </c>
      <c r="J1751" s="1" t="s">
        <v>915</v>
      </c>
      <c r="K1751" s="1" t="str">
        <f t="shared" si="57"/>
        <v>2019</v>
      </c>
      <c r="L1751" s="18">
        <f t="shared" si="56"/>
        <v>18</v>
      </c>
      <c r="M1751" s="1" t="s">
        <v>79</v>
      </c>
    </row>
    <row r="1752" spans="8:13" hidden="1">
      <c r="H1752" s="1" t="s">
        <v>240</v>
      </c>
      <c r="I1752" s="1" t="s">
        <v>6440</v>
      </c>
      <c r="J1752" s="1" t="s">
        <v>1534</v>
      </c>
      <c r="K1752" s="1" t="str">
        <f t="shared" si="57"/>
        <v>2016</v>
      </c>
      <c r="L1752" s="1">
        <f t="shared" si="56"/>
        <v>54</v>
      </c>
      <c r="M1752" s="1" t="s">
        <v>60</v>
      </c>
    </row>
    <row r="1753" spans="8:13">
      <c r="H1753" s="1" t="s">
        <v>263</v>
      </c>
      <c r="I1753" s="1" t="s">
        <v>3997</v>
      </c>
      <c r="J1753" s="1" t="s">
        <v>3998</v>
      </c>
      <c r="K1753" s="1" t="str">
        <f t="shared" si="57"/>
        <v>2015</v>
      </c>
      <c r="L1753" s="18">
        <f t="shared" si="56"/>
        <v>18</v>
      </c>
      <c r="M1753" s="1" t="s">
        <v>79</v>
      </c>
    </row>
    <row r="1754" spans="8:13">
      <c r="H1754" s="1" t="s">
        <v>101</v>
      </c>
      <c r="I1754" s="1" t="s">
        <v>5342</v>
      </c>
      <c r="J1754" s="1" t="s">
        <v>5367</v>
      </c>
      <c r="K1754" s="1" t="str">
        <f t="shared" si="57"/>
        <v>1996</v>
      </c>
      <c r="L1754" s="18">
        <f t="shared" si="56"/>
        <v>18</v>
      </c>
      <c r="M1754" s="1" t="s">
        <v>79</v>
      </c>
    </row>
    <row r="1755" spans="8:13">
      <c r="H1755" s="1" t="s">
        <v>479</v>
      </c>
      <c r="I1755" s="1" t="s">
        <v>4969</v>
      </c>
      <c r="J1755" s="1" t="s">
        <v>1534</v>
      </c>
      <c r="K1755" s="1" t="str">
        <f t="shared" si="57"/>
        <v>2016</v>
      </c>
      <c r="L1755" s="18">
        <f t="shared" si="56"/>
        <v>18</v>
      </c>
      <c r="M1755" s="1" t="s">
        <v>79</v>
      </c>
    </row>
    <row r="1756" spans="8:13">
      <c r="H1756" s="1" t="s">
        <v>134</v>
      </c>
      <c r="I1756" s="1" t="s">
        <v>5651</v>
      </c>
      <c r="J1756" s="1" t="s">
        <v>5659</v>
      </c>
      <c r="K1756" s="1" t="str">
        <f t="shared" si="57"/>
        <v>2007</v>
      </c>
      <c r="L1756" s="18">
        <f t="shared" si="56"/>
        <v>18</v>
      </c>
      <c r="M1756" s="1" t="s">
        <v>79</v>
      </c>
    </row>
    <row r="1757" spans="8:13" hidden="1">
      <c r="H1757" s="1" t="s">
        <v>678</v>
      </c>
      <c r="I1757" s="1" t="s">
        <v>6451</v>
      </c>
      <c r="J1757" s="1" t="s">
        <v>2008</v>
      </c>
      <c r="K1757" s="1" t="str">
        <f t="shared" si="57"/>
        <v>2014</v>
      </c>
      <c r="L1757" s="1">
        <f t="shared" si="56"/>
        <v>32</v>
      </c>
      <c r="M1757" s="1" t="s">
        <v>60</v>
      </c>
    </row>
    <row r="1758" spans="8:13" hidden="1">
      <c r="H1758" s="1" t="s">
        <v>583</v>
      </c>
      <c r="I1758" s="1" t="s">
        <v>6451</v>
      </c>
      <c r="J1758" s="1" t="s">
        <v>1534</v>
      </c>
      <c r="K1758" s="1" t="str">
        <f t="shared" si="57"/>
        <v>2016</v>
      </c>
      <c r="L1758" s="1">
        <f t="shared" si="56"/>
        <v>22</v>
      </c>
      <c r="M1758" s="1" t="s">
        <v>60</v>
      </c>
    </row>
    <row r="1759" spans="8:13" hidden="1">
      <c r="H1759" s="1" t="s">
        <v>217</v>
      </c>
      <c r="I1759" s="1" t="s">
        <v>6458</v>
      </c>
      <c r="J1759" s="1" t="s">
        <v>705</v>
      </c>
      <c r="K1759" s="1" t="str">
        <f t="shared" si="57"/>
        <v>2018</v>
      </c>
      <c r="L1759" s="1">
        <f t="shared" si="56"/>
        <v>14</v>
      </c>
      <c r="M1759" s="1" t="s">
        <v>60</v>
      </c>
    </row>
    <row r="1760" spans="8:13" hidden="1">
      <c r="H1760" s="1" t="s">
        <v>367</v>
      </c>
      <c r="I1760" s="1" t="s">
        <v>6458</v>
      </c>
      <c r="J1760" s="1" t="s">
        <v>6465</v>
      </c>
      <c r="K1760" s="1" t="str">
        <f t="shared" si="57"/>
        <v>2000</v>
      </c>
      <c r="L1760" s="1">
        <f t="shared" si="56"/>
        <v>6</v>
      </c>
      <c r="M1760" s="1" t="s">
        <v>60</v>
      </c>
    </row>
    <row r="1761" spans="8:13">
      <c r="H1761" s="1" t="s">
        <v>479</v>
      </c>
      <c r="I1761" s="1" t="s">
        <v>5836</v>
      </c>
      <c r="J1761" s="1" t="s">
        <v>591</v>
      </c>
      <c r="K1761" s="1" t="str">
        <f t="shared" si="57"/>
        <v>2019</v>
      </c>
      <c r="L1761" s="18">
        <f t="shared" si="56"/>
        <v>18</v>
      </c>
      <c r="M1761" s="1" t="s">
        <v>79</v>
      </c>
    </row>
    <row r="1762" spans="8:13" hidden="1">
      <c r="H1762" s="1" t="s">
        <v>256</v>
      </c>
      <c r="I1762" s="1" t="s">
        <v>6364</v>
      </c>
      <c r="J1762" s="1" t="s">
        <v>303</v>
      </c>
      <c r="K1762" s="1" t="str">
        <f t="shared" si="57"/>
        <v>2016</v>
      </c>
      <c r="L1762" s="1">
        <f t="shared" si="56"/>
        <v>52</v>
      </c>
      <c r="M1762" s="1" t="s">
        <v>60</v>
      </c>
    </row>
    <row r="1763" spans="8:13">
      <c r="H1763" s="1" t="s">
        <v>344</v>
      </c>
      <c r="I1763" s="1" t="s">
        <v>5975</v>
      </c>
      <c r="J1763" s="1" t="s">
        <v>5976</v>
      </c>
      <c r="K1763" s="1" t="str">
        <f t="shared" si="57"/>
        <v>2014</v>
      </c>
      <c r="L1763" s="18">
        <f t="shared" si="56"/>
        <v>18</v>
      </c>
      <c r="M1763" s="1" t="s">
        <v>79</v>
      </c>
    </row>
    <row r="1764" spans="8:13">
      <c r="H1764" s="1" t="s">
        <v>169</v>
      </c>
      <c r="I1764" s="1" t="s">
        <v>1485</v>
      </c>
      <c r="J1764" s="1" t="s">
        <v>1222</v>
      </c>
      <c r="K1764" s="1" t="str">
        <f t="shared" si="57"/>
        <v>2015</v>
      </c>
      <c r="L1764" s="18">
        <f t="shared" ref="L1764:L1827" si="58">H1764-(TEXT(I1764,"YYYY")-TEXT(J1764,"YYYY"))</f>
        <v>18</v>
      </c>
      <c r="M1764" s="1" t="s">
        <v>79</v>
      </c>
    </row>
    <row r="1765" spans="8:13">
      <c r="H1765" s="1" t="s">
        <v>479</v>
      </c>
      <c r="I1765" s="1" t="s">
        <v>6066</v>
      </c>
      <c r="J1765" s="1" t="s">
        <v>250</v>
      </c>
      <c r="K1765" s="1" t="str">
        <f t="shared" si="57"/>
        <v>2016</v>
      </c>
      <c r="L1765" s="18">
        <f t="shared" si="58"/>
        <v>18</v>
      </c>
      <c r="M1765" s="1" t="s">
        <v>79</v>
      </c>
    </row>
    <row r="1766" spans="8:13" hidden="1">
      <c r="H1766" s="1" t="s">
        <v>116</v>
      </c>
      <c r="I1766" s="1" t="s">
        <v>6364</v>
      </c>
      <c r="J1766" s="1" t="s">
        <v>6321</v>
      </c>
      <c r="K1766" s="1" t="str">
        <f t="shared" si="57"/>
        <v>2014</v>
      </c>
      <c r="L1766" s="1">
        <f t="shared" si="58"/>
        <v>3</v>
      </c>
      <c r="M1766" s="1" t="s">
        <v>60</v>
      </c>
    </row>
    <row r="1767" spans="8:13">
      <c r="H1767" s="1" t="s">
        <v>479</v>
      </c>
      <c r="I1767" s="1" t="s">
        <v>6593</v>
      </c>
      <c r="J1767" s="1" t="s">
        <v>6605</v>
      </c>
      <c r="K1767" s="1" t="str">
        <f t="shared" si="57"/>
        <v>2015</v>
      </c>
      <c r="L1767" s="18">
        <f t="shared" si="58"/>
        <v>18</v>
      </c>
      <c r="M1767" s="1" t="s">
        <v>79</v>
      </c>
    </row>
    <row r="1768" spans="8:13">
      <c r="H1768" s="1" t="s">
        <v>263</v>
      </c>
      <c r="I1768" s="1" t="s">
        <v>3817</v>
      </c>
      <c r="J1768" s="1" t="s">
        <v>171</v>
      </c>
      <c r="K1768" s="1" t="str">
        <f t="shared" si="57"/>
        <v>2015</v>
      </c>
      <c r="L1768" s="18">
        <f t="shared" si="58"/>
        <v>18</v>
      </c>
      <c r="M1768" s="1" t="s">
        <v>79</v>
      </c>
    </row>
    <row r="1769" spans="8:13">
      <c r="H1769" s="1" t="s">
        <v>263</v>
      </c>
      <c r="I1769" s="1" t="s">
        <v>7130</v>
      </c>
      <c r="J1769" s="1" t="s">
        <v>7131</v>
      </c>
      <c r="K1769" s="1" t="str">
        <f t="shared" si="57"/>
        <v>2014</v>
      </c>
      <c r="L1769" s="18">
        <f t="shared" si="58"/>
        <v>18</v>
      </c>
      <c r="M1769" s="1" t="s">
        <v>79</v>
      </c>
    </row>
    <row r="1770" spans="8:13" hidden="1">
      <c r="H1770" s="1" t="s">
        <v>88</v>
      </c>
      <c r="I1770" s="1" t="s">
        <v>6484</v>
      </c>
      <c r="J1770" s="1" t="s">
        <v>6336</v>
      </c>
      <c r="K1770" s="1" t="str">
        <f t="shared" si="57"/>
        <v>2010</v>
      </c>
      <c r="L1770" s="1">
        <f t="shared" si="58"/>
        <v>22</v>
      </c>
      <c r="M1770" s="1" t="s">
        <v>60</v>
      </c>
    </row>
    <row r="1771" spans="8:13" hidden="1">
      <c r="H1771" s="1" t="s">
        <v>721</v>
      </c>
      <c r="I1771" s="1" t="s">
        <v>6487</v>
      </c>
      <c r="J1771" s="1" t="s">
        <v>705</v>
      </c>
      <c r="K1771" s="1" t="str">
        <f t="shared" si="57"/>
        <v>2018</v>
      </c>
      <c r="L1771" s="1">
        <f t="shared" si="58"/>
        <v>51</v>
      </c>
      <c r="M1771" s="1" t="s">
        <v>60</v>
      </c>
    </row>
    <row r="1772" spans="8:13" hidden="1">
      <c r="H1772" s="1" t="s">
        <v>367</v>
      </c>
      <c r="I1772" s="1" t="s">
        <v>6357</v>
      </c>
      <c r="J1772" s="1" t="s">
        <v>2237</v>
      </c>
      <c r="K1772" s="1" t="str">
        <f t="shared" si="57"/>
        <v>2016</v>
      </c>
      <c r="L1772" s="1">
        <f t="shared" si="58"/>
        <v>25</v>
      </c>
      <c r="M1772" s="1" t="s">
        <v>60</v>
      </c>
    </row>
    <row r="1773" spans="8:13">
      <c r="H1773" s="1" t="s">
        <v>484</v>
      </c>
      <c r="I1773" s="1" t="s">
        <v>7830</v>
      </c>
      <c r="J1773" s="1" t="s">
        <v>7838</v>
      </c>
      <c r="K1773" s="1" t="str">
        <f t="shared" si="57"/>
        <v>1990</v>
      </c>
      <c r="L1773" s="18">
        <f t="shared" si="58"/>
        <v>18</v>
      </c>
      <c r="M1773" s="1" t="s">
        <v>79</v>
      </c>
    </row>
    <row r="1774" spans="8:13">
      <c r="H1774" s="1" t="s">
        <v>479</v>
      </c>
      <c r="I1774" s="1" t="s">
        <v>8197</v>
      </c>
      <c r="J1774" s="1" t="s">
        <v>679</v>
      </c>
      <c r="K1774" s="1" t="str">
        <f t="shared" si="57"/>
        <v>2019</v>
      </c>
      <c r="L1774" s="18">
        <f t="shared" si="58"/>
        <v>18</v>
      </c>
      <c r="M1774" s="1" t="s">
        <v>79</v>
      </c>
    </row>
    <row r="1775" spans="8:13">
      <c r="H1775" s="1" t="s">
        <v>88</v>
      </c>
      <c r="I1775" s="1" t="s">
        <v>7244</v>
      </c>
      <c r="J1775" s="1" t="s">
        <v>8370</v>
      </c>
      <c r="K1775" s="1" t="str">
        <f t="shared" si="57"/>
        <v>2004</v>
      </c>
      <c r="L1775" s="18">
        <f t="shared" si="58"/>
        <v>18</v>
      </c>
      <c r="M1775" s="1" t="s">
        <v>79</v>
      </c>
    </row>
    <row r="1776" spans="8:13" hidden="1">
      <c r="H1776" s="1" t="s">
        <v>78</v>
      </c>
      <c r="I1776" s="1" t="s">
        <v>3540</v>
      </c>
      <c r="J1776" s="1" t="s">
        <v>2593</v>
      </c>
      <c r="K1776" s="1" t="str">
        <f t="shared" si="57"/>
        <v>2000</v>
      </c>
      <c r="L1776" s="1">
        <f t="shared" si="58"/>
        <v>9</v>
      </c>
      <c r="M1776" s="1" t="s">
        <v>60</v>
      </c>
    </row>
    <row r="1777" spans="8:13">
      <c r="H1777" s="1" t="s">
        <v>263</v>
      </c>
      <c r="I1777" s="1" t="s">
        <v>5184</v>
      </c>
      <c r="J1777" s="1" t="s">
        <v>348</v>
      </c>
      <c r="K1777" s="1" t="str">
        <f t="shared" si="57"/>
        <v>2014</v>
      </c>
      <c r="L1777" s="18">
        <f t="shared" si="58"/>
        <v>18</v>
      </c>
      <c r="M1777" s="1" t="s">
        <v>79</v>
      </c>
    </row>
    <row r="1778" spans="8:13">
      <c r="H1778" s="1" t="s">
        <v>263</v>
      </c>
      <c r="I1778" s="1" t="s">
        <v>5184</v>
      </c>
      <c r="J1778" s="1" t="s">
        <v>3322</v>
      </c>
      <c r="K1778" s="1" t="str">
        <f t="shared" si="57"/>
        <v>2014</v>
      </c>
      <c r="L1778" s="18">
        <f t="shared" si="58"/>
        <v>18</v>
      </c>
      <c r="M1778" s="1" t="s">
        <v>79</v>
      </c>
    </row>
    <row r="1779" spans="8:13">
      <c r="H1779" s="1" t="s">
        <v>344</v>
      </c>
      <c r="I1779" s="1" t="s">
        <v>3450</v>
      </c>
      <c r="J1779" s="1" t="s">
        <v>8609</v>
      </c>
      <c r="K1779" s="1" t="str">
        <f t="shared" si="57"/>
        <v>2012</v>
      </c>
      <c r="L1779" s="18">
        <f t="shared" si="58"/>
        <v>18</v>
      </c>
      <c r="M1779" s="1" t="s">
        <v>79</v>
      </c>
    </row>
    <row r="1780" spans="8:13" hidden="1">
      <c r="H1780" s="1" t="s">
        <v>247</v>
      </c>
      <c r="I1780" s="1" t="s">
        <v>6512</v>
      </c>
      <c r="J1780" s="1" t="s">
        <v>2268</v>
      </c>
      <c r="K1780" s="1" t="str">
        <f t="shared" si="57"/>
        <v>2016</v>
      </c>
      <c r="L1780" s="1">
        <f t="shared" si="58"/>
        <v>14</v>
      </c>
      <c r="M1780" s="1" t="s">
        <v>60</v>
      </c>
    </row>
    <row r="1781" spans="8:13">
      <c r="H1781" s="1" t="s">
        <v>263</v>
      </c>
      <c r="I1781" s="1" t="s">
        <v>8945</v>
      </c>
      <c r="J1781" s="1" t="s">
        <v>364</v>
      </c>
      <c r="K1781" s="1" t="str">
        <f t="shared" si="57"/>
        <v>2020</v>
      </c>
      <c r="L1781" s="18">
        <f t="shared" si="58"/>
        <v>18</v>
      </c>
      <c r="M1781" s="1" t="s">
        <v>79</v>
      </c>
    </row>
    <row r="1782" spans="8:13">
      <c r="H1782" s="1" t="s">
        <v>177</v>
      </c>
      <c r="I1782" s="1" t="s">
        <v>9284</v>
      </c>
      <c r="J1782" s="1" t="s">
        <v>1815</v>
      </c>
      <c r="K1782" s="1" t="str">
        <f t="shared" si="57"/>
        <v>2008</v>
      </c>
      <c r="L1782" s="18">
        <f t="shared" si="58"/>
        <v>18</v>
      </c>
      <c r="M1782" s="1" t="s">
        <v>79</v>
      </c>
    </row>
    <row r="1783" spans="8:13" hidden="1">
      <c r="H1783" s="1" t="s">
        <v>479</v>
      </c>
      <c r="I1783" s="1" t="s">
        <v>745</v>
      </c>
      <c r="J1783" s="1" t="s">
        <v>412</v>
      </c>
      <c r="K1783" s="1" t="str">
        <f t="shared" si="57"/>
        <v>2016</v>
      </c>
      <c r="L1783" s="1">
        <f t="shared" si="58"/>
        <v>18</v>
      </c>
      <c r="M1783" s="1" t="s">
        <v>60</v>
      </c>
    </row>
    <row r="1784" spans="8:13">
      <c r="H1784" s="1" t="s">
        <v>263</v>
      </c>
      <c r="I1784" s="1" t="s">
        <v>9411</v>
      </c>
      <c r="J1784" s="1" t="s">
        <v>9412</v>
      </c>
      <c r="K1784" s="1" t="str">
        <f t="shared" si="57"/>
        <v>2014</v>
      </c>
      <c r="L1784" s="18">
        <f t="shared" si="58"/>
        <v>18</v>
      </c>
      <c r="M1784" s="1" t="s">
        <v>79</v>
      </c>
    </row>
    <row r="1785" spans="8:13">
      <c r="H1785" s="1" t="s">
        <v>479</v>
      </c>
      <c r="I1785" s="1" t="s">
        <v>9477</v>
      </c>
      <c r="J1785" s="1" t="s">
        <v>9478</v>
      </c>
      <c r="K1785" s="1" t="str">
        <f t="shared" si="57"/>
        <v>2013</v>
      </c>
      <c r="L1785" s="18">
        <f t="shared" si="58"/>
        <v>18</v>
      </c>
      <c r="M1785" s="1" t="s">
        <v>79</v>
      </c>
    </row>
    <row r="1786" spans="8:13" hidden="1">
      <c r="H1786" s="1" t="s">
        <v>530</v>
      </c>
      <c r="I1786" s="1" t="s">
        <v>745</v>
      </c>
      <c r="J1786" s="1" t="s">
        <v>6465</v>
      </c>
      <c r="K1786" s="1" t="str">
        <f t="shared" si="57"/>
        <v>2000</v>
      </c>
      <c r="L1786" s="1">
        <f t="shared" si="58"/>
        <v>16</v>
      </c>
      <c r="M1786" s="1" t="s">
        <v>60</v>
      </c>
    </row>
    <row r="1787" spans="8:13">
      <c r="H1787" s="1" t="s">
        <v>169</v>
      </c>
      <c r="I1787" s="1" t="s">
        <v>321</v>
      </c>
      <c r="J1787" s="1" t="s">
        <v>2426</v>
      </c>
      <c r="K1787" s="1" t="str">
        <f t="shared" si="57"/>
        <v>2018</v>
      </c>
      <c r="L1787" s="18">
        <f t="shared" si="58"/>
        <v>18</v>
      </c>
      <c r="M1787" s="1" t="s">
        <v>79</v>
      </c>
    </row>
    <row r="1788" spans="8:13">
      <c r="H1788" s="1" t="s">
        <v>479</v>
      </c>
      <c r="I1788" s="1" t="s">
        <v>7320</v>
      </c>
      <c r="J1788" s="1" t="s">
        <v>10189</v>
      </c>
      <c r="K1788" s="1" t="str">
        <f t="shared" si="57"/>
        <v>2011</v>
      </c>
      <c r="L1788" s="18">
        <f t="shared" si="58"/>
        <v>18</v>
      </c>
      <c r="M1788" s="1" t="s">
        <v>79</v>
      </c>
    </row>
    <row r="1789" spans="8:13" hidden="1">
      <c r="H1789" s="1" t="s">
        <v>678</v>
      </c>
      <c r="I1789" s="1" t="s">
        <v>6481</v>
      </c>
      <c r="J1789" s="1" t="s">
        <v>6529</v>
      </c>
      <c r="K1789" s="1" t="str">
        <f t="shared" si="57"/>
        <v>1999</v>
      </c>
      <c r="L1789" s="1">
        <f t="shared" si="58"/>
        <v>17</v>
      </c>
      <c r="M1789" s="1" t="s">
        <v>60</v>
      </c>
    </row>
    <row r="1790" spans="8:13">
      <c r="H1790" s="1" t="s">
        <v>479</v>
      </c>
      <c r="I1790" s="1" t="s">
        <v>156</v>
      </c>
      <c r="J1790" s="1" t="s">
        <v>877</v>
      </c>
      <c r="K1790" s="1" t="str">
        <f t="shared" si="57"/>
        <v>2019</v>
      </c>
      <c r="L1790" s="18">
        <f t="shared" si="58"/>
        <v>18</v>
      </c>
      <c r="M1790" s="1" t="s">
        <v>79</v>
      </c>
    </row>
    <row r="1791" spans="8:13">
      <c r="H1791" s="1" t="s">
        <v>101</v>
      </c>
      <c r="I1791" s="1" t="s">
        <v>6666</v>
      </c>
      <c r="J1791" s="1" t="s">
        <v>10973</v>
      </c>
      <c r="K1791" s="1" t="str">
        <f t="shared" si="57"/>
        <v>2000</v>
      </c>
      <c r="L1791" s="18">
        <f t="shared" si="58"/>
        <v>18</v>
      </c>
      <c r="M1791" s="1" t="s">
        <v>79</v>
      </c>
    </row>
    <row r="1792" spans="8:13" hidden="1">
      <c r="H1792" s="1" t="s">
        <v>108</v>
      </c>
      <c r="I1792" s="1" t="s">
        <v>6066</v>
      </c>
      <c r="J1792" s="1" t="s">
        <v>250</v>
      </c>
      <c r="K1792" s="1" t="str">
        <f t="shared" si="57"/>
        <v>2016</v>
      </c>
      <c r="L1792" s="1">
        <f t="shared" si="58"/>
        <v>7</v>
      </c>
      <c r="M1792" s="1" t="s">
        <v>60</v>
      </c>
    </row>
    <row r="1793" spans="8:13">
      <c r="H1793" s="1" t="s">
        <v>299</v>
      </c>
      <c r="I1793" s="1" t="s">
        <v>11058</v>
      </c>
      <c r="J1793" s="1" t="s">
        <v>11066</v>
      </c>
      <c r="K1793" s="1" t="str">
        <f t="shared" si="57"/>
        <v>1994</v>
      </c>
      <c r="L1793" s="18">
        <f t="shared" si="58"/>
        <v>18</v>
      </c>
      <c r="M1793" s="1" t="s">
        <v>79</v>
      </c>
    </row>
    <row r="1794" spans="8:13">
      <c r="H1794" s="1" t="s">
        <v>88</v>
      </c>
      <c r="I1794" s="1" t="s">
        <v>7244</v>
      </c>
      <c r="J1794" s="1" t="s">
        <v>10636</v>
      </c>
      <c r="K1794" s="1" t="str">
        <f t="shared" si="57"/>
        <v>2004</v>
      </c>
      <c r="L1794" s="18">
        <f t="shared" si="58"/>
        <v>18</v>
      </c>
      <c r="M1794" s="1" t="s">
        <v>79</v>
      </c>
    </row>
    <row r="1795" spans="8:13">
      <c r="H1795" s="1" t="s">
        <v>263</v>
      </c>
      <c r="I1795" s="1" t="s">
        <v>5184</v>
      </c>
      <c r="J1795" s="1" t="s">
        <v>7329</v>
      </c>
      <c r="K1795" s="1" t="str">
        <f t="shared" si="57"/>
        <v>2014</v>
      </c>
      <c r="L1795" s="18">
        <f t="shared" si="58"/>
        <v>18</v>
      </c>
      <c r="M1795" s="1" t="s">
        <v>79</v>
      </c>
    </row>
    <row r="1796" spans="8:13">
      <c r="H1796" s="1" t="s">
        <v>263</v>
      </c>
      <c r="I1796" s="1" t="s">
        <v>5184</v>
      </c>
      <c r="J1796" s="1" t="s">
        <v>11205</v>
      </c>
      <c r="K1796" s="1" t="str">
        <f t="shared" ref="K1796:K1859" si="59">TEXT(J1796,"YYYY")</f>
        <v>2014</v>
      </c>
      <c r="L1796" s="18">
        <f t="shared" si="58"/>
        <v>18</v>
      </c>
      <c r="M1796" s="1" t="s">
        <v>79</v>
      </c>
    </row>
    <row r="1797" spans="8:13">
      <c r="H1797" s="1" t="s">
        <v>344</v>
      </c>
      <c r="I1797" s="1" t="s">
        <v>8486</v>
      </c>
      <c r="J1797" s="1" t="s">
        <v>1598</v>
      </c>
      <c r="K1797" s="1" t="str">
        <f t="shared" si="59"/>
        <v>2017</v>
      </c>
      <c r="L1797" s="18">
        <f t="shared" si="58"/>
        <v>18</v>
      </c>
      <c r="M1797" s="1" t="s">
        <v>79</v>
      </c>
    </row>
    <row r="1798" spans="8:13" hidden="1">
      <c r="H1798" s="1" t="s">
        <v>130</v>
      </c>
      <c r="I1798" s="1" t="s">
        <v>3542</v>
      </c>
      <c r="J1798" s="1" t="s">
        <v>2237</v>
      </c>
      <c r="K1798" s="1" t="str">
        <f t="shared" si="59"/>
        <v>2016</v>
      </c>
      <c r="L1798" s="1">
        <f t="shared" si="58"/>
        <v>11</v>
      </c>
      <c r="M1798" s="1" t="s">
        <v>60</v>
      </c>
    </row>
    <row r="1799" spans="8:13">
      <c r="H1799" s="1" t="s">
        <v>479</v>
      </c>
      <c r="I1799" s="1" t="s">
        <v>7818</v>
      </c>
      <c r="J1799" s="1" t="s">
        <v>905</v>
      </c>
      <c r="K1799" s="1" t="str">
        <f t="shared" si="59"/>
        <v>2015</v>
      </c>
      <c r="L1799" s="18">
        <f t="shared" si="58"/>
        <v>18</v>
      </c>
      <c r="M1799" s="1" t="s">
        <v>79</v>
      </c>
    </row>
    <row r="1800" spans="8:13" hidden="1">
      <c r="H1800" s="1" t="s">
        <v>644</v>
      </c>
      <c r="I1800" s="1" t="s">
        <v>3542</v>
      </c>
      <c r="J1800" s="1" t="s">
        <v>1918</v>
      </c>
      <c r="K1800" s="1" t="str">
        <f t="shared" si="59"/>
        <v>2007</v>
      </c>
      <c r="L1800" s="1">
        <f t="shared" si="58"/>
        <v>25</v>
      </c>
      <c r="M1800" s="1" t="s">
        <v>60</v>
      </c>
    </row>
    <row r="1801" spans="8:13">
      <c r="H1801" s="1" t="s">
        <v>144</v>
      </c>
      <c r="I1801" s="1" t="s">
        <v>8180</v>
      </c>
      <c r="J1801" s="1" t="s">
        <v>6826</v>
      </c>
      <c r="K1801" s="1" t="str">
        <f t="shared" si="59"/>
        <v>2014</v>
      </c>
      <c r="L1801" s="18">
        <f t="shared" si="58"/>
        <v>18</v>
      </c>
      <c r="M1801" s="1" t="s">
        <v>79</v>
      </c>
    </row>
    <row r="1802" spans="8:13" hidden="1">
      <c r="H1802" s="1">
        <v>2</v>
      </c>
      <c r="I1802" s="1" t="s">
        <v>6549</v>
      </c>
      <c r="J1802" s="1" t="s">
        <v>4461</v>
      </c>
      <c r="K1802" s="1" t="str">
        <f t="shared" si="59"/>
        <v>2016</v>
      </c>
      <c r="L1802" s="1">
        <f t="shared" si="58"/>
        <v>2</v>
      </c>
      <c r="M1802" s="1" t="s">
        <v>60</v>
      </c>
    </row>
    <row r="1803" spans="8:13" hidden="1">
      <c r="H1803" s="1" t="s">
        <v>118</v>
      </c>
      <c r="I1803" s="1" t="s">
        <v>6544</v>
      </c>
      <c r="J1803" s="1" t="s">
        <v>6551</v>
      </c>
      <c r="K1803" s="1" t="str">
        <f t="shared" si="59"/>
        <v>1996</v>
      </c>
      <c r="L1803" s="1">
        <f t="shared" si="58"/>
        <v>5</v>
      </c>
      <c r="M1803" s="1" t="s">
        <v>60</v>
      </c>
    </row>
    <row r="1804" spans="8:13">
      <c r="H1804" s="1" t="s">
        <v>344</v>
      </c>
      <c r="I1804" s="1" t="s">
        <v>3805</v>
      </c>
      <c r="J1804" s="1" t="s">
        <v>1012</v>
      </c>
      <c r="K1804" s="1" t="str">
        <f t="shared" si="59"/>
        <v>2017</v>
      </c>
      <c r="L1804" s="18">
        <f t="shared" si="58"/>
        <v>18</v>
      </c>
      <c r="M1804" s="1" t="s">
        <v>79</v>
      </c>
    </row>
    <row r="1805" spans="8:13">
      <c r="H1805" s="1" t="s">
        <v>78</v>
      </c>
      <c r="I1805" s="1" t="s">
        <v>943</v>
      </c>
      <c r="J1805" s="1" t="s">
        <v>12365</v>
      </c>
      <c r="K1805" s="1" t="str">
        <f t="shared" si="59"/>
        <v>2009</v>
      </c>
      <c r="L1805" s="18">
        <f t="shared" si="58"/>
        <v>18</v>
      </c>
      <c r="M1805" s="1" t="s">
        <v>79</v>
      </c>
    </row>
    <row r="1806" spans="8:13" hidden="1">
      <c r="H1806" s="1"/>
      <c r="I1806" s="1" t="s">
        <v>6544</v>
      </c>
      <c r="J1806" s="1" t="s">
        <v>6479</v>
      </c>
      <c r="K1806" s="1" t="str">
        <f t="shared" si="59"/>
        <v>2016</v>
      </c>
      <c r="L1806" s="1">
        <f t="shared" si="58"/>
        <v>0</v>
      </c>
      <c r="M1806" s="1"/>
    </row>
    <row r="1807" spans="8:13" hidden="1">
      <c r="H1807" s="1" t="s">
        <v>367</v>
      </c>
      <c r="I1807" s="1" t="s">
        <v>4683</v>
      </c>
      <c r="J1807" s="1" t="s">
        <v>6558</v>
      </c>
      <c r="K1807" s="1" t="str">
        <f t="shared" si="59"/>
        <v>2013</v>
      </c>
      <c r="L1807" s="1">
        <f t="shared" si="58"/>
        <v>22</v>
      </c>
      <c r="M1807" s="1" t="s">
        <v>60</v>
      </c>
    </row>
    <row r="1808" spans="8:13" hidden="1">
      <c r="H1808" s="1" t="s">
        <v>479</v>
      </c>
      <c r="I1808" s="1" t="s">
        <v>6549</v>
      </c>
      <c r="J1808" s="1" t="s">
        <v>6560</v>
      </c>
      <c r="K1808" s="1" t="str">
        <f t="shared" si="59"/>
        <v>2015</v>
      </c>
      <c r="L1808" s="1">
        <f t="shared" si="58"/>
        <v>18</v>
      </c>
      <c r="M1808" s="1" t="s">
        <v>60</v>
      </c>
    </row>
    <row r="1809" spans="8:13" hidden="1">
      <c r="H1809" s="1" t="s">
        <v>584</v>
      </c>
      <c r="I1809" s="1" t="s">
        <v>3634</v>
      </c>
      <c r="J1809" s="1" t="s">
        <v>4505</v>
      </c>
      <c r="K1809" s="1" t="str">
        <f t="shared" si="59"/>
        <v>2016</v>
      </c>
      <c r="L1809" s="1">
        <f t="shared" si="58"/>
        <v>37</v>
      </c>
      <c r="M1809" s="1" t="s">
        <v>60</v>
      </c>
    </row>
    <row r="1810" spans="8:13">
      <c r="H1810" s="1" t="s">
        <v>583</v>
      </c>
      <c r="I1810" s="1" t="s">
        <v>12459</v>
      </c>
      <c r="J1810" s="1" t="s">
        <v>12465</v>
      </c>
      <c r="K1810" s="1" t="str">
        <f t="shared" si="59"/>
        <v>2016</v>
      </c>
      <c r="L1810" s="18">
        <f t="shared" si="58"/>
        <v>18</v>
      </c>
      <c r="M1810" s="1" t="s">
        <v>79</v>
      </c>
    </row>
    <row r="1811" spans="8:13">
      <c r="H1811" s="1" t="s">
        <v>263</v>
      </c>
      <c r="I1811" s="1" t="s">
        <v>12488</v>
      </c>
      <c r="J1811" s="1" t="s">
        <v>261</v>
      </c>
      <c r="K1811" s="1" t="str">
        <f t="shared" si="59"/>
        <v>2020</v>
      </c>
      <c r="L1811" s="18">
        <f t="shared" si="58"/>
        <v>18</v>
      </c>
      <c r="M1811" s="1" t="s">
        <v>79</v>
      </c>
    </row>
    <row r="1812" spans="8:13" hidden="1">
      <c r="H1812" s="1" t="s">
        <v>58</v>
      </c>
      <c r="I1812" s="1" t="s">
        <v>6569</v>
      </c>
      <c r="J1812" s="1" t="s">
        <v>2254</v>
      </c>
      <c r="K1812" s="1" t="str">
        <f t="shared" si="59"/>
        <v>2018</v>
      </c>
      <c r="L1812" s="1">
        <f t="shared" si="58"/>
        <v>8</v>
      </c>
      <c r="M1812" s="1" t="s">
        <v>60</v>
      </c>
    </row>
    <row r="1813" spans="8:13">
      <c r="H1813" s="1" t="s">
        <v>479</v>
      </c>
      <c r="I1813" s="1" t="s">
        <v>632</v>
      </c>
      <c r="J1813" s="1" t="s">
        <v>634</v>
      </c>
      <c r="K1813" s="1" t="str">
        <f t="shared" si="59"/>
        <v>2015</v>
      </c>
      <c r="L1813" s="18">
        <f t="shared" si="58"/>
        <v>19</v>
      </c>
      <c r="M1813" s="1" t="s">
        <v>79</v>
      </c>
    </row>
    <row r="1814" spans="8:13" hidden="1">
      <c r="H1814" s="1"/>
      <c r="I1814" s="1" t="s">
        <v>6575</v>
      </c>
      <c r="J1814" s="1" t="s">
        <v>6579</v>
      </c>
      <c r="K1814" s="1" t="str">
        <f t="shared" si="59"/>
        <v>2014</v>
      </c>
      <c r="L1814" s="1">
        <f t="shared" si="58"/>
        <v>-2</v>
      </c>
      <c r="M1814" s="1"/>
    </row>
    <row r="1815" spans="8:13">
      <c r="H1815" s="1" t="s">
        <v>584</v>
      </c>
      <c r="I1815" s="1" t="s">
        <v>903</v>
      </c>
      <c r="J1815" s="1" t="s">
        <v>952</v>
      </c>
      <c r="K1815" s="1" t="str">
        <f t="shared" si="59"/>
        <v>2001</v>
      </c>
      <c r="L1815" s="18">
        <f t="shared" si="58"/>
        <v>19</v>
      </c>
      <c r="M1815" s="1" t="s">
        <v>79</v>
      </c>
    </row>
    <row r="1816" spans="8:13" hidden="1">
      <c r="H1816" s="1" t="s">
        <v>263</v>
      </c>
      <c r="I1816" s="1" t="s">
        <v>6582</v>
      </c>
      <c r="J1816" s="1" t="s">
        <v>2023</v>
      </c>
      <c r="K1816" s="1" t="str">
        <f t="shared" si="59"/>
        <v>2013</v>
      </c>
      <c r="L1816" s="1">
        <f t="shared" si="58"/>
        <v>15</v>
      </c>
      <c r="M1816" s="1" t="s">
        <v>60</v>
      </c>
    </row>
    <row r="1817" spans="8:13" hidden="1">
      <c r="H1817" s="1" t="s">
        <v>530</v>
      </c>
      <c r="I1817" s="1" t="s">
        <v>6569</v>
      </c>
      <c r="J1817" s="1" t="s">
        <v>6589</v>
      </c>
      <c r="K1817" s="1" t="str">
        <f t="shared" si="59"/>
        <v>2019</v>
      </c>
      <c r="L1817" s="1">
        <f t="shared" si="58"/>
        <v>32</v>
      </c>
      <c r="M1817" s="1" t="s">
        <v>60</v>
      </c>
    </row>
    <row r="1818" spans="8:13">
      <c r="H1818" s="1" t="s">
        <v>479</v>
      </c>
      <c r="I1818" s="1" t="s">
        <v>968</v>
      </c>
      <c r="J1818" s="1" t="s">
        <v>892</v>
      </c>
      <c r="K1818" s="1" t="str">
        <f t="shared" si="59"/>
        <v>2015</v>
      </c>
      <c r="L1818" s="18">
        <f t="shared" si="58"/>
        <v>19</v>
      </c>
      <c r="M1818" s="1" t="s">
        <v>79</v>
      </c>
    </row>
    <row r="1819" spans="8:13" hidden="1">
      <c r="H1819" s="1"/>
      <c r="I1819" s="1" t="s">
        <v>6593</v>
      </c>
      <c r="J1819" s="1" t="s">
        <v>6594</v>
      </c>
      <c r="K1819" s="1" t="str">
        <f t="shared" si="59"/>
        <v>2012</v>
      </c>
      <c r="L1819" s="1">
        <f t="shared" si="58"/>
        <v>-4</v>
      </c>
      <c r="M1819" s="1"/>
    </row>
    <row r="1820" spans="8:13">
      <c r="H1820" s="1" t="s">
        <v>144</v>
      </c>
      <c r="I1820" s="1" t="s">
        <v>1168</v>
      </c>
      <c r="J1820" s="1" t="s">
        <v>1933</v>
      </c>
      <c r="K1820" s="1" t="str">
        <f t="shared" si="59"/>
        <v>2014</v>
      </c>
      <c r="L1820" s="18">
        <f t="shared" si="58"/>
        <v>19</v>
      </c>
      <c r="M1820" s="1" t="s">
        <v>79</v>
      </c>
    </row>
    <row r="1821" spans="8:13" hidden="1">
      <c r="H1821" s="1" t="s">
        <v>144</v>
      </c>
      <c r="I1821" s="1" t="s">
        <v>6569</v>
      </c>
      <c r="J1821" s="1" t="s">
        <v>604</v>
      </c>
      <c r="K1821" s="1" t="str">
        <f t="shared" si="59"/>
        <v>2019</v>
      </c>
      <c r="L1821" s="1">
        <f t="shared" si="58"/>
        <v>23</v>
      </c>
      <c r="M1821" s="1" t="s">
        <v>60</v>
      </c>
    </row>
    <row r="1822" spans="8:13" hidden="1">
      <c r="H1822" s="1" t="s">
        <v>128</v>
      </c>
      <c r="I1822" s="1" t="s">
        <v>6569</v>
      </c>
      <c r="J1822" s="1" t="s">
        <v>1956</v>
      </c>
      <c r="K1822" s="1" t="str">
        <f t="shared" si="59"/>
        <v>2019</v>
      </c>
      <c r="L1822" s="1">
        <f t="shared" si="58"/>
        <v>41</v>
      </c>
      <c r="M1822" s="1" t="s">
        <v>60</v>
      </c>
    </row>
    <row r="1823" spans="8:13">
      <c r="H1823" s="1" t="s">
        <v>78</v>
      </c>
      <c r="I1823" s="1" t="s">
        <v>2090</v>
      </c>
      <c r="J1823" s="1" t="s">
        <v>1815</v>
      </c>
      <c r="K1823" s="1" t="str">
        <f t="shared" si="59"/>
        <v>2008</v>
      </c>
      <c r="L1823" s="18">
        <f t="shared" si="58"/>
        <v>19</v>
      </c>
      <c r="M1823" s="1" t="s">
        <v>79</v>
      </c>
    </row>
    <row r="1824" spans="8:13" hidden="1">
      <c r="H1824" s="1" t="s">
        <v>344</v>
      </c>
      <c r="I1824" s="1" t="s">
        <v>6582</v>
      </c>
      <c r="J1824" s="1" t="s">
        <v>6608</v>
      </c>
      <c r="K1824" s="1" t="str">
        <f t="shared" si="59"/>
        <v>2000</v>
      </c>
      <c r="L1824" s="1">
        <f t="shared" si="58"/>
        <v>5</v>
      </c>
      <c r="M1824" s="1" t="s">
        <v>60</v>
      </c>
    </row>
    <row r="1825" spans="8:13">
      <c r="H1825" s="1" t="s">
        <v>479</v>
      </c>
      <c r="I1825" s="1" t="s">
        <v>2387</v>
      </c>
      <c r="J1825" s="1" t="s">
        <v>2392</v>
      </c>
      <c r="K1825" s="1" t="str">
        <f t="shared" si="59"/>
        <v>2018</v>
      </c>
      <c r="L1825" s="18">
        <f t="shared" si="58"/>
        <v>19</v>
      </c>
      <c r="M1825" s="1" t="s">
        <v>79</v>
      </c>
    </row>
    <row r="1826" spans="8:13">
      <c r="H1826" s="1" t="s">
        <v>583</v>
      </c>
      <c r="I1826" s="1" t="s">
        <v>2654</v>
      </c>
      <c r="J1826" s="1" t="s">
        <v>1534</v>
      </c>
      <c r="K1826" s="1" t="str">
        <f t="shared" si="59"/>
        <v>2016</v>
      </c>
      <c r="L1826" s="18">
        <f t="shared" si="58"/>
        <v>19</v>
      </c>
      <c r="M1826" s="1" t="s">
        <v>79</v>
      </c>
    </row>
    <row r="1827" spans="8:13">
      <c r="H1827" s="1" t="s">
        <v>344</v>
      </c>
      <c r="I1827" s="1" t="s">
        <v>3542</v>
      </c>
      <c r="J1827" s="1" t="s">
        <v>1067</v>
      </c>
      <c r="K1827" s="1" t="str">
        <f t="shared" si="59"/>
        <v>2015</v>
      </c>
      <c r="L1827" s="18">
        <f t="shared" si="58"/>
        <v>19</v>
      </c>
      <c r="M1827" s="1" t="s">
        <v>79</v>
      </c>
    </row>
    <row r="1828" spans="8:13" hidden="1">
      <c r="H1828" s="1" t="s">
        <v>375</v>
      </c>
      <c r="I1828" s="1" t="s">
        <v>6607</v>
      </c>
      <c r="J1828" s="1" t="s">
        <v>5706</v>
      </c>
      <c r="K1828" s="1" t="str">
        <f t="shared" si="59"/>
        <v>2020</v>
      </c>
      <c r="L1828" s="1">
        <f t="shared" ref="L1828:L1891" si="60">H1828-(TEXT(I1828,"YYYY")-TEXT(J1828,"YYYY"))</f>
        <v>56</v>
      </c>
      <c r="M1828" s="1" t="s">
        <v>60</v>
      </c>
    </row>
    <row r="1829" spans="8:13">
      <c r="H1829" s="1" t="s">
        <v>479</v>
      </c>
      <c r="I1829" s="1" t="s">
        <v>3806</v>
      </c>
      <c r="J1829" s="1" t="s">
        <v>3807</v>
      </c>
      <c r="K1829" s="1" t="str">
        <f t="shared" si="59"/>
        <v>2015</v>
      </c>
      <c r="L1829" s="18">
        <f t="shared" si="60"/>
        <v>19</v>
      </c>
      <c r="M1829" s="1" t="s">
        <v>79</v>
      </c>
    </row>
    <row r="1830" spans="8:13">
      <c r="H1830" s="1" t="s">
        <v>169</v>
      </c>
      <c r="I1830" s="1" t="s">
        <v>622</v>
      </c>
      <c r="J1830" s="1" t="s">
        <v>303</v>
      </c>
      <c r="K1830" s="1" t="str">
        <f t="shared" si="59"/>
        <v>2016</v>
      </c>
      <c r="L1830" s="18">
        <f t="shared" si="60"/>
        <v>19</v>
      </c>
      <c r="M1830" s="1" t="s">
        <v>79</v>
      </c>
    </row>
    <row r="1831" spans="8:13" hidden="1">
      <c r="H1831" s="1" t="s">
        <v>515</v>
      </c>
      <c r="I1831" s="1" t="s">
        <v>6607</v>
      </c>
      <c r="J1831" s="1" t="s">
        <v>3781</v>
      </c>
      <c r="K1831" s="1" t="str">
        <f t="shared" si="59"/>
        <v>2019</v>
      </c>
      <c r="L1831" s="1">
        <f t="shared" si="60"/>
        <v>64</v>
      </c>
      <c r="M1831" s="1" t="s">
        <v>60</v>
      </c>
    </row>
    <row r="1832" spans="8:13" hidden="1">
      <c r="H1832" s="1" t="s">
        <v>55</v>
      </c>
      <c r="I1832" s="1" t="s">
        <v>6607</v>
      </c>
      <c r="J1832" s="1" t="s">
        <v>5206</v>
      </c>
      <c r="K1832" s="1" t="str">
        <f t="shared" si="59"/>
        <v>2020</v>
      </c>
      <c r="L1832" s="1">
        <f t="shared" si="60"/>
        <v>4</v>
      </c>
      <c r="M1832" s="1" t="s">
        <v>60</v>
      </c>
    </row>
    <row r="1833" spans="8:13" hidden="1">
      <c r="H1833" s="1" t="s">
        <v>479</v>
      </c>
      <c r="I1833" s="1" t="s">
        <v>6617</v>
      </c>
      <c r="J1833" s="1" t="s">
        <v>1413</v>
      </c>
      <c r="K1833" s="1" t="str">
        <f t="shared" si="59"/>
        <v>2015</v>
      </c>
      <c r="L1833" s="1">
        <f t="shared" si="60"/>
        <v>18</v>
      </c>
      <c r="M1833" s="1" t="s">
        <v>60</v>
      </c>
    </row>
    <row r="1834" spans="8:13">
      <c r="H1834" s="1" t="s">
        <v>479</v>
      </c>
      <c r="I1834" s="1" t="s">
        <v>5325</v>
      </c>
      <c r="J1834" s="1" t="s">
        <v>5226</v>
      </c>
      <c r="K1834" s="1" t="str">
        <f t="shared" si="59"/>
        <v>2016</v>
      </c>
      <c r="L1834" s="18">
        <f t="shared" si="60"/>
        <v>19</v>
      </c>
      <c r="M1834" s="1" t="s">
        <v>79</v>
      </c>
    </row>
    <row r="1835" spans="8:13">
      <c r="H1835" s="1" t="s">
        <v>63</v>
      </c>
      <c r="I1835" s="1" t="s">
        <v>5745</v>
      </c>
      <c r="J1835" s="1" t="s">
        <v>5773</v>
      </c>
      <c r="K1835" s="1" t="str">
        <f t="shared" si="59"/>
        <v>2009</v>
      </c>
      <c r="L1835" s="18">
        <f t="shared" si="60"/>
        <v>19</v>
      </c>
      <c r="M1835" s="1" t="s">
        <v>79</v>
      </c>
    </row>
    <row r="1836" spans="8:13" hidden="1">
      <c r="H1836" s="1" t="s">
        <v>583</v>
      </c>
      <c r="I1836" s="1" t="s">
        <v>6607</v>
      </c>
      <c r="J1836" s="1" t="s">
        <v>248</v>
      </c>
      <c r="K1836" s="1" t="str">
        <f t="shared" si="59"/>
        <v>2019</v>
      </c>
      <c r="L1836" s="1">
        <f t="shared" si="60"/>
        <v>21</v>
      </c>
      <c r="M1836" s="1" t="s">
        <v>60</v>
      </c>
    </row>
    <row r="1837" spans="8:13" hidden="1">
      <c r="H1837" s="1" t="s">
        <v>282</v>
      </c>
      <c r="I1837" s="1" t="s">
        <v>352</v>
      </c>
      <c r="J1837" s="1" t="s">
        <v>6645</v>
      </c>
      <c r="K1837" s="1" t="str">
        <f t="shared" si="59"/>
        <v>2014</v>
      </c>
      <c r="L1837" s="1">
        <f t="shared" si="60"/>
        <v>41</v>
      </c>
      <c r="M1837" s="1" t="s">
        <v>60</v>
      </c>
    </row>
    <row r="1838" spans="8:13">
      <c r="H1838" s="1" t="s">
        <v>479</v>
      </c>
      <c r="I1838" s="1" t="s">
        <v>3220</v>
      </c>
      <c r="J1838" s="1" t="s">
        <v>5441</v>
      </c>
      <c r="K1838" s="1" t="str">
        <f t="shared" si="59"/>
        <v>2020</v>
      </c>
      <c r="L1838" s="18">
        <f t="shared" si="60"/>
        <v>19</v>
      </c>
      <c r="M1838" s="1" t="s">
        <v>79</v>
      </c>
    </row>
    <row r="1839" spans="8:13">
      <c r="H1839" s="1" t="s">
        <v>118</v>
      </c>
      <c r="I1839" s="1" t="s">
        <v>6004</v>
      </c>
      <c r="J1839" s="1" t="s">
        <v>941</v>
      </c>
      <c r="K1839" s="1" t="str">
        <f t="shared" si="59"/>
        <v>2011</v>
      </c>
      <c r="L1839" s="18">
        <f t="shared" si="60"/>
        <v>19</v>
      </c>
      <c r="M1839" s="1" t="s">
        <v>79</v>
      </c>
    </row>
    <row r="1840" spans="8:13" hidden="1">
      <c r="H1840" s="1" t="s">
        <v>375</v>
      </c>
      <c r="I1840" s="1" t="s">
        <v>6652</v>
      </c>
      <c r="J1840" s="1" t="s">
        <v>6645</v>
      </c>
      <c r="K1840" s="1" t="str">
        <f t="shared" si="59"/>
        <v>2014</v>
      </c>
      <c r="L1840" s="1">
        <f t="shared" si="60"/>
        <v>54</v>
      </c>
      <c r="M1840" s="1" t="s">
        <v>60</v>
      </c>
    </row>
    <row r="1841" spans="8:13">
      <c r="H1841" s="1" t="s">
        <v>169</v>
      </c>
      <c r="I1841" s="1" t="s">
        <v>5975</v>
      </c>
      <c r="J1841" s="1" t="s">
        <v>1534</v>
      </c>
      <c r="K1841" s="1" t="str">
        <f t="shared" si="59"/>
        <v>2016</v>
      </c>
      <c r="L1841" s="18">
        <f t="shared" si="60"/>
        <v>19</v>
      </c>
      <c r="M1841" s="1" t="s">
        <v>79</v>
      </c>
    </row>
    <row r="1842" spans="8:13" hidden="1">
      <c r="H1842" s="1" t="s">
        <v>58</v>
      </c>
      <c r="I1842" s="1" t="s">
        <v>6656</v>
      </c>
      <c r="J1842" s="1" t="s">
        <v>3952</v>
      </c>
      <c r="K1842" s="1" t="str">
        <f t="shared" si="59"/>
        <v>2016</v>
      </c>
      <c r="L1842" s="1">
        <f t="shared" si="60"/>
        <v>10</v>
      </c>
      <c r="M1842" s="1" t="s">
        <v>60</v>
      </c>
    </row>
    <row r="1843" spans="8:13" hidden="1">
      <c r="H1843" s="1" t="s">
        <v>644</v>
      </c>
      <c r="I1843" s="1" t="s">
        <v>6652</v>
      </c>
      <c r="J1843" s="1" t="s">
        <v>6658</v>
      </c>
      <c r="K1843" s="1" t="str">
        <f t="shared" si="59"/>
        <v>2016</v>
      </c>
      <c r="L1843" s="1">
        <f t="shared" si="60"/>
        <v>35</v>
      </c>
      <c r="M1843" s="1" t="s">
        <v>60</v>
      </c>
    </row>
    <row r="1844" spans="8:13">
      <c r="H1844" s="1" t="s">
        <v>169</v>
      </c>
      <c r="I1844" s="1" t="s">
        <v>6068</v>
      </c>
      <c r="J1844" s="1" t="s">
        <v>292</v>
      </c>
      <c r="K1844" s="1" t="str">
        <f t="shared" si="59"/>
        <v>2019</v>
      </c>
      <c r="L1844" s="18">
        <f t="shared" si="60"/>
        <v>19</v>
      </c>
      <c r="M1844" s="1" t="s">
        <v>79</v>
      </c>
    </row>
    <row r="1845" spans="8:13">
      <c r="H1845" s="1" t="s">
        <v>479</v>
      </c>
      <c r="I1845" s="1" t="s">
        <v>6652</v>
      </c>
      <c r="J1845" s="1" t="s">
        <v>1534</v>
      </c>
      <c r="K1845" s="1" t="str">
        <f t="shared" si="59"/>
        <v>2016</v>
      </c>
      <c r="L1845" s="18">
        <f t="shared" si="60"/>
        <v>19</v>
      </c>
      <c r="M1845" s="1" t="s">
        <v>79</v>
      </c>
    </row>
    <row r="1846" spans="8:13">
      <c r="H1846" s="1" t="s">
        <v>177</v>
      </c>
      <c r="I1846" s="1" t="s">
        <v>983</v>
      </c>
      <c r="J1846" s="1" t="s">
        <v>6721</v>
      </c>
      <c r="K1846" s="1" t="str">
        <f t="shared" si="59"/>
        <v>2012</v>
      </c>
      <c r="L1846" s="18">
        <f t="shared" si="60"/>
        <v>19</v>
      </c>
      <c r="M1846" s="1" t="s">
        <v>79</v>
      </c>
    </row>
    <row r="1847" spans="8:13">
      <c r="H1847" s="1" t="s">
        <v>169</v>
      </c>
      <c r="I1847" s="1" t="s">
        <v>6913</v>
      </c>
      <c r="J1847" s="1" t="s">
        <v>6915</v>
      </c>
      <c r="K1847" s="1" t="str">
        <f t="shared" si="59"/>
        <v>2014</v>
      </c>
      <c r="L1847" s="18">
        <f t="shared" si="60"/>
        <v>19</v>
      </c>
      <c r="M1847" s="1" t="s">
        <v>79</v>
      </c>
    </row>
    <row r="1848" spans="8:13" hidden="1">
      <c r="H1848" s="1" t="s">
        <v>530</v>
      </c>
      <c r="I1848" s="1" t="s">
        <v>6656</v>
      </c>
      <c r="J1848" s="1" t="s">
        <v>4102</v>
      </c>
      <c r="K1848" s="1" t="str">
        <f t="shared" si="59"/>
        <v>2016</v>
      </c>
      <c r="L1848" s="1">
        <f t="shared" si="60"/>
        <v>33</v>
      </c>
      <c r="M1848" s="1" t="s">
        <v>60</v>
      </c>
    </row>
    <row r="1849" spans="8:13">
      <c r="H1849" s="1" t="s">
        <v>101</v>
      </c>
      <c r="I1849" s="1" t="s">
        <v>7034</v>
      </c>
      <c r="J1849" s="1" t="s">
        <v>6189</v>
      </c>
      <c r="K1849" s="1" t="str">
        <f t="shared" si="59"/>
        <v>1996</v>
      </c>
      <c r="L1849" s="18">
        <f t="shared" si="60"/>
        <v>19</v>
      </c>
      <c r="M1849" s="1" t="s">
        <v>79</v>
      </c>
    </row>
    <row r="1850" spans="8:13" hidden="1">
      <c r="H1850" s="1" t="s">
        <v>160</v>
      </c>
      <c r="I1850" s="1" t="s">
        <v>6674</v>
      </c>
      <c r="J1850" s="1" t="s">
        <v>441</v>
      </c>
      <c r="K1850" s="1" t="str">
        <f t="shared" si="59"/>
        <v>2016</v>
      </c>
      <c r="L1850" s="1">
        <f t="shared" si="60"/>
        <v>58</v>
      </c>
      <c r="M1850" s="1" t="s">
        <v>60</v>
      </c>
    </row>
    <row r="1851" spans="8:13">
      <c r="H1851" s="1" t="s">
        <v>344</v>
      </c>
      <c r="I1851" s="1" t="s">
        <v>7253</v>
      </c>
      <c r="J1851" s="1" t="s">
        <v>1619</v>
      </c>
      <c r="K1851" s="1" t="str">
        <f t="shared" si="59"/>
        <v>2013</v>
      </c>
      <c r="L1851" s="18">
        <f t="shared" si="60"/>
        <v>19</v>
      </c>
      <c r="M1851" s="1" t="s">
        <v>79</v>
      </c>
    </row>
    <row r="1852" spans="8:13">
      <c r="H1852" s="1" t="s">
        <v>169</v>
      </c>
      <c r="I1852" s="1" t="s">
        <v>7528</v>
      </c>
      <c r="J1852" s="1" t="s">
        <v>877</v>
      </c>
      <c r="K1852" s="1" t="str">
        <f t="shared" si="59"/>
        <v>2019</v>
      </c>
      <c r="L1852" s="18">
        <f t="shared" si="60"/>
        <v>19</v>
      </c>
      <c r="M1852" s="1" t="s">
        <v>79</v>
      </c>
    </row>
    <row r="1853" spans="8:13">
      <c r="H1853" s="1" t="s">
        <v>169</v>
      </c>
      <c r="I1853" s="1" t="s">
        <v>7570</v>
      </c>
      <c r="J1853" s="1" t="s">
        <v>267</v>
      </c>
      <c r="K1853" s="1" t="str">
        <f t="shared" si="59"/>
        <v>2019</v>
      </c>
      <c r="L1853" s="18">
        <f t="shared" si="60"/>
        <v>19</v>
      </c>
      <c r="M1853" s="1" t="s">
        <v>79</v>
      </c>
    </row>
    <row r="1854" spans="8:13" hidden="1">
      <c r="H1854" s="1" t="s">
        <v>233</v>
      </c>
      <c r="I1854" s="1" t="s">
        <v>5785</v>
      </c>
      <c r="J1854" s="1" t="s">
        <v>6686</v>
      </c>
      <c r="K1854" s="1" t="str">
        <f t="shared" si="59"/>
        <v>2015</v>
      </c>
      <c r="L1854" s="1">
        <f t="shared" si="60"/>
        <v>49</v>
      </c>
      <c r="M1854" s="1" t="s">
        <v>60</v>
      </c>
    </row>
    <row r="1855" spans="8:13">
      <c r="H1855" s="1" t="s">
        <v>144</v>
      </c>
      <c r="I1855" s="1" t="s">
        <v>7638</v>
      </c>
      <c r="J1855" s="1" t="s">
        <v>7645</v>
      </c>
      <c r="K1855" s="1" t="str">
        <f t="shared" si="59"/>
        <v>2011</v>
      </c>
      <c r="L1855" s="18">
        <f t="shared" si="60"/>
        <v>19</v>
      </c>
      <c r="M1855" s="1" t="s">
        <v>79</v>
      </c>
    </row>
    <row r="1856" spans="8:13" hidden="1">
      <c r="H1856" s="1" t="s">
        <v>344</v>
      </c>
      <c r="I1856" s="1" t="s">
        <v>6689</v>
      </c>
      <c r="J1856" s="1" t="s">
        <v>6608</v>
      </c>
      <c r="K1856" s="1" t="str">
        <f t="shared" si="59"/>
        <v>2000</v>
      </c>
      <c r="L1856" s="1">
        <f t="shared" si="60"/>
        <v>6</v>
      </c>
      <c r="M1856" s="1" t="s">
        <v>60</v>
      </c>
    </row>
    <row r="1857" spans="8:13" hidden="1">
      <c r="H1857" s="1" t="s">
        <v>118</v>
      </c>
      <c r="I1857" s="1" t="s">
        <v>5785</v>
      </c>
      <c r="J1857" s="1" t="s">
        <v>6694</v>
      </c>
      <c r="K1857" s="1" t="str">
        <f t="shared" si="59"/>
        <v>2005</v>
      </c>
      <c r="L1857" s="1">
        <f t="shared" si="60"/>
        <v>15</v>
      </c>
      <c r="M1857" s="1" t="s">
        <v>60</v>
      </c>
    </row>
    <row r="1858" spans="8:13" hidden="1">
      <c r="H1858" s="1" t="s">
        <v>256</v>
      </c>
      <c r="I1858" s="1" t="s">
        <v>364</v>
      </c>
      <c r="J1858" s="1" t="s">
        <v>195</v>
      </c>
      <c r="K1858" s="1" t="str">
        <f t="shared" si="59"/>
        <v>2018</v>
      </c>
      <c r="L1858" s="1">
        <f t="shared" si="60"/>
        <v>50</v>
      </c>
      <c r="M1858" s="1" t="s">
        <v>60</v>
      </c>
    </row>
    <row r="1859" spans="8:13">
      <c r="H1859" s="1" t="s">
        <v>169</v>
      </c>
      <c r="I1859" s="1" t="s">
        <v>7647</v>
      </c>
      <c r="J1859" s="1" t="s">
        <v>1067</v>
      </c>
      <c r="K1859" s="1" t="str">
        <f t="shared" si="59"/>
        <v>2015</v>
      </c>
      <c r="L1859" s="18">
        <f t="shared" si="60"/>
        <v>19</v>
      </c>
      <c r="M1859" s="1" t="s">
        <v>79</v>
      </c>
    </row>
    <row r="1860" spans="8:13">
      <c r="H1860" s="1" t="s">
        <v>479</v>
      </c>
      <c r="I1860" s="1" t="s">
        <v>7657</v>
      </c>
      <c r="J1860" s="1" t="s">
        <v>983</v>
      </c>
      <c r="K1860" s="1" t="str">
        <f t="shared" ref="K1860:K1923" si="61">TEXT(J1860,"YYYY")</f>
        <v>2016</v>
      </c>
      <c r="L1860" s="18">
        <f t="shared" si="60"/>
        <v>19</v>
      </c>
      <c r="M1860" s="1" t="s">
        <v>79</v>
      </c>
    </row>
    <row r="1861" spans="8:13" hidden="1">
      <c r="H1861" s="1" t="s">
        <v>108</v>
      </c>
      <c r="I1861" s="1" t="s">
        <v>6705</v>
      </c>
      <c r="J1861" s="1" t="s">
        <v>4753</v>
      </c>
      <c r="K1861" s="1" t="str">
        <f t="shared" si="61"/>
        <v>2016</v>
      </c>
      <c r="L1861" s="1">
        <f t="shared" si="60"/>
        <v>8</v>
      </c>
      <c r="M1861" s="1" t="s">
        <v>60</v>
      </c>
    </row>
    <row r="1862" spans="8:13" hidden="1">
      <c r="H1862" s="1" t="s">
        <v>187</v>
      </c>
      <c r="I1862" s="1" t="s">
        <v>6705</v>
      </c>
      <c r="J1862" s="1" t="s">
        <v>6710</v>
      </c>
      <c r="K1862" s="1" t="str">
        <f t="shared" si="61"/>
        <v>2015</v>
      </c>
      <c r="L1862" s="1">
        <f t="shared" si="60"/>
        <v>8</v>
      </c>
      <c r="M1862" s="1" t="s">
        <v>60</v>
      </c>
    </row>
    <row r="1863" spans="8:13" hidden="1">
      <c r="H1863" s="1" t="s">
        <v>78</v>
      </c>
      <c r="I1863" s="1" t="s">
        <v>4461</v>
      </c>
      <c r="J1863" s="1" t="s">
        <v>4170</v>
      </c>
      <c r="K1863" s="1" t="str">
        <f t="shared" si="61"/>
        <v>2016</v>
      </c>
      <c r="L1863" s="1">
        <f t="shared" si="60"/>
        <v>29</v>
      </c>
      <c r="M1863" s="1" t="s">
        <v>60</v>
      </c>
    </row>
    <row r="1864" spans="8:13">
      <c r="H1864" s="1" t="s">
        <v>169</v>
      </c>
      <c r="I1864" s="1" t="s">
        <v>7736</v>
      </c>
      <c r="J1864" s="1" t="s">
        <v>1067</v>
      </c>
      <c r="K1864" s="1" t="str">
        <f t="shared" si="61"/>
        <v>2015</v>
      </c>
      <c r="L1864" s="18">
        <f t="shared" si="60"/>
        <v>19</v>
      </c>
      <c r="M1864" s="1" t="s">
        <v>79</v>
      </c>
    </row>
    <row r="1865" spans="8:13" hidden="1">
      <c r="H1865" s="1" t="s">
        <v>187</v>
      </c>
      <c r="I1865" s="1" t="s">
        <v>4461</v>
      </c>
      <c r="J1865" s="1" t="s">
        <v>4753</v>
      </c>
      <c r="K1865" s="1" t="str">
        <f t="shared" si="61"/>
        <v>2016</v>
      </c>
      <c r="L1865" s="1">
        <f t="shared" si="60"/>
        <v>9</v>
      </c>
      <c r="M1865" s="1" t="s">
        <v>60</v>
      </c>
    </row>
    <row r="1866" spans="8:13" hidden="1">
      <c r="H1866" s="1" t="s">
        <v>128</v>
      </c>
      <c r="I1866" s="1" t="s">
        <v>4461</v>
      </c>
      <c r="J1866" s="1" t="s">
        <v>6615</v>
      </c>
      <c r="K1866" s="1" t="str">
        <f t="shared" si="61"/>
        <v>2008</v>
      </c>
      <c r="L1866" s="1">
        <f t="shared" si="60"/>
        <v>34</v>
      </c>
      <c r="M1866" s="1" t="s">
        <v>60</v>
      </c>
    </row>
    <row r="1867" spans="8:13">
      <c r="H1867" s="1" t="s">
        <v>583</v>
      </c>
      <c r="I1867" s="1" t="s">
        <v>8214</v>
      </c>
      <c r="J1867" s="1" t="s">
        <v>84</v>
      </c>
      <c r="K1867" s="1" t="str">
        <f t="shared" si="61"/>
        <v>2017</v>
      </c>
      <c r="L1867" s="18">
        <f t="shared" si="60"/>
        <v>19</v>
      </c>
      <c r="M1867" s="1" t="s">
        <v>79</v>
      </c>
    </row>
    <row r="1868" spans="8:13" hidden="1">
      <c r="H1868" s="1" t="s">
        <v>375</v>
      </c>
      <c r="I1868" s="1" t="s">
        <v>6723</v>
      </c>
      <c r="J1868" s="1" t="s">
        <v>6724</v>
      </c>
      <c r="K1868" s="1" t="str">
        <f t="shared" si="61"/>
        <v>2016</v>
      </c>
      <c r="L1868" s="1">
        <f t="shared" si="60"/>
        <v>56</v>
      </c>
      <c r="M1868" s="1"/>
    </row>
    <row r="1869" spans="8:13">
      <c r="H1869" s="1" t="s">
        <v>809</v>
      </c>
      <c r="I1869" s="1" t="s">
        <v>8225</v>
      </c>
      <c r="J1869" s="1" t="s">
        <v>8238</v>
      </c>
      <c r="K1869" s="1" t="str">
        <f t="shared" si="61"/>
        <v>2003</v>
      </c>
      <c r="L1869" s="18">
        <f t="shared" si="60"/>
        <v>19</v>
      </c>
      <c r="M1869" s="1" t="s">
        <v>79</v>
      </c>
    </row>
    <row r="1870" spans="8:13" hidden="1">
      <c r="H1870" s="1" t="s">
        <v>6728</v>
      </c>
      <c r="I1870" s="1" t="s">
        <v>6723</v>
      </c>
      <c r="J1870" s="1" t="s">
        <v>1222</v>
      </c>
      <c r="K1870" s="1" t="str">
        <f t="shared" si="61"/>
        <v>2015</v>
      </c>
      <c r="L1870" s="1" t="e">
        <f t="shared" si="60"/>
        <v>#VALUE!</v>
      </c>
      <c r="M1870" s="1" t="s">
        <v>60</v>
      </c>
    </row>
    <row r="1871" spans="8:13" hidden="1">
      <c r="H1871" s="1" t="s">
        <v>484</v>
      </c>
      <c r="I1871" s="1" t="s">
        <v>6731</v>
      </c>
      <c r="J1871" s="1" t="s">
        <v>6732</v>
      </c>
      <c r="K1871" s="1" t="str">
        <f t="shared" si="61"/>
        <v>2013</v>
      </c>
      <c r="L1871" s="1">
        <f t="shared" si="60"/>
        <v>45</v>
      </c>
      <c r="M1871" s="1" t="s">
        <v>60</v>
      </c>
    </row>
    <row r="1872" spans="8:13" hidden="1">
      <c r="H1872" s="1" t="s">
        <v>530</v>
      </c>
      <c r="I1872" s="1" t="s">
        <v>6731</v>
      </c>
      <c r="J1872" s="1" t="s">
        <v>1815</v>
      </c>
      <c r="K1872" s="1" t="str">
        <f t="shared" si="61"/>
        <v>2008</v>
      </c>
      <c r="L1872" s="1">
        <f t="shared" si="60"/>
        <v>25</v>
      </c>
      <c r="M1872" s="1" t="s">
        <v>60</v>
      </c>
    </row>
    <row r="1873" spans="8:13" hidden="1">
      <c r="H1873" s="1" t="s">
        <v>55</v>
      </c>
      <c r="I1873" s="1" t="s">
        <v>6737</v>
      </c>
      <c r="J1873" s="1" t="s">
        <v>6355</v>
      </c>
      <c r="K1873" s="1" t="str">
        <f t="shared" si="61"/>
        <v>2016</v>
      </c>
      <c r="L1873" s="1">
        <f t="shared" si="60"/>
        <v>4</v>
      </c>
      <c r="M1873" s="1" t="s">
        <v>60</v>
      </c>
    </row>
    <row r="1874" spans="8:13">
      <c r="H1874" s="1" t="s">
        <v>479</v>
      </c>
      <c r="I1874" s="1" t="s">
        <v>8372</v>
      </c>
      <c r="J1874" s="1" t="s">
        <v>8373</v>
      </c>
      <c r="K1874" s="1" t="str">
        <f t="shared" si="61"/>
        <v>2015</v>
      </c>
      <c r="L1874" s="18">
        <f t="shared" si="60"/>
        <v>19</v>
      </c>
      <c r="M1874" s="1" t="s">
        <v>79</v>
      </c>
    </row>
    <row r="1875" spans="8:13" hidden="1">
      <c r="H1875" s="1" t="s">
        <v>180</v>
      </c>
      <c r="I1875" s="1" t="s">
        <v>6737</v>
      </c>
      <c r="J1875" s="1" t="s">
        <v>6741</v>
      </c>
      <c r="K1875" s="1" t="str">
        <f t="shared" si="61"/>
        <v>2006</v>
      </c>
      <c r="L1875" s="1">
        <f t="shared" si="60"/>
        <v>53</v>
      </c>
      <c r="M1875" s="1" t="s">
        <v>60</v>
      </c>
    </row>
    <row r="1876" spans="8:13" hidden="1">
      <c r="H1876" s="1" t="s">
        <v>6742</v>
      </c>
      <c r="I1876" s="1" t="s">
        <v>6743</v>
      </c>
      <c r="J1876" s="1" t="s">
        <v>6744</v>
      </c>
      <c r="K1876" s="1" t="str">
        <f t="shared" si="61"/>
        <v>2005</v>
      </c>
      <c r="L1876" s="1" t="e">
        <f t="shared" si="60"/>
        <v>#VALUE!</v>
      </c>
      <c r="M1876" s="1" t="s">
        <v>60</v>
      </c>
    </row>
    <row r="1877" spans="8:13" hidden="1">
      <c r="H1877" s="1" t="s">
        <v>436</v>
      </c>
      <c r="I1877" s="1" t="s">
        <v>6747</v>
      </c>
      <c r="J1877" s="1" t="s">
        <v>372</v>
      </c>
      <c r="K1877" s="1" t="str">
        <f t="shared" si="61"/>
        <v>2019</v>
      </c>
      <c r="L1877" s="1">
        <f t="shared" si="60"/>
        <v>58</v>
      </c>
      <c r="M1877" s="1" t="s">
        <v>60</v>
      </c>
    </row>
    <row r="1878" spans="8:13" hidden="1">
      <c r="H1878" s="1" t="s">
        <v>134</v>
      </c>
      <c r="I1878" s="1" t="s">
        <v>5785</v>
      </c>
      <c r="J1878" s="1" t="s">
        <v>6750</v>
      </c>
      <c r="K1878" s="1" t="str">
        <f t="shared" si="61"/>
        <v>2015</v>
      </c>
      <c r="L1878" s="1">
        <f t="shared" si="60"/>
        <v>27</v>
      </c>
      <c r="M1878" s="1" t="s">
        <v>60</v>
      </c>
    </row>
    <row r="1879" spans="8:13" hidden="1">
      <c r="H1879" s="1" t="s">
        <v>189</v>
      </c>
      <c r="I1879" s="1" t="s">
        <v>5785</v>
      </c>
      <c r="J1879" s="1" t="s">
        <v>1075</v>
      </c>
      <c r="K1879" s="1" t="str">
        <f t="shared" si="61"/>
        <v>2015</v>
      </c>
      <c r="L1879" s="1">
        <f t="shared" si="60"/>
        <v>47</v>
      </c>
      <c r="M1879" s="1" t="s">
        <v>60</v>
      </c>
    </row>
    <row r="1880" spans="8:13" hidden="1">
      <c r="H1880" s="1" t="s">
        <v>282</v>
      </c>
      <c r="I1880" s="1" t="s">
        <v>6689</v>
      </c>
      <c r="J1880" s="1" t="s">
        <v>6686</v>
      </c>
      <c r="K1880" s="1" t="str">
        <f t="shared" si="61"/>
        <v>2015</v>
      </c>
      <c r="L1880" s="1">
        <f t="shared" si="60"/>
        <v>43</v>
      </c>
      <c r="M1880" s="1" t="s">
        <v>60</v>
      </c>
    </row>
    <row r="1881" spans="8:13" hidden="1">
      <c r="H1881" s="1" t="s">
        <v>484</v>
      </c>
      <c r="I1881" s="1" t="s">
        <v>6754</v>
      </c>
      <c r="J1881" s="1" t="s">
        <v>6605</v>
      </c>
      <c r="K1881" s="1" t="str">
        <f t="shared" si="61"/>
        <v>2015</v>
      </c>
      <c r="L1881" s="1">
        <f t="shared" si="60"/>
        <v>48</v>
      </c>
      <c r="M1881" s="1" t="s">
        <v>60</v>
      </c>
    </row>
    <row r="1882" spans="8:13" hidden="1">
      <c r="H1882" s="1" t="s">
        <v>116</v>
      </c>
      <c r="I1882" s="1" t="s">
        <v>6747</v>
      </c>
      <c r="J1882" s="1" t="s">
        <v>1190</v>
      </c>
      <c r="K1882" s="1" t="str">
        <f t="shared" si="61"/>
        <v>2019</v>
      </c>
      <c r="L1882" s="1">
        <f t="shared" si="60"/>
        <v>4</v>
      </c>
      <c r="M1882" s="1" t="s">
        <v>60</v>
      </c>
    </row>
    <row r="1883" spans="8:13">
      <c r="H1883" s="1" t="s">
        <v>78</v>
      </c>
      <c r="I1883" s="1" t="s">
        <v>8431</v>
      </c>
      <c r="J1883" s="1" t="s">
        <v>2212</v>
      </c>
      <c r="K1883" s="1" t="str">
        <f t="shared" si="61"/>
        <v>2010</v>
      </c>
      <c r="L1883" s="18">
        <f t="shared" si="60"/>
        <v>19</v>
      </c>
      <c r="M1883" s="1" t="s">
        <v>79</v>
      </c>
    </row>
    <row r="1884" spans="8:13">
      <c r="H1884" s="1" t="s">
        <v>479</v>
      </c>
      <c r="I1884" s="1" t="s">
        <v>544</v>
      </c>
      <c r="J1884" s="1" t="s">
        <v>5680</v>
      </c>
      <c r="K1884" s="1" t="str">
        <f t="shared" si="61"/>
        <v>2020</v>
      </c>
      <c r="L1884" s="18">
        <f t="shared" si="60"/>
        <v>19</v>
      </c>
      <c r="M1884" s="1" t="s">
        <v>79</v>
      </c>
    </row>
    <row r="1885" spans="8:13" hidden="1">
      <c r="H1885" s="1" t="s">
        <v>324</v>
      </c>
      <c r="I1885" s="1" t="s">
        <v>6747</v>
      </c>
      <c r="J1885" s="1" t="s">
        <v>1163</v>
      </c>
      <c r="K1885" s="1" t="str">
        <f t="shared" si="61"/>
        <v>2015</v>
      </c>
      <c r="L1885" s="1">
        <f t="shared" si="60"/>
        <v>8</v>
      </c>
      <c r="M1885" s="1" t="s">
        <v>60</v>
      </c>
    </row>
    <row r="1886" spans="8:13" hidden="1">
      <c r="H1886" s="1" t="s">
        <v>721</v>
      </c>
      <c r="I1886" s="1" t="s">
        <v>6771</v>
      </c>
      <c r="J1886" s="1" t="s">
        <v>6772</v>
      </c>
      <c r="K1886" s="1" t="str">
        <f t="shared" si="61"/>
        <v>2015</v>
      </c>
      <c r="L1886" s="1">
        <f t="shared" si="60"/>
        <v>51</v>
      </c>
      <c r="M1886" s="1" t="s">
        <v>60</v>
      </c>
    </row>
    <row r="1887" spans="8:13">
      <c r="H1887" s="1" t="s">
        <v>678</v>
      </c>
      <c r="I1887" s="1" t="s">
        <v>8665</v>
      </c>
      <c r="J1887" s="1" t="s">
        <v>8674</v>
      </c>
      <c r="K1887" s="1" t="str">
        <f t="shared" si="61"/>
        <v>2005</v>
      </c>
      <c r="L1887" s="18">
        <f t="shared" si="60"/>
        <v>19</v>
      </c>
      <c r="M1887" s="1" t="s">
        <v>79</v>
      </c>
    </row>
    <row r="1888" spans="8:13" hidden="1">
      <c r="H1888" s="1" t="s">
        <v>256</v>
      </c>
      <c r="I1888" s="1" t="s">
        <v>6779</v>
      </c>
      <c r="J1888" s="1" t="s">
        <v>6780</v>
      </c>
      <c r="K1888" s="1" t="str">
        <f t="shared" si="61"/>
        <v>2015</v>
      </c>
      <c r="L1888" s="1">
        <f t="shared" si="60"/>
        <v>52</v>
      </c>
      <c r="M1888" s="1" t="s">
        <v>60</v>
      </c>
    </row>
    <row r="1889" spans="8:13" hidden="1">
      <c r="H1889" s="1" t="s">
        <v>54</v>
      </c>
      <c r="I1889" s="1" t="s">
        <v>6779</v>
      </c>
      <c r="J1889" s="1" t="s">
        <v>6784</v>
      </c>
      <c r="K1889" s="1" t="str">
        <f t="shared" si="61"/>
        <v>2015</v>
      </c>
      <c r="L1889" s="1">
        <f t="shared" si="60"/>
        <v>3</v>
      </c>
      <c r="M1889" s="1" t="s">
        <v>60</v>
      </c>
    </row>
    <row r="1890" spans="8:13">
      <c r="H1890" s="1" t="s">
        <v>169</v>
      </c>
      <c r="I1890" s="1" t="s">
        <v>9263</v>
      </c>
      <c r="J1890" s="1" t="s">
        <v>9059</v>
      </c>
      <c r="K1890" s="1" t="str">
        <f t="shared" si="61"/>
        <v>2012</v>
      </c>
      <c r="L1890" s="18">
        <f t="shared" si="60"/>
        <v>19</v>
      </c>
      <c r="M1890" s="1" t="s">
        <v>79</v>
      </c>
    </row>
    <row r="1891" spans="8:13" hidden="1">
      <c r="H1891" s="1" t="s">
        <v>367</v>
      </c>
      <c r="I1891" s="1" t="s">
        <v>6779</v>
      </c>
      <c r="J1891" s="1" t="s">
        <v>6790</v>
      </c>
      <c r="K1891" s="1" t="str">
        <f t="shared" si="61"/>
        <v>2010</v>
      </c>
      <c r="L1891" s="1">
        <f t="shared" si="60"/>
        <v>21</v>
      </c>
      <c r="M1891" s="1" t="s">
        <v>60</v>
      </c>
    </row>
    <row r="1892" spans="8:13" hidden="1">
      <c r="H1892" s="1" t="s">
        <v>721</v>
      </c>
      <c r="I1892" s="1" t="s">
        <v>6779</v>
      </c>
      <c r="J1892" s="1" t="s">
        <v>6792</v>
      </c>
      <c r="K1892" s="1" t="str">
        <f t="shared" si="61"/>
        <v>2009</v>
      </c>
      <c r="L1892" s="1">
        <f t="shared" ref="L1892:L1955" si="62">H1892-(TEXT(I1892,"YYYY")-TEXT(J1892,"YYYY"))</f>
        <v>45</v>
      </c>
      <c r="M1892" s="1" t="s">
        <v>60</v>
      </c>
    </row>
    <row r="1893" spans="8:13" hidden="1">
      <c r="H1893" s="1" t="s">
        <v>282</v>
      </c>
      <c r="I1893" s="1" t="s">
        <v>6747</v>
      </c>
      <c r="J1893" s="1" t="s">
        <v>6795</v>
      </c>
      <c r="K1893" s="1" t="str">
        <f t="shared" si="61"/>
        <v>2015</v>
      </c>
      <c r="L1893" s="1">
        <f t="shared" si="62"/>
        <v>38</v>
      </c>
      <c r="M1893" s="1" t="s">
        <v>60</v>
      </c>
    </row>
    <row r="1894" spans="8:13">
      <c r="H1894" s="1" t="s">
        <v>479</v>
      </c>
      <c r="I1894" s="1" t="s">
        <v>9563</v>
      </c>
      <c r="J1894" s="1" t="s">
        <v>9553</v>
      </c>
      <c r="K1894" s="1" t="str">
        <f t="shared" si="61"/>
        <v>2013</v>
      </c>
      <c r="L1894" s="18">
        <f t="shared" si="62"/>
        <v>19</v>
      </c>
      <c r="M1894" s="1" t="s">
        <v>79</v>
      </c>
    </row>
    <row r="1895" spans="8:13" hidden="1">
      <c r="H1895" s="1" t="s">
        <v>217</v>
      </c>
      <c r="I1895" s="1" t="s">
        <v>6747</v>
      </c>
      <c r="J1895" s="1" t="s">
        <v>2212</v>
      </c>
      <c r="K1895" s="1" t="str">
        <f t="shared" si="61"/>
        <v>2010</v>
      </c>
      <c r="L1895" s="1">
        <f t="shared" si="62"/>
        <v>6</v>
      </c>
      <c r="M1895" s="1" t="s">
        <v>60</v>
      </c>
    </row>
    <row r="1896" spans="8:13" hidden="1">
      <c r="H1896" s="1" t="s">
        <v>310</v>
      </c>
      <c r="I1896" s="1" t="s">
        <v>6797</v>
      </c>
      <c r="J1896" s="1" t="s">
        <v>6801</v>
      </c>
      <c r="K1896" s="1" t="str">
        <f t="shared" si="61"/>
        <v>1998</v>
      </c>
      <c r="L1896" s="1">
        <f t="shared" si="62"/>
        <v>28</v>
      </c>
      <c r="M1896" s="1" t="s">
        <v>60</v>
      </c>
    </row>
    <row r="1897" spans="8:13">
      <c r="H1897" s="1" t="s">
        <v>169</v>
      </c>
      <c r="I1897" s="1" t="s">
        <v>6287</v>
      </c>
      <c r="J1897" s="1" t="s">
        <v>9100</v>
      </c>
      <c r="K1897" s="1" t="str">
        <f t="shared" si="61"/>
        <v>2012</v>
      </c>
      <c r="L1897" s="18">
        <f t="shared" si="62"/>
        <v>19</v>
      </c>
      <c r="M1897" s="1" t="s">
        <v>79</v>
      </c>
    </row>
    <row r="1898" spans="8:13" hidden="1">
      <c r="H1898" s="1" t="s">
        <v>299</v>
      </c>
      <c r="I1898" s="1" t="s">
        <v>6806</v>
      </c>
      <c r="J1898" s="1" t="s">
        <v>6807</v>
      </c>
      <c r="K1898" s="1" t="str">
        <f t="shared" si="61"/>
        <v>2015</v>
      </c>
      <c r="L1898" s="1">
        <f t="shared" si="62"/>
        <v>44</v>
      </c>
      <c r="M1898" s="1" t="s">
        <v>60</v>
      </c>
    </row>
    <row r="1899" spans="8:13" hidden="1">
      <c r="H1899" s="1" t="s">
        <v>479</v>
      </c>
      <c r="I1899" s="1" t="s">
        <v>6797</v>
      </c>
      <c r="J1899" s="1" t="s">
        <v>6809</v>
      </c>
      <c r="K1899" s="1" t="str">
        <f t="shared" si="61"/>
        <v>2007</v>
      </c>
      <c r="L1899" s="1">
        <f t="shared" si="62"/>
        <v>11</v>
      </c>
      <c r="M1899" s="1" t="s">
        <v>60</v>
      </c>
    </row>
    <row r="1900" spans="8:13" hidden="1">
      <c r="H1900" s="1" t="s">
        <v>584</v>
      </c>
      <c r="I1900" s="1" t="s">
        <v>6806</v>
      </c>
      <c r="J1900" s="1" t="s">
        <v>6807</v>
      </c>
      <c r="K1900" s="1" t="str">
        <f t="shared" si="61"/>
        <v>2015</v>
      </c>
      <c r="L1900" s="1">
        <f t="shared" si="62"/>
        <v>37</v>
      </c>
      <c r="M1900" s="1" t="s">
        <v>60</v>
      </c>
    </row>
    <row r="1901" spans="8:13" hidden="1">
      <c r="H1901" s="1" t="s">
        <v>136</v>
      </c>
      <c r="I1901" s="1" t="s">
        <v>6813</v>
      </c>
      <c r="J1901" s="1" t="s">
        <v>2019</v>
      </c>
      <c r="K1901" s="1" t="str">
        <f t="shared" si="61"/>
        <v>2012</v>
      </c>
      <c r="L1901" s="1">
        <f t="shared" si="62"/>
        <v>47</v>
      </c>
      <c r="M1901" s="1" t="s">
        <v>60</v>
      </c>
    </row>
    <row r="1902" spans="8:13">
      <c r="H1902" s="1" t="s">
        <v>134</v>
      </c>
      <c r="I1902" s="1" t="s">
        <v>10340</v>
      </c>
      <c r="J1902" s="1" t="s">
        <v>10406</v>
      </c>
      <c r="K1902" s="1" t="str">
        <f t="shared" si="61"/>
        <v>2005</v>
      </c>
      <c r="L1902" s="18">
        <f t="shared" si="62"/>
        <v>19</v>
      </c>
      <c r="M1902" s="1" t="s">
        <v>79</v>
      </c>
    </row>
    <row r="1903" spans="8:13" hidden="1">
      <c r="H1903" s="1" t="s">
        <v>128</v>
      </c>
      <c r="I1903" s="1" t="s">
        <v>6817</v>
      </c>
      <c r="J1903" s="1" t="s">
        <v>6818</v>
      </c>
      <c r="K1903" s="1" t="str">
        <f t="shared" si="61"/>
        <v>2015</v>
      </c>
      <c r="L1903" s="1">
        <f t="shared" si="62"/>
        <v>42</v>
      </c>
      <c r="M1903" s="1" t="s">
        <v>60</v>
      </c>
    </row>
    <row r="1904" spans="8:13">
      <c r="H1904" s="1" t="s">
        <v>479</v>
      </c>
      <c r="I1904" s="1" t="s">
        <v>10438</v>
      </c>
      <c r="J1904" s="1" t="s">
        <v>6287</v>
      </c>
      <c r="K1904" s="1" t="str">
        <f t="shared" si="61"/>
        <v>2013</v>
      </c>
      <c r="L1904" s="18">
        <f t="shared" si="62"/>
        <v>19</v>
      </c>
      <c r="M1904" s="1" t="s">
        <v>79</v>
      </c>
    </row>
    <row r="1905" spans="8:13">
      <c r="H1905" s="1" t="s">
        <v>88</v>
      </c>
      <c r="I1905" s="1" t="s">
        <v>193</v>
      </c>
      <c r="J1905" s="1" t="s">
        <v>10796</v>
      </c>
      <c r="K1905" s="1" t="str">
        <f t="shared" si="61"/>
        <v>2011</v>
      </c>
      <c r="L1905" s="18">
        <f t="shared" si="62"/>
        <v>19</v>
      </c>
      <c r="M1905" s="1" t="s">
        <v>79</v>
      </c>
    </row>
    <row r="1906" spans="8:13">
      <c r="H1906" s="1" t="s">
        <v>479</v>
      </c>
      <c r="I1906" s="1" t="s">
        <v>9362</v>
      </c>
      <c r="J1906" s="1" t="s">
        <v>9362</v>
      </c>
      <c r="K1906" s="1" t="str">
        <f t="shared" si="61"/>
        <v>2020</v>
      </c>
      <c r="L1906" s="18">
        <f t="shared" si="62"/>
        <v>19</v>
      </c>
      <c r="M1906" s="1" t="s">
        <v>79</v>
      </c>
    </row>
    <row r="1907" spans="8:13" hidden="1">
      <c r="H1907" s="1" t="s">
        <v>367</v>
      </c>
      <c r="I1907" s="1" t="s">
        <v>6817</v>
      </c>
      <c r="J1907" s="1" t="s">
        <v>6828</v>
      </c>
      <c r="K1907" s="1" t="str">
        <f t="shared" si="61"/>
        <v>2015</v>
      </c>
      <c r="L1907" s="1">
        <f t="shared" si="62"/>
        <v>26</v>
      </c>
      <c r="M1907" s="1" t="s">
        <v>60</v>
      </c>
    </row>
    <row r="1908" spans="8:13">
      <c r="H1908" s="1" t="s">
        <v>169</v>
      </c>
      <c r="I1908" s="1" t="s">
        <v>830</v>
      </c>
      <c r="J1908" s="1" t="s">
        <v>1725</v>
      </c>
      <c r="K1908" s="1" t="str">
        <f t="shared" si="61"/>
        <v>2019</v>
      </c>
      <c r="L1908" s="18">
        <f t="shared" si="62"/>
        <v>19</v>
      </c>
      <c r="M1908" s="1" t="s">
        <v>79</v>
      </c>
    </row>
    <row r="1909" spans="8:13" hidden="1">
      <c r="H1909" s="1" t="s">
        <v>583</v>
      </c>
      <c r="I1909" s="1" t="s">
        <v>6834</v>
      </c>
      <c r="J1909" s="1" t="s">
        <v>6835</v>
      </c>
      <c r="K1909" s="1" t="str">
        <f t="shared" si="61"/>
        <v>2015</v>
      </c>
      <c r="L1909" s="1">
        <f t="shared" si="62"/>
        <v>22</v>
      </c>
      <c r="M1909" s="1" t="s">
        <v>60</v>
      </c>
    </row>
    <row r="1910" spans="8:13" hidden="1">
      <c r="H1910" s="1" t="s">
        <v>367</v>
      </c>
      <c r="I1910" s="1" t="s">
        <v>6838</v>
      </c>
      <c r="J1910" s="1" t="s">
        <v>6839</v>
      </c>
      <c r="K1910" s="1" t="str">
        <f t="shared" si="61"/>
        <v>2004</v>
      </c>
      <c r="L1910" s="1">
        <f t="shared" si="62"/>
        <v>15</v>
      </c>
      <c r="M1910" s="1" t="s">
        <v>60</v>
      </c>
    </row>
    <row r="1911" spans="8:13">
      <c r="H1911" s="1" t="s">
        <v>177</v>
      </c>
      <c r="I1911" s="1" t="s">
        <v>11531</v>
      </c>
      <c r="J1911" s="1" t="s">
        <v>7911</v>
      </c>
      <c r="K1911" s="1" t="str">
        <f t="shared" si="61"/>
        <v>2011</v>
      </c>
      <c r="L1911" s="18">
        <f t="shared" si="62"/>
        <v>19</v>
      </c>
      <c r="M1911" s="1" t="s">
        <v>79</v>
      </c>
    </row>
    <row r="1912" spans="8:13" hidden="1">
      <c r="H1912" s="1" t="s">
        <v>389</v>
      </c>
      <c r="I1912" s="1" t="s">
        <v>6834</v>
      </c>
      <c r="J1912" s="1" t="s">
        <v>6591</v>
      </c>
      <c r="K1912" s="1" t="str">
        <f t="shared" si="61"/>
        <v>2012</v>
      </c>
      <c r="L1912" s="1">
        <f t="shared" si="62"/>
        <v>59</v>
      </c>
      <c r="M1912" s="1" t="s">
        <v>60</v>
      </c>
    </row>
    <row r="1913" spans="8:13">
      <c r="H1913" s="1" t="s">
        <v>479</v>
      </c>
      <c r="I1913" s="1" t="s">
        <v>384</v>
      </c>
      <c r="J1913" s="1" t="s">
        <v>384</v>
      </c>
      <c r="K1913" s="1" t="str">
        <f t="shared" si="61"/>
        <v>2015</v>
      </c>
      <c r="L1913" s="18">
        <f t="shared" si="62"/>
        <v>19</v>
      </c>
      <c r="M1913" s="1" t="s">
        <v>79</v>
      </c>
    </row>
    <row r="1914" spans="8:13" hidden="1">
      <c r="H1914" s="1" t="s">
        <v>116</v>
      </c>
      <c r="I1914" s="1" t="s">
        <v>6852</v>
      </c>
      <c r="J1914" s="1" t="s">
        <v>6818</v>
      </c>
      <c r="K1914" s="1" t="str">
        <f t="shared" si="61"/>
        <v>2015</v>
      </c>
      <c r="L1914" s="1">
        <f t="shared" si="62"/>
        <v>5</v>
      </c>
      <c r="M1914" s="1" t="s">
        <v>60</v>
      </c>
    </row>
    <row r="1915" spans="8:13">
      <c r="H1915" s="1" t="s">
        <v>479</v>
      </c>
      <c r="I1915" s="1" t="s">
        <v>8372</v>
      </c>
      <c r="J1915" s="1" t="s">
        <v>8373</v>
      </c>
      <c r="K1915" s="1" t="str">
        <f t="shared" si="61"/>
        <v>2015</v>
      </c>
      <c r="L1915" s="18">
        <f t="shared" si="62"/>
        <v>19</v>
      </c>
      <c r="M1915" s="1" t="s">
        <v>79</v>
      </c>
    </row>
    <row r="1916" spans="8:13" hidden="1">
      <c r="H1916" s="1" t="s">
        <v>721</v>
      </c>
      <c r="I1916" s="1" t="s">
        <v>4563</v>
      </c>
      <c r="J1916" s="1" t="s">
        <v>171</v>
      </c>
      <c r="K1916" s="1" t="str">
        <f t="shared" si="61"/>
        <v>2015</v>
      </c>
      <c r="L1916" s="1">
        <f t="shared" si="62"/>
        <v>51</v>
      </c>
      <c r="M1916" s="1" t="s">
        <v>60</v>
      </c>
    </row>
    <row r="1917" spans="8:13">
      <c r="H1917" s="1" t="s">
        <v>479</v>
      </c>
      <c r="I1917" s="1" t="s">
        <v>8110</v>
      </c>
      <c r="J1917" s="1" t="s">
        <v>6104</v>
      </c>
      <c r="K1917" s="1" t="str">
        <f t="shared" si="61"/>
        <v>2015</v>
      </c>
      <c r="L1917" s="18">
        <f t="shared" si="62"/>
        <v>19</v>
      </c>
      <c r="M1917" s="1" t="s">
        <v>79</v>
      </c>
    </row>
    <row r="1918" spans="8:13">
      <c r="H1918" s="1" t="s">
        <v>479</v>
      </c>
      <c r="I1918" s="1" t="s">
        <v>9509</v>
      </c>
      <c r="J1918" s="1" t="s">
        <v>905</v>
      </c>
      <c r="K1918" s="1" t="str">
        <f t="shared" si="61"/>
        <v>2015</v>
      </c>
      <c r="L1918" s="18">
        <f t="shared" si="62"/>
        <v>19</v>
      </c>
      <c r="M1918" s="1" t="s">
        <v>79</v>
      </c>
    </row>
    <row r="1919" spans="8:13" hidden="1">
      <c r="H1919" s="1" t="s">
        <v>448</v>
      </c>
      <c r="I1919" s="1" t="s">
        <v>6743</v>
      </c>
      <c r="J1919" s="1" t="s">
        <v>892</v>
      </c>
      <c r="K1919" s="1" t="str">
        <f t="shared" si="61"/>
        <v>2015</v>
      </c>
      <c r="L1919" s="1">
        <f t="shared" si="62"/>
        <v>31</v>
      </c>
      <c r="M1919" s="1" t="s">
        <v>60</v>
      </c>
    </row>
    <row r="1920" spans="8:13" hidden="1">
      <c r="H1920" s="1" t="s">
        <v>299</v>
      </c>
      <c r="I1920" s="1" t="s">
        <v>6743</v>
      </c>
      <c r="J1920" s="1" t="s">
        <v>5528</v>
      </c>
      <c r="K1920" s="1" t="str">
        <f t="shared" si="61"/>
        <v>2009</v>
      </c>
      <c r="L1920" s="1">
        <f t="shared" si="62"/>
        <v>37</v>
      </c>
      <c r="M1920" s="1" t="s">
        <v>60</v>
      </c>
    </row>
    <row r="1921" spans="8:13">
      <c r="H1921" s="1" t="s">
        <v>479</v>
      </c>
      <c r="I1921" s="1" t="s">
        <v>10805</v>
      </c>
      <c r="J1921" s="1" t="s">
        <v>1222</v>
      </c>
      <c r="K1921" s="1" t="str">
        <f t="shared" si="61"/>
        <v>2015</v>
      </c>
      <c r="L1921" s="18">
        <f t="shared" si="62"/>
        <v>19</v>
      </c>
      <c r="M1921" s="1" t="s">
        <v>79</v>
      </c>
    </row>
    <row r="1922" spans="8:13" hidden="1">
      <c r="H1922" s="1" t="s">
        <v>78</v>
      </c>
      <c r="I1922" s="1" t="s">
        <v>6848</v>
      </c>
      <c r="J1922" s="1" t="s">
        <v>6868</v>
      </c>
      <c r="K1922" s="1" t="str">
        <f t="shared" si="61"/>
        <v>2015</v>
      </c>
      <c r="L1922" s="1">
        <f t="shared" si="62"/>
        <v>29</v>
      </c>
      <c r="M1922" s="1" t="s">
        <v>60</v>
      </c>
    </row>
    <row r="1923" spans="8:13" hidden="1">
      <c r="H1923" s="1" t="s">
        <v>282</v>
      </c>
      <c r="I1923" s="1" t="s">
        <v>6870</v>
      </c>
      <c r="J1923" s="1" t="s">
        <v>6871</v>
      </c>
      <c r="K1923" s="1" t="str">
        <f t="shared" si="61"/>
        <v>2011</v>
      </c>
      <c r="L1923" s="1">
        <f t="shared" si="62"/>
        <v>39</v>
      </c>
      <c r="M1923" s="1" t="s">
        <v>60</v>
      </c>
    </row>
    <row r="1924" spans="8:13" hidden="1">
      <c r="H1924" s="1" t="s">
        <v>217</v>
      </c>
      <c r="I1924" s="1" t="s">
        <v>3932</v>
      </c>
      <c r="J1924" s="1" t="s">
        <v>4753</v>
      </c>
      <c r="K1924" s="1" t="str">
        <f t="shared" ref="K1924:K1987" si="63">TEXT(J1924,"YYYY")</f>
        <v>2016</v>
      </c>
      <c r="L1924" s="1">
        <f t="shared" si="62"/>
        <v>16</v>
      </c>
      <c r="M1924" s="1" t="s">
        <v>60</v>
      </c>
    </row>
    <row r="1925" spans="8:13">
      <c r="H1925" s="1" t="s">
        <v>78</v>
      </c>
      <c r="I1925" s="1" t="s">
        <v>801</v>
      </c>
      <c r="J1925" s="1" t="s">
        <v>1899</v>
      </c>
      <c r="K1925" s="1" t="str">
        <f t="shared" si="63"/>
        <v>2005</v>
      </c>
      <c r="L1925" s="18">
        <f t="shared" si="62"/>
        <v>19</v>
      </c>
      <c r="M1925" s="1" t="s">
        <v>79</v>
      </c>
    </row>
    <row r="1926" spans="8:13">
      <c r="H1926" s="1" t="s">
        <v>479</v>
      </c>
      <c r="I1926" s="1" t="s">
        <v>3805</v>
      </c>
      <c r="J1926" s="1" t="s">
        <v>7574</v>
      </c>
      <c r="K1926" s="1" t="str">
        <f t="shared" si="63"/>
        <v>2020</v>
      </c>
      <c r="L1926" s="18">
        <f t="shared" si="62"/>
        <v>19</v>
      </c>
      <c r="M1926" s="1" t="s">
        <v>79</v>
      </c>
    </row>
    <row r="1927" spans="8:13" hidden="1">
      <c r="H1927" s="1" t="s">
        <v>299</v>
      </c>
      <c r="I1927" s="1" t="s">
        <v>6848</v>
      </c>
      <c r="J1927" s="1" t="s">
        <v>6772</v>
      </c>
      <c r="K1927" s="1" t="str">
        <f t="shared" si="63"/>
        <v>2015</v>
      </c>
      <c r="L1927" s="1">
        <f t="shared" si="62"/>
        <v>44</v>
      </c>
      <c r="M1927" s="1" t="s">
        <v>60</v>
      </c>
    </row>
    <row r="1928" spans="8:13" hidden="1">
      <c r="H1928" s="1" t="s">
        <v>130</v>
      </c>
      <c r="I1928" s="1" t="s">
        <v>6881</v>
      </c>
      <c r="J1928" s="1" t="s">
        <v>6828</v>
      </c>
      <c r="K1928" s="1" t="str">
        <f t="shared" si="63"/>
        <v>2015</v>
      </c>
      <c r="L1928" s="1">
        <f t="shared" si="62"/>
        <v>12</v>
      </c>
      <c r="M1928" s="1" t="s">
        <v>60</v>
      </c>
    </row>
    <row r="1929" spans="8:13" hidden="1">
      <c r="H1929" s="1" t="s">
        <v>484</v>
      </c>
      <c r="I1929" s="1" t="s">
        <v>6881</v>
      </c>
      <c r="J1929" s="1" t="s">
        <v>6883</v>
      </c>
      <c r="K1929" s="1" t="str">
        <f t="shared" si="63"/>
        <v>2012</v>
      </c>
      <c r="L1929" s="1">
        <f t="shared" si="62"/>
        <v>45</v>
      </c>
      <c r="M1929" s="1" t="s">
        <v>60</v>
      </c>
    </row>
    <row r="1930" spans="8:13">
      <c r="H1930" s="1" t="s">
        <v>144</v>
      </c>
      <c r="I1930" s="1" t="s">
        <v>1685</v>
      </c>
      <c r="J1930" s="1" t="s">
        <v>941</v>
      </c>
      <c r="K1930" s="1" t="str">
        <f t="shared" si="63"/>
        <v>2011</v>
      </c>
      <c r="L1930" s="18">
        <f t="shared" si="62"/>
        <v>20</v>
      </c>
      <c r="M1930" s="1" t="s">
        <v>79</v>
      </c>
    </row>
    <row r="1931" spans="8:13" hidden="1">
      <c r="H1931" s="1" t="s">
        <v>530</v>
      </c>
      <c r="I1931" s="1" t="s">
        <v>6881</v>
      </c>
      <c r="J1931" s="1" t="s">
        <v>6888</v>
      </c>
      <c r="K1931" s="1" t="str">
        <f t="shared" si="63"/>
        <v>1984</v>
      </c>
      <c r="L1931" s="1">
        <f t="shared" si="62"/>
        <v>2</v>
      </c>
      <c r="M1931" s="1" t="s">
        <v>60</v>
      </c>
    </row>
    <row r="1932" spans="8:13">
      <c r="H1932" s="1" t="s">
        <v>344</v>
      </c>
      <c r="I1932" s="1" t="s">
        <v>3035</v>
      </c>
      <c r="J1932" s="1" t="s">
        <v>236</v>
      </c>
      <c r="K1932" s="1" t="str">
        <f t="shared" si="63"/>
        <v>2017</v>
      </c>
      <c r="L1932" s="18">
        <f t="shared" si="62"/>
        <v>20</v>
      </c>
      <c r="M1932" s="1" t="s">
        <v>79</v>
      </c>
    </row>
    <row r="1933" spans="8:13" hidden="1">
      <c r="H1933" s="1" t="s">
        <v>530</v>
      </c>
      <c r="I1933" s="1" t="s">
        <v>6892</v>
      </c>
      <c r="J1933" s="1" t="s">
        <v>6893</v>
      </c>
      <c r="K1933" s="1" t="str">
        <f t="shared" si="63"/>
        <v>2015</v>
      </c>
      <c r="L1933" s="1">
        <f t="shared" si="62"/>
        <v>33</v>
      </c>
      <c r="M1933" s="1" t="s">
        <v>60</v>
      </c>
    </row>
    <row r="1934" spans="8:13" hidden="1">
      <c r="H1934" s="1" t="s">
        <v>584</v>
      </c>
      <c r="I1934" s="1" t="s">
        <v>6892</v>
      </c>
      <c r="J1934" s="1" t="s">
        <v>6895</v>
      </c>
      <c r="K1934" s="1" t="str">
        <f t="shared" si="63"/>
        <v>2009</v>
      </c>
      <c r="L1934" s="1">
        <f t="shared" si="62"/>
        <v>31</v>
      </c>
      <c r="M1934" s="1" t="s">
        <v>60</v>
      </c>
    </row>
    <row r="1935" spans="8:13">
      <c r="H1935" s="1" t="s">
        <v>169</v>
      </c>
      <c r="I1935" s="1" t="s">
        <v>822</v>
      </c>
      <c r="J1935" s="1" t="s">
        <v>1174</v>
      </c>
      <c r="K1935" s="1" t="str">
        <f t="shared" si="63"/>
        <v>2019</v>
      </c>
      <c r="L1935" s="18">
        <f t="shared" si="62"/>
        <v>20</v>
      </c>
      <c r="M1935" s="1" t="s">
        <v>79</v>
      </c>
    </row>
    <row r="1936" spans="8:13" hidden="1">
      <c r="H1936" s="1" t="s">
        <v>158</v>
      </c>
      <c r="I1936" s="1" t="s">
        <v>6900</v>
      </c>
      <c r="J1936" s="1" t="s">
        <v>6901</v>
      </c>
      <c r="K1936" s="1" t="str">
        <f t="shared" si="63"/>
        <v>2015</v>
      </c>
      <c r="L1936" s="1">
        <f t="shared" si="62"/>
        <v>11</v>
      </c>
      <c r="M1936" s="1" t="s">
        <v>60</v>
      </c>
    </row>
    <row r="1937" spans="8:13">
      <c r="H1937" s="1" t="s">
        <v>169</v>
      </c>
      <c r="I1937" s="1" t="s">
        <v>759</v>
      </c>
      <c r="J1937" s="1" t="s">
        <v>604</v>
      </c>
      <c r="K1937" s="1" t="str">
        <f t="shared" si="63"/>
        <v>2019</v>
      </c>
      <c r="L1937" s="18">
        <f t="shared" si="62"/>
        <v>20</v>
      </c>
      <c r="M1937" s="1" t="s">
        <v>79</v>
      </c>
    </row>
    <row r="1938" spans="8:13" hidden="1">
      <c r="H1938" s="1" t="s">
        <v>160</v>
      </c>
      <c r="I1938" s="1" t="s">
        <v>3815</v>
      </c>
      <c r="J1938" s="1" t="s">
        <v>6908</v>
      </c>
      <c r="K1938" s="1" t="str">
        <f t="shared" si="63"/>
        <v>2020</v>
      </c>
      <c r="L1938" s="1">
        <f t="shared" si="62"/>
        <v>58</v>
      </c>
      <c r="M1938" s="1" t="s">
        <v>60</v>
      </c>
    </row>
    <row r="1939" spans="8:13">
      <c r="H1939" s="1" t="s">
        <v>367</v>
      </c>
      <c r="I1939" s="1" t="s">
        <v>759</v>
      </c>
      <c r="J1939" s="1" t="s">
        <v>2405</v>
      </c>
      <c r="K1939" s="1" t="str">
        <f t="shared" si="63"/>
        <v>2013</v>
      </c>
      <c r="L1939" s="18">
        <f t="shared" si="62"/>
        <v>20</v>
      </c>
      <c r="M1939" s="1" t="s">
        <v>79</v>
      </c>
    </row>
    <row r="1940" spans="8:13">
      <c r="H1940" s="1" t="s">
        <v>678</v>
      </c>
      <c r="I1940" s="1" t="s">
        <v>3506</v>
      </c>
      <c r="J1940" s="1" t="s">
        <v>3509</v>
      </c>
      <c r="K1940" s="1" t="str">
        <f t="shared" si="63"/>
        <v>2005</v>
      </c>
      <c r="L1940" s="18">
        <f t="shared" si="62"/>
        <v>20</v>
      </c>
      <c r="M1940" s="1" t="s">
        <v>79</v>
      </c>
    </row>
    <row r="1941" spans="8:13">
      <c r="H1941" s="1" t="s">
        <v>169</v>
      </c>
      <c r="I1941" s="1" t="s">
        <v>3552</v>
      </c>
      <c r="J1941" s="1" t="s">
        <v>162</v>
      </c>
      <c r="K1941" s="1" t="str">
        <f t="shared" si="63"/>
        <v>2016</v>
      </c>
      <c r="L1941" s="18">
        <f t="shared" si="62"/>
        <v>20</v>
      </c>
      <c r="M1941" s="1" t="s">
        <v>79</v>
      </c>
    </row>
    <row r="1942" spans="8:13">
      <c r="H1942" s="1" t="s">
        <v>63</v>
      </c>
      <c r="I1942" s="1" t="s">
        <v>851</v>
      </c>
      <c r="J1942" s="1" t="s">
        <v>3772</v>
      </c>
      <c r="K1942" s="1" t="str">
        <f t="shared" si="63"/>
        <v>2009</v>
      </c>
      <c r="L1942" s="18">
        <f t="shared" si="62"/>
        <v>20</v>
      </c>
      <c r="M1942" s="1" t="s">
        <v>79</v>
      </c>
    </row>
    <row r="1943" spans="8:13" hidden="1">
      <c r="H1943" s="1" t="s">
        <v>367</v>
      </c>
      <c r="I1943" s="1" t="s">
        <v>6917</v>
      </c>
      <c r="J1943" s="1" t="s">
        <v>6920</v>
      </c>
      <c r="K1943" s="1" t="str">
        <f t="shared" si="63"/>
        <v>2002</v>
      </c>
      <c r="L1943" s="1">
        <f t="shared" si="62"/>
        <v>13</v>
      </c>
      <c r="M1943" s="1" t="s">
        <v>60</v>
      </c>
    </row>
    <row r="1944" spans="8:13">
      <c r="H1944" s="1" t="s">
        <v>344</v>
      </c>
      <c r="I1944" s="1" t="s">
        <v>3882</v>
      </c>
      <c r="J1944" s="1" t="s">
        <v>459</v>
      </c>
      <c r="K1944" s="1" t="str">
        <f t="shared" si="63"/>
        <v>2019</v>
      </c>
      <c r="L1944" s="18">
        <f t="shared" si="62"/>
        <v>20</v>
      </c>
      <c r="M1944" s="1" t="s">
        <v>79</v>
      </c>
    </row>
    <row r="1945" spans="8:13">
      <c r="H1945" s="1" t="s">
        <v>78</v>
      </c>
      <c r="I1945" s="1" t="s">
        <v>804</v>
      </c>
      <c r="J1945" s="1" t="s">
        <v>4425</v>
      </c>
      <c r="K1945" s="1" t="str">
        <f t="shared" si="63"/>
        <v>2009</v>
      </c>
      <c r="L1945" s="18">
        <f t="shared" si="62"/>
        <v>20</v>
      </c>
      <c r="M1945" s="1" t="s">
        <v>79</v>
      </c>
    </row>
    <row r="1946" spans="8:13" hidden="1">
      <c r="H1946" s="1" t="s">
        <v>108</v>
      </c>
      <c r="I1946" s="1" t="s">
        <v>6917</v>
      </c>
      <c r="J1946" s="1" t="s">
        <v>6591</v>
      </c>
      <c r="K1946" s="1" t="str">
        <f t="shared" si="63"/>
        <v>2012</v>
      </c>
      <c r="L1946" s="1">
        <f t="shared" si="62"/>
        <v>5</v>
      </c>
      <c r="M1946" s="1" t="s">
        <v>60</v>
      </c>
    </row>
    <row r="1947" spans="8:13">
      <c r="H1947" s="1" t="s">
        <v>530</v>
      </c>
      <c r="I1947" s="1" t="s">
        <v>4942</v>
      </c>
      <c r="J1947" s="1" t="s">
        <v>5065</v>
      </c>
      <c r="K1947" s="1" t="str">
        <f t="shared" si="63"/>
        <v>2004</v>
      </c>
      <c r="L1947" s="18">
        <f t="shared" si="62"/>
        <v>20</v>
      </c>
      <c r="M1947" s="1" t="s">
        <v>79</v>
      </c>
    </row>
    <row r="1948" spans="8:13" hidden="1">
      <c r="H1948" s="1" t="s">
        <v>1033</v>
      </c>
      <c r="I1948" s="1" t="s">
        <v>6929</v>
      </c>
      <c r="J1948" s="1" t="s">
        <v>6807</v>
      </c>
      <c r="K1948" s="1" t="str">
        <f t="shared" si="63"/>
        <v>2015</v>
      </c>
      <c r="L1948" s="1">
        <f t="shared" si="62"/>
        <v>73</v>
      </c>
      <c r="M1948" s="1" t="s">
        <v>60</v>
      </c>
    </row>
    <row r="1949" spans="8:13">
      <c r="H1949" s="1" t="s">
        <v>555</v>
      </c>
      <c r="I1949" s="1" t="s">
        <v>5125</v>
      </c>
      <c r="J1949" s="1" t="s">
        <v>5180</v>
      </c>
      <c r="K1949" s="1" t="str">
        <f t="shared" si="63"/>
        <v>1996</v>
      </c>
      <c r="L1949" s="18">
        <f t="shared" si="62"/>
        <v>20</v>
      </c>
      <c r="M1949" s="1" t="s">
        <v>79</v>
      </c>
    </row>
    <row r="1950" spans="8:13" hidden="1">
      <c r="H1950" s="1" t="s">
        <v>1343</v>
      </c>
      <c r="I1950" s="1" t="s">
        <v>6923</v>
      </c>
      <c r="J1950" s="1" t="s">
        <v>3107</v>
      </c>
      <c r="K1950" s="1" t="str">
        <f t="shared" si="63"/>
        <v>2011</v>
      </c>
      <c r="L1950" s="1">
        <f t="shared" si="62"/>
        <v>37</v>
      </c>
      <c r="M1950" s="1" t="s">
        <v>60</v>
      </c>
    </row>
    <row r="1951" spans="8:13" hidden="1">
      <c r="H1951" s="1" t="s">
        <v>584</v>
      </c>
      <c r="I1951" s="1" t="s">
        <v>6936</v>
      </c>
      <c r="J1951" s="1" t="s">
        <v>1471</v>
      </c>
      <c r="K1951" s="1" t="str">
        <f t="shared" si="63"/>
        <v>2013</v>
      </c>
      <c r="L1951" s="1">
        <f t="shared" si="62"/>
        <v>35</v>
      </c>
      <c r="M1951" s="1" t="s">
        <v>60</v>
      </c>
    </row>
    <row r="1952" spans="8:13">
      <c r="H1952" s="1" t="s">
        <v>344</v>
      </c>
      <c r="I1952" s="1" t="s">
        <v>2344</v>
      </c>
      <c r="J1952" s="1" t="s">
        <v>4192</v>
      </c>
      <c r="K1952" s="1" t="str">
        <f t="shared" si="63"/>
        <v>2017</v>
      </c>
      <c r="L1952" s="18">
        <f t="shared" si="62"/>
        <v>20</v>
      </c>
      <c r="M1952" s="1" t="s">
        <v>79</v>
      </c>
    </row>
    <row r="1953" spans="8:13" hidden="1">
      <c r="H1953" s="1" t="s">
        <v>584</v>
      </c>
      <c r="I1953" s="1" t="s">
        <v>6940</v>
      </c>
      <c r="J1953" s="1" t="s">
        <v>6941</v>
      </c>
      <c r="K1953" s="1" t="str">
        <f t="shared" si="63"/>
        <v>2015</v>
      </c>
      <c r="L1953" s="1">
        <f t="shared" si="62"/>
        <v>37</v>
      </c>
      <c r="M1953" s="1" t="s">
        <v>60</v>
      </c>
    </row>
    <row r="1954" spans="8:13" hidden="1">
      <c r="H1954" s="1" t="s">
        <v>54</v>
      </c>
      <c r="I1954" s="1" t="s">
        <v>3817</v>
      </c>
      <c r="J1954" s="1" t="s">
        <v>6104</v>
      </c>
      <c r="K1954" s="1" t="str">
        <f t="shared" si="63"/>
        <v>2015</v>
      </c>
      <c r="L1954" s="1">
        <f t="shared" si="62"/>
        <v>3</v>
      </c>
      <c r="M1954" s="1" t="s">
        <v>60</v>
      </c>
    </row>
    <row r="1955" spans="8:13" hidden="1">
      <c r="H1955" s="1" t="s">
        <v>256</v>
      </c>
      <c r="I1955" s="1" t="s">
        <v>3817</v>
      </c>
      <c r="J1955" s="1" t="s">
        <v>6947</v>
      </c>
      <c r="K1955" s="1" t="str">
        <f t="shared" si="63"/>
        <v>2013</v>
      </c>
      <c r="L1955" s="1">
        <f t="shared" si="62"/>
        <v>50</v>
      </c>
      <c r="M1955" s="1" t="s">
        <v>60</v>
      </c>
    </row>
    <row r="1956" spans="8:13" hidden="1">
      <c r="H1956" s="1" t="s">
        <v>189</v>
      </c>
      <c r="I1956" s="1" t="s">
        <v>6931</v>
      </c>
      <c r="J1956" s="1" t="s">
        <v>6949</v>
      </c>
      <c r="K1956" s="1" t="str">
        <f t="shared" si="63"/>
        <v>2014</v>
      </c>
      <c r="L1956" s="1">
        <f t="shared" ref="L1956:L2019" si="64">H1956-(TEXT(I1956,"YYYY")-TEXT(J1956,"YYYY"))</f>
        <v>46</v>
      </c>
      <c r="M1956" s="1" t="s">
        <v>60</v>
      </c>
    </row>
    <row r="1957" spans="8:13" hidden="1">
      <c r="H1957" s="1" t="s">
        <v>78</v>
      </c>
      <c r="I1957" s="1" t="s">
        <v>6952</v>
      </c>
      <c r="J1957" s="1" t="s">
        <v>6953</v>
      </c>
      <c r="K1957" s="1" t="str">
        <f t="shared" si="63"/>
        <v>2015</v>
      </c>
      <c r="L1957" s="1">
        <f t="shared" si="64"/>
        <v>29</v>
      </c>
      <c r="M1957" s="1" t="s">
        <v>60</v>
      </c>
    </row>
    <row r="1958" spans="8:13">
      <c r="H1958" s="1">
        <v>22</v>
      </c>
      <c r="I1958" s="1" t="s">
        <v>6231</v>
      </c>
      <c r="J1958" s="1" t="s">
        <v>6321</v>
      </c>
      <c r="K1958" s="1" t="str">
        <f t="shared" si="63"/>
        <v>2014</v>
      </c>
      <c r="L1958" s="18">
        <f t="shared" si="64"/>
        <v>20</v>
      </c>
      <c r="M1958" s="1" t="s">
        <v>79</v>
      </c>
    </row>
    <row r="1959" spans="8:13">
      <c r="H1959" s="1" t="s">
        <v>144</v>
      </c>
      <c r="I1959" s="1" t="s">
        <v>6364</v>
      </c>
      <c r="J1959" s="1" t="s">
        <v>1125</v>
      </c>
      <c r="K1959" s="1" t="str">
        <f t="shared" si="63"/>
        <v>2012</v>
      </c>
      <c r="L1959" s="18">
        <f t="shared" si="64"/>
        <v>20</v>
      </c>
      <c r="M1959" s="1" t="s">
        <v>79</v>
      </c>
    </row>
    <row r="1960" spans="8:13">
      <c r="H1960" s="1" t="s">
        <v>583</v>
      </c>
      <c r="I1960" s="1" t="s">
        <v>5785</v>
      </c>
      <c r="J1960" s="1" t="s">
        <v>6684</v>
      </c>
      <c r="K1960" s="1" t="str">
        <f t="shared" si="63"/>
        <v>2013</v>
      </c>
      <c r="L1960" s="18">
        <f t="shared" si="64"/>
        <v>20</v>
      </c>
      <c r="M1960" s="1" t="s">
        <v>79</v>
      </c>
    </row>
    <row r="1961" spans="8:13" hidden="1">
      <c r="H1961" s="1" t="s">
        <v>101</v>
      </c>
      <c r="I1961" s="1" t="s">
        <v>3997</v>
      </c>
      <c r="J1961" s="1" t="s">
        <v>6564</v>
      </c>
      <c r="K1961" s="1" t="str">
        <f t="shared" si="63"/>
        <v>2015</v>
      </c>
      <c r="L1961" s="1">
        <f t="shared" si="64"/>
        <v>38</v>
      </c>
      <c r="M1961" s="1" t="s">
        <v>60</v>
      </c>
    </row>
    <row r="1962" spans="8:13" hidden="1">
      <c r="H1962" s="1" t="s">
        <v>809</v>
      </c>
      <c r="I1962" s="1" t="s">
        <v>3996</v>
      </c>
      <c r="J1962" s="1" t="s">
        <v>97</v>
      </c>
      <c r="K1962" s="1" t="str">
        <f t="shared" si="63"/>
        <v>2020</v>
      </c>
      <c r="L1962" s="1">
        <f t="shared" si="64"/>
        <v>36</v>
      </c>
      <c r="M1962" s="1" t="s">
        <v>60</v>
      </c>
    </row>
    <row r="1963" spans="8:13" hidden="1">
      <c r="H1963" s="1" t="s">
        <v>464</v>
      </c>
      <c r="I1963" s="1" t="s">
        <v>6965</v>
      </c>
      <c r="J1963" s="1" t="s">
        <v>6966</v>
      </c>
      <c r="K1963" s="1" t="str">
        <f t="shared" si="63"/>
        <v>2015</v>
      </c>
      <c r="L1963" s="1">
        <f t="shared" si="64"/>
        <v>31</v>
      </c>
      <c r="M1963" s="1" t="s">
        <v>60</v>
      </c>
    </row>
    <row r="1964" spans="8:13">
      <c r="H1964" s="1" t="s">
        <v>583</v>
      </c>
      <c r="I1964" s="1" t="s">
        <v>6705</v>
      </c>
      <c r="J1964" s="1" t="s">
        <v>3786</v>
      </c>
      <c r="K1964" s="1" t="str">
        <f t="shared" si="63"/>
        <v>2014</v>
      </c>
      <c r="L1964" s="18">
        <f t="shared" si="64"/>
        <v>20</v>
      </c>
      <c r="M1964" s="1" t="s">
        <v>79</v>
      </c>
    </row>
    <row r="1965" spans="8:13">
      <c r="H1965" s="1" t="s">
        <v>644</v>
      </c>
      <c r="I1965" s="1" t="s">
        <v>6797</v>
      </c>
      <c r="J1965" s="1" t="s">
        <v>2593</v>
      </c>
      <c r="K1965" s="1" t="str">
        <f t="shared" si="63"/>
        <v>2000</v>
      </c>
      <c r="L1965" s="18">
        <f t="shared" si="64"/>
        <v>20</v>
      </c>
      <c r="M1965" s="1" t="s">
        <v>79</v>
      </c>
    </row>
    <row r="1966" spans="8:13" hidden="1">
      <c r="H1966" s="1" t="s">
        <v>78</v>
      </c>
      <c r="I1966" s="1" t="s">
        <v>6973</v>
      </c>
      <c r="J1966" s="1" t="s">
        <v>5385</v>
      </c>
      <c r="K1966" s="1" t="str">
        <f t="shared" si="63"/>
        <v>1996</v>
      </c>
      <c r="L1966" s="1">
        <f t="shared" si="64"/>
        <v>10</v>
      </c>
      <c r="M1966" s="1" t="s">
        <v>60</v>
      </c>
    </row>
    <row r="1967" spans="8:13">
      <c r="H1967" s="1" t="s">
        <v>344</v>
      </c>
      <c r="I1967" s="1" t="s">
        <v>7340</v>
      </c>
      <c r="J1967" s="1" t="s">
        <v>7345</v>
      </c>
      <c r="K1967" s="1" t="str">
        <f t="shared" si="63"/>
        <v>2014</v>
      </c>
      <c r="L1967" s="18">
        <f t="shared" si="64"/>
        <v>20</v>
      </c>
      <c r="M1967" s="1" t="s">
        <v>79</v>
      </c>
    </row>
    <row r="1968" spans="8:13" hidden="1">
      <c r="H1968" s="1" t="s">
        <v>63</v>
      </c>
      <c r="I1968" s="1" t="s">
        <v>3996</v>
      </c>
      <c r="J1968" s="1" t="s">
        <v>4942</v>
      </c>
      <c r="K1968" s="1" t="str">
        <f t="shared" si="63"/>
        <v>2017</v>
      </c>
      <c r="L1968" s="1">
        <f t="shared" si="64"/>
        <v>27</v>
      </c>
      <c r="M1968" s="1" t="s">
        <v>60</v>
      </c>
    </row>
    <row r="1969" spans="8:13" hidden="1">
      <c r="H1969" s="1" t="s">
        <v>144</v>
      </c>
      <c r="I1969" s="1" t="s">
        <v>6983</v>
      </c>
      <c r="J1969" s="1" t="s">
        <v>5747</v>
      </c>
      <c r="K1969" s="1" t="str">
        <f t="shared" si="63"/>
        <v>2015</v>
      </c>
      <c r="L1969" s="1">
        <f t="shared" si="64"/>
        <v>24</v>
      </c>
      <c r="M1969" s="1" t="s">
        <v>60</v>
      </c>
    </row>
    <row r="1970" spans="8:13">
      <c r="H1970" s="1" t="s">
        <v>169</v>
      </c>
      <c r="I1970" s="1" t="s">
        <v>7441</v>
      </c>
      <c r="J1970" s="1" t="s">
        <v>5832</v>
      </c>
      <c r="K1970" s="1" t="str">
        <f t="shared" si="63"/>
        <v>2016</v>
      </c>
      <c r="L1970" s="18">
        <f t="shared" si="64"/>
        <v>20</v>
      </c>
      <c r="M1970" s="1" t="s">
        <v>79</v>
      </c>
    </row>
    <row r="1971" spans="8:13" hidden="1">
      <c r="H1971" s="1" t="s">
        <v>136</v>
      </c>
      <c r="I1971" s="1" t="s">
        <v>6965</v>
      </c>
      <c r="J1971" s="1" t="s">
        <v>6915</v>
      </c>
      <c r="K1971" s="1" t="str">
        <f t="shared" si="63"/>
        <v>2014</v>
      </c>
      <c r="L1971" s="1">
        <f t="shared" si="64"/>
        <v>49</v>
      </c>
      <c r="M1971" s="1" t="s">
        <v>60</v>
      </c>
    </row>
    <row r="1972" spans="8:13" hidden="1">
      <c r="H1972" s="1" t="s">
        <v>78</v>
      </c>
      <c r="I1972" s="1" t="s">
        <v>6965</v>
      </c>
      <c r="J1972" s="1" t="s">
        <v>6605</v>
      </c>
      <c r="K1972" s="1" t="str">
        <f t="shared" si="63"/>
        <v>2015</v>
      </c>
      <c r="L1972" s="1">
        <f t="shared" si="64"/>
        <v>29</v>
      </c>
      <c r="M1972" s="1" t="s">
        <v>60</v>
      </c>
    </row>
    <row r="1973" spans="8:13" hidden="1">
      <c r="H1973" s="1" t="s">
        <v>344</v>
      </c>
      <c r="I1973" s="1" t="s">
        <v>303</v>
      </c>
      <c r="J1973" s="1" t="s">
        <v>905</v>
      </c>
      <c r="K1973" s="1" t="str">
        <f t="shared" si="63"/>
        <v>2015</v>
      </c>
      <c r="L1973" s="1">
        <f t="shared" si="64"/>
        <v>20</v>
      </c>
      <c r="M1973" s="1" t="s">
        <v>60</v>
      </c>
    </row>
    <row r="1974" spans="8:13" hidden="1">
      <c r="H1974" s="1">
        <v>29</v>
      </c>
      <c r="I1974" s="1" t="s">
        <v>303</v>
      </c>
      <c r="J1974" s="1" t="s">
        <v>2593</v>
      </c>
      <c r="K1974" s="1" t="str">
        <f t="shared" si="63"/>
        <v>2000</v>
      </c>
      <c r="L1974" s="1">
        <f t="shared" si="64"/>
        <v>13</v>
      </c>
      <c r="M1974" s="1" t="s">
        <v>60</v>
      </c>
    </row>
    <row r="1975" spans="8:13" hidden="1">
      <c r="H1975" s="1" t="s">
        <v>721</v>
      </c>
      <c r="I1975" s="1" t="s">
        <v>303</v>
      </c>
      <c r="J1975" s="1" t="s">
        <v>6104</v>
      </c>
      <c r="K1975" s="1" t="str">
        <f t="shared" si="63"/>
        <v>2015</v>
      </c>
      <c r="L1975" s="1">
        <f t="shared" si="64"/>
        <v>50</v>
      </c>
      <c r="M1975" s="1" t="s">
        <v>60</v>
      </c>
    </row>
    <row r="1976" spans="8:13">
      <c r="H1976" s="1" t="s">
        <v>144</v>
      </c>
      <c r="I1976" s="1" t="s">
        <v>7647</v>
      </c>
      <c r="J1976" s="1" t="s">
        <v>6721</v>
      </c>
      <c r="K1976" s="1" t="str">
        <f t="shared" si="63"/>
        <v>2012</v>
      </c>
      <c r="L1976" s="18">
        <f t="shared" si="64"/>
        <v>20</v>
      </c>
      <c r="M1976" s="1" t="s">
        <v>79</v>
      </c>
    </row>
    <row r="1977" spans="8:13">
      <c r="H1977" s="1" t="s">
        <v>344</v>
      </c>
      <c r="I1977" s="1" t="s">
        <v>7691</v>
      </c>
      <c r="J1977" s="1" t="s">
        <v>517</v>
      </c>
      <c r="K1977" s="1" t="str">
        <f t="shared" si="63"/>
        <v>2019</v>
      </c>
      <c r="L1977" s="18">
        <f t="shared" si="64"/>
        <v>20</v>
      </c>
      <c r="M1977" s="1" t="s">
        <v>79</v>
      </c>
    </row>
    <row r="1978" spans="8:13">
      <c r="H1978" s="1" t="s">
        <v>169</v>
      </c>
      <c r="I1978" s="1" t="s">
        <v>4988</v>
      </c>
      <c r="J1978" s="1" t="s">
        <v>7043</v>
      </c>
      <c r="K1978" s="1" t="str">
        <f t="shared" si="63"/>
        <v>2020</v>
      </c>
      <c r="L1978" s="18">
        <f t="shared" si="64"/>
        <v>20</v>
      </c>
      <c r="M1978" s="1" t="s">
        <v>79</v>
      </c>
    </row>
    <row r="1979" spans="8:13">
      <c r="H1979" s="1" t="s">
        <v>134</v>
      </c>
      <c r="I1979" s="1" t="s">
        <v>9203</v>
      </c>
      <c r="J1979" s="1" t="s">
        <v>9208</v>
      </c>
      <c r="K1979" s="1" t="str">
        <f t="shared" si="63"/>
        <v>2005</v>
      </c>
      <c r="L1979" s="18">
        <f t="shared" si="64"/>
        <v>20</v>
      </c>
      <c r="M1979" s="1" t="s">
        <v>79</v>
      </c>
    </row>
    <row r="1980" spans="8:13" hidden="1">
      <c r="H1980" s="1" t="s">
        <v>160</v>
      </c>
      <c r="I1980" s="1" t="s">
        <v>7012</v>
      </c>
      <c r="J1980" s="1" t="s">
        <v>384</v>
      </c>
      <c r="K1980" s="1" t="str">
        <f t="shared" si="63"/>
        <v>2015</v>
      </c>
      <c r="L1980" s="1">
        <f t="shared" si="64"/>
        <v>57</v>
      </c>
      <c r="M1980" s="1" t="s">
        <v>60</v>
      </c>
    </row>
    <row r="1981" spans="8:13">
      <c r="H1981" s="1" t="s">
        <v>169</v>
      </c>
      <c r="I1981" s="1" t="s">
        <v>9841</v>
      </c>
      <c r="J1981" s="1" t="s">
        <v>9841</v>
      </c>
      <c r="K1981" s="1" t="str">
        <f t="shared" si="63"/>
        <v>2010</v>
      </c>
      <c r="L1981" s="18">
        <f t="shared" si="64"/>
        <v>20</v>
      </c>
      <c r="M1981" s="1" t="s">
        <v>79</v>
      </c>
    </row>
    <row r="1982" spans="8:13">
      <c r="H1982" s="1" t="s">
        <v>169</v>
      </c>
      <c r="I1982" s="1" t="s">
        <v>9829</v>
      </c>
      <c r="J1982" s="1" t="s">
        <v>7885</v>
      </c>
      <c r="K1982" s="1" t="str">
        <f t="shared" si="63"/>
        <v>2013</v>
      </c>
      <c r="L1982" s="18">
        <f t="shared" si="64"/>
        <v>20</v>
      </c>
      <c r="M1982" s="1" t="s">
        <v>79</v>
      </c>
    </row>
    <row r="1983" spans="8:13" hidden="1">
      <c r="H1983" s="1" t="s">
        <v>721</v>
      </c>
      <c r="I1983" s="1" t="s">
        <v>6965</v>
      </c>
      <c r="J1983" s="1" t="s">
        <v>7020</v>
      </c>
      <c r="K1983" s="1" t="str">
        <f t="shared" si="63"/>
        <v>2020</v>
      </c>
      <c r="L1983" s="1">
        <f t="shared" si="64"/>
        <v>56</v>
      </c>
      <c r="M1983" s="1" t="s">
        <v>60</v>
      </c>
    </row>
    <row r="1984" spans="8:13" hidden="1">
      <c r="H1984" s="1" t="s">
        <v>344</v>
      </c>
      <c r="I1984" s="1" t="s">
        <v>7022</v>
      </c>
      <c r="J1984" s="1" t="s">
        <v>5747</v>
      </c>
      <c r="K1984" s="1" t="str">
        <f t="shared" si="63"/>
        <v>2015</v>
      </c>
      <c r="L1984" s="1">
        <f t="shared" si="64"/>
        <v>21</v>
      </c>
      <c r="M1984" s="1" t="s">
        <v>60</v>
      </c>
    </row>
    <row r="1985" spans="8:13">
      <c r="H1985" s="1" t="s">
        <v>344</v>
      </c>
      <c r="I1985" s="1" t="s">
        <v>9902</v>
      </c>
      <c r="J1985" s="1" t="s">
        <v>10376</v>
      </c>
      <c r="K1985" s="1" t="str">
        <f t="shared" si="63"/>
        <v>2012</v>
      </c>
      <c r="L1985" s="18">
        <f t="shared" si="64"/>
        <v>20</v>
      </c>
      <c r="M1985" s="1" t="s">
        <v>79</v>
      </c>
    </row>
    <row r="1986" spans="8:13" hidden="1">
      <c r="H1986" s="1" t="s">
        <v>116</v>
      </c>
      <c r="I1986" s="1" t="s">
        <v>7022</v>
      </c>
      <c r="J1986" s="1" t="s">
        <v>7026</v>
      </c>
      <c r="K1986" s="1" t="str">
        <f t="shared" si="63"/>
        <v>2014</v>
      </c>
      <c r="L1986" s="1">
        <f t="shared" si="64"/>
        <v>4</v>
      </c>
      <c r="M1986" s="1" t="s">
        <v>60</v>
      </c>
    </row>
    <row r="1987" spans="8:13" hidden="1">
      <c r="H1987" s="1" t="s">
        <v>58</v>
      </c>
      <c r="I1987" s="1" t="s">
        <v>4720</v>
      </c>
      <c r="J1987" s="1" t="s">
        <v>7029</v>
      </c>
      <c r="K1987" s="1" t="str">
        <f t="shared" si="63"/>
        <v>2015</v>
      </c>
      <c r="L1987" s="1">
        <f t="shared" si="64"/>
        <v>10</v>
      </c>
      <c r="M1987" s="1" t="s">
        <v>60</v>
      </c>
    </row>
    <row r="1988" spans="8:13" hidden="1">
      <c r="H1988" s="1" t="s">
        <v>389</v>
      </c>
      <c r="I1988" s="1" t="s">
        <v>7031</v>
      </c>
      <c r="J1988" s="1" t="s">
        <v>7031</v>
      </c>
      <c r="K1988" s="1" t="str">
        <f t="shared" ref="K1988:K2051" si="65">TEXT(J1988,"YYYY")</f>
        <v>2015</v>
      </c>
      <c r="L1988" s="1">
        <f t="shared" si="64"/>
        <v>62</v>
      </c>
      <c r="M1988" s="1" t="s">
        <v>60</v>
      </c>
    </row>
    <row r="1989" spans="8:13">
      <c r="H1989" s="1" t="s">
        <v>63</v>
      </c>
      <c r="I1989" s="1" t="s">
        <v>261</v>
      </c>
      <c r="J1989" s="1" t="s">
        <v>7868</v>
      </c>
      <c r="K1989" s="1" t="str">
        <f t="shared" si="65"/>
        <v>2010</v>
      </c>
      <c r="L1989" s="18">
        <f t="shared" si="64"/>
        <v>20</v>
      </c>
      <c r="M1989" s="1" t="s">
        <v>79</v>
      </c>
    </row>
    <row r="1990" spans="8:13">
      <c r="H1990" s="1" t="s">
        <v>344</v>
      </c>
      <c r="I1990" s="1" t="s">
        <v>10517</v>
      </c>
      <c r="J1990" s="1" t="s">
        <v>2008</v>
      </c>
      <c r="K1990" s="1" t="str">
        <f t="shared" si="65"/>
        <v>2014</v>
      </c>
      <c r="L1990" s="18">
        <f t="shared" si="64"/>
        <v>20</v>
      </c>
      <c r="M1990" s="1" t="s">
        <v>79</v>
      </c>
    </row>
    <row r="1991" spans="8:13">
      <c r="H1991" s="1" t="s">
        <v>118</v>
      </c>
      <c r="I1991" s="1" t="s">
        <v>8512</v>
      </c>
      <c r="J1991" s="1" t="s">
        <v>1072</v>
      </c>
      <c r="K1991" s="1" t="str">
        <f t="shared" si="65"/>
        <v>2009</v>
      </c>
      <c r="L1991" s="18">
        <f t="shared" si="64"/>
        <v>20</v>
      </c>
      <c r="M1991" s="1" t="s">
        <v>79</v>
      </c>
    </row>
    <row r="1992" spans="8:13">
      <c r="H1992" s="1" t="s">
        <v>134</v>
      </c>
      <c r="I1992" s="1" t="s">
        <v>8486</v>
      </c>
      <c r="J1992" s="1" t="s">
        <v>8822</v>
      </c>
      <c r="K1992" s="1" t="str">
        <f t="shared" si="65"/>
        <v>2013</v>
      </c>
      <c r="L1992" s="18">
        <f t="shared" si="64"/>
        <v>20</v>
      </c>
      <c r="M1992" s="1" t="s">
        <v>79</v>
      </c>
    </row>
    <row r="1993" spans="8:13" hidden="1">
      <c r="H1993" s="1" t="s">
        <v>158</v>
      </c>
      <c r="I1993" s="1" t="s">
        <v>7037</v>
      </c>
      <c r="J1993" s="1" t="s">
        <v>364</v>
      </c>
      <c r="K1993" s="1" t="str">
        <f t="shared" si="65"/>
        <v>2020</v>
      </c>
      <c r="L1993" s="1">
        <f t="shared" si="64"/>
        <v>11</v>
      </c>
      <c r="M1993" s="1" t="s">
        <v>60</v>
      </c>
    </row>
    <row r="1994" spans="8:13">
      <c r="H1994" s="1" t="s">
        <v>63</v>
      </c>
      <c r="I1994" s="1" t="s">
        <v>11421</v>
      </c>
      <c r="J1994" s="1" t="s">
        <v>7895</v>
      </c>
      <c r="K1994" s="1" t="str">
        <f t="shared" si="65"/>
        <v>2010</v>
      </c>
      <c r="L1994" s="18">
        <f t="shared" si="64"/>
        <v>20</v>
      </c>
      <c r="M1994" s="1" t="s">
        <v>79</v>
      </c>
    </row>
    <row r="1995" spans="8:13" hidden="1">
      <c r="H1995" s="1" t="s">
        <v>351</v>
      </c>
      <c r="I1995" s="1" t="s">
        <v>7037</v>
      </c>
      <c r="J1995" s="1" t="s">
        <v>7057</v>
      </c>
      <c r="K1995" s="1" t="str">
        <f t="shared" si="65"/>
        <v>2004</v>
      </c>
      <c r="L1995" s="1">
        <f t="shared" si="64"/>
        <v>39</v>
      </c>
      <c r="M1995" s="1" t="s">
        <v>60</v>
      </c>
    </row>
    <row r="1996" spans="8:13" hidden="1">
      <c r="H1996" s="1" t="s">
        <v>301</v>
      </c>
      <c r="I1996" s="1" t="s">
        <v>7060</v>
      </c>
      <c r="J1996" s="1" t="s">
        <v>384</v>
      </c>
      <c r="K1996" s="1" t="str">
        <f t="shared" si="65"/>
        <v>2015</v>
      </c>
      <c r="L1996" s="1">
        <f t="shared" si="64"/>
        <v>53</v>
      </c>
      <c r="M1996" s="1" t="s">
        <v>60</v>
      </c>
    </row>
    <row r="1997" spans="8:13">
      <c r="H1997" s="1" t="s">
        <v>448</v>
      </c>
      <c r="I1997" s="1" t="s">
        <v>6186</v>
      </c>
      <c r="J1997" s="1" t="s">
        <v>3409</v>
      </c>
      <c r="K1997" s="1" t="str">
        <f t="shared" si="65"/>
        <v>2004</v>
      </c>
      <c r="L1997" s="18">
        <f t="shared" si="64"/>
        <v>20</v>
      </c>
      <c r="M1997" s="1" t="s">
        <v>79</v>
      </c>
    </row>
    <row r="1998" spans="8:13" hidden="1">
      <c r="H1998" s="1" t="s">
        <v>50</v>
      </c>
      <c r="I1998" s="1" t="s">
        <v>3918</v>
      </c>
      <c r="J1998" s="1" t="s">
        <v>7066</v>
      </c>
      <c r="K1998" s="1" t="str">
        <f t="shared" si="65"/>
        <v>2015</v>
      </c>
      <c r="L1998" s="1">
        <f t="shared" si="64"/>
        <v>1</v>
      </c>
      <c r="M1998" s="1" t="s">
        <v>60</v>
      </c>
    </row>
    <row r="1999" spans="8:13" hidden="1">
      <c r="H1999" s="1" t="s">
        <v>54</v>
      </c>
      <c r="I1999" s="1" t="s">
        <v>3918</v>
      </c>
      <c r="J1999" s="1" t="s">
        <v>7069</v>
      </c>
      <c r="K1999" s="1" t="str">
        <f t="shared" si="65"/>
        <v>2015</v>
      </c>
      <c r="L1999" s="1">
        <f t="shared" si="64"/>
        <v>3</v>
      </c>
      <c r="M1999" s="1" t="s">
        <v>60</v>
      </c>
    </row>
    <row r="2000" spans="8:13" hidden="1">
      <c r="H2000" s="1" t="s">
        <v>81</v>
      </c>
      <c r="I2000" s="1" t="s">
        <v>3918</v>
      </c>
      <c r="J2000" s="1" t="s">
        <v>1222</v>
      </c>
      <c r="K2000" s="1" t="str">
        <f t="shared" si="65"/>
        <v>2015</v>
      </c>
      <c r="L2000" s="1">
        <f t="shared" si="64"/>
        <v>61</v>
      </c>
      <c r="M2000" s="1" t="s">
        <v>60</v>
      </c>
    </row>
    <row r="2001" spans="8:13" hidden="1">
      <c r="H2001" s="1" t="s">
        <v>99</v>
      </c>
      <c r="I2001" s="1" t="s">
        <v>7073</v>
      </c>
      <c r="J2001" s="1" t="s">
        <v>1413</v>
      </c>
      <c r="K2001" s="1" t="str">
        <f t="shared" si="65"/>
        <v>2015</v>
      </c>
      <c r="L2001" s="1">
        <f t="shared" si="64"/>
        <v>6</v>
      </c>
      <c r="M2001" s="1" t="s">
        <v>60</v>
      </c>
    </row>
    <row r="2002" spans="8:13">
      <c r="H2002" s="1" t="s">
        <v>169</v>
      </c>
      <c r="I2002" s="1" t="s">
        <v>9305</v>
      </c>
      <c r="J2002" s="1" t="s">
        <v>10281</v>
      </c>
      <c r="K2002" s="1" t="str">
        <f t="shared" si="65"/>
        <v>2020</v>
      </c>
      <c r="L2002" s="18">
        <f t="shared" si="64"/>
        <v>20</v>
      </c>
      <c r="M2002" s="1" t="s">
        <v>79</v>
      </c>
    </row>
    <row r="2003" spans="8:13">
      <c r="H2003" s="1" t="s">
        <v>169</v>
      </c>
      <c r="I2003" s="1" t="s">
        <v>6169</v>
      </c>
      <c r="J2003" s="1" t="s">
        <v>1222</v>
      </c>
      <c r="K2003" s="1" t="str">
        <f t="shared" si="65"/>
        <v>2015</v>
      </c>
      <c r="L2003" s="18">
        <f t="shared" si="64"/>
        <v>20</v>
      </c>
      <c r="M2003" s="1" t="s">
        <v>79</v>
      </c>
    </row>
    <row r="2004" spans="8:13" hidden="1">
      <c r="H2004" s="1" t="s">
        <v>134</v>
      </c>
      <c r="I2004" s="1" t="s">
        <v>7078</v>
      </c>
      <c r="J2004" s="1" t="s">
        <v>2212</v>
      </c>
      <c r="K2004" s="1" t="str">
        <f t="shared" si="65"/>
        <v>2010</v>
      </c>
      <c r="L2004" s="1">
        <f t="shared" si="64"/>
        <v>22</v>
      </c>
      <c r="M2004" s="1" t="s">
        <v>60</v>
      </c>
    </row>
    <row r="2005" spans="8:13" hidden="1">
      <c r="H2005" s="1" t="s">
        <v>464</v>
      </c>
      <c r="I2005" s="1" t="s">
        <v>7082</v>
      </c>
      <c r="J2005" s="1" t="s">
        <v>1657</v>
      </c>
      <c r="K2005" s="1" t="str">
        <f t="shared" si="65"/>
        <v>2014</v>
      </c>
      <c r="L2005" s="1">
        <f t="shared" si="64"/>
        <v>30</v>
      </c>
      <c r="M2005" s="1" t="s">
        <v>60</v>
      </c>
    </row>
    <row r="2006" spans="8:13" hidden="1">
      <c r="H2006" s="1" t="s">
        <v>169</v>
      </c>
      <c r="I2006" s="1" t="s">
        <v>731</v>
      </c>
      <c r="J2006" s="1" t="s">
        <v>2212</v>
      </c>
      <c r="K2006" s="1" t="str">
        <f t="shared" si="65"/>
        <v>2010</v>
      </c>
      <c r="L2006" s="1">
        <f t="shared" si="64"/>
        <v>15</v>
      </c>
      <c r="M2006" s="1" t="s">
        <v>60</v>
      </c>
    </row>
    <row r="2007" spans="8:13" hidden="1">
      <c r="H2007" s="1" t="s">
        <v>555</v>
      </c>
      <c r="I2007" s="1" t="s">
        <v>731</v>
      </c>
      <c r="J2007" s="1" t="s">
        <v>731</v>
      </c>
      <c r="K2007" s="1" t="str">
        <f t="shared" si="65"/>
        <v>2015</v>
      </c>
      <c r="L2007" s="1">
        <f t="shared" si="64"/>
        <v>40</v>
      </c>
      <c r="M2007" s="1" t="s">
        <v>60</v>
      </c>
    </row>
    <row r="2008" spans="8:13" hidden="1">
      <c r="H2008" s="1" t="s">
        <v>189</v>
      </c>
      <c r="I2008" s="1" t="s">
        <v>7034</v>
      </c>
      <c r="J2008" s="1" t="s">
        <v>7091</v>
      </c>
      <c r="K2008" s="1" t="str">
        <f t="shared" si="65"/>
        <v>1995</v>
      </c>
      <c r="L2008" s="1">
        <f t="shared" si="64"/>
        <v>27</v>
      </c>
      <c r="M2008" s="1" t="s">
        <v>60</v>
      </c>
    </row>
    <row r="2009" spans="8:13">
      <c r="H2009" s="1" t="s">
        <v>583</v>
      </c>
      <c r="I2009" s="1" t="s">
        <v>12403</v>
      </c>
      <c r="J2009" s="1" t="s">
        <v>7628</v>
      </c>
      <c r="K2009" s="1" t="str">
        <f t="shared" si="65"/>
        <v>2018</v>
      </c>
      <c r="L2009" s="18">
        <f t="shared" si="64"/>
        <v>20</v>
      </c>
      <c r="M2009" s="1" t="s">
        <v>79</v>
      </c>
    </row>
    <row r="2010" spans="8:13">
      <c r="H2010" s="1" t="s">
        <v>177</v>
      </c>
      <c r="I2010" s="1" t="s">
        <v>1427</v>
      </c>
      <c r="J2010" s="1" t="s">
        <v>496</v>
      </c>
      <c r="K2010" s="1" t="str">
        <f t="shared" si="65"/>
        <v>2017</v>
      </c>
      <c r="L2010" s="18">
        <f t="shared" si="64"/>
        <v>21</v>
      </c>
      <c r="M2010" s="1" t="s">
        <v>79</v>
      </c>
    </row>
    <row r="2011" spans="8:13">
      <c r="H2011" s="1" t="s">
        <v>583</v>
      </c>
      <c r="I2011" s="1" t="s">
        <v>1492</v>
      </c>
      <c r="J2011" s="1" t="s">
        <v>1039</v>
      </c>
      <c r="K2011" s="1" t="str">
        <f t="shared" si="65"/>
        <v>2018</v>
      </c>
      <c r="L2011" s="18">
        <f t="shared" si="64"/>
        <v>21</v>
      </c>
      <c r="M2011" s="1" t="s">
        <v>79</v>
      </c>
    </row>
    <row r="2012" spans="8:13" hidden="1">
      <c r="H2012" s="1" t="s">
        <v>584</v>
      </c>
      <c r="I2012" s="1" t="s">
        <v>7034</v>
      </c>
      <c r="J2012" s="1" t="s">
        <v>7102</v>
      </c>
      <c r="K2012" s="1" t="str">
        <f t="shared" si="65"/>
        <v>2015</v>
      </c>
      <c r="L2012" s="1">
        <f t="shared" si="64"/>
        <v>37</v>
      </c>
      <c r="M2012" s="1" t="s">
        <v>60</v>
      </c>
    </row>
    <row r="2013" spans="8:13" hidden="1">
      <c r="H2013" s="1" t="s">
        <v>136</v>
      </c>
      <c r="I2013" s="1" t="s">
        <v>7089</v>
      </c>
      <c r="J2013" s="1" t="s">
        <v>7043</v>
      </c>
      <c r="K2013" s="1" t="str">
        <f t="shared" si="65"/>
        <v>2020</v>
      </c>
      <c r="L2013" s="1">
        <f t="shared" si="64"/>
        <v>50</v>
      </c>
      <c r="M2013" s="1" t="s">
        <v>60</v>
      </c>
    </row>
    <row r="2014" spans="8:13" hidden="1">
      <c r="H2014" s="1" t="s">
        <v>54</v>
      </c>
      <c r="I2014" s="1" t="s">
        <v>7089</v>
      </c>
      <c r="J2014" s="1" t="s">
        <v>5441</v>
      </c>
      <c r="K2014" s="1" t="str">
        <f t="shared" si="65"/>
        <v>2020</v>
      </c>
      <c r="L2014" s="1">
        <f t="shared" si="64"/>
        <v>3</v>
      </c>
      <c r="M2014" s="1" t="s">
        <v>60</v>
      </c>
    </row>
    <row r="2015" spans="8:13" hidden="1">
      <c r="H2015" s="1" t="s">
        <v>134</v>
      </c>
      <c r="I2015" s="1" t="s">
        <v>7089</v>
      </c>
      <c r="J2015" s="1" t="s">
        <v>6721</v>
      </c>
      <c r="K2015" s="1" t="str">
        <f t="shared" si="65"/>
        <v>2012</v>
      </c>
      <c r="L2015" s="1">
        <f t="shared" si="64"/>
        <v>19</v>
      </c>
      <c r="M2015" s="1" t="s">
        <v>60</v>
      </c>
    </row>
    <row r="2016" spans="8:13" hidden="1">
      <c r="H2016" s="1" t="s">
        <v>678</v>
      </c>
      <c r="I2016" s="1" t="s">
        <v>7089</v>
      </c>
      <c r="J2016" s="1" t="s">
        <v>5622</v>
      </c>
      <c r="K2016" s="1" t="str">
        <f t="shared" si="65"/>
        <v>2020</v>
      </c>
      <c r="L2016" s="1">
        <f t="shared" si="64"/>
        <v>34</v>
      </c>
      <c r="M2016" s="1" t="s">
        <v>60</v>
      </c>
    </row>
    <row r="2017" spans="8:13" hidden="1">
      <c r="H2017" s="1" t="s">
        <v>299</v>
      </c>
      <c r="I2017" s="1" t="s">
        <v>7120</v>
      </c>
      <c r="J2017" s="1" t="s">
        <v>921</v>
      </c>
      <c r="K2017" s="1" t="str">
        <f t="shared" si="65"/>
        <v>2015</v>
      </c>
      <c r="L2017" s="1">
        <f t="shared" si="64"/>
        <v>44</v>
      </c>
      <c r="M2017" s="1" t="s">
        <v>60</v>
      </c>
    </row>
    <row r="2018" spans="8:13" hidden="1">
      <c r="H2018" s="1" t="s">
        <v>88</v>
      </c>
      <c r="I2018" s="1" t="s">
        <v>7120</v>
      </c>
      <c r="J2018" s="1" t="s">
        <v>1067</v>
      </c>
      <c r="K2018" s="1" t="str">
        <f t="shared" si="65"/>
        <v>2015</v>
      </c>
      <c r="L2018" s="1">
        <f t="shared" si="64"/>
        <v>28</v>
      </c>
      <c r="M2018" s="1" t="s">
        <v>60</v>
      </c>
    </row>
    <row r="2019" spans="8:13" hidden="1">
      <c r="H2019" s="1">
        <v>35</v>
      </c>
      <c r="I2019" s="1" t="s">
        <v>7125</v>
      </c>
      <c r="J2019" s="1" t="s">
        <v>7126</v>
      </c>
      <c r="K2019" s="1" t="str">
        <f t="shared" si="65"/>
        <v>2012</v>
      </c>
      <c r="L2019" s="1">
        <f t="shared" si="64"/>
        <v>32</v>
      </c>
      <c r="M2019" s="1" t="s">
        <v>60</v>
      </c>
    </row>
    <row r="2020" spans="8:13" hidden="1">
      <c r="H2020" s="1" t="s">
        <v>256</v>
      </c>
      <c r="I2020" s="1" t="s">
        <v>7125</v>
      </c>
      <c r="J2020" s="1" t="s">
        <v>6721</v>
      </c>
      <c r="K2020" s="1" t="str">
        <f t="shared" si="65"/>
        <v>2012</v>
      </c>
      <c r="L2020" s="1">
        <f t="shared" ref="L2020:L2083" si="66">H2020-(TEXT(I2020,"YYYY")-TEXT(J2020,"YYYY"))</f>
        <v>49</v>
      </c>
      <c r="M2020" s="1" t="s">
        <v>60</v>
      </c>
    </row>
    <row r="2021" spans="8:13">
      <c r="H2021" s="1" t="s">
        <v>177</v>
      </c>
      <c r="I2021" s="1" t="s">
        <v>1506</v>
      </c>
      <c r="J2021" s="1" t="s">
        <v>274</v>
      </c>
      <c r="K2021" s="1" t="str">
        <f t="shared" si="65"/>
        <v>2017</v>
      </c>
      <c r="L2021" s="18">
        <f t="shared" si="66"/>
        <v>21</v>
      </c>
      <c r="M2021" s="1" t="s">
        <v>79</v>
      </c>
    </row>
    <row r="2022" spans="8:13" hidden="1">
      <c r="H2022" s="1" t="s">
        <v>436</v>
      </c>
      <c r="I2022" s="1" t="s">
        <v>6247</v>
      </c>
      <c r="J2022" s="1" t="s">
        <v>2019</v>
      </c>
      <c r="K2022" s="1" t="str">
        <f t="shared" si="65"/>
        <v>2012</v>
      </c>
      <c r="L2022" s="1">
        <f t="shared" si="66"/>
        <v>56</v>
      </c>
      <c r="M2022" s="1" t="s">
        <v>60</v>
      </c>
    </row>
    <row r="2023" spans="8:13" hidden="1">
      <c r="H2023" s="1" t="s">
        <v>555</v>
      </c>
      <c r="I2023" s="1" t="s">
        <v>7130</v>
      </c>
      <c r="J2023" s="1" t="s">
        <v>7135</v>
      </c>
      <c r="K2023" s="1" t="str">
        <f t="shared" si="65"/>
        <v>2014</v>
      </c>
      <c r="L2023" s="1">
        <f t="shared" si="66"/>
        <v>40</v>
      </c>
      <c r="M2023" s="1" t="s">
        <v>60</v>
      </c>
    </row>
    <row r="2024" spans="8:13" hidden="1">
      <c r="H2024" s="1" t="s">
        <v>256</v>
      </c>
      <c r="I2024" s="1" t="s">
        <v>7130</v>
      </c>
      <c r="J2024" s="1" t="s">
        <v>7137</v>
      </c>
      <c r="K2024" s="1" t="str">
        <f t="shared" si="65"/>
        <v>2014</v>
      </c>
      <c r="L2024" s="1">
        <f t="shared" si="66"/>
        <v>52</v>
      </c>
      <c r="M2024" s="1" t="s">
        <v>60</v>
      </c>
    </row>
    <row r="2025" spans="8:13" hidden="1">
      <c r="H2025" s="1" t="s">
        <v>149</v>
      </c>
      <c r="I2025" s="1" t="s">
        <v>921</v>
      </c>
      <c r="J2025" s="1" t="s">
        <v>7140</v>
      </c>
      <c r="K2025" s="1" t="str">
        <f t="shared" si="65"/>
        <v>2013</v>
      </c>
      <c r="L2025" s="1">
        <f t="shared" si="66"/>
        <v>37</v>
      </c>
      <c r="M2025" s="1" t="s">
        <v>60</v>
      </c>
    </row>
    <row r="2026" spans="8:13" hidden="1">
      <c r="H2026" s="1" t="s">
        <v>50</v>
      </c>
      <c r="I2026" s="1" t="s">
        <v>6247</v>
      </c>
      <c r="J2026" s="1" t="s">
        <v>171</v>
      </c>
      <c r="K2026" s="1" t="str">
        <f t="shared" si="65"/>
        <v>2015</v>
      </c>
      <c r="L2026" s="1">
        <f t="shared" si="66"/>
        <v>1</v>
      </c>
      <c r="M2026" s="1" t="s">
        <v>60</v>
      </c>
    </row>
    <row r="2027" spans="8:13" hidden="1">
      <c r="H2027" s="1" t="s">
        <v>120</v>
      </c>
      <c r="I2027" s="1" t="s">
        <v>4017</v>
      </c>
      <c r="J2027" s="1" t="s">
        <v>7144</v>
      </c>
      <c r="K2027" s="1" t="str">
        <f t="shared" si="65"/>
        <v>1984</v>
      </c>
      <c r="L2027" s="1">
        <f t="shared" si="66"/>
        <v>16</v>
      </c>
      <c r="M2027" s="1" t="s">
        <v>60</v>
      </c>
    </row>
    <row r="2028" spans="8:13" hidden="1">
      <c r="H2028" s="1" t="s">
        <v>282</v>
      </c>
      <c r="I2028" s="1" t="s">
        <v>7090</v>
      </c>
      <c r="J2028" s="1" t="s">
        <v>1899</v>
      </c>
      <c r="K2028" s="1" t="str">
        <f t="shared" si="65"/>
        <v>2005</v>
      </c>
      <c r="L2028" s="1">
        <f t="shared" si="66"/>
        <v>33</v>
      </c>
      <c r="M2028" s="1" t="s">
        <v>60</v>
      </c>
    </row>
    <row r="2029" spans="8:13">
      <c r="H2029" s="1" t="s">
        <v>344</v>
      </c>
      <c r="I2029" s="1" t="s">
        <v>1628</v>
      </c>
      <c r="J2029" s="1" t="s">
        <v>66</v>
      </c>
      <c r="K2029" s="1" t="str">
        <f t="shared" si="65"/>
        <v>2019</v>
      </c>
      <c r="L2029" s="18">
        <f t="shared" si="66"/>
        <v>21</v>
      </c>
      <c r="M2029" s="1" t="s">
        <v>79</v>
      </c>
    </row>
    <row r="2030" spans="8:13">
      <c r="H2030" s="1" t="s">
        <v>118</v>
      </c>
      <c r="I2030" s="1" t="s">
        <v>911</v>
      </c>
      <c r="J2030" s="1" t="s">
        <v>1075</v>
      </c>
      <c r="K2030" s="1" t="str">
        <f t="shared" si="65"/>
        <v>2015</v>
      </c>
      <c r="L2030" s="18">
        <f t="shared" si="66"/>
        <v>21</v>
      </c>
      <c r="M2030" s="1" t="s">
        <v>79</v>
      </c>
    </row>
    <row r="2031" spans="8:13">
      <c r="H2031" s="1" t="s">
        <v>464</v>
      </c>
      <c r="I2031" s="1" t="s">
        <v>1929</v>
      </c>
      <c r="J2031" s="1" t="s">
        <v>1815</v>
      </c>
      <c r="K2031" s="1" t="str">
        <f t="shared" si="65"/>
        <v>2008</v>
      </c>
      <c r="L2031" s="18">
        <f t="shared" si="66"/>
        <v>21</v>
      </c>
      <c r="M2031" s="1" t="s">
        <v>79</v>
      </c>
    </row>
    <row r="2032" spans="8:13" hidden="1">
      <c r="H2032" s="1" t="s">
        <v>120</v>
      </c>
      <c r="I2032" s="1" t="s">
        <v>7156</v>
      </c>
      <c r="J2032" s="1" t="s">
        <v>6104</v>
      </c>
      <c r="K2032" s="1" t="str">
        <f t="shared" si="65"/>
        <v>2015</v>
      </c>
      <c r="L2032" s="1">
        <f t="shared" si="66"/>
        <v>45</v>
      </c>
      <c r="M2032" s="1" t="s">
        <v>60</v>
      </c>
    </row>
    <row r="2033" spans="8:13" hidden="1">
      <c r="H2033" s="1" t="s">
        <v>310</v>
      </c>
      <c r="I2033" s="1" t="s">
        <v>7158</v>
      </c>
      <c r="J2033" s="1" t="s">
        <v>7159</v>
      </c>
      <c r="K2033" s="1" t="str">
        <f t="shared" si="65"/>
        <v>2014</v>
      </c>
      <c r="L2033" s="1">
        <f t="shared" si="66"/>
        <v>45</v>
      </c>
      <c r="M2033" s="1" t="s">
        <v>60</v>
      </c>
    </row>
    <row r="2034" spans="8:13">
      <c r="H2034" s="1" t="s">
        <v>1343</v>
      </c>
      <c r="I2034" s="1" t="s">
        <v>1956</v>
      </c>
      <c r="J2034" s="1" t="s">
        <v>870</v>
      </c>
      <c r="K2034" s="1" t="str">
        <f t="shared" si="65"/>
        <v>1999</v>
      </c>
      <c r="L2034" s="18">
        <f t="shared" si="66"/>
        <v>21</v>
      </c>
      <c r="M2034" s="1" t="s">
        <v>79</v>
      </c>
    </row>
    <row r="2035" spans="8:13" hidden="1">
      <c r="H2035" s="1" t="s">
        <v>240</v>
      </c>
      <c r="I2035" s="1" t="s">
        <v>7156</v>
      </c>
      <c r="J2035" s="1" t="s">
        <v>6104</v>
      </c>
      <c r="K2035" s="1" t="str">
        <f t="shared" si="65"/>
        <v>2015</v>
      </c>
      <c r="L2035" s="1">
        <f t="shared" si="66"/>
        <v>53</v>
      </c>
      <c r="M2035" s="1" t="s">
        <v>60</v>
      </c>
    </row>
    <row r="2036" spans="8:13">
      <c r="H2036" s="1" t="s">
        <v>78</v>
      </c>
      <c r="I2036" s="1" t="s">
        <v>978</v>
      </c>
      <c r="J2036" s="1" t="s">
        <v>2241</v>
      </c>
      <c r="K2036" s="1" t="str">
        <f t="shared" si="65"/>
        <v>2010</v>
      </c>
      <c r="L2036" s="18">
        <f t="shared" si="66"/>
        <v>21</v>
      </c>
      <c r="M2036" s="1" t="s">
        <v>79</v>
      </c>
    </row>
    <row r="2037" spans="8:13">
      <c r="H2037" s="1" t="s">
        <v>464</v>
      </c>
      <c r="I2037" s="1" t="s">
        <v>2422</v>
      </c>
      <c r="J2037" s="1" t="s">
        <v>2324</v>
      </c>
      <c r="K2037" s="1" t="str">
        <f t="shared" si="65"/>
        <v>2008</v>
      </c>
      <c r="L2037" s="18">
        <f t="shared" si="66"/>
        <v>21</v>
      </c>
      <c r="M2037" s="1" t="s">
        <v>79</v>
      </c>
    </row>
    <row r="2038" spans="8:13">
      <c r="H2038" s="1" t="s">
        <v>344</v>
      </c>
      <c r="I2038" s="1" t="s">
        <v>3294</v>
      </c>
      <c r="J2038" s="1" t="s">
        <v>3295</v>
      </c>
      <c r="K2038" s="1" t="str">
        <f t="shared" si="65"/>
        <v>2013</v>
      </c>
      <c r="L2038" s="18">
        <f t="shared" si="66"/>
        <v>21</v>
      </c>
      <c r="M2038" s="1" t="s">
        <v>79</v>
      </c>
    </row>
    <row r="2039" spans="8:13" hidden="1">
      <c r="H2039" s="1" t="s">
        <v>310</v>
      </c>
      <c r="I2039" s="1" t="s">
        <v>7166</v>
      </c>
      <c r="J2039" s="1" t="s">
        <v>7176</v>
      </c>
      <c r="K2039" s="1" t="str">
        <f t="shared" si="65"/>
        <v>2005</v>
      </c>
      <c r="L2039" s="1">
        <f t="shared" si="66"/>
        <v>35</v>
      </c>
      <c r="M2039" s="1" t="s">
        <v>60</v>
      </c>
    </row>
    <row r="2040" spans="8:13" hidden="1">
      <c r="H2040" s="1" t="s">
        <v>678</v>
      </c>
      <c r="I2040" s="1" t="s">
        <v>7172</v>
      </c>
      <c r="J2040" s="1" t="s">
        <v>2708</v>
      </c>
      <c r="K2040" s="1" t="str">
        <f t="shared" si="65"/>
        <v>2012</v>
      </c>
      <c r="L2040" s="1">
        <f t="shared" si="66"/>
        <v>32</v>
      </c>
      <c r="M2040" s="1" t="s">
        <v>60</v>
      </c>
    </row>
    <row r="2041" spans="8:13" hidden="1">
      <c r="H2041" s="1" t="s">
        <v>282</v>
      </c>
      <c r="I2041" s="1" t="s">
        <v>7156</v>
      </c>
      <c r="J2041" s="1" t="s">
        <v>2008</v>
      </c>
      <c r="K2041" s="1" t="str">
        <f t="shared" si="65"/>
        <v>2014</v>
      </c>
      <c r="L2041" s="1">
        <f t="shared" si="66"/>
        <v>41</v>
      </c>
      <c r="M2041" s="1" t="s">
        <v>60</v>
      </c>
    </row>
    <row r="2042" spans="8:13">
      <c r="H2042" s="1" t="s">
        <v>344</v>
      </c>
      <c r="I2042" s="1" t="s">
        <v>3458</v>
      </c>
      <c r="J2042" s="1" t="s">
        <v>752</v>
      </c>
      <c r="K2042" s="1" t="str">
        <f t="shared" si="65"/>
        <v>2018</v>
      </c>
      <c r="L2042" s="18">
        <f t="shared" si="66"/>
        <v>21</v>
      </c>
      <c r="M2042" s="1" t="s">
        <v>79</v>
      </c>
    </row>
    <row r="2043" spans="8:13" hidden="1">
      <c r="H2043" s="1" t="s">
        <v>88</v>
      </c>
      <c r="I2043" s="1" t="s">
        <v>7182</v>
      </c>
      <c r="J2043" s="1" t="s">
        <v>7183</v>
      </c>
      <c r="K2043" s="1" t="str">
        <f t="shared" si="65"/>
        <v>2013</v>
      </c>
      <c r="L2043" s="1">
        <f t="shared" si="66"/>
        <v>27</v>
      </c>
      <c r="M2043" s="1" t="s">
        <v>60</v>
      </c>
    </row>
    <row r="2044" spans="8:13">
      <c r="H2044" s="1" t="s">
        <v>367</v>
      </c>
      <c r="I2044" s="1" t="s">
        <v>3800</v>
      </c>
      <c r="J2044" s="1" t="s">
        <v>1222</v>
      </c>
      <c r="K2044" s="1" t="str">
        <f t="shared" si="65"/>
        <v>2015</v>
      </c>
      <c r="L2044" s="18">
        <f t="shared" si="66"/>
        <v>21</v>
      </c>
      <c r="M2044" s="1" t="s">
        <v>79</v>
      </c>
    </row>
    <row r="2045" spans="8:13" hidden="1">
      <c r="H2045" s="1" t="s">
        <v>555</v>
      </c>
      <c r="I2045" s="1" t="s">
        <v>7188</v>
      </c>
      <c r="J2045" s="1" t="s">
        <v>7189</v>
      </c>
      <c r="K2045" s="1" t="str">
        <f t="shared" si="65"/>
        <v>2011</v>
      </c>
      <c r="L2045" s="1">
        <f t="shared" si="66"/>
        <v>36</v>
      </c>
      <c r="M2045" s="1" t="s">
        <v>60</v>
      </c>
    </row>
    <row r="2046" spans="8:13" hidden="1">
      <c r="H2046" s="1" t="s">
        <v>530</v>
      </c>
      <c r="I2046" s="1" t="s">
        <v>7191</v>
      </c>
      <c r="J2046" s="1" t="s">
        <v>7192</v>
      </c>
      <c r="K2046" s="1" t="str">
        <f t="shared" si="65"/>
        <v>2014</v>
      </c>
      <c r="L2046" s="1">
        <f t="shared" si="66"/>
        <v>32</v>
      </c>
      <c r="M2046" s="1" t="s">
        <v>60</v>
      </c>
    </row>
    <row r="2047" spans="8:13">
      <c r="H2047" s="1" t="s">
        <v>344</v>
      </c>
      <c r="I2047" s="1" t="s">
        <v>3825</v>
      </c>
      <c r="J2047" s="1" t="s">
        <v>3826</v>
      </c>
      <c r="K2047" s="1" t="str">
        <f t="shared" si="65"/>
        <v>2012</v>
      </c>
      <c r="L2047" s="18">
        <f t="shared" si="66"/>
        <v>21</v>
      </c>
      <c r="M2047" s="1" t="s">
        <v>79</v>
      </c>
    </row>
    <row r="2048" spans="8:13">
      <c r="H2048" s="1" t="s">
        <v>583</v>
      </c>
      <c r="I2048" s="1" t="s">
        <v>2257</v>
      </c>
      <c r="J2048" s="1" t="s">
        <v>451</v>
      </c>
      <c r="K2048" s="1" t="str">
        <f t="shared" si="65"/>
        <v>2017</v>
      </c>
      <c r="L2048" s="18">
        <f t="shared" si="66"/>
        <v>21</v>
      </c>
      <c r="M2048" s="1" t="s">
        <v>79</v>
      </c>
    </row>
    <row r="2049" spans="8:13" hidden="1">
      <c r="H2049" s="1" t="s">
        <v>118</v>
      </c>
      <c r="I2049" s="1" t="s">
        <v>7199</v>
      </c>
      <c r="J2049" s="1" t="s">
        <v>7200</v>
      </c>
      <c r="K2049" s="1" t="str">
        <f t="shared" si="65"/>
        <v>2014</v>
      </c>
      <c r="L2049" s="1">
        <f t="shared" si="66"/>
        <v>24</v>
      </c>
      <c r="M2049" s="1" t="s">
        <v>60</v>
      </c>
    </row>
    <row r="2050" spans="8:13" hidden="1">
      <c r="H2050" s="1" t="s">
        <v>282</v>
      </c>
      <c r="I2050" s="1" t="s">
        <v>648</v>
      </c>
      <c r="J2050" s="1" t="s">
        <v>7204</v>
      </c>
      <c r="K2050" s="1" t="str">
        <f t="shared" si="65"/>
        <v>2008</v>
      </c>
      <c r="L2050" s="1">
        <f t="shared" si="66"/>
        <v>36</v>
      </c>
      <c r="M2050" s="1" t="s">
        <v>60</v>
      </c>
    </row>
    <row r="2051" spans="8:13" hidden="1">
      <c r="H2051" s="1" t="s">
        <v>180</v>
      </c>
      <c r="I2051" s="1" t="s">
        <v>7206</v>
      </c>
      <c r="J2051" s="1" t="s">
        <v>2023</v>
      </c>
      <c r="K2051" s="1" t="str">
        <f t="shared" si="65"/>
        <v>2013</v>
      </c>
      <c r="L2051" s="1">
        <f t="shared" si="66"/>
        <v>61</v>
      </c>
      <c r="M2051" s="1" t="s">
        <v>60</v>
      </c>
    </row>
    <row r="2052" spans="8:13">
      <c r="H2052" s="1" t="s">
        <v>177</v>
      </c>
      <c r="I2052" s="1" t="s">
        <v>4013</v>
      </c>
      <c r="J2052" s="1" t="s">
        <v>1873</v>
      </c>
      <c r="K2052" s="1" t="str">
        <f t="shared" ref="K2052:K2115" si="67">TEXT(J2052,"YYYY")</f>
        <v>2017</v>
      </c>
      <c r="L2052" s="18">
        <f t="shared" si="66"/>
        <v>21</v>
      </c>
      <c r="M2052" s="1" t="s">
        <v>79</v>
      </c>
    </row>
    <row r="2053" spans="8:13">
      <c r="H2053" s="1" t="s">
        <v>134</v>
      </c>
      <c r="I2053" s="1" t="s">
        <v>4596</v>
      </c>
      <c r="J2053" s="1" t="s">
        <v>4330</v>
      </c>
      <c r="K2053" s="1" t="str">
        <f t="shared" si="67"/>
        <v>2010</v>
      </c>
      <c r="L2053" s="18">
        <f t="shared" si="66"/>
        <v>21</v>
      </c>
      <c r="M2053" s="1" t="s">
        <v>79</v>
      </c>
    </row>
    <row r="2054" spans="8:13" hidden="1">
      <c r="H2054" s="1" t="s">
        <v>78</v>
      </c>
      <c r="I2054" s="1" t="s">
        <v>7211</v>
      </c>
      <c r="J2054" s="1" t="s">
        <v>7214</v>
      </c>
      <c r="K2054" s="1" t="str">
        <f t="shared" si="67"/>
        <v>2014</v>
      </c>
      <c r="L2054" s="1">
        <f t="shared" si="66"/>
        <v>28</v>
      </c>
      <c r="M2054" s="1" t="s">
        <v>60</v>
      </c>
    </row>
    <row r="2055" spans="8:13">
      <c r="H2055" s="1" t="s">
        <v>344</v>
      </c>
      <c r="I2055" s="1" t="s">
        <v>3370</v>
      </c>
      <c r="J2055" s="1" t="s">
        <v>227</v>
      </c>
      <c r="K2055" s="1" t="str">
        <f t="shared" si="67"/>
        <v>2017</v>
      </c>
      <c r="L2055" s="18">
        <f t="shared" si="66"/>
        <v>21</v>
      </c>
      <c r="M2055" s="1" t="s">
        <v>79</v>
      </c>
    </row>
    <row r="2056" spans="8:13" hidden="1">
      <c r="H2056" s="1" t="s">
        <v>555</v>
      </c>
      <c r="I2056" s="1" t="s">
        <v>4141</v>
      </c>
      <c r="J2056" s="1" t="s">
        <v>7218</v>
      </c>
      <c r="K2056" s="1" t="str">
        <f t="shared" si="67"/>
        <v>2012</v>
      </c>
      <c r="L2056" s="1">
        <f t="shared" si="66"/>
        <v>37</v>
      </c>
      <c r="M2056" s="1" t="s">
        <v>60</v>
      </c>
    </row>
    <row r="2057" spans="8:13">
      <c r="H2057" s="1" t="s">
        <v>464</v>
      </c>
      <c r="I2057" s="1" t="s">
        <v>4203</v>
      </c>
      <c r="J2057" s="1" t="s">
        <v>1918</v>
      </c>
      <c r="K2057" s="1" t="str">
        <f t="shared" si="67"/>
        <v>2007</v>
      </c>
      <c r="L2057" s="18">
        <f t="shared" si="66"/>
        <v>21</v>
      </c>
      <c r="M2057" s="1" t="s">
        <v>79</v>
      </c>
    </row>
    <row r="2058" spans="8:13">
      <c r="H2058" s="1" t="s">
        <v>1343</v>
      </c>
      <c r="I2058" s="1" t="s">
        <v>2822</v>
      </c>
      <c r="J2058" s="1" t="s">
        <v>3167</v>
      </c>
      <c r="K2058" s="1" t="str">
        <f t="shared" si="67"/>
        <v>1997</v>
      </c>
      <c r="L2058" s="18">
        <f t="shared" si="66"/>
        <v>21</v>
      </c>
      <c r="M2058" s="1" t="s">
        <v>79</v>
      </c>
    </row>
    <row r="2059" spans="8:13">
      <c r="H2059" s="1" t="s">
        <v>177</v>
      </c>
      <c r="I2059" s="1" t="s">
        <v>2822</v>
      </c>
      <c r="J2059" s="1" t="s">
        <v>5258</v>
      </c>
      <c r="K2059" s="1" t="str">
        <f t="shared" si="67"/>
        <v>2015</v>
      </c>
      <c r="L2059" s="18">
        <f t="shared" si="66"/>
        <v>21</v>
      </c>
      <c r="M2059" s="1" t="s">
        <v>79</v>
      </c>
    </row>
    <row r="2060" spans="8:13">
      <c r="H2060" s="1" t="s">
        <v>583</v>
      </c>
      <c r="I2060" s="1" t="s">
        <v>5981</v>
      </c>
      <c r="J2060" s="1" t="s">
        <v>1534</v>
      </c>
      <c r="K2060" s="1" t="str">
        <f t="shared" si="67"/>
        <v>2016</v>
      </c>
      <c r="L2060" s="18">
        <f t="shared" si="66"/>
        <v>21</v>
      </c>
      <c r="M2060" s="1" t="s">
        <v>79</v>
      </c>
    </row>
    <row r="2061" spans="8:13" hidden="1">
      <c r="H2061" s="1" t="s">
        <v>134</v>
      </c>
      <c r="I2061" s="1" t="s">
        <v>7228</v>
      </c>
      <c r="J2061" s="1" t="s">
        <v>7229</v>
      </c>
      <c r="K2061" s="1" t="str">
        <f t="shared" si="67"/>
        <v>2006</v>
      </c>
      <c r="L2061" s="1">
        <f t="shared" si="66"/>
        <v>18</v>
      </c>
      <c r="M2061" s="1" t="s">
        <v>60</v>
      </c>
    </row>
    <row r="2062" spans="8:13">
      <c r="H2062" s="1" t="s">
        <v>88</v>
      </c>
      <c r="I2062" s="1" t="s">
        <v>6408</v>
      </c>
      <c r="J2062" s="1" t="s">
        <v>6412</v>
      </c>
      <c r="K2062" s="1" t="str">
        <f t="shared" si="67"/>
        <v>2009</v>
      </c>
      <c r="L2062" s="18">
        <f t="shared" si="66"/>
        <v>21</v>
      </c>
      <c r="M2062" s="1" t="s">
        <v>79</v>
      </c>
    </row>
    <row r="2063" spans="8:13" hidden="1">
      <c r="H2063" s="1" t="s">
        <v>324</v>
      </c>
      <c r="I2063" s="1" t="s">
        <v>3807</v>
      </c>
      <c r="J2063" s="1" t="s">
        <v>7233</v>
      </c>
      <c r="K2063" s="1" t="str">
        <f t="shared" si="67"/>
        <v>2014</v>
      </c>
      <c r="L2063" s="1">
        <f t="shared" si="66"/>
        <v>12</v>
      </c>
      <c r="M2063" s="1" t="s">
        <v>60</v>
      </c>
    </row>
    <row r="2064" spans="8:13">
      <c r="H2064" s="1" t="s">
        <v>177</v>
      </c>
      <c r="I2064" s="1" t="s">
        <v>6754</v>
      </c>
      <c r="J2064" s="1" t="s">
        <v>6762</v>
      </c>
      <c r="K2064" s="1" t="str">
        <f t="shared" si="67"/>
        <v>2013</v>
      </c>
      <c r="L2064" s="18">
        <f t="shared" si="66"/>
        <v>21</v>
      </c>
      <c r="M2064" s="1" t="s">
        <v>79</v>
      </c>
    </row>
    <row r="2065" spans="8:13" hidden="1">
      <c r="H2065" s="1" t="s">
        <v>177</v>
      </c>
      <c r="I2065" s="1" t="s">
        <v>4965</v>
      </c>
      <c r="J2065" s="1" t="s">
        <v>7238</v>
      </c>
      <c r="K2065" s="1" t="str">
        <f t="shared" si="67"/>
        <v>2001</v>
      </c>
      <c r="L2065" s="1">
        <f t="shared" si="66"/>
        <v>9</v>
      </c>
      <c r="M2065" s="1" t="s">
        <v>60</v>
      </c>
    </row>
    <row r="2066" spans="8:13" hidden="1">
      <c r="H2066" s="1" t="s">
        <v>217</v>
      </c>
      <c r="I2066" s="1" t="s">
        <v>4965</v>
      </c>
      <c r="J2066" s="1" t="s">
        <v>7239</v>
      </c>
      <c r="K2066" s="1" t="str">
        <f t="shared" si="67"/>
        <v>2002</v>
      </c>
      <c r="L2066" s="1">
        <f t="shared" si="66"/>
        <v>3</v>
      </c>
      <c r="M2066" s="1" t="s">
        <v>60</v>
      </c>
    </row>
    <row r="2067" spans="8:13">
      <c r="H2067" s="1" t="s">
        <v>583</v>
      </c>
      <c r="I2067" s="1" t="s">
        <v>4965</v>
      </c>
      <c r="J2067" s="1" t="s">
        <v>7224</v>
      </c>
      <c r="K2067" s="1" t="str">
        <f t="shared" si="67"/>
        <v>2014</v>
      </c>
      <c r="L2067" s="18">
        <f t="shared" si="66"/>
        <v>21</v>
      </c>
      <c r="M2067" s="1" t="s">
        <v>79</v>
      </c>
    </row>
    <row r="2068" spans="8:13">
      <c r="H2068" s="1" t="s">
        <v>177</v>
      </c>
      <c r="I2068" s="1" t="s">
        <v>7570</v>
      </c>
      <c r="J2068" s="1" t="s">
        <v>3458</v>
      </c>
      <c r="K2068" s="1" t="str">
        <f t="shared" si="67"/>
        <v>2018</v>
      </c>
      <c r="L2068" s="18">
        <f t="shared" si="66"/>
        <v>21</v>
      </c>
      <c r="M2068" s="1" t="s">
        <v>79</v>
      </c>
    </row>
    <row r="2069" spans="8:13">
      <c r="H2069" s="1" t="s">
        <v>177</v>
      </c>
      <c r="I2069" s="1" t="s">
        <v>7672</v>
      </c>
      <c r="J2069" s="1" t="s">
        <v>705</v>
      </c>
      <c r="K2069" s="1" t="str">
        <f t="shared" si="67"/>
        <v>2018</v>
      </c>
      <c r="L2069" s="18">
        <f t="shared" si="66"/>
        <v>21</v>
      </c>
      <c r="M2069" s="1" t="s">
        <v>79</v>
      </c>
    </row>
    <row r="2070" spans="8:13">
      <c r="H2070" s="1" t="s">
        <v>583</v>
      </c>
      <c r="I2070" s="1" t="s">
        <v>381</v>
      </c>
      <c r="J2070" s="1" t="s">
        <v>171</v>
      </c>
      <c r="K2070" s="1" t="str">
        <f t="shared" si="67"/>
        <v>2015</v>
      </c>
      <c r="L2070" s="18">
        <f t="shared" si="66"/>
        <v>21</v>
      </c>
      <c r="M2070" s="1" t="s">
        <v>79</v>
      </c>
    </row>
    <row r="2071" spans="8:13" hidden="1">
      <c r="H2071" s="1" t="s">
        <v>310</v>
      </c>
      <c r="I2071" s="1" t="s">
        <v>7246</v>
      </c>
      <c r="J2071" s="1" t="s">
        <v>7251</v>
      </c>
      <c r="K2071" s="1" t="str">
        <f t="shared" si="67"/>
        <v>2015</v>
      </c>
      <c r="L2071" s="1">
        <f t="shared" si="66"/>
        <v>45</v>
      </c>
      <c r="M2071" s="1" t="s">
        <v>60</v>
      </c>
    </row>
    <row r="2072" spans="8:13">
      <c r="H2072" s="1" t="s">
        <v>177</v>
      </c>
      <c r="I2072" s="1" t="s">
        <v>7894</v>
      </c>
      <c r="J2072" s="1" t="s">
        <v>7895</v>
      </c>
      <c r="K2072" s="1" t="str">
        <f t="shared" si="67"/>
        <v>2010</v>
      </c>
      <c r="L2072" s="18">
        <f t="shared" si="66"/>
        <v>21</v>
      </c>
      <c r="M2072" s="1" t="s">
        <v>79</v>
      </c>
    </row>
    <row r="2073" spans="8:13" hidden="1">
      <c r="H2073" s="1" t="s">
        <v>187</v>
      </c>
      <c r="I2073" s="1" t="s">
        <v>7253</v>
      </c>
      <c r="J2073" s="1" t="s">
        <v>7256</v>
      </c>
      <c r="K2073" s="1" t="str">
        <f t="shared" si="67"/>
        <v>2014</v>
      </c>
      <c r="L2073" s="1">
        <f t="shared" si="66"/>
        <v>8</v>
      </c>
      <c r="M2073" s="1" t="s">
        <v>60</v>
      </c>
    </row>
    <row r="2074" spans="8:13" hidden="1">
      <c r="H2074" s="1" t="s">
        <v>344</v>
      </c>
      <c r="I2074" s="1" t="s">
        <v>7253</v>
      </c>
      <c r="J2074" s="1" t="s">
        <v>7258</v>
      </c>
      <c r="K2074" s="1" t="str">
        <f t="shared" si="67"/>
        <v>2008</v>
      </c>
      <c r="L2074" s="1">
        <f t="shared" si="66"/>
        <v>14</v>
      </c>
      <c r="M2074" s="1" t="s">
        <v>60</v>
      </c>
    </row>
    <row r="2075" spans="8:13">
      <c r="H2075" s="1" t="s">
        <v>583</v>
      </c>
      <c r="I2075" s="1" t="s">
        <v>7937</v>
      </c>
      <c r="J2075" s="1" t="s">
        <v>2828</v>
      </c>
      <c r="K2075" s="1" t="str">
        <f t="shared" si="67"/>
        <v>2019</v>
      </c>
      <c r="L2075" s="18">
        <f t="shared" si="66"/>
        <v>21</v>
      </c>
      <c r="M2075" s="1" t="s">
        <v>79</v>
      </c>
    </row>
    <row r="2076" spans="8:13" hidden="1">
      <c r="H2076" s="1" t="s">
        <v>55</v>
      </c>
      <c r="I2076" s="1" t="s">
        <v>7253</v>
      </c>
      <c r="J2076" s="1" t="s">
        <v>3807</v>
      </c>
      <c r="K2076" s="1" t="str">
        <f t="shared" si="67"/>
        <v>2015</v>
      </c>
      <c r="L2076" s="1">
        <f t="shared" si="66"/>
        <v>4</v>
      </c>
      <c r="M2076" s="1" t="s">
        <v>60</v>
      </c>
    </row>
    <row r="2077" spans="8:13">
      <c r="H2077" s="1" t="s">
        <v>118</v>
      </c>
      <c r="I2077" s="1" t="s">
        <v>8021</v>
      </c>
      <c r="J2077" s="1" t="s">
        <v>7730</v>
      </c>
      <c r="K2077" s="1" t="str">
        <f t="shared" si="67"/>
        <v>2011</v>
      </c>
      <c r="L2077" s="18">
        <f t="shared" si="66"/>
        <v>21</v>
      </c>
      <c r="M2077" s="1" t="s">
        <v>79</v>
      </c>
    </row>
    <row r="2078" spans="8:13" hidden="1">
      <c r="H2078" s="1" t="s">
        <v>63</v>
      </c>
      <c r="I2078" s="1" t="s">
        <v>7253</v>
      </c>
      <c r="J2078" s="1" t="s">
        <v>3807</v>
      </c>
      <c r="K2078" s="1" t="str">
        <f t="shared" si="67"/>
        <v>2015</v>
      </c>
      <c r="L2078" s="1">
        <f t="shared" si="66"/>
        <v>30</v>
      </c>
      <c r="M2078" s="1" t="s">
        <v>60</v>
      </c>
    </row>
    <row r="2079" spans="8:13" hidden="1">
      <c r="H2079" s="1" t="s">
        <v>263</v>
      </c>
      <c r="I2079" s="1" t="s">
        <v>5258</v>
      </c>
      <c r="J2079" s="1" t="s">
        <v>7266</v>
      </c>
      <c r="K2079" s="1" t="str">
        <f t="shared" si="67"/>
        <v>2006</v>
      </c>
      <c r="L2079" s="1">
        <f t="shared" si="66"/>
        <v>9</v>
      </c>
      <c r="M2079" s="1" t="s">
        <v>60</v>
      </c>
    </row>
    <row r="2080" spans="8:13" hidden="1">
      <c r="H2080" s="1" t="s">
        <v>678</v>
      </c>
      <c r="I2080" s="1" t="s">
        <v>7191</v>
      </c>
      <c r="J2080" s="1" t="s">
        <v>7268</v>
      </c>
      <c r="K2080" s="1" t="str">
        <f t="shared" si="67"/>
        <v>2012</v>
      </c>
      <c r="L2080" s="1">
        <f t="shared" si="66"/>
        <v>31</v>
      </c>
      <c r="M2080" s="1" t="s">
        <v>60</v>
      </c>
    </row>
    <row r="2081" spans="8:13">
      <c r="H2081" s="1" t="s">
        <v>177</v>
      </c>
      <c r="I2081" s="1" t="s">
        <v>8033</v>
      </c>
      <c r="J2081" s="1" t="s">
        <v>6167</v>
      </c>
      <c r="K2081" s="1" t="str">
        <f t="shared" si="67"/>
        <v>2013</v>
      </c>
      <c r="L2081" s="18">
        <f t="shared" si="66"/>
        <v>21</v>
      </c>
      <c r="M2081" s="1" t="s">
        <v>79</v>
      </c>
    </row>
    <row r="2082" spans="8:13" hidden="1">
      <c r="H2082" s="1" t="s">
        <v>301</v>
      </c>
      <c r="I2082" s="1" t="s">
        <v>5582</v>
      </c>
      <c r="J2082" s="1" t="s">
        <v>7273</v>
      </c>
      <c r="K2082" s="1" t="str">
        <f t="shared" si="67"/>
        <v>2005</v>
      </c>
      <c r="L2082" s="1">
        <f t="shared" si="66"/>
        <v>43</v>
      </c>
      <c r="M2082" s="1" t="s">
        <v>60</v>
      </c>
    </row>
    <row r="2083" spans="8:13" hidden="1">
      <c r="H2083" s="1" t="s">
        <v>583</v>
      </c>
      <c r="I2083" s="1" t="s">
        <v>7270</v>
      </c>
      <c r="J2083" s="1" t="s">
        <v>4017</v>
      </c>
      <c r="K2083" s="1" t="str">
        <f t="shared" si="67"/>
        <v>2014</v>
      </c>
      <c r="L2083" s="1">
        <f t="shared" si="66"/>
        <v>21</v>
      </c>
      <c r="M2083" s="1" t="s">
        <v>60</v>
      </c>
    </row>
    <row r="2084" spans="8:13">
      <c r="H2084" s="1" t="s">
        <v>344</v>
      </c>
      <c r="I2084" s="1" t="s">
        <v>6161</v>
      </c>
      <c r="J2084" s="1" t="s">
        <v>892</v>
      </c>
      <c r="K2084" s="1" t="str">
        <f t="shared" si="67"/>
        <v>2015</v>
      </c>
      <c r="L2084" s="18">
        <f t="shared" ref="L2084:L2147" si="68">H2084-(TEXT(I2084,"YYYY")-TEXT(J2084,"YYYY"))</f>
        <v>21</v>
      </c>
      <c r="M2084" s="1" t="s">
        <v>79</v>
      </c>
    </row>
    <row r="2085" spans="8:13">
      <c r="H2085" s="1" t="s">
        <v>344</v>
      </c>
      <c r="I2085" s="1" t="s">
        <v>8093</v>
      </c>
      <c r="J2085" s="1" t="s">
        <v>5894</v>
      </c>
      <c r="K2085" s="1" t="str">
        <f t="shared" si="67"/>
        <v>2020</v>
      </c>
      <c r="L2085" s="18">
        <f t="shared" si="68"/>
        <v>21</v>
      </c>
      <c r="M2085" s="1" t="s">
        <v>79</v>
      </c>
    </row>
    <row r="2086" spans="8:13">
      <c r="H2086" s="1" t="s">
        <v>144</v>
      </c>
      <c r="I2086" s="1" t="s">
        <v>8261</v>
      </c>
      <c r="J2086" s="1" t="s">
        <v>496</v>
      </c>
      <c r="K2086" s="1" t="str">
        <f t="shared" si="67"/>
        <v>2017</v>
      </c>
      <c r="L2086" s="18">
        <f t="shared" si="68"/>
        <v>21</v>
      </c>
      <c r="M2086" s="1" t="s">
        <v>79</v>
      </c>
    </row>
    <row r="2087" spans="8:13" hidden="1">
      <c r="H2087" s="1" t="s">
        <v>479</v>
      </c>
      <c r="I2087" s="1" t="s">
        <v>7281</v>
      </c>
      <c r="J2087" s="1" t="s">
        <v>7284</v>
      </c>
      <c r="K2087" s="1" t="str">
        <f t="shared" si="67"/>
        <v>2012</v>
      </c>
      <c r="L2087" s="1">
        <f t="shared" si="68"/>
        <v>16</v>
      </c>
      <c r="M2087" s="1" t="s">
        <v>60</v>
      </c>
    </row>
    <row r="2088" spans="8:13">
      <c r="H2088" s="1" t="s">
        <v>344</v>
      </c>
      <c r="I2088" s="1" t="s">
        <v>8431</v>
      </c>
      <c r="J2088" s="1" t="s">
        <v>7043</v>
      </c>
      <c r="K2088" s="1" t="str">
        <f t="shared" si="67"/>
        <v>2020</v>
      </c>
      <c r="L2088" s="18">
        <f t="shared" si="68"/>
        <v>21</v>
      </c>
      <c r="M2088" s="1" t="s">
        <v>79</v>
      </c>
    </row>
    <row r="2089" spans="8:13">
      <c r="H2089" s="1" t="s">
        <v>177</v>
      </c>
      <c r="I2089" s="1" t="s">
        <v>8505</v>
      </c>
      <c r="J2089" s="1" t="s">
        <v>8509</v>
      </c>
      <c r="K2089" s="1" t="str">
        <f t="shared" si="67"/>
        <v>2012</v>
      </c>
      <c r="L2089" s="18">
        <f t="shared" si="68"/>
        <v>21</v>
      </c>
      <c r="M2089" s="1" t="s">
        <v>79</v>
      </c>
    </row>
    <row r="2090" spans="8:13" hidden="1">
      <c r="H2090" s="1" t="s">
        <v>299</v>
      </c>
      <c r="I2090" s="1" t="s">
        <v>7292</v>
      </c>
      <c r="J2090" s="1" t="s">
        <v>6691</v>
      </c>
      <c r="K2090" s="1" t="str">
        <f t="shared" si="67"/>
        <v>2015</v>
      </c>
      <c r="L2090" s="1">
        <f t="shared" si="68"/>
        <v>44</v>
      </c>
      <c r="M2090" s="1" t="s">
        <v>60</v>
      </c>
    </row>
    <row r="2091" spans="8:13">
      <c r="H2091" s="1" t="s">
        <v>1343</v>
      </c>
      <c r="I2091" s="1" t="s">
        <v>8945</v>
      </c>
      <c r="J2091" s="1" t="s">
        <v>2593</v>
      </c>
      <c r="K2091" s="1" t="str">
        <f t="shared" si="67"/>
        <v>2000</v>
      </c>
      <c r="L2091" s="18">
        <f t="shared" si="68"/>
        <v>21</v>
      </c>
      <c r="M2091" s="1" t="s">
        <v>79</v>
      </c>
    </row>
    <row r="2092" spans="8:13" hidden="1">
      <c r="H2092" s="1" t="s">
        <v>344</v>
      </c>
      <c r="I2092" s="1" t="s">
        <v>5054</v>
      </c>
      <c r="J2092" s="1" t="s">
        <v>7295</v>
      </c>
      <c r="K2092" s="1" t="str">
        <f t="shared" si="67"/>
        <v>2007</v>
      </c>
      <c r="L2092" s="1">
        <f t="shared" si="68"/>
        <v>13</v>
      </c>
      <c r="M2092" s="1" t="s">
        <v>60</v>
      </c>
    </row>
    <row r="2093" spans="8:13">
      <c r="H2093" s="1" t="s">
        <v>644</v>
      </c>
      <c r="I2093" s="1" t="s">
        <v>9328</v>
      </c>
      <c r="J2093" s="1" t="s">
        <v>2359</v>
      </c>
      <c r="K2093" s="1" t="str">
        <f t="shared" si="67"/>
        <v>1998</v>
      </c>
      <c r="L2093" s="18">
        <f t="shared" si="68"/>
        <v>21</v>
      </c>
      <c r="M2093" s="1" t="s">
        <v>79</v>
      </c>
    </row>
    <row r="2094" spans="8:13">
      <c r="H2094" s="1" t="s">
        <v>101</v>
      </c>
      <c r="I2094" s="1" t="s">
        <v>3825</v>
      </c>
      <c r="J2094" s="1" t="s">
        <v>10186</v>
      </c>
      <c r="K2094" s="1" t="str">
        <f t="shared" si="67"/>
        <v>1995</v>
      </c>
      <c r="L2094" s="18">
        <f t="shared" si="68"/>
        <v>21</v>
      </c>
      <c r="M2094" s="1" t="s">
        <v>79</v>
      </c>
    </row>
    <row r="2095" spans="8:13" hidden="1">
      <c r="H2095" s="1" t="s">
        <v>130</v>
      </c>
      <c r="I2095" s="1" t="s">
        <v>7302</v>
      </c>
      <c r="J2095" s="1" t="s">
        <v>7135</v>
      </c>
      <c r="K2095" s="1" t="str">
        <f t="shared" si="67"/>
        <v>2014</v>
      </c>
      <c r="L2095" s="1">
        <f t="shared" si="68"/>
        <v>11</v>
      </c>
      <c r="M2095" s="1" t="s">
        <v>60</v>
      </c>
    </row>
    <row r="2096" spans="8:13" hidden="1">
      <c r="H2096" s="1" t="s">
        <v>583</v>
      </c>
      <c r="I2096" s="1" t="s">
        <v>5331</v>
      </c>
      <c r="J2096" s="1" t="s">
        <v>5034</v>
      </c>
      <c r="K2096" s="1" t="str">
        <f t="shared" si="67"/>
        <v>2015</v>
      </c>
      <c r="L2096" s="1">
        <f t="shared" si="68"/>
        <v>22</v>
      </c>
      <c r="M2096" s="1" t="s">
        <v>60</v>
      </c>
    </row>
    <row r="2097" spans="8:13" hidden="1">
      <c r="H2097" s="1" t="s">
        <v>189</v>
      </c>
      <c r="I2097" s="1" t="s">
        <v>5331</v>
      </c>
      <c r="J2097" s="1" t="s">
        <v>7305</v>
      </c>
      <c r="K2097" s="1" t="str">
        <f t="shared" si="67"/>
        <v>2002</v>
      </c>
      <c r="L2097" s="1">
        <f t="shared" si="68"/>
        <v>34</v>
      </c>
      <c r="M2097" s="1" t="s">
        <v>60</v>
      </c>
    </row>
    <row r="2098" spans="8:13">
      <c r="H2098" s="1" t="s">
        <v>144</v>
      </c>
      <c r="I2098" s="1" t="s">
        <v>3125</v>
      </c>
      <c r="J2098" s="1" t="s">
        <v>1286</v>
      </c>
      <c r="K2098" s="1" t="str">
        <f t="shared" si="67"/>
        <v>2017</v>
      </c>
      <c r="L2098" s="18">
        <f t="shared" si="68"/>
        <v>21</v>
      </c>
      <c r="M2098" s="1" t="s">
        <v>79</v>
      </c>
    </row>
    <row r="2099" spans="8:13" hidden="1">
      <c r="H2099" s="1" t="s">
        <v>55</v>
      </c>
      <c r="I2099" s="1" t="s">
        <v>7310</v>
      </c>
      <c r="J2099" s="1" t="s">
        <v>6871</v>
      </c>
      <c r="K2099" s="1" t="str">
        <f t="shared" si="67"/>
        <v>2011</v>
      </c>
      <c r="L2099" s="1">
        <f t="shared" si="68"/>
        <v>0</v>
      </c>
      <c r="M2099" s="1" t="s">
        <v>60</v>
      </c>
    </row>
    <row r="2100" spans="8:13" hidden="1">
      <c r="H2100" s="1" t="s">
        <v>678</v>
      </c>
      <c r="I2100" s="1" t="s">
        <v>3111</v>
      </c>
      <c r="J2100" s="1" t="s">
        <v>6721</v>
      </c>
      <c r="K2100" s="1" t="str">
        <f t="shared" si="67"/>
        <v>2012</v>
      </c>
      <c r="L2100" s="1">
        <f t="shared" si="68"/>
        <v>26</v>
      </c>
      <c r="M2100" s="1" t="s">
        <v>60</v>
      </c>
    </row>
    <row r="2101" spans="8:13">
      <c r="H2101" s="1" t="s">
        <v>1343</v>
      </c>
      <c r="I2101" s="1" t="s">
        <v>3292</v>
      </c>
      <c r="J2101" s="1" t="s">
        <v>10497</v>
      </c>
      <c r="K2101" s="1" t="str">
        <f t="shared" si="67"/>
        <v>1993</v>
      </c>
      <c r="L2101" s="18">
        <f t="shared" si="68"/>
        <v>21</v>
      </c>
      <c r="M2101" s="1" t="s">
        <v>79</v>
      </c>
    </row>
    <row r="2102" spans="8:13" hidden="1">
      <c r="H2102" s="1" t="s">
        <v>187</v>
      </c>
      <c r="I2102" s="1" t="s">
        <v>7316</v>
      </c>
      <c r="J2102" s="1" t="s">
        <v>7318</v>
      </c>
      <c r="K2102" s="1" t="str">
        <f t="shared" si="67"/>
        <v>2014</v>
      </c>
      <c r="L2102" s="1">
        <f t="shared" si="68"/>
        <v>8</v>
      </c>
      <c r="M2102" s="1" t="s">
        <v>60</v>
      </c>
    </row>
    <row r="2103" spans="8:13">
      <c r="H2103" s="1" t="s">
        <v>134</v>
      </c>
      <c r="I2103" s="1" t="s">
        <v>11135</v>
      </c>
      <c r="J2103" s="1" t="s">
        <v>11138</v>
      </c>
      <c r="K2103" s="1" t="str">
        <f t="shared" si="67"/>
        <v>2014</v>
      </c>
      <c r="L2103" s="18">
        <f t="shared" si="68"/>
        <v>21</v>
      </c>
      <c r="M2103" s="1" t="s">
        <v>79</v>
      </c>
    </row>
    <row r="2104" spans="8:13">
      <c r="H2104" s="1" t="s">
        <v>177</v>
      </c>
      <c r="I2104" s="1" t="s">
        <v>8505</v>
      </c>
      <c r="J2104" s="1" t="s">
        <v>391</v>
      </c>
      <c r="K2104" s="1" t="str">
        <f t="shared" si="67"/>
        <v>2012</v>
      </c>
      <c r="L2104" s="18">
        <f t="shared" si="68"/>
        <v>21</v>
      </c>
      <c r="M2104" s="1" t="s">
        <v>79</v>
      </c>
    </row>
    <row r="2105" spans="8:13" hidden="1">
      <c r="H2105" s="1" t="s">
        <v>644</v>
      </c>
      <c r="I2105" s="1" t="s">
        <v>355</v>
      </c>
      <c r="J2105" s="1" t="s">
        <v>5331</v>
      </c>
      <c r="K2105" s="1" t="str">
        <f t="shared" si="67"/>
        <v>2015</v>
      </c>
      <c r="L2105" s="1">
        <f t="shared" si="68"/>
        <v>35</v>
      </c>
      <c r="M2105" s="1" t="s">
        <v>60</v>
      </c>
    </row>
    <row r="2106" spans="8:13" hidden="1">
      <c r="H2106" s="1" t="s">
        <v>189</v>
      </c>
      <c r="I2106" s="1" t="s">
        <v>355</v>
      </c>
      <c r="J2106" s="1" t="s">
        <v>5331</v>
      </c>
      <c r="K2106" s="1" t="str">
        <f t="shared" si="67"/>
        <v>2015</v>
      </c>
      <c r="L2106" s="1">
        <f t="shared" si="68"/>
        <v>47</v>
      </c>
      <c r="M2106" s="1" t="s">
        <v>60</v>
      </c>
    </row>
    <row r="2107" spans="8:13">
      <c r="H2107" s="1" t="s">
        <v>177</v>
      </c>
      <c r="I2107" s="1" t="s">
        <v>11660</v>
      </c>
      <c r="J2107" s="1" t="s">
        <v>11663</v>
      </c>
      <c r="K2107" s="1" t="str">
        <f t="shared" si="67"/>
        <v>2014</v>
      </c>
      <c r="L2107" s="18">
        <f t="shared" si="68"/>
        <v>21</v>
      </c>
      <c r="M2107" s="1" t="s">
        <v>79</v>
      </c>
    </row>
    <row r="2108" spans="8:13">
      <c r="H2108" s="1" t="s">
        <v>134</v>
      </c>
      <c r="I2108" s="1" t="s">
        <v>5832</v>
      </c>
      <c r="J2108" s="1" t="s">
        <v>2212</v>
      </c>
      <c r="K2108" s="1" t="str">
        <f t="shared" si="67"/>
        <v>2010</v>
      </c>
      <c r="L2108" s="18">
        <f t="shared" si="68"/>
        <v>21</v>
      </c>
      <c r="M2108" s="1" t="s">
        <v>79</v>
      </c>
    </row>
    <row r="2109" spans="8:13">
      <c r="H2109" s="1" t="s">
        <v>344</v>
      </c>
      <c r="I2109" s="1" t="s">
        <v>1006</v>
      </c>
      <c r="J2109" s="1" t="s">
        <v>11922</v>
      </c>
      <c r="K2109" s="1" t="str">
        <f t="shared" si="67"/>
        <v>2015</v>
      </c>
      <c r="L2109" s="18">
        <f t="shared" si="68"/>
        <v>21</v>
      </c>
      <c r="M2109" s="1" t="s">
        <v>79</v>
      </c>
    </row>
    <row r="2110" spans="8:13" hidden="1">
      <c r="H2110" s="1" t="s">
        <v>282</v>
      </c>
      <c r="I2110" s="1" t="s">
        <v>5747</v>
      </c>
      <c r="J2110" s="1" t="s">
        <v>4655</v>
      </c>
      <c r="K2110" s="1" t="str">
        <f t="shared" si="67"/>
        <v>2010</v>
      </c>
      <c r="L2110" s="1">
        <f t="shared" si="68"/>
        <v>38</v>
      </c>
      <c r="M2110" s="1" t="s">
        <v>60</v>
      </c>
    </row>
    <row r="2111" spans="8:13" hidden="1">
      <c r="H2111" s="1" t="s">
        <v>299</v>
      </c>
      <c r="I2111" s="1" t="s">
        <v>5747</v>
      </c>
      <c r="J2111" s="1" t="s">
        <v>7337</v>
      </c>
      <c r="K2111" s="1" t="str">
        <f t="shared" si="67"/>
        <v>2014</v>
      </c>
      <c r="L2111" s="1">
        <f t="shared" si="68"/>
        <v>43</v>
      </c>
      <c r="M2111" s="1" t="s">
        <v>60</v>
      </c>
    </row>
    <row r="2112" spans="8:13">
      <c r="H2112" s="1" t="s">
        <v>344</v>
      </c>
      <c r="I2112" s="1" t="s">
        <v>12488</v>
      </c>
      <c r="J2112" s="1" t="s">
        <v>156</v>
      </c>
      <c r="K2112" s="1" t="str">
        <f t="shared" si="67"/>
        <v>2020</v>
      </c>
      <c r="L2112" s="18">
        <f t="shared" si="68"/>
        <v>21</v>
      </c>
      <c r="M2112" s="1" t="s">
        <v>79</v>
      </c>
    </row>
    <row r="2113" spans="8:13" hidden="1">
      <c r="H2113" s="1" t="s">
        <v>189</v>
      </c>
      <c r="I2113" s="1" t="s">
        <v>7340</v>
      </c>
      <c r="J2113" s="1" t="s">
        <v>7343</v>
      </c>
      <c r="K2113" s="1" t="str">
        <f t="shared" si="67"/>
        <v>2012</v>
      </c>
      <c r="L2113" s="1">
        <f t="shared" si="68"/>
        <v>44</v>
      </c>
      <c r="M2113" s="1" t="s">
        <v>60</v>
      </c>
    </row>
    <row r="2114" spans="8:13">
      <c r="H2114" s="1" t="s">
        <v>177</v>
      </c>
      <c r="I2114" s="1" t="s">
        <v>178</v>
      </c>
      <c r="J2114" s="1" t="s">
        <v>182</v>
      </c>
      <c r="K2114" s="1" t="str">
        <f t="shared" si="67"/>
        <v>2011</v>
      </c>
      <c r="L2114" s="18">
        <f t="shared" si="68"/>
        <v>22</v>
      </c>
      <c r="M2114" s="1" t="s">
        <v>79</v>
      </c>
    </row>
    <row r="2115" spans="8:13" hidden="1">
      <c r="H2115" s="1" t="s">
        <v>263</v>
      </c>
      <c r="I2115" s="1" t="s">
        <v>7340</v>
      </c>
      <c r="J2115" s="1" t="s">
        <v>7347</v>
      </c>
      <c r="K2115" s="1" t="str">
        <f t="shared" si="67"/>
        <v>2013</v>
      </c>
      <c r="L2115" s="1">
        <f t="shared" si="68"/>
        <v>16</v>
      </c>
      <c r="M2115" s="1" t="s">
        <v>60</v>
      </c>
    </row>
    <row r="2116" spans="8:13" hidden="1">
      <c r="H2116" s="1" t="s">
        <v>120</v>
      </c>
      <c r="I2116" s="1" t="s">
        <v>7340</v>
      </c>
      <c r="J2116" s="1" t="s">
        <v>7349</v>
      </c>
      <c r="K2116" s="1" t="str">
        <f t="shared" ref="K2116:K2179" si="69">TEXT(J2116,"YYYY")</f>
        <v>2015</v>
      </c>
      <c r="L2116" s="1">
        <f t="shared" si="68"/>
        <v>46</v>
      </c>
      <c r="M2116" s="1" t="s">
        <v>60</v>
      </c>
    </row>
    <row r="2117" spans="8:13" hidden="1">
      <c r="H2117" s="1" t="s">
        <v>809</v>
      </c>
      <c r="I2117" s="1" t="s">
        <v>7340</v>
      </c>
      <c r="J2117" s="1" t="s">
        <v>7351</v>
      </c>
      <c r="K2117" s="1" t="str">
        <f t="shared" si="69"/>
        <v>1995</v>
      </c>
      <c r="L2117" s="1">
        <f t="shared" si="68"/>
        <v>16</v>
      </c>
      <c r="M2117" s="1" t="s">
        <v>60</v>
      </c>
    </row>
    <row r="2118" spans="8:13" hidden="1">
      <c r="H2118" s="1" t="s">
        <v>120</v>
      </c>
      <c r="I2118" s="1" t="s">
        <v>7354</v>
      </c>
      <c r="J2118" s="1" t="s">
        <v>6744</v>
      </c>
      <c r="K2118" s="1" t="str">
        <f t="shared" si="69"/>
        <v>2005</v>
      </c>
      <c r="L2118" s="1">
        <f t="shared" si="68"/>
        <v>36</v>
      </c>
      <c r="M2118" s="1" t="s">
        <v>60</v>
      </c>
    </row>
    <row r="2119" spans="8:13" hidden="1">
      <c r="H2119" s="1" t="s">
        <v>233</v>
      </c>
      <c r="I2119" s="1" t="s">
        <v>7354</v>
      </c>
      <c r="J2119" s="1" t="s">
        <v>7310</v>
      </c>
      <c r="K2119" s="1" t="str">
        <f t="shared" si="69"/>
        <v>2015</v>
      </c>
      <c r="L2119" s="1">
        <f t="shared" si="68"/>
        <v>49</v>
      </c>
      <c r="M2119" s="1" t="s">
        <v>60</v>
      </c>
    </row>
    <row r="2120" spans="8:13" hidden="1">
      <c r="H2120" s="1" t="s">
        <v>310</v>
      </c>
      <c r="I2120" s="1" t="s">
        <v>7354</v>
      </c>
      <c r="J2120" s="1" t="s">
        <v>7357</v>
      </c>
      <c r="K2120" s="1" t="str">
        <f t="shared" si="69"/>
        <v>2014</v>
      </c>
      <c r="L2120" s="1">
        <f t="shared" si="68"/>
        <v>44</v>
      </c>
      <c r="M2120" s="1" t="s">
        <v>60</v>
      </c>
    </row>
    <row r="2121" spans="8:13">
      <c r="H2121" s="1" t="s">
        <v>583</v>
      </c>
      <c r="I2121" s="1" t="s">
        <v>956</v>
      </c>
      <c r="J2121" s="1" t="s">
        <v>960</v>
      </c>
      <c r="K2121" s="1" t="str">
        <f t="shared" si="69"/>
        <v>2018</v>
      </c>
      <c r="L2121" s="18">
        <f t="shared" si="68"/>
        <v>22</v>
      </c>
      <c r="M2121" s="1" t="s">
        <v>79</v>
      </c>
    </row>
    <row r="2122" spans="8:13">
      <c r="H2122" s="1" t="s">
        <v>63</v>
      </c>
      <c r="I2122" s="1" t="s">
        <v>1001</v>
      </c>
      <c r="J2122" s="1" t="s">
        <v>1003</v>
      </c>
      <c r="K2122" s="1" t="str">
        <f t="shared" si="69"/>
        <v>2011</v>
      </c>
      <c r="L2122" s="18">
        <f t="shared" si="68"/>
        <v>22</v>
      </c>
      <c r="M2122" s="1" t="s">
        <v>79</v>
      </c>
    </row>
    <row r="2123" spans="8:13">
      <c r="H2123" s="1" t="s">
        <v>144</v>
      </c>
      <c r="I2123" s="1" t="s">
        <v>1146</v>
      </c>
      <c r="J2123" s="1" t="s">
        <v>1154</v>
      </c>
      <c r="K2123" s="1" t="str">
        <f t="shared" si="69"/>
        <v>2017</v>
      </c>
      <c r="L2123" s="18">
        <f t="shared" si="68"/>
        <v>22</v>
      </c>
      <c r="M2123" s="1" t="s">
        <v>79</v>
      </c>
    </row>
    <row r="2124" spans="8:13">
      <c r="H2124" s="1" t="s">
        <v>256</v>
      </c>
      <c r="I2124" s="1" t="s">
        <v>1390</v>
      </c>
      <c r="J2124" s="1" t="s">
        <v>1400</v>
      </c>
      <c r="K2124" s="1" t="str">
        <f t="shared" si="69"/>
        <v>1989</v>
      </c>
      <c r="L2124" s="18">
        <f t="shared" si="68"/>
        <v>22</v>
      </c>
      <c r="M2124" s="1" t="s">
        <v>79</v>
      </c>
    </row>
    <row r="2125" spans="8:13" hidden="1">
      <c r="H2125" s="1" t="s">
        <v>78</v>
      </c>
      <c r="I2125" s="1" t="s">
        <v>7369</v>
      </c>
      <c r="J2125" s="1" t="s">
        <v>7370</v>
      </c>
      <c r="K2125" s="1" t="str">
        <f t="shared" si="69"/>
        <v>2011</v>
      </c>
      <c r="L2125" s="1">
        <f t="shared" si="68"/>
        <v>25</v>
      </c>
      <c r="M2125" s="1" t="s">
        <v>60</v>
      </c>
    </row>
    <row r="2126" spans="8:13" hidden="1">
      <c r="H2126" s="1" t="s">
        <v>530</v>
      </c>
      <c r="I2126" s="1" t="s">
        <v>7369</v>
      </c>
      <c r="J2126" s="1" t="s">
        <v>7302</v>
      </c>
      <c r="K2126" s="1" t="str">
        <f t="shared" si="69"/>
        <v>2015</v>
      </c>
      <c r="L2126" s="1">
        <f t="shared" si="68"/>
        <v>33</v>
      </c>
      <c r="M2126" s="1" t="s">
        <v>60</v>
      </c>
    </row>
    <row r="2127" spans="8:13" hidden="1">
      <c r="H2127" s="1" t="s">
        <v>310</v>
      </c>
      <c r="I2127" s="1" t="s">
        <v>7374</v>
      </c>
      <c r="J2127" s="1" t="s">
        <v>4519</v>
      </c>
      <c r="K2127" s="1" t="str">
        <f t="shared" si="69"/>
        <v>2015</v>
      </c>
      <c r="L2127" s="1">
        <f t="shared" si="68"/>
        <v>45</v>
      </c>
      <c r="M2127" s="1" t="s">
        <v>60</v>
      </c>
    </row>
    <row r="2128" spans="8:13">
      <c r="H2128" s="1" t="s">
        <v>583</v>
      </c>
      <c r="I2128" s="1" t="s">
        <v>627</v>
      </c>
      <c r="J2128" s="1" t="s">
        <v>627</v>
      </c>
      <c r="K2128" s="1" t="str">
        <f t="shared" si="69"/>
        <v>2018</v>
      </c>
      <c r="L2128" s="18">
        <f t="shared" si="68"/>
        <v>22</v>
      </c>
      <c r="M2128" s="1" t="s">
        <v>79</v>
      </c>
    </row>
    <row r="2129" spans="8:13" hidden="1">
      <c r="H2129" s="1" t="s">
        <v>118</v>
      </c>
      <c r="I2129" s="1" t="s">
        <v>7374</v>
      </c>
      <c r="J2129" s="1" t="s">
        <v>7360</v>
      </c>
      <c r="K2129" s="1" t="str">
        <f t="shared" si="69"/>
        <v>2014</v>
      </c>
      <c r="L2129" s="1">
        <f t="shared" si="68"/>
        <v>24</v>
      </c>
      <c r="M2129" s="1" t="s">
        <v>60</v>
      </c>
    </row>
    <row r="2130" spans="8:13" hidden="1">
      <c r="H2130" s="1" t="s">
        <v>63</v>
      </c>
      <c r="I2130" s="1" t="s">
        <v>7378</v>
      </c>
      <c r="J2130" s="1" t="s">
        <v>7379</v>
      </c>
      <c r="K2130" s="1" t="str">
        <f t="shared" si="69"/>
        <v>1995</v>
      </c>
      <c r="L2130" s="1">
        <f t="shared" si="68"/>
        <v>10</v>
      </c>
      <c r="M2130" s="1" t="s">
        <v>60</v>
      </c>
    </row>
    <row r="2131" spans="8:13">
      <c r="H2131" s="1" t="s">
        <v>144</v>
      </c>
      <c r="I2131" s="1" t="s">
        <v>4071</v>
      </c>
      <c r="J2131" s="1" t="s">
        <v>4094</v>
      </c>
      <c r="K2131" s="1" t="str">
        <f t="shared" si="69"/>
        <v>2014</v>
      </c>
      <c r="L2131" s="18">
        <f t="shared" si="68"/>
        <v>22</v>
      </c>
      <c r="M2131" s="1" t="s">
        <v>79</v>
      </c>
    </row>
    <row r="2132" spans="8:13" hidden="1">
      <c r="H2132" s="1" t="s">
        <v>177</v>
      </c>
      <c r="I2132" s="1" t="s">
        <v>3983</v>
      </c>
      <c r="J2132" s="1" t="s">
        <v>250</v>
      </c>
      <c r="K2132" s="1" t="str">
        <f t="shared" si="69"/>
        <v>2016</v>
      </c>
      <c r="L2132" s="1">
        <f t="shared" si="68"/>
        <v>23</v>
      </c>
      <c r="M2132" s="1" t="s">
        <v>60</v>
      </c>
    </row>
    <row r="2133" spans="8:13" hidden="1">
      <c r="H2133" s="1" t="s">
        <v>177</v>
      </c>
      <c r="I2133" s="1" t="s">
        <v>3983</v>
      </c>
      <c r="J2133" s="1" t="s">
        <v>5832</v>
      </c>
      <c r="K2133" s="1" t="str">
        <f t="shared" si="69"/>
        <v>2016</v>
      </c>
      <c r="L2133" s="1">
        <f t="shared" si="68"/>
        <v>23</v>
      </c>
      <c r="M2133" s="1" t="s">
        <v>60</v>
      </c>
    </row>
    <row r="2134" spans="8:13">
      <c r="H2134" s="1" t="s">
        <v>448</v>
      </c>
      <c r="I2134" s="1" t="s">
        <v>4649</v>
      </c>
      <c r="J2134" s="1" t="s">
        <v>4650</v>
      </c>
      <c r="K2134" s="1" t="str">
        <f t="shared" si="69"/>
        <v>2006</v>
      </c>
      <c r="L2134" s="18">
        <f t="shared" si="68"/>
        <v>22</v>
      </c>
      <c r="M2134" s="1" t="s">
        <v>79</v>
      </c>
    </row>
    <row r="2135" spans="8:13" hidden="1">
      <c r="H2135" s="1" t="s">
        <v>136</v>
      </c>
      <c r="I2135" s="1" t="s">
        <v>159</v>
      </c>
      <c r="J2135" s="1" t="s">
        <v>250</v>
      </c>
      <c r="K2135" s="1" t="str">
        <f t="shared" si="69"/>
        <v>2016</v>
      </c>
      <c r="L2135" s="1">
        <f t="shared" si="68"/>
        <v>50</v>
      </c>
      <c r="M2135" s="1" t="s">
        <v>60</v>
      </c>
    </row>
    <row r="2136" spans="8:13" hidden="1">
      <c r="H2136" s="1" t="s">
        <v>169</v>
      </c>
      <c r="I2136" s="1" t="s">
        <v>5781</v>
      </c>
      <c r="J2136" s="1" t="s">
        <v>7396</v>
      </c>
      <c r="K2136" s="1" t="str">
        <f t="shared" si="69"/>
        <v>2019</v>
      </c>
      <c r="L2136" s="1">
        <f t="shared" si="68"/>
        <v>19</v>
      </c>
      <c r="M2136" s="1" t="s">
        <v>60</v>
      </c>
    </row>
    <row r="2137" spans="8:13">
      <c r="H2137" s="1" t="s">
        <v>583</v>
      </c>
      <c r="I2137" s="1" t="s">
        <v>5717</v>
      </c>
      <c r="J2137" s="1" t="s">
        <v>274</v>
      </c>
      <c r="K2137" s="1" t="str">
        <f t="shared" si="69"/>
        <v>2017</v>
      </c>
      <c r="L2137" s="18">
        <f t="shared" si="68"/>
        <v>22</v>
      </c>
      <c r="M2137" s="1" t="s">
        <v>79</v>
      </c>
    </row>
    <row r="2138" spans="8:13">
      <c r="H2138" s="1" t="s">
        <v>583</v>
      </c>
      <c r="I2138" s="1" t="s">
        <v>4673</v>
      </c>
      <c r="J2138" s="1" t="s">
        <v>467</v>
      </c>
      <c r="K2138" s="1" t="str">
        <f t="shared" si="69"/>
        <v>2016</v>
      </c>
      <c r="L2138" s="18">
        <f t="shared" si="68"/>
        <v>22</v>
      </c>
      <c r="M2138" s="1" t="s">
        <v>79</v>
      </c>
    </row>
    <row r="2139" spans="8:13">
      <c r="H2139" s="1" t="s">
        <v>78</v>
      </c>
      <c r="I2139" s="1" t="s">
        <v>5160</v>
      </c>
      <c r="J2139" s="1" t="s">
        <v>652</v>
      </c>
      <c r="K2139" s="1" t="str">
        <f t="shared" si="69"/>
        <v>2010</v>
      </c>
      <c r="L2139" s="18">
        <f t="shared" si="68"/>
        <v>22</v>
      </c>
      <c r="M2139" s="1" t="s">
        <v>79</v>
      </c>
    </row>
    <row r="2140" spans="8:13">
      <c r="H2140" s="1" t="s">
        <v>177</v>
      </c>
      <c r="I2140" s="1" t="s">
        <v>1485</v>
      </c>
      <c r="J2140" s="1" t="s">
        <v>1573</v>
      </c>
      <c r="K2140" s="1" t="str">
        <f t="shared" si="69"/>
        <v>2016</v>
      </c>
      <c r="L2140" s="18">
        <f t="shared" si="68"/>
        <v>22</v>
      </c>
      <c r="M2140" s="1" t="s">
        <v>79</v>
      </c>
    </row>
    <row r="2141" spans="8:13" hidden="1">
      <c r="H2141" s="1" t="s">
        <v>448</v>
      </c>
      <c r="I2141" s="1" t="s">
        <v>5781</v>
      </c>
      <c r="J2141" s="1" t="s">
        <v>522</v>
      </c>
      <c r="K2141" s="1" t="str">
        <f t="shared" si="69"/>
        <v>2019</v>
      </c>
      <c r="L2141" s="1">
        <f t="shared" si="68"/>
        <v>31</v>
      </c>
      <c r="M2141" s="1" t="s">
        <v>60</v>
      </c>
    </row>
    <row r="2142" spans="8:13">
      <c r="H2142" s="1" t="s">
        <v>177</v>
      </c>
      <c r="I2142" s="1" t="s">
        <v>6364</v>
      </c>
      <c r="J2142" s="1" t="s">
        <v>384</v>
      </c>
      <c r="K2142" s="1" t="str">
        <f t="shared" si="69"/>
        <v>2015</v>
      </c>
      <c r="L2142" s="18">
        <f t="shared" si="68"/>
        <v>22</v>
      </c>
      <c r="M2142" s="1" t="s">
        <v>79</v>
      </c>
    </row>
    <row r="2143" spans="8:13">
      <c r="H2143" s="1" t="s">
        <v>88</v>
      </c>
      <c r="I2143" s="1" t="s">
        <v>7253</v>
      </c>
      <c r="J2143" s="1" t="s">
        <v>7261</v>
      </c>
      <c r="K2143" s="1" t="str">
        <f t="shared" si="69"/>
        <v>2009</v>
      </c>
      <c r="L2143" s="18">
        <f t="shared" si="68"/>
        <v>22</v>
      </c>
      <c r="M2143" s="1" t="s">
        <v>79</v>
      </c>
    </row>
    <row r="2144" spans="8:13">
      <c r="H2144" s="1" t="s">
        <v>177</v>
      </c>
      <c r="I2144" s="1" t="s">
        <v>7359</v>
      </c>
      <c r="J2144" s="1" t="s">
        <v>7360</v>
      </c>
      <c r="K2144" s="1" t="str">
        <f t="shared" si="69"/>
        <v>2014</v>
      </c>
      <c r="L2144" s="18">
        <f t="shared" si="68"/>
        <v>22</v>
      </c>
      <c r="M2144" s="1" t="s">
        <v>79</v>
      </c>
    </row>
    <row r="2145" spans="8:13" hidden="1">
      <c r="H2145" s="1" t="s">
        <v>583</v>
      </c>
      <c r="I2145" s="1" t="s">
        <v>5781</v>
      </c>
      <c r="J2145" s="1" t="s">
        <v>66</v>
      </c>
      <c r="K2145" s="1" t="str">
        <f t="shared" si="69"/>
        <v>2019</v>
      </c>
      <c r="L2145" s="1">
        <f t="shared" si="68"/>
        <v>21</v>
      </c>
      <c r="M2145" s="1" t="s">
        <v>60</v>
      </c>
    </row>
    <row r="2146" spans="8:13">
      <c r="H2146" s="1" t="s">
        <v>144</v>
      </c>
      <c r="I2146" s="1" t="s">
        <v>663</v>
      </c>
      <c r="J2146" s="1" t="s">
        <v>3458</v>
      </c>
      <c r="K2146" s="1" t="str">
        <f t="shared" si="69"/>
        <v>2018</v>
      </c>
      <c r="L2146" s="18">
        <f t="shared" si="68"/>
        <v>22</v>
      </c>
      <c r="M2146" s="1" t="s">
        <v>79</v>
      </c>
    </row>
    <row r="2147" spans="8:13">
      <c r="H2147" s="1" t="s">
        <v>583</v>
      </c>
      <c r="I2147" s="1" t="s">
        <v>3137</v>
      </c>
      <c r="J2147" s="1" t="s">
        <v>7794</v>
      </c>
      <c r="K2147" s="1" t="str">
        <f t="shared" si="69"/>
        <v>2016</v>
      </c>
      <c r="L2147" s="18">
        <f t="shared" si="68"/>
        <v>22</v>
      </c>
      <c r="M2147" s="1" t="s">
        <v>79</v>
      </c>
    </row>
    <row r="2148" spans="8:13">
      <c r="H2148" s="1" t="s">
        <v>464</v>
      </c>
      <c r="I2148" s="1" t="s">
        <v>7937</v>
      </c>
      <c r="J2148" s="1" t="s">
        <v>8014</v>
      </c>
      <c r="K2148" s="1" t="str">
        <f t="shared" si="69"/>
        <v>2011</v>
      </c>
      <c r="L2148" s="18">
        <f t="shared" ref="L2148:L2211" si="70">H2148-(TEXT(I2148,"YYYY")-TEXT(J2148,"YYYY"))</f>
        <v>22</v>
      </c>
      <c r="M2148" s="1" t="s">
        <v>79</v>
      </c>
    </row>
    <row r="2149" spans="8:13">
      <c r="H2149" s="1" t="s">
        <v>144</v>
      </c>
      <c r="I2149" s="1" t="s">
        <v>6586</v>
      </c>
      <c r="J2149" s="1" t="s">
        <v>8155</v>
      </c>
      <c r="K2149" s="1" t="str">
        <f t="shared" si="69"/>
        <v>2018</v>
      </c>
      <c r="L2149" s="18">
        <f t="shared" si="70"/>
        <v>22</v>
      </c>
      <c r="M2149" s="1" t="s">
        <v>79</v>
      </c>
    </row>
    <row r="2150" spans="8:13" hidden="1">
      <c r="H2150" s="1" t="s">
        <v>160</v>
      </c>
      <c r="I2150" s="1" t="s">
        <v>5781</v>
      </c>
      <c r="J2150" s="1" t="s">
        <v>1427</v>
      </c>
      <c r="K2150" s="1" t="str">
        <f t="shared" si="69"/>
        <v>2019</v>
      </c>
      <c r="L2150" s="1">
        <f t="shared" si="70"/>
        <v>57</v>
      </c>
      <c r="M2150" s="1" t="s">
        <v>60</v>
      </c>
    </row>
    <row r="2151" spans="8:13">
      <c r="H2151" s="1" t="s">
        <v>177</v>
      </c>
      <c r="I2151" s="1" t="s">
        <v>8821</v>
      </c>
      <c r="J2151" s="1" t="s">
        <v>8835</v>
      </c>
      <c r="K2151" s="1" t="str">
        <f t="shared" si="69"/>
        <v>2013</v>
      </c>
      <c r="L2151" s="18">
        <f t="shared" si="70"/>
        <v>22</v>
      </c>
      <c r="M2151" s="1" t="s">
        <v>79</v>
      </c>
    </row>
    <row r="2152" spans="8:13">
      <c r="H2152" s="1" t="s">
        <v>448</v>
      </c>
      <c r="I2152" s="1" t="s">
        <v>9553</v>
      </c>
      <c r="J2152" s="1" t="s">
        <v>9475</v>
      </c>
      <c r="K2152" s="1" t="str">
        <f t="shared" si="69"/>
        <v>2003</v>
      </c>
      <c r="L2152" s="18">
        <f t="shared" si="70"/>
        <v>22</v>
      </c>
      <c r="M2152" s="1" t="s">
        <v>79</v>
      </c>
    </row>
    <row r="2153" spans="8:13">
      <c r="H2153" s="1" t="s">
        <v>144</v>
      </c>
      <c r="I2153" s="1" t="s">
        <v>9120</v>
      </c>
      <c r="J2153" s="1" t="s">
        <v>941</v>
      </c>
      <c r="K2153" s="1" t="str">
        <f t="shared" si="69"/>
        <v>2011</v>
      </c>
      <c r="L2153" s="18">
        <f t="shared" si="70"/>
        <v>22</v>
      </c>
      <c r="M2153" s="1" t="s">
        <v>79</v>
      </c>
    </row>
    <row r="2154" spans="8:13">
      <c r="H2154" s="1" t="s">
        <v>144</v>
      </c>
      <c r="I2154" s="1" t="s">
        <v>9662</v>
      </c>
      <c r="J2154" s="1" t="s">
        <v>9214</v>
      </c>
      <c r="K2154" s="1" t="str">
        <f t="shared" si="69"/>
        <v>2010</v>
      </c>
      <c r="L2154" s="18">
        <f t="shared" si="70"/>
        <v>22</v>
      </c>
      <c r="M2154" s="1" t="s">
        <v>79</v>
      </c>
    </row>
    <row r="2155" spans="8:13">
      <c r="H2155" s="1" t="s">
        <v>144</v>
      </c>
      <c r="I2155" s="1" t="s">
        <v>9858</v>
      </c>
      <c r="J2155" s="1" t="s">
        <v>2212</v>
      </c>
      <c r="K2155" s="1" t="str">
        <f t="shared" si="69"/>
        <v>2010</v>
      </c>
      <c r="L2155" s="18">
        <f t="shared" si="70"/>
        <v>22</v>
      </c>
      <c r="M2155" s="1" t="s">
        <v>79</v>
      </c>
    </row>
    <row r="2156" spans="8:13" hidden="1">
      <c r="H2156" s="1" t="s">
        <v>282</v>
      </c>
      <c r="I2156" s="1" t="s">
        <v>7449</v>
      </c>
      <c r="J2156" s="1" t="s">
        <v>892</v>
      </c>
      <c r="K2156" s="1" t="str">
        <f t="shared" si="69"/>
        <v>2015</v>
      </c>
      <c r="L2156" s="1">
        <f t="shared" si="70"/>
        <v>42</v>
      </c>
      <c r="M2156" s="1"/>
    </row>
    <row r="2157" spans="8:13" hidden="1">
      <c r="H2157" s="1" t="s">
        <v>367</v>
      </c>
      <c r="I2157" s="1" t="s">
        <v>7449</v>
      </c>
      <c r="J2157" s="1" t="s">
        <v>3171</v>
      </c>
      <c r="K2157" s="1" t="str">
        <f t="shared" si="69"/>
        <v>2016</v>
      </c>
      <c r="L2157" s="1">
        <f t="shared" si="70"/>
        <v>26</v>
      </c>
      <c r="M2157" s="1" t="s">
        <v>60</v>
      </c>
    </row>
    <row r="2158" spans="8:13" hidden="1">
      <c r="H2158" s="1" t="s">
        <v>233</v>
      </c>
      <c r="I2158" s="1" t="s">
        <v>7449</v>
      </c>
      <c r="J2158" s="1" t="s">
        <v>7454</v>
      </c>
      <c r="K2158" s="1" t="str">
        <f t="shared" si="69"/>
        <v>2016</v>
      </c>
      <c r="L2158" s="1">
        <f t="shared" si="70"/>
        <v>49</v>
      </c>
      <c r="M2158" s="1"/>
    </row>
    <row r="2159" spans="8:13">
      <c r="H2159" s="1" t="s">
        <v>144</v>
      </c>
      <c r="I2159" s="1" t="s">
        <v>9173</v>
      </c>
      <c r="J2159" s="1" t="s">
        <v>9913</v>
      </c>
      <c r="K2159" s="1" t="str">
        <f t="shared" si="69"/>
        <v>2011</v>
      </c>
      <c r="L2159" s="18">
        <f t="shared" si="70"/>
        <v>22</v>
      </c>
      <c r="M2159" s="1" t="s">
        <v>79</v>
      </c>
    </row>
    <row r="2160" spans="8:13" hidden="1">
      <c r="H2160" s="1" t="s">
        <v>479</v>
      </c>
      <c r="I2160" s="1" t="s">
        <v>431</v>
      </c>
      <c r="J2160" s="1" t="s">
        <v>2019</v>
      </c>
      <c r="K2160" s="1" t="str">
        <f t="shared" si="69"/>
        <v>2012</v>
      </c>
      <c r="L2160" s="1">
        <f t="shared" si="70"/>
        <v>13</v>
      </c>
      <c r="M2160" s="1"/>
    </row>
    <row r="2161" spans="8:13">
      <c r="H2161" s="1" t="s">
        <v>583</v>
      </c>
      <c r="I2161" s="1" t="s">
        <v>10340</v>
      </c>
      <c r="J2161" s="1" t="s">
        <v>5694</v>
      </c>
      <c r="K2161" s="1" t="str">
        <f t="shared" si="69"/>
        <v>2013</v>
      </c>
      <c r="L2161" s="18">
        <f t="shared" si="70"/>
        <v>22</v>
      </c>
      <c r="M2161" s="1" t="s">
        <v>79</v>
      </c>
    </row>
    <row r="2162" spans="8:13">
      <c r="H2162" s="1" t="s">
        <v>144</v>
      </c>
      <c r="I2162" s="1" t="s">
        <v>193</v>
      </c>
      <c r="J2162" s="1" t="s">
        <v>752</v>
      </c>
      <c r="K2162" s="1" t="str">
        <f t="shared" si="69"/>
        <v>2018</v>
      </c>
      <c r="L2162" s="18">
        <f t="shared" si="70"/>
        <v>22</v>
      </c>
      <c r="M2162" s="1" t="s">
        <v>79</v>
      </c>
    </row>
    <row r="2163" spans="8:13" hidden="1">
      <c r="H2163" s="1" t="s">
        <v>344</v>
      </c>
      <c r="I2163" s="1" t="s">
        <v>5781</v>
      </c>
      <c r="J2163" s="1" t="s">
        <v>6989</v>
      </c>
      <c r="K2163" s="1" t="str">
        <f t="shared" si="69"/>
        <v>2020</v>
      </c>
      <c r="L2163" s="1">
        <f t="shared" si="70"/>
        <v>21</v>
      </c>
      <c r="M2163" s="1" t="s">
        <v>60</v>
      </c>
    </row>
    <row r="2164" spans="8:13">
      <c r="H2164" s="1" t="s">
        <v>583</v>
      </c>
      <c r="I2164" s="1" t="s">
        <v>6666</v>
      </c>
      <c r="J2164" s="1" t="s">
        <v>193</v>
      </c>
      <c r="K2164" s="1" t="str">
        <f t="shared" si="69"/>
        <v>2020</v>
      </c>
      <c r="L2164" s="18">
        <f t="shared" si="70"/>
        <v>22</v>
      </c>
      <c r="M2164" s="1" t="s">
        <v>79</v>
      </c>
    </row>
    <row r="2165" spans="8:13" hidden="1">
      <c r="H2165" s="1" t="s">
        <v>515</v>
      </c>
      <c r="I2165" s="1" t="s">
        <v>7456</v>
      </c>
      <c r="J2165" s="1" t="s">
        <v>1534</v>
      </c>
      <c r="K2165" s="1" t="str">
        <f t="shared" si="69"/>
        <v>2016</v>
      </c>
      <c r="L2165" s="1">
        <f t="shared" si="70"/>
        <v>65</v>
      </c>
      <c r="M2165" s="1" t="s">
        <v>60</v>
      </c>
    </row>
    <row r="2166" spans="8:13" hidden="1">
      <c r="H2166" s="1" t="s">
        <v>88</v>
      </c>
      <c r="I2166" s="1" t="s">
        <v>7456</v>
      </c>
      <c r="J2166" s="1" t="s">
        <v>2023</v>
      </c>
      <c r="K2166" s="1" t="str">
        <f t="shared" si="69"/>
        <v>2013</v>
      </c>
      <c r="L2166" s="1">
        <f t="shared" si="70"/>
        <v>25</v>
      </c>
      <c r="M2166" s="1" t="s">
        <v>60</v>
      </c>
    </row>
    <row r="2167" spans="8:13" hidden="1">
      <c r="H2167" s="1" t="s">
        <v>247</v>
      </c>
      <c r="I2167" s="1" t="s">
        <v>7456</v>
      </c>
      <c r="J2167" s="1" t="s">
        <v>1534</v>
      </c>
      <c r="K2167" s="1" t="str">
        <f t="shared" si="69"/>
        <v>2016</v>
      </c>
      <c r="L2167" s="1">
        <f t="shared" si="70"/>
        <v>15</v>
      </c>
      <c r="M2167" s="1" t="s">
        <v>60</v>
      </c>
    </row>
    <row r="2168" spans="8:13">
      <c r="H2168" s="1" t="s">
        <v>78</v>
      </c>
      <c r="I2168" s="1" t="s">
        <v>3497</v>
      </c>
      <c r="J2168" s="1" t="s">
        <v>11716</v>
      </c>
      <c r="K2168" s="1" t="str">
        <f t="shared" si="69"/>
        <v>2009</v>
      </c>
      <c r="L2168" s="18">
        <f t="shared" si="70"/>
        <v>22</v>
      </c>
      <c r="M2168" s="1" t="s">
        <v>79</v>
      </c>
    </row>
    <row r="2169" spans="8:13" hidden="1">
      <c r="H2169" s="1" t="s">
        <v>583</v>
      </c>
      <c r="I2169" s="1" t="s">
        <v>5781</v>
      </c>
      <c r="J2169" s="1" t="s">
        <v>5710</v>
      </c>
      <c r="K2169" s="1" t="str">
        <f t="shared" si="69"/>
        <v>2020</v>
      </c>
      <c r="L2169" s="1">
        <f t="shared" si="70"/>
        <v>22</v>
      </c>
      <c r="M2169" s="1" t="s">
        <v>60</v>
      </c>
    </row>
    <row r="2170" spans="8:13" hidden="1">
      <c r="H2170" s="1" t="s">
        <v>809</v>
      </c>
      <c r="I2170" s="1" t="s">
        <v>7479</v>
      </c>
      <c r="J2170" s="1" t="s">
        <v>7480</v>
      </c>
      <c r="K2170" s="1" t="str">
        <f t="shared" si="69"/>
        <v>2000</v>
      </c>
      <c r="L2170" s="1">
        <f t="shared" si="70"/>
        <v>20</v>
      </c>
      <c r="M2170" s="1" t="s">
        <v>60</v>
      </c>
    </row>
    <row r="2171" spans="8:13">
      <c r="H2171" s="1" t="s">
        <v>484</v>
      </c>
      <c r="I2171" s="1" t="s">
        <v>11688</v>
      </c>
      <c r="J2171" s="1" t="s">
        <v>11722</v>
      </c>
      <c r="K2171" s="1" t="str">
        <f t="shared" si="69"/>
        <v>1990</v>
      </c>
      <c r="L2171" s="18">
        <f t="shared" si="70"/>
        <v>22</v>
      </c>
      <c r="M2171" s="1" t="s">
        <v>79</v>
      </c>
    </row>
    <row r="2172" spans="8:13">
      <c r="H2172" s="1" t="s">
        <v>583</v>
      </c>
      <c r="I2172" s="1" t="s">
        <v>9748</v>
      </c>
      <c r="J2172" s="1" t="s">
        <v>9250</v>
      </c>
      <c r="K2172" s="1" t="str">
        <f t="shared" si="69"/>
        <v>2020</v>
      </c>
      <c r="L2172" s="18">
        <f t="shared" si="70"/>
        <v>22</v>
      </c>
      <c r="M2172" s="1" t="s">
        <v>79</v>
      </c>
    </row>
    <row r="2173" spans="8:13" hidden="1">
      <c r="H2173" s="1" t="s">
        <v>282</v>
      </c>
      <c r="I2173" s="1" t="s">
        <v>2426</v>
      </c>
      <c r="J2173" s="1" t="s">
        <v>1163</v>
      </c>
      <c r="K2173" s="1" t="str">
        <f t="shared" si="69"/>
        <v>2015</v>
      </c>
      <c r="L2173" s="1">
        <f t="shared" si="70"/>
        <v>40</v>
      </c>
      <c r="M2173" s="1" t="s">
        <v>60</v>
      </c>
    </row>
    <row r="2174" spans="8:13">
      <c r="H2174" s="1" t="s">
        <v>118</v>
      </c>
      <c r="I2174" s="1" t="s">
        <v>10455</v>
      </c>
      <c r="J2174" s="1" t="s">
        <v>12479</v>
      </c>
      <c r="K2174" s="1" t="str">
        <f t="shared" si="69"/>
        <v>2017</v>
      </c>
      <c r="L2174" s="18">
        <f t="shared" si="70"/>
        <v>22</v>
      </c>
      <c r="M2174" s="1" t="s">
        <v>79</v>
      </c>
    </row>
    <row r="2175" spans="8:13" hidden="1">
      <c r="H2175" s="1" t="s">
        <v>299</v>
      </c>
      <c r="I2175" s="1" t="s">
        <v>5781</v>
      </c>
      <c r="J2175" s="1" t="s">
        <v>7493</v>
      </c>
      <c r="K2175" s="1" t="str">
        <f t="shared" si="69"/>
        <v>2020</v>
      </c>
      <c r="L2175" s="1">
        <f t="shared" si="70"/>
        <v>44</v>
      </c>
      <c r="M2175" s="1" t="s">
        <v>60</v>
      </c>
    </row>
    <row r="2176" spans="8:13" hidden="1">
      <c r="H2176" s="1" t="s">
        <v>101</v>
      </c>
      <c r="I2176" s="1" t="s">
        <v>5781</v>
      </c>
      <c r="J2176" s="1" t="s">
        <v>212</v>
      </c>
      <c r="K2176" s="1" t="str">
        <f t="shared" si="69"/>
        <v>2019</v>
      </c>
      <c r="L2176" s="1">
        <f t="shared" si="70"/>
        <v>37</v>
      </c>
      <c r="M2176" s="1" t="s">
        <v>60</v>
      </c>
    </row>
    <row r="2177" spans="8:13" hidden="1">
      <c r="H2177" s="1" t="s">
        <v>584</v>
      </c>
      <c r="I2177" s="1" t="s">
        <v>7500</v>
      </c>
      <c r="J2177" s="1" t="s">
        <v>227</v>
      </c>
      <c r="K2177" s="1" t="str">
        <f t="shared" si="69"/>
        <v>2017</v>
      </c>
      <c r="L2177" s="1">
        <f t="shared" si="70"/>
        <v>36</v>
      </c>
      <c r="M2177" s="1" t="s">
        <v>60</v>
      </c>
    </row>
    <row r="2178" spans="8:13" hidden="1">
      <c r="H2178" s="1" t="s">
        <v>584</v>
      </c>
      <c r="I2178" s="1" t="s">
        <v>7502</v>
      </c>
      <c r="J2178" s="1" t="s">
        <v>7266</v>
      </c>
      <c r="K2178" s="1" t="str">
        <f t="shared" si="69"/>
        <v>2006</v>
      </c>
      <c r="L2178" s="1">
        <f t="shared" si="70"/>
        <v>31</v>
      </c>
      <c r="M2178" s="1" t="s">
        <v>60</v>
      </c>
    </row>
    <row r="2179" spans="8:13" hidden="1">
      <c r="H2179" s="1" t="s">
        <v>136</v>
      </c>
      <c r="I2179" s="1" t="s">
        <v>1079</v>
      </c>
      <c r="J2179" s="1" t="s">
        <v>199</v>
      </c>
      <c r="K2179" s="1" t="str">
        <f t="shared" si="69"/>
        <v>2018</v>
      </c>
      <c r="L2179" s="1">
        <f t="shared" si="70"/>
        <v>49</v>
      </c>
      <c r="M2179" s="1" t="s">
        <v>60</v>
      </c>
    </row>
    <row r="2180" spans="8:13" hidden="1">
      <c r="H2180" s="1" t="s">
        <v>583</v>
      </c>
      <c r="I2180" s="1"/>
      <c r="J2180" s="1" t="s">
        <v>1712</v>
      </c>
      <c r="K2180" s="1" t="str">
        <f t="shared" ref="K2180:K2243" si="71">TEXT(J2180,"YYYY")</f>
        <v>2014</v>
      </c>
      <c r="L2180" s="1">
        <f t="shared" si="70"/>
        <v>136</v>
      </c>
      <c r="M2180" s="1" t="s">
        <v>60</v>
      </c>
    </row>
    <row r="2181" spans="8:13" hidden="1">
      <c r="H2181" s="1" t="s">
        <v>530</v>
      </c>
      <c r="I2181" s="1" t="s">
        <v>165</v>
      </c>
      <c r="J2181" s="1" t="s">
        <v>709</v>
      </c>
      <c r="K2181" s="1" t="str">
        <f t="shared" si="71"/>
        <v>2019</v>
      </c>
      <c r="L2181" s="1">
        <f t="shared" si="70"/>
        <v>32</v>
      </c>
      <c r="M2181" s="1" t="s">
        <v>60</v>
      </c>
    </row>
    <row r="2182" spans="8:13" hidden="1">
      <c r="H2182" s="1" t="s">
        <v>464</v>
      </c>
      <c r="I2182" s="1" t="s">
        <v>165</v>
      </c>
      <c r="J2182" s="1" t="s">
        <v>5622</v>
      </c>
      <c r="K2182" s="1" t="str">
        <f t="shared" si="71"/>
        <v>2020</v>
      </c>
      <c r="L2182" s="1">
        <f t="shared" si="70"/>
        <v>31</v>
      </c>
      <c r="M2182" s="1" t="s">
        <v>60</v>
      </c>
    </row>
    <row r="2183" spans="8:13">
      <c r="H2183" s="1" t="s">
        <v>177</v>
      </c>
      <c r="I2183" s="1" t="s">
        <v>223</v>
      </c>
      <c r="J2183" s="1" t="s">
        <v>227</v>
      </c>
      <c r="K2183" s="1" t="str">
        <f t="shared" si="71"/>
        <v>2017</v>
      </c>
      <c r="L2183" s="18">
        <f t="shared" si="70"/>
        <v>23</v>
      </c>
      <c r="M2183" s="1" t="s">
        <v>79</v>
      </c>
    </row>
    <row r="2184" spans="8:13" hidden="1">
      <c r="H2184" s="1" t="s">
        <v>301</v>
      </c>
      <c r="I2184" s="1" t="s">
        <v>165</v>
      </c>
      <c r="J2184" s="1" t="s">
        <v>7518</v>
      </c>
      <c r="K2184" s="1" t="str">
        <f t="shared" si="71"/>
        <v>2006</v>
      </c>
      <c r="L2184" s="1">
        <f t="shared" si="70"/>
        <v>39</v>
      </c>
      <c r="M2184" s="1" t="s">
        <v>60</v>
      </c>
    </row>
    <row r="2185" spans="8:13">
      <c r="H2185" s="1" t="s">
        <v>128</v>
      </c>
      <c r="I2185" s="1" t="s">
        <v>1290</v>
      </c>
      <c r="J2185" s="1" t="s">
        <v>1292</v>
      </c>
      <c r="K2185" s="1" t="str">
        <f t="shared" si="71"/>
        <v>1999</v>
      </c>
      <c r="L2185" s="18">
        <f t="shared" si="70"/>
        <v>23</v>
      </c>
      <c r="M2185" s="1" t="s">
        <v>79</v>
      </c>
    </row>
    <row r="2186" spans="8:13" hidden="1">
      <c r="H2186" s="1" t="s">
        <v>484</v>
      </c>
      <c r="I2186" s="1" t="s">
        <v>165</v>
      </c>
      <c r="J2186" s="1" t="s">
        <v>4055</v>
      </c>
      <c r="K2186" s="1" t="str">
        <f t="shared" si="71"/>
        <v>2020</v>
      </c>
      <c r="L2186" s="1">
        <f t="shared" si="70"/>
        <v>48</v>
      </c>
      <c r="M2186" s="1" t="s">
        <v>60</v>
      </c>
    </row>
    <row r="2187" spans="8:13">
      <c r="H2187" s="1" t="s">
        <v>144</v>
      </c>
      <c r="I2187" s="1" t="s">
        <v>562</v>
      </c>
      <c r="J2187" s="1" t="s">
        <v>1755</v>
      </c>
      <c r="K2187" s="1" t="str">
        <f t="shared" si="71"/>
        <v>2014</v>
      </c>
      <c r="L2187" s="18">
        <f t="shared" si="70"/>
        <v>23</v>
      </c>
      <c r="M2187" s="1" t="s">
        <v>79</v>
      </c>
    </row>
    <row r="2188" spans="8:13">
      <c r="H2188" s="1" t="s">
        <v>63</v>
      </c>
      <c r="I2188" s="1" t="s">
        <v>585</v>
      </c>
      <c r="J2188" s="1" t="s">
        <v>2019</v>
      </c>
      <c r="K2188" s="1" t="str">
        <f t="shared" si="71"/>
        <v>2012</v>
      </c>
      <c r="L2188" s="18">
        <f t="shared" si="70"/>
        <v>23</v>
      </c>
      <c r="M2188" s="1" t="s">
        <v>79</v>
      </c>
    </row>
    <row r="2189" spans="8:13">
      <c r="H2189" s="1" t="s">
        <v>144</v>
      </c>
      <c r="I2189" s="1" t="s">
        <v>3882</v>
      </c>
      <c r="J2189" s="1" t="s">
        <v>532</v>
      </c>
      <c r="K2189" s="1" t="str">
        <f t="shared" si="71"/>
        <v>2019</v>
      </c>
      <c r="L2189" s="18">
        <f t="shared" si="70"/>
        <v>23</v>
      </c>
      <c r="M2189" s="1" t="s">
        <v>79</v>
      </c>
    </row>
    <row r="2190" spans="8:13">
      <c r="H2190" s="1" t="s">
        <v>118</v>
      </c>
      <c r="I2190" s="1" t="s">
        <v>5149</v>
      </c>
      <c r="J2190" s="1" t="s">
        <v>568</v>
      </c>
      <c r="K2190" s="1" t="str">
        <f t="shared" si="71"/>
        <v>2015</v>
      </c>
      <c r="L2190" s="18">
        <f t="shared" si="70"/>
        <v>23</v>
      </c>
      <c r="M2190" s="1" t="s">
        <v>79</v>
      </c>
    </row>
    <row r="2191" spans="8:13" hidden="1">
      <c r="H2191" s="1" t="s">
        <v>299</v>
      </c>
      <c r="I2191" s="1" t="s">
        <v>7543</v>
      </c>
      <c r="J2191" s="1" t="s">
        <v>7544</v>
      </c>
      <c r="K2191" s="1" t="str">
        <f t="shared" si="71"/>
        <v>2013</v>
      </c>
      <c r="L2191" s="1">
        <f t="shared" si="70"/>
        <v>44</v>
      </c>
      <c r="M2191" s="1" t="s">
        <v>60</v>
      </c>
    </row>
    <row r="2192" spans="8:13" hidden="1">
      <c r="H2192" s="1" t="s">
        <v>479</v>
      </c>
      <c r="I2192" s="1" t="s">
        <v>7542</v>
      </c>
      <c r="J2192" s="1" t="s">
        <v>905</v>
      </c>
      <c r="K2192" s="1" t="str">
        <f t="shared" si="71"/>
        <v>2015</v>
      </c>
      <c r="L2192" s="1">
        <f t="shared" si="70"/>
        <v>14</v>
      </c>
      <c r="M2192" s="1" t="s">
        <v>60</v>
      </c>
    </row>
    <row r="2193" spans="8:13" hidden="1">
      <c r="H2193" s="1" t="s">
        <v>1488</v>
      </c>
      <c r="I2193" s="1" t="s">
        <v>6554</v>
      </c>
      <c r="J2193" s="1" t="s">
        <v>7089</v>
      </c>
      <c r="K2193" s="1" t="str">
        <f t="shared" si="71"/>
        <v>2020</v>
      </c>
      <c r="L2193" s="1">
        <f t="shared" si="70"/>
        <v>67</v>
      </c>
      <c r="M2193" s="1" t="s">
        <v>60</v>
      </c>
    </row>
    <row r="2194" spans="8:13">
      <c r="H2194" s="1" t="s">
        <v>530</v>
      </c>
      <c r="I2194" s="1" t="s">
        <v>5094</v>
      </c>
      <c r="J2194" s="1" t="s">
        <v>5152</v>
      </c>
      <c r="K2194" s="1" t="str">
        <f t="shared" si="71"/>
        <v>2007</v>
      </c>
      <c r="L2194" s="18">
        <f t="shared" si="70"/>
        <v>23</v>
      </c>
      <c r="M2194" s="1" t="s">
        <v>79</v>
      </c>
    </row>
    <row r="2195" spans="8:13" hidden="1">
      <c r="H2195" s="1" t="s">
        <v>128</v>
      </c>
      <c r="I2195" s="1" t="s">
        <v>7554</v>
      </c>
      <c r="J2195" s="1" t="s">
        <v>6287</v>
      </c>
      <c r="K2195" s="1" t="str">
        <f t="shared" si="71"/>
        <v>2013</v>
      </c>
      <c r="L2195" s="1">
        <f t="shared" si="70"/>
        <v>42</v>
      </c>
      <c r="M2195" s="1" t="s">
        <v>60</v>
      </c>
    </row>
    <row r="2196" spans="8:13">
      <c r="H2196" s="1" t="s">
        <v>144</v>
      </c>
      <c r="I2196" s="1" t="s">
        <v>5276</v>
      </c>
      <c r="J2196" s="1" t="s">
        <v>152</v>
      </c>
      <c r="K2196" s="1" t="str">
        <f t="shared" si="71"/>
        <v>2017</v>
      </c>
      <c r="L2196" s="18">
        <f t="shared" si="70"/>
        <v>23</v>
      </c>
      <c r="M2196" s="1" t="s">
        <v>79</v>
      </c>
    </row>
    <row r="2197" spans="8:13">
      <c r="H2197" s="1" t="s">
        <v>144</v>
      </c>
      <c r="I2197" s="1" t="s">
        <v>4203</v>
      </c>
      <c r="J2197" s="1" t="s">
        <v>931</v>
      </c>
      <c r="K2197" s="1" t="str">
        <f t="shared" si="71"/>
        <v>2016</v>
      </c>
      <c r="L2197" s="18">
        <f t="shared" si="70"/>
        <v>23</v>
      </c>
      <c r="M2197" s="1" t="s">
        <v>79</v>
      </c>
    </row>
    <row r="2198" spans="8:13" hidden="1">
      <c r="H2198" s="1" t="s">
        <v>367</v>
      </c>
      <c r="I2198" s="1" t="s">
        <v>6554</v>
      </c>
      <c r="J2198" s="1" t="s">
        <v>7564</v>
      </c>
      <c r="K2198" s="1" t="str">
        <f t="shared" si="71"/>
        <v>2020</v>
      </c>
      <c r="L2198" s="1">
        <f t="shared" si="70"/>
        <v>26</v>
      </c>
      <c r="M2198" s="1" t="s">
        <v>60</v>
      </c>
    </row>
    <row r="2199" spans="8:13" hidden="1">
      <c r="H2199" s="1" t="s">
        <v>344</v>
      </c>
      <c r="I2199" s="1" t="s">
        <v>6554</v>
      </c>
      <c r="J2199" s="1" t="s">
        <v>7564</v>
      </c>
      <c r="K2199" s="1" t="str">
        <f t="shared" si="71"/>
        <v>2020</v>
      </c>
      <c r="L2199" s="1">
        <f t="shared" si="70"/>
        <v>21</v>
      </c>
      <c r="M2199" s="1" t="s">
        <v>60</v>
      </c>
    </row>
    <row r="2200" spans="8:13" hidden="1">
      <c r="H2200" s="1" t="s">
        <v>583</v>
      </c>
      <c r="I2200" s="1" t="s">
        <v>6554</v>
      </c>
      <c r="J2200" s="1" t="s">
        <v>5710</v>
      </c>
      <c r="K2200" s="1" t="str">
        <f t="shared" si="71"/>
        <v>2020</v>
      </c>
      <c r="L2200" s="1">
        <f t="shared" si="70"/>
        <v>22</v>
      </c>
      <c r="M2200" s="1" t="s">
        <v>60</v>
      </c>
    </row>
    <row r="2201" spans="8:13" hidden="1">
      <c r="H2201" s="1" t="s">
        <v>301</v>
      </c>
      <c r="I2201" s="1" t="s">
        <v>7570</v>
      </c>
      <c r="J2201" s="1" t="s">
        <v>3171</v>
      </c>
      <c r="K2201" s="1" t="str">
        <f t="shared" si="71"/>
        <v>2016</v>
      </c>
      <c r="L2201" s="1">
        <f t="shared" si="70"/>
        <v>49</v>
      </c>
      <c r="M2201" s="1" t="s">
        <v>60</v>
      </c>
    </row>
    <row r="2202" spans="8:13" hidden="1">
      <c r="H2202" s="1" t="s">
        <v>149</v>
      </c>
      <c r="I2202" s="1" t="s">
        <v>7570</v>
      </c>
      <c r="J2202" s="1" t="s">
        <v>5680</v>
      </c>
      <c r="K2202" s="1" t="str">
        <f t="shared" si="71"/>
        <v>2020</v>
      </c>
      <c r="L2202" s="1">
        <f t="shared" si="70"/>
        <v>39</v>
      </c>
      <c r="M2202" s="1" t="s">
        <v>60</v>
      </c>
    </row>
    <row r="2203" spans="8:13" hidden="1">
      <c r="H2203" s="1" t="s">
        <v>189</v>
      </c>
      <c r="I2203" s="1" t="s">
        <v>7570</v>
      </c>
      <c r="J2203" s="1" t="s">
        <v>7583</v>
      </c>
      <c r="K2203" s="1" t="str">
        <f t="shared" si="71"/>
        <v>2019</v>
      </c>
      <c r="L2203" s="1">
        <f t="shared" si="70"/>
        <v>46</v>
      </c>
      <c r="M2203" s="1" t="s">
        <v>60</v>
      </c>
    </row>
    <row r="2204" spans="8:13" hidden="1">
      <c r="H2204" s="1" t="s">
        <v>678</v>
      </c>
      <c r="I2204" s="1" t="s">
        <v>7570</v>
      </c>
      <c r="J2204" s="1" t="s">
        <v>6196</v>
      </c>
      <c r="K2204" s="1" t="str">
        <f t="shared" si="71"/>
        <v>2020</v>
      </c>
      <c r="L2204" s="1">
        <f t="shared" si="70"/>
        <v>34</v>
      </c>
      <c r="M2204" s="1" t="s">
        <v>60</v>
      </c>
    </row>
    <row r="2205" spans="8:13" hidden="1">
      <c r="H2205" s="1" t="s">
        <v>101</v>
      </c>
      <c r="I2205" s="1" t="s">
        <v>7570</v>
      </c>
      <c r="J2205" s="1" t="s">
        <v>66</v>
      </c>
      <c r="K2205" s="1" t="str">
        <f t="shared" si="71"/>
        <v>2019</v>
      </c>
      <c r="L2205" s="1">
        <f t="shared" si="70"/>
        <v>37</v>
      </c>
      <c r="M2205" s="1" t="s">
        <v>60</v>
      </c>
    </row>
    <row r="2206" spans="8:13" hidden="1">
      <c r="H2206" s="1" t="s">
        <v>301</v>
      </c>
      <c r="I2206" s="1" t="s">
        <v>7570</v>
      </c>
      <c r="J2206" s="1" t="s">
        <v>5680</v>
      </c>
      <c r="K2206" s="1" t="str">
        <f t="shared" si="71"/>
        <v>2020</v>
      </c>
      <c r="L2206" s="1">
        <f t="shared" si="70"/>
        <v>53</v>
      </c>
      <c r="M2206" s="1" t="s">
        <v>60</v>
      </c>
    </row>
    <row r="2207" spans="8:13" hidden="1">
      <c r="H2207" s="1" t="s">
        <v>1343</v>
      </c>
      <c r="I2207" s="1" t="s">
        <v>7570</v>
      </c>
      <c r="J2207" s="1" t="s">
        <v>5680</v>
      </c>
      <c r="K2207" s="1" t="str">
        <f t="shared" si="71"/>
        <v>2020</v>
      </c>
      <c r="L2207" s="1">
        <f t="shared" si="70"/>
        <v>41</v>
      </c>
      <c r="M2207" s="1" t="s">
        <v>60</v>
      </c>
    </row>
    <row r="2208" spans="8:13">
      <c r="H2208" s="1" t="s">
        <v>177</v>
      </c>
      <c r="I2208" s="1" t="s">
        <v>6063</v>
      </c>
      <c r="J2208" s="1" t="s">
        <v>4832</v>
      </c>
      <c r="K2208" s="1" t="str">
        <f t="shared" si="71"/>
        <v>2017</v>
      </c>
      <c r="L2208" s="18">
        <f t="shared" si="70"/>
        <v>23</v>
      </c>
      <c r="M2208" s="1" t="s">
        <v>79</v>
      </c>
    </row>
    <row r="2209" spans="8:13" hidden="1">
      <c r="H2209" s="1" t="s">
        <v>128</v>
      </c>
      <c r="I2209" s="1" t="s">
        <v>7570</v>
      </c>
      <c r="J2209" s="1" t="s">
        <v>2299</v>
      </c>
      <c r="K2209" s="1" t="str">
        <f t="shared" si="71"/>
        <v>2019</v>
      </c>
      <c r="L2209" s="1">
        <f t="shared" si="70"/>
        <v>41</v>
      </c>
      <c r="M2209" s="1" t="s">
        <v>60</v>
      </c>
    </row>
    <row r="2210" spans="8:13" hidden="1">
      <c r="H2210" s="1" t="s">
        <v>128</v>
      </c>
      <c r="I2210" s="1" t="s">
        <v>7570</v>
      </c>
      <c r="J2210" s="1" t="s">
        <v>7609</v>
      </c>
      <c r="K2210" s="1" t="str">
        <f t="shared" si="71"/>
        <v>2010</v>
      </c>
      <c r="L2210" s="1">
        <f t="shared" si="70"/>
        <v>32</v>
      </c>
      <c r="M2210" s="1" t="s">
        <v>60</v>
      </c>
    </row>
    <row r="2211" spans="8:13">
      <c r="H2211" s="1" t="s">
        <v>177</v>
      </c>
      <c r="I2211" s="1" t="s">
        <v>6575</v>
      </c>
      <c r="J2211" s="1" t="s">
        <v>6576</v>
      </c>
      <c r="K2211" s="1" t="str">
        <f t="shared" si="71"/>
        <v>2016</v>
      </c>
      <c r="L2211" s="18">
        <f t="shared" si="70"/>
        <v>23</v>
      </c>
      <c r="M2211" s="1" t="s">
        <v>79</v>
      </c>
    </row>
    <row r="2212" spans="8:13">
      <c r="H2212" s="1" t="s">
        <v>367</v>
      </c>
      <c r="I2212" s="1" t="s">
        <v>7172</v>
      </c>
      <c r="J2212" s="1" t="s">
        <v>7173</v>
      </c>
      <c r="K2212" s="1" t="str">
        <f t="shared" si="71"/>
        <v>2011</v>
      </c>
      <c r="L2212" s="18">
        <f t="shared" ref="L2212:L2275" si="72">H2212-(TEXT(I2212,"YYYY")-TEXT(J2212,"YYYY"))</f>
        <v>23</v>
      </c>
      <c r="M2212" s="1" t="s">
        <v>79</v>
      </c>
    </row>
    <row r="2213" spans="8:13" hidden="1">
      <c r="H2213" s="1" t="s">
        <v>189</v>
      </c>
      <c r="I2213" s="1" t="s">
        <v>1184</v>
      </c>
      <c r="J2213" s="1" t="s">
        <v>7618</v>
      </c>
      <c r="K2213" s="1" t="str">
        <f t="shared" si="71"/>
        <v>2010</v>
      </c>
      <c r="L2213" s="1">
        <f t="shared" si="72"/>
        <v>37</v>
      </c>
      <c r="M2213" s="1" t="s">
        <v>60</v>
      </c>
    </row>
    <row r="2214" spans="8:13" hidden="1">
      <c r="H2214" s="1" t="s">
        <v>116</v>
      </c>
      <c r="I2214" s="1" t="s">
        <v>1184</v>
      </c>
      <c r="J2214" s="1" t="s">
        <v>3802</v>
      </c>
      <c r="K2214" s="1" t="str">
        <f t="shared" si="71"/>
        <v>2019</v>
      </c>
      <c r="L2214" s="1">
        <f t="shared" si="72"/>
        <v>4</v>
      </c>
      <c r="M2214" s="1" t="s">
        <v>60</v>
      </c>
    </row>
    <row r="2215" spans="8:13" hidden="1">
      <c r="H2215" s="1" t="s">
        <v>299</v>
      </c>
      <c r="I2215" s="1" t="s">
        <v>1184</v>
      </c>
      <c r="J2215" s="1" t="s">
        <v>459</v>
      </c>
      <c r="K2215" s="1" t="str">
        <f t="shared" si="71"/>
        <v>2019</v>
      </c>
      <c r="L2215" s="1">
        <f t="shared" si="72"/>
        <v>43</v>
      </c>
      <c r="M2215" s="1" t="s">
        <v>60</v>
      </c>
    </row>
    <row r="2216" spans="8:13" hidden="1">
      <c r="H2216" s="1" t="s">
        <v>134</v>
      </c>
      <c r="I2216" s="1" t="s">
        <v>7626</v>
      </c>
      <c r="J2216" s="1" t="s">
        <v>7628</v>
      </c>
      <c r="K2216" s="1" t="str">
        <f t="shared" si="71"/>
        <v>2018</v>
      </c>
      <c r="L2216" s="1">
        <f t="shared" si="72"/>
        <v>25</v>
      </c>
      <c r="M2216" s="1" t="s">
        <v>60</v>
      </c>
    </row>
    <row r="2217" spans="8:13" hidden="1">
      <c r="H2217" s="1" t="s">
        <v>301</v>
      </c>
      <c r="I2217" s="1" t="s">
        <v>7626</v>
      </c>
      <c r="J2217" s="1" t="s">
        <v>227</v>
      </c>
      <c r="K2217" s="1" t="str">
        <f t="shared" si="71"/>
        <v>2017</v>
      </c>
      <c r="L2217" s="1">
        <f t="shared" si="72"/>
        <v>50</v>
      </c>
      <c r="M2217" s="1" t="s">
        <v>60</v>
      </c>
    </row>
    <row r="2218" spans="8:13" hidden="1">
      <c r="H2218" s="1" t="s">
        <v>118</v>
      </c>
      <c r="I2218" s="1" t="s">
        <v>3932</v>
      </c>
      <c r="J2218" s="1" t="s">
        <v>2079</v>
      </c>
      <c r="K2218" s="1" t="str">
        <f t="shared" si="71"/>
        <v>2006</v>
      </c>
      <c r="L2218" s="1">
        <f t="shared" si="72"/>
        <v>15</v>
      </c>
      <c r="M2218" s="1" t="s">
        <v>60</v>
      </c>
    </row>
    <row r="2219" spans="8:13">
      <c r="H2219" s="1" t="s">
        <v>177</v>
      </c>
      <c r="I2219" s="1" t="s">
        <v>165</v>
      </c>
      <c r="J2219" s="1" t="s">
        <v>7522</v>
      </c>
      <c r="K2219" s="1" t="str">
        <f t="shared" si="71"/>
        <v>2020</v>
      </c>
      <c r="L2219" s="18">
        <f t="shared" si="72"/>
        <v>23</v>
      </c>
      <c r="M2219" s="1" t="s">
        <v>79</v>
      </c>
    </row>
    <row r="2220" spans="8:13" hidden="1">
      <c r="H2220" s="1" t="s">
        <v>448</v>
      </c>
      <c r="I2220" s="1" t="s">
        <v>3932</v>
      </c>
      <c r="J2220" s="1" t="s">
        <v>6304</v>
      </c>
      <c r="K2220" s="1" t="str">
        <f t="shared" si="71"/>
        <v>2002</v>
      </c>
      <c r="L2220" s="1">
        <f t="shared" si="72"/>
        <v>18</v>
      </c>
      <c r="M2220" s="1" t="s">
        <v>60</v>
      </c>
    </row>
    <row r="2221" spans="8:13">
      <c r="H2221" s="1" t="s">
        <v>134</v>
      </c>
      <c r="I2221" s="1" t="s">
        <v>7691</v>
      </c>
      <c r="J2221" s="1" t="s">
        <v>162</v>
      </c>
      <c r="K2221" s="1" t="str">
        <f t="shared" si="71"/>
        <v>2016</v>
      </c>
      <c r="L2221" s="18">
        <f t="shared" si="72"/>
        <v>23</v>
      </c>
      <c r="M2221" s="1" t="s">
        <v>79</v>
      </c>
    </row>
    <row r="2222" spans="8:13">
      <c r="H2222" s="1" t="s">
        <v>88</v>
      </c>
      <c r="I2222" s="1" t="s">
        <v>7913</v>
      </c>
      <c r="J2222" s="1" t="s">
        <v>2019</v>
      </c>
      <c r="K2222" s="1" t="str">
        <f t="shared" si="71"/>
        <v>2012</v>
      </c>
      <c r="L2222" s="18">
        <f t="shared" si="72"/>
        <v>23</v>
      </c>
      <c r="M2222" s="1" t="s">
        <v>79</v>
      </c>
    </row>
    <row r="2223" spans="8:13">
      <c r="H2223" s="1" t="s">
        <v>134</v>
      </c>
      <c r="I2223" s="1" t="s">
        <v>6161</v>
      </c>
      <c r="J2223" s="1" t="s">
        <v>4531</v>
      </c>
      <c r="K2223" s="1" t="str">
        <f t="shared" si="71"/>
        <v>2011</v>
      </c>
      <c r="L2223" s="18">
        <f t="shared" si="72"/>
        <v>23</v>
      </c>
      <c r="M2223" s="1" t="s">
        <v>79</v>
      </c>
    </row>
    <row r="2224" spans="8:13" hidden="1">
      <c r="H2224" s="1" t="s">
        <v>299</v>
      </c>
      <c r="I2224" s="1" t="s">
        <v>7638</v>
      </c>
      <c r="J2224" s="1" t="s">
        <v>2023</v>
      </c>
      <c r="K2224" s="1" t="str">
        <f t="shared" si="71"/>
        <v>2013</v>
      </c>
      <c r="L2224" s="1">
        <f t="shared" si="72"/>
        <v>41</v>
      </c>
      <c r="M2224" s="1" t="s">
        <v>60</v>
      </c>
    </row>
    <row r="2225" spans="8:13">
      <c r="H2225" s="1" t="s">
        <v>144</v>
      </c>
      <c r="I2225" s="1" t="s">
        <v>8729</v>
      </c>
      <c r="J2225" s="1" t="s">
        <v>66</v>
      </c>
      <c r="K2225" s="1" t="str">
        <f t="shared" si="71"/>
        <v>2019</v>
      </c>
      <c r="L2225" s="18">
        <f t="shared" si="72"/>
        <v>23</v>
      </c>
      <c r="M2225" s="1" t="s">
        <v>79</v>
      </c>
    </row>
    <row r="2226" spans="8:13">
      <c r="H2226" s="1" t="s">
        <v>177</v>
      </c>
      <c r="I2226" s="1" t="s">
        <v>8208</v>
      </c>
      <c r="J2226" s="1" t="s">
        <v>4638</v>
      </c>
      <c r="K2226" s="1" t="str">
        <f t="shared" si="71"/>
        <v>2012</v>
      </c>
      <c r="L2226" s="18">
        <f t="shared" si="72"/>
        <v>23</v>
      </c>
      <c r="M2226" s="1" t="s">
        <v>79</v>
      </c>
    </row>
    <row r="2227" spans="8:13">
      <c r="H2227" s="1" t="s">
        <v>118</v>
      </c>
      <c r="I2227" s="1" t="s">
        <v>9100</v>
      </c>
      <c r="J2227" s="1" t="s">
        <v>9105</v>
      </c>
      <c r="K2227" s="1" t="str">
        <f t="shared" si="71"/>
        <v>2010</v>
      </c>
      <c r="L2227" s="18">
        <f t="shared" si="72"/>
        <v>23</v>
      </c>
      <c r="M2227" s="1" t="s">
        <v>79</v>
      </c>
    </row>
    <row r="2228" spans="8:13">
      <c r="H2228" s="1" t="s">
        <v>118</v>
      </c>
      <c r="I2228" s="1" t="s">
        <v>9354</v>
      </c>
      <c r="J2228" s="1" t="s">
        <v>7899</v>
      </c>
      <c r="K2228" s="1" t="str">
        <f t="shared" si="71"/>
        <v>2010</v>
      </c>
      <c r="L2228" s="18">
        <f t="shared" si="72"/>
        <v>23</v>
      </c>
      <c r="M2228" s="1" t="s">
        <v>79</v>
      </c>
    </row>
    <row r="2229" spans="8:13" hidden="1">
      <c r="H2229" s="1" t="s">
        <v>54</v>
      </c>
      <c r="I2229" s="1" t="s">
        <v>7097</v>
      </c>
      <c r="J2229" s="1" t="s">
        <v>1712</v>
      </c>
      <c r="K2229" s="1" t="str">
        <f t="shared" si="71"/>
        <v>2014</v>
      </c>
      <c r="L2229" s="1">
        <f t="shared" si="72"/>
        <v>1</v>
      </c>
      <c r="M2229" s="1" t="s">
        <v>60</v>
      </c>
    </row>
    <row r="2230" spans="8:13">
      <c r="H2230" s="1" t="s">
        <v>530</v>
      </c>
      <c r="I2230" s="1" t="s">
        <v>7289</v>
      </c>
      <c r="J2230" s="1" t="s">
        <v>9234</v>
      </c>
      <c r="K2230" s="1" t="str">
        <f t="shared" si="71"/>
        <v>2004</v>
      </c>
      <c r="L2230" s="18">
        <f t="shared" si="72"/>
        <v>23</v>
      </c>
      <c r="M2230" s="1" t="s">
        <v>79</v>
      </c>
    </row>
    <row r="2231" spans="8:13" hidden="1">
      <c r="H2231" s="1" t="s">
        <v>130</v>
      </c>
      <c r="I2231" s="1" t="s">
        <v>7097</v>
      </c>
      <c r="J2231" s="1" t="s">
        <v>1712</v>
      </c>
      <c r="K2231" s="1" t="str">
        <f t="shared" si="71"/>
        <v>2014</v>
      </c>
      <c r="L2231" s="1">
        <f t="shared" si="72"/>
        <v>10</v>
      </c>
      <c r="M2231" s="1" t="s">
        <v>60</v>
      </c>
    </row>
    <row r="2232" spans="8:13" hidden="1">
      <c r="H2232" s="1" t="s">
        <v>169</v>
      </c>
      <c r="I2232" s="1" t="s">
        <v>7097</v>
      </c>
      <c r="J2232" s="1" t="s">
        <v>6615</v>
      </c>
      <c r="K2232" s="1" t="str">
        <f t="shared" si="71"/>
        <v>2008</v>
      </c>
      <c r="L2232" s="1">
        <f t="shared" si="72"/>
        <v>12</v>
      </c>
      <c r="M2232" s="1" t="s">
        <v>60</v>
      </c>
    </row>
    <row r="2233" spans="8:13">
      <c r="H2233" s="1" t="s">
        <v>144</v>
      </c>
      <c r="I2233" s="1" t="s">
        <v>9585</v>
      </c>
      <c r="J2233" s="1" t="s">
        <v>9600</v>
      </c>
      <c r="K2233" s="1" t="str">
        <f t="shared" si="71"/>
        <v>2019</v>
      </c>
      <c r="L2233" s="18">
        <f t="shared" si="72"/>
        <v>23</v>
      </c>
      <c r="M2233" s="1" t="s">
        <v>79</v>
      </c>
    </row>
    <row r="2234" spans="8:13">
      <c r="H2234" s="1" t="s">
        <v>530</v>
      </c>
      <c r="I2234" s="1" t="s">
        <v>10013</v>
      </c>
      <c r="J2234" s="1" t="s">
        <v>10014</v>
      </c>
      <c r="K2234" s="1" t="str">
        <f t="shared" si="71"/>
        <v>2003</v>
      </c>
      <c r="L2234" s="18">
        <f t="shared" si="72"/>
        <v>23</v>
      </c>
      <c r="M2234" s="1" t="s">
        <v>79</v>
      </c>
    </row>
    <row r="2235" spans="8:13">
      <c r="H2235" s="1" t="s">
        <v>134</v>
      </c>
      <c r="I2235" s="1" t="s">
        <v>9733</v>
      </c>
      <c r="J2235" s="1" t="s">
        <v>10054</v>
      </c>
      <c r="K2235" s="1" t="str">
        <f t="shared" si="71"/>
        <v>2008</v>
      </c>
      <c r="L2235" s="18">
        <f t="shared" si="72"/>
        <v>23</v>
      </c>
      <c r="M2235" s="1" t="s">
        <v>79</v>
      </c>
    </row>
    <row r="2236" spans="8:13">
      <c r="H2236" s="1" t="s">
        <v>282</v>
      </c>
      <c r="I2236" s="1" t="s">
        <v>11669</v>
      </c>
      <c r="J2236" s="1" t="s">
        <v>5385</v>
      </c>
      <c r="K2236" s="1" t="str">
        <f t="shared" si="71"/>
        <v>1996</v>
      </c>
      <c r="L2236" s="18">
        <f t="shared" si="72"/>
        <v>23</v>
      </c>
      <c r="M2236" s="1" t="s">
        <v>79</v>
      </c>
    </row>
    <row r="2237" spans="8:13" hidden="1">
      <c r="H2237" s="1" t="s">
        <v>169</v>
      </c>
      <c r="I2237" s="1" t="s">
        <v>7663</v>
      </c>
      <c r="J2237" s="1" t="s">
        <v>6936</v>
      </c>
      <c r="K2237" s="1" t="str">
        <f t="shared" si="71"/>
        <v>2015</v>
      </c>
      <c r="L2237" s="1">
        <f t="shared" si="72"/>
        <v>19</v>
      </c>
      <c r="M2237" s="1" t="s">
        <v>60</v>
      </c>
    </row>
    <row r="2238" spans="8:13" hidden="1">
      <c r="H2238" s="1" t="s">
        <v>134</v>
      </c>
      <c r="I2238" s="1" t="s">
        <v>7663</v>
      </c>
      <c r="J2238" s="1" t="s">
        <v>7266</v>
      </c>
      <c r="K2238" s="1" t="str">
        <f t="shared" si="71"/>
        <v>2006</v>
      </c>
      <c r="L2238" s="1">
        <f t="shared" si="72"/>
        <v>17</v>
      </c>
      <c r="M2238" s="1" t="s">
        <v>60</v>
      </c>
    </row>
    <row r="2239" spans="8:13">
      <c r="H2239" s="1" t="s">
        <v>177</v>
      </c>
      <c r="I2239" s="1" t="s">
        <v>12416</v>
      </c>
      <c r="J2239" s="1" t="s">
        <v>5710</v>
      </c>
      <c r="K2239" s="1" t="str">
        <f t="shared" si="71"/>
        <v>2020</v>
      </c>
      <c r="L2239" s="18">
        <f t="shared" si="72"/>
        <v>23</v>
      </c>
      <c r="M2239" s="1" t="s">
        <v>79</v>
      </c>
    </row>
    <row r="2240" spans="8:13" hidden="1">
      <c r="H2240" s="1" t="s">
        <v>310</v>
      </c>
      <c r="I2240" s="1" t="s">
        <v>5637</v>
      </c>
      <c r="J2240" s="1" t="s">
        <v>7668</v>
      </c>
      <c r="K2240" s="1" t="str">
        <f t="shared" si="71"/>
        <v>2004</v>
      </c>
      <c r="L2240" s="1">
        <f t="shared" si="72"/>
        <v>33</v>
      </c>
      <c r="M2240" s="1" t="s">
        <v>60</v>
      </c>
    </row>
    <row r="2241" spans="8:13" hidden="1">
      <c r="H2241" s="1" t="s">
        <v>583</v>
      </c>
      <c r="I2241" s="1" t="s">
        <v>3823</v>
      </c>
      <c r="J2241" s="1" t="s">
        <v>1163</v>
      </c>
      <c r="K2241" s="1" t="str">
        <f t="shared" si="71"/>
        <v>2015</v>
      </c>
      <c r="L2241" s="1">
        <f t="shared" si="72"/>
        <v>21</v>
      </c>
      <c r="M2241" s="1" t="s">
        <v>60</v>
      </c>
    </row>
    <row r="2242" spans="8:13">
      <c r="H2242" s="1" t="s">
        <v>88</v>
      </c>
      <c r="I2242" s="1" t="s">
        <v>1006</v>
      </c>
      <c r="J2242" s="1" t="s">
        <v>1008</v>
      </c>
      <c r="K2242" s="1" t="str">
        <f t="shared" si="71"/>
        <v>2011</v>
      </c>
      <c r="L2242" s="18">
        <f t="shared" si="72"/>
        <v>24</v>
      </c>
      <c r="M2242" s="1" t="s">
        <v>79</v>
      </c>
    </row>
    <row r="2243" spans="8:13" hidden="1">
      <c r="H2243" s="1" t="s">
        <v>721</v>
      </c>
      <c r="I2243" s="1" t="s">
        <v>7672</v>
      </c>
      <c r="J2243" s="1" t="s">
        <v>7528</v>
      </c>
      <c r="K2243" s="1" t="str">
        <f t="shared" si="71"/>
        <v>2020</v>
      </c>
      <c r="L2243" s="1">
        <f t="shared" si="72"/>
        <v>51</v>
      </c>
      <c r="M2243" s="1" t="s">
        <v>60</v>
      </c>
    </row>
    <row r="2244" spans="8:13" hidden="1">
      <c r="H2244" s="1" t="s">
        <v>299</v>
      </c>
      <c r="I2244" s="1" t="s">
        <v>7672</v>
      </c>
      <c r="J2244" s="1" t="s">
        <v>3802</v>
      </c>
      <c r="K2244" s="1" t="str">
        <f t="shared" ref="K2244:K2307" si="73">TEXT(J2244,"YYYY")</f>
        <v>2019</v>
      </c>
      <c r="L2244" s="1">
        <f t="shared" si="72"/>
        <v>43</v>
      </c>
      <c r="M2244" s="1" t="s">
        <v>60</v>
      </c>
    </row>
    <row r="2245" spans="8:13">
      <c r="H2245" s="1" t="s">
        <v>367</v>
      </c>
      <c r="I2245" s="1" t="s">
        <v>1609</v>
      </c>
      <c r="J2245" s="1" t="s">
        <v>258</v>
      </c>
      <c r="K2245" s="1" t="str">
        <f t="shared" si="73"/>
        <v>2017</v>
      </c>
      <c r="L2245" s="18">
        <f t="shared" si="72"/>
        <v>24</v>
      </c>
      <c r="M2245" s="1" t="s">
        <v>79</v>
      </c>
    </row>
    <row r="2246" spans="8:13">
      <c r="H2246" s="1" t="s">
        <v>144</v>
      </c>
      <c r="I2246" s="1" t="s">
        <v>2115</v>
      </c>
      <c r="J2246" s="1" t="s">
        <v>1044</v>
      </c>
      <c r="K2246" s="1" t="str">
        <f t="shared" si="73"/>
        <v>2018</v>
      </c>
      <c r="L2246" s="18">
        <f t="shared" si="72"/>
        <v>24</v>
      </c>
      <c r="M2246" s="1" t="s">
        <v>79</v>
      </c>
    </row>
    <row r="2247" spans="8:13">
      <c r="H2247" s="1" t="s">
        <v>367</v>
      </c>
      <c r="I2247" s="1" t="s">
        <v>2251</v>
      </c>
      <c r="J2247" s="1" t="s">
        <v>1534</v>
      </c>
      <c r="K2247" s="1" t="str">
        <f t="shared" si="73"/>
        <v>2016</v>
      </c>
      <c r="L2247" s="18">
        <f t="shared" si="72"/>
        <v>24</v>
      </c>
      <c r="M2247" s="1" t="s">
        <v>79</v>
      </c>
    </row>
    <row r="2248" spans="8:13">
      <c r="H2248" s="1" t="s">
        <v>118</v>
      </c>
      <c r="I2248" s="1" t="s">
        <v>2523</v>
      </c>
      <c r="J2248" s="1" t="s">
        <v>2486</v>
      </c>
      <c r="K2248" s="1" t="str">
        <f t="shared" si="73"/>
        <v>2017</v>
      </c>
      <c r="L2248" s="18">
        <f t="shared" si="72"/>
        <v>24</v>
      </c>
      <c r="M2248" s="1" t="s">
        <v>79</v>
      </c>
    </row>
    <row r="2249" spans="8:13" hidden="1">
      <c r="H2249" s="1" t="s">
        <v>169</v>
      </c>
      <c r="I2249" s="1" t="s">
        <v>7694</v>
      </c>
      <c r="J2249" s="1" t="s">
        <v>2481</v>
      </c>
      <c r="K2249" s="1" t="str">
        <f t="shared" si="73"/>
        <v>2006</v>
      </c>
      <c r="L2249" s="1">
        <f t="shared" si="72"/>
        <v>10</v>
      </c>
      <c r="M2249" s="1" t="s">
        <v>60</v>
      </c>
    </row>
    <row r="2250" spans="8:13" hidden="1">
      <c r="H2250" s="1"/>
      <c r="I2250" s="1" t="s">
        <v>7694</v>
      </c>
      <c r="J2250" s="1" t="s">
        <v>303</v>
      </c>
      <c r="K2250" s="1" t="str">
        <f t="shared" si="73"/>
        <v>2016</v>
      </c>
      <c r="L2250" s="1">
        <f t="shared" si="72"/>
        <v>0</v>
      </c>
      <c r="M2250" s="1"/>
    </row>
    <row r="2251" spans="8:13" hidden="1">
      <c r="H2251" s="1" t="s">
        <v>71</v>
      </c>
      <c r="I2251" s="1" t="s">
        <v>7694</v>
      </c>
      <c r="J2251" s="1" t="s">
        <v>2023</v>
      </c>
      <c r="K2251" s="1" t="str">
        <f t="shared" si="73"/>
        <v>2013</v>
      </c>
      <c r="L2251" s="1">
        <f t="shared" si="72"/>
        <v>4</v>
      </c>
      <c r="M2251" s="1" t="s">
        <v>60</v>
      </c>
    </row>
    <row r="2252" spans="8:13">
      <c r="H2252" s="1" t="s">
        <v>144</v>
      </c>
      <c r="I2252" s="1" t="s">
        <v>188</v>
      </c>
      <c r="J2252" s="1" t="s">
        <v>188</v>
      </c>
      <c r="K2252" s="1" t="str">
        <f t="shared" si="73"/>
        <v>2019</v>
      </c>
      <c r="L2252" s="18">
        <f t="shared" si="72"/>
        <v>24</v>
      </c>
      <c r="M2252" s="1" t="s">
        <v>79</v>
      </c>
    </row>
    <row r="2253" spans="8:13">
      <c r="H2253" s="1" t="s">
        <v>118</v>
      </c>
      <c r="I2253" s="1" t="s">
        <v>2581</v>
      </c>
      <c r="J2253" s="1" t="s">
        <v>199</v>
      </c>
      <c r="K2253" s="1" t="str">
        <f t="shared" si="73"/>
        <v>2018</v>
      </c>
      <c r="L2253" s="18">
        <f t="shared" si="72"/>
        <v>24</v>
      </c>
      <c r="M2253" s="1" t="s">
        <v>79</v>
      </c>
    </row>
    <row r="2254" spans="8:13">
      <c r="H2254" s="1" t="s">
        <v>144</v>
      </c>
      <c r="I2254" s="1" t="s">
        <v>3199</v>
      </c>
      <c r="J2254" s="1" t="s">
        <v>72</v>
      </c>
      <c r="K2254" s="1" t="str">
        <f t="shared" si="73"/>
        <v>2019</v>
      </c>
      <c r="L2254" s="18">
        <f t="shared" si="72"/>
        <v>24</v>
      </c>
      <c r="M2254" s="1" t="s">
        <v>79</v>
      </c>
    </row>
    <row r="2255" spans="8:13" hidden="1">
      <c r="H2255" s="1" t="s">
        <v>58</v>
      </c>
      <c r="I2255" s="1" t="s">
        <v>220</v>
      </c>
      <c r="J2255" s="1" t="s">
        <v>384</v>
      </c>
      <c r="K2255" s="1" t="str">
        <f t="shared" si="73"/>
        <v>2015</v>
      </c>
      <c r="L2255" s="1">
        <f t="shared" si="72"/>
        <v>9</v>
      </c>
      <c r="M2255" s="1" t="s">
        <v>60</v>
      </c>
    </row>
    <row r="2256" spans="8:13" hidden="1">
      <c r="H2256" s="1" t="s">
        <v>63</v>
      </c>
      <c r="I2256" s="1" t="s">
        <v>220</v>
      </c>
      <c r="J2256" s="1" t="s">
        <v>806</v>
      </c>
      <c r="K2256" s="1" t="str">
        <f t="shared" si="73"/>
        <v>2014</v>
      </c>
      <c r="L2256" s="1">
        <f t="shared" si="72"/>
        <v>28</v>
      </c>
      <c r="M2256" s="1" t="s">
        <v>60</v>
      </c>
    </row>
    <row r="2257" spans="8:13" hidden="1">
      <c r="H2257" s="1" t="s">
        <v>78</v>
      </c>
      <c r="I2257" s="1" t="s">
        <v>220</v>
      </c>
      <c r="J2257" s="1" t="s">
        <v>1163</v>
      </c>
      <c r="K2257" s="1" t="str">
        <f t="shared" si="73"/>
        <v>2015</v>
      </c>
      <c r="L2257" s="1">
        <f t="shared" si="72"/>
        <v>28</v>
      </c>
      <c r="M2257" s="1" t="s">
        <v>60</v>
      </c>
    </row>
    <row r="2258" spans="8:13" hidden="1">
      <c r="H2258" s="1" t="s">
        <v>555</v>
      </c>
      <c r="I2258" s="1" t="s">
        <v>7707</v>
      </c>
      <c r="J2258" s="1" t="s">
        <v>5399</v>
      </c>
      <c r="K2258" s="1" t="str">
        <f t="shared" si="73"/>
        <v>1986</v>
      </c>
      <c r="L2258" s="1">
        <f t="shared" si="72"/>
        <v>10</v>
      </c>
      <c r="M2258" s="1" t="s">
        <v>60</v>
      </c>
    </row>
    <row r="2259" spans="8:13">
      <c r="H2259" s="1" t="s">
        <v>78</v>
      </c>
      <c r="I2259" s="1" t="s">
        <v>381</v>
      </c>
      <c r="J2259" s="1" t="s">
        <v>941</v>
      </c>
      <c r="K2259" s="1" t="str">
        <f t="shared" si="73"/>
        <v>2011</v>
      </c>
      <c r="L2259" s="18">
        <f t="shared" si="72"/>
        <v>24</v>
      </c>
      <c r="M2259" s="1" t="s">
        <v>79</v>
      </c>
    </row>
    <row r="2260" spans="8:13">
      <c r="H2260" s="1" t="s">
        <v>144</v>
      </c>
      <c r="I2260" s="1"/>
      <c r="J2260" s="1"/>
      <c r="K2260" s="1" t="str">
        <f t="shared" si="73"/>
        <v>1900</v>
      </c>
      <c r="L2260" s="18">
        <f t="shared" si="72"/>
        <v>24</v>
      </c>
      <c r="M2260" s="1" t="s">
        <v>79</v>
      </c>
    </row>
    <row r="2261" spans="8:13" hidden="1">
      <c r="H2261" s="1" t="s">
        <v>282</v>
      </c>
      <c r="I2261" s="1" t="s">
        <v>381</v>
      </c>
      <c r="J2261" s="1" t="s">
        <v>1815</v>
      </c>
      <c r="K2261" s="1" t="str">
        <f t="shared" si="73"/>
        <v>2008</v>
      </c>
      <c r="L2261" s="1">
        <f t="shared" si="72"/>
        <v>35</v>
      </c>
      <c r="M2261" s="1" t="s">
        <v>60</v>
      </c>
    </row>
    <row r="2262" spans="8:13">
      <c r="H2262" s="1" t="s">
        <v>144</v>
      </c>
      <c r="I2262" s="1" t="s">
        <v>412</v>
      </c>
      <c r="J2262" s="1" t="s">
        <v>218</v>
      </c>
      <c r="K2262" s="1" t="str">
        <f t="shared" si="73"/>
        <v>2016</v>
      </c>
      <c r="L2262" s="18">
        <f t="shared" si="72"/>
        <v>24</v>
      </c>
      <c r="M2262" s="1" t="s">
        <v>79</v>
      </c>
    </row>
    <row r="2263" spans="8:13" hidden="1">
      <c r="H2263" s="1" t="s">
        <v>240</v>
      </c>
      <c r="I2263" s="1" t="s">
        <v>381</v>
      </c>
      <c r="J2263" s="1" t="s">
        <v>2023</v>
      </c>
      <c r="K2263" s="1" t="str">
        <f t="shared" si="73"/>
        <v>2013</v>
      </c>
      <c r="L2263" s="1">
        <f t="shared" si="72"/>
        <v>51</v>
      </c>
      <c r="M2263" s="1" t="s">
        <v>60</v>
      </c>
    </row>
    <row r="2264" spans="8:13" hidden="1">
      <c r="H2264" s="1" t="s">
        <v>126</v>
      </c>
      <c r="I2264" s="1" t="s">
        <v>381</v>
      </c>
      <c r="J2264" s="1" t="s">
        <v>3217</v>
      </c>
      <c r="K2264" s="1" t="str">
        <f t="shared" si="73"/>
        <v>2013</v>
      </c>
      <c r="L2264" s="1">
        <f t="shared" si="72"/>
        <v>11</v>
      </c>
      <c r="M2264" s="1"/>
    </row>
    <row r="2265" spans="8:13">
      <c r="H2265" s="1" t="s">
        <v>134</v>
      </c>
      <c r="I2265" s="1" t="s">
        <v>3488</v>
      </c>
      <c r="J2265" s="1" t="s">
        <v>4212</v>
      </c>
      <c r="K2265" s="1" t="str">
        <f t="shared" si="73"/>
        <v>2015</v>
      </c>
      <c r="L2265" s="18">
        <f t="shared" si="72"/>
        <v>24</v>
      </c>
      <c r="M2265" s="1" t="s">
        <v>79</v>
      </c>
    </row>
    <row r="2266" spans="8:13">
      <c r="H2266" s="1" t="s">
        <v>88</v>
      </c>
      <c r="I2266" s="1" t="s">
        <v>4359</v>
      </c>
      <c r="J2266" s="1" t="s">
        <v>4864</v>
      </c>
      <c r="K2266" s="1" t="str">
        <f t="shared" si="73"/>
        <v>2013</v>
      </c>
      <c r="L2266" s="18">
        <f t="shared" si="72"/>
        <v>24</v>
      </c>
      <c r="M2266" s="1" t="s">
        <v>79</v>
      </c>
    </row>
    <row r="2267" spans="8:13">
      <c r="H2267" s="1" t="s">
        <v>118</v>
      </c>
      <c r="I2267" s="1" t="s">
        <v>5595</v>
      </c>
      <c r="J2267" s="1" t="s">
        <v>2368</v>
      </c>
      <c r="K2267" s="1" t="str">
        <f t="shared" si="73"/>
        <v>2017</v>
      </c>
      <c r="L2267" s="18">
        <f t="shared" si="72"/>
        <v>24</v>
      </c>
      <c r="M2267" s="1" t="s">
        <v>79</v>
      </c>
    </row>
    <row r="2268" spans="8:13">
      <c r="H2268" s="1" t="s">
        <v>118</v>
      </c>
      <c r="I2268" s="1" t="s">
        <v>6526</v>
      </c>
      <c r="J2268" s="1" t="s">
        <v>1534</v>
      </c>
      <c r="K2268" s="1" t="str">
        <f t="shared" si="73"/>
        <v>2016</v>
      </c>
      <c r="L2268" s="18">
        <f t="shared" si="72"/>
        <v>24</v>
      </c>
      <c r="M2268" s="1" t="s">
        <v>79</v>
      </c>
    </row>
    <row r="2269" spans="8:13">
      <c r="H2269" s="1" t="s">
        <v>448</v>
      </c>
      <c r="I2269" s="1" t="s">
        <v>7022</v>
      </c>
      <c r="J2269" s="1" t="s">
        <v>7024</v>
      </c>
      <c r="K2269" s="1" t="str">
        <f t="shared" si="73"/>
        <v>2007</v>
      </c>
      <c r="L2269" s="18">
        <f t="shared" si="72"/>
        <v>24</v>
      </c>
      <c r="M2269" s="1" t="s">
        <v>79</v>
      </c>
    </row>
    <row r="2270" spans="8:13">
      <c r="H2270" s="1" t="s">
        <v>809</v>
      </c>
      <c r="I2270" s="1" t="s">
        <v>7383</v>
      </c>
      <c r="J2270" s="1" t="s">
        <v>7384</v>
      </c>
      <c r="K2270" s="1" t="str">
        <f t="shared" si="73"/>
        <v>2003</v>
      </c>
      <c r="L2270" s="18">
        <f t="shared" si="72"/>
        <v>24</v>
      </c>
      <c r="M2270" s="1" t="s">
        <v>79</v>
      </c>
    </row>
    <row r="2271" spans="8:13" hidden="1">
      <c r="H2271" s="1" t="s">
        <v>310</v>
      </c>
      <c r="I2271" s="1" t="s">
        <v>7725</v>
      </c>
      <c r="J2271" s="1" t="s">
        <v>7043</v>
      </c>
      <c r="K2271" s="1" t="str">
        <f t="shared" si="73"/>
        <v>2020</v>
      </c>
      <c r="L2271" s="1">
        <f t="shared" si="72"/>
        <v>45</v>
      </c>
      <c r="M2271" s="1" t="s">
        <v>60</v>
      </c>
    </row>
    <row r="2272" spans="8:13" hidden="1">
      <c r="H2272" s="1" t="s">
        <v>158</v>
      </c>
      <c r="I2272" s="1" t="s">
        <v>381</v>
      </c>
      <c r="J2272" s="1" t="s">
        <v>806</v>
      </c>
      <c r="K2272" s="1" t="str">
        <f t="shared" si="73"/>
        <v>2014</v>
      </c>
      <c r="L2272" s="1">
        <f t="shared" si="72"/>
        <v>9</v>
      </c>
      <c r="M2272" s="1" t="s">
        <v>60</v>
      </c>
    </row>
    <row r="2273" spans="8:13" hidden="1">
      <c r="H2273" s="1" t="s">
        <v>158</v>
      </c>
      <c r="I2273" s="1" t="s">
        <v>381</v>
      </c>
      <c r="J2273" s="1" t="s">
        <v>7730</v>
      </c>
      <c r="K2273" s="1" t="str">
        <f t="shared" si="73"/>
        <v>2011</v>
      </c>
      <c r="L2273" s="1">
        <f t="shared" si="72"/>
        <v>6</v>
      </c>
      <c r="M2273" s="1" t="s">
        <v>60</v>
      </c>
    </row>
    <row r="2274" spans="8:13">
      <c r="H2274" s="1" t="s">
        <v>144</v>
      </c>
      <c r="I2274" s="1" t="s">
        <v>159</v>
      </c>
      <c r="J2274" s="1" t="s">
        <v>4123</v>
      </c>
      <c r="K2274" s="1" t="str">
        <f t="shared" si="73"/>
        <v>2016</v>
      </c>
      <c r="L2274" s="18">
        <f t="shared" si="72"/>
        <v>24</v>
      </c>
      <c r="M2274" s="1" t="s">
        <v>79</v>
      </c>
    </row>
    <row r="2275" spans="8:13">
      <c r="H2275" s="1" t="s">
        <v>464</v>
      </c>
      <c r="I2275" s="1" t="s">
        <v>165</v>
      </c>
      <c r="J2275" s="1" t="s">
        <v>7514</v>
      </c>
      <c r="K2275" s="1" t="str">
        <f t="shared" si="73"/>
        <v>2013</v>
      </c>
      <c r="L2275" s="18">
        <f t="shared" si="72"/>
        <v>24</v>
      </c>
      <c r="M2275" s="1" t="s">
        <v>79</v>
      </c>
    </row>
    <row r="2276" spans="8:13" hidden="1">
      <c r="H2276" s="1" t="s">
        <v>693</v>
      </c>
      <c r="I2276" s="1" t="s">
        <v>7736</v>
      </c>
      <c r="J2276" s="1" t="s">
        <v>7737</v>
      </c>
      <c r="K2276" s="1" t="str">
        <f t="shared" si="73"/>
        <v>1998</v>
      </c>
      <c r="L2276" s="1">
        <f t="shared" ref="L2276:L2339" si="74">H2276-(TEXT(I2276,"YYYY")-TEXT(J2276,"YYYY"))</f>
        <v>51</v>
      </c>
      <c r="M2276" s="1" t="s">
        <v>60</v>
      </c>
    </row>
    <row r="2277" spans="8:13" hidden="1">
      <c r="H2277" s="1" t="s">
        <v>256</v>
      </c>
      <c r="I2277" s="1" t="s">
        <v>7736</v>
      </c>
      <c r="J2277" s="1" t="s">
        <v>7655</v>
      </c>
      <c r="K2277" s="1" t="str">
        <f t="shared" si="73"/>
        <v>2016</v>
      </c>
      <c r="L2277" s="1">
        <f t="shared" si="74"/>
        <v>52</v>
      </c>
      <c r="M2277" s="1" t="s">
        <v>60</v>
      </c>
    </row>
    <row r="2278" spans="8:13">
      <c r="H2278" s="1" t="s">
        <v>134</v>
      </c>
      <c r="I2278" s="1" t="s">
        <v>7862</v>
      </c>
      <c r="J2278" s="1" t="s">
        <v>4156</v>
      </c>
      <c r="K2278" s="1" t="str">
        <f t="shared" si="73"/>
        <v>2008</v>
      </c>
      <c r="L2278" s="18">
        <f t="shared" si="74"/>
        <v>24</v>
      </c>
      <c r="M2278" s="1" t="s">
        <v>79</v>
      </c>
    </row>
    <row r="2279" spans="8:13">
      <c r="H2279" s="1" t="s">
        <v>149</v>
      </c>
      <c r="I2279" s="1" t="s">
        <v>7898</v>
      </c>
      <c r="J2279" s="1" t="s">
        <v>3167</v>
      </c>
      <c r="K2279" s="1" t="str">
        <f t="shared" si="73"/>
        <v>1997</v>
      </c>
      <c r="L2279" s="18">
        <f t="shared" si="74"/>
        <v>24</v>
      </c>
      <c r="M2279" s="1" t="s">
        <v>79</v>
      </c>
    </row>
    <row r="2280" spans="8:13" hidden="1">
      <c r="H2280" s="1" t="s">
        <v>55</v>
      </c>
      <c r="I2280" s="1" t="s">
        <v>7736</v>
      </c>
      <c r="J2280" s="1" t="s">
        <v>2019</v>
      </c>
      <c r="K2280" s="1" t="str">
        <f t="shared" si="73"/>
        <v>2012</v>
      </c>
      <c r="L2280" s="1">
        <f t="shared" si="74"/>
        <v>0</v>
      </c>
      <c r="M2280" s="1" t="s">
        <v>60</v>
      </c>
    </row>
    <row r="2281" spans="8:13">
      <c r="H2281" s="1" t="s">
        <v>78</v>
      </c>
      <c r="I2281" s="1" t="s">
        <v>8594</v>
      </c>
      <c r="J2281" s="1" t="s">
        <v>6947</v>
      </c>
      <c r="K2281" s="1" t="str">
        <f t="shared" si="73"/>
        <v>2013</v>
      </c>
      <c r="L2281" s="18">
        <f t="shared" si="74"/>
        <v>24</v>
      </c>
      <c r="M2281" s="1" t="s">
        <v>79</v>
      </c>
    </row>
    <row r="2282" spans="8:13">
      <c r="H2282" s="1" t="s">
        <v>118</v>
      </c>
      <c r="I2282" s="1" t="s">
        <v>8729</v>
      </c>
      <c r="J2282" s="1" t="s">
        <v>877</v>
      </c>
      <c r="K2282" s="1" t="str">
        <f t="shared" si="73"/>
        <v>2019</v>
      </c>
      <c r="L2282" s="18">
        <f t="shared" si="74"/>
        <v>24</v>
      </c>
      <c r="M2282" s="1" t="s">
        <v>79</v>
      </c>
    </row>
    <row r="2283" spans="8:13">
      <c r="H2283" s="1" t="s">
        <v>118</v>
      </c>
      <c r="I2283" s="1" t="s">
        <v>9716</v>
      </c>
      <c r="J2283" s="1" t="s">
        <v>1008</v>
      </c>
      <c r="K2283" s="1" t="str">
        <f t="shared" si="73"/>
        <v>2011</v>
      </c>
      <c r="L2283" s="18">
        <f t="shared" si="74"/>
        <v>24</v>
      </c>
      <c r="M2283" s="1" t="s">
        <v>79</v>
      </c>
    </row>
    <row r="2284" spans="8:13" hidden="1">
      <c r="H2284" s="1" t="s">
        <v>99</v>
      </c>
      <c r="I2284" s="1" t="s">
        <v>7749</v>
      </c>
      <c r="J2284" s="1" t="s">
        <v>1534</v>
      </c>
      <c r="K2284" s="1" t="str">
        <f t="shared" si="73"/>
        <v>2016</v>
      </c>
      <c r="L2284" s="1">
        <f t="shared" si="74"/>
        <v>6</v>
      </c>
      <c r="M2284" s="1" t="s">
        <v>60</v>
      </c>
    </row>
    <row r="2285" spans="8:13" hidden="1">
      <c r="H2285" s="1" t="s">
        <v>63</v>
      </c>
      <c r="I2285" s="1" t="s">
        <v>7749</v>
      </c>
      <c r="J2285" s="1" t="s">
        <v>6104</v>
      </c>
      <c r="K2285" s="1" t="str">
        <f t="shared" si="73"/>
        <v>2015</v>
      </c>
      <c r="L2285" s="1">
        <f t="shared" si="74"/>
        <v>29</v>
      </c>
      <c r="M2285" s="1" t="s">
        <v>60</v>
      </c>
    </row>
    <row r="2286" spans="8:13">
      <c r="H2286" s="1" t="s">
        <v>144</v>
      </c>
      <c r="I2286" s="1" t="s">
        <v>9868</v>
      </c>
      <c r="J2286" s="1" t="s">
        <v>5694</v>
      </c>
      <c r="K2286" s="1" t="str">
        <f t="shared" si="73"/>
        <v>2013</v>
      </c>
      <c r="L2286" s="18">
        <f t="shared" si="74"/>
        <v>24</v>
      </c>
      <c r="M2286" s="1" t="s">
        <v>79</v>
      </c>
    </row>
    <row r="2287" spans="8:13" hidden="1">
      <c r="H2287" s="1" t="s">
        <v>120</v>
      </c>
      <c r="I2287" s="1" t="s">
        <v>7725</v>
      </c>
      <c r="J2287" s="1" t="s">
        <v>5441</v>
      </c>
      <c r="K2287" s="1" t="str">
        <f t="shared" si="73"/>
        <v>2020</v>
      </c>
      <c r="L2287" s="1">
        <f t="shared" si="74"/>
        <v>46</v>
      </c>
      <c r="M2287" s="1" t="s">
        <v>60</v>
      </c>
    </row>
    <row r="2288" spans="8:13">
      <c r="H2288" s="1" t="s">
        <v>144</v>
      </c>
      <c r="I2288" s="1" t="s">
        <v>5184</v>
      </c>
      <c r="J2288" s="1" t="s">
        <v>5184</v>
      </c>
      <c r="K2288" s="1" t="str">
        <f t="shared" si="73"/>
        <v>2014</v>
      </c>
      <c r="L2288" s="18">
        <f t="shared" si="74"/>
        <v>24</v>
      </c>
      <c r="M2288" s="1" t="s">
        <v>79</v>
      </c>
    </row>
    <row r="2289" spans="8:13" hidden="1">
      <c r="H2289" s="1" t="s">
        <v>187</v>
      </c>
      <c r="I2289" s="1" t="s">
        <v>7725</v>
      </c>
      <c r="J2289" s="1" t="s">
        <v>5680</v>
      </c>
      <c r="K2289" s="1" t="str">
        <f t="shared" si="73"/>
        <v>2020</v>
      </c>
      <c r="L2289" s="1">
        <f t="shared" si="74"/>
        <v>9</v>
      </c>
      <c r="M2289" s="1" t="s">
        <v>60</v>
      </c>
    </row>
    <row r="2290" spans="8:13" hidden="1">
      <c r="H2290" s="1" t="s">
        <v>78</v>
      </c>
      <c r="I2290" s="1" t="s">
        <v>4873</v>
      </c>
      <c r="J2290" s="1" t="s">
        <v>384</v>
      </c>
      <c r="K2290" s="1" t="str">
        <f t="shared" si="73"/>
        <v>2015</v>
      </c>
      <c r="L2290" s="1">
        <f t="shared" si="74"/>
        <v>28</v>
      </c>
      <c r="M2290" s="1" t="s">
        <v>60</v>
      </c>
    </row>
    <row r="2291" spans="8:13">
      <c r="H2291" s="1" t="s">
        <v>144</v>
      </c>
      <c r="I2291" s="1" t="s">
        <v>9477</v>
      </c>
      <c r="J2291" s="1" t="s">
        <v>1933</v>
      </c>
      <c r="K2291" s="1" t="str">
        <f t="shared" si="73"/>
        <v>2014</v>
      </c>
      <c r="L2291" s="18">
        <f t="shared" si="74"/>
        <v>24</v>
      </c>
      <c r="M2291" s="1" t="s">
        <v>79</v>
      </c>
    </row>
    <row r="2292" spans="8:13">
      <c r="H2292" s="1" t="s">
        <v>464</v>
      </c>
      <c r="I2292" s="1" t="s">
        <v>11172</v>
      </c>
      <c r="J2292" s="1" t="s">
        <v>11174</v>
      </c>
      <c r="K2292" s="1" t="str">
        <f t="shared" si="73"/>
        <v>2013</v>
      </c>
      <c r="L2292" s="18">
        <f t="shared" si="74"/>
        <v>24</v>
      </c>
      <c r="M2292" s="1" t="s">
        <v>79</v>
      </c>
    </row>
    <row r="2293" spans="8:13" hidden="1">
      <c r="H2293" s="1" t="s">
        <v>134</v>
      </c>
      <c r="I2293" s="1" t="s">
        <v>7776</v>
      </c>
      <c r="J2293" s="1" t="s">
        <v>5369</v>
      </c>
      <c r="K2293" s="1" t="str">
        <f t="shared" si="73"/>
        <v>2015</v>
      </c>
      <c r="L2293" s="1">
        <f t="shared" si="74"/>
        <v>26</v>
      </c>
      <c r="M2293" s="1" t="s">
        <v>60</v>
      </c>
    </row>
    <row r="2294" spans="8:13" hidden="1">
      <c r="H2294" s="1" t="s">
        <v>88</v>
      </c>
      <c r="I2294" s="1" t="s">
        <v>663</v>
      </c>
      <c r="J2294" s="1" t="s">
        <v>7778</v>
      </c>
      <c r="K2294" s="1" t="str">
        <f t="shared" si="73"/>
        <v>2012</v>
      </c>
      <c r="L2294" s="1">
        <f t="shared" si="74"/>
        <v>20</v>
      </c>
      <c r="M2294" s="1" t="s">
        <v>60</v>
      </c>
    </row>
    <row r="2295" spans="8:13" hidden="1">
      <c r="H2295" s="1" t="s">
        <v>809</v>
      </c>
      <c r="I2295" s="1" t="s">
        <v>663</v>
      </c>
      <c r="J2295" s="1" t="s">
        <v>7783</v>
      </c>
      <c r="K2295" s="1" t="str">
        <f t="shared" si="73"/>
        <v>2012</v>
      </c>
      <c r="L2295" s="1">
        <f t="shared" si="74"/>
        <v>28</v>
      </c>
      <c r="M2295" s="1" t="s">
        <v>60</v>
      </c>
    </row>
    <row r="2296" spans="8:13" hidden="1">
      <c r="H2296" s="1" t="s">
        <v>88</v>
      </c>
      <c r="I2296" s="1" t="s">
        <v>4873</v>
      </c>
      <c r="J2296" s="1" t="s">
        <v>7785</v>
      </c>
      <c r="K2296" s="1" t="str">
        <f t="shared" si="73"/>
        <v>2015</v>
      </c>
      <c r="L2296" s="1">
        <f t="shared" si="74"/>
        <v>27</v>
      </c>
      <c r="M2296" s="1" t="s">
        <v>60</v>
      </c>
    </row>
    <row r="2297" spans="8:13" hidden="1">
      <c r="H2297" s="1" t="s">
        <v>78</v>
      </c>
      <c r="I2297" s="1" t="s">
        <v>174</v>
      </c>
      <c r="J2297" s="1" t="s">
        <v>7788</v>
      </c>
      <c r="K2297" s="1" t="str">
        <f t="shared" si="73"/>
        <v>1996</v>
      </c>
      <c r="L2297" s="1">
        <f t="shared" si="74"/>
        <v>9</v>
      </c>
      <c r="M2297" s="1" t="s">
        <v>60</v>
      </c>
    </row>
    <row r="2298" spans="8:13" hidden="1">
      <c r="H2298" s="1" t="s">
        <v>136</v>
      </c>
      <c r="I2298" s="1" t="s">
        <v>3137</v>
      </c>
      <c r="J2298" s="1" t="s">
        <v>7788</v>
      </c>
      <c r="K2298" s="1" t="str">
        <f t="shared" si="73"/>
        <v>1996</v>
      </c>
      <c r="L2298" s="1">
        <f t="shared" si="74"/>
        <v>30</v>
      </c>
      <c r="M2298" s="1" t="s">
        <v>60</v>
      </c>
    </row>
    <row r="2299" spans="8:13">
      <c r="H2299" s="1" t="s">
        <v>134</v>
      </c>
      <c r="I2299" s="1" t="s">
        <v>11257</v>
      </c>
      <c r="J2299" s="1" t="s">
        <v>11272</v>
      </c>
      <c r="K2299" s="1" t="str">
        <f t="shared" si="73"/>
        <v>2017</v>
      </c>
      <c r="L2299" s="18">
        <f t="shared" si="74"/>
        <v>24</v>
      </c>
      <c r="M2299" s="1" t="s">
        <v>79</v>
      </c>
    </row>
    <row r="2300" spans="8:13">
      <c r="H2300" s="1" t="s">
        <v>144</v>
      </c>
      <c r="I2300" s="1" t="s">
        <v>11387</v>
      </c>
      <c r="J2300" s="1" t="s">
        <v>6586</v>
      </c>
      <c r="K2300" s="1" t="str">
        <f t="shared" si="73"/>
        <v>2020</v>
      </c>
      <c r="L2300" s="18">
        <f t="shared" si="74"/>
        <v>24</v>
      </c>
      <c r="M2300" s="1" t="s">
        <v>79</v>
      </c>
    </row>
    <row r="2301" spans="8:13">
      <c r="H2301" s="1" t="s">
        <v>144</v>
      </c>
      <c r="I2301" s="1" t="s">
        <v>4134</v>
      </c>
      <c r="J2301" s="1" t="s">
        <v>3952</v>
      </c>
      <c r="K2301" s="1" t="str">
        <f t="shared" si="73"/>
        <v>2016</v>
      </c>
      <c r="L2301" s="18">
        <f t="shared" si="74"/>
        <v>24</v>
      </c>
      <c r="M2301" s="1" t="s">
        <v>79</v>
      </c>
    </row>
    <row r="2302" spans="8:13" hidden="1">
      <c r="H2302" s="1" t="s">
        <v>197</v>
      </c>
      <c r="I2302" s="1" t="s">
        <v>3137</v>
      </c>
      <c r="J2302" s="1" t="s">
        <v>7796</v>
      </c>
      <c r="K2302" s="1" t="str">
        <f t="shared" si="73"/>
        <v>2011</v>
      </c>
      <c r="L2302" s="1">
        <f t="shared" si="74"/>
        <v>12</v>
      </c>
      <c r="M2302" s="1" t="s">
        <v>60</v>
      </c>
    </row>
    <row r="2303" spans="8:13">
      <c r="H2303" s="1" t="s">
        <v>118</v>
      </c>
      <c r="I2303" s="1" t="s">
        <v>9509</v>
      </c>
      <c r="J2303" s="1" t="s">
        <v>2008</v>
      </c>
      <c r="K2303" s="1" t="str">
        <f t="shared" si="73"/>
        <v>2014</v>
      </c>
      <c r="L2303" s="18">
        <f t="shared" si="74"/>
        <v>24</v>
      </c>
      <c r="M2303" s="1" t="s">
        <v>79</v>
      </c>
    </row>
    <row r="2304" spans="8:13">
      <c r="H2304" s="1" t="s">
        <v>118</v>
      </c>
      <c r="I2304" s="1" t="s">
        <v>613</v>
      </c>
      <c r="J2304" s="1" t="s">
        <v>1657</v>
      </c>
      <c r="K2304" s="1" t="str">
        <f t="shared" si="73"/>
        <v>2014</v>
      </c>
      <c r="L2304" s="18">
        <f t="shared" si="74"/>
        <v>24</v>
      </c>
      <c r="M2304" s="1" t="s">
        <v>79</v>
      </c>
    </row>
    <row r="2305" spans="8:13">
      <c r="H2305" s="1" t="s">
        <v>464</v>
      </c>
      <c r="I2305" s="1" t="s">
        <v>968</v>
      </c>
      <c r="J2305" s="1" t="s">
        <v>1815</v>
      </c>
      <c r="K2305" s="1" t="str">
        <f t="shared" si="73"/>
        <v>2008</v>
      </c>
      <c r="L2305" s="18">
        <f t="shared" si="74"/>
        <v>24</v>
      </c>
      <c r="M2305" s="1" t="s">
        <v>79</v>
      </c>
    </row>
    <row r="2306" spans="8:13" hidden="1">
      <c r="H2306" s="1" t="s">
        <v>116</v>
      </c>
      <c r="I2306" s="1" t="s">
        <v>1067</v>
      </c>
      <c r="J2306" s="1" t="s">
        <v>6947</v>
      </c>
      <c r="K2306" s="1" t="str">
        <f t="shared" si="73"/>
        <v>2013</v>
      </c>
      <c r="L2306" s="1">
        <f t="shared" si="74"/>
        <v>3</v>
      </c>
      <c r="M2306" s="1" t="s">
        <v>60</v>
      </c>
    </row>
    <row r="2307" spans="8:13" hidden="1">
      <c r="H2307" s="1" t="s">
        <v>644</v>
      </c>
      <c r="I2307" s="1" t="s">
        <v>5019</v>
      </c>
      <c r="J2307" s="1" t="s">
        <v>209</v>
      </c>
      <c r="K2307" s="1" t="str">
        <f t="shared" si="73"/>
        <v>2016</v>
      </c>
      <c r="L2307" s="1">
        <f t="shared" si="74"/>
        <v>35</v>
      </c>
      <c r="M2307" s="1" t="s">
        <v>60</v>
      </c>
    </row>
    <row r="2308" spans="8:13">
      <c r="H2308" s="1" t="s">
        <v>144</v>
      </c>
      <c r="I2308" s="1" t="s">
        <v>12488</v>
      </c>
      <c r="J2308" s="1" t="s">
        <v>7768</v>
      </c>
      <c r="K2308" s="1" t="str">
        <f t="shared" ref="K2308:K2371" si="75">TEXT(J2308,"YYYY")</f>
        <v>2020</v>
      </c>
      <c r="L2308" s="18">
        <f t="shared" si="74"/>
        <v>24</v>
      </c>
      <c r="M2308" s="1" t="s">
        <v>79</v>
      </c>
    </row>
    <row r="2309" spans="8:13">
      <c r="H2309" s="1" t="s">
        <v>118</v>
      </c>
      <c r="I2309" s="1" t="s">
        <v>264</v>
      </c>
      <c r="J2309" s="1" t="s">
        <v>264</v>
      </c>
      <c r="K2309" s="1" t="str">
        <f t="shared" si="75"/>
        <v>2019</v>
      </c>
      <c r="L2309" s="18">
        <f t="shared" si="74"/>
        <v>25</v>
      </c>
      <c r="M2309" s="1" t="s">
        <v>79</v>
      </c>
    </row>
    <row r="2310" spans="8:13" hidden="1">
      <c r="H2310" s="1" t="s">
        <v>177</v>
      </c>
      <c r="I2310" s="1" t="s">
        <v>7807</v>
      </c>
      <c r="J2310" s="1" t="s">
        <v>2079</v>
      </c>
      <c r="K2310" s="1" t="str">
        <f t="shared" si="75"/>
        <v>2006</v>
      </c>
      <c r="L2310" s="1">
        <f t="shared" si="74"/>
        <v>13</v>
      </c>
      <c r="M2310" s="1" t="s">
        <v>60</v>
      </c>
    </row>
    <row r="2311" spans="8:13" hidden="1">
      <c r="H2311" s="1" t="s">
        <v>78</v>
      </c>
      <c r="I2311" s="1" t="s">
        <v>7807</v>
      </c>
      <c r="J2311" s="1" t="s">
        <v>1222</v>
      </c>
      <c r="K2311" s="1" t="str">
        <f t="shared" si="75"/>
        <v>2015</v>
      </c>
      <c r="L2311" s="1">
        <f t="shared" si="74"/>
        <v>28</v>
      </c>
      <c r="M2311" s="1" t="s">
        <v>60</v>
      </c>
    </row>
    <row r="2312" spans="8:13" hidden="1">
      <c r="H2312" s="1" t="s">
        <v>160</v>
      </c>
      <c r="I2312" s="1" t="s">
        <v>7812</v>
      </c>
      <c r="J2312" s="1" t="s">
        <v>5747</v>
      </c>
      <c r="K2312" s="1" t="str">
        <f t="shared" si="75"/>
        <v>2015</v>
      </c>
      <c r="L2312" s="1">
        <f t="shared" si="74"/>
        <v>57</v>
      </c>
      <c r="M2312" s="1" t="s">
        <v>60</v>
      </c>
    </row>
    <row r="2313" spans="8:13" hidden="1">
      <c r="H2313" s="1" t="s">
        <v>104</v>
      </c>
      <c r="I2313" s="1" t="s">
        <v>7812</v>
      </c>
      <c r="J2313" s="1" t="s">
        <v>6940</v>
      </c>
      <c r="K2313" s="1" t="str">
        <f t="shared" si="75"/>
        <v>2015</v>
      </c>
      <c r="L2313" s="1">
        <f t="shared" si="74"/>
        <v>74</v>
      </c>
      <c r="M2313" s="1" t="s">
        <v>60</v>
      </c>
    </row>
    <row r="2314" spans="8:13" hidden="1">
      <c r="H2314" s="1" t="s">
        <v>144</v>
      </c>
      <c r="I2314" s="1" t="s">
        <v>7812</v>
      </c>
      <c r="J2314" s="1" t="s">
        <v>1422</v>
      </c>
      <c r="K2314" s="1" t="str">
        <f t="shared" si="75"/>
        <v>2015</v>
      </c>
      <c r="L2314" s="1">
        <f t="shared" si="74"/>
        <v>23</v>
      </c>
      <c r="M2314" s="1" t="s">
        <v>60</v>
      </c>
    </row>
    <row r="2315" spans="8:13">
      <c r="H2315" s="1" t="s">
        <v>118</v>
      </c>
      <c r="I2315" s="1" t="s">
        <v>777</v>
      </c>
      <c r="J2315" s="1" t="s">
        <v>777</v>
      </c>
      <c r="K2315" s="1" t="str">
        <f t="shared" si="75"/>
        <v>2019</v>
      </c>
      <c r="L2315" s="18">
        <f t="shared" si="74"/>
        <v>25</v>
      </c>
      <c r="M2315" s="1" t="s">
        <v>79</v>
      </c>
    </row>
    <row r="2316" spans="8:13">
      <c r="H2316" s="1" t="s">
        <v>134</v>
      </c>
      <c r="I2316" s="1" t="s">
        <v>1056</v>
      </c>
      <c r="J2316" s="1" t="s">
        <v>873</v>
      </c>
      <c r="K2316" s="1" t="str">
        <f t="shared" si="75"/>
        <v>2017</v>
      </c>
      <c r="L2316" s="18">
        <f t="shared" si="74"/>
        <v>25</v>
      </c>
      <c r="M2316" s="1" t="s">
        <v>79</v>
      </c>
    </row>
    <row r="2317" spans="8:13" hidden="1">
      <c r="H2317" s="1" t="s">
        <v>367</v>
      </c>
      <c r="I2317" s="1" t="s">
        <v>7821</v>
      </c>
      <c r="J2317" s="1" t="s">
        <v>7618</v>
      </c>
      <c r="K2317" s="1" t="str">
        <f t="shared" si="75"/>
        <v>2010</v>
      </c>
      <c r="L2317" s="1">
        <f t="shared" si="74"/>
        <v>16</v>
      </c>
      <c r="M2317" s="1" t="s">
        <v>60</v>
      </c>
    </row>
    <row r="2318" spans="8:13" hidden="1">
      <c r="H2318" s="1" t="s">
        <v>58</v>
      </c>
      <c r="I2318" s="1" t="s">
        <v>7821</v>
      </c>
      <c r="J2318" s="1" t="s">
        <v>72</v>
      </c>
      <c r="K2318" s="1" t="str">
        <f t="shared" si="75"/>
        <v>2019</v>
      </c>
      <c r="L2318" s="1">
        <f t="shared" si="74"/>
        <v>9</v>
      </c>
      <c r="M2318" s="1" t="s">
        <v>60</v>
      </c>
    </row>
    <row r="2319" spans="8:13" hidden="1">
      <c r="H2319" s="1" t="s">
        <v>515</v>
      </c>
      <c r="I2319" s="1" t="s">
        <v>7821</v>
      </c>
      <c r="J2319" s="1" t="s">
        <v>7618</v>
      </c>
      <c r="K2319" s="1" t="str">
        <f t="shared" si="75"/>
        <v>2010</v>
      </c>
      <c r="L2319" s="1">
        <f t="shared" si="74"/>
        <v>55</v>
      </c>
      <c r="M2319" s="1" t="s">
        <v>60</v>
      </c>
    </row>
    <row r="2320" spans="8:13">
      <c r="H2320" s="1" t="s">
        <v>134</v>
      </c>
      <c r="I2320" s="1" t="s">
        <v>195</v>
      </c>
      <c r="J2320" s="1" t="s">
        <v>2268</v>
      </c>
      <c r="K2320" s="1" t="str">
        <f t="shared" si="75"/>
        <v>2016</v>
      </c>
      <c r="L2320" s="18">
        <f t="shared" si="74"/>
        <v>25</v>
      </c>
      <c r="M2320" s="1" t="s">
        <v>79</v>
      </c>
    </row>
    <row r="2321" spans="8:13" hidden="1">
      <c r="H2321" s="1" t="s">
        <v>169</v>
      </c>
      <c r="I2321" s="1" t="s">
        <v>7830</v>
      </c>
      <c r="J2321" s="1" t="s">
        <v>3304</v>
      </c>
      <c r="K2321" s="1" t="str">
        <f t="shared" si="75"/>
        <v>2020</v>
      </c>
      <c r="L2321" s="1">
        <f t="shared" si="74"/>
        <v>20</v>
      </c>
      <c r="M2321" s="1" t="s">
        <v>60</v>
      </c>
    </row>
    <row r="2322" spans="8:13">
      <c r="H2322" s="1" t="s">
        <v>464</v>
      </c>
      <c r="I2322" s="1" t="s">
        <v>645</v>
      </c>
      <c r="J2322" s="1" t="s">
        <v>2023</v>
      </c>
      <c r="K2322" s="1" t="str">
        <f t="shared" si="75"/>
        <v>2013</v>
      </c>
      <c r="L2322" s="18">
        <f t="shared" si="74"/>
        <v>25</v>
      </c>
      <c r="M2322" s="1" t="s">
        <v>79</v>
      </c>
    </row>
    <row r="2323" spans="8:13" hidden="1">
      <c r="H2323" s="1" t="s">
        <v>263</v>
      </c>
      <c r="I2323" s="1" t="s">
        <v>7841</v>
      </c>
      <c r="J2323" s="1" t="s">
        <v>6677</v>
      </c>
      <c r="K2323" s="1" t="str">
        <f t="shared" si="75"/>
        <v>2012</v>
      </c>
      <c r="L2323" s="1">
        <f t="shared" si="74"/>
        <v>10</v>
      </c>
      <c r="M2323" s="1" t="s">
        <v>60</v>
      </c>
    </row>
    <row r="2324" spans="8:13" hidden="1">
      <c r="H2324" s="1" t="s">
        <v>128</v>
      </c>
      <c r="I2324" s="1" t="s">
        <v>690</v>
      </c>
      <c r="J2324" s="1" t="s">
        <v>881</v>
      </c>
      <c r="K2324" s="1" t="str">
        <f t="shared" si="75"/>
        <v>2018</v>
      </c>
      <c r="L2324" s="1">
        <f t="shared" si="74"/>
        <v>40</v>
      </c>
      <c r="M2324" s="1" t="s">
        <v>60</v>
      </c>
    </row>
    <row r="2325" spans="8:13">
      <c r="H2325" s="1" t="s">
        <v>644</v>
      </c>
      <c r="I2325" s="1" t="s">
        <v>579</v>
      </c>
      <c r="J2325" s="1" t="s">
        <v>1918</v>
      </c>
      <c r="K2325" s="1" t="str">
        <f t="shared" si="75"/>
        <v>2007</v>
      </c>
      <c r="L2325" s="18">
        <f t="shared" si="74"/>
        <v>25</v>
      </c>
      <c r="M2325" s="1" t="s">
        <v>79</v>
      </c>
    </row>
    <row r="2326" spans="8:13" hidden="1">
      <c r="H2326" s="1" t="s">
        <v>448</v>
      </c>
      <c r="I2326" s="1" t="s">
        <v>7856</v>
      </c>
      <c r="J2326" s="1" t="s">
        <v>72</v>
      </c>
      <c r="K2326" s="1" t="str">
        <f t="shared" si="75"/>
        <v>2019</v>
      </c>
      <c r="L2326" s="1">
        <f t="shared" si="74"/>
        <v>31</v>
      </c>
      <c r="M2326" s="1" t="s">
        <v>60</v>
      </c>
    </row>
    <row r="2327" spans="8:13">
      <c r="H2327" s="1" t="s">
        <v>78</v>
      </c>
      <c r="I2327" s="1" t="s">
        <v>4196</v>
      </c>
      <c r="J2327" s="1" t="s">
        <v>4198</v>
      </c>
      <c r="K2327" s="1" t="str">
        <f t="shared" si="75"/>
        <v>2014</v>
      </c>
      <c r="L2327" s="18">
        <f t="shared" si="74"/>
        <v>25</v>
      </c>
      <c r="M2327" s="1" t="s">
        <v>79</v>
      </c>
    </row>
    <row r="2328" spans="8:13" hidden="1">
      <c r="H2328" s="1" t="s">
        <v>367</v>
      </c>
      <c r="I2328" s="1" t="s">
        <v>7502</v>
      </c>
      <c r="J2328" s="1" t="s">
        <v>7865</v>
      </c>
      <c r="K2328" s="1" t="str">
        <f t="shared" si="75"/>
        <v>2011</v>
      </c>
      <c r="L2328" s="1">
        <f t="shared" si="74"/>
        <v>25</v>
      </c>
      <c r="M2328" s="1" t="s">
        <v>60</v>
      </c>
    </row>
    <row r="2329" spans="8:13" hidden="1">
      <c r="H2329" s="1" t="s">
        <v>308</v>
      </c>
      <c r="I2329" s="1" t="s">
        <v>7502</v>
      </c>
      <c r="J2329" s="1" t="s">
        <v>7868</v>
      </c>
      <c r="K2329" s="1" t="str">
        <f t="shared" si="75"/>
        <v>2010</v>
      </c>
      <c r="L2329" s="1">
        <f t="shared" si="74"/>
        <v>55</v>
      </c>
      <c r="M2329" s="1" t="s">
        <v>60</v>
      </c>
    </row>
    <row r="2330" spans="8:13" hidden="1">
      <c r="H2330" s="1" t="s">
        <v>197</v>
      </c>
      <c r="I2330" s="1" t="s">
        <v>7502</v>
      </c>
      <c r="J2330" s="1" t="s">
        <v>2679</v>
      </c>
      <c r="K2330" s="1" t="str">
        <f t="shared" si="75"/>
        <v>1998</v>
      </c>
      <c r="L2330" s="1">
        <f t="shared" si="74"/>
        <v>3</v>
      </c>
      <c r="M2330" s="1" t="s">
        <v>60</v>
      </c>
    </row>
    <row r="2331" spans="8:13" hidden="1">
      <c r="H2331" s="1" t="s">
        <v>555</v>
      </c>
      <c r="I2331" s="1" t="s">
        <v>7502</v>
      </c>
      <c r="J2331" s="1" t="s">
        <v>1918</v>
      </c>
      <c r="K2331" s="1" t="str">
        <f t="shared" si="75"/>
        <v>2007</v>
      </c>
      <c r="L2331" s="1">
        <f t="shared" si="74"/>
        <v>35</v>
      </c>
      <c r="M2331" s="1" t="s">
        <v>60</v>
      </c>
    </row>
    <row r="2332" spans="8:13" hidden="1">
      <c r="H2332" s="1" t="s">
        <v>189</v>
      </c>
      <c r="I2332" s="1" t="s">
        <v>7875</v>
      </c>
      <c r="J2332" s="1" t="s">
        <v>3556</v>
      </c>
      <c r="K2332" s="1" t="str">
        <f t="shared" si="75"/>
        <v>2011</v>
      </c>
      <c r="L2332" s="1">
        <f t="shared" si="74"/>
        <v>46</v>
      </c>
      <c r="M2332" s="1" t="s">
        <v>60</v>
      </c>
    </row>
    <row r="2333" spans="8:13">
      <c r="H2333" s="1" t="s">
        <v>644</v>
      </c>
      <c r="I2333" s="1" t="s">
        <v>4224</v>
      </c>
      <c r="J2333" s="1" t="s">
        <v>2959</v>
      </c>
      <c r="K2333" s="1" t="str">
        <f t="shared" si="75"/>
        <v>2008</v>
      </c>
      <c r="L2333" s="18">
        <f t="shared" si="74"/>
        <v>25</v>
      </c>
      <c r="M2333" s="1" t="s">
        <v>79</v>
      </c>
    </row>
    <row r="2334" spans="8:13">
      <c r="H2334" s="1" t="s">
        <v>118</v>
      </c>
      <c r="I2334" s="1" t="s">
        <v>4484</v>
      </c>
      <c r="J2334" s="1" t="s">
        <v>728</v>
      </c>
      <c r="K2334" s="1" t="str">
        <f t="shared" si="75"/>
        <v>2018</v>
      </c>
      <c r="L2334" s="18">
        <f t="shared" si="74"/>
        <v>25</v>
      </c>
      <c r="M2334" s="1" t="s">
        <v>79</v>
      </c>
    </row>
    <row r="2335" spans="8:13" hidden="1">
      <c r="H2335" s="1" t="s">
        <v>263</v>
      </c>
      <c r="I2335" s="1" t="s">
        <v>7875</v>
      </c>
      <c r="J2335" s="1" t="s">
        <v>4531</v>
      </c>
      <c r="K2335" s="1" t="str">
        <f t="shared" si="75"/>
        <v>2011</v>
      </c>
      <c r="L2335" s="1">
        <f t="shared" si="74"/>
        <v>17</v>
      </c>
      <c r="M2335" s="1" t="s">
        <v>60</v>
      </c>
    </row>
    <row r="2336" spans="8:13">
      <c r="H2336" s="1" t="s">
        <v>63</v>
      </c>
      <c r="I2336" s="1" t="s">
        <v>4617</v>
      </c>
      <c r="J2336" s="1" t="s">
        <v>4618</v>
      </c>
      <c r="K2336" s="1" t="str">
        <f t="shared" si="75"/>
        <v>2011</v>
      </c>
      <c r="L2336" s="18">
        <f t="shared" si="74"/>
        <v>25</v>
      </c>
      <c r="M2336" s="1" t="s">
        <v>79</v>
      </c>
    </row>
    <row r="2337" spans="8:13" hidden="1">
      <c r="H2337" s="1" t="s">
        <v>217</v>
      </c>
      <c r="I2337" s="1" t="s">
        <v>7887</v>
      </c>
      <c r="J2337" s="1" t="s">
        <v>3107</v>
      </c>
      <c r="K2337" s="1" t="str">
        <f t="shared" si="75"/>
        <v>2011</v>
      </c>
      <c r="L2337" s="1">
        <f t="shared" si="74"/>
        <v>15</v>
      </c>
      <c r="M2337" s="1" t="s">
        <v>60</v>
      </c>
    </row>
    <row r="2338" spans="8:13" hidden="1">
      <c r="H2338" s="1" t="s">
        <v>308</v>
      </c>
      <c r="I2338" s="1" t="s">
        <v>7890</v>
      </c>
      <c r="J2338" s="1" t="s">
        <v>7891</v>
      </c>
      <c r="K2338" s="1" t="str">
        <f t="shared" si="75"/>
        <v>2007</v>
      </c>
      <c r="L2338" s="1">
        <f t="shared" si="74"/>
        <v>53</v>
      </c>
      <c r="M2338" s="1" t="s">
        <v>60</v>
      </c>
    </row>
    <row r="2339" spans="8:13">
      <c r="H2339" s="1" t="s">
        <v>118</v>
      </c>
      <c r="I2339" s="1" t="s">
        <v>4659</v>
      </c>
      <c r="J2339" s="1" t="s">
        <v>162</v>
      </c>
      <c r="K2339" s="1" t="str">
        <f t="shared" si="75"/>
        <v>2016</v>
      </c>
      <c r="L2339" s="18">
        <f t="shared" si="74"/>
        <v>25</v>
      </c>
      <c r="M2339" s="1" t="s">
        <v>79</v>
      </c>
    </row>
    <row r="2340" spans="8:13" hidden="1">
      <c r="H2340" s="1" t="s">
        <v>2694</v>
      </c>
      <c r="I2340" s="1" t="s">
        <v>7898</v>
      </c>
      <c r="J2340" s="1" t="s">
        <v>7899</v>
      </c>
      <c r="K2340" s="1" t="str">
        <f t="shared" si="75"/>
        <v>2010</v>
      </c>
      <c r="L2340" s="1" t="e">
        <f t="shared" ref="L2340:L2403" si="76">H2340-(TEXT(I2340,"YYYY")-TEXT(J2340,"YYYY"))</f>
        <v>#VALUE!</v>
      </c>
      <c r="M2340" s="1" t="s">
        <v>60</v>
      </c>
    </row>
    <row r="2341" spans="8:13" hidden="1">
      <c r="H2341" s="1" t="s">
        <v>189</v>
      </c>
      <c r="I2341" s="1" t="s">
        <v>7898</v>
      </c>
      <c r="J2341" s="1" t="s">
        <v>1899</v>
      </c>
      <c r="K2341" s="1" t="str">
        <f t="shared" si="75"/>
        <v>2005</v>
      </c>
      <c r="L2341" s="1">
        <f t="shared" si="76"/>
        <v>40</v>
      </c>
      <c r="M2341" s="1" t="s">
        <v>60</v>
      </c>
    </row>
    <row r="2342" spans="8:13">
      <c r="H2342" s="1" t="s">
        <v>134</v>
      </c>
      <c r="I2342" s="1" t="s">
        <v>4680</v>
      </c>
      <c r="J2342" s="1" t="s">
        <v>4691</v>
      </c>
      <c r="K2342" s="1" t="str">
        <f t="shared" si="75"/>
        <v>2018</v>
      </c>
      <c r="L2342" s="18">
        <f t="shared" si="76"/>
        <v>25</v>
      </c>
      <c r="M2342" s="1" t="s">
        <v>79</v>
      </c>
    </row>
    <row r="2343" spans="8:13" hidden="1">
      <c r="H2343" s="1" t="s">
        <v>282</v>
      </c>
      <c r="I2343" s="1" t="s">
        <v>7898</v>
      </c>
      <c r="J2343" s="1" t="s">
        <v>4531</v>
      </c>
      <c r="K2343" s="1" t="str">
        <f t="shared" si="75"/>
        <v>2011</v>
      </c>
      <c r="L2343" s="1">
        <f t="shared" si="76"/>
        <v>42</v>
      </c>
      <c r="M2343" s="1" t="s">
        <v>60</v>
      </c>
    </row>
    <row r="2344" spans="8:13">
      <c r="H2344" s="1" t="s">
        <v>448</v>
      </c>
      <c r="I2344" s="1" t="s">
        <v>3254</v>
      </c>
      <c r="J2344" s="1" t="s">
        <v>2212</v>
      </c>
      <c r="K2344" s="1" t="str">
        <f t="shared" si="75"/>
        <v>2010</v>
      </c>
      <c r="L2344" s="18">
        <f t="shared" si="76"/>
        <v>25</v>
      </c>
      <c r="M2344" s="1" t="s">
        <v>79</v>
      </c>
    </row>
    <row r="2345" spans="8:13" hidden="1">
      <c r="H2345" s="1" t="s">
        <v>144</v>
      </c>
      <c r="I2345" s="1" t="s">
        <v>7910</v>
      </c>
      <c r="J2345" s="1" t="s">
        <v>7911</v>
      </c>
      <c r="K2345" s="1" t="str">
        <f t="shared" si="75"/>
        <v>2011</v>
      </c>
      <c r="L2345" s="1">
        <f t="shared" si="76"/>
        <v>23</v>
      </c>
      <c r="M2345" s="1" t="s">
        <v>60</v>
      </c>
    </row>
    <row r="2346" spans="8:13" hidden="1">
      <c r="H2346" s="1" t="s">
        <v>351</v>
      </c>
      <c r="I2346" s="1" t="s">
        <v>7913</v>
      </c>
      <c r="J2346" s="1" t="s">
        <v>2212</v>
      </c>
      <c r="K2346" s="1" t="str">
        <f t="shared" si="75"/>
        <v>2010</v>
      </c>
      <c r="L2346" s="1">
        <f t="shared" si="76"/>
        <v>48</v>
      </c>
      <c r="M2346" s="1" t="s">
        <v>60</v>
      </c>
    </row>
    <row r="2347" spans="8:13">
      <c r="H2347" s="1" t="s">
        <v>448</v>
      </c>
      <c r="I2347" s="1" t="s">
        <v>4349</v>
      </c>
      <c r="J2347" s="1" t="s">
        <v>2212</v>
      </c>
      <c r="K2347" s="1" t="str">
        <f t="shared" si="75"/>
        <v>2010</v>
      </c>
      <c r="L2347" s="18">
        <f t="shared" si="76"/>
        <v>25</v>
      </c>
      <c r="M2347" s="1" t="s">
        <v>79</v>
      </c>
    </row>
    <row r="2348" spans="8:13">
      <c r="H2348" s="1" t="s">
        <v>63</v>
      </c>
      <c r="I2348" s="1" t="s">
        <v>4977</v>
      </c>
      <c r="J2348" s="1" t="s">
        <v>4208</v>
      </c>
      <c r="K2348" s="1" t="str">
        <f t="shared" si="75"/>
        <v>2012</v>
      </c>
      <c r="L2348" s="18">
        <f t="shared" si="76"/>
        <v>25</v>
      </c>
      <c r="M2348" s="1" t="s">
        <v>79</v>
      </c>
    </row>
    <row r="2349" spans="8:13" hidden="1">
      <c r="H2349" s="1" t="s">
        <v>367</v>
      </c>
      <c r="I2349" s="1" t="s">
        <v>7913</v>
      </c>
      <c r="J2349" s="1" t="s">
        <v>6104</v>
      </c>
      <c r="K2349" s="1" t="str">
        <f t="shared" si="75"/>
        <v>2015</v>
      </c>
      <c r="L2349" s="1">
        <f t="shared" si="76"/>
        <v>24</v>
      </c>
      <c r="M2349" s="1" t="s">
        <v>60</v>
      </c>
    </row>
    <row r="2350" spans="8:13" hidden="1">
      <c r="H2350" s="1"/>
      <c r="I2350" s="1" t="s">
        <v>7921</v>
      </c>
      <c r="J2350" s="1" t="s">
        <v>2091</v>
      </c>
      <c r="K2350" s="1" t="str">
        <f t="shared" si="75"/>
        <v>2017</v>
      </c>
      <c r="L2350" s="1">
        <f t="shared" si="76"/>
        <v>0</v>
      </c>
      <c r="M2350" s="1"/>
    </row>
    <row r="2351" spans="8:13" hidden="1">
      <c r="H2351" s="1"/>
      <c r="I2351" s="1" t="s">
        <v>7921</v>
      </c>
      <c r="J2351" s="1" t="s">
        <v>2023</v>
      </c>
      <c r="K2351" s="1" t="str">
        <f t="shared" si="75"/>
        <v>2013</v>
      </c>
      <c r="L2351" s="1">
        <f t="shared" si="76"/>
        <v>-4</v>
      </c>
      <c r="M2351" s="1"/>
    </row>
    <row r="2352" spans="8:13" hidden="1">
      <c r="H2352" s="1"/>
      <c r="I2352" s="1" t="s">
        <v>7926</v>
      </c>
      <c r="J2352" s="1" t="s">
        <v>496</v>
      </c>
      <c r="K2352" s="1" t="str">
        <f t="shared" si="75"/>
        <v>2017</v>
      </c>
      <c r="L2352" s="1">
        <f t="shared" si="76"/>
        <v>0</v>
      </c>
      <c r="M2352" s="1"/>
    </row>
    <row r="2353" spans="8:13">
      <c r="H2353" s="1" t="s">
        <v>78</v>
      </c>
      <c r="I2353" s="1" t="s">
        <v>5378</v>
      </c>
      <c r="J2353" s="1" t="s">
        <v>2023</v>
      </c>
      <c r="K2353" s="1" t="str">
        <f t="shared" si="75"/>
        <v>2013</v>
      </c>
      <c r="L2353" s="18">
        <f t="shared" si="76"/>
        <v>25</v>
      </c>
      <c r="M2353" s="1" t="s">
        <v>79</v>
      </c>
    </row>
    <row r="2354" spans="8:13" hidden="1">
      <c r="H2354" s="1"/>
      <c r="I2354" s="1" t="s">
        <v>2527</v>
      </c>
      <c r="J2354" s="1" t="s">
        <v>3167</v>
      </c>
      <c r="K2354" s="1" t="str">
        <f t="shared" si="75"/>
        <v>1997</v>
      </c>
      <c r="L2354" s="1">
        <f t="shared" si="76"/>
        <v>-20</v>
      </c>
      <c r="M2354" s="1"/>
    </row>
    <row r="2355" spans="8:13" hidden="1">
      <c r="H2355" s="1"/>
      <c r="I2355" s="1" t="s">
        <v>2527</v>
      </c>
      <c r="J2355" s="1" t="s">
        <v>467</v>
      </c>
      <c r="K2355" s="1" t="str">
        <f t="shared" si="75"/>
        <v>2016</v>
      </c>
      <c r="L2355" s="1">
        <f t="shared" si="76"/>
        <v>-1</v>
      </c>
      <c r="M2355" s="1"/>
    </row>
    <row r="2356" spans="8:13" hidden="1">
      <c r="H2356" s="1" t="s">
        <v>101</v>
      </c>
      <c r="I2356" s="1" t="s">
        <v>1154</v>
      </c>
      <c r="J2356" s="1" t="s">
        <v>84</v>
      </c>
      <c r="K2356" s="1" t="str">
        <f t="shared" si="75"/>
        <v>2017</v>
      </c>
      <c r="L2356" s="1">
        <f t="shared" si="76"/>
        <v>38</v>
      </c>
      <c r="M2356" s="1" t="s">
        <v>60</v>
      </c>
    </row>
    <row r="2357" spans="8:13">
      <c r="H2357" s="1" t="s">
        <v>809</v>
      </c>
      <c r="I2357" s="1" t="s">
        <v>5606</v>
      </c>
      <c r="J2357" s="1" t="s">
        <v>5609</v>
      </c>
      <c r="K2357" s="1" t="str">
        <f t="shared" si="75"/>
        <v>2009</v>
      </c>
      <c r="L2357" s="18">
        <f t="shared" si="76"/>
        <v>25</v>
      </c>
      <c r="M2357" s="1" t="s">
        <v>79</v>
      </c>
    </row>
    <row r="2358" spans="8:13">
      <c r="H2358" s="1" t="s">
        <v>118</v>
      </c>
      <c r="I2358" s="1" t="s">
        <v>5160</v>
      </c>
      <c r="J2358" s="1" t="s">
        <v>1286</v>
      </c>
      <c r="K2358" s="1" t="str">
        <f t="shared" si="75"/>
        <v>2017</v>
      </c>
      <c r="L2358" s="18">
        <f t="shared" si="76"/>
        <v>25</v>
      </c>
      <c r="M2358" s="1" t="s">
        <v>79</v>
      </c>
    </row>
    <row r="2359" spans="8:13" hidden="1">
      <c r="H2359" s="1"/>
      <c r="I2359" s="1" t="s">
        <v>7934</v>
      </c>
      <c r="J2359" s="1" t="s">
        <v>236</v>
      </c>
      <c r="K2359" s="1" t="str">
        <f t="shared" si="75"/>
        <v>2017</v>
      </c>
      <c r="L2359" s="1">
        <f t="shared" si="76"/>
        <v>0</v>
      </c>
      <c r="M2359" s="1"/>
    </row>
    <row r="2360" spans="8:13" hidden="1">
      <c r="H2360" s="1"/>
      <c r="I2360" s="1" t="s">
        <v>7934</v>
      </c>
      <c r="J2360" s="1" t="s">
        <v>496</v>
      </c>
      <c r="K2360" s="1" t="str">
        <f t="shared" si="75"/>
        <v>2017</v>
      </c>
      <c r="L2360" s="1">
        <f t="shared" si="76"/>
        <v>0</v>
      </c>
      <c r="M2360" s="1"/>
    </row>
    <row r="2361" spans="8:13">
      <c r="H2361" s="1" t="s">
        <v>367</v>
      </c>
      <c r="I2361" s="1" t="s">
        <v>5997</v>
      </c>
      <c r="J2361" s="1" t="s">
        <v>1534</v>
      </c>
      <c r="K2361" s="1" t="str">
        <f t="shared" si="75"/>
        <v>2016</v>
      </c>
      <c r="L2361" s="18">
        <f t="shared" si="76"/>
        <v>25</v>
      </c>
      <c r="M2361" s="1" t="s">
        <v>79</v>
      </c>
    </row>
    <row r="2362" spans="8:13" hidden="1">
      <c r="H2362" s="1"/>
      <c r="I2362" s="1" t="s">
        <v>7945</v>
      </c>
      <c r="J2362" s="1" t="s">
        <v>2008</v>
      </c>
      <c r="K2362" s="1" t="str">
        <f t="shared" si="75"/>
        <v>2014</v>
      </c>
      <c r="L2362" s="1">
        <f t="shared" si="76"/>
        <v>-2</v>
      </c>
      <c r="M2362" s="1"/>
    </row>
    <row r="2363" spans="8:13" hidden="1">
      <c r="H2363" s="1"/>
      <c r="I2363" s="1" t="s">
        <v>1681</v>
      </c>
      <c r="J2363" s="1" t="s">
        <v>236</v>
      </c>
      <c r="K2363" s="1" t="str">
        <f t="shared" si="75"/>
        <v>2017</v>
      </c>
      <c r="L2363" s="1">
        <f t="shared" si="76"/>
        <v>0</v>
      </c>
      <c r="M2363" s="1"/>
    </row>
    <row r="2364" spans="8:13" hidden="1">
      <c r="H2364" s="1" t="s">
        <v>721</v>
      </c>
      <c r="I2364" s="1" t="s">
        <v>1681</v>
      </c>
      <c r="J2364" s="1" t="s">
        <v>873</v>
      </c>
      <c r="K2364" s="1" t="str">
        <f t="shared" si="75"/>
        <v>2017</v>
      </c>
      <c r="L2364" s="1">
        <f t="shared" si="76"/>
        <v>51</v>
      </c>
      <c r="M2364" s="1" t="s">
        <v>60</v>
      </c>
    </row>
    <row r="2365" spans="8:13" hidden="1">
      <c r="H2365" s="1"/>
      <c r="I2365" s="1" t="s">
        <v>1681</v>
      </c>
      <c r="J2365" s="1" t="s">
        <v>1918</v>
      </c>
      <c r="K2365" s="1" t="str">
        <f t="shared" si="75"/>
        <v>2007</v>
      </c>
      <c r="L2365" s="1">
        <f t="shared" si="76"/>
        <v>-10</v>
      </c>
      <c r="M2365" s="1"/>
    </row>
    <row r="2366" spans="8:13" hidden="1">
      <c r="H2366" s="1" t="s">
        <v>189</v>
      </c>
      <c r="I2366" s="1" t="s">
        <v>7954</v>
      </c>
      <c r="J2366" s="1" t="s">
        <v>2008</v>
      </c>
      <c r="K2366" s="1" t="str">
        <f t="shared" si="75"/>
        <v>2014</v>
      </c>
      <c r="L2366" s="1">
        <f t="shared" si="76"/>
        <v>44</v>
      </c>
      <c r="M2366" s="1" t="s">
        <v>60</v>
      </c>
    </row>
    <row r="2367" spans="8:13" hidden="1">
      <c r="H2367" s="1" t="s">
        <v>134</v>
      </c>
      <c r="I2367" s="1" t="s">
        <v>7937</v>
      </c>
      <c r="J2367" s="1" t="s">
        <v>5204</v>
      </c>
      <c r="K2367" s="1" t="str">
        <f t="shared" si="75"/>
        <v>2016</v>
      </c>
      <c r="L2367" s="1">
        <f t="shared" si="76"/>
        <v>23</v>
      </c>
      <c r="M2367" s="1" t="s">
        <v>60</v>
      </c>
    </row>
    <row r="2368" spans="8:13" hidden="1">
      <c r="H2368" s="1"/>
      <c r="I2368" s="1" t="s">
        <v>1286</v>
      </c>
      <c r="J2368" s="1" t="s">
        <v>6304</v>
      </c>
      <c r="K2368" s="1" t="str">
        <f t="shared" si="75"/>
        <v>2002</v>
      </c>
      <c r="L2368" s="1">
        <f t="shared" si="76"/>
        <v>-15</v>
      </c>
      <c r="M2368" s="1"/>
    </row>
    <row r="2369" spans="8:13" hidden="1">
      <c r="H2369" s="1" t="s">
        <v>116</v>
      </c>
      <c r="I2369" s="1" t="s">
        <v>7937</v>
      </c>
      <c r="J2369" s="1" t="s">
        <v>881</v>
      </c>
      <c r="K2369" s="1" t="str">
        <f t="shared" si="75"/>
        <v>2018</v>
      </c>
      <c r="L2369" s="1">
        <f t="shared" si="76"/>
        <v>3</v>
      </c>
      <c r="M2369" s="1" t="s">
        <v>60</v>
      </c>
    </row>
    <row r="2370" spans="8:13">
      <c r="H2370" s="1" t="s">
        <v>310</v>
      </c>
      <c r="I2370" s="1" t="s">
        <v>6163</v>
      </c>
      <c r="J2370" s="1" t="s">
        <v>6189</v>
      </c>
      <c r="K2370" s="1" t="str">
        <f t="shared" si="75"/>
        <v>1996</v>
      </c>
      <c r="L2370" s="18">
        <f t="shared" si="76"/>
        <v>25</v>
      </c>
      <c r="M2370" s="1" t="s">
        <v>79</v>
      </c>
    </row>
    <row r="2371" spans="8:13">
      <c r="H2371" s="1" t="s">
        <v>88</v>
      </c>
      <c r="I2371" s="1" t="s">
        <v>6196</v>
      </c>
      <c r="J2371" s="1" t="s">
        <v>4960</v>
      </c>
      <c r="K2371" s="1" t="str">
        <f t="shared" si="75"/>
        <v>2017</v>
      </c>
      <c r="L2371" s="18">
        <f t="shared" si="76"/>
        <v>25</v>
      </c>
      <c r="M2371" s="1" t="s">
        <v>79</v>
      </c>
    </row>
    <row r="2372" spans="8:13" hidden="1">
      <c r="H2372" s="1" t="s">
        <v>118</v>
      </c>
      <c r="I2372" s="1" t="s">
        <v>7937</v>
      </c>
      <c r="J2372" s="1" t="s">
        <v>5680</v>
      </c>
      <c r="K2372" s="1" t="str">
        <f t="shared" ref="K2372:K2435" si="77">TEXT(J2372,"YYYY")</f>
        <v>2020</v>
      </c>
      <c r="L2372" s="1">
        <f t="shared" si="76"/>
        <v>25</v>
      </c>
      <c r="M2372" s="1" t="s">
        <v>60</v>
      </c>
    </row>
    <row r="2373" spans="8:13">
      <c r="H2373" s="1" t="s">
        <v>63</v>
      </c>
      <c r="I2373" s="1" t="s">
        <v>6328</v>
      </c>
      <c r="J2373" s="1" t="s">
        <v>6312</v>
      </c>
      <c r="K2373" s="1" t="str">
        <f t="shared" si="77"/>
        <v>2012</v>
      </c>
      <c r="L2373" s="18">
        <f t="shared" si="76"/>
        <v>25</v>
      </c>
      <c r="M2373" s="1" t="s">
        <v>79</v>
      </c>
    </row>
    <row r="2374" spans="8:13" hidden="1">
      <c r="H2374" s="1" t="s">
        <v>301</v>
      </c>
      <c r="I2374" s="1" t="s">
        <v>5078</v>
      </c>
      <c r="J2374" s="1" t="s">
        <v>5465</v>
      </c>
      <c r="K2374" s="1" t="str">
        <f t="shared" si="77"/>
        <v>1990</v>
      </c>
      <c r="L2374" s="1">
        <f t="shared" si="76"/>
        <v>26</v>
      </c>
      <c r="M2374" s="1" t="s">
        <v>60</v>
      </c>
    </row>
    <row r="2375" spans="8:13" hidden="1">
      <c r="H2375" s="1"/>
      <c r="I2375" s="1" t="s">
        <v>5078</v>
      </c>
      <c r="J2375" s="1" t="s">
        <v>1598</v>
      </c>
      <c r="K2375" s="1" t="str">
        <f t="shared" si="77"/>
        <v>2017</v>
      </c>
      <c r="L2375" s="1">
        <f t="shared" si="76"/>
        <v>0</v>
      </c>
      <c r="M2375" s="1"/>
    </row>
    <row r="2376" spans="8:13">
      <c r="H2376" s="1" t="s">
        <v>118</v>
      </c>
      <c r="I2376" s="1" t="s">
        <v>218</v>
      </c>
      <c r="J2376" s="1" t="s">
        <v>6360</v>
      </c>
      <c r="K2376" s="1" t="str">
        <f t="shared" si="77"/>
        <v>2016</v>
      </c>
      <c r="L2376" s="18">
        <f t="shared" si="76"/>
        <v>25</v>
      </c>
      <c r="M2376" s="1" t="s">
        <v>79</v>
      </c>
    </row>
    <row r="2377" spans="8:13" hidden="1">
      <c r="H2377" s="1" t="s">
        <v>169</v>
      </c>
      <c r="I2377" s="1" t="s">
        <v>7984</v>
      </c>
      <c r="J2377" s="1" t="s">
        <v>236</v>
      </c>
      <c r="K2377" s="1" t="str">
        <f t="shared" si="77"/>
        <v>2017</v>
      </c>
      <c r="L2377" s="1">
        <f t="shared" si="76"/>
        <v>20</v>
      </c>
      <c r="M2377" s="1" t="s">
        <v>60</v>
      </c>
    </row>
    <row r="2378" spans="8:13" hidden="1">
      <c r="H2378" s="1"/>
      <c r="I2378" s="1" t="s">
        <v>7984</v>
      </c>
      <c r="J2378" s="1" t="s">
        <v>1815</v>
      </c>
      <c r="K2378" s="1" t="str">
        <f t="shared" si="77"/>
        <v>2008</v>
      </c>
      <c r="L2378" s="1">
        <f t="shared" si="76"/>
        <v>-9</v>
      </c>
      <c r="M2378" s="1"/>
    </row>
    <row r="2379" spans="8:13">
      <c r="H2379" s="1" t="s">
        <v>118</v>
      </c>
      <c r="I2379" s="1" t="s">
        <v>3542</v>
      </c>
      <c r="J2379" s="1" t="s">
        <v>1286</v>
      </c>
      <c r="K2379" s="1" t="str">
        <f t="shared" si="77"/>
        <v>2017</v>
      </c>
      <c r="L2379" s="18">
        <f t="shared" si="76"/>
        <v>25</v>
      </c>
      <c r="M2379" s="1" t="s">
        <v>79</v>
      </c>
    </row>
    <row r="2380" spans="8:13">
      <c r="H2380" s="1" t="s">
        <v>678</v>
      </c>
      <c r="I2380" s="1" t="s">
        <v>6747</v>
      </c>
      <c r="J2380" s="1" t="s">
        <v>1994</v>
      </c>
      <c r="K2380" s="1" t="str">
        <f t="shared" si="77"/>
        <v>2011</v>
      </c>
      <c r="L2380" s="18">
        <f t="shared" si="76"/>
        <v>25</v>
      </c>
      <c r="M2380" s="1" t="s">
        <v>79</v>
      </c>
    </row>
    <row r="2381" spans="8:13" hidden="1">
      <c r="H2381" s="1"/>
      <c r="I2381" s="1" t="s">
        <v>7992</v>
      </c>
      <c r="J2381" s="1" t="s">
        <v>2008</v>
      </c>
      <c r="K2381" s="1" t="str">
        <f t="shared" si="77"/>
        <v>2014</v>
      </c>
      <c r="L2381" s="1">
        <f t="shared" si="76"/>
        <v>-3</v>
      </c>
      <c r="M2381" s="1"/>
    </row>
    <row r="2382" spans="8:13" hidden="1">
      <c r="H2382" s="1"/>
      <c r="I2382" s="1" t="s">
        <v>7992</v>
      </c>
      <c r="J2382" s="1" t="s">
        <v>1815</v>
      </c>
      <c r="K2382" s="1" t="str">
        <f t="shared" si="77"/>
        <v>2008</v>
      </c>
      <c r="L2382" s="1">
        <f t="shared" si="76"/>
        <v>-9</v>
      </c>
      <c r="M2382" s="1"/>
    </row>
    <row r="2383" spans="8:13">
      <c r="H2383" s="1" t="s">
        <v>134</v>
      </c>
      <c r="I2383" s="1" t="s">
        <v>6747</v>
      </c>
      <c r="J2383" s="1" t="s">
        <v>6788</v>
      </c>
      <c r="K2383" s="1" t="str">
        <f t="shared" si="77"/>
        <v>2018</v>
      </c>
      <c r="L2383" s="18">
        <f t="shared" si="76"/>
        <v>25</v>
      </c>
      <c r="M2383" s="1" t="s">
        <v>79</v>
      </c>
    </row>
    <row r="2384" spans="8:13" hidden="1">
      <c r="H2384" s="1" t="s">
        <v>436</v>
      </c>
      <c r="I2384" s="1" t="s">
        <v>7992</v>
      </c>
      <c r="J2384" s="1" t="s">
        <v>873</v>
      </c>
      <c r="K2384" s="1" t="str">
        <f t="shared" si="77"/>
        <v>2017</v>
      </c>
      <c r="L2384" s="1">
        <f t="shared" si="76"/>
        <v>59</v>
      </c>
      <c r="M2384" s="1" t="s">
        <v>60</v>
      </c>
    </row>
    <row r="2385" spans="8:13" hidden="1">
      <c r="H2385" s="1" t="s">
        <v>299</v>
      </c>
      <c r="I2385" s="1" t="s">
        <v>8001</v>
      </c>
      <c r="J2385" s="1" t="s">
        <v>1286</v>
      </c>
      <c r="K2385" s="1" t="str">
        <f t="shared" si="77"/>
        <v>2017</v>
      </c>
      <c r="L2385" s="1">
        <f t="shared" si="76"/>
        <v>44</v>
      </c>
      <c r="M2385" s="1" t="s">
        <v>60</v>
      </c>
    </row>
    <row r="2386" spans="8:13">
      <c r="H2386" s="1" t="s">
        <v>367</v>
      </c>
      <c r="I2386" s="1" t="s">
        <v>6848</v>
      </c>
      <c r="J2386" s="1" t="s">
        <v>6850</v>
      </c>
      <c r="K2386" s="1" t="str">
        <f t="shared" si="77"/>
        <v>2014</v>
      </c>
      <c r="L2386" s="18">
        <f t="shared" si="76"/>
        <v>25</v>
      </c>
      <c r="M2386" s="1" t="s">
        <v>79</v>
      </c>
    </row>
    <row r="2387" spans="8:13" hidden="1">
      <c r="H2387" s="1"/>
      <c r="I2387" s="1" t="s">
        <v>996</v>
      </c>
      <c r="J2387" s="1" t="s">
        <v>258</v>
      </c>
      <c r="K2387" s="1" t="str">
        <f t="shared" si="77"/>
        <v>2017</v>
      </c>
      <c r="L2387" s="1">
        <f t="shared" si="76"/>
        <v>0</v>
      </c>
      <c r="M2387" s="1"/>
    </row>
    <row r="2388" spans="8:13" hidden="1">
      <c r="H2388" s="1" t="s">
        <v>573</v>
      </c>
      <c r="I2388" s="1" t="s">
        <v>996</v>
      </c>
      <c r="J2388" s="1" t="s">
        <v>236</v>
      </c>
      <c r="K2388" s="1" t="str">
        <f t="shared" si="77"/>
        <v>2017</v>
      </c>
      <c r="L2388" s="1">
        <f t="shared" si="76"/>
        <v>66</v>
      </c>
      <c r="M2388" s="1" t="s">
        <v>60</v>
      </c>
    </row>
    <row r="2389" spans="8:13" hidden="1">
      <c r="H2389" s="1" t="s">
        <v>809</v>
      </c>
      <c r="I2389" s="1" t="s">
        <v>996</v>
      </c>
      <c r="J2389" s="1" t="s">
        <v>274</v>
      </c>
      <c r="K2389" s="1" t="str">
        <f t="shared" si="77"/>
        <v>2017</v>
      </c>
      <c r="L2389" s="1">
        <f t="shared" si="76"/>
        <v>36</v>
      </c>
      <c r="M2389" s="1" t="s">
        <v>60</v>
      </c>
    </row>
    <row r="2390" spans="8:13" hidden="1">
      <c r="H2390" s="1" t="s">
        <v>583</v>
      </c>
      <c r="I2390" s="1" t="s">
        <v>7937</v>
      </c>
      <c r="J2390" s="1" t="s">
        <v>2212</v>
      </c>
      <c r="K2390" s="1" t="str">
        <f t="shared" si="77"/>
        <v>2010</v>
      </c>
      <c r="L2390" s="1">
        <f t="shared" si="76"/>
        <v>12</v>
      </c>
      <c r="M2390" s="1" t="s">
        <v>60</v>
      </c>
    </row>
    <row r="2391" spans="8:13" hidden="1">
      <c r="H2391" s="1" t="s">
        <v>177</v>
      </c>
      <c r="I2391" s="1" t="s">
        <v>7937</v>
      </c>
      <c r="J2391" s="1" t="s">
        <v>72</v>
      </c>
      <c r="K2391" s="1" t="str">
        <f t="shared" si="77"/>
        <v>2019</v>
      </c>
      <c r="L2391" s="1">
        <f t="shared" si="76"/>
        <v>22</v>
      </c>
      <c r="M2391" s="1" t="s">
        <v>60</v>
      </c>
    </row>
    <row r="2392" spans="8:13">
      <c r="H2392" s="1" t="s">
        <v>118</v>
      </c>
      <c r="I2392" s="1" t="s">
        <v>7060</v>
      </c>
      <c r="J2392" s="1" t="s">
        <v>171</v>
      </c>
      <c r="K2392" s="1" t="str">
        <f t="shared" si="77"/>
        <v>2015</v>
      </c>
      <c r="L2392" s="18">
        <f t="shared" si="76"/>
        <v>25</v>
      </c>
      <c r="M2392" s="1" t="s">
        <v>79</v>
      </c>
    </row>
    <row r="2393" spans="8:13">
      <c r="H2393" s="1" t="s">
        <v>63</v>
      </c>
      <c r="I2393" s="1" t="s">
        <v>5582</v>
      </c>
      <c r="J2393" s="1" t="s">
        <v>7278</v>
      </c>
      <c r="K2393" s="1" t="str">
        <f t="shared" si="77"/>
        <v>2010</v>
      </c>
      <c r="L2393" s="18">
        <f t="shared" si="76"/>
        <v>25</v>
      </c>
      <c r="M2393" s="1" t="s">
        <v>79</v>
      </c>
    </row>
    <row r="2394" spans="8:13">
      <c r="H2394" s="1" t="s">
        <v>310</v>
      </c>
      <c r="I2394" s="1" t="s">
        <v>355</v>
      </c>
      <c r="J2394" s="1" t="s">
        <v>7323</v>
      </c>
      <c r="K2394" s="1" t="str">
        <f t="shared" si="77"/>
        <v>1995</v>
      </c>
      <c r="L2394" s="18">
        <f t="shared" si="76"/>
        <v>25</v>
      </c>
      <c r="M2394" s="1" t="s">
        <v>79</v>
      </c>
    </row>
    <row r="2395" spans="8:13">
      <c r="H2395" s="1" t="s">
        <v>367</v>
      </c>
      <c r="I2395" s="1" t="s">
        <v>7528</v>
      </c>
      <c r="J2395" s="1" t="s">
        <v>66</v>
      </c>
      <c r="K2395" s="1" t="str">
        <f t="shared" si="77"/>
        <v>2019</v>
      </c>
      <c r="L2395" s="18">
        <f t="shared" si="76"/>
        <v>25</v>
      </c>
      <c r="M2395" s="1" t="s">
        <v>79</v>
      </c>
    </row>
    <row r="2396" spans="8:13" hidden="1">
      <c r="H2396" s="1" t="s">
        <v>573</v>
      </c>
      <c r="I2396" s="1" t="s">
        <v>8021</v>
      </c>
      <c r="J2396" s="1" t="s">
        <v>2770</v>
      </c>
      <c r="K2396" s="1" t="str">
        <f t="shared" si="77"/>
        <v>2015</v>
      </c>
      <c r="L2396" s="1">
        <f t="shared" si="76"/>
        <v>66</v>
      </c>
      <c r="M2396" s="1" t="s">
        <v>60</v>
      </c>
    </row>
    <row r="2397" spans="8:13" hidden="1">
      <c r="H2397" s="1" t="s">
        <v>310</v>
      </c>
      <c r="I2397" s="1" t="s">
        <v>8021</v>
      </c>
      <c r="J2397" s="1" t="s">
        <v>8026</v>
      </c>
      <c r="K2397" s="1" t="str">
        <f t="shared" si="77"/>
        <v>1980</v>
      </c>
      <c r="L2397" s="1">
        <f t="shared" si="76"/>
        <v>10</v>
      </c>
      <c r="M2397" s="1" t="s">
        <v>60</v>
      </c>
    </row>
    <row r="2398" spans="8:13">
      <c r="H2398" s="1" t="s">
        <v>63</v>
      </c>
      <c r="I2398" s="1" t="s">
        <v>8134</v>
      </c>
      <c r="J2398" s="1" t="s">
        <v>8890</v>
      </c>
      <c r="K2398" s="1" t="str">
        <f t="shared" si="77"/>
        <v>2015</v>
      </c>
      <c r="L2398" s="18">
        <f t="shared" si="76"/>
        <v>25</v>
      </c>
      <c r="M2398" s="1" t="s">
        <v>79</v>
      </c>
    </row>
    <row r="2399" spans="8:13">
      <c r="H2399" s="1" t="s">
        <v>197</v>
      </c>
      <c r="I2399" s="1" t="s">
        <v>9231</v>
      </c>
      <c r="J2399" s="1" t="s">
        <v>321</v>
      </c>
      <c r="K2399" s="1" t="str">
        <f t="shared" si="77"/>
        <v>2020</v>
      </c>
      <c r="L2399" s="18">
        <f t="shared" si="76"/>
        <v>25</v>
      </c>
      <c r="M2399" s="1" t="s">
        <v>79</v>
      </c>
    </row>
    <row r="2400" spans="8:13" hidden="1">
      <c r="H2400" s="1" t="s">
        <v>479</v>
      </c>
      <c r="I2400" s="1" t="s">
        <v>8021</v>
      </c>
      <c r="J2400" s="1" t="s">
        <v>6677</v>
      </c>
      <c r="K2400" s="1" t="str">
        <f t="shared" si="77"/>
        <v>2012</v>
      </c>
      <c r="L2400" s="1">
        <f t="shared" si="76"/>
        <v>16</v>
      </c>
      <c r="M2400" s="1" t="s">
        <v>60</v>
      </c>
    </row>
    <row r="2401" spans="8:13" hidden="1">
      <c r="H2401" s="1" t="s">
        <v>158</v>
      </c>
      <c r="I2401" s="1" t="s">
        <v>8033</v>
      </c>
      <c r="J2401" s="1" t="s">
        <v>806</v>
      </c>
      <c r="K2401" s="1" t="str">
        <f t="shared" si="77"/>
        <v>2014</v>
      </c>
      <c r="L2401" s="1">
        <f t="shared" si="76"/>
        <v>10</v>
      </c>
      <c r="M2401" s="1" t="s">
        <v>60</v>
      </c>
    </row>
    <row r="2402" spans="8:13">
      <c r="H2402" s="1" t="s">
        <v>310</v>
      </c>
      <c r="I2402" s="1" t="s">
        <v>9629</v>
      </c>
      <c r="J2402" s="1" t="s">
        <v>9656</v>
      </c>
      <c r="K2402" s="1" t="str">
        <f t="shared" si="77"/>
        <v>1993</v>
      </c>
      <c r="L2402" s="18">
        <f t="shared" si="76"/>
        <v>25</v>
      </c>
      <c r="M2402" s="1" t="s">
        <v>79</v>
      </c>
    </row>
    <row r="2403" spans="8:13" hidden="1">
      <c r="H2403" s="1" t="s">
        <v>301</v>
      </c>
      <c r="I2403" s="1" t="s">
        <v>8033</v>
      </c>
      <c r="J2403" s="1" t="s">
        <v>8036</v>
      </c>
      <c r="K2403" s="1" t="str">
        <f t="shared" si="77"/>
        <v>2014</v>
      </c>
      <c r="L2403" s="1">
        <f t="shared" si="76"/>
        <v>52</v>
      </c>
      <c r="M2403" s="1" t="s">
        <v>60</v>
      </c>
    </row>
    <row r="2404" spans="8:13">
      <c r="H2404" s="1" t="s">
        <v>118</v>
      </c>
      <c r="I2404" s="1" t="s">
        <v>4019</v>
      </c>
      <c r="J2404" s="1" t="s">
        <v>9580</v>
      </c>
      <c r="K2404" s="1" t="str">
        <f t="shared" si="77"/>
        <v>2013</v>
      </c>
      <c r="L2404" s="18">
        <f t="shared" ref="L2404:L2467" si="78">H2404-(TEXT(I2404,"YYYY")-TEXT(J2404,"YYYY"))</f>
        <v>25</v>
      </c>
      <c r="M2404" s="1" t="s">
        <v>79</v>
      </c>
    </row>
    <row r="2405" spans="8:13">
      <c r="H2405" s="1" t="s">
        <v>118</v>
      </c>
      <c r="I2405" s="1" t="s">
        <v>9512</v>
      </c>
      <c r="J2405" s="1" t="s">
        <v>10263</v>
      </c>
      <c r="K2405" s="1" t="str">
        <f t="shared" si="77"/>
        <v>2013</v>
      </c>
      <c r="L2405" s="18">
        <f t="shared" si="78"/>
        <v>25</v>
      </c>
      <c r="M2405" s="1" t="s">
        <v>79</v>
      </c>
    </row>
    <row r="2406" spans="8:13">
      <c r="H2406" s="1" t="s">
        <v>118</v>
      </c>
      <c r="I2406" s="1" t="s">
        <v>7209</v>
      </c>
      <c r="J2406" s="1" t="s">
        <v>10372</v>
      </c>
      <c r="K2406" s="1" t="str">
        <f t="shared" si="77"/>
        <v>2013</v>
      </c>
      <c r="L2406" s="18">
        <f t="shared" si="78"/>
        <v>25</v>
      </c>
      <c r="M2406" s="1" t="s">
        <v>79</v>
      </c>
    </row>
    <row r="2407" spans="8:13">
      <c r="H2407" s="1" t="s">
        <v>310</v>
      </c>
      <c r="I2407" s="1" t="s">
        <v>10468</v>
      </c>
      <c r="J2407" s="1" t="s">
        <v>9278</v>
      </c>
      <c r="K2407" s="1" t="str">
        <f t="shared" si="77"/>
        <v>1993</v>
      </c>
      <c r="L2407" s="18">
        <f t="shared" si="78"/>
        <v>25</v>
      </c>
      <c r="M2407" s="1" t="s">
        <v>79</v>
      </c>
    </row>
    <row r="2408" spans="8:13" hidden="1">
      <c r="H2408" s="1" t="s">
        <v>126</v>
      </c>
      <c r="I2408" s="1" t="s">
        <v>6161</v>
      </c>
      <c r="J2408" s="1" t="s">
        <v>1712</v>
      </c>
      <c r="K2408" s="1" t="str">
        <f t="shared" si="77"/>
        <v>2014</v>
      </c>
      <c r="L2408" s="1">
        <f t="shared" si="78"/>
        <v>13</v>
      </c>
      <c r="M2408" s="1" t="s">
        <v>60</v>
      </c>
    </row>
    <row r="2409" spans="8:13" hidden="1">
      <c r="H2409" s="1" t="s">
        <v>126</v>
      </c>
      <c r="I2409" s="1" t="s">
        <v>6161</v>
      </c>
      <c r="J2409" s="1" t="s">
        <v>8045</v>
      </c>
      <c r="K2409" s="1" t="str">
        <f t="shared" si="77"/>
        <v>2014</v>
      </c>
      <c r="L2409" s="1">
        <f t="shared" si="78"/>
        <v>13</v>
      </c>
      <c r="M2409" s="1" t="s">
        <v>60</v>
      </c>
    </row>
    <row r="2410" spans="8:13">
      <c r="H2410" s="1" t="s">
        <v>367</v>
      </c>
      <c r="I2410" s="1" t="s">
        <v>5619</v>
      </c>
      <c r="J2410" s="1" t="s">
        <v>10275</v>
      </c>
      <c r="K2410" s="1" t="str">
        <f t="shared" si="77"/>
        <v>2019</v>
      </c>
      <c r="L2410" s="18">
        <f t="shared" si="78"/>
        <v>25</v>
      </c>
      <c r="M2410" s="1" t="s">
        <v>79</v>
      </c>
    </row>
    <row r="2411" spans="8:13">
      <c r="H2411" s="1" t="s">
        <v>118</v>
      </c>
      <c r="I2411" s="1" t="s">
        <v>6666</v>
      </c>
      <c r="J2411" s="1" t="s">
        <v>489</v>
      </c>
      <c r="K2411" s="1" t="str">
        <f t="shared" si="77"/>
        <v>2020</v>
      </c>
      <c r="L2411" s="18">
        <f t="shared" si="78"/>
        <v>25</v>
      </c>
      <c r="M2411" s="1" t="s">
        <v>79</v>
      </c>
    </row>
    <row r="2412" spans="8:13">
      <c r="H2412" s="1" t="s">
        <v>134</v>
      </c>
      <c r="I2412" s="1" t="s">
        <v>297</v>
      </c>
      <c r="J2412" s="1" t="s">
        <v>3536</v>
      </c>
      <c r="K2412" s="1" t="str">
        <f t="shared" si="77"/>
        <v>2018</v>
      </c>
      <c r="L2412" s="18">
        <f t="shared" si="78"/>
        <v>25</v>
      </c>
      <c r="M2412" s="1" t="s">
        <v>79</v>
      </c>
    </row>
    <row r="2413" spans="8:13">
      <c r="H2413" s="1" t="s">
        <v>367</v>
      </c>
      <c r="I2413" s="1" t="s">
        <v>9124</v>
      </c>
      <c r="J2413" s="1" t="s">
        <v>1442</v>
      </c>
      <c r="K2413" s="1" t="str">
        <f t="shared" si="77"/>
        <v>2019</v>
      </c>
      <c r="L2413" s="18">
        <f t="shared" si="78"/>
        <v>25</v>
      </c>
      <c r="M2413" s="1" t="s">
        <v>79</v>
      </c>
    </row>
    <row r="2414" spans="8:13" hidden="1">
      <c r="H2414" s="1" t="s">
        <v>54</v>
      </c>
      <c r="I2414" s="1" t="s">
        <v>8053</v>
      </c>
      <c r="J2414" s="1" t="s">
        <v>8063</v>
      </c>
      <c r="K2414" s="1" t="str">
        <f t="shared" si="77"/>
        <v>2017</v>
      </c>
      <c r="L2414" s="1">
        <f t="shared" si="78"/>
        <v>0</v>
      </c>
      <c r="M2414" s="1" t="s">
        <v>60</v>
      </c>
    </row>
    <row r="2415" spans="8:13">
      <c r="H2415" s="1" t="s">
        <v>367</v>
      </c>
      <c r="I2415" s="1" t="s">
        <v>6283</v>
      </c>
      <c r="J2415" s="1" t="s">
        <v>360</v>
      </c>
      <c r="K2415" s="1" t="str">
        <f t="shared" si="77"/>
        <v>2019</v>
      </c>
      <c r="L2415" s="18">
        <f t="shared" si="78"/>
        <v>25</v>
      </c>
      <c r="M2415" s="1" t="s">
        <v>79</v>
      </c>
    </row>
    <row r="2416" spans="8:13" hidden="1">
      <c r="H2416" s="1" t="s">
        <v>116</v>
      </c>
      <c r="I2416" s="1" t="s">
        <v>8053</v>
      </c>
      <c r="J2416" s="1" t="s">
        <v>5680</v>
      </c>
      <c r="K2416" s="1" t="str">
        <f t="shared" si="77"/>
        <v>2020</v>
      </c>
      <c r="L2416" s="1">
        <f t="shared" si="78"/>
        <v>5</v>
      </c>
      <c r="M2416" s="1" t="s">
        <v>60</v>
      </c>
    </row>
    <row r="2417" spans="8:13" hidden="1">
      <c r="H2417" s="1" t="s">
        <v>351</v>
      </c>
      <c r="I2417" s="1" t="s">
        <v>561</v>
      </c>
      <c r="J2417" s="1" t="s">
        <v>7618</v>
      </c>
      <c r="K2417" s="1" t="str">
        <f t="shared" si="77"/>
        <v>2010</v>
      </c>
      <c r="L2417" s="1">
        <f t="shared" si="78"/>
        <v>45</v>
      </c>
      <c r="M2417" s="1" t="s">
        <v>60</v>
      </c>
    </row>
    <row r="2418" spans="8:13" hidden="1">
      <c r="H2418" s="1" t="s">
        <v>555</v>
      </c>
      <c r="I2418" s="1" t="s">
        <v>561</v>
      </c>
      <c r="J2418" s="1" t="s">
        <v>7801</v>
      </c>
      <c r="K2418" s="1" t="str">
        <f t="shared" si="77"/>
        <v>2005</v>
      </c>
      <c r="L2418" s="1">
        <f t="shared" si="78"/>
        <v>25</v>
      </c>
      <c r="M2418" s="1" t="s">
        <v>60</v>
      </c>
    </row>
    <row r="2419" spans="8:13">
      <c r="H2419" s="1" t="s">
        <v>1343</v>
      </c>
      <c r="I2419" s="1" t="s">
        <v>6283</v>
      </c>
      <c r="J2419" s="1" t="s">
        <v>12020</v>
      </c>
      <c r="K2419" s="1" t="str">
        <f t="shared" si="77"/>
        <v>2004</v>
      </c>
      <c r="L2419" s="18">
        <f t="shared" si="78"/>
        <v>25</v>
      </c>
      <c r="M2419" s="1" t="s">
        <v>79</v>
      </c>
    </row>
    <row r="2420" spans="8:13" hidden="1">
      <c r="H2420" s="1" t="s">
        <v>116</v>
      </c>
      <c r="I2420" s="1" t="s">
        <v>8081</v>
      </c>
      <c r="J2420" s="1" t="s">
        <v>2344</v>
      </c>
      <c r="K2420" s="1" t="str">
        <f t="shared" si="77"/>
        <v>2018</v>
      </c>
      <c r="L2420" s="1">
        <f t="shared" si="78"/>
        <v>3</v>
      </c>
      <c r="M2420" s="1" t="s">
        <v>60</v>
      </c>
    </row>
    <row r="2421" spans="8:13" hidden="1">
      <c r="H2421" s="1" t="s">
        <v>256</v>
      </c>
      <c r="I2421" s="1" t="s">
        <v>8081</v>
      </c>
      <c r="J2421" s="1" t="s">
        <v>881</v>
      </c>
      <c r="K2421" s="1" t="str">
        <f t="shared" si="77"/>
        <v>2018</v>
      </c>
      <c r="L2421" s="1">
        <f t="shared" si="78"/>
        <v>50</v>
      </c>
      <c r="M2421" s="1" t="s">
        <v>60</v>
      </c>
    </row>
    <row r="2422" spans="8:13">
      <c r="H2422" s="1" t="s">
        <v>118</v>
      </c>
      <c r="I2422" s="1" t="s">
        <v>12422</v>
      </c>
      <c r="J2422" s="1" t="s">
        <v>10602</v>
      </c>
      <c r="K2422" s="1" t="str">
        <f t="shared" si="77"/>
        <v>2020</v>
      </c>
      <c r="L2422" s="18">
        <f t="shared" si="78"/>
        <v>25</v>
      </c>
      <c r="M2422" s="1" t="s">
        <v>79</v>
      </c>
    </row>
    <row r="2423" spans="8:13" hidden="1">
      <c r="H2423" s="1" t="s">
        <v>484</v>
      </c>
      <c r="I2423" s="1" t="s">
        <v>8097</v>
      </c>
      <c r="J2423" s="1" t="s">
        <v>5385</v>
      </c>
      <c r="K2423" s="1" t="str">
        <f t="shared" si="77"/>
        <v>1996</v>
      </c>
      <c r="L2423" s="1">
        <f t="shared" si="78"/>
        <v>28</v>
      </c>
      <c r="M2423" s="1" t="s">
        <v>60</v>
      </c>
    </row>
    <row r="2424" spans="8:13" hidden="1">
      <c r="H2424" s="1" t="s">
        <v>78</v>
      </c>
      <c r="I2424" s="1" t="s">
        <v>8093</v>
      </c>
      <c r="J2424" s="1" t="s">
        <v>6677</v>
      </c>
      <c r="K2424" s="1" t="str">
        <f t="shared" si="77"/>
        <v>2012</v>
      </c>
      <c r="L2424" s="1">
        <f t="shared" si="78"/>
        <v>21</v>
      </c>
      <c r="M2424" s="1" t="s">
        <v>60</v>
      </c>
    </row>
    <row r="2425" spans="8:13">
      <c r="H2425" s="1" t="s">
        <v>118</v>
      </c>
      <c r="I2425" s="1" t="s">
        <v>12488</v>
      </c>
      <c r="J2425" s="1" t="s">
        <v>9250</v>
      </c>
      <c r="K2425" s="1" t="str">
        <f t="shared" si="77"/>
        <v>2020</v>
      </c>
      <c r="L2425" s="18">
        <f t="shared" si="78"/>
        <v>25</v>
      </c>
      <c r="M2425" s="1" t="s">
        <v>79</v>
      </c>
    </row>
    <row r="2426" spans="8:13" hidden="1">
      <c r="H2426" s="1" t="s">
        <v>299</v>
      </c>
      <c r="I2426" s="1" t="s">
        <v>1331</v>
      </c>
      <c r="J2426" s="1" t="s">
        <v>8110</v>
      </c>
      <c r="K2426" s="1" t="str">
        <f t="shared" si="77"/>
        <v>2015</v>
      </c>
      <c r="L2426" s="1">
        <f t="shared" si="78"/>
        <v>39</v>
      </c>
      <c r="M2426" s="1" t="s">
        <v>60</v>
      </c>
    </row>
    <row r="2427" spans="8:13">
      <c r="H2427" s="1" t="s">
        <v>134</v>
      </c>
      <c r="I2427" s="1" t="s">
        <v>1783</v>
      </c>
      <c r="J2427" s="1" t="s">
        <v>1785</v>
      </c>
      <c r="K2427" s="1" t="str">
        <f t="shared" si="77"/>
        <v>2017</v>
      </c>
      <c r="L2427" s="18">
        <f t="shared" si="78"/>
        <v>26</v>
      </c>
      <c r="M2427" s="1" t="s">
        <v>79</v>
      </c>
    </row>
    <row r="2428" spans="8:13" hidden="1">
      <c r="H2428" s="1" t="s">
        <v>233</v>
      </c>
      <c r="I2428" s="1" t="s">
        <v>6218</v>
      </c>
      <c r="J2428" s="1" t="s">
        <v>459</v>
      </c>
      <c r="K2428" s="1" t="str">
        <f t="shared" si="77"/>
        <v>2019</v>
      </c>
      <c r="L2428" s="1">
        <f t="shared" si="78"/>
        <v>48</v>
      </c>
      <c r="M2428" s="1" t="s">
        <v>60</v>
      </c>
    </row>
    <row r="2429" spans="8:13" hidden="1">
      <c r="H2429" s="1" t="s">
        <v>187</v>
      </c>
      <c r="I2429" s="1" t="s">
        <v>6218</v>
      </c>
      <c r="J2429" s="1" t="s">
        <v>5781</v>
      </c>
      <c r="K2429" s="1" t="str">
        <f t="shared" si="77"/>
        <v>2020</v>
      </c>
      <c r="L2429" s="1">
        <f t="shared" si="78"/>
        <v>9</v>
      </c>
      <c r="M2429" s="1" t="s">
        <v>60</v>
      </c>
    </row>
    <row r="2430" spans="8:13" hidden="1">
      <c r="H2430" s="1" t="s">
        <v>301</v>
      </c>
      <c r="I2430" s="1" t="s">
        <v>6586</v>
      </c>
      <c r="J2430" s="1" t="s">
        <v>4044</v>
      </c>
      <c r="K2430" s="1" t="str">
        <f t="shared" si="77"/>
        <v>2020</v>
      </c>
      <c r="L2430" s="1">
        <f t="shared" si="78"/>
        <v>53</v>
      </c>
      <c r="M2430" s="1" t="s">
        <v>60</v>
      </c>
    </row>
    <row r="2431" spans="8:13">
      <c r="H2431" s="1" t="s">
        <v>367</v>
      </c>
      <c r="I2431" s="1" t="s">
        <v>758</v>
      </c>
      <c r="J2431" s="1" t="s">
        <v>877</v>
      </c>
      <c r="K2431" s="1" t="str">
        <f t="shared" si="77"/>
        <v>2019</v>
      </c>
      <c r="L2431" s="18">
        <f t="shared" si="78"/>
        <v>26</v>
      </c>
      <c r="M2431" s="1" t="s">
        <v>79</v>
      </c>
    </row>
    <row r="2432" spans="8:13">
      <c r="H2432" s="1" t="s">
        <v>88</v>
      </c>
      <c r="I2432" s="1" t="s">
        <v>2204</v>
      </c>
      <c r="J2432" s="1" t="s">
        <v>258</v>
      </c>
      <c r="K2432" s="1" t="str">
        <f t="shared" si="77"/>
        <v>2017</v>
      </c>
      <c r="L2432" s="18">
        <f t="shared" si="78"/>
        <v>26</v>
      </c>
      <c r="M2432" s="1" t="s">
        <v>79</v>
      </c>
    </row>
    <row r="2433" spans="8:13" hidden="1">
      <c r="H2433" s="1" t="s">
        <v>177</v>
      </c>
      <c r="I2433" s="1" t="s">
        <v>6586</v>
      </c>
      <c r="J2433" s="1" t="s">
        <v>1288</v>
      </c>
      <c r="K2433" s="1" t="str">
        <f t="shared" si="77"/>
        <v>2019</v>
      </c>
      <c r="L2433" s="1">
        <f t="shared" si="78"/>
        <v>22</v>
      </c>
      <c r="M2433" s="1" t="s">
        <v>60</v>
      </c>
    </row>
    <row r="2434" spans="8:13" hidden="1">
      <c r="H2434" s="1" t="s">
        <v>464</v>
      </c>
      <c r="I2434" s="1" t="s">
        <v>6586</v>
      </c>
      <c r="J2434" s="1" t="s">
        <v>8134</v>
      </c>
      <c r="K2434" s="1" t="str">
        <f t="shared" si="77"/>
        <v>2020</v>
      </c>
      <c r="L2434" s="1">
        <f t="shared" si="78"/>
        <v>31</v>
      </c>
      <c r="M2434" s="1" t="s">
        <v>60</v>
      </c>
    </row>
    <row r="2435" spans="8:13" hidden="1">
      <c r="H2435" s="1" t="s">
        <v>160</v>
      </c>
      <c r="I2435" s="1" t="s">
        <v>6586</v>
      </c>
      <c r="J2435" s="1" t="s">
        <v>489</v>
      </c>
      <c r="K2435" s="1" t="str">
        <f t="shared" si="77"/>
        <v>2020</v>
      </c>
      <c r="L2435" s="1">
        <f t="shared" si="78"/>
        <v>58</v>
      </c>
      <c r="M2435" s="1" t="s">
        <v>60</v>
      </c>
    </row>
    <row r="2436" spans="8:13">
      <c r="H2436" s="1" t="s">
        <v>809</v>
      </c>
      <c r="I2436" s="1" t="s">
        <v>818</v>
      </c>
      <c r="J2436" s="1" t="s">
        <v>1072</v>
      </c>
      <c r="K2436" s="1" t="str">
        <f t="shared" ref="K2436:K2499" si="79">TEXT(J2436,"YYYY")</f>
        <v>2009</v>
      </c>
      <c r="L2436" s="18">
        <f t="shared" si="78"/>
        <v>26</v>
      </c>
      <c r="M2436" s="1" t="s">
        <v>79</v>
      </c>
    </row>
    <row r="2437" spans="8:13">
      <c r="H2437" s="1" t="s">
        <v>134</v>
      </c>
      <c r="I2437" s="1" t="s">
        <v>395</v>
      </c>
      <c r="J2437" s="1" t="s">
        <v>303</v>
      </c>
      <c r="K2437" s="1" t="str">
        <f t="shared" si="79"/>
        <v>2016</v>
      </c>
      <c r="L2437" s="18">
        <f t="shared" si="78"/>
        <v>26</v>
      </c>
      <c r="M2437" s="1" t="s">
        <v>79</v>
      </c>
    </row>
    <row r="2438" spans="8:13" hidden="1">
      <c r="H2438" s="1" t="s">
        <v>464</v>
      </c>
      <c r="I2438" s="1" t="s">
        <v>6586</v>
      </c>
      <c r="J2438" s="1" t="s">
        <v>5723</v>
      </c>
      <c r="K2438" s="1" t="str">
        <f t="shared" si="79"/>
        <v>2017</v>
      </c>
      <c r="L2438" s="1">
        <f t="shared" si="78"/>
        <v>28</v>
      </c>
      <c r="M2438" s="1" t="s">
        <v>60</v>
      </c>
    </row>
    <row r="2439" spans="8:13">
      <c r="H2439" s="1" t="s">
        <v>134</v>
      </c>
      <c r="I2439" s="1" t="s">
        <v>2430</v>
      </c>
      <c r="J2439" s="1" t="s">
        <v>4946</v>
      </c>
      <c r="K2439" s="1" t="str">
        <f t="shared" si="79"/>
        <v>2017</v>
      </c>
      <c r="L2439" s="18">
        <f t="shared" si="78"/>
        <v>26</v>
      </c>
      <c r="M2439" s="1" t="s">
        <v>79</v>
      </c>
    </row>
    <row r="2440" spans="8:13">
      <c r="H2440" s="1" t="s">
        <v>367</v>
      </c>
      <c r="I2440" s="1" t="s">
        <v>6185</v>
      </c>
      <c r="J2440" s="1" t="s">
        <v>4734</v>
      </c>
      <c r="K2440" s="1" t="str">
        <f t="shared" si="79"/>
        <v>2016</v>
      </c>
      <c r="L2440" s="18">
        <f t="shared" si="78"/>
        <v>26</v>
      </c>
      <c r="M2440" s="1" t="s">
        <v>79</v>
      </c>
    </row>
    <row r="2441" spans="8:13" hidden="1">
      <c r="H2441" s="1" t="s">
        <v>144</v>
      </c>
      <c r="I2441" s="1" t="s">
        <v>6586</v>
      </c>
      <c r="J2441" s="1" t="s">
        <v>3412</v>
      </c>
      <c r="K2441" s="1" t="str">
        <f t="shared" si="79"/>
        <v>2019</v>
      </c>
      <c r="L2441" s="1">
        <f t="shared" si="78"/>
        <v>23</v>
      </c>
      <c r="M2441" s="1" t="s">
        <v>60</v>
      </c>
    </row>
    <row r="2442" spans="8:13">
      <c r="H2442" s="1" t="s">
        <v>134</v>
      </c>
      <c r="I2442" s="1" t="s">
        <v>6544</v>
      </c>
      <c r="J2442" s="1" t="s">
        <v>2690</v>
      </c>
      <c r="K2442" s="1" t="str">
        <f t="shared" si="79"/>
        <v>2015</v>
      </c>
      <c r="L2442" s="18">
        <f t="shared" si="78"/>
        <v>26</v>
      </c>
      <c r="M2442" s="1" t="s">
        <v>79</v>
      </c>
    </row>
    <row r="2443" spans="8:13">
      <c r="H2443" s="1" t="s">
        <v>448</v>
      </c>
      <c r="I2443" s="1" t="s">
        <v>6617</v>
      </c>
      <c r="J2443" s="1" t="s">
        <v>2212</v>
      </c>
      <c r="K2443" s="1" t="str">
        <f t="shared" si="79"/>
        <v>2010</v>
      </c>
      <c r="L2443" s="18">
        <f t="shared" si="78"/>
        <v>26</v>
      </c>
      <c r="M2443" s="1" t="s">
        <v>79</v>
      </c>
    </row>
    <row r="2444" spans="8:13" hidden="1">
      <c r="H2444" s="1" t="s">
        <v>177</v>
      </c>
      <c r="I2444" s="1" t="s">
        <v>606</v>
      </c>
      <c r="J2444" s="1" t="s">
        <v>656</v>
      </c>
      <c r="K2444" s="1" t="str">
        <f t="shared" si="79"/>
        <v>2019</v>
      </c>
      <c r="L2444" s="1">
        <f t="shared" si="78"/>
        <v>22</v>
      </c>
      <c r="M2444" s="1" t="s">
        <v>60</v>
      </c>
    </row>
    <row r="2445" spans="8:13">
      <c r="H2445" s="1" t="s">
        <v>367</v>
      </c>
      <c r="I2445" s="1" t="s">
        <v>6607</v>
      </c>
      <c r="J2445" s="1" t="s">
        <v>6638</v>
      </c>
      <c r="K2445" s="1" t="str">
        <f t="shared" si="79"/>
        <v>2020</v>
      </c>
      <c r="L2445" s="18">
        <f t="shared" si="78"/>
        <v>26</v>
      </c>
      <c r="M2445" s="1" t="s">
        <v>79</v>
      </c>
    </row>
    <row r="2446" spans="8:13">
      <c r="H2446" s="1" t="s">
        <v>464</v>
      </c>
      <c r="I2446" s="1" t="s">
        <v>6607</v>
      </c>
      <c r="J2446" s="1" t="s">
        <v>1222</v>
      </c>
      <c r="K2446" s="1" t="str">
        <f t="shared" si="79"/>
        <v>2015</v>
      </c>
      <c r="L2446" s="18">
        <f t="shared" si="78"/>
        <v>26</v>
      </c>
      <c r="M2446" s="1" t="s">
        <v>79</v>
      </c>
    </row>
    <row r="2447" spans="8:13">
      <c r="H2447" s="1" t="s">
        <v>134</v>
      </c>
      <c r="I2447" s="1" t="s">
        <v>6881</v>
      </c>
      <c r="J2447" s="1" t="s">
        <v>6886</v>
      </c>
      <c r="K2447" s="1" t="str">
        <f t="shared" si="79"/>
        <v>2014</v>
      </c>
      <c r="L2447" s="18">
        <f t="shared" si="78"/>
        <v>26</v>
      </c>
      <c r="M2447" s="1" t="s">
        <v>79</v>
      </c>
    </row>
    <row r="2448" spans="8:13" hidden="1">
      <c r="H2448" s="1" t="s">
        <v>1101</v>
      </c>
      <c r="I2448" s="1" t="s">
        <v>606</v>
      </c>
      <c r="J2448" s="1" t="s">
        <v>72</v>
      </c>
      <c r="K2448" s="1" t="str">
        <f t="shared" si="79"/>
        <v>2019</v>
      </c>
      <c r="L2448" s="1">
        <f t="shared" si="78"/>
        <v>70</v>
      </c>
      <c r="M2448" s="1" t="s">
        <v>60</v>
      </c>
    </row>
    <row r="2449" spans="8:13" hidden="1">
      <c r="H2449" s="1" t="s">
        <v>134</v>
      </c>
      <c r="I2449" s="1" t="s">
        <v>606</v>
      </c>
      <c r="J2449" s="1" t="s">
        <v>8189</v>
      </c>
      <c r="K2449" s="1" t="str">
        <f t="shared" si="79"/>
        <v>2003</v>
      </c>
      <c r="L2449" s="1">
        <f t="shared" si="78"/>
        <v>10</v>
      </c>
      <c r="M2449" s="1" t="s">
        <v>60</v>
      </c>
    </row>
    <row r="2450" spans="8:13" hidden="1">
      <c r="H2450" s="1" t="s">
        <v>177</v>
      </c>
      <c r="I2450" s="1" t="s">
        <v>8192</v>
      </c>
      <c r="J2450" s="1" t="s">
        <v>4926</v>
      </c>
      <c r="K2450" s="1" t="str">
        <f t="shared" si="79"/>
        <v>2020</v>
      </c>
      <c r="L2450" s="1">
        <f t="shared" si="78"/>
        <v>23</v>
      </c>
      <c r="M2450" s="1" t="s">
        <v>60</v>
      </c>
    </row>
    <row r="2451" spans="8:13">
      <c r="H2451" s="1" t="s">
        <v>367</v>
      </c>
      <c r="I2451" s="1" t="s">
        <v>6965</v>
      </c>
      <c r="J2451" s="1" t="s">
        <v>6818</v>
      </c>
      <c r="K2451" s="1" t="str">
        <f t="shared" si="79"/>
        <v>2015</v>
      </c>
      <c r="L2451" s="18">
        <f t="shared" si="78"/>
        <v>26</v>
      </c>
      <c r="M2451" s="1" t="s">
        <v>79</v>
      </c>
    </row>
    <row r="2452" spans="8:13">
      <c r="H2452" s="1" t="s">
        <v>88</v>
      </c>
      <c r="I2452" s="1" t="s">
        <v>7270</v>
      </c>
      <c r="J2452" s="1" t="s">
        <v>7209</v>
      </c>
      <c r="K2452" s="1" t="str">
        <f t="shared" si="79"/>
        <v>2013</v>
      </c>
      <c r="L2452" s="18">
        <f t="shared" si="78"/>
        <v>26</v>
      </c>
      <c r="M2452" s="1" t="s">
        <v>79</v>
      </c>
    </row>
    <row r="2453" spans="8:13" hidden="1">
      <c r="H2453" s="1" t="s">
        <v>88</v>
      </c>
      <c r="I2453" s="1" t="s">
        <v>8197</v>
      </c>
      <c r="J2453" s="1" t="s">
        <v>7725</v>
      </c>
      <c r="K2453" s="1" t="str">
        <f t="shared" si="79"/>
        <v>2020</v>
      </c>
      <c r="L2453" s="1">
        <f t="shared" si="78"/>
        <v>28</v>
      </c>
      <c r="M2453" s="1" t="s">
        <v>60</v>
      </c>
    </row>
    <row r="2454" spans="8:13" hidden="1">
      <c r="H2454" s="1" t="s">
        <v>63</v>
      </c>
      <c r="I2454" s="1" t="s">
        <v>8197</v>
      </c>
      <c r="J2454" s="1" t="s">
        <v>8208</v>
      </c>
      <c r="K2454" s="1" t="str">
        <f t="shared" si="79"/>
        <v>2012</v>
      </c>
      <c r="L2454" s="1">
        <f t="shared" si="78"/>
        <v>22</v>
      </c>
      <c r="M2454" s="1" t="s">
        <v>60</v>
      </c>
    </row>
    <row r="2455" spans="8:13">
      <c r="H2455" s="1" t="s">
        <v>367</v>
      </c>
      <c r="I2455" s="1" t="s">
        <v>5054</v>
      </c>
      <c r="J2455" s="1" t="s">
        <v>3807</v>
      </c>
      <c r="K2455" s="1" t="str">
        <f t="shared" si="79"/>
        <v>2015</v>
      </c>
      <c r="L2455" s="18">
        <f t="shared" si="78"/>
        <v>26</v>
      </c>
      <c r="M2455" s="1" t="s">
        <v>79</v>
      </c>
    </row>
    <row r="2456" spans="8:13" hidden="1">
      <c r="H2456" s="1" t="s">
        <v>144</v>
      </c>
      <c r="I2456" s="1" t="s">
        <v>8214</v>
      </c>
      <c r="J2456" s="1" t="s">
        <v>8216</v>
      </c>
      <c r="K2456" s="1" t="str">
        <f t="shared" si="79"/>
        <v>2008</v>
      </c>
      <c r="L2456" s="1">
        <f t="shared" si="78"/>
        <v>12</v>
      </c>
      <c r="M2456" s="1" t="s">
        <v>60</v>
      </c>
    </row>
    <row r="2457" spans="8:13">
      <c r="H2457" s="1" t="s">
        <v>128</v>
      </c>
      <c r="I2457" s="1" t="s">
        <v>3292</v>
      </c>
      <c r="J2457" s="1" t="s">
        <v>8795</v>
      </c>
      <c r="K2457" s="1" t="str">
        <f t="shared" si="79"/>
        <v>1997</v>
      </c>
      <c r="L2457" s="18">
        <f t="shared" si="78"/>
        <v>26</v>
      </c>
      <c r="M2457" s="1" t="s">
        <v>79</v>
      </c>
    </row>
    <row r="2458" spans="8:13">
      <c r="H2458" s="1" t="s">
        <v>367</v>
      </c>
      <c r="I2458" s="1" t="s">
        <v>9011</v>
      </c>
      <c r="J2458" s="1" t="s">
        <v>8134</v>
      </c>
      <c r="K2458" s="1" t="str">
        <f t="shared" si="79"/>
        <v>2020</v>
      </c>
      <c r="L2458" s="18">
        <f t="shared" si="78"/>
        <v>26</v>
      </c>
      <c r="M2458" s="1" t="s">
        <v>79</v>
      </c>
    </row>
    <row r="2459" spans="8:13" hidden="1">
      <c r="H2459" s="1" t="s">
        <v>53</v>
      </c>
      <c r="I2459" s="1" t="s">
        <v>8225</v>
      </c>
      <c r="J2459" s="1" t="s">
        <v>517</v>
      </c>
      <c r="K2459" s="1" t="str">
        <f t="shared" si="79"/>
        <v>2019</v>
      </c>
      <c r="L2459" s="1">
        <f t="shared" si="78"/>
        <v>1</v>
      </c>
      <c r="M2459" s="1" t="s">
        <v>60</v>
      </c>
    </row>
    <row r="2460" spans="8:13">
      <c r="H2460" s="1" t="s">
        <v>136</v>
      </c>
      <c r="I2460" s="1" t="s">
        <v>9273</v>
      </c>
      <c r="J2460" s="1" t="s">
        <v>9277</v>
      </c>
      <c r="K2460" s="1" t="str">
        <f t="shared" si="79"/>
        <v>1989</v>
      </c>
      <c r="L2460" s="18">
        <f t="shared" si="78"/>
        <v>26</v>
      </c>
      <c r="M2460" s="1" t="s">
        <v>79</v>
      </c>
    </row>
    <row r="2461" spans="8:13" hidden="1">
      <c r="H2461" s="1" t="s">
        <v>484</v>
      </c>
      <c r="I2461" s="1" t="s">
        <v>8225</v>
      </c>
      <c r="J2461" s="1" t="s">
        <v>7937</v>
      </c>
      <c r="K2461" s="1" t="str">
        <f t="shared" si="79"/>
        <v>2020</v>
      </c>
      <c r="L2461" s="1">
        <f t="shared" si="78"/>
        <v>48</v>
      </c>
      <c r="M2461" s="1" t="s">
        <v>60</v>
      </c>
    </row>
    <row r="2462" spans="8:13">
      <c r="H2462" s="1" t="s">
        <v>367</v>
      </c>
      <c r="I2462" s="1" t="s">
        <v>9429</v>
      </c>
      <c r="J2462" s="1" t="s">
        <v>9431</v>
      </c>
      <c r="K2462" s="1" t="str">
        <f t="shared" si="79"/>
        <v>2012</v>
      </c>
      <c r="L2462" s="18">
        <f t="shared" si="78"/>
        <v>26</v>
      </c>
      <c r="M2462" s="1" t="s">
        <v>79</v>
      </c>
    </row>
    <row r="2463" spans="8:13" hidden="1">
      <c r="H2463" s="1" t="s">
        <v>448</v>
      </c>
      <c r="I2463" s="1" t="s">
        <v>8225</v>
      </c>
      <c r="J2463" s="1" t="s">
        <v>267</v>
      </c>
      <c r="K2463" s="1" t="str">
        <f t="shared" si="79"/>
        <v>2019</v>
      </c>
      <c r="L2463" s="1">
        <f t="shared" si="78"/>
        <v>31</v>
      </c>
      <c r="M2463" s="1" t="s">
        <v>60</v>
      </c>
    </row>
    <row r="2464" spans="8:13" hidden="1">
      <c r="H2464" s="1" t="s">
        <v>58</v>
      </c>
      <c r="I2464" s="1" t="s">
        <v>8225</v>
      </c>
      <c r="J2464" s="1" t="s">
        <v>5723</v>
      </c>
      <c r="K2464" s="1" t="str">
        <f t="shared" si="79"/>
        <v>2017</v>
      </c>
      <c r="L2464" s="1">
        <f t="shared" si="78"/>
        <v>7</v>
      </c>
      <c r="M2464" s="1" t="s">
        <v>60</v>
      </c>
    </row>
    <row r="2465" spans="8:13" hidden="1">
      <c r="H2465" s="1" t="s">
        <v>120</v>
      </c>
      <c r="I2465" s="1" t="s">
        <v>8247</v>
      </c>
      <c r="J2465" s="1" t="s">
        <v>7841</v>
      </c>
      <c r="K2465" s="1" t="str">
        <f t="shared" si="79"/>
        <v>2020</v>
      </c>
      <c r="L2465" s="1">
        <f t="shared" si="78"/>
        <v>46</v>
      </c>
      <c r="M2465" s="1" t="s">
        <v>60</v>
      </c>
    </row>
    <row r="2466" spans="8:13" hidden="1">
      <c r="H2466" s="1" t="s">
        <v>721</v>
      </c>
      <c r="I2466" s="1" t="s">
        <v>8247</v>
      </c>
      <c r="J2466" s="1" t="s">
        <v>8252</v>
      </c>
      <c r="K2466" s="1" t="str">
        <f t="shared" si="79"/>
        <v>1980</v>
      </c>
      <c r="L2466" s="1">
        <f t="shared" si="78"/>
        <v>11</v>
      </c>
      <c r="M2466" s="1" t="s">
        <v>60</v>
      </c>
    </row>
    <row r="2467" spans="8:13" hidden="1">
      <c r="H2467" s="1" t="s">
        <v>108</v>
      </c>
      <c r="I2467" s="1" t="s">
        <v>8247</v>
      </c>
      <c r="J2467" s="1" t="s">
        <v>7043</v>
      </c>
      <c r="K2467" s="1" t="str">
        <f t="shared" si="79"/>
        <v>2020</v>
      </c>
      <c r="L2467" s="1">
        <f t="shared" si="78"/>
        <v>8</v>
      </c>
      <c r="M2467" s="1" t="s">
        <v>60</v>
      </c>
    </row>
    <row r="2468" spans="8:13">
      <c r="H2468" s="1" t="s">
        <v>63</v>
      </c>
      <c r="I2468" s="1" t="s">
        <v>9515</v>
      </c>
      <c r="J2468" s="1" t="s">
        <v>9517</v>
      </c>
      <c r="K2468" s="1" t="str">
        <f t="shared" si="79"/>
        <v>2008</v>
      </c>
      <c r="L2468" s="18">
        <f t="shared" ref="L2468:L2531" si="80">H2468-(TEXT(I2468,"YYYY")-TEXT(J2468,"YYYY"))</f>
        <v>26</v>
      </c>
      <c r="M2468" s="1" t="s">
        <v>79</v>
      </c>
    </row>
    <row r="2469" spans="8:13">
      <c r="H2469" s="1" t="s">
        <v>809</v>
      </c>
      <c r="I2469" s="1" t="s">
        <v>9850</v>
      </c>
      <c r="J2469" s="1" t="s">
        <v>6304</v>
      </c>
      <c r="K2469" s="1" t="str">
        <f t="shared" si="79"/>
        <v>2002</v>
      </c>
      <c r="L2469" s="18">
        <f t="shared" si="80"/>
        <v>26</v>
      </c>
      <c r="M2469" s="1" t="s">
        <v>79</v>
      </c>
    </row>
    <row r="2470" spans="8:13" hidden="1">
      <c r="H2470" s="1" t="s">
        <v>324</v>
      </c>
      <c r="I2470" s="1" t="s">
        <v>8261</v>
      </c>
      <c r="J2470" s="1" t="s">
        <v>84</v>
      </c>
      <c r="K2470" s="1" t="str">
        <f t="shared" si="79"/>
        <v>2017</v>
      </c>
      <c r="L2470" s="1">
        <f t="shared" si="80"/>
        <v>10</v>
      </c>
      <c r="M2470" s="1" t="s">
        <v>60</v>
      </c>
    </row>
    <row r="2471" spans="8:13" hidden="1">
      <c r="H2471" s="1" t="s">
        <v>583</v>
      </c>
      <c r="I2471" s="1" t="s">
        <v>8261</v>
      </c>
      <c r="J2471" s="1" t="s">
        <v>3815</v>
      </c>
      <c r="K2471" s="1" t="str">
        <f t="shared" si="79"/>
        <v>2020</v>
      </c>
      <c r="L2471" s="1">
        <f t="shared" si="80"/>
        <v>22</v>
      </c>
      <c r="M2471" s="1" t="s">
        <v>60</v>
      </c>
    </row>
    <row r="2472" spans="8:13" hidden="1">
      <c r="H2472" s="1" t="s">
        <v>583</v>
      </c>
      <c r="I2472" s="1" t="s">
        <v>8261</v>
      </c>
      <c r="J2472" s="1" t="s">
        <v>517</v>
      </c>
      <c r="K2472" s="1" t="str">
        <f t="shared" si="79"/>
        <v>2019</v>
      </c>
      <c r="L2472" s="1">
        <f t="shared" si="80"/>
        <v>21</v>
      </c>
      <c r="M2472" s="1" t="s">
        <v>60</v>
      </c>
    </row>
    <row r="2473" spans="8:13">
      <c r="H2473" s="1" t="s">
        <v>367</v>
      </c>
      <c r="I2473" s="1" t="s">
        <v>11176</v>
      </c>
      <c r="J2473" s="1" t="s">
        <v>5246</v>
      </c>
      <c r="K2473" s="1" t="str">
        <f t="shared" si="79"/>
        <v>2020</v>
      </c>
      <c r="L2473" s="18">
        <f t="shared" si="80"/>
        <v>26</v>
      </c>
      <c r="M2473" s="1" t="s">
        <v>79</v>
      </c>
    </row>
    <row r="2474" spans="8:13">
      <c r="H2474" s="1" t="s">
        <v>367</v>
      </c>
      <c r="I2474" s="1" t="s">
        <v>539</v>
      </c>
      <c r="J2474" s="1" t="s">
        <v>7691</v>
      </c>
      <c r="K2474" s="1" t="str">
        <f t="shared" si="79"/>
        <v>2020</v>
      </c>
      <c r="L2474" s="18">
        <f t="shared" si="80"/>
        <v>26</v>
      </c>
      <c r="M2474" s="1" t="s">
        <v>79</v>
      </c>
    </row>
    <row r="2475" spans="8:13">
      <c r="H2475" s="1" t="s">
        <v>282</v>
      </c>
      <c r="I2475" s="1" t="s">
        <v>11565</v>
      </c>
      <c r="J2475" s="1" t="s">
        <v>11570</v>
      </c>
      <c r="K2475" s="1" t="str">
        <f t="shared" si="79"/>
        <v>1998</v>
      </c>
      <c r="L2475" s="18">
        <f t="shared" si="80"/>
        <v>26</v>
      </c>
      <c r="M2475" s="1" t="s">
        <v>79</v>
      </c>
    </row>
    <row r="2476" spans="8:13" hidden="1">
      <c r="H2476" s="1" t="s">
        <v>180</v>
      </c>
      <c r="I2476" s="1" t="s">
        <v>8192</v>
      </c>
      <c r="J2476" s="1" t="s">
        <v>84</v>
      </c>
      <c r="K2476" s="1" t="str">
        <f t="shared" si="79"/>
        <v>2017</v>
      </c>
      <c r="L2476" s="1">
        <f t="shared" si="80"/>
        <v>60</v>
      </c>
      <c r="M2476" s="1" t="s">
        <v>60</v>
      </c>
    </row>
    <row r="2477" spans="8:13" hidden="1">
      <c r="H2477" s="1" t="s">
        <v>583</v>
      </c>
      <c r="I2477" s="1" t="s">
        <v>8261</v>
      </c>
      <c r="J2477" s="1" t="s">
        <v>8182</v>
      </c>
      <c r="K2477" s="1" t="str">
        <f t="shared" si="79"/>
        <v>2010</v>
      </c>
      <c r="L2477" s="1">
        <f t="shared" si="80"/>
        <v>12</v>
      </c>
      <c r="M2477" s="1" t="s">
        <v>60</v>
      </c>
    </row>
    <row r="2478" spans="8:13" hidden="1">
      <c r="H2478" s="1" t="s">
        <v>217</v>
      </c>
      <c r="I2478" s="1" t="s">
        <v>8261</v>
      </c>
      <c r="J2478" s="1" t="s">
        <v>517</v>
      </c>
      <c r="K2478" s="1" t="str">
        <f t="shared" si="79"/>
        <v>2019</v>
      </c>
      <c r="L2478" s="1">
        <f t="shared" si="80"/>
        <v>15</v>
      </c>
      <c r="M2478" s="1" t="s">
        <v>60</v>
      </c>
    </row>
    <row r="2479" spans="8:13" hidden="1">
      <c r="H2479" s="1" t="s">
        <v>58</v>
      </c>
      <c r="I2479" s="1" t="s">
        <v>8261</v>
      </c>
      <c r="J2479" s="1" t="s">
        <v>2430</v>
      </c>
      <c r="K2479" s="1" t="str">
        <f t="shared" si="79"/>
        <v>2018</v>
      </c>
      <c r="L2479" s="1">
        <f t="shared" si="80"/>
        <v>8</v>
      </c>
      <c r="M2479" s="1" t="s">
        <v>60</v>
      </c>
    </row>
    <row r="2480" spans="8:13" hidden="1">
      <c r="H2480" s="1" t="s">
        <v>189</v>
      </c>
      <c r="I2480" s="1" t="s">
        <v>8261</v>
      </c>
      <c r="J2480" s="1" t="s">
        <v>397</v>
      </c>
      <c r="K2480" s="1" t="str">
        <f t="shared" si="79"/>
        <v>2020</v>
      </c>
      <c r="L2480" s="1">
        <f t="shared" si="80"/>
        <v>47</v>
      </c>
      <c r="M2480" s="1" t="s">
        <v>60</v>
      </c>
    </row>
    <row r="2481" spans="8:13">
      <c r="H2481" s="1" t="s">
        <v>367</v>
      </c>
      <c r="I2481" s="1" t="s">
        <v>11792</v>
      </c>
      <c r="J2481" s="1" t="s">
        <v>11792</v>
      </c>
      <c r="K2481" s="1" t="str">
        <f t="shared" si="79"/>
        <v>2015</v>
      </c>
      <c r="L2481" s="18">
        <f t="shared" si="80"/>
        <v>26</v>
      </c>
      <c r="M2481" s="1" t="s">
        <v>79</v>
      </c>
    </row>
    <row r="2482" spans="8:13" hidden="1">
      <c r="H2482" s="1" t="s">
        <v>1343</v>
      </c>
      <c r="I2482" s="1" t="s">
        <v>8294</v>
      </c>
      <c r="J2482" s="1"/>
      <c r="K2482" s="1" t="str">
        <f t="shared" si="79"/>
        <v>1900</v>
      </c>
      <c r="L2482" s="1">
        <f t="shared" si="80"/>
        <v>-79</v>
      </c>
      <c r="M2482" s="1" t="s">
        <v>60</v>
      </c>
    </row>
    <row r="2483" spans="8:13">
      <c r="H2483" s="1" t="s">
        <v>120</v>
      </c>
      <c r="I2483" s="1" t="s">
        <v>9132</v>
      </c>
      <c r="J2483" s="1" t="s">
        <v>6009</v>
      </c>
      <c r="K2483" s="1" t="str">
        <f t="shared" si="79"/>
        <v>1995</v>
      </c>
      <c r="L2483" s="18">
        <f t="shared" si="80"/>
        <v>26</v>
      </c>
      <c r="M2483" s="1" t="s">
        <v>79</v>
      </c>
    </row>
    <row r="2484" spans="8:13">
      <c r="H2484" s="1" t="s">
        <v>88</v>
      </c>
      <c r="I2484" s="1" t="s">
        <v>9509</v>
      </c>
      <c r="J2484" s="1" t="s">
        <v>10520</v>
      </c>
      <c r="K2484" s="1" t="str">
        <f t="shared" si="79"/>
        <v>2013</v>
      </c>
      <c r="L2484" s="18">
        <f t="shared" si="80"/>
        <v>26</v>
      </c>
      <c r="M2484" s="1" t="s">
        <v>79</v>
      </c>
    </row>
    <row r="2485" spans="8:13" hidden="1">
      <c r="H2485" s="1" t="s">
        <v>344</v>
      </c>
      <c r="I2485" s="1" t="s">
        <v>8294</v>
      </c>
      <c r="J2485" s="1" t="s">
        <v>8311</v>
      </c>
      <c r="K2485" s="1" t="str">
        <f t="shared" si="79"/>
        <v>2020</v>
      </c>
      <c r="L2485" s="1">
        <f t="shared" si="80"/>
        <v>21</v>
      </c>
      <c r="M2485" s="1" t="s">
        <v>60</v>
      </c>
    </row>
    <row r="2486" spans="8:13">
      <c r="H2486" s="1" t="s">
        <v>367</v>
      </c>
      <c r="I2486" s="1" t="s">
        <v>429</v>
      </c>
      <c r="J2486" s="1" t="s">
        <v>8197</v>
      </c>
      <c r="K2486" s="1" t="str">
        <f t="shared" si="79"/>
        <v>2020</v>
      </c>
      <c r="L2486" s="18">
        <f t="shared" si="80"/>
        <v>26</v>
      </c>
      <c r="M2486" s="1" t="s">
        <v>79</v>
      </c>
    </row>
    <row r="2487" spans="8:13">
      <c r="H2487" s="1" t="s">
        <v>530</v>
      </c>
      <c r="I2487" s="1" t="s">
        <v>12293</v>
      </c>
      <c r="J2487" s="1" t="s">
        <v>12295</v>
      </c>
      <c r="K2487" s="1" t="str">
        <f t="shared" si="79"/>
        <v>2013</v>
      </c>
      <c r="L2487" s="18">
        <f t="shared" si="80"/>
        <v>26</v>
      </c>
      <c r="M2487" s="1" t="s">
        <v>79</v>
      </c>
    </row>
    <row r="2488" spans="8:13">
      <c r="H2488" s="1" t="s">
        <v>78</v>
      </c>
      <c r="I2488" s="1" t="s">
        <v>51</v>
      </c>
      <c r="J2488" s="1" t="s">
        <v>84</v>
      </c>
      <c r="K2488" s="1" t="str">
        <f t="shared" si="79"/>
        <v>2017</v>
      </c>
      <c r="L2488" s="18">
        <f t="shared" si="80"/>
        <v>27</v>
      </c>
      <c r="M2488" s="1" t="s">
        <v>79</v>
      </c>
    </row>
    <row r="2489" spans="8:13">
      <c r="H2489" s="1" t="s">
        <v>189</v>
      </c>
      <c r="I2489" s="1" t="s">
        <v>861</v>
      </c>
      <c r="J2489" s="1" t="s">
        <v>870</v>
      </c>
      <c r="K2489" s="1" t="str">
        <f t="shared" si="79"/>
        <v>1999</v>
      </c>
      <c r="L2489" s="18">
        <f t="shared" si="80"/>
        <v>27</v>
      </c>
      <c r="M2489" s="1" t="s">
        <v>79</v>
      </c>
    </row>
    <row r="2490" spans="8:13" hidden="1">
      <c r="H2490" s="1" t="s">
        <v>515</v>
      </c>
      <c r="I2490" s="1" t="s">
        <v>4988</v>
      </c>
      <c r="J2490" s="1" t="s">
        <v>873</v>
      </c>
      <c r="K2490" s="1" t="str">
        <f t="shared" si="79"/>
        <v>2017</v>
      </c>
      <c r="L2490" s="1">
        <f t="shared" si="80"/>
        <v>62</v>
      </c>
      <c r="M2490" s="1" t="s">
        <v>60</v>
      </c>
    </row>
    <row r="2491" spans="8:13">
      <c r="H2491" s="1" t="s">
        <v>134</v>
      </c>
      <c r="I2491" s="1" t="s">
        <v>1027</v>
      </c>
      <c r="J2491" s="1" t="s">
        <v>66</v>
      </c>
      <c r="K2491" s="1" t="str">
        <f t="shared" si="79"/>
        <v>2019</v>
      </c>
      <c r="L2491" s="18">
        <f t="shared" si="80"/>
        <v>27</v>
      </c>
      <c r="M2491" s="1" t="s">
        <v>79</v>
      </c>
    </row>
    <row r="2492" spans="8:13" hidden="1">
      <c r="H2492" s="1" t="s">
        <v>721</v>
      </c>
      <c r="I2492" s="1" t="s">
        <v>7360</v>
      </c>
      <c r="J2492" s="1" t="s">
        <v>8330</v>
      </c>
      <c r="K2492" s="1" t="str">
        <f t="shared" si="79"/>
        <v>2011</v>
      </c>
      <c r="L2492" s="1">
        <f t="shared" si="80"/>
        <v>48</v>
      </c>
      <c r="M2492" s="1" t="s">
        <v>60</v>
      </c>
    </row>
    <row r="2493" spans="8:13" hidden="1">
      <c r="H2493" s="1" t="s">
        <v>344</v>
      </c>
      <c r="I2493" s="1" t="s">
        <v>7910</v>
      </c>
      <c r="J2493" s="1" t="s">
        <v>2975</v>
      </c>
      <c r="K2493" s="1" t="str">
        <f t="shared" si="79"/>
        <v>1999</v>
      </c>
      <c r="L2493" s="1">
        <f t="shared" si="80"/>
        <v>8</v>
      </c>
      <c r="M2493" s="1" t="s">
        <v>60</v>
      </c>
    </row>
    <row r="2494" spans="8:13" hidden="1">
      <c r="H2494" s="1" t="s">
        <v>310</v>
      </c>
      <c r="I2494" s="1" t="s">
        <v>7383</v>
      </c>
      <c r="J2494" s="1" t="s">
        <v>4519</v>
      </c>
      <c r="K2494" s="1" t="str">
        <f t="shared" si="79"/>
        <v>2015</v>
      </c>
      <c r="L2494" s="1">
        <f t="shared" si="80"/>
        <v>45</v>
      </c>
      <c r="M2494" s="1" t="s">
        <v>60</v>
      </c>
    </row>
    <row r="2495" spans="8:13">
      <c r="H2495" s="1" t="s">
        <v>134</v>
      </c>
      <c r="I2495" s="1" t="s">
        <v>1265</v>
      </c>
      <c r="J2495" s="1" t="s">
        <v>532</v>
      </c>
      <c r="K2495" s="1" t="str">
        <f t="shared" si="79"/>
        <v>2019</v>
      </c>
      <c r="L2495" s="18">
        <f t="shared" si="80"/>
        <v>27</v>
      </c>
      <c r="M2495" s="1" t="s">
        <v>79</v>
      </c>
    </row>
    <row r="2496" spans="8:13">
      <c r="H2496" s="1" t="s">
        <v>134</v>
      </c>
      <c r="I2496" s="1" t="s">
        <v>1174</v>
      </c>
      <c r="J2496" s="1" t="s">
        <v>459</v>
      </c>
      <c r="K2496" s="1" t="str">
        <f t="shared" si="79"/>
        <v>2019</v>
      </c>
      <c r="L2496" s="18">
        <f t="shared" si="80"/>
        <v>27</v>
      </c>
      <c r="M2496" s="1" t="s">
        <v>79</v>
      </c>
    </row>
    <row r="2497" spans="8:13" hidden="1">
      <c r="H2497" s="1" t="s">
        <v>108</v>
      </c>
      <c r="I2497" s="1" t="s">
        <v>8338</v>
      </c>
      <c r="J2497" s="1" t="s">
        <v>3409</v>
      </c>
      <c r="K2497" s="1" t="str">
        <f t="shared" si="79"/>
        <v>2004</v>
      </c>
      <c r="L2497" s="1">
        <f t="shared" si="80"/>
        <v>0</v>
      </c>
      <c r="M2497" s="1" t="s">
        <v>60</v>
      </c>
    </row>
    <row r="2498" spans="8:13">
      <c r="H2498" s="1" t="s">
        <v>555</v>
      </c>
      <c r="I2498" s="1" t="s">
        <v>1898</v>
      </c>
      <c r="J2498" s="1" t="s">
        <v>1899</v>
      </c>
      <c r="K2498" s="1" t="str">
        <f t="shared" si="79"/>
        <v>2005</v>
      </c>
      <c r="L2498" s="18">
        <f t="shared" si="80"/>
        <v>27</v>
      </c>
      <c r="M2498" s="1" t="s">
        <v>79</v>
      </c>
    </row>
    <row r="2499" spans="8:13" hidden="1">
      <c r="H2499" s="1" t="s">
        <v>555</v>
      </c>
      <c r="I2499" s="1" t="s">
        <v>7360</v>
      </c>
      <c r="J2499" s="1" t="s">
        <v>8345</v>
      </c>
      <c r="K2499" s="1" t="str">
        <f t="shared" si="79"/>
        <v>2014</v>
      </c>
      <c r="L2499" s="1">
        <f t="shared" si="80"/>
        <v>40</v>
      </c>
      <c r="M2499" s="1" t="s">
        <v>60</v>
      </c>
    </row>
    <row r="2500" spans="8:13">
      <c r="H2500" s="1" t="s">
        <v>134</v>
      </c>
      <c r="I2500" s="1" t="s">
        <v>1960</v>
      </c>
      <c r="J2500" s="1" t="s">
        <v>1960</v>
      </c>
      <c r="K2500" s="1" t="str">
        <f t="shared" ref="K2500:K2563" si="81">TEXT(J2500,"YYYY")</f>
        <v>2018</v>
      </c>
      <c r="L2500" s="18">
        <f t="shared" si="80"/>
        <v>27</v>
      </c>
      <c r="M2500" s="1" t="s">
        <v>79</v>
      </c>
    </row>
    <row r="2501" spans="8:13" hidden="1">
      <c r="H2501" s="1" t="s">
        <v>108</v>
      </c>
      <c r="I2501" s="1" t="s">
        <v>7360</v>
      </c>
      <c r="J2501" s="1" t="s">
        <v>8350</v>
      </c>
      <c r="K2501" s="1" t="str">
        <f t="shared" si="81"/>
        <v>2014</v>
      </c>
      <c r="L2501" s="1">
        <f t="shared" si="80"/>
        <v>8</v>
      </c>
      <c r="M2501" s="1" t="s">
        <v>60</v>
      </c>
    </row>
    <row r="2502" spans="8:13" hidden="1">
      <c r="H2502" s="1" t="s">
        <v>130</v>
      </c>
      <c r="I2502" s="1" t="s">
        <v>7244</v>
      </c>
      <c r="J2502" s="1" t="s">
        <v>8353</v>
      </c>
      <c r="K2502" s="1" t="str">
        <f t="shared" si="81"/>
        <v>2014</v>
      </c>
      <c r="L2502" s="1">
        <f t="shared" si="80"/>
        <v>12</v>
      </c>
      <c r="M2502" s="1" t="s">
        <v>60</v>
      </c>
    </row>
    <row r="2503" spans="8:13" hidden="1">
      <c r="H2503" s="1" t="s">
        <v>53</v>
      </c>
      <c r="I2503" s="1" t="s">
        <v>7244</v>
      </c>
      <c r="J2503" s="1" t="s">
        <v>3704</v>
      </c>
      <c r="K2503" s="1" t="str">
        <f t="shared" si="81"/>
        <v>2013</v>
      </c>
      <c r="L2503" s="1">
        <f t="shared" si="80"/>
        <v>1</v>
      </c>
      <c r="M2503" s="1"/>
    </row>
    <row r="2504" spans="8:13">
      <c r="H2504" s="1" t="s">
        <v>584</v>
      </c>
      <c r="I2504" s="1" t="s">
        <v>2068</v>
      </c>
      <c r="J2504" s="1" t="s">
        <v>1815</v>
      </c>
      <c r="K2504" s="1" t="str">
        <f t="shared" si="81"/>
        <v>2008</v>
      </c>
      <c r="L2504" s="18">
        <f t="shared" si="80"/>
        <v>27</v>
      </c>
      <c r="M2504" s="1" t="s">
        <v>79</v>
      </c>
    </row>
    <row r="2505" spans="8:13" hidden="1">
      <c r="H2505" s="1"/>
      <c r="I2505" s="1" t="s">
        <v>7244</v>
      </c>
      <c r="J2505" s="1" t="s">
        <v>7214</v>
      </c>
      <c r="K2505" s="1" t="str">
        <f t="shared" si="81"/>
        <v>2014</v>
      </c>
      <c r="L2505" s="1">
        <f t="shared" si="80"/>
        <v>0</v>
      </c>
      <c r="M2505" s="1" t="s">
        <v>60</v>
      </c>
    </row>
    <row r="2506" spans="8:13">
      <c r="H2506" s="1" t="s">
        <v>584</v>
      </c>
      <c r="I2506" s="1" t="s">
        <v>2260</v>
      </c>
      <c r="J2506" s="1" t="s">
        <v>1943</v>
      </c>
      <c r="K2506" s="1" t="str">
        <f t="shared" si="81"/>
        <v>2008</v>
      </c>
      <c r="L2506" s="18">
        <f t="shared" si="80"/>
        <v>27</v>
      </c>
      <c r="M2506" s="1" t="s">
        <v>79</v>
      </c>
    </row>
    <row r="2507" spans="8:13" hidden="1">
      <c r="H2507" s="1"/>
      <c r="I2507" s="1" t="s">
        <v>7244</v>
      </c>
      <c r="J2507" s="1" t="s">
        <v>8365</v>
      </c>
      <c r="K2507" s="1" t="str">
        <f t="shared" si="81"/>
        <v>2004</v>
      </c>
      <c r="L2507" s="1">
        <f t="shared" si="80"/>
        <v>-10</v>
      </c>
      <c r="M2507" s="1"/>
    </row>
    <row r="2508" spans="8:13" hidden="1">
      <c r="H2508" s="1" t="s">
        <v>88</v>
      </c>
      <c r="I2508" s="1" t="s">
        <v>7383</v>
      </c>
      <c r="J2508" s="1" t="s">
        <v>8367</v>
      </c>
      <c r="K2508" s="1" t="str">
        <f t="shared" si="81"/>
        <v>1998</v>
      </c>
      <c r="L2508" s="1">
        <f t="shared" si="80"/>
        <v>11</v>
      </c>
      <c r="M2508" s="1" t="s">
        <v>60</v>
      </c>
    </row>
    <row r="2509" spans="8:13">
      <c r="H2509" s="1" t="s">
        <v>584</v>
      </c>
      <c r="I2509" s="1" t="s">
        <v>195</v>
      </c>
      <c r="J2509" s="1" t="s">
        <v>2324</v>
      </c>
      <c r="K2509" s="1" t="str">
        <f t="shared" si="81"/>
        <v>2008</v>
      </c>
      <c r="L2509" s="18">
        <f t="shared" si="80"/>
        <v>27</v>
      </c>
      <c r="M2509" s="1" t="s">
        <v>79</v>
      </c>
    </row>
    <row r="2510" spans="8:13">
      <c r="H2510" s="1" t="s">
        <v>644</v>
      </c>
      <c r="I2510" s="1" t="s">
        <v>2534</v>
      </c>
      <c r="J2510" s="1" t="s">
        <v>2212</v>
      </c>
      <c r="K2510" s="1" t="str">
        <f t="shared" si="81"/>
        <v>2010</v>
      </c>
      <c r="L2510" s="18">
        <f t="shared" si="80"/>
        <v>27</v>
      </c>
      <c r="M2510" s="1" t="s">
        <v>79</v>
      </c>
    </row>
    <row r="2511" spans="8:13">
      <c r="H2511" s="1" t="s">
        <v>189</v>
      </c>
      <c r="I2511" s="1" t="s">
        <v>913</v>
      </c>
      <c r="J2511" s="1" t="s">
        <v>2679</v>
      </c>
      <c r="K2511" s="1" t="str">
        <f t="shared" si="81"/>
        <v>1998</v>
      </c>
      <c r="L2511" s="18">
        <f t="shared" si="80"/>
        <v>27</v>
      </c>
      <c r="M2511" s="1" t="s">
        <v>79</v>
      </c>
    </row>
    <row r="2512" spans="8:13">
      <c r="H2512" s="1" t="s">
        <v>584</v>
      </c>
      <c r="I2512" s="1" t="s">
        <v>2955</v>
      </c>
      <c r="J2512" s="1" t="s">
        <v>2959</v>
      </c>
      <c r="K2512" s="1" t="str">
        <f t="shared" si="81"/>
        <v>2008</v>
      </c>
      <c r="L2512" s="18">
        <f t="shared" si="80"/>
        <v>27</v>
      </c>
      <c r="M2512" s="1" t="s">
        <v>79</v>
      </c>
    </row>
    <row r="2513" spans="8:13">
      <c r="H2513" s="1" t="s">
        <v>464</v>
      </c>
      <c r="I2513" s="1" t="s">
        <v>2138</v>
      </c>
      <c r="J2513" s="1" t="s">
        <v>2008</v>
      </c>
      <c r="K2513" s="1" t="str">
        <f t="shared" si="81"/>
        <v>2014</v>
      </c>
      <c r="L2513" s="18">
        <f t="shared" si="80"/>
        <v>27</v>
      </c>
      <c r="M2513" s="1" t="s">
        <v>79</v>
      </c>
    </row>
    <row r="2514" spans="8:13" hidden="1">
      <c r="H2514" s="1" t="s">
        <v>177</v>
      </c>
      <c r="I2514" s="1" t="s">
        <v>7224</v>
      </c>
      <c r="J2514" s="1" t="s">
        <v>8382</v>
      </c>
      <c r="K2514" s="1" t="str">
        <f t="shared" si="81"/>
        <v>2013</v>
      </c>
      <c r="L2514" s="1">
        <f t="shared" si="80"/>
        <v>22</v>
      </c>
      <c r="M2514" s="1" t="s">
        <v>60</v>
      </c>
    </row>
    <row r="2515" spans="8:13">
      <c r="H2515" s="1" t="s">
        <v>134</v>
      </c>
      <c r="I2515" s="1" t="s">
        <v>1774</v>
      </c>
      <c r="J2515" s="1" t="s">
        <v>1774</v>
      </c>
      <c r="K2515" s="1" t="str">
        <f t="shared" si="81"/>
        <v>2018</v>
      </c>
      <c r="L2515" s="18">
        <f t="shared" si="80"/>
        <v>27</v>
      </c>
      <c r="M2515" s="1" t="s">
        <v>79</v>
      </c>
    </row>
    <row r="2516" spans="8:13" hidden="1">
      <c r="H2516" s="1"/>
      <c r="I2516" s="1" t="s">
        <v>7224</v>
      </c>
      <c r="J2516" s="1" t="s">
        <v>8387</v>
      </c>
      <c r="K2516" s="1" t="str">
        <f t="shared" si="81"/>
        <v>2013</v>
      </c>
      <c r="L2516" s="1">
        <f t="shared" si="80"/>
        <v>-1</v>
      </c>
      <c r="M2516" s="1"/>
    </row>
    <row r="2517" spans="8:13" hidden="1">
      <c r="H2517" s="1" t="s">
        <v>187</v>
      </c>
      <c r="I2517" s="1" t="s">
        <v>8377</v>
      </c>
      <c r="J2517" s="1" t="s">
        <v>8389</v>
      </c>
      <c r="K2517" s="1" t="str">
        <f t="shared" si="81"/>
        <v>2014</v>
      </c>
      <c r="L2517" s="1">
        <f t="shared" si="80"/>
        <v>8</v>
      </c>
      <c r="M2517" s="1" t="s">
        <v>60</v>
      </c>
    </row>
    <row r="2518" spans="8:13">
      <c r="H2518" s="1" t="s">
        <v>134</v>
      </c>
      <c r="I2518" s="1" t="s">
        <v>540</v>
      </c>
      <c r="J2518" s="1" t="s">
        <v>1044</v>
      </c>
      <c r="K2518" s="1" t="str">
        <f t="shared" si="81"/>
        <v>2018</v>
      </c>
      <c r="L2518" s="18">
        <f t="shared" si="80"/>
        <v>27</v>
      </c>
      <c r="M2518" s="1" t="s">
        <v>79</v>
      </c>
    </row>
    <row r="2519" spans="8:13" hidden="1">
      <c r="H2519" s="1" t="s">
        <v>484</v>
      </c>
      <c r="I2519" s="1" t="s">
        <v>7224</v>
      </c>
      <c r="J2519" s="1" t="s">
        <v>8393</v>
      </c>
      <c r="K2519" s="1" t="str">
        <f t="shared" si="81"/>
        <v>1990</v>
      </c>
      <c r="L2519" s="1">
        <f t="shared" si="80"/>
        <v>24</v>
      </c>
      <c r="M2519" s="1" t="s">
        <v>60</v>
      </c>
    </row>
    <row r="2520" spans="8:13" hidden="1">
      <c r="H2520" s="1" t="s">
        <v>144</v>
      </c>
      <c r="I2520" s="1" t="s">
        <v>5882</v>
      </c>
      <c r="J2520" s="1" t="s">
        <v>4330</v>
      </c>
      <c r="K2520" s="1" t="str">
        <f t="shared" si="81"/>
        <v>2010</v>
      </c>
      <c r="L2520" s="1">
        <f t="shared" si="80"/>
        <v>19</v>
      </c>
      <c r="M2520" s="1" t="s">
        <v>60</v>
      </c>
    </row>
    <row r="2521" spans="8:13" hidden="1">
      <c r="H2521" s="1" t="s">
        <v>1343</v>
      </c>
      <c r="I2521" s="1" t="s">
        <v>7224</v>
      </c>
      <c r="J2521" s="1" t="s">
        <v>1712</v>
      </c>
      <c r="K2521" s="1" t="str">
        <f t="shared" si="81"/>
        <v>2014</v>
      </c>
      <c r="L2521" s="1">
        <f t="shared" si="80"/>
        <v>41</v>
      </c>
      <c r="M2521" s="1" t="s">
        <v>60</v>
      </c>
    </row>
    <row r="2522" spans="8:13" hidden="1">
      <c r="H2522" s="1" t="s">
        <v>282</v>
      </c>
      <c r="I2522" s="1" t="s">
        <v>5882</v>
      </c>
      <c r="J2522" s="1" t="s">
        <v>8398</v>
      </c>
      <c r="K2522" s="1" t="str">
        <f t="shared" si="81"/>
        <v>2009</v>
      </c>
      <c r="L2522" s="1">
        <f t="shared" si="80"/>
        <v>37</v>
      </c>
      <c r="M2522" s="1" t="s">
        <v>60</v>
      </c>
    </row>
    <row r="2523" spans="8:13" hidden="1">
      <c r="H2523" s="1" t="s">
        <v>88</v>
      </c>
      <c r="I2523" s="1" t="s">
        <v>7224</v>
      </c>
      <c r="J2523" s="1" t="s">
        <v>8045</v>
      </c>
      <c r="K2523" s="1" t="str">
        <f t="shared" si="81"/>
        <v>2014</v>
      </c>
      <c r="L2523" s="1">
        <f t="shared" si="80"/>
        <v>28</v>
      </c>
      <c r="M2523" s="1"/>
    </row>
    <row r="2524" spans="8:13">
      <c r="H2524" s="1" t="s">
        <v>88</v>
      </c>
      <c r="I2524" s="1" t="s">
        <v>3823</v>
      </c>
      <c r="J2524" s="1" t="s">
        <v>4212</v>
      </c>
      <c r="K2524" s="1" t="str">
        <f t="shared" si="81"/>
        <v>2015</v>
      </c>
      <c r="L2524" s="18">
        <f t="shared" si="80"/>
        <v>27</v>
      </c>
      <c r="M2524" s="1" t="s">
        <v>79</v>
      </c>
    </row>
    <row r="2525" spans="8:13" hidden="1">
      <c r="H2525" s="1"/>
      <c r="I2525" s="1" t="s">
        <v>5184</v>
      </c>
      <c r="J2525" s="1" t="s">
        <v>8405</v>
      </c>
      <c r="K2525" s="1" t="str">
        <f t="shared" si="81"/>
        <v>2014</v>
      </c>
      <c r="L2525" s="1">
        <f t="shared" si="80"/>
        <v>0</v>
      </c>
      <c r="M2525" s="1"/>
    </row>
    <row r="2526" spans="8:13" hidden="1">
      <c r="H2526" s="1" t="s">
        <v>63</v>
      </c>
      <c r="I2526" s="1" t="s">
        <v>5184</v>
      </c>
      <c r="J2526" s="1" t="s">
        <v>8409</v>
      </c>
      <c r="K2526" s="1" t="str">
        <f t="shared" si="81"/>
        <v>2013</v>
      </c>
      <c r="L2526" s="1">
        <f t="shared" si="80"/>
        <v>29</v>
      </c>
      <c r="M2526" s="1"/>
    </row>
    <row r="2527" spans="8:13" hidden="1">
      <c r="H2527" s="1" t="s">
        <v>389</v>
      </c>
      <c r="I2527" s="1" t="s">
        <v>5184</v>
      </c>
      <c r="J2527" s="1" t="s">
        <v>8412</v>
      </c>
      <c r="K2527" s="1" t="str">
        <f t="shared" si="81"/>
        <v>2010</v>
      </c>
      <c r="L2527" s="1">
        <f t="shared" si="80"/>
        <v>58</v>
      </c>
      <c r="M2527" s="1"/>
    </row>
    <row r="2528" spans="8:13">
      <c r="H2528" s="1" t="s">
        <v>530</v>
      </c>
      <c r="I2528" s="1" t="s">
        <v>496</v>
      </c>
      <c r="J2528" s="1" t="s">
        <v>1994</v>
      </c>
      <c r="K2528" s="1" t="str">
        <f t="shared" si="81"/>
        <v>2011</v>
      </c>
      <c r="L2528" s="18">
        <f t="shared" si="80"/>
        <v>27</v>
      </c>
      <c r="M2528" s="1" t="s">
        <v>79</v>
      </c>
    </row>
    <row r="2529" spans="8:13">
      <c r="H2529" s="1" t="s">
        <v>134</v>
      </c>
      <c r="I2529" s="1" t="s">
        <v>4851</v>
      </c>
      <c r="J2529" s="1" t="s">
        <v>274</v>
      </c>
      <c r="K2529" s="1" t="str">
        <f t="shared" si="81"/>
        <v>2017</v>
      </c>
      <c r="L2529" s="18">
        <f t="shared" si="80"/>
        <v>27</v>
      </c>
      <c r="M2529" s="1" t="s">
        <v>79</v>
      </c>
    </row>
    <row r="2530" spans="8:13" hidden="1">
      <c r="H2530" s="1" t="s">
        <v>197</v>
      </c>
      <c r="I2530" s="1" t="s">
        <v>8415</v>
      </c>
      <c r="J2530" s="1" t="s">
        <v>93</v>
      </c>
      <c r="K2530" s="1" t="str">
        <f t="shared" si="81"/>
        <v>2014</v>
      </c>
      <c r="L2530" s="1">
        <f t="shared" si="80"/>
        <v>11</v>
      </c>
      <c r="M2530" s="1" t="s">
        <v>60</v>
      </c>
    </row>
    <row r="2531" spans="8:13" hidden="1">
      <c r="H2531" s="1" t="s">
        <v>299</v>
      </c>
      <c r="I2531" s="1" t="s">
        <v>8415</v>
      </c>
      <c r="J2531" s="1" t="s">
        <v>7043</v>
      </c>
      <c r="K2531" s="1" t="str">
        <f t="shared" si="81"/>
        <v>2020</v>
      </c>
      <c r="L2531" s="1">
        <f t="shared" si="80"/>
        <v>44</v>
      </c>
      <c r="M2531" s="1" t="s">
        <v>60</v>
      </c>
    </row>
    <row r="2532" spans="8:13">
      <c r="H2532" s="1" t="s">
        <v>128</v>
      </c>
      <c r="I2532" s="1" t="s">
        <v>5043</v>
      </c>
      <c r="J2532" s="1" t="s">
        <v>5044</v>
      </c>
      <c r="K2532" s="1" t="str">
        <f t="shared" si="81"/>
        <v>2002</v>
      </c>
      <c r="L2532" s="18">
        <f t="shared" ref="L2532:L2595" si="82">H2532-(TEXT(I2532,"YYYY")-TEXT(J2532,"YYYY"))</f>
        <v>27</v>
      </c>
      <c r="M2532" s="1" t="s">
        <v>79</v>
      </c>
    </row>
    <row r="2533" spans="8:13">
      <c r="H2533" s="1" t="s">
        <v>189</v>
      </c>
      <c r="I2533" s="1" t="s">
        <v>5455</v>
      </c>
      <c r="J2533" s="1" t="s">
        <v>3167</v>
      </c>
      <c r="K2533" s="1" t="str">
        <f t="shared" si="81"/>
        <v>1997</v>
      </c>
      <c r="L2533" s="18">
        <f t="shared" si="82"/>
        <v>27</v>
      </c>
      <c r="M2533" s="1" t="s">
        <v>79</v>
      </c>
    </row>
    <row r="2534" spans="8:13">
      <c r="H2534" s="1" t="s">
        <v>149</v>
      </c>
      <c r="I2534" s="1" t="s">
        <v>6607</v>
      </c>
      <c r="J2534" s="1" t="s">
        <v>6615</v>
      </c>
      <c r="K2534" s="1" t="str">
        <f t="shared" si="81"/>
        <v>2008</v>
      </c>
      <c r="L2534" s="18">
        <f t="shared" si="82"/>
        <v>27</v>
      </c>
      <c r="M2534" s="1" t="s">
        <v>79</v>
      </c>
    </row>
    <row r="2535" spans="8:13">
      <c r="H2535" s="1" t="s">
        <v>530</v>
      </c>
      <c r="I2535" s="1" t="s">
        <v>6811</v>
      </c>
      <c r="J2535" s="1" t="s">
        <v>2008</v>
      </c>
      <c r="K2535" s="1" t="str">
        <f t="shared" si="81"/>
        <v>2014</v>
      </c>
      <c r="L2535" s="18">
        <f t="shared" si="82"/>
        <v>27</v>
      </c>
      <c r="M2535" s="1" t="s">
        <v>79</v>
      </c>
    </row>
    <row r="2536" spans="8:13" hidden="1">
      <c r="H2536" s="1" t="s">
        <v>128</v>
      </c>
      <c r="I2536" s="1" t="s">
        <v>8431</v>
      </c>
      <c r="J2536" s="1" t="s">
        <v>6586</v>
      </c>
      <c r="K2536" s="1" t="str">
        <f t="shared" si="81"/>
        <v>2020</v>
      </c>
      <c r="L2536" s="1">
        <f t="shared" si="82"/>
        <v>42</v>
      </c>
      <c r="M2536" s="1" t="s">
        <v>60</v>
      </c>
    </row>
    <row r="2537" spans="8:13" hidden="1">
      <c r="H2537" s="1" t="s">
        <v>644</v>
      </c>
      <c r="I2537" s="1" t="s">
        <v>8450</v>
      </c>
      <c r="J2537" s="1" t="s">
        <v>8452</v>
      </c>
      <c r="K2537" s="1" t="str">
        <f t="shared" si="81"/>
        <v>1993</v>
      </c>
      <c r="L2537" s="1">
        <f t="shared" si="82"/>
        <v>8</v>
      </c>
      <c r="M2537" s="1" t="s">
        <v>60</v>
      </c>
    </row>
    <row r="2538" spans="8:13">
      <c r="H2538" s="1" t="s">
        <v>88</v>
      </c>
      <c r="I2538" s="1" t="s">
        <v>3932</v>
      </c>
      <c r="J2538" s="1" t="s">
        <v>1222</v>
      </c>
      <c r="K2538" s="1" t="str">
        <f t="shared" si="81"/>
        <v>2015</v>
      </c>
      <c r="L2538" s="18">
        <f t="shared" si="82"/>
        <v>27</v>
      </c>
      <c r="M2538" s="1" t="s">
        <v>79</v>
      </c>
    </row>
    <row r="2539" spans="8:13" hidden="1">
      <c r="H2539" s="1" t="s">
        <v>108</v>
      </c>
      <c r="I2539" s="1" t="s">
        <v>8450</v>
      </c>
      <c r="J2539" s="1" t="s">
        <v>248</v>
      </c>
      <c r="K2539" s="1" t="str">
        <f t="shared" si="81"/>
        <v>2019</v>
      </c>
      <c r="L2539" s="1">
        <f t="shared" si="82"/>
        <v>7</v>
      </c>
      <c r="M2539" s="1" t="s">
        <v>60</v>
      </c>
    </row>
    <row r="2540" spans="8:13">
      <c r="H2540" s="1" t="s">
        <v>134</v>
      </c>
      <c r="I2540" s="1" t="s">
        <v>632</v>
      </c>
      <c r="J2540" s="1" t="s">
        <v>6780</v>
      </c>
      <c r="K2540" s="1" t="str">
        <f t="shared" si="81"/>
        <v>2015</v>
      </c>
      <c r="L2540" s="18">
        <f t="shared" si="82"/>
        <v>27</v>
      </c>
      <c r="M2540" s="1" t="s">
        <v>79</v>
      </c>
    </row>
    <row r="2541" spans="8:13">
      <c r="H2541" s="1" t="s">
        <v>464</v>
      </c>
      <c r="I2541" s="1" t="s">
        <v>7292</v>
      </c>
      <c r="J2541" s="1" t="s">
        <v>7298</v>
      </c>
      <c r="K2541" s="1" t="str">
        <f t="shared" si="81"/>
        <v>2011</v>
      </c>
      <c r="L2541" s="18">
        <f t="shared" si="82"/>
        <v>27</v>
      </c>
      <c r="M2541" s="1" t="s">
        <v>79</v>
      </c>
    </row>
    <row r="2542" spans="8:13">
      <c r="H2542" s="1" t="s">
        <v>134</v>
      </c>
      <c r="I2542" s="1" t="s">
        <v>7441</v>
      </c>
      <c r="J2542" s="1" t="s">
        <v>250</v>
      </c>
      <c r="K2542" s="1" t="str">
        <f t="shared" si="81"/>
        <v>2016</v>
      </c>
      <c r="L2542" s="18">
        <f t="shared" si="82"/>
        <v>27</v>
      </c>
      <c r="M2542" s="1" t="s">
        <v>79</v>
      </c>
    </row>
    <row r="2543" spans="8:13" hidden="1">
      <c r="H2543" s="1" t="s">
        <v>118</v>
      </c>
      <c r="I2543" s="1" t="s">
        <v>8450</v>
      </c>
      <c r="J2543" s="1" t="s">
        <v>5680</v>
      </c>
      <c r="K2543" s="1" t="str">
        <f t="shared" si="81"/>
        <v>2020</v>
      </c>
      <c r="L2543" s="1">
        <f t="shared" si="82"/>
        <v>25</v>
      </c>
      <c r="M2543" s="1" t="s">
        <v>60</v>
      </c>
    </row>
    <row r="2544" spans="8:13" hidden="1">
      <c r="H2544" s="1" t="s">
        <v>149</v>
      </c>
      <c r="I2544" s="1" t="s">
        <v>544</v>
      </c>
      <c r="J2544" s="1" t="s">
        <v>1524</v>
      </c>
      <c r="K2544" s="1" t="str">
        <f t="shared" si="81"/>
        <v>2019</v>
      </c>
      <c r="L2544" s="1">
        <f t="shared" si="82"/>
        <v>38</v>
      </c>
      <c r="M2544" s="1" t="s">
        <v>60</v>
      </c>
    </row>
    <row r="2545" spans="8:13">
      <c r="H2545" s="1" t="s">
        <v>88</v>
      </c>
      <c r="I2545" s="1" t="s">
        <v>7456</v>
      </c>
      <c r="J2545" s="1" t="s">
        <v>1222</v>
      </c>
      <c r="K2545" s="1" t="str">
        <f t="shared" si="81"/>
        <v>2015</v>
      </c>
      <c r="L2545" s="18">
        <f t="shared" si="82"/>
        <v>27</v>
      </c>
      <c r="M2545" s="1" t="s">
        <v>79</v>
      </c>
    </row>
    <row r="2546" spans="8:13" hidden="1">
      <c r="H2546" s="1" t="s">
        <v>583</v>
      </c>
      <c r="I2546" s="1" t="s">
        <v>544</v>
      </c>
      <c r="J2546" s="1" t="s">
        <v>7043</v>
      </c>
      <c r="K2546" s="1" t="str">
        <f t="shared" si="81"/>
        <v>2020</v>
      </c>
      <c r="L2546" s="1">
        <f t="shared" si="82"/>
        <v>22</v>
      </c>
      <c r="M2546" s="1" t="s">
        <v>60</v>
      </c>
    </row>
    <row r="2547" spans="8:13" hidden="1">
      <c r="H2547" s="1" t="s">
        <v>458</v>
      </c>
      <c r="I2547" s="1" t="s">
        <v>544</v>
      </c>
      <c r="J2547" s="1" t="s">
        <v>705</v>
      </c>
      <c r="K2547" s="1" t="str">
        <f t="shared" si="81"/>
        <v>2018</v>
      </c>
      <c r="L2547" s="1">
        <f t="shared" si="82"/>
        <v>62</v>
      </c>
      <c r="M2547" s="1" t="s">
        <v>60</v>
      </c>
    </row>
    <row r="2548" spans="8:13" hidden="1">
      <c r="H2548" s="1" t="s">
        <v>1343</v>
      </c>
      <c r="I2548" s="1" t="s">
        <v>544</v>
      </c>
      <c r="J2548" s="1" t="s">
        <v>7691</v>
      </c>
      <c r="K2548" s="1" t="str">
        <f t="shared" si="81"/>
        <v>2020</v>
      </c>
      <c r="L2548" s="1">
        <f t="shared" si="82"/>
        <v>41</v>
      </c>
      <c r="M2548" s="1" t="s">
        <v>60</v>
      </c>
    </row>
    <row r="2549" spans="8:13" hidden="1">
      <c r="H2549" s="1" t="s">
        <v>256</v>
      </c>
      <c r="I2549" s="1" t="s">
        <v>544</v>
      </c>
      <c r="J2549" s="1" t="s">
        <v>604</v>
      </c>
      <c r="K2549" s="1" t="str">
        <f t="shared" si="81"/>
        <v>2019</v>
      </c>
      <c r="L2549" s="1">
        <f t="shared" si="82"/>
        <v>51</v>
      </c>
      <c r="M2549" s="1" t="s">
        <v>60</v>
      </c>
    </row>
    <row r="2550" spans="8:13">
      <c r="H2550" s="1" t="s">
        <v>88</v>
      </c>
      <c r="I2550" s="1" t="s">
        <v>6554</v>
      </c>
      <c r="J2550" s="1" t="s">
        <v>759</v>
      </c>
      <c r="K2550" s="1" t="str">
        <f t="shared" si="81"/>
        <v>2019</v>
      </c>
      <c r="L2550" s="18">
        <f t="shared" si="82"/>
        <v>27</v>
      </c>
      <c r="M2550" s="1" t="s">
        <v>79</v>
      </c>
    </row>
    <row r="2551" spans="8:13">
      <c r="H2551" s="1" t="s">
        <v>134</v>
      </c>
      <c r="I2551" s="1" t="s">
        <v>381</v>
      </c>
      <c r="J2551" s="1" t="s">
        <v>381</v>
      </c>
      <c r="K2551" s="1" t="str">
        <f t="shared" si="81"/>
        <v>2016</v>
      </c>
      <c r="L2551" s="18">
        <f t="shared" si="82"/>
        <v>27</v>
      </c>
      <c r="M2551" s="1" t="s">
        <v>79</v>
      </c>
    </row>
    <row r="2552" spans="8:13">
      <c r="H2552" s="1" t="s">
        <v>448</v>
      </c>
      <c r="I2552" s="1" t="s">
        <v>7804</v>
      </c>
      <c r="J2552" s="1" t="s">
        <v>905</v>
      </c>
      <c r="K2552" s="1" t="str">
        <f t="shared" si="81"/>
        <v>2015</v>
      </c>
      <c r="L2552" s="18">
        <f t="shared" si="82"/>
        <v>27</v>
      </c>
      <c r="M2552" s="1" t="s">
        <v>79</v>
      </c>
    </row>
    <row r="2553" spans="8:13">
      <c r="H2553" s="1" t="s">
        <v>63</v>
      </c>
      <c r="I2553" s="1" t="s">
        <v>6586</v>
      </c>
      <c r="J2553" s="1" t="s">
        <v>4960</v>
      </c>
      <c r="K2553" s="1" t="str">
        <f t="shared" si="81"/>
        <v>2017</v>
      </c>
      <c r="L2553" s="18">
        <f t="shared" si="82"/>
        <v>27</v>
      </c>
      <c r="M2553" s="1" t="s">
        <v>79</v>
      </c>
    </row>
    <row r="2554" spans="8:13">
      <c r="H2554" s="1" t="s">
        <v>584</v>
      </c>
      <c r="I2554" s="1" t="s">
        <v>9293</v>
      </c>
      <c r="J2554" s="1" t="s">
        <v>9204</v>
      </c>
      <c r="K2554" s="1" t="str">
        <f t="shared" si="81"/>
        <v>2010</v>
      </c>
      <c r="L2554" s="18">
        <f t="shared" si="82"/>
        <v>27</v>
      </c>
      <c r="M2554" s="1" t="s">
        <v>79</v>
      </c>
    </row>
    <row r="2555" spans="8:13" hidden="1">
      <c r="H2555" s="1" t="s">
        <v>149</v>
      </c>
      <c r="I2555" s="1" t="s">
        <v>8512</v>
      </c>
      <c r="J2555" s="1" t="s">
        <v>8409</v>
      </c>
      <c r="K2555" s="1" t="str">
        <f t="shared" si="81"/>
        <v>2013</v>
      </c>
      <c r="L2555" s="1">
        <f t="shared" si="82"/>
        <v>38</v>
      </c>
      <c r="M2555" s="1" t="s">
        <v>60</v>
      </c>
    </row>
    <row r="2556" spans="8:13" hidden="1">
      <c r="H2556" s="1" t="s">
        <v>263</v>
      </c>
      <c r="I2556" s="1" t="s">
        <v>8512</v>
      </c>
      <c r="J2556" s="1" t="s">
        <v>5309</v>
      </c>
      <c r="K2556" s="1" t="str">
        <f t="shared" si="81"/>
        <v>2010</v>
      </c>
      <c r="L2556" s="1">
        <f t="shared" si="82"/>
        <v>14</v>
      </c>
      <c r="M2556" s="1" t="s">
        <v>60</v>
      </c>
    </row>
    <row r="2557" spans="8:13">
      <c r="H2557" s="1" t="s">
        <v>134</v>
      </c>
      <c r="I2557" s="1" t="s">
        <v>9362</v>
      </c>
      <c r="J2557" s="1" t="s">
        <v>5710</v>
      </c>
      <c r="K2557" s="1" t="str">
        <f t="shared" si="81"/>
        <v>2020</v>
      </c>
      <c r="L2557" s="18">
        <f t="shared" si="82"/>
        <v>27</v>
      </c>
      <c r="M2557" s="1" t="s">
        <v>79</v>
      </c>
    </row>
    <row r="2558" spans="8:13" hidden="1">
      <c r="H2558" s="1" t="s">
        <v>678</v>
      </c>
      <c r="I2558" s="1" t="s">
        <v>8518</v>
      </c>
      <c r="J2558" s="1" t="s">
        <v>8409</v>
      </c>
      <c r="K2558" s="1" t="str">
        <f t="shared" si="81"/>
        <v>2013</v>
      </c>
      <c r="L2558" s="1">
        <f t="shared" si="82"/>
        <v>33</v>
      </c>
      <c r="M2558" s="1" t="s">
        <v>60</v>
      </c>
    </row>
    <row r="2559" spans="8:13" hidden="1">
      <c r="H2559" s="1" t="s">
        <v>584</v>
      </c>
      <c r="I2559" s="1" t="s">
        <v>8512</v>
      </c>
      <c r="J2559" s="1" t="s">
        <v>8520</v>
      </c>
      <c r="K2559" s="1" t="str">
        <f t="shared" si="81"/>
        <v>2011</v>
      </c>
      <c r="L2559" s="1">
        <f t="shared" si="82"/>
        <v>34</v>
      </c>
      <c r="M2559" s="1" t="s">
        <v>60</v>
      </c>
    </row>
    <row r="2560" spans="8:13" hidden="1">
      <c r="H2560" s="1" t="s">
        <v>515</v>
      </c>
      <c r="I2560" s="1" t="s">
        <v>8512</v>
      </c>
      <c r="J2560" s="1" t="s">
        <v>8523</v>
      </c>
      <c r="K2560" s="1" t="str">
        <f t="shared" si="81"/>
        <v>1999</v>
      </c>
      <c r="L2560" s="1">
        <f t="shared" si="82"/>
        <v>50</v>
      </c>
      <c r="M2560" s="1" t="s">
        <v>60</v>
      </c>
    </row>
    <row r="2561" spans="8:13" hidden="1">
      <c r="H2561" s="1" t="s">
        <v>282</v>
      </c>
      <c r="I2561" s="1" t="s">
        <v>8512</v>
      </c>
      <c r="J2561" s="1" t="s">
        <v>6947</v>
      </c>
      <c r="K2561" s="1" t="str">
        <f t="shared" si="81"/>
        <v>2013</v>
      </c>
      <c r="L2561" s="1">
        <f t="shared" si="82"/>
        <v>42</v>
      </c>
      <c r="M2561" s="1" t="s">
        <v>60</v>
      </c>
    </row>
    <row r="2562" spans="8:13" hidden="1">
      <c r="H2562" s="1" t="s">
        <v>240</v>
      </c>
      <c r="I2562" s="1" t="s">
        <v>8526</v>
      </c>
      <c r="J2562" s="1" t="s">
        <v>8528</v>
      </c>
      <c r="K2562" s="1" t="str">
        <f t="shared" si="81"/>
        <v>2012</v>
      </c>
      <c r="L2562" s="1">
        <f t="shared" si="82"/>
        <v>52</v>
      </c>
      <c r="M2562" s="1"/>
    </row>
    <row r="2563" spans="8:13" hidden="1">
      <c r="H2563" s="1" t="s">
        <v>233</v>
      </c>
      <c r="I2563" s="1" t="s">
        <v>8526</v>
      </c>
      <c r="J2563" s="1" t="s">
        <v>8304</v>
      </c>
      <c r="K2563" s="1" t="str">
        <f t="shared" si="81"/>
        <v>2013</v>
      </c>
      <c r="L2563" s="1">
        <f t="shared" si="82"/>
        <v>48</v>
      </c>
      <c r="M2563" s="1" t="s">
        <v>60</v>
      </c>
    </row>
    <row r="2564" spans="8:13" hidden="1">
      <c r="H2564" s="1" t="s">
        <v>71</v>
      </c>
      <c r="I2564" s="1" t="s">
        <v>8531</v>
      </c>
      <c r="J2564" s="1" t="s">
        <v>3187</v>
      </c>
      <c r="K2564" s="1" t="str">
        <f t="shared" ref="K2564:K2627" si="83">TEXT(J2564,"YYYY")</f>
        <v>2014</v>
      </c>
      <c r="L2564" s="1">
        <f t="shared" si="82"/>
        <v>7</v>
      </c>
      <c r="M2564" s="1" t="s">
        <v>60</v>
      </c>
    </row>
    <row r="2565" spans="8:13" hidden="1">
      <c r="H2565" s="1" t="s">
        <v>58</v>
      </c>
      <c r="I2565" s="1" t="s">
        <v>8534</v>
      </c>
      <c r="J2565" s="1" t="s">
        <v>6586</v>
      </c>
      <c r="K2565" s="1" t="str">
        <f t="shared" si="83"/>
        <v>2020</v>
      </c>
      <c r="L2565" s="1">
        <f t="shared" si="82"/>
        <v>10</v>
      </c>
      <c r="M2565" s="1" t="s">
        <v>60</v>
      </c>
    </row>
    <row r="2566" spans="8:13" hidden="1">
      <c r="H2566" s="1" t="s">
        <v>233</v>
      </c>
      <c r="I2566" s="1" t="s">
        <v>8534</v>
      </c>
      <c r="J2566" s="1" t="s">
        <v>212</v>
      </c>
      <c r="K2566" s="1" t="str">
        <f t="shared" si="83"/>
        <v>2019</v>
      </c>
      <c r="L2566" s="1">
        <f t="shared" si="82"/>
        <v>48</v>
      </c>
      <c r="M2566" s="1" t="s">
        <v>60</v>
      </c>
    </row>
    <row r="2567" spans="8:13" hidden="1">
      <c r="H2567" s="1" t="s">
        <v>130</v>
      </c>
      <c r="I2567" s="1" t="s">
        <v>8534</v>
      </c>
      <c r="J2567" s="1" t="s">
        <v>1222</v>
      </c>
      <c r="K2567" s="1" t="str">
        <f t="shared" si="83"/>
        <v>2015</v>
      </c>
      <c r="L2567" s="1">
        <f t="shared" si="82"/>
        <v>7</v>
      </c>
      <c r="M2567" s="1" t="s">
        <v>60</v>
      </c>
    </row>
    <row r="2568" spans="8:13">
      <c r="H2568" s="1" t="s">
        <v>189</v>
      </c>
      <c r="I2568" s="1" t="s">
        <v>9041</v>
      </c>
      <c r="J2568" s="1" t="s">
        <v>10215</v>
      </c>
      <c r="K2568" s="1" t="str">
        <f t="shared" si="83"/>
        <v>1992</v>
      </c>
      <c r="L2568" s="18">
        <f t="shared" si="82"/>
        <v>27</v>
      </c>
      <c r="M2568" s="1" t="s">
        <v>79</v>
      </c>
    </row>
    <row r="2569" spans="8:13" hidden="1">
      <c r="H2569" s="1" t="s">
        <v>301</v>
      </c>
      <c r="I2569" s="1" t="s">
        <v>8534</v>
      </c>
      <c r="J2569" s="1" t="s">
        <v>5710</v>
      </c>
      <c r="K2569" s="1" t="str">
        <f t="shared" si="83"/>
        <v>2020</v>
      </c>
      <c r="L2569" s="1">
        <f t="shared" si="82"/>
        <v>53</v>
      </c>
      <c r="M2569" s="1" t="s">
        <v>60</v>
      </c>
    </row>
    <row r="2570" spans="8:13" hidden="1">
      <c r="H2570" s="1" t="s">
        <v>721</v>
      </c>
      <c r="I2570" s="1" t="s">
        <v>8534</v>
      </c>
      <c r="J2570" s="1" t="s">
        <v>7725</v>
      </c>
      <c r="K2570" s="1" t="str">
        <f t="shared" si="83"/>
        <v>2020</v>
      </c>
      <c r="L2570" s="1">
        <f t="shared" si="82"/>
        <v>51</v>
      </c>
      <c r="M2570" s="1" t="s">
        <v>60</v>
      </c>
    </row>
    <row r="2571" spans="8:13">
      <c r="H2571" s="1" t="s">
        <v>134</v>
      </c>
      <c r="I2571" s="1" t="s">
        <v>9673</v>
      </c>
      <c r="J2571" s="1" t="s">
        <v>5235</v>
      </c>
      <c r="K2571" s="1" t="str">
        <f t="shared" si="83"/>
        <v>2013</v>
      </c>
      <c r="L2571" s="18">
        <f t="shared" si="82"/>
        <v>27</v>
      </c>
      <c r="M2571" s="1" t="s">
        <v>79</v>
      </c>
    </row>
    <row r="2572" spans="8:13" hidden="1">
      <c r="H2572" s="1" t="s">
        <v>126</v>
      </c>
      <c r="I2572" s="1" t="s">
        <v>8534</v>
      </c>
      <c r="J2572" s="1" t="s">
        <v>4828</v>
      </c>
      <c r="K2572" s="1" t="str">
        <f t="shared" si="83"/>
        <v>2017</v>
      </c>
      <c r="L2572" s="1">
        <f t="shared" si="82"/>
        <v>11</v>
      </c>
      <c r="M2572" s="1" t="s">
        <v>60</v>
      </c>
    </row>
    <row r="2573" spans="8:13" hidden="1">
      <c r="H2573" s="1" t="s">
        <v>308</v>
      </c>
      <c r="I2573" s="1" t="s">
        <v>8534</v>
      </c>
      <c r="J2573" s="1" t="s">
        <v>8182</v>
      </c>
      <c r="K2573" s="1" t="str">
        <f t="shared" si="83"/>
        <v>2010</v>
      </c>
      <c r="L2573" s="1">
        <f t="shared" si="82"/>
        <v>47</v>
      </c>
      <c r="M2573" s="1" t="s">
        <v>60</v>
      </c>
    </row>
    <row r="2574" spans="8:13">
      <c r="H2574" s="1" t="s">
        <v>134</v>
      </c>
      <c r="I2574" s="1" t="s">
        <v>8690</v>
      </c>
      <c r="J2574" s="1" t="s">
        <v>5710</v>
      </c>
      <c r="K2574" s="1" t="str">
        <f t="shared" si="83"/>
        <v>2020</v>
      </c>
      <c r="L2574" s="18">
        <f t="shared" si="82"/>
        <v>27</v>
      </c>
      <c r="M2574" s="1" t="s">
        <v>79</v>
      </c>
    </row>
    <row r="2575" spans="8:13" hidden="1">
      <c r="H2575" s="1" t="s">
        <v>136</v>
      </c>
      <c r="I2575" s="1" t="s">
        <v>8534</v>
      </c>
      <c r="J2575" s="1" t="s">
        <v>2593</v>
      </c>
      <c r="K2575" s="1" t="str">
        <f t="shared" si="83"/>
        <v>2000</v>
      </c>
      <c r="L2575" s="1">
        <f t="shared" si="82"/>
        <v>30</v>
      </c>
      <c r="M2575" s="1" t="s">
        <v>60</v>
      </c>
    </row>
    <row r="2576" spans="8:13" hidden="1">
      <c r="H2576" s="1" t="s">
        <v>197</v>
      </c>
      <c r="I2576" s="1" t="s">
        <v>8534</v>
      </c>
      <c r="J2576" s="1" t="s">
        <v>4988</v>
      </c>
      <c r="K2576" s="1" t="str">
        <f t="shared" si="83"/>
        <v>2020</v>
      </c>
      <c r="L2576" s="1">
        <f t="shared" si="82"/>
        <v>17</v>
      </c>
      <c r="M2576" s="1" t="s">
        <v>60</v>
      </c>
    </row>
    <row r="2577" spans="8:13">
      <c r="H2577" s="1" t="s">
        <v>78</v>
      </c>
      <c r="I2577" s="1" t="s">
        <v>10830</v>
      </c>
      <c r="J2577" s="1" t="s">
        <v>10857</v>
      </c>
      <c r="K2577" s="1" t="str">
        <f t="shared" si="83"/>
        <v>2018</v>
      </c>
      <c r="L2577" s="18">
        <f t="shared" si="82"/>
        <v>27</v>
      </c>
      <c r="M2577" s="1" t="s">
        <v>79</v>
      </c>
    </row>
    <row r="2578" spans="8:13" hidden="1">
      <c r="H2578" s="1" t="s">
        <v>118</v>
      </c>
      <c r="I2578" s="1" t="s">
        <v>8573</v>
      </c>
      <c r="J2578" s="1" t="s">
        <v>1249</v>
      </c>
      <c r="K2578" s="1" t="str">
        <f t="shared" si="83"/>
        <v>2018</v>
      </c>
      <c r="L2578" s="1">
        <f t="shared" si="82"/>
        <v>23</v>
      </c>
      <c r="M2578" s="1" t="s">
        <v>60</v>
      </c>
    </row>
    <row r="2579" spans="8:13" hidden="1">
      <c r="H2579" s="1" t="s">
        <v>55</v>
      </c>
      <c r="I2579" s="1" t="s">
        <v>8573</v>
      </c>
      <c r="J2579" s="1" t="s">
        <v>1249</v>
      </c>
      <c r="K2579" s="1" t="str">
        <f t="shared" si="83"/>
        <v>2018</v>
      </c>
      <c r="L2579" s="1">
        <f t="shared" si="82"/>
        <v>2</v>
      </c>
      <c r="M2579" s="1" t="s">
        <v>60</v>
      </c>
    </row>
    <row r="2580" spans="8:13">
      <c r="H2580" s="1" t="s">
        <v>134</v>
      </c>
      <c r="I2580" s="1" t="s">
        <v>9124</v>
      </c>
      <c r="J2580" s="1" t="s">
        <v>10543</v>
      </c>
      <c r="K2580" s="1" t="str">
        <f t="shared" si="83"/>
        <v>2020</v>
      </c>
      <c r="L2580" s="18">
        <f t="shared" si="82"/>
        <v>27</v>
      </c>
      <c r="M2580" s="1" t="s">
        <v>79</v>
      </c>
    </row>
    <row r="2581" spans="8:13">
      <c r="H2581" s="1" t="s">
        <v>584</v>
      </c>
      <c r="I2581" s="1" t="s">
        <v>3721</v>
      </c>
      <c r="J2581" s="1" t="s">
        <v>11530</v>
      </c>
      <c r="K2581" s="1" t="str">
        <f t="shared" si="83"/>
        <v>2010</v>
      </c>
      <c r="L2581" s="18">
        <f t="shared" si="82"/>
        <v>27</v>
      </c>
      <c r="M2581" s="1" t="s">
        <v>79</v>
      </c>
    </row>
    <row r="2582" spans="8:13" hidden="1">
      <c r="H2582" s="1" t="s">
        <v>678</v>
      </c>
      <c r="I2582" s="1" t="s">
        <v>8590</v>
      </c>
      <c r="J2582" s="1" t="s">
        <v>5706</v>
      </c>
      <c r="K2582" s="1" t="str">
        <f t="shared" si="83"/>
        <v>2020</v>
      </c>
      <c r="L2582" s="1">
        <f t="shared" si="82"/>
        <v>34</v>
      </c>
      <c r="M2582" s="1" t="s">
        <v>60</v>
      </c>
    </row>
    <row r="2583" spans="8:13">
      <c r="H2583" s="1" t="s">
        <v>88</v>
      </c>
      <c r="I2583" s="1" t="s">
        <v>11703</v>
      </c>
      <c r="J2583" s="1" t="s">
        <v>4622</v>
      </c>
      <c r="K2583" s="1" t="str">
        <f t="shared" si="83"/>
        <v>2015</v>
      </c>
      <c r="L2583" s="18">
        <f t="shared" si="82"/>
        <v>27</v>
      </c>
      <c r="M2583" s="1" t="s">
        <v>79</v>
      </c>
    </row>
    <row r="2584" spans="8:13" hidden="1">
      <c r="H2584" s="1" t="s">
        <v>189</v>
      </c>
      <c r="I2584" s="1" t="s">
        <v>6161</v>
      </c>
      <c r="J2584" s="1" t="s">
        <v>8597</v>
      </c>
      <c r="K2584" s="1" t="str">
        <f t="shared" si="83"/>
        <v>2015</v>
      </c>
      <c r="L2584" s="1">
        <f t="shared" si="82"/>
        <v>47</v>
      </c>
      <c r="M2584" s="1" t="s">
        <v>60</v>
      </c>
    </row>
    <row r="2585" spans="8:13" hidden="1">
      <c r="H2585" s="1" t="s">
        <v>128</v>
      </c>
      <c r="I2585" s="1" t="s">
        <v>6161</v>
      </c>
      <c r="J2585" s="1" t="s">
        <v>8599</v>
      </c>
      <c r="K2585" s="1" t="str">
        <f t="shared" si="83"/>
        <v>2012</v>
      </c>
      <c r="L2585" s="1">
        <f t="shared" si="82"/>
        <v>39</v>
      </c>
      <c r="M2585" s="1" t="s">
        <v>60</v>
      </c>
    </row>
    <row r="2586" spans="8:13" hidden="1">
      <c r="H2586" s="1" t="s">
        <v>584</v>
      </c>
      <c r="I2586" s="1" t="s">
        <v>2690</v>
      </c>
      <c r="J2586" s="1" t="s">
        <v>6009</v>
      </c>
      <c r="K2586" s="1" t="str">
        <f t="shared" si="83"/>
        <v>1995</v>
      </c>
      <c r="L2586" s="1">
        <f t="shared" si="82"/>
        <v>17</v>
      </c>
      <c r="M2586" s="1" t="s">
        <v>60</v>
      </c>
    </row>
    <row r="2587" spans="8:13" hidden="1">
      <c r="H2587" s="1" t="s">
        <v>555</v>
      </c>
      <c r="I2587" s="1" t="s">
        <v>2690</v>
      </c>
      <c r="J2587" s="1" t="s">
        <v>8604</v>
      </c>
      <c r="K2587" s="1" t="str">
        <f t="shared" si="83"/>
        <v>2005</v>
      </c>
      <c r="L2587" s="1">
        <f t="shared" si="82"/>
        <v>30</v>
      </c>
      <c r="M2587" s="1" t="s">
        <v>60</v>
      </c>
    </row>
    <row r="2588" spans="8:13">
      <c r="H2588" s="1" t="s">
        <v>134</v>
      </c>
      <c r="I2588" s="1" t="s">
        <v>8180</v>
      </c>
      <c r="J2588" s="1" t="s">
        <v>830</v>
      </c>
      <c r="K2588" s="1" t="str">
        <f t="shared" si="83"/>
        <v>2020</v>
      </c>
      <c r="L2588" s="18">
        <f t="shared" si="82"/>
        <v>27</v>
      </c>
      <c r="M2588" s="1" t="s">
        <v>79</v>
      </c>
    </row>
    <row r="2589" spans="8:13">
      <c r="H2589" s="1" t="s">
        <v>584</v>
      </c>
      <c r="I2589" s="1" t="s">
        <v>11866</v>
      </c>
      <c r="J2589" s="1" t="s">
        <v>11872</v>
      </c>
      <c r="K2589" s="1" t="str">
        <f t="shared" si="83"/>
        <v>2005</v>
      </c>
      <c r="L2589" s="18">
        <f t="shared" si="82"/>
        <v>27</v>
      </c>
      <c r="M2589" s="1" t="s">
        <v>79</v>
      </c>
    </row>
    <row r="2590" spans="8:13">
      <c r="H2590" s="1" t="s">
        <v>219</v>
      </c>
      <c r="I2590" s="1" t="s">
        <v>3199</v>
      </c>
      <c r="J2590" s="1" t="s">
        <v>3223</v>
      </c>
      <c r="K2590" s="1" t="str">
        <f t="shared" si="83"/>
        <v>1987</v>
      </c>
      <c r="L2590" s="18">
        <f t="shared" si="82"/>
        <v>28</v>
      </c>
      <c r="M2590" s="1" t="s">
        <v>79</v>
      </c>
    </row>
    <row r="2591" spans="8:13" hidden="1">
      <c r="H2591" s="1" t="s">
        <v>555</v>
      </c>
      <c r="I2591" s="1" t="s">
        <v>3450</v>
      </c>
      <c r="J2591" s="1"/>
      <c r="K2591" s="1" t="str">
        <f t="shared" si="83"/>
        <v>1900</v>
      </c>
      <c r="L2591" s="1">
        <f t="shared" si="82"/>
        <v>-75</v>
      </c>
      <c r="M2591" s="1"/>
    </row>
    <row r="2592" spans="8:13" hidden="1">
      <c r="H2592" s="1" t="s">
        <v>120</v>
      </c>
      <c r="I2592" s="1" t="s">
        <v>8590</v>
      </c>
      <c r="J2592" s="1" t="s">
        <v>8613</v>
      </c>
      <c r="K2592" s="1" t="str">
        <f t="shared" si="83"/>
        <v>2000</v>
      </c>
      <c r="L2592" s="1">
        <f t="shared" si="82"/>
        <v>26</v>
      </c>
      <c r="M2592" s="1" t="s">
        <v>60</v>
      </c>
    </row>
    <row r="2593" spans="8:13">
      <c r="H2593" s="1" t="s">
        <v>809</v>
      </c>
      <c r="I2593" s="1" t="s">
        <v>3682</v>
      </c>
      <c r="J2593" s="1" t="s">
        <v>3690</v>
      </c>
      <c r="K2593" s="1" t="str">
        <f t="shared" si="83"/>
        <v>2010</v>
      </c>
      <c r="L2593" s="18">
        <f t="shared" si="82"/>
        <v>28</v>
      </c>
      <c r="M2593" s="1" t="s">
        <v>79</v>
      </c>
    </row>
    <row r="2594" spans="8:13" hidden="1">
      <c r="H2594" s="1" t="s">
        <v>149</v>
      </c>
      <c r="I2594" s="1" t="s">
        <v>8590</v>
      </c>
      <c r="J2594" s="1" t="s">
        <v>8609</v>
      </c>
      <c r="K2594" s="1" t="str">
        <f t="shared" si="83"/>
        <v>2012</v>
      </c>
      <c r="L2594" s="1">
        <f t="shared" si="82"/>
        <v>31</v>
      </c>
      <c r="M2594" s="1" t="s">
        <v>60</v>
      </c>
    </row>
    <row r="2595" spans="8:13" hidden="1">
      <c r="H2595" s="1"/>
      <c r="I2595" s="1"/>
      <c r="J2595" s="1"/>
      <c r="K2595" s="1" t="str">
        <f t="shared" si="83"/>
        <v>1900</v>
      </c>
      <c r="L2595" s="1">
        <f t="shared" si="82"/>
        <v>0</v>
      </c>
      <c r="M2595" s="1"/>
    </row>
    <row r="2596" spans="8:13" hidden="1">
      <c r="H2596" s="1" t="s">
        <v>189</v>
      </c>
      <c r="I2596" s="1" t="s">
        <v>1610</v>
      </c>
      <c r="J2596" s="1" t="s">
        <v>1534</v>
      </c>
      <c r="K2596" s="1" t="str">
        <f t="shared" si="83"/>
        <v>2016</v>
      </c>
      <c r="L2596" s="1">
        <f t="shared" ref="L2596:L2659" si="84">H2596-(TEXT(I2596,"YYYY")-TEXT(J2596,"YYYY"))</f>
        <v>43</v>
      </c>
      <c r="M2596" s="1" t="s">
        <v>60</v>
      </c>
    </row>
    <row r="2597" spans="8:13" hidden="1">
      <c r="H2597" s="1" t="s">
        <v>263</v>
      </c>
      <c r="I2597" s="1" t="s">
        <v>1610</v>
      </c>
      <c r="J2597" s="1" t="s">
        <v>8624</v>
      </c>
      <c r="K2597" s="1" t="str">
        <f t="shared" si="83"/>
        <v>2011</v>
      </c>
      <c r="L2597" s="1">
        <f t="shared" si="84"/>
        <v>9</v>
      </c>
      <c r="M2597" s="1" t="s">
        <v>60</v>
      </c>
    </row>
    <row r="2598" spans="8:13" hidden="1">
      <c r="H2598" s="1"/>
      <c r="I2598" s="1"/>
      <c r="J2598" s="1"/>
      <c r="K2598" s="1" t="str">
        <f t="shared" si="83"/>
        <v>1900</v>
      </c>
      <c r="L2598" s="1">
        <f t="shared" si="84"/>
        <v>0</v>
      </c>
      <c r="M2598" s="1"/>
    </row>
    <row r="2599" spans="8:13">
      <c r="H2599" s="1" t="s">
        <v>78</v>
      </c>
      <c r="I2599" s="1" t="s">
        <v>4301</v>
      </c>
      <c r="J2599" s="1" t="s">
        <v>1534</v>
      </c>
      <c r="K2599" s="1" t="str">
        <f t="shared" si="83"/>
        <v>2016</v>
      </c>
      <c r="L2599" s="18">
        <f t="shared" si="84"/>
        <v>28</v>
      </c>
      <c r="M2599" s="1" t="s">
        <v>79</v>
      </c>
    </row>
    <row r="2600" spans="8:13" hidden="1">
      <c r="H2600" s="1"/>
      <c r="I2600" s="1"/>
      <c r="J2600" s="1"/>
      <c r="K2600" s="1" t="str">
        <f t="shared" si="83"/>
        <v>1900</v>
      </c>
      <c r="L2600" s="1">
        <f t="shared" si="84"/>
        <v>0</v>
      </c>
      <c r="M2600" s="1"/>
    </row>
    <row r="2601" spans="8:13" hidden="1">
      <c r="H2601" s="1" t="s">
        <v>678</v>
      </c>
      <c r="I2601" s="1" t="s">
        <v>1610</v>
      </c>
      <c r="J2601" s="1" t="s">
        <v>1933</v>
      </c>
      <c r="K2601" s="1" t="str">
        <f t="shared" si="83"/>
        <v>2014</v>
      </c>
      <c r="L2601" s="1">
        <f t="shared" si="84"/>
        <v>28</v>
      </c>
      <c r="M2601" s="1" t="s">
        <v>60</v>
      </c>
    </row>
    <row r="2602" spans="8:13" hidden="1">
      <c r="H2602" s="1" t="s">
        <v>458</v>
      </c>
      <c r="I2602" s="1" t="s">
        <v>1610</v>
      </c>
      <c r="J2602" s="1" t="s">
        <v>250</v>
      </c>
      <c r="K2602" s="1" t="str">
        <f t="shared" si="83"/>
        <v>2016</v>
      </c>
      <c r="L2602" s="1">
        <f t="shared" si="84"/>
        <v>60</v>
      </c>
      <c r="M2602" s="1" t="s">
        <v>60</v>
      </c>
    </row>
    <row r="2603" spans="8:13" hidden="1">
      <c r="H2603" s="1" t="s">
        <v>81</v>
      </c>
      <c r="I2603" s="1" t="s">
        <v>1610</v>
      </c>
      <c r="J2603" s="1" t="s">
        <v>517</v>
      </c>
      <c r="K2603" s="1" t="str">
        <f t="shared" si="83"/>
        <v>2019</v>
      </c>
      <c r="L2603" s="1">
        <f t="shared" si="84"/>
        <v>60</v>
      </c>
      <c r="M2603" s="1" t="s">
        <v>60</v>
      </c>
    </row>
    <row r="2604" spans="8:13" hidden="1">
      <c r="H2604" s="1" t="s">
        <v>464</v>
      </c>
      <c r="I2604" s="1" t="s">
        <v>8646</v>
      </c>
      <c r="J2604" s="1" t="s">
        <v>2178</v>
      </c>
      <c r="K2604" s="1" t="str">
        <f t="shared" si="83"/>
        <v>2018</v>
      </c>
      <c r="L2604" s="1">
        <f t="shared" si="84"/>
        <v>29</v>
      </c>
      <c r="M2604" s="1" t="s">
        <v>60</v>
      </c>
    </row>
    <row r="2605" spans="8:13" hidden="1">
      <c r="H2605" s="1" t="s">
        <v>464</v>
      </c>
      <c r="I2605" s="1" t="s">
        <v>8646</v>
      </c>
      <c r="J2605" s="1" t="s">
        <v>5622</v>
      </c>
      <c r="K2605" s="1" t="str">
        <f t="shared" si="83"/>
        <v>2020</v>
      </c>
      <c r="L2605" s="1">
        <f t="shared" si="84"/>
        <v>31</v>
      </c>
      <c r="M2605" s="1" t="s">
        <v>60</v>
      </c>
    </row>
    <row r="2606" spans="8:13" hidden="1">
      <c r="H2606" s="1" t="s">
        <v>573</v>
      </c>
      <c r="I2606" s="1" t="s">
        <v>8646</v>
      </c>
      <c r="J2606" s="1" t="s">
        <v>5710</v>
      </c>
      <c r="K2606" s="1" t="str">
        <f t="shared" si="83"/>
        <v>2020</v>
      </c>
      <c r="L2606" s="1">
        <f t="shared" si="84"/>
        <v>66</v>
      </c>
      <c r="M2606" s="1" t="s">
        <v>60</v>
      </c>
    </row>
    <row r="2607" spans="8:13" hidden="1">
      <c r="H2607" s="1" t="s">
        <v>78</v>
      </c>
      <c r="I2607" s="1" t="s">
        <v>8646</v>
      </c>
      <c r="J2607" s="1" t="s">
        <v>1331</v>
      </c>
      <c r="K2607" s="1" t="str">
        <f t="shared" si="83"/>
        <v>2020</v>
      </c>
      <c r="L2607" s="1">
        <f t="shared" si="84"/>
        <v>29</v>
      </c>
      <c r="M2607" s="1" t="s">
        <v>60</v>
      </c>
    </row>
    <row r="2608" spans="8:13" hidden="1">
      <c r="H2608" s="1" t="s">
        <v>436</v>
      </c>
      <c r="I2608" s="1" t="s">
        <v>8646</v>
      </c>
      <c r="J2608" s="1" t="s">
        <v>5680</v>
      </c>
      <c r="K2608" s="1" t="str">
        <f t="shared" si="83"/>
        <v>2020</v>
      </c>
      <c r="L2608" s="1">
        <f t="shared" si="84"/>
        <v>59</v>
      </c>
      <c r="M2608" s="1" t="s">
        <v>60</v>
      </c>
    </row>
    <row r="2609" spans="8:13" hidden="1">
      <c r="H2609" s="1" t="s">
        <v>233</v>
      </c>
      <c r="I2609" s="1" t="s">
        <v>8665</v>
      </c>
      <c r="J2609" s="1" t="s">
        <v>8016</v>
      </c>
      <c r="K2609" s="1" t="str">
        <f t="shared" si="83"/>
        <v>2020</v>
      </c>
      <c r="L2609" s="1">
        <f t="shared" si="84"/>
        <v>49</v>
      </c>
      <c r="M2609" s="1" t="s">
        <v>60</v>
      </c>
    </row>
    <row r="2610" spans="8:13" hidden="1">
      <c r="H2610" s="1" t="s">
        <v>375</v>
      </c>
      <c r="I2610" s="1" t="s">
        <v>8192</v>
      </c>
      <c r="J2610" s="1" t="s">
        <v>1534</v>
      </c>
      <c r="K2610" s="1" t="str">
        <f t="shared" si="83"/>
        <v>2016</v>
      </c>
      <c r="L2610" s="1">
        <f t="shared" si="84"/>
        <v>52</v>
      </c>
      <c r="M2610" s="1" t="s">
        <v>60</v>
      </c>
    </row>
    <row r="2611" spans="8:13">
      <c r="H2611" s="1" t="s">
        <v>448</v>
      </c>
      <c r="I2611" s="1" t="s">
        <v>804</v>
      </c>
      <c r="J2611" s="1" t="s">
        <v>4198</v>
      </c>
      <c r="K2611" s="1" t="str">
        <f t="shared" si="83"/>
        <v>2014</v>
      </c>
      <c r="L2611" s="18">
        <f t="shared" si="84"/>
        <v>28</v>
      </c>
      <c r="M2611" s="1" t="s">
        <v>79</v>
      </c>
    </row>
    <row r="2612" spans="8:13">
      <c r="H2612" s="1" t="s">
        <v>88</v>
      </c>
      <c r="I2612" s="1" t="s">
        <v>4538</v>
      </c>
      <c r="J2612" s="1" t="s">
        <v>467</v>
      </c>
      <c r="K2612" s="1" t="str">
        <f t="shared" si="83"/>
        <v>2016</v>
      </c>
      <c r="L2612" s="18">
        <f t="shared" si="84"/>
        <v>28</v>
      </c>
      <c r="M2612" s="1" t="s">
        <v>79</v>
      </c>
    </row>
    <row r="2613" spans="8:13" hidden="1">
      <c r="H2613" s="1" t="s">
        <v>308</v>
      </c>
      <c r="I2613" s="1" t="s">
        <v>8665</v>
      </c>
      <c r="J2613" s="1" t="s">
        <v>8613</v>
      </c>
      <c r="K2613" s="1" t="str">
        <f t="shared" si="83"/>
        <v>2000</v>
      </c>
      <c r="L2613" s="1">
        <f t="shared" si="84"/>
        <v>37</v>
      </c>
      <c r="M2613" s="1" t="s">
        <v>60</v>
      </c>
    </row>
    <row r="2614" spans="8:13" hidden="1">
      <c r="H2614" s="1" t="s">
        <v>375</v>
      </c>
      <c r="I2614" s="1" t="s">
        <v>8665</v>
      </c>
      <c r="J2614" s="1" t="s">
        <v>8182</v>
      </c>
      <c r="K2614" s="1" t="str">
        <f t="shared" si="83"/>
        <v>2010</v>
      </c>
      <c r="L2614" s="1">
        <f t="shared" si="84"/>
        <v>46</v>
      </c>
      <c r="M2614" s="1" t="s">
        <v>60</v>
      </c>
    </row>
    <row r="2615" spans="8:13">
      <c r="H2615" s="1" t="s">
        <v>484</v>
      </c>
      <c r="I2615" s="1" t="s">
        <v>3927</v>
      </c>
      <c r="J2615" s="1" t="s">
        <v>4724</v>
      </c>
      <c r="K2615" s="1" t="str">
        <f t="shared" si="83"/>
        <v>1996</v>
      </c>
      <c r="L2615" s="18">
        <f t="shared" si="84"/>
        <v>28</v>
      </c>
      <c r="M2615" s="1" t="s">
        <v>79</v>
      </c>
    </row>
    <row r="2616" spans="8:13" hidden="1">
      <c r="H2616" s="1" t="s">
        <v>126</v>
      </c>
      <c r="I2616" s="1" t="s">
        <v>8690</v>
      </c>
      <c r="J2616" s="1" t="s">
        <v>248</v>
      </c>
      <c r="K2616" s="1" t="str">
        <f t="shared" si="83"/>
        <v>2019</v>
      </c>
      <c r="L2616" s="1">
        <f t="shared" si="84"/>
        <v>13</v>
      </c>
      <c r="M2616" s="1" t="s">
        <v>60</v>
      </c>
    </row>
    <row r="2617" spans="8:13" hidden="1">
      <c r="H2617" s="1" t="s">
        <v>1343</v>
      </c>
      <c r="I2617" s="1" t="s">
        <v>8590</v>
      </c>
      <c r="J2617" s="1" t="s">
        <v>1815</v>
      </c>
      <c r="K2617" s="1" t="str">
        <f t="shared" si="83"/>
        <v>2008</v>
      </c>
      <c r="L2617" s="1">
        <f t="shared" si="84"/>
        <v>29</v>
      </c>
      <c r="M2617" s="1" t="s">
        <v>60</v>
      </c>
    </row>
    <row r="2618" spans="8:13" hidden="1">
      <c r="H2618" s="1" t="s">
        <v>144</v>
      </c>
      <c r="I2618" s="1" t="s">
        <v>8690</v>
      </c>
      <c r="J2618" s="1" t="s">
        <v>8697</v>
      </c>
      <c r="K2618" s="1" t="str">
        <f t="shared" si="83"/>
        <v>2020</v>
      </c>
      <c r="L2618" s="1">
        <f t="shared" si="84"/>
        <v>24</v>
      </c>
      <c r="M2618" s="1" t="s">
        <v>60</v>
      </c>
    </row>
    <row r="2619" spans="8:13" hidden="1">
      <c r="H2619" s="1" t="s">
        <v>81</v>
      </c>
      <c r="I2619" s="1" t="s">
        <v>8690</v>
      </c>
      <c r="J2619" s="1" t="s">
        <v>5441</v>
      </c>
      <c r="K2619" s="1" t="str">
        <f t="shared" si="83"/>
        <v>2020</v>
      </c>
      <c r="L2619" s="1">
        <f t="shared" si="84"/>
        <v>61</v>
      </c>
      <c r="M2619" s="1" t="s">
        <v>60</v>
      </c>
    </row>
    <row r="2620" spans="8:13" hidden="1">
      <c r="H2620" s="1" t="s">
        <v>721</v>
      </c>
      <c r="I2620" s="1" t="s">
        <v>8690</v>
      </c>
      <c r="J2620" s="1" t="s">
        <v>7768</v>
      </c>
      <c r="K2620" s="1" t="str">
        <f t="shared" si="83"/>
        <v>2020</v>
      </c>
      <c r="L2620" s="1">
        <f t="shared" si="84"/>
        <v>51</v>
      </c>
      <c r="M2620" s="1" t="s">
        <v>60</v>
      </c>
    </row>
    <row r="2621" spans="8:13" hidden="1">
      <c r="H2621" s="1" t="s">
        <v>310</v>
      </c>
      <c r="I2621" s="1" t="s">
        <v>8690</v>
      </c>
      <c r="J2621" s="1" t="s">
        <v>8709</v>
      </c>
      <c r="K2621" s="1" t="str">
        <f t="shared" si="83"/>
        <v>2016</v>
      </c>
      <c r="L2621" s="1">
        <f t="shared" si="84"/>
        <v>41</v>
      </c>
      <c r="M2621" s="1" t="s">
        <v>60</v>
      </c>
    </row>
    <row r="2622" spans="8:13" hidden="1">
      <c r="H2622" s="1" t="s">
        <v>530</v>
      </c>
      <c r="I2622" s="1" t="s">
        <v>8690</v>
      </c>
      <c r="J2622" s="1" t="s">
        <v>8713</v>
      </c>
      <c r="K2622" s="1" t="str">
        <f t="shared" si="83"/>
        <v>1994</v>
      </c>
      <c r="L2622" s="1">
        <f t="shared" si="84"/>
        <v>7</v>
      </c>
      <c r="M2622" s="1" t="s">
        <v>60</v>
      </c>
    </row>
    <row r="2623" spans="8:13">
      <c r="H2623" s="1" t="s">
        <v>63</v>
      </c>
      <c r="I2623" s="1" t="s">
        <v>1351</v>
      </c>
      <c r="J2623" s="1" t="s">
        <v>5445</v>
      </c>
      <c r="K2623" s="1" t="str">
        <f t="shared" si="83"/>
        <v>2018</v>
      </c>
      <c r="L2623" s="18">
        <f t="shared" si="84"/>
        <v>28</v>
      </c>
      <c r="M2623" s="1" t="s">
        <v>79</v>
      </c>
    </row>
    <row r="2624" spans="8:13" hidden="1">
      <c r="H2624" s="1" t="s">
        <v>324</v>
      </c>
      <c r="I2624" s="1" t="s">
        <v>8690</v>
      </c>
      <c r="J2624" s="1" t="s">
        <v>2843</v>
      </c>
      <c r="K2624" s="1" t="str">
        <f t="shared" si="83"/>
        <v>2017</v>
      </c>
      <c r="L2624" s="1">
        <f t="shared" si="84"/>
        <v>10</v>
      </c>
      <c r="M2624" s="1" t="s">
        <v>60</v>
      </c>
    </row>
    <row r="2625" spans="8:13" hidden="1">
      <c r="H2625" s="1" t="s">
        <v>484</v>
      </c>
      <c r="I2625" s="1" t="s">
        <v>8690</v>
      </c>
      <c r="J2625" s="1" t="s">
        <v>517</v>
      </c>
      <c r="K2625" s="1" t="str">
        <f t="shared" si="83"/>
        <v>2019</v>
      </c>
      <c r="L2625" s="1">
        <f t="shared" si="84"/>
        <v>47</v>
      </c>
      <c r="M2625" s="1" t="s">
        <v>60</v>
      </c>
    </row>
    <row r="2626" spans="8:13" hidden="1">
      <c r="H2626" s="1" t="s">
        <v>324</v>
      </c>
      <c r="I2626" s="1" t="s">
        <v>8690</v>
      </c>
      <c r="J2626" s="1" t="s">
        <v>5622</v>
      </c>
      <c r="K2626" s="1" t="str">
        <f t="shared" si="83"/>
        <v>2020</v>
      </c>
      <c r="L2626" s="1">
        <f t="shared" si="84"/>
        <v>13</v>
      </c>
      <c r="M2626" s="1" t="s">
        <v>60</v>
      </c>
    </row>
    <row r="2627" spans="8:13" hidden="1">
      <c r="H2627" s="1" t="s">
        <v>308</v>
      </c>
      <c r="I2627" s="1" t="s">
        <v>8729</v>
      </c>
      <c r="J2627" s="1" t="s">
        <v>8182</v>
      </c>
      <c r="K2627" s="1" t="str">
        <f t="shared" si="83"/>
        <v>2010</v>
      </c>
      <c r="L2627" s="1">
        <f t="shared" si="84"/>
        <v>47</v>
      </c>
      <c r="M2627" s="1" t="s">
        <v>60</v>
      </c>
    </row>
    <row r="2628" spans="8:13">
      <c r="H2628" s="1" t="s">
        <v>88</v>
      </c>
      <c r="I2628" s="1" t="s">
        <v>5988</v>
      </c>
      <c r="J2628" s="1" t="s">
        <v>5462</v>
      </c>
      <c r="K2628" s="1" t="str">
        <f t="shared" ref="K2628:K2691" si="85">TEXT(J2628,"YYYY")</f>
        <v>2017</v>
      </c>
      <c r="L2628" s="18">
        <f t="shared" si="84"/>
        <v>28</v>
      </c>
      <c r="M2628" s="1" t="s">
        <v>79</v>
      </c>
    </row>
    <row r="2629" spans="8:13">
      <c r="H2629" s="1" t="s">
        <v>78</v>
      </c>
      <c r="I2629" s="1" t="s">
        <v>4734</v>
      </c>
      <c r="J2629" s="1" t="s">
        <v>6169</v>
      </c>
      <c r="K2629" s="1" t="str">
        <f t="shared" si="85"/>
        <v>2015</v>
      </c>
      <c r="L2629" s="18">
        <f t="shared" si="84"/>
        <v>28</v>
      </c>
      <c r="M2629" s="1" t="s">
        <v>79</v>
      </c>
    </row>
    <row r="2630" spans="8:13">
      <c r="H2630" s="1" t="s">
        <v>678</v>
      </c>
      <c r="I2630" s="1" t="s">
        <v>6848</v>
      </c>
      <c r="J2630" s="1" t="s">
        <v>6876</v>
      </c>
      <c r="K2630" s="1" t="str">
        <f t="shared" si="85"/>
        <v>2009</v>
      </c>
      <c r="L2630" s="18">
        <f t="shared" si="84"/>
        <v>28</v>
      </c>
      <c r="M2630" s="1" t="s">
        <v>79</v>
      </c>
    </row>
    <row r="2631" spans="8:13" hidden="1">
      <c r="H2631" s="1" t="s">
        <v>299</v>
      </c>
      <c r="I2631" s="1" t="s">
        <v>8729</v>
      </c>
      <c r="J2631" s="1" t="s">
        <v>5680</v>
      </c>
      <c r="K2631" s="1" t="str">
        <f t="shared" si="85"/>
        <v>2020</v>
      </c>
      <c r="L2631" s="1">
        <f t="shared" si="84"/>
        <v>44</v>
      </c>
      <c r="M2631" s="1" t="s">
        <v>60</v>
      </c>
    </row>
    <row r="2632" spans="8:13">
      <c r="H2632" s="1" t="s">
        <v>63</v>
      </c>
      <c r="I2632" s="1" t="s">
        <v>431</v>
      </c>
      <c r="J2632" s="1" t="s">
        <v>1534</v>
      </c>
      <c r="K2632" s="1" t="str">
        <f t="shared" si="85"/>
        <v>2016</v>
      </c>
      <c r="L2632" s="18">
        <f t="shared" si="84"/>
        <v>28</v>
      </c>
      <c r="M2632" s="1" t="s">
        <v>79</v>
      </c>
    </row>
    <row r="2633" spans="8:13">
      <c r="H2633" s="1" t="s">
        <v>78</v>
      </c>
      <c r="I2633" s="1" t="s">
        <v>7707</v>
      </c>
      <c r="J2633" s="1" t="s">
        <v>1222</v>
      </c>
      <c r="K2633" s="1" t="str">
        <f t="shared" si="85"/>
        <v>2015</v>
      </c>
      <c r="L2633" s="18">
        <f t="shared" si="84"/>
        <v>28</v>
      </c>
      <c r="M2633" s="1" t="s">
        <v>79</v>
      </c>
    </row>
    <row r="2634" spans="8:13" hidden="1">
      <c r="H2634" s="1" t="s">
        <v>583</v>
      </c>
      <c r="I2634" s="1" t="s">
        <v>8729</v>
      </c>
      <c r="J2634" s="1" t="s">
        <v>952</v>
      </c>
      <c r="K2634" s="1" t="str">
        <f t="shared" si="85"/>
        <v>2001</v>
      </c>
      <c r="L2634" s="1">
        <f t="shared" si="84"/>
        <v>3</v>
      </c>
      <c r="M2634" s="1" t="s">
        <v>60</v>
      </c>
    </row>
    <row r="2635" spans="8:13">
      <c r="H2635" s="1" t="s">
        <v>809</v>
      </c>
      <c r="I2635" s="1" t="s">
        <v>7733</v>
      </c>
      <c r="J2635" s="1" t="s">
        <v>7734</v>
      </c>
      <c r="K2635" s="1" t="str">
        <f t="shared" si="85"/>
        <v>2008</v>
      </c>
      <c r="L2635" s="18">
        <f t="shared" si="84"/>
        <v>28</v>
      </c>
      <c r="M2635" s="1" t="s">
        <v>79</v>
      </c>
    </row>
    <row r="2636" spans="8:13">
      <c r="H2636" s="1" t="s">
        <v>128</v>
      </c>
      <c r="I2636" s="1" t="s">
        <v>523</v>
      </c>
      <c r="J2636" s="1" t="s">
        <v>4086</v>
      </c>
      <c r="K2636" s="1" t="str">
        <f t="shared" si="85"/>
        <v>2006</v>
      </c>
      <c r="L2636" s="18">
        <f t="shared" si="84"/>
        <v>28</v>
      </c>
      <c r="M2636" s="1" t="s">
        <v>79</v>
      </c>
    </row>
    <row r="2637" spans="8:13" hidden="1">
      <c r="H2637" s="1" t="s">
        <v>217</v>
      </c>
      <c r="I2637" s="1" t="s">
        <v>8729</v>
      </c>
      <c r="J2637" s="1" t="s">
        <v>5680</v>
      </c>
      <c r="K2637" s="1" t="str">
        <f t="shared" si="85"/>
        <v>2020</v>
      </c>
      <c r="L2637" s="1">
        <f t="shared" si="84"/>
        <v>16</v>
      </c>
      <c r="M2637" s="1" t="s">
        <v>60</v>
      </c>
    </row>
    <row r="2638" spans="8:13" hidden="1">
      <c r="H2638" s="1" t="s">
        <v>217</v>
      </c>
      <c r="I2638" s="1" t="s">
        <v>8729</v>
      </c>
      <c r="J2638" s="1" t="s">
        <v>152</v>
      </c>
      <c r="K2638" s="1" t="str">
        <f t="shared" si="85"/>
        <v>2017</v>
      </c>
      <c r="L2638" s="1">
        <f t="shared" si="84"/>
        <v>13</v>
      </c>
      <c r="M2638" s="1" t="s">
        <v>60</v>
      </c>
    </row>
    <row r="2639" spans="8:13">
      <c r="H2639" s="1" t="s">
        <v>189</v>
      </c>
      <c r="I2639" s="1" t="s">
        <v>9143</v>
      </c>
      <c r="J2639" s="1" t="s">
        <v>9150</v>
      </c>
      <c r="K2639" s="1" t="str">
        <f t="shared" si="85"/>
        <v>1994</v>
      </c>
      <c r="L2639" s="18">
        <f t="shared" si="84"/>
        <v>28</v>
      </c>
      <c r="M2639" s="1" t="s">
        <v>79</v>
      </c>
    </row>
    <row r="2640" spans="8:13" hidden="1">
      <c r="H2640" s="1" t="s">
        <v>375</v>
      </c>
      <c r="I2640" s="1" t="s">
        <v>202</v>
      </c>
      <c r="J2640" s="1" t="s">
        <v>248</v>
      </c>
      <c r="K2640" s="1" t="str">
        <f t="shared" si="85"/>
        <v>2019</v>
      </c>
      <c r="L2640" s="1">
        <f t="shared" si="84"/>
        <v>55</v>
      </c>
      <c r="M2640" s="1" t="s">
        <v>60</v>
      </c>
    </row>
    <row r="2641" spans="8:13" hidden="1">
      <c r="H2641" s="1" t="s">
        <v>101</v>
      </c>
      <c r="I2641" s="1" t="s">
        <v>202</v>
      </c>
      <c r="J2641" s="1" t="s">
        <v>1334</v>
      </c>
      <c r="K2641" s="1" t="str">
        <f t="shared" si="85"/>
        <v>2018</v>
      </c>
      <c r="L2641" s="1">
        <f t="shared" si="84"/>
        <v>36</v>
      </c>
      <c r="M2641" s="1" t="s">
        <v>60</v>
      </c>
    </row>
    <row r="2642" spans="8:13" hidden="1">
      <c r="H2642" s="1" t="s">
        <v>108</v>
      </c>
      <c r="I2642" s="1" t="s">
        <v>202</v>
      </c>
      <c r="J2642" s="1" t="s">
        <v>2418</v>
      </c>
      <c r="K2642" s="1" t="str">
        <f t="shared" si="85"/>
        <v>2018</v>
      </c>
      <c r="L2642" s="1">
        <f t="shared" si="84"/>
        <v>6</v>
      </c>
      <c r="M2642" s="1" t="s">
        <v>60</v>
      </c>
    </row>
    <row r="2643" spans="8:13" hidden="1">
      <c r="H2643" s="1" t="s">
        <v>721</v>
      </c>
      <c r="I2643" s="1" t="s">
        <v>202</v>
      </c>
      <c r="J2643" s="1" t="s">
        <v>445</v>
      </c>
      <c r="K2643" s="1" t="str">
        <f t="shared" si="85"/>
        <v>2017</v>
      </c>
      <c r="L2643" s="1">
        <f t="shared" si="84"/>
        <v>48</v>
      </c>
      <c r="M2643" s="1" t="s">
        <v>60</v>
      </c>
    </row>
    <row r="2644" spans="8:13">
      <c r="H2644" s="1" t="s">
        <v>63</v>
      </c>
      <c r="I2644" s="1" t="s">
        <v>7289</v>
      </c>
      <c r="J2644" s="1" t="s">
        <v>2708</v>
      </c>
      <c r="K2644" s="1" t="str">
        <f t="shared" si="85"/>
        <v>2012</v>
      </c>
      <c r="L2644" s="18">
        <f t="shared" si="84"/>
        <v>28</v>
      </c>
      <c r="M2644" s="1" t="s">
        <v>79</v>
      </c>
    </row>
    <row r="2645" spans="8:13">
      <c r="H2645" s="1" t="s">
        <v>464</v>
      </c>
      <c r="I2645" s="1" t="s">
        <v>10697</v>
      </c>
      <c r="J2645" s="1" t="s">
        <v>236</v>
      </c>
      <c r="K2645" s="1" t="str">
        <f t="shared" si="85"/>
        <v>2017</v>
      </c>
      <c r="L2645" s="18">
        <f t="shared" si="84"/>
        <v>28</v>
      </c>
      <c r="M2645" s="1" t="s">
        <v>79</v>
      </c>
    </row>
    <row r="2646" spans="8:13" hidden="1">
      <c r="H2646" s="1" t="s">
        <v>99</v>
      </c>
      <c r="I2646" s="1" t="s">
        <v>202</v>
      </c>
      <c r="J2646" s="1" t="s">
        <v>7691</v>
      </c>
      <c r="K2646" s="1" t="str">
        <f t="shared" si="85"/>
        <v>2020</v>
      </c>
      <c r="L2646" s="1">
        <f t="shared" si="84"/>
        <v>6</v>
      </c>
      <c r="M2646" s="1" t="s">
        <v>60</v>
      </c>
    </row>
    <row r="2647" spans="8:13" hidden="1">
      <c r="H2647" s="1" t="s">
        <v>71</v>
      </c>
      <c r="I2647" s="1" t="s">
        <v>202</v>
      </c>
      <c r="J2647" s="1" t="s">
        <v>663</v>
      </c>
      <c r="K2647" s="1" t="str">
        <f t="shared" si="85"/>
        <v>2020</v>
      </c>
      <c r="L2647" s="1">
        <f t="shared" si="84"/>
        <v>7</v>
      </c>
      <c r="M2647" s="1" t="s">
        <v>60</v>
      </c>
    </row>
    <row r="2648" spans="8:13">
      <c r="H2648" s="1" t="s">
        <v>464</v>
      </c>
      <c r="I2648" s="1" t="s">
        <v>8481</v>
      </c>
      <c r="J2648" s="1" t="s">
        <v>496</v>
      </c>
      <c r="K2648" s="1" t="str">
        <f t="shared" si="85"/>
        <v>2017</v>
      </c>
      <c r="L2648" s="18">
        <f t="shared" si="84"/>
        <v>28</v>
      </c>
      <c r="M2648" s="1" t="s">
        <v>79</v>
      </c>
    </row>
    <row r="2649" spans="8:13" hidden="1">
      <c r="H2649" s="1" t="s">
        <v>644</v>
      </c>
      <c r="I2649" s="1" t="s">
        <v>202</v>
      </c>
      <c r="J2649" s="1" t="s">
        <v>2178</v>
      </c>
      <c r="K2649" s="1" t="str">
        <f t="shared" si="85"/>
        <v>2018</v>
      </c>
      <c r="L2649" s="1">
        <f t="shared" si="84"/>
        <v>33</v>
      </c>
      <c r="M2649" s="1" t="s">
        <v>60</v>
      </c>
    </row>
    <row r="2650" spans="8:13">
      <c r="H2650" s="1" t="s">
        <v>88</v>
      </c>
      <c r="I2650" s="1" t="s">
        <v>7224</v>
      </c>
      <c r="J2650" s="1" t="s">
        <v>11322</v>
      </c>
      <c r="K2650" s="1" t="str">
        <f t="shared" si="85"/>
        <v>2014</v>
      </c>
      <c r="L2650" s="18">
        <f t="shared" si="84"/>
        <v>28</v>
      </c>
      <c r="M2650" s="1" t="s">
        <v>79</v>
      </c>
    </row>
    <row r="2651" spans="8:13">
      <c r="H2651" s="1" t="s">
        <v>584</v>
      </c>
      <c r="I2651" s="1" t="s">
        <v>8821</v>
      </c>
      <c r="J2651" s="1" t="s">
        <v>11364</v>
      </c>
      <c r="K2651" s="1" t="str">
        <f t="shared" si="85"/>
        <v>2005</v>
      </c>
      <c r="L2651" s="18">
        <f t="shared" si="84"/>
        <v>28</v>
      </c>
      <c r="M2651" s="1" t="s">
        <v>79</v>
      </c>
    </row>
    <row r="2652" spans="8:13">
      <c r="H2652" s="1" t="s">
        <v>88</v>
      </c>
      <c r="I2652" s="1" t="s">
        <v>11851</v>
      </c>
      <c r="J2652" s="1" t="s">
        <v>11854</v>
      </c>
      <c r="K2652" s="1" t="str">
        <f t="shared" si="85"/>
        <v>2015</v>
      </c>
      <c r="L2652" s="18">
        <f t="shared" si="84"/>
        <v>28</v>
      </c>
      <c r="M2652" s="1" t="s">
        <v>79</v>
      </c>
    </row>
    <row r="2653" spans="8:13">
      <c r="H2653" s="1" t="s">
        <v>530</v>
      </c>
      <c r="I2653" s="1" t="s">
        <v>12360</v>
      </c>
      <c r="J2653" s="1" t="s">
        <v>12338</v>
      </c>
      <c r="K2653" s="1" t="str">
        <f t="shared" si="85"/>
        <v>2015</v>
      </c>
      <c r="L2653" s="18">
        <f t="shared" si="84"/>
        <v>28</v>
      </c>
      <c r="M2653" s="1" t="s">
        <v>79</v>
      </c>
    </row>
    <row r="2654" spans="8:13" hidden="1">
      <c r="H2654" s="1" t="s">
        <v>136</v>
      </c>
      <c r="I2654" s="1" t="s">
        <v>5243</v>
      </c>
      <c r="J2654" s="1" t="s">
        <v>162</v>
      </c>
      <c r="K2654" s="1" t="str">
        <f t="shared" si="85"/>
        <v>2016</v>
      </c>
      <c r="L2654" s="1">
        <f t="shared" si="84"/>
        <v>50</v>
      </c>
      <c r="M2654" s="1" t="s">
        <v>60</v>
      </c>
    </row>
    <row r="2655" spans="8:13">
      <c r="H2655" s="1" t="s">
        <v>63</v>
      </c>
      <c r="I2655" s="1" t="s">
        <v>522</v>
      </c>
      <c r="J2655" s="1" t="s">
        <v>527</v>
      </c>
      <c r="K2655" s="1" t="str">
        <f t="shared" si="85"/>
        <v>2018</v>
      </c>
      <c r="L2655" s="18">
        <f t="shared" si="84"/>
        <v>29</v>
      </c>
      <c r="M2655" s="1" t="s">
        <v>79</v>
      </c>
    </row>
    <row r="2656" spans="8:13" hidden="1">
      <c r="H2656" s="1" t="s">
        <v>149</v>
      </c>
      <c r="I2656" s="1" t="s">
        <v>8531</v>
      </c>
      <c r="J2656" s="1" t="s">
        <v>8815</v>
      </c>
      <c r="K2656" s="1" t="str">
        <f t="shared" si="85"/>
        <v>2014</v>
      </c>
      <c r="L2656" s="1">
        <f t="shared" si="84"/>
        <v>39</v>
      </c>
      <c r="M2656" s="1" t="s">
        <v>60</v>
      </c>
    </row>
    <row r="2657" spans="8:13" hidden="1">
      <c r="H2657" s="1" t="s">
        <v>55</v>
      </c>
      <c r="I2657" s="1" t="s">
        <v>7357</v>
      </c>
      <c r="J2657" s="1" t="s">
        <v>8818</v>
      </c>
      <c r="K2657" s="1" t="str">
        <f t="shared" si="85"/>
        <v>2014</v>
      </c>
      <c r="L2657" s="1">
        <f t="shared" si="84"/>
        <v>4</v>
      </c>
      <c r="M2657" s="1" t="s">
        <v>60</v>
      </c>
    </row>
    <row r="2658" spans="8:13" hidden="1">
      <c r="H2658" s="1" t="s">
        <v>809</v>
      </c>
      <c r="I2658" s="1" t="s">
        <v>7357</v>
      </c>
      <c r="J2658" s="1" t="s">
        <v>8819</v>
      </c>
      <c r="K2658" s="1" t="str">
        <f t="shared" si="85"/>
        <v>2014</v>
      </c>
      <c r="L2658" s="1">
        <f t="shared" si="84"/>
        <v>36</v>
      </c>
      <c r="M2658" s="1" t="s">
        <v>60</v>
      </c>
    </row>
    <row r="2659" spans="8:13" hidden="1">
      <c r="H2659" s="1" t="s">
        <v>81</v>
      </c>
      <c r="I2659" s="1" t="s">
        <v>8821</v>
      </c>
      <c r="J2659" s="1" t="s">
        <v>8822</v>
      </c>
      <c r="K2659" s="1" t="str">
        <f t="shared" si="85"/>
        <v>2013</v>
      </c>
      <c r="L2659" s="1">
        <f t="shared" si="84"/>
        <v>60</v>
      </c>
      <c r="M2659" s="1" t="s">
        <v>60</v>
      </c>
    </row>
    <row r="2660" spans="8:13" hidden="1">
      <c r="H2660" s="1" t="s">
        <v>4098</v>
      </c>
      <c r="I2660" s="1" t="s">
        <v>8821</v>
      </c>
      <c r="J2660" s="1" t="s">
        <v>8824</v>
      </c>
      <c r="K2660" s="1" t="str">
        <f t="shared" si="85"/>
        <v>2014</v>
      </c>
      <c r="L2660" s="1">
        <f t="shared" ref="L2660:L2723" si="86">H2660-(TEXT(I2660,"YYYY")-TEXT(J2660,"YYYY"))</f>
        <v>4.5</v>
      </c>
      <c r="M2660" s="1" t="s">
        <v>60</v>
      </c>
    </row>
    <row r="2661" spans="8:13">
      <c r="H2661" s="1" t="s">
        <v>530</v>
      </c>
      <c r="I2661" s="1" t="s">
        <v>1146</v>
      </c>
      <c r="J2661" s="1" t="s">
        <v>1163</v>
      </c>
      <c r="K2661" s="1" t="str">
        <f t="shared" si="85"/>
        <v>2015</v>
      </c>
      <c r="L2661" s="18">
        <f t="shared" si="86"/>
        <v>29</v>
      </c>
      <c r="M2661" s="1" t="s">
        <v>79</v>
      </c>
    </row>
    <row r="2662" spans="8:13">
      <c r="H2662" s="1" t="s">
        <v>464</v>
      </c>
      <c r="I2662" s="1" t="s">
        <v>1192</v>
      </c>
      <c r="J2662" s="1" t="s">
        <v>1206</v>
      </c>
      <c r="K2662" s="1" t="str">
        <f t="shared" si="85"/>
        <v>2017</v>
      </c>
      <c r="L2662" s="18">
        <f t="shared" si="86"/>
        <v>29</v>
      </c>
      <c r="M2662" s="1" t="s">
        <v>79</v>
      </c>
    </row>
    <row r="2663" spans="8:13">
      <c r="H2663" s="1" t="s">
        <v>78</v>
      </c>
      <c r="I2663" s="1" t="s">
        <v>1628</v>
      </c>
      <c r="J2663" s="1" t="s">
        <v>66</v>
      </c>
      <c r="K2663" s="1" t="str">
        <f t="shared" si="85"/>
        <v>2019</v>
      </c>
      <c r="L2663" s="18">
        <f t="shared" si="86"/>
        <v>29</v>
      </c>
      <c r="M2663" s="1" t="s">
        <v>79</v>
      </c>
    </row>
    <row r="2664" spans="8:13">
      <c r="H2664" s="1" t="s">
        <v>448</v>
      </c>
      <c r="I2664" s="1" t="s">
        <v>1174</v>
      </c>
      <c r="J2664" s="1" t="s">
        <v>303</v>
      </c>
      <c r="K2664" s="1" t="str">
        <f t="shared" si="85"/>
        <v>2016</v>
      </c>
      <c r="L2664" s="18">
        <f t="shared" si="86"/>
        <v>29</v>
      </c>
      <c r="M2664" s="1" t="s">
        <v>79</v>
      </c>
    </row>
    <row r="2665" spans="8:13">
      <c r="H2665" s="1" t="s">
        <v>530</v>
      </c>
      <c r="I2665" s="1" t="s">
        <v>3703</v>
      </c>
      <c r="J2665" s="1" t="s">
        <v>3704</v>
      </c>
      <c r="K2665" s="1" t="str">
        <f t="shared" si="85"/>
        <v>2013</v>
      </c>
      <c r="L2665" s="18">
        <f t="shared" si="86"/>
        <v>29</v>
      </c>
      <c r="M2665" s="1" t="s">
        <v>79</v>
      </c>
    </row>
    <row r="2666" spans="8:13" hidden="1">
      <c r="H2666" s="1" t="s">
        <v>65</v>
      </c>
      <c r="I2666" s="1" t="s">
        <v>8837</v>
      </c>
      <c r="J2666" s="1" t="s">
        <v>8840</v>
      </c>
      <c r="K2666" s="1" t="str">
        <f t="shared" si="85"/>
        <v>2008</v>
      </c>
      <c r="L2666" s="1" t="e">
        <f t="shared" si="86"/>
        <v>#VALUE!</v>
      </c>
      <c r="M2666" s="1" t="s">
        <v>60</v>
      </c>
    </row>
    <row r="2667" spans="8:13" hidden="1">
      <c r="H2667" s="1" t="s">
        <v>367</v>
      </c>
      <c r="I2667" s="1" t="s">
        <v>652</v>
      </c>
      <c r="J2667" s="1" t="s">
        <v>7734</v>
      </c>
      <c r="K2667" s="1" t="str">
        <f t="shared" si="85"/>
        <v>2008</v>
      </c>
      <c r="L2667" s="1">
        <f t="shared" si="86"/>
        <v>24</v>
      </c>
      <c r="M2667" s="1" t="s">
        <v>60</v>
      </c>
    </row>
    <row r="2668" spans="8:13">
      <c r="H2668" s="1" t="s">
        <v>678</v>
      </c>
      <c r="I2668" s="1" t="s">
        <v>5110</v>
      </c>
      <c r="J2668" s="1" t="s">
        <v>5117</v>
      </c>
      <c r="K2668" s="1" t="str">
        <f t="shared" si="85"/>
        <v>2011</v>
      </c>
      <c r="L2668" s="18">
        <f t="shared" si="86"/>
        <v>29</v>
      </c>
      <c r="M2668" s="1" t="s">
        <v>79</v>
      </c>
    </row>
    <row r="2669" spans="8:13" hidden="1">
      <c r="H2669" s="1" t="s">
        <v>118</v>
      </c>
      <c r="I2669" s="1" t="s">
        <v>8846</v>
      </c>
      <c r="J2669" s="1" t="s">
        <v>8847</v>
      </c>
      <c r="K2669" s="1" t="str">
        <f t="shared" si="85"/>
        <v>2008</v>
      </c>
      <c r="L2669" s="1">
        <f t="shared" si="86"/>
        <v>19</v>
      </c>
      <c r="M2669" s="1" t="s">
        <v>60</v>
      </c>
    </row>
    <row r="2670" spans="8:13" hidden="1">
      <c r="H2670" s="1" t="s">
        <v>678</v>
      </c>
      <c r="I2670" s="1" t="s">
        <v>8846</v>
      </c>
      <c r="J2670" s="1" t="s">
        <v>8849</v>
      </c>
      <c r="K2670" s="1" t="str">
        <f t="shared" si="85"/>
        <v>2013</v>
      </c>
      <c r="L2670" s="1">
        <f t="shared" si="86"/>
        <v>33</v>
      </c>
      <c r="M2670" s="1" t="s">
        <v>60</v>
      </c>
    </row>
    <row r="2671" spans="8:13" hidden="1">
      <c r="H2671" s="1" t="s">
        <v>809</v>
      </c>
      <c r="I2671" s="1" t="s">
        <v>8846</v>
      </c>
      <c r="J2671" s="1" t="s">
        <v>8851</v>
      </c>
      <c r="K2671" s="1" t="str">
        <f t="shared" si="85"/>
        <v>2014</v>
      </c>
      <c r="L2671" s="1">
        <f t="shared" si="86"/>
        <v>36</v>
      </c>
      <c r="M2671" s="1" t="s">
        <v>60</v>
      </c>
    </row>
    <row r="2672" spans="8:13" hidden="1">
      <c r="H2672" s="1" t="s">
        <v>448</v>
      </c>
      <c r="I2672" s="1" t="s">
        <v>8837</v>
      </c>
      <c r="J2672" s="1" t="s">
        <v>8353</v>
      </c>
      <c r="K2672" s="1" t="str">
        <f t="shared" si="85"/>
        <v>2014</v>
      </c>
      <c r="L2672" s="1">
        <f t="shared" si="86"/>
        <v>32</v>
      </c>
      <c r="M2672" s="1" t="s">
        <v>60</v>
      </c>
    </row>
    <row r="2673" spans="8:13" hidden="1">
      <c r="H2673" s="1" t="s">
        <v>809</v>
      </c>
      <c r="I2673" s="1" t="s">
        <v>8854</v>
      </c>
      <c r="J2673" s="1" t="s">
        <v>7364</v>
      </c>
      <c r="K2673" s="1" t="str">
        <f t="shared" si="85"/>
        <v>2010</v>
      </c>
      <c r="L2673" s="1">
        <f t="shared" si="86"/>
        <v>32</v>
      </c>
      <c r="M2673" s="1" t="s">
        <v>60</v>
      </c>
    </row>
    <row r="2674" spans="8:13">
      <c r="H2674" s="1" t="s">
        <v>78</v>
      </c>
      <c r="I2674" s="1" t="s">
        <v>5094</v>
      </c>
      <c r="J2674" s="1" t="s">
        <v>1485</v>
      </c>
      <c r="K2674" s="1" t="str">
        <f t="shared" si="85"/>
        <v>2017</v>
      </c>
      <c r="L2674" s="18">
        <f t="shared" si="86"/>
        <v>29</v>
      </c>
      <c r="M2674" s="1" t="s">
        <v>79</v>
      </c>
    </row>
    <row r="2675" spans="8:13" hidden="1">
      <c r="H2675" s="1" t="s">
        <v>128</v>
      </c>
      <c r="I2675" s="1" t="s">
        <v>8856</v>
      </c>
      <c r="J2675" s="1" t="s">
        <v>8822</v>
      </c>
      <c r="K2675" s="1" t="str">
        <f t="shared" si="85"/>
        <v>2013</v>
      </c>
      <c r="L2675" s="1">
        <f t="shared" si="86"/>
        <v>41</v>
      </c>
      <c r="M2675" s="1" t="s">
        <v>60</v>
      </c>
    </row>
    <row r="2676" spans="8:13">
      <c r="H2676" s="1" t="s">
        <v>809</v>
      </c>
      <c r="I2676" s="1" t="s">
        <v>5175</v>
      </c>
      <c r="J2676" s="1" t="s">
        <v>5176</v>
      </c>
      <c r="K2676" s="1" t="str">
        <f t="shared" si="85"/>
        <v>2011</v>
      </c>
      <c r="L2676" s="18">
        <f t="shared" si="86"/>
        <v>29</v>
      </c>
      <c r="M2676" s="1" t="s">
        <v>79</v>
      </c>
    </row>
    <row r="2677" spans="8:13" hidden="1">
      <c r="H2677" s="1" t="s">
        <v>58</v>
      </c>
      <c r="I2677" s="1" t="s">
        <v>8862</v>
      </c>
      <c r="J2677" s="1" t="s">
        <v>378</v>
      </c>
      <c r="K2677" s="1" t="str">
        <f t="shared" si="85"/>
        <v>2014</v>
      </c>
      <c r="L2677" s="1">
        <f t="shared" si="86"/>
        <v>10</v>
      </c>
      <c r="M2677" s="1"/>
    </row>
    <row r="2678" spans="8:13" hidden="1">
      <c r="H2678" s="1" t="s">
        <v>134</v>
      </c>
      <c r="I2678" s="1" t="s">
        <v>8860</v>
      </c>
      <c r="J2678" s="1" t="s">
        <v>8864</v>
      </c>
      <c r="K2678" s="1" t="str">
        <f t="shared" si="85"/>
        <v>2014</v>
      </c>
      <c r="L2678" s="1">
        <f t="shared" si="86"/>
        <v>27</v>
      </c>
      <c r="M2678" s="1" t="s">
        <v>60</v>
      </c>
    </row>
    <row r="2679" spans="8:13">
      <c r="H2679" s="1" t="s">
        <v>78</v>
      </c>
      <c r="I2679" s="1" t="s">
        <v>5642</v>
      </c>
      <c r="J2679" s="1" t="s">
        <v>3171</v>
      </c>
      <c r="K2679" s="1" t="str">
        <f t="shared" si="85"/>
        <v>2016</v>
      </c>
      <c r="L2679" s="18">
        <f t="shared" si="86"/>
        <v>29</v>
      </c>
      <c r="M2679" s="1" t="s">
        <v>79</v>
      </c>
    </row>
    <row r="2680" spans="8:13" hidden="1">
      <c r="H2680" s="1" t="s">
        <v>555</v>
      </c>
      <c r="I2680" s="1" t="s">
        <v>8866</v>
      </c>
      <c r="J2680" s="1" t="s">
        <v>8868</v>
      </c>
      <c r="K2680" s="1" t="str">
        <f t="shared" si="85"/>
        <v>2013</v>
      </c>
      <c r="L2680" s="1">
        <f t="shared" si="86"/>
        <v>39</v>
      </c>
      <c r="M2680" s="1" t="s">
        <v>60</v>
      </c>
    </row>
    <row r="2681" spans="8:13" hidden="1">
      <c r="H2681" s="1" t="s">
        <v>78</v>
      </c>
      <c r="I2681" s="1" t="s">
        <v>8870</v>
      </c>
      <c r="J2681" s="1" t="s">
        <v>8871</v>
      </c>
      <c r="K2681" s="1" t="str">
        <f t="shared" si="85"/>
        <v>2004</v>
      </c>
      <c r="L2681" s="1">
        <f t="shared" si="86"/>
        <v>19</v>
      </c>
      <c r="M2681" s="1" t="s">
        <v>60</v>
      </c>
    </row>
    <row r="2682" spans="8:13">
      <c r="H2682" s="1" t="s">
        <v>464</v>
      </c>
      <c r="I2682" s="1" t="s">
        <v>2822</v>
      </c>
      <c r="J2682" s="1" t="s">
        <v>2770</v>
      </c>
      <c r="K2682" s="1" t="str">
        <f t="shared" si="85"/>
        <v>2015</v>
      </c>
      <c r="L2682" s="18">
        <f t="shared" si="86"/>
        <v>29</v>
      </c>
      <c r="M2682" s="1" t="s">
        <v>79</v>
      </c>
    </row>
    <row r="2683" spans="8:13" hidden="1">
      <c r="H2683" s="1" t="s">
        <v>177</v>
      </c>
      <c r="I2683" s="1" t="s">
        <v>8873</v>
      </c>
      <c r="J2683" s="1" t="s">
        <v>8389</v>
      </c>
      <c r="K2683" s="1" t="str">
        <f t="shared" si="85"/>
        <v>2014</v>
      </c>
      <c r="L2683" s="1">
        <f t="shared" si="86"/>
        <v>23</v>
      </c>
      <c r="M2683" s="1" t="s">
        <v>60</v>
      </c>
    </row>
    <row r="2684" spans="8:13" hidden="1">
      <c r="H2684" s="1" t="s">
        <v>678</v>
      </c>
      <c r="I2684" s="1" t="s">
        <v>8873</v>
      </c>
      <c r="J2684" s="1" t="s">
        <v>8877</v>
      </c>
      <c r="K2684" s="1" t="str">
        <f t="shared" si="85"/>
        <v>2013</v>
      </c>
      <c r="L2684" s="1">
        <f t="shared" si="86"/>
        <v>33</v>
      </c>
      <c r="M2684" s="1" t="s">
        <v>60</v>
      </c>
    </row>
    <row r="2685" spans="8:13">
      <c r="H2685" s="1" t="s">
        <v>78</v>
      </c>
      <c r="I2685" s="1" t="s">
        <v>6196</v>
      </c>
      <c r="J2685" s="1" t="s">
        <v>5894</v>
      </c>
      <c r="K2685" s="1" t="str">
        <f t="shared" si="85"/>
        <v>2020</v>
      </c>
      <c r="L2685" s="18">
        <f t="shared" si="86"/>
        <v>29</v>
      </c>
      <c r="M2685" s="1" t="s">
        <v>79</v>
      </c>
    </row>
    <row r="2686" spans="8:13" hidden="1">
      <c r="H2686" s="1" t="s">
        <v>479</v>
      </c>
      <c r="I2686" s="1" t="s">
        <v>8134</v>
      </c>
      <c r="J2686" s="1" t="s">
        <v>8884</v>
      </c>
      <c r="K2686" s="1" t="str">
        <f t="shared" si="85"/>
        <v>2010</v>
      </c>
      <c r="L2686" s="1">
        <f t="shared" si="86"/>
        <v>9</v>
      </c>
      <c r="M2686" s="1" t="s">
        <v>60</v>
      </c>
    </row>
    <row r="2687" spans="8:13">
      <c r="H2687" s="1" t="s">
        <v>63</v>
      </c>
      <c r="I2687" s="1" t="s">
        <v>7875</v>
      </c>
      <c r="J2687" s="1" t="s">
        <v>3141</v>
      </c>
      <c r="K2687" s="1" t="str">
        <f t="shared" si="85"/>
        <v>2011</v>
      </c>
      <c r="L2687" s="18">
        <f t="shared" si="86"/>
        <v>29</v>
      </c>
      <c r="M2687" s="1" t="s">
        <v>79</v>
      </c>
    </row>
    <row r="2688" spans="8:13">
      <c r="H2688" s="1" t="s">
        <v>63</v>
      </c>
      <c r="I2688" s="1" t="s">
        <v>7910</v>
      </c>
      <c r="J2688" s="1" t="s">
        <v>7865</v>
      </c>
      <c r="K2688" s="1" t="str">
        <f t="shared" si="85"/>
        <v>2011</v>
      </c>
      <c r="L2688" s="18">
        <f t="shared" si="86"/>
        <v>29</v>
      </c>
      <c r="M2688" s="1" t="s">
        <v>79</v>
      </c>
    </row>
    <row r="2689" spans="8:13" hidden="1">
      <c r="H2689" s="1" t="s">
        <v>134</v>
      </c>
      <c r="I2689" s="1" t="s">
        <v>8134</v>
      </c>
      <c r="J2689" s="1" t="s">
        <v>8899</v>
      </c>
      <c r="K2689" s="1" t="str">
        <f t="shared" si="85"/>
        <v>2006</v>
      </c>
      <c r="L2689" s="1">
        <f t="shared" si="86"/>
        <v>13</v>
      </c>
      <c r="M2689" s="1" t="s">
        <v>60</v>
      </c>
    </row>
    <row r="2690" spans="8:13">
      <c r="H2690" s="1" t="s">
        <v>678</v>
      </c>
      <c r="I2690" s="1" t="s">
        <v>9189</v>
      </c>
      <c r="J2690" s="1" t="s">
        <v>9190</v>
      </c>
      <c r="K2690" s="1" t="str">
        <f t="shared" si="85"/>
        <v>2009</v>
      </c>
      <c r="L2690" s="18">
        <f t="shared" si="86"/>
        <v>29</v>
      </c>
      <c r="M2690" s="1" t="s">
        <v>79</v>
      </c>
    </row>
    <row r="2691" spans="8:13" hidden="1">
      <c r="H2691" s="1" t="s">
        <v>78</v>
      </c>
      <c r="I2691" s="1" t="s">
        <v>8908</v>
      </c>
      <c r="J2691" s="1" t="s">
        <v>8911</v>
      </c>
      <c r="K2691" s="1" t="str">
        <f t="shared" si="85"/>
        <v>2017</v>
      </c>
      <c r="L2691" s="1">
        <f t="shared" si="86"/>
        <v>26</v>
      </c>
      <c r="M2691" s="1" t="s">
        <v>60</v>
      </c>
    </row>
    <row r="2692" spans="8:13" hidden="1">
      <c r="H2692" s="1" t="s">
        <v>678</v>
      </c>
      <c r="I2692" s="1" t="s">
        <v>8908</v>
      </c>
      <c r="J2692" s="1" t="s">
        <v>5680</v>
      </c>
      <c r="K2692" s="1" t="str">
        <f t="shared" ref="K2692:K2755" si="87">TEXT(J2692,"YYYY")</f>
        <v>2020</v>
      </c>
      <c r="L2692" s="1">
        <f t="shared" si="86"/>
        <v>34</v>
      </c>
      <c r="M2692" s="1" t="s">
        <v>60</v>
      </c>
    </row>
    <row r="2693" spans="8:13" hidden="1">
      <c r="H2693" s="1" t="s">
        <v>118</v>
      </c>
      <c r="I2693" s="1" t="s">
        <v>8908</v>
      </c>
      <c r="J2693" s="1" t="s">
        <v>8918</v>
      </c>
      <c r="K2693" s="1" t="str">
        <f t="shared" si="87"/>
        <v>1999</v>
      </c>
      <c r="L2693" s="1">
        <f t="shared" si="86"/>
        <v>4</v>
      </c>
      <c r="M2693" s="1" t="s">
        <v>60</v>
      </c>
    </row>
    <row r="2694" spans="8:13" hidden="1">
      <c r="H2694" s="1" t="s">
        <v>555</v>
      </c>
      <c r="I2694" s="1" t="s">
        <v>8908</v>
      </c>
      <c r="J2694" s="1" t="s">
        <v>8923</v>
      </c>
      <c r="K2694" s="1" t="str">
        <f t="shared" si="87"/>
        <v>2007</v>
      </c>
      <c r="L2694" s="1">
        <f t="shared" si="86"/>
        <v>27</v>
      </c>
      <c r="M2694" s="1" t="s">
        <v>60</v>
      </c>
    </row>
    <row r="2695" spans="8:13" hidden="1">
      <c r="H2695" s="1" t="s">
        <v>189</v>
      </c>
      <c r="I2695" s="1" t="s">
        <v>8908</v>
      </c>
      <c r="J2695" s="1" t="s">
        <v>7841</v>
      </c>
      <c r="K2695" s="1" t="str">
        <f t="shared" si="87"/>
        <v>2020</v>
      </c>
      <c r="L2695" s="1">
        <f t="shared" si="86"/>
        <v>47</v>
      </c>
      <c r="M2695" s="1" t="s">
        <v>60</v>
      </c>
    </row>
    <row r="2696" spans="8:13">
      <c r="H2696" s="1" t="s">
        <v>464</v>
      </c>
      <c r="I2696" s="1" t="s">
        <v>7289</v>
      </c>
      <c r="J2696" s="1" t="s">
        <v>9471</v>
      </c>
      <c r="K2696" s="1" t="str">
        <f t="shared" si="87"/>
        <v>2012</v>
      </c>
      <c r="L2696" s="18">
        <f t="shared" si="86"/>
        <v>29</v>
      </c>
      <c r="M2696" s="1" t="s">
        <v>79</v>
      </c>
    </row>
    <row r="2697" spans="8:13">
      <c r="H2697" s="1" t="s">
        <v>63</v>
      </c>
      <c r="I2697" s="1" t="s">
        <v>10830</v>
      </c>
      <c r="J2697" s="1" t="s">
        <v>617</v>
      </c>
      <c r="K2697" s="1" t="str">
        <f t="shared" si="87"/>
        <v>2019</v>
      </c>
      <c r="L2697" s="18">
        <f t="shared" si="86"/>
        <v>29</v>
      </c>
      <c r="M2697" s="1" t="s">
        <v>79</v>
      </c>
    </row>
    <row r="2698" spans="8:13" hidden="1">
      <c r="H2698" s="1" t="s">
        <v>464</v>
      </c>
      <c r="I2698" s="1" t="s">
        <v>8908</v>
      </c>
      <c r="J2698" s="1" t="s">
        <v>6983</v>
      </c>
      <c r="K2698" s="1" t="str">
        <f t="shared" si="87"/>
        <v>2015</v>
      </c>
      <c r="L2698" s="1">
        <f t="shared" si="86"/>
        <v>26</v>
      </c>
      <c r="M2698" s="1" t="s">
        <v>60</v>
      </c>
    </row>
    <row r="2699" spans="8:13">
      <c r="H2699" s="1" t="s">
        <v>809</v>
      </c>
      <c r="I2699" s="1" t="s">
        <v>9206</v>
      </c>
      <c r="J2699" s="1" t="s">
        <v>11207</v>
      </c>
      <c r="K2699" s="1" t="str">
        <f t="shared" si="87"/>
        <v>2007</v>
      </c>
      <c r="L2699" s="18">
        <f t="shared" si="86"/>
        <v>29</v>
      </c>
      <c r="M2699" s="1" t="s">
        <v>79</v>
      </c>
    </row>
    <row r="2700" spans="8:13" hidden="1">
      <c r="H2700" s="1" t="s">
        <v>144</v>
      </c>
      <c r="I2700" s="1" t="s">
        <v>8908</v>
      </c>
      <c r="J2700" s="1" t="s">
        <v>8884</v>
      </c>
      <c r="K2700" s="1" t="str">
        <f t="shared" si="87"/>
        <v>2010</v>
      </c>
      <c r="L2700" s="1">
        <f t="shared" si="86"/>
        <v>14</v>
      </c>
      <c r="M2700" s="1" t="s">
        <v>60</v>
      </c>
    </row>
    <row r="2701" spans="8:13" hidden="1">
      <c r="H2701" s="1" t="s">
        <v>197</v>
      </c>
      <c r="I2701" s="1" t="s">
        <v>8945</v>
      </c>
      <c r="J2701" s="1" t="s">
        <v>8665</v>
      </c>
      <c r="K2701" s="1" t="str">
        <f t="shared" si="87"/>
        <v>2020</v>
      </c>
      <c r="L2701" s="1">
        <f t="shared" si="86"/>
        <v>17</v>
      </c>
      <c r="M2701" s="1" t="s">
        <v>60</v>
      </c>
    </row>
    <row r="2702" spans="8:13">
      <c r="H2702" s="1" t="s">
        <v>530</v>
      </c>
      <c r="I2702" s="1" t="s">
        <v>10590</v>
      </c>
      <c r="J2702" s="1" t="s">
        <v>11617</v>
      </c>
      <c r="K2702" s="1" t="str">
        <f t="shared" si="87"/>
        <v>2016</v>
      </c>
      <c r="L2702" s="18">
        <f t="shared" si="86"/>
        <v>29</v>
      </c>
      <c r="M2702" s="1" t="s">
        <v>79</v>
      </c>
    </row>
    <row r="2703" spans="8:13" hidden="1">
      <c r="H2703" s="1" t="s">
        <v>126</v>
      </c>
      <c r="I2703" s="1" t="s">
        <v>8945</v>
      </c>
      <c r="J2703" s="1" t="s">
        <v>877</v>
      </c>
      <c r="K2703" s="1" t="str">
        <f t="shared" si="87"/>
        <v>2019</v>
      </c>
      <c r="L2703" s="1">
        <f t="shared" si="86"/>
        <v>13</v>
      </c>
      <c r="M2703" s="1" t="s">
        <v>60</v>
      </c>
    </row>
    <row r="2704" spans="8:13" hidden="1">
      <c r="H2704" s="1" t="s">
        <v>144</v>
      </c>
      <c r="I2704" s="1" t="s">
        <v>8945</v>
      </c>
      <c r="J2704" s="1" t="s">
        <v>931</v>
      </c>
      <c r="K2704" s="1" t="str">
        <f t="shared" si="87"/>
        <v>2016</v>
      </c>
      <c r="L2704" s="1">
        <f t="shared" si="86"/>
        <v>20</v>
      </c>
      <c r="M2704" s="1" t="s">
        <v>60</v>
      </c>
    </row>
    <row r="2705" spans="8:13">
      <c r="H2705" s="1" t="s">
        <v>464</v>
      </c>
      <c r="I2705" s="1" t="s">
        <v>335</v>
      </c>
      <c r="J2705" s="1" t="s">
        <v>3458</v>
      </c>
      <c r="K2705" s="1" t="str">
        <f t="shared" si="87"/>
        <v>2018</v>
      </c>
      <c r="L2705" s="18">
        <f t="shared" si="86"/>
        <v>29</v>
      </c>
      <c r="M2705" s="1" t="s">
        <v>79</v>
      </c>
    </row>
    <row r="2706" spans="8:13">
      <c r="H2706" s="1" t="s">
        <v>63</v>
      </c>
      <c r="I2706" s="1" t="s">
        <v>11711</v>
      </c>
      <c r="J2706" s="1" t="s">
        <v>1222</v>
      </c>
      <c r="K2706" s="1" t="str">
        <f t="shared" si="87"/>
        <v>2015</v>
      </c>
      <c r="L2706" s="18">
        <f t="shared" si="86"/>
        <v>29</v>
      </c>
      <c r="M2706" s="1" t="s">
        <v>79</v>
      </c>
    </row>
    <row r="2707" spans="8:13" hidden="1">
      <c r="H2707" s="1" t="s">
        <v>484</v>
      </c>
      <c r="I2707" s="1" t="s">
        <v>8945</v>
      </c>
      <c r="J2707" s="1" t="s">
        <v>7043</v>
      </c>
      <c r="K2707" s="1" t="str">
        <f t="shared" si="87"/>
        <v>2020</v>
      </c>
      <c r="L2707" s="1">
        <f t="shared" si="86"/>
        <v>48</v>
      </c>
      <c r="M2707" s="1" t="s">
        <v>60</v>
      </c>
    </row>
    <row r="2708" spans="8:13" hidden="1">
      <c r="H2708" s="1" t="s">
        <v>189</v>
      </c>
      <c r="I2708" s="1" t="s">
        <v>8945</v>
      </c>
      <c r="J2708" s="1" t="s">
        <v>1222</v>
      </c>
      <c r="K2708" s="1" t="str">
        <f t="shared" si="87"/>
        <v>2015</v>
      </c>
      <c r="L2708" s="1">
        <f t="shared" si="86"/>
        <v>42</v>
      </c>
      <c r="M2708" s="1" t="s">
        <v>60</v>
      </c>
    </row>
    <row r="2709" spans="8:13">
      <c r="H2709" s="1" t="s">
        <v>464</v>
      </c>
      <c r="I2709" s="1" t="s">
        <v>9132</v>
      </c>
      <c r="J2709" s="1" t="s">
        <v>2023</v>
      </c>
      <c r="K2709" s="1" t="str">
        <f t="shared" si="87"/>
        <v>2013</v>
      </c>
      <c r="L2709" s="18">
        <f t="shared" si="86"/>
        <v>29</v>
      </c>
      <c r="M2709" s="1" t="s">
        <v>79</v>
      </c>
    </row>
    <row r="2710" spans="8:13" hidden="1">
      <c r="H2710" s="1" t="s">
        <v>217</v>
      </c>
      <c r="I2710" s="1" t="s">
        <v>8945</v>
      </c>
      <c r="J2710" s="1" t="s">
        <v>381</v>
      </c>
      <c r="K2710" s="1" t="str">
        <f t="shared" si="87"/>
        <v>2016</v>
      </c>
      <c r="L2710" s="1">
        <f t="shared" si="86"/>
        <v>12</v>
      </c>
      <c r="M2710" s="1" t="s">
        <v>60</v>
      </c>
    </row>
    <row r="2711" spans="8:13">
      <c r="H2711" s="1" t="s">
        <v>78</v>
      </c>
      <c r="I2711" s="1" t="s">
        <v>11924</v>
      </c>
      <c r="J2711" s="1" t="s">
        <v>4519</v>
      </c>
      <c r="K2711" s="1" t="str">
        <f t="shared" si="87"/>
        <v>2015</v>
      </c>
      <c r="L2711" s="18">
        <f t="shared" si="86"/>
        <v>29</v>
      </c>
      <c r="M2711" s="1" t="s">
        <v>79</v>
      </c>
    </row>
    <row r="2712" spans="8:13">
      <c r="H2712" s="1" t="s">
        <v>78</v>
      </c>
      <c r="I2712" s="1" t="s">
        <v>3805</v>
      </c>
      <c r="J2712" s="1" t="s">
        <v>12228</v>
      </c>
      <c r="K2712" s="1" t="str">
        <f t="shared" si="87"/>
        <v>2020</v>
      </c>
      <c r="L2712" s="18">
        <f t="shared" si="86"/>
        <v>29</v>
      </c>
      <c r="M2712" s="1" t="s">
        <v>79</v>
      </c>
    </row>
    <row r="2713" spans="8:13">
      <c r="H2713" s="1" t="s">
        <v>584</v>
      </c>
      <c r="I2713" s="1" t="s">
        <v>996</v>
      </c>
      <c r="J2713" s="1" t="s">
        <v>998</v>
      </c>
      <c r="K2713" s="1" t="str">
        <f t="shared" si="87"/>
        <v>2010</v>
      </c>
      <c r="L2713" s="18">
        <f t="shared" si="86"/>
        <v>30</v>
      </c>
      <c r="M2713" s="1" t="s">
        <v>79</v>
      </c>
    </row>
    <row r="2714" spans="8:13" hidden="1">
      <c r="H2714" s="1" t="s">
        <v>555</v>
      </c>
      <c r="I2714" s="1" t="s">
        <v>218</v>
      </c>
      <c r="J2714" s="1" t="s">
        <v>218</v>
      </c>
      <c r="K2714" s="1" t="str">
        <f t="shared" si="87"/>
        <v>2016</v>
      </c>
      <c r="L2714" s="1">
        <f t="shared" si="86"/>
        <v>40</v>
      </c>
      <c r="M2714" s="1" t="s">
        <v>60</v>
      </c>
    </row>
    <row r="2715" spans="8:13" hidden="1">
      <c r="H2715" s="1" t="s">
        <v>149</v>
      </c>
      <c r="I2715" s="1" t="s">
        <v>7830</v>
      </c>
      <c r="J2715" s="1" t="s">
        <v>7830</v>
      </c>
      <c r="K2715" s="1" t="str">
        <f t="shared" si="87"/>
        <v>2020</v>
      </c>
      <c r="L2715" s="1">
        <f t="shared" si="86"/>
        <v>39</v>
      </c>
      <c r="M2715" s="1" t="s">
        <v>60</v>
      </c>
    </row>
    <row r="2716" spans="8:13">
      <c r="H2716" s="1" t="s">
        <v>809</v>
      </c>
      <c r="I2716" s="1" t="s">
        <v>1609</v>
      </c>
      <c r="J2716" s="1" t="s">
        <v>1619</v>
      </c>
      <c r="K2716" s="1" t="str">
        <f t="shared" si="87"/>
        <v>2013</v>
      </c>
      <c r="L2716" s="18">
        <f t="shared" si="86"/>
        <v>30</v>
      </c>
      <c r="M2716" s="1" t="s">
        <v>79</v>
      </c>
    </row>
    <row r="2717" spans="8:13">
      <c r="H2717" s="1" t="s">
        <v>464</v>
      </c>
      <c r="I2717" s="1" t="s">
        <v>1978</v>
      </c>
      <c r="J2717" s="1" t="s">
        <v>1286</v>
      </c>
      <c r="K2717" s="1" t="str">
        <f t="shared" si="87"/>
        <v>2017</v>
      </c>
      <c r="L2717" s="18">
        <f t="shared" si="86"/>
        <v>30</v>
      </c>
      <c r="M2717" s="1" t="s">
        <v>79</v>
      </c>
    </row>
    <row r="2718" spans="8:13">
      <c r="H2718" s="1" t="s">
        <v>484</v>
      </c>
      <c r="I2718" s="1" t="s">
        <v>2534</v>
      </c>
      <c r="J2718" s="1" t="s">
        <v>2593</v>
      </c>
      <c r="K2718" s="1" t="str">
        <f t="shared" si="87"/>
        <v>2000</v>
      </c>
      <c r="L2718" s="18">
        <f t="shared" si="86"/>
        <v>30</v>
      </c>
      <c r="M2718" s="1" t="s">
        <v>79</v>
      </c>
    </row>
    <row r="2719" spans="8:13" hidden="1">
      <c r="H2719" s="1" t="s">
        <v>120</v>
      </c>
      <c r="I2719" s="1" t="s">
        <v>523</v>
      </c>
      <c r="J2719" s="1" t="s">
        <v>1079</v>
      </c>
      <c r="K2719" s="1" t="str">
        <f t="shared" si="87"/>
        <v>2019</v>
      </c>
      <c r="L2719" s="1">
        <f t="shared" si="86"/>
        <v>45</v>
      </c>
      <c r="M2719" s="1" t="s">
        <v>60</v>
      </c>
    </row>
    <row r="2720" spans="8:13">
      <c r="H2720" s="1" t="s">
        <v>464</v>
      </c>
      <c r="I2720" s="1" t="s">
        <v>3482</v>
      </c>
      <c r="J2720" s="1" t="s">
        <v>3802</v>
      </c>
      <c r="K2720" s="1" t="str">
        <f t="shared" si="87"/>
        <v>2019</v>
      </c>
      <c r="L2720" s="18">
        <f t="shared" si="86"/>
        <v>30</v>
      </c>
      <c r="M2720" s="1" t="s">
        <v>79</v>
      </c>
    </row>
    <row r="2721" spans="8:13">
      <c r="H2721" s="1" t="s">
        <v>63</v>
      </c>
      <c r="I2721" s="1" t="s">
        <v>4232</v>
      </c>
      <c r="J2721" s="1" t="s">
        <v>4232</v>
      </c>
      <c r="K2721" s="1" t="str">
        <f t="shared" si="87"/>
        <v>2017</v>
      </c>
      <c r="L2721" s="18">
        <f t="shared" si="86"/>
        <v>30</v>
      </c>
      <c r="M2721" s="1" t="s">
        <v>79</v>
      </c>
    </row>
    <row r="2722" spans="8:13" hidden="1">
      <c r="H2722" s="1" t="s">
        <v>58</v>
      </c>
      <c r="I2722" s="1" t="s">
        <v>8338</v>
      </c>
      <c r="J2722" s="1" t="s">
        <v>8338</v>
      </c>
      <c r="K2722" s="1" t="str">
        <f t="shared" si="87"/>
        <v>2012</v>
      </c>
      <c r="L2722" s="1">
        <f t="shared" si="86"/>
        <v>10</v>
      </c>
      <c r="M2722" s="1" t="s">
        <v>60</v>
      </c>
    </row>
    <row r="2723" spans="8:13" hidden="1">
      <c r="H2723" s="1" t="s">
        <v>583</v>
      </c>
      <c r="I2723" s="1" t="s">
        <v>3346</v>
      </c>
      <c r="J2723" s="1" t="s">
        <v>3346</v>
      </c>
      <c r="K2723" s="1" t="str">
        <f t="shared" si="87"/>
        <v>2012</v>
      </c>
      <c r="L2723" s="1">
        <f t="shared" si="86"/>
        <v>22</v>
      </c>
      <c r="M2723" s="1" t="s">
        <v>60</v>
      </c>
    </row>
    <row r="2724" spans="8:13">
      <c r="H2724" s="1" t="s">
        <v>448</v>
      </c>
      <c r="I2724" s="1" t="s">
        <v>3725</v>
      </c>
      <c r="J2724" s="1" t="s">
        <v>3952</v>
      </c>
      <c r="K2724" s="1" t="str">
        <f t="shared" si="87"/>
        <v>2016</v>
      </c>
      <c r="L2724" s="18">
        <f t="shared" ref="L2724:L2787" si="88">H2724-(TEXT(I2724,"YYYY")-TEXT(J2724,"YYYY"))</f>
        <v>30</v>
      </c>
      <c r="M2724" s="1" t="s">
        <v>79</v>
      </c>
    </row>
    <row r="2725" spans="8:13">
      <c r="H2725" s="1" t="s">
        <v>678</v>
      </c>
      <c r="I2725" s="1" t="s">
        <v>4765</v>
      </c>
      <c r="J2725" s="1" t="s">
        <v>2023</v>
      </c>
      <c r="K2725" s="1" t="str">
        <f t="shared" si="87"/>
        <v>2013</v>
      </c>
      <c r="L2725" s="18">
        <f t="shared" si="88"/>
        <v>30</v>
      </c>
      <c r="M2725" s="1" t="s">
        <v>79</v>
      </c>
    </row>
    <row r="2726" spans="8:13">
      <c r="H2726" s="1" t="s">
        <v>448</v>
      </c>
      <c r="I2726" s="1" t="s">
        <v>3588</v>
      </c>
      <c r="J2726" s="1" t="s">
        <v>1222</v>
      </c>
      <c r="K2726" s="1" t="str">
        <f t="shared" si="87"/>
        <v>2015</v>
      </c>
      <c r="L2726" s="18">
        <f t="shared" si="88"/>
        <v>30</v>
      </c>
      <c r="M2726" s="1" t="s">
        <v>79</v>
      </c>
    </row>
    <row r="2727" spans="8:13">
      <c r="H2727" s="1" t="s">
        <v>584</v>
      </c>
      <c r="I2727" s="1" t="s">
        <v>5243</v>
      </c>
      <c r="J2727" s="1" t="s">
        <v>5321</v>
      </c>
      <c r="K2727" s="1" t="str">
        <f t="shared" si="87"/>
        <v>2009</v>
      </c>
      <c r="L2727" s="18">
        <f t="shared" si="88"/>
        <v>30</v>
      </c>
      <c r="M2727" s="1" t="s">
        <v>79</v>
      </c>
    </row>
    <row r="2728" spans="8:13">
      <c r="H2728" s="1" t="s">
        <v>555</v>
      </c>
      <c r="I2728" s="1" t="s">
        <v>5419</v>
      </c>
      <c r="J2728" s="1" t="s">
        <v>1918</v>
      </c>
      <c r="K2728" s="1" t="str">
        <f t="shared" si="87"/>
        <v>2007</v>
      </c>
      <c r="L2728" s="18">
        <f t="shared" si="88"/>
        <v>30</v>
      </c>
      <c r="M2728" s="1" t="s">
        <v>79</v>
      </c>
    </row>
    <row r="2729" spans="8:13">
      <c r="H2729" s="1" t="s">
        <v>530</v>
      </c>
      <c r="I2729" s="1" t="s">
        <v>5642</v>
      </c>
      <c r="J2729" s="1" t="s">
        <v>2023</v>
      </c>
      <c r="K2729" s="1" t="str">
        <f t="shared" si="87"/>
        <v>2013</v>
      </c>
      <c r="L2729" s="18">
        <f t="shared" si="88"/>
        <v>30</v>
      </c>
      <c r="M2729" s="1" t="s">
        <v>79</v>
      </c>
    </row>
    <row r="2730" spans="8:13" hidden="1">
      <c r="H2730" s="1" t="s">
        <v>128</v>
      </c>
      <c r="I2730" s="1" t="s">
        <v>9041</v>
      </c>
      <c r="J2730" s="1" t="s">
        <v>9042</v>
      </c>
      <c r="K2730" s="1" t="str">
        <f t="shared" si="87"/>
        <v>1992</v>
      </c>
      <c r="L2730" s="1">
        <f t="shared" si="88"/>
        <v>22</v>
      </c>
      <c r="M2730" s="1" t="s">
        <v>60</v>
      </c>
    </row>
    <row r="2731" spans="8:13">
      <c r="H2731" s="1" t="s">
        <v>530</v>
      </c>
      <c r="I2731" s="1" t="s">
        <v>397</v>
      </c>
      <c r="J2731" s="1" t="s">
        <v>587</v>
      </c>
      <c r="K2731" s="1" t="str">
        <f t="shared" si="87"/>
        <v>2017</v>
      </c>
      <c r="L2731" s="18">
        <f t="shared" si="88"/>
        <v>30</v>
      </c>
      <c r="M2731" s="1" t="s">
        <v>79</v>
      </c>
    </row>
    <row r="2732" spans="8:13" hidden="1">
      <c r="H2732" s="1" t="s">
        <v>134</v>
      </c>
      <c r="I2732" s="1" t="s">
        <v>9045</v>
      </c>
      <c r="J2732" s="1" t="s">
        <v>9048</v>
      </c>
      <c r="K2732" s="1" t="str">
        <f t="shared" si="87"/>
        <v>2004</v>
      </c>
      <c r="L2732" s="1">
        <f t="shared" si="88"/>
        <v>19</v>
      </c>
      <c r="M2732" s="1" t="s">
        <v>60</v>
      </c>
    </row>
    <row r="2733" spans="8:13" hidden="1">
      <c r="H2733" s="1" t="s">
        <v>282</v>
      </c>
      <c r="I2733" s="1" t="s">
        <v>9045</v>
      </c>
      <c r="J2733" s="1" t="s">
        <v>4086</v>
      </c>
      <c r="K2733" s="1" t="str">
        <f t="shared" si="87"/>
        <v>2006</v>
      </c>
      <c r="L2733" s="1">
        <f t="shared" si="88"/>
        <v>37</v>
      </c>
      <c r="M2733" s="1" t="s">
        <v>60</v>
      </c>
    </row>
    <row r="2734" spans="8:13" hidden="1">
      <c r="H2734" s="1" t="s">
        <v>233</v>
      </c>
      <c r="I2734" s="1" t="s">
        <v>9045</v>
      </c>
      <c r="J2734" s="1" t="s">
        <v>6677</v>
      </c>
      <c r="K2734" s="1" t="str">
        <f t="shared" si="87"/>
        <v>2012</v>
      </c>
      <c r="L2734" s="1">
        <f t="shared" si="88"/>
        <v>49</v>
      </c>
      <c r="M2734" s="1" t="s">
        <v>60</v>
      </c>
    </row>
    <row r="2735" spans="8:13" hidden="1">
      <c r="H2735" s="1" t="s">
        <v>1033</v>
      </c>
      <c r="I2735" s="1" t="s">
        <v>9045</v>
      </c>
      <c r="J2735" s="1" t="s">
        <v>3141</v>
      </c>
      <c r="K2735" s="1" t="str">
        <f t="shared" si="87"/>
        <v>2011</v>
      </c>
      <c r="L2735" s="1">
        <f t="shared" si="88"/>
        <v>72</v>
      </c>
      <c r="M2735" s="1" t="s">
        <v>60</v>
      </c>
    </row>
    <row r="2736" spans="8:13" hidden="1">
      <c r="H2736" s="1" t="s">
        <v>197</v>
      </c>
      <c r="I2736" s="1" t="s">
        <v>9045</v>
      </c>
      <c r="J2736" s="1" t="s">
        <v>7865</v>
      </c>
      <c r="K2736" s="1" t="str">
        <f t="shared" si="87"/>
        <v>2011</v>
      </c>
      <c r="L2736" s="1">
        <f t="shared" si="88"/>
        <v>16</v>
      </c>
      <c r="M2736" s="1" t="s">
        <v>60</v>
      </c>
    </row>
    <row r="2737" spans="8:13" hidden="1">
      <c r="H2737" s="1" t="s">
        <v>448</v>
      </c>
      <c r="I2737" s="1" t="s">
        <v>9045</v>
      </c>
      <c r="J2737" s="1" t="s">
        <v>9059</v>
      </c>
      <c r="K2737" s="1" t="str">
        <f t="shared" si="87"/>
        <v>2012</v>
      </c>
      <c r="L2737" s="1">
        <f t="shared" si="88"/>
        <v>32</v>
      </c>
      <c r="M2737" s="1" t="s">
        <v>60</v>
      </c>
    </row>
    <row r="2738" spans="8:13">
      <c r="H2738" s="1" t="s">
        <v>63</v>
      </c>
      <c r="I2738" s="1" t="s">
        <v>6046</v>
      </c>
      <c r="J2738" s="1" t="s">
        <v>6046</v>
      </c>
      <c r="K2738" s="1" t="str">
        <f t="shared" si="87"/>
        <v>2017</v>
      </c>
      <c r="L2738" s="18">
        <f t="shared" si="88"/>
        <v>30</v>
      </c>
      <c r="M2738" s="1" t="s">
        <v>79</v>
      </c>
    </row>
    <row r="2739" spans="8:13">
      <c r="H2739" s="1" t="s">
        <v>299</v>
      </c>
      <c r="I2739" s="1" t="s">
        <v>6838</v>
      </c>
      <c r="J2739" s="1" t="s">
        <v>6843</v>
      </c>
      <c r="K2739" s="1" t="str">
        <f t="shared" si="87"/>
        <v>2001</v>
      </c>
      <c r="L2739" s="18">
        <f t="shared" si="88"/>
        <v>30</v>
      </c>
      <c r="M2739" s="1" t="s">
        <v>79</v>
      </c>
    </row>
    <row r="2740" spans="8:13" hidden="1">
      <c r="H2740" s="1" t="s">
        <v>134</v>
      </c>
      <c r="I2740" s="1" t="s">
        <v>8208</v>
      </c>
      <c r="J2740" s="1" t="s">
        <v>1721</v>
      </c>
      <c r="K2740" s="1" t="str">
        <f t="shared" si="87"/>
        <v>2004</v>
      </c>
      <c r="L2740" s="1">
        <f t="shared" si="88"/>
        <v>19</v>
      </c>
      <c r="M2740" s="1" t="s">
        <v>60</v>
      </c>
    </row>
    <row r="2741" spans="8:13">
      <c r="H2741" s="1" t="s">
        <v>530</v>
      </c>
      <c r="I2741" s="1" t="s">
        <v>7194</v>
      </c>
      <c r="J2741" s="1" t="s">
        <v>7197</v>
      </c>
      <c r="K2741" s="1" t="str">
        <f t="shared" si="87"/>
        <v>2012</v>
      </c>
      <c r="L2741" s="18">
        <f t="shared" si="88"/>
        <v>30</v>
      </c>
      <c r="M2741" s="1" t="s">
        <v>79</v>
      </c>
    </row>
    <row r="2742" spans="8:13" hidden="1">
      <c r="H2742" s="1" t="s">
        <v>555</v>
      </c>
      <c r="I2742" s="1" t="s">
        <v>9074</v>
      </c>
      <c r="J2742" s="1" t="s">
        <v>4638</v>
      </c>
      <c r="K2742" s="1" t="str">
        <f t="shared" si="87"/>
        <v>2012</v>
      </c>
      <c r="L2742" s="1">
        <f t="shared" si="88"/>
        <v>40</v>
      </c>
      <c r="M2742" s="1" t="s">
        <v>60</v>
      </c>
    </row>
    <row r="2743" spans="8:13">
      <c r="H2743" s="1" t="s">
        <v>149</v>
      </c>
      <c r="I2743" s="1" t="s">
        <v>4965</v>
      </c>
      <c r="J2743" s="1" t="s">
        <v>7236</v>
      </c>
      <c r="K2743" s="1" t="str">
        <f t="shared" si="87"/>
        <v>2006</v>
      </c>
      <c r="L2743" s="18">
        <f t="shared" si="88"/>
        <v>30</v>
      </c>
      <c r="M2743" s="1" t="s">
        <v>79</v>
      </c>
    </row>
    <row r="2744" spans="8:13" hidden="1">
      <c r="H2744" s="1" t="s">
        <v>344</v>
      </c>
      <c r="I2744" s="1" t="s">
        <v>9080</v>
      </c>
      <c r="J2744" s="1" t="s">
        <v>8599</v>
      </c>
      <c r="K2744" s="1" t="str">
        <f t="shared" si="87"/>
        <v>2012</v>
      </c>
      <c r="L2744" s="1">
        <f t="shared" si="88"/>
        <v>21</v>
      </c>
      <c r="M2744" s="1" t="s">
        <v>60</v>
      </c>
    </row>
    <row r="2745" spans="8:13">
      <c r="H2745" s="1" t="s">
        <v>101</v>
      </c>
      <c r="I2745" s="1" t="s">
        <v>7479</v>
      </c>
      <c r="J2745" s="1" t="s">
        <v>1815</v>
      </c>
      <c r="K2745" s="1" t="str">
        <f t="shared" si="87"/>
        <v>2008</v>
      </c>
      <c r="L2745" s="18">
        <f t="shared" si="88"/>
        <v>30</v>
      </c>
      <c r="M2745" s="1" t="s">
        <v>79</v>
      </c>
    </row>
    <row r="2746" spans="8:13">
      <c r="H2746" s="1" t="s">
        <v>555</v>
      </c>
      <c r="I2746" s="1" t="s">
        <v>606</v>
      </c>
      <c r="J2746" s="1" t="s">
        <v>8182</v>
      </c>
      <c r="K2746" s="1" t="str">
        <f t="shared" si="87"/>
        <v>2010</v>
      </c>
      <c r="L2746" s="18">
        <f t="shared" si="88"/>
        <v>30</v>
      </c>
      <c r="M2746" s="1" t="s">
        <v>79</v>
      </c>
    </row>
    <row r="2747" spans="8:13" hidden="1">
      <c r="H2747" s="1" t="s">
        <v>479</v>
      </c>
      <c r="I2747" s="1" t="s">
        <v>9012</v>
      </c>
      <c r="J2747" s="1" t="s">
        <v>9087</v>
      </c>
      <c r="K2747" s="1" t="str">
        <f t="shared" si="87"/>
        <v>2003</v>
      </c>
      <c r="L2747" s="1">
        <f t="shared" si="88"/>
        <v>10</v>
      </c>
      <c r="M2747" s="1" t="s">
        <v>60</v>
      </c>
    </row>
    <row r="2748" spans="8:13">
      <c r="H2748" s="1" t="s">
        <v>644</v>
      </c>
      <c r="I2748" s="1" t="s">
        <v>8873</v>
      </c>
      <c r="J2748" s="1" t="s">
        <v>8879</v>
      </c>
      <c r="K2748" s="1" t="str">
        <f t="shared" si="87"/>
        <v>2009</v>
      </c>
      <c r="L2748" s="18">
        <f t="shared" si="88"/>
        <v>30</v>
      </c>
      <c r="M2748" s="1" t="s">
        <v>79</v>
      </c>
    </row>
    <row r="2749" spans="8:13" hidden="1">
      <c r="H2749" s="1" t="s">
        <v>116</v>
      </c>
      <c r="I2749" s="1" t="s">
        <v>178</v>
      </c>
      <c r="J2749" s="1" t="s">
        <v>9092</v>
      </c>
      <c r="K2749" s="1" t="str">
        <f t="shared" si="87"/>
        <v>2012</v>
      </c>
      <c r="L2749" s="1">
        <f t="shared" si="88"/>
        <v>5</v>
      </c>
      <c r="M2749" s="1" t="s">
        <v>60</v>
      </c>
    </row>
    <row r="2750" spans="8:13" hidden="1">
      <c r="H2750" s="1" t="s">
        <v>375</v>
      </c>
      <c r="I2750" s="1" t="s">
        <v>9078</v>
      </c>
      <c r="J2750" s="1" t="s">
        <v>9059</v>
      </c>
      <c r="K2750" s="1" t="str">
        <f t="shared" si="87"/>
        <v>2012</v>
      </c>
      <c r="L2750" s="1">
        <f t="shared" si="88"/>
        <v>56</v>
      </c>
      <c r="M2750" s="1" t="s">
        <v>60</v>
      </c>
    </row>
    <row r="2751" spans="8:13" hidden="1">
      <c r="H2751" s="1" t="s">
        <v>367</v>
      </c>
      <c r="I2751" s="1" t="s">
        <v>178</v>
      </c>
      <c r="J2751" s="1" t="s">
        <v>9097</v>
      </c>
      <c r="K2751" s="1" t="str">
        <f t="shared" si="87"/>
        <v>1998</v>
      </c>
      <c r="L2751" s="1">
        <f t="shared" si="88"/>
        <v>12</v>
      </c>
      <c r="M2751" s="1" t="s">
        <v>60</v>
      </c>
    </row>
    <row r="2752" spans="8:13">
      <c r="H2752" s="1" t="s">
        <v>63</v>
      </c>
      <c r="I2752" s="1" t="s">
        <v>9263</v>
      </c>
      <c r="J2752" s="1" t="s">
        <v>4864</v>
      </c>
      <c r="K2752" s="1" t="str">
        <f t="shared" si="87"/>
        <v>2013</v>
      </c>
      <c r="L2752" s="18">
        <f t="shared" si="88"/>
        <v>30</v>
      </c>
      <c r="M2752" s="1" t="s">
        <v>79</v>
      </c>
    </row>
    <row r="2753" spans="8:13">
      <c r="H2753" s="1" t="s">
        <v>530</v>
      </c>
      <c r="I2753" s="1" t="s">
        <v>321</v>
      </c>
      <c r="J2753" s="1" t="s">
        <v>6150</v>
      </c>
      <c r="K2753" s="1" t="str">
        <f t="shared" si="87"/>
        <v>2017</v>
      </c>
      <c r="L2753" s="18">
        <f t="shared" si="88"/>
        <v>30</v>
      </c>
      <c r="M2753" s="1" t="s">
        <v>79</v>
      </c>
    </row>
    <row r="2754" spans="8:13" hidden="1">
      <c r="H2754" s="1" t="s">
        <v>263</v>
      </c>
      <c r="I2754" s="1" t="s">
        <v>9109</v>
      </c>
      <c r="J2754" s="1" t="s">
        <v>9110</v>
      </c>
      <c r="K2754" s="1" t="str">
        <f t="shared" si="87"/>
        <v>2009</v>
      </c>
      <c r="L2754" s="1">
        <f t="shared" si="88"/>
        <v>15</v>
      </c>
      <c r="M2754" s="1" t="s">
        <v>60</v>
      </c>
    </row>
    <row r="2755" spans="8:13" hidden="1">
      <c r="H2755" s="1" t="s">
        <v>101</v>
      </c>
      <c r="I2755" s="1" t="s">
        <v>9113</v>
      </c>
      <c r="J2755" s="1" t="s">
        <v>9114</v>
      </c>
      <c r="K2755" s="1" t="str">
        <f t="shared" si="87"/>
        <v>2011</v>
      </c>
      <c r="L2755" s="1">
        <f t="shared" si="88"/>
        <v>37</v>
      </c>
      <c r="M2755" s="1" t="s">
        <v>60</v>
      </c>
    </row>
    <row r="2756" spans="8:13" hidden="1">
      <c r="H2756" s="1" t="s">
        <v>149</v>
      </c>
      <c r="I2756" s="1" t="s">
        <v>178</v>
      </c>
      <c r="J2756" s="1" t="s">
        <v>9117</v>
      </c>
      <c r="K2756" s="1" t="str">
        <f t="shared" ref="K2756:K2819" si="89">TEXT(J2756,"YYYY")</f>
        <v>2011</v>
      </c>
      <c r="L2756" s="1">
        <f t="shared" si="88"/>
        <v>38</v>
      </c>
      <c r="M2756" s="1" t="s">
        <v>60</v>
      </c>
    </row>
    <row r="2757" spans="8:13" hidden="1">
      <c r="H2757" s="1" t="s">
        <v>126</v>
      </c>
      <c r="I2757" s="1" t="s">
        <v>178</v>
      </c>
      <c r="J2757" s="1" t="s">
        <v>9121</v>
      </c>
      <c r="K2757" s="1" t="str">
        <f t="shared" si="89"/>
        <v>2012</v>
      </c>
      <c r="L2757" s="1">
        <f t="shared" si="88"/>
        <v>14</v>
      </c>
      <c r="M2757" s="1" t="s">
        <v>60</v>
      </c>
    </row>
    <row r="2758" spans="8:13">
      <c r="H2758" s="1" t="s">
        <v>448</v>
      </c>
      <c r="I2758" s="1" t="s">
        <v>8201</v>
      </c>
      <c r="J2758" s="1" t="s">
        <v>10546</v>
      </c>
      <c r="K2758" s="1" t="str">
        <f t="shared" si="89"/>
        <v>2018</v>
      </c>
      <c r="L2758" s="18">
        <f t="shared" si="88"/>
        <v>30</v>
      </c>
      <c r="M2758" s="1" t="s">
        <v>79</v>
      </c>
    </row>
    <row r="2759" spans="8:13" hidden="1">
      <c r="H2759" s="1" t="s">
        <v>375</v>
      </c>
      <c r="I2759" s="1" t="s">
        <v>178</v>
      </c>
      <c r="J2759" s="1" t="s">
        <v>9130</v>
      </c>
      <c r="K2759" s="1" t="str">
        <f t="shared" si="89"/>
        <v>2010</v>
      </c>
      <c r="L2759" s="1">
        <f t="shared" si="88"/>
        <v>54</v>
      </c>
      <c r="M2759" s="1" t="s">
        <v>60</v>
      </c>
    </row>
    <row r="2760" spans="8:13" hidden="1">
      <c r="H2760" s="1" t="s">
        <v>130</v>
      </c>
      <c r="I2760" s="1" t="s">
        <v>9113</v>
      </c>
      <c r="J2760" s="1" t="s">
        <v>8509</v>
      </c>
      <c r="K2760" s="1" t="str">
        <f t="shared" si="89"/>
        <v>2012</v>
      </c>
      <c r="L2760" s="1">
        <f t="shared" si="88"/>
        <v>12</v>
      </c>
      <c r="M2760" s="1" t="s">
        <v>60</v>
      </c>
    </row>
    <row r="2761" spans="8:13" hidden="1">
      <c r="H2761" s="1" t="s">
        <v>233</v>
      </c>
      <c r="I2761" s="1" t="s">
        <v>9139</v>
      </c>
      <c r="J2761" s="1" t="s">
        <v>9140</v>
      </c>
      <c r="K2761" s="1" t="str">
        <f t="shared" si="89"/>
        <v>2010</v>
      </c>
      <c r="L2761" s="1">
        <f t="shared" si="88"/>
        <v>47</v>
      </c>
      <c r="M2761" s="1" t="s">
        <v>60</v>
      </c>
    </row>
    <row r="2762" spans="8:13">
      <c r="H2762" s="1" t="s">
        <v>644</v>
      </c>
      <c r="I2762" s="1" t="s">
        <v>5681</v>
      </c>
      <c r="J2762" s="1" t="s">
        <v>6104</v>
      </c>
      <c r="K2762" s="1" t="str">
        <f t="shared" si="89"/>
        <v>2015</v>
      </c>
      <c r="L2762" s="18">
        <f t="shared" si="88"/>
        <v>30</v>
      </c>
      <c r="M2762" s="1" t="s">
        <v>79</v>
      </c>
    </row>
    <row r="2763" spans="8:13" hidden="1">
      <c r="H2763" s="1" t="s">
        <v>233</v>
      </c>
      <c r="I2763" s="1" t="s">
        <v>9113</v>
      </c>
      <c r="J2763" s="1" t="s">
        <v>9147</v>
      </c>
      <c r="K2763" s="1" t="str">
        <f t="shared" si="89"/>
        <v>2002</v>
      </c>
      <c r="L2763" s="1">
        <f t="shared" si="88"/>
        <v>39</v>
      </c>
      <c r="M2763" s="1" t="s">
        <v>60</v>
      </c>
    </row>
    <row r="2764" spans="8:13">
      <c r="H2764" s="1" t="s">
        <v>448</v>
      </c>
      <c r="I2764" s="1" t="s">
        <v>171</v>
      </c>
      <c r="J2764" s="1" t="s">
        <v>6947</v>
      </c>
      <c r="K2764" s="1" t="str">
        <f t="shared" si="89"/>
        <v>2013</v>
      </c>
      <c r="L2764" s="18">
        <f t="shared" si="88"/>
        <v>30</v>
      </c>
      <c r="M2764" s="1" t="s">
        <v>79</v>
      </c>
    </row>
    <row r="2765" spans="8:13" hidden="1">
      <c r="H2765" s="1" t="s">
        <v>256</v>
      </c>
      <c r="I2765" s="1" t="s">
        <v>9113</v>
      </c>
      <c r="J2765" s="1" t="s">
        <v>9153</v>
      </c>
      <c r="K2765" s="1" t="str">
        <f t="shared" si="89"/>
        <v>2000</v>
      </c>
      <c r="L2765" s="1">
        <f t="shared" si="88"/>
        <v>40</v>
      </c>
      <c r="M2765" s="1" t="s">
        <v>60</v>
      </c>
    </row>
    <row r="2766" spans="8:13" hidden="1">
      <c r="H2766" s="1" t="s">
        <v>101</v>
      </c>
      <c r="I2766" s="1" t="s">
        <v>9108</v>
      </c>
      <c r="J2766" s="1" t="s">
        <v>9156</v>
      </c>
      <c r="K2766" s="1" t="str">
        <f t="shared" si="89"/>
        <v>2012</v>
      </c>
      <c r="L2766" s="1">
        <f t="shared" si="88"/>
        <v>38</v>
      </c>
      <c r="M2766" s="1" t="s">
        <v>60</v>
      </c>
    </row>
    <row r="2767" spans="8:13" hidden="1">
      <c r="H2767" s="1" t="s">
        <v>282</v>
      </c>
      <c r="I2767" s="1" t="s">
        <v>9108</v>
      </c>
      <c r="J2767" s="1" t="s">
        <v>178</v>
      </c>
      <c r="K2767" s="1" t="str">
        <f t="shared" si="89"/>
        <v>2012</v>
      </c>
      <c r="L2767" s="1">
        <f t="shared" si="88"/>
        <v>43</v>
      </c>
      <c r="M2767" s="1" t="s">
        <v>60</v>
      </c>
    </row>
    <row r="2768" spans="8:13">
      <c r="H2768" s="1" t="s">
        <v>530</v>
      </c>
      <c r="I2768" s="1" t="s">
        <v>11825</v>
      </c>
      <c r="J2768" s="1" t="s">
        <v>391</v>
      </c>
      <c r="K2768" s="1" t="str">
        <f t="shared" si="89"/>
        <v>2012</v>
      </c>
      <c r="L2768" s="18">
        <f t="shared" si="88"/>
        <v>30</v>
      </c>
      <c r="M2768" s="1" t="s">
        <v>79</v>
      </c>
    </row>
    <row r="2769" spans="8:13">
      <c r="H2769" s="1" t="s">
        <v>644</v>
      </c>
      <c r="I2769" s="1" t="s">
        <v>1085</v>
      </c>
      <c r="J2769" s="1" t="s">
        <v>171</v>
      </c>
      <c r="K2769" s="1" t="str">
        <f t="shared" si="89"/>
        <v>2015</v>
      </c>
      <c r="L2769" s="18">
        <f t="shared" si="88"/>
        <v>31</v>
      </c>
      <c r="M2769" s="1" t="s">
        <v>79</v>
      </c>
    </row>
    <row r="2770" spans="8:13">
      <c r="H2770" s="1" t="s">
        <v>448</v>
      </c>
      <c r="I2770" s="1" t="s">
        <v>2090</v>
      </c>
      <c r="J2770" s="1" t="s">
        <v>2091</v>
      </c>
      <c r="K2770" s="1" t="str">
        <f t="shared" si="89"/>
        <v>2017</v>
      </c>
      <c r="L2770" s="18">
        <f t="shared" si="88"/>
        <v>31</v>
      </c>
      <c r="M2770" s="1" t="s">
        <v>79</v>
      </c>
    </row>
    <row r="2771" spans="8:13" hidden="1">
      <c r="H2771" s="1" t="s">
        <v>310</v>
      </c>
      <c r="I2771" s="1" t="s">
        <v>9108</v>
      </c>
      <c r="J2771" s="1" t="s">
        <v>9169</v>
      </c>
      <c r="K2771" s="1" t="str">
        <f t="shared" si="89"/>
        <v>2009</v>
      </c>
      <c r="L2771" s="1">
        <f t="shared" si="88"/>
        <v>42</v>
      </c>
      <c r="M2771" s="1" t="s">
        <v>60</v>
      </c>
    </row>
    <row r="2772" spans="8:13" hidden="1">
      <c r="H2772" s="1" t="s">
        <v>116</v>
      </c>
      <c r="I2772" s="1" t="s">
        <v>9171</v>
      </c>
      <c r="J2772" s="1" t="s">
        <v>6038</v>
      </c>
      <c r="K2772" s="1" t="str">
        <f t="shared" si="89"/>
        <v>2013</v>
      </c>
      <c r="L2772" s="1">
        <f t="shared" si="88"/>
        <v>4</v>
      </c>
      <c r="M2772" s="1" t="s">
        <v>60</v>
      </c>
    </row>
    <row r="2773" spans="8:13">
      <c r="H2773" s="1" t="s">
        <v>448</v>
      </c>
      <c r="I2773" s="1" t="s">
        <v>368</v>
      </c>
      <c r="J2773" s="1" t="s">
        <v>610</v>
      </c>
      <c r="K2773" s="1" t="str">
        <f t="shared" si="89"/>
        <v>2017</v>
      </c>
      <c r="L2773" s="18">
        <f t="shared" si="88"/>
        <v>31</v>
      </c>
      <c r="M2773" s="1" t="s">
        <v>79</v>
      </c>
    </row>
    <row r="2774" spans="8:13" hidden="1">
      <c r="H2774" s="1" t="s">
        <v>678</v>
      </c>
      <c r="I2774" s="1" t="s">
        <v>9177</v>
      </c>
      <c r="J2774" s="1" t="s">
        <v>9178</v>
      </c>
      <c r="K2774" s="1" t="str">
        <f t="shared" si="89"/>
        <v>2007</v>
      </c>
      <c r="L2774" s="1">
        <f t="shared" si="88"/>
        <v>29</v>
      </c>
      <c r="M2774" s="1" t="s">
        <v>60</v>
      </c>
    </row>
    <row r="2775" spans="8:13" hidden="1">
      <c r="H2775" s="1" t="s">
        <v>78</v>
      </c>
      <c r="I2775" s="1" t="s">
        <v>9177</v>
      </c>
      <c r="J2775" s="1" t="s">
        <v>9182</v>
      </c>
      <c r="K2775" s="1" t="str">
        <f t="shared" si="89"/>
        <v>2012</v>
      </c>
      <c r="L2775" s="1">
        <f t="shared" si="88"/>
        <v>29</v>
      </c>
      <c r="M2775" s="1" t="s">
        <v>60</v>
      </c>
    </row>
    <row r="2776" spans="8:13">
      <c r="H2776" s="1" t="s">
        <v>464</v>
      </c>
      <c r="I2776" s="1" t="s">
        <v>2523</v>
      </c>
      <c r="J2776" s="1" t="s">
        <v>1283</v>
      </c>
      <c r="K2776" s="1" t="str">
        <f t="shared" si="89"/>
        <v>2018</v>
      </c>
      <c r="L2776" s="18">
        <f t="shared" si="88"/>
        <v>31</v>
      </c>
      <c r="M2776" s="1" t="s">
        <v>79</v>
      </c>
    </row>
    <row r="2777" spans="8:13" hidden="1">
      <c r="H2777" s="1" t="s">
        <v>484</v>
      </c>
      <c r="I2777" s="1" t="s">
        <v>9187</v>
      </c>
      <c r="J2777" s="1" t="s">
        <v>575</v>
      </c>
      <c r="K2777" s="1" t="str">
        <f t="shared" si="89"/>
        <v>2008</v>
      </c>
      <c r="L2777" s="1">
        <f t="shared" si="88"/>
        <v>44</v>
      </c>
      <c r="M2777" s="1" t="s">
        <v>60</v>
      </c>
    </row>
    <row r="2778" spans="8:13">
      <c r="H2778" s="1" t="s">
        <v>530</v>
      </c>
      <c r="I2778" s="1" t="s">
        <v>3284</v>
      </c>
      <c r="J2778" s="1" t="s">
        <v>1534</v>
      </c>
      <c r="K2778" s="1" t="str">
        <f t="shared" si="89"/>
        <v>2016</v>
      </c>
      <c r="L2778" s="18">
        <f t="shared" si="88"/>
        <v>31</v>
      </c>
      <c r="M2778" s="1" t="s">
        <v>79</v>
      </c>
    </row>
    <row r="2779" spans="8:13" hidden="1">
      <c r="H2779" s="1" t="s">
        <v>324</v>
      </c>
      <c r="I2779" s="1" t="s">
        <v>9194</v>
      </c>
      <c r="J2779" s="1" t="s">
        <v>9195</v>
      </c>
      <c r="K2779" s="1" t="str">
        <f t="shared" si="89"/>
        <v>2009</v>
      </c>
      <c r="L2779" s="1">
        <f t="shared" si="88"/>
        <v>10</v>
      </c>
      <c r="M2779" s="1" t="s">
        <v>60</v>
      </c>
    </row>
    <row r="2780" spans="8:13">
      <c r="H2780" s="1" t="s">
        <v>678</v>
      </c>
      <c r="I2780" s="1" t="s">
        <v>3445</v>
      </c>
      <c r="J2780" s="1" t="s">
        <v>3450</v>
      </c>
      <c r="K2780" s="1" t="str">
        <f t="shared" si="89"/>
        <v>2015</v>
      </c>
      <c r="L2780" s="18">
        <f t="shared" si="88"/>
        <v>31</v>
      </c>
      <c r="M2780" s="1" t="s">
        <v>79</v>
      </c>
    </row>
    <row r="2781" spans="8:13" hidden="1">
      <c r="H2781" s="1" t="s">
        <v>53</v>
      </c>
      <c r="I2781" s="1" t="s">
        <v>9171</v>
      </c>
      <c r="J2781" s="1" t="s">
        <v>9200</v>
      </c>
      <c r="K2781" s="1" t="str">
        <f t="shared" si="89"/>
        <v>2014</v>
      </c>
      <c r="L2781" s="1">
        <f t="shared" si="88"/>
        <v>2</v>
      </c>
      <c r="M2781" s="1" t="s">
        <v>60</v>
      </c>
    </row>
    <row r="2782" spans="8:13" hidden="1">
      <c r="H2782" s="1" t="s">
        <v>128</v>
      </c>
      <c r="I2782" s="1" t="s">
        <v>9203</v>
      </c>
      <c r="J2782" s="1" t="s">
        <v>9204</v>
      </c>
      <c r="K2782" s="1" t="str">
        <f t="shared" si="89"/>
        <v>2010</v>
      </c>
      <c r="L2782" s="1">
        <f t="shared" si="88"/>
        <v>40</v>
      </c>
      <c r="M2782" s="1" t="s">
        <v>60</v>
      </c>
    </row>
    <row r="2783" spans="8:13">
      <c r="H2783" s="1" t="s">
        <v>809</v>
      </c>
      <c r="I2783" s="1" t="s">
        <v>3775</v>
      </c>
      <c r="J2783" s="1" t="s">
        <v>1755</v>
      </c>
      <c r="K2783" s="1" t="str">
        <f t="shared" si="89"/>
        <v>2014</v>
      </c>
      <c r="L2783" s="18">
        <f t="shared" si="88"/>
        <v>31</v>
      </c>
      <c r="M2783" s="1" t="s">
        <v>79</v>
      </c>
    </row>
    <row r="2784" spans="8:13">
      <c r="H2784" s="1" t="s">
        <v>448</v>
      </c>
      <c r="I2784" s="1" t="s">
        <v>3284</v>
      </c>
      <c r="J2784" s="1" t="s">
        <v>4145</v>
      </c>
      <c r="K2784" s="1" t="str">
        <f t="shared" si="89"/>
        <v>2017</v>
      </c>
      <c r="L2784" s="18">
        <f t="shared" si="88"/>
        <v>31</v>
      </c>
      <c r="M2784" s="1" t="s">
        <v>79</v>
      </c>
    </row>
    <row r="2785" spans="8:13" hidden="1">
      <c r="H2785" s="1" t="s">
        <v>63</v>
      </c>
      <c r="I2785" s="1" t="s">
        <v>9203</v>
      </c>
      <c r="J2785" s="1" t="s">
        <v>9214</v>
      </c>
      <c r="K2785" s="1" t="str">
        <f t="shared" si="89"/>
        <v>2010</v>
      </c>
      <c r="L2785" s="1">
        <f t="shared" si="88"/>
        <v>28</v>
      </c>
      <c r="M2785" s="1" t="s">
        <v>60</v>
      </c>
    </row>
    <row r="2786" spans="8:13">
      <c r="H2786" s="1" t="s">
        <v>464</v>
      </c>
      <c r="I2786" s="1" t="s">
        <v>540</v>
      </c>
      <c r="J2786" s="1" t="s">
        <v>4163</v>
      </c>
      <c r="K2786" s="1" t="str">
        <f t="shared" si="89"/>
        <v>2018</v>
      </c>
      <c r="L2786" s="18">
        <f t="shared" si="88"/>
        <v>31</v>
      </c>
      <c r="M2786" s="1" t="s">
        <v>79</v>
      </c>
    </row>
    <row r="2787" spans="8:13">
      <c r="H2787" s="1" t="s">
        <v>464</v>
      </c>
      <c r="I2787" s="1" t="s">
        <v>4224</v>
      </c>
      <c r="J2787" s="1" t="s">
        <v>1857</v>
      </c>
      <c r="K2787" s="1" t="str">
        <f t="shared" si="89"/>
        <v>2018</v>
      </c>
      <c r="L2787" s="18">
        <f t="shared" si="88"/>
        <v>31</v>
      </c>
      <c r="M2787" s="1" t="s">
        <v>79</v>
      </c>
    </row>
    <row r="2788" spans="8:13" hidden="1">
      <c r="H2788" s="1" t="s">
        <v>721</v>
      </c>
      <c r="I2788" s="1" t="s">
        <v>9222</v>
      </c>
      <c r="J2788" s="1" t="s">
        <v>9223</v>
      </c>
      <c r="K2788" s="1" t="str">
        <f t="shared" si="89"/>
        <v>2008</v>
      </c>
      <c r="L2788" s="1">
        <f t="shared" ref="L2788:L2851" si="90">H2788-(TEXT(I2788,"YYYY")-TEXT(J2788,"YYYY"))</f>
        <v>47</v>
      </c>
      <c r="M2788" s="1" t="s">
        <v>60</v>
      </c>
    </row>
    <row r="2789" spans="8:13" hidden="1">
      <c r="H2789" s="1" t="s">
        <v>160</v>
      </c>
      <c r="I2789" s="1" t="s">
        <v>9226</v>
      </c>
      <c r="J2789" s="1" t="s">
        <v>9227</v>
      </c>
      <c r="K2789" s="1" t="str">
        <f t="shared" si="89"/>
        <v>2009</v>
      </c>
      <c r="L2789" s="1">
        <f t="shared" si="90"/>
        <v>55</v>
      </c>
      <c r="M2789" s="1" t="s">
        <v>60</v>
      </c>
    </row>
    <row r="2790" spans="8:13" hidden="1">
      <c r="H2790" s="1" t="s">
        <v>58</v>
      </c>
      <c r="I2790" s="1" t="s">
        <v>9210</v>
      </c>
      <c r="J2790" s="1" t="s">
        <v>9216</v>
      </c>
      <c r="K2790" s="1" t="str">
        <f t="shared" si="89"/>
        <v>2013</v>
      </c>
      <c r="L2790" s="1">
        <f t="shared" si="90"/>
        <v>9</v>
      </c>
      <c r="M2790" s="1" t="s">
        <v>60</v>
      </c>
    </row>
    <row r="2791" spans="8:13">
      <c r="H2791" s="1" t="s">
        <v>448</v>
      </c>
      <c r="I2791" s="1" t="s">
        <v>4286</v>
      </c>
      <c r="J2791" s="1" t="s">
        <v>4291</v>
      </c>
      <c r="K2791" s="1" t="str">
        <f t="shared" si="89"/>
        <v>2017</v>
      </c>
      <c r="L2791" s="18">
        <f t="shared" si="90"/>
        <v>31</v>
      </c>
      <c r="M2791" s="1" t="s">
        <v>79</v>
      </c>
    </row>
    <row r="2792" spans="8:13">
      <c r="H2792" s="1" t="s">
        <v>282</v>
      </c>
      <c r="I2792" s="1" t="s">
        <v>1015</v>
      </c>
      <c r="J2792" s="1" t="s">
        <v>4387</v>
      </c>
      <c r="K2792" s="1" t="str">
        <f t="shared" si="89"/>
        <v>2006</v>
      </c>
      <c r="L2792" s="18">
        <f t="shared" si="90"/>
        <v>31</v>
      </c>
      <c r="M2792" s="1" t="s">
        <v>79</v>
      </c>
    </row>
    <row r="2793" spans="8:13">
      <c r="H2793" s="1" t="s">
        <v>448</v>
      </c>
      <c r="I2793" s="1" t="s">
        <v>4450</v>
      </c>
      <c r="J2793" s="1" t="s">
        <v>4270</v>
      </c>
      <c r="K2793" s="1" t="str">
        <f t="shared" si="89"/>
        <v>2017</v>
      </c>
      <c r="L2793" s="18">
        <f t="shared" si="90"/>
        <v>31</v>
      </c>
      <c r="M2793" s="1" t="s">
        <v>79</v>
      </c>
    </row>
    <row r="2794" spans="8:13">
      <c r="H2794" s="1" t="s">
        <v>530</v>
      </c>
      <c r="I2794" s="1" t="s">
        <v>5631</v>
      </c>
      <c r="J2794" s="1" t="s">
        <v>5634</v>
      </c>
      <c r="K2794" s="1" t="str">
        <f t="shared" si="89"/>
        <v>2014</v>
      </c>
      <c r="L2794" s="18">
        <f t="shared" si="90"/>
        <v>31</v>
      </c>
      <c r="M2794" s="1" t="s">
        <v>79</v>
      </c>
    </row>
    <row r="2795" spans="8:13" hidden="1">
      <c r="H2795" s="1" t="s">
        <v>678</v>
      </c>
      <c r="I2795" s="1" t="s">
        <v>9231</v>
      </c>
      <c r="J2795" s="1" t="s">
        <v>9100</v>
      </c>
      <c r="K2795" s="1" t="str">
        <f t="shared" si="89"/>
        <v>2012</v>
      </c>
      <c r="L2795" s="1">
        <f t="shared" si="90"/>
        <v>34</v>
      </c>
      <c r="M2795" s="1" t="s">
        <v>60</v>
      </c>
    </row>
    <row r="2796" spans="8:13">
      <c r="H2796" s="1" t="s">
        <v>464</v>
      </c>
      <c r="I2796" s="1" t="s">
        <v>6063</v>
      </c>
      <c r="J2796" s="1" t="s">
        <v>823</v>
      </c>
      <c r="K2796" s="1" t="str">
        <f t="shared" si="89"/>
        <v>2017</v>
      </c>
      <c r="L2796" s="18">
        <f t="shared" si="90"/>
        <v>31</v>
      </c>
      <c r="M2796" s="1" t="s">
        <v>79</v>
      </c>
    </row>
    <row r="2797" spans="8:13" hidden="1">
      <c r="H2797" s="1" t="s">
        <v>809</v>
      </c>
      <c r="I2797" s="1" t="s">
        <v>9244</v>
      </c>
      <c r="J2797" s="1" t="s">
        <v>9245</v>
      </c>
      <c r="K2797" s="1" t="str">
        <f t="shared" si="89"/>
        <v>2012</v>
      </c>
      <c r="L2797" s="1">
        <f t="shared" si="90"/>
        <v>36</v>
      </c>
      <c r="M2797" s="1" t="s">
        <v>60</v>
      </c>
    </row>
    <row r="2798" spans="8:13" hidden="1">
      <c r="H2798" s="1" t="s">
        <v>299</v>
      </c>
      <c r="I2798" s="1" t="s">
        <v>9247</v>
      </c>
      <c r="J2798" s="1" t="s">
        <v>9248</v>
      </c>
      <c r="K2798" s="1" t="str">
        <f t="shared" si="89"/>
        <v>1990</v>
      </c>
      <c r="L2798" s="1">
        <f t="shared" si="90"/>
        <v>20</v>
      </c>
      <c r="M2798" s="1" t="s">
        <v>60</v>
      </c>
    </row>
    <row r="2799" spans="8:13" hidden="1">
      <c r="H2799" s="1" t="s">
        <v>130</v>
      </c>
      <c r="I2799" s="1" t="s">
        <v>9143</v>
      </c>
      <c r="J2799" s="1" t="s">
        <v>2577</v>
      </c>
      <c r="K2799" s="1" t="str">
        <f t="shared" si="89"/>
        <v>2012</v>
      </c>
      <c r="L2799" s="1">
        <f t="shared" si="90"/>
        <v>11</v>
      </c>
      <c r="M2799" s="1" t="s">
        <v>60</v>
      </c>
    </row>
    <row r="2800" spans="8:13" hidden="1">
      <c r="H2800" s="1" t="s">
        <v>583</v>
      </c>
      <c r="I2800" s="1" t="s">
        <v>8304</v>
      </c>
      <c r="J2800" s="1" t="s">
        <v>1072</v>
      </c>
      <c r="K2800" s="1" t="str">
        <f t="shared" si="89"/>
        <v>2009</v>
      </c>
      <c r="L2800" s="1">
        <f t="shared" si="90"/>
        <v>18</v>
      </c>
      <c r="M2800" s="1" t="s">
        <v>60</v>
      </c>
    </row>
    <row r="2801" spans="8:13">
      <c r="H2801" s="1" t="s">
        <v>1343</v>
      </c>
      <c r="I2801" s="1" t="s">
        <v>6134</v>
      </c>
      <c r="J2801" s="1" t="s">
        <v>1918</v>
      </c>
      <c r="K2801" s="1" t="str">
        <f t="shared" si="89"/>
        <v>2007</v>
      </c>
      <c r="L2801" s="18">
        <f t="shared" si="90"/>
        <v>31</v>
      </c>
      <c r="M2801" s="1" t="s">
        <v>79</v>
      </c>
    </row>
    <row r="2802" spans="8:13">
      <c r="H2802" s="1" t="s">
        <v>584</v>
      </c>
      <c r="I2802" s="1" t="s">
        <v>218</v>
      </c>
      <c r="J2802" s="1" t="s">
        <v>6336</v>
      </c>
      <c r="K2802" s="1" t="str">
        <f t="shared" si="89"/>
        <v>2010</v>
      </c>
      <c r="L2802" s="18">
        <f t="shared" si="90"/>
        <v>31</v>
      </c>
      <c r="M2802" s="1" t="s">
        <v>79</v>
      </c>
    </row>
    <row r="2803" spans="8:13" hidden="1">
      <c r="H2803" s="1" t="s">
        <v>78</v>
      </c>
      <c r="I2803" s="1" t="s">
        <v>9263</v>
      </c>
      <c r="J2803" s="1" t="s">
        <v>4019</v>
      </c>
      <c r="K2803" s="1" t="str">
        <f t="shared" si="89"/>
        <v>2013</v>
      </c>
      <c r="L2803" s="1">
        <f t="shared" si="90"/>
        <v>29</v>
      </c>
      <c r="M2803" s="1" t="s">
        <v>60</v>
      </c>
    </row>
    <row r="2804" spans="8:13">
      <c r="H2804" s="1" t="s">
        <v>464</v>
      </c>
      <c r="I2804" s="1" t="s">
        <v>6569</v>
      </c>
      <c r="J2804" s="1" t="s">
        <v>5680</v>
      </c>
      <c r="K2804" s="1" t="str">
        <f t="shared" si="89"/>
        <v>2020</v>
      </c>
      <c r="L2804" s="18">
        <f t="shared" si="90"/>
        <v>31</v>
      </c>
      <c r="M2804" s="1" t="s">
        <v>79</v>
      </c>
    </row>
    <row r="2805" spans="8:13">
      <c r="H2805" s="1" t="s">
        <v>809</v>
      </c>
      <c r="I2805" s="1" t="s">
        <v>3932</v>
      </c>
      <c r="J2805" s="1" t="s">
        <v>6871</v>
      </c>
      <c r="K2805" s="1" t="str">
        <f t="shared" si="89"/>
        <v>2011</v>
      </c>
      <c r="L2805" s="18">
        <f t="shared" si="90"/>
        <v>31</v>
      </c>
      <c r="M2805" s="1" t="s">
        <v>79</v>
      </c>
    </row>
    <row r="2806" spans="8:13">
      <c r="H2806" s="1" t="s">
        <v>1343</v>
      </c>
      <c r="I2806" s="1" t="s">
        <v>3137</v>
      </c>
      <c r="J2806" s="1" t="s">
        <v>2481</v>
      </c>
      <c r="K2806" s="1" t="str">
        <f t="shared" si="89"/>
        <v>2006</v>
      </c>
      <c r="L2806" s="18">
        <f t="shared" si="90"/>
        <v>31</v>
      </c>
      <c r="M2806" s="1" t="s">
        <v>79</v>
      </c>
    </row>
    <row r="2807" spans="8:13" hidden="1">
      <c r="H2807" s="1" t="s">
        <v>464</v>
      </c>
      <c r="I2807" s="1" t="s">
        <v>9273</v>
      </c>
      <c r="J2807" s="1" t="s">
        <v>9274</v>
      </c>
      <c r="K2807" s="1" t="str">
        <f t="shared" si="89"/>
        <v>2009</v>
      </c>
      <c r="L2807" s="1">
        <f t="shared" si="90"/>
        <v>27</v>
      </c>
      <c r="M2807" s="1" t="s">
        <v>60</v>
      </c>
    </row>
    <row r="2808" spans="8:13">
      <c r="H2808" s="1" t="s">
        <v>448</v>
      </c>
      <c r="I2808" s="1" t="s">
        <v>7913</v>
      </c>
      <c r="J2808" s="1" t="s">
        <v>1534</v>
      </c>
      <c r="K2808" s="1" t="str">
        <f t="shared" si="89"/>
        <v>2016</v>
      </c>
      <c r="L2808" s="18">
        <f t="shared" si="90"/>
        <v>31</v>
      </c>
      <c r="M2808" s="1" t="s">
        <v>79</v>
      </c>
    </row>
    <row r="2809" spans="8:13" hidden="1">
      <c r="H2809" s="1" t="s">
        <v>128</v>
      </c>
      <c r="I2809" s="1" t="s">
        <v>9273</v>
      </c>
      <c r="J2809" s="1" t="s">
        <v>9278</v>
      </c>
      <c r="K2809" s="1" t="str">
        <f t="shared" si="89"/>
        <v>1993</v>
      </c>
      <c r="L2809" s="1">
        <f t="shared" si="90"/>
        <v>22</v>
      </c>
      <c r="M2809" s="1" t="s">
        <v>60</v>
      </c>
    </row>
    <row r="2810" spans="8:13">
      <c r="H2810" s="1" t="s">
        <v>530</v>
      </c>
      <c r="I2810" s="1" t="s">
        <v>8415</v>
      </c>
      <c r="J2810" s="1" t="s">
        <v>1249</v>
      </c>
      <c r="K2810" s="1" t="str">
        <f t="shared" si="89"/>
        <v>2018</v>
      </c>
      <c r="L2810" s="18">
        <f t="shared" si="90"/>
        <v>31</v>
      </c>
      <c r="M2810" s="1" t="s">
        <v>79</v>
      </c>
    </row>
    <row r="2811" spans="8:13">
      <c r="H2811" s="1" t="s">
        <v>448</v>
      </c>
      <c r="I2811" s="1" t="s">
        <v>9143</v>
      </c>
      <c r="J2811" s="1" t="s">
        <v>8509</v>
      </c>
      <c r="K2811" s="1" t="str">
        <f t="shared" si="89"/>
        <v>2012</v>
      </c>
      <c r="L2811" s="18">
        <f t="shared" si="90"/>
        <v>31</v>
      </c>
      <c r="M2811" s="1" t="s">
        <v>79</v>
      </c>
    </row>
    <row r="2812" spans="8:13" hidden="1">
      <c r="H2812" s="1" t="s">
        <v>464</v>
      </c>
      <c r="I2812" s="1" t="s">
        <v>9284</v>
      </c>
      <c r="J2812" s="1" t="s">
        <v>9287</v>
      </c>
      <c r="K2812" s="1" t="str">
        <f t="shared" si="89"/>
        <v>2013</v>
      </c>
      <c r="L2812" s="1">
        <f t="shared" si="90"/>
        <v>31</v>
      </c>
      <c r="M2812" s="1" t="s">
        <v>60</v>
      </c>
    </row>
    <row r="2813" spans="8:13" hidden="1">
      <c r="H2813" s="1" t="s">
        <v>233</v>
      </c>
      <c r="I2813" s="1" t="s">
        <v>9284</v>
      </c>
      <c r="J2813" s="1" t="s">
        <v>9290</v>
      </c>
      <c r="K2813" s="1" t="str">
        <f t="shared" si="89"/>
        <v>2010</v>
      </c>
      <c r="L2813" s="1">
        <f t="shared" si="90"/>
        <v>46</v>
      </c>
      <c r="M2813" s="1" t="s">
        <v>60</v>
      </c>
    </row>
    <row r="2814" spans="8:13">
      <c r="H2814" s="1" t="s">
        <v>448</v>
      </c>
      <c r="I2814" s="1" t="s">
        <v>9950</v>
      </c>
      <c r="J2814" s="1" t="s">
        <v>9156</v>
      </c>
      <c r="K2814" s="1" t="str">
        <f t="shared" si="89"/>
        <v>2012</v>
      </c>
      <c r="L2814" s="18">
        <f t="shared" si="90"/>
        <v>31</v>
      </c>
      <c r="M2814" s="1" t="s">
        <v>79</v>
      </c>
    </row>
    <row r="2815" spans="8:13">
      <c r="H2815" s="1" t="s">
        <v>644</v>
      </c>
      <c r="I2815" s="1" t="s">
        <v>9437</v>
      </c>
      <c r="J2815" s="1" t="s">
        <v>10229</v>
      </c>
      <c r="K2815" s="1" t="str">
        <f t="shared" si="89"/>
        <v>2009</v>
      </c>
      <c r="L2815" s="18">
        <f t="shared" si="90"/>
        <v>31</v>
      </c>
      <c r="M2815" s="1" t="s">
        <v>79</v>
      </c>
    </row>
    <row r="2816" spans="8:13" hidden="1">
      <c r="H2816" s="1" t="s">
        <v>375</v>
      </c>
      <c r="I2816" s="1" t="s">
        <v>9293</v>
      </c>
      <c r="J2816" s="1" t="s">
        <v>527</v>
      </c>
      <c r="K2816" s="1" t="str">
        <f t="shared" si="89"/>
        <v>2018</v>
      </c>
      <c r="L2816" s="1">
        <f t="shared" si="90"/>
        <v>54</v>
      </c>
      <c r="M2816" s="1" t="s">
        <v>60</v>
      </c>
    </row>
    <row r="2817" spans="8:13">
      <c r="H2817" s="1" t="s">
        <v>120</v>
      </c>
      <c r="I2817" s="1" t="s">
        <v>10543</v>
      </c>
      <c r="J2817" s="1" t="s">
        <v>10560</v>
      </c>
      <c r="K2817" s="1" t="str">
        <f t="shared" si="89"/>
        <v>2005</v>
      </c>
      <c r="L2817" s="18">
        <f t="shared" si="90"/>
        <v>31</v>
      </c>
      <c r="M2817" s="1" t="s">
        <v>79</v>
      </c>
    </row>
    <row r="2818" spans="8:13" hidden="1">
      <c r="H2818" s="1" t="s">
        <v>144</v>
      </c>
      <c r="I2818" s="1" t="s">
        <v>9293</v>
      </c>
      <c r="J2818" s="1" t="s">
        <v>9310</v>
      </c>
      <c r="K2818" s="1" t="str">
        <f t="shared" si="89"/>
        <v>2020</v>
      </c>
      <c r="L2818" s="1">
        <f t="shared" si="90"/>
        <v>24</v>
      </c>
      <c r="M2818" s="1" t="s">
        <v>60</v>
      </c>
    </row>
    <row r="2819" spans="8:13" hidden="1">
      <c r="H2819" s="1" t="s">
        <v>128</v>
      </c>
      <c r="I2819" s="1" t="s">
        <v>9293</v>
      </c>
      <c r="J2819" s="1" t="s">
        <v>606</v>
      </c>
      <c r="K2819" s="1" t="str">
        <f t="shared" si="89"/>
        <v>2020</v>
      </c>
      <c r="L2819" s="1">
        <f t="shared" si="90"/>
        <v>42</v>
      </c>
      <c r="M2819" s="1" t="s">
        <v>60</v>
      </c>
    </row>
    <row r="2820" spans="8:13" hidden="1">
      <c r="H2820" s="1" t="s">
        <v>101</v>
      </c>
      <c r="I2820" s="1" t="s">
        <v>8573</v>
      </c>
      <c r="J2820" s="1" t="s">
        <v>1012</v>
      </c>
      <c r="K2820" s="1" t="str">
        <f t="shared" ref="K2820:K2883" si="91">TEXT(J2820,"YYYY")</f>
        <v>2017</v>
      </c>
      <c r="L2820" s="1">
        <f t="shared" si="90"/>
        <v>35</v>
      </c>
      <c r="M2820" s="1" t="s">
        <v>60</v>
      </c>
    </row>
    <row r="2821" spans="8:13" hidden="1">
      <c r="H2821" s="1" t="s">
        <v>217</v>
      </c>
      <c r="I2821" s="1" t="s">
        <v>9293</v>
      </c>
      <c r="J2821" s="1" t="s">
        <v>5087</v>
      </c>
      <c r="K2821" s="1" t="str">
        <f t="shared" si="91"/>
        <v>2017</v>
      </c>
      <c r="L2821" s="1">
        <f t="shared" si="90"/>
        <v>13</v>
      </c>
      <c r="M2821" s="1" t="s">
        <v>60</v>
      </c>
    </row>
    <row r="2822" spans="8:13" hidden="1">
      <c r="H2822" s="1" t="s">
        <v>130</v>
      </c>
      <c r="I2822" s="1" t="s">
        <v>9247</v>
      </c>
      <c r="J2822" s="1" t="s">
        <v>9322</v>
      </c>
      <c r="K2822" s="1" t="str">
        <f t="shared" si="91"/>
        <v>2011</v>
      </c>
      <c r="L2822" s="1">
        <f t="shared" si="90"/>
        <v>9</v>
      </c>
      <c r="M2822" s="1" t="s">
        <v>60</v>
      </c>
    </row>
    <row r="2823" spans="8:13" hidden="1">
      <c r="H2823" s="1" t="s">
        <v>63</v>
      </c>
      <c r="I2823" s="1" t="s">
        <v>3346</v>
      </c>
      <c r="J2823" s="1" t="s">
        <v>3556</v>
      </c>
      <c r="K2823" s="1" t="str">
        <f t="shared" si="91"/>
        <v>2011</v>
      </c>
      <c r="L2823" s="1">
        <f t="shared" si="90"/>
        <v>29</v>
      </c>
      <c r="M2823" s="1" t="s">
        <v>60</v>
      </c>
    </row>
    <row r="2824" spans="8:13" hidden="1">
      <c r="H2824" s="1" t="s">
        <v>134</v>
      </c>
      <c r="I2824" s="1" t="s">
        <v>9247</v>
      </c>
      <c r="J2824" s="1" t="s">
        <v>8851</v>
      </c>
      <c r="K2824" s="1" t="str">
        <f t="shared" si="91"/>
        <v>2014</v>
      </c>
      <c r="L2824" s="1">
        <f t="shared" si="90"/>
        <v>27</v>
      </c>
      <c r="M2824" s="1" t="s">
        <v>60</v>
      </c>
    </row>
    <row r="2825" spans="8:13" hidden="1">
      <c r="H2825" s="1" t="s">
        <v>299</v>
      </c>
      <c r="I2825" s="1" t="s">
        <v>9328</v>
      </c>
      <c r="J2825" s="1" t="s">
        <v>9329</v>
      </c>
      <c r="K2825" s="1" t="str">
        <f t="shared" si="91"/>
        <v>2010</v>
      </c>
      <c r="L2825" s="1">
        <f t="shared" si="90"/>
        <v>42</v>
      </c>
      <c r="M2825" s="1" t="s">
        <v>60</v>
      </c>
    </row>
    <row r="2826" spans="8:13">
      <c r="H2826" s="1" t="s">
        <v>448</v>
      </c>
      <c r="I2826" s="1" t="s">
        <v>6666</v>
      </c>
      <c r="J2826" s="1" t="s">
        <v>709</v>
      </c>
      <c r="K2826" s="1" t="str">
        <f t="shared" si="91"/>
        <v>2019</v>
      </c>
      <c r="L2826" s="18">
        <f t="shared" si="90"/>
        <v>31</v>
      </c>
      <c r="M2826" s="1" t="s">
        <v>79</v>
      </c>
    </row>
    <row r="2827" spans="8:13" hidden="1">
      <c r="H2827" s="1" t="s">
        <v>555</v>
      </c>
      <c r="I2827" s="1" t="s">
        <v>9328</v>
      </c>
      <c r="J2827" s="1" t="s">
        <v>6312</v>
      </c>
      <c r="K2827" s="1" t="str">
        <f t="shared" si="91"/>
        <v>2012</v>
      </c>
      <c r="L2827" s="1">
        <f t="shared" si="90"/>
        <v>40</v>
      </c>
      <c r="M2827" s="1" t="s">
        <v>60</v>
      </c>
    </row>
    <row r="2828" spans="8:13" hidden="1">
      <c r="H2828" s="1" t="s">
        <v>63</v>
      </c>
      <c r="I2828" s="1" t="s">
        <v>9328</v>
      </c>
      <c r="J2828" s="1" t="s">
        <v>5528</v>
      </c>
      <c r="K2828" s="1" t="str">
        <f t="shared" si="91"/>
        <v>2009</v>
      </c>
      <c r="L2828" s="1">
        <f t="shared" si="90"/>
        <v>27</v>
      </c>
      <c r="M2828" s="1" t="s">
        <v>60</v>
      </c>
    </row>
    <row r="2829" spans="8:13">
      <c r="H2829" s="1" t="s">
        <v>448</v>
      </c>
      <c r="I2829" s="1" t="s">
        <v>830</v>
      </c>
      <c r="J2829" s="1" t="s">
        <v>1341</v>
      </c>
      <c r="K2829" s="1" t="str">
        <f t="shared" si="91"/>
        <v>2019</v>
      </c>
      <c r="L2829" s="18">
        <f t="shared" si="90"/>
        <v>31</v>
      </c>
      <c r="M2829" s="1" t="s">
        <v>79</v>
      </c>
    </row>
    <row r="2830" spans="8:13" hidden="1">
      <c r="H2830" s="1" t="s">
        <v>58</v>
      </c>
      <c r="I2830" s="1" t="s">
        <v>9340</v>
      </c>
      <c r="J2830" s="1" t="s">
        <v>9341</v>
      </c>
      <c r="K2830" s="1" t="str">
        <f t="shared" si="91"/>
        <v>2012</v>
      </c>
      <c r="L2830" s="1">
        <f t="shared" si="90"/>
        <v>8</v>
      </c>
      <c r="M2830" s="1" t="s">
        <v>60</v>
      </c>
    </row>
    <row r="2831" spans="8:13" hidden="1">
      <c r="H2831" s="1" t="s">
        <v>120</v>
      </c>
      <c r="I2831" s="1" t="s">
        <v>9328</v>
      </c>
      <c r="J2831" s="1" t="s">
        <v>9344</v>
      </c>
      <c r="K2831" s="1" t="str">
        <f t="shared" si="91"/>
        <v>2011</v>
      </c>
      <c r="L2831" s="1">
        <f t="shared" si="90"/>
        <v>45</v>
      </c>
      <c r="M2831" s="1" t="s">
        <v>60</v>
      </c>
    </row>
    <row r="2832" spans="8:13" hidden="1">
      <c r="H2832" s="1" t="s">
        <v>448</v>
      </c>
      <c r="I2832" s="1" t="s">
        <v>9346</v>
      </c>
      <c r="J2832" s="1" t="s">
        <v>7730</v>
      </c>
      <c r="K2832" s="1" t="str">
        <f t="shared" si="91"/>
        <v>2011</v>
      </c>
      <c r="L2832" s="1">
        <f t="shared" si="90"/>
        <v>31</v>
      </c>
      <c r="M2832" s="1" t="s">
        <v>60</v>
      </c>
    </row>
    <row r="2833" spans="8:13" hidden="1">
      <c r="H2833" s="1" t="s">
        <v>189</v>
      </c>
      <c r="I2833" s="1" t="s">
        <v>9346</v>
      </c>
      <c r="J2833" s="1" t="s">
        <v>3409</v>
      </c>
      <c r="K2833" s="1" t="str">
        <f t="shared" si="91"/>
        <v>2004</v>
      </c>
      <c r="L2833" s="1">
        <f t="shared" si="90"/>
        <v>39</v>
      </c>
      <c r="M2833" s="1" t="s">
        <v>60</v>
      </c>
    </row>
    <row r="2834" spans="8:13">
      <c r="H2834" s="1" t="s">
        <v>464</v>
      </c>
      <c r="I2834" s="1" t="s">
        <v>297</v>
      </c>
      <c r="J2834" s="1" t="s">
        <v>9293</v>
      </c>
      <c r="K2834" s="1" t="str">
        <f t="shared" si="91"/>
        <v>2020</v>
      </c>
      <c r="L2834" s="18">
        <f t="shared" si="90"/>
        <v>31</v>
      </c>
      <c r="M2834" s="1" t="s">
        <v>79</v>
      </c>
    </row>
    <row r="2835" spans="8:13" hidden="1">
      <c r="H2835" s="1" t="s">
        <v>247</v>
      </c>
      <c r="I2835" s="1" t="s">
        <v>9340</v>
      </c>
      <c r="J2835" s="1" t="s">
        <v>7891</v>
      </c>
      <c r="K2835" s="1" t="str">
        <f t="shared" si="91"/>
        <v>2007</v>
      </c>
      <c r="L2835" s="1">
        <f t="shared" si="90"/>
        <v>8</v>
      </c>
      <c r="M2835" s="1" t="s">
        <v>60</v>
      </c>
    </row>
    <row r="2836" spans="8:13">
      <c r="H2836" s="1" t="s">
        <v>448</v>
      </c>
      <c r="I2836" s="1" t="s">
        <v>11621</v>
      </c>
      <c r="J2836" s="1" t="s">
        <v>1259</v>
      </c>
      <c r="K2836" s="1" t="str">
        <f t="shared" si="91"/>
        <v>2014</v>
      </c>
      <c r="L2836" s="18">
        <f t="shared" si="90"/>
        <v>31</v>
      </c>
      <c r="M2836" s="1" t="s">
        <v>79</v>
      </c>
    </row>
    <row r="2837" spans="8:13" hidden="1">
      <c r="H2837" s="1" t="s">
        <v>134</v>
      </c>
      <c r="I2837" s="1" t="s">
        <v>9354</v>
      </c>
      <c r="J2837" s="1" t="s">
        <v>5528</v>
      </c>
      <c r="K2837" s="1" t="str">
        <f t="shared" si="91"/>
        <v>2009</v>
      </c>
      <c r="L2837" s="1">
        <f t="shared" si="90"/>
        <v>24</v>
      </c>
      <c r="M2837" s="1" t="s">
        <v>60</v>
      </c>
    </row>
    <row r="2838" spans="8:13">
      <c r="H2838" s="1" t="s">
        <v>530</v>
      </c>
      <c r="I2838" s="1" t="s">
        <v>613</v>
      </c>
      <c r="J2838" s="1" t="s">
        <v>1619</v>
      </c>
      <c r="K2838" s="1" t="str">
        <f t="shared" si="91"/>
        <v>2013</v>
      </c>
      <c r="L2838" s="18">
        <f t="shared" si="90"/>
        <v>31</v>
      </c>
      <c r="M2838" s="1" t="s">
        <v>79</v>
      </c>
    </row>
    <row r="2839" spans="8:13" hidden="1">
      <c r="H2839" s="1" t="s">
        <v>99</v>
      </c>
      <c r="I2839" s="1" t="s">
        <v>7760</v>
      </c>
      <c r="J2839" s="1" t="s">
        <v>2115</v>
      </c>
      <c r="K2839" s="1" t="str">
        <f t="shared" si="91"/>
        <v>2018</v>
      </c>
      <c r="L2839" s="1">
        <f t="shared" si="90"/>
        <v>4</v>
      </c>
      <c r="M2839" s="1" t="s">
        <v>60</v>
      </c>
    </row>
    <row r="2840" spans="8:13">
      <c r="H2840" s="1" t="s">
        <v>678</v>
      </c>
      <c r="I2840" s="1" t="s">
        <v>1643</v>
      </c>
      <c r="J2840" s="1" t="s">
        <v>987</v>
      </c>
      <c r="K2840" s="1" t="str">
        <f t="shared" si="91"/>
        <v>2017</v>
      </c>
      <c r="L2840" s="18">
        <f t="shared" si="90"/>
        <v>32</v>
      </c>
      <c r="M2840" s="1" t="s">
        <v>79</v>
      </c>
    </row>
    <row r="2841" spans="8:13">
      <c r="H2841" s="1" t="s">
        <v>448</v>
      </c>
      <c r="I2841" s="1" t="s">
        <v>2292</v>
      </c>
      <c r="J2841" s="1" t="s">
        <v>2292</v>
      </c>
      <c r="K2841" s="1" t="str">
        <f t="shared" si="91"/>
        <v>2019</v>
      </c>
      <c r="L2841" s="18">
        <f t="shared" si="90"/>
        <v>32</v>
      </c>
      <c r="M2841" s="1" t="s">
        <v>79</v>
      </c>
    </row>
    <row r="2842" spans="8:13">
      <c r="H2842" s="1" t="s">
        <v>101</v>
      </c>
      <c r="I2842" s="1" t="s">
        <v>2534</v>
      </c>
      <c r="J2842" s="1" t="s">
        <v>2577</v>
      </c>
      <c r="K2842" s="1" t="str">
        <f t="shared" si="91"/>
        <v>2012</v>
      </c>
      <c r="L2842" s="18">
        <f t="shared" si="90"/>
        <v>32</v>
      </c>
      <c r="M2842" s="1" t="s">
        <v>79</v>
      </c>
    </row>
    <row r="2843" spans="8:13" hidden="1">
      <c r="H2843" s="1" t="s">
        <v>256</v>
      </c>
      <c r="I2843" s="1" t="s">
        <v>9362</v>
      </c>
      <c r="J2843" s="1" t="s">
        <v>7691</v>
      </c>
      <c r="K2843" s="1" t="str">
        <f t="shared" si="91"/>
        <v>2020</v>
      </c>
      <c r="L2843" s="1">
        <f t="shared" si="90"/>
        <v>52</v>
      </c>
      <c r="M2843" s="1" t="s">
        <v>60</v>
      </c>
    </row>
    <row r="2844" spans="8:13">
      <c r="H2844" s="1" t="s">
        <v>530</v>
      </c>
      <c r="I2844" s="1" t="s">
        <v>2899</v>
      </c>
      <c r="J2844" s="1" t="s">
        <v>2658</v>
      </c>
      <c r="K2844" s="1" t="str">
        <f t="shared" si="91"/>
        <v>2017</v>
      </c>
      <c r="L2844" s="18">
        <f t="shared" si="90"/>
        <v>32</v>
      </c>
      <c r="M2844" s="1" t="s">
        <v>79</v>
      </c>
    </row>
    <row r="2845" spans="8:13" hidden="1">
      <c r="H2845" s="1" t="s">
        <v>479</v>
      </c>
      <c r="I2845" s="1" t="s">
        <v>9362</v>
      </c>
      <c r="J2845" s="1" t="s">
        <v>2212</v>
      </c>
      <c r="K2845" s="1" t="str">
        <f t="shared" si="91"/>
        <v>2010</v>
      </c>
      <c r="L2845" s="1">
        <f t="shared" si="90"/>
        <v>9</v>
      </c>
      <c r="M2845" s="1" t="s">
        <v>60</v>
      </c>
    </row>
    <row r="2846" spans="8:13" hidden="1">
      <c r="H2846" s="1" t="s">
        <v>101</v>
      </c>
      <c r="I2846" s="1" t="s">
        <v>9362</v>
      </c>
      <c r="J2846" s="1" t="s">
        <v>9383</v>
      </c>
      <c r="K2846" s="1" t="str">
        <f t="shared" si="91"/>
        <v>2020</v>
      </c>
      <c r="L2846" s="1">
        <f t="shared" si="90"/>
        <v>38</v>
      </c>
      <c r="M2846" s="1" t="s">
        <v>60</v>
      </c>
    </row>
    <row r="2847" spans="8:13">
      <c r="H2847" s="1" t="s">
        <v>644</v>
      </c>
      <c r="I2847" s="1" t="s">
        <v>2037</v>
      </c>
      <c r="J2847" s="1" t="s">
        <v>250</v>
      </c>
      <c r="K2847" s="1" t="str">
        <f t="shared" si="91"/>
        <v>2016</v>
      </c>
      <c r="L2847" s="18">
        <f t="shared" si="90"/>
        <v>32</v>
      </c>
      <c r="M2847" s="1" t="s">
        <v>79</v>
      </c>
    </row>
    <row r="2848" spans="8:13">
      <c r="H2848" s="1" t="s">
        <v>149</v>
      </c>
      <c r="I2848" s="1" t="s">
        <v>3588</v>
      </c>
      <c r="J2848" s="1" t="s">
        <v>2212</v>
      </c>
      <c r="K2848" s="1" t="str">
        <f t="shared" si="91"/>
        <v>2010</v>
      </c>
      <c r="L2848" s="18">
        <f t="shared" si="90"/>
        <v>32</v>
      </c>
      <c r="M2848" s="1" t="s">
        <v>79</v>
      </c>
    </row>
    <row r="2849" spans="8:13">
      <c r="H2849" s="1" t="s">
        <v>530</v>
      </c>
      <c r="I2849" s="1" t="s">
        <v>579</v>
      </c>
      <c r="J2849" s="1" t="s">
        <v>303</v>
      </c>
      <c r="K2849" s="1" t="str">
        <f t="shared" si="91"/>
        <v>2016</v>
      </c>
      <c r="L2849" s="18">
        <f t="shared" si="90"/>
        <v>32</v>
      </c>
      <c r="M2849" s="1" t="s">
        <v>79</v>
      </c>
    </row>
    <row r="2850" spans="8:13">
      <c r="H2850" s="1" t="s">
        <v>678</v>
      </c>
      <c r="I2850" s="1" t="s">
        <v>3668</v>
      </c>
      <c r="J2850" s="1" t="s">
        <v>3430</v>
      </c>
      <c r="K2850" s="1" t="str">
        <f t="shared" si="91"/>
        <v>2016</v>
      </c>
      <c r="L2850" s="18">
        <f t="shared" si="90"/>
        <v>32</v>
      </c>
      <c r="M2850" s="1" t="s">
        <v>79</v>
      </c>
    </row>
    <row r="2851" spans="8:13" hidden="1">
      <c r="H2851" s="1" t="s">
        <v>88</v>
      </c>
      <c r="I2851" s="1" t="s">
        <v>9244</v>
      </c>
      <c r="J2851" s="1" t="s">
        <v>9401</v>
      </c>
      <c r="K2851" s="1" t="str">
        <f t="shared" si="91"/>
        <v>2013</v>
      </c>
      <c r="L2851" s="1">
        <f t="shared" si="90"/>
        <v>29</v>
      </c>
      <c r="M2851" s="1" t="s">
        <v>60</v>
      </c>
    </row>
    <row r="2852" spans="8:13" hidden="1">
      <c r="H2852" s="1" t="s">
        <v>584</v>
      </c>
      <c r="I2852" s="1" t="s">
        <v>9244</v>
      </c>
      <c r="J2852" s="1" t="s">
        <v>9404</v>
      </c>
      <c r="K2852" s="1" t="str">
        <f t="shared" si="91"/>
        <v>2012</v>
      </c>
      <c r="L2852" s="1">
        <f t="shared" ref="L2852:L2915" si="92">H2852-(TEXT(I2852,"YYYY")-TEXT(J2852,"YYYY"))</f>
        <v>37</v>
      </c>
      <c r="M2852" s="1" t="s">
        <v>60</v>
      </c>
    </row>
    <row r="2853" spans="8:13">
      <c r="H2853" s="1" t="s">
        <v>678</v>
      </c>
      <c r="I2853" s="1" t="s">
        <v>5354</v>
      </c>
      <c r="J2853" s="1" t="s">
        <v>1222</v>
      </c>
      <c r="K2853" s="1" t="str">
        <f t="shared" si="91"/>
        <v>2015</v>
      </c>
      <c r="L2853" s="18">
        <f t="shared" si="92"/>
        <v>32</v>
      </c>
      <c r="M2853" s="1" t="s">
        <v>79</v>
      </c>
    </row>
    <row r="2854" spans="8:13">
      <c r="H2854" s="1" t="s">
        <v>678</v>
      </c>
      <c r="I2854" s="1" t="s">
        <v>676</v>
      </c>
      <c r="J2854" s="1" t="s">
        <v>5668</v>
      </c>
      <c r="K2854" s="1" t="str">
        <f t="shared" si="91"/>
        <v>2018</v>
      </c>
      <c r="L2854" s="18">
        <f t="shared" si="92"/>
        <v>32</v>
      </c>
      <c r="M2854" s="1" t="s">
        <v>79</v>
      </c>
    </row>
    <row r="2855" spans="8:13" hidden="1">
      <c r="H2855" s="1" t="s">
        <v>583</v>
      </c>
      <c r="I2855" s="1" t="s">
        <v>9415</v>
      </c>
      <c r="J2855" s="1" t="s">
        <v>9416</v>
      </c>
      <c r="K2855" s="1" t="str">
        <f t="shared" si="91"/>
        <v>2012</v>
      </c>
      <c r="L2855" s="1">
        <f t="shared" si="92"/>
        <v>22</v>
      </c>
      <c r="M2855" s="1" t="s">
        <v>60</v>
      </c>
    </row>
    <row r="2856" spans="8:13" hidden="1">
      <c r="H2856" s="1" t="s">
        <v>118</v>
      </c>
      <c r="I2856" s="1" t="s">
        <v>9415</v>
      </c>
      <c r="J2856" s="1" t="s">
        <v>9419</v>
      </c>
      <c r="K2856" s="1" t="str">
        <f t="shared" si="91"/>
        <v>2012</v>
      </c>
      <c r="L2856" s="1">
        <f t="shared" si="92"/>
        <v>25</v>
      </c>
      <c r="M2856" s="1" t="s">
        <v>60</v>
      </c>
    </row>
    <row r="2857" spans="8:13">
      <c r="H2857" s="1" t="s">
        <v>678</v>
      </c>
      <c r="I2857" s="1" t="s">
        <v>5741</v>
      </c>
      <c r="J2857" s="1" t="s">
        <v>5742</v>
      </c>
      <c r="K2857" s="1" t="str">
        <f t="shared" si="91"/>
        <v>2014</v>
      </c>
      <c r="L2857" s="18">
        <f t="shared" si="92"/>
        <v>32</v>
      </c>
      <c r="M2857" s="1" t="s">
        <v>79</v>
      </c>
    </row>
    <row r="2858" spans="8:13">
      <c r="H2858" s="1" t="s">
        <v>128</v>
      </c>
      <c r="I2858" s="1" t="s">
        <v>152</v>
      </c>
      <c r="J2858" s="1" t="s">
        <v>1918</v>
      </c>
      <c r="K2858" s="1" t="str">
        <f t="shared" si="91"/>
        <v>2007</v>
      </c>
      <c r="L2858" s="18">
        <f t="shared" si="92"/>
        <v>32</v>
      </c>
      <c r="M2858" s="1" t="s">
        <v>79</v>
      </c>
    </row>
    <row r="2859" spans="8:13" hidden="1">
      <c r="H2859" s="1" t="s">
        <v>88</v>
      </c>
      <c r="I2859" s="1" t="s">
        <v>9411</v>
      </c>
      <c r="J2859" s="1" t="s">
        <v>9426</v>
      </c>
      <c r="K2859" s="1" t="str">
        <f t="shared" si="91"/>
        <v>2001</v>
      </c>
      <c r="L2859" s="1">
        <f t="shared" si="92"/>
        <v>15</v>
      </c>
      <c r="M2859" s="1" t="s">
        <v>60</v>
      </c>
    </row>
    <row r="2860" spans="8:13">
      <c r="H2860" s="1" t="s">
        <v>448</v>
      </c>
      <c r="I2860" s="1" t="s">
        <v>6046</v>
      </c>
      <c r="J2860" s="1" t="s">
        <v>6046</v>
      </c>
      <c r="K2860" s="1" t="str">
        <f t="shared" si="91"/>
        <v>2017</v>
      </c>
      <c r="L2860" s="18">
        <f t="shared" si="92"/>
        <v>32</v>
      </c>
      <c r="M2860" s="1" t="s">
        <v>79</v>
      </c>
    </row>
    <row r="2861" spans="8:13">
      <c r="H2861" s="1" t="s">
        <v>128</v>
      </c>
      <c r="I2861" s="1" t="s">
        <v>2246</v>
      </c>
      <c r="J2861" s="1" t="s">
        <v>6244</v>
      </c>
      <c r="K2861" s="1" t="str">
        <f t="shared" si="91"/>
        <v>2005</v>
      </c>
      <c r="L2861" s="18">
        <f t="shared" si="92"/>
        <v>32</v>
      </c>
      <c r="M2861" s="1" t="s">
        <v>79</v>
      </c>
    </row>
    <row r="2862" spans="8:13" hidden="1">
      <c r="H2862" s="1" t="s">
        <v>247</v>
      </c>
      <c r="I2862" s="1" t="s">
        <v>9411</v>
      </c>
      <c r="J2862" s="1" t="s">
        <v>3052</v>
      </c>
      <c r="K2862" s="1" t="str">
        <f t="shared" si="91"/>
        <v>2014</v>
      </c>
      <c r="L2862" s="1">
        <f t="shared" si="92"/>
        <v>15</v>
      </c>
      <c r="M2862" s="1" t="s">
        <v>60</v>
      </c>
    </row>
    <row r="2863" spans="8:13">
      <c r="H2863" s="1" t="s">
        <v>644</v>
      </c>
      <c r="I2863" s="1" t="s">
        <v>745</v>
      </c>
      <c r="J2863" s="1" t="s">
        <v>5726</v>
      </c>
      <c r="K2863" s="1" t="str">
        <f t="shared" si="91"/>
        <v>2014</v>
      </c>
      <c r="L2863" s="18">
        <f t="shared" si="92"/>
        <v>32</v>
      </c>
      <c r="M2863" s="1" t="s">
        <v>79</v>
      </c>
    </row>
    <row r="2864" spans="8:13">
      <c r="H2864" s="1" t="s">
        <v>678</v>
      </c>
      <c r="I2864" s="1" t="s">
        <v>6917</v>
      </c>
      <c r="J2864" s="1" t="s">
        <v>6904</v>
      </c>
      <c r="K2864" s="1" t="str">
        <f t="shared" si="91"/>
        <v>2013</v>
      </c>
      <c r="L2864" s="18">
        <f t="shared" si="92"/>
        <v>32</v>
      </c>
      <c r="M2864" s="1" t="s">
        <v>79</v>
      </c>
    </row>
    <row r="2865" spans="8:13">
      <c r="H2865" s="1" t="s">
        <v>678</v>
      </c>
      <c r="I2865" s="1" t="s">
        <v>7037</v>
      </c>
      <c r="J2865" s="1" t="s">
        <v>195</v>
      </c>
      <c r="K2865" s="1" t="str">
        <f t="shared" si="91"/>
        <v>2018</v>
      </c>
      <c r="L2865" s="18">
        <f t="shared" si="92"/>
        <v>32</v>
      </c>
      <c r="M2865" s="1" t="s">
        <v>79</v>
      </c>
    </row>
    <row r="2866" spans="8:13" hidden="1">
      <c r="H2866" s="1" t="s">
        <v>160</v>
      </c>
      <c r="I2866" s="1" t="s">
        <v>9447</v>
      </c>
      <c r="J2866" s="1" t="s">
        <v>575</v>
      </c>
      <c r="K2866" s="1" t="str">
        <f t="shared" si="91"/>
        <v>2008</v>
      </c>
      <c r="L2866" s="1">
        <f t="shared" si="92"/>
        <v>54</v>
      </c>
      <c r="M2866" s="1" t="s">
        <v>60</v>
      </c>
    </row>
    <row r="2867" spans="8:13">
      <c r="H2867" s="1" t="s">
        <v>678</v>
      </c>
      <c r="I2867" s="1" t="s">
        <v>7812</v>
      </c>
      <c r="J2867" s="1" t="s">
        <v>1259</v>
      </c>
      <c r="K2867" s="1" t="str">
        <f t="shared" si="91"/>
        <v>2014</v>
      </c>
      <c r="L2867" s="18">
        <f t="shared" si="92"/>
        <v>32</v>
      </c>
      <c r="M2867" s="1" t="s">
        <v>79</v>
      </c>
    </row>
    <row r="2868" spans="8:13" hidden="1">
      <c r="H2868" s="1" t="s">
        <v>130</v>
      </c>
      <c r="I2868" s="1" t="s">
        <v>9451</v>
      </c>
      <c r="J2868" s="1" t="s">
        <v>9439</v>
      </c>
      <c r="K2868" s="1" t="str">
        <f t="shared" si="91"/>
        <v>2012</v>
      </c>
      <c r="L2868" s="1">
        <f t="shared" si="92"/>
        <v>12</v>
      </c>
      <c r="M2868" s="1" t="s">
        <v>60</v>
      </c>
    </row>
    <row r="2869" spans="8:13" hidden="1">
      <c r="H2869" s="1" t="s">
        <v>464</v>
      </c>
      <c r="I2869" s="1" t="s">
        <v>7289</v>
      </c>
      <c r="J2869" s="1" t="s">
        <v>3645</v>
      </c>
      <c r="K2869" s="1" t="str">
        <f t="shared" si="91"/>
        <v>2014</v>
      </c>
      <c r="L2869" s="1">
        <f t="shared" si="92"/>
        <v>31</v>
      </c>
      <c r="M2869" s="1" t="s">
        <v>60</v>
      </c>
    </row>
    <row r="2870" spans="8:13" hidden="1">
      <c r="H2870" s="1" t="s">
        <v>240</v>
      </c>
      <c r="I2870" s="1" t="s">
        <v>9455</v>
      </c>
      <c r="J2870" s="1" t="s">
        <v>9439</v>
      </c>
      <c r="K2870" s="1" t="str">
        <f t="shared" si="91"/>
        <v>2012</v>
      </c>
      <c r="L2870" s="1">
        <f t="shared" si="92"/>
        <v>54</v>
      </c>
      <c r="M2870" s="1" t="s">
        <v>60</v>
      </c>
    </row>
    <row r="2871" spans="8:13" hidden="1">
      <c r="H2871" s="1" t="s">
        <v>584</v>
      </c>
      <c r="I2871" s="1" t="s">
        <v>9451</v>
      </c>
      <c r="J2871" s="1" t="s">
        <v>9459</v>
      </c>
      <c r="K2871" s="1" t="str">
        <f t="shared" si="91"/>
        <v>2012</v>
      </c>
      <c r="L2871" s="1">
        <f t="shared" si="92"/>
        <v>37</v>
      </c>
      <c r="M2871" s="1" t="s">
        <v>60</v>
      </c>
    </row>
    <row r="2872" spans="8:13" hidden="1">
      <c r="H2872" s="1" t="s">
        <v>197</v>
      </c>
      <c r="I2872" s="1" t="s">
        <v>7289</v>
      </c>
      <c r="J2872" s="1" t="s">
        <v>1721</v>
      </c>
      <c r="K2872" s="1" t="str">
        <f t="shared" si="91"/>
        <v>2004</v>
      </c>
      <c r="L2872" s="1">
        <f t="shared" si="92"/>
        <v>7</v>
      </c>
      <c r="M2872" s="1" t="s">
        <v>60</v>
      </c>
    </row>
    <row r="2873" spans="8:13">
      <c r="H2873" s="1" t="s">
        <v>644</v>
      </c>
      <c r="I2873" s="1" t="s">
        <v>8377</v>
      </c>
      <c r="J2873" s="1" t="s">
        <v>8380</v>
      </c>
      <c r="K2873" s="1" t="str">
        <f t="shared" si="91"/>
        <v>2012</v>
      </c>
      <c r="L2873" s="18">
        <f t="shared" si="92"/>
        <v>32</v>
      </c>
      <c r="M2873" s="1" t="s">
        <v>79</v>
      </c>
    </row>
    <row r="2874" spans="8:13" hidden="1">
      <c r="H2874" s="1" t="s">
        <v>55</v>
      </c>
      <c r="I2874" s="1" t="s">
        <v>9451</v>
      </c>
      <c r="J2874" s="1" t="s">
        <v>9439</v>
      </c>
      <c r="K2874" s="1" t="str">
        <f t="shared" si="91"/>
        <v>2012</v>
      </c>
      <c r="L2874" s="1">
        <f t="shared" si="92"/>
        <v>4</v>
      </c>
      <c r="M2874" s="1" t="s">
        <v>60</v>
      </c>
    </row>
    <row r="2875" spans="8:13">
      <c r="H2875" s="1" t="s">
        <v>448</v>
      </c>
      <c r="I2875" s="1" t="s">
        <v>8450</v>
      </c>
      <c r="J2875" s="1" t="s">
        <v>7043</v>
      </c>
      <c r="K2875" s="1" t="str">
        <f t="shared" si="91"/>
        <v>2020</v>
      </c>
      <c r="L2875" s="18">
        <f t="shared" si="92"/>
        <v>32</v>
      </c>
      <c r="M2875" s="1" t="s">
        <v>79</v>
      </c>
    </row>
    <row r="2876" spans="8:13" hidden="1">
      <c r="H2876" s="1"/>
      <c r="I2876" s="1" t="s">
        <v>9468</v>
      </c>
      <c r="J2876" s="1" t="s">
        <v>9469</v>
      </c>
      <c r="K2876" s="1" t="str">
        <f t="shared" si="91"/>
        <v>2011</v>
      </c>
      <c r="L2876" s="1">
        <f t="shared" si="92"/>
        <v>-1</v>
      </c>
      <c r="M2876" s="1" t="s">
        <v>60</v>
      </c>
    </row>
    <row r="2877" spans="8:13">
      <c r="H2877" s="1" t="s">
        <v>448</v>
      </c>
      <c r="I2877" s="1" t="s">
        <v>9662</v>
      </c>
      <c r="J2877" s="1" t="s">
        <v>9677</v>
      </c>
      <c r="K2877" s="1" t="str">
        <f t="shared" si="91"/>
        <v>2012</v>
      </c>
      <c r="L2877" s="18">
        <f t="shared" si="92"/>
        <v>32</v>
      </c>
      <c r="M2877" s="1" t="s">
        <v>79</v>
      </c>
    </row>
    <row r="2878" spans="8:13" hidden="1">
      <c r="H2878" s="1" t="s">
        <v>530</v>
      </c>
      <c r="I2878" s="1" t="s">
        <v>9468</v>
      </c>
      <c r="J2878" s="1" t="s">
        <v>9475</v>
      </c>
      <c r="K2878" s="1" t="str">
        <f t="shared" si="91"/>
        <v>2003</v>
      </c>
      <c r="L2878" s="1">
        <f t="shared" si="92"/>
        <v>24</v>
      </c>
      <c r="M2878" s="1" t="s">
        <v>60</v>
      </c>
    </row>
    <row r="2879" spans="8:13">
      <c r="H2879" s="1" t="s">
        <v>555</v>
      </c>
      <c r="I2879" s="1" t="s">
        <v>9833</v>
      </c>
      <c r="J2879" s="1" t="s">
        <v>9834</v>
      </c>
      <c r="K2879" s="1" t="str">
        <f t="shared" si="91"/>
        <v>2005</v>
      </c>
      <c r="L2879" s="18">
        <f t="shared" si="92"/>
        <v>32</v>
      </c>
      <c r="M2879" s="1" t="s">
        <v>79</v>
      </c>
    </row>
    <row r="2880" spans="8:13" hidden="1">
      <c r="H2880" s="1" t="s">
        <v>58</v>
      </c>
      <c r="I2880" s="1" t="s">
        <v>9477</v>
      </c>
      <c r="J2880" s="1" t="s">
        <v>9480</v>
      </c>
      <c r="K2880" s="1" t="str">
        <f t="shared" si="91"/>
        <v>2007</v>
      </c>
      <c r="L2880" s="1">
        <f t="shared" si="92"/>
        <v>3</v>
      </c>
      <c r="M2880" s="1" t="s">
        <v>60</v>
      </c>
    </row>
    <row r="2881" spans="8:13">
      <c r="H2881" s="1" t="s">
        <v>101</v>
      </c>
      <c r="I2881" s="1" t="s">
        <v>9998</v>
      </c>
      <c r="J2881" s="1" t="s">
        <v>1918</v>
      </c>
      <c r="K2881" s="1" t="str">
        <f t="shared" si="91"/>
        <v>2007</v>
      </c>
      <c r="L2881" s="18">
        <f t="shared" si="92"/>
        <v>32</v>
      </c>
      <c r="M2881" s="1" t="s">
        <v>79</v>
      </c>
    </row>
    <row r="2882" spans="8:13">
      <c r="H2882" s="1" t="s">
        <v>678</v>
      </c>
      <c r="I2882" s="1" t="s">
        <v>10543</v>
      </c>
      <c r="J2882" s="1" t="s">
        <v>10546</v>
      </c>
      <c r="K2882" s="1" t="str">
        <f t="shared" si="91"/>
        <v>2018</v>
      </c>
      <c r="L2882" s="18">
        <f t="shared" si="92"/>
        <v>32</v>
      </c>
      <c r="M2882" s="1" t="s">
        <v>79</v>
      </c>
    </row>
    <row r="2883" spans="8:13">
      <c r="H2883" s="1" t="s">
        <v>530</v>
      </c>
      <c r="I2883" s="1" t="s">
        <v>10939</v>
      </c>
      <c r="J2883" s="1" t="s">
        <v>617</v>
      </c>
      <c r="K2883" s="1" t="str">
        <f t="shared" si="91"/>
        <v>2019</v>
      </c>
      <c r="L2883" s="18">
        <f t="shared" si="92"/>
        <v>32</v>
      </c>
      <c r="M2883" s="1" t="s">
        <v>79</v>
      </c>
    </row>
    <row r="2884" spans="8:13">
      <c r="H2884" s="1" t="s">
        <v>101</v>
      </c>
      <c r="I2884" s="1" t="s">
        <v>830</v>
      </c>
      <c r="J2884" s="1" t="s">
        <v>7360</v>
      </c>
      <c r="K2884" s="1" t="str">
        <f t="shared" ref="K2884:K2947" si="93">TEXT(J2884,"YYYY")</f>
        <v>2014</v>
      </c>
      <c r="L2884" s="18">
        <f t="shared" si="92"/>
        <v>32</v>
      </c>
      <c r="M2884" s="1" t="s">
        <v>79</v>
      </c>
    </row>
    <row r="2885" spans="8:13">
      <c r="H2885" s="1" t="s">
        <v>448</v>
      </c>
      <c r="I2885" s="1" t="s">
        <v>11029</v>
      </c>
      <c r="J2885" s="1" t="s">
        <v>7020</v>
      </c>
      <c r="K2885" s="1" t="str">
        <f t="shared" si="93"/>
        <v>2020</v>
      </c>
      <c r="L2885" s="18">
        <f t="shared" si="92"/>
        <v>32</v>
      </c>
      <c r="M2885" s="1" t="s">
        <v>79</v>
      </c>
    </row>
    <row r="2886" spans="8:13" hidden="1">
      <c r="H2886" s="1" t="s">
        <v>55</v>
      </c>
      <c r="I2886" s="1" t="s">
        <v>321</v>
      </c>
      <c r="J2886" s="1" t="s">
        <v>9501</v>
      </c>
      <c r="K2886" s="1" t="str">
        <f t="shared" si="93"/>
        <v>2020</v>
      </c>
      <c r="L2886" s="1">
        <f t="shared" si="92"/>
        <v>4</v>
      </c>
      <c r="M2886" s="1" t="s">
        <v>60</v>
      </c>
    </row>
    <row r="2887" spans="8:13">
      <c r="H2887" s="1" t="s">
        <v>644</v>
      </c>
      <c r="I2887" s="1" t="s">
        <v>11669</v>
      </c>
      <c r="J2887" s="1" t="s">
        <v>10290</v>
      </c>
      <c r="K2887" s="1" t="str">
        <f t="shared" si="93"/>
        <v>2013</v>
      </c>
      <c r="L2887" s="18">
        <f t="shared" si="92"/>
        <v>32</v>
      </c>
      <c r="M2887" s="1" t="s">
        <v>79</v>
      </c>
    </row>
    <row r="2888" spans="8:13">
      <c r="H2888" s="1" t="s">
        <v>644</v>
      </c>
      <c r="I2888" s="1" t="s">
        <v>8377</v>
      </c>
      <c r="J2888" s="1" t="s">
        <v>11778</v>
      </c>
      <c r="K2888" s="1" t="str">
        <f t="shared" si="93"/>
        <v>2012</v>
      </c>
      <c r="L2888" s="18">
        <f t="shared" si="92"/>
        <v>32</v>
      </c>
      <c r="M2888" s="1" t="s">
        <v>79</v>
      </c>
    </row>
    <row r="2889" spans="8:13">
      <c r="H2889" s="1" t="s">
        <v>530</v>
      </c>
      <c r="I2889" s="1" t="s">
        <v>987</v>
      </c>
      <c r="J2889" s="1" t="s">
        <v>990</v>
      </c>
      <c r="K2889" s="1" t="str">
        <f t="shared" si="93"/>
        <v>2017</v>
      </c>
      <c r="L2889" s="18">
        <f t="shared" si="92"/>
        <v>33</v>
      </c>
      <c r="M2889" s="1" t="s">
        <v>79</v>
      </c>
    </row>
    <row r="2890" spans="8:13" hidden="1">
      <c r="H2890" s="1" t="s">
        <v>324</v>
      </c>
      <c r="I2890" s="1" t="s">
        <v>562</v>
      </c>
      <c r="J2890" s="1" t="s">
        <v>1083</v>
      </c>
      <c r="K2890" s="1" t="str">
        <f t="shared" si="93"/>
        <v>2015</v>
      </c>
      <c r="L2890" s="1">
        <f t="shared" si="92"/>
        <v>13</v>
      </c>
      <c r="M2890" s="1" t="s">
        <v>60</v>
      </c>
    </row>
    <row r="2891" spans="8:13">
      <c r="H2891" s="1" t="s">
        <v>530</v>
      </c>
      <c r="I2891" s="1" t="s">
        <v>1085</v>
      </c>
      <c r="J2891" s="1" t="s">
        <v>532</v>
      </c>
      <c r="K2891" s="1" t="str">
        <f t="shared" si="93"/>
        <v>2019</v>
      </c>
      <c r="L2891" s="18">
        <f t="shared" si="92"/>
        <v>33</v>
      </c>
      <c r="M2891" s="1" t="s">
        <v>79</v>
      </c>
    </row>
    <row r="2892" spans="8:13">
      <c r="H2892" s="1" t="s">
        <v>555</v>
      </c>
      <c r="I2892" s="1" t="s">
        <v>1107</v>
      </c>
      <c r="J2892" s="1" t="s">
        <v>1125</v>
      </c>
      <c r="K2892" s="1" t="str">
        <f t="shared" si="93"/>
        <v>2012</v>
      </c>
      <c r="L2892" s="18">
        <f t="shared" si="92"/>
        <v>33</v>
      </c>
      <c r="M2892" s="1" t="s">
        <v>79</v>
      </c>
    </row>
    <row r="2893" spans="8:13">
      <c r="H2893" s="1" t="s">
        <v>282</v>
      </c>
      <c r="I2893" s="1" t="s">
        <v>1518</v>
      </c>
      <c r="J2893" s="1" t="s">
        <v>1072</v>
      </c>
      <c r="K2893" s="1" t="str">
        <f t="shared" si="93"/>
        <v>2009</v>
      </c>
      <c r="L2893" s="18">
        <f t="shared" si="92"/>
        <v>33</v>
      </c>
      <c r="M2893" s="1" t="s">
        <v>79</v>
      </c>
    </row>
    <row r="2894" spans="8:13">
      <c r="H2894" s="1" t="s">
        <v>678</v>
      </c>
      <c r="I2894" s="1" t="s">
        <v>1825</v>
      </c>
      <c r="J2894" s="1" t="s">
        <v>1286</v>
      </c>
      <c r="K2894" s="1" t="str">
        <f t="shared" si="93"/>
        <v>2017</v>
      </c>
      <c r="L2894" s="18">
        <f t="shared" si="92"/>
        <v>33</v>
      </c>
      <c r="M2894" s="1" t="s">
        <v>79</v>
      </c>
    </row>
    <row r="2895" spans="8:13" hidden="1">
      <c r="H2895" s="1" t="s">
        <v>308</v>
      </c>
      <c r="I2895" s="1" t="s">
        <v>9527</v>
      </c>
      <c r="J2895" s="1" t="s">
        <v>6669</v>
      </c>
      <c r="K2895" s="1" t="str">
        <f t="shared" si="93"/>
        <v>2010</v>
      </c>
      <c r="L2895" s="1">
        <f t="shared" si="92"/>
        <v>55</v>
      </c>
      <c r="M2895" s="1" t="s">
        <v>60</v>
      </c>
    </row>
    <row r="2896" spans="8:13" hidden="1">
      <c r="H2896" s="1" t="s">
        <v>530</v>
      </c>
      <c r="I2896" s="1" t="s">
        <v>9524</v>
      </c>
      <c r="J2896" s="1" t="s">
        <v>9006</v>
      </c>
      <c r="K2896" s="1" t="str">
        <f t="shared" si="93"/>
        <v>2012</v>
      </c>
      <c r="L2896" s="1">
        <f t="shared" si="92"/>
        <v>32</v>
      </c>
      <c r="M2896" s="1" t="s">
        <v>60</v>
      </c>
    </row>
    <row r="2897" spans="8:13" hidden="1">
      <c r="H2897" s="1" t="s">
        <v>351</v>
      </c>
      <c r="I2897" s="1" t="s">
        <v>9536</v>
      </c>
      <c r="J2897" s="1" t="s">
        <v>9537</v>
      </c>
      <c r="K2897" s="1" t="str">
        <f t="shared" si="93"/>
        <v>1990</v>
      </c>
      <c r="L2897" s="1">
        <f t="shared" si="92"/>
        <v>32</v>
      </c>
      <c r="M2897" s="1" t="s">
        <v>60</v>
      </c>
    </row>
    <row r="2898" spans="8:13" hidden="1">
      <c r="H2898" s="1" t="s">
        <v>644</v>
      </c>
      <c r="I2898" s="1" t="s">
        <v>9524</v>
      </c>
      <c r="J2898" s="1" t="s">
        <v>9541</v>
      </c>
      <c r="K2898" s="1" t="str">
        <f t="shared" si="93"/>
        <v>1996</v>
      </c>
      <c r="L2898" s="1">
        <f t="shared" si="92"/>
        <v>18</v>
      </c>
      <c r="M2898" s="1" t="s">
        <v>60</v>
      </c>
    </row>
    <row r="2899" spans="8:13">
      <c r="H2899" s="1" t="s">
        <v>530</v>
      </c>
      <c r="I2899" s="1" t="s">
        <v>1181</v>
      </c>
      <c r="J2899" s="1" t="s">
        <v>1181</v>
      </c>
      <c r="K2899" s="1" t="str">
        <f t="shared" si="93"/>
        <v>2018</v>
      </c>
      <c r="L2899" s="18">
        <f t="shared" si="92"/>
        <v>33</v>
      </c>
      <c r="M2899" s="1" t="s">
        <v>79</v>
      </c>
    </row>
    <row r="2900" spans="8:13" hidden="1">
      <c r="H2900" s="1" t="s">
        <v>187</v>
      </c>
      <c r="I2900" s="1" t="s">
        <v>9548</v>
      </c>
      <c r="J2900" s="1" t="s">
        <v>9549</v>
      </c>
      <c r="K2900" s="1" t="str">
        <f t="shared" si="93"/>
        <v>2012</v>
      </c>
      <c r="L2900" s="1">
        <f t="shared" si="92"/>
        <v>8</v>
      </c>
      <c r="M2900" s="1" t="s">
        <v>60</v>
      </c>
    </row>
    <row r="2901" spans="8:13">
      <c r="H2901" s="1" t="s">
        <v>809</v>
      </c>
      <c r="I2901" s="1" t="s">
        <v>2422</v>
      </c>
      <c r="J2901" s="1" t="s">
        <v>1222</v>
      </c>
      <c r="K2901" s="1" t="str">
        <f t="shared" si="93"/>
        <v>2015</v>
      </c>
      <c r="L2901" s="18">
        <f t="shared" si="92"/>
        <v>33</v>
      </c>
      <c r="M2901" s="1" t="s">
        <v>79</v>
      </c>
    </row>
    <row r="2902" spans="8:13">
      <c r="H2902" s="1" t="s">
        <v>555</v>
      </c>
      <c r="I2902" s="1" t="s">
        <v>4177</v>
      </c>
      <c r="J2902" s="1" t="s">
        <v>4178</v>
      </c>
      <c r="K2902" s="1" t="str">
        <f t="shared" si="93"/>
        <v>2011</v>
      </c>
      <c r="L2902" s="18">
        <f t="shared" si="92"/>
        <v>33</v>
      </c>
      <c r="M2902" s="1" t="s">
        <v>79</v>
      </c>
    </row>
    <row r="2903" spans="8:13" hidden="1">
      <c r="H2903" s="1" t="s">
        <v>530</v>
      </c>
      <c r="I2903" s="1" t="s">
        <v>321</v>
      </c>
      <c r="J2903" s="1" t="s">
        <v>431</v>
      </c>
      <c r="K2903" s="1" t="str">
        <f t="shared" si="93"/>
        <v>2018</v>
      </c>
      <c r="L2903" s="1">
        <f t="shared" si="92"/>
        <v>31</v>
      </c>
      <c r="M2903" s="1" t="s">
        <v>60</v>
      </c>
    </row>
    <row r="2904" spans="8:13" hidden="1">
      <c r="H2904" s="1" t="s">
        <v>116</v>
      </c>
      <c r="I2904" s="1" t="s">
        <v>9120</v>
      </c>
      <c r="J2904" s="1" t="s">
        <v>7126</v>
      </c>
      <c r="K2904" s="1" t="str">
        <f t="shared" si="93"/>
        <v>2012</v>
      </c>
      <c r="L2904" s="1">
        <f t="shared" si="92"/>
        <v>4</v>
      </c>
      <c r="M2904" s="1" t="s">
        <v>60</v>
      </c>
    </row>
    <row r="2905" spans="8:13">
      <c r="H2905" s="1" t="s">
        <v>530</v>
      </c>
      <c r="I2905" s="1" t="s">
        <v>4642</v>
      </c>
      <c r="J2905" s="1" t="s">
        <v>1573</v>
      </c>
      <c r="K2905" s="1" t="str">
        <f t="shared" si="93"/>
        <v>2016</v>
      </c>
      <c r="L2905" s="18">
        <f t="shared" si="92"/>
        <v>33</v>
      </c>
      <c r="M2905" s="1" t="s">
        <v>79</v>
      </c>
    </row>
    <row r="2906" spans="8:13">
      <c r="H2906" s="1" t="s">
        <v>644</v>
      </c>
      <c r="I2906" s="1" t="s">
        <v>496</v>
      </c>
      <c r="J2906" s="1" t="s">
        <v>926</v>
      </c>
      <c r="K2906" s="1" t="str">
        <f t="shared" si="93"/>
        <v>2015</v>
      </c>
      <c r="L2906" s="18">
        <f t="shared" si="92"/>
        <v>33</v>
      </c>
      <c r="M2906" s="1" t="s">
        <v>79</v>
      </c>
    </row>
    <row r="2907" spans="8:13">
      <c r="H2907" s="1" t="s">
        <v>678</v>
      </c>
      <c r="I2907" s="1" t="s">
        <v>5269</v>
      </c>
      <c r="J2907" s="1" t="s">
        <v>5094</v>
      </c>
      <c r="K2907" s="1" t="str">
        <f t="shared" si="93"/>
        <v>2017</v>
      </c>
      <c r="L2907" s="18">
        <f t="shared" si="92"/>
        <v>33</v>
      </c>
      <c r="M2907" s="1" t="s">
        <v>79</v>
      </c>
    </row>
    <row r="2908" spans="8:13">
      <c r="H2908" s="1" t="s">
        <v>101</v>
      </c>
      <c r="I2908" s="1" t="s">
        <v>6078</v>
      </c>
      <c r="J2908" s="1" t="s">
        <v>2019</v>
      </c>
      <c r="K2908" s="1" t="str">
        <f t="shared" si="93"/>
        <v>2012</v>
      </c>
      <c r="L2908" s="18">
        <f t="shared" si="92"/>
        <v>33</v>
      </c>
      <c r="M2908" s="1" t="s">
        <v>79</v>
      </c>
    </row>
    <row r="2909" spans="8:13">
      <c r="H2909" s="1" t="s">
        <v>584</v>
      </c>
      <c r="I2909" s="1" t="s">
        <v>7414</v>
      </c>
      <c r="J2909" s="1" t="s">
        <v>2019</v>
      </c>
      <c r="K2909" s="1" t="str">
        <f t="shared" si="93"/>
        <v>2012</v>
      </c>
      <c r="L2909" s="18">
        <f t="shared" si="92"/>
        <v>33</v>
      </c>
      <c r="M2909" s="1" t="s">
        <v>79</v>
      </c>
    </row>
    <row r="2910" spans="8:13" hidden="1">
      <c r="H2910" s="1" t="s">
        <v>1488</v>
      </c>
      <c r="I2910" s="1" t="s">
        <v>9563</v>
      </c>
      <c r="J2910" s="1" t="s">
        <v>1471</v>
      </c>
      <c r="K2910" s="1" t="str">
        <f t="shared" si="93"/>
        <v>2013</v>
      </c>
      <c r="L2910" s="1">
        <f t="shared" si="92"/>
        <v>67</v>
      </c>
      <c r="M2910" s="1" t="s">
        <v>60</v>
      </c>
    </row>
    <row r="2911" spans="8:13" hidden="1">
      <c r="H2911" s="1" t="s">
        <v>530</v>
      </c>
      <c r="I2911" s="1" t="s">
        <v>9563</v>
      </c>
      <c r="J2911" s="1" t="s">
        <v>9580</v>
      </c>
      <c r="K2911" s="1" t="str">
        <f t="shared" si="93"/>
        <v>2013</v>
      </c>
      <c r="L2911" s="1">
        <f t="shared" si="92"/>
        <v>33</v>
      </c>
      <c r="M2911" s="1" t="s">
        <v>60</v>
      </c>
    </row>
    <row r="2912" spans="8:13">
      <c r="H2912" s="1" t="s">
        <v>282</v>
      </c>
      <c r="I2912" s="1" t="s">
        <v>3932</v>
      </c>
      <c r="J2912" s="1" t="s">
        <v>7266</v>
      </c>
      <c r="K2912" s="1" t="str">
        <f t="shared" si="93"/>
        <v>2006</v>
      </c>
      <c r="L2912" s="18">
        <f t="shared" si="92"/>
        <v>33</v>
      </c>
      <c r="M2912" s="1" t="s">
        <v>79</v>
      </c>
    </row>
    <row r="2913" spans="8:13" hidden="1">
      <c r="H2913" s="1" t="s">
        <v>282</v>
      </c>
      <c r="I2913" s="1" t="s">
        <v>9587</v>
      </c>
      <c r="J2913" s="1" t="s">
        <v>9588</v>
      </c>
      <c r="K2913" s="1" t="str">
        <f t="shared" si="93"/>
        <v>2012</v>
      </c>
      <c r="L2913" s="1">
        <f t="shared" si="92"/>
        <v>43</v>
      </c>
      <c r="M2913" s="1" t="s">
        <v>60</v>
      </c>
    </row>
    <row r="2914" spans="8:13" hidden="1">
      <c r="H2914" s="1" t="s">
        <v>120</v>
      </c>
      <c r="I2914" s="1" t="s">
        <v>9587</v>
      </c>
      <c r="J2914" s="1" t="s">
        <v>9591</v>
      </c>
      <c r="K2914" s="1" t="str">
        <f t="shared" si="93"/>
        <v>2012</v>
      </c>
      <c r="L2914" s="1">
        <f t="shared" si="92"/>
        <v>46</v>
      </c>
      <c r="M2914" s="1" t="s">
        <v>60</v>
      </c>
    </row>
    <row r="2915" spans="8:13" hidden="1">
      <c r="H2915" s="1" t="s">
        <v>149</v>
      </c>
      <c r="I2915" s="1" t="s">
        <v>9587</v>
      </c>
      <c r="J2915" s="1" t="s">
        <v>9595</v>
      </c>
      <c r="K2915" s="1" t="str">
        <f t="shared" si="93"/>
        <v>2012</v>
      </c>
      <c r="L2915" s="1">
        <f t="shared" si="92"/>
        <v>39</v>
      </c>
      <c r="M2915" s="1" t="s">
        <v>60</v>
      </c>
    </row>
    <row r="2916" spans="8:13">
      <c r="H2916" s="1" t="s">
        <v>809</v>
      </c>
      <c r="I2916" s="1" t="s">
        <v>9895</v>
      </c>
      <c r="J2916" s="1" t="s">
        <v>9896</v>
      </c>
      <c r="K2916" s="1" t="str">
        <f t="shared" si="93"/>
        <v>2010</v>
      </c>
      <c r="L2916" s="18">
        <f t="shared" ref="L2916:L2979" si="94">H2916-(TEXT(I2916,"YYYY")-TEXT(J2916,"YYYY"))</f>
        <v>33</v>
      </c>
      <c r="M2916" s="1" t="s">
        <v>79</v>
      </c>
    </row>
    <row r="2917" spans="8:13">
      <c r="H2917" s="1" t="s">
        <v>530</v>
      </c>
      <c r="I2917" s="1" t="s">
        <v>9733</v>
      </c>
      <c r="J2917" s="1" t="s">
        <v>7778</v>
      </c>
      <c r="K2917" s="1" t="str">
        <f t="shared" si="93"/>
        <v>2012</v>
      </c>
      <c r="L2917" s="18">
        <f t="shared" si="94"/>
        <v>33</v>
      </c>
      <c r="M2917" s="1" t="s">
        <v>79</v>
      </c>
    </row>
    <row r="2918" spans="8:13" hidden="1">
      <c r="H2918" s="1" t="s">
        <v>479</v>
      </c>
      <c r="I2918" s="1" t="s">
        <v>9587</v>
      </c>
      <c r="J2918" s="1" t="s">
        <v>9605</v>
      </c>
      <c r="K2918" s="1" t="str">
        <f t="shared" si="93"/>
        <v>2010</v>
      </c>
      <c r="L2918" s="1">
        <f t="shared" si="94"/>
        <v>17</v>
      </c>
      <c r="M2918" s="1" t="s">
        <v>60</v>
      </c>
    </row>
    <row r="2919" spans="8:13" hidden="1">
      <c r="H2919" s="1" t="s">
        <v>120</v>
      </c>
      <c r="I2919" s="1" t="s">
        <v>9587</v>
      </c>
      <c r="J2919" s="1" t="s">
        <v>9608</v>
      </c>
      <c r="K2919" s="1" t="str">
        <f t="shared" si="93"/>
        <v>2010</v>
      </c>
      <c r="L2919" s="1">
        <f t="shared" si="94"/>
        <v>44</v>
      </c>
      <c r="M2919" s="1" t="s">
        <v>60</v>
      </c>
    </row>
    <row r="2920" spans="8:13" hidden="1">
      <c r="H2920" s="1" t="s">
        <v>126</v>
      </c>
      <c r="I2920" s="1" t="s">
        <v>9587</v>
      </c>
      <c r="J2920" s="1" t="s">
        <v>9611</v>
      </c>
      <c r="K2920" s="1" t="str">
        <f t="shared" si="93"/>
        <v>2009</v>
      </c>
      <c r="L2920" s="1">
        <f t="shared" si="94"/>
        <v>11</v>
      </c>
      <c r="M2920" s="1" t="s">
        <v>60</v>
      </c>
    </row>
    <row r="2921" spans="8:13" hidden="1">
      <c r="H2921" s="1" t="s">
        <v>120</v>
      </c>
      <c r="I2921" s="1" t="s">
        <v>9585</v>
      </c>
      <c r="J2921" s="1" t="s">
        <v>8415</v>
      </c>
      <c r="K2921" s="1" t="str">
        <f t="shared" si="93"/>
        <v>2020</v>
      </c>
      <c r="L2921" s="1">
        <f t="shared" si="94"/>
        <v>46</v>
      </c>
      <c r="M2921" s="1" t="s">
        <v>60</v>
      </c>
    </row>
    <row r="2922" spans="8:13">
      <c r="H2922" s="1" t="s">
        <v>149</v>
      </c>
      <c r="I2922" s="1" t="s">
        <v>10132</v>
      </c>
      <c r="J2922" s="1" t="s">
        <v>10135</v>
      </c>
      <c r="K2922" s="1" t="str">
        <f t="shared" si="93"/>
        <v>2006</v>
      </c>
      <c r="L2922" s="18">
        <f t="shared" si="94"/>
        <v>33</v>
      </c>
      <c r="M2922" s="1" t="s">
        <v>79</v>
      </c>
    </row>
    <row r="2923" spans="8:13" hidden="1">
      <c r="H2923" s="1" t="s">
        <v>282</v>
      </c>
      <c r="I2923" s="1" t="s">
        <v>9618</v>
      </c>
      <c r="J2923" s="1" t="s">
        <v>9622</v>
      </c>
      <c r="K2923" s="1" t="str">
        <f t="shared" si="93"/>
        <v>1997</v>
      </c>
      <c r="L2923" s="1">
        <f t="shared" si="94"/>
        <v>28</v>
      </c>
      <c r="M2923" s="1" t="s">
        <v>60</v>
      </c>
    </row>
    <row r="2924" spans="8:13" hidden="1">
      <c r="H2924" s="1" t="s">
        <v>479</v>
      </c>
      <c r="I2924" s="1" t="s">
        <v>9618</v>
      </c>
      <c r="J2924" s="1" t="s">
        <v>9626</v>
      </c>
      <c r="K2924" s="1" t="str">
        <f t="shared" si="93"/>
        <v>2012</v>
      </c>
      <c r="L2924" s="1">
        <f t="shared" si="94"/>
        <v>19</v>
      </c>
      <c r="M2924" s="1" t="s">
        <v>60</v>
      </c>
    </row>
    <row r="2925" spans="8:13" hidden="1">
      <c r="H2925" s="1" t="s">
        <v>584</v>
      </c>
      <c r="I2925" s="1" t="s">
        <v>9618</v>
      </c>
      <c r="J2925" s="1" t="s">
        <v>9630</v>
      </c>
      <c r="K2925" s="1" t="str">
        <f t="shared" si="93"/>
        <v>2012</v>
      </c>
      <c r="L2925" s="1">
        <f t="shared" si="94"/>
        <v>37</v>
      </c>
      <c r="M2925" s="1" t="s">
        <v>60</v>
      </c>
    </row>
    <row r="2926" spans="8:13" hidden="1">
      <c r="H2926" s="1" t="s">
        <v>256</v>
      </c>
      <c r="I2926" s="1" t="s">
        <v>9585</v>
      </c>
      <c r="J2926" s="1" t="s">
        <v>9634</v>
      </c>
      <c r="K2926" s="1" t="str">
        <f t="shared" si="93"/>
        <v>2000</v>
      </c>
      <c r="L2926" s="1">
        <f t="shared" si="94"/>
        <v>32</v>
      </c>
      <c r="M2926" s="1" t="s">
        <v>60</v>
      </c>
    </row>
    <row r="2927" spans="8:13" hidden="1">
      <c r="H2927" s="1" t="s">
        <v>197</v>
      </c>
      <c r="I2927" s="1" t="s">
        <v>9618</v>
      </c>
      <c r="J2927" s="1" t="s">
        <v>9626</v>
      </c>
      <c r="K2927" s="1" t="str">
        <f t="shared" si="93"/>
        <v>2012</v>
      </c>
      <c r="L2927" s="1">
        <f t="shared" si="94"/>
        <v>17</v>
      </c>
      <c r="M2927" s="1" t="s">
        <v>60</v>
      </c>
    </row>
    <row r="2928" spans="8:13">
      <c r="H2928" s="1" t="s">
        <v>530</v>
      </c>
      <c r="I2928" s="1" t="s">
        <v>857</v>
      </c>
      <c r="J2928" s="1" t="s">
        <v>10533</v>
      </c>
      <c r="K2928" s="1" t="str">
        <f t="shared" si="93"/>
        <v>2020</v>
      </c>
      <c r="L2928" s="18">
        <f t="shared" si="94"/>
        <v>33</v>
      </c>
      <c r="M2928" s="1" t="s">
        <v>79</v>
      </c>
    </row>
    <row r="2929" spans="8:13" hidden="1">
      <c r="H2929" s="1" t="s">
        <v>63</v>
      </c>
      <c r="I2929" s="1" t="s">
        <v>9629</v>
      </c>
      <c r="J2929" s="1" t="s">
        <v>9644</v>
      </c>
      <c r="K2929" s="1" t="str">
        <f t="shared" si="93"/>
        <v>2005</v>
      </c>
      <c r="L2929" s="1">
        <f t="shared" si="94"/>
        <v>22</v>
      </c>
      <c r="M2929" s="1" t="s">
        <v>60</v>
      </c>
    </row>
    <row r="2930" spans="8:13" hidden="1">
      <c r="H2930" s="1" t="s">
        <v>160</v>
      </c>
      <c r="I2930" s="1" t="s">
        <v>9618</v>
      </c>
      <c r="J2930" s="1" t="s">
        <v>9647</v>
      </c>
      <c r="K2930" s="1" t="str">
        <f t="shared" si="93"/>
        <v>2011</v>
      </c>
      <c r="L2930" s="1">
        <f t="shared" si="94"/>
        <v>57</v>
      </c>
      <c r="M2930" s="1" t="s">
        <v>60</v>
      </c>
    </row>
    <row r="2931" spans="8:13" hidden="1">
      <c r="H2931" s="1" t="s">
        <v>458</v>
      </c>
      <c r="I2931" s="1" t="s">
        <v>9629</v>
      </c>
      <c r="J2931" s="1" t="s">
        <v>8624</v>
      </c>
      <c r="K2931" s="1" t="str">
        <f t="shared" si="93"/>
        <v>2011</v>
      </c>
      <c r="L2931" s="1">
        <f t="shared" si="94"/>
        <v>62</v>
      </c>
      <c r="M2931" s="1" t="s">
        <v>60</v>
      </c>
    </row>
    <row r="2932" spans="8:13" hidden="1">
      <c r="H2932" s="1" t="s">
        <v>130</v>
      </c>
      <c r="I2932" s="1" t="s">
        <v>9653</v>
      </c>
      <c r="J2932" s="1" t="s">
        <v>9012</v>
      </c>
      <c r="K2932" s="1" t="str">
        <f t="shared" si="93"/>
        <v>2012</v>
      </c>
      <c r="L2932" s="1">
        <f t="shared" si="94"/>
        <v>12</v>
      </c>
      <c r="M2932" s="1" t="s">
        <v>60</v>
      </c>
    </row>
    <row r="2933" spans="8:13">
      <c r="H2933" s="1" t="s">
        <v>530</v>
      </c>
      <c r="I2933" s="1" t="s">
        <v>9308</v>
      </c>
      <c r="J2933" s="1" t="s">
        <v>4044</v>
      </c>
      <c r="K2933" s="1" t="str">
        <f t="shared" si="93"/>
        <v>2020</v>
      </c>
      <c r="L2933" s="18">
        <f t="shared" si="94"/>
        <v>33</v>
      </c>
      <c r="M2933" s="1" t="s">
        <v>79</v>
      </c>
    </row>
    <row r="2934" spans="8:13">
      <c r="H2934" s="1" t="s">
        <v>644</v>
      </c>
      <c r="I2934" s="1" t="s">
        <v>11669</v>
      </c>
      <c r="J2934" s="1" t="s">
        <v>2008</v>
      </c>
      <c r="K2934" s="1" t="str">
        <f t="shared" si="93"/>
        <v>2014</v>
      </c>
      <c r="L2934" s="18">
        <f t="shared" si="94"/>
        <v>33</v>
      </c>
      <c r="M2934" s="1" t="s">
        <v>79</v>
      </c>
    </row>
    <row r="2935" spans="8:13">
      <c r="H2935" s="1" t="s">
        <v>644</v>
      </c>
      <c r="I2935" s="1" t="s">
        <v>9132</v>
      </c>
      <c r="J2935" s="1" t="s">
        <v>2023</v>
      </c>
      <c r="K2935" s="1" t="str">
        <f t="shared" si="93"/>
        <v>2013</v>
      </c>
      <c r="L2935" s="18">
        <f t="shared" si="94"/>
        <v>33</v>
      </c>
      <c r="M2935" s="1" t="s">
        <v>79</v>
      </c>
    </row>
    <row r="2936" spans="8:13" hidden="1">
      <c r="H2936" s="1" t="s">
        <v>573</v>
      </c>
      <c r="I2936" s="1" t="s">
        <v>9629</v>
      </c>
      <c r="J2936" s="1" t="s">
        <v>8624</v>
      </c>
      <c r="K2936" s="1" t="str">
        <f t="shared" si="93"/>
        <v>2011</v>
      </c>
      <c r="L2936" s="1">
        <f t="shared" si="94"/>
        <v>64</v>
      </c>
      <c r="M2936" s="1" t="s">
        <v>60</v>
      </c>
    </row>
    <row r="2937" spans="8:13" hidden="1">
      <c r="H2937" s="1" t="s">
        <v>177</v>
      </c>
      <c r="I2937" s="1" t="s">
        <v>9629</v>
      </c>
      <c r="J2937" s="1" t="s">
        <v>9667</v>
      </c>
      <c r="K2937" s="1" t="str">
        <f t="shared" si="93"/>
        <v>2000</v>
      </c>
      <c r="L2937" s="1">
        <f t="shared" si="94"/>
        <v>10</v>
      </c>
      <c r="M2937" s="1" t="s">
        <v>60</v>
      </c>
    </row>
    <row r="2938" spans="8:13" hidden="1">
      <c r="H2938" s="1" t="s">
        <v>583</v>
      </c>
      <c r="I2938" s="1" t="s">
        <v>9662</v>
      </c>
      <c r="J2938" s="1" t="s">
        <v>9670</v>
      </c>
      <c r="K2938" s="1" t="str">
        <f t="shared" si="93"/>
        <v>2000</v>
      </c>
      <c r="L2938" s="1">
        <f t="shared" si="94"/>
        <v>10</v>
      </c>
      <c r="M2938" s="1" t="s">
        <v>60</v>
      </c>
    </row>
    <row r="2939" spans="8:13" hidden="1">
      <c r="H2939" s="1" t="s">
        <v>263</v>
      </c>
      <c r="I2939" s="1" t="s">
        <v>9629</v>
      </c>
      <c r="J2939" s="1" t="s">
        <v>9673</v>
      </c>
      <c r="K2939" s="1" t="str">
        <f t="shared" si="93"/>
        <v>2013</v>
      </c>
      <c r="L2939" s="1">
        <f t="shared" si="94"/>
        <v>18</v>
      </c>
      <c r="M2939" s="1" t="s">
        <v>60</v>
      </c>
    </row>
    <row r="2940" spans="8:13">
      <c r="H2940" s="1" t="s">
        <v>530</v>
      </c>
      <c r="I2940" s="1" t="s">
        <v>9509</v>
      </c>
      <c r="J2940" s="1" t="s">
        <v>11924</v>
      </c>
      <c r="K2940" s="1" t="str">
        <f t="shared" si="93"/>
        <v>2015</v>
      </c>
      <c r="L2940" s="18">
        <f t="shared" si="94"/>
        <v>33</v>
      </c>
      <c r="M2940" s="1" t="s">
        <v>79</v>
      </c>
    </row>
    <row r="2941" spans="8:13">
      <c r="H2941" s="1" t="s">
        <v>101</v>
      </c>
      <c r="I2941" s="1" t="s">
        <v>4032</v>
      </c>
      <c r="J2941" s="1" t="s">
        <v>8110</v>
      </c>
      <c r="K2941" s="1" t="str">
        <f t="shared" si="93"/>
        <v>2015</v>
      </c>
      <c r="L2941" s="18">
        <f t="shared" si="94"/>
        <v>33</v>
      </c>
      <c r="M2941" s="1" t="s">
        <v>79</v>
      </c>
    </row>
    <row r="2942" spans="8:13" hidden="1">
      <c r="H2942" s="1" t="s">
        <v>247</v>
      </c>
      <c r="I2942" s="1" t="s">
        <v>9662</v>
      </c>
      <c r="J2942" s="1" t="s">
        <v>9683</v>
      </c>
      <c r="K2942" s="1" t="str">
        <f t="shared" si="93"/>
        <v>2009</v>
      </c>
      <c r="L2942" s="1">
        <f t="shared" si="94"/>
        <v>12</v>
      </c>
      <c r="M2942" s="1" t="s">
        <v>60</v>
      </c>
    </row>
    <row r="2943" spans="8:13" hidden="1">
      <c r="H2943" s="1" t="s">
        <v>1343</v>
      </c>
      <c r="I2943" s="1" t="s">
        <v>9662</v>
      </c>
      <c r="J2943" s="1" t="s">
        <v>9680</v>
      </c>
      <c r="K2943" s="1" t="str">
        <f t="shared" si="93"/>
        <v>2012</v>
      </c>
      <c r="L2943" s="1">
        <f t="shared" si="94"/>
        <v>41</v>
      </c>
      <c r="M2943" s="1" t="s">
        <v>60</v>
      </c>
    </row>
    <row r="2944" spans="8:13" hidden="1">
      <c r="H2944" s="1" t="s">
        <v>78</v>
      </c>
      <c r="I2944" s="1" t="s">
        <v>9662</v>
      </c>
      <c r="J2944" s="1" t="s">
        <v>8134</v>
      </c>
      <c r="K2944" s="1" t="str">
        <f t="shared" si="93"/>
        <v>2020</v>
      </c>
      <c r="L2944" s="1">
        <f t="shared" si="94"/>
        <v>37</v>
      </c>
      <c r="M2944" s="1" t="s">
        <v>60</v>
      </c>
    </row>
    <row r="2945" spans="8:13" hidden="1">
      <c r="H2945" s="1" t="s">
        <v>128</v>
      </c>
      <c r="I2945" s="1" t="s">
        <v>9662</v>
      </c>
      <c r="J2945" s="1" t="s">
        <v>9689</v>
      </c>
      <c r="K2945" s="1" t="str">
        <f t="shared" si="93"/>
        <v>2012</v>
      </c>
      <c r="L2945" s="1">
        <f t="shared" si="94"/>
        <v>42</v>
      </c>
      <c r="M2945" s="1" t="s">
        <v>60</v>
      </c>
    </row>
    <row r="2946" spans="8:13" hidden="1">
      <c r="H2946" s="1" t="s">
        <v>310</v>
      </c>
      <c r="I2946" s="1" t="s">
        <v>9693</v>
      </c>
      <c r="J2946" s="1" t="s">
        <v>1862</v>
      </c>
      <c r="K2946" s="1" t="str">
        <f t="shared" si="93"/>
        <v>2003</v>
      </c>
      <c r="L2946" s="1">
        <f t="shared" si="94"/>
        <v>35</v>
      </c>
      <c r="M2946" s="1" t="s">
        <v>60</v>
      </c>
    </row>
    <row r="2947" spans="8:13" hidden="1">
      <c r="H2947" s="1" t="s">
        <v>678</v>
      </c>
      <c r="I2947" s="1" t="s">
        <v>9585</v>
      </c>
      <c r="J2947" s="1" t="s">
        <v>9696</v>
      </c>
      <c r="K2947" s="1" t="str">
        <f t="shared" si="93"/>
        <v>2001</v>
      </c>
      <c r="L2947" s="1">
        <f t="shared" si="94"/>
        <v>15</v>
      </c>
      <c r="M2947" s="1" t="s">
        <v>60</v>
      </c>
    </row>
    <row r="2948" spans="8:13" hidden="1">
      <c r="H2948" s="1" t="s">
        <v>108</v>
      </c>
      <c r="I2948" s="1" t="s">
        <v>9662</v>
      </c>
      <c r="J2948" s="1" t="s">
        <v>9701</v>
      </c>
      <c r="K2948" s="1" t="str">
        <f t="shared" ref="K2948:K3011" si="95">TEXT(J2948,"YYYY")</f>
        <v>2012</v>
      </c>
      <c r="L2948" s="1">
        <f t="shared" si="94"/>
        <v>8</v>
      </c>
      <c r="M2948" s="1" t="s">
        <v>60</v>
      </c>
    </row>
    <row r="2949" spans="8:13" hidden="1">
      <c r="H2949" s="1" t="s">
        <v>217</v>
      </c>
      <c r="I2949" s="1" t="s">
        <v>9653</v>
      </c>
      <c r="J2949" s="1" t="s">
        <v>9683</v>
      </c>
      <c r="K2949" s="1" t="str">
        <f t="shared" si="95"/>
        <v>2009</v>
      </c>
      <c r="L2949" s="1">
        <f t="shared" si="94"/>
        <v>13</v>
      </c>
      <c r="M2949" s="1" t="s">
        <v>60</v>
      </c>
    </row>
    <row r="2950" spans="8:13" hidden="1">
      <c r="H2950" s="1" t="s">
        <v>128</v>
      </c>
      <c r="I2950" s="1" t="s">
        <v>9693</v>
      </c>
      <c r="J2950" s="1" t="s">
        <v>1072</v>
      </c>
      <c r="K2950" s="1" t="str">
        <f t="shared" si="95"/>
        <v>2009</v>
      </c>
      <c r="L2950" s="1">
        <f t="shared" si="94"/>
        <v>38</v>
      </c>
      <c r="M2950" s="1" t="s">
        <v>60</v>
      </c>
    </row>
    <row r="2951" spans="8:13" hidden="1">
      <c r="H2951" s="1" t="s">
        <v>678</v>
      </c>
      <c r="I2951" s="1" t="s">
        <v>9709</v>
      </c>
      <c r="J2951" s="1" t="s">
        <v>9711</v>
      </c>
      <c r="K2951" s="1" t="str">
        <f t="shared" si="95"/>
        <v>2007</v>
      </c>
      <c r="L2951" s="1">
        <f t="shared" si="94"/>
        <v>29</v>
      </c>
      <c r="M2951" s="1" t="s">
        <v>60</v>
      </c>
    </row>
    <row r="2952" spans="8:13" hidden="1">
      <c r="H2952" s="1" t="s">
        <v>555</v>
      </c>
      <c r="I2952" s="1" t="s">
        <v>9693</v>
      </c>
      <c r="J2952" s="1" t="s">
        <v>2679</v>
      </c>
      <c r="K2952" s="1" t="str">
        <f t="shared" si="95"/>
        <v>1998</v>
      </c>
      <c r="L2952" s="1">
        <f t="shared" si="94"/>
        <v>25</v>
      </c>
      <c r="M2952" s="1" t="s">
        <v>60</v>
      </c>
    </row>
    <row r="2953" spans="8:13" hidden="1">
      <c r="H2953" s="1" t="s">
        <v>217</v>
      </c>
      <c r="I2953" s="1" t="s">
        <v>9716</v>
      </c>
      <c r="J2953" s="1" t="s">
        <v>9683</v>
      </c>
      <c r="K2953" s="1" t="str">
        <f t="shared" si="95"/>
        <v>2009</v>
      </c>
      <c r="L2953" s="1">
        <f t="shared" si="94"/>
        <v>13</v>
      </c>
      <c r="M2953" s="1" t="s">
        <v>60</v>
      </c>
    </row>
    <row r="2954" spans="8:13" hidden="1">
      <c r="H2954" s="1" t="s">
        <v>63</v>
      </c>
      <c r="I2954" s="1" t="s">
        <v>9693</v>
      </c>
      <c r="J2954" s="1" t="s">
        <v>8019</v>
      </c>
      <c r="K2954" s="1" t="str">
        <f t="shared" si="95"/>
        <v>2013</v>
      </c>
      <c r="L2954" s="1">
        <f t="shared" si="94"/>
        <v>30</v>
      </c>
      <c r="M2954" s="1" t="s">
        <v>60</v>
      </c>
    </row>
    <row r="2955" spans="8:13">
      <c r="H2955" s="1" t="s">
        <v>530</v>
      </c>
      <c r="I2955" s="1" t="s">
        <v>12488</v>
      </c>
      <c r="J2955" s="1" t="s">
        <v>663</v>
      </c>
      <c r="K2955" s="1" t="str">
        <f t="shared" si="95"/>
        <v>2020</v>
      </c>
      <c r="L2955" s="18">
        <f t="shared" si="94"/>
        <v>33</v>
      </c>
      <c r="M2955" s="1" t="s">
        <v>79</v>
      </c>
    </row>
    <row r="2956" spans="8:13" hidden="1">
      <c r="H2956" s="1" t="s">
        <v>101</v>
      </c>
      <c r="I2956" s="1" t="s">
        <v>9724</v>
      </c>
      <c r="J2956" s="1" t="s">
        <v>9725</v>
      </c>
      <c r="K2956" s="1" t="str">
        <f t="shared" si="95"/>
        <v>2000</v>
      </c>
      <c r="L2956" s="1">
        <f t="shared" si="94"/>
        <v>25</v>
      </c>
      <c r="M2956" s="1" t="s">
        <v>60</v>
      </c>
    </row>
    <row r="2957" spans="8:13" hidden="1">
      <c r="H2957" s="1" t="s">
        <v>126</v>
      </c>
      <c r="I2957" s="1" t="s">
        <v>9716</v>
      </c>
      <c r="J2957" s="1" t="s">
        <v>9683</v>
      </c>
      <c r="K2957" s="1" t="str">
        <f t="shared" si="95"/>
        <v>2009</v>
      </c>
      <c r="L2957" s="1">
        <f t="shared" si="94"/>
        <v>11</v>
      </c>
      <c r="M2957" s="1" t="s">
        <v>60</v>
      </c>
    </row>
    <row r="2958" spans="8:13">
      <c r="H2958" s="1" t="s">
        <v>644</v>
      </c>
      <c r="I2958" s="1" t="s">
        <v>3404</v>
      </c>
      <c r="J2958" s="1" t="s">
        <v>3171</v>
      </c>
      <c r="K2958" s="1" t="str">
        <f t="shared" si="95"/>
        <v>2016</v>
      </c>
      <c r="L2958" s="18">
        <f t="shared" si="94"/>
        <v>34</v>
      </c>
      <c r="M2958" s="1" t="s">
        <v>79</v>
      </c>
    </row>
    <row r="2959" spans="8:13" hidden="1">
      <c r="H2959" s="1" t="s">
        <v>118</v>
      </c>
      <c r="I2959" s="1" t="s">
        <v>9733</v>
      </c>
      <c r="J2959" s="1" t="s">
        <v>9734</v>
      </c>
      <c r="K2959" s="1" t="str">
        <f t="shared" si="95"/>
        <v>2000</v>
      </c>
      <c r="L2959" s="1">
        <f t="shared" si="94"/>
        <v>13</v>
      </c>
      <c r="M2959" s="1" t="s">
        <v>60</v>
      </c>
    </row>
    <row r="2960" spans="8:13">
      <c r="H2960" s="1" t="s">
        <v>678</v>
      </c>
      <c r="I2960" s="1" t="s">
        <v>412</v>
      </c>
      <c r="J2960" s="1" t="s">
        <v>4134</v>
      </c>
      <c r="K2960" s="1" t="str">
        <f t="shared" si="95"/>
        <v>2016</v>
      </c>
      <c r="L2960" s="18">
        <f t="shared" si="94"/>
        <v>34</v>
      </c>
      <c r="M2960" s="1" t="s">
        <v>79</v>
      </c>
    </row>
    <row r="2961" spans="8:13" hidden="1">
      <c r="H2961" s="1" t="s">
        <v>375</v>
      </c>
      <c r="I2961" s="1" t="s">
        <v>9733</v>
      </c>
      <c r="J2961" s="1" t="s">
        <v>9739</v>
      </c>
      <c r="K2961" s="1" t="str">
        <f t="shared" si="95"/>
        <v>2011</v>
      </c>
      <c r="L2961" s="1">
        <f t="shared" si="94"/>
        <v>55</v>
      </c>
      <c r="M2961" s="1" t="s">
        <v>60</v>
      </c>
    </row>
    <row r="2962" spans="8:13" hidden="1">
      <c r="H2962" s="1" t="s">
        <v>101</v>
      </c>
      <c r="I2962" s="1" t="s">
        <v>9618</v>
      </c>
      <c r="J2962" s="1" t="s">
        <v>9742</v>
      </c>
      <c r="K2962" s="1" t="str">
        <f t="shared" si="95"/>
        <v>2010</v>
      </c>
      <c r="L2962" s="1">
        <f t="shared" si="94"/>
        <v>36</v>
      </c>
      <c r="M2962" s="1" t="s">
        <v>60</v>
      </c>
    </row>
    <row r="2963" spans="8:13" hidden="1">
      <c r="H2963" s="1" t="s">
        <v>136</v>
      </c>
      <c r="I2963" s="1" t="s">
        <v>9724</v>
      </c>
      <c r="J2963" s="1" t="s">
        <v>1918</v>
      </c>
      <c r="K2963" s="1" t="str">
        <f t="shared" si="95"/>
        <v>2007</v>
      </c>
      <c r="L2963" s="1">
        <f t="shared" si="94"/>
        <v>44</v>
      </c>
      <c r="M2963" s="1" t="s">
        <v>60</v>
      </c>
    </row>
    <row r="2964" spans="8:13" hidden="1">
      <c r="H2964" s="1" t="s">
        <v>78</v>
      </c>
      <c r="I2964" s="1" t="s">
        <v>9748</v>
      </c>
      <c r="J2964" s="1" t="s">
        <v>9751</v>
      </c>
      <c r="K2964" s="1" t="str">
        <f t="shared" si="95"/>
        <v>2010</v>
      </c>
      <c r="L2964" s="1">
        <f t="shared" si="94"/>
        <v>19</v>
      </c>
      <c r="M2964" s="1" t="s">
        <v>60</v>
      </c>
    </row>
    <row r="2965" spans="8:13" hidden="1">
      <c r="H2965" s="1" t="s">
        <v>464</v>
      </c>
      <c r="I2965" s="1" t="s">
        <v>7018</v>
      </c>
      <c r="J2965" s="1" t="s">
        <v>9754</v>
      </c>
      <c r="K2965" s="1" t="str">
        <f t="shared" si="95"/>
        <v>2018</v>
      </c>
      <c r="L2965" s="1">
        <f t="shared" si="94"/>
        <v>29</v>
      </c>
      <c r="M2965" s="1" t="s">
        <v>60</v>
      </c>
    </row>
    <row r="2966" spans="8:13" hidden="1">
      <c r="H2966" s="1" t="s">
        <v>308</v>
      </c>
      <c r="I2966" s="1" t="s">
        <v>9748</v>
      </c>
      <c r="J2966" s="1" t="s">
        <v>8890</v>
      </c>
      <c r="K2966" s="1" t="str">
        <f t="shared" si="95"/>
        <v>2015</v>
      </c>
      <c r="L2966" s="1">
        <f t="shared" si="94"/>
        <v>52</v>
      </c>
      <c r="M2966" s="1" t="s">
        <v>60</v>
      </c>
    </row>
    <row r="2967" spans="8:13">
      <c r="H2967" s="1" t="s">
        <v>678</v>
      </c>
      <c r="I2967" s="1" t="s">
        <v>3838</v>
      </c>
      <c r="J2967" s="1" t="s">
        <v>2091</v>
      </c>
      <c r="K2967" s="1" t="str">
        <f t="shared" si="95"/>
        <v>2017</v>
      </c>
      <c r="L2967" s="18">
        <f t="shared" si="94"/>
        <v>34</v>
      </c>
      <c r="M2967" s="1" t="s">
        <v>79</v>
      </c>
    </row>
    <row r="2968" spans="8:13">
      <c r="H2968" s="1" t="s">
        <v>240</v>
      </c>
      <c r="I2968" s="1" t="s">
        <v>5144</v>
      </c>
      <c r="J2968" s="1" t="s">
        <v>5145</v>
      </c>
      <c r="K2968" s="1" t="str">
        <f t="shared" si="95"/>
        <v>1997</v>
      </c>
      <c r="L2968" s="18">
        <f t="shared" si="94"/>
        <v>34</v>
      </c>
      <c r="M2968" s="1" t="s">
        <v>79</v>
      </c>
    </row>
    <row r="2969" spans="8:13" hidden="1">
      <c r="H2969" s="1" t="s">
        <v>134</v>
      </c>
      <c r="I2969" s="1" t="s">
        <v>913</v>
      </c>
      <c r="J2969" s="1" t="s">
        <v>474</v>
      </c>
      <c r="K2969" s="1" t="str">
        <f t="shared" si="95"/>
        <v>2018</v>
      </c>
      <c r="L2969" s="1">
        <f t="shared" si="94"/>
        <v>27</v>
      </c>
      <c r="M2969" s="1" t="s">
        <v>60</v>
      </c>
    </row>
    <row r="2970" spans="8:13" hidden="1">
      <c r="H2970" s="1" t="s">
        <v>247</v>
      </c>
      <c r="I2970" s="1" t="s">
        <v>9770</v>
      </c>
      <c r="J2970" s="1" t="s">
        <v>2422</v>
      </c>
      <c r="K2970" s="1" t="str">
        <f t="shared" si="95"/>
        <v>2018</v>
      </c>
      <c r="L2970" s="1">
        <f t="shared" si="94"/>
        <v>13</v>
      </c>
      <c r="M2970" s="1" t="s">
        <v>60</v>
      </c>
    </row>
    <row r="2971" spans="8:13" hidden="1">
      <c r="H2971" s="1" t="s">
        <v>555</v>
      </c>
      <c r="I2971" s="1" t="s">
        <v>9770</v>
      </c>
      <c r="J2971" s="1" t="s">
        <v>903</v>
      </c>
      <c r="K2971" s="1" t="str">
        <f t="shared" si="95"/>
        <v>2019</v>
      </c>
      <c r="L2971" s="1">
        <f t="shared" si="94"/>
        <v>39</v>
      </c>
      <c r="M2971" s="1" t="s">
        <v>60</v>
      </c>
    </row>
    <row r="2972" spans="8:13" hidden="1">
      <c r="H2972" s="1" t="s">
        <v>555</v>
      </c>
      <c r="I2972" s="1" t="s">
        <v>9770</v>
      </c>
      <c r="J2972" s="1" t="s">
        <v>8450</v>
      </c>
      <c r="K2972" s="1" t="str">
        <f t="shared" si="95"/>
        <v>2020</v>
      </c>
      <c r="L2972" s="1">
        <f t="shared" si="94"/>
        <v>40</v>
      </c>
      <c r="M2972" s="1" t="s">
        <v>60</v>
      </c>
    </row>
    <row r="2973" spans="8:13" hidden="1">
      <c r="H2973" s="1" t="s">
        <v>721</v>
      </c>
      <c r="I2973" s="1" t="s">
        <v>9781</v>
      </c>
      <c r="J2973" s="1" t="s">
        <v>9782</v>
      </c>
      <c r="K2973" s="1" t="str">
        <f t="shared" si="95"/>
        <v>2011</v>
      </c>
      <c r="L2973" s="1">
        <f t="shared" si="94"/>
        <v>49</v>
      </c>
      <c r="M2973" s="1" t="s">
        <v>60</v>
      </c>
    </row>
    <row r="2974" spans="8:13">
      <c r="H2974" s="1" t="s">
        <v>809</v>
      </c>
      <c r="I2974" s="1" t="s">
        <v>5298</v>
      </c>
      <c r="J2974" s="1" t="s">
        <v>5299</v>
      </c>
      <c r="K2974" s="1" t="str">
        <f t="shared" si="95"/>
        <v>2016</v>
      </c>
      <c r="L2974" s="18">
        <f t="shared" si="94"/>
        <v>34</v>
      </c>
      <c r="M2974" s="1" t="s">
        <v>79</v>
      </c>
    </row>
    <row r="2975" spans="8:13">
      <c r="H2975" s="1" t="s">
        <v>644</v>
      </c>
      <c r="I2975" s="1" t="s">
        <v>4232</v>
      </c>
      <c r="J2975" s="1" t="s">
        <v>1534</v>
      </c>
      <c r="K2975" s="1" t="str">
        <f t="shared" si="95"/>
        <v>2016</v>
      </c>
      <c r="L2975" s="18">
        <f t="shared" si="94"/>
        <v>34</v>
      </c>
      <c r="M2975" s="1" t="s">
        <v>79</v>
      </c>
    </row>
    <row r="2976" spans="8:13" hidden="1">
      <c r="H2976" s="1" t="s">
        <v>177</v>
      </c>
      <c r="I2976" s="1" t="s">
        <v>9778</v>
      </c>
      <c r="J2976" s="1" t="s">
        <v>5346</v>
      </c>
      <c r="K2976" s="1" t="str">
        <f t="shared" si="95"/>
        <v>2020</v>
      </c>
      <c r="L2976" s="1">
        <f t="shared" si="94"/>
        <v>23</v>
      </c>
      <c r="M2976" s="1" t="s">
        <v>60</v>
      </c>
    </row>
    <row r="2977" spans="8:13">
      <c r="H2977" s="1" t="s">
        <v>299</v>
      </c>
      <c r="I2977" s="1" t="s">
        <v>1296</v>
      </c>
      <c r="J2977" s="1" t="s">
        <v>1918</v>
      </c>
      <c r="K2977" s="1" t="str">
        <f t="shared" si="95"/>
        <v>2007</v>
      </c>
      <c r="L2977" s="18">
        <f t="shared" si="94"/>
        <v>34</v>
      </c>
      <c r="M2977" s="1" t="s">
        <v>79</v>
      </c>
    </row>
    <row r="2978" spans="8:13">
      <c r="H2978" s="1" t="s">
        <v>678</v>
      </c>
      <c r="I2978" s="1" t="s">
        <v>6422</v>
      </c>
      <c r="J2978" s="1" t="s">
        <v>6422</v>
      </c>
      <c r="K2978" s="1" t="str">
        <f t="shared" si="95"/>
        <v>2016</v>
      </c>
      <c r="L2978" s="18">
        <f t="shared" si="94"/>
        <v>34</v>
      </c>
      <c r="M2978" s="1" t="s">
        <v>79</v>
      </c>
    </row>
    <row r="2979" spans="8:13">
      <c r="H2979" s="1" t="s">
        <v>644</v>
      </c>
      <c r="I2979" s="1" t="s">
        <v>7156</v>
      </c>
      <c r="J2979" s="1" t="s">
        <v>1067</v>
      </c>
      <c r="K2979" s="1" t="str">
        <f t="shared" si="95"/>
        <v>2015</v>
      </c>
      <c r="L2979" s="18">
        <f t="shared" si="94"/>
        <v>34</v>
      </c>
      <c r="M2979" s="1" t="s">
        <v>79</v>
      </c>
    </row>
    <row r="2980" spans="8:13" hidden="1">
      <c r="H2980" s="1" t="s">
        <v>721</v>
      </c>
      <c r="I2980" s="1" t="s">
        <v>9724</v>
      </c>
      <c r="J2980" s="1" t="s">
        <v>1862</v>
      </c>
      <c r="K2980" s="1" t="str">
        <f t="shared" si="95"/>
        <v>2003</v>
      </c>
      <c r="L2980" s="1">
        <f t="shared" ref="L2980:L3043" si="96">H2980-(TEXT(I2980,"YYYY")-TEXT(J2980,"YYYY"))</f>
        <v>41</v>
      </c>
      <c r="M2980" s="1" t="s">
        <v>60</v>
      </c>
    </row>
    <row r="2981" spans="8:13" hidden="1">
      <c r="H2981" s="1" t="s">
        <v>344</v>
      </c>
      <c r="I2981" s="1" t="s">
        <v>9551</v>
      </c>
      <c r="J2981" s="1" t="s">
        <v>9804</v>
      </c>
      <c r="K2981" s="1" t="str">
        <f t="shared" si="95"/>
        <v>2009</v>
      </c>
      <c r="L2981" s="1">
        <f t="shared" si="96"/>
        <v>17</v>
      </c>
      <c r="M2981" s="1" t="s">
        <v>60</v>
      </c>
    </row>
    <row r="2982" spans="8:13">
      <c r="H2982" s="1" t="s">
        <v>310</v>
      </c>
      <c r="I2982" s="1" t="s">
        <v>7638</v>
      </c>
      <c r="J2982" s="1" t="s">
        <v>1899</v>
      </c>
      <c r="K2982" s="1" t="str">
        <f t="shared" si="95"/>
        <v>2005</v>
      </c>
      <c r="L2982" s="18">
        <f t="shared" si="96"/>
        <v>34</v>
      </c>
      <c r="M2982" s="1" t="s">
        <v>79</v>
      </c>
    </row>
    <row r="2983" spans="8:13">
      <c r="H2983" s="1" t="s">
        <v>678</v>
      </c>
      <c r="I2983" s="1" t="s">
        <v>7736</v>
      </c>
      <c r="J2983" s="1" t="s">
        <v>6705</v>
      </c>
      <c r="K2983" s="1" t="str">
        <f t="shared" si="95"/>
        <v>2016</v>
      </c>
      <c r="L2983" s="18">
        <f t="shared" si="96"/>
        <v>34</v>
      </c>
      <c r="M2983" s="1" t="s">
        <v>79</v>
      </c>
    </row>
    <row r="2984" spans="8:13" hidden="1">
      <c r="H2984" s="1" t="s">
        <v>120</v>
      </c>
      <c r="I2984" s="1" t="s">
        <v>9478</v>
      </c>
      <c r="J2984" s="1" t="s">
        <v>652</v>
      </c>
      <c r="K2984" s="1" t="str">
        <f t="shared" si="95"/>
        <v>2010</v>
      </c>
      <c r="L2984" s="1">
        <f t="shared" si="96"/>
        <v>43</v>
      </c>
      <c r="M2984" s="1" t="s">
        <v>60</v>
      </c>
    </row>
    <row r="2985" spans="8:13" hidden="1">
      <c r="H2985" s="1" t="s">
        <v>118</v>
      </c>
      <c r="I2985" s="1" t="s">
        <v>9637</v>
      </c>
      <c r="J2985" s="1" t="s">
        <v>1862</v>
      </c>
      <c r="K2985" s="1" t="str">
        <f t="shared" si="95"/>
        <v>2003</v>
      </c>
      <c r="L2985" s="1">
        <f t="shared" si="96"/>
        <v>15</v>
      </c>
      <c r="M2985" s="1" t="s">
        <v>60</v>
      </c>
    </row>
    <row r="2986" spans="8:13" hidden="1">
      <c r="H2986" s="1" t="s">
        <v>118</v>
      </c>
      <c r="I2986" s="1" t="s">
        <v>9637</v>
      </c>
      <c r="J2986" s="1" t="s">
        <v>3141</v>
      </c>
      <c r="K2986" s="1" t="str">
        <f t="shared" si="95"/>
        <v>2011</v>
      </c>
      <c r="L2986" s="1">
        <f t="shared" si="96"/>
        <v>23</v>
      </c>
      <c r="M2986" s="1" t="s">
        <v>60</v>
      </c>
    </row>
    <row r="2987" spans="8:13">
      <c r="H2987" s="1" t="s">
        <v>644</v>
      </c>
      <c r="I2987" s="1" t="s">
        <v>7992</v>
      </c>
      <c r="J2987" s="1" t="s">
        <v>162</v>
      </c>
      <c r="K2987" s="1" t="str">
        <f t="shared" si="95"/>
        <v>2016</v>
      </c>
      <c r="L2987" s="18">
        <f t="shared" si="96"/>
        <v>34</v>
      </c>
      <c r="M2987" s="1" t="s">
        <v>79</v>
      </c>
    </row>
    <row r="2988" spans="8:13" hidden="1">
      <c r="H2988" s="1" t="s">
        <v>555</v>
      </c>
      <c r="I2988" s="1" t="s">
        <v>9822</v>
      </c>
      <c r="J2988" s="1" t="s">
        <v>9823</v>
      </c>
      <c r="K2988" s="1" t="str">
        <f t="shared" si="95"/>
        <v>2012</v>
      </c>
      <c r="L2988" s="1">
        <f t="shared" si="96"/>
        <v>39</v>
      </c>
      <c r="M2988" s="1" t="s">
        <v>60</v>
      </c>
    </row>
    <row r="2989" spans="8:13">
      <c r="H2989" s="1" t="s">
        <v>584</v>
      </c>
      <c r="I2989" s="1" t="s">
        <v>8338</v>
      </c>
      <c r="J2989" s="1" t="s">
        <v>1072</v>
      </c>
      <c r="K2989" s="1" t="str">
        <f t="shared" si="95"/>
        <v>2009</v>
      </c>
      <c r="L2989" s="18">
        <f t="shared" si="96"/>
        <v>34</v>
      </c>
      <c r="M2989" s="1" t="s">
        <v>79</v>
      </c>
    </row>
    <row r="2990" spans="8:13" hidden="1">
      <c r="H2990" s="1" t="s">
        <v>88</v>
      </c>
      <c r="I2990" s="1" t="s">
        <v>9822</v>
      </c>
      <c r="J2990" s="1" t="s">
        <v>9827</v>
      </c>
      <c r="K2990" s="1" t="str">
        <f t="shared" si="95"/>
        <v>2010</v>
      </c>
      <c r="L2990" s="1">
        <f t="shared" si="96"/>
        <v>25</v>
      </c>
      <c r="M2990" s="1" t="s">
        <v>60</v>
      </c>
    </row>
    <row r="2991" spans="8:13" hidden="1">
      <c r="H2991" s="1" t="s">
        <v>678</v>
      </c>
      <c r="I2991" s="1" t="s">
        <v>9831</v>
      </c>
      <c r="J2991" s="1" t="s">
        <v>3943</v>
      </c>
      <c r="K2991" s="1" t="str">
        <f t="shared" si="95"/>
        <v>2013</v>
      </c>
      <c r="L2991" s="1">
        <f t="shared" si="96"/>
        <v>34</v>
      </c>
      <c r="M2991" s="1" t="s">
        <v>60</v>
      </c>
    </row>
    <row r="2992" spans="8:13">
      <c r="H2992" s="1" t="s">
        <v>678</v>
      </c>
      <c r="I2992" s="1" t="s">
        <v>202</v>
      </c>
      <c r="J2992" s="1" t="s">
        <v>8665</v>
      </c>
      <c r="K2992" s="1" t="str">
        <f t="shared" si="95"/>
        <v>2020</v>
      </c>
      <c r="L2992" s="18">
        <f t="shared" si="96"/>
        <v>34</v>
      </c>
      <c r="M2992" s="1" t="s">
        <v>79</v>
      </c>
    </row>
    <row r="2993" spans="8:13">
      <c r="H2993" s="1" t="s">
        <v>136</v>
      </c>
      <c r="I2993" s="1" t="s">
        <v>9362</v>
      </c>
      <c r="J2993" s="1" t="s">
        <v>9389</v>
      </c>
      <c r="K2993" s="1" t="str">
        <f t="shared" si="95"/>
        <v>2004</v>
      </c>
      <c r="L2993" s="18">
        <f t="shared" si="96"/>
        <v>34</v>
      </c>
      <c r="M2993" s="1" t="s">
        <v>79</v>
      </c>
    </row>
    <row r="2994" spans="8:13" hidden="1">
      <c r="H2994" s="1" t="s">
        <v>382</v>
      </c>
      <c r="I2994" s="1" t="s">
        <v>9833</v>
      </c>
      <c r="J2994" s="1" t="s">
        <v>2679</v>
      </c>
      <c r="K2994" s="1" t="str">
        <f t="shared" si="95"/>
        <v>1998</v>
      </c>
      <c r="L2994" s="1">
        <f t="shared" si="96"/>
        <v>55</v>
      </c>
      <c r="M2994" s="1" t="s">
        <v>60</v>
      </c>
    </row>
    <row r="2995" spans="8:13">
      <c r="H2995" s="1" t="s">
        <v>678</v>
      </c>
      <c r="I2995" s="1" t="s">
        <v>321</v>
      </c>
      <c r="J2995" s="1" t="s">
        <v>4988</v>
      </c>
      <c r="K2995" s="1" t="str">
        <f t="shared" si="95"/>
        <v>2020</v>
      </c>
      <c r="L2995" s="18">
        <f t="shared" si="96"/>
        <v>34</v>
      </c>
      <c r="M2995" s="1" t="s">
        <v>79</v>
      </c>
    </row>
    <row r="2996" spans="8:13" hidden="1">
      <c r="H2996" s="1" t="s">
        <v>247</v>
      </c>
      <c r="I2996" s="1" t="s">
        <v>9354</v>
      </c>
      <c r="J2996" s="1" t="s">
        <v>9844</v>
      </c>
      <c r="K2996" s="1" t="str">
        <f t="shared" si="95"/>
        <v>2011</v>
      </c>
      <c r="L2996" s="1">
        <f t="shared" si="96"/>
        <v>14</v>
      </c>
      <c r="M2996" s="1" t="s">
        <v>60</v>
      </c>
    </row>
    <row r="2997" spans="8:13">
      <c r="H2997" s="1" t="s">
        <v>1343</v>
      </c>
      <c r="I2997" s="1" t="s">
        <v>9478</v>
      </c>
      <c r="J2997" s="1" t="s">
        <v>4086</v>
      </c>
      <c r="K2997" s="1" t="str">
        <f t="shared" si="95"/>
        <v>2006</v>
      </c>
      <c r="L2997" s="18">
        <f t="shared" si="96"/>
        <v>34</v>
      </c>
      <c r="M2997" s="1" t="s">
        <v>79</v>
      </c>
    </row>
    <row r="2998" spans="8:13">
      <c r="H2998" s="1" t="s">
        <v>101</v>
      </c>
      <c r="I2998" s="1" t="s">
        <v>6666</v>
      </c>
      <c r="J2998" s="1" t="s">
        <v>10983</v>
      </c>
      <c r="K2998" s="1" t="str">
        <f t="shared" si="95"/>
        <v>2016</v>
      </c>
      <c r="L2998" s="18">
        <f t="shared" si="96"/>
        <v>34</v>
      </c>
      <c r="M2998" s="1" t="s">
        <v>79</v>
      </c>
    </row>
    <row r="2999" spans="8:13" hidden="1">
      <c r="H2999" s="1" t="s">
        <v>63</v>
      </c>
      <c r="I2999" s="1" t="s">
        <v>9354</v>
      </c>
      <c r="J2999" s="1" t="s">
        <v>1899</v>
      </c>
      <c r="K2999" s="1" t="str">
        <f t="shared" si="95"/>
        <v>2005</v>
      </c>
      <c r="L2999" s="1">
        <f t="shared" si="96"/>
        <v>23</v>
      </c>
      <c r="M2999" s="1" t="s">
        <v>60</v>
      </c>
    </row>
    <row r="3000" spans="8:13">
      <c r="H3000" s="1" t="s">
        <v>644</v>
      </c>
      <c r="I3000" s="1" t="s">
        <v>11029</v>
      </c>
      <c r="J3000" s="1" t="s">
        <v>1341</v>
      </c>
      <c r="K3000" s="1" t="str">
        <f t="shared" si="95"/>
        <v>2019</v>
      </c>
      <c r="L3000" s="18">
        <f t="shared" si="96"/>
        <v>34</v>
      </c>
      <c r="M3000" s="1" t="s">
        <v>79</v>
      </c>
    </row>
    <row r="3001" spans="8:13">
      <c r="H3001" s="1" t="s">
        <v>149</v>
      </c>
      <c r="I3001" s="1" t="s">
        <v>11621</v>
      </c>
      <c r="J3001" s="1" t="s">
        <v>7895</v>
      </c>
      <c r="K3001" s="1" t="str">
        <f t="shared" si="95"/>
        <v>2010</v>
      </c>
      <c r="L3001" s="18">
        <f t="shared" si="96"/>
        <v>34</v>
      </c>
      <c r="M3001" s="1" t="s">
        <v>79</v>
      </c>
    </row>
    <row r="3002" spans="8:13" hidden="1">
      <c r="H3002" s="1" t="s">
        <v>484</v>
      </c>
      <c r="I3002" s="1" t="s">
        <v>9858</v>
      </c>
      <c r="J3002" s="1" t="s">
        <v>2019</v>
      </c>
      <c r="K3002" s="1" t="str">
        <f t="shared" si="95"/>
        <v>2012</v>
      </c>
      <c r="L3002" s="1">
        <f t="shared" si="96"/>
        <v>48</v>
      </c>
      <c r="M3002" s="1" t="s">
        <v>60</v>
      </c>
    </row>
    <row r="3003" spans="8:13" hidden="1">
      <c r="H3003" s="1" t="s">
        <v>310</v>
      </c>
      <c r="I3003" s="1" t="s">
        <v>9858</v>
      </c>
      <c r="J3003" s="1" t="s">
        <v>7730</v>
      </c>
      <c r="K3003" s="1" t="str">
        <f t="shared" si="95"/>
        <v>2011</v>
      </c>
      <c r="L3003" s="1">
        <f t="shared" si="96"/>
        <v>44</v>
      </c>
      <c r="M3003" s="1" t="s">
        <v>60</v>
      </c>
    </row>
    <row r="3004" spans="8:13" hidden="1">
      <c r="H3004" s="1" t="s">
        <v>367</v>
      </c>
      <c r="I3004" s="1" t="s">
        <v>9833</v>
      </c>
      <c r="J3004" s="1" t="s">
        <v>9794</v>
      </c>
      <c r="K3004" s="1" t="str">
        <f t="shared" si="95"/>
        <v>2007</v>
      </c>
      <c r="L3004" s="1">
        <f t="shared" si="96"/>
        <v>20</v>
      </c>
      <c r="M3004" s="1" t="s">
        <v>60</v>
      </c>
    </row>
    <row r="3005" spans="8:13" hidden="1">
      <c r="H3005" s="1" t="s">
        <v>282</v>
      </c>
      <c r="I3005" s="1" t="s">
        <v>9868</v>
      </c>
      <c r="J3005" s="1" t="s">
        <v>6558</v>
      </c>
      <c r="K3005" s="1" t="str">
        <f t="shared" si="95"/>
        <v>2013</v>
      </c>
      <c r="L3005" s="1">
        <f t="shared" si="96"/>
        <v>43</v>
      </c>
      <c r="M3005" s="1" t="s">
        <v>60</v>
      </c>
    </row>
    <row r="3006" spans="8:13" hidden="1">
      <c r="H3006" s="1" t="s">
        <v>448</v>
      </c>
      <c r="I3006" s="1" t="s">
        <v>2689</v>
      </c>
      <c r="J3006" s="1" t="s">
        <v>941</v>
      </c>
      <c r="K3006" s="1" t="str">
        <f t="shared" si="95"/>
        <v>2011</v>
      </c>
      <c r="L3006" s="1">
        <f t="shared" si="96"/>
        <v>25</v>
      </c>
      <c r="M3006" s="1" t="s">
        <v>60</v>
      </c>
    </row>
    <row r="3007" spans="8:13">
      <c r="H3007" s="1" t="s">
        <v>299</v>
      </c>
      <c r="I3007" s="1" t="s">
        <v>11800</v>
      </c>
      <c r="J3007" s="1" t="s">
        <v>11805</v>
      </c>
      <c r="K3007" s="1" t="str">
        <f t="shared" si="95"/>
        <v>2005</v>
      </c>
      <c r="L3007" s="18">
        <f t="shared" si="96"/>
        <v>34</v>
      </c>
      <c r="M3007" s="1" t="s">
        <v>79</v>
      </c>
    </row>
    <row r="3008" spans="8:13">
      <c r="H3008" s="1" t="s">
        <v>809</v>
      </c>
      <c r="I3008" s="1" t="s">
        <v>8416</v>
      </c>
      <c r="J3008" s="1" t="s">
        <v>2534</v>
      </c>
      <c r="K3008" s="1" t="str">
        <f t="shared" si="95"/>
        <v>2018</v>
      </c>
      <c r="L3008" s="18">
        <f t="shared" si="96"/>
        <v>34</v>
      </c>
      <c r="M3008" s="1" t="s">
        <v>79</v>
      </c>
    </row>
    <row r="3009" spans="8:13">
      <c r="H3009" s="1" t="s">
        <v>678</v>
      </c>
      <c r="I3009" s="1" t="s">
        <v>12376</v>
      </c>
      <c r="J3009" s="1" t="s">
        <v>8134</v>
      </c>
      <c r="K3009" s="1" t="str">
        <f t="shared" si="95"/>
        <v>2020</v>
      </c>
      <c r="L3009" s="18">
        <f t="shared" si="96"/>
        <v>34</v>
      </c>
      <c r="M3009" s="1" t="s">
        <v>79</v>
      </c>
    </row>
    <row r="3010" spans="8:13">
      <c r="H3010" s="1" t="s">
        <v>644</v>
      </c>
      <c r="I3010" s="1" t="s">
        <v>645</v>
      </c>
      <c r="J3010" s="1" t="s">
        <v>645</v>
      </c>
      <c r="K3010" s="1" t="str">
        <f t="shared" si="95"/>
        <v>2019</v>
      </c>
      <c r="L3010" s="18">
        <f t="shared" si="96"/>
        <v>35</v>
      </c>
      <c r="M3010" s="1" t="s">
        <v>79</v>
      </c>
    </row>
    <row r="3011" spans="8:13" hidden="1">
      <c r="H3011" s="1" t="s">
        <v>134</v>
      </c>
      <c r="I3011" s="1" t="s">
        <v>9868</v>
      </c>
      <c r="J3011" s="1" t="s">
        <v>9883</v>
      </c>
      <c r="K3011" s="1" t="str">
        <f t="shared" si="95"/>
        <v>2008</v>
      </c>
      <c r="L3011" s="1">
        <f t="shared" si="96"/>
        <v>22</v>
      </c>
      <c r="M3011" s="1" t="s">
        <v>60</v>
      </c>
    </row>
    <row r="3012" spans="8:13">
      <c r="H3012" s="1" t="s">
        <v>809</v>
      </c>
      <c r="I3012" s="1" t="s">
        <v>818</v>
      </c>
      <c r="J3012" s="1" t="s">
        <v>752</v>
      </c>
      <c r="K3012" s="1" t="str">
        <f t="shared" ref="K3012:K3075" si="97">TEXT(J3012,"YYYY")</f>
        <v>2018</v>
      </c>
      <c r="L3012" s="18">
        <f t="shared" si="96"/>
        <v>35</v>
      </c>
      <c r="M3012" s="1" t="s">
        <v>79</v>
      </c>
    </row>
    <row r="3013" spans="8:13" hidden="1">
      <c r="H3013" s="1" t="s">
        <v>134</v>
      </c>
      <c r="I3013" s="1" t="s">
        <v>9868</v>
      </c>
      <c r="J3013" s="1" t="s">
        <v>9888</v>
      </c>
      <c r="K3013" s="1" t="str">
        <f t="shared" si="97"/>
        <v>1998</v>
      </c>
      <c r="L3013" s="1">
        <f t="shared" si="96"/>
        <v>12</v>
      </c>
      <c r="M3013" s="1" t="s">
        <v>60</v>
      </c>
    </row>
    <row r="3014" spans="8:13">
      <c r="H3014" s="1" t="s">
        <v>584</v>
      </c>
      <c r="I3014" s="1" t="s">
        <v>1192</v>
      </c>
      <c r="J3014" s="1" t="s">
        <v>274</v>
      </c>
      <c r="K3014" s="1" t="str">
        <f t="shared" si="97"/>
        <v>2017</v>
      </c>
      <c r="L3014" s="18">
        <f t="shared" si="96"/>
        <v>35</v>
      </c>
      <c r="M3014" s="1" t="s">
        <v>79</v>
      </c>
    </row>
    <row r="3015" spans="8:13" hidden="1">
      <c r="H3015" s="1" t="s">
        <v>63</v>
      </c>
      <c r="I3015" s="1" t="s">
        <v>9868</v>
      </c>
      <c r="J3015" s="1" t="s">
        <v>3346</v>
      </c>
      <c r="K3015" s="1" t="str">
        <f t="shared" si="97"/>
        <v>2012</v>
      </c>
      <c r="L3015" s="1">
        <f t="shared" si="96"/>
        <v>29</v>
      </c>
      <c r="M3015" s="1" t="s">
        <v>60</v>
      </c>
    </row>
    <row r="3016" spans="8:13" hidden="1">
      <c r="H3016" s="1" t="s">
        <v>263</v>
      </c>
      <c r="I3016" s="1" t="s">
        <v>9868</v>
      </c>
      <c r="J3016" s="1" t="s">
        <v>9892</v>
      </c>
      <c r="K3016" s="1" t="str">
        <f t="shared" si="97"/>
        <v>2013</v>
      </c>
      <c r="L3016" s="1">
        <f t="shared" si="96"/>
        <v>18</v>
      </c>
      <c r="M3016" s="1" t="s">
        <v>60</v>
      </c>
    </row>
    <row r="3017" spans="8:13">
      <c r="H3017" s="1" t="s">
        <v>584</v>
      </c>
      <c r="I3017" s="1" t="s">
        <v>2260</v>
      </c>
      <c r="J3017" s="1" t="s">
        <v>1534</v>
      </c>
      <c r="K3017" s="1" t="str">
        <f t="shared" si="97"/>
        <v>2016</v>
      </c>
      <c r="L3017" s="18">
        <f t="shared" si="96"/>
        <v>35</v>
      </c>
      <c r="M3017" s="1" t="s">
        <v>79</v>
      </c>
    </row>
    <row r="3018" spans="8:13" hidden="1">
      <c r="H3018" s="1" t="s">
        <v>126</v>
      </c>
      <c r="I3018" s="1" t="s">
        <v>9895</v>
      </c>
      <c r="J3018" s="1" t="s">
        <v>9899</v>
      </c>
      <c r="K3018" s="1" t="str">
        <f t="shared" si="97"/>
        <v>2012</v>
      </c>
      <c r="L3018" s="1">
        <f t="shared" si="96"/>
        <v>13</v>
      </c>
      <c r="M3018" s="1" t="s">
        <v>60</v>
      </c>
    </row>
    <row r="3019" spans="8:13">
      <c r="H3019" s="1" t="s">
        <v>809</v>
      </c>
      <c r="I3019" s="1" t="s">
        <v>4044</v>
      </c>
      <c r="J3019" s="1" t="s">
        <v>3802</v>
      </c>
      <c r="K3019" s="1" t="str">
        <f t="shared" si="97"/>
        <v>2019</v>
      </c>
      <c r="L3019" s="18">
        <f t="shared" si="96"/>
        <v>35</v>
      </c>
      <c r="M3019" s="1" t="s">
        <v>79</v>
      </c>
    </row>
    <row r="3020" spans="8:13">
      <c r="H3020" s="1" t="s">
        <v>310</v>
      </c>
      <c r="I3020" s="1" t="s">
        <v>4538</v>
      </c>
      <c r="J3020" s="1" t="s">
        <v>4553</v>
      </c>
      <c r="K3020" s="1" t="str">
        <f t="shared" si="97"/>
        <v>2006</v>
      </c>
      <c r="L3020" s="18">
        <f t="shared" si="96"/>
        <v>35</v>
      </c>
      <c r="M3020" s="1" t="s">
        <v>79</v>
      </c>
    </row>
    <row r="3021" spans="8:13" hidden="1">
      <c r="H3021" s="1" t="s">
        <v>55</v>
      </c>
      <c r="I3021" s="1" t="s">
        <v>9908</v>
      </c>
      <c r="J3021" s="1" t="s">
        <v>9909</v>
      </c>
      <c r="K3021" s="1" t="str">
        <f t="shared" si="97"/>
        <v>2011</v>
      </c>
      <c r="L3021" s="1">
        <f t="shared" si="96"/>
        <v>2</v>
      </c>
      <c r="M3021" s="1" t="s">
        <v>60</v>
      </c>
    </row>
    <row r="3022" spans="8:13">
      <c r="H3022" s="1" t="s">
        <v>584</v>
      </c>
      <c r="I3022" s="1" t="s">
        <v>4579</v>
      </c>
      <c r="J3022" s="1" t="s">
        <v>4583</v>
      </c>
      <c r="K3022" s="1" t="str">
        <f t="shared" si="97"/>
        <v>2014</v>
      </c>
      <c r="L3022" s="18">
        <f t="shared" si="96"/>
        <v>35</v>
      </c>
      <c r="M3022" s="1" t="s">
        <v>79</v>
      </c>
    </row>
    <row r="3023" spans="8:13" hidden="1">
      <c r="H3023" s="1" t="s">
        <v>448</v>
      </c>
      <c r="I3023" s="1" t="s">
        <v>9908</v>
      </c>
      <c r="J3023" s="1" t="s">
        <v>9917</v>
      </c>
      <c r="K3023" s="1" t="str">
        <f t="shared" si="97"/>
        <v>2012</v>
      </c>
      <c r="L3023" s="1">
        <f t="shared" si="96"/>
        <v>31</v>
      </c>
      <c r="M3023" s="1" t="s">
        <v>60</v>
      </c>
    </row>
    <row r="3024" spans="8:13" hidden="1">
      <c r="H3024" s="1" t="s">
        <v>219</v>
      </c>
      <c r="I3024" s="1" t="s">
        <v>9908</v>
      </c>
      <c r="J3024" s="1" t="s">
        <v>9920</v>
      </c>
      <c r="K3024" s="1" t="str">
        <f t="shared" si="97"/>
        <v>2000</v>
      </c>
      <c r="L3024" s="1">
        <f t="shared" si="96"/>
        <v>47</v>
      </c>
      <c r="M3024" s="1" t="s">
        <v>60</v>
      </c>
    </row>
    <row r="3025" spans="8:13">
      <c r="H3025" s="1" t="s">
        <v>282</v>
      </c>
      <c r="I3025" s="1" t="s">
        <v>3404</v>
      </c>
      <c r="J3025" s="1" t="s">
        <v>4931</v>
      </c>
      <c r="K3025" s="1" t="str">
        <f t="shared" si="97"/>
        <v>2009</v>
      </c>
      <c r="L3025" s="18">
        <f t="shared" si="96"/>
        <v>35</v>
      </c>
      <c r="M3025" s="1" t="s">
        <v>79</v>
      </c>
    </row>
    <row r="3026" spans="8:13" hidden="1">
      <c r="H3026" s="1" t="s">
        <v>128</v>
      </c>
      <c r="I3026" s="1" t="s">
        <v>9473</v>
      </c>
      <c r="J3026" s="1" t="s">
        <v>1125</v>
      </c>
      <c r="K3026" s="1" t="str">
        <f t="shared" si="97"/>
        <v>2012</v>
      </c>
      <c r="L3026" s="1">
        <f t="shared" si="96"/>
        <v>41</v>
      </c>
      <c r="M3026" s="1" t="s">
        <v>60</v>
      </c>
    </row>
    <row r="3027" spans="8:13">
      <c r="H3027" s="1" t="s">
        <v>644</v>
      </c>
      <c r="I3027" s="1" t="s">
        <v>7414</v>
      </c>
      <c r="J3027" s="1" t="s">
        <v>325</v>
      </c>
      <c r="K3027" s="1" t="str">
        <f t="shared" si="97"/>
        <v>2016</v>
      </c>
      <c r="L3027" s="18">
        <f t="shared" si="96"/>
        <v>35</v>
      </c>
      <c r="M3027" s="1" t="s">
        <v>79</v>
      </c>
    </row>
    <row r="3028" spans="8:13" hidden="1">
      <c r="H3028" s="1" t="s">
        <v>678</v>
      </c>
      <c r="I3028" s="1" t="s">
        <v>9931</v>
      </c>
      <c r="J3028" s="1" t="s">
        <v>9935</v>
      </c>
      <c r="K3028" s="1" t="str">
        <f t="shared" si="97"/>
        <v>2011</v>
      </c>
      <c r="L3028" s="1">
        <f t="shared" si="96"/>
        <v>32</v>
      </c>
      <c r="M3028" s="1" t="s">
        <v>60</v>
      </c>
    </row>
    <row r="3029" spans="8:13" hidden="1">
      <c r="H3029" s="1" t="s">
        <v>299</v>
      </c>
      <c r="I3029" s="1" t="s">
        <v>9939</v>
      </c>
      <c r="J3029" s="1" t="s">
        <v>8380</v>
      </c>
      <c r="K3029" s="1" t="str">
        <f t="shared" si="97"/>
        <v>2012</v>
      </c>
      <c r="L3029" s="1">
        <f t="shared" si="96"/>
        <v>43</v>
      </c>
      <c r="M3029" s="1" t="s">
        <v>60</v>
      </c>
    </row>
    <row r="3030" spans="8:13">
      <c r="H3030" s="1" t="s">
        <v>555</v>
      </c>
      <c r="I3030" s="1" t="s">
        <v>7097</v>
      </c>
      <c r="J3030" s="1" t="s">
        <v>6871</v>
      </c>
      <c r="K3030" s="1" t="str">
        <f t="shared" si="97"/>
        <v>2011</v>
      </c>
      <c r="L3030" s="18">
        <f t="shared" si="96"/>
        <v>35</v>
      </c>
      <c r="M3030" s="1" t="s">
        <v>79</v>
      </c>
    </row>
    <row r="3031" spans="8:13" hidden="1">
      <c r="H3031" s="1" t="s">
        <v>144</v>
      </c>
      <c r="I3031" s="1" t="s">
        <v>9829</v>
      </c>
      <c r="J3031" s="1" t="s">
        <v>9946</v>
      </c>
      <c r="K3031" s="1" t="str">
        <f t="shared" si="97"/>
        <v>2009</v>
      </c>
      <c r="L3031" s="1">
        <f t="shared" si="96"/>
        <v>20</v>
      </c>
      <c r="M3031" s="1" t="s">
        <v>60</v>
      </c>
    </row>
    <row r="3032" spans="8:13">
      <c r="H3032" s="1" t="s">
        <v>644</v>
      </c>
      <c r="I3032" s="1" t="s">
        <v>8214</v>
      </c>
      <c r="J3032" s="1" t="s">
        <v>5441</v>
      </c>
      <c r="K3032" s="1" t="str">
        <f t="shared" si="97"/>
        <v>2020</v>
      </c>
      <c r="L3032" s="18">
        <f t="shared" si="96"/>
        <v>35</v>
      </c>
      <c r="M3032" s="1" t="s">
        <v>79</v>
      </c>
    </row>
    <row r="3033" spans="8:13" hidden="1">
      <c r="H3033" s="1" t="s">
        <v>144</v>
      </c>
      <c r="I3033" s="1" t="s">
        <v>9954</v>
      </c>
      <c r="J3033" s="1" t="s">
        <v>9544</v>
      </c>
      <c r="K3033" s="1" t="str">
        <f t="shared" si="97"/>
        <v>2013</v>
      </c>
      <c r="L3033" s="1">
        <f t="shared" si="96"/>
        <v>24</v>
      </c>
      <c r="M3033" s="1" t="s">
        <v>60</v>
      </c>
    </row>
    <row r="3034" spans="8:13" hidden="1">
      <c r="H3034" s="1" t="s">
        <v>382</v>
      </c>
      <c r="I3034" s="1" t="s">
        <v>415</v>
      </c>
      <c r="J3034" s="1" t="s">
        <v>9958</v>
      </c>
      <c r="K3034" s="1" t="str">
        <f t="shared" si="97"/>
        <v>2008</v>
      </c>
      <c r="L3034" s="1">
        <f t="shared" si="96"/>
        <v>65</v>
      </c>
      <c r="M3034" s="1" t="s">
        <v>60</v>
      </c>
    </row>
    <row r="3035" spans="8:13" hidden="1">
      <c r="H3035" s="1" t="s">
        <v>219</v>
      </c>
      <c r="I3035" s="1" t="s">
        <v>9954</v>
      </c>
      <c r="J3035" s="1" t="s">
        <v>9960</v>
      </c>
      <c r="K3035" s="1" t="str">
        <f t="shared" si="97"/>
        <v>2010</v>
      </c>
      <c r="L3035" s="1">
        <f t="shared" si="96"/>
        <v>57</v>
      </c>
      <c r="M3035" s="1" t="s">
        <v>60</v>
      </c>
    </row>
    <row r="3036" spans="8:13" hidden="1">
      <c r="H3036" s="1" t="s">
        <v>101</v>
      </c>
      <c r="I3036" s="1" t="s">
        <v>3294</v>
      </c>
      <c r="J3036" s="1" t="s">
        <v>9964</v>
      </c>
      <c r="K3036" s="1" t="str">
        <f t="shared" si="97"/>
        <v>2013</v>
      </c>
      <c r="L3036" s="1">
        <f t="shared" si="96"/>
        <v>38</v>
      </c>
      <c r="M3036" s="1" t="s">
        <v>60</v>
      </c>
    </row>
    <row r="3037" spans="8:13">
      <c r="H3037" s="1" t="s">
        <v>644</v>
      </c>
      <c r="I3037" s="1" t="s">
        <v>8512</v>
      </c>
      <c r="J3037" s="1" t="s">
        <v>8516</v>
      </c>
      <c r="K3037" s="1" t="str">
        <f t="shared" si="97"/>
        <v>2014</v>
      </c>
      <c r="L3037" s="18">
        <f t="shared" si="96"/>
        <v>35</v>
      </c>
      <c r="M3037" s="1" t="s">
        <v>79</v>
      </c>
    </row>
    <row r="3038" spans="8:13">
      <c r="H3038" s="1" t="s">
        <v>584</v>
      </c>
      <c r="I3038" s="1" t="s">
        <v>8821</v>
      </c>
      <c r="J3038" s="1" t="s">
        <v>7320</v>
      </c>
      <c r="K3038" s="1" t="str">
        <f t="shared" si="97"/>
        <v>2012</v>
      </c>
      <c r="L3038" s="18">
        <f t="shared" si="96"/>
        <v>35</v>
      </c>
      <c r="M3038" s="1" t="s">
        <v>79</v>
      </c>
    </row>
    <row r="3039" spans="8:13" hidden="1">
      <c r="H3039" s="1" t="s">
        <v>479</v>
      </c>
      <c r="I3039" s="1" t="s">
        <v>4019</v>
      </c>
      <c r="J3039" s="1" t="s">
        <v>9823</v>
      </c>
      <c r="K3039" s="1" t="str">
        <f t="shared" si="97"/>
        <v>2012</v>
      </c>
      <c r="L3039" s="1">
        <f t="shared" si="96"/>
        <v>18</v>
      </c>
      <c r="M3039" s="1" t="s">
        <v>60</v>
      </c>
    </row>
    <row r="3040" spans="8:13" hidden="1">
      <c r="H3040" s="1" t="s">
        <v>479</v>
      </c>
      <c r="I3040" s="1" t="s">
        <v>4019</v>
      </c>
      <c r="J3040" s="1" t="s">
        <v>9978</v>
      </c>
      <c r="K3040" s="1" t="str">
        <f t="shared" si="97"/>
        <v>2013</v>
      </c>
      <c r="L3040" s="1">
        <f t="shared" si="96"/>
        <v>19</v>
      </c>
      <c r="M3040" s="1" t="s">
        <v>60</v>
      </c>
    </row>
    <row r="3041" spans="8:13" hidden="1">
      <c r="H3041" s="1" t="s">
        <v>219</v>
      </c>
      <c r="I3041" s="1" t="s">
        <v>3294</v>
      </c>
      <c r="J3041" s="1" t="s">
        <v>9982</v>
      </c>
      <c r="K3041" s="1" t="str">
        <f t="shared" si="97"/>
        <v>2003</v>
      </c>
      <c r="L3041" s="1">
        <f t="shared" si="96"/>
        <v>50</v>
      </c>
      <c r="M3041" s="1" t="s">
        <v>60</v>
      </c>
    </row>
    <row r="3042" spans="8:13" hidden="1">
      <c r="H3042" s="1" t="s">
        <v>584</v>
      </c>
      <c r="I3042" s="1" t="s">
        <v>3294</v>
      </c>
      <c r="J3042" s="1" t="s">
        <v>2023</v>
      </c>
      <c r="K3042" s="1" t="str">
        <f t="shared" si="97"/>
        <v>2013</v>
      </c>
      <c r="L3042" s="1">
        <f t="shared" si="96"/>
        <v>37</v>
      </c>
      <c r="M3042" s="1" t="s">
        <v>60</v>
      </c>
    </row>
    <row r="3043" spans="8:13">
      <c r="H3043" s="1" t="s">
        <v>310</v>
      </c>
      <c r="I3043" s="1" t="s">
        <v>9362</v>
      </c>
      <c r="J3043" s="1" t="s">
        <v>9290</v>
      </c>
      <c r="K3043" s="1" t="str">
        <f t="shared" si="97"/>
        <v>2010</v>
      </c>
      <c r="L3043" s="18">
        <f t="shared" si="96"/>
        <v>35</v>
      </c>
      <c r="M3043" s="1" t="s">
        <v>79</v>
      </c>
    </row>
    <row r="3044" spans="8:13">
      <c r="H3044" s="1" t="s">
        <v>644</v>
      </c>
      <c r="I3044" s="1" t="s">
        <v>8824</v>
      </c>
      <c r="J3044" s="1" t="s">
        <v>9482</v>
      </c>
      <c r="K3044" s="1" t="str">
        <f t="shared" si="97"/>
        <v>2014</v>
      </c>
      <c r="L3044" s="18">
        <f t="shared" ref="L3044:L3107" si="98">H3044-(TEXT(I3044,"YYYY")-TEXT(J3044,"YYYY"))</f>
        <v>35</v>
      </c>
      <c r="M3044" s="1" t="s">
        <v>79</v>
      </c>
    </row>
    <row r="3045" spans="8:13" hidden="1">
      <c r="H3045" s="1" t="s">
        <v>130</v>
      </c>
      <c r="I3045" s="1" t="s">
        <v>9534</v>
      </c>
      <c r="J3045" s="1" t="s">
        <v>1072</v>
      </c>
      <c r="K3045" s="1" t="str">
        <f t="shared" si="97"/>
        <v>2009</v>
      </c>
      <c r="L3045" s="1">
        <f t="shared" si="98"/>
        <v>8</v>
      </c>
      <c r="M3045" s="1" t="s">
        <v>60</v>
      </c>
    </row>
    <row r="3046" spans="8:13">
      <c r="H3046" s="1" t="s">
        <v>644</v>
      </c>
      <c r="I3046" s="1" t="s">
        <v>10803</v>
      </c>
      <c r="J3046" s="1" t="s">
        <v>561</v>
      </c>
      <c r="K3046" s="1" t="str">
        <f t="shared" si="97"/>
        <v>2020</v>
      </c>
      <c r="L3046" s="18">
        <f t="shared" si="98"/>
        <v>35</v>
      </c>
      <c r="M3046" s="1" t="s">
        <v>79</v>
      </c>
    </row>
    <row r="3047" spans="8:13">
      <c r="H3047" s="1" t="s">
        <v>1343</v>
      </c>
      <c r="I3047" s="1" t="s">
        <v>9192</v>
      </c>
      <c r="J3047" s="1" t="s">
        <v>11178</v>
      </c>
      <c r="K3047" s="1" t="str">
        <f t="shared" si="97"/>
        <v>2008</v>
      </c>
      <c r="L3047" s="18">
        <f t="shared" si="98"/>
        <v>35</v>
      </c>
      <c r="M3047" s="1" t="s">
        <v>79</v>
      </c>
    </row>
    <row r="3048" spans="8:13">
      <c r="H3048" s="1" t="s">
        <v>644</v>
      </c>
      <c r="I3048" s="1" t="s">
        <v>8512</v>
      </c>
      <c r="J3048" s="1" t="s">
        <v>1933</v>
      </c>
      <c r="K3048" s="1" t="str">
        <f t="shared" si="97"/>
        <v>2014</v>
      </c>
      <c r="L3048" s="18">
        <f t="shared" si="98"/>
        <v>35</v>
      </c>
      <c r="M3048" s="1" t="s">
        <v>79</v>
      </c>
    </row>
    <row r="3049" spans="8:13" hidden="1">
      <c r="H3049" s="1" t="s">
        <v>678</v>
      </c>
      <c r="I3049" s="1" t="s">
        <v>9534</v>
      </c>
      <c r="J3049" s="1" t="s">
        <v>9551</v>
      </c>
      <c r="K3049" s="1" t="str">
        <f t="shared" si="97"/>
        <v>2013</v>
      </c>
      <c r="L3049" s="1">
        <f t="shared" si="98"/>
        <v>34</v>
      </c>
      <c r="M3049" s="1" t="s">
        <v>60</v>
      </c>
    </row>
    <row r="3050" spans="8:13">
      <c r="H3050" s="1" t="s">
        <v>299</v>
      </c>
      <c r="I3050" s="1" t="s">
        <v>9816</v>
      </c>
      <c r="J3050" s="1" t="s">
        <v>11605</v>
      </c>
      <c r="K3050" s="1" t="str">
        <f t="shared" si="97"/>
        <v>2006</v>
      </c>
      <c r="L3050" s="18">
        <f t="shared" si="98"/>
        <v>35</v>
      </c>
      <c r="M3050" s="1" t="s">
        <v>79</v>
      </c>
    </row>
    <row r="3051" spans="8:13">
      <c r="H3051" s="1" t="s">
        <v>101</v>
      </c>
      <c r="I3051" s="1" t="s">
        <v>429</v>
      </c>
      <c r="J3051" s="1" t="s">
        <v>11505</v>
      </c>
      <c r="K3051" s="1" t="str">
        <f t="shared" si="97"/>
        <v>2017</v>
      </c>
      <c r="L3051" s="18">
        <f t="shared" si="98"/>
        <v>35</v>
      </c>
      <c r="M3051" s="1" t="s">
        <v>79</v>
      </c>
    </row>
    <row r="3052" spans="8:13" hidden="1">
      <c r="H3052" s="1" t="s">
        <v>308</v>
      </c>
      <c r="I3052" s="1" t="s">
        <v>6287</v>
      </c>
      <c r="J3052" s="1" t="s">
        <v>10021</v>
      </c>
      <c r="K3052" s="1" t="str">
        <f t="shared" si="97"/>
        <v>2013</v>
      </c>
      <c r="L3052" s="1">
        <f t="shared" si="98"/>
        <v>57</v>
      </c>
      <c r="M3052" s="1" t="s">
        <v>60</v>
      </c>
    </row>
    <row r="3053" spans="8:13" hidden="1">
      <c r="H3053" s="1" t="s">
        <v>108</v>
      </c>
      <c r="I3053" s="1" t="s">
        <v>6287</v>
      </c>
      <c r="J3053" s="1"/>
      <c r="K3053" s="1" t="str">
        <f t="shared" si="97"/>
        <v>1900</v>
      </c>
      <c r="L3053" s="1">
        <f t="shared" si="98"/>
        <v>-105</v>
      </c>
      <c r="M3053" s="1"/>
    </row>
    <row r="3054" spans="8:13" hidden="1">
      <c r="H3054" s="1" t="s">
        <v>310</v>
      </c>
      <c r="I3054" s="1" t="s">
        <v>6287</v>
      </c>
      <c r="J3054" s="1" t="s">
        <v>10028</v>
      </c>
      <c r="K3054" s="1" t="str">
        <f t="shared" si="97"/>
        <v>2013</v>
      </c>
      <c r="L3054" s="1">
        <f t="shared" si="98"/>
        <v>45</v>
      </c>
      <c r="M3054" s="1" t="s">
        <v>60</v>
      </c>
    </row>
    <row r="3055" spans="8:13" hidden="1">
      <c r="H3055" s="1" t="s">
        <v>160</v>
      </c>
      <c r="I3055" s="1" t="s">
        <v>6287</v>
      </c>
      <c r="J3055" s="1" t="s">
        <v>1003</v>
      </c>
      <c r="K3055" s="1" t="str">
        <f t="shared" si="97"/>
        <v>2011</v>
      </c>
      <c r="L3055" s="1">
        <f t="shared" si="98"/>
        <v>56</v>
      </c>
      <c r="M3055" s="1" t="s">
        <v>60</v>
      </c>
    </row>
    <row r="3056" spans="8:13">
      <c r="H3056" s="1" t="s">
        <v>644</v>
      </c>
      <c r="I3056" s="1" t="s">
        <v>12191</v>
      </c>
      <c r="J3056" s="1" t="s">
        <v>707</v>
      </c>
      <c r="K3056" s="1" t="str">
        <f t="shared" si="97"/>
        <v>2020</v>
      </c>
      <c r="L3056" s="18">
        <f t="shared" si="98"/>
        <v>35</v>
      </c>
      <c r="M3056" s="1" t="s">
        <v>79</v>
      </c>
    </row>
    <row r="3057" spans="8:13" hidden="1">
      <c r="H3057" s="1" t="s">
        <v>101</v>
      </c>
      <c r="I3057" s="1" t="s">
        <v>10038</v>
      </c>
      <c r="J3057" s="1" t="s">
        <v>10039</v>
      </c>
      <c r="K3057" s="1" t="str">
        <f t="shared" si="97"/>
        <v>1998</v>
      </c>
      <c r="L3057" s="1">
        <f t="shared" si="98"/>
        <v>23</v>
      </c>
      <c r="M3057" s="1" t="s">
        <v>60</v>
      </c>
    </row>
    <row r="3058" spans="8:13">
      <c r="H3058" s="1" t="s">
        <v>644</v>
      </c>
      <c r="I3058" s="1" t="s">
        <v>278</v>
      </c>
      <c r="J3058" s="1" t="s">
        <v>690</v>
      </c>
      <c r="K3058" s="1" t="str">
        <f t="shared" si="97"/>
        <v>2020</v>
      </c>
      <c r="L3058" s="18">
        <f t="shared" si="98"/>
        <v>35</v>
      </c>
      <c r="M3058" s="1" t="s">
        <v>79</v>
      </c>
    </row>
    <row r="3059" spans="8:13" hidden="1">
      <c r="H3059" s="1" t="s">
        <v>130</v>
      </c>
      <c r="I3059" s="1" t="s">
        <v>9733</v>
      </c>
      <c r="J3059" s="1" t="s">
        <v>10046</v>
      </c>
      <c r="K3059" s="1" t="str">
        <f t="shared" si="97"/>
        <v>2005</v>
      </c>
      <c r="L3059" s="1">
        <f t="shared" si="98"/>
        <v>5</v>
      </c>
      <c r="M3059" s="1" t="s">
        <v>60</v>
      </c>
    </row>
    <row r="3060" spans="8:13" hidden="1">
      <c r="H3060" s="1" t="s">
        <v>367</v>
      </c>
      <c r="I3060" s="1" t="s">
        <v>9733</v>
      </c>
      <c r="J3060" s="1" t="s">
        <v>10050</v>
      </c>
      <c r="K3060" s="1" t="str">
        <f t="shared" si="97"/>
        <v>2010</v>
      </c>
      <c r="L3060" s="1">
        <f t="shared" si="98"/>
        <v>24</v>
      </c>
      <c r="M3060" s="1" t="s">
        <v>60</v>
      </c>
    </row>
    <row r="3061" spans="8:13">
      <c r="H3061" s="1" t="s">
        <v>809</v>
      </c>
      <c r="I3061" s="1" t="s">
        <v>12335</v>
      </c>
      <c r="J3061" s="1" t="s">
        <v>8036</v>
      </c>
      <c r="K3061" s="1" t="str">
        <f t="shared" si="97"/>
        <v>2014</v>
      </c>
      <c r="L3061" s="18">
        <f t="shared" si="98"/>
        <v>35</v>
      </c>
      <c r="M3061" s="1" t="s">
        <v>79</v>
      </c>
    </row>
    <row r="3062" spans="8:13">
      <c r="H3062" s="1" t="s">
        <v>310</v>
      </c>
      <c r="I3062" s="1" t="s">
        <v>12403</v>
      </c>
      <c r="J3062" s="1" t="s">
        <v>12414</v>
      </c>
      <c r="K3062" s="1" t="str">
        <f t="shared" si="97"/>
        <v>2010</v>
      </c>
      <c r="L3062" s="18">
        <f t="shared" si="98"/>
        <v>35</v>
      </c>
      <c r="M3062" s="1" t="s">
        <v>79</v>
      </c>
    </row>
    <row r="3063" spans="8:13">
      <c r="H3063" s="1" t="s">
        <v>584</v>
      </c>
      <c r="I3063" s="1" t="s">
        <v>2090</v>
      </c>
      <c r="J3063" s="1" t="s">
        <v>2111</v>
      </c>
      <c r="K3063" s="1" t="str">
        <f t="shared" si="97"/>
        <v>2017</v>
      </c>
      <c r="L3063" s="18">
        <f t="shared" si="98"/>
        <v>36</v>
      </c>
      <c r="M3063" s="1" t="s">
        <v>79</v>
      </c>
    </row>
    <row r="3064" spans="8:13" hidden="1">
      <c r="H3064" s="1" t="s">
        <v>247</v>
      </c>
      <c r="I3064" s="1" t="s">
        <v>9733</v>
      </c>
      <c r="J3064" s="1" t="s">
        <v>10063</v>
      </c>
      <c r="K3064" s="1" t="str">
        <f t="shared" si="97"/>
        <v>2011</v>
      </c>
      <c r="L3064" s="1">
        <f t="shared" si="98"/>
        <v>14</v>
      </c>
      <c r="M3064" s="1" t="s">
        <v>60</v>
      </c>
    </row>
    <row r="3065" spans="8:13" hidden="1">
      <c r="H3065" s="1" t="s">
        <v>169</v>
      </c>
      <c r="I3065" s="1" t="s">
        <v>9733</v>
      </c>
      <c r="J3065" s="1" t="s">
        <v>10066</v>
      </c>
      <c r="K3065" s="1" t="str">
        <f t="shared" si="97"/>
        <v>2009</v>
      </c>
      <c r="L3065" s="1">
        <f t="shared" si="98"/>
        <v>17</v>
      </c>
      <c r="M3065" s="1" t="s">
        <v>60</v>
      </c>
    </row>
    <row r="3066" spans="8:13">
      <c r="H3066" s="1" t="s">
        <v>584</v>
      </c>
      <c r="I3066" s="1" t="s">
        <v>2899</v>
      </c>
      <c r="J3066" s="1" t="s">
        <v>2916</v>
      </c>
      <c r="K3066" s="1" t="str">
        <f t="shared" si="97"/>
        <v>2017</v>
      </c>
      <c r="L3066" s="18">
        <f t="shared" si="98"/>
        <v>36</v>
      </c>
      <c r="M3066" s="1" t="s">
        <v>79</v>
      </c>
    </row>
    <row r="3067" spans="8:13" hidden="1">
      <c r="H3067" s="1" t="s">
        <v>217</v>
      </c>
      <c r="I3067" s="1" t="s">
        <v>10072</v>
      </c>
      <c r="J3067" s="1" t="s">
        <v>10066</v>
      </c>
      <c r="K3067" s="1" t="str">
        <f t="shared" si="97"/>
        <v>2009</v>
      </c>
      <c r="L3067" s="1">
        <f t="shared" si="98"/>
        <v>13</v>
      </c>
      <c r="M3067" s="1" t="s">
        <v>60</v>
      </c>
    </row>
    <row r="3068" spans="8:13">
      <c r="H3068" s="1" t="s">
        <v>584</v>
      </c>
      <c r="I3068" s="1" t="s">
        <v>3442</v>
      </c>
      <c r="J3068" s="1" t="s">
        <v>4182</v>
      </c>
      <c r="K3068" s="1" t="str">
        <f t="shared" si="97"/>
        <v>2017</v>
      </c>
      <c r="L3068" s="18">
        <f t="shared" si="98"/>
        <v>36</v>
      </c>
      <c r="M3068" s="1" t="s">
        <v>79</v>
      </c>
    </row>
    <row r="3069" spans="8:13" hidden="1">
      <c r="H3069" s="1" t="s">
        <v>88</v>
      </c>
      <c r="I3069" s="1" t="s">
        <v>10080</v>
      </c>
      <c r="J3069" s="1" t="s">
        <v>10081</v>
      </c>
      <c r="K3069" s="1" t="str">
        <f t="shared" si="97"/>
        <v>2003</v>
      </c>
      <c r="L3069" s="1">
        <f t="shared" si="98"/>
        <v>11</v>
      </c>
      <c r="M3069" s="1" t="s">
        <v>60</v>
      </c>
    </row>
    <row r="3070" spans="8:13">
      <c r="H3070" s="1" t="s">
        <v>555</v>
      </c>
      <c r="I3070" s="1" t="s">
        <v>4897</v>
      </c>
      <c r="J3070" s="1" t="s">
        <v>2023</v>
      </c>
      <c r="K3070" s="1" t="str">
        <f t="shared" si="97"/>
        <v>2013</v>
      </c>
      <c r="L3070" s="18">
        <f t="shared" si="98"/>
        <v>36</v>
      </c>
      <c r="M3070" s="1" t="s">
        <v>79</v>
      </c>
    </row>
    <row r="3071" spans="8:13">
      <c r="H3071" s="1" t="s">
        <v>120</v>
      </c>
      <c r="I3071" s="1" t="s">
        <v>408</v>
      </c>
      <c r="J3071" s="1" t="s">
        <v>5628</v>
      </c>
      <c r="K3071" s="1" t="str">
        <f t="shared" si="97"/>
        <v>2006</v>
      </c>
      <c r="L3071" s="18">
        <f t="shared" si="98"/>
        <v>36</v>
      </c>
      <c r="M3071" s="1" t="s">
        <v>79</v>
      </c>
    </row>
    <row r="3072" spans="8:13" hidden="1">
      <c r="H3072" s="1" t="s">
        <v>71</v>
      </c>
      <c r="I3072" s="1" t="s">
        <v>10072</v>
      </c>
      <c r="J3072" s="1" t="s">
        <v>10092</v>
      </c>
      <c r="K3072" s="1" t="str">
        <f t="shared" si="97"/>
        <v>2012</v>
      </c>
      <c r="L3072" s="1">
        <f t="shared" si="98"/>
        <v>7</v>
      </c>
      <c r="M3072" s="1" t="s">
        <v>60</v>
      </c>
    </row>
    <row r="3073" spans="8:13" hidden="1">
      <c r="H3073" s="1" t="s">
        <v>78</v>
      </c>
      <c r="I3073" s="1" t="s">
        <v>9108</v>
      </c>
      <c r="J3073" s="1" t="s">
        <v>10096</v>
      </c>
      <c r="K3073" s="1" t="str">
        <f t="shared" si="97"/>
        <v>2007</v>
      </c>
      <c r="L3073" s="1">
        <f t="shared" si="98"/>
        <v>24</v>
      </c>
      <c r="M3073" s="1" t="s">
        <v>60</v>
      </c>
    </row>
    <row r="3074" spans="8:13" hidden="1">
      <c r="H3074" s="1" t="s">
        <v>126</v>
      </c>
      <c r="I3074" s="1" t="s">
        <v>10100</v>
      </c>
      <c r="J3074" s="1" t="s">
        <v>10066</v>
      </c>
      <c r="K3074" s="1" t="str">
        <f t="shared" si="97"/>
        <v>2009</v>
      </c>
      <c r="L3074" s="1">
        <f t="shared" si="98"/>
        <v>11</v>
      </c>
      <c r="M3074" s="1" t="s">
        <v>60</v>
      </c>
    </row>
    <row r="3075" spans="8:13" hidden="1">
      <c r="H3075" s="1" t="s">
        <v>116</v>
      </c>
      <c r="I3075" s="1" t="s">
        <v>10100</v>
      </c>
      <c r="J3075" s="1" t="s">
        <v>10104</v>
      </c>
      <c r="K3075" s="1" t="str">
        <f t="shared" si="97"/>
        <v>2012</v>
      </c>
      <c r="L3075" s="1">
        <f t="shared" si="98"/>
        <v>5</v>
      </c>
      <c r="M3075" s="1" t="s">
        <v>60</v>
      </c>
    </row>
    <row r="3076" spans="8:13" hidden="1">
      <c r="H3076" s="1" t="s">
        <v>149</v>
      </c>
      <c r="I3076" s="1" t="s">
        <v>10100</v>
      </c>
      <c r="J3076" s="1" t="s">
        <v>10107</v>
      </c>
      <c r="K3076" s="1" t="str">
        <f t="shared" ref="K3076:K3139" si="99">TEXT(J3076,"YYYY")</f>
        <v>2012</v>
      </c>
      <c r="L3076" s="1">
        <f t="shared" si="98"/>
        <v>39</v>
      </c>
      <c r="M3076" s="1" t="s">
        <v>60</v>
      </c>
    </row>
    <row r="3077" spans="8:13">
      <c r="H3077" s="1" t="s">
        <v>809</v>
      </c>
      <c r="I3077" s="1" t="s">
        <v>5651</v>
      </c>
      <c r="J3077" s="1" t="s">
        <v>303</v>
      </c>
      <c r="K3077" s="1" t="str">
        <f t="shared" si="99"/>
        <v>2016</v>
      </c>
      <c r="L3077" s="18">
        <f t="shared" si="98"/>
        <v>36</v>
      </c>
      <c r="M3077" s="1" t="s">
        <v>79</v>
      </c>
    </row>
    <row r="3078" spans="8:13" hidden="1">
      <c r="H3078" s="1" t="s">
        <v>108</v>
      </c>
      <c r="I3078" s="1" t="s">
        <v>10100</v>
      </c>
      <c r="J3078" s="1" t="s">
        <v>10050</v>
      </c>
      <c r="K3078" s="1" t="str">
        <f t="shared" si="99"/>
        <v>2010</v>
      </c>
      <c r="L3078" s="1">
        <f t="shared" si="98"/>
        <v>6</v>
      </c>
      <c r="M3078" s="1" t="s">
        <v>60</v>
      </c>
    </row>
    <row r="3079" spans="8:13" hidden="1">
      <c r="H3079" s="1" t="s">
        <v>158</v>
      </c>
      <c r="I3079" s="1" t="s">
        <v>10100</v>
      </c>
      <c r="J3079" s="1" t="s">
        <v>10115</v>
      </c>
      <c r="K3079" s="1" t="str">
        <f t="shared" si="99"/>
        <v>2011</v>
      </c>
      <c r="L3079" s="1">
        <f t="shared" si="98"/>
        <v>10</v>
      </c>
      <c r="M3079" s="1" t="s">
        <v>60</v>
      </c>
    </row>
    <row r="3080" spans="8:13" hidden="1">
      <c r="H3080" s="1" t="s">
        <v>263</v>
      </c>
      <c r="I3080" s="1" t="s">
        <v>10100</v>
      </c>
      <c r="J3080" s="1" t="s">
        <v>10118</v>
      </c>
      <c r="K3080" s="1" t="str">
        <f t="shared" si="99"/>
        <v>2010</v>
      </c>
      <c r="L3080" s="1">
        <f t="shared" si="98"/>
        <v>16</v>
      </c>
      <c r="M3080" s="1" t="s">
        <v>60</v>
      </c>
    </row>
    <row r="3081" spans="8:13" hidden="1">
      <c r="H3081" s="1" t="s">
        <v>217</v>
      </c>
      <c r="I3081" s="1" t="s">
        <v>10100</v>
      </c>
      <c r="J3081" s="1" t="s">
        <v>10115</v>
      </c>
      <c r="K3081" s="1" t="str">
        <f t="shared" si="99"/>
        <v>2011</v>
      </c>
      <c r="L3081" s="1">
        <f t="shared" si="98"/>
        <v>15</v>
      </c>
      <c r="M3081" s="1" t="s">
        <v>60</v>
      </c>
    </row>
    <row r="3082" spans="8:13">
      <c r="H3082" s="1" t="s">
        <v>101</v>
      </c>
      <c r="I3082" s="1" t="s">
        <v>5788</v>
      </c>
      <c r="J3082" s="1" t="s">
        <v>2854</v>
      </c>
      <c r="K3082" s="1" t="str">
        <f t="shared" si="99"/>
        <v>2018</v>
      </c>
      <c r="L3082" s="18">
        <f t="shared" si="98"/>
        <v>36</v>
      </c>
      <c r="M3082" s="1" t="s">
        <v>79</v>
      </c>
    </row>
    <row r="3083" spans="8:13" hidden="1">
      <c r="H3083" s="1" t="s">
        <v>389</v>
      </c>
      <c r="I3083" s="1" t="s">
        <v>10100</v>
      </c>
      <c r="J3083" s="1" t="s">
        <v>10125</v>
      </c>
      <c r="K3083" s="1" t="str">
        <f t="shared" si="99"/>
        <v>1992</v>
      </c>
      <c r="L3083" s="1">
        <f t="shared" si="98"/>
        <v>42</v>
      </c>
      <c r="M3083" s="1" t="s">
        <v>60</v>
      </c>
    </row>
    <row r="3084" spans="8:13" hidden="1">
      <c r="H3084" s="1" t="s">
        <v>128</v>
      </c>
      <c r="I3084" s="1" t="s">
        <v>10100</v>
      </c>
      <c r="J3084" s="1" t="s">
        <v>10128</v>
      </c>
      <c r="K3084" s="1" t="str">
        <f t="shared" si="99"/>
        <v>2011</v>
      </c>
      <c r="L3084" s="1">
        <f t="shared" si="98"/>
        <v>41</v>
      </c>
      <c r="M3084" s="1" t="s">
        <v>60</v>
      </c>
    </row>
    <row r="3085" spans="8:13" hidden="1">
      <c r="H3085" s="1" t="s">
        <v>448</v>
      </c>
      <c r="I3085" s="1" t="s">
        <v>10132</v>
      </c>
      <c r="J3085" s="1" t="s">
        <v>7898</v>
      </c>
      <c r="K3085" s="1" t="str">
        <f t="shared" si="99"/>
        <v>2012</v>
      </c>
      <c r="L3085" s="1">
        <f t="shared" si="98"/>
        <v>32</v>
      </c>
      <c r="M3085" s="1" t="s">
        <v>60</v>
      </c>
    </row>
    <row r="3086" spans="8:13">
      <c r="H3086" s="1" t="s">
        <v>149</v>
      </c>
      <c r="I3086" s="1" t="s">
        <v>358</v>
      </c>
      <c r="J3086" s="1" t="s">
        <v>274</v>
      </c>
      <c r="K3086" s="1" t="str">
        <f t="shared" si="99"/>
        <v>2017</v>
      </c>
      <c r="L3086" s="18">
        <f t="shared" si="98"/>
        <v>36</v>
      </c>
      <c r="M3086" s="1" t="s">
        <v>79</v>
      </c>
    </row>
    <row r="3087" spans="8:13" hidden="1">
      <c r="H3087" s="1" t="s">
        <v>555</v>
      </c>
      <c r="I3087" s="1" t="s">
        <v>10132</v>
      </c>
      <c r="J3087" s="1" t="s">
        <v>10138</v>
      </c>
      <c r="K3087" s="1" t="str">
        <f t="shared" si="99"/>
        <v>1993</v>
      </c>
      <c r="L3087" s="1">
        <f t="shared" si="98"/>
        <v>21</v>
      </c>
      <c r="M3087" s="1" t="s">
        <v>60</v>
      </c>
    </row>
    <row r="3088" spans="8:13" hidden="1">
      <c r="H3088" s="1" t="s">
        <v>126</v>
      </c>
      <c r="I3088" s="1" t="s">
        <v>10132</v>
      </c>
      <c r="J3088" s="1" t="s">
        <v>10141</v>
      </c>
      <c r="K3088" s="1" t="str">
        <f t="shared" si="99"/>
        <v>2010</v>
      </c>
      <c r="L3088" s="1">
        <f t="shared" si="98"/>
        <v>12</v>
      </c>
      <c r="M3088" s="1" t="s">
        <v>60</v>
      </c>
    </row>
    <row r="3089" spans="8:13" hidden="1">
      <c r="H3089" s="1" t="s">
        <v>99</v>
      </c>
      <c r="I3089" s="1" t="s">
        <v>10132</v>
      </c>
      <c r="J3089" s="1" t="s">
        <v>9182</v>
      </c>
      <c r="K3089" s="1" t="str">
        <f t="shared" si="99"/>
        <v>2012</v>
      </c>
      <c r="L3089" s="1">
        <f t="shared" si="98"/>
        <v>6</v>
      </c>
      <c r="M3089" s="1" t="s">
        <v>60</v>
      </c>
    </row>
    <row r="3090" spans="8:13" hidden="1">
      <c r="H3090" s="1" t="s">
        <v>809</v>
      </c>
      <c r="I3090" s="1" t="s">
        <v>10132</v>
      </c>
      <c r="J3090" s="1" t="s">
        <v>9006</v>
      </c>
      <c r="K3090" s="1" t="str">
        <f t="shared" si="99"/>
        <v>2012</v>
      </c>
      <c r="L3090" s="1">
        <f t="shared" si="98"/>
        <v>36</v>
      </c>
      <c r="M3090" s="1" t="s">
        <v>60</v>
      </c>
    </row>
    <row r="3091" spans="8:13" hidden="1">
      <c r="H3091" s="1" t="s">
        <v>128</v>
      </c>
      <c r="I3091" s="1" t="s">
        <v>9823</v>
      </c>
      <c r="J3091" s="1" t="s">
        <v>10151</v>
      </c>
      <c r="K3091" s="1" t="str">
        <f t="shared" si="99"/>
        <v>2012</v>
      </c>
      <c r="L3091" s="1">
        <f t="shared" si="98"/>
        <v>42</v>
      </c>
      <c r="M3091" s="1" t="s">
        <v>60</v>
      </c>
    </row>
    <row r="3092" spans="8:13">
      <c r="H3092" s="1" t="s">
        <v>101</v>
      </c>
      <c r="I3092" s="1" t="s">
        <v>3542</v>
      </c>
      <c r="J3092" s="1" t="s">
        <v>5747</v>
      </c>
      <c r="K3092" s="1" t="str">
        <f t="shared" si="99"/>
        <v>2015</v>
      </c>
      <c r="L3092" s="18">
        <f t="shared" si="98"/>
        <v>36</v>
      </c>
      <c r="M3092" s="1" t="s">
        <v>79</v>
      </c>
    </row>
    <row r="3093" spans="8:13" hidden="1">
      <c r="H3093" s="1" t="s">
        <v>240</v>
      </c>
      <c r="I3093" s="1" t="s">
        <v>10161</v>
      </c>
      <c r="J3093" s="1" t="s">
        <v>10162</v>
      </c>
      <c r="K3093" s="1" t="str">
        <f t="shared" si="99"/>
        <v>2011</v>
      </c>
      <c r="L3093" s="1">
        <f t="shared" si="98"/>
        <v>53</v>
      </c>
      <c r="M3093" s="1" t="s">
        <v>60</v>
      </c>
    </row>
    <row r="3094" spans="8:13" hidden="1">
      <c r="H3094" s="1" t="s">
        <v>1101</v>
      </c>
      <c r="I3094" s="1" t="s">
        <v>10161</v>
      </c>
      <c r="J3094" s="1" t="s">
        <v>10166</v>
      </c>
      <c r="K3094" s="1" t="str">
        <f t="shared" si="99"/>
        <v>2010</v>
      </c>
      <c r="L3094" s="1">
        <f t="shared" si="98"/>
        <v>69</v>
      </c>
      <c r="M3094" s="1" t="s">
        <v>60</v>
      </c>
    </row>
    <row r="3095" spans="8:13">
      <c r="H3095" s="1" t="s">
        <v>809</v>
      </c>
      <c r="I3095" s="1" t="s">
        <v>7090</v>
      </c>
      <c r="J3095" s="1" t="s">
        <v>1163</v>
      </c>
      <c r="K3095" s="1" t="str">
        <f t="shared" si="99"/>
        <v>2015</v>
      </c>
      <c r="L3095" s="18">
        <f t="shared" si="98"/>
        <v>36</v>
      </c>
      <c r="M3095" s="1" t="s">
        <v>79</v>
      </c>
    </row>
    <row r="3096" spans="8:13" hidden="1">
      <c r="H3096" s="1"/>
      <c r="I3096" s="1" t="s">
        <v>10161</v>
      </c>
      <c r="J3096" s="1" t="s">
        <v>8528</v>
      </c>
      <c r="K3096" s="1" t="str">
        <f t="shared" si="99"/>
        <v>2012</v>
      </c>
      <c r="L3096" s="1">
        <f t="shared" si="98"/>
        <v>0</v>
      </c>
      <c r="M3096" s="1" t="s">
        <v>60</v>
      </c>
    </row>
    <row r="3097" spans="8:13" hidden="1">
      <c r="H3097" s="1" t="s">
        <v>299</v>
      </c>
      <c r="I3097" s="1" t="s">
        <v>10161</v>
      </c>
      <c r="J3097" s="1" t="s">
        <v>10178</v>
      </c>
      <c r="K3097" s="1" t="str">
        <f t="shared" si="99"/>
        <v>1990</v>
      </c>
      <c r="L3097" s="1">
        <f t="shared" si="98"/>
        <v>22</v>
      </c>
      <c r="M3097" s="1" t="s">
        <v>60</v>
      </c>
    </row>
    <row r="3098" spans="8:13" hidden="1">
      <c r="H3098" s="1" t="s">
        <v>101</v>
      </c>
      <c r="I3098" s="1" t="s">
        <v>10161</v>
      </c>
      <c r="J3098" s="1" t="s">
        <v>10180</v>
      </c>
      <c r="K3098" s="1" t="str">
        <f t="shared" si="99"/>
        <v>1997</v>
      </c>
      <c r="L3098" s="1">
        <f t="shared" si="98"/>
        <v>23</v>
      </c>
      <c r="M3098" s="1" t="s">
        <v>60</v>
      </c>
    </row>
    <row r="3099" spans="8:13" hidden="1">
      <c r="H3099" s="1" t="s">
        <v>1343</v>
      </c>
      <c r="I3099" s="1" t="s">
        <v>3825</v>
      </c>
      <c r="J3099" s="1" t="s">
        <v>9101</v>
      </c>
      <c r="K3099" s="1" t="str">
        <f t="shared" si="99"/>
        <v>2012</v>
      </c>
      <c r="L3099" s="1">
        <f t="shared" si="98"/>
        <v>41</v>
      </c>
      <c r="M3099" s="1" t="s">
        <v>60</v>
      </c>
    </row>
    <row r="3100" spans="8:13">
      <c r="H3100" s="1" t="s">
        <v>101</v>
      </c>
      <c r="I3100" s="1" t="s">
        <v>5781</v>
      </c>
      <c r="J3100" s="1" t="s">
        <v>1015</v>
      </c>
      <c r="K3100" s="1" t="str">
        <f t="shared" si="99"/>
        <v>2018</v>
      </c>
      <c r="L3100" s="18">
        <f t="shared" si="98"/>
        <v>36</v>
      </c>
      <c r="M3100" s="1" t="s">
        <v>79</v>
      </c>
    </row>
    <row r="3101" spans="8:13">
      <c r="H3101" s="1" t="s">
        <v>584</v>
      </c>
      <c r="I3101" s="1" t="s">
        <v>8908</v>
      </c>
      <c r="J3101" s="1" t="s">
        <v>267</v>
      </c>
      <c r="K3101" s="1" t="str">
        <f t="shared" si="99"/>
        <v>2019</v>
      </c>
      <c r="L3101" s="18">
        <f t="shared" si="98"/>
        <v>36</v>
      </c>
      <c r="M3101" s="1" t="s">
        <v>79</v>
      </c>
    </row>
    <row r="3102" spans="8:13">
      <c r="H3102" s="1" t="s">
        <v>149</v>
      </c>
      <c r="I3102" s="1" t="s">
        <v>6287</v>
      </c>
      <c r="J3102" s="1" t="s">
        <v>9751</v>
      </c>
      <c r="K3102" s="1" t="str">
        <f t="shared" si="99"/>
        <v>2010</v>
      </c>
      <c r="L3102" s="18">
        <f t="shared" si="98"/>
        <v>36</v>
      </c>
      <c r="M3102" s="1" t="s">
        <v>79</v>
      </c>
    </row>
    <row r="3103" spans="8:13" hidden="1">
      <c r="H3103" s="1" t="s">
        <v>99</v>
      </c>
      <c r="I3103" s="1" t="s">
        <v>10193</v>
      </c>
      <c r="J3103" s="1" t="s">
        <v>10194</v>
      </c>
      <c r="K3103" s="1" t="str">
        <f t="shared" si="99"/>
        <v>2012</v>
      </c>
      <c r="L3103" s="1">
        <f t="shared" si="98"/>
        <v>6</v>
      </c>
      <c r="M3103" s="1" t="s">
        <v>60</v>
      </c>
    </row>
    <row r="3104" spans="8:13">
      <c r="H3104" s="1" t="s">
        <v>809</v>
      </c>
      <c r="I3104" s="1" t="s">
        <v>9512</v>
      </c>
      <c r="J3104" s="1" t="s">
        <v>9512</v>
      </c>
      <c r="K3104" s="1" t="str">
        <f t="shared" si="99"/>
        <v>2013</v>
      </c>
      <c r="L3104" s="18">
        <f t="shared" si="98"/>
        <v>36</v>
      </c>
      <c r="M3104" s="1" t="s">
        <v>79</v>
      </c>
    </row>
    <row r="3105" spans="8:13" hidden="1">
      <c r="H3105" s="1" t="s">
        <v>344</v>
      </c>
      <c r="I3105" s="1" t="s">
        <v>9708</v>
      </c>
      <c r="J3105" s="1" t="s">
        <v>10204</v>
      </c>
      <c r="K3105" s="1" t="str">
        <f t="shared" si="99"/>
        <v>2011</v>
      </c>
      <c r="L3105" s="1">
        <f t="shared" si="98"/>
        <v>20</v>
      </c>
      <c r="M3105" s="1" t="s">
        <v>60</v>
      </c>
    </row>
    <row r="3106" spans="8:13" hidden="1">
      <c r="H3106" s="1" t="s">
        <v>88</v>
      </c>
      <c r="I3106" s="1" t="s">
        <v>10207</v>
      </c>
      <c r="J3106" s="1" t="s">
        <v>10208</v>
      </c>
      <c r="K3106" s="1" t="str">
        <f t="shared" si="99"/>
        <v>2008</v>
      </c>
      <c r="L3106" s="1">
        <f t="shared" si="98"/>
        <v>24</v>
      </c>
      <c r="M3106" s="1" t="s">
        <v>60</v>
      </c>
    </row>
    <row r="3107" spans="8:13" hidden="1">
      <c r="H3107" s="1" t="s">
        <v>120</v>
      </c>
      <c r="I3107" s="1" t="s">
        <v>10211</v>
      </c>
      <c r="J3107" s="1" t="s">
        <v>10212</v>
      </c>
      <c r="K3107" s="1" t="str">
        <f t="shared" si="99"/>
        <v>2006</v>
      </c>
      <c r="L3107" s="1">
        <f t="shared" si="98"/>
        <v>40</v>
      </c>
      <c r="M3107" s="1" t="s">
        <v>60</v>
      </c>
    </row>
    <row r="3108" spans="8:13">
      <c r="H3108" s="1" t="s">
        <v>584</v>
      </c>
      <c r="I3108" s="1" t="s">
        <v>9072</v>
      </c>
      <c r="J3108" s="1" t="s">
        <v>9709</v>
      </c>
      <c r="K3108" s="1" t="str">
        <f t="shared" si="99"/>
        <v>2012</v>
      </c>
      <c r="L3108" s="18">
        <f t="shared" ref="L3108:L3171" si="100">H3108-(TEXT(I3108,"YYYY")-TEXT(J3108,"YYYY"))</f>
        <v>36</v>
      </c>
      <c r="M3108" s="1" t="s">
        <v>79</v>
      </c>
    </row>
    <row r="3109" spans="8:13" hidden="1">
      <c r="H3109" s="1" t="s">
        <v>247</v>
      </c>
      <c r="I3109" s="1" t="s">
        <v>2023</v>
      </c>
      <c r="J3109" s="1" t="s">
        <v>9274</v>
      </c>
      <c r="K3109" s="1" t="str">
        <f t="shared" si="99"/>
        <v>2009</v>
      </c>
      <c r="L3109" s="1">
        <f t="shared" si="100"/>
        <v>11</v>
      </c>
      <c r="M3109" s="1" t="s">
        <v>60</v>
      </c>
    </row>
    <row r="3110" spans="8:13">
      <c r="H3110" s="1" t="s">
        <v>809</v>
      </c>
      <c r="I3110" s="1" t="s">
        <v>10869</v>
      </c>
      <c r="J3110" s="1" t="s">
        <v>10847</v>
      </c>
      <c r="K3110" s="1" t="str">
        <f t="shared" si="99"/>
        <v>2020</v>
      </c>
      <c r="L3110" s="18">
        <f t="shared" si="100"/>
        <v>36</v>
      </c>
      <c r="M3110" s="1" t="s">
        <v>79</v>
      </c>
    </row>
    <row r="3111" spans="8:13" hidden="1">
      <c r="H3111" s="1" t="s">
        <v>233</v>
      </c>
      <c r="I3111" s="1" t="s">
        <v>10155</v>
      </c>
      <c r="J3111" s="1" t="s">
        <v>2708</v>
      </c>
      <c r="K3111" s="1" t="str">
        <f t="shared" si="99"/>
        <v>2012</v>
      </c>
      <c r="L3111" s="1">
        <f t="shared" si="100"/>
        <v>48</v>
      </c>
      <c r="M3111" s="1" t="s">
        <v>60</v>
      </c>
    </row>
    <row r="3112" spans="8:13" hidden="1">
      <c r="H3112" s="1" t="s">
        <v>484</v>
      </c>
      <c r="I3112" s="1" t="s">
        <v>9143</v>
      </c>
      <c r="J3112" s="1" t="s">
        <v>6732</v>
      </c>
      <c r="K3112" s="1" t="str">
        <f t="shared" si="99"/>
        <v>2013</v>
      </c>
      <c r="L3112" s="1">
        <f t="shared" si="100"/>
        <v>48</v>
      </c>
      <c r="M3112" s="1" t="s">
        <v>60</v>
      </c>
    </row>
    <row r="3113" spans="8:13" hidden="1">
      <c r="H3113" s="1" t="s">
        <v>197</v>
      </c>
      <c r="I3113" s="1" t="s">
        <v>9143</v>
      </c>
      <c r="J3113" s="1" t="s">
        <v>10226</v>
      </c>
      <c r="K3113" s="1" t="str">
        <f t="shared" si="99"/>
        <v>2008</v>
      </c>
      <c r="L3113" s="1">
        <f t="shared" si="100"/>
        <v>12</v>
      </c>
      <c r="M3113" s="1" t="s">
        <v>60</v>
      </c>
    </row>
    <row r="3114" spans="8:13">
      <c r="H3114" s="1" t="s">
        <v>809</v>
      </c>
      <c r="I3114" s="1" t="s">
        <v>11029</v>
      </c>
      <c r="J3114" s="1" t="s">
        <v>690</v>
      </c>
      <c r="K3114" s="1" t="str">
        <f t="shared" si="99"/>
        <v>2020</v>
      </c>
      <c r="L3114" s="18">
        <f t="shared" si="100"/>
        <v>36</v>
      </c>
      <c r="M3114" s="1" t="s">
        <v>79</v>
      </c>
    </row>
    <row r="3115" spans="8:13" hidden="1">
      <c r="H3115" s="1" t="s">
        <v>458</v>
      </c>
      <c r="I3115" s="1" t="s">
        <v>9437</v>
      </c>
      <c r="J3115" s="1" t="s">
        <v>6418</v>
      </c>
      <c r="K3115" s="1" t="str">
        <f t="shared" si="99"/>
        <v>2012</v>
      </c>
      <c r="L3115" s="1">
        <f t="shared" si="100"/>
        <v>63</v>
      </c>
      <c r="M3115" s="1" t="s">
        <v>60</v>
      </c>
    </row>
    <row r="3116" spans="8:13" hidden="1">
      <c r="H3116" s="1" t="s">
        <v>584</v>
      </c>
      <c r="I3116" s="1" t="s">
        <v>9437</v>
      </c>
      <c r="J3116" s="1" t="s">
        <v>4618</v>
      </c>
      <c r="K3116" s="1" t="str">
        <f t="shared" si="99"/>
        <v>2011</v>
      </c>
      <c r="L3116" s="1">
        <f t="shared" si="100"/>
        <v>35</v>
      </c>
      <c r="M3116" s="1" t="s">
        <v>60</v>
      </c>
    </row>
    <row r="3117" spans="8:13">
      <c r="H3117" s="1" t="s">
        <v>809</v>
      </c>
      <c r="I3117" s="1" t="s">
        <v>8089</v>
      </c>
      <c r="J3117" s="1" t="s">
        <v>5745</v>
      </c>
      <c r="K3117" s="1" t="str">
        <f t="shared" si="99"/>
        <v>2020</v>
      </c>
      <c r="L3117" s="18">
        <f t="shared" si="100"/>
        <v>36</v>
      </c>
      <c r="M3117" s="1" t="s">
        <v>79</v>
      </c>
    </row>
    <row r="3118" spans="8:13">
      <c r="H3118" s="1" t="s">
        <v>555</v>
      </c>
      <c r="I3118" s="1" t="s">
        <v>6398</v>
      </c>
      <c r="J3118" s="1" t="s">
        <v>7911</v>
      </c>
      <c r="K3118" s="1" t="str">
        <f t="shared" si="99"/>
        <v>2011</v>
      </c>
      <c r="L3118" s="18">
        <f t="shared" si="100"/>
        <v>36</v>
      </c>
      <c r="M3118" s="1" t="s">
        <v>79</v>
      </c>
    </row>
    <row r="3119" spans="8:13">
      <c r="H3119" s="1" t="s">
        <v>809</v>
      </c>
      <c r="I3119" s="1" t="s">
        <v>11978</v>
      </c>
      <c r="J3119" s="1" t="s">
        <v>11979</v>
      </c>
      <c r="K3119" s="1" t="str">
        <f t="shared" si="99"/>
        <v>2015</v>
      </c>
      <c r="L3119" s="18">
        <f t="shared" si="100"/>
        <v>36</v>
      </c>
      <c r="M3119" s="1" t="s">
        <v>79</v>
      </c>
    </row>
    <row r="3120" spans="8:13" hidden="1">
      <c r="H3120" s="1" t="s">
        <v>530</v>
      </c>
      <c r="I3120" s="1" t="s">
        <v>10249</v>
      </c>
      <c r="J3120" s="1" t="s">
        <v>2019</v>
      </c>
      <c r="K3120" s="1" t="str">
        <f t="shared" si="99"/>
        <v>2012</v>
      </c>
      <c r="L3120" s="1">
        <f t="shared" si="100"/>
        <v>32</v>
      </c>
      <c r="M3120" s="1" t="s">
        <v>60</v>
      </c>
    </row>
    <row r="3121" spans="8:13">
      <c r="H3121" s="1" t="s">
        <v>101</v>
      </c>
      <c r="I3121" s="1" t="s">
        <v>51</v>
      </c>
      <c r="J3121" s="1" t="s">
        <v>106</v>
      </c>
      <c r="K3121" s="1" t="str">
        <f t="shared" si="99"/>
        <v>2018</v>
      </c>
      <c r="L3121" s="18">
        <f t="shared" si="100"/>
        <v>37</v>
      </c>
      <c r="M3121" s="1" t="s">
        <v>79</v>
      </c>
    </row>
    <row r="3122" spans="8:13" hidden="1">
      <c r="H3122" s="1" t="s">
        <v>177</v>
      </c>
      <c r="I3122" s="1" t="s">
        <v>9779</v>
      </c>
      <c r="J3122" s="1" t="s">
        <v>1003</v>
      </c>
      <c r="K3122" s="1" t="str">
        <f t="shared" si="99"/>
        <v>2011</v>
      </c>
      <c r="L3122" s="1">
        <f t="shared" si="100"/>
        <v>21</v>
      </c>
      <c r="M3122" s="1" t="s">
        <v>60</v>
      </c>
    </row>
    <row r="3123" spans="8:13" hidden="1">
      <c r="H3123" s="1" t="s">
        <v>177</v>
      </c>
      <c r="I3123" s="1" t="s">
        <v>9779</v>
      </c>
      <c r="J3123" s="1" t="s">
        <v>10257</v>
      </c>
      <c r="K3123" s="1" t="str">
        <f t="shared" si="99"/>
        <v>2013</v>
      </c>
      <c r="L3123" s="1">
        <f t="shared" si="100"/>
        <v>23</v>
      </c>
      <c r="M3123" s="1" t="s">
        <v>60</v>
      </c>
    </row>
    <row r="3124" spans="8:13" hidden="1">
      <c r="H3124" s="1" t="s">
        <v>158</v>
      </c>
      <c r="I3124" s="1" t="s">
        <v>10028</v>
      </c>
      <c r="J3124" s="1" t="s">
        <v>941</v>
      </c>
      <c r="K3124" s="1" t="str">
        <f t="shared" si="99"/>
        <v>2011</v>
      </c>
      <c r="L3124" s="1">
        <f t="shared" si="100"/>
        <v>9</v>
      </c>
      <c r="M3124" s="1" t="s">
        <v>60</v>
      </c>
    </row>
    <row r="3125" spans="8:13" hidden="1">
      <c r="H3125" s="1" t="s">
        <v>324</v>
      </c>
      <c r="I3125" s="1" t="s">
        <v>10262</v>
      </c>
      <c r="J3125" s="1" t="s">
        <v>10263</v>
      </c>
      <c r="K3125" s="1" t="str">
        <f t="shared" si="99"/>
        <v>2013</v>
      </c>
      <c r="L3125" s="1">
        <f t="shared" si="100"/>
        <v>13</v>
      </c>
      <c r="M3125" s="1" t="s">
        <v>60</v>
      </c>
    </row>
    <row r="3126" spans="8:13" hidden="1">
      <c r="H3126" s="1" t="s">
        <v>678</v>
      </c>
      <c r="I3126" s="1" t="s">
        <v>3125</v>
      </c>
      <c r="J3126" s="1" t="s">
        <v>10268</v>
      </c>
      <c r="K3126" s="1" t="str">
        <f t="shared" si="99"/>
        <v>2005</v>
      </c>
      <c r="L3126" s="1">
        <f t="shared" si="100"/>
        <v>19</v>
      </c>
      <c r="M3126" s="1" t="s">
        <v>60</v>
      </c>
    </row>
    <row r="3127" spans="8:13" hidden="1">
      <c r="H3127" s="1" t="s">
        <v>189</v>
      </c>
      <c r="I3127" s="1" t="s">
        <v>10271</v>
      </c>
      <c r="J3127" s="1" t="s">
        <v>2212</v>
      </c>
      <c r="K3127" s="1" t="str">
        <f t="shared" si="99"/>
        <v>2010</v>
      </c>
      <c r="L3127" s="1">
        <f t="shared" si="100"/>
        <v>44</v>
      </c>
      <c r="M3127" s="1" t="s">
        <v>60</v>
      </c>
    </row>
    <row r="3128" spans="8:13">
      <c r="H3128" s="1" t="s">
        <v>584</v>
      </c>
      <c r="I3128" s="1" t="s">
        <v>2086</v>
      </c>
      <c r="J3128" s="1" t="s">
        <v>2086</v>
      </c>
      <c r="K3128" s="1" t="str">
        <f t="shared" si="99"/>
        <v>2019</v>
      </c>
      <c r="L3128" s="18">
        <f t="shared" si="100"/>
        <v>37</v>
      </c>
      <c r="M3128" s="1" t="s">
        <v>79</v>
      </c>
    </row>
    <row r="3129" spans="8:13" hidden="1">
      <c r="H3129" s="1" t="s">
        <v>256</v>
      </c>
      <c r="I3129" s="1" t="s">
        <v>3125</v>
      </c>
      <c r="J3129" s="1" t="s">
        <v>10275</v>
      </c>
      <c r="K3129" s="1" t="str">
        <f t="shared" si="99"/>
        <v>2019</v>
      </c>
      <c r="L3129" s="1">
        <f t="shared" si="100"/>
        <v>51</v>
      </c>
      <c r="M3129" s="1" t="s">
        <v>60</v>
      </c>
    </row>
    <row r="3130" spans="8:13">
      <c r="H3130" s="1" t="s">
        <v>101</v>
      </c>
      <c r="I3130" s="1" t="s">
        <v>2328</v>
      </c>
      <c r="J3130" s="1" t="s">
        <v>2329</v>
      </c>
      <c r="K3130" s="1" t="str">
        <f t="shared" si="99"/>
        <v>2017</v>
      </c>
      <c r="L3130" s="18">
        <f t="shared" si="100"/>
        <v>37</v>
      </c>
      <c r="M3130" s="1" t="s">
        <v>79</v>
      </c>
    </row>
    <row r="3131" spans="8:13" hidden="1">
      <c r="H3131" s="1" t="s">
        <v>448</v>
      </c>
      <c r="I3131" s="1" t="s">
        <v>3125</v>
      </c>
      <c r="J3131" s="1" t="s">
        <v>756</v>
      </c>
      <c r="K3131" s="1" t="str">
        <f t="shared" si="99"/>
        <v>2009</v>
      </c>
      <c r="L3131" s="1">
        <f t="shared" si="100"/>
        <v>21</v>
      </c>
      <c r="M3131" s="1" t="s">
        <v>60</v>
      </c>
    </row>
    <row r="3132" spans="8:13" hidden="1">
      <c r="H3132" s="1" t="s">
        <v>464</v>
      </c>
      <c r="I3132" s="1" t="s">
        <v>9212</v>
      </c>
      <c r="J3132" s="1" t="s">
        <v>10284</v>
      </c>
      <c r="K3132" s="1" t="str">
        <f t="shared" si="99"/>
        <v>2009</v>
      </c>
      <c r="L3132" s="1">
        <f t="shared" si="100"/>
        <v>27</v>
      </c>
      <c r="M3132" s="1" t="s">
        <v>60</v>
      </c>
    </row>
    <row r="3133" spans="8:13" hidden="1">
      <c r="H3133" s="1" t="s">
        <v>375</v>
      </c>
      <c r="I3133" s="1" t="s">
        <v>9212</v>
      </c>
      <c r="J3133" s="1" t="s">
        <v>10287</v>
      </c>
      <c r="K3133" s="1" t="str">
        <f t="shared" si="99"/>
        <v>1999</v>
      </c>
      <c r="L3133" s="1">
        <f t="shared" si="100"/>
        <v>42</v>
      </c>
      <c r="M3133" s="1" t="s">
        <v>60</v>
      </c>
    </row>
    <row r="3134" spans="8:13" hidden="1">
      <c r="H3134" s="1" t="s">
        <v>55</v>
      </c>
      <c r="I3134" s="1" t="s">
        <v>10290</v>
      </c>
      <c r="J3134" s="1" t="s">
        <v>10291</v>
      </c>
      <c r="K3134" s="1" t="str">
        <f t="shared" si="99"/>
        <v>2013</v>
      </c>
      <c r="L3134" s="1">
        <f t="shared" si="100"/>
        <v>4</v>
      </c>
      <c r="M3134" s="1" t="s">
        <v>60</v>
      </c>
    </row>
    <row r="3135" spans="8:13" hidden="1">
      <c r="H3135" s="1" t="s">
        <v>1343</v>
      </c>
      <c r="I3135" s="1" t="s">
        <v>9212</v>
      </c>
      <c r="J3135" s="1" t="s">
        <v>10294</v>
      </c>
      <c r="K3135" s="1" t="str">
        <f t="shared" si="99"/>
        <v>2012</v>
      </c>
      <c r="L3135" s="1">
        <f t="shared" si="100"/>
        <v>40</v>
      </c>
      <c r="M3135" s="1" t="s">
        <v>60</v>
      </c>
    </row>
    <row r="3136" spans="8:13" hidden="1">
      <c r="H3136" s="1" t="s">
        <v>573</v>
      </c>
      <c r="I3136" s="1" t="s">
        <v>9700</v>
      </c>
      <c r="J3136" s="1" t="s">
        <v>10297</v>
      </c>
      <c r="K3136" s="1" t="str">
        <f t="shared" si="99"/>
        <v>1952</v>
      </c>
      <c r="L3136" s="1">
        <f t="shared" si="100"/>
        <v>5</v>
      </c>
      <c r="M3136" s="1" t="s">
        <v>60</v>
      </c>
    </row>
    <row r="3137" spans="8:13" hidden="1">
      <c r="H3137" s="1" t="s">
        <v>308</v>
      </c>
      <c r="I3137" s="1" t="s">
        <v>9700</v>
      </c>
      <c r="J3137" s="1" t="s">
        <v>10300</v>
      </c>
      <c r="K3137" s="1" t="str">
        <f t="shared" si="99"/>
        <v>2010</v>
      </c>
      <c r="L3137" s="1">
        <f t="shared" si="100"/>
        <v>54</v>
      </c>
      <c r="M3137" s="1" t="s">
        <v>60</v>
      </c>
    </row>
    <row r="3138" spans="8:13">
      <c r="H3138" s="1" t="s">
        <v>308</v>
      </c>
      <c r="I3138" s="1" t="s">
        <v>3166</v>
      </c>
      <c r="J3138" s="1" t="s">
        <v>3167</v>
      </c>
      <c r="K3138" s="1" t="str">
        <f t="shared" si="99"/>
        <v>1997</v>
      </c>
      <c r="L3138" s="18">
        <f t="shared" si="100"/>
        <v>37</v>
      </c>
      <c r="M3138" s="1" t="s">
        <v>79</v>
      </c>
    </row>
    <row r="3139" spans="8:13" hidden="1">
      <c r="H3139" s="1" t="s">
        <v>299</v>
      </c>
      <c r="I3139" s="1" t="s">
        <v>10246</v>
      </c>
      <c r="J3139" s="1" t="s">
        <v>9455</v>
      </c>
      <c r="K3139" s="1" t="str">
        <f t="shared" si="99"/>
        <v>2012</v>
      </c>
      <c r="L3139" s="1">
        <f t="shared" si="100"/>
        <v>43</v>
      </c>
      <c r="M3139" s="1" t="s">
        <v>60</v>
      </c>
    </row>
    <row r="3140" spans="8:13" hidden="1">
      <c r="H3140" s="1" t="s">
        <v>1343</v>
      </c>
      <c r="I3140" s="1" t="s">
        <v>10309</v>
      </c>
      <c r="J3140" s="1" t="s">
        <v>10310</v>
      </c>
      <c r="K3140" s="1" t="str">
        <f t="shared" ref="K3140:K3203" si="101">TEXT(J3140,"YYYY")</f>
        <v>2013</v>
      </c>
      <c r="L3140" s="1">
        <f t="shared" si="100"/>
        <v>41</v>
      </c>
      <c r="M3140" s="1" t="s">
        <v>60</v>
      </c>
    </row>
    <row r="3141" spans="8:13">
      <c r="H3141" s="1" t="s">
        <v>584</v>
      </c>
      <c r="I3141" s="1" t="s">
        <v>3306</v>
      </c>
      <c r="J3141" s="1" t="s">
        <v>3307</v>
      </c>
      <c r="K3141" s="1" t="str">
        <f t="shared" si="101"/>
        <v>2017</v>
      </c>
      <c r="L3141" s="18">
        <f t="shared" si="100"/>
        <v>37</v>
      </c>
      <c r="M3141" s="1" t="s">
        <v>79</v>
      </c>
    </row>
    <row r="3142" spans="8:13">
      <c r="H3142" s="1" t="s">
        <v>101</v>
      </c>
      <c r="I3142" s="1" t="s">
        <v>4757</v>
      </c>
      <c r="J3142" s="1" t="s">
        <v>209</v>
      </c>
      <c r="K3142" s="1" t="str">
        <f t="shared" si="101"/>
        <v>2016</v>
      </c>
      <c r="L3142" s="18">
        <f t="shared" si="100"/>
        <v>37</v>
      </c>
      <c r="M3142" s="1" t="s">
        <v>79</v>
      </c>
    </row>
    <row r="3143" spans="8:13" hidden="1">
      <c r="H3143" s="1" t="s">
        <v>310</v>
      </c>
      <c r="I3143" s="1" t="s">
        <v>9512</v>
      </c>
      <c r="J3143" s="1" t="s">
        <v>5079</v>
      </c>
      <c r="K3143" s="1" t="str">
        <f t="shared" si="101"/>
        <v>2013</v>
      </c>
      <c r="L3143" s="1">
        <f t="shared" si="100"/>
        <v>45</v>
      </c>
      <c r="M3143" s="1" t="s">
        <v>60</v>
      </c>
    </row>
    <row r="3144" spans="8:13">
      <c r="H3144" s="1" t="s">
        <v>310</v>
      </c>
      <c r="I3144" s="1" t="s">
        <v>241</v>
      </c>
      <c r="J3144" s="1" t="s">
        <v>1072</v>
      </c>
      <c r="K3144" s="1" t="str">
        <f t="shared" si="101"/>
        <v>2009</v>
      </c>
      <c r="L3144" s="18">
        <f t="shared" si="100"/>
        <v>37</v>
      </c>
      <c r="M3144" s="1" t="s">
        <v>79</v>
      </c>
    </row>
    <row r="3145" spans="8:13">
      <c r="H3145" s="1" t="s">
        <v>189</v>
      </c>
      <c r="I3145" s="1" t="s">
        <v>6540</v>
      </c>
      <c r="J3145" s="1" t="s">
        <v>6541</v>
      </c>
      <c r="K3145" s="1" t="str">
        <f t="shared" si="101"/>
        <v>2006</v>
      </c>
      <c r="L3145" s="18">
        <f t="shared" si="100"/>
        <v>37</v>
      </c>
      <c r="M3145" s="1" t="s">
        <v>79</v>
      </c>
    </row>
    <row r="3146" spans="8:13">
      <c r="H3146" s="1" t="s">
        <v>189</v>
      </c>
      <c r="I3146" s="1" t="s">
        <v>7655</v>
      </c>
      <c r="J3146" s="1" t="s">
        <v>2079</v>
      </c>
      <c r="K3146" s="1" t="str">
        <f t="shared" si="101"/>
        <v>2006</v>
      </c>
      <c r="L3146" s="18">
        <f t="shared" si="100"/>
        <v>37</v>
      </c>
      <c r="M3146" s="1" t="s">
        <v>79</v>
      </c>
    </row>
    <row r="3147" spans="8:13" hidden="1">
      <c r="H3147" s="1" t="s">
        <v>555</v>
      </c>
      <c r="I3147" s="1" t="s">
        <v>9512</v>
      </c>
      <c r="J3147" s="1" t="s">
        <v>9344</v>
      </c>
      <c r="K3147" s="1" t="str">
        <f t="shared" si="101"/>
        <v>2011</v>
      </c>
      <c r="L3147" s="1">
        <f t="shared" si="100"/>
        <v>38</v>
      </c>
      <c r="M3147" s="1" t="s">
        <v>60</v>
      </c>
    </row>
    <row r="3148" spans="8:13" hidden="1">
      <c r="H3148" s="1" t="s">
        <v>324</v>
      </c>
      <c r="I3148" s="1" t="s">
        <v>10281</v>
      </c>
      <c r="J3148" s="1" t="s">
        <v>877</v>
      </c>
      <c r="K3148" s="1" t="str">
        <f t="shared" si="101"/>
        <v>2019</v>
      </c>
      <c r="L3148" s="1">
        <f t="shared" si="100"/>
        <v>12</v>
      </c>
      <c r="M3148" s="1" t="s">
        <v>60</v>
      </c>
    </row>
    <row r="3149" spans="8:13">
      <c r="H3149" s="1" t="s">
        <v>149</v>
      </c>
      <c r="I3149" s="1" t="s">
        <v>7672</v>
      </c>
      <c r="J3149" s="1" t="s">
        <v>705</v>
      </c>
      <c r="K3149" s="1" t="str">
        <f t="shared" si="101"/>
        <v>2018</v>
      </c>
      <c r="L3149" s="18">
        <f t="shared" si="100"/>
        <v>37</v>
      </c>
      <c r="M3149" s="1" t="s">
        <v>79</v>
      </c>
    </row>
    <row r="3150" spans="8:13">
      <c r="H3150" s="1" t="s">
        <v>149</v>
      </c>
      <c r="I3150" s="1" t="s">
        <v>7672</v>
      </c>
      <c r="J3150" s="1" t="s">
        <v>705</v>
      </c>
      <c r="K3150" s="1" t="str">
        <f t="shared" si="101"/>
        <v>2018</v>
      </c>
      <c r="L3150" s="18">
        <f t="shared" si="100"/>
        <v>37</v>
      </c>
      <c r="M3150" s="1" t="s">
        <v>79</v>
      </c>
    </row>
    <row r="3151" spans="8:13">
      <c r="H3151" s="1" t="s">
        <v>149</v>
      </c>
      <c r="I3151" s="1" t="s">
        <v>663</v>
      </c>
      <c r="J3151" s="1" t="s">
        <v>2328</v>
      </c>
      <c r="K3151" s="1" t="str">
        <f t="shared" si="101"/>
        <v>2018</v>
      </c>
      <c r="L3151" s="18">
        <f t="shared" si="100"/>
        <v>37</v>
      </c>
      <c r="M3151" s="1" t="s">
        <v>79</v>
      </c>
    </row>
    <row r="3152" spans="8:13" hidden="1">
      <c r="H3152" s="1" t="s">
        <v>233</v>
      </c>
      <c r="I3152" s="1" t="s">
        <v>9108</v>
      </c>
      <c r="J3152" s="1" t="s">
        <v>10345</v>
      </c>
      <c r="K3152" s="1" t="str">
        <f t="shared" si="101"/>
        <v>2012</v>
      </c>
      <c r="L3152" s="1">
        <f t="shared" si="100"/>
        <v>49</v>
      </c>
      <c r="M3152" s="1" t="s">
        <v>60</v>
      </c>
    </row>
    <row r="3153" spans="8:13">
      <c r="H3153" s="1" t="s">
        <v>149</v>
      </c>
      <c r="I3153" s="1" t="s">
        <v>606</v>
      </c>
      <c r="J3153" s="1" t="s">
        <v>881</v>
      </c>
      <c r="K3153" s="1" t="str">
        <f t="shared" si="101"/>
        <v>2018</v>
      </c>
      <c r="L3153" s="18">
        <f t="shared" si="100"/>
        <v>37</v>
      </c>
      <c r="M3153" s="1" t="s">
        <v>79</v>
      </c>
    </row>
    <row r="3154" spans="8:13" hidden="1">
      <c r="H3154" s="1" t="s">
        <v>197</v>
      </c>
      <c r="I3154" s="1" t="s">
        <v>10350</v>
      </c>
      <c r="J3154" s="1" t="s">
        <v>5694</v>
      </c>
      <c r="K3154" s="1" t="str">
        <f t="shared" si="101"/>
        <v>2013</v>
      </c>
      <c r="L3154" s="1">
        <f t="shared" si="100"/>
        <v>17</v>
      </c>
      <c r="M3154" s="1" t="s">
        <v>60</v>
      </c>
    </row>
    <row r="3155" spans="8:13" hidden="1">
      <c r="H3155" s="1" t="s">
        <v>436</v>
      </c>
      <c r="I3155" s="1" t="s">
        <v>10353</v>
      </c>
      <c r="J3155" s="1" t="s">
        <v>10354</v>
      </c>
      <c r="K3155" s="1" t="str">
        <f t="shared" si="101"/>
        <v>2012</v>
      </c>
      <c r="L3155" s="1">
        <f t="shared" si="100"/>
        <v>56</v>
      </c>
      <c r="M3155" s="1" t="s">
        <v>60</v>
      </c>
    </row>
    <row r="3156" spans="8:13" hidden="1">
      <c r="H3156" s="1" t="s">
        <v>149</v>
      </c>
      <c r="I3156" s="1" t="s">
        <v>10350</v>
      </c>
      <c r="J3156" s="1" t="s">
        <v>1003</v>
      </c>
      <c r="K3156" s="1" t="str">
        <f t="shared" si="101"/>
        <v>2011</v>
      </c>
      <c r="L3156" s="1">
        <f t="shared" si="100"/>
        <v>37</v>
      </c>
      <c r="M3156" s="1" t="s">
        <v>60</v>
      </c>
    </row>
    <row r="3157" spans="8:13" hidden="1">
      <c r="H3157" s="1" t="s">
        <v>149</v>
      </c>
      <c r="I3157" s="1" t="s">
        <v>10350</v>
      </c>
      <c r="J3157" s="1" t="s">
        <v>9950</v>
      </c>
      <c r="K3157" s="1" t="str">
        <f t="shared" si="101"/>
        <v>2013</v>
      </c>
      <c r="L3157" s="1">
        <f t="shared" si="100"/>
        <v>39</v>
      </c>
      <c r="M3157" s="1" t="s">
        <v>60</v>
      </c>
    </row>
    <row r="3158" spans="8:13">
      <c r="H3158" s="1" t="s">
        <v>584</v>
      </c>
      <c r="I3158" s="1" t="s">
        <v>8247</v>
      </c>
      <c r="J3158" s="1" t="s">
        <v>3304</v>
      </c>
      <c r="K3158" s="1" t="str">
        <f t="shared" si="101"/>
        <v>2020</v>
      </c>
      <c r="L3158" s="18">
        <f t="shared" si="100"/>
        <v>37</v>
      </c>
      <c r="M3158" s="1" t="s">
        <v>79</v>
      </c>
    </row>
    <row r="3159" spans="8:13">
      <c r="H3159" s="1" t="s">
        <v>101</v>
      </c>
      <c r="I3159" s="1" t="s">
        <v>9868</v>
      </c>
      <c r="J3159" s="1" t="s">
        <v>2019</v>
      </c>
      <c r="K3159" s="1" t="str">
        <f t="shared" si="101"/>
        <v>2012</v>
      </c>
      <c r="L3159" s="18">
        <f t="shared" si="100"/>
        <v>37</v>
      </c>
      <c r="M3159" s="1" t="s">
        <v>79</v>
      </c>
    </row>
    <row r="3160" spans="8:13" hidden="1">
      <c r="H3160" s="1" t="s">
        <v>160</v>
      </c>
      <c r="I3160" s="1" t="s">
        <v>7209</v>
      </c>
      <c r="J3160" s="1" t="s">
        <v>10369</v>
      </c>
      <c r="K3160" s="1" t="str">
        <f t="shared" si="101"/>
        <v>2013</v>
      </c>
      <c r="L3160" s="1">
        <f t="shared" si="100"/>
        <v>58</v>
      </c>
      <c r="M3160" s="1" t="s">
        <v>60</v>
      </c>
    </row>
    <row r="3161" spans="8:13">
      <c r="H3161" s="1" t="s">
        <v>149</v>
      </c>
      <c r="I3161" s="1" t="s">
        <v>10246</v>
      </c>
      <c r="J3161" s="1" t="s">
        <v>10303</v>
      </c>
      <c r="K3161" s="1" t="str">
        <f t="shared" si="101"/>
        <v>2011</v>
      </c>
      <c r="L3161" s="18">
        <f t="shared" si="100"/>
        <v>37</v>
      </c>
      <c r="M3161" s="1" t="s">
        <v>79</v>
      </c>
    </row>
    <row r="3162" spans="8:13">
      <c r="H3162" s="1" t="s">
        <v>584</v>
      </c>
      <c r="I3162" s="1" t="s">
        <v>10309</v>
      </c>
      <c r="J3162" s="1" t="s">
        <v>9978</v>
      </c>
      <c r="K3162" s="1" t="str">
        <f t="shared" si="101"/>
        <v>2013</v>
      </c>
      <c r="L3162" s="18">
        <f t="shared" si="100"/>
        <v>37</v>
      </c>
      <c r="M3162" s="1" t="s">
        <v>79</v>
      </c>
    </row>
    <row r="3163" spans="8:13" hidden="1">
      <c r="H3163" s="1" t="s">
        <v>88</v>
      </c>
      <c r="I3163" s="1" t="s">
        <v>7209</v>
      </c>
      <c r="J3163" s="1" t="s">
        <v>10379</v>
      </c>
      <c r="K3163" s="1" t="str">
        <f t="shared" si="101"/>
        <v>2013</v>
      </c>
      <c r="L3163" s="1">
        <f t="shared" si="100"/>
        <v>28</v>
      </c>
      <c r="M3163" s="1" t="s">
        <v>60</v>
      </c>
    </row>
    <row r="3164" spans="8:13" hidden="1">
      <c r="H3164" s="1" t="s">
        <v>555</v>
      </c>
      <c r="I3164" s="1" t="s">
        <v>9902</v>
      </c>
      <c r="J3164" s="1" t="s">
        <v>2079</v>
      </c>
      <c r="K3164" s="1" t="str">
        <f t="shared" si="101"/>
        <v>2006</v>
      </c>
      <c r="L3164" s="1">
        <f t="shared" si="100"/>
        <v>33</v>
      </c>
      <c r="M3164" s="1" t="s">
        <v>60</v>
      </c>
    </row>
    <row r="3165" spans="8:13" hidden="1">
      <c r="H3165" s="1" t="s">
        <v>299</v>
      </c>
      <c r="I3165" s="1" t="s">
        <v>9457</v>
      </c>
      <c r="J3165" s="1" t="s">
        <v>10384</v>
      </c>
      <c r="K3165" s="1" t="str">
        <f t="shared" si="101"/>
        <v>1982</v>
      </c>
      <c r="L3165" s="1">
        <f t="shared" si="100"/>
        <v>13</v>
      </c>
      <c r="M3165" s="1" t="s">
        <v>60</v>
      </c>
    </row>
    <row r="3166" spans="8:13" hidden="1">
      <c r="H3166" s="1" t="s">
        <v>71</v>
      </c>
      <c r="I3166" s="1" t="s">
        <v>9902</v>
      </c>
      <c r="J3166" s="1" t="s">
        <v>9833</v>
      </c>
      <c r="K3166" s="1" t="str">
        <f t="shared" si="101"/>
        <v>2013</v>
      </c>
      <c r="L3166" s="1">
        <f t="shared" si="100"/>
        <v>7</v>
      </c>
      <c r="M3166" s="1" t="s">
        <v>60</v>
      </c>
    </row>
    <row r="3167" spans="8:13" hidden="1">
      <c r="H3167" s="1" t="s">
        <v>128</v>
      </c>
      <c r="I3167" s="1" t="s">
        <v>9902</v>
      </c>
      <c r="J3167" s="1" t="s">
        <v>952</v>
      </c>
      <c r="K3167" s="1" t="str">
        <f t="shared" si="101"/>
        <v>2001</v>
      </c>
      <c r="L3167" s="1">
        <f t="shared" si="100"/>
        <v>30</v>
      </c>
      <c r="M3167" s="1" t="s">
        <v>60</v>
      </c>
    </row>
    <row r="3168" spans="8:13" hidden="1">
      <c r="H3168" s="1" t="s">
        <v>308</v>
      </c>
      <c r="I3168" s="1" t="s">
        <v>9173</v>
      </c>
      <c r="J3168" s="1" t="s">
        <v>10021</v>
      </c>
      <c r="K3168" s="1" t="str">
        <f t="shared" si="101"/>
        <v>2013</v>
      </c>
      <c r="L3168" s="1">
        <f t="shared" si="100"/>
        <v>57</v>
      </c>
      <c r="M3168" s="1" t="s">
        <v>60</v>
      </c>
    </row>
    <row r="3169" spans="8:13">
      <c r="H3169" s="1" t="s">
        <v>149</v>
      </c>
      <c r="I3169" s="1" t="s">
        <v>9902</v>
      </c>
      <c r="J3169" s="1" t="s">
        <v>941</v>
      </c>
      <c r="K3169" s="1" t="str">
        <f t="shared" si="101"/>
        <v>2011</v>
      </c>
      <c r="L3169" s="18">
        <f t="shared" si="100"/>
        <v>37</v>
      </c>
      <c r="M3169" s="1" t="s">
        <v>79</v>
      </c>
    </row>
    <row r="3170" spans="8:13">
      <c r="H3170" s="1" t="s">
        <v>101</v>
      </c>
      <c r="I3170" s="1" t="s">
        <v>10543</v>
      </c>
      <c r="J3170" s="1" t="s">
        <v>1370</v>
      </c>
      <c r="K3170" s="1" t="str">
        <f t="shared" si="101"/>
        <v>2019</v>
      </c>
      <c r="L3170" s="18">
        <f t="shared" si="100"/>
        <v>37</v>
      </c>
      <c r="M3170" s="1" t="s">
        <v>79</v>
      </c>
    </row>
    <row r="3171" spans="8:13">
      <c r="H3171" s="1" t="s">
        <v>584</v>
      </c>
      <c r="I3171" s="1" t="s">
        <v>10646</v>
      </c>
      <c r="J3171" s="1" t="s">
        <v>4680</v>
      </c>
      <c r="K3171" s="1" t="str">
        <f t="shared" si="101"/>
        <v>2020</v>
      </c>
      <c r="L3171" s="18">
        <f t="shared" si="100"/>
        <v>37</v>
      </c>
      <c r="M3171" s="1" t="s">
        <v>79</v>
      </c>
    </row>
    <row r="3172" spans="8:13">
      <c r="H3172" s="1" t="s">
        <v>584</v>
      </c>
      <c r="I3172" s="1" t="s">
        <v>3721</v>
      </c>
      <c r="J3172" s="1" t="s">
        <v>10803</v>
      </c>
      <c r="K3172" s="1" t="str">
        <f t="shared" si="101"/>
        <v>2020</v>
      </c>
      <c r="L3172" s="18">
        <f t="shared" ref="L3172:L3235" si="102">H3172-(TEXT(I3172,"YYYY")-TEXT(J3172,"YYYY"))</f>
        <v>37</v>
      </c>
      <c r="M3172" s="1" t="s">
        <v>79</v>
      </c>
    </row>
    <row r="3173" spans="8:13" hidden="1">
      <c r="H3173" s="1" t="s">
        <v>78</v>
      </c>
      <c r="I3173" s="1" t="s">
        <v>1262</v>
      </c>
      <c r="J3173" s="1" t="s">
        <v>10401</v>
      </c>
      <c r="K3173" s="1" t="str">
        <f t="shared" si="101"/>
        <v>2007</v>
      </c>
      <c r="L3173" s="1">
        <f t="shared" si="102"/>
        <v>23</v>
      </c>
      <c r="M3173" s="1" t="s">
        <v>60</v>
      </c>
    </row>
    <row r="3174" spans="8:13" hidden="1">
      <c r="H3174" s="1" t="s">
        <v>448</v>
      </c>
      <c r="I3174" s="1" t="s">
        <v>9722</v>
      </c>
      <c r="J3174" s="1" t="s">
        <v>941</v>
      </c>
      <c r="K3174" s="1" t="str">
        <f t="shared" si="101"/>
        <v>2011</v>
      </c>
      <c r="L3174" s="1">
        <f t="shared" si="102"/>
        <v>30</v>
      </c>
      <c r="M3174" s="1" t="s">
        <v>60</v>
      </c>
    </row>
    <row r="3175" spans="8:13">
      <c r="H3175" s="1" t="s">
        <v>149</v>
      </c>
      <c r="I3175" s="1" t="s">
        <v>537</v>
      </c>
      <c r="J3175" s="1" t="s">
        <v>9443</v>
      </c>
      <c r="K3175" s="1" t="str">
        <f t="shared" si="101"/>
        <v>2013</v>
      </c>
      <c r="L3175" s="18">
        <f t="shared" si="102"/>
        <v>37</v>
      </c>
      <c r="M3175" s="1" t="s">
        <v>79</v>
      </c>
    </row>
    <row r="3176" spans="8:13" hidden="1">
      <c r="H3176" s="1" t="s">
        <v>436</v>
      </c>
      <c r="I3176" s="1" t="s">
        <v>1262</v>
      </c>
      <c r="J3176" s="1" t="s">
        <v>3943</v>
      </c>
      <c r="K3176" s="1" t="str">
        <f t="shared" si="101"/>
        <v>2013</v>
      </c>
      <c r="L3176" s="1">
        <f t="shared" si="102"/>
        <v>59</v>
      </c>
      <c r="M3176" s="1" t="s">
        <v>60</v>
      </c>
    </row>
    <row r="3177" spans="8:13">
      <c r="H3177" s="1" t="s">
        <v>101</v>
      </c>
      <c r="I3177" s="1" t="s">
        <v>11394</v>
      </c>
      <c r="J3177" s="1" t="s">
        <v>12313</v>
      </c>
      <c r="K3177" s="1" t="str">
        <f t="shared" si="101"/>
        <v>2019</v>
      </c>
      <c r="L3177" s="18">
        <f t="shared" si="102"/>
        <v>37</v>
      </c>
      <c r="M3177" s="1" t="s">
        <v>79</v>
      </c>
    </row>
    <row r="3178" spans="8:13">
      <c r="H3178" s="1" t="s">
        <v>584</v>
      </c>
      <c r="I3178" s="1" t="s">
        <v>2804</v>
      </c>
      <c r="J3178" s="1" t="s">
        <v>8134</v>
      </c>
      <c r="K3178" s="1" t="str">
        <f t="shared" si="101"/>
        <v>2020</v>
      </c>
      <c r="L3178" s="18">
        <f t="shared" si="102"/>
        <v>37</v>
      </c>
      <c r="M3178" s="1" t="s">
        <v>79</v>
      </c>
    </row>
    <row r="3179" spans="8:13">
      <c r="H3179" s="1" t="s">
        <v>149</v>
      </c>
      <c r="I3179" s="1" t="s">
        <v>1956</v>
      </c>
      <c r="J3179" s="1" t="s">
        <v>1039</v>
      </c>
      <c r="K3179" s="1" t="str">
        <f t="shared" si="101"/>
        <v>2018</v>
      </c>
      <c r="L3179" s="18">
        <f t="shared" si="102"/>
        <v>38</v>
      </c>
      <c r="M3179" s="1" t="s">
        <v>79</v>
      </c>
    </row>
    <row r="3180" spans="8:13" hidden="1">
      <c r="H3180" s="1" t="s">
        <v>169</v>
      </c>
      <c r="I3180" s="1" t="s">
        <v>9673</v>
      </c>
      <c r="J3180" s="1" t="s">
        <v>1862</v>
      </c>
      <c r="K3180" s="1" t="str">
        <f t="shared" si="101"/>
        <v>2003</v>
      </c>
      <c r="L3180" s="1">
        <f t="shared" si="102"/>
        <v>10</v>
      </c>
      <c r="M3180" s="1" t="s">
        <v>60</v>
      </c>
    </row>
    <row r="3181" spans="8:13" hidden="1">
      <c r="H3181" s="1" t="s">
        <v>678</v>
      </c>
      <c r="I3181" s="1" t="s">
        <v>1139</v>
      </c>
      <c r="J3181" s="1" t="s">
        <v>8134</v>
      </c>
      <c r="K3181" s="1" t="str">
        <f t="shared" si="101"/>
        <v>2020</v>
      </c>
      <c r="L3181" s="1">
        <f t="shared" si="102"/>
        <v>34</v>
      </c>
      <c r="M3181" s="1" t="s">
        <v>60</v>
      </c>
    </row>
    <row r="3182" spans="8:13" hidden="1">
      <c r="H3182" s="1" t="s">
        <v>149</v>
      </c>
      <c r="I3182" s="1" t="s">
        <v>1139</v>
      </c>
      <c r="J3182" s="1" t="s">
        <v>806</v>
      </c>
      <c r="K3182" s="1" t="str">
        <f t="shared" si="101"/>
        <v>2014</v>
      </c>
      <c r="L3182" s="1">
        <f t="shared" si="102"/>
        <v>33</v>
      </c>
      <c r="M3182" s="1" t="s">
        <v>60</v>
      </c>
    </row>
    <row r="3183" spans="8:13" hidden="1">
      <c r="H3183" s="1" t="s">
        <v>530</v>
      </c>
      <c r="I3183" s="1" t="s">
        <v>1139</v>
      </c>
      <c r="J3183" s="1" t="s">
        <v>8261</v>
      </c>
      <c r="K3183" s="1" t="str">
        <f t="shared" si="101"/>
        <v>2020</v>
      </c>
      <c r="L3183" s="1">
        <f t="shared" si="102"/>
        <v>33</v>
      </c>
      <c r="M3183" s="1" t="s">
        <v>60</v>
      </c>
    </row>
    <row r="3184" spans="8:13" hidden="1">
      <c r="H3184" s="1" t="s">
        <v>324</v>
      </c>
      <c r="I3184" s="1" t="s">
        <v>1139</v>
      </c>
      <c r="J3184" s="1" t="s">
        <v>7768</v>
      </c>
      <c r="K3184" s="1" t="str">
        <f t="shared" si="101"/>
        <v>2020</v>
      </c>
      <c r="L3184" s="1">
        <f t="shared" si="102"/>
        <v>13</v>
      </c>
      <c r="M3184" s="1" t="s">
        <v>60</v>
      </c>
    </row>
    <row r="3185" spans="8:13" hidden="1">
      <c r="H3185" s="1" t="s">
        <v>351</v>
      </c>
      <c r="I3185" s="1" t="s">
        <v>9401</v>
      </c>
      <c r="J3185" s="1" t="s">
        <v>9563</v>
      </c>
      <c r="K3185" s="1" t="str">
        <f t="shared" si="101"/>
        <v>2013</v>
      </c>
      <c r="L3185" s="1">
        <f t="shared" si="102"/>
        <v>55</v>
      </c>
      <c r="M3185" s="1" t="s">
        <v>60</v>
      </c>
    </row>
    <row r="3186" spans="8:13">
      <c r="H3186" s="1" t="s">
        <v>101</v>
      </c>
      <c r="I3186" s="1" t="s">
        <v>726</v>
      </c>
      <c r="J3186" s="1" t="s">
        <v>532</v>
      </c>
      <c r="K3186" s="1" t="str">
        <f t="shared" si="101"/>
        <v>2019</v>
      </c>
      <c r="L3186" s="18">
        <f t="shared" si="102"/>
        <v>38</v>
      </c>
      <c r="M3186" s="1" t="s">
        <v>79</v>
      </c>
    </row>
    <row r="3187" spans="8:13" hidden="1">
      <c r="H3187" s="1" t="s">
        <v>71</v>
      </c>
      <c r="I3187" s="1" t="s">
        <v>9673</v>
      </c>
      <c r="J3187" s="1" t="s">
        <v>855</v>
      </c>
      <c r="K3187" s="1" t="str">
        <f t="shared" si="101"/>
        <v>2011</v>
      </c>
      <c r="L3187" s="1">
        <f t="shared" si="102"/>
        <v>5</v>
      </c>
      <c r="M3187" s="1" t="s">
        <v>60</v>
      </c>
    </row>
    <row r="3188" spans="8:13" hidden="1">
      <c r="H3188" s="1" t="s">
        <v>301</v>
      </c>
      <c r="I3188" s="1" t="s">
        <v>10443</v>
      </c>
      <c r="J3188" s="1" t="s">
        <v>10444</v>
      </c>
      <c r="K3188" s="1" t="str">
        <f t="shared" si="101"/>
        <v>2008</v>
      </c>
      <c r="L3188" s="1">
        <f t="shared" si="102"/>
        <v>48</v>
      </c>
      <c r="M3188" s="1" t="s">
        <v>60</v>
      </c>
    </row>
    <row r="3189" spans="8:13">
      <c r="H3189" s="1" t="s">
        <v>189</v>
      </c>
      <c r="I3189" s="1" t="s">
        <v>3729</v>
      </c>
      <c r="J3189" s="1" t="s">
        <v>1072</v>
      </c>
      <c r="K3189" s="1" t="str">
        <f t="shared" si="101"/>
        <v>2009</v>
      </c>
      <c r="L3189" s="18">
        <f t="shared" si="102"/>
        <v>38</v>
      </c>
      <c r="M3189" s="1" t="s">
        <v>79</v>
      </c>
    </row>
    <row r="3190" spans="8:13" hidden="1">
      <c r="H3190" s="1" t="s">
        <v>809</v>
      </c>
      <c r="I3190" s="1" t="s">
        <v>10438</v>
      </c>
      <c r="J3190" s="1" t="s">
        <v>1471</v>
      </c>
      <c r="K3190" s="1" t="str">
        <f t="shared" si="101"/>
        <v>2013</v>
      </c>
      <c r="L3190" s="1">
        <f t="shared" si="102"/>
        <v>36</v>
      </c>
      <c r="M3190" s="1" t="s">
        <v>60</v>
      </c>
    </row>
    <row r="3191" spans="8:13" hidden="1">
      <c r="H3191" s="1" t="s">
        <v>180</v>
      </c>
      <c r="I3191" s="1" t="s">
        <v>6443</v>
      </c>
      <c r="J3191" s="1" t="s">
        <v>2263</v>
      </c>
      <c r="K3191" s="1" t="str">
        <f t="shared" si="101"/>
        <v>2010</v>
      </c>
      <c r="L3191" s="1">
        <f t="shared" si="102"/>
        <v>60</v>
      </c>
      <c r="M3191" s="1" t="s">
        <v>60</v>
      </c>
    </row>
    <row r="3192" spans="8:13" hidden="1">
      <c r="H3192" s="1" t="s">
        <v>128</v>
      </c>
      <c r="I3192" s="1" t="s">
        <v>6443</v>
      </c>
      <c r="J3192" s="1" t="s">
        <v>2679</v>
      </c>
      <c r="K3192" s="1" t="str">
        <f t="shared" si="101"/>
        <v>1998</v>
      </c>
      <c r="L3192" s="1">
        <f t="shared" si="102"/>
        <v>27</v>
      </c>
      <c r="M3192" s="1" t="s">
        <v>60</v>
      </c>
    </row>
    <row r="3193" spans="8:13" hidden="1">
      <c r="H3193" s="1" t="s">
        <v>120</v>
      </c>
      <c r="I3193" s="1" t="s">
        <v>10457</v>
      </c>
      <c r="J3193" s="1" t="s">
        <v>4019</v>
      </c>
      <c r="K3193" s="1" t="str">
        <f t="shared" si="101"/>
        <v>2013</v>
      </c>
      <c r="L3193" s="1">
        <f t="shared" si="102"/>
        <v>46</v>
      </c>
      <c r="M3193" s="1" t="s">
        <v>60</v>
      </c>
    </row>
    <row r="3194" spans="8:13">
      <c r="H3194" s="1" t="s">
        <v>1343</v>
      </c>
      <c r="I3194" s="1" t="s">
        <v>4832</v>
      </c>
      <c r="J3194" s="1" t="s">
        <v>2008</v>
      </c>
      <c r="K3194" s="1" t="str">
        <f t="shared" si="101"/>
        <v>2014</v>
      </c>
      <c r="L3194" s="18">
        <f t="shared" si="102"/>
        <v>38</v>
      </c>
      <c r="M3194" s="1" t="s">
        <v>79</v>
      </c>
    </row>
    <row r="3195" spans="8:13" hidden="1">
      <c r="H3195" s="1" t="s">
        <v>63</v>
      </c>
      <c r="I3195" s="1" t="s">
        <v>8030</v>
      </c>
      <c r="J3195" s="1" t="s">
        <v>10290</v>
      </c>
      <c r="K3195" s="1" t="str">
        <f t="shared" si="101"/>
        <v>2013</v>
      </c>
      <c r="L3195" s="1">
        <f t="shared" si="102"/>
        <v>30</v>
      </c>
      <c r="M3195" s="1" t="s">
        <v>60</v>
      </c>
    </row>
    <row r="3196" spans="8:13" hidden="1">
      <c r="H3196" s="1" t="s">
        <v>197</v>
      </c>
      <c r="I3196" s="1" t="s">
        <v>8030</v>
      </c>
      <c r="J3196" s="1" t="s">
        <v>10465</v>
      </c>
      <c r="K3196" s="1" t="str">
        <f t="shared" si="101"/>
        <v>2007</v>
      </c>
      <c r="L3196" s="1">
        <f t="shared" si="102"/>
        <v>11</v>
      </c>
      <c r="M3196" s="1" t="s">
        <v>60</v>
      </c>
    </row>
    <row r="3197" spans="8:13" hidden="1">
      <c r="H3197" s="1" t="s">
        <v>310</v>
      </c>
      <c r="I3197" s="1" t="s">
        <v>10468</v>
      </c>
      <c r="J3197" s="1" t="s">
        <v>9874</v>
      </c>
      <c r="K3197" s="1" t="str">
        <f t="shared" si="101"/>
        <v>2011</v>
      </c>
      <c r="L3197" s="1">
        <f t="shared" si="102"/>
        <v>43</v>
      </c>
      <c r="M3197" s="1" t="s">
        <v>60</v>
      </c>
    </row>
    <row r="3198" spans="8:13">
      <c r="H3198" s="1" t="s">
        <v>120</v>
      </c>
      <c r="I3198" s="1" t="s">
        <v>5510</v>
      </c>
      <c r="J3198" s="1" t="s">
        <v>1072</v>
      </c>
      <c r="K3198" s="1" t="str">
        <f t="shared" si="101"/>
        <v>2009</v>
      </c>
      <c r="L3198" s="18">
        <f t="shared" si="102"/>
        <v>38</v>
      </c>
      <c r="M3198" s="1" t="s">
        <v>79</v>
      </c>
    </row>
    <row r="3199" spans="8:13">
      <c r="H3199" s="1" t="s">
        <v>555</v>
      </c>
      <c r="I3199" s="1" t="s">
        <v>5680</v>
      </c>
      <c r="J3199" s="1" t="s">
        <v>2496</v>
      </c>
      <c r="K3199" s="1" t="str">
        <f t="shared" si="101"/>
        <v>2018</v>
      </c>
      <c r="L3199" s="18">
        <f t="shared" si="102"/>
        <v>38</v>
      </c>
      <c r="M3199" s="1" t="s">
        <v>79</v>
      </c>
    </row>
    <row r="3200" spans="8:13" hidden="1">
      <c r="H3200" s="1" t="s">
        <v>282</v>
      </c>
      <c r="I3200" s="1" t="s">
        <v>10478</v>
      </c>
      <c r="J3200" s="1" t="s">
        <v>1003</v>
      </c>
      <c r="K3200" s="1" t="str">
        <f t="shared" si="101"/>
        <v>2011</v>
      </c>
      <c r="L3200" s="1">
        <f t="shared" si="102"/>
        <v>41</v>
      </c>
      <c r="M3200" s="1" t="s">
        <v>60</v>
      </c>
    </row>
    <row r="3201" spans="8:13" hidden="1">
      <c r="H3201" s="1" t="s">
        <v>436</v>
      </c>
      <c r="I3201" s="1" t="s">
        <v>10478</v>
      </c>
      <c r="J3201" s="1" t="s">
        <v>3832</v>
      </c>
      <c r="K3201" s="1" t="str">
        <f t="shared" si="101"/>
        <v>2010</v>
      </c>
      <c r="L3201" s="1">
        <f t="shared" si="102"/>
        <v>56</v>
      </c>
      <c r="M3201" s="1" t="s">
        <v>60</v>
      </c>
    </row>
    <row r="3202" spans="8:13" hidden="1">
      <c r="H3202" s="1" t="s">
        <v>484</v>
      </c>
      <c r="I3202" s="1" t="s">
        <v>9072</v>
      </c>
      <c r="J3202" s="1" t="s">
        <v>10483</v>
      </c>
      <c r="K3202" s="1" t="str">
        <f t="shared" si="101"/>
        <v>2013</v>
      </c>
      <c r="L3202" s="1">
        <f t="shared" si="102"/>
        <v>48</v>
      </c>
      <c r="M3202" s="1" t="s">
        <v>60</v>
      </c>
    </row>
    <row r="3203" spans="8:13">
      <c r="H3203" s="1" t="s">
        <v>555</v>
      </c>
      <c r="I3203" s="1" t="s">
        <v>2368</v>
      </c>
      <c r="J3203" s="1" t="s">
        <v>1222</v>
      </c>
      <c r="K3203" s="1" t="str">
        <f t="shared" si="101"/>
        <v>2015</v>
      </c>
      <c r="L3203" s="18">
        <f t="shared" si="102"/>
        <v>38</v>
      </c>
      <c r="M3203" s="1" t="s">
        <v>79</v>
      </c>
    </row>
    <row r="3204" spans="8:13" hidden="1">
      <c r="H3204" s="1" t="s">
        <v>263</v>
      </c>
      <c r="I3204" s="1" t="s">
        <v>10076</v>
      </c>
      <c r="J3204" s="1" t="s">
        <v>941</v>
      </c>
      <c r="K3204" s="1" t="str">
        <f t="shared" ref="K3204:K3267" si="103">TEXT(J3204,"YYYY")</f>
        <v>2011</v>
      </c>
      <c r="L3204" s="1">
        <f t="shared" si="102"/>
        <v>16</v>
      </c>
      <c r="M3204" s="1" t="s">
        <v>60</v>
      </c>
    </row>
    <row r="3205" spans="8:13" hidden="1">
      <c r="H3205" s="1" t="s">
        <v>128</v>
      </c>
      <c r="I3205" s="1" t="s">
        <v>3292</v>
      </c>
      <c r="J3205" s="1" t="s">
        <v>9274</v>
      </c>
      <c r="K3205" s="1" t="str">
        <f t="shared" si="103"/>
        <v>2009</v>
      </c>
      <c r="L3205" s="1">
        <f t="shared" si="102"/>
        <v>38</v>
      </c>
      <c r="M3205" s="1" t="s">
        <v>60</v>
      </c>
    </row>
    <row r="3206" spans="8:13">
      <c r="H3206" s="1" t="s">
        <v>555</v>
      </c>
      <c r="I3206" s="1" t="s">
        <v>6440</v>
      </c>
      <c r="J3206" s="1" t="s">
        <v>6446</v>
      </c>
      <c r="K3206" s="1" t="str">
        <f t="shared" si="103"/>
        <v>2014</v>
      </c>
      <c r="L3206" s="18">
        <f t="shared" si="102"/>
        <v>38</v>
      </c>
      <c r="M3206" s="1" t="s">
        <v>79</v>
      </c>
    </row>
    <row r="3207" spans="8:13">
      <c r="H3207" s="1" t="s">
        <v>120</v>
      </c>
      <c r="I3207" s="1" t="s">
        <v>7034</v>
      </c>
      <c r="J3207" s="1" t="s">
        <v>7099</v>
      </c>
      <c r="K3207" s="1" t="str">
        <f t="shared" si="103"/>
        <v>2007</v>
      </c>
      <c r="L3207" s="18">
        <f t="shared" si="102"/>
        <v>38</v>
      </c>
      <c r="M3207" s="1" t="s">
        <v>79</v>
      </c>
    </row>
    <row r="3208" spans="8:13" hidden="1">
      <c r="H3208" s="1" t="s">
        <v>88</v>
      </c>
      <c r="I3208" s="1" t="s">
        <v>156</v>
      </c>
      <c r="J3208" s="1" t="s">
        <v>1083</v>
      </c>
      <c r="K3208" s="1" t="str">
        <f t="shared" si="103"/>
        <v>2015</v>
      </c>
      <c r="L3208" s="1">
        <f t="shared" si="102"/>
        <v>23</v>
      </c>
      <c r="M3208" s="1" t="s">
        <v>60</v>
      </c>
    </row>
    <row r="3209" spans="8:13" hidden="1">
      <c r="H3209" s="1" t="s">
        <v>217</v>
      </c>
      <c r="I3209" s="1" t="s">
        <v>156</v>
      </c>
      <c r="J3209" s="1" t="s">
        <v>10504</v>
      </c>
      <c r="K3209" s="1" t="str">
        <f t="shared" si="103"/>
        <v>2014</v>
      </c>
      <c r="L3209" s="1">
        <f t="shared" si="102"/>
        <v>10</v>
      </c>
      <c r="M3209" s="1" t="s">
        <v>60</v>
      </c>
    </row>
    <row r="3210" spans="8:13" hidden="1">
      <c r="H3210" s="1" t="s">
        <v>136</v>
      </c>
      <c r="I3210" s="1" t="s">
        <v>156</v>
      </c>
      <c r="J3210" s="1" t="s">
        <v>998</v>
      </c>
      <c r="K3210" s="1" t="str">
        <f t="shared" si="103"/>
        <v>2010</v>
      </c>
      <c r="L3210" s="1">
        <f t="shared" si="102"/>
        <v>40</v>
      </c>
      <c r="M3210" s="1" t="s">
        <v>60</v>
      </c>
    </row>
    <row r="3211" spans="8:13" hidden="1">
      <c r="H3211" s="1" t="s">
        <v>310</v>
      </c>
      <c r="I3211" s="1" t="s">
        <v>156</v>
      </c>
      <c r="J3211" s="1" t="s">
        <v>5745</v>
      </c>
      <c r="K3211" s="1" t="str">
        <f t="shared" si="103"/>
        <v>2020</v>
      </c>
      <c r="L3211" s="1">
        <f t="shared" si="102"/>
        <v>45</v>
      </c>
      <c r="M3211" s="1" t="s">
        <v>60</v>
      </c>
    </row>
    <row r="3212" spans="8:13">
      <c r="H3212" s="1" t="s">
        <v>149</v>
      </c>
      <c r="I3212" s="1" t="s">
        <v>4141</v>
      </c>
      <c r="J3212" s="1" t="s">
        <v>7221</v>
      </c>
      <c r="K3212" s="1" t="str">
        <f t="shared" si="103"/>
        <v>2014</v>
      </c>
      <c r="L3212" s="18">
        <f t="shared" si="102"/>
        <v>38</v>
      </c>
      <c r="M3212" s="1" t="s">
        <v>79</v>
      </c>
    </row>
    <row r="3213" spans="8:13" hidden="1">
      <c r="H3213" s="1" t="s">
        <v>71</v>
      </c>
      <c r="I3213" s="1" t="s">
        <v>156</v>
      </c>
      <c r="J3213" s="1"/>
      <c r="K3213" s="1" t="str">
        <f t="shared" si="103"/>
        <v>1900</v>
      </c>
      <c r="L3213" s="1">
        <f t="shared" si="102"/>
        <v>-113</v>
      </c>
      <c r="M3213" s="1" t="s">
        <v>60</v>
      </c>
    </row>
    <row r="3214" spans="8:13">
      <c r="H3214" s="1" t="s">
        <v>149</v>
      </c>
      <c r="I3214" s="1" t="s">
        <v>8294</v>
      </c>
      <c r="J3214" s="1" t="s">
        <v>1174</v>
      </c>
      <c r="K3214" s="1" t="str">
        <f t="shared" si="103"/>
        <v>2019</v>
      </c>
      <c r="L3214" s="18">
        <f t="shared" si="102"/>
        <v>38</v>
      </c>
      <c r="M3214" s="1" t="s">
        <v>79</v>
      </c>
    </row>
    <row r="3215" spans="8:13" hidden="1">
      <c r="H3215" s="1" t="s">
        <v>120</v>
      </c>
      <c r="I3215" s="1" t="s">
        <v>7543</v>
      </c>
      <c r="J3215" s="1" t="s">
        <v>3217</v>
      </c>
      <c r="K3215" s="1" t="str">
        <f t="shared" si="103"/>
        <v>2013</v>
      </c>
      <c r="L3215" s="1">
        <f t="shared" si="102"/>
        <v>46</v>
      </c>
      <c r="M3215" s="1" t="s">
        <v>60</v>
      </c>
    </row>
    <row r="3216" spans="8:13" hidden="1">
      <c r="H3216" s="1" t="s">
        <v>149</v>
      </c>
      <c r="I3216" s="1" t="s">
        <v>7543</v>
      </c>
      <c r="J3216" s="1" t="s">
        <v>1471</v>
      </c>
      <c r="K3216" s="1" t="str">
        <f t="shared" si="103"/>
        <v>2013</v>
      </c>
      <c r="L3216" s="1">
        <f t="shared" si="102"/>
        <v>39</v>
      </c>
      <c r="M3216" s="1" t="s">
        <v>60</v>
      </c>
    </row>
    <row r="3217" spans="8:13">
      <c r="H3217" s="1" t="s">
        <v>63</v>
      </c>
      <c r="I3217" s="1" t="s">
        <v>9012</v>
      </c>
      <c r="J3217" s="1" t="s">
        <v>364</v>
      </c>
      <c r="K3217" s="1" t="str">
        <f t="shared" si="103"/>
        <v>2020</v>
      </c>
      <c r="L3217" s="18">
        <f t="shared" si="102"/>
        <v>38</v>
      </c>
      <c r="M3217" s="1" t="s">
        <v>79</v>
      </c>
    </row>
    <row r="3218" spans="8:13" hidden="1">
      <c r="H3218" s="1" t="s">
        <v>134</v>
      </c>
      <c r="I3218" s="1" t="s">
        <v>7543</v>
      </c>
      <c r="J3218" s="1" t="s">
        <v>10457</v>
      </c>
      <c r="K3218" s="1" t="str">
        <f t="shared" si="103"/>
        <v>2013</v>
      </c>
      <c r="L3218" s="1">
        <f t="shared" si="102"/>
        <v>27</v>
      </c>
      <c r="M3218" s="1" t="s">
        <v>60</v>
      </c>
    </row>
    <row r="3219" spans="8:13" hidden="1">
      <c r="H3219" s="1" t="s">
        <v>584</v>
      </c>
      <c r="I3219" s="1" t="s">
        <v>7543</v>
      </c>
      <c r="J3219" s="1" t="s">
        <v>1918</v>
      </c>
      <c r="K3219" s="1" t="str">
        <f t="shared" si="103"/>
        <v>2007</v>
      </c>
      <c r="L3219" s="1">
        <f t="shared" si="102"/>
        <v>31</v>
      </c>
      <c r="M3219" s="1" t="s">
        <v>60</v>
      </c>
    </row>
    <row r="3220" spans="8:13" hidden="1">
      <c r="H3220" s="1" t="s">
        <v>479</v>
      </c>
      <c r="I3220" s="1" t="s">
        <v>7543</v>
      </c>
      <c r="J3220" s="1" t="s">
        <v>10520</v>
      </c>
      <c r="K3220" s="1" t="str">
        <f t="shared" si="103"/>
        <v>2013</v>
      </c>
      <c r="L3220" s="1">
        <f t="shared" si="102"/>
        <v>19</v>
      </c>
      <c r="M3220" s="1" t="s">
        <v>60</v>
      </c>
    </row>
    <row r="3221" spans="8:13" hidden="1">
      <c r="H3221" s="1" t="s">
        <v>144</v>
      </c>
      <c r="I3221" s="1" t="s">
        <v>10522</v>
      </c>
      <c r="J3221" s="1" t="s">
        <v>5002</v>
      </c>
      <c r="K3221" s="1" t="str">
        <f t="shared" si="103"/>
        <v>2020</v>
      </c>
      <c r="L3221" s="1">
        <f t="shared" si="102"/>
        <v>24</v>
      </c>
      <c r="M3221" s="1" t="s">
        <v>60</v>
      </c>
    </row>
    <row r="3222" spans="8:13" hidden="1">
      <c r="H3222" s="1" t="s">
        <v>479</v>
      </c>
      <c r="I3222" s="1" t="s">
        <v>10522</v>
      </c>
      <c r="J3222" s="1" t="s">
        <v>5441</v>
      </c>
      <c r="K3222" s="1" t="str">
        <f t="shared" si="103"/>
        <v>2020</v>
      </c>
      <c r="L3222" s="1">
        <f t="shared" si="102"/>
        <v>19</v>
      </c>
      <c r="M3222" s="1" t="s">
        <v>60</v>
      </c>
    </row>
    <row r="3223" spans="8:13" hidden="1">
      <c r="H3223" s="1" t="s">
        <v>55</v>
      </c>
      <c r="I3223" s="1" t="s">
        <v>10522</v>
      </c>
      <c r="J3223" s="1" t="s">
        <v>9748</v>
      </c>
      <c r="K3223" s="1" t="str">
        <f t="shared" si="103"/>
        <v>2020</v>
      </c>
      <c r="L3223" s="1">
        <f t="shared" si="102"/>
        <v>4</v>
      </c>
      <c r="M3223" s="1" t="s">
        <v>60</v>
      </c>
    </row>
    <row r="3224" spans="8:13" hidden="1">
      <c r="H3224" s="1" t="s">
        <v>128</v>
      </c>
      <c r="I3224" s="1" t="s">
        <v>10522</v>
      </c>
      <c r="J3224" s="1" t="s">
        <v>8045</v>
      </c>
      <c r="K3224" s="1" t="str">
        <f t="shared" si="103"/>
        <v>2014</v>
      </c>
      <c r="L3224" s="1">
        <f t="shared" si="102"/>
        <v>36</v>
      </c>
      <c r="M3224" s="1" t="s">
        <v>60</v>
      </c>
    </row>
    <row r="3225" spans="8:13" hidden="1">
      <c r="H3225" s="1" t="s">
        <v>120</v>
      </c>
      <c r="I3225" s="1" t="s">
        <v>10522</v>
      </c>
      <c r="J3225" s="1" t="s">
        <v>10533</v>
      </c>
      <c r="K3225" s="1" t="str">
        <f t="shared" si="103"/>
        <v>2020</v>
      </c>
      <c r="L3225" s="1">
        <f t="shared" si="102"/>
        <v>46</v>
      </c>
      <c r="M3225" s="1" t="s">
        <v>60</v>
      </c>
    </row>
    <row r="3226" spans="8:13">
      <c r="H3226" s="1" t="s">
        <v>310</v>
      </c>
      <c r="I3226" s="1" t="s">
        <v>9069</v>
      </c>
      <c r="J3226" s="1" t="s">
        <v>4090</v>
      </c>
      <c r="K3226" s="1" t="str">
        <f t="shared" si="103"/>
        <v>2005</v>
      </c>
      <c r="L3226" s="18">
        <f t="shared" si="102"/>
        <v>38</v>
      </c>
      <c r="M3226" s="1" t="s">
        <v>79</v>
      </c>
    </row>
    <row r="3227" spans="8:13" hidden="1">
      <c r="H3227" s="1" t="s">
        <v>282</v>
      </c>
      <c r="I3227" s="1" t="s">
        <v>10522</v>
      </c>
      <c r="J3227" s="1" t="s">
        <v>10541</v>
      </c>
      <c r="K3227" s="1" t="str">
        <f t="shared" si="103"/>
        <v>2017</v>
      </c>
      <c r="L3227" s="1">
        <f t="shared" si="102"/>
        <v>40</v>
      </c>
      <c r="M3227" s="1" t="s">
        <v>60</v>
      </c>
    </row>
    <row r="3228" spans="8:13" hidden="1">
      <c r="H3228" s="1" t="s">
        <v>128</v>
      </c>
      <c r="I3228" s="1" t="s">
        <v>10543</v>
      </c>
      <c r="J3228" s="1" t="s">
        <v>1288</v>
      </c>
      <c r="K3228" s="1" t="str">
        <f t="shared" si="103"/>
        <v>2019</v>
      </c>
      <c r="L3228" s="1">
        <f t="shared" si="102"/>
        <v>41</v>
      </c>
      <c r="M3228" s="1" t="s">
        <v>60</v>
      </c>
    </row>
    <row r="3229" spans="8:13">
      <c r="H3229" s="1" t="s">
        <v>128</v>
      </c>
      <c r="I3229" s="1" t="s">
        <v>9362</v>
      </c>
      <c r="J3229" s="1" t="s">
        <v>9366</v>
      </c>
      <c r="K3229" s="1" t="str">
        <f t="shared" si="103"/>
        <v>2016</v>
      </c>
      <c r="L3229" s="18">
        <f t="shared" si="102"/>
        <v>38</v>
      </c>
      <c r="M3229" s="1" t="s">
        <v>79</v>
      </c>
    </row>
    <row r="3230" spans="8:13" hidden="1">
      <c r="H3230" s="1" t="s">
        <v>88</v>
      </c>
      <c r="I3230" s="1" t="s">
        <v>10543</v>
      </c>
      <c r="J3230" s="1" t="s">
        <v>10551</v>
      </c>
      <c r="K3230" s="1" t="str">
        <f t="shared" si="103"/>
        <v>2019</v>
      </c>
      <c r="L3230" s="1">
        <f t="shared" si="102"/>
        <v>27</v>
      </c>
      <c r="M3230" s="1" t="s">
        <v>60</v>
      </c>
    </row>
    <row r="3231" spans="8:13" hidden="1">
      <c r="H3231" s="1" t="s">
        <v>233</v>
      </c>
      <c r="I3231" s="1" t="s">
        <v>10543</v>
      </c>
      <c r="J3231" s="1" t="s">
        <v>236</v>
      </c>
      <c r="K3231" s="1" t="str">
        <f t="shared" si="103"/>
        <v>2017</v>
      </c>
      <c r="L3231" s="1">
        <f t="shared" si="102"/>
        <v>46</v>
      </c>
      <c r="M3231" s="1" t="s">
        <v>60</v>
      </c>
    </row>
    <row r="3232" spans="8:13" hidden="1">
      <c r="H3232" s="1" t="s">
        <v>149</v>
      </c>
      <c r="I3232" s="1" t="s">
        <v>10543</v>
      </c>
      <c r="J3232" s="1" t="s">
        <v>10556</v>
      </c>
      <c r="K3232" s="1" t="str">
        <f t="shared" si="103"/>
        <v>2007</v>
      </c>
      <c r="L3232" s="1">
        <f t="shared" si="102"/>
        <v>26</v>
      </c>
      <c r="M3232" s="1" t="s">
        <v>60</v>
      </c>
    </row>
    <row r="3233" spans="8:13" hidden="1">
      <c r="H3233" s="1" t="s">
        <v>367</v>
      </c>
      <c r="I3233" s="1" t="s">
        <v>10543</v>
      </c>
      <c r="J3233" s="1" t="s">
        <v>8134</v>
      </c>
      <c r="K3233" s="1" t="str">
        <f t="shared" si="103"/>
        <v>2020</v>
      </c>
      <c r="L3233" s="1">
        <f t="shared" si="102"/>
        <v>26</v>
      </c>
      <c r="M3233" s="1" t="s">
        <v>60</v>
      </c>
    </row>
    <row r="3234" spans="8:13">
      <c r="H3234" s="1" t="s">
        <v>160</v>
      </c>
      <c r="I3234" s="1" t="s">
        <v>9354</v>
      </c>
      <c r="J3234" s="1" t="s">
        <v>3262</v>
      </c>
      <c r="K3234" s="1" t="str">
        <f t="shared" si="103"/>
        <v>1992</v>
      </c>
      <c r="L3234" s="18">
        <f t="shared" si="102"/>
        <v>38</v>
      </c>
      <c r="M3234" s="1" t="s">
        <v>79</v>
      </c>
    </row>
    <row r="3235" spans="8:13" hidden="1">
      <c r="H3235" s="1" t="s">
        <v>128</v>
      </c>
      <c r="I3235" s="1" t="s">
        <v>10563</v>
      </c>
      <c r="J3235" s="1" t="s">
        <v>10563</v>
      </c>
      <c r="K3235" s="1" t="str">
        <f t="shared" si="103"/>
        <v>2013</v>
      </c>
      <c r="L3235" s="1">
        <f t="shared" si="102"/>
        <v>42</v>
      </c>
      <c r="M3235" s="1" t="s">
        <v>60</v>
      </c>
    </row>
    <row r="3236" spans="8:13">
      <c r="H3236" s="1" t="s">
        <v>101</v>
      </c>
      <c r="I3236" s="1" t="s">
        <v>9437</v>
      </c>
      <c r="J3236" s="1" t="s">
        <v>10246</v>
      </c>
      <c r="K3236" s="1" t="str">
        <f t="shared" si="103"/>
        <v>2013</v>
      </c>
      <c r="L3236" s="18">
        <f t="shared" ref="L3236:L3299" si="104">H3236-(TEXT(I3236,"YYYY")-TEXT(J3236,"YYYY"))</f>
        <v>38</v>
      </c>
      <c r="M3236" s="1" t="s">
        <v>79</v>
      </c>
    </row>
    <row r="3237" spans="8:13" hidden="1">
      <c r="H3237" s="1" t="s">
        <v>54</v>
      </c>
      <c r="I3237" s="1" t="s">
        <v>10543</v>
      </c>
      <c r="J3237" s="1" t="s">
        <v>5680</v>
      </c>
      <c r="K3237" s="1" t="str">
        <f t="shared" si="103"/>
        <v>2020</v>
      </c>
      <c r="L3237" s="1">
        <f t="shared" si="104"/>
        <v>3</v>
      </c>
      <c r="M3237" s="1" t="s">
        <v>60</v>
      </c>
    </row>
    <row r="3238" spans="8:13" hidden="1">
      <c r="H3238" s="1" t="s">
        <v>149</v>
      </c>
      <c r="I3238" s="1" t="s">
        <v>10543</v>
      </c>
      <c r="J3238" s="1" t="s">
        <v>3430</v>
      </c>
      <c r="K3238" s="1" t="str">
        <f t="shared" si="103"/>
        <v>2016</v>
      </c>
      <c r="L3238" s="1">
        <f t="shared" si="104"/>
        <v>35</v>
      </c>
      <c r="M3238" s="1" t="s">
        <v>60</v>
      </c>
    </row>
    <row r="3239" spans="8:13">
      <c r="H3239" s="1" t="s">
        <v>282</v>
      </c>
      <c r="I3239" s="1" t="s">
        <v>7293</v>
      </c>
      <c r="J3239" s="1" t="s">
        <v>11127</v>
      </c>
      <c r="K3239" s="1" t="str">
        <f t="shared" si="103"/>
        <v>2009</v>
      </c>
      <c r="L3239" s="18">
        <f t="shared" si="104"/>
        <v>38</v>
      </c>
      <c r="M3239" s="1" t="s">
        <v>79</v>
      </c>
    </row>
    <row r="3240" spans="8:13">
      <c r="H3240" s="1" t="s">
        <v>101</v>
      </c>
      <c r="I3240" s="1" t="s">
        <v>9308</v>
      </c>
      <c r="J3240" s="1" t="s">
        <v>7725</v>
      </c>
      <c r="K3240" s="1" t="str">
        <f t="shared" si="103"/>
        <v>2020</v>
      </c>
      <c r="L3240" s="18">
        <f t="shared" si="104"/>
        <v>38</v>
      </c>
      <c r="M3240" s="1" t="s">
        <v>79</v>
      </c>
    </row>
    <row r="3241" spans="8:13" hidden="1">
      <c r="H3241" s="1" t="s">
        <v>134</v>
      </c>
      <c r="I3241" s="1" t="s">
        <v>8201</v>
      </c>
      <c r="J3241" s="1" t="s">
        <v>2572</v>
      </c>
      <c r="K3241" s="1" t="str">
        <f t="shared" si="103"/>
        <v>2019</v>
      </c>
      <c r="L3241" s="1">
        <f t="shared" si="104"/>
        <v>26</v>
      </c>
      <c r="M3241" s="1" t="s">
        <v>60</v>
      </c>
    </row>
    <row r="3242" spans="8:13" hidden="1">
      <c r="H3242" s="1" t="s">
        <v>108</v>
      </c>
      <c r="I3242" s="1" t="s">
        <v>8201</v>
      </c>
      <c r="J3242" s="1" t="s">
        <v>5622</v>
      </c>
      <c r="K3242" s="1" t="str">
        <f t="shared" si="103"/>
        <v>2020</v>
      </c>
      <c r="L3242" s="1">
        <f t="shared" si="104"/>
        <v>8</v>
      </c>
      <c r="M3242" s="1" t="s">
        <v>60</v>
      </c>
    </row>
    <row r="3243" spans="8:13" hidden="1">
      <c r="H3243" s="1" t="s">
        <v>118</v>
      </c>
      <c r="I3243" s="1" t="s">
        <v>8201</v>
      </c>
      <c r="J3243" s="1" t="s">
        <v>10585</v>
      </c>
      <c r="K3243" s="1" t="str">
        <f t="shared" si="103"/>
        <v>2019</v>
      </c>
      <c r="L3243" s="1">
        <f t="shared" si="104"/>
        <v>24</v>
      </c>
      <c r="M3243" s="1" t="s">
        <v>60</v>
      </c>
    </row>
    <row r="3244" spans="8:13" hidden="1">
      <c r="H3244" s="1" t="s">
        <v>219</v>
      </c>
      <c r="I3244" s="1" t="s">
        <v>8201</v>
      </c>
      <c r="J3244" s="1" t="s">
        <v>2212</v>
      </c>
      <c r="K3244" s="1" t="str">
        <f t="shared" si="103"/>
        <v>2010</v>
      </c>
      <c r="L3244" s="1">
        <f t="shared" si="104"/>
        <v>50</v>
      </c>
      <c r="M3244" s="1" t="s">
        <v>60</v>
      </c>
    </row>
    <row r="3245" spans="8:13" hidden="1">
      <c r="H3245" s="1" t="s">
        <v>678</v>
      </c>
      <c r="I3245" s="1" t="s">
        <v>8201</v>
      </c>
      <c r="J3245" s="1" t="s">
        <v>3125</v>
      </c>
      <c r="K3245" s="1" t="str">
        <f t="shared" si="103"/>
        <v>2020</v>
      </c>
      <c r="L3245" s="1">
        <f t="shared" si="104"/>
        <v>34</v>
      </c>
      <c r="M3245" s="1" t="s">
        <v>60</v>
      </c>
    </row>
    <row r="3246" spans="8:13">
      <c r="H3246" s="1" t="s">
        <v>101</v>
      </c>
      <c r="I3246" s="1" t="s">
        <v>9293</v>
      </c>
      <c r="J3246" s="1" t="s">
        <v>5294</v>
      </c>
      <c r="K3246" s="1" t="str">
        <f t="shared" si="103"/>
        <v>2020</v>
      </c>
      <c r="L3246" s="18">
        <f t="shared" si="104"/>
        <v>38</v>
      </c>
      <c r="M3246" s="1" t="s">
        <v>79</v>
      </c>
    </row>
    <row r="3247" spans="8:13">
      <c r="H3247" s="1" t="s">
        <v>101</v>
      </c>
      <c r="I3247" s="1" t="s">
        <v>1083</v>
      </c>
      <c r="J3247" s="1" t="s">
        <v>6255</v>
      </c>
      <c r="K3247" s="1" t="str">
        <f t="shared" si="103"/>
        <v>2015</v>
      </c>
      <c r="L3247" s="18">
        <f t="shared" si="104"/>
        <v>38</v>
      </c>
      <c r="M3247" s="1" t="s">
        <v>79</v>
      </c>
    </row>
    <row r="3248" spans="8:13">
      <c r="H3248" s="1" t="s">
        <v>555</v>
      </c>
      <c r="I3248" s="1" t="s">
        <v>1549</v>
      </c>
      <c r="J3248" s="1" t="s">
        <v>752</v>
      </c>
      <c r="K3248" s="1" t="str">
        <f t="shared" si="103"/>
        <v>2018</v>
      </c>
      <c r="L3248" s="18">
        <f t="shared" si="104"/>
        <v>39</v>
      </c>
      <c r="M3248" s="1" t="s">
        <v>79</v>
      </c>
    </row>
    <row r="3249" spans="8:13">
      <c r="H3249" s="1" t="s">
        <v>310</v>
      </c>
      <c r="I3249" s="1" t="s">
        <v>3385</v>
      </c>
      <c r="J3249" s="1" t="s">
        <v>941</v>
      </c>
      <c r="K3249" s="1" t="str">
        <f t="shared" si="103"/>
        <v>2011</v>
      </c>
      <c r="L3249" s="18">
        <f t="shared" si="104"/>
        <v>39</v>
      </c>
      <c r="M3249" s="1" t="s">
        <v>79</v>
      </c>
    </row>
    <row r="3250" spans="8:13" hidden="1">
      <c r="H3250" s="1" t="s">
        <v>344</v>
      </c>
      <c r="I3250" s="1" t="s">
        <v>261</v>
      </c>
      <c r="J3250" s="1" t="s">
        <v>1265</v>
      </c>
      <c r="K3250" s="1" t="str">
        <f t="shared" si="103"/>
        <v>2019</v>
      </c>
      <c r="L3250" s="1">
        <f t="shared" si="104"/>
        <v>20</v>
      </c>
      <c r="M3250" s="1" t="s">
        <v>60</v>
      </c>
    </row>
    <row r="3251" spans="8:13" hidden="1">
      <c r="H3251" s="1" t="s">
        <v>149</v>
      </c>
      <c r="I3251" s="1" t="s">
        <v>261</v>
      </c>
      <c r="J3251" s="1" t="s">
        <v>640</v>
      </c>
      <c r="K3251" s="1" t="str">
        <f t="shared" si="103"/>
        <v>2020</v>
      </c>
      <c r="L3251" s="1">
        <f t="shared" si="104"/>
        <v>39</v>
      </c>
      <c r="M3251" s="1" t="s">
        <v>60</v>
      </c>
    </row>
    <row r="3252" spans="8:13" hidden="1">
      <c r="H3252" s="1" t="s">
        <v>308</v>
      </c>
      <c r="I3252" s="1" t="s">
        <v>261</v>
      </c>
      <c r="J3252" s="1" t="s">
        <v>3304</v>
      </c>
      <c r="K3252" s="1" t="str">
        <f t="shared" si="103"/>
        <v>2020</v>
      </c>
      <c r="L3252" s="1">
        <f t="shared" si="104"/>
        <v>57</v>
      </c>
      <c r="M3252" s="1" t="s">
        <v>60</v>
      </c>
    </row>
    <row r="3253" spans="8:13" hidden="1">
      <c r="H3253" s="1" t="s">
        <v>678</v>
      </c>
      <c r="I3253" s="1" t="s">
        <v>261</v>
      </c>
      <c r="J3253" s="1" t="s">
        <v>2368</v>
      </c>
      <c r="K3253" s="1" t="str">
        <f t="shared" si="103"/>
        <v>2017</v>
      </c>
      <c r="L3253" s="1">
        <f t="shared" si="104"/>
        <v>31</v>
      </c>
      <c r="M3253" s="1" t="s">
        <v>60</v>
      </c>
    </row>
    <row r="3254" spans="8:13">
      <c r="H3254" s="1" t="s">
        <v>233</v>
      </c>
      <c r="I3254" s="1" t="s">
        <v>4394</v>
      </c>
      <c r="J3254" s="1" t="s">
        <v>4405</v>
      </c>
      <c r="K3254" s="1" t="str">
        <f t="shared" si="103"/>
        <v>2008</v>
      </c>
      <c r="L3254" s="18">
        <f t="shared" si="104"/>
        <v>39</v>
      </c>
      <c r="M3254" s="1" t="s">
        <v>79</v>
      </c>
    </row>
    <row r="3255" spans="8:13" hidden="1">
      <c r="H3255" s="1" t="s">
        <v>120</v>
      </c>
      <c r="I3255" s="1" t="s">
        <v>261</v>
      </c>
      <c r="J3255" s="1" t="s">
        <v>877</v>
      </c>
      <c r="K3255" s="1" t="str">
        <f t="shared" si="103"/>
        <v>2019</v>
      </c>
      <c r="L3255" s="1">
        <f t="shared" si="104"/>
        <v>45</v>
      </c>
      <c r="M3255" s="1" t="s">
        <v>60</v>
      </c>
    </row>
    <row r="3256" spans="8:13">
      <c r="H3256" s="1" t="s">
        <v>149</v>
      </c>
      <c r="I3256" s="1" t="s">
        <v>2237</v>
      </c>
      <c r="J3256" s="1" t="s">
        <v>4505</v>
      </c>
      <c r="K3256" s="1" t="str">
        <f t="shared" si="103"/>
        <v>2016</v>
      </c>
      <c r="L3256" s="18">
        <f t="shared" si="104"/>
        <v>39</v>
      </c>
      <c r="M3256" s="1" t="s">
        <v>79</v>
      </c>
    </row>
    <row r="3257" spans="8:13" hidden="1">
      <c r="H3257" s="1" t="s">
        <v>144</v>
      </c>
      <c r="I3257" s="1" t="s">
        <v>10626</v>
      </c>
      <c r="J3257" s="1" t="s">
        <v>10629</v>
      </c>
      <c r="K3257" s="1" t="str">
        <f t="shared" si="103"/>
        <v>2020</v>
      </c>
      <c r="L3257" s="1">
        <f t="shared" si="104"/>
        <v>24</v>
      </c>
      <c r="M3257" s="1" t="s">
        <v>60</v>
      </c>
    </row>
    <row r="3258" spans="8:13" hidden="1">
      <c r="H3258" s="1" t="s">
        <v>197</v>
      </c>
      <c r="I3258" s="1" t="s">
        <v>3450</v>
      </c>
      <c r="J3258" s="1" t="s">
        <v>10631</v>
      </c>
      <c r="K3258" s="1" t="str">
        <f t="shared" si="103"/>
        <v>2009</v>
      </c>
      <c r="L3258" s="1">
        <f t="shared" si="104"/>
        <v>11</v>
      </c>
      <c r="M3258" s="1" t="s">
        <v>60</v>
      </c>
    </row>
    <row r="3259" spans="8:13" hidden="1">
      <c r="H3259" s="1" t="s">
        <v>189</v>
      </c>
      <c r="I3259" s="1" t="s">
        <v>3450</v>
      </c>
      <c r="J3259" s="1" t="s">
        <v>4094</v>
      </c>
      <c r="K3259" s="1" t="str">
        <f t="shared" si="103"/>
        <v>2014</v>
      </c>
      <c r="L3259" s="1">
        <f t="shared" si="104"/>
        <v>46</v>
      </c>
      <c r="M3259" s="1" t="s">
        <v>60</v>
      </c>
    </row>
    <row r="3260" spans="8:13" hidden="1">
      <c r="H3260" s="1" t="s">
        <v>344</v>
      </c>
      <c r="I3260" s="1" t="s">
        <v>3450</v>
      </c>
      <c r="J3260" s="1" t="s">
        <v>5747</v>
      </c>
      <c r="K3260" s="1" t="str">
        <f t="shared" si="103"/>
        <v>2015</v>
      </c>
      <c r="L3260" s="1">
        <f t="shared" si="104"/>
        <v>21</v>
      </c>
      <c r="M3260" s="1" t="s">
        <v>60</v>
      </c>
    </row>
    <row r="3261" spans="8:13" hidden="1">
      <c r="H3261" s="1" t="s">
        <v>10635</v>
      </c>
      <c r="I3261" s="1" t="s">
        <v>3450</v>
      </c>
      <c r="J3261" s="1" t="s">
        <v>10636</v>
      </c>
      <c r="K3261" s="1" t="str">
        <f t="shared" si="103"/>
        <v>2004</v>
      </c>
      <c r="L3261" s="1" t="e">
        <f t="shared" si="104"/>
        <v>#VALUE!</v>
      </c>
      <c r="M3261" s="1" t="s">
        <v>60</v>
      </c>
    </row>
    <row r="3262" spans="8:13" hidden="1">
      <c r="H3262" s="1" t="s">
        <v>301</v>
      </c>
      <c r="I3262" s="1" t="s">
        <v>3450</v>
      </c>
      <c r="J3262" s="1" t="s">
        <v>2770</v>
      </c>
      <c r="K3262" s="1" t="str">
        <f t="shared" si="103"/>
        <v>2015</v>
      </c>
      <c r="L3262" s="1">
        <f t="shared" si="104"/>
        <v>53</v>
      </c>
      <c r="M3262" s="1" t="s">
        <v>60</v>
      </c>
    </row>
    <row r="3263" spans="8:13" hidden="1">
      <c r="H3263" s="1" t="s">
        <v>108</v>
      </c>
      <c r="I3263" s="1" t="s">
        <v>3450</v>
      </c>
      <c r="J3263" s="1" t="s">
        <v>6826</v>
      </c>
      <c r="K3263" s="1" t="str">
        <f t="shared" si="103"/>
        <v>2014</v>
      </c>
      <c r="L3263" s="1">
        <f t="shared" si="104"/>
        <v>7</v>
      </c>
      <c r="M3263" s="1" t="s">
        <v>60</v>
      </c>
    </row>
    <row r="3264" spans="8:13">
      <c r="H3264" s="1" t="s">
        <v>149</v>
      </c>
      <c r="I3264" s="1" t="s">
        <v>5125</v>
      </c>
      <c r="J3264" s="1" t="s">
        <v>1534</v>
      </c>
      <c r="K3264" s="1" t="str">
        <f t="shared" si="103"/>
        <v>2016</v>
      </c>
      <c r="L3264" s="18">
        <f t="shared" si="104"/>
        <v>39</v>
      </c>
      <c r="M3264" s="1" t="s">
        <v>79</v>
      </c>
    </row>
    <row r="3265" spans="8:13">
      <c r="H3265" s="1" t="s">
        <v>299</v>
      </c>
      <c r="I3265" s="1" t="s">
        <v>3552</v>
      </c>
      <c r="J3265" s="1" t="s">
        <v>5192</v>
      </c>
      <c r="K3265" s="1" t="str">
        <f t="shared" si="103"/>
        <v>2011</v>
      </c>
      <c r="L3265" s="18">
        <f t="shared" si="104"/>
        <v>39</v>
      </c>
      <c r="M3265" s="1" t="s">
        <v>79</v>
      </c>
    </row>
    <row r="3266" spans="8:13">
      <c r="H3266" s="1" t="s">
        <v>555</v>
      </c>
      <c r="I3266" s="1" t="s">
        <v>5351</v>
      </c>
      <c r="J3266" s="1" t="s">
        <v>3630</v>
      </c>
      <c r="K3266" s="1" t="str">
        <f t="shared" si="103"/>
        <v>2017</v>
      </c>
      <c r="L3266" s="18">
        <f t="shared" si="104"/>
        <v>39</v>
      </c>
      <c r="M3266" s="1" t="s">
        <v>79</v>
      </c>
    </row>
    <row r="3267" spans="8:13" hidden="1">
      <c r="H3267" s="1" t="s">
        <v>130</v>
      </c>
      <c r="I3267" s="1" t="s">
        <v>431</v>
      </c>
      <c r="J3267" s="1" t="s">
        <v>384</v>
      </c>
      <c r="K3267" s="1" t="str">
        <f t="shared" si="103"/>
        <v>2015</v>
      </c>
      <c r="L3267" s="1">
        <f t="shared" si="104"/>
        <v>9</v>
      </c>
      <c r="M3267" s="1" t="s">
        <v>60</v>
      </c>
    </row>
    <row r="3268" spans="8:13" hidden="1">
      <c r="H3268" s="1" t="s">
        <v>99</v>
      </c>
      <c r="I3268" s="1" t="s">
        <v>10646</v>
      </c>
      <c r="J3268" s="1" t="s">
        <v>6586</v>
      </c>
      <c r="K3268" s="1" t="str">
        <f t="shared" ref="K3268:K3331" si="105">TEXT(J3268,"YYYY")</f>
        <v>2020</v>
      </c>
      <c r="L3268" s="1">
        <f t="shared" si="104"/>
        <v>6</v>
      </c>
      <c r="M3268" s="1" t="s">
        <v>60</v>
      </c>
    </row>
    <row r="3269" spans="8:13" hidden="1">
      <c r="H3269" s="1" t="s">
        <v>108</v>
      </c>
      <c r="I3269" s="1" t="s">
        <v>10646</v>
      </c>
      <c r="J3269" s="1" t="s">
        <v>431</v>
      </c>
      <c r="K3269" s="1" t="str">
        <f t="shared" si="105"/>
        <v>2018</v>
      </c>
      <c r="L3269" s="1">
        <f t="shared" si="104"/>
        <v>6</v>
      </c>
      <c r="M3269" s="1" t="s">
        <v>60</v>
      </c>
    </row>
    <row r="3270" spans="8:13">
      <c r="H3270" s="1" t="s">
        <v>149</v>
      </c>
      <c r="I3270" s="1" t="s">
        <v>5426</v>
      </c>
      <c r="J3270" s="1" t="s">
        <v>873</v>
      </c>
      <c r="K3270" s="1" t="str">
        <f t="shared" si="105"/>
        <v>2017</v>
      </c>
      <c r="L3270" s="18">
        <f t="shared" si="104"/>
        <v>39</v>
      </c>
      <c r="M3270" s="1" t="s">
        <v>79</v>
      </c>
    </row>
    <row r="3271" spans="8:13">
      <c r="H3271" s="1" t="s">
        <v>436</v>
      </c>
      <c r="I3271" s="1" t="s">
        <v>6185</v>
      </c>
      <c r="J3271" s="1" t="s">
        <v>5385</v>
      </c>
      <c r="K3271" s="1" t="str">
        <f t="shared" si="105"/>
        <v>1996</v>
      </c>
      <c r="L3271" s="18">
        <f t="shared" si="104"/>
        <v>39</v>
      </c>
      <c r="M3271" s="1" t="s">
        <v>79</v>
      </c>
    </row>
    <row r="3272" spans="8:13">
      <c r="H3272" s="1" t="s">
        <v>282</v>
      </c>
      <c r="I3272" s="1" t="s">
        <v>6582</v>
      </c>
      <c r="J3272" s="1" t="s">
        <v>6591</v>
      </c>
      <c r="K3272" s="1" t="str">
        <f t="shared" si="105"/>
        <v>2012</v>
      </c>
      <c r="L3272" s="18">
        <f t="shared" si="104"/>
        <v>39</v>
      </c>
      <c r="M3272" s="1" t="s">
        <v>79</v>
      </c>
    </row>
    <row r="3273" spans="8:13" hidden="1">
      <c r="H3273" s="1" t="s">
        <v>187</v>
      </c>
      <c r="I3273" s="1" t="s">
        <v>7841</v>
      </c>
      <c r="J3273" s="1" t="s">
        <v>7043</v>
      </c>
      <c r="K3273" s="1" t="str">
        <f t="shared" si="105"/>
        <v>2020</v>
      </c>
      <c r="L3273" s="1">
        <f t="shared" si="104"/>
        <v>9</v>
      </c>
      <c r="M3273" s="1" t="s">
        <v>60</v>
      </c>
    </row>
    <row r="3274" spans="8:13">
      <c r="H3274" s="1" t="s">
        <v>555</v>
      </c>
      <c r="I3274" s="1" t="s">
        <v>5054</v>
      </c>
      <c r="J3274" s="1" t="s">
        <v>7289</v>
      </c>
      <c r="K3274" s="1" t="str">
        <f t="shared" si="105"/>
        <v>2014</v>
      </c>
      <c r="L3274" s="18">
        <f t="shared" si="104"/>
        <v>39</v>
      </c>
      <c r="M3274" s="1" t="s">
        <v>79</v>
      </c>
    </row>
    <row r="3275" spans="8:13" hidden="1">
      <c r="H3275" s="1" t="s">
        <v>644</v>
      </c>
      <c r="I3275" s="1" t="s">
        <v>5619</v>
      </c>
      <c r="J3275" s="1" t="s">
        <v>1334</v>
      </c>
      <c r="K3275" s="1" t="str">
        <f t="shared" si="105"/>
        <v>2018</v>
      </c>
      <c r="L3275" s="1">
        <f t="shared" si="104"/>
        <v>33</v>
      </c>
      <c r="M3275" s="1" t="s">
        <v>60</v>
      </c>
    </row>
    <row r="3276" spans="8:13" hidden="1">
      <c r="H3276" s="1" t="s">
        <v>116</v>
      </c>
      <c r="I3276" s="1" t="s">
        <v>5619</v>
      </c>
      <c r="J3276" s="1" t="s">
        <v>5206</v>
      </c>
      <c r="K3276" s="1" t="str">
        <f t="shared" si="105"/>
        <v>2020</v>
      </c>
      <c r="L3276" s="1">
        <f t="shared" si="104"/>
        <v>5</v>
      </c>
      <c r="M3276" s="1" t="s">
        <v>60</v>
      </c>
    </row>
    <row r="3277" spans="8:13" hidden="1">
      <c r="H3277" s="1" t="s">
        <v>344</v>
      </c>
      <c r="I3277" s="1" t="s">
        <v>10675</v>
      </c>
      <c r="J3277" s="1" t="s">
        <v>532</v>
      </c>
      <c r="K3277" s="1" t="str">
        <f t="shared" si="105"/>
        <v>2019</v>
      </c>
      <c r="L3277" s="1">
        <f t="shared" si="104"/>
        <v>20</v>
      </c>
      <c r="M3277" s="1" t="s">
        <v>60</v>
      </c>
    </row>
    <row r="3278" spans="8:13" hidden="1">
      <c r="H3278" s="1" t="s">
        <v>256</v>
      </c>
      <c r="I3278" s="1" t="s">
        <v>10675</v>
      </c>
      <c r="J3278" s="1" t="s">
        <v>10675</v>
      </c>
      <c r="K3278" s="1" t="str">
        <f t="shared" si="105"/>
        <v>2020</v>
      </c>
      <c r="L3278" s="1">
        <f t="shared" si="104"/>
        <v>52</v>
      </c>
      <c r="M3278" s="1" t="s">
        <v>60</v>
      </c>
    </row>
    <row r="3279" spans="8:13" hidden="1">
      <c r="H3279" s="1" t="s">
        <v>144</v>
      </c>
      <c r="I3279" s="1" t="s">
        <v>10675</v>
      </c>
      <c r="J3279" s="1" t="s">
        <v>3420</v>
      </c>
      <c r="K3279" s="1" t="str">
        <f t="shared" si="105"/>
        <v>2019</v>
      </c>
      <c r="L3279" s="1">
        <f t="shared" si="104"/>
        <v>23</v>
      </c>
      <c r="M3279" s="1" t="s">
        <v>60</v>
      </c>
    </row>
    <row r="3280" spans="8:13">
      <c r="H3280" s="1" t="s">
        <v>149</v>
      </c>
      <c r="I3280" s="1" t="s">
        <v>4873</v>
      </c>
      <c r="J3280" s="1" t="s">
        <v>1534</v>
      </c>
      <c r="K3280" s="1" t="str">
        <f t="shared" si="105"/>
        <v>2016</v>
      </c>
      <c r="L3280" s="18">
        <f t="shared" si="104"/>
        <v>39</v>
      </c>
      <c r="M3280" s="1" t="s">
        <v>79</v>
      </c>
    </row>
    <row r="3281" spans="8:13">
      <c r="H3281" s="1" t="s">
        <v>436</v>
      </c>
      <c r="I3281" s="1" t="s">
        <v>7798</v>
      </c>
      <c r="J3281" s="1" t="s">
        <v>7788</v>
      </c>
      <c r="K3281" s="1" t="str">
        <f t="shared" si="105"/>
        <v>1996</v>
      </c>
      <c r="L3281" s="18">
        <f t="shared" si="104"/>
        <v>39</v>
      </c>
      <c r="M3281" s="1" t="s">
        <v>79</v>
      </c>
    </row>
    <row r="3282" spans="8:13" hidden="1">
      <c r="H3282" s="1" t="s">
        <v>678</v>
      </c>
      <c r="I3282" s="1" t="s">
        <v>10675</v>
      </c>
      <c r="J3282" s="1" t="s">
        <v>752</v>
      </c>
      <c r="K3282" s="1" t="str">
        <f t="shared" si="105"/>
        <v>2018</v>
      </c>
      <c r="L3282" s="1">
        <f t="shared" si="104"/>
        <v>32</v>
      </c>
      <c r="M3282" s="1" t="s">
        <v>60</v>
      </c>
    </row>
    <row r="3283" spans="8:13">
      <c r="H3283" s="1" t="s">
        <v>233</v>
      </c>
      <c r="I3283" s="1" t="s">
        <v>9210</v>
      </c>
      <c r="J3283" s="1" t="s">
        <v>9234</v>
      </c>
      <c r="K3283" s="1" t="str">
        <f t="shared" si="105"/>
        <v>2004</v>
      </c>
      <c r="L3283" s="18">
        <f t="shared" si="104"/>
        <v>39</v>
      </c>
      <c r="M3283" s="1" t="s">
        <v>79</v>
      </c>
    </row>
    <row r="3284" spans="8:13">
      <c r="H3284" s="1" t="s">
        <v>1343</v>
      </c>
      <c r="I3284" s="1" t="s">
        <v>9833</v>
      </c>
      <c r="J3284" s="1" t="s">
        <v>855</v>
      </c>
      <c r="K3284" s="1" t="str">
        <f t="shared" si="105"/>
        <v>2011</v>
      </c>
      <c r="L3284" s="18">
        <f t="shared" si="104"/>
        <v>39</v>
      </c>
      <c r="M3284" s="1" t="s">
        <v>79</v>
      </c>
    </row>
    <row r="3285" spans="8:13" hidden="1">
      <c r="H3285" s="1" t="s">
        <v>118</v>
      </c>
      <c r="I3285" s="1" t="s">
        <v>10697</v>
      </c>
      <c r="J3285" s="1" t="s">
        <v>10699</v>
      </c>
      <c r="K3285" s="1" t="str">
        <f t="shared" si="105"/>
        <v>2019</v>
      </c>
      <c r="L3285" s="1">
        <f t="shared" si="104"/>
        <v>24</v>
      </c>
      <c r="M3285" s="1" t="s">
        <v>60</v>
      </c>
    </row>
    <row r="3286" spans="8:13" hidden="1">
      <c r="H3286" s="1" t="s">
        <v>678</v>
      </c>
      <c r="I3286" s="1" t="s">
        <v>10697</v>
      </c>
      <c r="J3286" s="1" t="s">
        <v>604</v>
      </c>
      <c r="K3286" s="1" t="str">
        <f t="shared" si="105"/>
        <v>2019</v>
      </c>
      <c r="L3286" s="1">
        <f t="shared" si="104"/>
        <v>33</v>
      </c>
      <c r="M3286" s="1" t="s">
        <v>60</v>
      </c>
    </row>
    <row r="3287" spans="8:13">
      <c r="H3287" s="1" t="s">
        <v>299</v>
      </c>
      <c r="I3287" s="1" t="s">
        <v>9902</v>
      </c>
      <c r="J3287" s="1" t="s">
        <v>1815</v>
      </c>
      <c r="K3287" s="1" t="str">
        <f t="shared" si="105"/>
        <v>2008</v>
      </c>
      <c r="L3287" s="18">
        <f t="shared" si="104"/>
        <v>39</v>
      </c>
      <c r="M3287" s="1" t="s">
        <v>79</v>
      </c>
    </row>
    <row r="3288" spans="8:13" hidden="1">
      <c r="H3288" s="1" t="s">
        <v>177</v>
      </c>
      <c r="I3288" s="1" t="s">
        <v>10697</v>
      </c>
      <c r="J3288" s="1" t="s">
        <v>9329</v>
      </c>
      <c r="K3288" s="1" t="str">
        <f t="shared" si="105"/>
        <v>2010</v>
      </c>
      <c r="L3288" s="1">
        <f t="shared" si="104"/>
        <v>13</v>
      </c>
      <c r="M3288" s="1" t="s">
        <v>60</v>
      </c>
    </row>
    <row r="3289" spans="8:13" hidden="1">
      <c r="H3289" s="1" t="s">
        <v>78</v>
      </c>
      <c r="I3289" s="1" t="s">
        <v>5619</v>
      </c>
      <c r="J3289" s="1" t="s">
        <v>3977</v>
      </c>
      <c r="K3289" s="1" t="str">
        <f t="shared" si="105"/>
        <v>2020</v>
      </c>
      <c r="L3289" s="1">
        <f t="shared" si="104"/>
        <v>29</v>
      </c>
      <c r="M3289" s="1" t="s">
        <v>60</v>
      </c>
    </row>
    <row r="3290" spans="8:13">
      <c r="H3290" s="1" t="s">
        <v>149</v>
      </c>
      <c r="I3290" s="1" t="s">
        <v>6443</v>
      </c>
      <c r="J3290" s="1" t="s">
        <v>3943</v>
      </c>
      <c r="K3290" s="1" t="str">
        <f t="shared" si="105"/>
        <v>2013</v>
      </c>
      <c r="L3290" s="18">
        <f t="shared" si="104"/>
        <v>39</v>
      </c>
      <c r="M3290" s="1" t="s">
        <v>79</v>
      </c>
    </row>
    <row r="3291" spans="8:13">
      <c r="H3291" s="1" t="s">
        <v>1343</v>
      </c>
      <c r="I3291" s="1" t="s">
        <v>9305</v>
      </c>
      <c r="J3291" s="1" t="s">
        <v>3668</v>
      </c>
      <c r="K3291" s="1" t="str">
        <f t="shared" si="105"/>
        <v>2018</v>
      </c>
      <c r="L3291" s="18">
        <f t="shared" si="104"/>
        <v>39</v>
      </c>
      <c r="M3291" s="1" t="s">
        <v>79</v>
      </c>
    </row>
    <row r="3292" spans="8:13">
      <c r="H3292" s="1" t="s">
        <v>128</v>
      </c>
      <c r="I3292" s="1" t="s">
        <v>8110</v>
      </c>
      <c r="J3292" s="1" t="s">
        <v>11893</v>
      </c>
      <c r="K3292" s="1" t="str">
        <f t="shared" si="105"/>
        <v>2012</v>
      </c>
      <c r="L3292" s="18">
        <f t="shared" si="104"/>
        <v>39</v>
      </c>
      <c r="M3292" s="1" t="s">
        <v>79</v>
      </c>
    </row>
    <row r="3293" spans="8:13" hidden="1">
      <c r="H3293" s="1" t="s">
        <v>301</v>
      </c>
      <c r="I3293" s="1" t="s">
        <v>2332</v>
      </c>
      <c r="J3293" s="1" t="s">
        <v>8261</v>
      </c>
      <c r="K3293" s="1" t="str">
        <f t="shared" si="105"/>
        <v>2020</v>
      </c>
      <c r="L3293" s="1">
        <f t="shared" si="104"/>
        <v>53</v>
      </c>
      <c r="M3293" s="1" t="s">
        <v>60</v>
      </c>
    </row>
    <row r="3294" spans="8:13">
      <c r="H3294" s="1" t="s">
        <v>149</v>
      </c>
      <c r="I3294" s="1" t="s">
        <v>11978</v>
      </c>
      <c r="J3294" s="1" t="s">
        <v>11979</v>
      </c>
      <c r="K3294" s="1" t="str">
        <f t="shared" si="105"/>
        <v>2015</v>
      </c>
      <c r="L3294" s="18">
        <f t="shared" si="104"/>
        <v>39</v>
      </c>
      <c r="M3294" s="1" t="s">
        <v>79</v>
      </c>
    </row>
    <row r="3295" spans="8:13">
      <c r="H3295" s="1" t="s">
        <v>1343</v>
      </c>
      <c r="I3295" s="1" t="s">
        <v>11978</v>
      </c>
      <c r="J3295" s="1" t="s">
        <v>11987</v>
      </c>
      <c r="K3295" s="1" t="str">
        <f t="shared" si="105"/>
        <v>2013</v>
      </c>
      <c r="L3295" s="18">
        <f t="shared" si="104"/>
        <v>39</v>
      </c>
      <c r="M3295" s="1" t="s">
        <v>79</v>
      </c>
    </row>
    <row r="3296" spans="8:13">
      <c r="H3296" s="1" t="s">
        <v>299</v>
      </c>
      <c r="I3296" s="1" t="s">
        <v>801</v>
      </c>
      <c r="J3296" s="1" t="s">
        <v>652</v>
      </c>
      <c r="K3296" s="1" t="str">
        <f t="shared" si="105"/>
        <v>2010</v>
      </c>
      <c r="L3296" s="18">
        <f t="shared" si="104"/>
        <v>39</v>
      </c>
      <c r="M3296" s="1" t="s">
        <v>79</v>
      </c>
    </row>
    <row r="3297" spans="8:13" hidden="1">
      <c r="H3297" s="1" t="s">
        <v>721</v>
      </c>
      <c r="I3297" s="1" t="s">
        <v>2332</v>
      </c>
      <c r="J3297" s="1" t="s">
        <v>1265</v>
      </c>
      <c r="K3297" s="1" t="str">
        <f t="shared" si="105"/>
        <v>2019</v>
      </c>
      <c r="L3297" s="1">
        <f t="shared" si="104"/>
        <v>50</v>
      </c>
      <c r="M3297" s="1" t="s">
        <v>60</v>
      </c>
    </row>
    <row r="3298" spans="8:13">
      <c r="H3298" s="1" t="s">
        <v>149</v>
      </c>
      <c r="I3298" s="1" t="s">
        <v>3805</v>
      </c>
      <c r="J3298" s="1" t="s">
        <v>8717</v>
      </c>
      <c r="K3298" s="1" t="str">
        <f t="shared" si="105"/>
        <v>2020</v>
      </c>
      <c r="L3298" s="18">
        <f t="shared" si="104"/>
        <v>39</v>
      </c>
      <c r="M3298" s="1" t="s">
        <v>79</v>
      </c>
    </row>
    <row r="3299" spans="8:13" hidden="1">
      <c r="H3299" s="1" t="s">
        <v>144</v>
      </c>
      <c r="I3299" s="1" t="s">
        <v>2332</v>
      </c>
      <c r="J3299" s="1" t="s">
        <v>10744</v>
      </c>
      <c r="K3299" s="1" t="str">
        <f t="shared" si="105"/>
        <v>2015</v>
      </c>
      <c r="L3299" s="1">
        <f t="shared" si="104"/>
        <v>19</v>
      </c>
      <c r="M3299" s="1" t="s">
        <v>60</v>
      </c>
    </row>
    <row r="3300" spans="8:13">
      <c r="H3300" s="1" t="s">
        <v>299</v>
      </c>
      <c r="I3300" s="1" t="s">
        <v>3805</v>
      </c>
      <c r="J3300" s="1" t="s">
        <v>892</v>
      </c>
      <c r="K3300" s="1" t="str">
        <f t="shared" si="105"/>
        <v>2015</v>
      </c>
      <c r="L3300" s="18">
        <f t="shared" ref="L3300:L3363" si="106">H3300-(TEXT(I3300,"YYYY")-TEXT(J3300,"YYYY"))</f>
        <v>39</v>
      </c>
      <c r="M3300" s="1" t="s">
        <v>79</v>
      </c>
    </row>
    <row r="3301" spans="8:13" hidden="1">
      <c r="H3301" s="1" t="s">
        <v>120</v>
      </c>
      <c r="I3301" s="1" t="s">
        <v>2332</v>
      </c>
      <c r="J3301" s="1" t="s">
        <v>7785</v>
      </c>
      <c r="K3301" s="1" t="str">
        <f t="shared" si="105"/>
        <v>2015</v>
      </c>
      <c r="L3301" s="1">
        <f t="shared" si="106"/>
        <v>41</v>
      </c>
      <c r="M3301" s="1" t="s">
        <v>60</v>
      </c>
    </row>
    <row r="3302" spans="8:13" hidden="1">
      <c r="H3302" s="1" t="s">
        <v>721</v>
      </c>
      <c r="I3302" s="1" t="s">
        <v>8192</v>
      </c>
      <c r="J3302" s="1" t="s">
        <v>2397</v>
      </c>
      <c r="K3302" s="1" t="str">
        <f t="shared" si="105"/>
        <v>2008</v>
      </c>
      <c r="L3302" s="1">
        <f t="shared" si="106"/>
        <v>39</v>
      </c>
      <c r="M3302" s="1" t="s">
        <v>60</v>
      </c>
    </row>
    <row r="3303" spans="8:13" hidden="1">
      <c r="H3303" s="1" t="s">
        <v>448</v>
      </c>
      <c r="I3303" s="1" t="s">
        <v>2332</v>
      </c>
      <c r="J3303" s="1" t="s">
        <v>1044</v>
      </c>
      <c r="K3303" s="1" t="str">
        <f t="shared" si="105"/>
        <v>2018</v>
      </c>
      <c r="L3303" s="1">
        <f t="shared" si="106"/>
        <v>30</v>
      </c>
      <c r="M3303" s="1" t="s">
        <v>60</v>
      </c>
    </row>
    <row r="3304" spans="8:13" hidden="1">
      <c r="H3304" s="1" t="s">
        <v>126</v>
      </c>
      <c r="I3304" s="1" t="s">
        <v>9477</v>
      </c>
      <c r="J3304" s="1" t="s">
        <v>8879</v>
      </c>
      <c r="K3304" s="1" t="str">
        <f t="shared" si="105"/>
        <v>2009</v>
      </c>
      <c r="L3304" s="1">
        <f t="shared" si="106"/>
        <v>9</v>
      </c>
      <c r="M3304" s="1" t="s">
        <v>60</v>
      </c>
    </row>
    <row r="3305" spans="8:13">
      <c r="H3305" s="1" t="s">
        <v>555</v>
      </c>
      <c r="I3305" s="1" t="s">
        <v>12503</v>
      </c>
      <c r="J3305" s="1" t="s">
        <v>888</v>
      </c>
      <c r="K3305" s="1" t="str">
        <f t="shared" si="105"/>
        <v>2019</v>
      </c>
      <c r="L3305" s="18">
        <f t="shared" si="106"/>
        <v>39</v>
      </c>
      <c r="M3305" s="1" t="s">
        <v>79</v>
      </c>
    </row>
    <row r="3306" spans="8:13">
      <c r="H3306" s="1" t="s">
        <v>136</v>
      </c>
      <c r="I3306" s="1" t="s">
        <v>1056</v>
      </c>
      <c r="J3306" s="1" t="s">
        <v>1072</v>
      </c>
      <c r="K3306" s="1" t="str">
        <f t="shared" si="105"/>
        <v>2009</v>
      </c>
      <c r="L3306" s="18">
        <f t="shared" si="106"/>
        <v>40</v>
      </c>
      <c r="M3306" s="1" t="s">
        <v>79</v>
      </c>
    </row>
    <row r="3307" spans="8:13">
      <c r="H3307" s="1" t="s">
        <v>555</v>
      </c>
      <c r="I3307" s="1" t="s">
        <v>1107</v>
      </c>
      <c r="J3307" s="1" t="s">
        <v>1118</v>
      </c>
      <c r="K3307" s="1" t="str">
        <f t="shared" si="105"/>
        <v>2019</v>
      </c>
      <c r="L3307" s="18">
        <f t="shared" si="106"/>
        <v>40</v>
      </c>
      <c r="M3307" s="1" t="s">
        <v>79</v>
      </c>
    </row>
    <row r="3308" spans="8:13" hidden="1">
      <c r="H3308" s="1" t="s">
        <v>1488</v>
      </c>
      <c r="I3308" s="1" t="s">
        <v>9477</v>
      </c>
      <c r="J3308" s="1" t="s">
        <v>10764</v>
      </c>
      <c r="K3308" s="1" t="str">
        <f t="shared" si="105"/>
        <v>2007</v>
      </c>
      <c r="L3308" s="1">
        <f t="shared" si="106"/>
        <v>60</v>
      </c>
      <c r="M3308" s="1" t="s">
        <v>60</v>
      </c>
    </row>
    <row r="3309" spans="8:13">
      <c r="H3309" s="1" t="s">
        <v>299</v>
      </c>
      <c r="I3309" s="1" t="s">
        <v>1110</v>
      </c>
      <c r="J3309" s="1" t="s">
        <v>1222</v>
      </c>
      <c r="K3309" s="1" t="str">
        <f t="shared" si="105"/>
        <v>2015</v>
      </c>
      <c r="L3309" s="18">
        <f t="shared" si="106"/>
        <v>40</v>
      </c>
      <c r="M3309" s="1" t="s">
        <v>79</v>
      </c>
    </row>
    <row r="3310" spans="8:13">
      <c r="H3310" s="1" t="s">
        <v>282</v>
      </c>
      <c r="I3310" s="1" t="s">
        <v>2378</v>
      </c>
      <c r="J3310" s="1" t="s">
        <v>2550</v>
      </c>
      <c r="K3310" s="1" t="str">
        <f t="shared" si="105"/>
        <v>2015</v>
      </c>
      <c r="L3310" s="18">
        <f t="shared" si="106"/>
        <v>40</v>
      </c>
      <c r="M3310" s="1" t="s">
        <v>79</v>
      </c>
    </row>
    <row r="3311" spans="8:13">
      <c r="H3311" s="1" t="s">
        <v>233</v>
      </c>
      <c r="I3311" s="1" t="s">
        <v>696</v>
      </c>
      <c r="J3311" s="1" t="s">
        <v>3022</v>
      </c>
      <c r="K3311" s="1" t="str">
        <f t="shared" si="105"/>
        <v>2009</v>
      </c>
      <c r="L3311" s="18">
        <f t="shared" si="106"/>
        <v>40</v>
      </c>
      <c r="M3311" s="1" t="s">
        <v>79</v>
      </c>
    </row>
    <row r="3312" spans="8:13" hidden="1">
      <c r="H3312" s="1" t="s">
        <v>128</v>
      </c>
      <c r="I3312" s="1" t="s">
        <v>8824</v>
      </c>
      <c r="J3312" s="1"/>
      <c r="K3312" s="1" t="str">
        <f t="shared" si="105"/>
        <v>1900</v>
      </c>
      <c r="L3312" s="1">
        <f t="shared" si="106"/>
        <v>-72</v>
      </c>
      <c r="M3312" s="1" t="s">
        <v>60</v>
      </c>
    </row>
    <row r="3313" spans="8:13" hidden="1">
      <c r="H3313" s="1" t="s">
        <v>448</v>
      </c>
      <c r="I3313" s="1" t="s">
        <v>8824</v>
      </c>
      <c r="J3313" s="1" t="s">
        <v>9482</v>
      </c>
      <c r="K3313" s="1" t="str">
        <f t="shared" si="105"/>
        <v>2014</v>
      </c>
      <c r="L3313" s="1">
        <f t="shared" si="106"/>
        <v>32</v>
      </c>
      <c r="M3313" s="1" t="s">
        <v>60</v>
      </c>
    </row>
    <row r="3314" spans="8:13">
      <c r="H3314" s="1" t="s">
        <v>219</v>
      </c>
      <c r="I3314" s="1" t="s">
        <v>1741</v>
      </c>
      <c r="J3314" s="1" t="s">
        <v>3245</v>
      </c>
      <c r="K3314" s="1" t="str">
        <f t="shared" si="105"/>
        <v>1997</v>
      </c>
      <c r="L3314" s="18">
        <f t="shared" si="106"/>
        <v>40</v>
      </c>
      <c r="M3314" s="1" t="s">
        <v>79</v>
      </c>
    </row>
    <row r="3315" spans="8:13" hidden="1">
      <c r="H3315" s="1" t="s">
        <v>144</v>
      </c>
      <c r="I3315" s="1" t="s">
        <v>193</v>
      </c>
      <c r="J3315" s="1" t="s">
        <v>10776</v>
      </c>
      <c r="K3315" s="1" t="str">
        <f t="shared" si="105"/>
        <v>2014</v>
      </c>
      <c r="L3315" s="1">
        <f t="shared" si="106"/>
        <v>18</v>
      </c>
      <c r="M3315" s="1" t="s">
        <v>60</v>
      </c>
    </row>
    <row r="3316" spans="8:13" hidden="1">
      <c r="H3316" s="1" t="s">
        <v>233</v>
      </c>
      <c r="I3316" s="1" t="s">
        <v>193</v>
      </c>
      <c r="J3316" s="1" t="s">
        <v>663</v>
      </c>
      <c r="K3316" s="1" t="str">
        <f t="shared" si="105"/>
        <v>2020</v>
      </c>
      <c r="L3316" s="1">
        <f t="shared" si="106"/>
        <v>49</v>
      </c>
      <c r="M3316" s="1" t="s">
        <v>60</v>
      </c>
    </row>
    <row r="3317" spans="8:13">
      <c r="H3317" s="1" t="s">
        <v>1343</v>
      </c>
      <c r="I3317" s="1" t="s">
        <v>622</v>
      </c>
      <c r="J3317" s="1" t="s">
        <v>5010</v>
      </c>
      <c r="K3317" s="1" t="str">
        <f t="shared" si="105"/>
        <v>2016</v>
      </c>
      <c r="L3317" s="18">
        <f t="shared" si="106"/>
        <v>40</v>
      </c>
      <c r="M3317" s="1" t="s">
        <v>79</v>
      </c>
    </row>
    <row r="3318" spans="8:13" hidden="1">
      <c r="H3318" s="1" t="s">
        <v>310</v>
      </c>
      <c r="I3318" s="1" t="s">
        <v>193</v>
      </c>
      <c r="J3318" s="1" t="s">
        <v>10789</v>
      </c>
      <c r="K3318" s="1" t="str">
        <f t="shared" si="105"/>
        <v>2003</v>
      </c>
      <c r="L3318" s="1">
        <f t="shared" si="106"/>
        <v>28</v>
      </c>
      <c r="M3318" s="1" t="s">
        <v>60</v>
      </c>
    </row>
    <row r="3319" spans="8:13" hidden="1">
      <c r="H3319" s="1" t="s">
        <v>189</v>
      </c>
      <c r="I3319" s="1" t="s">
        <v>193</v>
      </c>
      <c r="J3319" s="1" t="s">
        <v>2630</v>
      </c>
      <c r="K3319" s="1" t="str">
        <f t="shared" si="105"/>
        <v>2015</v>
      </c>
      <c r="L3319" s="1">
        <f t="shared" si="106"/>
        <v>42</v>
      </c>
      <c r="M3319" s="1" t="s">
        <v>60</v>
      </c>
    </row>
    <row r="3320" spans="8:13">
      <c r="H3320" s="1" t="s">
        <v>1343</v>
      </c>
      <c r="I3320" s="1" t="s">
        <v>5030</v>
      </c>
      <c r="J3320" s="1" t="s">
        <v>162</v>
      </c>
      <c r="K3320" s="1" t="str">
        <f t="shared" si="105"/>
        <v>2016</v>
      </c>
      <c r="L3320" s="18">
        <f t="shared" si="106"/>
        <v>40</v>
      </c>
      <c r="M3320" s="1" t="s">
        <v>79</v>
      </c>
    </row>
    <row r="3321" spans="8:13">
      <c r="H3321" s="1" t="s">
        <v>555</v>
      </c>
      <c r="I3321" s="1" t="s">
        <v>5057</v>
      </c>
      <c r="J3321" s="1" t="s">
        <v>2091</v>
      </c>
      <c r="K3321" s="1" t="str">
        <f t="shared" si="105"/>
        <v>2017</v>
      </c>
      <c r="L3321" s="18">
        <f t="shared" si="106"/>
        <v>40</v>
      </c>
      <c r="M3321" s="1" t="s">
        <v>79</v>
      </c>
    </row>
    <row r="3322" spans="8:13" hidden="1">
      <c r="H3322" s="1" t="s">
        <v>58</v>
      </c>
      <c r="I3322" s="1" t="s">
        <v>193</v>
      </c>
      <c r="J3322" s="1" t="s">
        <v>1044</v>
      </c>
      <c r="K3322" s="1" t="str">
        <f t="shared" si="105"/>
        <v>2018</v>
      </c>
      <c r="L3322" s="1">
        <f t="shared" si="106"/>
        <v>8</v>
      </c>
      <c r="M3322" s="1" t="s">
        <v>60</v>
      </c>
    </row>
    <row r="3323" spans="8:13" hidden="1">
      <c r="H3323" s="1" t="s">
        <v>256</v>
      </c>
      <c r="I3323" s="1" t="s">
        <v>193</v>
      </c>
      <c r="J3323" s="1" t="s">
        <v>9982</v>
      </c>
      <c r="K3323" s="1" t="str">
        <f t="shared" si="105"/>
        <v>2003</v>
      </c>
      <c r="L3323" s="1">
        <f t="shared" si="106"/>
        <v>35</v>
      </c>
      <c r="M3323" s="1" t="s">
        <v>60</v>
      </c>
    </row>
    <row r="3324" spans="8:13" hidden="1">
      <c r="H3324" s="1" t="s">
        <v>53</v>
      </c>
      <c r="I3324" s="1" t="s">
        <v>193</v>
      </c>
      <c r="J3324" s="1" t="s">
        <v>7691</v>
      </c>
      <c r="K3324" s="1" t="str">
        <f t="shared" si="105"/>
        <v>2020</v>
      </c>
      <c r="L3324" s="1">
        <f t="shared" si="106"/>
        <v>2</v>
      </c>
      <c r="M3324" s="1" t="s">
        <v>60</v>
      </c>
    </row>
    <row r="3325" spans="8:13">
      <c r="H3325" s="1" t="s">
        <v>555</v>
      </c>
      <c r="I3325" s="1" t="s">
        <v>5394</v>
      </c>
      <c r="J3325" s="1" t="s">
        <v>1286</v>
      </c>
      <c r="K3325" s="1" t="str">
        <f t="shared" si="105"/>
        <v>2017</v>
      </c>
      <c r="L3325" s="18">
        <f t="shared" si="106"/>
        <v>40</v>
      </c>
      <c r="M3325" s="1" t="s">
        <v>79</v>
      </c>
    </row>
    <row r="3326" spans="8:13">
      <c r="H3326" s="1" t="s">
        <v>299</v>
      </c>
      <c r="I3326" s="1" t="s">
        <v>241</v>
      </c>
      <c r="J3326" s="1" t="s">
        <v>2023</v>
      </c>
      <c r="K3326" s="1" t="str">
        <f t="shared" si="105"/>
        <v>2013</v>
      </c>
      <c r="L3326" s="18">
        <f t="shared" si="106"/>
        <v>40</v>
      </c>
      <c r="M3326" s="1" t="s">
        <v>79</v>
      </c>
    </row>
    <row r="3327" spans="8:13" hidden="1">
      <c r="H3327" s="1" t="s">
        <v>484</v>
      </c>
      <c r="I3327" s="1" t="s">
        <v>10803</v>
      </c>
      <c r="J3327" s="1" t="s">
        <v>1288</v>
      </c>
      <c r="K3327" s="1" t="str">
        <f t="shared" si="105"/>
        <v>2019</v>
      </c>
      <c r="L3327" s="1">
        <f t="shared" si="106"/>
        <v>47</v>
      </c>
      <c r="M3327" s="1" t="s">
        <v>60</v>
      </c>
    </row>
    <row r="3328" spans="8:13">
      <c r="H3328" s="1" t="s">
        <v>1343</v>
      </c>
      <c r="I3328" s="1" t="s">
        <v>923</v>
      </c>
      <c r="J3328" s="1" t="s">
        <v>6645</v>
      </c>
      <c r="K3328" s="1" t="str">
        <f t="shared" si="105"/>
        <v>2014</v>
      </c>
      <c r="L3328" s="18">
        <f t="shared" si="106"/>
        <v>40</v>
      </c>
      <c r="M3328" s="1" t="s">
        <v>79</v>
      </c>
    </row>
    <row r="3329" spans="8:13">
      <c r="H3329" s="1" t="s">
        <v>555</v>
      </c>
      <c r="I3329" s="1" t="s">
        <v>7194</v>
      </c>
      <c r="J3329" s="1" t="s">
        <v>7195</v>
      </c>
      <c r="K3329" s="1" t="str">
        <f t="shared" si="105"/>
        <v>2015</v>
      </c>
      <c r="L3329" s="18">
        <f t="shared" si="106"/>
        <v>40</v>
      </c>
      <c r="M3329" s="1" t="s">
        <v>79</v>
      </c>
    </row>
    <row r="3330" spans="8:13" hidden="1">
      <c r="H3330" s="1" t="s">
        <v>344</v>
      </c>
      <c r="I3330" s="1" t="s">
        <v>10517</v>
      </c>
      <c r="J3330" s="1" t="s">
        <v>5726</v>
      </c>
      <c r="K3330" s="1" t="str">
        <f t="shared" si="105"/>
        <v>2014</v>
      </c>
      <c r="L3330" s="1">
        <f t="shared" si="106"/>
        <v>20</v>
      </c>
      <c r="M3330" s="1" t="s">
        <v>60</v>
      </c>
    </row>
    <row r="3331" spans="8:13" hidden="1">
      <c r="H3331" s="1" t="s">
        <v>128</v>
      </c>
      <c r="I3331" s="1" t="s">
        <v>10517</v>
      </c>
      <c r="J3331" s="1" t="s">
        <v>10812</v>
      </c>
      <c r="K3331" s="1" t="str">
        <f t="shared" si="105"/>
        <v>2015</v>
      </c>
      <c r="L3331" s="1">
        <f t="shared" si="106"/>
        <v>42</v>
      </c>
      <c r="M3331" s="1" t="s">
        <v>60</v>
      </c>
    </row>
    <row r="3332" spans="8:13" hidden="1">
      <c r="H3332" s="1" t="s">
        <v>555</v>
      </c>
      <c r="I3332" s="1" t="s">
        <v>10517</v>
      </c>
      <c r="J3332" s="1" t="s">
        <v>10814</v>
      </c>
      <c r="K3332" s="1" t="str">
        <f t="shared" ref="K3332:K3395" si="107">TEXT(J3332,"YYYY")</f>
        <v>2014</v>
      </c>
      <c r="L3332" s="1">
        <f t="shared" si="106"/>
        <v>39</v>
      </c>
      <c r="M3332" s="1" t="s">
        <v>60</v>
      </c>
    </row>
    <row r="3333" spans="8:13">
      <c r="H3333" s="1" t="s">
        <v>555</v>
      </c>
      <c r="I3333" s="1" t="s">
        <v>202</v>
      </c>
      <c r="J3333" s="1" t="s">
        <v>640</v>
      </c>
      <c r="K3333" s="1" t="str">
        <f t="shared" si="107"/>
        <v>2020</v>
      </c>
      <c r="L3333" s="18">
        <f t="shared" si="106"/>
        <v>40</v>
      </c>
      <c r="M3333" s="1" t="s">
        <v>79</v>
      </c>
    </row>
    <row r="3334" spans="8:13">
      <c r="H3334" s="1" t="s">
        <v>555</v>
      </c>
      <c r="I3334" s="1" t="s">
        <v>9429</v>
      </c>
      <c r="J3334" s="1" t="s">
        <v>9439</v>
      </c>
      <c r="K3334" s="1" t="str">
        <f t="shared" si="107"/>
        <v>2012</v>
      </c>
      <c r="L3334" s="18">
        <f t="shared" si="106"/>
        <v>40</v>
      </c>
      <c r="M3334" s="1" t="s">
        <v>79</v>
      </c>
    </row>
    <row r="3335" spans="8:13" hidden="1">
      <c r="H3335" s="1" t="s">
        <v>809</v>
      </c>
      <c r="I3335" s="1" t="s">
        <v>10803</v>
      </c>
      <c r="J3335" s="1" t="s">
        <v>10546</v>
      </c>
      <c r="K3335" s="1" t="str">
        <f t="shared" si="107"/>
        <v>2018</v>
      </c>
      <c r="L3335" s="1">
        <f t="shared" si="106"/>
        <v>34</v>
      </c>
      <c r="M3335" s="1" t="s">
        <v>60</v>
      </c>
    </row>
    <row r="3336" spans="8:13">
      <c r="H3336" s="1" t="s">
        <v>555</v>
      </c>
      <c r="I3336" s="1" t="s">
        <v>9895</v>
      </c>
      <c r="J3336" s="1" t="s">
        <v>2023</v>
      </c>
      <c r="K3336" s="1" t="str">
        <f t="shared" si="107"/>
        <v>2013</v>
      </c>
      <c r="L3336" s="18">
        <f t="shared" si="106"/>
        <v>40</v>
      </c>
      <c r="M3336" s="1" t="s">
        <v>79</v>
      </c>
    </row>
    <row r="3337" spans="8:13">
      <c r="H3337" s="1" t="s">
        <v>310</v>
      </c>
      <c r="I3337" s="1" t="s">
        <v>9072</v>
      </c>
      <c r="J3337" s="1" t="s">
        <v>10343</v>
      </c>
      <c r="K3337" s="1" t="str">
        <f t="shared" si="107"/>
        <v>2008</v>
      </c>
      <c r="L3337" s="18">
        <f t="shared" si="106"/>
        <v>40</v>
      </c>
      <c r="M3337" s="1" t="s">
        <v>79</v>
      </c>
    </row>
    <row r="3338" spans="8:13" hidden="1">
      <c r="H3338" s="1" t="s">
        <v>1343</v>
      </c>
      <c r="I3338" s="1" t="s">
        <v>10830</v>
      </c>
      <c r="J3338" s="1" t="s">
        <v>72</v>
      </c>
      <c r="K3338" s="1" t="str">
        <f t="shared" si="107"/>
        <v>2019</v>
      </c>
      <c r="L3338" s="1">
        <f t="shared" si="106"/>
        <v>40</v>
      </c>
      <c r="M3338" s="1" t="s">
        <v>60</v>
      </c>
    </row>
    <row r="3339" spans="8:13" hidden="1">
      <c r="H3339" s="1" t="s">
        <v>71</v>
      </c>
      <c r="I3339" s="1" t="s">
        <v>10830</v>
      </c>
      <c r="J3339" s="1" t="s">
        <v>10646</v>
      </c>
      <c r="K3339" s="1" t="str">
        <f t="shared" si="107"/>
        <v>2020</v>
      </c>
      <c r="L3339" s="1">
        <f t="shared" si="106"/>
        <v>7</v>
      </c>
      <c r="M3339" s="1" t="s">
        <v>60</v>
      </c>
    </row>
    <row r="3340" spans="8:13">
      <c r="H3340" s="1" t="s">
        <v>1343</v>
      </c>
      <c r="I3340" s="1" t="s">
        <v>5681</v>
      </c>
      <c r="J3340" s="1" t="s">
        <v>11372</v>
      </c>
      <c r="K3340" s="1" t="str">
        <f t="shared" si="107"/>
        <v>2019</v>
      </c>
      <c r="L3340" s="18">
        <f t="shared" si="106"/>
        <v>40</v>
      </c>
      <c r="M3340" s="1" t="s">
        <v>79</v>
      </c>
    </row>
    <row r="3341" spans="8:13" hidden="1">
      <c r="H3341" s="1" t="s">
        <v>479</v>
      </c>
      <c r="I3341" s="1" t="s">
        <v>10830</v>
      </c>
      <c r="J3341" s="1" t="s">
        <v>1245</v>
      </c>
      <c r="K3341" s="1" t="str">
        <f t="shared" si="107"/>
        <v>2019</v>
      </c>
      <c r="L3341" s="1">
        <f t="shared" si="106"/>
        <v>18</v>
      </c>
      <c r="M3341" s="1" t="s">
        <v>60</v>
      </c>
    </row>
    <row r="3342" spans="8:13" hidden="1">
      <c r="H3342" s="1" t="s">
        <v>1101</v>
      </c>
      <c r="I3342" s="1" t="s">
        <v>10830</v>
      </c>
      <c r="J3342" s="1" t="s">
        <v>10847</v>
      </c>
      <c r="K3342" s="1" t="str">
        <f t="shared" si="107"/>
        <v>2020</v>
      </c>
      <c r="L3342" s="1">
        <f t="shared" si="106"/>
        <v>71</v>
      </c>
      <c r="M3342" s="1" t="s">
        <v>60</v>
      </c>
    </row>
    <row r="3343" spans="8:13">
      <c r="H3343" s="1" t="s">
        <v>555</v>
      </c>
      <c r="I3343" s="1" t="s">
        <v>6398</v>
      </c>
      <c r="J3343" s="1" t="s">
        <v>4212</v>
      </c>
      <c r="K3343" s="1" t="str">
        <f t="shared" si="107"/>
        <v>2015</v>
      </c>
      <c r="L3343" s="18">
        <f t="shared" si="106"/>
        <v>40</v>
      </c>
      <c r="M3343" s="1" t="s">
        <v>79</v>
      </c>
    </row>
    <row r="3344" spans="8:13" hidden="1">
      <c r="H3344" s="1" t="s">
        <v>101</v>
      </c>
      <c r="I3344" s="1" t="s">
        <v>10830</v>
      </c>
      <c r="J3344" s="1" t="s">
        <v>9293</v>
      </c>
      <c r="K3344" s="1" t="str">
        <f t="shared" si="107"/>
        <v>2020</v>
      </c>
      <c r="L3344" s="1">
        <f t="shared" si="106"/>
        <v>38</v>
      </c>
      <c r="M3344" s="1" t="s">
        <v>60</v>
      </c>
    </row>
    <row r="3345" spans="8:13">
      <c r="H3345" s="1" t="s">
        <v>555</v>
      </c>
      <c r="I3345" s="1" t="s">
        <v>8116</v>
      </c>
      <c r="J3345" s="1" t="s">
        <v>2770</v>
      </c>
      <c r="K3345" s="1" t="str">
        <f t="shared" si="107"/>
        <v>2015</v>
      </c>
      <c r="L3345" s="18">
        <f t="shared" si="106"/>
        <v>40</v>
      </c>
      <c r="M3345" s="1" t="s">
        <v>79</v>
      </c>
    </row>
    <row r="3346" spans="8:13" hidden="1">
      <c r="H3346" s="1" t="s">
        <v>367</v>
      </c>
      <c r="I3346" s="1" t="s">
        <v>10830</v>
      </c>
      <c r="J3346" s="1" t="s">
        <v>7841</v>
      </c>
      <c r="K3346" s="1" t="str">
        <f t="shared" si="107"/>
        <v>2020</v>
      </c>
      <c r="L3346" s="1">
        <f t="shared" si="106"/>
        <v>26</v>
      </c>
      <c r="M3346" s="1" t="s">
        <v>60</v>
      </c>
    </row>
    <row r="3347" spans="8:13" hidden="1">
      <c r="H3347" s="1" t="s">
        <v>464</v>
      </c>
      <c r="I3347" s="1" t="s">
        <v>10830</v>
      </c>
      <c r="J3347" s="1" t="s">
        <v>360</v>
      </c>
      <c r="K3347" s="1" t="str">
        <f t="shared" si="107"/>
        <v>2019</v>
      </c>
      <c r="L3347" s="1">
        <f t="shared" si="106"/>
        <v>30</v>
      </c>
      <c r="M3347" s="1" t="s">
        <v>60</v>
      </c>
    </row>
    <row r="3348" spans="8:13">
      <c r="H3348" s="1" t="s">
        <v>310</v>
      </c>
      <c r="I3348" s="1" t="s">
        <v>11088</v>
      </c>
      <c r="J3348" s="1" t="s">
        <v>6940</v>
      </c>
      <c r="K3348" s="1" t="str">
        <f t="shared" si="107"/>
        <v>2015</v>
      </c>
      <c r="L3348" s="18">
        <f t="shared" si="106"/>
        <v>40</v>
      </c>
      <c r="M3348" s="1" t="s">
        <v>79</v>
      </c>
    </row>
    <row r="3349" spans="8:13" hidden="1">
      <c r="H3349" s="1" t="s">
        <v>324</v>
      </c>
      <c r="I3349" s="1" t="s">
        <v>10869</v>
      </c>
      <c r="J3349" s="1" t="s">
        <v>8450</v>
      </c>
      <c r="K3349" s="1" t="str">
        <f t="shared" si="107"/>
        <v>2020</v>
      </c>
      <c r="L3349" s="1">
        <f t="shared" si="106"/>
        <v>13</v>
      </c>
      <c r="M3349" s="1" t="s">
        <v>60</v>
      </c>
    </row>
    <row r="3350" spans="8:13">
      <c r="H3350" s="1" t="s">
        <v>484</v>
      </c>
      <c r="I3350" s="1" t="s">
        <v>801</v>
      </c>
      <c r="J3350" s="1" t="s">
        <v>12048</v>
      </c>
      <c r="K3350" s="1" t="str">
        <f t="shared" si="107"/>
        <v>2007</v>
      </c>
      <c r="L3350" s="18">
        <f t="shared" si="106"/>
        <v>40</v>
      </c>
      <c r="M3350" s="1" t="s">
        <v>79</v>
      </c>
    </row>
    <row r="3351" spans="8:13">
      <c r="H3351" s="1" t="s">
        <v>308</v>
      </c>
      <c r="I3351" s="1" t="s">
        <v>12397</v>
      </c>
      <c r="J3351" s="1" t="s">
        <v>12399</v>
      </c>
      <c r="K3351" s="1" t="str">
        <f t="shared" si="107"/>
        <v>2003</v>
      </c>
      <c r="L3351" s="18">
        <f t="shared" si="106"/>
        <v>40</v>
      </c>
      <c r="M3351" s="1" t="s">
        <v>79</v>
      </c>
    </row>
    <row r="3352" spans="8:13">
      <c r="H3352" s="1" t="s">
        <v>128</v>
      </c>
      <c r="I3352" s="1" t="s">
        <v>381</v>
      </c>
      <c r="J3352" s="1" t="s">
        <v>384</v>
      </c>
      <c r="K3352" s="1" t="str">
        <f t="shared" si="107"/>
        <v>2015</v>
      </c>
      <c r="L3352" s="18">
        <f t="shared" si="106"/>
        <v>41</v>
      </c>
      <c r="M3352" s="1" t="s">
        <v>79</v>
      </c>
    </row>
    <row r="3353" spans="8:13" hidden="1">
      <c r="H3353" s="1" t="s">
        <v>88</v>
      </c>
      <c r="I3353" s="1" t="s">
        <v>10869</v>
      </c>
      <c r="J3353" s="1" t="s">
        <v>5606</v>
      </c>
      <c r="K3353" s="1" t="str">
        <f t="shared" si="107"/>
        <v>2020</v>
      </c>
      <c r="L3353" s="1">
        <f t="shared" si="106"/>
        <v>28</v>
      </c>
      <c r="M3353" s="1" t="s">
        <v>60</v>
      </c>
    </row>
    <row r="3354" spans="8:13" hidden="1">
      <c r="H3354" s="1" t="s">
        <v>530</v>
      </c>
      <c r="I3354" s="1" t="s">
        <v>10869</v>
      </c>
      <c r="J3354" s="1" t="s">
        <v>9574</v>
      </c>
      <c r="K3354" s="1" t="str">
        <f t="shared" si="107"/>
        <v>2018</v>
      </c>
      <c r="L3354" s="1">
        <f t="shared" si="106"/>
        <v>31</v>
      </c>
      <c r="M3354" s="1" t="s">
        <v>60</v>
      </c>
    </row>
    <row r="3355" spans="8:13">
      <c r="H3355" s="1" t="s">
        <v>299</v>
      </c>
      <c r="I3355" s="1" t="s">
        <v>421</v>
      </c>
      <c r="J3355" s="1" t="s">
        <v>1534</v>
      </c>
      <c r="K3355" s="1" t="str">
        <f t="shared" si="107"/>
        <v>2016</v>
      </c>
      <c r="L3355" s="18">
        <f t="shared" si="106"/>
        <v>41</v>
      </c>
      <c r="M3355" s="1" t="s">
        <v>79</v>
      </c>
    </row>
    <row r="3356" spans="8:13" hidden="1">
      <c r="H3356" s="1" t="s">
        <v>375</v>
      </c>
      <c r="I3356" s="1" t="s">
        <v>10869</v>
      </c>
      <c r="J3356" s="1" t="s">
        <v>10895</v>
      </c>
      <c r="K3356" s="1" t="str">
        <f t="shared" si="107"/>
        <v>2015</v>
      </c>
      <c r="L3356" s="1">
        <f t="shared" si="106"/>
        <v>51</v>
      </c>
      <c r="M3356" s="1" t="s">
        <v>60</v>
      </c>
    </row>
    <row r="3357" spans="8:13" hidden="1">
      <c r="H3357" s="1" t="s">
        <v>160</v>
      </c>
      <c r="I3357" s="1" t="s">
        <v>10869</v>
      </c>
      <c r="J3357" s="1" t="s">
        <v>9011</v>
      </c>
      <c r="K3357" s="1" t="str">
        <f t="shared" si="107"/>
        <v>2020</v>
      </c>
      <c r="L3357" s="1">
        <f t="shared" si="106"/>
        <v>58</v>
      </c>
      <c r="M3357" s="1" t="s">
        <v>60</v>
      </c>
    </row>
    <row r="3358" spans="8:13">
      <c r="H3358" s="1" t="s">
        <v>721</v>
      </c>
      <c r="I3358" s="1" t="s">
        <v>2223</v>
      </c>
      <c r="J3358" s="1" t="s">
        <v>4156</v>
      </c>
      <c r="K3358" s="1" t="str">
        <f t="shared" si="107"/>
        <v>2008</v>
      </c>
      <c r="L3358" s="18">
        <f t="shared" si="106"/>
        <v>41</v>
      </c>
      <c r="M3358" s="1" t="s">
        <v>79</v>
      </c>
    </row>
    <row r="3359" spans="8:13" hidden="1">
      <c r="H3359" s="1" t="s">
        <v>149</v>
      </c>
      <c r="I3359" s="1" t="s">
        <v>10869</v>
      </c>
      <c r="J3359" s="1" t="s">
        <v>1265</v>
      </c>
      <c r="K3359" s="1" t="str">
        <f t="shared" si="107"/>
        <v>2019</v>
      </c>
      <c r="L3359" s="1">
        <f t="shared" si="106"/>
        <v>38</v>
      </c>
      <c r="M3359" s="1" t="s">
        <v>60</v>
      </c>
    </row>
    <row r="3360" spans="8:13" hidden="1">
      <c r="H3360" s="1" t="s">
        <v>101</v>
      </c>
      <c r="I3360" s="1" t="s">
        <v>10869</v>
      </c>
      <c r="J3360" s="1" t="s">
        <v>1265</v>
      </c>
      <c r="K3360" s="1" t="str">
        <f t="shared" si="107"/>
        <v>2019</v>
      </c>
      <c r="L3360" s="1">
        <f t="shared" si="106"/>
        <v>37</v>
      </c>
      <c r="M3360" s="1" t="s">
        <v>60</v>
      </c>
    </row>
    <row r="3361" spans="8:13">
      <c r="H3361" s="1" t="s">
        <v>282</v>
      </c>
      <c r="I3361" s="1" t="s">
        <v>4363</v>
      </c>
      <c r="J3361" s="1" t="s">
        <v>1222</v>
      </c>
      <c r="K3361" s="1" t="str">
        <f t="shared" si="107"/>
        <v>2015</v>
      </c>
      <c r="L3361" s="18">
        <f t="shared" si="106"/>
        <v>41</v>
      </c>
      <c r="M3361" s="1" t="s">
        <v>79</v>
      </c>
    </row>
    <row r="3362" spans="8:13" hidden="1">
      <c r="H3362" s="1" t="s">
        <v>301</v>
      </c>
      <c r="I3362" s="1" t="s">
        <v>10910</v>
      </c>
      <c r="J3362" s="1" t="s">
        <v>10915</v>
      </c>
      <c r="K3362" s="1" t="str">
        <f t="shared" si="107"/>
        <v>1982</v>
      </c>
      <c r="L3362" s="1">
        <f t="shared" si="106"/>
        <v>15</v>
      </c>
      <c r="M3362" s="1" t="s">
        <v>60</v>
      </c>
    </row>
    <row r="3363" spans="8:13" hidden="1">
      <c r="H3363" s="1" t="s">
        <v>197</v>
      </c>
      <c r="I3363" s="1" t="s">
        <v>10910</v>
      </c>
      <c r="J3363" s="1" t="s">
        <v>10919</v>
      </c>
      <c r="K3363" s="1" t="str">
        <f t="shared" si="107"/>
        <v>2014</v>
      </c>
      <c r="L3363" s="1">
        <f t="shared" si="106"/>
        <v>11</v>
      </c>
      <c r="M3363" s="1" t="s">
        <v>60</v>
      </c>
    </row>
    <row r="3364" spans="8:13" hidden="1">
      <c r="H3364" s="1" t="s">
        <v>101</v>
      </c>
      <c r="I3364" s="1" t="s">
        <v>10910</v>
      </c>
      <c r="J3364" s="1" t="s">
        <v>231</v>
      </c>
      <c r="K3364" s="1" t="str">
        <f t="shared" si="107"/>
        <v>2017</v>
      </c>
      <c r="L3364" s="1">
        <f t="shared" ref="L3364:L3427" si="108">H3364-(TEXT(I3364,"YYYY")-TEXT(J3364,"YYYY"))</f>
        <v>35</v>
      </c>
      <c r="M3364" s="1" t="s">
        <v>60</v>
      </c>
    </row>
    <row r="3365" spans="8:13" hidden="1">
      <c r="H3365" s="1" t="s">
        <v>644</v>
      </c>
      <c r="I3365" s="1" t="s">
        <v>10910</v>
      </c>
      <c r="J3365" s="1" t="s">
        <v>309</v>
      </c>
      <c r="K3365" s="1" t="str">
        <f t="shared" si="107"/>
        <v>2019</v>
      </c>
      <c r="L3365" s="1">
        <f t="shared" si="108"/>
        <v>34</v>
      </c>
      <c r="M3365" s="1" t="s">
        <v>60</v>
      </c>
    </row>
    <row r="3366" spans="8:13" hidden="1">
      <c r="H3366" s="1" t="s">
        <v>389</v>
      </c>
      <c r="I3366" s="1" t="s">
        <v>10910</v>
      </c>
      <c r="J3366" s="1" t="s">
        <v>10930</v>
      </c>
      <c r="K3366" s="1" t="str">
        <f t="shared" si="107"/>
        <v>2010</v>
      </c>
      <c r="L3366" s="1">
        <f t="shared" si="108"/>
        <v>52</v>
      </c>
      <c r="M3366" s="1" t="s">
        <v>60</v>
      </c>
    </row>
    <row r="3367" spans="8:13">
      <c r="H3367" s="1" t="s">
        <v>128</v>
      </c>
      <c r="I3367" s="1" t="s">
        <v>465</v>
      </c>
      <c r="J3367" s="1" t="s">
        <v>1222</v>
      </c>
      <c r="K3367" s="1" t="str">
        <f t="shared" si="107"/>
        <v>2015</v>
      </c>
      <c r="L3367" s="18">
        <f t="shared" si="108"/>
        <v>41</v>
      </c>
      <c r="M3367" s="1" t="s">
        <v>79</v>
      </c>
    </row>
    <row r="3368" spans="8:13" hidden="1">
      <c r="H3368" s="1" t="s">
        <v>1343</v>
      </c>
      <c r="I3368" s="1" t="s">
        <v>10910</v>
      </c>
      <c r="J3368" s="1" t="s">
        <v>517</v>
      </c>
      <c r="K3368" s="1" t="str">
        <f t="shared" si="107"/>
        <v>2019</v>
      </c>
      <c r="L3368" s="1">
        <f t="shared" si="108"/>
        <v>40</v>
      </c>
      <c r="M3368" s="1" t="s">
        <v>60</v>
      </c>
    </row>
    <row r="3369" spans="8:13" hidden="1">
      <c r="H3369" s="1" t="s">
        <v>573</v>
      </c>
      <c r="I3369" s="1" t="s">
        <v>10939</v>
      </c>
      <c r="J3369" s="1" t="s">
        <v>8134</v>
      </c>
      <c r="K3369" s="1" t="str">
        <f t="shared" si="107"/>
        <v>2020</v>
      </c>
      <c r="L3369" s="1">
        <f t="shared" si="108"/>
        <v>66</v>
      </c>
      <c r="M3369" s="1" t="s">
        <v>60</v>
      </c>
    </row>
    <row r="3370" spans="8:13" hidden="1">
      <c r="H3370" s="1" t="s">
        <v>530</v>
      </c>
      <c r="I3370" s="1" t="s">
        <v>10939</v>
      </c>
      <c r="J3370" s="1" t="s">
        <v>828</v>
      </c>
      <c r="K3370" s="1" t="str">
        <f t="shared" si="107"/>
        <v>2018</v>
      </c>
      <c r="L3370" s="1">
        <f t="shared" si="108"/>
        <v>31</v>
      </c>
      <c r="M3370" s="1" t="s">
        <v>60</v>
      </c>
    </row>
    <row r="3371" spans="8:13">
      <c r="H3371" s="1" t="s">
        <v>1343</v>
      </c>
      <c r="I3371" s="1" t="s">
        <v>5717</v>
      </c>
      <c r="J3371" s="1" t="s">
        <v>5717</v>
      </c>
      <c r="K3371" s="1" t="str">
        <f t="shared" si="107"/>
        <v>2017</v>
      </c>
      <c r="L3371" s="18">
        <f t="shared" si="108"/>
        <v>41</v>
      </c>
      <c r="M3371" s="1" t="s">
        <v>79</v>
      </c>
    </row>
    <row r="3372" spans="8:13" hidden="1">
      <c r="H3372" s="1" t="s">
        <v>721</v>
      </c>
      <c r="I3372" s="1" t="s">
        <v>6666</v>
      </c>
      <c r="J3372" s="1" t="s">
        <v>10953</v>
      </c>
      <c r="K3372" s="1" t="str">
        <f t="shared" si="107"/>
        <v>2009</v>
      </c>
      <c r="L3372" s="1">
        <f t="shared" si="108"/>
        <v>40</v>
      </c>
      <c r="M3372" s="1" t="s">
        <v>60</v>
      </c>
    </row>
    <row r="3373" spans="8:13">
      <c r="H3373" s="1" t="s">
        <v>128</v>
      </c>
      <c r="I3373" s="1" t="s">
        <v>4734</v>
      </c>
      <c r="J3373" s="1" t="s">
        <v>6226</v>
      </c>
      <c r="K3373" s="1" t="str">
        <f t="shared" si="107"/>
        <v>2015</v>
      </c>
      <c r="L3373" s="18">
        <f t="shared" si="108"/>
        <v>41</v>
      </c>
      <c r="M3373" s="1" t="s">
        <v>79</v>
      </c>
    </row>
    <row r="3374" spans="8:13">
      <c r="H3374" s="1" t="s">
        <v>120</v>
      </c>
      <c r="I3374" s="1" t="s">
        <v>3996</v>
      </c>
      <c r="J3374" s="1" t="s">
        <v>6987</v>
      </c>
      <c r="K3374" s="1" t="str">
        <f t="shared" si="107"/>
        <v>2015</v>
      </c>
      <c r="L3374" s="18">
        <f t="shared" si="108"/>
        <v>41</v>
      </c>
      <c r="M3374" s="1" t="s">
        <v>79</v>
      </c>
    </row>
    <row r="3375" spans="8:13" hidden="1">
      <c r="H3375" s="1" t="s">
        <v>324</v>
      </c>
      <c r="I3375" s="1" t="s">
        <v>2332</v>
      </c>
      <c r="J3375" s="1" t="s">
        <v>6586</v>
      </c>
      <c r="K3375" s="1" t="str">
        <f t="shared" si="107"/>
        <v>2020</v>
      </c>
      <c r="L3375" s="1">
        <f t="shared" si="108"/>
        <v>13</v>
      </c>
      <c r="M3375" s="1" t="s">
        <v>60</v>
      </c>
    </row>
    <row r="3376" spans="8:13">
      <c r="H3376" s="1" t="s">
        <v>128</v>
      </c>
      <c r="I3376" s="1" t="s">
        <v>7078</v>
      </c>
      <c r="J3376" s="1" t="s">
        <v>2008</v>
      </c>
      <c r="K3376" s="1" t="str">
        <f t="shared" si="107"/>
        <v>2014</v>
      </c>
      <c r="L3376" s="18">
        <f t="shared" si="108"/>
        <v>41</v>
      </c>
      <c r="M3376" s="1" t="s">
        <v>79</v>
      </c>
    </row>
    <row r="3377" spans="8:13">
      <c r="H3377" s="1" t="s">
        <v>120</v>
      </c>
      <c r="I3377" s="1" t="s">
        <v>7528</v>
      </c>
      <c r="J3377" s="1" t="s">
        <v>1222</v>
      </c>
      <c r="K3377" s="1" t="str">
        <f t="shared" si="107"/>
        <v>2015</v>
      </c>
      <c r="L3377" s="18">
        <f t="shared" si="108"/>
        <v>41</v>
      </c>
      <c r="M3377" s="1" t="s">
        <v>79</v>
      </c>
    </row>
    <row r="3378" spans="8:13" hidden="1">
      <c r="H3378" s="1" t="s">
        <v>134</v>
      </c>
      <c r="I3378" s="1" t="s">
        <v>6666</v>
      </c>
      <c r="J3378" s="1" t="s">
        <v>4828</v>
      </c>
      <c r="K3378" s="1" t="str">
        <f t="shared" si="107"/>
        <v>2017</v>
      </c>
      <c r="L3378" s="1">
        <f t="shared" si="108"/>
        <v>24</v>
      </c>
      <c r="M3378" s="1" t="s">
        <v>60</v>
      </c>
    </row>
    <row r="3379" spans="8:13" hidden="1">
      <c r="H3379" s="1" t="s">
        <v>458</v>
      </c>
      <c r="I3379" s="1" t="s">
        <v>6666</v>
      </c>
      <c r="J3379" s="1" t="s">
        <v>690</v>
      </c>
      <c r="K3379" s="1" t="str">
        <f t="shared" si="107"/>
        <v>2020</v>
      </c>
      <c r="L3379" s="1">
        <f t="shared" si="108"/>
        <v>64</v>
      </c>
      <c r="M3379" s="1" t="s">
        <v>60</v>
      </c>
    </row>
    <row r="3380" spans="8:13">
      <c r="H3380" s="1" t="s">
        <v>256</v>
      </c>
      <c r="I3380" s="1" t="s">
        <v>6153</v>
      </c>
      <c r="J3380" s="1" t="s">
        <v>7801</v>
      </c>
      <c r="K3380" s="1" t="str">
        <f t="shared" si="107"/>
        <v>2005</v>
      </c>
      <c r="L3380" s="18">
        <f t="shared" si="108"/>
        <v>41</v>
      </c>
      <c r="M3380" s="1" t="s">
        <v>79</v>
      </c>
    </row>
    <row r="3381" spans="8:13" hidden="1">
      <c r="H3381" s="1" t="s">
        <v>116</v>
      </c>
      <c r="I3381" s="1" t="s">
        <v>6666</v>
      </c>
      <c r="J3381" s="1" t="s">
        <v>8294</v>
      </c>
      <c r="K3381" s="1" t="str">
        <f t="shared" si="107"/>
        <v>2020</v>
      </c>
      <c r="L3381" s="1">
        <f t="shared" si="108"/>
        <v>5</v>
      </c>
      <c r="M3381" s="1" t="s">
        <v>60</v>
      </c>
    </row>
    <row r="3382" spans="8:13">
      <c r="H3382" s="1" t="s">
        <v>299</v>
      </c>
      <c r="I3382" s="1" t="s">
        <v>6586</v>
      </c>
      <c r="J3382" s="1" t="s">
        <v>4977</v>
      </c>
      <c r="K3382" s="1" t="str">
        <f t="shared" si="107"/>
        <v>2017</v>
      </c>
      <c r="L3382" s="18">
        <f t="shared" si="108"/>
        <v>41</v>
      </c>
      <c r="M3382" s="1" t="s">
        <v>79</v>
      </c>
    </row>
    <row r="3383" spans="8:13" hidden="1">
      <c r="H3383" s="1" t="s">
        <v>308</v>
      </c>
      <c r="I3383" s="1" t="s">
        <v>6666</v>
      </c>
      <c r="J3383" s="1" t="s">
        <v>412</v>
      </c>
      <c r="K3383" s="1" t="str">
        <f t="shared" si="107"/>
        <v>2016</v>
      </c>
      <c r="L3383" s="1">
        <f t="shared" si="108"/>
        <v>53</v>
      </c>
      <c r="M3383" s="1" t="s">
        <v>60</v>
      </c>
    </row>
    <row r="3384" spans="8:13" hidden="1">
      <c r="H3384" s="1" t="s">
        <v>180</v>
      </c>
      <c r="I3384" s="1" t="s">
        <v>830</v>
      </c>
      <c r="J3384" s="1" t="s">
        <v>7768</v>
      </c>
      <c r="K3384" s="1" t="str">
        <f t="shared" si="107"/>
        <v>2020</v>
      </c>
      <c r="L3384" s="1">
        <f t="shared" si="108"/>
        <v>63</v>
      </c>
      <c r="M3384" s="1" t="s">
        <v>60</v>
      </c>
    </row>
    <row r="3385" spans="8:13">
      <c r="H3385" s="1" t="s">
        <v>128</v>
      </c>
      <c r="I3385" s="1" t="s">
        <v>9653</v>
      </c>
      <c r="J3385" s="1" t="s">
        <v>9659</v>
      </c>
      <c r="K3385" s="1" t="str">
        <f t="shared" si="107"/>
        <v>2011</v>
      </c>
      <c r="L3385" s="18">
        <f t="shared" si="108"/>
        <v>41</v>
      </c>
      <c r="M3385" s="1" t="s">
        <v>79</v>
      </c>
    </row>
    <row r="3386" spans="8:13">
      <c r="H3386" s="1" t="s">
        <v>282</v>
      </c>
      <c r="I3386" s="1" t="s">
        <v>9868</v>
      </c>
      <c r="J3386" s="1" t="s">
        <v>9874</v>
      </c>
      <c r="K3386" s="1" t="str">
        <f t="shared" si="107"/>
        <v>2011</v>
      </c>
      <c r="L3386" s="18">
        <f t="shared" si="108"/>
        <v>41</v>
      </c>
      <c r="M3386" s="1" t="s">
        <v>79</v>
      </c>
    </row>
    <row r="3387" spans="8:13">
      <c r="H3387" s="1" t="s">
        <v>128</v>
      </c>
      <c r="I3387" s="1" t="s">
        <v>9968</v>
      </c>
      <c r="J3387" s="1" t="s">
        <v>9969</v>
      </c>
      <c r="K3387" s="1" t="str">
        <f t="shared" si="107"/>
        <v>2012</v>
      </c>
      <c r="L3387" s="18">
        <f t="shared" si="108"/>
        <v>41</v>
      </c>
      <c r="M3387" s="1" t="s">
        <v>79</v>
      </c>
    </row>
    <row r="3388" spans="8:13" hidden="1">
      <c r="H3388" s="1" t="s">
        <v>583</v>
      </c>
      <c r="I3388" s="1" t="s">
        <v>830</v>
      </c>
      <c r="J3388" s="1" t="s">
        <v>10183</v>
      </c>
      <c r="K3388" s="1" t="str">
        <f t="shared" si="107"/>
        <v>2013</v>
      </c>
      <c r="L3388" s="1">
        <f t="shared" si="108"/>
        <v>15</v>
      </c>
      <c r="M3388" s="1" t="s">
        <v>60</v>
      </c>
    </row>
    <row r="3389" spans="8:13" hidden="1">
      <c r="H3389" s="1" t="s">
        <v>351</v>
      </c>
      <c r="I3389" s="1" t="s">
        <v>830</v>
      </c>
      <c r="J3389" s="1" t="s">
        <v>7360</v>
      </c>
      <c r="K3389" s="1" t="str">
        <f t="shared" si="107"/>
        <v>2014</v>
      </c>
      <c r="L3389" s="1">
        <f t="shared" si="108"/>
        <v>49</v>
      </c>
      <c r="M3389" s="1" t="s">
        <v>60</v>
      </c>
    </row>
    <row r="3390" spans="8:13" hidden="1">
      <c r="H3390" s="1" t="s">
        <v>136</v>
      </c>
      <c r="I3390" s="1" t="s">
        <v>830</v>
      </c>
      <c r="J3390" s="1" t="s">
        <v>11016</v>
      </c>
      <c r="K3390" s="1" t="str">
        <f t="shared" si="107"/>
        <v>2017</v>
      </c>
      <c r="L3390" s="1">
        <f t="shared" si="108"/>
        <v>47</v>
      </c>
      <c r="M3390" s="1" t="s">
        <v>60</v>
      </c>
    </row>
    <row r="3391" spans="8:13">
      <c r="H3391" s="1" t="s">
        <v>310</v>
      </c>
      <c r="I3391" s="1" t="s">
        <v>7543</v>
      </c>
      <c r="J3391" s="1" t="s">
        <v>10066</v>
      </c>
      <c r="K3391" s="1" t="str">
        <f t="shared" si="107"/>
        <v>2009</v>
      </c>
      <c r="L3391" s="18">
        <f t="shared" si="108"/>
        <v>41</v>
      </c>
      <c r="M3391" s="1" t="s">
        <v>79</v>
      </c>
    </row>
    <row r="3392" spans="8:13">
      <c r="H3392" s="1" t="s">
        <v>149</v>
      </c>
      <c r="I3392" s="1" t="s">
        <v>1006</v>
      </c>
      <c r="J3392" s="1" t="s">
        <v>11927</v>
      </c>
      <c r="K3392" s="1" t="str">
        <f t="shared" si="107"/>
        <v>2017</v>
      </c>
      <c r="L3392" s="18">
        <f t="shared" si="108"/>
        <v>41</v>
      </c>
      <c r="M3392" s="1" t="s">
        <v>79</v>
      </c>
    </row>
    <row r="3393" spans="8:13">
      <c r="H3393" s="1" t="s">
        <v>1343</v>
      </c>
      <c r="I3393" s="1" t="s">
        <v>2804</v>
      </c>
      <c r="J3393" s="1" t="s">
        <v>663</v>
      </c>
      <c r="K3393" s="1" t="str">
        <f t="shared" si="107"/>
        <v>2020</v>
      </c>
      <c r="L3393" s="18">
        <f t="shared" si="108"/>
        <v>41</v>
      </c>
      <c r="M3393" s="1" t="s">
        <v>79</v>
      </c>
    </row>
    <row r="3394" spans="8:13">
      <c r="H3394" s="1" t="s">
        <v>189</v>
      </c>
      <c r="I3394" s="1" t="s">
        <v>3199</v>
      </c>
      <c r="J3394" s="1" t="s">
        <v>1755</v>
      </c>
      <c r="K3394" s="1" t="str">
        <f t="shared" si="107"/>
        <v>2014</v>
      </c>
      <c r="L3394" s="18">
        <f t="shared" si="108"/>
        <v>42</v>
      </c>
      <c r="M3394" s="1" t="s">
        <v>79</v>
      </c>
    </row>
    <row r="3395" spans="8:13" hidden="1">
      <c r="H3395" s="1" t="s">
        <v>530</v>
      </c>
      <c r="I3395" s="1" t="s">
        <v>11029</v>
      </c>
      <c r="J3395" s="1" t="s">
        <v>11035</v>
      </c>
      <c r="K3395" s="1" t="str">
        <f t="shared" si="107"/>
        <v>2018</v>
      </c>
      <c r="L3395" s="1">
        <f t="shared" si="108"/>
        <v>31</v>
      </c>
      <c r="M3395" s="1" t="s">
        <v>60</v>
      </c>
    </row>
    <row r="3396" spans="8:13">
      <c r="H3396" s="1" t="s">
        <v>256</v>
      </c>
      <c r="I3396" s="1" t="s">
        <v>4439</v>
      </c>
      <c r="J3396" s="1" t="s">
        <v>4156</v>
      </c>
      <c r="K3396" s="1" t="str">
        <f t="shared" ref="K3396:K3459" si="109">TEXT(J3396,"YYYY")</f>
        <v>2008</v>
      </c>
      <c r="L3396" s="18">
        <f t="shared" si="108"/>
        <v>42</v>
      </c>
      <c r="M3396" s="1" t="s">
        <v>79</v>
      </c>
    </row>
    <row r="3397" spans="8:13" hidden="1">
      <c r="H3397" s="1" t="s">
        <v>169</v>
      </c>
      <c r="I3397" s="1" t="s">
        <v>11029</v>
      </c>
      <c r="J3397" s="1" t="s">
        <v>10699</v>
      </c>
      <c r="K3397" s="1" t="str">
        <f t="shared" si="109"/>
        <v>2019</v>
      </c>
      <c r="L3397" s="1">
        <f t="shared" si="108"/>
        <v>19</v>
      </c>
      <c r="M3397" s="1" t="s">
        <v>60</v>
      </c>
    </row>
    <row r="3398" spans="8:13" hidden="1">
      <c r="H3398" s="1" t="s">
        <v>678</v>
      </c>
      <c r="I3398" s="1" t="s">
        <v>11029</v>
      </c>
      <c r="J3398" s="1" t="s">
        <v>1265</v>
      </c>
      <c r="K3398" s="1" t="str">
        <f t="shared" si="109"/>
        <v>2019</v>
      </c>
      <c r="L3398" s="1">
        <f t="shared" si="108"/>
        <v>33</v>
      </c>
      <c r="M3398" s="1" t="s">
        <v>60</v>
      </c>
    </row>
    <row r="3399" spans="8:13">
      <c r="H3399" s="1" t="s">
        <v>282</v>
      </c>
      <c r="I3399" s="1" t="s">
        <v>3725</v>
      </c>
      <c r="J3399" s="1" t="s">
        <v>610</v>
      </c>
      <c r="K3399" s="1" t="str">
        <f t="shared" si="109"/>
        <v>2017</v>
      </c>
      <c r="L3399" s="18">
        <f t="shared" si="108"/>
        <v>42</v>
      </c>
      <c r="M3399" s="1" t="s">
        <v>79</v>
      </c>
    </row>
    <row r="3400" spans="8:13">
      <c r="H3400" s="1" t="s">
        <v>389</v>
      </c>
      <c r="I3400" s="1" t="s">
        <v>3838</v>
      </c>
      <c r="J3400" s="1" t="s">
        <v>3167</v>
      </c>
      <c r="K3400" s="1" t="str">
        <f t="shared" si="109"/>
        <v>1997</v>
      </c>
      <c r="L3400" s="18">
        <f t="shared" si="108"/>
        <v>42</v>
      </c>
      <c r="M3400" s="1" t="s">
        <v>79</v>
      </c>
    </row>
    <row r="3401" spans="8:13">
      <c r="H3401" s="1" t="s">
        <v>282</v>
      </c>
      <c r="I3401" s="1" t="s">
        <v>3838</v>
      </c>
      <c r="J3401" s="1" t="s">
        <v>1534</v>
      </c>
      <c r="K3401" s="1" t="str">
        <f t="shared" si="109"/>
        <v>2016</v>
      </c>
      <c r="L3401" s="18">
        <f t="shared" si="108"/>
        <v>42</v>
      </c>
      <c r="M3401" s="1" t="s">
        <v>79</v>
      </c>
    </row>
    <row r="3402" spans="8:13">
      <c r="H3402" s="1" t="s">
        <v>120</v>
      </c>
      <c r="I3402" s="1" t="s">
        <v>5060</v>
      </c>
      <c r="J3402" s="1" t="s">
        <v>4961</v>
      </c>
      <c r="K3402" s="1" t="str">
        <f t="shared" si="109"/>
        <v>2014</v>
      </c>
      <c r="L3402" s="18">
        <f t="shared" si="108"/>
        <v>42</v>
      </c>
      <c r="M3402" s="1" t="s">
        <v>79</v>
      </c>
    </row>
    <row r="3403" spans="8:13" hidden="1">
      <c r="H3403" s="1" t="s">
        <v>484</v>
      </c>
      <c r="I3403" s="1" t="s">
        <v>11058</v>
      </c>
      <c r="J3403" s="1" t="s">
        <v>11069</v>
      </c>
      <c r="K3403" s="1" t="str">
        <f t="shared" si="109"/>
        <v>2015</v>
      </c>
      <c r="L3403" s="1">
        <f t="shared" si="108"/>
        <v>43</v>
      </c>
      <c r="M3403" s="1" t="s">
        <v>60</v>
      </c>
    </row>
    <row r="3404" spans="8:13" hidden="1">
      <c r="H3404" s="1" t="s">
        <v>583</v>
      </c>
      <c r="I3404" s="1" t="s">
        <v>1039</v>
      </c>
      <c r="J3404" s="1" t="s">
        <v>9574</v>
      </c>
      <c r="K3404" s="1" t="str">
        <f t="shared" si="109"/>
        <v>2018</v>
      </c>
      <c r="L3404" s="1">
        <f t="shared" si="108"/>
        <v>22</v>
      </c>
      <c r="M3404" s="1" t="s">
        <v>60</v>
      </c>
    </row>
    <row r="3405" spans="8:13" hidden="1">
      <c r="H3405" s="1" t="s">
        <v>189</v>
      </c>
      <c r="I3405" s="1" t="s">
        <v>857</v>
      </c>
      <c r="J3405" s="1" t="s">
        <v>1265</v>
      </c>
      <c r="K3405" s="1" t="str">
        <f t="shared" si="109"/>
        <v>2019</v>
      </c>
      <c r="L3405" s="1">
        <f t="shared" si="108"/>
        <v>46</v>
      </c>
      <c r="M3405" s="1" t="s">
        <v>60</v>
      </c>
    </row>
    <row r="3406" spans="8:13">
      <c r="H3406" s="1" t="s">
        <v>240</v>
      </c>
      <c r="I3406" s="1" t="s">
        <v>3923</v>
      </c>
      <c r="J3406" s="1" t="s">
        <v>1899</v>
      </c>
      <c r="K3406" s="1" t="str">
        <f t="shared" si="109"/>
        <v>2005</v>
      </c>
      <c r="L3406" s="18">
        <f t="shared" si="108"/>
        <v>42</v>
      </c>
      <c r="M3406" s="1" t="s">
        <v>79</v>
      </c>
    </row>
    <row r="3407" spans="8:13">
      <c r="H3407" s="1" t="s">
        <v>310</v>
      </c>
      <c r="I3407" s="1" t="s">
        <v>6617</v>
      </c>
      <c r="J3407" s="1" t="s">
        <v>2023</v>
      </c>
      <c r="K3407" s="1" t="str">
        <f t="shared" si="109"/>
        <v>2013</v>
      </c>
      <c r="L3407" s="18">
        <f t="shared" si="108"/>
        <v>42</v>
      </c>
      <c r="M3407" s="1" t="s">
        <v>79</v>
      </c>
    </row>
    <row r="3408" spans="8:13" hidden="1">
      <c r="H3408" s="1" t="s">
        <v>88</v>
      </c>
      <c r="I3408" s="1" t="s">
        <v>857</v>
      </c>
      <c r="J3408" s="1" t="s">
        <v>11090</v>
      </c>
      <c r="K3408" s="1" t="str">
        <f t="shared" si="109"/>
        <v>2006</v>
      </c>
      <c r="L3408" s="1">
        <f t="shared" si="108"/>
        <v>14</v>
      </c>
      <c r="M3408" s="1" t="s">
        <v>60</v>
      </c>
    </row>
    <row r="3409" spans="8:13" hidden="1">
      <c r="H3409" s="1" t="s">
        <v>256</v>
      </c>
      <c r="I3409" s="1" t="s">
        <v>857</v>
      </c>
      <c r="J3409" s="1" t="s">
        <v>7830</v>
      </c>
      <c r="K3409" s="1" t="str">
        <f t="shared" si="109"/>
        <v>2020</v>
      </c>
      <c r="L3409" s="1">
        <f t="shared" si="108"/>
        <v>52</v>
      </c>
      <c r="M3409" s="1" t="s">
        <v>60</v>
      </c>
    </row>
    <row r="3410" spans="8:13">
      <c r="H3410" s="1" t="s">
        <v>128</v>
      </c>
      <c r="I3410" s="1" t="s">
        <v>6723</v>
      </c>
      <c r="J3410" s="1" t="s">
        <v>1534</v>
      </c>
      <c r="K3410" s="1" t="str">
        <f t="shared" si="109"/>
        <v>2016</v>
      </c>
      <c r="L3410" s="18">
        <f t="shared" si="108"/>
        <v>42</v>
      </c>
      <c r="M3410" s="1" t="s">
        <v>79</v>
      </c>
    </row>
    <row r="3411" spans="8:13" hidden="1">
      <c r="H3411" s="1" t="s">
        <v>344</v>
      </c>
      <c r="I3411" s="1" t="s">
        <v>857</v>
      </c>
      <c r="J3411" s="1" t="s">
        <v>4734</v>
      </c>
      <c r="K3411" s="1" t="str">
        <f t="shared" si="109"/>
        <v>2016</v>
      </c>
      <c r="L3411" s="1">
        <f t="shared" si="108"/>
        <v>17</v>
      </c>
      <c r="M3411" s="1" t="s">
        <v>60</v>
      </c>
    </row>
    <row r="3412" spans="8:13" hidden="1">
      <c r="H3412" s="1" t="s">
        <v>583</v>
      </c>
      <c r="I3412" s="1" t="s">
        <v>9362</v>
      </c>
      <c r="J3412" s="1" t="s">
        <v>8590</v>
      </c>
      <c r="K3412" s="1" t="str">
        <f t="shared" si="109"/>
        <v>2020</v>
      </c>
      <c r="L3412" s="1">
        <f t="shared" si="108"/>
        <v>22</v>
      </c>
      <c r="M3412" s="1" t="s">
        <v>60</v>
      </c>
    </row>
    <row r="3413" spans="8:13">
      <c r="H3413" s="1" t="s">
        <v>299</v>
      </c>
      <c r="I3413" s="1" t="s">
        <v>6903</v>
      </c>
      <c r="J3413" s="1" t="s">
        <v>6904</v>
      </c>
      <c r="K3413" s="1" t="str">
        <f t="shared" si="109"/>
        <v>2013</v>
      </c>
      <c r="L3413" s="18">
        <f t="shared" si="108"/>
        <v>42</v>
      </c>
      <c r="M3413" s="1" t="s">
        <v>79</v>
      </c>
    </row>
    <row r="3414" spans="8:13" hidden="1">
      <c r="H3414" s="1" t="s">
        <v>256</v>
      </c>
      <c r="I3414" s="1" t="s">
        <v>857</v>
      </c>
      <c r="J3414" s="1" t="s">
        <v>8294</v>
      </c>
      <c r="K3414" s="1" t="str">
        <f t="shared" si="109"/>
        <v>2020</v>
      </c>
      <c r="L3414" s="1">
        <f t="shared" si="108"/>
        <v>52</v>
      </c>
      <c r="M3414" s="1" t="s">
        <v>60</v>
      </c>
    </row>
    <row r="3415" spans="8:13" hidden="1">
      <c r="H3415" s="1" t="s">
        <v>375</v>
      </c>
      <c r="I3415" s="1" t="s">
        <v>857</v>
      </c>
      <c r="J3415" s="1" t="s">
        <v>690</v>
      </c>
      <c r="K3415" s="1" t="str">
        <f t="shared" si="109"/>
        <v>2020</v>
      </c>
      <c r="L3415" s="1">
        <f t="shared" si="108"/>
        <v>56</v>
      </c>
      <c r="M3415" s="1" t="s">
        <v>60</v>
      </c>
    </row>
    <row r="3416" spans="8:13" hidden="1">
      <c r="H3416" s="1" t="s">
        <v>583</v>
      </c>
      <c r="I3416" s="1" t="s">
        <v>857</v>
      </c>
      <c r="J3416" s="1" t="s">
        <v>10675</v>
      </c>
      <c r="K3416" s="1" t="str">
        <f t="shared" si="109"/>
        <v>2020</v>
      </c>
      <c r="L3416" s="1">
        <f t="shared" si="108"/>
        <v>22</v>
      </c>
      <c r="M3416" s="1" t="s">
        <v>60</v>
      </c>
    </row>
    <row r="3417" spans="8:13" hidden="1">
      <c r="H3417" s="1" t="s">
        <v>101</v>
      </c>
      <c r="I3417" s="1" t="s">
        <v>7293</v>
      </c>
      <c r="J3417" s="1" t="s">
        <v>10161</v>
      </c>
      <c r="K3417" s="1" t="str">
        <f t="shared" si="109"/>
        <v>2012</v>
      </c>
      <c r="L3417" s="1">
        <f t="shared" si="108"/>
        <v>36</v>
      </c>
      <c r="M3417" s="1" t="s">
        <v>60</v>
      </c>
    </row>
    <row r="3418" spans="8:13" hidden="1">
      <c r="H3418" s="1" t="s">
        <v>53</v>
      </c>
      <c r="I3418" s="1" t="s">
        <v>7293</v>
      </c>
      <c r="J3418" s="1" t="s">
        <v>7337</v>
      </c>
      <c r="K3418" s="1" t="str">
        <f t="shared" si="109"/>
        <v>2014</v>
      </c>
      <c r="L3418" s="1">
        <f t="shared" si="108"/>
        <v>2</v>
      </c>
      <c r="M3418" s="1" t="s">
        <v>60</v>
      </c>
    </row>
    <row r="3419" spans="8:13" hidden="1">
      <c r="H3419" s="1" t="s">
        <v>144</v>
      </c>
      <c r="I3419" s="1" t="s">
        <v>7293</v>
      </c>
      <c r="J3419" s="1" t="s">
        <v>11119</v>
      </c>
      <c r="K3419" s="1" t="str">
        <f t="shared" si="109"/>
        <v>2014</v>
      </c>
      <c r="L3419" s="1">
        <f t="shared" si="108"/>
        <v>24</v>
      </c>
      <c r="M3419" s="1" t="s">
        <v>60</v>
      </c>
    </row>
    <row r="3420" spans="8:13" hidden="1">
      <c r="H3420" s="1" t="s">
        <v>678</v>
      </c>
      <c r="I3420" s="1" t="s">
        <v>7293</v>
      </c>
      <c r="J3420" s="1" t="s">
        <v>11122</v>
      </c>
      <c r="K3420" s="1" t="str">
        <f t="shared" si="109"/>
        <v>2000</v>
      </c>
      <c r="L3420" s="1">
        <f t="shared" si="108"/>
        <v>20</v>
      </c>
      <c r="M3420" s="1" t="s">
        <v>60</v>
      </c>
    </row>
    <row r="3421" spans="8:13" hidden="1">
      <c r="H3421" s="1" t="s">
        <v>71</v>
      </c>
      <c r="I3421" s="1" t="s">
        <v>7293</v>
      </c>
      <c r="J3421" s="1" t="s">
        <v>7329</v>
      </c>
      <c r="K3421" s="1" t="str">
        <f t="shared" si="109"/>
        <v>2014</v>
      </c>
      <c r="L3421" s="1">
        <f t="shared" si="108"/>
        <v>7</v>
      </c>
      <c r="M3421" s="1" t="s">
        <v>60</v>
      </c>
    </row>
    <row r="3422" spans="8:13" hidden="1">
      <c r="H3422" s="1" t="s">
        <v>128</v>
      </c>
      <c r="I3422" s="1" t="s">
        <v>7293</v>
      </c>
      <c r="J3422" s="1" t="s">
        <v>10761</v>
      </c>
      <c r="K3422" s="1" t="str">
        <f t="shared" si="109"/>
        <v>2011</v>
      </c>
      <c r="L3422" s="1">
        <f t="shared" si="108"/>
        <v>39</v>
      </c>
      <c r="M3422" s="1" t="s">
        <v>60</v>
      </c>
    </row>
    <row r="3423" spans="8:13">
      <c r="H3423" s="1" t="s">
        <v>128</v>
      </c>
      <c r="I3423" s="1" t="s">
        <v>7414</v>
      </c>
      <c r="J3423" s="1" t="s">
        <v>303</v>
      </c>
      <c r="K3423" s="1" t="str">
        <f t="shared" si="109"/>
        <v>2016</v>
      </c>
      <c r="L3423" s="18">
        <f t="shared" si="108"/>
        <v>42</v>
      </c>
      <c r="M3423" s="1" t="s">
        <v>79</v>
      </c>
    </row>
    <row r="3424" spans="8:13" hidden="1">
      <c r="H3424" s="1" t="s">
        <v>809</v>
      </c>
      <c r="I3424" s="1" t="s">
        <v>9192</v>
      </c>
      <c r="J3424" s="1" t="s">
        <v>8877</v>
      </c>
      <c r="K3424" s="1" t="str">
        <f t="shared" si="109"/>
        <v>2013</v>
      </c>
      <c r="L3424" s="1">
        <f t="shared" si="108"/>
        <v>35</v>
      </c>
      <c r="M3424" s="1" t="s">
        <v>60</v>
      </c>
    </row>
    <row r="3425" spans="8:13" hidden="1">
      <c r="H3425" s="1" t="s">
        <v>63</v>
      </c>
      <c r="I3425" s="1" t="s">
        <v>9192</v>
      </c>
      <c r="J3425" s="1" t="s">
        <v>11119</v>
      </c>
      <c r="K3425" s="1" t="str">
        <f t="shared" si="109"/>
        <v>2014</v>
      </c>
      <c r="L3425" s="1">
        <f t="shared" si="108"/>
        <v>30</v>
      </c>
      <c r="M3425" s="1" t="s">
        <v>60</v>
      </c>
    </row>
    <row r="3426" spans="8:13" hidden="1">
      <c r="H3426" s="1" t="s">
        <v>217</v>
      </c>
      <c r="I3426" s="1" t="s">
        <v>9192</v>
      </c>
      <c r="J3426" s="1" t="s">
        <v>11132</v>
      </c>
      <c r="K3426" s="1" t="str">
        <f t="shared" si="109"/>
        <v>2014</v>
      </c>
      <c r="L3426" s="1">
        <f t="shared" si="108"/>
        <v>16</v>
      </c>
      <c r="M3426" s="1" t="s">
        <v>60</v>
      </c>
    </row>
    <row r="3427" spans="8:13">
      <c r="H3427" s="1" t="s">
        <v>721</v>
      </c>
      <c r="I3427" s="1" t="s">
        <v>202</v>
      </c>
      <c r="J3427" s="1" t="s">
        <v>8624</v>
      </c>
      <c r="K3427" s="1" t="str">
        <f t="shared" si="109"/>
        <v>2011</v>
      </c>
      <c r="L3427" s="18">
        <f t="shared" si="108"/>
        <v>42</v>
      </c>
      <c r="M3427" s="1" t="s">
        <v>79</v>
      </c>
    </row>
    <row r="3428" spans="8:13" hidden="1">
      <c r="H3428" s="1" t="s">
        <v>1343</v>
      </c>
      <c r="I3428" s="1" t="s">
        <v>8481</v>
      </c>
      <c r="J3428" s="1"/>
      <c r="K3428" s="1" t="str">
        <f t="shared" si="109"/>
        <v>1900</v>
      </c>
      <c r="L3428" s="1">
        <f t="shared" ref="L3428:L3491" si="110">H3428-(TEXT(I3428,"YYYY")-TEXT(J3428,"YYYY"))</f>
        <v>-79</v>
      </c>
      <c r="M3428" s="1" t="s">
        <v>60</v>
      </c>
    </row>
    <row r="3429" spans="8:13">
      <c r="H3429" s="1" t="s">
        <v>240</v>
      </c>
      <c r="I3429" s="1" t="s">
        <v>9423</v>
      </c>
      <c r="J3429" s="1" t="s">
        <v>9153</v>
      </c>
      <c r="K3429" s="1" t="str">
        <f t="shared" si="109"/>
        <v>2000</v>
      </c>
      <c r="L3429" s="18">
        <f t="shared" si="110"/>
        <v>42</v>
      </c>
      <c r="M3429" s="1" t="s">
        <v>79</v>
      </c>
    </row>
    <row r="3430" spans="8:13" hidden="1">
      <c r="H3430" s="1" t="s">
        <v>678</v>
      </c>
      <c r="I3430" s="1" t="s">
        <v>8481</v>
      </c>
      <c r="J3430" s="1" t="s">
        <v>2368</v>
      </c>
      <c r="K3430" s="1" t="str">
        <f t="shared" si="109"/>
        <v>2017</v>
      </c>
      <c r="L3430" s="1">
        <f t="shared" si="110"/>
        <v>31</v>
      </c>
      <c r="M3430" s="1" t="s">
        <v>60</v>
      </c>
    </row>
    <row r="3431" spans="8:13" hidden="1">
      <c r="H3431" s="1" t="s">
        <v>644</v>
      </c>
      <c r="I3431" s="1" t="s">
        <v>8481</v>
      </c>
      <c r="J3431" s="1" t="s">
        <v>11152</v>
      </c>
      <c r="K3431" s="1" t="str">
        <f t="shared" si="109"/>
        <v>1997</v>
      </c>
      <c r="L3431" s="1">
        <f t="shared" si="110"/>
        <v>12</v>
      </c>
      <c r="M3431" s="1" t="s">
        <v>60</v>
      </c>
    </row>
    <row r="3432" spans="8:13" hidden="1">
      <c r="H3432" s="1" t="s">
        <v>583</v>
      </c>
      <c r="I3432" s="1" t="s">
        <v>8481</v>
      </c>
      <c r="J3432" s="1" t="s">
        <v>11156</v>
      </c>
      <c r="K3432" s="1" t="str">
        <f t="shared" si="109"/>
        <v>2020</v>
      </c>
      <c r="L3432" s="1">
        <f t="shared" si="110"/>
        <v>22</v>
      </c>
      <c r="M3432" s="1" t="s">
        <v>60</v>
      </c>
    </row>
    <row r="3433" spans="8:13" hidden="1">
      <c r="H3433" s="1" t="s">
        <v>128</v>
      </c>
      <c r="I3433" s="1" t="s">
        <v>8481</v>
      </c>
      <c r="J3433" s="1" t="s">
        <v>358</v>
      </c>
      <c r="K3433" s="1" t="str">
        <f t="shared" si="109"/>
        <v>2020</v>
      </c>
      <c r="L3433" s="1">
        <f t="shared" si="110"/>
        <v>42</v>
      </c>
      <c r="M3433" s="1" t="s">
        <v>60</v>
      </c>
    </row>
    <row r="3434" spans="8:13">
      <c r="H3434" s="1" t="s">
        <v>310</v>
      </c>
      <c r="I3434" s="1" t="s">
        <v>7289</v>
      </c>
      <c r="J3434" s="1" t="s">
        <v>855</v>
      </c>
      <c r="K3434" s="1" t="str">
        <f t="shared" si="109"/>
        <v>2011</v>
      </c>
      <c r="L3434" s="18">
        <f t="shared" si="110"/>
        <v>42</v>
      </c>
      <c r="M3434" s="1" t="s">
        <v>79</v>
      </c>
    </row>
    <row r="3435" spans="8:13" hidden="1">
      <c r="H3435" s="1" t="s">
        <v>301</v>
      </c>
      <c r="I3435" s="1"/>
      <c r="J3435" s="1"/>
      <c r="K3435" s="1" t="str">
        <f t="shared" si="109"/>
        <v>1900</v>
      </c>
      <c r="L3435" s="1">
        <f t="shared" si="110"/>
        <v>53</v>
      </c>
      <c r="M3435" s="1" t="s">
        <v>60</v>
      </c>
    </row>
    <row r="3436" spans="8:13" hidden="1">
      <c r="H3436" s="1" t="s">
        <v>299</v>
      </c>
      <c r="I3436" s="1" t="s">
        <v>297</v>
      </c>
      <c r="J3436" s="1" t="s">
        <v>1415</v>
      </c>
      <c r="K3436" s="1" t="str">
        <f t="shared" si="109"/>
        <v>2019</v>
      </c>
      <c r="L3436" s="1">
        <f t="shared" si="110"/>
        <v>43</v>
      </c>
      <c r="M3436" s="1" t="s">
        <v>60</v>
      </c>
    </row>
    <row r="3437" spans="8:13">
      <c r="H3437" s="1" t="s">
        <v>233</v>
      </c>
      <c r="I3437" s="1" t="s">
        <v>9544</v>
      </c>
      <c r="J3437" s="1" t="s">
        <v>9545</v>
      </c>
      <c r="K3437" s="1" t="str">
        <f t="shared" si="109"/>
        <v>2006</v>
      </c>
      <c r="L3437" s="18">
        <f t="shared" si="110"/>
        <v>42</v>
      </c>
      <c r="M3437" s="1" t="s">
        <v>79</v>
      </c>
    </row>
    <row r="3438" spans="8:13">
      <c r="H3438" s="1" t="s">
        <v>128</v>
      </c>
      <c r="I3438" s="1" t="s">
        <v>8824</v>
      </c>
      <c r="J3438" s="1" t="s">
        <v>5000</v>
      </c>
      <c r="K3438" s="1" t="str">
        <f t="shared" si="109"/>
        <v>2014</v>
      </c>
      <c r="L3438" s="18">
        <f t="shared" si="110"/>
        <v>42</v>
      </c>
      <c r="M3438" s="1" t="s">
        <v>79</v>
      </c>
    </row>
    <row r="3439" spans="8:13" hidden="1">
      <c r="H3439" s="1" t="s">
        <v>721</v>
      </c>
      <c r="I3439" s="1" t="s">
        <v>9192</v>
      </c>
      <c r="J3439" s="1" t="s">
        <v>9480</v>
      </c>
      <c r="K3439" s="1" t="str">
        <f t="shared" si="109"/>
        <v>2007</v>
      </c>
      <c r="L3439" s="1">
        <f t="shared" si="110"/>
        <v>44</v>
      </c>
      <c r="M3439" s="1" t="s">
        <v>60</v>
      </c>
    </row>
    <row r="3440" spans="8:13">
      <c r="H3440" s="1" t="s">
        <v>128</v>
      </c>
      <c r="I3440" s="1" t="s">
        <v>830</v>
      </c>
      <c r="J3440" s="1" t="s">
        <v>8134</v>
      </c>
      <c r="K3440" s="1" t="str">
        <f t="shared" si="109"/>
        <v>2020</v>
      </c>
      <c r="L3440" s="18">
        <f t="shared" si="110"/>
        <v>42</v>
      </c>
      <c r="M3440" s="1" t="s">
        <v>79</v>
      </c>
    </row>
    <row r="3441" spans="8:13" hidden="1">
      <c r="H3441" s="1" t="s">
        <v>169</v>
      </c>
      <c r="I3441" s="1" t="s">
        <v>9192</v>
      </c>
      <c r="J3441" s="1" t="s">
        <v>11180</v>
      </c>
      <c r="K3441" s="1" t="str">
        <f t="shared" si="109"/>
        <v>2012</v>
      </c>
      <c r="L3441" s="1">
        <f t="shared" si="110"/>
        <v>18</v>
      </c>
      <c r="M3441" s="1" t="s">
        <v>60</v>
      </c>
    </row>
    <row r="3442" spans="8:13">
      <c r="H3442" s="1" t="s">
        <v>256</v>
      </c>
      <c r="I3442" s="1" t="s">
        <v>7337</v>
      </c>
      <c r="J3442" s="1" t="s">
        <v>10636</v>
      </c>
      <c r="K3442" s="1" t="str">
        <f t="shared" si="109"/>
        <v>2004</v>
      </c>
      <c r="L3442" s="18">
        <f t="shared" si="110"/>
        <v>42</v>
      </c>
      <c r="M3442" s="1" t="s">
        <v>79</v>
      </c>
    </row>
    <row r="3443" spans="8:13" hidden="1">
      <c r="H3443" s="1" t="s">
        <v>1343</v>
      </c>
      <c r="I3443" s="1" t="s">
        <v>9192</v>
      </c>
      <c r="J3443" s="1" t="s">
        <v>11183</v>
      </c>
      <c r="K3443" s="1" t="str">
        <f t="shared" si="109"/>
        <v>2010</v>
      </c>
      <c r="L3443" s="1">
        <f t="shared" si="110"/>
        <v>37</v>
      </c>
      <c r="M3443" s="1" t="s">
        <v>60</v>
      </c>
    </row>
    <row r="3444" spans="8:13">
      <c r="H3444" s="1" t="s">
        <v>128</v>
      </c>
      <c r="I3444" s="1" t="s">
        <v>10517</v>
      </c>
      <c r="J3444" s="1" t="s">
        <v>11978</v>
      </c>
      <c r="K3444" s="1" t="str">
        <f t="shared" si="109"/>
        <v>2015</v>
      </c>
      <c r="L3444" s="18">
        <f t="shared" si="110"/>
        <v>42</v>
      </c>
      <c r="M3444" s="1" t="s">
        <v>79</v>
      </c>
    </row>
    <row r="3445" spans="8:13" hidden="1">
      <c r="H3445" s="1" t="s">
        <v>344</v>
      </c>
      <c r="I3445" s="1" t="s">
        <v>9377</v>
      </c>
      <c r="J3445" s="1" t="s">
        <v>10193</v>
      </c>
      <c r="K3445" s="1" t="str">
        <f t="shared" si="109"/>
        <v>2012</v>
      </c>
      <c r="L3445" s="1">
        <f t="shared" si="110"/>
        <v>19</v>
      </c>
      <c r="M3445" s="1" t="s">
        <v>60</v>
      </c>
    </row>
    <row r="3446" spans="8:13" hidden="1">
      <c r="H3446" s="1" t="s">
        <v>118</v>
      </c>
      <c r="I3446" s="1" t="s">
        <v>9377</v>
      </c>
      <c r="J3446" s="1" t="s">
        <v>11187</v>
      </c>
      <c r="K3446" s="1" t="str">
        <f t="shared" si="109"/>
        <v>2000</v>
      </c>
      <c r="L3446" s="1">
        <f t="shared" si="110"/>
        <v>11</v>
      </c>
      <c r="M3446" s="1" t="s">
        <v>60</v>
      </c>
    </row>
    <row r="3447" spans="8:13" hidden="1">
      <c r="H3447" s="1" t="s">
        <v>144</v>
      </c>
      <c r="I3447" s="1" t="s">
        <v>9625</v>
      </c>
      <c r="J3447" s="1" t="s">
        <v>11189</v>
      </c>
      <c r="K3447" s="1" t="str">
        <f t="shared" si="109"/>
        <v>2014</v>
      </c>
      <c r="L3447" s="1">
        <f t="shared" si="110"/>
        <v>24</v>
      </c>
      <c r="M3447" s="1" t="s">
        <v>60</v>
      </c>
    </row>
    <row r="3448" spans="8:13" hidden="1">
      <c r="H3448" s="1" t="s">
        <v>177</v>
      </c>
      <c r="I3448" s="1" t="s">
        <v>9625</v>
      </c>
      <c r="J3448" s="1" t="s">
        <v>1815</v>
      </c>
      <c r="K3448" s="1" t="str">
        <f t="shared" si="109"/>
        <v>2008</v>
      </c>
      <c r="L3448" s="1">
        <f t="shared" si="110"/>
        <v>17</v>
      </c>
      <c r="M3448" s="1" t="s">
        <v>60</v>
      </c>
    </row>
    <row r="3449" spans="8:13" hidden="1">
      <c r="H3449" s="1" t="s">
        <v>367</v>
      </c>
      <c r="I3449" s="1" t="s">
        <v>9625</v>
      </c>
      <c r="J3449" s="1" t="s">
        <v>6947</v>
      </c>
      <c r="K3449" s="1" t="str">
        <f t="shared" si="109"/>
        <v>2013</v>
      </c>
      <c r="L3449" s="1">
        <f t="shared" si="110"/>
        <v>25</v>
      </c>
      <c r="M3449" s="1" t="s">
        <v>60</v>
      </c>
    </row>
    <row r="3450" spans="8:13">
      <c r="H3450" s="1" t="s">
        <v>128</v>
      </c>
      <c r="I3450" s="1" t="s">
        <v>12422</v>
      </c>
      <c r="J3450" s="1" t="s">
        <v>3304</v>
      </c>
      <c r="K3450" s="1" t="str">
        <f t="shared" si="109"/>
        <v>2020</v>
      </c>
      <c r="L3450" s="18">
        <f t="shared" si="110"/>
        <v>42</v>
      </c>
      <c r="M3450" s="1" t="s">
        <v>79</v>
      </c>
    </row>
    <row r="3451" spans="8:13" hidden="1">
      <c r="H3451" s="1" t="s">
        <v>126</v>
      </c>
      <c r="I3451" s="1" t="s">
        <v>9625</v>
      </c>
      <c r="J3451" s="1" t="s">
        <v>1815</v>
      </c>
      <c r="K3451" s="1" t="str">
        <f t="shared" si="109"/>
        <v>2008</v>
      </c>
      <c r="L3451" s="1">
        <f t="shared" si="110"/>
        <v>8</v>
      </c>
      <c r="M3451" s="1" t="s">
        <v>60</v>
      </c>
    </row>
    <row r="3452" spans="8:13">
      <c r="H3452" s="1" t="s">
        <v>282</v>
      </c>
      <c r="I3452" s="1" t="s">
        <v>835</v>
      </c>
      <c r="J3452" s="1" t="s">
        <v>188</v>
      </c>
      <c r="K3452" s="1" t="str">
        <f t="shared" si="109"/>
        <v>2019</v>
      </c>
      <c r="L3452" s="18">
        <f t="shared" si="110"/>
        <v>43</v>
      </c>
      <c r="M3452" s="1" t="s">
        <v>79</v>
      </c>
    </row>
    <row r="3453" spans="8:13" hidden="1">
      <c r="H3453" s="1" t="s">
        <v>555</v>
      </c>
      <c r="I3453" s="1" t="s">
        <v>9691</v>
      </c>
      <c r="J3453" s="1" t="s">
        <v>941</v>
      </c>
      <c r="K3453" s="1" t="str">
        <f t="shared" si="109"/>
        <v>2011</v>
      </c>
      <c r="L3453" s="1">
        <f t="shared" si="110"/>
        <v>37</v>
      </c>
      <c r="M3453" s="1" t="s">
        <v>60</v>
      </c>
    </row>
    <row r="3454" spans="8:13">
      <c r="H3454" s="1" t="s">
        <v>310</v>
      </c>
      <c r="I3454" s="1" t="s">
        <v>1192</v>
      </c>
      <c r="J3454" s="1" t="s">
        <v>1212</v>
      </c>
      <c r="K3454" s="1" t="str">
        <f t="shared" si="109"/>
        <v>2017</v>
      </c>
      <c r="L3454" s="18">
        <f t="shared" si="110"/>
        <v>43</v>
      </c>
      <c r="M3454" s="1" t="s">
        <v>79</v>
      </c>
    </row>
    <row r="3455" spans="8:13">
      <c r="H3455" s="1" t="s">
        <v>310</v>
      </c>
      <c r="I3455" s="1" t="s">
        <v>1825</v>
      </c>
      <c r="J3455" s="5">
        <v>42370</v>
      </c>
      <c r="K3455" s="1" t="str">
        <f t="shared" si="109"/>
        <v>2016</v>
      </c>
      <c r="L3455" s="18">
        <f t="shared" si="110"/>
        <v>43</v>
      </c>
      <c r="M3455" s="1" t="s">
        <v>79</v>
      </c>
    </row>
    <row r="3456" spans="8:13">
      <c r="H3456" s="1" t="s">
        <v>310</v>
      </c>
      <c r="I3456" s="1" t="s">
        <v>2847</v>
      </c>
      <c r="J3456" s="1" t="s">
        <v>2268</v>
      </c>
      <c r="K3456" s="1" t="str">
        <f t="shared" si="109"/>
        <v>2016</v>
      </c>
      <c r="L3456" s="18">
        <f t="shared" si="110"/>
        <v>43</v>
      </c>
      <c r="M3456" s="1" t="s">
        <v>79</v>
      </c>
    </row>
    <row r="3457" spans="8:13" hidden="1">
      <c r="H3457" s="1" t="s">
        <v>256</v>
      </c>
      <c r="I3457" s="1" t="s">
        <v>9206</v>
      </c>
      <c r="J3457" s="1" t="s">
        <v>11203</v>
      </c>
      <c r="K3457" s="1" t="str">
        <f t="shared" si="109"/>
        <v>2004</v>
      </c>
      <c r="L3457" s="1">
        <f t="shared" si="110"/>
        <v>42</v>
      </c>
      <c r="M3457" s="1" t="s">
        <v>60</v>
      </c>
    </row>
    <row r="3458" spans="8:13" hidden="1">
      <c r="H3458" s="1" t="s">
        <v>324</v>
      </c>
      <c r="I3458" s="1" t="s">
        <v>9206</v>
      </c>
      <c r="J3458" s="1" t="s">
        <v>11205</v>
      </c>
      <c r="K3458" s="1" t="str">
        <f t="shared" si="109"/>
        <v>2014</v>
      </c>
      <c r="L3458" s="1">
        <f t="shared" si="110"/>
        <v>13</v>
      </c>
      <c r="M3458" s="1" t="s">
        <v>60</v>
      </c>
    </row>
    <row r="3459" spans="8:13" hidden="1">
      <c r="H3459" s="1" t="s">
        <v>71</v>
      </c>
      <c r="I3459" s="1" t="s">
        <v>9206</v>
      </c>
      <c r="J3459" s="1" t="s">
        <v>7329</v>
      </c>
      <c r="K3459" s="1" t="str">
        <f t="shared" si="109"/>
        <v>2014</v>
      </c>
      <c r="L3459" s="1">
        <f t="shared" si="110"/>
        <v>7</v>
      </c>
      <c r="M3459" s="1" t="s">
        <v>60</v>
      </c>
    </row>
    <row r="3460" spans="8:13">
      <c r="H3460" s="1" t="s">
        <v>282</v>
      </c>
      <c r="I3460" s="1" t="s">
        <v>2430</v>
      </c>
      <c r="J3460" s="1" t="s">
        <v>881</v>
      </c>
      <c r="K3460" s="1" t="str">
        <f t="shared" ref="K3460:K3523" si="111">TEXT(J3460,"YYYY")</f>
        <v>2018</v>
      </c>
      <c r="L3460" s="18">
        <f t="shared" si="110"/>
        <v>43</v>
      </c>
      <c r="M3460" s="1" t="s">
        <v>79</v>
      </c>
    </row>
    <row r="3461" spans="8:13" hidden="1">
      <c r="H3461" s="1" t="s">
        <v>644</v>
      </c>
      <c r="I3461" s="1" t="s">
        <v>9206</v>
      </c>
      <c r="J3461" s="1" t="s">
        <v>11209</v>
      </c>
      <c r="K3461" s="1" t="str">
        <f t="shared" si="111"/>
        <v>2008</v>
      </c>
      <c r="L3461" s="1">
        <f t="shared" si="110"/>
        <v>29</v>
      </c>
      <c r="M3461" s="1" t="s">
        <v>60</v>
      </c>
    </row>
    <row r="3462" spans="8:13" hidden="1">
      <c r="H3462" s="1" t="s">
        <v>324</v>
      </c>
      <c r="I3462" s="1" t="s">
        <v>9206</v>
      </c>
      <c r="J3462" s="1" t="s">
        <v>2212</v>
      </c>
      <c r="K3462" s="1" t="str">
        <f t="shared" si="111"/>
        <v>2010</v>
      </c>
      <c r="L3462" s="1">
        <f t="shared" si="110"/>
        <v>9</v>
      </c>
      <c r="M3462" s="1" t="s">
        <v>60</v>
      </c>
    </row>
    <row r="3463" spans="8:13">
      <c r="H3463" s="1" t="s">
        <v>282</v>
      </c>
      <c r="I3463" s="1" t="s">
        <v>395</v>
      </c>
      <c r="J3463" s="1" t="s">
        <v>4277</v>
      </c>
      <c r="K3463" s="1" t="str">
        <f t="shared" si="111"/>
        <v>2017</v>
      </c>
      <c r="L3463" s="18">
        <f t="shared" si="110"/>
        <v>43</v>
      </c>
      <c r="M3463" s="1" t="s">
        <v>79</v>
      </c>
    </row>
    <row r="3464" spans="8:13" hidden="1">
      <c r="H3464" s="1" t="s">
        <v>310</v>
      </c>
      <c r="I3464" s="1" t="s">
        <v>11176</v>
      </c>
      <c r="J3464" s="1" t="s">
        <v>7043</v>
      </c>
      <c r="K3464" s="1" t="str">
        <f t="shared" si="111"/>
        <v>2020</v>
      </c>
      <c r="L3464" s="1">
        <f t="shared" si="110"/>
        <v>45</v>
      </c>
      <c r="M3464" s="1" t="s">
        <v>60</v>
      </c>
    </row>
    <row r="3465" spans="8:13" hidden="1">
      <c r="H3465" s="1" t="s">
        <v>464</v>
      </c>
      <c r="I3465" s="1" t="s">
        <v>774</v>
      </c>
      <c r="J3465" s="1" t="s">
        <v>11216</v>
      </c>
      <c r="K3465" s="1" t="str">
        <f t="shared" si="111"/>
        <v>2014</v>
      </c>
      <c r="L3465" s="1">
        <f t="shared" si="110"/>
        <v>31</v>
      </c>
      <c r="M3465" s="1" t="s">
        <v>60</v>
      </c>
    </row>
    <row r="3466" spans="8:13" hidden="1">
      <c r="H3466" s="1" t="s">
        <v>130</v>
      </c>
      <c r="I3466" s="1" t="s">
        <v>774</v>
      </c>
      <c r="J3466" s="1" t="s">
        <v>2212</v>
      </c>
      <c r="K3466" s="1" t="str">
        <f t="shared" si="111"/>
        <v>2010</v>
      </c>
      <c r="L3466" s="1">
        <f t="shared" si="110"/>
        <v>8</v>
      </c>
      <c r="M3466" s="1" t="s">
        <v>60</v>
      </c>
    </row>
    <row r="3467" spans="8:13" hidden="1">
      <c r="H3467" s="1" t="s">
        <v>149</v>
      </c>
      <c r="I3467" s="1" t="s">
        <v>774</v>
      </c>
      <c r="J3467" s="1" t="s">
        <v>11178</v>
      </c>
      <c r="K3467" s="1" t="str">
        <f t="shared" si="111"/>
        <v>2008</v>
      </c>
      <c r="L3467" s="1">
        <f t="shared" si="110"/>
        <v>33</v>
      </c>
      <c r="M3467" s="1" t="s">
        <v>60</v>
      </c>
    </row>
    <row r="3468" spans="8:13" hidden="1">
      <c r="H3468" s="1" t="s">
        <v>120</v>
      </c>
      <c r="I3468" s="1" t="s">
        <v>11176</v>
      </c>
      <c r="J3468" s="1" t="s">
        <v>8665</v>
      </c>
      <c r="K3468" s="1" t="str">
        <f t="shared" si="111"/>
        <v>2020</v>
      </c>
      <c r="L3468" s="1">
        <f t="shared" si="110"/>
        <v>46</v>
      </c>
      <c r="M3468" s="1" t="s">
        <v>60</v>
      </c>
    </row>
    <row r="3469" spans="8:13" hidden="1">
      <c r="H3469" s="1" t="s">
        <v>678</v>
      </c>
      <c r="I3469" s="1" t="s">
        <v>774</v>
      </c>
      <c r="J3469" s="1" t="s">
        <v>2008</v>
      </c>
      <c r="K3469" s="1" t="str">
        <f t="shared" si="111"/>
        <v>2014</v>
      </c>
      <c r="L3469" s="1">
        <f t="shared" si="110"/>
        <v>34</v>
      </c>
      <c r="M3469" s="1" t="s">
        <v>60</v>
      </c>
    </row>
    <row r="3470" spans="8:13" hidden="1">
      <c r="H3470" s="1" t="s">
        <v>555</v>
      </c>
      <c r="I3470" s="1" t="s">
        <v>774</v>
      </c>
      <c r="J3470" s="1" t="s">
        <v>11223</v>
      </c>
      <c r="K3470" s="1" t="str">
        <f t="shared" si="111"/>
        <v>2006</v>
      </c>
      <c r="L3470" s="1">
        <f t="shared" si="110"/>
        <v>32</v>
      </c>
      <c r="M3470" s="1" t="s">
        <v>60</v>
      </c>
    </row>
    <row r="3471" spans="8:13" hidden="1">
      <c r="H3471" s="1" t="s">
        <v>99</v>
      </c>
      <c r="I3471" s="1" t="s">
        <v>774</v>
      </c>
      <c r="J3471" s="1" t="s">
        <v>11225</v>
      </c>
      <c r="K3471" s="1" t="str">
        <f t="shared" si="111"/>
        <v>2013</v>
      </c>
      <c r="L3471" s="1">
        <f t="shared" si="110"/>
        <v>5</v>
      </c>
      <c r="M3471" s="1" t="s">
        <v>60</v>
      </c>
    </row>
    <row r="3472" spans="8:13" hidden="1">
      <c r="H3472" s="1" t="s">
        <v>367</v>
      </c>
      <c r="I3472" s="1" t="s">
        <v>774</v>
      </c>
      <c r="J3472" s="1" t="s">
        <v>4961</v>
      </c>
      <c r="K3472" s="1" t="str">
        <f t="shared" si="111"/>
        <v>2014</v>
      </c>
      <c r="L3472" s="1">
        <f t="shared" si="110"/>
        <v>26</v>
      </c>
      <c r="M3472" s="1" t="s">
        <v>60</v>
      </c>
    </row>
    <row r="3473" spans="8:13">
      <c r="H3473" s="1" t="s">
        <v>233</v>
      </c>
      <c r="I3473" s="1" t="s">
        <v>4450</v>
      </c>
      <c r="J3473" s="1" t="s">
        <v>4208</v>
      </c>
      <c r="K3473" s="1" t="str">
        <f t="shared" si="111"/>
        <v>2012</v>
      </c>
      <c r="L3473" s="18">
        <f t="shared" si="110"/>
        <v>43</v>
      </c>
      <c r="M3473" s="1" t="s">
        <v>79</v>
      </c>
    </row>
    <row r="3474" spans="8:13" hidden="1">
      <c r="H3474" s="1" t="s">
        <v>448</v>
      </c>
      <c r="I3474" s="1" t="s">
        <v>6826</v>
      </c>
      <c r="J3474" s="1" t="s">
        <v>11209</v>
      </c>
      <c r="K3474" s="1" t="str">
        <f t="shared" si="111"/>
        <v>2008</v>
      </c>
      <c r="L3474" s="1">
        <f t="shared" si="110"/>
        <v>26</v>
      </c>
      <c r="M3474" s="1" t="s">
        <v>60</v>
      </c>
    </row>
    <row r="3475" spans="8:13" hidden="1">
      <c r="H3475" s="1" t="s">
        <v>120</v>
      </c>
      <c r="I3475" s="1" t="s">
        <v>6826</v>
      </c>
      <c r="J3475" s="1" t="s">
        <v>7289</v>
      </c>
      <c r="K3475" s="1" t="str">
        <f t="shared" si="111"/>
        <v>2014</v>
      </c>
      <c r="L3475" s="1">
        <f t="shared" si="110"/>
        <v>46</v>
      </c>
      <c r="M3475" s="1" t="s">
        <v>60</v>
      </c>
    </row>
    <row r="3476" spans="8:13">
      <c r="H3476" s="1" t="s">
        <v>310</v>
      </c>
      <c r="I3476" s="1" t="s">
        <v>4604</v>
      </c>
      <c r="J3476" s="1" t="s">
        <v>4600</v>
      </c>
      <c r="K3476" s="1" t="str">
        <f t="shared" si="111"/>
        <v>2014</v>
      </c>
      <c r="L3476" s="18">
        <f t="shared" si="110"/>
        <v>43</v>
      </c>
      <c r="M3476" s="1" t="s">
        <v>79</v>
      </c>
    </row>
    <row r="3477" spans="8:13">
      <c r="H3477" s="1" t="s">
        <v>282</v>
      </c>
      <c r="I3477" s="1" t="s">
        <v>5673</v>
      </c>
      <c r="J3477" s="1" t="s">
        <v>5441</v>
      </c>
      <c r="K3477" s="1" t="str">
        <f t="shared" si="111"/>
        <v>2020</v>
      </c>
      <c r="L3477" s="18">
        <f t="shared" si="110"/>
        <v>43</v>
      </c>
      <c r="M3477" s="1" t="s">
        <v>79</v>
      </c>
    </row>
    <row r="3478" spans="8:13">
      <c r="H3478" s="1" t="s">
        <v>310</v>
      </c>
      <c r="I3478" s="1" t="s">
        <v>6294</v>
      </c>
      <c r="J3478" s="1" t="s">
        <v>2023</v>
      </c>
      <c r="K3478" s="1" t="str">
        <f t="shared" si="111"/>
        <v>2013</v>
      </c>
      <c r="L3478" s="18">
        <f t="shared" si="110"/>
        <v>43</v>
      </c>
      <c r="M3478" s="1" t="s">
        <v>79</v>
      </c>
    </row>
    <row r="3479" spans="8:13" hidden="1">
      <c r="H3479" s="1" t="s">
        <v>678</v>
      </c>
      <c r="I3479" s="1" t="s">
        <v>11233</v>
      </c>
      <c r="J3479" s="1" t="s">
        <v>7173</v>
      </c>
      <c r="K3479" s="1" t="str">
        <f t="shared" si="111"/>
        <v>2011</v>
      </c>
      <c r="L3479" s="1">
        <f t="shared" si="110"/>
        <v>31</v>
      </c>
      <c r="M3479" s="1" t="s">
        <v>60</v>
      </c>
    </row>
    <row r="3480" spans="8:13" hidden="1">
      <c r="H3480" s="1" t="s">
        <v>55</v>
      </c>
      <c r="I3480" s="1" t="s">
        <v>11233</v>
      </c>
      <c r="J3480" s="1" t="s">
        <v>10161</v>
      </c>
      <c r="K3480" s="1" t="str">
        <f t="shared" si="111"/>
        <v>2012</v>
      </c>
      <c r="L3480" s="1">
        <f t="shared" si="110"/>
        <v>2</v>
      </c>
      <c r="M3480" s="1" t="s">
        <v>60</v>
      </c>
    </row>
    <row r="3481" spans="8:13" hidden="1">
      <c r="H3481" s="1" t="s">
        <v>134</v>
      </c>
      <c r="I3481" s="1" t="s">
        <v>11233</v>
      </c>
      <c r="J3481" s="1" t="s">
        <v>9722</v>
      </c>
      <c r="K3481" s="1" t="str">
        <f t="shared" si="111"/>
        <v>2013</v>
      </c>
      <c r="L3481" s="1">
        <f t="shared" si="110"/>
        <v>26</v>
      </c>
      <c r="M3481" s="1" t="s">
        <v>60</v>
      </c>
    </row>
    <row r="3482" spans="8:13">
      <c r="H3482" s="1" t="s">
        <v>282</v>
      </c>
      <c r="I3482" s="1" t="s">
        <v>652</v>
      </c>
      <c r="J3482" s="1" t="s">
        <v>652</v>
      </c>
      <c r="K3482" s="1" t="str">
        <f t="shared" si="111"/>
        <v>2010</v>
      </c>
      <c r="L3482" s="18">
        <f t="shared" si="110"/>
        <v>43</v>
      </c>
      <c r="M3482" s="1" t="s">
        <v>79</v>
      </c>
    </row>
    <row r="3483" spans="8:13" hidden="1">
      <c r="H3483" s="1" t="s">
        <v>448</v>
      </c>
      <c r="I3483" s="1" t="s">
        <v>11233</v>
      </c>
      <c r="J3483" s="1" t="s">
        <v>11240</v>
      </c>
      <c r="K3483" s="1" t="str">
        <f t="shared" si="111"/>
        <v>1998</v>
      </c>
      <c r="L3483" s="1">
        <f t="shared" si="110"/>
        <v>16</v>
      </c>
      <c r="M3483" s="1" t="s">
        <v>60</v>
      </c>
    </row>
    <row r="3484" spans="8:13" hidden="1">
      <c r="H3484" s="1" t="s">
        <v>101</v>
      </c>
      <c r="I3484" s="1" t="s">
        <v>4094</v>
      </c>
      <c r="J3484" s="1" t="s">
        <v>11242</v>
      </c>
      <c r="K3484" s="1" t="str">
        <f t="shared" si="111"/>
        <v>1994</v>
      </c>
      <c r="L3484" s="1">
        <f t="shared" si="110"/>
        <v>18</v>
      </c>
      <c r="M3484" s="1" t="s">
        <v>60</v>
      </c>
    </row>
    <row r="3485" spans="8:13">
      <c r="H3485" s="1" t="s">
        <v>299</v>
      </c>
      <c r="I3485" s="1" t="s">
        <v>7316</v>
      </c>
      <c r="J3485" s="1" t="s">
        <v>5374</v>
      </c>
      <c r="K3485" s="1" t="str">
        <f t="shared" si="111"/>
        <v>2014</v>
      </c>
      <c r="L3485" s="18">
        <f t="shared" si="110"/>
        <v>43</v>
      </c>
      <c r="M3485" s="1" t="s">
        <v>79</v>
      </c>
    </row>
    <row r="3486" spans="8:13">
      <c r="H3486" s="1" t="s">
        <v>484</v>
      </c>
      <c r="I3486" s="1" t="s">
        <v>7638</v>
      </c>
      <c r="J3486" s="1" t="s">
        <v>7639</v>
      </c>
      <c r="K3486" s="1" t="str">
        <f t="shared" si="111"/>
        <v>2011</v>
      </c>
      <c r="L3486" s="18">
        <f t="shared" si="110"/>
        <v>43</v>
      </c>
      <c r="M3486" s="1" t="s">
        <v>79</v>
      </c>
    </row>
    <row r="3487" spans="8:13">
      <c r="H3487" s="1" t="s">
        <v>282</v>
      </c>
      <c r="I3487" s="1" t="s">
        <v>5326</v>
      </c>
      <c r="J3487" s="1" t="s">
        <v>8844</v>
      </c>
      <c r="K3487" s="1" t="str">
        <f t="shared" si="111"/>
        <v>2014</v>
      </c>
      <c r="L3487" s="18">
        <f t="shared" si="110"/>
        <v>43</v>
      </c>
      <c r="M3487" s="1" t="s">
        <v>79</v>
      </c>
    </row>
    <row r="3488" spans="8:13">
      <c r="H3488" s="1" t="s">
        <v>721</v>
      </c>
      <c r="I3488" s="1" t="s">
        <v>8856</v>
      </c>
      <c r="J3488" s="1" t="s">
        <v>8857</v>
      </c>
      <c r="K3488" s="1" t="str">
        <f t="shared" si="111"/>
        <v>2006</v>
      </c>
      <c r="L3488" s="18">
        <f t="shared" si="110"/>
        <v>43</v>
      </c>
      <c r="M3488" s="1" t="s">
        <v>79</v>
      </c>
    </row>
    <row r="3489" spans="8:13" hidden="1">
      <c r="H3489" s="1" t="s">
        <v>58</v>
      </c>
      <c r="I3489" s="1" t="s">
        <v>7337</v>
      </c>
      <c r="J3489" s="1" t="s">
        <v>9539</v>
      </c>
      <c r="K3489" s="1" t="str">
        <f t="shared" si="111"/>
        <v>2014</v>
      </c>
      <c r="L3489" s="1">
        <f t="shared" si="110"/>
        <v>10</v>
      </c>
      <c r="M3489" s="1" t="s">
        <v>60</v>
      </c>
    </row>
    <row r="3490" spans="8:13" hidden="1">
      <c r="H3490" s="1" t="s">
        <v>63</v>
      </c>
      <c r="I3490" s="1" t="s">
        <v>7337</v>
      </c>
      <c r="J3490" s="1" t="s">
        <v>3825</v>
      </c>
      <c r="K3490" s="1" t="str">
        <f t="shared" si="111"/>
        <v>2012</v>
      </c>
      <c r="L3490" s="1">
        <f t="shared" si="110"/>
        <v>28</v>
      </c>
      <c r="M3490" s="1" t="s">
        <v>60</v>
      </c>
    </row>
    <row r="3491" spans="8:13" hidden="1">
      <c r="H3491" s="1" t="s">
        <v>63</v>
      </c>
      <c r="I3491" s="1" t="s">
        <v>7337</v>
      </c>
      <c r="J3491" s="1" t="s">
        <v>7868</v>
      </c>
      <c r="K3491" s="1" t="str">
        <f t="shared" si="111"/>
        <v>2010</v>
      </c>
      <c r="L3491" s="1">
        <f t="shared" si="110"/>
        <v>26</v>
      </c>
      <c r="M3491" s="1" t="s">
        <v>60</v>
      </c>
    </row>
    <row r="3492" spans="8:13" hidden="1">
      <c r="H3492" s="1" t="s">
        <v>721</v>
      </c>
      <c r="I3492" s="1" t="s">
        <v>7360</v>
      </c>
      <c r="J3492" s="1" t="s">
        <v>10761</v>
      </c>
      <c r="K3492" s="1" t="str">
        <f t="shared" si="111"/>
        <v>2011</v>
      </c>
      <c r="L3492" s="1">
        <f t="shared" ref="L3492:L3555" si="112">H3492-(TEXT(I3492,"YYYY")-TEXT(J3492,"YYYY"))</f>
        <v>48</v>
      </c>
      <c r="M3492" s="1" t="s">
        <v>60</v>
      </c>
    </row>
    <row r="3493" spans="8:13" hidden="1">
      <c r="H3493" s="1" t="s">
        <v>555</v>
      </c>
      <c r="I3493" s="1" t="s">
        <v>7360</v>
      </c>
      <c r="J3493" s="1" t="s">
        <v>9539</v>
      </c>
      <c r="K3493" s="1" t="str">
        <f t="shared" si="111"/>
        <v>2014</v>
      </c>
      <c r="L3493" s="1">
        <f t="shared" si="112"/>
        <v>40</v>
      </c>
      <c r="M3493" s="1" t="s">
        <v>60</v>
      </c>
    </row>
    <row r="3494" spans="8:13">
      <c r="H3494" s="1" t="s">
        <v>310</v>
      </c>
      <c r="I3494" s="1" t="s">
        <v>7209</v>
      </c>
      <c r="J3494" s="1" t="s">
        <v>941</v>
      </c>
      <c r="K3494" s="1" t="str">
        <f t="shared" si="111"/>
        <v>2011</v>
      </c>
      <c r="L3494" s="18">
        <f t="shared" si="112"/>
        <v>43</v>
      </c>
      <c r="M3494" s="1" t="s">
        <v>79</v>
      </c>
    </row>
    <row r="3495" spans="8:13" hidden="1">
      <c r="H3495" s="1" t="s">
        <v>108</v>
      </c>
      <c r="I3495" s="1" t="s">
        <v>7360</v>
      </c>
      <c r="J3495" s="1" t="s">
        <v>1712</v>
      </c>
      <c r="K3495" s="1" t="str">
        <f t="shared" si="111"/>
        <v>2014</v>
      </c>
      <c r="L3495" s="1">
        <f t="shared" si="112"/>
        <v>8</v>
      </c>
      <c r="M3495" s="1" t="s">
        <v>60</v>
      </c>
    </row>
    <row r="3496" spans="8:13" hidden="1">
      <c r="H3496" s="1" t="s">
        <v>130</v>
      </c>
      <c r="I3496" s="1" t="s">
        <v>7244</v>
      </c>
      <c r="J3496" s="1" t="s">
        <v>6321</v>
      </c>
      <c r="K3496" s="1" t="str">
        <f t="shared" si="111"/>
        <v>2014</v>
      </c>
      <c r="L3496" s="1">
        <f t="shared" si="112"/>
        <v>12</v>
      </c>
      <c r="M3496" s="1" t="s">
        <v>60</v>
      </c>
    </row>
    <row r="3497" spans="8:13" hidden="1">
      <c r="H3497" s="1" t="s">
        <v>180</v>
      </c>
      <c r="I3497" s="1" t="s">
        <v>11257</v>
      </c>
      <c r="J3497" s="1" t="s">
        <v>1130</v>
      </c>
      <c r="K3497" s="1" t="str">
        <f t="shared" si="111"/>
        <v>2019</v>
      </c>
      <c r="L3497" s="1">
        <f t="shared" si="112"/>
        <v>62</v>
      </c>
      <c r="M3497" s="1" t="s">
        <v>60</v>
      </c>
    </row>
    <row r="3498" spans="8:13">
      <c r="H3498" s="1" t="s">
        <v>136</v>
      </c>
      <c r="I3498" s="1" t="s">
        <v>9173</v>
      </c>
      <c r="J3498" s="1" t="s">
        <v>8899</v>
      </c>
      <c r="K3498" s="1" t="str">
        <f t="shared" si="111"/>
        <v>2006</v>
      </c>
      <c r="L3498" s="18">
        <f t="shared" si="112"/>
        <v>43</v>
      </c>
      <c r="M3498" s="1" t="s">
        <v>79</v>
      </c>
    </row>
    <row r="3499" spans="8:13">
      <c r="H3499" s="1" t="s">
        <v>299</v>
      </c>
      <c r="I3499" s="1" t="s">
        <v>7224</v>
      </c>
      <c r="J3499" s="1" t="s">
        <v>11336</v>
      </c>
      <c r="K3499" s="1" t="str">
        <f t="shared" si="111"/>
        <v>2013</v>
      </c>
      <c r="L3499" s="18">
        <f t="shared" si="112"/>
        <v>43</v>
      </c>
      <c r="M3499" s="1" t="s">
        <v>79</v>
      </c>
    </row>
    <row r="3500" spans="8:13">
      <c r="H3500" s="1" t="s">
        <v>282</v>
      </c>
      <c r="I3500" s="1" t="s">
        <v>5326</v>
      </c>
      <c r="J3500" s="1" t="s">
        <v>1712</v>
      </c>
      <c r="K3500" s="1" t="str">
        <f t="shared" si="111"/>
        <v>2014</v>
      </c>
      <c r="L3500" s="18">
        <f t="shared" si="112"/>
        <v>43</v>
      </c>
      <c r="M3500" s="1" t="s">
        <v>79</v>
      </c>
    </row>
    <row r="3501" spans="8:13" hidden="1">
      <c r="H3501" s="1" t="s">
        <v>233</v>
      </c>
      <c r="I3501" s="1" t="s">
        <v>11257</v>
      </c>
      <c r="J3501" s="1" t="s">
        <v>199</v>
      </c>
      <c r="K3501" s="1" t="str">
        <f t="shared" si="111"/>
        <v>2018</v>
      </c>
      <c r="L3501" s="1">
        <f t="shared" si="112"/>
        <v>47</v>
      </c>
      <c r="M3501" s="1" t="s">
        <v>60</v>
      </c>
    </row>
    <row r="3502" spans="8:13" hidden="1">
      <c r="H3502" s="1" t="s">
        <v>479</v>
      </c>
      <c r="I3502" s="1" t="s">
        <v>11257</v>
      </c>
      <c r="J3502" s="1" t="s">
        <v>11280</v>
      </c>
      <c r="K3502" s="1" t="str">
        <f t="shared" si="111"/>
        <v>2007</v>
      </c>
      <c r="L3502" s="1">
        <f t="shared" si="112"/>
        <v>6</v>
      </c>
      <c r="M3502" s="1" t="s">
        <v>60</v>
      </c>
    </row>
    <row r="3503" spans="8:13" hidden="1">
      <c r="H3503" s="1" t="s">
        <v>177</v>
      </c>
      <c r="I3503" s="1" t="s">
        <v>11257</v>
      </c>
      <c r="J3503" s="1" t="s">
        <v>11267</v>
      </c>
      <c r="K3503" s="1" t="str">
        <f t="shared" si="111"/>
        <v>2010</v>
      </c>
      <c r="L3503" s="1">
        <f t="shared" si="112"/>
        <v>13</v>
      </c>
      <c r="M3503" s="1" t="s">
        <v>60</v>
      </c>
    </row>
    <row r="3504" spans="8:13">
      <c r="H3504" s="1" t="s">
        <v>721</v>
      </c>
      <c r="I3504" s="1" t="s">
        <v>8856</v>
      </c>
      <c r="J3504" s="1" t="s">
        <v>11382</v>
      </c>
      <c r="K3504" s="1" t="str">
        <f t="shared" si="111"/>
        <v>2006</v>
      </c>
      <c r="L3504" s="18">
        <f t="shared" si="112"/>
        <v>43</v>
      </c>
      <c r="M3504" s="1" t="s">
        <v>79</v>
      </c>
    </row>
    <row r="3505" spans="8:13" hidden="1">
      <c r="H3505" s="1" t="s">
        <v>584</v>
      </c>
      <c r="I3505" s="1" t="s">
        <v>11290</v>
      </c>
      <c r="J3505" s="1" t="s">
        <v>7043</v>
      </c>
      <c r="K3505" s="1" t="str">
        <f t="shared" si="111"/>
        <v>2020</v>
      </c>
      <c r="L3505" s="1">
        <f t="shared" si="112"/>
        <v>37</v>
      </c>
      <c r="M3505" s="1" t="s">
        <v>60</v>
      </c>
    </row>
    <row r="3506" spans="8:13" hidden="1">
      <c r="H3506" s="1" t="s">
        <v>71</v>
      </c>
      <c r="I3506" s="1" t="s">
        <v>11290</v>
      </c>
      <c r="J3506" s="1" t="s">
        <v>459</v>
      </c>
      <c r="K3506" s="1" t="str">
        <f t="shared" si="111"/>
        <v>2019</v>
      </c>
      <c r="L3506" s="1">
        <f t="shared" si="112"/>
        <v>6</v>
      </c>
      <c r="M3506" s="1" t="s">
        <v>60</v>
      </c>
    </row>
    <row r="3507" spans="8:13" hidden="1">
      <c r="H3507" s="1" t="s">
        <v>71</v>
      </c>
      <c r="I3507" s="1" t="s">
        <v>11290</v>
      </c>
      <c r="J3507" s="1" t="s">
        <v>459</v>
      </c>
      <c r="K3507" s="1" t="str">
        <f t="shared" si="111"/>
        <v>2019</v>
      </c>
      <c r="L3507" s="1">
        <f t="shared" si="112"/>
        <v>6</v>
      </c>
      <c r="M3507" s="1" t="s">
        <v>60</v>
      </c>
    </row>
    <row r="3508" spans="8:13">
      <c r="H3508" s="1" t="s">
        <v>282</v>
      </c>
      <c r="I3508" s="1" t="s">
        <v>12459</v>
      </c>
      <c r="J3508" s="1" t="s">
        <v>10602</v>
      </c>
      <c r="K3508" s="1" t="str">
        <f t="shared" si="111"/>
        <v>2020</v>
      </c>
      <c r="L3508" s="18">
        <f t="shared" si="112"/>
        <v>43</v>
      </c>
      <c r="M3508" s="1" t="s">
        <v>79</v>
      </c>
    </row>
    <row r="3509" spans="8:13">
      <c r="H3509" s="1" t="s">
        <v>299</v>
      </c>
      <c r="I3509" s="1" t="s">
        <v>750</v>
      </c>
      <c r="J3509" s="1" t="s">
        <v>191</v>
      </c>
      <c r="K3509" s="1" t="str">
        <f t="shared" si="111"/>
        <v>2018</v>
      </c>
      <c r="L3509" s="18">
        <f t="shared" si="112"/>
        <v>44</v>
      </c>
      <c r="M3509" s="1" t="s">
        <v>79</v>
      </c>
    </row>
    <row r="3510" spans="8:13" hidden="1">
      <c r="H3510" s="1">
        <v>2</v>
      </c>
      <c r="I3510" s="1" t="s">
        <v>7244</v>
      </c>
      <c r="J3510" s="1" t="s">
        <v>11216</v>
      </c>
      <c r="K3510" s="1" t="str">
        <f t="shared" si="111"/>
        <v>2014</v>
      </c>
      <c r="L3510" s="1">
        <f t="shared" si="112"/>
        <v>2</v>
      </c>
      <c r="M3510" s="1" t="s">
        <v>60</v>
      </c>
    </row>
    <row r="3511" spans="8:13" hidden="1">
      <c r="H3511" s="1" t="s">
        <v>458</v>
      </c>
      <c r="I3511" s="1" t="s">
        <v>11302</v>
      </c>
      <c r="J3511" s="1" t="s">
        <v>11303</v>
      </c>
      <c r="K3511" s="1" t="str">
        <f t="shared" si="111"/>
        <v>2005</v>
      </c>
      <c r="L3511" s="1">
        <f t="shared" si="112"/>
        <v>64</v>
      </c>
      <c r="M3511" s="1" t="s">
        <v>60</v>
      </c>
    </row>
    <row r="3512" spans="8:13" hidden="1">
      <c r="H3512" s="1" t="s">
        <v>1488</v>
      </c>
      <c r="I3512" s="1" t="s">
        <v>9308</v>
      </c>
      <c r="J3512" s="1" t="s">
        <v>6586</v>
      </c>
      <c r="K3512" s="1" t="str">
        <f t="shared" si="111"/>
        <v>2020</v>
      </c>
      <c r="L3512" s="1">
        <f t="shared" si="112"/>
        <v>67</v>
      </c>
      <c r="M3512" s="1" t="s">
        <v>60</v>
      </c>
    </row>
    <row r="3513" spans="8:13">
      <c r="H3513" s="1" t="s">
        <v>299</v>
      </c>
      <c r="I3513" s="1" t="s">
        <v>799</v>
      </c>
      <c r="J3513" s="1" t="s">
        <v>801</v>
      </c>
      <c r="K3513" s="1" t="str">
        <f t="shared" si="111"/>
        <v>2015</v>
      </c>
      <c r="L3513" s="18">
        <f t="shared" si="112"/>
        <v>44</v>
      </c>
      <c r="M3513" s="1" t="s">
        <v>79</v>
      </c>
    </row>
    <row r="3514" spans="8:13">
      <c r="H3514" s="1" t="s">
        <v>233</v>
      </c>
      <c r="I3514" s="1" t="s">
        <v>437</v>
      </c>
      <c r="J3514" s="1" t="s">
        <v>815</v>
      </c>
      <c r="K3514" s="1" t="str">
        <f t="shared" si="111"/>
        <v>2014</v>
      </c>
      <c r="L3514" s="18">
        <f t="shared" si="112"/>
        <v>44</v>
      </c>
      <c r="M3514" s="1" t="s">
        <v>79</v>
      </c>
    </row>
    <row r="3515" spans="8:13">
      <c r="H3515" s="1" t="s">
        <v>299</v>
      </c>
      <c r="I3515" s="1" t="s">
        <v>861</v>
      </c>
      <c r="J3515" s="1" t="s">
        <v>72</v>
      </c>
      <c r="K3515" s="1" t="str">
        <f t="shared" si="111"/>
        <v>2019</v>
      </c>
      <c r="L3515" s="18">
        <f t="shared" si="112"/>
        <v>44</v>
      </c>
      <c r="M3515" s="1" t="s">
        <v>79</v>
      </c>
    </row>
    <row r="3516" spans="8:13" hidden="1">
      <c r="H3516" s="1" t="s">
        <v>128</v>
      </c>
      <c r="I3516" s="1" t="s">
        <v>9308</v>
      </c>
      <c r="J3516" s="1" t="s">
        <v>5710</v>
      </c>
      <c r="K3516" s="1" t="str">
        <f t="shared" si="111"/>
        <v>2020</v>
      </c>
      <c r="L3516" s="1">
        <f t="shared" si="112"/>
        <v>42</v>
      </c>
      <c r="M3516" s="1" t="s">
        <v>60</v>
      </c>
    </row>
    <row r="3517" spans="8:13">
      <c r="H3517" s="1" t="s">
        <v>120</v>
      </c>
      <c r="I3517" s="1" t="s">
        <v>1960</v>
      </c>
      <c r="J3517" s="1" t="s">
        <v>1534</v>
      </c>
      <c r="K3517" s="1" t="str">
        <f t="shared" si="111"/>
        <v>2016</v>
      </c>
      <c r="L3517" s="18">
        <f t="shared" si="112"/>
        <v>44</v>
      </c>
      <c r="M3517" s="1" t="s">
        <v>79</v>
      </c>
    </row>
    <row r="3518" spans="8:13" hidden="1">
      <c r="H3518" s="1" t="s">
        <v>177</v>
      </c>
      <c r="I3518" s="1" t="s">
        <v>7244</v>
      </c>
      <c r="J3518" s="1" t="s">
        <v>3409</v>
      </c>
      <c r="K3518" s="1" t="str">
        <f t="shared" si="111"/>
        <v>2004</v>
      </c>
      <c r="L3518" s="1">
        <f t="shared" si="112"/>
        <v>13</v>
      </c>
      <c r="M3518" s="1" t="s">
        <v>60</v>
      </c>
    </row>
    <row r="3519" spans="8:13">
      <c r="H3519" s="1" t="s">
        <v>240</v>
      </c>
      <c r="I3519" s="1" t="s">
        <v>254</v>
      </c>
      <c r="J3519" s="1" t="s">
        <v>2352</v>
      </c>
      <c r="K3519" s="1" t="str">
        <f t="shared" si="111"/>
        <v>2008</v>
      </c>
      <c r="L3519" s="18">
        <f t="shared" si="112"/>
        <v>44</v>
      </c>
      <c r="M3519" s="1" t="s">
        <v>79</v>
      </c>
    </row>
    <row r="3520" spans="8:13" hidden="1">
      <c r="H3520" s="1" t="s">
        <v>448</v>
      </c>
      <c r="I3520" s="1" t="s">
        <v>7244</v>
      </c>
      <c r="J3520" s="1" t="s">
        <v>11323</v>
      </c>
      <c r="K3520" s="1" t="str">
        <f t="shared" si="111"/>
        <v>2003</v>
      </c>
      <c r="L3520" s="1">
        <f t="shared" si="112"/>
        <v>21</v>
      </c>
      <c r="M3520" s="1"/>
    </row>
    <row r="3521" spans="8:13" hidden="1">
      <c r="H3521" s="1" t="s">
        <v>382</v>
      </c>
      <c r="I3521" s="1" t="s">
        <v>9308</v>
      </c>
      <c r="J3521" s="1" t="s">
        <v>5441</v>
      </c>
      <c r="K3521" s="1" t="str">
        <f t="shared" si="111"/>
        <v>2020</v>
      </c>
      <c r="L3521" s="1">
        <f t="shared" si="112"/>
        <v>70</v>
      </c>
      <c r="M3521" s="1" t="s">
        <v>60</v>
      </c>
    </row>
    <row r="3522" spans="8:13">
      <c r="H3522" s="1" t="s">
        <v>310</v>
      </c>
      <c r="I3522" s="1" t="s">
        <v>2418</v>
      </c>
      <c r="J3522" s="1" t="s">
        <v>610</v>
      </c>
      <c r="K3522" s="1" t="str">
        <f t="shared" si="111"/>
        <v>2017</v>
      </c>
      <c r="L3522" s="18">
        <f t="shared" si="112"/>
        <v>44</v>
      </c>
      <c r="M3522" s="1" t="s">
        <v>79</v>
      </c>
    </row>
    <row r="3523" spans="8:13">
      <c r="H3523" s="1" t="s">
        <v>299</v>
      </c>
      <c r="I3523" s="1" t="s">
        <v>3623</v>
      </c>
      <c r="J3523" s="1" t="s">
        <v>3458</v>
      </c>
      <c r="K3523" s="1" t="str">
        <f t="shared" si="111"/>
        <v>2018</v>
      </c>
      <c r="L3523" s="18">
        <f t="shared" si="112"/>
        <v>44</v>
      </c>
      <c r="M3523" s="1" t="s">
        <v>79</v>
      </c>
    </row>
    <row r="3524" spans="8:13" hidden="1">
      <c r="H3524" s="1" t="s">
        <v>217</v>
      </c>
      <c r="I3524" s="1" t="s">
        <v>2102</v>
      </c>
      <c r="J3524" s="1" t="s">
        <v>5680</v>
      </c>
      <c r="K3524" s="1" t="str">
        <f t="shared" ref="K3524:K3587" si="113">TEXT(J3524,"YYYY")</f>
        <v>2020</v>
      </c>
      <c r="L3524" s="1">
        <f t="shared" si="112"/>
        <v>16</v>
      </c>
      <c r="M3524" s="1" t="s">
        <v>60</v>
      </c>
    </row>
    <row r="3525" spans="8:13" hidden="1">
      <c r="H3525" s="1" t="s">
        <v>177</v>
      </c>
      <c r="I3525" s="1" t="s">
        <v>7224</v>
      </c>
      <c r="J3525" s="1" t="s">
        <v>8835</v>
      </c>
      <c r="K3525" s="1" t="str">
        <f t="shared" si="113"/>
        <v>2013</v>
      </c>
      <c r="L3525" s="1">
        <f t="shared" si="112"/>
        <v>22</v>
      </c>
      <c r="M3525" s="1" t="s">
        <v>60</v>
      </c>
    </row>
    <row r="3526" spans="8:13">
      <c r="H3526" s="1" t="s">
        <v>310</v>
      </c>
      <c r="I3526" s="1" t="s">
        <v>3838</v>
      </c>
      <c r="J3526" s="1" t="s">
        <v>1534</v>
      </c>
      <c r="K3526" s="1" t="str">
        <f t="shared" si="113"/>
        <v>2016</v>
      </c>
      <c r="L3526" s="18">
        <f t="shared" si="112"/>
        <v>44</v>
      </c>
      <c r="M3526" s="1" t="s">
        <v>79</v>
      </c>
    </row>
    <row r="3527" spans="8:13" hidden="1">
      <c r="H3527" s="1" t="s">
        <v>484</v>
      </c>
      <c r="I3527" s="1" t="s">
        <v>7224</v>
      </c>
      <c r="J3527" s="1" t="s">
        <v>11337</v>
      </c>
      <c r="K3527" s="1" t="str">
        <f t="shared" si="113"/>
        <v>1990</v>
      </c>
      <c r="L3527" s="1">
        <f t="shared" si="112"/>
        <v>24</v>
      </c>
      <c r="M3527" s="1" t="s">
        <v>60</v>
      </c>
    </row>
    <row r="3528" spans="8:13" hidden="1">
      <c r="H3528" s="1" t="s">
        <v>1343</v>
      </c>
      <c r="I3528" s="1" t="s">
        <v>7224</v>
      </c>
      <c r="J3528" s="1" t="s">
        <v>7329</v>
      </c>
      <c r="K3528" s="1" t="str">
        <f t="shared" si="113"/>
        <v>2014</v>
      </c>
      <c r="L3528" s="1">
        <f t="shared" si="112"/>
        <v>41</v>
      </c>
      <c r="M3528" s="1" t="s">
        <v>60</v>
      </c>
    </row>
    <row r="3529" spans="8:13">
      <c r="H3529" s="1" t="s">
        <v>299</v>
      </c>
      <c r="I3529" s="1" t="s">
        <v>1656</v>
      </c>
      <c r="J3529" s="1" t="s">
        <v>5226</v>
      </c>
      <c r="K3529" s="1" t="str">
        <f t="shared" si="113"/>
        <v>2016</v>
      </c>
      <c r="L3529" s="18">
        <f t="shared" si="112"/>
        <v>44</v>
      </c>
      <c r="M3529" s="1" t="s">
        <v>79</v>
      </c>
    </row>
    <row r="3530" spans="8:13">
      <c r="H3530" s="1" t="s">
        <v>310</v>
      </c>
      <c r="I3530" s="1" t="s">
        <v>5140</v>
      </c>
      <c r="J3530" s="1" t="s">
        <v>5226</v>
      </c>
      <c r="K3530" s="1" t="str">
        <f t="shared" si="113"/>
        <v>2016</v>
      </c>
      <c r="L3530" s="18">
        <f t="shared" si="112"/>
        <v>44</v>
      </c>
      <c r="M3530" s="1" t="s">
        <v>79</v>
      </c>
    </row>
    <row r="3531" spans="8:13">
      <c r="H3531" s="1" t="s">
        <v>233</v>
      </c>
      <c r="I3531" s="1" t="s">
        <v>6526</v>
      </c>
      <c r="J3531" s="1" t="s">
        <v>6312</v>
      </c>
      <c r="K3531" s="1" t="str">
        <f t="shared" si="113"/>
        <v>2012</v>
      </c>
      <c r="L3531" s="18">
        <f t="shared" si="112"/>
        <v>44</v>
      </c>
      <c r="M3531" s="1" t="s">
        <v>79</v>
      </c>
    </row>
    <row r="3532" spans="8:13" hidden="1">
      <c r="H3532" s="1" t="s">
        <v>375</v>
      </c>
      <c r="I3532" s="1" t="s">
        <v>5184</v>
      </c>
      <c r="J3532" s="1" t="s">
        <v>7282</v>
      </c>
      <c r="K3532" s="1" t="str">
        <f t="shared" si="113"/>
        <v>2014</v>
      </c>
      <c r="L3532" s="1">
        <f t="shared" si="112"/>
        <v>56</v>
      </c>
      <c r="M3532" s="1" t="s">
        <v>60</v>
      </c>
    </row>
    <row r="3533" spans="8:13" hidden="1">
      <c r="H3533" s="1" t="s">
        <v>63</v>
      </c>
      <c r="I3533" s="1" t="s">
        <v>5184</v>
      </c>
      <c r="J3533" s="1" t="s">
        <v>8849</v>
      </c>
      <c r="K3533" s="1" t="str">
        <f t="shared" si="113"/>
        <v>2013</v>
      </c>
      <c r="L3533" s="1">
        <f t="shared" si="112"/>
        <v>29</v>
      </c>
      <c r="M3533" s="1" t="s">
        <v>60</v>
      </c>
    </row>
    <row r="3534" spans="8:13">
      <c r="H3534" s="1" t="s">
        <v>189</v>
      </c>
      <c r="I3534" s="1" t="s">
        <v>364</v>
      </c>
      <c r="J3534" s="1" t="s">
        <v>587</v>
      </c>
      <c r="K3534" s="1" t="str">
        <f t="shared" si="113"/>
        <v>2017</v>
      </c>
      <c r="L3534" s="18">
        <f t="shared" si="112"/>
        <v>44</v>
      </c>
      <c r="M3534" s="1" t="s">
        <v>79</v>
      </c>
    </row>
    <row r="3535" spans="8:13">
      <c r="H3535" s="1" t="s">
        <v>136</v>
      </c>
      <c r="I3535" s="1" t="s">
        <v>4461</v>
      </c>
      <c r="J3535" s="1" t="s">
        <v>2212</v>
      </c>
      <c r="K3535" s="1" t="str">
        <f t="shared" si="113"/>
        <v>2010</v>
      </c>
      <c r="L3535" s="18">
        <f t="shared" si="112"/>
        <v>44</v>
      </c>
      <c r="M3535" s="1" t="s">
        <v>79</v>
      </c>
    </row>
    <row r="3536" spans="8:13">
      <c r="H3536" s="1" t="s">
        <v>299</v>
      </c>
      <c r="I3536" s="1" t="s">
        <v>7374</v>
      </c>
      <c r="J3536" s="1" t="s">
        <v>5747</v>
      </c>
      <c r="K3536" s="1" t="str">
        <f t="shared" si="113"/>
        <v>2015</v>
      </c>
      <c r="L3536" s="18">
        <f t="shared" si="112"/>
        <v>44</v>
      </c>
      <c r="M3536" s="1" t="s">
        <v>79</v>
      </c>
    </row>
    <row r="3537" spans="8:13">
      <c r="H3537" s="1" t="s">
        <v>120</v>
      </c>
      <c r="I3537" s="1" t="s">
        <v>1184</v>
      </c>
      <c r="J3537" s="1" t="s">
        <v>199</v>
      </c>
      <c r="K3537" s="1" t="str">
        <f t="shared" si="113"/>
        <v>2018</v>
      </c>
      <c r="L3537" s="18">
        <f t="shared" si="112"/>
        <v>44</v>
      </c>
      <c r="M3537" s="1" t="s">
        <v>79</v>
      </c>
    </row>
    <row r="3538" spans="8:13" hidden="1">
      <c r="H3538" s="1" t="s">
        <v>149</v>
      </c>
      <c r="I3538" s="1" t="s">
        <v>8512</v>
      </c>
      <c r="J3538" s="1" t="s">
        <v>9724</v>
      </c>
      <c r="K3538" s="1" t="str">
        <f t="shared" si="113"/>
        <v>2013</v>
      </c>
      <c r="L3538" s="1">
        <f t="shared" si="112"/>
        <v>38</v>
      </c>
      <c r="M3538" s="1" t="s">
        <v>60</v>
      </c>
    </row>
    <row r="3539" spans="8:13" hidden="1">
      <c r="H3539" s="1" t="s">
        <v>263</v>
      </c>
      <c r="I3539" s="1" t="s">
        <v>8512</v>
      </c>
      <c r="J3539" s="1" t="s">
        <v>11349</v>
      </c>
      <c r="K3539" s="1" t="str">
        <f t="shared" si="113"/>
        <v>2004</v>
      </c>
      <c r="L3539" s="1">
        <f t="shared" si="112"/>
        <v>8</v>
      </c>
      <c r="M3539" s="1" t="s">
        <v>60</v>
      </c>
    </row>
    <row r="3540" spans="8:13">
      <c r="H3540" s="1" t="s">
        <v>308</v>
      </c>
      <c r="I3540" s="1" t="s">
        <v>7937</v>
      </c>
      <c r="J3540" s="1" t="s">
        <v>7971</v>
      </c>
      <c r="K3540" s="1" t="str">
        <f t="shared" si="113"/>
        <v>2007</v>
      </c>
      <c r="L3540" s="18">
        <f t="shared" si="112"/>
        <v>44</v>
      </c>
      <c r="M3540" s="1" t="s">
        <v>79</v>
      </c>
    </row>
    <row r="3541" spans="8:13" hidden="1">
      <c r="H3541" s="1" t="s">
        <v>678</v>
      </c>
      <c r="I3541" s="1" t="s">
        <v>8512</v>
      </c>
      <c r="J3541" s="1" t="s">
        <v>9539</v>
      </c>
      <c r="K3541" s="1" t="str">
        <f t="shared" si="113"/>
        <v>2014</v>
      </c>
      <c r="L3541" s="1">
        <f t="shared" si="112"/>
        <v>34</v>
      </c>
      <c r="M3541" s="1" t="s">
        <v>60</v>
      </c>
    </row>
    <row r="3542" spans="8:13" hidden="1">
      <c r="H3542" s="1" t="s">
        <v>584</v>
      </c>
      <c r="I3542" s="1" t="s">
        <v>8512</v>
      </c>
      <c r="J3542" s="1" t="s">
        <v>2008</v>
      </c>
      <c r="K3542" s="1" t="str">
        <f t="shared" si="113"/>
        <v>2014</v>
      </c>
      <c r="L3542" s="1">
        <f t="shared" si="112"/>
        <v>37</v>
      </c>
      <c r="M3542" s="1" t="s">
        <v>60</v>
      </c>
    </row>
    <row r="3543" spans="8:13" hidden="1">
      <c r="H3543" s="1" t="s">
        <v>515</v>
      </c>
      <c r="I3543" s="1" t="s">
        <v>8512</v>
      </c>
      <c r="J3543" s="1" t="s">
        <v>11351</v>
      </c>
      <c r="K3543" s="1" t="str">
        <f t="shared" si="113"/>
        <v>1999</v>
      </c>
      <c r="L3543" s="1">
        <f t="shared" si="112"/>
        <v>50</v>
      </c>
      <c r="M3543" s="1" t="s">
        <v>60</v>
      </c>
    </row>
    <row r="3544" spans="8:13" hidden="1">
      <c r="H3544" s="1" t="s">
        <v>555</v>
      </c>
      <c r="I3544" s="1" t="s">
        <v>5681</v>
      </c>
      <c r="J3544" s="1" t="s">
        <v>690</v>
      </c>
      <c r="K3544" s="1" t="str">
        <f t="shared" si="113"/>
        <v>2020</v>
      </c>
      <c r="L3544" s="1">
        <f t="shared" si="112"/>
        <v>40</v>
      </c>
      <c r="M3544" s="1" t="s">
        <v>60</v>
      </c>
    </row>
    <row r="3545" spans="8:13" hidden="1">
      <c r="H3545" s="1" t="s">
        <v>282</v>
      </c>
      <c r="I3545" s="1" t="s">
        <v>8512</v>
      </c>
      <c r="J3545" s="1" t="s">
        <v>6947</v>
      </c>
      <c r="K3545" s="1" t="str">
        <f t="shared" si="113"/>
        <v>2013</v>
      </c>
      <c r="L3545" s="1">
        <f t="shared" si="112"/>
        <v>42</v>
      </c>
      <c r="M3545" s="1" t="s">
        <v>60</v>
      </c>
    </row>
    <row r="3546" spans="8:13" hidden="1">
      <c r="H3546" s="1" t="s">
        <v>530</v>
      </c>
      <c r="I3546" s="1" t="s">
        <v>5681</v>
      </c>
      <c r="J3546" s="1" t="s">
        <v>913</v>
      </c>
      <c r="K3546" s="1" t="str">
        <f t="shared" si="113"/>
        <v>2018</v>
      </c>
      <c r="L3546" s="1">
        <f t="shared" si="112"/>
        <v>31</v>
      </c>
      <c r="M3546" s="1" t="s">
        <v>60</v>
      </c>
    </row>
    <row r="3547" spans="8:13" hidden="1">
      <c r="H3547" s="1" t="s">
        <v>240</v>
      </c>
      <c r="I3547" s="1" t="s">
        <v>8526</v>
      </c>
      <c r="J3547" s="1" t="s">
        <v>8528</v>
      </c>
      <c r="K3547" s="1" t="str">
        <f t="shared" si="113"/>
        <v>2012</v>
      </c>
      <c r="L3547" s="1">
        <f t="shared" si="112"/>
        <v>52</v>
      </c>
      <c r="M3547" s="1" t="s">
        <v>60</v>
      </c>
    </row>
    <row r="3548" spans="8:13" hidden="1">
      <c r="H3548" s="1" t="s">
        <v>233</v>
      </c>
      <c r="I3548" s="1" t="s">
        <v>8526</v>
      </c>
      <c r="J3548" s="1" t="s">
        <v>10038</v>
      </c>
      <c r="K3548" s="1" t="str">
        <f t="shared" si="113"/>
        <v>2013</v>
      </c>
      <c r="L3548" s="1">
        <f t="shared" si="112"/>
        <v>48</v>
      </c>
      <c r="M3548" s="1" t="s">
        <v>60</v>
      </c>
    </row>
    <row r="3549" spans="8:13" hidden="1">
      <c r="H3549" s="1" t="s">
        <v>71</v>
      </c>
      <c r="I3549" s="1" t="s">
        <v>8531</v>
      </c>
      <c r="J3549" s="1" t="s">
        <v>11119</v>
      </c>
      <c r="K3549" s="1" t="str">
        <f t="shared" si="113"/>
        <v>2014</v>
      </c>
      <c r="L3549" s="1">
        <f t="shared" si="112"/>
        <v>7</v>
      </c>
      <c r="M3549" s="1" t="s">
        <v>60</v>
      </c>
    </row>
    <row r="3550" spans="8:13" hidden="1">
      <c r="H3550" s="1" t="s">
        <v>149</v>
      </c>
      <c r="I3550" s="1" t="s">
        <v>8531</v>
      </c>
      <c r="J3550" s="1" t="s">
        <v>11360</v>
      </c>
      <c r="K3550" s="1" t="str">
        <f t="shared" si="113"/>
        <v>2014</v>
      </c>
      <c r="L3550" s="1">
        <f t="shared" si="112"/>
        <v>39</v>
      </c>
      <c r="M3550" s="1" t="s">
        <v>60</v>
      </c>
    </row>
    <row r="3551" spans="8:13" hidden="1">
      <c r="H3551" s="1" t="s">
        <v>55</v>
      </c>
      <c r="I3551" s="1" t="s">
        <v>7357</v>
      </c>
      <c r="J3551" s="1" t="s">
        <v>10504</v>
      </c>
      <c r="K3551" s="1" t="str">
        <f t="shared" si="113"/>
        <v>2014</v>
      </c>
      <c r="L3551" s="1">
        <f t="shared" si="112"/>
        <v>4</v>
      </c>
      <c r="M3551" s="1" t="s">
        <v>60</v>
      </c>
    </row>
    <row r="3552" spans="8:13" hidden="1">
      <c r="H3552" s="1" t="s">
        <v>809</v>
      </c>
      <c r="I3552" s="1" t="s">
        <v>5681</v>
      </c>
      <c r="J3552" s="1" t="s">
        <v>9250</v>
      </c>
      <c r="K3552" s="1" t="str">
        <f t="shared" si="113"/>
        <v>2020</v>
      </c>
      <c r="L3552" s="1">
        <f t="shared" si="112"/>
        <v>36</v>
      </c>
      <c r="M3552" s="1" t="s">
        <v>60</v>
      </c>
    </row>
    <row r="3553" spans="8:13" hidden="1">
      <c r="H3553" s="1" t="s">
        <v>809</v>
      </c>
      <c r="I3553" s="1" t="s">
        <v>7357</v>
      </c>
      <c r="J3553" s="1" t="s">
        <v>6321</v>
      </c>
      <c r="K3553" s="1" t="str">
        <f t="shared" si="113"/>
        <v>2014</v>
      </c>
      <c r="L3553" s="1">
        <f t="shared" si="112"/>
        <v>36</v>
      </c>
      <c r="M3553" s="1" t="s">
        <v>60</v>
      </c>
    </row>
    <row r="3554" spans="8:13" hidden="1">
      <c r="H3554" s="1" t="s">
        <v>81</v>
      </c>
      <c r="I3554" s="1" t="s">
        <v>8821</v>
      </c>
      <c r="J3554" s="1" t="s">
        <v>2023</v>
      </c>
      <c r="K3554" s="1" t="str">
        <f t="shared" si="113"/>
        <v>2013</v>
      </c>
      <c r="L3554" s="1">
        <f t="shared" si="112"/>
        <v>60</v>
      </c>
      <c r="M3554" s="1" t="s">
        <v>60</v>
      </c>
    </row>
    <row r="3555" spans="8:13" hidden="1">
      <c r="H3555" s="1" t="s">
        <v>310</v>
      </c>
      <c r="I3555" s="1" t="s">
        <v>8821</v>
      </c>
      <c r="J3555" s="1" t="s">
        <v>5742</v>
      </c>
      <c r="K3555" s="1" t="str">
        <f t="shared" si="113"/>
        <v>2014</v>
      </c>
      <c r="L3555" s="1">
        <f t="shared" si="112"/>
        <v>45</v>
      </c>
      <c r="M3555" s="1" t="s">
        <v>60</v>
      </c>
    </row>
    <row r="3556" spans="8:13">
      <c r="H3556" s="1" t="s">
        <v>458</v>
      </c>
      <c r="I3556" s="1" t="s">
        <v>764</v>
      </c>
      <c r="J3556" s="1" t="s">
        <v>3167</v>
      </c>
      <c r="K3556" s="1" t="str">
        <f t="shared" si="113"/>
        <v>1997</v>
      </c>
      <c r="L3556" s="18">
        <f t="shared" ref="L3556:L3619" si="114">H3556-(TEXT(I3556,"YYYY")-TEXT(J3556,"YYYY"))</f>
        <v>44</v>
      </c>
      <c r="M3556" s="1" t="s">
        <v>79</v>
      </c>
    </row>
    <row r="3557" spans="8:13">
      <c r="H3557" s="1" t="s">
        <v>256</v>
      </c>
      <c r="I3557" s="1" t="s">
        <v>8021</v>
      </c>
      <c r="J3557" s="1" t="s">
        <v>2559</v>
      </c>
      <c r="K3557" s="1" t="str">
        <f t="shared" si="113"/>
        <v>2007</v>
      </c>
      <c r="L3557" s="18">
        <f t="shared" si="114"/>
        <v>44</v>
      </c>
      <c r="M3557" s="1" t="s">
        <v>79</v>
      </c>
    </row>
    <row r="3558" spans="8:13">
      <c r="H3558" s="1" t="s">
        <v>484</v>
      </c>
      <c r="I3558" s="1" t="s">
        <v>9210</v>
      </c>
      <c r="J3558" s="1" t="s">
        <v>9140</v>
      </c>
      <c r="K3558" s="1" t="str">
        <f t="shared" si="113"/>
        <v>2010</v>
      </c>
      <c r="L3558" s="18">
        <f t="shared" si="114"/>
        <v>44</v>
      </c>
      <c r="M3558" s="1" t="s">
        <v>79</v>
      </c>
    </row>
    <row r="3559" spans="8:13">
      <c r="H3559" s="1" t="s">
        <v>299</v>
      </c>
      <c r="I3559" s="1" t="s">
        <v>10468</v>
      </c>
      <c r="J3559" s="1" t="s">
        <v>7401</v>
      </c>
      <c r="K3559" s="1" t="str">
        <f t="shared" si="113"/>
        <v>2013</v>
      </c>
      <c r="L3559" s="18">
        <f t="shared" si="114"/>
        <v>44</v>
      </c>
      <c r="M3559" s="1" t="s">
        <v>79</v>
      </c>
    </row>
    <row r="3560" spans="8:13" hidden="1">
      <c r="H3560" s="1" t="s">
        <v>177</v>
      </c>
      <c r="I3560" s="1" t="s">
        <v>8821</v>
      </c>
      <c r="J3560" s="1" t="s">
        <v>2023</v>
      </c>
      <c r="K3560" s="1" t="str">
        <f t="shared" si="113"/>
        <v>2013</v>
      </c>
      <c r="L3560" s="1">
        <f t="shared" si="114"/>
        <v>22</v>
      </c>
      <c r="M3560" s="1" t="s">
        <v>60</v>
      </c>
    </row>
    <row r="3561" spans="8:13" hidden="1">
      <c r="H3561" s="1" t="s">
        <v>555</v>
      </c>
      <c r="I3561" s="1" t="s">
        <v>8837</v>
      </c>
      <c r="J3561" s="1" t="s">
        <v>11132</v>
      </c>
      <c r="K3561" s="1" t="str">
        <f t="shared" si="113"/>
        <v>2014</v>
      </c>
      <c r="L3561" s="1">
        <f t="shared" si="114"/>
        <v>40</v>
      </c>
      <c r="M3561" s="1" t="s">
        <v>60</v>
      </c>
    </row>
    <row r="3562" spans="8:13">
      <c r="H3562" s="1" t="s">
        <v>120</v>
      </c>
      <c r="I3562" s="1" t="s">
        <v>193</v>
      </c>
      <c r="J3562" s="1" t="s">
        <v>1334</v>
      </c>
      <c r="K3562" s="1" t="str">
        <f t="shared" si="113"/>
        <v>2018</v>
      </c>
      <c r="L3562" s="18">
        <f t="shared" si="114"/>
        <v>44</v>
      </c>
      <c r="M3562" s="1" t="s">
        <v>79</v>
      </c>
    </row>
    <row r="3563" spans="8:13" hidden="1">
      <c r="H3563" s="1" t="s">
        <v>299</v>
      </c>
      <c r="I3563" s="1" t="s">
        <v>8837</v>
      </c>
      <c r="J3563" s="1" t="s">
        <v>7329</v>
      </c>
      <c r="K3563" s="1" t="str">
        <f t="shared" si="113"/>
        <v>2014</v>
      </c>
      <c r="L3563" s="1">
        <f t="shared" si="114"/>
        <v>44</v>
      </c>
      <c r="M3563" s="1" t="s">
        <v>60</v>
      </c>
    </row>
    <row r="3564" spans="8:13" hidden="1">
      <c r="H3564" s="1" t="s">
        <v>197</v>
      </c>
      <c r="I3564" s="1" t="s">
        <v>8837</v>
      </c>
      <c r="J3564" s="1" t="s">
        <v>1815</v>
      </c>
      <c r="K3564" s="1" t="str">
        <f t="shared" si="113"/>
        <v>2008</v>
      </c>
      <c r="L3564" s="1">
        <f t="shared" si="114"/>
        <v>11</v>
      </c>
      <c r="M3564" s="1" t="s">
        <v>60</v>
      </c>
    </row>
    <row r="3565" spans="8:13" hidden="1">
      <c r="H3565" s="1" t="s">
        <v>367</v>
      </c>
      <c r="I3565" s="1" t="s">
        <v>11375</v>
      </c>
      <c r="J3565" s="1" t="s">
        <v>11376</v>
      </c>
      <c r="K3565" s="1" t="str">
        <f t="shared" si="113"/>
        <v>2000</v>
      </c>
      <c r="L3565" s="1">
        <f t="shared" si="114"/>
        <v>16</v>
      </c>
      <c r="M3565" s="1" t="s">
        <v>60</v>
      </c>
    </row>
    <row r="3566" spans="8:13">
      <c r="H3566" s="1" t="s">
        <v>310</v>
      </c>
      <c r="I3566" s="1" t="s">
        <v>857</v>
      </c>
      <c r="J3566" s="1" t="s">
        <v>758</v>
      </c>
      <c r="K3566" s="1" t="str">
        <f t="shared" si="113"/>
        <v>2019</v>
      </c>
      <c r="L3566" s="18">
        <f t="shared" si="114"/>
        <v>44</v>
      </c>
      <c r="M3566" s="1" t="s">
        <v>79</v>
      </c>
    </row>
    <row r="3567" spans="8:13" hidden="1">
      <c r="H3567" s="1" t="s">
        <v>54</v>
      </c>
      <c r="I3567" s="1" t="s">
        <v>5681</v>
      </c>
      <c r="J3567" s="1" t="s">
        <v>1442</v>
      </c>
      <c r="K3567" s="1" t="str">
        <f t="shared" si="113"/>
        <v>2019</v>
      </c>
      <c r="L3567" s="1">
        <f t="shared" si="114"/>
        <v>2</v>
      </c>
      <c r="M3567" s="1" t="s">
        <v>60</v>
      </c>
    </row>
    <row r="3568" spans="8:13" hidden="1">
      <c r="H3568" s="1" t="s">
        <v>118</v>
      </c>
      <c r="I3568" s="1" t="s">
        <v>8846</v>
      </c>
      <c r="J3568" s="1" t="s">
        <v>1815</v>
      </c>
      <c r="K3568" s="1" t="str">
        <f t="shared" si="113"/>
        <v>2008</v>
      </c>
      <c r="L3568" s="1">
        <f t="shared" si="114"/>
        <v>19</v>
      </c>
      <c r="M3568" s="1" t="s">
        <v>60</v>
      </c>
    </row>
    <row r="3569" spans="8:13" hidden="1">
      <c r="H3569" s="1" t="s">
        <v>678</v>
      </c>
      <c r="I3569" s="1" t="s">
        <v>8846</v>
      </c>
      <c r="J3569" s="1" t="s">
        <v>11380</v>
      </c>
      <c r="K3569" s="1" t="str">
        <f t="shared" si="113"/>
        <v>2015</v>
      </c>
      <c r="L3569" s="1">
        <f t="shared" si="114"/>
        <v>35</v>
      </c>
      <c r="M3569" s="1" t="s">
        <v>60</v>
      </c>
    </row>
    <row r="3570" spans="8:13" hidden="1">
      <c r="H3570" s="1" t="s">
        <v>809</v>
      </c>
      <c r="I3570" s="1" t="s">
        <v>8846</v>
      </c>
      <c r="J3570" s="1" t="s">
        <v>9477</v>
      </c>
      <c r="K3570" s="1" t="str">
        <f t="shared" si="113"/>
        <v>2014</v>
      </c>
      <c r="L3570" s="1">
        <f t="shared" si="114"/>
        <v>36</v>
      </c>
      <c r="M3570" s="1" t="s">
        <v>60</v>
      </c>
    </row>
    <row r="3571" spans="8:13" hidden="1">
      <c r="H3571" s="1" t="s">
        <v>448</v>
      </c>
      <c r="I3571" s="1" t="s">
        <v>8862</v>
      </c>
      <c r="J3571" s="1" t="s">
        <v>711</v>
      </c>
      <c r="K3571" s="1" t="str">
        <f t="shared" si="113"/>
        <v>2014</v>
      </c>
      <c r="L3571" s="1">
        <f t="shared" si="114"/>
        <v>32</v>
      </c>
      <c r="M3571" s="1" t="s">
        <v>60</v>
      </c>
    </row>
    <row r="3572" spans="8:13" hidden="1">
      <c r="H3572" s="1" t="s">
        <v>809</v>
      </c>
      <c r="I3572" s="1" t="s">
        <v>8856</v>
      </c>
      <c r="J3572" s="1" t="s">
        <v>11381</v>
      </c>
      <c r="K3572" s="1" t="str">
        <f t="shared" si="113"/>
        <v>2010</v>
      </c>
      <c r="L3572" s="1">
        <f t="shared" si="114"/>
        <v>32</v>
      </c>
      <c r="M3572" s="1" t="s">
        <v>60</v>
      </c>
    </row>
    <row r="3573" spans="8:13">
      <c r="H3573" s="1" t="s">
        <v>310</v>
      </c>
      <c r="I3573" s="1" t="s">
        <v>11233</v>
      </c>
      <c r="J3573" s="1" t="s">
        <v>6443</v>
      </c>
      <c r="K3573" s="1" t="str">
        <f t="shared" si="113"/>
        <v>2013</v>
      </c>
      <c r="L3573" s="18">
        <f t="shared" si="114"/>
        <v>44</v>
      </c>
      <c r="M3573" s="1" t="s">
        <v>79</v>
      </c>
    </row>
    <row r="3574" spans="8:13" hidden="1">
      <c r="H3574" s="1" t="s">
        <v>128</v>
      </c>
      <c r="I3574" s="1" t="s">
        <v>8856</v>
      </c>
      <c r="J3574" s="1" t="s">
        <v>6947</v>
      </c>
      <c r="K3574" s="1" t="str">
        <f t="shared" si="113"/>
        <v>2013</v>
      </c>
      <c r="L3574" s="1">
        <f t="shared" si="114"/>
        <v>41</v>
      </c>
      <c r="M3574" s="1" t="s">
        <v>60</v>
      </c>
    </row>
    <row r="3575" spans="8:13">
      <c r="H3575" s="1" t="s">
        <v>310</v>
      </c>
      <c r="I3575" s="1" t="s">
        <v>5681</v>
      </c>
      <c r="J3575" s="1" t="s">
        <v>11368</v>
      </c>
      <c r="K3575" s="1" t="str">
        <f t="shared" si="113"/>
        <v>2019</v>
      </c>
      <c r="L3575" s="18">
        <f t="shared" si="114"/>
        <v>44</v>
      </c>
      <c r="M3575" s="1" t="s">
        <v>79</v>
      </c>
    </row>
    <row r="3576" spans="8:13">
      <c r="H3576" s="1" t="s">
        <v>233</v>
      </c>
      <c r="I3576" s="1" t="s">
        <v>461</v>
      </c>
      <c r="J3576" s="1" t="s">
        <v>12170</v>
      </c>
      <c r="K3576" s="1" t="str">
        <f t="shared" si="113"/>
        <v>2015</v>
      </c>
      <c r="L3576" s="18">
        <f t="shared" si="114"/>
        <v>44</v>
      </c>
      <c r="M3576" s="1" t="s">
        <v>79</v>
      </c>
    </row>
    <row r="3577" spans="8:13" hidden="1">
      <c r="H3577" s="1" t="s">
        <v>134</v>
      </c>
      <c r="I3577" s="1" t="s">
        <v>8860</v>
      </c>
      <c r="J3577" s="1" t="s">
        <v>8864</v>
      </c>
      <c r="K3577" s="1" t="str">
        <f t="shared" si="113"/>
        <v>2014</v>
      </c>
      <c r="L3577" s="1">
        <f t="shared" si="114"/>
        <v>27</v>
      </c>
      <c r="M3577" s="1" t="s">
        <v>60</v>
      </c>
    </row>
    <row r="3578" spans="8:13">
      <c r="H3578" s="1" t="s">
        <v>484</v>
      </c>
      <c r="I3578" s="1" t="s">
        <v>2766</v>
      </c>
      <c r="J3578" s="1" t="s">
        <v>2770</v>
      </c>
      <c r="K3578" s="1" t="str">
        <f t="shared" si="113"/>
        <v>2015</v>
      </c>
      <c r="L3578" s="18">
        <f t="shared" si="114"/>
        <v>45</v>
      </c>
      <c r="M3578" s="1" t="s">
        <v>79</v>
      </c>
    </row>
    <row r="3579" spans="8:13" hidden="1">
      <c r="H3579" s="1" t="s">
        <v>555</v>
      </c>
      <c r="I3579" s="1" t="s">
        <v>8866</v>
      </c>
      <c r="J3579" s="1" t="s">
        <v>11384</v>
      </c>
      <c r="K3579" s="1" t="str">
        <f t="shared" si="113"/>
        <v>2013</v>
      </c>
      <c r="L3579" s="1">
        <f t="shared" si="114"/>
        <v>39</v>
      </c>
      <c r="M3579" s="1" t="s">
        <v>60</v>
      </c>
    </row>
    <row r="3580" spans="8:13">
      <c r="H3580" s="1" t="s">
        <v>120</v>
      </c>
      <c r="I3580" s="1" t="s">
        <v>2766</v>
      </c>
      <c r="J3580" s="1" t="s">
        <v>1873</v>
      </c>
      <c r="K3580" s="1" t="str">
        <f t="shared" si="113"/>
        <v>2017</v>
      </c>
      <c r="L3580" s="18">
        <f t="shared" si="114"/>
        <v>45</v>
      </c>
      <c r="M3580" s="1" t="s">
        <v>79</v>
      </c>
    </row>
    <row r="3581" spans="8:13" hidden="1">
      <c r="H3581" s="1" t="s">
        <v>78</v>
      </c>
      <c r="I3581" s="1" t="s">
        <v>8870</v>
      </c>
      <c r="J3581" s="1" t="s">
        <v>2593</v>
      </c>
      <c r="K3581" s="1" t="str">
        <f t="shared" si="113"/>
        <v>2000</v>
      </c>
      <c r="L3581" s="1">
        <f t="shared" si="114"/>
        <v>15</v>
      </c>
      <c r="M3581" s="1" t="s">
        <v>60</v>
      </c>
    </row>
    <row r="3582" spans="8:13" hidden="1">
      <c r="H3582" s="1" t="s">
        <v>367</v>
      </c>
      <c r="I3582" s="1" t="s">
        <v>8486</v>
      </c>
      <c r="J3582" s="1" t="s">
        <v>575</v>
      </c>
      <c r="K3582" s="1" t="str">
        <f t="shared" si="113"/>
        <v>2008</v>
      </c>
      <c r="L3582" s="1">
        <f t="shared" si="114"/>
        <v>14</v>
      </c>
      <c r="M3582" s="1" t="s">
        <v>60</v>
      </c>
    </row>
    <row r="3583" spans="8:13">
      <c r="H3583" s="1" t="s">
        <v>310</v>
      </c>
      <c r="I3583" s="1" t="s">
        <v>2417</v>
      </c>
      <c r="J3583" s="1" t="s">
        <v>881</v>
      </c>
      <c r="K3583" s="1" t="str">
        <f t="shared" si="113"/>
        <v>2018</v>
      </c>
      <c r="L3583" s="18">
        <f t="shared" si="114"/>
        <v>45</v>
      </c>
      <c r="M3583" s="1" t="s">
        <v>79</v>
      </c>
    </row>
    <row r="3584" spans="8:13" hidden="1">
      <c r="H3584" s="1" t="s">
        <v>53</v>
      </c>
      <c r="I3584" s="1" t="s">
        <v>8486</v>
      </c>
      <c r="J3584" s="1" t="s">
        <v>1249</v>
      </c>
      <c r="K3584" s="1" t="str">
        <f t="shared" si="113"/>
        <v>2018</v>
      </c>
      <c r="L3584" s="1">
        <f t="shared" si="114"/>
        <v>0</v>
      </c>
      <c r="M3584" s="1" t="s">
        <v>60</v>
      </c>
    </row>
    <row r="3585" spans="8:13">
      <c r="H3585" s="1" t="s">
        <v>310</v>
      </c>
      <c r="I3585" s="1" t="s">
        <v>822</v>
      </c>
      <c r="J3585" s="1" t="s">
        <v>459</v>
      </c>
      <c r="K3585" s="1" t="str">
        <f t="shared" si="113"/>
        <v>2019</v>
      </c>
      <c r="L3585" s="18">
        <f t="shared" si="114"/>
        <v>45</v>
      </c>
      <c r="M3585" s="1" t="s">
        <v>79</v>
      </c>
    </row>
    <row r="3586" spans="8:13">
      <c r="H3586" s="1" t="s">
        <v>136</v>
      </c>
      <c r="I3586" s="1" t="s">
        <v>1956</v>
      </c>
      <c r="J3586" s="1" t="s">
        <v>2008</v>
      </c>
      <c r="K3586" s="1" t="str">
        <f t="shared" si="113"/>
        <v>2014</v>
      </c>
      <c r="L3586" s="18">
        <f t="shared" si="114"/>
        <v>45</v>
      </c>
      <c r="M3586" s="1" t="s">
        <v>79</v>
      </c>
    </row>
    <row r="3587" spans="8:13" hidden="1">
      <c r="H3587" s="1" t="s">
        <v>118</v>
      </c>
      <c r="I3587" s="1" t="s">
        <v>8486</v>
      </c>
      <c r="J3587" s="1" t="s">
        <v>1903</v>
      </c>
      <c r="K3587" s="1" t="str">
        <f t="shared" si="113"/>
        <v>2019</v>
      </c>
      <c r="L3587" s="1">
        <f t="shared" si="114"/>
        <v>24</v>
      </c>
      <c r="M3587" s="1" t="s">
        <v>60</v>
      </c>
    </row>
    <row r="3588" spans="8:13">
      <c r="H3588" s="1" t="s">
        <v>310</v>
      </c>
      <c r="I3588" s="1" t="s">
        <v>395</v>
      </c>
      <c r="J3588" s="1" t="s">
        <v>274</v>
      </c>
      <c r="K3588" s="1" t="str">
        <f t="shared" ref="K3588:K3651" si="115">TEXT(J3588,"YYYY")</f>
        <v>2017</v>
      </c>
      <c r="L3588" s="18">
        <f t="shared" si="114"/>
        <v>45</v>
      </c>
      <c r="M3588" s="1" t="s">
        <v>79</v>
      </c>
    </row>
    <row r="3589" spans="8:13" hidden="1">
      <c r="H3589" s="1" t="s">
        <v>484</v>
      </c>
      <c r="I3589" s="1" t="s">
        <v>8089</v>
      </c>
      <c r="J3589" s="1" t="s">
        <v>10602</v>
      </c>
      <c r="K3589" s="1" t="str">
        <f t="shared" si="115"/>
        <v>2020</v>
      </c>
      <c r="L3589" s="1">
        <f t="shared" si="114"/>
        <v>48</v>
      </c>
      <c r="M3589" s="1" t="s">
        <v>60</v>
      </c>
    </row>
    <row r="3590" spans="8:13">
      <c r="H3590" s="1" t="s">
        <v>310</v>
      </c>
      <c r="I3590" s="1" t="s">
        <v>4500</v>
      </c>
      <c r="J3590" s="1" t="s">
        <v>1286</v>
      </c>
      <c r="K3590" s="1" t="str">
        <f t="shared" si="115"/>
        <v>2017</v>
      </c>
      <c r="L3590" s="18">
        <f t="shared" si="114"/>
        <v>45</v>
      </c>
      <c r="M3590" s="1" t="s">
        <v>79</v>
      </c>
    </row>
    <row r="3591" spans="8:13" hidden="1">
      <c r="H3591" s="1" t="s">
        <v>555</v>
      </c>
      <c r="I3591" s="1" t="s">
        <v>11421</v>
      </c>
      <c r="J3591" s="1" t="s">
        <v>8717</v>
      </c>
      <c r="K3591" s="1" t="str">
        <f t="shared" si="115"/>
        <v>2020</v>
      </c>
      <c r="L3591" s="1">
        <f t="shared" si="114"/>
        <v>40</v>
      </c>
      <c r="M3591" s="1" t="s">
        <v>60</v>
      </c>
    </row>
    <row r="3592" spans="8:13">
      <c r="H3592" s="1" t="s">
        <v>310</v>
      </c>
      <c r="I3592" s="1" t="s">
        <v>3230</v>
      </c>
      <c r="J3592" s="1" t="s">
        <v>3230</v>
      </c>
      <c r="K3592" s="1" t="str">
        <f t="shared" si="115"/>
        <v>2016</v>
      </c>
      <c r="L3592" s="18">
        <f t="shared" si="114"/>
        <v>45</v>
      </c>
      <c r="M3592" s="1" t="s">
        <v>79</v>
      </c>
    </row>
    <row r="3593" spans="8:13" hidden="1">
      <c r="H3593" s="1" t="s">
        <v>88</v>
      </c>
      <c r="I3593" s="1" t="s">
        <v>10939</v>
      </c>
      <c r="J3593" s="1" t="s">
        <v>8431</v>
      </c>
      <c r="K3593" s="1" t="str">
        <f t="shared" si="115"/>
        <v>2020</v>
      </c>
      <c r="L3593" s="1">
        <f t="shared" si="114"/>
        <v>28</v>
      </c>
      <c r="M3593" s="1" t="s">
        <v>60</v>
      </c>
    </row>
    <row r="3594" spans="8:13" hidden="1">
      <c r="H3594" s="1" t="s">
        <v>464</v>
      </c>
      <c r="I3594" s="1" t="s">
        <v>11421</v>
      </c>
      <c r="J3594" s="1" t="s">
        <v>11433</v>
      </c>
      <c r="K3594" s="1" t="str">
        <f t="shared" si="115"/>
        <v>2016</v>
      </c>
      <c r="L3594" s="1">
        <f t="shared" si="114"/>
        <v>27</v>
      </c>
      <c r="M3594" s="1" t="s">
        <v>60</v>
      </c>
    </row>
    <row r="3595" spans="8:13">
      <c r="H3595" s="1" t="s">
        <v>120</v>
      </c>
      <c r="I3595" s="1" t="s">
        <v>4683</v>
      </c>
      <c r="J3595" s="1" t="s">
        <v>4509</v>
      </c>
      <c r="K3595" s="1" t="str">
        <f t="shared" si="115"/>
        <v>2016</v>
      </c>
      <c r="L3595" s="18">
        <f t="shared" si="114"/>
        <v>45</v>
      </c>
      <c r="M3595" s="1" t="s">
        <v>79</v>
      </c>
    </row>
    <row r="3596" spans="8:13">
      <c r="H3596" s="1" t="s">
        <v>310</v>
      </c>
      <c r="I3596" s="1" t="s">
        <v>345</v>
      </c>
      <c r="J3596" s="1" t="s">
        <v>345</v>
      </c>
      <c r="K3596" s="1" t="str">
        <f t="shared" si="115"/>
        <v>2016</v>
      </c>
      <c r="L3596" s="18">
        <f t="shared" si="114"/>
        <v>45</v>
      </c>
      <c r="M3596" s="1" t="s">
        <v>79</v>
      </c>
    </row>
    <row r="3597" spans="8:13" hidden="1">
      <c r="H3597" s="1" t="s">
        <v>101</v>
      </c>
      <c r="I3597" s="1" t="s">
        <v>539</v>
      </c>
      <c r="J3597" s="1" t="s">
        <v>11445</v>
      </c>
      <c r="K3597" s="1" t="str">
        <f t="shared" si="115"/>
        <v>2013</v>
      </c>
      <c r="L3597" s="1">
        <f t="shared" si="114"/>
        <v>31</v>
      </c>
      <c r="M3597" s="1" t="s">
        <v>60</v>
      </c>
    </row>
    <row r="3598" spans="8:13">
      <c r="H3598" s="1" t="s">
        <v>484</v>
      </c>
      <c r="I3598" s="1" t="s">
        <v>6231</v>
      </c>
      <c r="J3598" s="1" t="s">
        <v>2023</v>
      </c>
      <c r="K3598" s="1" t="str">
        <f t="shared" si="115"/>
        <v>2013</v>
      </c>
      <c r="L3598" s="18">
        <f t="shared" si="114"/>
        <v>45</v>
      </c>
      <c r="M3598" s="1" t="s">
        <v>79</v>
      </c>
    </row>
    <row r="3599" spans="8:13" hidden="1">
      <c r="H3599" s="1" t="s">
        <v>375</v>
      </c>
      <c r="I3599" s="1" t="s">
        <v>539</v>
      </c>
      <c r="J3599" s="1" t="s">
        <v>11453</v>
      </c>
      <c r="K3599" s="1" t="str">
        <f t="shared" si="115"/>
        <v>2002</v>
      </c>
      <c r="L3599" s="1">
        <f t="shared" si="114"/>
        <v>38</v>
      </c>
      <c r="M3599" s="1" t="s">
        <v>60</v>
      </c>
    </row>
    <row r="3600" spans="8:13" hidden="1">
      <c r="H3600" s="1" t="s">
        <v>282</v>
      </c>
      <c r="I3600" s="1" t="s">
        <v>539</v>
      </c>
      <c r="J3600" s="1" t="s">
        <v>11456</v>
      </c>
      <c r="K3600" s="1" t="str">
        <f t="shared" si="115"/>
        <v>2008</v>
      </c>
      <c r="L3600" s="1">
        <f t="shared" si="114"/>
        <v>31</v>
      </c>
      <c r="M3600" s="1" t="s">
        <v>60</v>
      </c>
    </row>
    <row r="3601" spans="8:13">
      <c r="H3601" s="1" t="s">
        <v>484</v>
      </c>
      <c r="I3601" s="1" t="s">
        <v>6503</v>
      </c>
      <c r="J3601" s="1" t="s">
        <v>2008</v>
      </c>
      <c r="K3601" s="1" t="str">
        <f t="shared" si="115"/>
        <v>2014</v>
      </c>
      <c r="L3601" s="18">
        <f t="shared" si="114"/>
        <v>45</v>
      </c>
      <c r="M3601" s="1" t="s">
        <v>79</v>
      </c>
    </row>
    <row r="3602" spans="8:13">
      <c r="H3602" s="1" t="s">
        <v>120</v>
      </c>
      <c r="I3602" s="1" t="s">
        <v>6913</v>
      </c>
      <c r="J3602" s="1" t="s">
        <v>6915</v>
      </c>
      <c r="K3602" s="1" t="str">
        <f t="shared" si="115"/>
        <v>2014</v>
      </c>
      <c r="L3602" s="18">
        <f t="shared" si="114"/>
        <v>45</v>
      </c>
      <c r="M3602" s="1" t="s">
        <v>79</v>
      </c>
    </row>
    <row r="3603" spans="8:13" hidden="1">
      <c r="H3603" s="1" t="s">
        <v>144</v>
      </c>
      <c r="I3603" s="1" t="s">
        <v>7574</v>
      </c>
      <c r="J3603" s="1" t="s">
        <v>11368</v>
      </c>
      <c r="K3603" s="1" t="str">
        <f t="shared" si="115"/>
        <v>2019</v>
      </c>
      <c r="L3603" s="1">
        <f t="shared" si="114"/>
        <v>23</v>
      </c>
      <c r="M3603" s="1" t="s">
        <v>60</v>
      </c>
    </row>
    <row r="3604" spans="8:13" hidden="1">
      <c r="H3604" s="1" t="s">
        <v>644</v>
      </c>
      <c r="I3604" s="1" t="s">
        <v>7574</v>
      </c>
      <c r="J3604" s="1" t="s">
        <v>1154</v>
      </c>
      <c r="K3604" s="1" t="str">
        <f t="shared" si="115"/>
        <v>2017</v>
      </c>
      <c r="L3604" s="1">
        <f t="shared" si="114"/>
        <v>32</v>
      </c>
      <c r="M3604" s="1" t="s">
        <v>60</v>
      </c>
    </row>
    <row r="3605" spans="8:13">
      <c r="H3605" s="1" t="s">
        <v>120</v>
      </c>
      <c r="I3605" s="1" t="s">
        <v>7281</v>
      </c>
      <c r="J3605" s="1" t="s">
        <v>7282</v>
      </c>
      <c r="K3605" s="1" t="str">
        <f t="shared" si="115"/>
        <v>2014</v>
      </c>
      <c r="L3605" s="18">
        <f t="shared" si="114"/>
        <v>45</v>
      </c>
      <c r="M3605" s="1" t="s">
        <v>79</v>
      </c>
    </row>
    <row r="3606" spans="8:13">
      <c r="H3606" s="1" t="s">
        <v>120</v>
      </c>
      <c r="I3606" s="1" t="s">
        <v>7638</v>
      </c>
      <c r="J3606" s="1" t="s">
        <v>1222</v>
      </c>
      <c r="K3606" s="1" t="str">
        <f t="shared" si="115"/>
        <v>2015</v>
      </c>
      <c r="L3606" s="18">
        <f t="shared" si="114"/>
        <v>45</v>
      </c>
      <c r="M3606" s="1" t="s">
        <v>79</v>
      </c>
    </row>
    <row r="3607" spans="8:13" hidden="1">
      <c r="H3607" s="1" t="s">
        <v>126</v>
      </c>
      <c r="I3607" s="1" t="s">
        <v>9124</v>
      </c>
      <c r="J3607" s="1" t="s">
        <v>1422</v>
      </c>
      <c r="K3607" s="1" t="str">
        <f t="shared" si="115"/>
        <v>2015</v>
      </c>
      <c r="L3607" s="1">
        <f t="shared" si="114"/>
        <v>9</v>
      </c>
      <c r="M3607" s="1" t="s">
        <v>60</v>
      </c>
    </row>
    <row r="3608" spans="8:13" hidden="1">
      <c r="H3608" s="1" t="s">
        <v>464</v>
      </c>
      <c r="I3608" s="1" t="s">
        <v>9124</v>
      </c>
      <c r="J3608" s="1" t="s">
        <v>610</v>
      </c>
      <c r="K3608" s="1" t="str">
        <f t="shared" si="115"/>
        <v>2017</v>
      </c>
      <c r="L3608" s="1">
        <f t="shared" si="114"/>
        <v>28</v>
      </c>
      <c r="M3608" s="1" t="s">
        <v>60</v>
      </c>
    </row>
    <row r="3609" spans="8:13" hidden="1">
      <c r="H3609" s="1" t="s">
        <v>187</v>
      </c>
      <c r="I3609" s="1" t="s">
        <v>9124</v>
      </c>
      <c r="J3609" s="1" t="s">
        <v>348</v>
      </c>
      <c r="K3609" s="1" t="str">
        <f t="shared" si="115"/>
        <v>2014</v>
      </c>
      <c r="L3609" s="1">
        <f t="shared" si="114"/>
        <v>3</v>
      </c>
      <c r="M3609" s="1" t="s">
        <v>60</v>
      </c>
    </row>
    <row r="3610" spans="8:13" hidden="1">
      <c r="H3610" s="1" t="s">
        <v>126</v>
      </c>
      <c r="I3610" s="1" t="s">
        <v>9124</v>
      </c>
      <c r="J3610" s="1" t="s">
        <v>5441</v>
      </c>
      <c r="K3610" s="1" t="str">
        <f t="shared" si="115"/>
        <v>2020</v>
      </c>
      <c r="L3610" s="1">
        <f t="shared" si="114"/>
        <v>14</v>
      </c>
      <c r="M3610" s="1" t="s">
        <v>60</v>
      </c>
    </row>
    <row r="3611" spans="8:13">
      <c r="H3611" s="1" t="s">
        <v>301</v>
      </c>
      <c r="I3611" s="1" t="s">
        <v>8225</v>
      </c>
      <c r="J3611" s="1" t="s">
        <v>8231</v>
      </c>
      <c r="K3611" s="1" t="str">
        <f t="shared" si="115"/>
        <v>2012</v>
      </c>
      <c r="L3611" s="18">
        <f t="shared" si="114"/>
        <v>45</v>
      </c>
      <c r="M3611" s="1" t="s">
        <v>79</v>
      </c>
    </row>
    <row r="3612" spans="8:13" hidden="1">
      <c r="H3612" s="1" t="s">
        <v>584</v>
      </c>
      <c r="I3612" s="1" t="s">
        <v>6688</v>
      </c>
      <c r="J3612" s="1" t="s">
        <v>11497</v>
      </c>
      <c r="K3612" s="1" t="str">
        <f t="shared" si="115"/>
        <v>2020</v>
      </c>
      <c r="L3612" s="1">
        <f t="shared" si="114"/>
        <v>37</v>
      </c>
      <c r="M3612" s="1" t="s">
        <v>60</v>
      </c>
    </row>
    <row r="3613" spans="8:13" hidden="1">
      <c r="H3613" s="1" t="s">
        <v>233</v>
      </c>
      <c r="I3613" s="1" t="s">
        <v>6688</v>
      </c>
      <c r="J3613" s="1" t="s">
        <v>8134</v>
      </c>
      <c r="K3613" s="1" t="str">
        <f t="shared" si="115"/>
        <v>2020</v>
      </c>
      <c r="L3613" s="1">
        <f t="shared" si="114"/>
        <v>49</v>
      </c>
      <c r="M3613" s="1" t="s">
        <v>60</v>
      </c>
    </row>
    <row r="3614" spans="8:13" hidden="1">
      <c r="H3614" s="1" t="s">
        <v>136</v>
      </c>
      <c r="I3614" s="1" t="s">
        <v>6688</v>
      </c>
      <c r="J3614" s="1" t="s">
        <v>5710</v>
      </c>
      <c r="K3614" s="1" t="str">
        <f t="shared" si="115"/>
        <v>2020</v>
      </c>
      <c r="L3614" s="1">
        <f t="shared" si="114"/>
        <v>50</v>
      </c>
      <c r="M3614" s="1" t="s">
        <v>60</v>
      </c>
    </row>
    <row r="3615" spans="8:13" hidden="1">
      <c r="H3615" s="1" t="s">
        <v>530</v>
      </c>
      <c r="I3615" s="1" t="s">
        <v>11504</v>
      </c>
      <c r="J3615" s="1" t="s">
        <v>11505</v>
      </c>
      <c r="K3615" s="1" t="str">
        <f t="shared" si="115"/>
        <v>2017</v>
      </c>
      <c r="L3615" s="1">
        <f t="shared" si="114"/>
        <v>32</v>
      </c>
      <c r="M3615" s="1" t="s">
        <v>60</v>
      </c>
    </row>
    <row r="3616" spans="8:13" hidden="1">
      <c r="H3616" s="1" t="s">
        <v>101</v>
      </c>
      <c r="I3616" s="1" t="s">
        <v>6688</v>
      </c>
      <c r="J3616" s="1" t="s">
        <v>5681</v>
      </c>
      <c r="K3616" s="1" t="str">
        <f t="shared" si="115"/>
        <v>2020</v>
      </c>
      <c r="L3616" s="1">
        <f t="shared" si="114"/>
        <v>38</v>
      </c>
      <c r="M3616" s="1" t="s">
        <v>60</v>
      </c>
    </row>
    <row r="3617" spans="8:13" hidden="1">
      <c r="H3617" s="1" t="s">
        <v>134</v>
      </c>
      <c r="I3617" s="1" t="s">
        <v>3721</v>
      </c>
      <c r="J3617" s="1" t="s">
        <v>10646</v>
      </c>
      <c r="K3617" s="1" t="str">
        <f t="shared" si="115"/>
        <v>2020</v>
      </c>
      <c r="L3617" s="1">
        <f t="shared" si="114"/>
        <v>27</v>
      </c>
      <c r="M3617" s="1" t="s">
        <v>60</v>
      </c>
    </row>
    <row r="3618" spans="8:13" hidden="1">
      <c r="H3618" s="1" t="s">
        <v>189</v>
      </c>
      <c r="I3618" s="1" t="s">
        <v>3721</v>
      </c>
      <c r="J3618" s="1" t="s">
        <v>11513</v>
      </c>
      <c r="K3618" s="1" t="str">
        <f t="shared" si="115"/>
        <v>2007</v>
      </c>
      <c r="L3618" s="1">
        <f t="shared" si="114"/>
        <v>34</v>
      </c>
      <c r="M3618" s="1" t="s">
        <v>60</v>
      </c>
    </row>
    <row r="3619" spans="8:13">
      <c r="H3619" s="1" t="s">
        <v>310</v>
      </c>
      <c r="I3619" s="1" t="s">
        <v>4988</v>
      </c>
      <c r="J3619" s="1" t="s">
        <v>3977</v>
      </c>
      <c r="K3619" s="1" t="str">
        <f t="shared" si="115"/>
        <v>2020</v>
      </c>
      <c r="L3619" s="18">
        <f t="shared" si="114"/>
        <v>45</v>
      </c>
      <c r="M3619" s="1" t="s">
        <v>79</v>
      </c>
    </row>
    <row r="3620" spans="8:13" hidden="1">
      <c r="H3620" s="1" t="s">
        <v>136</v>
      </c>
      <c r="I3620" s="1" t="s">
        <v>3721</v>
      </c>
      <c r="J3620" s="1"/>
      <c r="K3620" s="1" t="str">
        <f t="shared" si="115"/>
        <v>1900</v>
      </c>
      <c r="L3620" s="1">
        <f t="shared" ref="L3620:L3683" si="116">H3620-(TEXT(I3620,"YYYY")-TEXT(J3620,"YYYY"))</f>
        <v>-70</v>
      </c>
      <c r="M3620" s="1" t="s">
        <v>60</v>
      </c>
    </row>
    <row r="3621" spans="8:13" hidden="1">
      <c r="H3621" s="1" t="s">
        <v>104</v>
      </c>
      <c r="I3621" s="1" t="s">
        <v>3721</v>
      </c>
      <c r="J3621" s="1" t="s">
        <v>11523</v>
      </c>
      <c r="K3621" s="1" t="str">
        <f t="shared" si="115"/>
        <v>2010</v>
      </c>
      <c r="L3621" s="1">
        <f t="shared" si="116"/>
        <v>65</v>
      </c>
      <c r="M3621" s="1" t="s">
        <v>60</v>
      </c>
    </row>
    <row r="3622" spans="8:13" hidden="1">
      <c r="H3622" s="1" t="s">
        <v>530</v>
      </c>
      <c r="I3622" s="1" t="s">
        <v>10640</v>
      </c>
      <c r="J3622" s="1" t="s">
        <v>11525</v>
      </c>
      <c r="K3622" s="1" t="str">
        <f t="shared" si="115"/>
        <v>1986</v>
      </c>
      <c r="L3622" s="1">
        <f t="shared" si="116"/>
        <v>4</v>
      </c>
      <c r="M3622" s="1" t="s">
        <v>60</v>
      </c>
    </row>
    <row r="3623" spans="8:13">
      <c r="H3623" s="1" t="s">
        <v>120</v>
      </c>
      <c r="I3623" s="1" t="s">
        <v>8860</v>
      </c>
      <c r="J3623" s="1" t="s">
        <v>7183</v>
      </c>
      <c r="K3623" s="1" t="str">
        <f t="shared" si="115"/>
        <v>2013</v>
      </c>
      <c r="L3623" s="18">
        <f t="shared" si="116"/>
        <v>45</v>
      </c>
      <c r="M3623" s="1" t="s">
        <v>79</v>
      </c>
    </row>
    <row r="3624" spans="8:13">
      <c r="H3624" s="1" t="s">
        <v>120</v>
      </c>
      <c r="I3624" s="1" t="s">
        <v>9284</v>
      </c>
      <c r="J3624" s="1" t="s">
        <v>9006</v>
      </c>
      <c r="K3624" s="1" t="str">
        <f t="shared" si="115"/>
        <v>2012</v>
      </c>
      <c r="L3624" s="18">
        <f t="shared" si="116"/>
        <v>45</v>
      </c>
      <c r="M3624" s="1" t="s">
        <v>79</v>
      </c>
    </row>
    <row r="3625" spans="8:13">
      <c r="H3625" s="1" t="s">
        <v>189</v>
      </c>
      <c r="I3625" s="1" t="s">
        <v>2332</v>
      </c>
      <c r="J3625" s="1" t="s">
        <v>752</v>
      </c>
      <c r="K3625" s="1" t="str">
        <f t="shared" si="115"/>
        <v>2018</v>
      </c>
      <c r="L3625" s="18">
        <f t="shared" si="116"/>
        <v>45</v>
      </c>
      <c r="M3625" s="1" t="s">
        <v>79</v>
      </c>
    </row>
    <row r="3626" spans="8:13">
      <c r="H3626" s="1" t="s">
        <v>120</v>
      </c>
      <c r="I3626" s="1" t="s">
        <v>6826</v>
      </c>
      <c r="J3626" s="1" t="s">
        <v>6287</v>
      </c>
      <c r="K3626" s="1" t="str">
        <f t="shared" si="115"/>
        <v>2013</v>
      </c>
      <c r="L3626" s="18">
        <f t="shared" si="116"/>
        <v>45</v>
      </c>
      <c r="M3626" s="1" t="s">
        <v>79</v>
      </c>
    </row>
    <row r="3627" spans="8:13">
      <c r="H3627" s="1" t="s">
        <v>120</v>
      </c>
      <c r="I3627" s="1" t="s">
        <v>8860</v>
      </c>
      <c r="J3627" s="1" t="s">
        <v>9722</v>
      </c>
      <c r="K3627" s="1" t="str">
        <f t="shared" si="115"/>
        <v>2013</v>
      </c>
      <c r="L3627" s="18">
        <f t="shared" si="116"/>
        <v>45</v>
      </c>
      <c r="M3627" s="1" t="s">
        <v>79</v>
      </c>
    </row>
    <row r="3628" spans="8:13">
      <c r="H3628" s="1" t="s">
        <v>120</v>
      </c>
      <c r="I3628" s="1" t="s">
        <v>9816</v>
      </c>
      <c r="J3628" s="1" t="s">
        <v>5634</v>
      </c>
      <c r="K3628" s="1" t="str">
        <f t="shared" si="115"/>
        <v>2014</v>
      </c>
      <c r="L3628" s="18">
        <f t="shared" si="116"/>
        <v>45</v>
      </c>
      <c r="M3628" s="1" t="s">
        <v>79</v>
      </c>
    </row>
    <row r="3629" spans="8:13">
      <c r="H3629" s="1" t="s">
        <v>120</v>
      </c>
      <c r="I3629" s="1" t="s">
        <v>976</v>
      </c>
      <c r="J3629" s="1" t="s">
        <v>978</v>
      </c>
      <c r="K3629" s="1" t="str">
        <f t="shared" si="115"/>
        <v>2018</v>
      </c>
      <c r="L3629" s="18">
        <f t="shared" si="116"/>
        <v>46</v>
      </c>
      <c r="M3629" s="1" t="s">
        <v>79</v>
      </c>
    </row>
    <row r="3630" spans="8:13">
      <c r="H3630" s="1" t="s">
        <v>189</v>
      </c>
      <c r="I3630" s="1" t="s">
        <v>1390</v>
      </c>
      <c r="J3630" s="1" t="s">
        <v>1044</v>
      </c>
      <c r="K3630" s="1" t="str">
        <f t="shared" si="115"/>
        <v>2018</v>
      </c>
      <c r="L3630" s="18">
        <f t="shared" si="116"/>
        <v>46</v>
      </c>
      <c r="M3630" s="1" t="s">
        <v>79</v>
      </c>
    </row>
    <row r="3631" spans="8:13">
      <c r="H3631" s="1" t="s">
        <v>189</v>
      </c>
      <c r="I3631" s="1" t="s">
        <v>2211</v>
      </c>
      <c r="J3631" s="1" t="s">
        <v>486</v>
      </c>
      <c r="K3631" s="1" t="str">
        <f t="shared" si="115"/>
        <v>2018</v>
      </c>
      <c r="L3631" s="18">
        <f t="shared" si="116"/>
        <v>46</v>
      </c>
      <c r="M3631" s="1" t="s">
        <v>79</v>
      </c>
    </row>
    <row r="3632" spans="8:13">
      <c r="H3632" s="1" t="s">
        <v>120</v>
      </c>
      <c r="I3632" s="1" t="s">
        <v>426</v>
      </c>
      <c r="J3632" s="1" t="s">
        <v>1044</v>
      </c>
      <c r="K3632" s="1" t="str">
        <f t="shared" si="115"/>
        <v>2018</v>
      </c>
      <c r="L3632" s="18">
        <f t="shared" si="116"/>
        <v>46</v>
      </c>
      <c r="M3632" s="1" t="s">
        <v>79</v>
      </c>
    </row>
    <row r="3633" spans="8:13">
      <c r="H3633" s="1" t="s">
        <v>189</v>
      </c>
      <c r="I3633" s="1" t="s">
        <v>5606</v>
      </c>
      <c r="J3633" s="1" t="s">
        <v>72</v>
      </c>
      <c r="K3633" s="1" t="str">
        <f t="shared" si="115"/>
        <v>2019</v>
      </c>
      <c r="L3633" s="18">
        <f t="shared" si="116"/>
        <v>46</v>
      </c>
      <c r="M3633" s="1" t="s">
        <v>79</v>
      </c>
    </row>
    <row r="3634" spans="8:13">
      <c r="H3634" s="1" t="s">
        <v>81</v>
      </c>
      <c r="I3634" s="1" t="s">
        <v>7034</v>
      </c>
      <c r="J3634" s="1" t="s">
        <v>6608</v>
      </c>
      <c r="K3634" s="1" t="str">
        <f t="shared" si="115"/>
        <v>2000</v>
      </c>
      <c r="L3634" s="18">
        <f t="shared" si="116"/>
        <v>46</v>
      </c>
      <c r="M3634" s="1" t="s">
        <v>79</v>
      </c>
    </row>
    <row r="3635" spans="8:13" hidden="1">
      <c r="H3635" s="1" t="s">
        <v>187</v>
      </c>
      <c r="I3635" s="1" t="s">
        <v>6398</v>
      </c>
      <c r="J3635" s="1" t="s">
        <v>6104</v>
      </c>
      <c r="K3635" s="1" t="str">
        <f t="shared" si="115"/>
        <v>2015</v>
      </c>
      <c r="L3635" s="1">
        <f t="shared" si="116"/>
        <v>9</v>
      </c>
      <c r="M3635" s="1" t="s">
        <v>60</v>
      </c>
    </row>
    <row r="3636" spans="8:13" hidden="1">
      <c r="H3636" s="1" t="s">
        <v>219</v>
      </c>
      <c r="I3636" s="1" t="s">
        <v>6398</v>
      </c>
      <c r="J3636" s="1" t="s">
        <v>6104</v>
      </c>
      <c r="K3636" s="1" t="str">
        <f t="shared" si="115"/>
        <v>2015</v>
      </c>
      <c r="L3636" s="1">
        <f t="shared" si="116"/>
        <v>60</v>
      </c>
      <c r="M3636" s="1" t="s">
        <v>60</v>
      </c>
    </row>
    <row r="3637" spans="8:13">
      <c r="H3637" s="1" t="s">
        <v>233</v>
      </c>
      <c r="I3637" s="1" t="s">
        <v>7253</v>
      </c>
      <c r="J3637" s="1" t="s">
        <v>7254</v>
      </c>
      <c r="K3637" s="1" t="str">
        <f t="shared" si="115"/>
        <v>2012</v>
      </c>
      <c r="L3637" s="18">
        <f t="shared" si="116"/>
        <v>46</v>
      </c>
      <c r="M3637" s="1" t="s">
        <v>79</v>
      </c>
    </row>
    <row r="3638" spans="8:13">
      <c r="H3638" s="1" t="s">
        <v>484</v>
      </c>
      <c r="I3638" s="1" t="s">
        <v>8081</v>
      </c>
      <c r="J3638" s="1" t="s">
        <v>2231</v>
      </c>
      <c r="K3638" s="1" t="str">
        <f t="shared" si="115"/>
        <v>2018</v>
      </c>
      <c r="L3638" s="18">
        <f t="shared" si="116"/>
        <v>46</v>
      </c>
      <c r="M3638" s="1" t="s">
        <v>79</v>
      </c>
    </row>
    <row r="3639" spans="8:13" hidden="1">
      <c r="H3639" s="1" t="s">
        <v>187</v>
      </c>
      <c r="I3639" s="1" t="s">
        <v>11547</v>
      </c>
      <c r="J3639" s="1" t="s">
        <v>11513</v>
      </c>
      <c r="K3639" s="1" t="str">
        <f t="shared" si="115"/>
        <v>2007</v>
      </c>
      <c r="L3639" s="1">
        <f t="shared" si="116"/>
        <v>1</v>
      </c>
      <c r="M3639" s="1" t="s">
        <v>60</v>
      </c>
    </row>
    <row r="3640" spans="8:13" hidden="1">
      <c r="H3640" s="1" t="s">
        <v>130</v>
      </c>
      <c r="I3640" s="1" t="s">
        <v>11547</v>
      </c>
      <c r="J3640" s="1" t="s">
        <v>5747</v>
      </c>
      <c r="K3640" s="1" t="str">
        <f t="shared" si="115"/>
        <v>2015</v>
      </c>
      <c r="L3640" s="1">
        <f t="shared" si="116"/>
        <v>12</v>
      </c>
      <c r="M3640" s="1" t="s">
        <v>60</v>
      </c>
    </row>
    <row r="3641" spans="8:13" hidden="1">
      <c r="H3641" s="1" t="s">
        <v>530</v>
      </c>
      <c r="I3641" s="1" t="s">
        <v>11547</v>
      </c>
      <c r="J3641" s="1" t="s">
        <v>5747</v>
      </c>
      <c r="K3641" s="1" t="str">
        <f t="shared" si="115"/>
        <v>2015</v>
      </c>
      <c r="L3641" s="1">
        <f t="shared" si="116"/>
        <v>33</v>
      </c>
      <c r="M3641" s="1" t="s">
        <v>60</v>
      </c>
    </row>
    <row r="3642" spans="8:13">
      <c r="H3642" s="1" t="s">
        <v>120</v>
      </c>
      <c r="I3642" s="1" t="s">
        <v>11653</v>
      </c>
      <c r="J3642" s="1" t="s">
        <v>11654</v>
      </c>
      <c r="K3642" s="1" t="str">
        <f t="shared" si="115"/>
        <v>2016</v>
      </c>
      <c r="L3642" s="18">
        <f t="shared" si="116"/>
        <v>46</v>
      </c>
      <c r="M3642" s="1" t="s">
        <v>79</v>
      </c>
    </row>
    <row r="3643" spans="8:13" hidden="1">
      <c r="H3643" s="1" t="s">
        <v>54</v>
      </c>
      <c r="I3643" s="1" t="s">
        <v>10517</v>
      </c>
      <c r="J3643" s="1" t="s">
        <v>2023</v>
      </c>
      <c r="K3643" s="1" t="str">
        <f t="shared" si="115"/>
        <v>2013</v>
      </c>
      <c r="L3643" s="1">
        <f t="shared" si="116"/>
        <v>1</v>
      </c>
      <c r="M3643" s="1" t="s">
        <v>60</v>
      </c>
    </row>
    <row r="3644" spans="8:13">
      <c r="H3644" s="1" t="s">
        <v>189</v>
      </c>
      <c r="I3644" s="1" t="s">
        <v>968</v>
      </c>
      <c r="J3644" s="1" t="s">
        <v>1755</v>
      </c>
      <c r="K3644" s="1" t="str">
        <f t="shared" si="115"/>
        <v>2014</v>
      </c>
      <c r="L3644" s="18">
        <f t="shared" si="116"/>
        <v>46</v>
      </c>
      <c r="M3644" s="1" t="s">
        <v>79</v>
      </c>
    </row>
    <row r="3645" spans="8:13" hidden="1">
      <c r="H3645" s="1" t="s">
        <v>177</v>
      </c>
      <c r="I3645" s="1" t="s">
        <v>384</v>
      </c>
      <c r="J3645" s="1" t="s">
        <v>6255</v>
      </c>
      <c r="K3645" s="1" t="str">
        <f t="shared" si="115"/>
        <v>2015</v>
      </c>
      <c r="L3645" s="1">
        <f t="shared" si="116"/>
        <v>23</v>
      </c>
      <c r="M3645" s="1" t="s">
        <v>60</v>
      </c>
    </row>
    <row r="3646" spans="8:13">
      <c r="H3646" s="1" t="s">
        <v>120</v>
      </c>
      <c r="I3646" s="1" t="s">
        <v>12422</v>
      </c>
      <c r="J3646" s="1" t="s">
        <v>7760</v>
      </c>
      <c r="K3646" s="1" t="str">
        <f t="shared" si="115"/>
        <v>2020</v>
      </c>
      <c r="L3646" s="18">
        <f t="shared" si="116"/>
        <v>46</v>
      </c>
      <c r="M3646" s="1" t="s">
        <v>79</v>
      </c>
    </row>
    <row r="3647" spans="8:13">
      <c r="H3647" s="1" t="s">
        <v>189</v>
      </c>
      <c r="I3647" s="1" t="s">
        <v>617</v>
      </c>
      <c r="J3647" s="1" t="s">
        <v>617</v>
      </c>
      <c r="K3647" s="1" t="str">
        <f t="shared" si="115"/>
        <v>2019</v>
      </c>
      <c r="L3647" s="18">
        <f t="shared" si="116"/>
        <v>47</v>
      </c>
      <c r="M3647" s="1" t="s">
        <v>79</v>
      </c>
    </row>
    <row r="3648" spans="8:13" hidden="1">
      <c r="H3648" s="1" t="s">
        <v>644</v>
      </c>
      <c r="I3648" s="1" t="s">
        <v>11559</v>
      </c>
      <c r="J3648" s="1" t="s">
        <v>4600</v>
      </c>
      <c r="K3648" s="1" t="str">
        <f t="shared" si="115"/>
        <v>2014</v>
      </c>
      <c r="L3648" s="1">
        <f t="shared" si="116"/>
        <v>34</v>
      </c>
      <c r="M3648" s="1" t="s">
        <v>60</v>
      </c>
    </row>
    <row r="3649" spans="8:13" hidden="1">
      <c r="H3649" s="1" t="s">
        <v>530</v>
      </c>
      <c r="I3649" s="1" t="s">
        <v>11563</v>
      </c>
      <c r="J3649" s="1" t="s">
        <v>905</v>
      </c>
      <c r="K3649" s="1" t="str">
        <f t="shared" si="115"/>
        <v>2015</v>
      </c>
      <c r="L3649" s="1">
        <f t="shared" si="116"/>
        <v>33</v>
      </c>
      <c r="M3649" s="1" t="s">
        <v>60</v>
      </c>
    </row>
    <row r="3650" spans="8:13">
      <c r="H3650" s="1" t="s">
        <v>136</v>
      </c>
      <c r="I3650" s="1" t="s">
        <v>4457</v>
      </c>
      <c r="J3650" s="1" t="s">
        <v>4212</v>
      </c>
      <c r="K3650" s="1" t="str">
        <f t="shared" si="115"/>
        <v>2015</v>
      </c>
      <c r="L3650" s="18">
        <f t="shared" si="116"/>
        <v>47</v>
      </c>
      <c r="M3650" s="1" t="s">
        <v>79</v>
      </c>
    </row>
    <row r="3651" spans="8:13">
      <c r="H3651" s="1" t="s">
        <v>189</v>
      </c>
      <c r="I3651" s="1" t="s">
        <v>3491</v>
      </c>
      <c r="J3651" s="1" t="s">
        <v>5294</v>
      </c>
      <c r="K3651" s="1" t="str">
        <f t="shared" si="115"/>
        <v>2020</v>
      </c>
      <c r="L3651" s="18">
        <f t="shared" si="116"/>
        <v>47</v>
      </c>
      <c r="M3651" s="1" t="s">
        <v>79</v>
      </c>
    </row>
    <row r="3652" spans="8:13" hidden="1">
      <c r="H3652" s="1" t="s">
        <v>299</v>
      </c>
      <c r="I3652" s="1" t="s">
        <v>11565</v>
      </c>
      <c r="J3652" s="1" t="s">
        <v>384</v>
      </c>
      <c r="K3652" s="1" t="str">
        <f t="shared" ref="K3652:K3715" si="117">TEXT(J3652,"YYYY")</f>
        <v>2015</v>
      </c>
      <c r="L3652" s="1">
        <f t="shared" si="116"/>
        <v>44</v>
      </c>
      <c r="M3652" s="1" t="s">
        <v>60</v>
      </c>
    </row>
    <row r="3653" spans="8:13">
      <c r="H3653" s="1" t="s">
        <v>233</v>
      </c>
      <c r="I3653" s="1" t="s">
        <v>5325</v>
      </c>
      <c r="J3653" s="1" t="s">
        <v>5326</v>
      </c>
      <c r="K3653" s="1" t="str">
        <f t="shared" si="117"/>
        <v>2014</v>
      </c>
      <c r="L3653" s="18">
        <f t="shared" si="116"/>
        <v>47</v>
      </c>
      <c r="M3653" s="1" t="s">
        <v>79</v>
      </c>
    </row>
    <row r="3654" spans="8:13">
      <c r="H3654" s="1" t="s">
        <v>189</v>
      </c>
      <c r="I3654" s="1" t="s">
        <v>6134</v>
      </c>
      <c r="J3654" s="1" t="s">
        <v>6150</v>
      </c>
      <c r="K3654" s="1" t="str">
        <f t="shared" si="117"/>
        <v>2017</v>
      </c>
      <c r="L3654" s="18">
        <f t="shared" si="116"/>
        <v>47</v>
      </c>
      <c r="M3654" s="1" t="s">
        <v>79</v>
      </c>
    </row>
    <row r="3655" spans="8:13" hidden="1">
      <c r="H3655" s="1" t="s">
        <v>256</v>
      </c>
      <c r="I3655" s="1" t="s">
        <v>9463</v>
      </c>
      <c r="J3655" s="1" t="s">
        <v>11574</v>
      </c>
      <c r="K3655" s="1" t="str">
        <f t="shared" si="117"/>
        <v>1993</v>
      </c>
      <c r="L3655" s="1">
        <f t="shared" si="116"/>
        <v>30</v>
      </c>
      <c r="M3655" s="1" t="s">
        <v>60</v>
      </c>
    </row>
    <row r="3656" spans="8:13" hidden="1">
      <c r="H3656" s="1" t="s">
        <v>555</v>
      </c>
      <c r="I3656" s="1" t="s">
        <v>11246</v>
      </c>
      <c r="J3656" s="1" t="s">
        <v>806</v>
      </c>
      <c r="K3656" s="1" t="str">
        <f t="shared" si="117"/>
        <v>2014</v>
      </c>
      <c r="L3656" s="1">
        <f t="shared" si="116"/>
        <v>39</v>
      </c>
      <c r="M3656" s="1" t="s">
        <v>60</v>
      </c>
    </row>
    <row r="3657" spans="8:13">
      <c r="H3657" s="1" t="s">
        <v>189</v>
      </c>
      <c r="I3657" s="1" t="s">
        <v>8030</v>
      </c>
      <c r="J3657" s="1" t="s">
        <v>3217</v>
      </c>
      <c r="K3657" s="1" t="str">
        <f t="shared" si="117"/>
        <v>2013</v>
      </c>
      <c r="L3657" s="18">
        <f t="shared" si="116"/>
        <v>47</v>
      </c>
      <c r="M3657" s="1" t="s">
        <v>79</v>
      </c>
    </row>
    <row r="3658" spans="8:13">
      <c r="H3658" s="1" t="s">
        <v>240</v>
      </c>
      <c r="I3658" s="1" t="s">
        <v>8053</v>
      </c>
      <c r="J3658" s="1" t="s">
        <v>2023</v>
      </c>
      <c r="K3658" s="1" t="str">
        <f t="shared" si="117"/>
        <v>2013</v>
      </c>
      <c r="L3658" s="18">
        <f t="shared" si="116"/>
        <v>47</v>
      </c>
      <c r="M3658" s="1" t="s">
        <v>79</v>
      </c>
    </row>
    <row r="3659" spans="8:13" hidden="1">
      <c r="H3659" s="1" t="s">
        <v>584</v>
      </c>
      <c r="I3659" s="1" t="s">
        <v>10590</v>
      </c>
      <c r="J3659" s="1" t="s">
        <v>11584</v>
      </c>
      <c r="K3659" s="1" t="str">
        <f t="shared" si="117"/>
        <v>2014</v>
      </c>
      <c r="L3659" s="1">
        <f t="shared" si="116"/>
        <v>31</v>
      </c>
      <c r="M3659" s="1" t="s">
        <v>60</v>
      </c>
    </row>
    <row r="3660" spans="8:13">
      <c r="H3660" s="1" t="s">
        <v>189</v>
      </c>
      <c r="I3660" s="1" t="s">
        <v>9434</v>
      </c>
      <c r="J3660" s="1" t="s">
        <v>8599</v>
      </c>
      <c r="K3660" s="1" t="str">
        <f t="shared" si="117"/>
        <v>2012</v>
      </c>
      <c r="L3660" s="18">
        <f t="shared" si="116"/>
        <v>47</v>
      </c>
      <c r="M3660" s="1" t="s">
        <v>79</v>
      </c>
    </row>
    <row r="3661" spans="8:13" hidden="1">
      <c r="H3661" s="1" t="s">
        <v>169</v>
      </c>
      <c r="I3661" s="1" t="s">
        <v>11246</v>
      </c>
      <c r="J3661" s="1" t="s">
        <v>1072</v>
      </c>
      <c r="K3661" s="1" t="str">
        <f t="shared" si="117"/>
        <v>2009</v>
      </c>
      <c r="L3661" s="1">
        <f t="shared" si="116"/>
        <v>14</v>
      </c>
      <c r="M3661" s="1" t="s">
        <v>60</v>
      </c>
    </row>
    <row r="3662" spans="8:13">
      <c r="H3662" s="1" t="s">
        <v>189</v>
      </c>
      <c r="I3662" s="1" t="s">
        <v>9662</v>
      </c>
      <c r="J3662" s="1" t="s">
        <v>9680</v>
      </c>
      <c r="K3662" s="1" t="str">
        <f t="shared" si="117"/>
        <v>2012</v>
      </c>
      <c r="L3662" s="18">
        <f t="shared" si="116"/>
        <v>47</v>
      </c>
      <c r="M3662" s="1" t="s">
        <v>79</v>
      </c>
    </row>
    <row r="3663" spans="8:13">
      <c r="H3663" s="1" t="s">
        <v>189</v>
      </c>
      <c r="I3663" s="1" t="s">
        <v>9637</v>
      </c>
      <c r="J3663" s="1" t="s">
        <v>2023</v>
      </c>
      <c r="K3663" s="1" t="str">
        <f t="shared" si="117"/>
        <v>2013</v>
      </c>
      <c r="L3663" s="18">
        <f t="shared" si="116"/>
        <v>47</v>
      </c>
      <c r="M3663" s="1" t="s">
        <v>79</v>
      </c>
    </row>
    <row r="3664" spans="8:13" hidden="1">
      <c r="H3664" s="1"/>
      <c r="I3664" s="1" t="s">
        <v>7069</v>
      </c>
      <c r="J3664" s="1" t="s">
        <v>1163</v>
      </c>
      <c r="K3664" s="1" t="str">
        <f t="shared" si="117"/>
        <v>2015</v>
      </c>
      <c r="L3664" s="1">
        <f t="shared" si="116"/>
        <v>0</v>
      </c>
      <c r="M3664" s="1"/>
    </row>
    <row r="3665" spans="8:13" hidden="1">
      <c r="H3665" s="1" t="s">
        <v>78</v>
      </c>
      <c r="I3665" s="1" t="s">
        <v>7069</v>
      </c>
      <c r="J3665" s="1" t="s">
        <v>6104</v>
      </c>
      <c r="K3665" s="1" t="str">
        <f t="shared" si="117"/>
        <v>2015</v>
      </c>
      <c r="L3665" s="1">
        <f t="shared" si="116"/>
        <v>29</v>
      </c>
      <c r="M3665" s="1" t="s">
        <v>60</v>
      </c>
    </row>
    <row r="3666" spans="8:13">
      <c r="H3666" s="1" t="s">
        <v>375</v>
      </c>
      <c r="I3666" s="1" t="s">
        <v>9673</v>
      </c>
      <c r="J3666" s="1" t="s">
        <v>10416</v>
      </c>
      <c r="K3666" s="1" t="str">
        <f t="shared" si="117"/>
        <v>2004</v>
      </c>
      <c r="L3666" s="18">
        <f t="shared" si="116"/>
        <v>47</v>
      </c>
      <c r="M3666" s="1" t="s">
        <v>79</v>
      </c>
    </row>
    <row r="3667" spans="8:13" hidden="1">
      <c r="H3667" s="1" t="s">
        <v>479</v>
      </c>
      <c r="I3667" s="1" t="s">
        <v>171</v>
      </c>
      <c r="J3667" s="1" t="s">
        <v>6947</v>
      </c>
      <c r="K3667" s="1" t="str">
        <f t="shared" si="117"/>
        <v>2013</v>
      </c>
      <c r="L3667" s="1">
        <f t="shared" si="116"/>
        <v>17</v>
      </c>
      <c r="M3667" s="1" t="s">
        <v>60</v>
      </c>
    </row>
    <row r="3668" spans="8:13" hidden="1">
      <c r="H3668" s="1" t="s">
        <v>1694</v>
      </c>
      <c r="I3668" s="1" t="s">
        <v>11246</v>
      </c>
      <c r="J3668" s="1" t="s">
        <v>1163</v>
      </c>
      <c r="K3668" s="1" t="str">
        <f t="shared" si="117"/>
        <v>2015</v>
      </c>
      <c r="L3668" s="1">
        <f t="shared" si="116"/>
        <v>72</v>
      </c>
      <c r="M3668" s="1" t="s">
        <v>60</v>
      </c>
    </row>
    <row r="3669" spans="8:13" hidden="1">
      <c r="H3669" s="1" t="s">
        <v>375</v>
      </c>
      <c r="I3669" s="1" t="s">
        <v>171</v>
      </c>
      <c r="J3669" s="1" t="s">
        <v>11555</v>
      </c>
      <c r="K3669" s="1" t="str">
        <f t="shared" si="117"/>
        <v>2007</v>
      </c>
      <c r="L3669" s="1">
        <f t="shared" si="116"/>
        <v>48</v>
      </c>
      <c r="M3669" s="1" t="s">
        <v>60</v>
      </c>
    </row>
    <row r="3670" spans="8:13">
      <c r="H3670" s="1" t="s">
        <v>484</v>
      </c>
      <c r="I3670" s="1" t="s">
        <v>261</v>
      </c>
      <c r="J3670" s="1" t="s">
        <v>10275</v>
      </c>
      <c r="K3670" s="1" t="str">
        <f t="shared" si="117"/>
        <v>2019</v>
      </c>
      <c r="L3670" s="18">
        <f t="shared" si="116"/>
        <v>47</v>
      </c>
      <c r="M3670" s="1" t="s">
        <v>79</v>
      </c>
    </row>
    <row r="3671" spans="8:13" hidden="1">
      <c r="H3671" s="1" t="s">
        <v>118</v>
      </c>
      <c r="I3671" s="1" t="s">
        <v>9816</v>
      </c>
      <c r="J3671" s="1" t="s">
        <v>1163</v>
      </c>
      <c r="K3671" s="1" t="str">
        <f t="shared" si="117"/>
        <v>2015</v>
      </c>
      <c r="L3671" s="1">
        <f t="shared" si="116"/>
        <v>25</v>
      </c>
      <c r="M3671" s="1" t="s">
        <v>60</v>
      </c>
    </row>
    <row r="3672" spans="8:13">
      <c r="H3672" s="1" t="s">
        <v>308</v>
      </c>
      <c r="I3672" s="1" t="s">
        <v>11257</v>
      </c>
      <c r="J3672" s="1" t="s">
        <v>11267</v>
      </c>
      <c r="K3672" s="1" t="str">
        <f t="shared" si="117"/>
        <v>2010</v>
      </c>
      <c r="L3672" s="18">
        <f t="shared" si="116"/>
        <v>47</v>
      </c>
      <c r="M3672" s="1" t="s">
        <v>79</v>
      </c>
    </row>
    <row r="3673" spans="8:13" hidden="1">
      <c r="H3673" s="1" t="s">
        <v>299</v>
      </c>
      <c r="I3673" s="1" t="s">
        <v>9816</v>
      </c>
      <c r="J3673" s="1" t="s">
        <v>1067</v>
      </c>
      <c r="K3673" s="1" t="str">
        <f t="shared" si="117"/>
        <v>2015</v>
      </c>
      <c r="L3673" s="1">
        <f t="shared" si="116"/>
        <v>44</v>
      </c>
      <c r="M3673" s="1" t="s">
        <v>60</v>
      </c>
    </row>
    <row r="3674" spans="8:13" hidden="1">
      <c r="H3674" s="1" t="s">
        <v>88</v>
      </c>
      <c r="I3674" s="1" t="s">
        <v>9816</v>
      </c>
      <c r="J3674" s="1" t="s">
        <v>8021</v>
      </c>
      <c r="K3674" s="1" t="str">
        <f t="shared" si="117"/>
        <v>2015</v>
      </c>
      <c r="L3674" s="1">
        <f t="shared" si="116"/>
        <v>28</v>
      </c>
      <c r="M3674" s="1" t="s">
        <v>60</v>
      </c>
    </row>
    <row r="3675" spans="8:13">
      <c r="H3675" s="1" t="s">
        <v>189</v>
      </c>
      <c r="I3675" s="1" t="s">
        <v>11088</v>
      </c>
      <c r="J3675" s="1" t="s">
        <v>606</v>
      </c>
      <c r="K3675" s="1" t="str">
        <f t="shared" si="117"/>
        <v>2020</v>
      </c>
      <c r="L3675" s="18">
        <f t="shared" si="116"/>
        <v>47</v>
      </c>
      <c r="M3675" s="1" t="s">
        <v>79</v>
      </c>
    </row>
    <row r="3676" spans="8:13">
      <c r="H3676" s="1" t="s">
        <v>484</v>
      </c>
      <c r="I3676" s="1" t="s">
        <v>11924</v>
      </c>
      <c r="J3676" s="1" t="s">
        <v>711</v>
      </c>
      <c r="K3676" s="1" t="str">
        <f t="shared" si="117"/>
        <v>2014</v>
      </c>
      <c r="L3676" s="18">
        <f t="shared" si="116"/>
        <v>47</v>
      </c>
      <c r="M3676" s="1" t="s">
        <v>79</v>
      </c>
    </row>
    <row r="3677" spans="8:13" hidden="1">
      <c r="H3677" s="1" t="s">
        <v>479</v>
      </c>
      <c r="I3677" s="1" t="s">
        <v>10590</v>
      </c>
      <c r="J3677" s="1" t="s">
        <v>7043</v>
      </c>
      <c r="K3677" s="1" t="str">
        <f t="shared" si="117"/>
        <v>2020</v>
      </c>
      <c r="L3677" s="1">
        <f t="shared" si="116"/>
        <v>19</v>
      </c>
      <c r="M3677" s="1" t="s">
        <v>60</v>
      </c>
    </row>
    <row r="3678" spans="8:13" hidden="1">
      <c r="H3678" s="1" t="s">
        <v>134</v>
      </c>
      <c r="I3678" s="1" t="s">
        <v>10590</v>
      </c>
      <c r="J3678" s="1" t="s">
        <v>9585</v>
      </c>
      <c r="K3678" s="1" t="str">
        <f t="shared" si="117"/>
        <v>2020</v>
      </c>
      <c r="L3678" s="1">
        <f t="shared" si="116"/>
        <v>27</v>
      </c>
      <c r="M3678" s="1" t="s">
        <v>60</v>
      </c>
    </row>
    <row r="3679" spans="8:13">
      <c r="H3679" s="1" t="s">
        <v>301</v>
      </c>
      <c r="I3679" s="1" t="s">
        <v>461</v>
      </c>
      <c r="J3679" s="1" t="s">
        <v>7345</v>
      </c>
      <c r="K3679" s="1" t="str">
        <f t="shared" si="117"/>
        <v>2014</v>
      </c>
      <c r="L3679" s="18">
        <f t="shared" si="116"/>
        <v>47</v>
      </c>
      <c r="M3679" s="1" t="s">
        <v>79</v>
      </c>
    </row>
    <row r="3680" spans="8:13" hidden="1">
      <c r="H3680" s="1" t="s">
        <v>644</v>
      </c>
      <c r="I3680" s="1" t="s">
        <v>9816</v>
      </c>
      <c r="J3680" s="1" t="s">
        <v>11619</v>
      </c>
      <c r="K3680" s="1" t="str">
        <f t="shared" si="117"/>
        <v>2013</v>
      </c>
      <c r="L3680" s="1">
        <f t="shared" si="116"/>
        <v>33</v>
      </c>
      <c r="M3680" s="1" t="s">
        <v>60</v>
      </c>
    </row>
    <row r="3681" spans="8:13" hidden="1">
      <c r="H3681" s="1" t="s">
        <v>149</v>
      </c>
      <c r="I3681" s="1" t="s">
        <v>11621</v>
      </c>
      <c r="J3681" s="1" t="s">
        <v>7911</v>
      </c>
      <c r="K3681" s="1" t="str">
        <f t="shared" si="117"/>
        <v>2011</v>
      </c>
      <c r="L3681" s="1">
        <f t="shared" si="116"/>
        <v>35</v>
      </c>
      <c r="M3681" s="1" t="s">
        <v>60</v>
      </c>
    </row>
    <row r="3682" spans="8:13" hidden="1">
      <c r="H3682" s="1" t="s">
        <v>299</v>
      </c>
      <c r="I3682" s="1" t="s">
        <v>335</v>
      </c>
      <c r="J3682" s="1" t="s">
        <v>3458</v>
      </c>
      <c r="K3682" s="1" t="str">
        <f t="shared" si="117"/>
        <v>2018</v>
      </c>
      <c r="L3682" s="1">
        <f t="shared" si="116"/>
        <v>42</v>
      </c>
      <c r="M3682" s="1" t="s">
        <v>60</v>
      </c>
    </row>
    <row r="3683" spans="8:13" hidden="1">
      <c r="H3683" s="1" t="s">
        <v>78</v>
      </c>
      <c r="I3683" s="1" t="s">
        <v>335</v>
      </c>
      <c r="J3683" s="1" t="s">
        <v>11627</v>
      </c>
      <c r="K3683" s="1" t="str">
        <f t="shared" si="117"/>
        <v>2020</v>
      </c>
      <c r="L3683" s="1">
        <f t="shared" si="116"/>
        <v>29</v>
      </c>
      <c r="M3683" s="1" t="s">
        <v>60</v>
      </c>
    </row>
    <row r="3684" spans="8:13" hidden="1">
      <c r="H3684" s="1" t="s">
        <v>1152</v>
      </c>
      <c r="I3684" s="1" t="s">
        <v>335</v>
      </c>
      <c r="J3684" s="1" t="s">
        <v>11631</v>
      </c>
      <c r="K3684" s="1" t="str">
        <f t="shared" si="117"/>
        <v>2019</v>
      </c>
      <c r="L3684" s="1">
        <f t="shared" ref="L3684:L3747" si="118">H3684-(TEXT(I3684,"YYYY")-TEXT(J3684,"YYYY"))</f>
        <v>76</v>
      </c>
      <c r="M3684" s="1" t="s">
        <v>60</v>
      </c>
    </row>
    <row r="3685" spans="8:13" hidden="1">
      <c r="H3685" s="1" t="s">
        <v>126</v>
      </c>
      <c r="I3685" s="1" t="s">
        <v>11621</v>
      </c>
      <c r="J3685" s="1" t="s">
        <v>6947</v>
      </c>
      <c r="K3685" s="1" t="str">
        <f t="shared" si="117"/>
        <v>2013</v>
      </c>
      <c r="L3685" s="1">
        <f t="shared" si="118"/>
        <v>12</v>
      </c>
      <c r="M3685" s="1" t="s">
        <v>60</v>
      </c>
    </row>
    <row r="3686" spans="8:13" hidden="1">
      <c r="H3686" s="1" t="s">
        <v>584</v>
      </c>
      <c r="I3686" s="1" t="s">
        <v>11621</v>
      </c>
      <c r="J3686" s="1" t="s">
        <v>11636</v>
      </c>
      <c r="K3686" s="1" t="str">
        <f t="shared" si="117"/>
        <v>2000</v>
      </c>
      <c r="L3686" s="1">
        <f t="shared" si="118"/>
        <v>22</v>
      </c>
      <c r="M3686" s="1" t="s">
        <v>60</v>
      </c>
    </row>
    <row r="3687" spans="8:13">
      <c r="H3687" s="1" t="s">
        <v>484</v>
      </c>
      <c r="I3687" s="1" t="s">
        <v>522</v>
      </c>
      <c r="J3687" s="1" t="s">
        <v>517</v>
      </c>
      <c r="K3687" s="1" t="str">
        <f t="shared" si="117"/>
        <v>2019</v>
      </c>
      <c r="L3687" s="18">
        <f t="shared" si="118"/>
        <v>48</v>
      </c>
      <c r="M3687" s="1" t="s">
        <v>79</v>
      </c>
    </row>
    <row r="3688" spans="8:13">
      <c r="H3688" s="1" t="s">
        <v>136</v>
      </c>
      <c r="I3688" s="1" t="s">
        <v>1316</v>
      </c>
      <c r="J3688" s="1" t="s">
        <v>274</v>
      </c>
      <c r="K3688" s="1" t="str">
        <f t="shared" si="117"/>
        <v>2017</v>
      </c>
      <c r="L3688" s="18">
        <f t="shared" si="118"/>
        <v>48</v>
      </c>
      <c r="M3688" s="1" t="s">
        <v>79</v>
      </c>
    </row>
    <row r="3689" spans="8:13">
      <c r="H3689" s="1" t="s">
        <v>484</v>
      </c>
      <c r="I3689" s="1" t="s">
        <v>312</v>
      </c>
      <c r="J3689" s="1" t="s">
        <v>312</v>
      </c>
      <c r="K3689" s="1" t="str">
        <f t="shared" si="117"/>
        <v>2018</v>
      </c>
      <c r="L3689" s="18">
        <f t="shared" si="118"/>
        <v>48</v>
      </c>
      <c r="M3689" s="1" t="s">
        <v>79</v>
      </c>
    </row>
    <row r="3690" spans="8:13">
      <c r="H3690" s="1" t="s">
        <v>233</v>
      </c>
      <c r="I3690" s="1" t="s">
        <v>2572</v>
      </c>
      <c r="J3690" s="5">
        <v>43101</v>
      </c>
      <c r="K3690" s="1" t="str">
        <f t="shared" si="117"/>
        <v>2018</v>
      </c>
      <c r="L3690" s="18">
        <f t="shared" si="118"/>
        <v>48</v>
      </c>
      <c r="M3690" s="1" t="s">
        <v>79</v>
      </c>
    </row>
    <row r="3691" spans="8:13">
      <c r="H3691" s="1" t="s">
        <v>721</v>
      </c>
      <c r="I3691" s="1" t="s">
        <v>316</v>
      </c>
      <c r="J3691" s="1" t="s">
        <v>2872</v>
      </c>
      <c r="K3691" s="1" t="str">
        <f t="shared" si="117"/>
        <v>2015</v>
      </c>
      <c r="L3691" s="18">
        <f t="shared" si="118"/>
        <v>48</v>
      </c>
      <c r="M3691" s="1" t="s">
        <v>79</v>
      </c>
    </row>
    <row r="3692" spans="8:13">
      <c r="H3692" s="1" t="s">
        <v>233</v>
      </c>
      <c r="I3692" s="1" t="s">
        <v>3623</v>
      </c>
      <c r="J3692" s="1" t="s">
        <v>3630</v>
      </c>
      <c r="K3692" s="1" t="str">
        <f t="shared" si="117"/>
        <v>2017</v>
      </c>
      <c r="L3692" s="18">
        <f t="shared" si="118"/>
        <v>48</v>
      </c>
      <c r="M3692" s="1" t="s">
        <v>79</v>
      </c>
    </row>
    <row r="3693" spans="8:13">
      <c r="H3693" s="1" t="s">
        <v>256</v>
      </c>
      <c r="I3693" s="1" t="s">
        <v>996</v>
      </c>
      <c r="J3693" s="1" t="s">
        <v>5071</v>
      </c>
      <c r="K3693" s="1" t="str">
        <f t="shared" si="117"/>
        <v>2013</v>
      </c>
      <c r="L3693" s="18">
        <f t="shared" si="118"/>
        <v>48</v>
      </c>
      <c r="M3693" s="1" t="s">
        <v>79</v>
      </c>
    </row>
    <row r="3694" spans="8:13">
      <c r="H3694" s="1" t="s">
        <v>484</v>
      </c>
      <c r="I3694" s="1" t="s">
        <v>6004</v>
      </c>
      <c r="J3694" s="1" t="s">
        <v>496</v>
      </c>
      <c r="K3694" s="1" t="str">
        <f t="shared" si="117"/>
        <v>2017</v>
      </c>
      <c r="L3694" s="18">
        <f t="shared" si="118"/>
        <v>48</v>
      </c>
      <c r="M3694" s="1" t="s">
        <v>79</v>
      </c>
    </row>
    <row r="3695" spans="8:13">
      <c r="H3695" s="1" t="s">
        <v>233</v>
      </c>
      <c r="I3695" s="1" t="s">
        <v>6493</v>
      </c>
      <c r="J3695" s="1" t="s">
        <v>5325</v>
      </c>
      <c r="K3695" s="1" t="str">
        <f t="shared" si="117"/>
        <v>2016</v>
      </c>
      <c r="L3695" s="18">
        <f t="shared" si="118"/>
        <v>48</v>
      </c>
      <c r="M3695" s="1" t="s">
        <v>79</v>
      </c>
    </row>
    <row r="3696" spans="8:13" hidden="1">
      <c r="H3696" s="1" t="s">
        <v>299</v>
      </c>
      <c r="I3696" s="1" t="s">
        <v>9463</v>
      </c>
      <c r="J3696" s="1" t="s">
        <v>2212</v>
      </c>
      <c r="K3696" s="1" t="str">
        <f t="shared" si="117"/>
        <v>2010</v>
      </c>
      <c r="L3696" s="1">
        <f t="shared" si="118"/>
        <v>39</v>
      </c>
      <c r="M3696" s="1" t="s">
        <v>60</v>
      </c>
    </row>
    <row r="3697" spans="8:13">
      <c r="H3697" s="1">
        <v>46</v>
      </c>
      <c r="I3697" s="1" t="s">
        <v>6952</v>
      </c>
      <c r="J3697" s="1" t="s">
        <v>6955</v>
      </c>
      <c r="K3697" s="1" t="str">
        <f t="shared" si="117"/>
        <v>2017</v>
      </c>
      <c r="L3697" s="18">
        <f t="shared" si="118"/>
        <v>48</v>
      </c>
      <c r="M3697" s="1" t="s">
        <v>79</v>
      </c>
    </row>
    <row r="3698" spans="8:13">
      <c r="H3698" s="1" t="s">
        <v>233</v>
      </c>
      <c r="I3698" s="1" t="s">
        <v>8415</v>
      </c>
      <c r="J3698" s="1" t="s">
        <v>8418</v>
      </c>
      <c r="K3698" s="1" t="str">
        <f t="shared" si="117"/>
        <v>2019</v>
      </c>
      <c r="L3698" s="18">
        <f t="shared" si="118"/>
        <v>48</v>
      </c>
      <c r="M3698" s="1" t="s">
        <v>79</v>
      </c>
    </row>
    <row r="3699" spans="8:13" hidden="1">
      <c r="H3699" s="1" t="s">
        <v>1101</v>
      </c>
      <c r="I3699" s="1" t="s">
        <v>9463</v>
      </c>
      <c r="J3699" s="1" t="s">
        <v>11658</v>
      </c>
      <c r="K3699" s="1" t="str">
        <f t="shared" si="117"/>
        <v>2008</v>
      </c>
      <c r="L3699" s="1">
        <f t="shared" si="118"/>
        <v>64</v>
      </c>
      <c r="M3699" s="1" t="s">
        <v>60</v>
      </c>
    </row>
    <row r="3700" spans="8:13" hidden="1">
      <c r="H3700" s="1" t="s">
        <v>126</v>
      </c>
      <c r="I3700" s="1" t="s">
        <v>11660</v>
      </c>
      <c r="J3700" s="1" t="s">
        <v>6104</v>
      </c>
      <c r="K3700" s="1" t="str">
        <f t="shared" si="117"/>
        <v>2015</v>
      </c>
      <c r="L3700" s="1">
        <f t="shared" si="118"/>
        <v>13</v>
      </c>
      <c r="M3700" s="1" t="s">
        <v>60</v>
      </c>
    </row>
    <row r="3701" spans="8:13">
      <c r="H3701" s="1" t="s">
        <v>484</v>
      </c>
      <c r="I3701" s="1" t="s">
        <v>8690</v>
      </c>
      <c r="J3701" s="1" t="s">
        <v>8717</v>
      </c>
      <c r="K3701" s="1" t="str">
        <f t="shared" si="117"/>
        <v>2020</v>
      </c>
      <c r="L3701" s="18">
        <f t="shared" si="118"/>
        <v>48</v>
      </c>
      <c r="M3701" s="1" t="s">
        <v>79</v>
      </c>
    </row>
    <row r="3702" spans="8:13">
      <c r="H3702" s="1" t="s">
        <v>375</v>
      </c>
      <c r="I3702" s="1" t="s">
        <v>523</v>
      </c>
      <c r="J3702" s="1" t="s">
        <v>9006</v>
      </c>
      <c r="K3702" s="1" t="str">
        <f t="shared" si="117"/>
        <v>2012</v>
      </c>
      <c r="L3702" s="18">
        <f t="shared" si="118"/>
        <v>48</v>
      </c>
      <c r="M3702" s="1" t="s">
        <v>79</v>
      </c>
    </row>
    <row r="3703" spans="8:13">
      <c r="H3703" s="1" t="s">
        <v>233</v>
      </c>
      <c r="I3703" s="1" t="s">
        <v>9868</v>
      </c>
      <c r="J3703" s="1" t="s">
        <v>9006</v>
      </c>
      <c r="K3703" s="1" t="str">
        <f t="shared" si="117"/>
        <v>2012</v>
      </c>
      <c r="L3703" s="18">
        <f t="shared" si="118"/>
        <v>48</v>
      </c>
      <c r="M3703" s="1" t="s">
        <v>79</v>
      </c>
    </row>
    <row r="3704" spans="8:13">
      <c r="H3704" s="1" t="s">
        <v>351</v>
      </c>
      <c r="I3704" s="1" t="s">
        <v>11784</v>
      </c>
      <c r="J3704" s="1" t="s">
        <v>11785</v>
      </c>
      <c r="K3704" s="1" t="str">
        <f t="shared" si="117"/>
        <v>2008</v>
      </c>
      <c r="L3704" s="18">
        <f t="shared" si="118"/>
        <v>48</v>
      </c>
      <c r="M3704" s="1" t="s">
        <v>79</v>
      </c>
    </row>
    <row r="3705" spans="8:13" hidden="1">
      <c r="H3705" s="1" t="s">
        <v>344</v>
      </c>
      <c r="I3705" s="1" t="s">
        <v>11669</v>
      </c>
      <c r="J3705" s="1" t="s">
        <v>5726</v>
      </c>
      <c r="K3705" s="1" t="str">
        <f t="shared" si="117"/>
        <v>2014</v>
      </c>
      <c r="L3705" s="1">
        <f t="shared" si="118"/>
        <v>19</v>
      </c>
      <c r="M3705" s="1" t="s">
        <v>60</v>
      </c>
    </row>
    <row r="3706" spans="8:13">
      <c r="H3706" s="1" t="s">
        <v>436</v>
      </c>
      <c r="I3706" s="1" t="s">
        <v>537</v>
      </c>
      <c r="J3706" s="1" t="s">
        <v>3409</v>
      </c>
      <c r="K3706" s="1" t="str">
        <f t="shared" si="117"/>
        <v>2004</v>
      </c>
      <c r="L3706" s="18">
        <f t="shared" si="118"/>
        <v>48</v>
      </c>
      <c r="M3706" s="1" t="s">
        <v>79</v>
      </c>
    </row>
    <row r="3707" spans="8:13" hidden="1">
      <c r="H3707" s="1" t="s">
        <v>134</v>
      </c>
      <c r="I3707" s="1" t="s">
        <v>7776</v>
      </c>
      <c r="J3707" s="1" t="s">
        <v>1222</v>
      </c>
      <c r="K3707" s="1" t="str">
        <f t="shared" si="117"/>
        <v>2015</v>
      </c>
      <c r="L3707" s="1">
        <f t="shared" si="118"/>
        <v>26</v>
      </c>
      <c r="M3707" s="1" t="s">
        <v>60</v>
      </c>
    </row>
    <row r="3708" spans="8:13" hidden="1">
      <c r="H3708" s="1" t="s">
        <v>324</v>
      </c>
      <c r="I3708" s="1" t="s">
        <v>1742</v>
      </c>
      <c r="J3708" s="1"/>
      <c r="K3708" s="1" t="str">
        <f t="shared" si="117"/>
        <v>1900</v>
      </c>
      <c r="L3708" s="1">
        <f t="shared" si="118"/>
        <v>-102</v>
      </c>
      <c r="M3708" s="1" t="s">
        <v>60</v>
      </c>
    </row>
    <row r="3709" spans="8:13">
      <c r="H3709" s="1" t="s">
        <v>301</v>
      </c>
      <c r="I3709" s="1" t="s">
        <v>248</v>
      </c>
      <c r="J3709" s="1" t="s">
        <v>905</v>
      </c>
      <c r="K3709" s="1" t="str">
        <f t="shared" si="117"/>
        <v>2015</v>
      </c>
      <c r="L3709" s="18">
        <f t="shared" si="118"/>
        <v>49</v>
      </c>
      <c r="M3709" s="1" t="s">
        <v>79</v>
      </c>
    </row>
    <row r="3710" spans="8:13">
      <c r="H3710" s="1" t="s">
        <v>233</v>
      </c>
      <c r="I3710" s="1" t="s">
        <v>2231</v>
      </c>
      <c r="J3710" s="1" t="s">
        <v>705</v>
      </c>
      <c r="K3710" s="1" t="str">
        <f t="shared" si="117"/>
        <v>2018</v>
      </c>
      <c r="L3710" s="18">
        <f t="shared" si="118"/>
        <v>49</v>
      </c>
      <c r="M3710" s="1" t="s">
        <v>79</v>
      </c>
    </row>
    <row r="3711" spans="8:13">
      <c r="H3711" s="1" t="s">
        <v>136</v>
      </c>
      <c r="I3711" s="1" t="s">
        <v>709</v>
      </c>
      <c r="J3711" s="1" t="s">
        <v>486</v>
      </c>
      <c r="K3711" s="1" t="str">
        <f t="shared" si="117"/>
        <v>2018</v>
      </c>
      <c r="L3711" s="18">
        <f t="shared" si="118"/>
        <v>49</v>
      </c>
      <c r="M3711" s="1" t="s">
        <v>79</v>
      </c>
    </row>
    <row r="3712" spans="8:13">
      <c r="H3712" s="1" t="s">
        <v>233</v>
      </c>
      <c r="I3712" s="1" t="s">
        <v>3018</v>
      </c>
      <c r="J3712" s="1" t="s">
        <v>66</v>
      </c>
      <c r="K3712" s="1" t="str">
        <f t="shared" si="117"/>
        <v>2019</v>
      </c>
      <c r="L3712" s="18">
        <f t="shared" si="118"/>
        <v>49</v>
      </c>
      <c r="M3712" s="1" t="s">
        <v>79</v>
      </c>
    </row>
    <row r="3713" spans="8:13" hidden="1">
      <c r="H3713" s="1" t="s">
        <v>678</v>
      </c>
      <c r="I3713" s="1" t="s">
        <v>8097</v>
      </c>
      <c r="J3713" s="1" t="s">
        <v>2008</v>
      </c>
      <c r="K3713" s="1" t="str">
        <f t="shared" si="117"/>
        <v>2014</v>
      </c>
      <c r="L3713" s="1">
        <f t="shared" si="118"/>
        <v>32</v>
      </c>
      <c r="M3713" s="1" t="s">
        <v>60</v>
      </c>
    </row>
    <row r="3714" spans="8:13" hidden="1">
      <c r="H3714" s="1" t="s">
        <v>136</v>
      </c>
      <c r="I3714" s="1" t="s">
        <v>11669</v>
      </c>
      <c r="J3714" s="1" t="s">
        <v>4734</v>
      </c>
      <c r="K3714" s="1" t="str">
        <f t="shared" si="117"/>
        <v>2016</v>
      </c>
      <c r="L3714" s="1">
        <f t="shared" si="118"/>
        <v>50</v>
      </c>
      <c r="M3714" s="1" t="s">
        <v>60</v>
      </c>
    </row>
    <row r="3715" spans="8:13" hidden="1">
      <c r="H3715" s="1" t="s">
        <v>144</v>
      </c>
      <c r="I3715" s="1" t="s">
        <v>11685</v>
      </c>
      <c r="J3715" s="1" t="s">
        <v>11686</v>
      </c>
      <c r="K3715" s="1" t="str">
        <f t="shared" si="117"/>
        <v>1999</v>
      </c>
      <c r="L3715" s="1">
        <f t="shared" si="118"/>
        <v>7</v>
      </c>
      <c r="M3715" s="1" t="s">
        <v>60</v>
      </c>
    </row>
    <row r="3716" spans="8:13" hidden="1">
      <c r="H3716" s="1" t="s">
        <v>108</v>
      </c>
      <c r="I3716" s="1" t="s">
        <v>11688</v>
      </c>
      <c r="J3716" s="1" t="s">
        <v>8208</v>
      </c>
      <c r="K3716" s="1" t="str">
        <f t="shared" ref="K3716:K3779" si="119">TEXT(J3716,"YYYY")</f>
        <v>2012</v>
      </c>
      <c r="L3716" s="1">
        <f t="shared" si="118"/>
        <v>4</v>
      </c>
      <c r="M3716" s="1" t="s">
        <v>60</v>
      </c>
    </row>
    <row r="3717" spans="8:13" hidden="1">
      <c r="H3717" s="1" t="s">
        <v>55</v>
      </c>
      <c r="I3717" s="1" t="s">
        <v>11685</v>
      </c>
      <c r="J3717" s="1" t="s">
        <v>1163</v>
      </c>
      <c r="K3717" s="1" t="str">
        <f t="shared" si="119"/>
        <v>2015</v>
      </c>
      <c r="L3717" s="1">
        <f t="shared" si="118"/>
        <v>3</v>
      </c>
      <c r="M3717" s="1" t="s">
        <v>60</v>
      </c>
    </row>
    <row r="3718" spans="8:13" hidden="1">
      <c r="H3718" s="1" t="s">
        <v>282</v>
      </c>
      <c r="I3718" s="1" t="s">
        <v>11685</v>
      </c>
      <c r="J3718" s="1" t="s">
        <v>11692</v>
      </c>
      <c r="K3718" s="1" t="str">
        <f t="shared" si="119"/>
        <v>1996</v>
      </c>
      <c r="L3718" s="1">
        <f t="shared" si="118"/>
        <v>23</v>
      </c>
      <c r="M3718" s="1" t="s">
        <v>60</v>
      </c>
    </row>
    <row r="3719" spans="8:13">
      <c r="H3719" s="1" t="s">
        <v>136</v>
      </c>
      <c r="I3719" s="1" t="s">
        <v>1015</v>
      </c>
      <c r="J3719" s="1" t="s">
        <v>2368</v>
      </c>
      <c r="K3719" s="1" t="str">
        <f t="shared" si="119"/>
        <v>2017</v>
      </c>
      <c r="L3719" s="18">
        <f t="shared" si="118"/>
        <v>49</v>
      </c>
      <c r="M3719" s="1" t="s">
        <v>79</v>
      </c>
    </row>
    <row r="3720" spans="8:13" hidden="1">
      <c r="H3720" s="1" t="s">
        <v>299</v>
      </c>
      <c r="I3720" s="1" t="s">
        <v>5832</v>
      </c>
      <c r="J3720" s="1"/>
      <c r="K3720" s="1" t="str">
        <f t="shared" si="119"/>
        <v>1900</v>
      </c>
      <c r="L3720" s="1">
        <f t="shared" si="118"/>
        <v>-72</v>
      </c>
      <c r="M3720" s="1" t="s">
        <v>60</v>
      </c>
    </row>
    <row r="3721" spans="8:13" hidden="1">
      <c r="H3721" s="1" t="s">
        <v>256</v>
      </c>
      <c r="I3721" s="1" t="s">
        <v>5832</v>
      </c>
      <c r="J3721" s="1" t="s">
        <v>1072</v>
      </c>
      <c r="K3721" s="1" t="str">
        <f t="shared" si="119"/>
        <v>2009</v>
      </c>
      <c r="L3721" s="1">
        <f t="shared" si="118"/>
        <v>45</v>
      </c>
      <c r="M3721" s="1" t="s">
        <v>60</v>
      </c>
    </row>
    <row r="3722" spans="8:13" hidden="1">
      <c r="H3722" s="1" t="s">
        <v>58</v>
      </c>
      <c r="I3722" s="1" t="s">
        <v>5832</v>
      </c>
      <c r="J3722" s="1" t="s">
        <v>4734</v>
      </c>
      <c r="K3722" s="1" t="str">
        <f t="shared" si="119"/>
        <v>2016</v>
      </c>
      <c r="L3722" s="1">
        <f t="shared" si="118"/>
        <v>10</v>
      </c>
      <c r="M3722" s="1" t="s">
        <v>60</v>
      </c>
    </row>
    <row r="3723" spans="8:13" hidden="1">
      <c r="H3723" s="1" t="s">
        <v>78</v>
      </c>
      <c r="I3723" s="1" t="s">
        <v>5832</v>
      </c>
      <c r="J3723" s="1" t="s">
        <v>6009</v>
      </c>
      <c r="K3723" s="1" t="str">
        <f t="shared" si="119"/>
        <v>1995</v>
      </c>
      <c r="L3723" s="1">
        <f t="shared" si="118"/>
        <v>8</v>
      </c>
      <c r="M3723" s="1" t="s">
        <v>60</v>
      </c>
    </row>
    <row r="3724" spans="8:13" hidden="1">
      <c r="H3724" s="1" t="s">
        <v>58</v>
      </c>
      <c r="I3724" s="1" t="s">
        <v>6092</v>
      </c>
      <c r="J3724" s="1" t="s">
        <v>905</v>
      </c>
      <c r="K3724" s="1" t="str">
        <f t="shared" si="119"/>
        <v>2015</v>
      </c>
      <c r="L3724" s="1">
        <f t="shared" si="118"/>
        <v>9</v>
      </c>
      <c r="M3724" s="1" t="s">
        <v>60</v>
      </c>
    </row>
    <row r="3725" spans="8:13" hidden="1">
      <c r="H3725" s="1" t="s">
        <v>436</v>
      </c>
      <c r="I3725" s="1" t="s">
        <v>6092</v>
      </c>
      <c r="J3725" s="1" t="s">
        <v>1899</v>
      </c>
      <c r="K3725" s="1" t="str">
        <f t="shared" si="119"/>
        <v>2005</v>
      </c>
      <c r="L3725" s="1">
        <f t="shared" si="118"/>
        <v>48</v>
      </c>
      <c r="M3725" s="1" t="s">
        <v>60</v>
      </c>
    </row>
    <row r="3726" spans="8:13" hidden="1">
      <c r="H3726" s="1" t="s">
        <v>99</v>
      </c>
      <c r="I3726" s="1" t="s">
        <v>6092</v>
      </c>
      <c r="J3726" s="1" t="s">
        <v>6104</v>
      </c>
      <c r="K3726" s="1" t="str">
        <f t="shared" si="119"/>
        <v>2015</v>
      </c>
      <c r="L3726" s="1">
        <f t="shared" si="118"/>
        <v>5</v>
      </c>
      <c r="M3726" s="1" t="s">
        <v>60</v>
      </c>
    </row>
    <row r="3727" spans="8:13" hidden="1">
      <c r="H3727" s="1" t="s">
        <v>464</v>
      </c>
      <c r="I3727" s="1" t="s">
        <v>4134</v>
      </c>
      <c r="J3727" s="1" t="s">
        <v>3476</v>
      </c>
      <c r="K3727" s="1" t="str">
        <f t="shared" si="119"/>
        <v>2016</v>
      </c>
      <c r="L3727" s="1">
        <f t="shared" si="118"/>
        <v>31</v>
      </c>
      <c r="M3727" s="1" t="s">
        <v>60</v>
      </c>
    </row>
    <row r="3728" spans="8:13" hidden="1">
      <c r="H3728" s="1" t="s">
        <v>144</v>
      </c>
      <c r="I3728" s="1" t="s">
        <v>11703</v>
      </c>
      <c r="J3728" s="1" t="s">
        <v>6417</v>
      </c>
      <c r="K3728" s="1" t="str">
        <f t="shared" si="119"/>
        <v>2016</v>
      </c>
      <c r="L3728" s="1">
        <f t="shared" si="118"/>
        <v>24</v>
      </c>
      <c r="M3728" s="1" t="s">
        <v>60</v>
      </c>
    </row>
    <row r="3729" spans="8:13">
      <c r="H3729" s="1" t="s">
        <v>233</v>
      </c>
      <c r="I3729" s="1" t="s">
        <v>4828</v>
      </c>
      <c r="J3729" s="1" t="s">
        <v>1212</v>
      </c>
      <c r="K3729" s="1" t="str">
        <f t="shared" si="119"/>
        <v>2017</v>
      </c>
      <c r="L3729" s="18">
        <f t="shared" si="118"/>
        <v>49</v>
      </c>
      <c r="M3729" s="1" t="s">
        <v>79</v>
      </c>
    </row>
    <row r="3730" spans="8:13" hidden="1">
      <c r="H3730" s="1" t="s">
        <v>344</v>
      </c>
      <c r="I3730" s="1" t="s">
        <v>6186</v>
      </c>
      <c r="J3730" s="1" t="s">
        <v>1815</v>
      </c>
      <c r="K3730" s="1" t="str">
        <f t="shared" si="119"/>
        <v>2008</v>
      </c>
      <c r="L3730" s="1">
        <f t="shared" si="118"/>
        <v>13</v>
      </c>
      <c r="M3730" s="1" t="s">
        <v>60</v>
      </c>
    </row>
    <row r="3731" spans="8:13">
      <c r="H3731" s="1" t="s">
        <v>233</v>
      </c>
      <c r="I3731" s="1" t="s">
        <v>2822</v>
      </c>
      <c r="J3731" s="1" t="s">
        <v>84</v>
      </c>
      <c r="K3731" s="1" t="str">
        <f t="shared" si="119"/>
        <v>2017</v>
      </c>
      <c r="L3731" s="18">
        <f t="shared" si="118"/>
        <v>49</v>
      </c>
      <c r="M3731" s="1" t="s">
        <v>79</v>
      </c>
    </row>
    <row r="3732" spans="8:13" hidden="1">
      <c r="H3732" s="1" t="s">
        <v>263</v>
      </c>
      <c r="I3732" s="1" t="s">
        <v>6186</v>
      </c>
      <c r="J3732" s="1" t="s">
        <v>1899</v>
      </c>
      <c r="K3732" s="1" t="str">
        <f t="shared" si="119"/>
        <v>2005</v>
      </c>
      <c r="L3732" s="1">
        <f t="shared" si="118"/>
        <v>7</v>
      </c>
      <c r="M3732" s="1" t="s">
        <v>60</v>
      </c>
    </row>
    <row r="3733" spans="8:13">
      <c r="H3733" s="1" t="s">
        <v>233</v>
      </c>
      <c r="I3733" s="1" t="s">
        <v>873</v>
      </c>
      <c r="J3733" s="1" t="s">
        <v>1741</v>
      </c>
      <c r="K3733" s="1" t="str">
        <f t="shared" si="119"/>
        <v>2017</v>
      </c>
      <c r="L3733" s="18">
        <f t="shared" si="118"/>
        <v>49</v>
      </c>
      <c r="M3733" s="1" t="s">
        <v>79</v>
      </c>
    </row>
    <row r="3734" spans="8:13">
      <c r="H3734" s="1" t="s">
        <v>233</v>
      </c>
      <c r="I3734" s="1" t="s">
        <v>4065</v>
      </c>
      <c r="J3734" s="1" t="s">
        <v>6566</v>
      </c>
      <c r="K3734" s="1" t="str">
        <f t="shared" si="119"/>
        <v>2016</v>
      </c>
      <c r="L3734" s="18">
        <f t="shared" si="118"/>
        <v>49</v>
      </c>
      <c r="M3734" s="1" t="s">
        <v>79</v>
      </c>
    </row>
    <row r="3735" spans="8:13" hidden="1">
      <c r="H3735" s="1" t="s">
        <v>367</v>
      </c>
      <c r="I3735" s="1" t="s">
        <v>11711</v>
      </c>
      <c r="J3735" s="1" t="s">
        <v>4734</v>
      </c>
      <c r="K3735" s="1" t="str">
        <f t="shared" si="119"/>
        <v>2016</v>
      </c>
      <c r="L3735" s="1">
        <f t="shared" si="118"/>
        <v>26</v>
      </c>
      <c r="M3735" s="1" t="s">
        <v>60</v>
      </c>
    </row>
    <row r="3736" spans="8:13">
      <c r="H3736" s="1" t="s">
        <v>136</v>
      </c>
      <c r="I3736" s="1" t="s">
        <v>1166</v>
      </c>
      <c r="J3736" s="1" t="s">
        <v>1174</v>
      </c>
      <c r="K3736" s="1" t="str">
        <f t="shared" si="119"/>
        <v>2019</v>
      </c>
      <c r="L3736" s="18">
        <f t="shared" si="118"/>
        <v>49</v>
      </c>
      <c r="M3736" s="1" t="s">
        <v>79</v>
      </c>
    </row>
    <row r="3737" spans="8:13">
      <c r="H3737" s="1" t="s">
        <v>233</v>
      </c>
      <c r="I3737" s="1" t="s">
        <v>6677</v>
      </c>
      <c r="J3737" s="1" t="s">
        <v>6679</v>
      </c>
      <c r="K3737" s="1" t="str">
        <f t="shared" si="119"/>
        <v>2012</v>
      </c>
      <c r="L3737" s="18">
        <f t="shared" si="118"/>
        <v>49</v>
      </c>
      <c r="M3737" s="1" t="s">
        <v>79</v>
      </c>
    </row>
    <row r="3738" spans="8:13" hidden="1">
      <c r="H3738" s="1" t="s">
        <v>136</v>
      </c>
      <c r="I3738" s="1" t="s">
        <v>11688</v>
      </c>
      <c r="J3738" s="1" t="s">
        <v>11719</v>
      </c>
      <c r="K3738" s="1" t="str">
        <f t="shared" si="119"/>
        <v>2008</v>
      </c>
      <c r="L3738" s="1">
        <f t="shared" si="118"/>
        <v>42</v>
      </c>
      <c r="M3738" s="1" t="s">
        <v>60</v>
      </c>
    </row>
    <row r="3739" spans="8:13">
      <c r="H3739" s="1" t="s">
        <v>721</v>
      </c>
      <c r="I3739" s="1" t="s">
        <v>7657</v>
      </c>
      <c r="J3739" s="1" t="s">
        <v>1712</v>
      </c>
      <c r="K3739" s="1" t="str">
        <f t="shared" si="119"/>
        <v>2014</v>
      </c>
      <c r="L3739" s="18">
        <f t="shared" si="118"/>
        <v>49</v>
      </c>
      <c r="M3739" s="1" t="s">
        <v>79</v>
      </c>
    </row>
    <row r="3740" spans="8:13" hidden="1">
      <c r="H3740" s="1" t="s">
        <v>120</v>
      </c>
      <c r="I3740" s="1" t="s">
        <v>11688</v>
      </c>
      <c r="J3740" s="1" t="s">
        <v>6355</v>
      </c>
      <c r="K3740" s="1" t="str">
        <f t="shared" si="119"/>
        <v>2016</v>
      </c>
      <c r="L3740" s="1">
        <f t="shared" si="118"/>
        <v>46</v>
      </c>
      <c r="M3740" s="1" t="s">
        <v>60</v>
      </c>
    </row>
    <row r="3741" spans="8:13" hidden="1">
      <c r="H3741" s="1" t="s">
        <v>367</v>
      </c>
      <c r="I3741" s="1" t="s">
        <v>11725</v>
      </c>
      <c r="J3741" s="1" t="s">
        <v>11726</v>
      </c>
      <c r="K3741" s="1" t="str">
        <f t="shared" si="119"/>
        <v>2016</v>
      </c>
      <c r="L3741" s="1">
        <f t="shared" si="118"/>
        <v>26</v>
      </c>
      <c r="M3741" s="1" t="s">
        <v>60</v>
      </c>
    </row>
    <row r="3742" spans="8:13">
      <c r="H3742" s="1" t="s">
        <v>240</v>
      </c>
      <c r="I3742" s="1" t="s">
        <v>6218</v>
      </c>
      <c r="J3742" s="1" t="s">
        <v>8116</v>
      </c>
      <c r="K3742" s="1" t="str">
        <f t="shared" si="119"/>
        <v>2015</v>
      </c>
      <c r="L3742" s="18">
        <f t="shared" si="118"/>
        <v>49</v>
      </c>
      <c r="M3742" s="1" t="s">
        <v>79</v>
      </c>
    </row>
    <row r="3743" spans="8:13" hidden="1">
      <c r="H3743" s="1" t="s">
        <v>55</v>
      </c>
      <c r="I3743" s="1" t="s">
        <v>11727</v>
      </c>
      <c r="J3743" s="1" t="s">
        <v>1163</v>
      </c>
      <c r="K3743" s="1" t="str">
        <f t="shared" si="119"/>
        <v>2015</v>
      </c>
      <c r="L3743" s="1">
        <f t="shared" si="118"/>
        <v>3</v>
      </c>
      <c r="M3743" s="1" t="s">
        <v>60</v>
      </c>
    </row>
    <row r="3744" spans="8:13" hidden="1">
      <c r="H3744" s="1" t="s">
        <v>233</v>
      </c>
      <c r="I3744" s="1" t="s">
        <v>11727</v>
      </c>
      <c r="J3744" s="1" t="s">
        <v>11703</v>
      </c>
      <c r="K3744" s="1" t="str">
        <f t="shared" si="119"/>
        <v>2016</v>
      </c>
      <c r="L3744" s="1">
        <f t="shared" si="118"/>
        <v>49</v>
      </c>
      <c r="M3744" s="1" t="s">
        <v>60</v>
      </c>
    </row>
    <row r="3745" spans="8:13" hidden="1">
      <c r="H3745" s="1" t="s">
        <v>464</v>
      </c>
      <c r="I3745" s="1" t="s">
        <v>11731</v>
      </c>
      <c r="J3745" s="1" t="s">
        <v>6710</v>
      </c>
      <c r="K3745" s="1" t="str">
        <f t="shared" si="119"/>
        <v>2015</v>
      </c>
      <c r="L3745" s="1">
        <f t="shared" si="118"/>
        <v>31</v>
      </c>
      <c r="M3745" s="1" t="s">
        <v>60</v>
      </c>
    </row>
    <row r="3746" spans="8:13">
      <c r="H3746" s="1" t="s">
        <v>721</v>
      </c>
      <c r="I3746" s="1" t="s">
        <v>8573</v>
      </c>
      <c r="J3746" s="1" t="s">
        <v>705</v>
      </c>
      <c r="K3746" s="1" t="str">
        <f t="shared" si="119"/>
        <v>2018</v>
      </c>
      <c r="L3746" s="18">
        <f t="shared" si="118"/>
        <v>49</v>
      </c>
      <c r="M3746" s="1" t="s">
        <v>79</v>
      </c>
    </row>
    <row r="3747" spans="8:13" hidden="1">
      <c r="H3747" s="1" t="s">
        <v>219</v>
      </c>
      <c r="I3747" s="1" t="s">
        <v>11727</v>
      </c>
      <c r="J3747" s="1" t="s">
        <v>11733</v>
      </c>
      <c r="K3747" s="1" t="str">
        <f t="shared" si="119"/>
        <v>2001</v>
      </c>
      <c r="L3747" s="1">
        <f t="shared" si="118"/>
        <v>45</v>
      </c>
      <c r="M3747" s="1" t="s">
        <v>60</v>
      </c>
    </row>
    <row r="3748" spans="8:13">
      <c r="H3748" s="1" t="s">
        <v>256</v>
      </c>
      <c r="I3748" s="1" t="s">
        <v>8729</v>
      </c>
      <c r="J3748" s="1" t="s">
        <v>1286</v>
      </c>
      <c r="K3748" s="1" t="str">
        <f t="shared" si="119"/>
        <v>2017</v>
      </c>
      <c r="L3748" s="18">
        <f t="shared" ref="L3748:L3811" si="120">H3748-(TEXT(I3748,"YYYY")-TEXT(J3748,"YYYY"))</f>
        <v>49</v>
      </c>
      <c r="M3748" s="1" t="s">
        <v>79</v>
      </c>
    </row>
    <row r="3749" spans="8:13" hidden="1">
      <c r="H3749" s="1" t="s">
        <v>240</v>
      </c>
      <c r="I3749" s="1" t="s">
        <v>6724</v>
      </c>
      <c r="J3749" s="1" t="s">
        <v>11736</v>
      </c>
      <c r="K3749" s="1" t="str">
        <f t="shared" si="119"/>
        <v>1986</v>
      </c>
      <c r="L3749" s="1">
        <f t="shared" si="120"/>
        <v>24</v>
      </c>
      <c r="M3749" s="1" t="s">
        <v>60</v>
      </c>
    </row>
    <row r="3750" spans="8:13" hidden="1">
      <c r="H3750" s="1" t="s">
        <v>128</v>
      </c>
      <c r="I3750" s="1" t="s">
        <v>6724</v>
      </c>
      <c r="J3750" s="1" t="s">
        <v>1534</v>
      </c>
      <c r="K3750" s="1" t="str">
        <f t="shared" si="119"/>
        <v>2016</v>
      </c>
      <c r="L3750" s="1">
        <f t="shared" si="120"/>
        <v>42</v>
      </c>
      <c r="M3750" s="1" t="s">
        <v>60</v>
      </c>
    </row>
    <row r="3751" spans="8:13" hidden="1">
      <c r="H3751" s="1" t="s">
        <v>136</v>
      </c>
      <c r="I3751" s="1" t="s">
        <v>6705</v>
      </c>
      <c r="J3751" s="1" t="s">
        <v>5747</v>
      </c>
      <c r="K3751" s="1" t="str">
        <f t="shared" si="119"/>
        <v>2015</v>
      </c>
      <c r="L3751" s="1">
        <f t="shared" si="120"/>
        <v>49</v>
      </c>
      <c r="M3751" s="1" t="s">
        <v>60</v>
      </c>
    </row>
    <row r="3752" spans="8:13">
      <c r="H3752" s="1" t="s">
        <v>721</v>
      </c>
      <c r="I3752" s="1" t="s">
        <v>9256</v>
      </c>
      <c r="J3752" s="1" t="s">
        <v>9257</v>
      </c>
      <c r="K3752" s="1" t="str">
        <f t="shared" si="119"/>
        <v>2011</v>
      </c>
      <c r="L3752" s="18">
        <f t="shared" si="120"/>
        <v>49</v>
      </c>
      <c r="M3752" s="1" t="s">
        <v>79</v>
      </c>
    </row>
    <row r="3753" spans="8:13">
      <c r="H3753" s="1" t="s">
        <v>233</v>
      </c>
      <c r="I3753" s="1" t="s">
        <v>10517</v>
      </c>
      <c r="J3753" s="1" t="s">
        <v>1222</v>
      </c>
      <c r="K3753" s="1" t="str">
        <f t="shared" si="119"/>
        <v>2015</v>
      </c>
      <c r="L3753" s="18">
        <f t="shared" si="120"/>
        <v>49</v>
      </c>
      <c r="M3753" s="1" t="s">
        <v>79</v>
      </c>
    </row>
    <row r="3754" spans="8:13">
      <c r="H3754" s="1" t="s">
        <v>233</v>
      </c>
      <c r="I3754" s="1" t="s">
        <v>9816</v>
      </c>
      <c r="J3754" s="1" t="s">
        <v>905</v>
      </c>
      <c r="K3754" s="1" t="str">
        <f t="shared" si="119"/>
        <v>2015</v>
      </c>
      <c r="L3754" s="18">
        <f t="shared" si="120"/>
        <v>49</v>
      </c>
      <c r="M3754" s="1" t="s">
        <v>79</v>
      </c>
    </row>
    <row r="3755" spans="8:13">
      <c r="H3755" s="1" t="s">
        <v>233</v>
      </c>
      <c r="I3755" s="1" t="s">
        <v>11825</v>
      </c>
      <c r="J3755" s="1" t="s">
        <v>7362</v>
      </c>
      <c r="K3755" s="1" t="str">
        <f t="shared" si="119"/>
        <v>2015</v>
      </c>
      <c r="L3755" s="18">
        <f t="shared" si="120"/>
        <v>49</v>
      </c>
      <c r="M3755" s="1" t="s">
        <v>79</v>
      </c>
    </row>
    <row r="3756" spans="8:13">
      <c r="H3756" s="1" t="s">
        <v>136</v>
      </c>
      <c r="I3756" s="1" t="s">
        <v>12212</v>
      </c>
      <c r="J3756" s="1" t="s">
        <v>1933</v>
      </c>
      <c r="K3756" s="1" t="str">
        <f t="shared" si="119"/>
        <v>2014</v>
      </c>
      <c r="L3756" s="18">
        <f t="shared" si="120"/>
        <v>49</v>
      </c>
      <c r="M3756" s="1" t="s">
        <v>79</v>
      </c>
    </row>
    <row r="3757" spans="8:13">
      <c r="H3757" s="1" t="s">
        <v>721</v>
      </c>
      <c r="I3757" s="1" t="s">
        <v>679</v>
      </c>
      <c r="J3757" s="1" t="s">
        <v>199</v>
      </c>
      <c r="K3757" s="1" t="str">
        <f t="shared" si="119"/>
        <v>2018</v>
      </c>
      <c r="L3757" s="18">
        <f t="shared" si="120"/>
        <v>50</v>
      </c>
      <c r="M3757" s="1" t="s">
        <v>79</v>
      </c>
    </row>
    <row r="3758" spans="8:13">
      <c r="H3758" s="1" t="s">
        <v>256</v>
      </c>
      <c r="I3758" s="1" t="s">
        <v>2304</v>
      </c>
      <c r="J3758" s="1" t="s">
        <v>258</v>
      </c>
      <c r="K3758" s="1" t="str">
        <f t="shared" si="119"/>
        <v>2017</v>
      </c>
      <c r="L3758" s="18">
        <f t="shared" si="120"/>
        <v>50</v>
      </c>
      <c r="M3758" s="1" t="s">
        <v>79</v>
      </c>
    </row>
    <row r="3759" spans="8:13">
      <c r="H3759" s="1" t="s">
        <v>515</v>
      </c>
      <c r="I3759" s="1" t="s">
        <v>3580</v>
      </c>
      <c r="J3759" s="1" t="s">
        <v>3581</v>
      </c>
      <c r="K3759" s="1" t="str">
        <f t="shared" si="119"/>
        <v>2002</v>
      </c>
      <c r="L3759" s="18">
        <f t="shared" si="120"/>
        <v>50</v>
      </c>
      <c r="M3759" s="1" t="s">
        <v>79</v>
      </c>
    </row>
    <row r="3760" spans="8:13" hidden="1">
      <c r="H3760" s="1" t="s">
        <v>448</v>
      </c>
      <c r="I3760" s="1" t="s">
        <v>9305</v>
      </c>
      <c r="J3760" s="1" t="s">
        <v>11767</v>
      </c>
      <c r="K3760" s="1" t="str">
        <f t="shared" si="119"/>
        <v>1999</v>
      </c>
      <c r="L3760" s="1">
        <f t="shared" si="120"/>
        <v>11</v>
      </c>
      <c r="M3760" s="1" t="s">
        <v>60</v>
      </c>
    </row>
    <row r="3761" spans="8:13" hidden="1">
      <c r="H3761" s="1" t="s">
        <v>144</v>
      </c>
      <c r="I3761" s="1" t="s">
        <v>9305</v>
      </c>
      <c r="J3761" s="1" t="s">
        <v>3668</v>
      </c>
      <c r="K3761" s="1" t="str">
        <f t="shared" si="119"/>
        <v>2018</v>
      </c>
      <c r="L3761" s="1">
        <f t="shared" si="120"/>
        <v>22</v>
      </c>
      <c r="M3761" s="1" t="s">
        <v>60</v>
      </c>
    </row>
    <row r="3762" spans="8:13">
      <c r="H3762" s="1" t="s">
        <v>573</v>
      </c>
      <c r="I3762" s="1" t="s">
        <v>4071</v>
      </c>
      <c r="J3762" s="1" t="s">
        <v>2593</v>
      </c>
      <c r="K3762" s="1" t="str">
        <f t="shared" si="119"/>
        <v>2000</v>
      </c>
      <c r="L3762" s="18">
        <f t="shared" si="120"/>
        <v>50</v>
      </c>
      <c r="M3762" s="1" t="s">
        <v>79</v>
      </c>
    </row>
    <row r="3763" spans="8:13">
      <c r="H3763" s="1" t="s">
        <v>136</v>
      </c>
      <c r="I3763" s="1" t="s">
        <v>5354</v>
      </c>
      <c r="J3763" s="1" t="s">
        <v>1212</v>
      </c>
      <c r="K3763" s="1" t="str">
        <f t="shared" si="119"/>
        <v>2017</v>
      </c>
      <c r="L3763" s="18">
        <f t="shared" si="120"/>
        <v>50</v>
      </c>
      <c r="M3763" s="1" t="s">
        <v>79</v>
      </c>
    </row>
    <row r="3764" spans="8:13" hidden="1">
      <c r="H3764" s="1" t="s">
        <v>108</v>
      </c>
      <c r="I3764" s="1" t="s">
        <v>1742</v>
      </c>
      <c r="J3764" s="1" t="s">
        <v>1222</v>
      </c>
      <c r="K3764" s="1" t="str">
        <f t="shared" si="119"/>
        <v>2015</v>
      </c>
      <c r="L3764" s="1">
        <f t="shared" si="120"/>
        <v>8</v>
      </c>
      <c r="M3764" s="1" t="s">
        <v>60</v>
      </c>
    </row>
    <row r="3765" spans="8:13" hidden="1">
      <c r="H3765" s="1" t="s">
        <v>310</v>
      </c>
      <c r="I3765" s="1" t="s">
        <v>7383</v>
      </c>
      <c r="J3765" s="1" t="s">
        <v>6255</v>
      </c>
      <c r="K3765" s="1" t="str">
        <f t="shared" si="119"/>
        <v>2015</v>
      </c>
      <c r="L3765" s="1">
        <f t="shared" si="120"/>
        <v>45</v>
      </c>
      <c r="M3765" s="1" t="s">
        <v>60</v>
      </c>
    </row>
    <row r="3766" spans="8:13" hidden="1">
      <c r="H3766" s="1" t="s">
        <v>88</v>
      </c>
      <c r="I3766" s="1" t="s">
        <v>7383</v>
      </c>
      <c r="J3766" s="1" t="s">
        <v>11776</v>
      </c>
      <c r="K3766" s="1" t="str">
        <f t="shared" si="119"/>
        <v>1998</v>
      </c>
      <c r="L3766" s="1">
        <f t="shared" si="120"/>
        <v>11</v>
      </c>
      <c r="M3766" s="1" t="s">
        <v>60</v>
      </c>
    </row>
    <row r="3767" spans="8:13">
      <c r="H3767" s="1" t="s">
        <v>136</v>
      </c>
      <c r="I3767" s="1" t="s">
        <v>823</v>
      </c>
      <c r="J3767" s="1" t="s">
        <v>1286</v>
      </c>
      <c r="K3767" s="1" t="str">
        <f t="shared" si="119"/>
        <v>2017</v>
      </c>
      <c r="L3767" s="18">
        <f t="shared" si="120"/>
        <v>50</v>
      </c>
      <c r="M3767" s="1" t="s">
        <v>79</v>
      </c>
    </row>
    <row r="3768" spans="8:13">
      <c r="H3768" s="1" t="s">
        <v>136</v>
      </c>
      <c r="I3768" s="1" t="s">
        <v>4123</v>
      </c>
      <c r="J3768" s="1" t="s">
        <v>6640</v>
      </c>
      <c r="K3768" s="1" t="str">
        <f t="shared" si="119"/>
        <v>2016</v>
      </c>
      <c r="L3768" s="18">
        <f t="shared" si="120"/>
        <v>50</v>
      </c>
      <c r="M3768" s="1" t="s">
        <v>79</v>
      </c>
    </row>
    <row r="3769" spans="8:13">
      <c r="H3769" s="1" t="s">
        <v>136</v>
      </c>
      <c r="I3769" s="1" t="s">
        <v>7479</v>
      </c>
      <c r="J3769" s="1" t="s">
        <v>3171</v>
      </c>
      <c r="K3769" s="1" t="str">
        <f t="shared" si="119"/>
        <v>2016</v>
      </c>
      <c r="L3769" s="18">
        <f t="shared" si="120"/>
        <v>50</v>
      </c>
      <c r="M3769" s="1" t="s">
        <v>79</v>
      </c>
    </row>
    <row r="3770" spans="8:13">
      <c r="H3770" s="1" t="s">
        <v>256</v>
      </c>
      <c r="I3770" s="1" t="s">
        <v>8018</v>
      </c>
      <c r="J3770" s="1" t="s">
        <v>8019</v>
      </c>
      <c r="K3770" s="1" t="str">
        <f t="shared" si="119"/>
        <v>2013</v>
      </c>
      <c r="L3770" s="18">
        <f t="shared" si="120"/>
        <v>50</v>
      </c>
      <c r="M3770" s="1" t="s">
        <v>79</v>
      </c>
    </row>
    <row r="3771" spans="8:13" hidden="1">
      <c r="H3771" s="1" t="s">
        <v>187</v>
      </c>
      <c r="I3771" s="1" t="s">
        <v>8377</v>
      </c>
      <c r="J3771" s="1" t="s">
        <v>11782</v>
      </c>
      <c r="K3771" s="1" t="str">
        <f t="shared" si="119"/>
        <v>2014</v>
      </c>
      <c r="L3771" s="1">
        <f t="shared" si="120"/>
        <v>8</v>
      </c>
      <c r="M3771" s="1" t="s">
        <v>60</v>
      </c>
    </row>
    <row r="3772" spans="8:13">
      <c r="H3772" s="1" t="s">
        <v>308</v>
      </c>
      <c r="I3772" s="1" t="s">
        <v>8294</v>
      </c>
      <c r="J3772" s="1" t="s">
        <v>8304</v>
      </c>
      <c r="K3772" s="1" t="str">
        <f t="shared" si="119"/>
        <v>2013</v>
      </c>
      <c r="L3772" s="18">
        <f t="shared" si="120"/>
        <v>50</v>
      </c>
      <c r="M3772" s="1" t="s">
        <v>79</v>
      </c>
    </row>
    <row r="3773" spans="8:13" hidden="1">
      <c r="H3773" s="1" t="s">
        <v>530</v>
      </c>
      <c r="I3773" s="1" t="s">
        <v>11784</v>
      </c>
      <c r="J3773" s="1" t="s">
        <v>11787</v>
      </c>
      <c r="K3773" s="1" t="str">
        <f t="shared" si="119"/>
        <v>2015</v>
      </c>
      <c r="L3773" s="1">
        <f t="shared" si="120"/>
        <v>33</v>
      </c>
      <c r="M3773" s="1" t="s">
        <v>60</v>
      </c>
    </row>
    <row r="3774" spans="8:13">
      <c r="H3774" s="1" t="s">
        <v>136</v>
      </c>
      <c r="I3774" s="1" t="s">
        <v>8450</v>
      </c>
      <c r="J3774" s="1" t="s">
        <v>5710</v>
      </c>
      <c r="K3774" s="1" t="str">
        <f t="shared" si="119"/>
        <v>2020</v>
      </c>
      <c r="L3774" s="18">
        <f t="shared" si="120"/>
        <v>50</v>
      </c>
      <c r="M3774" s="1" t="s">
        <v>79</v>
      </c>
    </row>
    <row r="3775" spans="8:13" hidden="1">
      <c r="H3775" s="1" t="s">
        <v>58</v>
      </c>
      <c r="I3775" s="1" t="s">
        <v>1742</v>
      </c>
      <c r="J3775" s="1" t="s">
        <v>892</v>
      </c>
      <c r="K3775" s="1" t="str">
        <f t="shared" si="119"/>
        <v>2015</v>
      </c>
      <c r="L3775" s="1">
        <f t="shared" si="120"/>
        <v>10</v>
      </c>
      <c r="M3775" s="1" t="s">
        <v>60</v>
      </c>
    </row>
    <row r="3776" spans="8:13" hidden="1">
      <c r="H3776" s="1" t="s">
        <v>158</v>
      </c>
      <c r="I3776" s="1" t="s">
        <v>11792</v>
      </c>
      <c r="J3776" s="1" t="s">
        <v>11793</v>
      </c>
      <c r="K3776" s="1" t="str">
        <f t="shared" si="119"/>
        <v>2013</v>
      </c>
      <c r="L3776" s="1">
        <f t="shared" si="120"/>
        <v>9</v>
      </c>
      <c r="M3776" s="1" t="s">
        <v>60</v>
      </c>
    </row>
    <row r="3777" spans="8:13" hidden="1">
      <c r="H3777" s="1" t="s">
        <v>134</v>
      </c>
      <c r="I3777" s="1" t="s">
        <v>1742</v>
      </c>
      <c r="J3777" s="1" t="s">
        <v>1933</v>
      </c>
      <c r="K3777" s="1" t="str">
        <f t="shared" si="119"/>
        <v>2014</v>
      </c>
      <c r="L3777" s="1">
        <f t="shared" si="120"/>
        <v>26</v>
      </c>
      <c r="M3777" s="1" t="s">
        <v>60</v>
      </c>
    </row>
    <row r="3778" spans="8:13">
      <c r="H3778" s="1" t="s">
        <v>308</v>
      </c>
      <c r="I3778" s="1" t="s">
        <v>9527</v>
      </c>
      <c r="J3778" s="1" t="s">
        <v>9528</v>
      </c>
      <c r="K3778" s="1" t="str">
        <f t="shared" si="119"/>
        <v>2005</v>
      </c>
      <c r="L3778" s="18">
        <f t="shared" si="120"/>
        <v>50</v>
      </c>
      <c r="M3778" s="1" t="s">
        <v>79</v>
      </c>
    </row>
    <row r="3779" spans="8:13" hidden="1">
      <c r="H3779" s="1" t="s">
        <v>310</v>
      </c>
      <c r="I3779" s="1" t="s">
        <v>1742</v>
      </c>
      <c r="J3779" s="1" t="s">
        <v>11784</v>
      </c>
      <c r="K3779" s="1" t="str">
        <f t="shared" si="119"/>
        <v>2015</v>
      </c>
      <c r="L3779" s="1">
        <f t="shared" si="120"/>
        <v>45</v>
      </c>
      <c r="M3779" s="1" t="s">
        <v>60</v>
      </c>
    </row>
    <row r="3780" spans="8:13" hidden="1">
      <c r="H3780" s="1" t="s">
        <v>54</v>
      </c>
      <c r="I3780" s="1" t="s">
        <v>8180</v>
      </c>
      <c r="J3780" s="1" t="s">
        <v>10830</v>
      </c>
      <c r="K3780" s="1" t="str">
        <f t="shared" ref="K3780:K3843" si="121">TEXT(J3780,"YYYY")</f>
        <v>2020</v>
      </c>
      <c r="L3780" s="1">
        <f t="shared" si="120"/>
        <v>3</v>
      </c>
      <c r="M3780" s="1" t="s">
        <v>60</v>
      </c>
    </row>
    <row r="3781" spans="8:13">
      <c r="H3781" s="1" t="s">
        <v>308</v>
      </c>
      <c r="I3781" s="1" t="s">
        <v>9585</v>
      </c>
      <c r="J3781" s="1" t="s">
        <v>2023</v>
      </c>
      <c r="K3781" s="1" t="str">
        <f t="shared" si="121"/>
        <v>2013</v>
      </c>
      <c r="L3781" s="18">
        <f t="shared" si="120"/>
        <v>50</v>
      </c>
      <c r="M3781" s="1" t="s">
        <v>79</v>
      </c>
    </row>
    <row r="3782" spans="8:13" hidden="1">
      <c r="H3782" s="1" t="s">
        <v>1033</v>
      </c>
      <c r="I3782" s="1" t="s">
        <v>11800</v>
      </c>
      <c r="J3782" s="1" t="s">
        <v>11803</v>
      </c>
      <c r="K3782" s="1" t="str">
        <f t="shared" si="121"/>
        <v>2009</v>
      </c>
      <c r="L3782" s="1">
        <f t="shared" si="120"/>
        <v>67</v>
      </c>
      <c r="M3782" s="1" t="s">
        <v>60</v>
      </c>
    </row>
    <row r="3783" spans="8:13" hidden="1">
      <c r="H3783" s="1"/>
      <c r="I3783" s="1" t="s">
        <v>11800</v>
      </c>
      <c r="J3783" s="1" t="s">
        <v>4519</v>
      </c>
      <c r="K3783" s="1" t="str">
        <f t="shared" si="121"/>
        <v>2015</v>
      </c>
      <c r="L3783" s="1">
        <f t="shared" si="120"/>
        <v>0</v>
      </c>
      <c r="M3783" s="1" t="s">
        <v>60</v>
      </c>
    </row>
    <row r="3784" spans="8:13">
      <c r="H3784" s="1" t="s">
        <v>136</v>
      </c>
      <c r="I3784" s="1" t="s">
        <v>11621</v>
      </c>
      <c r="J3784" s="1" t="s">
        <v>892</v>
      </c>
      <c r="K3784" s="1" t="str">
        <f t="shared" si="121"/>
        <v>2015</v>
      </c>
      <c r="L3784" s="18">
        <f t="shared" si="120"/>
        <v>50</v>
      </c>
      <c r="M3784" s="1" t="s">
        <v>79</v>
      </c>
    </row>
    <row r="3785" spans="8:13">
      <c r="H3785" s="1" t="s">
        <v>136</v>
      </c>
      <c r="I3785" s="1" t="s">
        <v>11727</v>
      </c>
      <c r="J3785" s="1" t="s">
        <v>11728</v>
      </c>
      <c r="K3785" s="1" t="str">
        <f t="shared" si="121"/>
        <v>2016</v>
      </c>
      <c r="L3785" s="18">
        <f t="shared" si="120"/>
        <v>50</v>
      </c>
      <c r="M3785" s="1" t="s">
        <v>79</v>
      </c>
    </row>
    <row r="3786" spans="8:13" hidden="1">
      <c r="H3786" s="1" t="s">
        <v>555</v>
      </c>
      <c r="I3786" s="1" t="s">
        <v>8180</v>
      </c>
      <c r="J3786" s="1" t="s">
        <v>1725</v>
      </c>
      <c r="K3786" s="1" t="str">
        <f t="shared" si="121"/>
        <v>2019</v>
      </c>
      <c r="L3786" s="1">
        <f t="shared" si="120"/>
        <v>39</v>
      </c>
      <c r="M3786" s="1" t="s">
        <v>60</v>
      </c>
    </row>
    <row r="3787" spans="8:13">
      <c r="H3787" s="1" t="s">
        <v>120</v>
      </c>
      <c r="I3787" s="1" t="s">
        <v>12212</v>
      </c>
      <c r="J3787" s="1" t="s">
        <v>459</v>
      </c>
      <c r="K3787" s="1" t="str">
        <f t="shared" si="121"/>
        <v>2019</v>
      </c>
      <c r="L3787" s="18">
        <f t="shared" si="120"/>
        <v>50</v>
      </c>
      <c r="M3787" s="1" t="s">
        <v>79</v>
      </c>
    </row>
    <row r="3788" spans="8:13" hidden="1">
      <c r="H3788" s="1" t="s">
        <v>149</v>
      </c>
      <c r="I3788" s="1" t="s">
        <v>11815</v>
      </c>
      <c r="J3788" s="1" t="s">
        <v>9236</v>
      </c>
      <c r="K3788" s="1" t="str">
        <f t="shared" si="121"/>
        <v>2014</v>
      </c>
      <c r="L3788" s="1">
        <f t="shared" si="120"/>
        <v>38</v>
      </c>
      <c r="M3788" s="1" t="s">
        <v>60</v>
      </c>
    </row>
    <row r="3789" spans="8:13" hidden="1">
      <c r="H3789" s="1" t="s">
        <v>187</v>
      </c>
      <c r="I3789" s="1" t="s">
        <v>562</v>
      </c>
      <c r="J3789" s="1" t="s">
        <v>1222</v>
      </c>
      <c r="K3789" s="1" t="str">
        <f t="shared" si="121"/>
        <v>2015</v>
      </c>
      <c r="L3789" s="1">
        <f t="shared" si="120"/>
        <v>9</v>
      </c>
      <c r="M3789" s="1" t="s">
        <v>60</v>
      </c>
    </row>
    <row r="3790" spans="8:13" hidden="1">
      <c r="H3790" s="1" t="s">
        <v>344</v>
      </c>
      <c r="I3790" s="1" t="s">
        <v>11818</v>
      </c>
      <c r="J3790" s="1" t="s">
        <v>11819</v>
      </c>
      <c r="K3790" s="1" t="str">
        <f t="shared" si="121"/>
        <v>2015</v>
      </c>
      <c r="L3790" s="1">
        <f t="shared" si="120"/>
        <v>21</v>
      </c>
      <c r="M3790" s="1" t="s">
        <v>60</v>
      </c>
    </row>
    <row r="3791" spans="8:13">
      <c r="H3791" s="1" t="s">
        <v>721</v>
      </c>
      <c r="I3791" s="1" t="s">
        <v>12335</v>
      </c>
      <c r="J3791" s="1" t="s">
        <v>93</v>
      </c>
      <c r="K3791" s="1" t="str">
        <f t="shared" si="121"/>
        <v>2014</v>
      </c>
      <c r="L3791" s="18">
        <f t="shared" si="120"/>
        <v>50</v>
      </c>
      <c r="M3791" s="1" t="s">
        <v>79</v>
      </c>
    </row>
    <row r="3792" spans="8:13">
      <c r="H3792" s="1" t="s">
        <v>240</v>
      </c>
      <c r="I3792" s="1" t="s">
        <v>903</v>
      </c>
      <c r="J3792" s="1" t="s">
        <v>931</v>
      </c>
      <c r="K3792" s="1" t="str">
        <f t="shared" si="121"/>
        <v>2016</v>
      </c>
      <c r="L3792" s="18">
        <f t="shared" si="120"/>
        <v>51</v>
      </c>
      <c r="M3792" s="1" t="s">
        <v>79</v>
      </c>
    </row>
    <row r="3793" spans="8:13" hidden="1">
      <c r="H3793" s="1" t="s">
        <v>128</v>
      </c>
      <c r="I3793" s="1" t="s">
        <v>11818</v>
      </c>
      <c r="J3793" s="1" t="s">
        <v>11822</v>
      </c>
      <c r="K3793" s="1" t="str">
        <f t="shared" si="121"/>
        <v>2009</v>
      </c>
      <c r="L3793" s="1">
        <f t="shared" si="120"/>
        <v>36</v>
      </c>
      <c r="M3793" s="1" t="s">
        <v>60</v>
      </c>
    </row>
    <row r="3794" spans="8:13">
      <c r="H3794" s="1" t="s">
        <v>721</v>
      </c>
      <c r="I3794" s="1" t="s">
        <v>1601</v>
      </c>
      <c r="J3794" s="1" t="s">
        <v>267</v>
      </c>
      <c r="K3794" s="1" t="str">
        <f t="shared" si="121"/>
        <v>2019</v>
      </c>
      <c r="L3794" s="18">
        <f t="shared" si="120"/>
        <v>51</v>
      </c>
      <c r="M3794" s="1" t="s">
        <v>79</v>
      </c>
    </row>
    <row r="3795" spans="8:13" hidden="1">
      <c r="H3795" s="1" t="s">
        <v>197</v>
      </c>
      <c r="I3795" s="1" t="s">
        <v>11825</v>
      </c>
      <c r="J3795" s="1" t="s">
        <v>7362</v>
      </c>
      <c r="K3795" s="1" t="str">
        <f t="shared" si="121"/>
        <v>2015</v>
      </c>
      <c r="L3795" s="1">
        <f t="shared" si="120"/>
        <v>17</v>
      </c>
      <c r="M3795" s="1" t="s">
        <v>60</v>
      </c>
    </row>
    <row r="3796" spans="8:13" hidden="1">
      <c r="H3796" s="1" t="s">
        <v>126</v>
      </c>
      <c r="I3796" s="1" t="s">
        <v>562</v>
      </c>
      <c r="J3796" s="1" t="s">
        <v>892</v>
      </c>
      <c r="K3796" s="1" t="str">
        <f t="shared" si="121"/>
        <v>2015</v>
      </c>
      <c r="L3796" s="1">
        <f t="shared" si="120"/>
        <v>14</v>
      </c>
      <c r="M3796" s="1" t="s">
        <v>60</v>
      </c>
    </row>
    <row r="3797" spans="8:13" hidden="1">
      <c r="H3797" s="1" t="s">
        <v>387</v>
      </c>
      <c r="I3797" s="1" t="s">
        <v>562</v>
      </c>
      <c r="J3797" s="1" t="s">
        <v>2212</v>
      </c>
      <c r="K3797" s="1" t="str">
        <f t="shared" si="121"/>
        <v>2010</v>
      </c>
      <c r="L3797" s="1">
        <f t="shared" si="120"/>
        <v>63</v>
      </c>
      <c r="M3797" s="1" t="s">
        <v>60</v>
      </c>
    </row>
    <row r="3798" spans="8:13" hidden="1">
      <c r="H3798" s="1" t="s">
        <v>78</v>
      </c>
      <c r="I3798" s="1" t="s">
        <v>6169</v>
      </c>
      <c r="J3798" s="1" t="s">
        <v>2019</v>
      </c>
      <c r="K3798" s="1" t="str">
        <f t="shared" si="121"/>
        <v>2012</v>
      </c>
      <c r="L3798" s="1">
        <f t="shared" si="120"/>
        <v>26</v>
      </c>
      <c r="M3798" s="1" t="s">
        <v>60</v>
      </c>
    </row>
    <row r="3799" spans="8:13" hidden="1">
      <c r="H3799" s="1" t="s">
        <v>134</v>
      </c>
      <c r="I3799" s="1" t="s">
        <v>11825</v>
      </c>
      <c r="J3799" s="1" t="s">
        <v>11322</v>
      </c>
      <c r="K3799" s="1" t="str">
        <f t="shared" si="121"/>
        <v>2014</v>
      </c>
      <c r="L3799" s="1">
        <f t="shared" si="120"/>
        <v>26</v>
      </c>
      <c r="M3799" s="1" t="s">
        <v>60</v>
      </c>
    </row>
    <row r="3800" spans="8:13" hidden="1">
      <c r="H3800" s="1" t="s">
        <v>130</v>
      </c>
      <c r="I3800" s="1" t="s">
        <v>6169</v>
      </c>
      <c r="J3800" s="1" t="s">
        <v>11832</v>
      </c>
      <c r="K3800" s="1" t="str">
        <f t="shared" si="121"/>
        <v>2012</v>
      </c>
      <c r="L3800" s="1">
        <f t="shared" si="120"/>
        <v>9</v>
      </c>
      <c r="M3800" s="1" t="s">
        <v>60</v>
      </c>
    </row>
    <row r="3801" spans="8:13">
      <c r="H3801" s="1" t="s">
        <v>256</v>
      </c>
      <c r="I3801" s="1" t="s">
        <v>822</v>
      </c>
      <c r="J3801" s="1" t="s">
        <v>881</v>
      </c>
      <c r="K3801" s="1" t="str">
        <f t="shared" si="121"/>
        <v>2018</v>
      </c>
      <c r="L3801" s="18">
        <f t="shared" si="120"/>
        <v>51</v>
      </c>
      <c r="M3801" s="1" t="s">
        <v>79</v>
      </c>
    </row>
    <row r="3802" spans="8:13" hidden="1">
      <c r="H3802" s="1" t="s">
        <v>809</v>
      </c>
      <c r="I3802" s="1" t="s">
        <v>6169</v>
      </c>
      <c r="J3802" s="1" t="s">
        <v>6169</v>
      </c>
      <c r="K3802" s="1" t="str">
        <f t="shared" si="121"/>
        <v>2015</v>
      </c>
      <c r="L3802" s="1">
        <f t="shared" si="120"/>
        <v>36</v>
      </c>
      <c r="M3802" s="1" t="s">
        <v>60</v>
      </c>
    </row>
    <row r="3803" spans="8:13">
      <c r="H3803" s="1" t="s">
        <v>1101</v>
      </c>
      <c r="I3803" s="1" t="s">
        <v>4044</v>
      </c>
      <c r="J3803" s="1" t="s">
        <v>4048</v>
      </c>
      <c r="K3803" s="1" t="str">
        <f t="shared" si="121"/>
        <v>2000</v>
      </c>
      <c r="L3803" s="18">
        <f t="shared" si="120"/>
        <v>51</v>
      </c>
      <c r="M3803" s="1" t="s">
        <v>79</v>
      </c>
    </row>
    <row r="3804" spans="8:13" hidden="1">
      <c r="H3804" s="1" t="s">
        <v>116</v>
      </c>
      <c r="I3804" s="1" t="s">
        <v>8180</v>
      </c>
      <c r="J3804" s="1" t="s">
        <v>6638</v>
      </c>
      <c r="K3804" s="1" t="str">
        <f t="shared" si="121"/>
        <v>2020</v>
      </c>
      <c r="L3804" s="1">
        <f t="shared" si="120"/>
        <v>5</v>
      </c>
      <c r="M3804" s="1" t="s">
        <v>60</v>
      </c>
    </row>
    <row r="3805" spans="8:13">
      <c r="H3805" s="1" t="s">
        <v>256</v>
      </c>
      <c r="I3805" s="1" t="s">
        <v>4828</v>
      </c>
      <c r="J3805" s="1" t="s">
        <v>3171</v>
      </c>
      <c r="K3805" s="1" t="str">
        <f t="shared" si="121"/>
        <v>2016</v>
      </c>
      <c r="L3805" s="18">
        <f t="shared" si="120"/>
        <v>51</v>
      </c>
      <c r="M3805" s="1" t="s">
        <v>79</v>
      </c>
    </row>
    <row r="3806" spans="8:13">
      <c r="H3806" s="1" t="s">
        <v>301</v>
      </c>
      <c r="I3806" s="1" t="s">
        <v>6656</v>
      </c>
      <c r="J3806" s="1" t="s">
        <v>93</v>
      </c>
      <c r="K3806" s="1" t="str">
        <f t="shared" si="121"/>
        <v>2014</v>
      </c>
      <c r="L3806" s="18">
        <f t="shared" si="120"/>
        <v>51</v>
      </c>
      <c r="M3806" s="1" t="s">
        <v>79</v>
      </c>
    </row>
    <row r="3807" spans="8:13">
      <c r="H3807" s="1" t="s">
        <v>301</v>
      </c>
      <c r="I3807" s="1" t="s">
        <v>9362</v>
      </c>
      <c r="J3807" s="1" t="s">
        <v>312</v>
      </c>
      <c r="K3807" s="1" t="str">
        <f t="shared" si="121"/>
        <v>2018</v>
      </c>
      <c r="L3807" s="18">
        <f t="shared" si="120"/>
        <v>51</v>
      </c>
      <c r="M3807" s="1" t="s">
        <v>79</v>
      </c>
    </row>
    <row r="3808" spans="8:13">
      <c r="H3808" s="1" t="s">
        <v>301</v>
      </c>
      <c r="I3808" s="1" t="s">
        <v>1042</v>
      </c>
      <c r="J3808" s="1" t="s">
        <v>1044</v>
      </c>
      <c r="K3808" s="1" t="str">
        <f t="shared" si="121"/>
        <v>2018</v>
      </c>
      <c r="L3808" s="18">
        <f t="shared" si="120"/>
        <v>52</v>
      </c>
      <c r="M3808" s="1" t="s">
        <v>79</v>
      </c>
    </row>
    <row r="3809" spans="8:13">
      <c r="H3809" s="1" t="s">
        <v>256</v>
      </c>
      <c r="I3809" s="1" t="s">
        <v>1288</v>
      </c>
      <c r="J3809" s="1" t="s">
        <v>1308</v>
      </c>
      <c r="K3809" s="1" t="str">
        <f t="shared" si="121"/>
        <v>2019</v>
      </c>
      <c r="L3809" s="18">
        <f t="shared" si="120"/>
        <v>52</v>
      </c>
      <c r="M3809" s="1" t="s">
        <v>79</v>
      </c>
    </row>
    <row r="3810" spans="8:13" hidden="1">
      <c r="H3810" s="1" t="s">
        <v>721</v>
      </c>
      <c r="I3810" s="1" t="s">
        <v>1083</v>
      </c>
      <c r="J3810" s="1" t="s">
        <v>11849</v>
      </c>
      <c r="K3810" s="1" t="str">
        <f t="shared" si="121"/>
        <v>2010</v>
      </c>
      <c r="L3810" s="1">
        <f t="shared" si="120"/>
        <v>46</v>
      </c>
      <c r="M3810" s="1" t="s">
        <v>60</v>
      </c>
    </row>
    <row r="3811" spans="8:13" hidden="1">
      <c r="H3811" s="1" t="s">
        <v>120</v>
      </c>
      <c r="I3811" s="1" t="s">
        <v>11851</v>
      </c>
      <c r="J3811" s="1" t="s">
        <v>5747</v>
      </c>
      <c r="K3811" s="1" t="str">
        <f t="shared" si="121"/>
        <v>2015</v>
      </c>
      <c r="L3811" s="1">
        <f t="shared" si="120"/>
        <v>46</v>
      </c>
      <c r="M3811" s="1" t="s">
        <v>60</v>
      </c>
    </row>
    <row r="3812" spans="8:13">
      <c r="H3812" s="1" t="s">
        <v>301</v>
      </c>
      <c r="I3812" s="1" t="s">
        <v>1376</v>
      </c>
      <c r="J3812" s="1" t="s">
        <v>1249</v>
      </c>
      <c r="K3812" s="1" t="str">
        <f t="shared" si="121"/>
        <v>2018</v>
      </c>
      <c r="L3812" s="18">
        <f t="shared" ref="L3812:L3875" si="122">H3812-(TEXT(I3812,"YYYY")-TEXT(J3812,"YYYY"))</f>
        <v>52</v>
      </c>
      <c r="M3812" s="1" t="s">
        <v>79</v>
      </c>
    </row>
    <row r="3813" spans="8:13">
      <c r="H3813" s="1" t="s">
        <v>301</v>
      </c>
      <c r="I3813" s="1" t="s">
        <v>421</v>
      </c>
      <c r="J3813" s="1" t="s">
        <v>1249</v>
      </c>
      <c r="K3813" s="1" t="str">
        <f t="shared" si="121"/>
        <v>2018</v>
      </c>
      <c r="L3813" s="18">
        <f t="shared" si="122"/>
        <v>52</v>
      </c>
      <c r="M3813" s="1" t="s">
        <v>79</v>
      </c>
    </row>
    <row r="3814" spans="8:13">
      <c r="H3814" s="1" t="s">
        <v>256</v>
      </c>
      <c r="I3814" s="1" t="s">
        <v>972</v>
      </c>
      <c r="J3814" s="1" t="s">
        <v>913</v>
      </c>
      <c r="K3814" s="1" t="str">
        <f t="shared" si="121"/>
        <v>2018</v>
      </c>
      <c r="L3814" s="18">
        <f t="shared" si="122"/>
        <v>52</v>
      </c>
      <c r="M3814" s="1" t="s">
        <v>79</v>
      </c>
    </row>
    <row r="3815" spans="8:13" hidden="1">
      <c r="H3815" s="1" t="s">
        <v>101</v>
      </c>
      <c r="I3815" s="1" t="s">
        <v>11851</v>
      </c>
      <c r="J3815" s="1" t="s">
        <v>11857</v>
      </c>
      <c r="K3815" s="1" t="str">
        <f t="shared" si="121"/>
        <v>2015</v>
      </c>
      <c r="L3815" s="1">
        <f t="shared" si="122"/>
        <v>38</v>
      </c>
      <c r="M3815" s="1" t="s">
        <v>60</v>
      </c>
    </row>
    <row r="3816" spans="8:13" hidden="1">
      <c r="H3816" s="1" t="s">
        <v>247</v>
      </c>
      <c r="I3816" s="1" t="s">
        <v>10197</v>
      </c>
      <c r="J3816" s="1" t="s">
        <v>892</v>
      </c>
      <c r="K3816" s="1" t="str">
        <f t="shared" si="121"/>
        <v>2015</v>
      </c>
      <c r="L3816" s="1">
        <f t="shared" si="122"/>
        <v>15</v>
      </c>
      <c r="M3816" s="1" t="s">
        <v>60</v>
      </c>
    </row>
    <row r="3817" spans="8:13" hidden="1">
      <c r="H3817" s="1" t="s">
        <v>389</v>
      </c>
      <c r="I3817" s="1" t="s">
        <v>11851</v>
      </c>
      <c r="J3817" s="1" t="s">
        <v>2246</v>
      </c>
      <c r="K3817" s="1" t="str">
        <f t="shared" si="121"/>
        <v>2015</v>
      </c>
      <c r="L3817" s="1">
        <f t="shared" si="122"/>
        <v>62</v>
      </c>
      <c r="M3817" s="1" t="s">
        <v>60</v>
      </c>
    </row>
    <row r="3818" spans="8:13" hidden="1">
      <c r="H3818" s="1" t="s">
        <v>233</v>
      </c>
      <c r="I3818" s="1" t="s">
        <v>11851</v>
      </c>
      <c r="J3818" s="1" t="s">
        <v>6744</v>
      </c>
      <c r="K3818" s="1" t="str">
        <f t="shared" si="121"/>
        <v>2005</v>
      </c>
      <c r="L3818" s="1">
        <f t="shared" si="122"/>
        <v>39</v>
      </c>
      <c r="M3818" s="1" t="s">
        <v>60</v>
      </c>
    </row>
    <row r="3819" spans="8:13" hidden="1">
      <c r="H3819" s="1" t="s">
        <v>367</v>
      </c>
      <c r="I3819" s="1" t="s">
        <v>10197</v>
      </c>
      <c r="J3819" s="1" t="s">
        <v>1862</v>
      </c>
      <c r="K3819" s="1" t="str">
        <f t="shared" si="121"/>
        <v>2003</v>
      </c>
      <c r="L3819" s="1">
        <f t="shared" si="122"/>
        <v>14</v>
      </c>
      <c r="M3819" s="1" t="s">
        <v>60</v>
      </c>
    </row>
    <row r="3820" spans="8:13">
      <c r="H3820" s="1" t="s">
        <v>301</v>
      </c>
      <c r="I3820" s="1" t="s">
        <v>4617</v>
      </c>
      <c r="J3820" s="1" t="s">
        <v>4212</v>
      </c>
      <c r="K3820" s="1" t="str">
        <f t="shared" si="121"/>
        <v>2015</v>
      </c>
      <c r="L3820" s="18">
        <f t="shared" si="122"/>
        <v>52</v>
      </c>
      <c r="M3820" s="1" t="s">
        <v>79</v>
      </c>
    </row>
    <row r="3821" spans="8:13" hidden="1">
      <c r="H3821" s="1" t="s">
        <v>301</v>
      </c>
      <c r="I3821" s="1" t="s">
        <v>11851</v>
      </c>
      <c r="J3821" s="1" t="s">
        <v>7282</v>
      </c>
      <c r="K3821" s="1" t="str">
        <f t="shared" si="121"/>
        <v>2014</v>
      </c>
      <c r="L3821" s="1">
        <f t="shared" si="122"/>
        <v>52</v>
      </c>
      <c r="M3821" s="1" t="s">
        <v>60</v>
      </c>
    </row>
    <row r="3822" spans="8:13" hidden="1">
      <c r="H3822" s="1" t="s">
        <v>144</v>
      </c>
      <c r="I3822" s="1" t="s">
        <v>9132</v>
      </c>
      <c r="J3822" s="1" t="s">
        <v>1222</v>
      </c>
      <c r="K3822" s="1" t="str">
        <f t="shared" si="121"/>
        <v>2015</v>
      </c>
      <c r="L3822" s="1">
        <f t="shared" si="122"/>
        <v>24</v>
      </c>
      <c r="M3822" s="1" t="s">
        <v>60</v>
      </c>
    </row>
    <row r="3823" spans="8:13" hidden="1">
      <c r="H3823" s="1" t="s">
        <v>149</v>
      </c>
      <c r="I3823" s="1" t="s">
        <v>11866</v>
      </c>
      <c r="J3823" s="1" t="s">
        <v>6255</v>
      </c>
      <c r="K3823" s="1" t="str">
        <f t="shared" si="121"/>
        <v>2015</v>
      </c>
      <c r="L3823" s="1">
        <f t="shared" si="122"/>
        <v>39</v>
      </c>
      <c r="M3823" s="1" t="s">
        <v>60</v>
      </c>
    </row>
    <row r="3824" spans="8:13">
      <c r="H3824" s="1" t="s">
        <v>240</v>
      </c>
      <c r="I3824" s="1" t="s">
        <v>5125</v>
      </c>
      <c r="J3824" s="1" t="s">
        <v>4600</v>
      </c>
      <c r="K3824" s="1" t="str">
        <f t="shared" si="121"/>
        <v>2014</v>
      </c>
      <c r="L3824" s="18">
        <f t="shared" si="122"/>
        <v>52</v>
      </c>
      <c r="M3824" s="1" t="s">
        <v>79</v>
      </c>
    </row>
    <row r="3825" spans="8:13">
      <c r="H3825" s="1" t="s">
        <v>240</v>
      </c>
      <c r="I3825" s="1" t="s">
        <v>987</v>
      </c>
      <c r="J3825" s="1" t="s">
        <v>1222</v>
      </c>
      <c r="K3825" s="1" t="str">
        <f t="shared" si="121"/>
        <v>2015</v>
      </c>
      <c r="L3825" s="18">
        <f t="shared" si="122"/>
        <v>52</v>
      </c>
      <c r="M3825" s="1" t="s">
        <v>79</v>
      </c>
    </row>
    <row r="3826" spans="8:13">
      <c r="H3826" s="1" t="s">
        <v>256</v>
      </c>
      <c r="I3826" s="1" t="s">
        <v>2839</v>
      </c>
      <c r="J3826" s="1" t="s">
        <v>6255</v>
      </c>
      <c r="K3826" s="1" t="str">
        <f t="shared" si="121"/>
        <v>2015</v>
      </c>
      <c r="L3826" s="18">
        <f t="shared" si="122"/>
        <v>52</v>
      </c>
      <c r="M3826" s="1" t="s">
        <v>79</v>
      </c>
    </row>
    <row r="3827" spans="8:13">
      <c r="H3827" s="1" t="s">
        <v>256</v>
      </c>
      <c r="I3827" s="1" t="s">
        <v>5781</v>
      </c>
      <c r="J3827" s="1" t="s">
        <v>5710</v>
      </c>
      <c r="K3827" s="1" t="str">
        <f t="shared" si="121"/>
        <v>2020</v>
      </c>
      <c r="L3827" s="18">
        <f t="shared" si="122"/>
        <v>52</v>
      </c>
      <c r="M3827" s="1" t="s">
        <v>79</v>
      </c>
    </row>
    <row r="3828" spans="8:13" hidden="1">
      <c r="H3828" s="1" t="s">
        <v>197</v>
      </c>
      <c r="I3828" s="1" t="s">
        <v>9132</v>
      </c>
      <c r="J3828" s="1" t="s">
        <v>7895</v>
      </c>
      <c r="K3828" s="1" t="str">
        <f t="shared" si="121"/>
        <v>2010</v>
      </c>
      <c r="L3828" s="1">
        <f t="shared" si="122"/>
        <v>12</v>
      </c>
      <c r="M3828" s="1" t="s">
        <v>60</v>
      </c>
    </row>
    <row r="3829" spans="8:13">
      <c r="H3829" s="1" t="s">
        <v>301</v>
      </c>
      <c r="I3829" s="1" t="s">
        <v>7528</v>
      </c>
      <c r="J3829" s="1" t="s">
        <v>459</v>
      </c>
      <c r="K3829" s="1" t="str">
        <f t="shared" si="121"/>
        <v>2019</v>
      </c>
      <c r="L3829" s="18">
        <f t="shared" si="122"/>
        <v>52</v>
      </c>
      <c r="M3829" s="1" t="s">
        <v>79</v>
      </c>
    </row>
    <row r="3830" spans="8:13" hidden="1">
      <c r="H3830" s="1" t="s">
        <v>299</v>
      </c>
      <c r="I3830" s="1" t="s">
        <v>9132</v>
      </c>
      <c r="J3830" s="1" t="s">
        <v>6823</v>
      </c>
      <c r="K3830" s="1" t="str">
        <f t="shared" si="121"/>
        <v>2015</v>
      </c>
      <c r="L3830" s="1">
        <f t="shared" si="122"/>
        <v>44</v>
      </c>
      <c r="M3830" s="1" t="s">
        <v>60</v>
      </c>
    </row>
    <row r="3831" spans="8:13">
      <c r="H3831" s="1" t="s">
        <v>256</v>
      </c>
      <c r="I3831" s="1" t="s">
        <v>9012</v>
      </c>
      <c r="J3831" s="1" t="s">
        <v>9077</v>
      </c>
      <c r="K3831" s="1" t="str">
        <f t="shared" si="121"/>
        <v>2012</v>
      </c>
      <c r="L3831" s="18">
        <f t="shared" si="122"/>
        <v>52</v>
      </c>
      <c r="M3831" s="1" t="s">
        <v>79</v>
      </c>
    </row>
    <row r="3832" spans="8:13" hidden="1">
      <c r="H3832" s="1" t="s">
        <v>721</v>
      </c>
      <c r="I3832" s="1" t="s">
        <v>9132</v>
      </c>
      <c r="J3832" s="1" t="s">
        <v>5747</v>
      </c>
      <c r="K3832" s="1" t="str">
        <f t="shared" si="121"/>
        <v>2015</v>
      </c>
      <c r="L3832" s="1">
        <f t="shared" si="122"/>
        <v>51</v>
      </c>
      <c r="M3832" s="1" t="s">
        <v>60</v>
      </c>
    </row>
    <row r="3833" spans="8:13" hidden="1">
      <c r="H3833" s="1" t="s">
        <v>128</v>
      </c>
      <c r="I3833" s="1" t="s">
        <v>5069</v>
      </c>
      <c r="J3833" s="1" t="s">
        <v>1075</v>
      </c>
      <c r="K3833" s="1" t="str">
        <f t="shared" si="121"/>
        <v>2015</v>
      </c>
      <c r="L3833" s="1">
        <f t="shared" si="122"/>
        <v>37</v>
      </c>
      <c r="M3833" s="1" t="s">
        <v>60</v>
      </c>
    </row>
    <row r="3834" spans="8:13">
      <c r="H3834" s="1" t="s">
        <v>573</v>
      </c>
      <c r="I3834" s="1" t="s">
        <v>11058</v>
      </c>
      <c r="J3834" s="1" t="s">
        <v>11060</v>
      </c>
      <c r="K3834" s="1" t="str">
        <f t="shared" si="121"/>
        <v>2006</v>
      </c>
      <c r="L3834" s="18">
        <f t="shared" si="122"/>
        <v>52</v>
      </c>
      <c r="M3834" s="1" t="s">
        <v>79</v>
      </c>
    </row>
    <row r="3835" spans="8:13">
      <c r="H3835" s="1" t="s">
        <v>256</v>
      </c>
      <c r="I3835" s="1" t="s">
        <v>4032</v>
      </c>
      <c r="J3835" s="1" t="s">
        <v>5441</v>
      </c>
      <c r="K3835" s="1" t="str">
        <f t="shared" si="121"/>
        <v>2020</v>
      </c>
      <c r="L3835" s="18">
        <f t="shared" si="122"/>
        <v>52</v>
      </c>
      <c r="M3835" s="1" t="s">
        <v>79</v>
      </c>
    </row>
    <row r="3836" spans="8:13">
      <c r="H3836" s="1" t="s">
        <v>301</v>
      </c>
      <c r="I3836" s="1" t="s">
        <v>1107</v>
      </c>
      <c r="J3836" s="1" t="s">
        <v>1027</v>
      </c>
      <c r="K3836" s="1" t="str">
        <f t="shared" si="121"/>
        <v>2019</v>
      </c>
      <c r="L3836" s="18">
        <f t="shared" si="122"/>
        <v>53</v>
      </c>
      <c r="M3836" s="1" t="s">
        <v>79</v>
      </c>
    </row>
    <row r="3837" spans="8:13" hidden="1">
      <c r="H3837" s="1" t="s">
        <v>128</v>
      </c>
      <c r="I3837" s="1" t="s">
        <v>1067</v>
      </c>
      <c r="J3837" s="1" t="s">
        <v>11884</v>
      </c>
      <c r="K3837" s="1" t="str">
        <f t="shared" si="121"/>
        <v>1980</v>
      </c>
      <c r="L3837" s="1">
        <f t="shared" si="122"/>
        <v>7</v>
      </c>
      <c r="M3837" s="1" t="s">
        <v>60</v>
      </c>
    </row>
    <row r="3838" spans="8:13">
      <c r="H3838" s="1" t="s">
        <v>301</v>
      </c>
      <c r="I3838" s="1" t="s">
        <v>2251</v>
      </c>
      <c r="J3838" s="1" t="s">
        <v>2254</v>
      </c>
      <c r="K3838" s="1" t="str">
        <f t="shared" si="121"/>
        <v>2018</v>
      </c>
      <c r="L3838" s="18">
        <f t="shared" si="122"/>
        <v>53</v>
      </c>
      <c r="M3838" s="1" t="s">
        <v>79</v>
      </c>
    </row>
    <row r="3839" spans="8:13">
      <c r="H3839" s="1" t="s">
        <v>180</v>
      </c>
      <c r="I3839" s="1" t="s">
        <v>4942</v>
      </c>
      <c r="J3839" s="1" t="s">
        <v>1918</v>
      </c>
      <c r="K3839" s="1" t="str">
        <f t="shared" si="121"/>
        <v>2007</v>
      </c>
      <c r="L3839" s="18">
        <f t="shared" si="122"/>
        <v>53</v>
      </c>
      <c r="M3839" s="1" t="s">
        <v>79</v>
      </c>
    </row>
    <row r="3840" spans="8:13" hidden="1">
      <c r="H3840" s="1" t="s">
        <v>53</v>
      </c>
      <c r="I3840" s="1" t="s">
        <v>8116</v>
      </c>
      <c r="J3840" s="1" t="s">
        <v>8838</v>
      </c>
      <c r="K3840" s="1" t="str">
        <f t="shared" si="121"/>
        <v>2014</v>
      </c>
      <c r="L3840" s="1">
        <f t="shared" si="122"/>
        <v>1</v>
      </c>
      <c r="M3840" s="1" t="s">
        <v>60</v>
      </c>
    </row>
    <row r="3841" spans="8:13" hidden="1">
      <c r="H3841" s="1" t="s">
        <v>721</v>
      </c>
      <c r="I3841" s="1" t="s">
        <v>3988</v>
      </c>
      <c r="J3841" s="1" t="s">
        <v>93</v>
      </c>
      <c r="K3841" s="1" t="str">
        <f t="shared" si="121"/>
        <v>2014</v>
      </c>
      <c r="L3841" s="1">
        <f t="shared" si="122"/>
        <v>50</v>
      </c>
      <c r="M3841" s="1" t="s">
        <v>60</v>
      </c>
    </row>
    <row r="3842" spans="8:13" hidden="1">
      <c r="H3842" s="1" t="s">
        <v>721</v>
      </c>
      <c r="I3842" s="1" t="s">
        <v>11374</v>
      </c>
      <c r="J3842" s="1" t="s">
        <v>2008</v>
      </c>
      <c r="K3842" s="1" t="str">
        <f t="shared" si="121"/>
        <v>2014</v>
      </c>
      <c r="L3842" s="1">
        <f t="shared" si="122"/>
        <v>50</v>
      </c>
      <c r="M3842" s="1" t="s">
        <v>60</v>
      </c>
    </row>
    <row r="3843" spans="8:13">
      <c r="H3843" s="1" t="s">
        <v>240</v>
      </c>
      <c r="I3843" s="1" t="s">
        <v>7241</v>
      </c>
      <c r="J3843" s="1" t="s">
        <v>7130</v>
      </c>
      <c r="K3843" s="1" t="str">
        <f t="shared" si="121"/>
        <v>2014</v>
      </c>
      <c r="L3843" s="18">
        <f t="shared" si="122"/>
        <v>53</v>
      </c>
      <c r="M3843" s="1" t="s">
        <v>79</v>
      </c>
    </row>
    <row r="3844" spans="8:13">
      <c r="H3844" s="1" t="s">
        <v>375</v>
      </c>
      <c r="I3844" s="1" t="s">
        <v>10334</v>
      </c>
      <c r="J3844" s="1" t="s">
        <v>10335</v>
      </c>
      <c r="K3844" s="1" t="str">
        <f t="shared" ref="K3844:K3907" si="123">TEXT(J3844,"YYYY")</f>
        <v>2010</v>
      </c>
      <c r="L3844" s="18">
        <f t="shared" si="122"/>
        <v>53</v>
      </c>
      <c r="M3844" s="1" t="s">
        <v>79</v>
      </c>
    </row>
    <row r="3845" spans="8:13">
      <c r="H3845" s="1" t="s">
        <v>301</v>
      </c>
      <c r="I3845" s="1" t="s">
        <v>12237</v>
      </c>
      <c r="J3845" s="1" t="s">
        <v>6989</v>
      </c>
      <c r="K3845" s="1" t="str">
        <f t="shared" si="123"/>
        <v>2020</v>
      </c>
      <c r="L3845" s="18">
        <f t="shared" si="122"/>
        <v>53</v>
      </c>
      <c r="M3845" s="1" t="s">
        <v>79</v>
      </c>
    </row>
    <row r="3846" spans="8:13" hidden="1">
      <c r="H3846" s="1" t="s">
        <v>310</v>
      </c>
      <c r="I3846" s="1" t="s">
        <v>1006</v>
      </c>
      <c r="J3846" s="1" t="s">
        <v>3409</v>
      </c>
      <c r="K3846" s="1" t="str">
        <f t="shared" si="123"/>
        <v>2004</v>
      </c>
      <c r="L3846" s="1">
        <f t="shared" si="122"/>
        <v>34</v>
      </c>
      <c r="M3846" s="1" t="s">
        <v>60</v>
      </c>
    </row>
    <row r="3847" spans="8:13">
      <c r="H3847" s="1" t="s">
        <v>458</v>
      </c>
      <c r="I3847" s="1" t="s">
        <v>3035</v>
      </c>
      <c r="J3847" s="1" t="s">
        <v>2868</v>
      </c>
      <c r="K3847" s="1" t="str">
        <f t="shared" si="123"/>
        <v>2008</v>
      </c>
      <c r="L3847" s="18">
        <f t="shared" si="122"/>
        <v>54</v>
      </c>
      <c r="M3847" s="1" t="s">
        <v>79</v>
      </c>
    </row>
    <row r="3848" spans="8:13" hidden="1">
      <c r="H3848" s="1" t="s">
        <v>50</v>
      </c>
      <c r="I3848" s="1" t="s">
        <v>11899</v>
      </c>
      <c r="J3848" s="1" t="s">
        <v>1067</v>
      </c>
      <c r="K3848" s="1" t="str">
        <f t="shared" si="123"/>
        <v>2015</v>
      </c>
      <c r="L3848" s="1">
        <f t="shared" si="122"/>
        <v>1</v>
      </c>
      <c r="M3848" s="1" t="s">
        <v>60</v>
      </c>
    </row>
    <row r="3849" spans="8:13" hidden="1">
      <c r="H3849" s="1" t="s">
        <v>63</v>
      </c>
      <c r="I3849" s="1" t="s">
        <v>11899</v>
      </c>
      <c r="J3849" s="1" t="s">
        <v>2212</v>
      </c>
      <c r="K3849" s="1" t="str">
        <f t="shared" si="123"/>
        <v>2010</v>
      </c>
      <c r="L3849" s="1">
        <f t="shared" si="122"/>
        <v>25</v>
      </c>
      <c r="M3849" s="1" t="s">
        <v>60</v>
      </c>
    </row>
    <row r="3850" spans="8:13" hidden="1">
      <c r="H3850" s="1" t="s">
        <v>678</v>
      </c>
      <c r="I3850" s="1" t="s">
        <v>11899</v>
      </c>
      <c r="J3850" s="1" t="s">
        <v>892</v>
      </c>
      <c r="K3850" s="1" t="str">
        <f t="shared" si="123"/>
        <v>2015</v>
      </c>
      <c r="L3850" s="1">
        <f t="shared" si="122"/>
        <v>34</v>
      </c>
      <c r="M3850" s="1" t="s">
        <v>60</v>
      </c>
    </row>
    <row r="3851" spans="8:13" hidden="1">
      <c r="H3851" s="1" t="s">
        <v>484</v>
      </c>
      <c r="I3851" s="1" t="s">
        <v>5707</v>
      </c>
      <c r="J3851" s="1" t="s">
        <v>11905</v>
      </c>
      <c r="K3851" s="1" t="str">
        <f t="shared" si="123"/>
        <v>2014</v>
      </c>
      <c r="L3851" s="1">
        <f t="shared" si="122"/>
        <v>42</v>
      </c>
      <c r="M3851" s="1" t="s">
        <v>60</v>
      </c>
    </row>
    <row r="3852" spans="8:13">
      <c r="H3852" s="1" t="s">
        <v>240</v>
      </c>
      <c r="I3852" s="1" t="s">
        <v>3484</v>
      </c>
      <c r="J3852" s="1" t="s">
        <v>527</v>
      </c>
      <c r="K3852" s="1" t="str">
        <f t="shared" si="123"/>
        <v>2018</v>
      </c>
      <c r="L3852" s="18">
        <f t="shared" si="122"/>
        <v>54</v>
      </c>
      <c r="M3852" s="1" t="s">
        <v>79</v>
      </c>
    </row>
    <row r="3853" spans="8:13" hidden="1">
      <c r="H3853" s="1" t="s">
        <v>120</v>
      </c>
      <c r="I3853" s="1" t="s">
        <v>11899</v>
      </c>
      <c r="J3853" s="1" t="s">
        <v>1222</v>
      </c>
      <c r="K3853" s="1" t="str">
        <f t="shared" si="123"/>
        <v>2015</v>
      </c>
      <c r="L3853" s="1">
        <f t="shared" si="122"/>
        <v>46</v>
      </c>
      <c r="M3853" s="1" t="s">
        <v>60</v>
      </c>
    </row>
    <row r="3854" spans="8:13" hidden="1">
      <c r="H3854" s="1" t="s">
        <v>118</v>
      </c>
      <c r="I3854" s="1" t="s">
        <v>9509</v>
      </c>
      <c r="J3854" s="1" t="s">
        <v>941</v>
      </c>
      <c r="K3854" s="1" t="str">
        <f t="shared" si="123"/>
        <v>2011</v>
      </c>
      <c r="L3854" s="1">
        <f t="shared" si="122"/>
        <v>21</v>
      </c>
      <c r="M3854" s="1" t="s">
        <v>60</v>
      </c>
    </row>
    <row r="3855" spans="8:13" hidden="1">
      <c r="H3855" s="1" t="s">
        <v>88</v>
      </c>
      <c r="I3855" s="1" t="s">
        <v>5707</v>
      </c>
      <c r="J3855" s="1" t="s">
        <v>8247</v>
      </c>
      <c r="K3855" s="1" t="str">
        <f t="shared" si="123"/>
        <v>2020</v>
      </c>
      <c r="L3855" s="1">
        <f t="shared" si="122"/>
        <v>28</v>
      </c>
      <c r="M3855" s="1" t="s">
        <v>60</v>
      </c>
    </row>
    <row r="3856" spans="8:13">
      <c r="H3856" s="1" t="s">
        <v>240</v>
      </c>
      <c r="I3856" s="1" t="s">
        <v>2257</v>
      </c>
      <c r="J3856" s="1" t="s">
        <v>1304</v>
      </c>
      <c r="K3856" s="1" t="str">
        <f t="shared" si="123"/>
        <v>2018</v>
      </c>
      <c r="L3856" s="18">
        <f t="shared" si="122"/>
        <v>54</v>
      </c>
      <c r="M3856" s="1" t="s">
        <v>79</v>
      </c>
    </row>
    <row r="3857" spans="8:13">
      <c r="H3857" s="1" t="s">
        <v>375</v>
      </c>
      <c r="I3857" s="1" t="s">
        <v>7185</v>
      </c>
      <c r="J3857" s="1" t="s">
        <v>7186</v>
      </c>
      <c r="K3857" s="1" t="str">
        <f t="shared" si="123"/>
        <v>2013</v>
      </c>
      <c r="L3857" s="18">
        <f t="shared" si="122"/>
        <v>54</v>
      </c>
      <c r="M3857" s="1" t="s">
        <v>79</v>
      </c>
    </row>
    <row r="3858" spans="8:13" hidden="1">
      <c r="H3858" s="1" t="s">
        <v>58</v>
      </c>
      <c r="I3858" s="1" t="s">
        <v>1006</v>
      </c>
      <c r="J3858" s="1" t="s">
        <v>4965</v>
      </c>
      <c r="K3858" s="1" t="str">
        <f t="shared" si="123"/>
        <v>2015</v>
      </c>
      <c r="L3858" s="1">
        <f t="shared" si="122"/>
        <v>10</v>
      </c>
      <c r="M3858" s="1" t="s">
        <v>60</v>
      </c>
    </row>
    <row r="3859" spans="8:13" hidden="1">
      <c r="H3859" s="1" t="s">
        <v>247</v>
      </c>
      <c r="I3859" s="1" t="s">
        <v>9509</v>
      </c>
      <c r="J3859" s="1" t="s">
        <v>6287</v>
      </c>
      <c r="K3859" s="1" t="str">
        <f t="shared" si="123"/>
        <v>2013</v>
      </c>
      <c r="L3859" s="1">
        <f t="shared" si="122"/>
        <v>13</v>
      </c>
      <c r="M3859" s="1" t="s">
        <v>60</v>
      </c>
    </row>
    <row r="3860" spans="8:13" hidden="1">
      <c r="H3860" s="1" t="s">
        <v>58</v>
      </c>
      <c r="I3860" s="1" t="s">
        <v>1006</v>
      </c>
      <c r="J3860" s="1" t="s">
        <v>1222</v>
      </c>
      <c r="K3860" s="1" t="str">
        <f t="shared" si="123"/>
        <v>2015</v>
      </c>
      <c r="L3860" s="1">
        <f t="shared" si="122"/>
        <v>10</v>
      </c>
      <c r="M3860" s="1" t="s">
        <v>60</v>
      </c>
    </row>
    <row r="3861" spans="8:13">
      <c r="H3861" s="1" t="s">
        <v>351</v>
      </c>
      <c r="I3861" s="1" t="s">
        <v>7211</v>
      </c>
      <c r="J3861" s="1" t="s">
        <v>7212</v>
      </c>
      <c r="K3861" s="1" t="str">
        <f t="shared" si="123"/>
        <v>2014</v>
      </c>
      <c r="L3861" s="18">
        <f t="shared" si="122"/>
        <v>54</v>
      </c>
      <c r="M3861" s="1" t="s">
        <v>79</v>
      </c>
    </row>
    <row r="3862" spans="8:13">
      <c r="H3862" s="1" t="s">
        <v>351</v>
      </c>
      <c r="I3862" s="1" t="s">
        <v>9293</v>
      </c>
      <c r="J3862" s="1" t="s">
        <v>604</v>
      </c>
      <c r="K3862" s="1" t="str">
        <f t="shared" si="123"/>
        <v>2019</v>
      </c>
      <c r="L3862" s="18">
        <f t="shared" si="122"/>
        <v>54</v>
      </c>
      <c r="M3862" s="1" t="s">
        <v>79</v>
      </c>
    </row>
    <row r="3863" spans="8:13">
      <c r="H3863" s="1" t="s">
        <v>180</v>
      </c>
      <c r="I3863" s="1" t="s">
        <v>9724</v>
      </c>
      <c r="J3863" s="1" t="s">
        <v>3409</v>
      </c>
      <c r="K3863" s="1" t="str">
        <f t="shared" si="123"/>
        <v>2004</v>
      </c>
      <c r="L3863" s="18">
        <f t="shared" si="122"/>
        <v>54</v>
      </c>
      <c r="M3863" s="1" t="s">
        <v>79</v>
      </c>
    </row>
    <row r="3864" spans="8:13">
      <c r="H3864" s="1" t="s">
        <v>240</v>
      </c>
      <c r="I3864" s="1" t="s">
        <v>11531</v>
      </c>
      <c r="J3864" s="1" t="s">
        <v>5747</v>
      </c>
      <c r="K3864" s="1" t="str">
        <f t="shared" si="123"/>
        <v>2015</v>
      </c>
      <c r="L3864" s="18">
        <f t="shared" si="122"/>
        <v>54</v>
      </c>
      <c r="M3864" s="1" t="s">
        <v>79</v>
      </c>
    </row>
    <row r="3865" spans="8:13">
      <c r="H3865" s="1" t="s">
        <v>351</v>
      </c>
      <c r="I3865" s="1" t="s">
        <v>238</v>
      </c>
      <c r="J3865" s="1" t="s">
        <v>12085</v>
      </c>
      <c r="K3865" s="1" t="str">
        <f t="shared" si="123"/>
        <v>2019</v>
      </c>
      <c r="L3865" s="18">
        <f t="shared" si="122"/>
        <v>54</v>
      </c>
      <c r="M3865" s="1" t="s">
        <v>79</v>
      </c>
    </row>
    <row r="3866" spans="8:13">
      <c r="H3866" s="1" t="s">
        <v>375</v>
      </c>
      <c r="I3866" s="1" t="s">
        <v>471</v>
      </c>
      <c r="J3866" s="1" t="s">
        <v>486</v>
      </c>
      <c r="K3866" s="1" t="str">
        <f t="shared" si="123"/>
        <v>2018</v>
      </c>
      <c r="L3866" s="18">
        <f t="shared" si="122"/>
        <v>55</v>
      </c>
      <c r="M3866" s="1" t="s">
        <v>79</v>
      </c>
    </row>
    <row r="3867" spans="8:13">
      <c r="H3867" s="1" t="s">
        <v>351</v>
      </c>
      <c r="I3867" s="1" t="s">
        <v>740</v>
      </c>
      <c r="J3867" s="1" t="s">
        <v>740</v>
      </c>
      <c r="K3867" s="1" t="str">
        <f t="shared" si="123"/>
        <v>2017</v>
      </c>
      <c r="L3867" s="18">
        <f t="shared" si="122"/>
        <v>55</v>
      </c>
      <c r="M3867" s="1" t="s">
        <v>79</v>
      </c>
    </row>
    <row r="3868" spans="8:13">
      <c r="H3868" s="1" t="s">
        <v>240</v>
      </c>
      <c r="I3868" s="1" t="s">
        <v>1759</v>
      </c>
      <c r="J3868" s="1" t="s">
        <v>459</v>
      </c>
      <c r="K3868" s="1" t="str">
        <f t="shared" si="123"/>
        <v>2019</v>
      </c>
      <c r="L3868" s="18">
        <f t="shared" si="122"/>
        <v>55</v>
      </c>
      <c r="M3868" s="1" t="s">
        <v>79</v>
      </c>
    </row>
    <row r="3869" spans="8:13">
      <c r="H3869" s="1" t="s">
        <v>351</v>
      </c>
      <c r="I3869" s="1" t="s">
        <v>6554</v>
      </c>
      <c r="J3869" s="1" t="s">
        <v>5622</v>
      </c>
      <c r="K3869" s="1" t="str">
        <f t="shared" si="123"/>
        <v>2020</v>
      </c>
      <c r="L3869" s="18">
        <f t="shared" si="122"/>
        <v>55</v>
      </c>
      <c r="M3869" s="1" t="s">
        <v>79</v>
      </c>
    </row>
    <row r="3870" spans="8:13">
      <c r="H3870" s="1" t="s">
        <v>351</v>
      </c>
      <c r="I3870" s="1" t="s">
        <v>7977</v>
      </c>
      <c r="J3870" s="1" t="s">
        <v>4277</v>
      </c>
      <c r="K3870" s="1" t="str">
        <f t="shared" si="123"/>
        <v>2017</v>
      </c>
      <c r="L3870" s="18">
        <f t="shared" si="122"/>
        <v>55</v>
      </c>
      <c r="M3870" s="1" t="s">
        <v>79</v>
      </c>
    </row>
    <row r="3871" spans="8:13">
      <c r="H3871" s="1" t="s">
        <v>308</v>
      </c>
      <c r="I3871" s="1" t="s">
        <v>606</v>
      </c>
      <c r="J3871" s="1" t="s">
        <v>881</v>
      </c>
      <c r="K3871" s="1" t="str">
        <f t="shared" si="123"/>
        <v>2018</v>
      </c>
      <c r="L3871" s="18">
        <f t="shared" si="122"/>
        <v>55</v>
      </c>
      <c r="M3871" s="1" t="s">
        <v>79</v>
      </c>
    </row>
    <row r="3872" spans="8:13" hidden="1">
      <c r="H3872" s="1" t="s">
        <v>101</v>
      </c>
      <c r="I3872" s="1"/>
      <c r="J3872" s="1"/>
      <c r="K3872" s="1" t="str">
        <f t="shared" si="123"/>
        <v>1900</v>
      </c>
      <c r="L3872" s="1">
        <f t="shared" si="122"/>
        <v>38</v>
      </c>
      <c r="M3872" s="1" t="s">
        <v>60</v>
      </c>
    </row>
    <row r="3873" spans="8:13" hidden="1">
      <c r="H3873" s="1" t="s">
        <v>367</v>
      </c>
      <c r="I3873" s="1" t="s">
        <v>613</v>
      </c>
      <c r="J3873" s="1" t="s">
        <v>6255</v>
      </c>
      <c r="K3873" s="1" t="str">
        <f t="shared" si="123"/>
        <v>2015</v>
      </c>
      <c r="L3873" s="1">
        <f t="shared" si="122"/>
        <v>26</v>
      </c>
      <c r="M3873" s="1" t="s">
        <v>60</v>
      </c>
    </row>
    <row r="3874" spans="8:13" hidden="1">
      <c r="H3874" s="1" t="s">
        <v>126</v>
      </c>
      <c r="I3874" s="1" t="s">
        <v>613</v>
      </c>
      <c r="J3874" s="1" t="s">
        <v>6287</v>
      </c>
      <c r="K3874" s="1" t="str">
        <f t="shared" si="123"/>
        <v>2013</v>
      </c>
      <c r="L3874" s="1">
        <f t="shared" si="122"/>
        <v>12</v>
      </c>
      <c r="M3874" s="1" t="s">
        <v>60</v>
      </c>
    </row>
    <row r="3875" spans="8:13">
      <c r="H3875" s="1" t="s">
        <v>375</v>
      </c>
      <c r="I3875" s="1" t="s">
        <v>606</v>
      </c>
      <c r="J3875" s="1" t="s">
        <v>72</v>
      </c>
      <c r="K3875" s="1" t="str">
        <f t="shared" si="123"/>
        <v>2019</v>
      </c>
      <c r="L3875" s="18">
        <f t="shared" si="122"/>
        <v>55</v>
      </c>
      <c r="M3875" s="1" t="s">
        <v>79</v>
      </c>
    </row>
    <row r="3876" spans="8:13">
      <c r="H3876" s="1" t="s">
        <v>219</v>
      </c>
      <c r="I3876" s="1" t="s">
        <v>7360</v>
      </c>
      <c r="J3876" s="1" t="s">
        <v>4709</v>
      </c>
      <c r="K3876" s="1" t="str">
        <f t="shared" si="123"/>
        <v>2009</v>
      </c>
      <c r="L3876" s="18">
        <f t="shared" ref="L3876:L3939" si="124">H3876-(TEXT(I3876,"YYYY")-TEXT(J3876,"YYYY"))</f>
        <v>55</v>
      </c>
      <c r="M3876" s="1" t="s">
        <v>79</v>
      </c>
    </row>
    <row r="3877" spans="8:13">
      <c r="H3877" s="1" t="s">
        <v>308</v>
      </c>
      <c r="I3877" s="1" t="s">
        <v>9989</v>
      </c>
      <c r="J3877" s="1" t="s">
        <v>941</v>
      </c>
      <c r="K3877" s="1" t="str">
        <f t="shared" si="123"/>
        <v>2011</v>
      </c>
      <c r="L3877" s="18">
        <f t="shared" si="124"/>
        <v>55</v>
      </c>
      <c r="M3877" s="1" t="s">
        <v>79</v>
      </c>
    </row>
    <row r="3878" spans="8:13">
      <c r="H3878" s="1" t="s">
        <v>219</v>
      </c>
      <c r="I3878" s="1" t="s">
        <v>7360</v>
      </c>
      <c r="J3878" s="1" t="s">
        <v>11255</v>
      </c>
      <c r="K3878" s="1" t="str">
        <f t="shared" si="123"/>
        <v>2009</v>
      </c>
      <c r="L3878" s="18">
        <f t="shared" si="124"/>
        <v>55</v>
      </c>
      <c r="M3878" s="1" t="s">
        <v>79</v>
      </c>
    </row>
    <row r="3879" spans="8:13" hidden="1">
      <c r="H3879" s="1" t="s">
        <v>225</v>
      </c>
      <c r="I3879" s="1" t="s">
        <v>613</v>
      </c>
      <c r="J3879" s="1" t="s">
        <v>6255</v>
      </c>
      <c r="K3879" s="1" t="str">
        <f t="shared" si="123"/>
        <v>2015</v>
      </c>
      <c r="L3879" s="1">
        <f t="shared" si="124"/>
        <v>81</v>
      </c>
      <c r="M3879" s="1" t="s">
        <v>60</v>
      </c>
    </row>
    <row r="3880" spans="8:13">
      <c r="H3880" s="1" t="s">
        <v>351</v>
      </c>
      <c r="I3880" s="1" t="s">
        <v>539</v>
      </c>
      <c r="J3880" s="1" t="s">
        <v>8247</v>
      </c>
      <c r="K3880" s="1" t="str">
        <f t="shared" si="123"/>
        <v>2020</v>
      </c>
      <c r="L3880" s="18">
        <f t="shared" si="124"/>
        <v>55</v>
      </c>
      <c r="M3880" s="1" t="s">
        <v>79</v>
      </c>
    </row>
    <row r="3881" spans="8:13">
      <c r="H3881" s="1" t="s">
        <v>180</v>
      </c>
      <c r="I3881" s="1" t="s">
        <v>11547</v>
      </c>
      <c r="J3881" s="1" t="s">
        <v>11555</v>
      </c>
      <c r="K3881" s="1" t="str">
        <f t="shared" si="123"/>
        <v>2007</v>
      </c>
      <c r="L3881" s="18">
        <f t="shared" si="124"/>
        <v>55</v>
      </c>
      <c r="M3881" s="1" t="s">
        <v>79</v>
      </c>
    </row>
    <row r="3882" spans="8:13" hidden="1">
      <c r="H3882" s="1" t="s">
        <v>99</v>
      </c>
      <c r="I3882" s="1" t="s">
        <v>429</v>
      </c>
      <c r="J3882" s="1" t="s">
        <v>11952</v>
      </c>
      <c r="K3882" s="1" t="str">
        <f t="shared" si="123"/>
        <v>2020</v>
      </c>
      <c r="L3882" s="1">
        <f t="shared" si="124"/>
        <v>6</v>
      </c>
      <c r="M3882" s="1" t="s">
        <v>60</v>
      </c>
    </row>
    <row r="3883" spans="8:13" hidden="1">
      <c r="H3883" s="1" t="s">
        <v>644</v>
      </c>
      <c r="I3883" s="1" t="s">
        <v>11088</v>
      </c>
      <c r="J3883" s="1" t="s">
        <v>9926</v>
      </c>
      <c r="K3883" s="1" t="str">
        <f t="shared" si="123"/>
        <v>2014</v>
      </c>
      <c r="L3883" s="1">
        <f t="shared" si="124"/>
        <v>29</v>
      </c>
      <c r="M3883" s="1" t="s">
        <v>60</v>
      </c>
    </row>
    <row r="3884" spans="8:13">
      <c r="H3884" s="1" t="s">
        <v>375</v>
      </c>
      <c r="I3884" s="1" t="s">
        <v>6570</v>
      </c>
      <c r="J3884" s="1" t="s">
        <v>3781</v>
      </c>
      <c r="K3884" s="1" t="str">
        <f t="shared" si="123"/>
        <v>2019</v>
      </c>
      <c r="L3884" s="18">
        <f t="shared" si="124"/>
        <v>55</v>
      </c>
      <c r="M3884" s="1" t="s">
        <v>79</v>
      </c>
    </row>
    <row r="3885" spans="8:13" hidden="1">
      <c r="H3885" s="1" t="s">
        <v>144</v>
      </c>
      <c r="I3885" s="1" t="s">
        <v>11088</v>
      </c>
      <c r="J3885" s="1" t="s">
        <v>3522</v>
      </c>
      <c r="K3885" s="1" t="str">
        <f t="shared" si="123"/>
        <v>2016</v>
      </c>
      <c r="L3885" s="1">
        <f t="shared" si="124"/>
        <v>20</v>
      </c>
      <c r="M3885" s="1" t="s">
        <v>60</v>
      </c>
    </row>
    <row r="3886" spans="8:13" hidden="1">
      <c r="H3886" s="1" t="s">
        <v>149</v>
      </c>
      <c r="I3886" s="1" t="s">
        <v>11088</v>
      </c>
      <c r="J3886" s="1" t="s">
        <v>8134</v>
      </c>
      <c r="K3886" s="1" t="str">
        <f t="shared" si="123"/>
        <v>2020</v>
      </c>
      <c r="L3886" s="1">
        <f t="shared" si="124"/>
        <v>39</v>
      </c>
      <c r="M3886" s="1" t="s">
        <v>60</v>
      </c>
    </row>
    <row r="3887" spans="8:13">
      <c r="H3887" s="1" t="s">
        <v>160</v>
      </c>
      <c r="I3887" s="1" t="s">
        <v>3882</v>
      </c>
      <c r="J3887" s="1" t="s">
        <v>3644</v>
      </c>
      <c r="K3887" s="1" t="str">
        <f t="shared" si="123"/>
        <v>2018</v>
      </c>
      <c r="L3887" s="18">
        <f t="shared" si="124"/>
        <v>56</v>
      </c>
      <c r="M3887" s="1" t="s">
        <v>79</v>
      </c>
    </row>
    <row r="3888" spans="8:13" hidden="1">
      <c r="H3888" s="1" t="s">
        <v>99</v>
      </c>
      <c r="I3888" s="1" t="s">
        <v>11088</v>
      </c>
      <c r="J3888" s="1" t="s">
        <v>11368</v>
      </c>
      <c r="K3888" s="1" t="str">
        <f t="shared" si="123"/>
        <v>2019</v>
      </c>
      <c r="L3888" s="1">
        <f t="shared" si="124"/>
        <v>5</v>
      </c>
      <c r="M3888" s="1" t="s">
        <v>60</v>
      </c>
    </row>
    <row r="3889" spans="8:13" hidden="1">
      <c r="H3889" s="1" t="s">
        <v>158</v>
      </c>
      <c r="I3889" s="1" t="s">
        <v>537</v>
      </c>
      <c r="J3889" s="1" t="s">
        <v>4965</v>
      </c>
      <c r="K3889" s="1" t="str">
        <f t="shared" si="123"/>
        <v>2015</v>
      </c>
      <c r="L3889" s="1">
        <f t="shared" si="124"/>
        <v>11</v>
      </c>
      <c r="M3889" s="1" t="s">
        <v>60</v>
      </c>
    </row>
    <row r="3890" spans="8:13" hidden="1">
      <c r="H3890" s="1" t="s">
        <v>187</v>
      </c>
      <c r="I3890" s="1" t="s">
        <v>537</v>
      </c>
      <c r="J3890" s="1" t="s">
        <v>11972</v>
      </c>
      <c r="K3890" s="1" t="str">
        <f t="shared" si="123"/>
        <v>2012</v>
      </c>
      <c r="L3890" s="1">
        <f t="shared" si="124"/>
        <v>6</v>
      </c>
      <c r="M3890" s="1" t="s">
        <v>60</v>
      </c>
    </row>
    <row r="3891" spans="8:13" hidden="1">
      <c r="H3891" s="1" t="s">
        <v>530</v>
      </c>
      <c r="I3891" s="1" t="s">
        <v>11924</v>
      </c>
      <c r="J3891" s="1" t="s">
        <v>11924</v>
      </c>
      <c r="K3891" s="1" t="str">
        <f t="shared" si="123"/>
        <v>2015</v>
      </c>
      <c r="L3891" s="1">
        <f t="shared" si="124"/>
        <v>33</v>
      </c>
      <c r="M3891" s="1" t="s">
        <v>60</v>
      </c>
    </row>
    <row r="3892" spans="8:13">
      <c r="H3892" s="1" t="s">
        <v>375</v>
      </c>
      <c r="I3892" s="1" t="s">
        <v>4960</v>
      </c>
      <c r="J3892" s="1" t="s">
        <v>4969</v>
      </c>
      <c r="K3892" s="1" t="str">
        <f t="shared" si="123"/>
        <v>2017</v>
      </c>
      <c r="L3892" s="18">
        <f t="shared" si="124"/>
        <v>56</v>
      </c>
      <c r="M3892" s="1" t="s">
        <v>79</v>
      </c>
    </row>
    <row r="3893" spans="8:13" hidden="1">
      <c r="H3893" s="1" t="s">
        <v>101</v>
      </c>
      <c r="I3893" s="1" t="s">
        <v>11924</v>
      </c>
      <c r="J3893" s="1" t="s">
        <v>799</v>
      </c>
      <c r="K3893" s="1" t="str">
        <f t="shared" si="123"/>
        <v>2015</v>
      </c>
      <c r="L3893" s="1">
        <f t="shared" si="124"/>
        <v>38</v>
      </c>
      <c r="M3893" s="1" t="s">
        <v>60</v>
      </c>
    </row>
    <row r="3894" spans="8:13">
      <c r="H3894" s="1" t="s">
        <v>160</v>
      </c>
      <c r="I3894" s="1" t="s">
        <v>5057</v>
      </c>
      <c r="J3894" s="1" t="s">
        <v>5034</v>
      </c>
      <c r="K3894" s="1" t="str">
        <f t="shared" si="123"/>
        <v>2015</v>
      </c>
      <c r="L3894" s="18">
        <f t="shared" si="124"/>
        <v>56</v>
      </c>
      <c r="M3894" s="1" t="s">
        <v>79</v>
      </c>
    </row>
    <row r="3895" spans="8:13" hidden="1">
      <c r="H3895" s="1" t="s">
        <v>644</v>
      </c>
      <c r="I3895" s="1" t="s">
        <v>11978</v>
      </c>
      <c r="J3895" s="1" t="s">
        <v>507</v>
      </c>
      <c r="K3895" s="1" t="str">
        <f t="shared" si="123"/>
        <v>2015</v>
      </c>
      <c r="L3895" s="1">
        <f t="shared" si="124"/>
        <v>35</v>
      </c>
      <c r="M3895" s="1" t="s">
        <v>60</v>
      </c>
    </row>
    <row r="3896" spans="8:13">
      <c r="H3896" s="1" t="s">
        <v>160</v>
      </c>
      <c r="I3896" s="1" t="s">
        <v>3817</v>
      </c>
      <c r="J3896" s="1" t="s">
        <v>6947</v>
      </c>
      <c r="K3896" s="1" t="str">
        <f t="shared" si="123"/>
        <v>2013</v>
      </c>
      <c r="L3896" s="18">
        <f t="shared" si="124"/>
        <v>56</v>
      </c>
      <c r="M3896" s="1" t="s">
        <v>79</v>
      </c>
    </row>
    <row r="3897" spans="8:13" hidden="1">
      <c r="H3897" s="1" t="s">
        <v>530</v>
      </c>
      <c r="I3897" s="1" t="s">
        <v>11978</v>
      </c>
      <c r="J3897" s="1" t="s">
        <v>11787</v>
      </c>
      <c r="K3897" s="1" t="str">
        <f t="shared" si="123"/>
        <v>2015</v>
      </c>
      <c r="L3897" s="1">
        <f t="shared" si="124"/>
        <v>33</v>
      </c>
      <c r="M3897" s="1" t="s">
        <v>60</v>
      </c>
    </row>
    <row r="3898" spans="8:13" hidden="1">
      <c r="H3898" s="1" t="s">
        <v>53</v>
      </c>
      <c r="I3898" s="1" t="s">
        <v>11978</v>
      </c>
      <c r="J3898" s="1" t="s">
        <v>1259</v>
      </c>
      <c r="K3898" s="1" t="str">
        <f t="shared" si="123"/>
        <v>2014</v>
      </c>
      <c r="L3898" s="1">
        <f t="shared" si="124"/>
        <v>1</v>
      </c>
      <c r="M3898" s="1" t="s">
        <v>60</v>
      </c>
    </row>
    <row r="3899" spans="8:13">
      <c r="H3899" s="1" t="s">
        <v>308</v>
      </c>
      <c r="I3899" s="1" t="s">
        <v>6586</v>
      </c>
      <c r="J3899" s="1" t="s">
        <v>66</v>
      </c>
      <c r="K3899" s="1" t="str">
        <f t="shared" si="123"/>
        <v>2019</v>
      </c>
      <c r="L3899" s="18">
        <f t="shared" si="124"/>
        <v>56</v>
      </c>
      <c r="M3899" s="1" t="s">
        <v>79</v>
      </c>
    </row>
    <row r="3900" spans="8:13" hidden="1">
      <c r="H3900" s="1" t="s">
        <v>464</v>
      </c>
      <c r="I3900" s="1" t="s">
        <v>11978</v>
      </c>
      <c r="J3900" s="1" t="s">
        <v>7895</v>
      </c>
      <c r="K3900" s="1" t="str">
        <f t="shared" si="123"/>
        <v>2010</v>
      </c>
      <c r="L3900" s="1">
        <f t="shared" si="124"/>
        <v>26</v>
      </c>
      <c r="M3900" s="1" t="s">
        <v>60</v>
      </c>
    </row>
    <row r="3901" spans="8:13">
      <c r="H3901" s="1" t="s">
        <v>375</v>
      </c>
      <c r="I3901" s="1" t="s">
        <v>10803</v>
      </c>
      <c r="J3901" s="1" t="s">
        <v>9906</v>
      </c>
      <c r="K3901" s="1" t="str">
        <f t="shared" si="123"/>
        <v>2020</v>
      </c>
      <c r="L3901" s="18">
        <f t="shared" si="124"/>
        <v>56</v>
      </c>
      <c r="M3901" s="1" t="s">
        <v>79</v>
      </c>
    </row>
    <row r="3902" spans="8:13">
      <c r="H3902" s="1" t="s">
        <v>375</v>
      </c>
      <c r="I3902" s="1" t="s">
        <v>11818</v>
      </c>
      <c r="J3902" s="1" t="s">
        <v>11818</v>
      </c>
      <c r="K3902" s="1" t="str">
        <f t="shared" si="123"/>
        <v>2015</v>
      </c>
      <c r="L3902" s="18">
        <f t="shared" si="124"/>
        <v>56</v>
      </c>
      <c r="M3902" s="1" t="s">
        <v>79</v>
      </c>
    </row>
    <row r="3903" spans="8:13" hidden="1">
      <c r="H3903" s="1" t="s">
        <v>58</v>
      </c>
      <c r="I3903" s="1" t="s">
        <v>11990</v>
      </c>
      <c r="J3903" s="1" t="s">
        <v>3522</v>
      </c>
      <c r="K3903" s="1" t="str">
        <f t="shared" si="123"/>
        <v>2016</v>
      </c>
      <c r="L3903" s="1">
        <f t="shared" si="124"/>
        <v>6</v>
      </c>
      <c r="M3903" s="1" t="s">
        <v>60</v>
      </c>
    </row>
    <row r="3904" spans="8:13" hidden="1">
      <c r="H3904" s="1" t="s">
        <v>233</v>
      </c>
      <c r="I3904" s="1" t="s">
        <v>11990</v>
      </c>
      <c r="J3904" s="1" t="s">
        <v>5821</v>
      </c>
      <c r="K3904" s="1" t="str">
        <f t="shared" si="123"/>
        <v>2020</v>
      </c>
      <c r="L3904" s="1">
        <f t="shared" si="124"/>
        <v>49</v>
      </c>
      <c r="M3904" s="1" t="s">
        <v>60</v>
      </c>
    </row>
    <row r="3905" spans="8:13" hidden="1">
      <c r="H3905" s="1" t="s">
        <v>584</v>
      </c>
      <c r="I3905" s="1" t="s">
        <v>11990</v>
      </c>
      <c r="J3905" s="1" t="s">
        <v>1479</v>
      </c>
      <c r="K3905" s="1" t="str">
        <f t="shared" si="123"/>
        <v>2019</v>
      </c>
      <c r="L3905" s="1">
        <f t="shared" si="124"/>
        <v>36</v>
      </c>
      <c r="M3905" s="1" t="s">
        <v>60</v>
      </c>
    </row>
    <row r="3906" spans="8:13">
      <c r="H3906" s="1" t="s">
        <v>375</v>
      </c>
      <c r="I3906" s="1" t="s">
        <v>12422</v>
      </c>
      <c r="J3906" s="1" t="s">
        <v>12097</v>
      </c>
      <c r="K3906" s="1" t="str">
        <f t="shared" si="123"/>
        <v>2020</v>
      </c>
      <c r="L3906" s="18">
        <f t="shared" si="124"/>
        <v>56</v>
      </c>
      <c r="M3906" s="1" t="s">
        <v>79</v>
      </c>
    </row>
    <row r="3907" spans="8:13">
      <c r="H3907" s="1" t="s">
        <v>308</v>
      </c>
      <c r="I3907" s="5">
        <v>43703</v>
      </c>
      <c r="J3907" s="1" t="s">
        <v>1121</v>
      </c>
      <c r="K3907" s="1" t="str">
        <f t="shared" si="123"/>
        <v>2019</v>
      </c>
      <c r="L3907" s="18">
        <f t="shared" si="124"/>
        <v>57</v>
      </c>
      <c r="M3907" s="1" t="s">
        <v>79</v>
      </c>
    </row>
    <row r="3908" spans="8:13">
      <c r="H3908" s="1" t="s">
        <v>389</v>
      </c>
      <c r="I3908" s="1" t="s">
        <v>4019</v>
      </c>
      <c r="J3908" s="1" t="s">
        <v>9582</v>
      </c>
      <c r="K3908" s="1" t="str">
        <f t="shared" ref="K3908:K3971" si="125">TEXT(J3908,"YYYY")</f>
        <v>2008</v>
      </c>
      <c r="L3908" s="18">
        <f t="shared" si="124"/>
        <v>57</v>
      </c>
      <c r="M3908" s="1" t="s">
        <v>79</v>
      </c>
    </row>
    <row r="3909" spans="8:13" hidden="1">
      <c r="H3909" s="1" t="s">
        <v>530</v>
      </c>
      <c r="I3909" s="1" t="s">
        <v>1685</v>
      </c>
      <c r="J3909" s="1" t="s">
        <v>1755</v>
      </c>
      <c r="K3909" s="1" t="str">
        <f t="shared" si="125"/>
        <v>2014</v>
      </c>
      <c r="L3909" s="1">
        <f t="shared" si="124"/>
        <v>32</v>
      </c>
      <c r="M3909" s="1" t="s">
        <v>60</v>
      </c>
    </row>
    <row r="3910" spans="8:13" hidden="1">
      <c r="H3910" s="1" t="s">
        <v>484</v>
      </c>
      <c r="I3910" s="1" t="s">
        <v>1685</v>
      </c>
      <c r="J3910" s="1" t="s">
        <v>6244</v>
      </c>
      <c r="K3910" s="1" t="str">
        <f t="shared" si="125"/>
        <v>2005</v>
      </c>
      <c r="L3910" s="1">
        <f t="shared" si="124"/>
        <v>38</v>
      </c>
      <c r="M3910" s="1" t="s">
        <v>60</v>
      </c>
    </row>
    <row r="3911" spans="8:13" hidden="1">
      <c r="H3911" s="1" t="s">
        <v>310</v>
      </c>
      <c r="I3911" s="1" t="s">
        <v>1685</v>
      </c>
      <c r="J3911" s="1" t="s">
        <v>905</v>
      </c>
      <c r="K3911" s="1" t="str">
        <f t="shared" si="125"/>
        <v>2015</v>
      </c>
      <c r="L3911" s="1">
        <f t="shared" si="124"/>
        <v>45</v>
      </c>
      <c r="M3911" s="1" t="s">
        <v>60</v>
      </c>
    </row>
    <row r="3912" spans="8:13">
      <c r="H3912" s="1" t="s">
        <v>308</v>
      </c>
      <c r="I3912" s="1" t="s">
        <v>10100</v>
      </c>
      <c r="J3912" s="1" t="s">
        <v>10110</v>
      </c>
      <c r="K3912" s="1" t="str">
        <f t="shared" si="125"/>
        <v>2012</v>
      </c>
      <c r="L3912" s="18">
        <f t="shared" si="124"/>
        <v>57</v>
      </c>
      <c r="M3912" s="1" t="s">
        <v>79</v>
      </c>
    </row>
    <row r="3913" spans="8:13" hidden="1">
      <c r="H3913" s="1" t="s">
        <v>169</v>
      </c>
      <c r="I3913" s="1" t="s">
        <v>1685</v>
      </c>
      <c r="J3913" s="1" t="s">
        <v>1685</v>
      </c>
      <c r="K3913" s="1" t="str">
        <f t="shared" si="125"/>
        <v>2015</v>
      </c>
      <c r="L3913" s="1">
        <f t="shared" si="124"/>
        <v>20</v>
      </c>
      <c r="M3913" s="1" t="s">
        <v>60</v>
      </c>
    </row>
    <row r="3914" spans="8:13">
      <c r="H3914" s="1" t="s">
        <v>308</v>
      </c>
      <c r="I3914" s="1" t="s">
        <v>10543</v>
      </c>
      <c r="J3914" s="1" t="s">
        <v>561</v>
      </c>
      <c r="K3914" s="1" t="str">
        <f t="shared" si="125"/>
        <v>2020</v>
      </c>
      <c r="L3914" s="18">
        <f t="shared" si="124"/>
        <v>57</v>
      </c>
      <c r="M3914" s="1" t="s">
        <v>79</v>
      </c>
    </row>
    <row r="3915" spans="8:13" hidden="1">
      <c r="H3915" s="1" t="s">
        <v>54</v>
      </c>
      <c r="I3915" s="1" t="s">
        <v>6283</v>
      </c>
      <c r="J3915" s="1" t="s">
        <v>8717</v>
      </c>
      <c r="K3915" s="1" t="str">
        <f t="shared" si="125"/>
        <v>2020</v>
      </c>
      <c r="L3915" s="1">
        <f t="shared" si="124"/>
        <v>3</v>
      </c>
      <c r="M3915" s="1" t="s">
        <v>60</v>
      </c>
    </row>
    <row r="3916" spans="8:13" hidden="1">
      <c r="H3916" s="1" t="s">
        <v>58</v>
      </c>
      <c r="I3916" s="1" t="s">
        <v>10805</v>
      </c>
      <c r="J3916" s="1" t="s">
        <v>2019</v>
      </c>
      <c r="K3916" s="1" t="str">
        <f t="shared" si="125"/>
        <v>2012</v>
      </c>
      <c r="L3916" s="1">
        <f t="shared" si="124"/>
        <v>7</v>
      </c>
      <c r="M3916" s="1" t="s">
        <v>60</v>
      </c>
    </row>
    <row r="3917" spans="8:13" hidden="1">
      <c r="H3917" s="1" t="s">
        <v>78</v>
      </c>
      <c r="I3917" s="1" t="s">
        <v>10805</v>
      </c>
      <c r="J3917" s="1" t="s">
        <v>2079</v>
      </c>
      <c r="K3917" s="1" t="str">
        <f t="shared" si="125"/>
        <v>2006</v>
      </c>
      <c r="L3917" s="1">
        <f t="shared" si="124"/>
        <v>20</v>
      </c>
      <c r="M3917" s="1" t="s">
        <v>60</v>
      </c>
    </row>
    <row r="3918" spans="8:13" hidden="1">
      <c r="H3918" s="1" t="s">
        <v>555</v>
      </c>
      <c r="I3918" s="1" t="s">
        <v>10805</v>
      </c>
      <c r="J3918" s="1" t="s">
        <v>384</v>
      </c>
      <c r="K3918" s="1" t="str">
        <f t="shared" si="125"/>
        <v>2015</v>
      </c>
      <c r="L3918" s="1">
        <f t="shared" si="124"/>
        <v>40</v>
      </c>
      <c r="M3918" s="1" t="s">
        <v>60</v>
      </c>
    </row>
    <row r="3919" spans="8:13" hidden="1">
      <c r="H3919" s="1" t="s">
        <v>58</v>
      </c>
      <c r="I3919" s="1" t="s">
        <v>10805</v>
      </c>
      <c r="J3919" s="1" t="s">
        <v>2019</v>
      </c>
      <c r="K3919" s="1" t="str">
        <f t="shared" si="125"/>
        <v>2012</v>
      </c>
      <c r="L3919" s="1">
        <f t="shared" si="124"/>
        <v>7</v>
      </c>
      <c r="M3919" s="1" t="s">
        <v>60</v>
      </c>
    </row>
    <row r="3920" spans="8:13" hidden="1">
      <c r="H3920" s="1" t="s">
        <v>308</v>
      </c>
      <c r="I3920" s="1" t="s">
        <v>10805</v>
      </c>
      <c r="J3920" s="1" t="s">
        <v>2008</v>
      </c>
      <c r="K3920" s="1" t="str">
        <f t="shared" si="125"/>
        <v>2014</v>
      </c>
      <c r="L3920" s="1">
        <f t="shared" si="124"/>
        <v>56</v>
      </c>
      <c r="M3920" s="1" t="s">
        <v>60</v>
      </c>
    </row>
    <row r="3921" spans="8:13">
      <c r="H3921" s="1" t="s">
        <v>308</v>
      </c>
      <c r="I3921" s="1" t="s">
        <v>261</v>
      </c>
      <c r="J3921" s="1" t="s">
        <v>10602</v>
      </c>
      <c r="K3921" s="1" t="str">
        <f t="shared" si="125"/>
        <v>2020</v>
      </c>
      <c r="L3921" s="18">
        <f t="shared" si="124"/>
        <v>57</v>
      </c>
      <c r="M3921" s="1" t="s">
        <v>79</v>
      </c>
    </row>
    <row r="3922" spans="8:13">
      <c r="H3922" s="1" t="s">
        <v>160</v>
      </c>
      <c r="I3922" s="1" t="s">
        <v>7574</v>
      </c>
      <c r="J3922" s="1" t="s">
        <v>11461</v>
      </c>
      <c r="K3922" s="1" t="str">
        <f t="shared" si="125"/>
        <v>2019</v>
      </c>
      <c r="L3922" s="18">
        <f t="shared" si="124"/>
        <v>57</v>
      </c>
      <c r="M3922" s="1" t="s">
        <v>79</v>
      </c>
    </row>
    <row r="3923" spans="8:13">
      <c r="H3923" s="1" t="s">
        <v>308</v>
      </c>
      <c r="I3923" s="1" t="s">
        <v>5122</v>
      </c>
      <c r="J3923" s="1" t="s">
        <v>1534</v>
      </c>
      <c r="K3923" s="1" t="str">
        <f t="shared" si="125"/>
        <v>2016</v>
      </c>
      <c r="L3923" s="18">
        <f t="shared" si="124"/>
        <v>57</v>
      </c>
      <c r="M3923" s="1" t="s">
        <v>79</v>
      </c>
    </row>
    <row r="3924" spans="8:13" hidden="1">
      <c r="H3924" s="1" t="s">
        <v>367</v>
      </c>
      <c r="I3924" s="1" t="s">
        <v>6283</v>
      </c>
      <c r="J3924" s="1" t="s">
        <v>9329</v>
      </c>
      <c r="K3924" s="1" t="str">
        <f t="shared" si="125"/>
        <v>2010</v>
      </c>
      <c r="L3924" s="1">
        <f t="shared" si="124"/>
        <v>16</v>
      </c>
      <c r="M3924" s="1" t="s">
        <v>60</v>
      </c>
    </row>
    <row r="3925" spans="8:13">
      <c r="H3925" s="1" t="s">
        <v>389</v>
      </c>
      <c r="I3925" s="1" t="s">
        <v>5184</v>
      </c>
      <c r="J3925" s="1" t="s">
        <v>11345</v>
      </c>
      <c r="K3925" s="1" t="str">
        <f t="shared" si="125"/>
        <v>2010</v>
      </c>
      <c r="L3925" s="18">
        <f t="shared" si="124"/>
        <v>58</v>
      </c>
      <c r="M3925" s="1" t="s">
        <v>79</v>
      </c>
    </row>
    <row r="3926" spans="8:13" hidden="1">
      <c r="H3926" s="1" t="s">
        <v>344</v>
      </c>
      <c r="I3926" s="1" t="s">
        <v>968</v>
      </c>
      <c r="J3926" s="1" t="s">
        <v>8604</v>
      </c>
      <c r="K3926" s="1" t="str">
        <f t="shared" si="125"/>
        <v>2005</v>
      </c>
      <c r="L3926" s="1">
        <f t="shared" si="124"/>
        <v>11</v>
      </c>
      <c r="M3926" s="1" t="s">
        <v>60</v>
      </c>
    </row>
    <row r="3927" spans="8:13">
      <c r="H3927" s="1" t="s">
        <v>81</v>
      </c>
      <c r="I3927" s="1" t="s">
        <v>5785</v>
      </c>
      <c r="J3927" s="1" t="s">
        <v>11644</v>
      </c>
      <c r="K3927" s="1" t="str">
        <f t="shared" si="125"/>
        <v>2012</v>
      </c>
      <c r="L3927" s="18">
        <f t="shared" si="124"/>
        <v>58</v>
      </c>
      <c r="M3927" s="1" t="s">
        <v>79</v>
      </c>
    </row>
    <row r="3928" spans="8:13" hidden="1">
      <c r="H3928" s="1" t="s">
        <v>573</v>
      </c>
      <c r="I3928" s="1" t="s">
        <v>568</v>
      </c>
      <c r="J3928" s="1"/>
      <c r="K3928" s="1" t="str">
        <f t="shared" si="125"/>
        <v>1900</v>
      </c>
      <c r="L3928" s="1">
        <f t="shared" si="124"/>
        <v>-49</v>
      </c>
      <c r="M3928" s="1" t="s">
        <v>60</v>
      </c>
    </row>
    <row r="3929" spans="8:13" hidden="1">
      <c r="H3929" s="1" t="s">
        <v>484</v>
      </c>
      <c r="I3929" s="1" t="s">
        <v>11978</v>
      </c>
      <c r="J3929" s="1" t="s">
        <v>8389</v>
      </c>
      <c r="K3929" s="1" t="str">
        <f t="shared" si="125"/>
        <v>2014</v>
      </c>
      <c r="L3929" s="1">
        <f t="shared" si="124"/>
        <v>47</v>
      </c>
      <c r="M3929" s="1" t="s">
        <v>60</v>
      </c>
    </row>
    <row r="3930" spans="8:13">
      <c r="H3930" s="1" t="s">
        <v>81</v>
      </c>
      <c r="I3930" s="1" t="s">
        <v>522</v>
      </c>
      <c r="J3930" s="1" t="s">
        <v>610</v>
      </c>
      <c r="K3930" s="1" t="str">
        <f t="shared" si="125"/>
        <v>2017</v>
      </c>
      <c r="L3930" s="18">
        <f t="shared" si="124"/>
        <v>59</v>
      </c>
      <c r="M3930" s="1" t="s">
        <v>79</v>
      </c>
    </row>
    <row r="3931" spans="8:13" hidden="1">
      <c r="H3931" s="1" t="s">
        <v>88</v>
      </c>
      <c r="I3931" s="1" t="s">
        <v>801</v>
      </c>
      <c r="J3931" s="1" t="s">
        <v>1222</v>
      </c>
      <c r="K3931" s="1" t="str">
        <f t="shared" si="125"/>
        <v>2015</v>
      </c>
      <c r="L3931" s="1">
        <f t="shared" si="124"/>
        <v>28</v>
      </c>
      <c r="M3931" s="1" t="s">
        <v>60</v>
      </c>
    </row>
    <row r="3932" spans="8:13" hidden="1">
      <c r="H3932" s="1" t="s">
        <v>101</v>
      </c>
      <c r="I3932" s="1" t="s">
        <v>801</v>
      </c>
      <c r="J3932" s="1" t="s">
        <v>12043</v>
      </c>
      <c r="K3932" s="1" t="str">
        <f t="shared" si="125"/>
        <v>2010</v>
      </c>
      <c r="L3932" s="1">
        <f t="shared" si="124"/>
        <v>33</v>
      </c>
      <c r="M3932" s="1" t="s">
        <v>60</v>
      </c>
    </row>
    <row r="3933" spans="8:13">
      <c r="H3933" s="1" t="s">
        <v>436</v>
      </c>
      <c r="I3933" s="1" t="s">
        <v>2450</v>
      </c>
      <c r="J3933" s="1" t="s">
        <v>2451</v>
      </c>
      <c r="K3933" s="1" t="str">
        <f t="shared" si="125"/>
        <v>2019</v>
      </c>
      <c r="L3933" s="18">
        <f t="shared" si="124"/>
        <v>59</v>
      </c>
      <c r="M3933" s="1" t="s">
        <v>79</v>
      </c>
    </row>
    <row r="3934" spans="8:13" hidden="1">
      <c r="H3934" s="1" t="s">
        <v>120</v>
      </c>
      <c r="I3934" s="1" t="s">
        <v>801</v>
      </c>
      <c r="J3934" s="1" t="s">
        <v>12045</v>
      </c>
      <c r="K3934" s="1" t="str">
        <f t="shared" si="125"/>
        <v>2015</v>
      </c>
      <c r="L3934" s="1">
        <f t="shared" si="124"/>
        <v>46</v>
      </c>
      <c r="M3934" s="1" t="s">
        <v>60</v>
      </c>
    </row>
    <row r="3935" spans="8:13" hidden="1">
      <c r="H3935" s="1" t="s">
        <v>180</v>
      </c>
      <c r="I3935" s="1" t="s">
        <v>355</v>
      </c>
      <c r="J3935" s="1" t="s">
        <v>7199</v>
      </c>
      <c r="K3935" s="1" t="str">
        <f t="shared" si="125"/>
        <v>2015</v>
      </c>
      <c r="L3935" s="1">
        <f t="shared" si="124"/>
        <v>63</v>
      </c>
      <c r="M3935" s="1" t="s">
        <v>60</v>
      </c>
    </row>
    <row r="3936" spans="8:13">
      <c r="H3936" s="1" t="s">
        <v>458</v>
      </c>
      <c r="I3936" s="1" t="s">
        <v>3018</v>
      </c>
      <c r="J3936" s="1" t="s">
        <v>2008</v>
      </c>
      <c r="K3936" s="1" t="str">
        <f t="shared" si="125"/>
        <v>2014</v>
      </c>
      <c r="L3936" s="18">
        <f t="shared" si="124"/>
        <v>59</v>
      </c>
      <c r="M3936" s="1" t="s">
        <v>79</v>
      </c>
    </row>
    <row r="3937" spans="8:13">
      <c r="H3937" s="1" t="s">
        <v>436</v>
      </c>
      <c r="I3937" s="1" t="s">
        <v>250</v>
      </c>
      <c r="J3937" s="1" t="s">
        <v>5832</v>
      </c>
      <c r="K3937" s="1" t="str">
        <f t="shared" si="125"/>
        <v>2016</v>
      </c>
      <c r="L3937" s="18">
        <f t="shared" si="124"/>
        <v>59</v>
      </c>
      <c r="M3937" s="1" t="s">
        <v>79</v>
      </c>
    </row>
    <row r="3938" spans="8:13">
      <c r="H3938" s="1" t="s">
        <v>436</v>
      </c>
      <c r="I3938" s="1" t="s">
        <v>6378</v>
      </c>
      <c r="J3938" s="1" t="s">
        <v>873</v>
      </c>
      <c r="K3938" s="1" t="str">
        <f t="shared" si="125"/>
        <v>2017</v>
      </c>
      <c r="L3938" s="18">
        <f t="shared" si="124"/>
        <v>59</v>
      </c>
      <c r="M3938" s="1" t="s">
        <v>79</v>
      </c>
    </row>
    <row r="3939" spans="8:13" hidden="1">
      <c r="H3939" s="1" t="s">
        <v>78</v>
      </c>
      <c r="I3939" s="1" t="s">
        <v>11425</v>
      </c>
      <c r="J3939" s="1" t="s">
        <v>12057</v>
      </c>
      <c r="K3939" s="1" t="str">
        <f t="shared" si="125"/>
        <v>2018</v>
      </c>
      <c r="L3939" s="1">
        <f t="shared" si="124"/>
        <v>27</v>
      </c>
      <c r="M3939" s="1" t="s">
        <v>60</v>
      </c>
    </row>
    <row r="3940" spans="8:13">
      <c r="H3940" s="1" t="s">
        <v>308</v>
      </c>
      <c r="I3940" s="1" t="s">
        <v>431</v>
      </c>
      <c r="J3940" s="1" t="s">
        <v>489</v>
      </c>
      <c r="K3940" s="1" t="str">
        <f t="shared" si="125"/>
        <v>2020</v>
      </c>
      <c r="L3940" s="18">
        <f t="shared" ref="L3940:L4003" si="126">H3940-(TEXT(I3940,"YYYY")-TEXT(J3940,"YYYY"))</f>
        <v>59</v>
      </c>
      <c r="M3940" s="1" t="s">
        <v>79</v>
      </c>
    </row>
    <row r="3941" spans="8:13">
      <c r="H3941" s="1" t="s">
        <v>389</v>
      </c>
      <c r="I3941" s="1" t="s">
        <v>7736</v>
      </c>
      <c r="J3941" s="1" t="s">
        <v>3217</v>
      </c>
      <c r="K3941" s="1" t="str">
        <f t="shared" si="125"/>
        <v>2013</v>
      </c>
      <c r="L3941" s="18">
        <f t="shared" si="126"/>
        <v>59</v>
      </c>
      <c r="M3941" s="1" t="s">
        <v>79</v>
      </c>
    </row>
    <row r="3942" spans="8:13">
      <c r="H3942" s="1" t="s">
        <v>219</v>
      </c>
      <c r="I3942" s="1" t="s">
        <v>3450</v>
      </c>
      <c r="J3942" s="1" t="s">
        <v>806</v>
      </c>
      <c r="K3942" s="1" t="str">
        <f t="shared" si="125"/>
        <v>2014</v>
      </c>
      <c r="L3942" s="18">
        <f t="shared" si="126"/>
        <v>59</v>
      </c>
      <c r="M3942" s="1" t="s">
        <v>79</v>
      </c>
    </row>
    <row r="3943" spans="8:13" hidden="1">
      <c r="H3943" s="1" t="s">
        <v>118</v>
      </c>
      <c r="I3943" s="1" t="s">
        <v>6570</v>
      </c>
      <c r="J3943" s="1" t="s">
        <v>7020</v>
      </c>
      <c r="K3943" s="1" t="str">
        <f t="shared" si="125"/>
        <v>2020</v>
      </c>
      <c r="L3943" s="1">
        <f t="shared" si="126"/>
        <v>25</v>
      </c>
      <c r="M3943" s="1" t="s">
        <v>60</v>
      </c>
    </row>
    <row r="3944" spans="8:13">
      <c r="H3944" s="1" t="s">
        <v>436</v>
      </c>
      <c r="I3944" s="1" t="s">
        <v>8866</v>
      </c>
      <c r="J3944" s="1" t="s">
        <v>5184</v>
      </c>
      <c r="K3944" s="1" t="str">
        <f t="shared" si="125"/>
        <v>2014</v>
      </c>
      <c r="L3944" s="18">
        <f t="shared" si="126"/>
        <v>59</v>
      </c>
      <c r="M3944" s="1" t="s">
        <v>79</v>
      </c>
    </row>
    <row r="3945" spans="8:13">
      <c r="H3945" s="1" t="s">
        <v>436</v>
      </c>
      <c r="I3945" s="1" t="s">
        <v>9273</v>
      </c>
      <c r="J3945" s="1" t="s">
        <v>7347</v>
      </c>
      <c r="K3945" s="1" t="str">
        <f t="shared" si="125"/>
        <v>2013</v>
      </c>
      <c r="L3945" s="18">
        <f t="shared" si="126"/>
        <v>59</v>
      </c>
      <c r="M3945" s="1" t="s">
        <v>79</v>
      </c>
    </row>
    <row r="3946" spans="8:13" hidden="1">
      <c r="H3946" s="1" t="s">
        <v>55</v>
      </c>
      <c r="I3946" s="1" t="s">
        <v>6570</v>
      </c>
      <c r="J3946" s="1" t="s">
        <v>978</v>
      </c>
      <c r="K3946" s="1" t="str">
        <f t="shared" si="125"/>
        <v>2018</v>
      </c>
      <c r="L3946" s="1">
        <f t="shared" si="126"/>
        <v>2</v>
      </c>
      <c r="M3946" s="1" t="s">
        <v>60</v>
      </c>
    </row>
    <row r="3947" spans="8:13" hidden="1">
      <c r="H3947" s="1" t="s">
        <v>256</v>
      </c>
      <c r="I3947" s="1" t="s">
        <v>6570</v>
      </c>
      <c r="J3947" s="1" t="s">
        <v>12081</v>
      </c>
      <c r="K3947" s="1" t="str">
        <f t="shared" si="125"/>
        <v>2016</v>
      </c>
      <c r="L3947" s="1">
        <f t="shared" si="126"/>
        <v>48</v>
      </c>
      <c r="M3947" s="1" t="s">
        <v>60</v>
      </c>
    </row>
    <row r="3948" spans="8:13">
      <c r="H3948" s="1" t="s">
        <v>436</v>
      </c>
      <c r="I3948" s="1" t="s">
        <v>8866</v>
      </c>
      <c r="J3948" s="1" t="s">
        <v>8866</v>
      </c>
      <c r="K3948" s="1" t="str">
        <f t="shared" si="125"/>
        <v>2014</v>
      </c>
      <c r="L3948" s="18">
        <f t="shared" si="126"/>
        <v>59</v>
      </c>
      <c r="M3948" s="1" t="s">
        <v>79</v>
      </c>
    </row>
    <row r="3949" spans="8:13">
      <c r="H3949" s="1" t="s">
        <v>219</v>
      </c>
      <c r="I3949" s="1" t="s">
        <v>7069</v>
      </c>
      <c r="J3949" s="1" t="s">
        <v>4600</v>
      </c>
      <c r="K3949" s="1" t="str">
        <f t="shared" si="125"/>
        <v>2014</v>
      </c>
      <c r="L3949" s="18">
        <f t="shared" si="126"/>
        <v>59</v>
      </c>
      <c r="M3949" s="1" t="s">
        <v>79</v>
      </c>
    </row>
    <row r="3950" spans="8:13">
      <c r="H3950" s="1" t="s">
        <v>693</v>
      </c>
      <c r="I3950" s="1" t="s">
        <v>159</v>
      </c>
      <c r="J3950" s="1" t="s">
        <v>2559</v>
      </c>
      <c r="K3950" s="1" t="str">
        <f t="shared" si="125"/>
        <v>2007</v>
      </c>
      <c r="L3950" s="18">
        <f t="shared" si="126"/>
        <v>60</v>
      </c>
      <c r="M3950" s="1" t="s">
        <v>79</v>
      </c>
    </row>
    <row r="3951" spans="8:13" hidden="1">
      <c r="H3951" s="1" t="s">
        <v>158</v>
      </c>
      <c r="I3951" s="1" t="s">
        <v>8416</v>
      </c>
      <c r="J3951" s="1" t="s">
        <v>12097</v>
      </c>
      <c r="K3951" s="1" t="str">
        <f t="shared" si="125"/>
        <v>2020</v>
      </c>
      <c r="L3951" s="1">
        <f t="shared" si="126"/>
        <v>11</v>
      </c>
      <c r="M3951" s="1" t="s">
        <v>60</v>
      </c>
    </row>
    <row r="3952" spans="8:13" hidden="1">
      <c r="H3952" s="1" t="s">
        <v>809</v>
      </c>
      <c r="I3952" s="1" t="s">
        <v>8416</v>
      </c>
      <c r="J3952" s="1" t="s">
        <v>12101</v>
      </c>
      <c r="K3952" s="1" t="str">
        <f t="shared" si="125"/>
        <v>2018</v>
      </c>
      <c r="L3952" s="1">
        <f t="shared" si="126"/>
        <v>34</v>
      </c>
      <c r="M3952" s="1" t="s">
        <v>60</v>
      </c>
    </row>
    <row r="3953" spans="8:13" hidden="1">
      <c r="H3953" s="1" t="s">
        <v>158</v>
      </c>
      <c r="I3953" s="1" t="s">
        <v>8416</v>
      </c>
      <c r="J3953" s="1" t="s">
        <v>12101</v>
      </c>
      <c r="K3953" s="1" t="str">
        <f t="shared" si="125"/>
        <v>2018</v>
      </c>
      <c r="L3953" s="1">
        <f t="shared" si="126"/>
        <v>9</v>
      </c>
      <c r="M3953" s="1" t="s">
        <v>60</v>
      </c>
    </row>
    <row r="3954" spans="8:13">
      <c r="H3954" s="1" t="s">
        <v>81</v>
      </c>
      <c r="I3954" s="1" t="s">
        <v>8534</v>
      </c>
      <c r="J3954" s="1" t="s">
        <v>459</v>
      </c>
      <c r="K3954" s="1" t="str">
        <f t="shared" si="125"/>
        <v>2019</v>
      </c>
      <c r="L3954" s="18">
        <f t="shared" si="126"/>
        <v>60</v>
      </c>
      <c r="M3954" s="1" t="s">
        <v>79</v>
      </c>
    </row>
    <row r="3955" spans="8:13" hidden="1">
      <c r="H3955" s="1" t="s">
        <v>678</v>
      </c>
      <c r="I3955" s="1" t="s">
        <v>8416</v>
      </c>
      <c r="J3955" s="1" t="s">
        <v>12112</v>
      </c>
      <c r="K3955" s="1" t="str">
        <f t="shared" si="125"/>
        <v>1992</v>
      </c>
      <c r="L3955" s="1">
        <f t="shared" si="126"/>
        <v>6</v>
      </c>
      <c r="M3955" s="1" t="s">
        <v>60</v>
      </c>
    </row>
    <row r="3956" spans="8:13" hidden="1">
      <c r="H3956" s="1" t="s">
        <v>55</v>
      </c>
      <c r="I3956" s="1" t="s">
        <v>8416</v>
      </c>
      <c r="J3956" s="1" t="s">
        <v>10675</v>
      </c>
      <c r="K3956" s="1" t="str">
        <f t="shared" si="125"/>
        <v>2020</v>
      </c>
      <c r="L3956" s="1">
        <f t="shared" si="126"/>
        <v>4</v>
      </c>
      <c r="M3956" s="1" t="s">
        <v>60</v>
      </c>
    </row>
    <row r="3957" spans="8:13">
      <c r="H3957" s="1" t="s">
        <v>219</v>
      </c>
      <c r="I3957" s="1" t="s">
        <v>8729</v>
      </c>
      <c r="J3957" s="1" t="s">
        <v>7725</v>
      </c>
      <c r="K3957" s="1" t="str">
        <f t="shared" si="125"/>
        <v>2020</v>
      </c>
      <c r="L3957" s="18">
        <f t="shared" si="126"/>
        <v>60</v>
      </c>
      <c r="M3957" s="1" t="s">
        <v>79</v>
      </c>
    </row>
    <row r="3958" spans="8:13" hidden="1">
      <c r="H3958" s="1" t="s">
        <v>351</v>
      </c>
      <c r="I3958" s="1" t="s">
        <v>4032</v>
      </c>
      <c r="J3958" s="1" t="s">
        <v>6607</v>
      </c>
      <c r="K3958" s="1" t="str">
        <f t="shared" si="125"/>
        <v>2020</v>
      </c>
      <c r="L3958" s="1">
        <f t="shared" si="126"/>
        <v>55</v>
      </c>
      <c r="M3958" s="1" t="s">
        <v>60</v>
      </c>
    </row>
    <row r="3959" spans="8:13" hidden="1">
      <c r="H3959" s="1" t="s">
        <v>71</v>
      </c>
      <c r="I3959" s="1" t="s">
        <v>4032</v>
      </c>
      <c r="J3959" s="1" t="s">
        <v>6811</v>
      </c>
      <c r="K3959" s="1" t="str">
        <f t="shared" si="125"/>
        <v>2020</v>
      </c>
      <c r="L3959" s="1">
        <f t="shared" si="126"/>
        <v>7</v>
      </c>
      <c r="M3959" s="1" t="s">
        <v>60</v>
      </c>
    </row>
    <row r="3960" spans="8:13" hidden="1">
      <c r="H3960" s="1" t="s">
        <v>583</v>
      </c>
      <c r="I3960" s="1" t="s">
        <v>4032</v>
      </c>
      <c r="J3960" s="1" t="s">
        <v>162</v>
      </c>
      <c r="K3960" s="1" t="str">
        <f t="shared" si="125"/>
        <v>2016</v>
      </c>
      <c r="L3960" s="1">
        <f t="shared" si="126"/>
        <v>18</v>
      </c>
      <c r="M3960" s="1" t="s">
        <v>60</v>
      </c>
    </row>
    <row r="3961" spans="8:13" hidden="1">
      <c r="H3961" s="1" t="s">
        <v>644</v>
      </c>
      <c r="I3961" s="1" t="s">
        <v>4032</v>
      </c>
      <c r="J3961" s="1" t="s">
        <v>12132</v>
      </c>
      <c r="K3961" s="1" t="str">
        <f t="shared" si="125"/>
        <v>2017</v>
      </c>
      <c r="L3961" s="1">
        <f t="shared" si="126"/>
        <v>32</v>
      </c>
      <c r="M3961" s="1" t="s">
        <v>60</v>
      </c>
    </row>
    <row r="3962" spans="8:13" hidden="1">
      <c r="H3962" s="1" t="s">
        <v>116</v>
      </c>
      <c r="I3962" s="1" t="s">
        <v>4032</v>
      </c>
      <c r="J3962" s="1" t="s">
        <v>72</v>
      </c>
      <c r="K3962" s="1" t="str">
        <f t="shared" si="125"/>
        <v>2019</v>
      </c>
      <c r="L3962" s="1">
        <f t="shared" si="126"/>
        <v>4</v>
      </c>
      <c r="M3962" s="1" t="s">
        <v>60</v>
      </c>
    </row>
    <row r="3963" spans="8:13" hidden="1">
      <c r="H3963" s="1" t="s">
        <v>144</v>
      </c>
      <c r="I3963" s="1" t="s">
        <v>4032</v>
      </c>
      <c r="J3963" s="1" t="s">
        <v>12138</v>
      </c>
      <c r="K3963" s="1" t="str">
        <f t="shared" si="125"/>
        <v>2007</v>
      </c>
      <c r="L3963" s="1">
        <f t="shared" si="126"/>
        <v>11</v>
      </c>
      <c r="M3963" s="1" t="s">
        <v>60</v>
      </c>
    </row>
    <row r="3964" spans="8:13">
      <c r="H3964" s="1" t="s">
        <v>219</v>
      </c>
      <c r="I3964" s="1" t="s">
        <v>613</v>
      </c>
      <c r="J3964" s="1" t="s">
        <v>1222</v>
      </c>
      <c r="K3964" s="1" t="str">
        <f t="shared" si="125"/>
        <v>2015</v>
      </c>
      <c r="L3964" s="18">
        <f t="shared" si="126"/>
        <v>60</v>
      </c>
      <c r="M3964" s="1" t="s">
        <v>79</v>
      </c>
    </row>
    <row r="3965" spans="8:13" hidden="1">
      <c r="H3965" s="1" t="s">
        <v>217</v>
      </c>
      <c r="I3965" s="1" t="s">
        <v>4032</v>
      </c>
      <c r="J3965" s="1" t="s">
        <v>1841</v>
      </c>
      <c r="K3965" s="1" t="str">
        <f t="shared" si="125"/>
        <v>2018</v>
      </c>
      <c r="L3965" s="1">
        <f t="shared" si="126"/>
        <v>14</v>
      </c>
      <c r="M3965" s="1" t="s">
        <v>60</v>
      </c>
    </row>
    <row r="3966" spans="8:13">
      <c r="H3966" s="1" t="s">
        <v>81</v>
      </c>
      <c r="I3966" s="1" t="s">
        <v>12387</v>
      </c>
      <c r="J3966" s="1" t="s">
        <v>934</v>
      </c>
      <c r="K3966" s="1" t="str">
        <f t="shared" si="125"/>
        <v>2019</v>
      </c>
      <c r="L3966" s="18">
        <f t="shared" si="126"/>
        <v>60</v>
      </c>
      <c r="M3966" s="1" t="s">
        <v>79</v>
      </c>
    </row>
    <row r="3967" spans="8:13" hidden="1">
      <c r="H3967" s="1" t="s">
        <v>479</v>
      </c>
      <c r="I3967" s="1" t="s">
        <v>11263</v>
      </c>
      <c r="J3967" s="1" t="s">
        <v>5723</v>
      </c>
      <c r="K3967" s="1" t="str">
        <f t="shared" si="125"/>
        <v>2017</v>
      </c>
      <c r="L3967" s="1">
        <f t="shared" si="126"/>
        <v>16</v>
      </c>
      <c r="M3967" s="1" t="s">
        <v>60</v>
      </c>
    </row>
    <row r="3968" spans="8:13">
      <c r="H3968" s="1" t="s">
        <v>387</v>
      </c>
      <c r="I3968" s="1" t="s">
        <v>155</v>
      </c>
      <c r="J3968" s="1" t="s">
        <v>391</v>
      </c>
      <c r="K3968" s="1" t="str">
        <f t="shared" si="125"/>
        <v>2012</v>
      </c>
      <c r="L3968" s="18">
        <f t="shared" si="126"/>
        <v>61</v>
      </c>
      <c r="M3968" s="1" t="s">
        <v>79</v>
      </c>
    </row>
    <row r="3969" spans="8:13" hidden="1">
      <c r="H3969" s="1" t="s">
        <v>479</v>
      </c>
      <c r="I3969" s="1" t="s">
        <v>1781</v>
      </c>
      <c r="J3969" s="1" t="s">
        <v>474</v>
      </c>
      <c r="K3969" s="1" t="str">
        <f t="shared" si="125"/>
        <v>2018</v>
      </c>
      <c r="L3969" s="1">
        <f t="shared" si="126"/>
        <v>17</v>
      </c>
      <c r="M3969" s="1" t="s">
        <v>60</v>
      </c>
    </row>
    <row r="3970" spans="8:13" hidden="1">
      <c r="H3970" s="1" t="s">
        <v>530</v>
      </c>
      <c r="I3970" s="1" t="s">
        <v>1781</v>
      </c>
      <c r="J3970" s="1" t="s">
        <v>12159</v>
      </c>
      <c r="K3970" s="1" t="str">
        <f t="shared" si="125"/>
        <v>2018</v>
      </c>
      <c r="L3970" s="1">
        <f t="shared" si="126"/>
        <v>31</v>
      </c>
      <c r="M3970" s="1" t="s">
        <v>60</v>
      </c>
    </row>
    <row r="3971" spans="8:13" hidden="1">
      <c r="H3971" s="1" t="s">
        <v>240</v>
      </c>
      <c r="I3971" s="1" t="s">
        <v>1781</v>
      </c>
      <c r="J3971" s="1" t="s">
        <v>2241</v>
      </c>
      <c r="K3971" s="1" t="str">
        <f t="shared" si="125"/>
        <v>2010</v>
      </c>
      <c r="L3971" s="1">
        <f t="shared" si="126"/>
        <v>44</v>
      </c>
      <c r="M3971" s="1" t="s">
        <v>60</v>
      </c>
    </row>
    <row r="3972" spans="8:13" hidden="1">
      <c r="H3972" s="1" t="s">
        <v>584</v>
      </c>
      <c r="I3972" s="1" t="s">
        <v>1781</v>
      </c>
      <c r="J3972" s="1" t="s">
        <v>12159</v>
      </c>
      <c r="K3972" s="1" t="str">
        <f t="shared" ref="K3972:K4035" si="127">TEXT(J3972,"YYYY")</f>
        <v>2018</v>
      </c>
      <c r="L3972" s="1">
        <f t="shared" si="126"/>
        <v>35</v>
      </c>
      <c r="M3972" s="1" t="s">
        <v>60</v>
      </c>
    </row>
    <row r="3973" spans="8:13">
      <c r="H3973" s="1" t="s">
        <v>389</v>
      </c>
      <c r="I3973" s="1" t="s">
        <v>2899</v>
      </c>
      <c r="J3973" s="1" t="s">
        <v>2916</v>
      </c>
      <c r="K3973" s="1" t="str">
        <f t="shared" si="127"/>
        <v>2017</v>
      </c>
      <c r="L3973" s="18">
        <f t="shared" si="126"/>
        <v>61</v>
      </c>
      <c r="M3973" s="1" t="s">
        <v>79</v>
      </c>
    </row>
    <row r="3974" spans="8:13">
      <c r="H3974" s="1" t="s">
        <v>180</v>
      </c>
      <c r="I3974" s="1" t="s">
        <v>3882</v>
      </c>
      <c r="J3974" s="1" t="s">
        <v>3644</v>
      </c>
      <c r="K3974" s="1" t="str">
        <f t="shared" si="127"/>
        <v>2018</v>
      </c>
      <c r="L3974" s="18">
        <f t="shared" si="126"/>
        <v>61</v>
      </c>
      <c r="M3974" s="1" t="s">
        <v>79</v>
      </c>
    </row>
    <row r="3975" spans="8:13" hidden="1">
      <c r="H3975" s="1" t="s">
        <v>344</v>
      </c>
      <c r="I3975" s="1" t="s">
        <v>461</v>
      </c>
      <c r="J3975" s="1" t="s">
        <v>9222</v>
      </c>
      <c r="K3975" s="1" t="str">
        <f t="shared" si="127"/>
        <v>2012</v>
      </c>
      <c r="L3975" s="1">
        <f t="shared" si="126"/>
        <v>13</v>
      </c>
      <c r="M3975" s="1" t="s">
        <v>60</v>
      </c>
    </row>
    <row r="3976" spans="8:13" hidden="1">
      <c r="H3976" s="1" t="s">
        <v>78</v>
      </c>
      <c r="I3976" s="1" t="s">
        <v>461</v>
      </c>
      <c r="J3976" s="1" t="s">
        <v>830</v>
      </c>
      <c r="K3976" s="1" t="str">
        <f t="shared" si="127"/>
        <v>2020</v>
      </c>
      <c r="L3976" s="1">
        <f t="shared" si="126"/>
        <v>29</v>
      </c>
      <c r="M3976" s="1" t="s">
        <v>60</v>
      </c>
    </row>
    <row r="3977" spans="8:13">
      <c r="H3977" s="1" t="s">
        <v>389</v>
      </c>
      <c r="I3977" s="1" t="s">
        <v>3552</v>
      </c>
      <c r="J3977" s="1" t="s">
        <v>1222</v>
      </c>
      <c r="K3977" s="1" t="str">
        <f t="shared" si="127"/>
        <v>2015</v>
      </c>
      <c r="L3977" s="18">
        <f t="shared" si="126"/>
        <v>61</v>
      </c>
      <c r="M3977" s="1" t="s">
        <v>79</v>
      </c>
    </row>
    <row r="3978" spans="8:13">
      <c r="H3978" s="1" t="s">
        <v>389</v>
      </c>
      <c r="I3978" s="1" t="s">
        <v>5781</v>
      </c>
      <c r="J3978" s="1" t="s">
        <v>3802</v>
      </c>
      <c r="K3978" s="1" t="str">
        <f t="shared" si="127"/>
        <v>2019</v>
      </c>
      <c r="L3978" s="18">
        <f t="shared" si="126"/>
        <v>61</v>
      </c>
      <c r="M3978" s="1" t="s">
        <v>79</v>
      </c>
    </row>
    <row r="3979" spans="8:13" hidden="1">
      <c r="H3979" s="1" t="s">
        <v>120</v>
      </c>
      <c r="I3979" s="1" t="s">
        <v>461</v>
      </c>
      <c r="J3979" s="1" t="s">
        <v>9308</v>
      </c>
      <c r="K3979" s="1" t="str">
        <f t="shared" si="127"/>
        <v>2020</v>
      </c>
      <c r="L3979" s="1">
        <f t="shared" si="126"/>
        <v>46</v>
      </c>
      <c r="M3979" s="1" t="s">
        <v>60</v>
      </c>
    </row>
    <row r="3980" spans="8:13" hidden="1">
      <c r="H3980" s="1" t="s">
        <v>177</v>
      </c>
      <c r="I3980" s="1" t="s">
        <v>7419</v>
      </c>
      <c r="J3980" s="1" t="s">
        <v>3781</v>
      </c>
      <c r="K3980" s="1" t="str">
        <f t="shared" si="127"/>
        <v>2019</v>
      </c>
      <c r="L3980" s="1">
        <f t="shared" si="126"/>
        <v>22</v>
      </c>
      <c r="M3980" s="1" t="s">
        <v>60</v>
      </c>
    </row>
    <row r="3981" spans="8:13">
      <c r="H3981" s="1" t="s">
        <v>389</v>
      </c>
      <c r="I3981" s="1" t="s">
        <v>8450</v>
      </c>
      <c r="J3981" s="1" t="s">
        <v>877</v>
      </c>
      <c r="K3981" s="1" t="str">
        <f t="shared" si="127"/>
        <v>2019</v>
      </c>
      <c r="L3981" s="18">
        <f t="shared" si="126"/>
        <v>61</v>
      </c>
      <c r="M3981" s="1" t="s">
        <v>79</v>
      </c>
    </row>
    <row r="3982" spans="8:13">
      <c r="H3982" s="1" t="s">
        <v>515</v>
      </c>
      <c r="I3982" s="1" t="s">
        <v>9177</v>
      </c>
      <c r="J3982" s="1" t="s">
        <v>575</v>
      </c>
      <c r="K3982" s="1" t="str">
        <f t="shared" si="127"/>
        <v>2008</v>
      </c>
      <c r="L3982" s="18">
        <f t="shared" si="126"/>
        <v>61</v>
      </c>
      <c r="M3982" s="1" t="s">
        <v>79</v>
      </c>
    </row>
    <row r="3983" spans="8:13" hidden="1">
      <c r="H3983" s="1" t="s">
        <v>88</v>
      </c>
      <c r="I3983" s="1" t="s">
        <v>11815</v>
      </c>
      <c r="J3983" s="1" t="s">
        <v>7253</v>
      </c>
      <c r="K3983" s="1" t="str">
        <f t="shared" si="127"/>
        <v>2015</v>
      </c>
      <c r="L3983" s="1">
        <f t="shared" si="126"/>
        <v>28</v>
      </c>
      <c r="M3983" s="1" t="s">
        <v>60</v>
      </c>
    </row>
    <row r="3984" spans="8:13" hidden="1">
      <c r="H3984" s="1" t="s">
        <v>189</v>
      </c>
      <c r="I3984" s="1" t="s">
        <v>3806</v>
      </c>
      <c r="J3984" s="1" t="s">
        <v>2770</v>
      </c>
      <c r="K3984" s="1" t="str">
        <f t="shared" si="127"/>
        <v>2015</v>
      </c>
      <c r="L3984" s="1">
        <f t="shared" si="126"/>
        <v>47</v>
      </c>
      <c r="M3984" s="1" t="s">
        <v>60</v>
      </c>
    </row>
    <row r="3985" spans="8:13" hidden="1">
      <c r="H3985" s="1" t="s">
        <v>530</v>
      </c>
      <c r="I3985" s="1" t="s">
        <v>3805</v>
      </c>
      <c r="J3985" s="1" t="s">
        <v>72</v>
      </c>
      <c r="K3985" s="1" t="str">
        <f t="shared" si="127"/>
        <v>2019</v>
      </c>
      <c r="L3985" s="1">
        <f t="shared" si="126"/>
        <v>32</v>
      </c>
      <c r="M3985" s="1" t="s">
        <v>60</v>
      </c>
    </row>
    <row r="3986" spans="8:13">
      <c r="H3986" s="1" t="s">
        <v>389</v>
      </c>
      <c r="I3986" s="1" t="s">
        <v>3059</v>
      </c>
      <c r="J3986" s="1" t="s">
        <v>1174</v>
      </c>
      <c r="K3986" s="1" t="str">
        <f t="shared" si="127"/>
        <v>2019</v>
      </c>
      <c r="L3986" s="18">
        <f t="shared" si="126"/>
        <v>62</v>
      </c>
      <c r="M3986" s="1" t="s">
        <v>79</v>
      </c>
    </row>
    <row r="3987" spans="8:13">
      <c r="H3987" s="1" t="s">
        <v>389</v>
      </c>
      <c r="I3987" s="1" t="s">
        <v>4324</v>
      </c>
      <c r="J3987" s="1" t="s">
        <v>227</v>
      </c>
      <c r="K3987" s="1" t="str">
        <f t="shared" si="127"/>
        <v>2017</v>
      </c>
      <c r="L3987" s="18">
        <f t="shared" si="126"/>
        <v>62</v>
      </c>
      <c r="M3987" s="1" t="s">
        <v>79</v>
      </c>
    </row>
    <row r="3988" spans="8:13" hidden="1">
      <c r="H3988" s="1" t="s">
        <v>256</v>
      </c>
      <c r="I3988" s="1" t="s">
        <v>3806</v>
      </c>
      <c r="J3988" s="1" t="s">
        <v>9539</v>
      </c>
      <c r="K3988" s="1" t="str">
        <f t="shared" si="127"/>
        <v>2014</v>
      </c>
      <c r="L3988" s="1">
        <f t="shared" si="126"/>
        <v>51</v>
      </c>
      <c r="M3988" s="1" t="s">
        <v>60</v>
      </c>
    </row>
    <row r="3989" spans="8:13" hidden="1">
      <c r="H3989" s="1" t="s">
        <v>583</v>
      </c>
      <c r="I3989" s="1" t="s">
        <v>3806</v>
      </c>
      <c r="J3989" s="1" t="s">
        <v>3806</v>
      </c>
      <c r="K3989" s="1" t="str">
        <f t="shared" si="127"/>
        <v>2015</v>
      </c>
      <c r="L3989" s="1">
        <f t="shared" si="126"/>
        <v>22</v>
      </c>
      <c r="M3989" s="1" t="s">
        <v>60</v>
      </c>
    </row>
    <row r="3990" spans="8:13">
      <c r="H3990" s="1" t="s">
        <v>180</v>
      </c>
      <c r="I3990" s="1" t="s">
        <v>5455</v>
      </c>
      <c r="J3990" s="1" t="s">
        <v>1534</v>
      </c>
      <c r="K3990" s="1" t="str">
        <f t="shared" si="127"/>
        <v>2016</v>
      </c>
      <c r="L3990" s="18">
        <f t="shared" si="126"/>
        <v>62</v>
      </c>
      <c r="M3990" s="1" t="s">
        <v>79</v>
      </c>
    </row>
    <row r="3991" spans="8:13" hidden="1">
      <c r="H3991" s="1" t="s">
        <v>187</v>
      </c>
      <c r="I3991" s="1" t="s">
        <v>12212</v>
      </c>
      <c r="J3991" s="1" t="s">
        <v>8045</v>
      </c>
      <c r="K3991" s="1" t="str">
        <f t="shared" si="127"/>
        <v>2014</v>
      </c>
      <c r="L3991" s="1">
        <f t="shared" si="126"/>
        <v>8</v>
      </c>
      <c r="M3991" s="1" t="s">
        <v>60</v>
      </c>
    </row>
    <row r="3992" spans="8:13">
      <c r="H3992" s="1" t="s">
        <v>382</v>
      </c>
      <c r="I3992" s="1" t="s">
        <v>7006</v>
      </c>
      <c r="J3992" s="1" t="s">
        <v>1815</v>
      </c>
      <c r="K3992" s="1" t="str">
        <f t="shared" si="127"/>
        <v>2008</v>
      </c>
      <c r="L3992" s="18">
        <f t="shared" si="126"/>
        <v>62</v>
      </c>
      <c r="M3992" s="1" t="s">
        <v>79</v>
      </c>
    </row>
    <row r="3993" spans="8:13">
      <c r="H3993" s="1" t="s">
        <v>515</v>
      </c>
      <c r="I3993" s="1" t="s">
        <v>4977</v>
      </c>
      <c r="J3993" s="1" t="s">
        <v>5034</v>
      </c>
      <c r="K3993" s="1" t="str">
        <f t="shared" si="127"/>
        <v>2015</v>
      </c>
      <c r="L3993" s="18">
        <f t="shared" si="126"/>
        <v>63</v>
      </c>
      <c r="M3993" s="1" t="s">
        <v>79</v>
      </c>
    </row>
    <row r="3994" spans="8:13">
      <c r="H3994" s="1" t="s">
        <v>458</v>
      </c>
      <c r="I3994" s="1" t="s">
        <v>7359</v>
      </c>
      <c r="J3994" s="1" t="s">
        <v>7366</v>
      </c>
      <c r="K3994" s="1" t="str">
        <f t="shared" si="127"/>
        <v>2014</v>
      </c>
      <c r="L3994" s="18">
        <f t="shared" si="126"/>
        <v>63</v>
      </c>
      <c r="M3994" s="1" t="s">
        <v>79</v>
      </c>
    </row>
    <row r="3995" spans="8:13">
      <c r="H3995" s="1" t="s">
        <v>458</v>
      </c>
      <c r="I3995" s="1" t="s">
        <v>3932</v>
      </c>
      <c r="J3995" s="1" t="s">
        <v>892</v>
      </c>
      <c r="K3995" s="1" t="str">
        <f t="shared" si="127"/>
        <v>2015</v>
      </c>
      <c r="L3995" s="18">
        <f t="shared" si="126"/>
        <v>63</v>
      </c>
      <c r="M3995" s="1" t="s">
        <v>79</v>
      </c>
    </row>
    <row r="3996" spans="8:13">
      <c r="H3996" s="1" t="s">
        <v>180</v>
      </c>
      <c r="I3996" s="1" t="s">
        <v>9143</v>
      </c>
      <c r="J3996" s="1" t="s">
        <v>3217</v>
      </c>
      <c r="K3996" s="1" t="str">
        <f t="shared" si="127"/>
        <v>2013</v>
      </c>
      <c r="L3996" s="18">
        <f t="shared" si="126"/>
        <v>63</v>
      </c>
      <c r="M3996" s="1" t="s">
        <v>79</v>
      </c>
    </row>
    <row r="3997" spans="8:13">
      <c r="H3997" s="1" t="s">
        <v>458</v>
      </c>
      <c r="I3997" s="1" t="s">
        <v>431</v>
      </c>
      <c r="J3997" s="1" t="s">
        <v>2496</v>
      </c>
      <c r="K3997" s="1" t="str">
        <f t="shared" si="127"/>
        <v>2018</v>
      </c>
      <c r="L3997" s="18">
        <f t="shared" si="126"/>
        <v>64</v>
      </c>
      <c r="M3997" s="1" t="s">
        <v>79</v>
      </c>
    </row>
    <row r="3998" spans="8:13" hidden="1">
      <c r="H3998" s="1" t="s">
        <v>644</v>
      </c>
      <c r="I3998" s="1" t="s">
        <v>3805</v>
      </c>
      <c r="J3998" s="1" t="s">
        <v>9071</v>
      </c>
      <c r="K3998" s="1" t="str">
        <f t="shared" si="127"/>
        <v>2020</v>
      </c>
      <c r="L3998" s="1">
        <f t="shared" si="126"/>
        <v>35</v>
      </c>
      <c r="M3998" s="1" t="s">
        <v>60</v>
      </c>
    </row>
    <row r="3999" spans="8:13" hidden="1">
      <c r="H3999" s="1" t="s">
        <v>484</v>
      </c>
      <c r="I3999" s="1" t="s">
        <v>3805</v>
      </c>
      <c r="J3999" s="1" t="s">
        <v>6570</v>
      </c>
      <c r="K3999" s="1" t="str">
        <f t="shared" si="127"/>
        <v>2020</v>
      </c>
      <c r="L3999" s="1">
        <f t="shared" si="126"/>
        <v>48</v>
      </c>
      <c r="M3999" s="1" t="s">
        <v>60</v>
      </c>
    </row>
    <row r="4000" spans="8:13">
      <c r="H4000" s="1" t="s">
        <v>458</v>
      </c>
      <c r="I4000" s="1" t="s">
        <v>11257</v>
      </c>
      <c r="J4000" s="1" t="s">
        <v>707</v>
      </c>
      <c r="K4000" s="1" t="str">
        <f t="shared" si="127"/>
        <v>2020</v>
      </c>
      <c r="L4000" s="18">
        <f t="shared" si="126"/>
        <v>64</v>
      </c>
      <c r="M4000" s="1" t="s">
        <v>79</v>
      </c>
    </row>
    <row r="4001" spans="8:13">
      <c r="H4001" s="1" t="s">
        <v>515</v>
      </c>
      <c r="I4001" s="1" t="s">
        <v>665</v>
      </c>
      <c r="J4001" s="1" t="s">
        <v>665</v>
      </c>
      <c r="K4001" s="1" t="str">
        <f t="shared" si="127"/>
        <v>2018</v>
      </c>
      <c r="L4001" s="18">
        <f t="shared" si="126"/>
        <v>65</v>
      </c>
      <c r="M4001" s="1" t="s">
        <v>79</v>
      </c>
    </row>
    <row r="4002" spans="8:13" hidden="1">
      <c r="H4002" s="1" t="s">
        <v>351</v>
      </c>
      <c r="I4002" s="1" t="s">
        <v>12237</v>
      </c>
      <c r="J4002" s="1" t="s">
        <v>12248</v>
      </c>
      <c r="K4002" s="1" t="str">
        <f t="shared" si="127"/>
        <v>1970</v>
      </c>
      <c r="L4002" s="1">
        <f t="shared" si="126"/>
        <v>5</v>
      </c>
      <c r="M4002" s="1" t="s">
        <v>60</v>
      </c>
    </row>
    <row r="4003" spans="8:13" hidden="1">
      <c r="H4003" s="1" t="s">
        <v>256</v>
      </c>
      <c r="I4003" s="1" t="s">
        <v>12237</v>
      </c>
      <c r="J4003" s="1" t="s">
        <v>12252</v>
      </c>
      <c r="K4003" s="1" t="str">
        <f t="shared" si="127"/>
        <v>2000</v>
      </c>
      <c r="L4003" s="1">
        <f t="shared" si="126"/>
        <v>32</v>
      </c>
      <c r="M4003" s="1" t="s">
        <v>60</v>
      </c>
    </row>
    <row r="4004" spans="8:13" hidden="1">
      <c r="H4004" s="1" t="s">
        <v>644</v>
      </c>
      <c r="I4004" s="1" t="s">
        <v>12237</v>
      </c>
      <c r="J4004" s="1" t="s">
        <v>321</v>
      </c>
      <c r="K4004" s="1" t="str">
        <f t="shared" si="127"/>
        <v>2020</v>
      </c>
      <c r="L4004" s="1">
        <f t="shared" ref="L4004:L4067" si="128">H4004-(TEXT(I4004,"YYYY")-TEXT(J4004,"YYYY"))</f>
        <v>35</v>
      </c>
      <c r="M4004" s="1" t="s">
        <v>60</v>
      </c>
    </row>
    <row r="4005" spans="8:13" hidden="1">
      <c r="H4005" s="1" t="s">
        <v>256</v>
      </c>
      <c r="I4005" s="1" t="s">
        <v>278</v>
      </c>
      <c r="J4005" s="1" t="s">
        <v>1174</v>
      </c>
      <c r="K4005" s="1" t="str">
        <f t="shared" si="127"/>
        <v>2019</v>
      </c>
      <c r="L4005" s="1">
        <f t="shared" si="128"/>
        <v>51</v>
      </c>
      <c r="M4005" s="1" t="s">
        <v>60</v>
      </c>
    </row>
    <row r="4006" spans="8:13" hidden="1">
      <c r="H4006" s="1" t="s">
        <v>530</v>
      </c>
      <c r="I4006" s="1" t="s">
        <v>278</v>
      </c>
      <c r="J4006" s="1" t="s">
        <v>496</v>
      </c>
      <c r="K4006" s="1" t="str">
        <f t="shared" si="127"/>
        <v>2017</v>
      </c>
      <c r="L4006" s="1">
        <f t="shared" si="128"/>
        <v>30</v>
      </c>
      <c r="M4006" s="1" t="s">
        <v>60</v>
      </c>
    </row>
    <row r="4007" spans="8:13" hidden="1">
      <c r="H4007" s="1" t="s">
        <v>233</v>
      </c>
      <c r="I4007" s="1" t="s">
        <v>278</v>
      </c>
      <c r="J4007" s="1" t="s">
        <v>1943</v>
      </c>
      <c r="K4007" s="1" t="str">
        <f t="shared" si="127"/>
        <v>2008</v>
      </c>
      <c r="L4007" s="1">
        <f t="shared" si="128"/>
        <v>37</v>
      </c>
      <c r="M4007" s="1" t="s">
        <v>60</v>
      </c>
    </row>
    <row r="4008" spans="8:13">
      <c r="H4008" s="1" t="s">
        <v>387</v>
      </c>
      <c r="I4008" s="1" t="s">
        <v>915</v>
      </c>
      <c r="J4008" s="1" t="s">
        <v>303</v>
      </c>
      <c r="K4008" s="1" t="str">
        <f t="shared" si="127"/>
        <v>2016</v>
      </c>
      <c r="L4008" s="18">
        <f t="shared" si="128"/>
        <v>65</v>
      </c>
      <c r="M4008" s="1" t="s">
        <v>79</v>
      </c>
    </row>
    <row r="4009" spans="8:13" hidden="1">
      <c r="H4009" s="1" t="s">
        <v>256</v>
      </c>
      <c r="I4009" s="1" t="s">
        <v>278</v>
      </c>
      <c r="J4009" s="1" t="s">
        <v>12270</v>
      </c>
      <c r="K4009" s="1" t="str">
        <f t="shared" si="127"/>
        <v>2014</v>
      </c>
      <c r="L4009" s="1">
        <f t="shared" si="128"/>
        <v>46</v>
      </c>
      <c r="M4009" s="1" t="s">
        <v>60</v>
      </c>
    </row>
    <row r="4010" spans="8:13" hidden="1">
      <c r="H4010" s="1" t="s">
        <v>308</v>
      </c>
      <c r="I4010" s="1" t="s">
        <v>278</v>
      </c>
      <c r="J4010" s="1" t="s">
        <v>12274</v>
      </c>
      <c r="K4010" s="1" t="str">
        <f t="shared" si="127"/>
        <v>1970</v>
      </c>
      <c r="L4010" s="1">
        <f t="shared" si="128"/>
        <v>7</v>
      </c>
      <c r="M4010" s="1" t="s">
        <v>60</v>
      </c>
    </row>
    <row r="4011" spans="8:13" hidden="1">
      <c r="H4011" s="1" t="s">
        <v>1343</v>
      </c>
      <c r="I4011" s="1" t="s">
        <v>278</v>
      </c>
      <c r="J4011" s="1" t="s">
        <v>2299</v>
      </c>
      <c r="K4011" s="1" t="str">
        <f t="shared" si="127"/>
        <v>2019</v>
      </c>
      <c r="L4011" s="1">
        <f t="shared" si="128"/>
        <v>40</v>
      </c>
      <c r="M4011" s="1" t="s">
        <v>60</v>
      </c>
    </row>
    <row r="4012" spans="8:13">
      <c r="H4012" s="1" t="s">
        <v>515</v>
      </c>
      <c r="I4012" s="1" t="s">
        <v>3678</v>
      </c>
      <c r="J4012" s="1" t="s">
        <v>2344</v>
      </c>
      <c r="K4012" s="1" t="str">
        <f t="shared" si="127"/>
        <v>2018</v>
      </c>
      <c r="L4012" s="18">
        <f t="shared" si="128"/>
        <v>65</v>
      </c>
      <c r="M4012" s="1" t="s">
        <v>79</v>
      </c>
    </row>
    <row r="4013" spans="8:13" hidden="1">
      <c r="H4013" s="1" t="s">
        <v>584</v>
      </c>
      <c r="I4013" s="1" t="s">
        <v>278</v>
      </c>
      <c r="J4013" s="1" t="s">
        <v>12285</v>
      </c>
      <c r="K4013" s="1" t="str">
        <f t="shared" si="127"/>
        <v>2019</v>
      </c>
      <c r="L4013" s="1">
        <f t="shared" si="128"/>
        <v>36</v>
      </c>
      <c r="M4013" s="1" t="s">
        <v>60</v>
      </c>
    </row>
    <row r="4014" spans="8:13" hidden="1">
      <c r="H4014" s="1" t="s">
        <v>299</v>
      </c>
      <c r="I4014" s="1" t="s">
        <v>820</v>
      </c>
      <c r="J4014" s="1" t="s">
        <v>12290</v>
      </c>
      <c r="K4014" s="1" t="str">
        <f t="shared" si="127"/>
        <v>1997</v>
      </c>
      <c r="L4014" s="1">
        <f t="shared" si="128"/>
        <v>21</v>
      </c>
      <c r="M4014" s="1" t="s">
        <v>60</v>
      </c>
    </row>
    <row r="4015" spans="8:13">
      <c r="H4015" s="1" t="s">
        <v>387</v>
      </c>
      <c r="I4015" s="1" t="s">
        <v>7875</v>
      </c>
      <c r="J4015" s="1" t="s">
        <v>1072</v>
      </c>
      <c r="K4015" s="1" t="str">
        <f t="shared" si="127"/>
        <v>2009</v>
      </c>
      <c r="L4015" s="18">
        <f t="shared" si="128"/>
        <v>65</v>
      </c>
      <c r="M4015" s="1" t="s">
        <v>79</v>
      </c>
    </row>
    <row r="4016" spans="8:13">
      <c r="H4016" s="1" t="s">
        <v>573</v>
      </c>
      <c r="I4016" s="1" t="s">
        <v>9534</v>
      </c>
      <c r="J4016" s="1" t="s">
        <v>10006</v>
      </c>
      <c r="K4016" s="1" t="str">
        <f t="shared" si="127"/>
        <v>2012</v>
      </c>
      <c r="L4016" s="18">
        <f t="shared" si="128"/>
        <v>65</v>
      </c>
      <c r="M4016" s="1" t="s">
        <v>79</v>
      </c>
    </row>
    <row r="4017" spans="8:13" hidden="1">
      <c r="H4017" s="1" t="s">
        <v>101</v>
      </c>
      <c r="I4017" s="1" t="s">
        <v>10243</v>
      </c>
      <c r="J4017" s="1" t="s">
        <v>9011</v>
      </c>
      <c r="K4017" s="1" t="str">
        <f t="shared" si="127"/>
        <v>2020</v>
      </c>
      <c r="L4017" s="1">
        <f t="shared" si="128"/>
        <v>38</v>
      </c>
      <c r="M4017" s="1" t="s">
        <v>60</v>
      </c>
    </row>
    <row r="4018" spans="8:13" hidden="1">
      <c r="H4018" s="1" t="s">
        <v>116</v>
      </c>
      <c r="I4018" s="1" t="s">
        <v>10243</v>
      </c>
      <c r="J4018" s="1" t="s">
        <v>2237</v>
      </c>
      <c r="K4018" s="1" t="str">
        <f t="shared" si="127"/>
        <v>2016</v>
      </c>
      <c r="L4018" s="1">
        <f t="shared" si="128"/>
        <v>1</v>
      </c>
      <c r="M4018" s="1" t="s">
        <v>60</v>
      </c>
    </row>
    <row r="4019" spans="8:13" hidden="1">
      <c r="H4019" s="1" t="s">
        <v>78</v>
      </c>
      <c r="I4019" s="1" t="s">
        <v>10243</v>
      </c>
      <c r="J4019" s="1" t="s">
        <v>9071</v>
      </c>
      <c r="K4019" s="1" t="str">
        <f t="shared" si="127"/>
        <v>2020</v>
      </c>
      <c r="L4019" s="1">
        <f t="shared" si="128"/>
        <v>29</v>
      </c>
      <c r="M4019" s="1" t="s">
        <v>60</v>
      </c>
    </row>
    <row r="4020" spans="8:13">
      <c r="H4020" s="1" t="s">
        <v>515</v>
      </c>
      <c r="I4020" s="1" t="s">
        <v>2332</v>
      </c>
      <c r="J4020" s="1" t="s">
        <v>6586</v>
      </c>
      <c r="K4020" s="1" t="str">
        <f t="shared" si="127"/>
        <v>2020</v>
      </c>
      <c r="L4020" s="18">
        <f t="shared" si="128"/>
        <v>65</v>
      </c>
      <c r="M4020" s="1" t="s">
        <v>79</v>
      </c>
    </row>
    <row r="4021" spans="8:13" hidden="1">
      <c r="H4021" s="1" t="s">
        <v>50</v>
      </c>
      <c r="I4021" s="1" t="s">
        <v>11394</v>
      </c>
      <c r="J4021" s="1" t="s">
        <v>1524</v>
      </c>
      <c r="K4021" s="1" t="str">
        <f t="shared" si="127"/>
        <v>2019</v>
      </c>
      <c r="L4021" s="1">
        <f t="shared" si="128"/>
        <v>0</v>
      </c>
      <c r="M4021" s="1" t="s">
        <v>60</v>
      </c>
    </row>
    <row r="4022" spans="8:13" hidden="1">
      <c r="H4022" s="1" t="s">
        <v>144</v>
      </c>
      <c r="I4022" s="1" t="s">
        <v>11394</v>
      </c>
      <c r="J4022" s="1" t="s">
        <v>1360</v>
      </c>
      <c r="K4022" s="1" t="str">
        <f t="shared" si="127"/>
        <v>2020</v>
      </c>
      <c r="L4022" s="1">
        <f t="shared" si="128"/>
        <v>24</v>
      </c>
      <c r="M4022" s="1" t="s">
        <v>60</v>
      </c>
    </row>
    <row r="4023" spans="8:13">
      <c r="H4023" s="1" t="s">
        <v>573</v>
      </c>
      <c r="I4023" s="1" t="s">
        <v>888</v>
      </c>
      <c r="J4023" s="1" t="s">
        <v>896</v>
      </c>
      <c r="K4023" s="1" t="str">
        <f t="shared" si="127"/>
        <v>2019</v>
      </c>
      <c r="L4023" s="18">
        <f t="shared" si="128"/>
        <v>66</v>
      </c>
      <c r="M4023" s="1" t="s">
        <v>79</v>
      </c>
    </row>
    <row r="4024" spans="8:13">
      <c r="H4024" s="1" t="s">
        <v>573</v>
      </c>
      <c r="I4024" s="1" t="s">
        <v>4372</v>
      </c>
      <c r="J4024" s="1" t="s">
        <v>1286</v>
      </c>
      <c r="K4024" s="1" t="str">
        <f t="shared" si="127"/>
        <v>2017</v>
      </c>
      <c r="L4024" s="18">
        <f t="shared" si="128"/>
        <v>66</v>
      </c>
      <c r="M4024" s="1" t="s">
        <v>79</v>
      </c>
    </row>
    <row r="4025" spans="8:13" hidden="1">
      <c r="H4025" s="1" t="s">
        <v>644</v>
      </c>
      <c r="I4025" s="1" t="s">
        <v>11394</v>
      </c>
      <c r="J4025" s="1" t="s">
        <v>12326</v>
      </c>
      <c r="K4025" s="1" t="str">
        <f t="shared" si="127"/>
        <v>2000</v>
      </c>
      <c r="L4025" s="1">
        <f t="shared" si="128"/>
        <v>15</v>
      </c>
      <c r="M4025" s="1" t="s">
        <v>60</v>
      </c>
    </row>
    <row r="4026" spans="8:13" hidden="1">
      <c r="H4026" s="1" t="s">
        <v>367</v>
      </c>
      <c r="I4026" s="1" t="s">
        <v>11394</v>
      </c>
      <c r="J4026" s="1" t="s">
        <v>1518</v>
      </c>
      <c r="K4026" s="1" t="str">
        <f t="shared" si="127"/>
        <v>2019</v>
      </c>
      <c r="L4026" s="1">
        <f t="shared" si="128"/>
        <v>25</v>
      </c>
      <c r="M4026" s="1" t="s">
        <v>60</v>
      </c>
    </row>
    <row r="4027" spans="8:13" hidden="1">
      <c r="H4027" s="1" t="s">
        <v>282</v>
      </c>
      <c r="I4027" s="1" t="s">
        <v>11394</v>
      </c>
      <c r="J4027" s="1" t="s">
        <v>12300</v>
      </c>
      <c r="K4027" s="1" t="str">
        <f t="shared" si="127"/>
        <v>2020</v>
      </c>
      <c r="L4027" s="1">
        <f t="shared" si="128"/>
        <v>43</v>
      </c>
      <c r="M4027" s="1" t="s">
        <v>60</v>
      </c>
    </row>
    <row r="4028" spans="8:13">
      <c r="H4028" s="1" t="s">
        <v>573</v>
      </c>
      <c r="I4028" s="1" t="s">
        <v>4359</v>
      </c>
      <c r="J4028" s="1" t="s">
        <v>227</v>
      </c>
      <c r="K4028" s="1" t="str">
        <f t="shared" si="127"/>
        <v>2017</v>
      </c>
      <c r="L4028" s="18">
        <f t="shared" si="128"/>
        <v>66</v>
      </c>
      <c r="M4028" s="1" t="s">
        <v>79</v>
      </c>
    </row>
    <row r="4029" spans="8:13" hidden="1">
      <c r="H4029" s="1" t="s">
        <v>101</v>
      </c>
      <c r="I4029" s="1" t="s">
        <v>12335</v>
      </c>
      <c r="J4029" s="1" t="s">
        <v>12338</v>
      </c>
      <c r="K4029" s="1" t="str">
        <f t="shared" si="127"/>
        <v>2015</v>
      </c>
      <c r="L4029" s="1">
        <f t="shared" si="128"/>
        <v>38</v>
      </c>
      <c r="M4029" s="1" t="s">
        <v>60</v>
      </c>
    </row>
    <row r="4030" spans="8:13">
      <c r="H4030" s="1" t="s">
        <v>573</v>
      </c>
      <c r="I4030" s="1" t="s">
        <v>7456</v>
      </c>
      <c r="J4030" s="1" t="s">
        <v>162</v>
      </c>
      <c r="K4030" s="1" t="str">
        <f t="shared" si="127"/>
        <v>2016</v>
      </c>
      <c r="L4030" s="18">
        <f t="shared" si="128"/>
        <v>66</v>
      </c>
      <c r="M4030" s="1" t="s">
        <v>79</v>
      </c>
    </row>
    <row r="4031" spans="8:13" hidden="1">
      <c r="H4031" s="1" t="s">
        <v>128</v>
      </c>
      <c r="I4031" s="1" t="s">
        <v>12335</v>
      </c>
      <c r="J4031" s="1" t="s">
        <v>12342</v>
      </c>
      <c r="K4031" s="1" t="str">
        <f t="shared" si="127"/>
        <v>2013</v>
      </c>
      <c r="L4031" s="1">
        <f t="shared" si="128"/>
        <v>40</v>
      </c>
      <c r="M4031" s="1" t="s">
        <v>60</v>
      </c>
    </row>
    <row r="4032" spans="8:13">
      <c r="H4032" s="1" t="s">
        <v>1694</v>
      </c>
      <c r="I4032" s="1" t="s">
        <v>7776</v>
      </c>
      <c r="J4032" s="1" t="s">
        <v>11671</v>
      </c>
      <c r="K4032" s="1" t="str">
        <f t="shared" si="127"/>
        <v>2010</v>
      </c>
      <c r="L4032" s="18">
        <f t="shared" si="128"/>
        <v>66</v>
      </c>
      <c r="M4032" s="1" t="s">
        <v>79</v>
      </c>
    </row>
    <row r="4033" spans="8:13">
      <c r="H4033" s="1" t="s">
        <v>1488</v>
      </c>
      <c r="I4033" s="1" t="s">
        <v>5074</v>
      </c>
      <c r="J4033" s="1" t="s">
        <v>5075</v>
      </c>
      <c r="K4033" s="1" t="str">
        <f t="shared" si="127"/>
        <v>2017</v>
      </c>
      <c r="L4033" s="18">
        <f t="shared" si="128"/>
        <v>67</v>
      </c>
      <c r="M4033" s="1" t="s">
        <v>79</v>
      </c>
    </row>
    <row r="4034" spans="8:13">
      <c r="H4034" s="1" t="s">
        <v>387</v>
      </c>
      <c r="I4034" s="1" t="s">
        <v>5781</v>
      </c>
      <c r="J4034" s="1" t="s">
        <v>1524</v>
      </c>
      <c r="K4034" s="1" t="str">
        <f t="shared" si="127"/>
        <v>2019</v>
      </c>
      <c r="L4034" s="18">
        <f t="shared" si="128"/>
        <v>67</v>
      </c>
      <c r="M4034" s="1" t="s">
        <v>79</v>
      </c>
    </row>
    <row r="4035" spans="8:13">
      <c r="H4035" s="1" t="s">
        <v>1488</v>
      </c>
      <c r="I4035" s="1" t="s">
        <v>6586</v>
      </c>
      <c r="J4035" s="1" t="s">
        <v>5622</v>
      </c>
      <c r="K4035" s="1" t="str">
        <f t="shared" si="127"/>
        <v>2020</v>
      </c>
      <c r="L4035" s="18">
        <f t="shared" si="128"/>
        <v>67</v>
      </c>
      <c r="M4035" s="1" t="s">
        <v>79</v>
      </c>
    </row>
    <row r="4036" spans="8:13">
      <c r="H4036" s="1" t="s">
        <v>1488</v>
      </c>
      <c r="I4036" s="1" t="s">
        <v>5882</v>
      </c>
      <c r="J4036" s="1" t="s">
        <v>8377</v>
      </c>
      <c r="K4036" s="1" t="str">
        <f t="shared" ref="K4036:K4087" si="129">TEXT(J4036,"YYYY")</f>
        <v>2015</v>
      </c>
      <c r="L4036" s="18">
        <f t="shared" si="128"/>
        <v>67</v>
      </c>
      <c r="M4036" s="1" t="s">
        <v>79</v>
      </c>
    </row>
    <row r="4037" spans="8:13" hidden="1">
      <c r="H4037" s="1" t="s">
        <v>721</v>
      </c>
      <c r="I4037" s="1" t="s">
        <v>12334</v>
      </c>
      <c r="J4037" s="1" t="s">
        <v>12351</v>
      </c>
      <c r="K4037" s="1" t="str">
        <f t="shared" si="129"/>
        <v>2019</v>
      </c>
      <c r="L4037" s="1">
        <f t="shared" si="128"/>
        <v>50</v>
      </c>
      <c r="M4037" s="1" t="s">
        <v>60</v>
      </c>
    </row>
    <row r="4038" spans="8:13">
      <c r="H4038" s="1" t="s">
        <v>1101</v>
      </c>
      <c r="I4038" s="1" t="s">
        <v>1908</v>
      </c>
      <c r="J4038" s="1" t="s">
        <v>1222</v>
      </c>
      <c r="K4038" s="1" t="str">
        <f t="shared" si="129"/>
        <v>2015</v>
      </c>
      <c r="L4038" s="18">
        <f t="shared" si="128"/>
        <v>68</v>
      </c>
      <c r="M4038" s="1" t="s">
        <v>79</v>
      </c>
    </row>
    <row r="4039" spans="8:13" hidden="1">
      <c r="H4039" s="1" t="s">
        <v>134</v>
      </c>
      <c r="I4039" s="1" t="s">
        <v>12334</v>
      </c>
      <c r="J4039" s="1" t="s">
        <v>12293</v>
      </c>
      <c r="K4039" s="1" t="str">
        <f t="shared" si="129"/>
        <v>2020</v>
      </c>
      <c r="L4039" s="1">
        <f t="shared" si="128"/>
        <v>27</v>
      </c>
      <c r="M4039" s="1" t="s">
        <v>60</v>
      </c>
    </row>
    <row r="4040" spans="8:13">
      <c r="H4040" s="1" t="s">
        <v>693</v>
      </c>
      <c r="I4040" s="1" t="s">
        <v>579</v>
      </c>
      <c r="J4040" s="1" t="s">
        <v>1873</v>
      </c>
      <c r="K4040" s="1" t="str">
        <f t="shared" si="129"/>
        <v>2017</v>
      </c>
      <c r="L4040" s="18">
        <f t="shared" si="128"/>
        <v>69</v>
      </c>
      <c r="M4040" s="1" t="s">
        <v>79</v>
      </c>
    </row>
    <row r="4041" spans="8:13">
      <c r="H4041" s="1" t="s">
        <v>693</v>
      </c>
      <c r="I4041" s="1" t="s">
        <v>1296</v>
      </c>
      <c r="J4041" s="1" t="s">
        <v>274</v>
      </c>
      <c r="K4041" s="1" t="str">
        <f t="shared" si="129"/>
        <v>2017</v>
      </c>
      <c r="L4041" s="18">
        <f t="shared" si="128"/>
        <v>69</v>
      </c>
      <c r="M4041" s="1" t="s">
        <v>79</v>
      </c>
    </row>
    <row r="4042" spans="8:13" hidden="1">
      <c r="H4042" s="1" t="s">
        <v>1343</v>
      </c>
      <c r="I4042" s="1" t="s">
        <v>943</v>
      </c>
      <c r="J4042" s="1" t="s">
        <v>191</v>
      </c>
      <c r="K4042" s="1" t="str">
        <f t="shared" si="129"/>
        <v>2018</v>
      </c>
      <c r="L4042" s="1">
        <f t="shared" si="128"/>
        <v>39</v>
      </c>
      <c r="M4042" s="1" t="s">
        <v>60</v>
      </c>
    </row>
    <row r="4043" spans="8:13" hidden="1">
      <c r="H4043" s="1" t="s">
        <v>367</v>
      </c>
      <c r="I4043" s="1" t="s">
        <v>3887</v>
      </c>
      <c r="J4043" s="1" t="s">
        <v>9618</v>
      </c>
      <c r="K4043" s="1" t="str">
        <f t="shared" si="129"/>
        <v>2012</v>
      </c>
      <c r="L4043" s="1">
        <f t="shared" si="128"/>
        <v>18</v>
      </c>
      <c r="M4043" s="1" t="s">
        <v>60</v>
      </c>
    </row>
    <row r="4044" spans="8:13" hidden="1">
      <c r="H4044" s="1" t="s">
        <v>299</v>
      </c>
      <c r="I4044" s="1" t="s">
        <v>3887</v>
      </c>
      <c r="J4044" s="1" t="s">
        <v>2496</v>
      </c>
      <c r="K4044" s="1" t="str">
        <f t="shared" si="129"/>
        <v>2018</v>
      </c>
      <c r="L4044" s="1">
        <f t="shared" si="128"/>
        <v>42</v>
      </c>
      <c r="M4044" s="1" t="s">
        <v>60</v>
      </c>
    </row>
    <row r="4045" spans="8:13" hidden="1">
      <c r="H4045" s="1" t="s">
        <v>436</v>
      </c>
      <c r="I4045" s="1" t="s">
        <v>12376</v>
      </c>
      <c r="J4045" s="1" t="s">
        <v>8201</v>
      </c>
      <c r="K4045" s="1" t="str">
        <f t="shared" si="129"/>
        <v>2020</v>
      </c>
      <c r="L4045" s="1">
        <f t="shared" si="128"/>
        <v>59</v>
      </c>
      <c r="M4045" s="1" t="s">
        <v>60</v>
      </c>
    </row>
    <row r="4046" spans="8:13">
      <c r="H4046" s="1" t="s">
        <v>382</v>
      </c>
      <c r="I4046" s="1" t="s">
        <v>5637</v>
      </c>
      <c r="J4046" s="1" t="s">
        <v>6360</v>
      </c>
      <c r="K4046" s="1" t="str">
        <f t="shared" si="129"/>
        <v>2016</v>
      </c>
      <c r="L4046" s="18">
        <f t="shared" si="128"/>
        <v>70</v>
      </c>
      <c r="M4046" s="1" t="s">
        <v>79</v>
      </c>
    </row>
    <row r="4047" spans="8:13">
      <c r="H4047" s="1" t="s">
        <v>382</v>
      </c>
      <c r="I4047" s="1" t="s">
        <v>10697</v>
      </c>
      <c r="J4047" s="1" t="s">
        <v>8294</v>
      </c>
      <c r="K4047" s="1" t="str">
        <f t="shared" si="129"/>
        <v>2020</v>
      </c>
      <c r="L4047" s="18">
        <f t="shared" si="128"/>
        <v>70</v>
      </c>
      <c r="M4047" s="1" t="s">
        <v>79</v>
      </c>
    </row>
    <row r="4048" spans="8:13">
      <c r="H4048" s="1" t="s">
        <v>382</v>
      </c>
      <c r="I4048" s="1" t="s">
        <v>9192</v>
      </c>
      <c r="J4048" s="1" t="s">
        <v>7293</v>
      </c>
      <c r="K4048" s="1" t="str">
        <f t="shared" si="129"/>
        <v>2014</v>
      </c>
      <c r="L4048" s="18">
        <f t="shared" si="128"/>
        <v>70</v>
      </c>
      <c r="M4048" s="1" t="s">
        <v>79</v>
      </c>
    </row>
    <row r="4049" spans="8:13" hidden="1">
      <c r="H4049" s="1" t="s">
        <v>134</v>
      </c>
      <c r="I4049" s="1" t="s">
        <v>12387</v>
      </c>
      <c r="J4049" s="1" t="s">
        <v>12393</v>
      </c>
      <c r="K4049" s="1" t="str">
        <f t="shared" si="129"/>
        <v>2006</v>
      </c>
      <c r="L4049" s="1">
        <f t="shared" si="128"/>
        <v>13</v>
      </c>
      <c r="M4049" s="1" t="s">
        <v>60</v>
      </c>
    </row>
    <row r="4050" spans="8:13" hidden="1">
      <c r="H4050" s="1" t="s">
        <v>134</v>
      </c>
      <c r="I4050" s="1" t="s">
        <v>12387</v>
      </c>
      <c r="J4050" s="1" t="s">
        <v>1079</v>
      </c>
      <c r="K4050" s="1" t="str">
        <f t="shared" si="129"/>
        <v>2019</v>
      </c>
      <c r="L4050" s="1">
        <f t="shared" si="128"/>
        <v>26</v>
      </c>
      <c r="M4050" s="1" t="s">
        <v>60</v>
      </c>
    </row>
    <row r="4051" spans="8:13">
      <c r="H4051" s="1" t="s">
        <v>1033</v>
      </c>
      <c r="I4051" s="1" t="s">
        <v>372</v>
      </c>
      <c r="J4051" s="1" t="s">
        <v>1286</v>
      </c>
      <c r="K4051" s="1" t="str">
        <f t="shared" si="129"/>
        <v>2017</v>
      </c>
      <c r="L4051" s="18">
        <f t="shared" si="128"/>
        <v>71</v>
      </c>
      <c r="M4051" s="1" t="s">
        <v>79</v>
      </c>
    </row>
    <row r="4052" spans="8:13" hidden="1">
      <c r="H4052" s="1" t="s">
        <v>299</v>
      </c>
      <c r="I4052" s="1" t="s">
        <v>12397</v>
      </c>
      <c r="J4052" s="1" t="s">
        <v>10626</v>
      </c>
      <c r="K4052" s="1" t="str">
        <f t="shared" si="129"/>
        <v>2020</v>
      </c>
      <c r="L4052" s="1">
        <f t="shared" si="128"/>
        <v>44</v>
      </c>
      <c r="M4052" s="1" t="s">
        <v>60</v>
      </c>
    </row>
    <row r="4053" spans="8:13" hidden="1">
      <c r="H4053" s="1" t="s">
        <v>389</v>
      </c>
      <c r="I4053" s="1" t="s">
        <v>12403</v>
      </c>
      <c r="J4053" s="1" t="s">
        <v>12403</v>
      </c>
      <c r="K4053" s="1" t="str">
        <f t="shared" si="129"/>
        <v>2020</v>
      </c>
      <c r="L4053" s="1">
        <f t="shared" si="128"/>
        <v>62</v>
      </c>
      <c r="M4053" s="1" t="s">
        <v>60</v>
      </c>
    </row>
    <row r="4054" spans="8:13">
      <c r="H4054" s="1" t="s">
        <v>1101</v>
      </c>
      <c r="I4054" s="1" t="s">
        <v>4669</v>
      </c>
      <c r="J4054" s="1" t="s">
        <v>931</v>
      </c>
      <c r="K4054" s="1" t="str">
        <f t="shared" si="129"/>
        <v>2016</v>
      </c>
      <c r="L4054" s="18">
        <f t="shared" si="128"/>
        <v>71</v>
      </c>
      <c r="M4054" s="1" t="s">
        <v>79</v>
      </c>
    </row>
    <row r="4055" spans="8:13">
      <c r="H4055" s="1" t="s">
        <v>1033</v>
      </c>
      <c r="I4055" s="1" t="s">
        <v>10910</v>
      </c>
      <c r="J4055" s="1" t="s">
        <v>1334</v>
      </c>
      <c r="K4055" s="1" t="str">
        <f t="shared" si="129"/>
        <v>2018</v>
      </c>
      <c r="L4055" s="18">
        <f t="shared" si="128"/>
        <v>71</v>
      </c>
      <c r="M4055" s="1" t="s">
        <v>79</v>
      </c>
    </row>
    <row r="4056" spans="8:13">
      <c r="H4056" s="1" t="s">
        <v>104</v>
      </c>
      <c r="I4056" s="1" t="s">
        <v>11233</v>
      </c>
      <c r="J4056" s="1" t="s">
        <v>7868</v>
      </c>
      <c r="K4056" s="1" t="str">
        <f t="shared" si="129"/>
        <v>2010</v>
      </c>
      <c r="L4056" s="18">
        <f t="shared" si="128"/>
        <v>71</v>
      </c>
      <c r="M4056" s="1" t="s">
        <v>79</v>
      </c>
    </row>
    <row r="4057" spans="8:13" hidden="1">
      <c r="H4057" s="1" t="s">
        <v>187</v>
      </c>
      <c r="I4057" s="1" t="s">
        <v>12416</v>
      </c>
      <c r="J4057" s="1" t="s">
        <v>7691</v>
      </c>
      <c r="K4057" s="1" t="str">
        <f t="shared" si="129"/>
        <v>2020</v>
      </c>
      <c r="L4057" s="1">
        <f t="shared" si="128"/>
        <v>9</v>
      </c>
      <c r="M4057" s="1" t="s">
        <v>60</v>
      </c>
    </row>
    <row r="4058" spans="8:13">
      <c r="H4058" s="1" t="s">
        <v>1694</v>
      </c>
      <c r="I4058" s="1" t="s">
        <v>2046</v>
      </c>
      <c r="J4058" s="1" t="s">
        <v>645</v>
      </c>
      <c r="K4058" s="1" t="str">
        <f t="shared" si="129"/>
        <v>2019</v>
      </c>
      <c r="L4058" s="18">
        <f t="shared" si="128"/>
        <v>72</v>
      </c>
      <c r="M4058" s="1" t="s">
        <v>79</v>
      </c>
    </row>
    <row r="4059" spans="8:13">
      <c r="H4059" s="1" t="s">
        <v>1694</v>
      </c>
      <c r="I4059" s="1" t="s">
        <v>345</v>
      </c>
      <c r="J4059" s="1" t="s">
        <v>1534</v>
      </c>
      <c r="K4059" s="1" t="str">
        <f t="shared" si="129"/>
        <v>2016</v>
      </c>
      <c r="L4059" s="18">
        <f t="shared" si="128"/>
        <v>72</v>
      </c>
      <c r="M4059" s="1" t="s">
        <v>79</v>
      </c>
    </row>
    <row r="4060" spans="8:13">
      <c r="H4060" s="1" t="s">
        <v>1694</v>
      </c>
      <c r="I4060" s="1" t="s">
        <v>7037</v>
      </c>
      <c r="J4060" s="1" t="s">
        <v>7043</v>
      </c>
      <c r="K4060" s="1" t="str">
        <f t="shared" si="129"/>
        <v>2020</v>
      </c>
      <c r="L4060" s="18">
        <f t="shared" si="128"/>
        <v>72</v>
      </c>
      <c r="M4060" s="1" t="s">
        <v>79</v>
      </c>
    </row>
    <row r="4061" spans="8:13" hidden="1">
      <c r="H4061" s="1" t="s">
        <v>247</v>
      </c>
      <c r="I4061" s="1" t="s">
        <v>12422</v>
      </c>
      <c r="J4061" s="1" t="s">
        <v>2523</v>
      </c>
      <c r="K4061" s="1" t="str">
        <f t="shared" si="129"/>
        <v>2018</v>
      </c>
      <c r="L4061" s="1">
        <f t="shared" si="128"/>
        <v>13</v>
      </c>
      <c r="M4061" s="1" t="s">
        <v>60</v>
      </c>
    </row>
    <row r="4062" spans="8:13">
      <c r="H4062" s="1" t="s">
        <v>1070</v>
      </c>
      <c r="I4062" s="1" t="s">
        <v>3166</v>
      </c>
      <c r="J4062" s="1" t="s">
        <v>227</v>
      </c>
      <c r="K4062" s="1" t="str">
        <f t="shared" si="129"/>
        <v>2017</v>
      </c>
      <c r="L4062" s="18">
        <f t="shared" si="128"/>
        <v>74</v>
      </c>
      <c r="M4062" s="1" t="s">
        <v>79</v>
      </c>
    </row>
    <row r="4063" spans="8:13">
      <c r="H4063" s="1" t="s">
        <v>104</v>
      </c>
      <c r="I4063" s="1" t="s">
        <v>9011</v>
      </c>
      <c r="J4063" s="1" t="s">
        <v>5844</v>
      </c>
      <c r="K4063" s="1" t="str">
        <f t="shared" si="129"/>
        <v>2019</v>
      </c>
      <c r="L4063" s="18">
        <f t="shared" si="128"/>
        <v>74</v>
      </c>
      <c r="M4063" s="1" t="s">
        <v>79</v>
      </c>
    </row>
    <row r="4064" spans="8:13" hidden="1">
      <c r="H4064" s="1" t="s">
        <v>573</v>
      </c>
      <c r="I4064" s="1" t="s">
        <v>8926</v>
      </c>
      <c r="J4064" s="1" t="s">
        <v>12438</v>
      </c>
      <c r="K4064" s="1" t="str">
        <f t="shared" si="129"/>
        <v>1997</v>
      </c>
      <c r="L4064" s="1">
        <f t="shared" si="128"/>
        <v>43</v>
      </c>
      <c r="M4064" s="1" t="s">
        <v>60</v>
      </c>
    </row>
    <row r="4065" spans="8:13" hidden="1">
      <c r="H4065" s="1" t="s">
        <v>584</v>
      </c>
      <c r="I4065" s="1" t="s">
        <v>8926</v>
      </c>
      <c r="J4065" s="1" t="s">
        <v>10602</v>
      </c>
      <c r="K4065" s="1" t="str">
        <f t="shared" si="129"/>
        <v>2020</v>
      </c>
      <c r="L4065" s="1">
        <f t="shared" si="128"/>
        <v>37</v>
      </c>
      <c r="M4065" s="1" t="s">
        <v>60</v>
      </c>
    </row>
    <row r="4066" spans="8:13" hidden="1">
      <c r="H4066" s="1" t="s">
        <v>233</v>
      </c>
      <c r="I4066" s="1" t="s">
        <v>3916</v>
      </c>
      <c r="J4066" s="1" t="s">
        <v>6638</v>
      </c>
      <c r="K4066" s="1" t="str">
        <f t="shared" si="129"/>
        <v>2020</v>
      </c>
      <c r="L4066" s="1">
        <f t="shared" si="128"/>
        <v>49</v>
      </c>
      <c r="M4066" s="1" t="s">
        <v>60</v>
      </c>
    </row>
    <row r="4067" spans="8:13">
      <c r="H4067" s="1" t="s">
        <v>832</v>
      </c>
      <c r="I4067" s="1" t="s">
        <v>5619</v>
      </c>
      <c r="J4067" s="1" t="s">
        <v>1334</v>
      </c>
      <c r="K4067" s="1" t="str">
        <f t="shared" si="129"/>
        <v>2018</v>
      </c>
      <c r="L4067" s="18">
        <f t="shared" si="128"/>
        <v>74</v>
      </c>
      <c r="M4067" s="1" t="s">
        <v>79</v>
      </c>
    </row>
    <row r="4068" spans="8:13">
      <c r="H4068" s="1" t="s">
        <v>832</v>
      </c>
      <c r="I4068" s="1" t="s">
        <v>1476</v>
      </c>
      <c r="J4068" s="1" t="s">
        <v>1039</v>
      </c>
      <c r="K4068" s="1" t="str">
        <f t="shared" si="129"/>
        <v>2018</v>
      </c>
      <c r="L4068" s="18">
        <f t="shared" ref="L4068:L4087" si="130">H4068-(TEXT(I4068,"YYYY")-TEXT(J4068,"YYYY"))</f>
        <v>75</v>
      </c>
      <c r="M4068" s="1" t="s">
        <v>79</v>
      </c>
    </row>
    <row r="4069" spans="8:13" hidden="1">
      <c r="H4069" s="1" t="s">
        <v>530</v>
      </c>
      <c r="I4069" s="1" t="s">
        <v>2804</v>
      </c>
      <c r="J4069" s="1" t="s">
        <v>12452</v>
      </c>
      <c r="K4069" s="1" t="str">
        <f t="shared" si="129"/>
        <v>2018</v>
      </c>
      <c r="L4069" s="1">
        <f t="shared" si="130"/>
        <v>31</v>
      </c>
      <c r="M4069" s="1" t="s">
        <v>60</v>
      </c>
    </row>
    <row r="4070" spans="8:13">
      <c r="H4070" s="1" t="s">
        <v>104</v>
      </c>
      <c r="I4070" s="1" t="s">
        <v>10910</v>
      </c>
      <c r="J4070" s="1" t="s">
        <v>5224</v>
      </c>
      <c r="K4070" s="1" t="str">
        <f t="shared" si="129"/>
        <v>2020</v>
      </c>
      <c r="L4070" s="18">
        <f t="shared" si="130"/>
        <v>75</v>
      </c>
      <c r="M4070" s="1" t="s">
        <v>79</v>
      </c>
    </row>
    <row r="4071" spans="8:13" hidden="1">
      <c r="H4071" s="1"/>
      <c r="I4071" s="1"/>
      <c r="J4071" s="1"/>
      <c r="K4071" s="1" t="str">
        <f t="shared" si="129"/>
        <v>1900</v>
      </c>
      <c r="L4071" s="1">
        <f t="shared" si="130"/>
        <v>0</v>
      </c>
      <c r="M4071" s="1"/>
    </row>
    <row r="4072" spans="8:13" hidden="1">
      <c r="H4072" s="1" t="s">
        <v>63</v>
      </c>
      <c r="I4072" s="1" t="s">
        <v>12459</v>
      </c>
      <c r="J4072" s="1" t="s">
        <v>12300</v>
      </c>
      <c r="K4072" s="1" t="str">
        <f t="shared" si="129"/>
        <v>2020</v>
      </c>
      <c r="L4072" s="1">
        <f t="shared" si="130"/>
        <v>30</v>
      </c>
      <c r="M4072" s="1" t="s">
        <v>60</v>
      </c>
    </row>
    <row r="4073" spans="8:13" hidden="1">
      <c r="H4073" s="1" t="s">
        <v>134</v>
      </c>
      <c r="I4073" s="1" t="s">
        <v>12459</v>
      </c>
      <c r="J4073" s="1" t="s">
        <v>12465</v>
      </c>
      <c r="K4073" s="1" t="str">
        <f t="shared" si="129"/>
        <v>2016</v>
      </c>
      <c r="L4073" s="1">
        <f t="shared" si="130"/>
        <v>23</v>
      </c>
      <c r="M4073" s="1" t="s">
        <v>60</v>
      </c>
    </row>
    <row r="4074" spans="8:13">
      <c r="H4074" s="1" t="s">
        <v>1152</v>
      </c>
      <c r="I4074" s="1" t="s">
        <v>8377</v>
      </c>
      <c r="J4074" s="1" t="s">
        <v>7135</v>
      </c>
      <c r="K4074" s="1" t="str">
        <f t="shared" si="129"/>
        <v>2014</v>
      </c>
      <c r="L4074" s="18">
        <f t="shared" si="130"/>
        <v>76</v>
      </c>
      <c r="M4074" s="1" t="s">
        <v>79</v>
      </c>
    </row>
    <row r="4075" spans="8:13" hidden="1">
      <c r="H4075" s="1" t="s">
        <v>484</v>
      </c>
      <c r="I4075" s="1" t="s">
        <v>12459</v>
      </c>
      <c r="J4075" s="1" t="s">
        <v>10803</v>
      </c>
      <c r="K4075" s="1" t="str">
        <f t="shared" si="129"/>
        <v>2020</v>
      </c>
      <c r="L4075" s="1">
        <f t="shared" si="130"/>
        <v>48</v>
      </c>
      <c r="M4075" s="1" t="s">
        <v>60</v>
      </c>
    </row>
    <row r="4076" spans="8:13">
      <c r="H4076" s="1" t="s">
        <v>1152</v>
      </c>
      <c r="I4076" s="1" t="s">
        <v>8377</v>
      </c>
      <c r="J4076" s="1" t="s">
        <v>11780</v>
      </c>
      <c r="K4076" s="1" t="str">
        <f t="shared" si="129"/>
        <v>2014</v>
      </c>
      <c r="L4076" s="18">
        <f t="shared" si="130"/>
        <v>76</v>
      </c>
      <c r="M4076" s="1" t="s">
        <v>79</v>
      </c>
    </row>
    <row r="4077" spans="8:13" hidden="1">
      <c r="H4077" s="1" t="s">
        <v>101</v>
      </c>
      <c r="I4077" s="1" t="s">
        <v>10455</v>
      </c>
      <c r="J4077" s="1" t="s">
        <v>6705</v>
      </c>
      <c r="K4077" s="1" t="str">
        <f t="shared" si="129"/>
        <v>2016</v>
      </c>
      <c r="L4077" s="1">
        <f t="shared" si="130"/>
        <v>34</v>
      </c>
      <c r="M4077" s="1" t="s">
        <v>60</v>
      </c>
    </row>
    <row r="4078" spans="8:13">
      <c r="H4078" s="1" t="s">
        <v>1152</v>
      </c>
      <c r="I4078" s="1" t="s">
        <v>6892</v>
      </c>
      <c r="J4078" s="1" t="s">
        <v>6897</v>
      </c>
      <c r="K4078" s="1" t="str">
        <f t="shared" si="129"/>
        <v>2015</v>
      </c>
      <c r="L4078" s="18">
        <f t="shared" si="130"/>
        <v>77</v>
      </c>
      <c r="M4078" s="1" t="s">
        <v>79</v>
      </c>
    </row>
    <row r="4079" spans="8:13" hidden="1">
      <c r="H4079" s="1" t="s">
        <v>58</v>
      </c>
      <c r="I4079" s="1" t="s">
        <v>10455</v>
      </c>
      <c r="J4079" s="1" t="s">
        <v>12485</v>
      </c>
      <c r="K4079" s="1" t="str">
        <f t="shared" si="129"/>
        <v>2018</v>
      </c>
      <c r="L4079" s="1">
        <f t="shared" si="130"/>
        <v>8</v>
      </c>
      <c r="M4079" s="1" t="s">
        <v>60</v>
      </c>
    </row>
    <row r="4080" spans="8:13">
      <c r="H4080" s="1" t="s">
        <v>505</v>
      </c>
      <c r="I4080" s="1" t="s">
        <v>2332</v>
      </c>
      <c r="J4080" s="1" t="s">
        <v>364</v>
      </c>
      <c r="K4080" s="1" t="str">
        <f t="shared" si="129"/>
        <v>2020</v>
      </c>
      <c r="L4080" s="18">
        <f t="shared" si="130"/>
        <v>82</v>
      </c>
      <c r="M4080" s="1" t="s">
        <v>79</v>
      </c>
    </row>
    <row r="4081" spans="8:13" hidden="1">
      <c r="H4081" s="1" t="s">
        <v>367</v>
      </c>
      <c r="I4081" s="1" t="s">
        <v>12488</v>
      </c>
      <c r="J4081" s="1" t="s">
        <v>7725</v>
      </c>
      <c r="K4081" s="1" t="str">
        <f t="shared" si="129"/>
        <v>2020</v>
      </c>
      <c r="L4081" s="1">
        <f t="shared" si="130"/>
        <v>26</v>
      </c>
      <c r="M4081" s="1" t="s">
        <v>60</v>
      </c>
    </row>
    <row r="4082" spans="8:13" ht="15">
      <c r="H4082" s="1" t="s">
        <v>721</v>
      </c>
      <c r="I4082" s="1"/>
      <c r="J4082" s="1" t="s">
        <v>9794</v>
      </c>
      <c r="K4082" s="1" t="str">
        <f t="shared" si="129"/>
        <v>2007</v>
      </c>
      <c r="L4082" s="16">
        <f t="shared" si="130"/>
        <v>158</v>
      </c>
      <c r="M4082" s="1" t="s">
        <v>79</v>
      </c>
    </row>
    <row r="4083" spans="8:13" ht="15">
      <c r="H4083" s="1" t="s">
        <v>5375</v>
      </c>
      <c r="I4083" s="1" t="s">
        <v>5325</v>
      </c>
      <c r="J4083" s="1" t="s">
        <v>174</v>
      </c>
      <c r="K4083" s="1" t="str">
        <f t="shared" si="129"/>
        <v>2016</v>
      </c>
      <c r="L4083" s="16" t="e">
        <f t="shared" si="130"/>
        <v>#VALUE!</v>
      </c>
      <c r="M4083" s="1" t="s">
        <v>79</v>
      </c>
    </row>
    <row r="4084" spans="8:13" ht="15">
      <c r="H4084" s="1" t="s">
        <v>6324</v>
      </c>
      <c r="I4084" s="1" t="s">
        <v>204</v>
      </c>
      <c r="J4084" s="1" t="s">
        <v>2019</v>
      </c>
      <c r="K4084" s="1" t="str">
        <f t="shared" si="129"/>
        <v>2012</v>
      </c>
      <c r="L4084" s="16" t="e">
        <f t="shared" si="130"/>
        <v>#VALUE!</v>
      </c>
      <c r="M4084" s="1" t="s">
        <v>79</v>
      </c>
    </row>
    <row r="4085" spans="8:13" ht="15">
      <c r="H4085" s="1" t="s">
        <v>7179</v>
      </c>
      <c r="I4085" s="1" t="s">
        <v>7166</v>
      </c>
      <c r="J4085" s="1" t="s">
        <v>6790</v>
      </c>
      <c r="K4085" s="1" t="str">
        <f t="shared" si="129"/>
        <v>2010</v>
      </c>
      <c r="L4085" s="16" t="e">
        <f t="shared" si="130"/>
        <v>#VALUE!</v>
      </c>
      <c r="M4085" s="1" t="s">
        <v>79</v>
      </c>
    </row>
    <row r="4086" spans="8:13" hidden="1">
      <c r="H4086" s="1" t="s">
        <v>108</v>
      </c>
      <c r="I4086" s="1" t="s">
        <v>12488</v>
      </c>
      <c r="J4086" s="1" t="s">
        <v>7691</v>
      </c>
      <c r="K4086" s="1" t="str">
        <f t="shared" si="129"/>
        <v>2020</v>
      </c>
      <c r="L4086" s="1">
        <f t="shared" si="130"/>
        <v>8</v>
      </c>
      <c r="M4086" s="1" t="s">
        <v>60</v>
      </c>
    </row>
    <row r="4087" spans="8:13" ht="15">
      <c r="H4087" s="1" t="s">
        <v>12344</v>
      </c>
      <c r="I4087" s="1" t="s">
        <v>12335</v>
      </c>
      <c r="J4087" s="1" t="s">
        <v>9232</v>
      </c>
      <c r="K4087" s="1" t="str">
        <f t="shared" si="129"/>
        <v>2012</v>
      </c>
      <c r="L4087" s="16" t="e">
        <f t="shared" si="130"/>
        <v>#VALUE!</v>
      </c>
      <c r="M4087" s="1" t="s">
        <v>79</v>
      </c>
    </row>
    <row r="4088" spans="8:13" hidden="1">
      <c r="H4088" s="1" t="s">
        <v>247</v>
      </c>
      <c r="I4088" s="1" t="s">
        <v>12503</v>
      </c>
      <c r="J4088" s="1" t="s">
        <v>606</v>
      </c>
      <c r="K4088" s="1" t="str">
        <f t="shared" ref="K4088" si="131">TEXT(J4088,"YYYY")</f>
        <v>2020</v>
      </c>
      <c r="L4088" s="1">
        <f t="shared" ref="L4088" si="132">H4088-(TEXT(I4088,"YYYY")-TEXT(J4088,"YYYY"))</f>
        <v>15</v>
      </c>
      <c r="M4088" s="1" t="s">
        <v>60</v>
      </c>
    </row>
    <row r="4089" spans="8:13" hidden="1">
      <c r="L4089"/>
    </row>
    <row r="4090" spans="8:13" hidden="1">
      <c r="L4090"/>
    </row>
    <row r="4091" spans="8:13" hidden="1">
      <c r="L4091"/>
    </row>
    <row r="4092" spans="8:13" hidden="1">
      <c r="L4092"/>
    </row>
    <row r="4093" spans="8:13" hidden="1">
      <c r="L4093"/>
    </row>
    <row r="4094" spans="8:13" hidden="1">
      <c r="L4094"/>
    </row>
    <row r="4095" spans="8:13" hidden="1">
      <c r="L4095"/>
    </row>
    <row r="4096" spans="8:13" hidden="1">
      <c r="L4096"/>
    </row>
    <row r="4097" spans="12:12" hidden="1">
      <c r="L4097"/>
    </row>
    <row r="4098" spans="12:12" hidden="1">
      <c r="L4098"/>
    </row>
    <row r="4099" spans="12:12" hidden="1">
      <c r="L4099"/>
    </row>
    <row r="4100" spans="12:12" hidden="1">
      <c r="L4100"/>
    </row>
    <row r="4101" spans="12:12" hidden="1">
      <c r="L4101"/>
    </row>
    <row r="4102" spans="12:12" hidden="1">
      <c r="L4102"/>
    </row>
    <row r="4103" spans="12:12" hidden="1">
      <c r="L4103"/>
    </row>
    <row r="4104" spans="12:12" hidden="1">
      <c r="L4104"/>
    </row>
    <row r="4105" spans="12:12" hidden="1">
      <c r="L4105"/>
    </row>
    <row r="4106" spans="12:12" hidden="1">
      <c r="L4106"/>
    </row>
    <row r="4107" spans="12:12" hidden="1">
      <c r="L4107"/>
    </row>
    <row r="4108" spans="12:12" hidden="1">
      <c r="L4108"/>
    </row>
    <row r="4109" spans="12:12" hidden="1">
      <c r="L4109"/>
    </row>
    <row r="4110" spans="12:12" hidden="1">
      <c r="L4110"/>
    </row>
    <row r="4111" spans="12:12" hidden="1">
      <c r="L4111"/>
    </row>
    <row r="4112" spans="12:12" hidden="1">
      <c r="L4112"/>
    </row>
    <row r="4113" spans="12:12" hidden="1">
      <c r="L4113"/>
    </row>
    <row r="4114" spans="12:12" hidden="1">
      <c r="L4114"/>
    </row>
    <row r="4115" spans="12:12" hidden="1">
      <c r="L4115"/>
    </row>
    <row r="4116" spans="12:12" hidden="1">
      <c r="L4116"/>
    </row>
    <row r="4117" spans="12:12" hidden="1">
      <c r="L4117"/>
    </row>
    <row r="4118" spans="12:12" hidden="1">
      <c r="L4118"/>
    </row>
    <row r="4119" spans="12:12" hidden="1">
      <c r="L4119"/>
    </row>
    <row r="4120" spans="12:12" hidden="1">
      <c r="L4120"/>
    </row>
    <row r="4121" spans="12:12" hidden="1">
      <c r="L4121"/>
    </row>
    <row r="4122" spans="12:12" hidden="1">
      <c r="L4122"/>
    </row>
    <row r="4123" spans="12:12" hidden="1">
      <c r="L4123"/>
    </row>
    <row r="4124" spans="12:12" hidden="1">
      <c r="L4124"/>
    </row>
    <row r="4125" spans="12:12" hidden="1">
      <c r="L4125"/>
    </row>
    <row r="4126" spans="12:12" hidden="1">
      <c r="L4126"/>
    </row>
    <row r="4127" spans="12:12" hidden="1">
      <c r="L4127"/>
    </row>
    <row r="4128" spans="12:12" hidden="1">
      <c r="L4128"/>
    </row>
    <row r="4129" spans="12:12" hidden="1">
      <c r="L4129"/>
    </row>
    <row r="4130" spans="12:12" hidden="1">
      <c r="L4130"/>
    </row>
  </sheetData>
  <autoFilter ref="M1:M4130">
    <filterColumn colId="0">
      <filters>
        <filter val="男"/>
      </filters>
    </filterColumn>
  </autoFilter>
  <sortState ref="H4:M4087">
    <sortCondition ref="L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H1:N4130"/>
  <sheetViews>
    <sheetView topLeftCell="B1" workbookViewId="0">
      <selection activeCell="L3771" sqref="L3771"/>
    </sheetView>
  </sheetViews>
  <sheetFormatPr baseColWidth="10" defaultRowHeight="14" x14ac:dyDescent="0"/>
  <cols>
    <col min="8" max="8" width="6.83203125" bestFit="1" customWidth="1"/>
    <col min="9" max="9" width="9.83203125" bestFit="1" customWidth="1"/>
    <col min="10" max="11" width="10.5" bestFit="1" customWidth="1"/>
    <col min="12" max="12" width="8.6640625" bestFit="1" customWidth="1"/>
    <col min="13" max="13" width="13.1640625" bestFit="1" customWidth="1"/>
  </cols>
  <sheetData>
    <row r="1" spans="8:13">
      <c r="H1" s="1" t="s">
        <v>12528</v>
      </c>
      <c r="I1" s="1" t="s">
        <v>12523</v>
      </c>
      <c r="J1" s="1" t="s">
        <v>12524</v>
      </c>
      <c r="K1" s="1" t="s">
        <v>12519</v>
      </c>
      <c r="L1" s="2" t="s">
        <v>12517</v>
      </c>
      <c r="M1" s="1" t="s">
        <v>38</v>
      </c>
    </row>
    <row r="2" spans="8:13" ht="15">
      <c r="H2" s="1" t="s">
        <v>71</v>
      </c>
      <c r="I2" s="1" t="s">
        <v>156</v>
      </c>
      <c r="J2" s="1"/>
      <c r="K2" s="1" t="str">
        <f t="shared" ref="K2:K65" si="0">TEXT(J2,"YYYY")</f>
        <v>1900</v>
      </c>
      <c r="L2" s="8">
        <f t="shared" ref="L2:L38" si="1">H2-(TEXT(I2,"YYYY")-TEXT(J2,"YYYY"))</f>
        <v>-113</v>
      </c>
      <c r="M2" s="1" t="s">
        <v>60</v>
      </c>
    </row>
    <row r="3" spans="8:13" ht="15">
      <c r="H3" s="1" t="s">
        <v>187</v>
      </c>
      <c r="I3" s="1" t="s">
        <v>291</v>
      </c>
      <c r="J3" s="1"/>
      <c r="K3" s="1" t="str">
        <f t="shared" si="0"/>
        <v>1900</v>
      </c>
      <c r="L3" s="8">
        <f t="shared" si="1"/>
        <v>-111</v>
      </c>
      <c r="M3" s="1" t="s">
        <v>60</v>
      </c>
    </row>
    <row r="4" spans="8:13" hidden="1">
      <c r="H4" s="1" t="s">
        <v>78</v>
      </c>
      <c r="I4" s="1" t="s">
        <v>51</v>
      </c>
      <c r="J4" s="1" t="s">
        <v>84</v>
      </c>
      <c r="K4" s="1" t="str">
        <f t="shared" si="0"/>
        <v>2017</v>
      </c>
      <c r="L4" s="1">
        <f t="shared" si="1"/>
        <v>27</v>
      </c>
      <c r="M4" s="1" t="s">
        <v>79</v>
      </c>
    </row>
    <row r="5" spans="8:13" ht="15">
      <c r="H5" s="1" t="s">
        <v>130</v>
      </c>
      <c r="I5" s="1" t="s">
        <v>1575</v>
      </c>
      <c r="J5" s="1"/>
      <c r="K5" s="1" t="str">
        <f t="shared" si="0"/>
        <v>1900</v>
      </c>
      <c r="L5" s="8">
        <f t="shared" si="1"/>
        <v>-107</v>
      </c>
      <c r="M5" s="1" t="s">
        <v>60</v>
      </c>
    </row>
    <row r="6" spans="8:13" hidden="1">
      <c r="H6" s="1" t="s">
        <v>101</v>
      </c>
      <c r="I6" s="1" t="s">
        <v>51</v>
      </c>
      <c r="J6" s="1" t="s">
        <v>106</v>
      </c>
      <c r="K6" s="1" t="str">
        <f t="shared" si="0"/>
        <v>2018</v>
      </c>
      <c r="L6" s="1">
        <f t="shared" si="1"/>
        <v>37</v>
      </c>
      <c r="M6" s="1" t="s">
        <v>79</v>
      </c>
    </row>
    <row r="7" spans="8:13" ht="15">
      <c r="H7" s="1" t="s">
        <v>324</v>
      </c>
      <c r="I7" s="1" t="s">
        <v>1742</v>
      </c>
      <c r="J7" s="1"/>
      <c r="K7" s="1" t="str">
        <f t="shared" si="0"/>
        <v>1900</v>
      </c>
      <c r="L7" s="8">
        <f t="shared" si="1"/>
        <v>-102</v>
      </c>
      <c r="M7" s="1" t="s">
        <v>60</v>
      </c>
    </row>
    <row r="8" spans="8:13" ht="15">
      <c r="H8" s="1" t="s">
        <v>118</v>
      </c>
      <c r="I8" s="1" t="s">
        <v>111</v>
      </c>
      <c r="J8" s="1"/>
      <c r="K8" s="1" t="str">
        <f t="shared" si="0"/>
        <v>1900</v>
      </c>
      <c r="L8" s="8">
        <f t="shared" si="1"/>
        <v>-94</v>
      </c>
      <c r="M8" s="1" t="s">
        <v>60</v>
      </c>
    </row>
    <row r="9" spans="8:13" ht="15">
      <c r="H9" s="1" t="s">
        <v>448</v>
      </c>
      <c r="I9" s="1" t="s">
        <v>4058</v>
      </c>
      <c r="J9" s="1"/>
      <c r="K9" s="1" t="str">
        <f t="shared" si="0"/>
        <v>1900</v>
      </c>
      <c r="L9" s="8">
        <f t="shared" si="1"/>
        <v>-84</v>
      </c>
      <c r="M9" s="1" t="s">
        <v>60</v>
      </c>
    </row>
    <row r="10" spans="8:13" ht="15">
      <c r="H10" s="1" t="s">
        <v>1343</v>
      </c>
      <c r="I10" s="1" t="s">
        <v>8294</v>
      </c>
      <c r="J10" s="1"/>
      <c r="K10" s="1" t="str">
        <f t="shared" si="0"/>
        <v>1900</v>
      </c>
      <c r="L10" s="8">
        <f t="shared" si="1"/>
        <v>-79</v>
      </c>
      <c r="M10" s="1" t="s">
        <v>60</v>
      </c>
    </row>
    <row r="11" spans="8:13" ht="15">
      <c r="H11" s="1" t="s">
        <v>1343</v>
      </c>
      <c r="I11" s="1" t="s">
        <v>8481</v>
      </c>
      <c r="J11" s="1"/>
      <c r="K11" s="1" t="str">
        <f t="shared" si="0"/>
        <v>1900</v>
      </c>
      <c r="L11" s="8">
        <f t="shared" si="1"/>
        <v>-79</v>
      </c>
      <c r="M11" s="1" t="s">
        <v>60</v>
      </c>
    </row>
    <row r="12" spans="8:13" ht="15">
      <c r="H12" s="1" t="s">
        <v>299</v>
      </c>
      <c r="I12" s="1" t="s">
        <v>1462</v>
      </c>
      <c r="J12" s="1"/>
      <c r="K12" s="1" t="str">
        <f t="shared" si="0"/>
        <v>1900</v>
      </c>
      <c r="L12" s="8">
        <f t="shared" si="1"/>
        <v>-75</v>
      </c>
      <c r="M12" s="1" t="s">
        <v>60</v>
      </c>
    </row>
    <row r="13" spans="8:13" ht="15">
      <c r="H13" s="1" t="s">
        <v>120</v>
      </c>
      <c r="I13" s="1" t="s">
        <v>1575</v>
      </c>
      <c r="J13" s="1"/>
      <c r="K13" s="1" t="str">
        <f t="shared" si="0"/>
        <v>1900</v>
      </c>
      <c r="L13" s="8">
        <f t="shared" si="1"/>
        <v>-73</v>
      </c>
      <c r="M13" s="1" t="s">
        <v>60</v>
      </c>
    </row>
    <row r="14" spans="8:13" hidden="1">
      <c r="H14" s="1" t="s">
        <v>177</v>
      </c>
      <c r="I14" s="1" t="s">
        <v>178</v>
      </c>
      <c r="J14" s="1" t="s">
        <v>182</v>
      </c>
      <c r="K14" s="1" t="str">
        <f t="shared" si="0"/>
        <v>2011</v>
      </c>
      <c r="L14" s="1">
        <f t="shared" si="1"/>
        <v>22</v>
      </c>
      <c r="M14" s="1" t="s">
        <v>79</v>
      </c>
    </row>
    <row r="15" spans="8:13" hidden="1">
      <c r="H15" s="1" t="s">
        <v>187</v>
      </c>
      <c r="I15" s="1" t="s">
        <v>188</v>
      </c>
      <c r="J15" s="1" t="s">
        <v>191</v>
      </c>
      <c r="K15" s="1" t="str">
        <f t="shared" si="0"/>
        <v>2018</v>
      </c>
      <c r="L15" s="1">
        <f t="shared" si="1"/>
        <v>8</v>
      </c>
      <c r="M15" s="1" t="s">
        <v>79</v>
      </c>
    </row>
    <row r="16" spans="8:13" ht="15">
      <c r="H16" s="1" t="s">
        <v>128</v>
      </c>
      <c r="I16" s="1" t="s">
        <v>8824</v>
      </c>
      <c r="J16" s="1"/>
      <c r="K16" s="1" t="str">
        <f t="shared" si="0"/>
        <v>1900</v>
      </c>
      <c r="L16" s="8">
        <f t="shared" si="1"/>
        <v>-72</v>
      </c>
      <c r="M16" s="1" t="s">
        <v>60</v>
      </c>
    </row>
    <row r="17" spans="8:13" hidden="1">
      <c r="H17" s="1" t="s">
        <v>158</v>
      </c>
      <c r="I17" s="1" t="s">
        <v>204</v>
      </c>
      <c r="J17" s="1" t="s">
        <v>209</v>
      </c>
      <c r="K17" s="1" t="str">
        <f t="shared" si="0"/>
        <v>2016</v>
      </c>
      <c r="L17" s="1">
        <f t="shared" si="1"/>
        <v>10</v>
      </c>
      <c r="M17" s="1" t="s">
        <v>79</v>
      </c>
    </row>
    <row r="18" spans="8:13" ht="15">
      <c r="H18" s="1" t="s">
        <v>299</v>
      </c>
      <c r="I18" s="1" t="s">
        <v>5832</v>
      </c>
      <c r="J18" s="1"/>
      <c r="K18" s="1" t="str">
        <f t="shared" si="0"/>
        <v>1900</v>
      </c>
      <c r="L18" s="8">
        <f t="shared" si="1"/>
        <v>-72</v>
      </c>
      <c r="M18" s="1" t="s">
        <v>60</v>
      </c>
    </row>
    <row r="19" spans="8:13" hidden="1">
      <c r="H19" s="1" t="s">
        <v>217</v>
      </c>
      <c r="I19" s="1" t="s">
        <v>218</v>
      </c>
      <c r="J19" s="1" t="s">
        <v>220</v>
      </c>
      <c r="K19" s="1" t="str">
        <f t="shared" si="0"/>
        <v>2016</v>
      </c>
      <c r="L19" s="1">
        <f t="shared" si="1"/>
        <v>16</v>
      </c>
      <c r="M19" s="1" t="s">
        <v>79</v>
      </c>
    </row>
    <row r="20" spans="8:13" hidden="1">
      <c r="H20" s="1" t="s">
        <v>177</v>
      </c>
      <c r="I20" s="1" t="s">
        <v>223</v>
      </c>
      <c r="J20" s="1" t="s">
        <v>227</v>
      </c>
      <c r="K20" s="1" t="str">
        <f t="shared" si="0"/>
        <v>2017</v>
      </c>
      <c r="L20" s="1">
        <f t="shared" si="1"/>
        <v>23</v>
      </c>
      <c r="M20" s="1" t="s">
        <v>79</v>
      </c>
    </row>
    <row r="21" spans="8:13" ht="15">
      <c r="H21" s="1" t="s">
        <v>136</v>
      </c>
      <c r="I21" s="1" t="s">
        <v>3721</v>
      </c>
      <c r="J21" s="1"/>
      <c r="K21" s="1" t="str">
        <f t="shared" si="0"/>
        <v>1900</v>
      </c>
      <c r="L21" s="8">
        <f t="shared" si="1"/>
        <v>-70</v>
      </c>
      <c r="M21" s="1" t="s">
        <v>60</v>
      </c>
    </row>
    <row r="22" spans="8:13" ht="15">
      <c r="H22" s="1" t="s">
        <v>136</v>
      </c>
      <c r="I22" s="1" t="s">
        <v>1012</v>
      </c>
      <c r="J22" s="1"/>
      <c r="K22" s="1" t="str">
        <f t="shared" si="0"/>
        <v>1900</v>
      </c>
      <c r="L22" s="8">
        <f t="shared" si="1"/>
        <v>-67</v>
      </c>
      <c r="M22" s="1" t="s">
        <v>60</v>
      </c>
    </row>
    <row r="23" spans="8:13" hidden="1">
      <c r="H23" s="1" t="s">
        <v>247</v>
      </c>
      <c r="I23" s="1" t="s">
        <v>248</v>
      </c>
      <c r="J23" s="1" t="s">
        <v>250</v>
      </c>
      <c r="K23" s="1" t="str">
        <f t="shared" si="0"/>
        <v>2016</v>
      </c>
      <c r="L23" s="1">
        <f t="shared" si="1"/>
        <v>12</v>
      </c>
      <c r="M23" s="1" t="s">
        <v>79</v>
      </c>
    </row>
    <row r="24" spans="8:13" ht="15">
      <c r="H24" s="1" t="s">
        <v>721</v>
      </c>
      <c r="I24" s="1" t="s">
        <v>271</v>
      </c>
      <c r="J24" s="1"/>
      <c r="K24" s="1" t="str">
        <f t="shared" si="0"/>
        <v>1900</v>
      </c>
      <c r="L24" s="8">
        <f t="shared" si="1"/>
        <v>-66</v>
      </c>
      <c r="M24" s="1" t="s">
        <v>60</v>
      </c>
    </row>
    <row r="25" spans="8:13" hidden="1">
      <c r="H25" s="1" t="s">
        <v>263</v>
      </c>
      <c r="I25" s="1" t="s">
        <v>264</v>
      </c>
      <c r="J25" s="1" t="s">
        <v>267</v>
      </c>
      <c r="K25" s="1" t="str">
        <f t="shared" si="0"/>
        <v>2019</v>
      </c>
      <c r="L25" s="1">
        <f t="shared" si="1"/>
        <v>18</v>
      </c>
      <c r="M25" s="1" t="s">
        <v>79</v>
      </c>
    </row>
    <row r="26" spans="8:13" hidden="1">
      <c r="H26" s="1" t="s">
        <v>197</v>
      </c>
      <c r="I26" s="1" t="s">
        <v>271</v>
      </c>
      <c r="J26" s="1" t="s">
        <v>274</v>
      </c>
      <c r="K26" s="1" t="str">
        <f t="shared" si="0"/>
        <v>2017</v>
      </c>
      <c r="L26" s="1">
        <f t="shared" si="1"/>
        <v>17</v>
      </c>
      <c r="M26" s="1" t="s">
        <v>79</v>
      </c>
    </row>
    <row r="27" spans="8:13" hidden="1">
      <c r="H27" s="1" t="s">
        <v>58</v>
      </c>
      <c r="I27" s="1" t="s">
        <v>280</v>
      </c>
      <c r="J27" s="1" t="s">
        <v>284</v>
      </c>
      <c r="K27" s="1" t="str">
        <f t="shared" si="0"/>
        <v>2019</v>
      </c>
      <c r="L27" s="1">
        <f t="shared" si="1"/>
        <v>10</v>
      </c>
      <c r="M27" s="1" t="s">
        <v>79</v>
      </c>
    </row>
    <row r="28" spans="8:13" hidden="1">
      <c r="H28" s="1" t="s">
        <v>158</v>
      </c>
      <c r="I28" s="1" t="s">
        <v>264</v>
      </c>
      <c r="J28" s="1" t="s">
        <v>66</v>
      </c>
      <c r="K28" s="1" t="str">
        <f t="shared" si="0"/>
        <v>2019</v>
      </c>
      <c r="L28" s="1">
        <f t="shared" si="1"/>
        <v>11</v>
      </c>
      <c r="M28" s="1" t="s">
        <v>79</v>
      </c>
    </row>
    <row r="29" spans="8:13" hidden="1">
      <c r="H29" s="1" t="s">
        <v>54</v>
      </c>
      <c r="I29" s="1" t="s">
        <v>292</v>
      </c>
      <c r="J29" s="1" t="s">
        <v>284</v>
      </c>
      <c r="K29" s="1" t="str">
        <f t="shared" si="0"/>
        <v>2019</v>
      </c>
      <c r="L29" s="1">
        <f t="shared" si="1"/>
        <v>3</v>
      </c>
      <c r="M29" s="1" t="s">
        <v>79</v>
      </c>
    </row>
    <row r="30" spans="8:13" ht="15">
      <c r="H30" s="1" t="s">
        <v>351</v>
      </c>
      <c r="I30" s="1" t="s">
        <v>1575</v>
      </c>
      <c r="J30" s="1"/>
      <c r="K30" s="1" t="str">
        <f t="shared" si="0"/>
        <v>1900</v>
      </c>
      <c r="L30" s="8">
        <f t="shared" si="1"/>
        <v>-64</v>
      </c>
      <c r="M30" s="1" t="s">
        <v>60</v>
      </c>
    </row>
    <row r="31" spans="8:13" ht="15">
      <c r="H31" s="1" t="s">
        <v>693</v>
      </c>
      <c r="I31" s="1" t="s">
        <v>3442</v>
      </c>
      <c r="J31" s="1"/>
      <c r="K31" s="1" t="str">
        <f t="shared" si="0"/>
        <v>1900</v>
      </c>
      <c r="L31" s="8">
        <f t="shared" si="1"/>
        <v>-49</v>
      </c>
      <c r="M31" s="1" t="s">
        <v>60</v>
      </c>
    </row>
    <row r="32" spans="8:13" hidden="1">
      <c r="H32" s="1" t="s">
        <v>58</v>
      </c>
      <c r="I32" s="1" t="s">
        <v>316</v>
      </c>
      <c r="J32" s="1" t="s">
        <v>318</v>
      </c>
      <c r="K32" s="1" t="str">
        <f t="shared" si="0"/>
        <v>2018</v>
      </c>
      <c r="L32" s="1">
        <f t="shared" si="1"/>
        <v>10</v>
      </c>
      <c r="M32" s="1" t="s">
        <v>79</v>
      </c>
    </row>
    <row r="33" spans="8:14" hidden="1">
      <c r="H33" s="1" t="s">
        <v>324</v>
      </c>
      <c r="I33" s="1" t="s">
        <v>325</v>
      </c>
      <c r="J33" s="1" t="s">
        <v>327</v>
      </c>
      <c r="K33" s="1" t="str">
        <f t="shared" si="0"/>
        <v>2016</v>
      </c>
      <c r="L33" s="1">
        <f t="shared" si="1"/>
        <v>13</v>
      </c>
      <c r="M33" s="1" t="s">
        <v>79</v>
      </c>
    </row>
    <row r="34" spans="8:14" hidden="1">
      <c r="H34" s="1" t="s">
        <v>169</v>
      </c>
      <c r="I34" s="1" t="s">
        <v>155</v>
      </c>
      <c r="J34" s="1" t="s">
        <v>250</v>
      </c>
      <c r="K34" s="1" t="str">
        <f t="shared" si="0"/>
        <v>2016</v>
      </c>
      <c r="L34" s="1">
        <f t="shared" si="1"/>
        <v>17</v>
      </c>
      <c r="M34" s="1" t="s">
        <v>79</v>
      </c>
    </row>
    <row r="35" spans="8:14" hidden="1">
      <c r="H35" s="1" t="s">
        <v>126</v>
      </c>
      <c r="I35" s="1" t="s">
        <v>337</v>
      </c>
      <c r="J35" s="1" t="s">
        <v>340</v>
      </c>
      <c r="K35" s="1" t="str">
        <f t="shared" si="0"/>
        <v>2017</v>
      </c>
      <c r="L35" s="1">
        <f t="shared" si="1"/>
        <v>14</v>
      </c>
      <c r="M35" s="1" t="s">
        <v>79</v>
      </c>
    </row>
    <row r="36" spans="8:14" ht="15">
      <c r="H36" s="1" t="s">
        <v>573</v>
      </c>
      <c r="I36" s="1" t="s">
        <v>568</v>
      </c>
      <c r="J36" s="1"/>
      <c r="K36" s="1" t="str">
        <f t="shared" si="0"/>
        <v>1900</v>
      </c>
      <c r="L36" s="8">
        <f t="shared" si="1"/>
        <v>-49</v>
      </c>
      <c r="M36" s="1" t="s">
        <v>60</v>
      </c>
    </row>
    <row r="37" spans="8:14" ht="15">
      <c r="H37" s="1" t="s">
        <v>382</v>
      </c>
      <c r="I37" s="1" t="s">
        <v>3488</v>
      </c>
      <c r="J37" s="1"/>
      <c r="K37" s="1" t="str">
        <f t="shared" si="0"/>
        <v>1900</v>
      </c>
      <c r="L37" s="8">
        <f t="shared" si="1"/>
        <v>-48</v>
      </c>
      <c r="M37" s="1" t="s">
        <v>60</v>
      </c>
    </row>
    <row r="38" spans="8:14" hidden="1">
      <c r="H38" s="1" t="s">
        <v>99</v>
      </c>
      <c r="I38" s="1" t="s">
        <v>360</v>
      </c>
      <c r="J38" s="1" t="s">
        <v>152</v>
      </c>
      <c r="K38" s="1" t="str">
        <f t="shared" si="0"/>
        <v>2017</v>
      </c>
      <c r="L38" s="1">
        <f t="shared" si="1"/>
        <v>4</v>
      </c>
      <c r="M38" s="1" t="s">
        <v>79</v>
      </c>
    </row>
    <row r="39" spans="8:14">
      <c r="H39" s="1" t="s">
        <v>78</v>
      </c>
      <c r="I39" s="1" t="s">
        <v>6152</v>
      </c>
      <c r="J39" s="1" t="s">
        <v>6176</v>
      </c>
      <c r="K39" s="1" t="str">
        <f t="shared" si="0"/>
        <v>1990</v>
      </c>
      <c r="L39">
        <v>0</v>
      </c>
      <c r="M39" s="1" t="s">
        <v>60</v>
      </c>
      <c r="N39" s="1">
        <f>H39-(TEXT(I39,"YYYY")-TEXT(J39,"YYYY"))</f>
        <v>-1</v>
      </c>
    </row>
    <row r="40" spans="8:14" hidden="1">
      <c r="H40" s="1" t="s">
        <v>344</v>
      </c>
      <c r="I40" s="1" t="s">
        <v>374</v>
      </c>
      <c r="J40" s="1" t="s">
        <v>378</v>
      </c>
      <c r="K40" s="1" t="str">
        <f t="shared" si="0"/>
        <v>2014</v>
      </c>
      <c r="L40" s="1">
        <f>H40-(TEXT(I40,"YYYY")-TEXT(J40,"YYYY"))</f>
        <v>16</v>
      </c>
      <c r="M40" s="1" t="s">
        <v>79</v>
      </c>
    </row>
    <row r="41" spans="8:14" hidden="1">
      <c r="H41" s="1" t="s">
        <v>128</v>
      </c>
      <c r="I41" s="1" t="s">
        <v>381</v>
      </c>
      <c r="J41" s="1" t="s">
        <v>384</v>
      </c>
      <c r="K41" s="1" t="str">
        <f t="shared" si="0"/>
        <v>2015</v>
      </c>
      <c r="L41" s="1">
        <f>H41-(TEXT(I41,"YYYY")-TEXT(J41,"YYYY"))</f>
        <v>41</v>
      </c>
      <c r="M41" s="1" t="s">
        <v>79</v>
      </c>
    </row>
    <row r="42" spans="8:14" hidden="1">
      <c r="H42" s="1" t="s">
        <v>387</v>
      </c>
      <c r="I42" s="1" t="s">
        <v>155</v>
      </c>
      <c r="J42" s="1" t="s">
        <v>391</v>
      </c>
      <c r="K42" s="1" t="str">
        <f t="shared" si="0"/>
        <v>2012</v>
      </c>
      <c r="L42" s="1">
        <f>H42-(TEXT(I42,"YYYY")-TEXT(J42,"YYYY"))</f>
        <v>61</v>
      </c>
      <c r="M42" s="1" t="s">
        <v>79</v>
      </c>
    </row>
    <row r="43" spans="8:14" hidden="1">
      <c r="H43" s="1" t="s">
        <v>187</v>
      </c>
      <c r="I43" s="1" t="s">
        <v>155</v>
      </c>
      <c r="J43" s="1" t="s">
        <v>395</v>
      </c>
      <c r="K43" s="1" t="str">
        <f t="shared" si="0"/>
        <v>2017</v>
      </c>
      <c r="L43" s="1">
        <f>H43-(TEXT(I43,"YYYY")-TEXT(J43,"YYYY"))</f>
        <v>7</v>
      </c>
      <c r="M43" s="1" t="s">
        <v>79</v>
      </c>
    </row>
    <row r="44" spans="8:14" hidden="1">
      <c r="H44" s="1" t="s">
        <v>126</v>
      </c>
      <c r="I44" s="1" t="s">
        <v>155</v>
      </c>
      <c r="J44" s="1" t="s">
        <v>155</v>
      </c>
      <c r="K44" s="1" t="str">
        <f t="shared" si="0"/>
        <v>2019</v>
      </c>
      <c r="L44" s="1">
        <f>H44-(TEXT(I44,"YYYY")-TEXT(J44,"YYYY"))</f>
        <v>14</v>
      </c>
      <c r="M44" s="1" t="s">
        <v>79</v>
      </c>
    </row>
    <row r="45" spans="8:14">
      <c r="H45" s="1"/>
      <c r="I45" s="1" t="s">
        <v>9468</v>
      </c>
      <c r="J45" s="1" t="s">
        <v>9469</v>
      </c>
      <c r="K45" s="1" t="str">
        <f t="shared" si="0"/>
        <v>2011</v>
      </c>
      <c r="L45">
        <v>0</v>
      </c>
      <c r="M45" s="1" t="s">
        <v>60</v>
      </c>
      <c r="N45" s="1">
        <f>H45-(TEXT(I45,"YYYY")-TEXT(J45,"YYYY"))</f>
        <v>-1</v>
      </c>
    </row>
    <row r="46" spans="8:14" hidden="1">
      <c r="H46" s="1" t="s">
        <v>197</v>
      </c>
      <c r="I46" s="1" t="s">
        <v>408</v>
      </c>
      <c r="J46" s="1" t="s">
        <v>410</v>
      </c>
      <c r="K46" s="1" t="str">
        <f t="shared" si="0"/>
        <v>2015</v>
      </c>
      <c r="L46" s="1">
        <f>H46-(TEXT(I46,"YYYY")-TEXT(J46,"YYYY"))</f>
        <v>16</v>
      </c>
      <c r="M46" s="1" t="s">
        <v>79</v>
      </c>
    </row>
    <row r="47" spans="8:14">
      <c r="H47" s="1" t="s">
        <v>3534</v>
      </c>
      <c r="I47" s="1" t="s">
        <v>4942</v>
      </c>
      <c r="J47" s="1" t="s">
        <v>1573</v>
      </c>
      <c r="K47" s="1" t="str">
        <f t="shared" si="0"/>
        <v>2016</v>
      </c>
      <c r="L47">
        <v>0</v>
      </c>
      <c r="M47" s="1" t="s">
        <v>60</v>
      </c>
      <c r="N47" s="1">
        <f>H47-(TEXT(I47,"YYYY")-TEXT(J47,"YYYY"))</f>
        <v>-9.9999999999999978E-2</v>
      </c>
    </row>
    <row r="48" spans="8:14">
      <c r="H48" s="1" t="s">
        <v>53</v>
      </c>
      <c r="I48" s="1" t="s">
        <v>1479</v>
      </c>
      <c r="J48" s="1" t="s">
        <v>1485</v>
      </c>
      <c r="K48" s="1" t="str">
        <f t="shared" si="0"/>
        <v>2017</v>
      </c>
      <c r="L48" s="1">
        <f t="shared" ref="L48:L111" si="2">H48-(TEXT(I48,"YYYY")-TEXT(J48,"YYYY"))</f>
        <v>0</v>
      </c>
      <c r="M48" s="1" t="s">
        <v>60</v>
      </c>
    </row>
    <row r="49" spans="8:13">
      <c r="H49" s="1" t="s">
        <v>50</v>
      </c>
      <c r="I49" s="1" t="s">
        <v>437</v>
      </c>
      <c r="J49" s="1" t="s">
        <v>1039</v>
      </c>
      <c r="K49" s="1" t="str">
        <f t="shared" si="0"/>
        <v>2018</v>
      </c>
      <c r="L49" s="1">
        <f t="shared" si="2"/>
        <v>0</v>
      </c>
      <c r="M49" s="1" t="s">
        <v>60</v>
      </c>
    </row>
    <row r="50" spans="8:13">
      <c r="H50" s="1" t="s">
        <v>187</v>
      </c>
      <c r="I50" s="1" t="s">
        <v>2211</v>
      </c>
      <c r="J50" s="1" t="s">
        <v>2212</v>
      </c>
      <c r="K50" s="1" t="str">
        <f t="shared" si="0"/>
        <v>2010</v>
      </c>
      <c r="L50" s="1">
        <f t="shared" si="2"/>
        <v>0</v>
      </c>
      <c r="M50" s="1" t="s">
        <v>60</v>
      </c>
    </row>
    <row r="51" spans="8:13">
      <c r="H51" s="1" t="s">
        <v>247</v>
      </c>
      <c r="I51" s="1" t="s">
        <v>4372</v>
      </c>
      <c r="J51" s="1" t="s">
        <v>4480</v>
      </c>
      <c r="K51" s="1" t="str">
        <f t="shared" si="0"/>
        <v>2002</v>
      </c>
      <c r="L51" s="1">
        <f t="shared" si="2"/>
        <v>0</v>
      </c>
      <c r="M51" s="1" t="s">
        <v>60</v>
      </c>
    </row>
    <row r="52" spans="8:13">
      <c r="H52" s="1" t="s">
        <v>53</v>
      </c>
      <c r="I52" s="1" t="s">
        <v>4509</v>
      </c>
      <c r="J52" s="1" t="s">
        <v>4523</v>
      </c>
      <c r="K52" s="1" t="str">
        <f t="shared" si="0"/>
        <v>2014</v>
      </c>
      <c r="L52" s="1">
        <f t="shared" si="2"/>
        <v>0</v>
      </c>
      <c r="M52" s="1" t="s">
        <v>60</v>
      </c>
    </row>
    <row r="53" spans="8:13" hidden="1">
      <c r="H53" s="1" t="s">
        <v>247</v>
      </c>
      <c r="I53" s="1" t="s">
        <v>155</v>
      </c>
      <c r="J53" s="1" t="s">
        <v>445</v>
      </c>
      <c r="K53" s="1" t="str">
        <f t="shared" si="0"/>
        <v>2017</v>
      </c>
      <c r="L53" s="1">
        <f t="shared" si="2"/>
        <v>13</v>
      </c>
      <c r="M53" s="1" t="s">
        <v>79</v>
      </c>
    </row>
    <row r="54" spans="8:13">
      <c r="H54" s="1" t="s">
        <v>55</v>
      </c>
      <c r="I54" s="1" t="s">
        <v>7310</v>
      </c>
      <c r="J54" s="1" t="s">
        <v>6871</v>
      </c>
      <c r="K54" s="1" t="str">
        <f t="shared" si="0"/>
        <v>2011</v>
      </c>
      <c r="L54" s="1">
        <f t="shared" si="2"/>
        <v>0</v>
      </c>
      <c r="M54" s="1" t="s">
        <v>60</v>
      </c>
    </row>
    <row r="55" spans="8:13">
      <c r="H55" s="1" t="s">
        <v>55</v>
      </c>
      <c r="I55" s="1" t="s">
        <v>7736</v>
      </c>
      <c r="J55" s="1" t="s">
        <v>2019</v>
      </c>
      <c r="K55" s="1" t="str">
        <f t="shared" si="0"/>
        <v>2012</v>
      </c>
      <c r="L55" s="1">
        <f t="shared" si="2"/>
        <v>0</v>
      </c>
      <c r="M55" s="1" t="s">
        <v>60</v>
      </c>
    </row>
    <row r="56" spans="8:13">
      <c r="H56" s="1" t="s">
        <v>54</v>
      </c>
      <c r="I56" s="1" t="s">
        <v>8053</v>
      </c>
      <c r="J56" s="1" t="s">
        <v>8063</v>
      </c>
      <c r="K56" s="1" t="str">
        <f t="shared" si="0"/>
        <v>2017</v>
      </c>
      <c r="L56" s="1">
        <f t="shared" si="2"/>
        <v>0</v>
      </c>
      <c r="M56" s="1" t="s">
        <v>60</v>
      </c>
    </row>
    <row r="57" spans="8:13">
      <c r="H57" s="1" t="s">
        <v>108</v>
      </c>
      <c r="I57" s="1" t="s">
        <v>8338</v>
      </c>
      <c r="J57" s="1" t="s">
        <v>3409</v>
      </c>
      <c r="K57" s="1" t="str">
        <f t="shared" si="0"/>
        <v>2004</v>
      </c>
      <c r="L57" s="1">
        <f t="shared" si="2"/>
        <v>0</v>
      </c>
      <c r="M57" s="1" t="s">
        <v>60</v>
      </c>
    </row>
    <row r="58" spans="8:13">
      <c r="H58" s="1"/>
      <c r="I58" s="1" t="s">
        <v>7244</v>
      </c>
      <c r="J58" s="1" t="s">
        <v>7214</v>
      </c>
      <c r="K58" s="1" t="str">
        <f t="shared" si="0"/>
        <v>2014</v>
      </c>
      <c r="L58" s="1">
        <f t="shared" si="2"/>
        <v>0</v>
      </c>
      <c r="M58" s="1" t="s">
        <v>60</v>
      </c>
    </row>
    <row r="59" spans="8:13">
      <c r="H59" s="1"/>
      <c r="I59" s="1" t="s">
        <v>10161</v>
      </c>
      <c r="J59" s="1" t="s">
        <v>8528</v>
      </c>
      <c r="K59" s="1" t="str">
        <f t="shared" si="0"/>
        <v>2012</v>
      </c>
      <c r="L59" s="1">
        <f t="shared" si="2"/>
        <v>0</v>
      </c>
      <c r="M59" s="1" t="s">
        <v>60</v>
      </c>
    </row>
    <row r="60" spans="8:13" hidden="1">
      <c r="H60" s="1" t="s">
        <v>479</v>
      </c>
      <c r="I60" s="1" t="s">
        <v>471</v>
      </c>
      <c r="J60" s="1" t="s">
        <v>303</v>
      </c>
      <c r="K60" s="1" t="str">
        <f t="shared" si="0"/>
        <v>2016</v>
      </c>
      <c r="L60" s="1">
        <f t="shared" si="2"/>
        <v>16</v>
      </c>
      <c r="M60" s="1" t="s">
        <v>79</v>
      </c>
    </row>
    <row r="61" spans="8:13" hidden="1">
      <c r="H61" s="1" t="s">
        <v>375</v>
      </c>
      <c r="I61" s="1" t="s">
        <v>471</v>
      </c>
      <c r="J61" s="1" t="s">
        <v>486</v>
      </c>
      <c r="K61" s="1" t="str">
        <f t="shared" si="0"/>
        <v>2018</v>
      </c>
      <c r="L61" s="1">
        <f t="shared" si="2"/>
        <v>55</v>
      </c>
      <c r="M61" s="1" t="s">
        <v>79</v>
      </c>
    </row>
    <row r="62" spans="8:13">
      <c r="H62" s="1" t="s">
        <v>53</v>
      </c>
      <c r="I62" s="1" t="s">
        <v>8486</v>
      </c>
      <c r="J62" s="1" t="s">
        <v>1249</v>
      </c>
      <c r="K62" s="1" t="str">
        <f t="shared" si="0"/>
        <v>2018</v>
      </c>
      <c r="L62" s="1">
        <f t="shared" si="2"/>
        <v>0</v>
      </c>
      <c r="M62" s="1" t="s">
        <v>60</v>
      </c>
    </row>
    <row r="63" spans="8:13">
      <c r="H63" s="1"/>
      <c r="I63" s="1" t="s">
        <v>11800</v>
      </c>
      <c r="J63" s="1" t="s">
        <v>4519</v>
      </c>
      <c r="K63" s="1" t="str">
        <f t="shared" si="0"/>
        <v>2015</v>
      </c>
      <c r="L63" s="1">
        <f t="shared" si="2"/>
        <v>0</v>
      </c>
      <c r="M63" s="1" t="s">
        <v>60</v>
      </c>
    </row>
    <row r="64" spans="8:13" hidden="1">
      <c r="H64" s="1" t="s">
        <v>144</v>
      </c>
      <c r="I64" s="1" t="s">
        <v>493</v>
      </c>
      <c r="J64" s="5">
        <v>37622</v>
      </c>
      <c r="K64" s="1" t="str">
        <f t="shared" si="0"/>
        <v>2003</v>
      </c>
      <c r="L64" s="1">
        <f t="shared" si="2"/>
        <v>8</v>
      </c>
      <c r="M64" s="1" t="s">
        <v>79</v>
      </c>
    </row>
    <row r="65" spans="8:13">
      <c r="H65" s="1" t="s">
        <v>50</v>
      </c>
      <c r="I65" s="1" t="s">
        <v>11394</v>
      </c>
      <c r="J65" s="1" t="s">
        <v>1524</v>
      </c>
      <c r="K65" s="1" t="str">
        <f t="shared" si="0"/>
        <v>2019</v>
      </c>
      <c r="L65" s="1">
        <f t="shared" si="2"/>
        <v>0</v>
      </c>
      <c r="M65" s="1" t="s">
        <v>60</v>
      </c>
    </row>
    <row r="66" spans="8:13">
      <c r="H66" s="1" t="s">
        <v>50</v>
      </c>
      <c r="I66" s="1" t="s">
        <v>934</v>
      </c>
      <c r="J66" s="1" t="s">
        <v>604</v>
      </c>
      <c r="K66" s="1" t="str">
        <f t="shared" ref="K66:K129" si="3">TEXT(J66,"YYYY")</f>
        <v>2019</v>
      </c>
      <c r="L66" s="1">
        <f t="shared" si="2"/>
        <v>1</v>
      </c>
      <c r="M66" s="1" t="s">
        <v>60</v>
      </c>
    </row>
    <row r="67" spans="8:13" hidden="1">
      <c r="H67" s="1" t="s">
        <v>263</v>
      </c>
      <c r="I67" s="1" t="s">
        <v>493</v>
      </c>
      <c r="J67" s="1" t="s">
        <v>517</v>
      </c>
      <c r="K67" s="1" t="str">
        <f t="shared" si="3"/>
        <v>2019</v>
      </c>
      <c r="L67" s="1">
        <f t="shared" si="2"/>
        <v>18</v>
      </c>
      <c r="M67" s="1" t="s">
        <v>79</v>
      </c>
    </row>
    <row r="68" spans="8:13" hidden="1">
      <c r="H68" s="1" t="s">
        <v>126</v>
      </c>
      <c r="I68" s="1" t="s">
        <v>493</v>
      </c>
      <c r="J68" s="1" t="s">
        <v>520</v>
      </c>
      <c r="K68" s="1" t="str">
        <f t="shared" si="3"/>
        <v>2017</v>
      </c>
      <c r="L68" s="1">
        <f t="shared" si="2"/>
        <v>12</v>
      </c>
      <c r="M68" s="1" t="s">
        <v>79</v>
      </c>
    </row>
    <row r="69" spans="8:13" hidden="1">
      <c r="H69" s="1" t="s">
        <v>63</v>
      </c>
      <c r="I69" s="1" t="s">
        <v>522</v>
      </c>
      <c r="J69" s="1" t="s">
        <v>527</v>
      </c>
      <c r="K69" s="1" t="str">
        <f t="shared" si="3"/>
        <v>2018</v>
      </c>
      <c r="L69" s="1">
        <f t="shared" si="2"/>
        <v>29</v>
      </c>
      <c r="M69" s="1" t="s">
        <v>79</v>
      </c>
    </row>
    <row r="70" spans="8:13">
      <c r="H70" s="1" t="s">
        <v>50</v>
      </c>
      <c r="I70" s="1" t="s">
        <v>964</v>
      </c>
      <c r="J70" s="1" t="s">
        <v>66</v>
      </c>
      <c r="K70" s="1" t="str">
        <f t="shared" si="3"/>
        <v>2019</v>
      </c>
      <c r="L70" s="1">
        <f t="shared" si="2"/>
        <v>1</v>
      </c>
      <c r="M70" s="1" t="s">
        <v>60</v>
      </c>
    </row>
    <row r="71" spans="8:13">
      <c r="H71" s="1" t="s">
        <v>50</v>
      </c>
      <c r="I71" s="1" t="s">
        <v>4064</v>
      </c>
      <c r="J71" s="1" t="s">
        <v>4065</v>
      </c>
      <c r="K71" s="1" t="str">
        <f t="shared" si="3"/>
        <v>2016</v>
      </c>
      <c r="L71" s="1">
        <f t="shared" si="2"/>
        <v>1</v>
      </c>
      <c r="M71" s="1" t="s">
        <v>60</v>
      </c>
    </row>
    <row r="72" spans="8:13">
      <c r="H72" s="1" t="s">
        <v>50</v>
      </c>
      <c r="I72" s="1" t="s">
        <v>3220</v>
      </c>
      <c r="J72" s="1" t="s">
        <v>5441</v>
      </c>
      <c r="K72" s="1" t="str">
        <f t="shared" si="3"/>
        <v>2020</v>
      </c>
      <c r="L72" s="1">
        <f t="shared" si="2"/>
        <v>1</v>
      </c>
      <c r="M72" s="1" t="s">
        <v>60</v>
      </c>
    </row>
    <row r="73" spans="8:13">
      <c r="H73" s="1" t="s">
        <v>50</v>
      </c>
      <c r="I73" s="1" t="s">
        <v>3918</v>
      </c>
      <c r="J73" s="1" t="s">
        <v>7066</v>
      </c>
      <c r="K73" s="1" t="str">
        <f t="shared" si="3"/>
        <v>2015</v>
      </c>
      <c r="L73" s="1">
        <f t="shared" si="2"/>
        <v>1</v>
      </c>
      <c r="M73" s="1" t="s">
        <v>60</v>
      </c>
    </row>
    <row r="74" spans="8:13" hidden="1">
      <c r="H74" s="1" t="s">
        <v>324</v>
      </c>
      <c r="I74" s="1" t="s">
        <v>248</v>
      </c>
      <c r="J74" s="1" t="s">
        <v>267</v>
      </c>
      <c r="K74" s="1" t="str">
        <f t="shared" si="3"/>
        <v>2019</v>
      </c>
      <c r="L74" s="1">
        <f t="shared" si="2"/>
        <v>13</v>
      </c>
      <c r="M74" s="1" t="s">
        <v>79</v>
      </c>
    </row>
    <row r="75" spans="8:13">
      <c r="H75" s="1" t="s">
        <v>50</v>
      </c>
      <c r="I75" s="1" t="s">
        <v>6247</v>
      </c>
      <c r="J75" s="1" t="s">
        <v>171</v>
      </c>
      <c r="K75" s="1" t="str">
        <f t="shared" si="3"/>
        <v>2015</v>
      </c>
      <c r="L75" s="1">
        <f t="shared" si="2"/>
        <v>1</v>
      </c>
      <c r="M75" s="1" t="s">
        <v>60</v>
      </c>
    </row>
    <row r="76" spans="8:13">
      <c r="H76" s="1" t="s">
        <v>54</v>
      </c>
      <c r="I76" s="1" t="s">
        <v>7097</v>
      </c>
      <c r="J76" s="1" t="s">
        <v>1712</v>
      </c>
      <c r="K76" s="1" t="str">
        <f t="shared" si="3"/>
        <v>2014</v>
      </c>
      <c r="L76" s="1">
        <f t="shared" si="2"/>
        <v>1</v>
      </c>
      <c r="M76" s="1" t="s">
        <v>60</v>
      </c>
    </row>
    <row r="77" spans="8:13" hidden="1">
      <c r="H77" s="1" t="s">
        <v>324</v>
      </c>
      <c r="I77" s="1" t="s">
        <v>568</v>
      </c>
      <c r="J77" s="1" t="s">
        <v>568</v>
      </c>
      <c r="K77" s="1" t="str">
        <f t="shared" si="3"/>
        <v>2015</v>
      </c>
      <c r="L77" s="1">
        <f t="shared" si="2"/>
        <v>13</v>
      </c>
      <c r="M77" s="1" t="s">
        <v>79</v>
      </c>
    </row>
    <row r="78" spans="8:13">
      <c r="H78" s="1" t="s">
        <v>53</v>
      </c>
      <c r="I78" s="1" t="s">
        <v>8225</v>
      </c>
      <c r="J78" s="1" t="s">
        <v>517</v>
      </c>
      <c r="K78" s="1" t="str">
        <f t="shared" si="3"/>
        <v>2019</v>
      </c>
      <c r="L78" s="1">
        <f t="shared" si="2"/>
        <v>1</v>
      </c>
      <c r="M78" s="1" t="s">
        <v>60</v>
      </c>
    </row>
    <row r="79" spans="8:13">
      <c r="H79" s="1" t="s">
        <v>187</v>
      </c>
      <c r="I79" s="1" t="s">
        <v>11547</v>
      </c>
      <c r="J79" s="1" t="s">
        <v>11513</v>
      </c>
      <c r="K79" s="1" t="str">
        <f t="shared" si="3"/>
        <v>2007</v>
      </c>
      <c r="L79" s="1">
        <f t="shared" si="2"/>
        <v>1</v>
      </c>
      <c r="M79" s="1" t="s">
        <v>60</v>
      </c>
    </row>
    <row r="80" spans="8:13">
      <c r="H80" s="1" t="s">
        <v>54</v>
      </c>
      <c r="I80" s="1" t="s">
        <v>10517</v>
      </c>
      <c r="J80" s="1" t="s">
        <v>2023</v>
      </c>
      <c r="K80" s="1" t="str">
        <f t="shared" si="3"/>
        <v>2013</v>
      </c>
      <c r="L80" s="1">
        <f t="shared" si="2"/>
        <v>1</v>
      </c>
      <c r="M80" s="1" t="s">
        <v>60</v>
      </c>
    </row>
    <row r="81" spans="8:13">
      <c r="H81" s="1" t="s">
        <v>53</v>
      </c>
      <c r="I81" s="1" t="s">
        <v>8116</v>
      </c>
      <c r="J81" s="1" t="s">
        <v>8838</v>
      </c>
      <c r="K81" s="1" t="str">
        <f t="shared" si="3"/>
        <v>2014</v>
      </c>
      <c r="L81" s="1">
        <f t="shared" si="2"/>
        <v>1</v>
      </c>
      <c r="M81" s="1" t="s">
        <v>60</v>
      </c>
    </row>
    <row r="82" spans="8:13">
      <c r="H82" s="1" t="s">
        <v>50</v>
      </c>
      <c r="I82" s="1" t="s">
        <v>11899</v>
      </c>
      <c r="J82" s="1" t="s">
        <v>1067</v>
      </c>
      <c r="K82" s="1" t="str">
        <f t="shared" si="3"/>
        <v>2015</v>
      </c>
      <c r="L82" s="1">
        <f t="shared" si="2"/>
        <v>1</v>
      </c>
      <c r="M82" s="1" t="s">
        <v>60</v>
      </c>
    </row>
    <row r="83" spans="8:13">
      <c r="H83" s="1" t="s">
        <v>53</v>
      </c>
      <c r="I83" s="1" t="s">
        <v>11978</v>
      </c>
      <c r="J83" s="1" t="s">
        <v>1259</v>
      </c>
      <c r="K83" s="1" t="str">
        <f t="shared" si="3"/>
        <v>2014</v>
      </c>
      <c r="L83" s="1">
        <f t="shared" si="2"/>
        <v>1</v>
      </c>
      <c r="M83" s="1" t="s">
        <v>60</v>
      </c>
    </row>
    <row r="84" spans="8:13" hidden="1">
      <c r="H84" s="1" t="s">
        <v>81</v>
      </c>
      <c r="I84" s="1" t="s">
        <v>522</v>
      </c>
      <c r="J84" s="1" t="s">
        <v>610</v>
      </c>
      <c r="K84" s="1" t="str">
        <f t="shared" si="3"/>
        <v>2017</v>
      </c>
      <c r="L84" s="1">
        <f t="shared" si="2"/>
        <v>59</v>
      </c>
      <c r="M84" s="1" t="s">
        <v>79</v>
      </c>
    </row>
    <row r="85" spans="8:13">
      <c r="H85" s="1" t="s">
        <v>116</v>
      </c>
      <c r="I85" s="1" t="s">
        <v>10243</v>
      </c>
      <c r="J85" s="1" t="s">
        <v>2237</v>
      </c>
      <c r="K85" s="1" t="str">
        <f t="shared" si="3"/>
        <v>2016</v>
      </c>
      <c r="L85" s="1">
        <f t="shared" si="2"/>
        <v>1</v>
      </c>
      <c r="M85" s="1" t="s">
        <v>60</v>
      </c>
    </row>
    <row r="86" spans="8:13" hidden="1">
      <c r="H86" s="1" t="s">
        <v>189</v>
      </c>
      <c r="I86" s="1" t="s">
        <v>617</v>
      </c>
      <c r="J86" s="1" t="s">
        <v>617</v>
      </c>
      <c r="K86" s="1" t="str">
        <f t="shared" si="3"/>
        <v>2019</v>
      </c>
      <c r="L86" s="1">
        <f t="shared" si="2"/>
        <v>47</v>
      </c>
      <c r="M86" s="1" t="s">
        <v>79</v>
      </c>
    </row>
    <row r="87" spans="8:13">
      <c r="H87" s="1" t="s">
        <v>55</v>
      </c>
      <c r="I87" s="1" t="s">
        <v>421</v>
      </c>
      <c r="J87" s="1" t="s">
        <v>84</v>
      </c>
      <c r="K87" s="1" t="str">
        <f t="shared" si="3"/>
        <v>2017</v>
      </c>
      <c r="L87" s="1">
        <f t="shared" si="2"/>
        <v>2</v>
      </c>
      <c r="M87" s="1" t="s">
        <v>60</v>
      </c>
    </row>
    <row r="88" spans="8:13">
      <c r="H88" s="1" t="s">
        <v>55</v>
      </c>
      <c r="I88" s="1" t="s">
        <v>440</v>
      </c>
      <c r="J88" s="1" t="s">
        <v>983</v>
      </c>
      <c r="K88" s="1" t="str">
        <f t="shared" si="3"/>
        <v>2016</v>
      </c>
      <c r="L88" s="1">
        <f t="shared" si="2"/>
        <v>2</v>
      </c>
      <c r="M88" s="1" t="s">
        <v>60</v>
      </c>
    </row>
    <row r="89" spans="8:13" hidden="1">
      <c r="H89" s="1" t="s">
        <v>479</v>
      </c>
      <c r="I89" s="1" t="s">
        <v>632</v>
      </c>
      <c r="J89" s="1" t="s">
        <v>634</v>
      </c>
      <c r="K89" s="1" t="str">
        <f t="shared" si="3"/>
        <v>2015</v>
      </c>
      <c r="L89" s="1">
        <f t="shared" si="2"/>
        <v>19</v>
      </c>
      <c r="M89" s="1" t="s">
        <v>79</v>
      </c>
    </row>
    <row r="90" spans="8:13" hidden="1">
      <c r="H90" s="1" t="s">
        <v>126</v>
      </c>
      <c r="I90" s="1" t="s">
        <v>637</v>
      </c>
      <c r="J90" s="1" t="s">
        <v>637</v>
      </c>
      <c r="K90" s="1" t="str">
        <f t="shared" si="3"/>
        <v>2017</v>
      </c>
      <c r="L90" s="1">
        <f t="shared" si="2"/>
        <v>14</v>
      </c>
      <c r="M90" s="1" t="s">
        <v>79</v>
      </c>
    </row>
    <row r="91" spans="8:13">
      <c r="H91" s="1" t="s">
        <v>54</v>
      </c>
      <c r="I91" s="1" t="s">
        <v>426</v>
      </c>
      <c r="J91" s="1" t="s">
        <v>496</v>
      </c>
      <c r="K91" s="1" t="str">
        <f t="shared" si="3"/>
        <v>2017</v>
      </c>
      <c r="L91" s="1">
        <f t="shared" si="2"/>
        <v>2</v>
      </c>
      <c r="M91" s="1" t="s">
        <v>60</v>
      </c>
    </row>
    <row r="92" spans="8:13" hidden="1">
      <c r="H92" s="1" t="s">
        <v>644</v>
      </c>
      <c r="I92" s="1" t="s">
        <v>645</v>
      </c>
      <c r="J92" s="1" t="s">
        <v>645</v>
      </c>
      <c r="K92" s="1" t="str">
        <f t="shared" si="3"/>
        <v>2019</v>
      </c>
      <c r="L92" s="1">
        <f t="shared" si="2"/>
        <v>35</v>
      </c>
      <c r="M92" s="1" t="s">
        <v>79</v>
      </c>
    </row>
    <row r="93" spans="8:13">
      <c r="H93" s="1" t="s">
        <v>108</v>
      </c>
      <c r="I93" s="1" t="s">
        <v>2930</v>
      </c>
      <c r="J93" s="1" t="s">
        <v>2943</v>
      </c>
      <c r="K93" s="1" t="str">
        <f t="shared" si="3"/>
        <v>2012</v>
      </c>
      <c r="L93" s="1">
        <f t="shared" si="2"/>
        <v>2</v>
      </c>
      <c r="M93" s="1" t="s">
        <v>60</v>
      </c>
    </row>
    <row r="94" spans="8:13">
      <c r="H94" s="1" t="s">
        <v>54</v>
      </c>
      <c r="I94" s="1" t="s">
        <v>2955</v>
      </c>
      <c r="J94" s="1" t="s">
        <v>2091</v>
      </c>
      <c r="K94" s="1" t="str">
        <f t="shared" si="3"/>
        <v>2017</v>
      </c>
      <c r="L94" s="1">
        <f t="shared" si="2"/>
        <v>2</v>
      </c>
      <c r="M94" s="1" t="s">
        <v>60</v>
      </c>
    </row>
    <row r="95" spans="8:13" hidden="1">
      <c r="H95" s="1" t="s">
        <v>118</v>
      </c>
      <c r="I95" s="1" t="s">
        <v>264</v>
      </c>
      <c r="J95" s="1" t="s">
        <v>264</v>
      </c>
      <c r="K95" s="1" t="str">
        <f t="shared" si="3"/>
        <v>2019</v>
      </c>
      <c r="L95" s="1">
        <f t="shared" si="2"/>
        <v>25</v>
      </c>
      <c r="M95" s="1" t="s">
        <v>79</v>
      </c>
    </row>
    <row r="96" spans="8:13" hidden="1">
      <c r="H96" s="1" t="s">
        <v>515</v>
      </c>
      <c r="I96" s="1" t="s">
        <v>665</v>
      </c>
      <c r="J96" s="1" t="s">
        <v>665</v>
      </c>
      <c r="K96" s="1" t="str">
        <f t="shared" si="3"/>
        <v>2018</v>
      </c>
      <c r="L96" s="1">
        <f t="shared" si="2"/>
        <v>65</v>
      </c>
      <c r="M96" s="1" t="s">
        <v>79</v>
      </c>
    </row>
    <row r="97" spans="8:13">
      <c r="H97" s="1" t="s">
        <v>53</v>
      </c>
      <c r="I97" s="1" t="s">
        <v>610</v>
      </c>
      <c r="J97" s="1" t="s">
        <v>84</v>
      </c>
      <c r="K97" s="1" t="str">
        <f t="shared" si="3"/>
        <v>2017</v>
      </c>
      <c r="L97" s="1">
        <f t="shared" si="2"/>
        <v>2</v>
      </c>
      <c r="M97" s="1" t="s">
        <v>60</v>
      </c>
    </row>
    <row r="98" spans="8:13">
      <c r="H98" s="1" t="s">
        <v>71</v>
      </c>
      <c r="I98" s="1" t="s">
        <v>861</v>
      </c>
      <c r="J98" s="1" t="s">
        <v>2008</v>
      </c>
      <c r="K98" s="1" t="str">
        <f t="shared" si="3"/>
        <v>2014</v>
      </c>
      <c r="L98" s="1">
        <f t="shared" si="2"/>
        <v>2</v>
      </c>
      <c r="M98" s="1" t="s">
        <v>60</v>
      </c>
    </row>
    <row r="99" spans="8:13">
      <c r="H99" s="1" t="s">
        <v>53</v>
      </c>
      <c r="I99" s="1" t="s">
        <v>395</v>
      </c>
      <c r="J99" s="1" t="s">
        <v>274</v>
      </c>
      <c r="K99" s="1" t="str">
        <f t="shared" si="3"/>
        <v>2017</v>
      </c>
      <c r="L99" s="1">
        <f t="shared" si="2"/>
        <v>2</v>
      </c>
      <c r="M99" s="1" t="s">
        <v>60</v>
      </c>
    </row>
    <row r="100" spans="8:13" hidden="1">
      <c r="H100" s="1" t="s">
        <v>55</v>
      </c>
      <c r="I100" s="1" t="s">
        <v>683</v>
      </c>
      <c r="J100" s="1" t="s">
        <v>683</v>
      </c>
      <c r="K100" s="1" t="str">
        <f t="shared" si="3"/>
        <v>2019</v>
      </c>
      <c r="L100" s="1">
        <f t="shared" si="2"/>
        <v>4</v>
      </c>
      <c r="M100" s="1" t="s">
        <v>79</v>
      </c>
    </row>
    <row r="101" spans="8:13" hidden="1">
      <c r="H101" s="1" t="s">
        <v>158</v>
      </c>
      <c r="I101" s="1" t="s">
        <v>686</v>
      </c>
      <c r="J101" s="1" t="s">
        <v>688</v>
      </c>
      <c r="K101" s="1" t="str">
        <f t="shared" si="3"/>
        <v>2017</v>
      </c>
      <c r="L101" s="1">
        <f t="shared" si="2"/>
        <v>11</v>
      </c>
      <c r="M101" s="1" t="s">
        <v>79</v>
      </c>
    </row>
    <row r="102" spans="8:13">
      <c r="H102" s="1" t="s">
        <v>55</v>
      </c>
      <c r="I102" s="1" t="s">
        <v>209</v>
      </c>
      <c r="J102" s="1" t="s">
        <v>4600</v>
      </c>
      <c r="K102" s="1" t="str">
        <f t="shared" si="3"/>
        <v>2014</v>
      </c>
      <c r="L102" s="1">
        <f t="shared" si="2"/>
        <v>2</v>
      </c>
      <c r="M102" s="1" t="s">
        <v>60</v>
      </c>
    </row>
    <row r="103" spans="8:13">
      <c r="H103" s="1" t="s">
        <v>116</v>
      </c>
      <c r="I103" s="1" t="s">
        <v>1671</v>
      </c>
      <c r="J103" s="1" t="s">
        <v>5603</v>
      </c>
      <c r="K103" s="1" t="str">
        <f t="shared" si="3"/>
        <v>2015</v>
      </c>
      <c r="L103" s="1">
        <f t="shared" si="2"/>
        <v>2</v>
      </c>
      <c r="M103" s="1" t="s">
        <v>60</v>
      </c>
    </row>
    <row r="104" spans="8:13">
      <c r="H104" s="1" t="s">
        <v>54</v>
      </c>
      <c r="I104" s="1" t="s">
        <v>5680</v>
      </c>
      <c r="J104" s="1" t="s">
        <v>493</v>
      </c>
      <c r="K104" s="1" t="str">
        <f t="shared" si="3"/>
        <v>2019</v>
      </c>
      <c r="L104" s="1">
        <f t="shared" si="2"/>
        <v>2</v>
      </c>
      <c r="M104" s="1" t="s">
        <v>60</v>
      </c>
    </row>
    <row r="105" spans="8:13">
      <c r="H105" s="1" t="s">
        <v>53</v>
      </c>
      <c r="I105" s="1" t="s">
        <v>2822</v>
      </c>
      <c r="J105" s="1" t="s">
        <v>84</v>
      </c>
      <c r="K105" s="1" t="str">
        <f t="shared" si="3"/>
        <v>2017</v>
      </c>
      <c r="L105" s="1">
        <f t="shared" si="2"/>
        <v>2</v>
      </c>
      <c r="M105" s="1" t="s">
        <v>60</v>
      </c>
    </row>
    <row r="106" spans="8:13">
      <c r="H106" s="1" t="s">
        <v>55</v>
      </c>
      <c r="I106" s="1" t="s">
        <v>5988</v>
      </c>
      <c r="J106" s="1" t="s">
        <v>1067</v>
      </c>
      <c r="K106" s="1" t="str">
        <f t="shared" si="3"/>
        <v>2015</v>
      </c>
      <c r="L106" s="1">
        <f t="shared" si="2"/>
        <v>2</v>
      </c>
      <c r="M106" s="1" t="s">
        <v>60</v>
      </c>
    </row>
    <row r="107" spans="8:13" hidden="1">
      <c r="H107" s="1" t="s">
        <v>58</v>
      </c>
      <c r="I107" s="1" t="s">
        <v>700</v>
      </c>
      <c r="J107" s="1" t="s">
        <v>717</v>
      </c>
      <c r="K107" s="1" t="str">
        <f t="shared" si="3"/>
        <v>2018</v>
      </c>
      <c r="L107" s="1">
        <f t="shared" si="2"/>
        <v>9</v>
      </c>
      <c r="M107" s="1" t="s">
        <v>79</v>
      </c>
    </row>
    <row r="108" spans="8:13">
      <c r="H108" s="1" t="s">
        <v>55</v>
      </c>
      <c r="I108" s="1" t="s">
        <v>6328</v>
      </c>
      <c r="J108" s="1" t="s">
        <v>2770</v>
      </c>
      <c r="K108" s="1" t="str">
        <f t="shared" si="3"/>
        <v>2015</v>
      </c>
      <c r="L108" s="1">
        <f t="shared" si="2"/>
        <v>2</v>
      </c>
      <c r="M108" s="1" t="s">
        <v>60</v>
      </c>
    </row>
    <row r="109" spans="8:13">
      <c r="H109" s="1">
        <v>2</v>
      </c>
      <c r="I109" s="1" t="s">
        <v>6549</v>
      </c>
      <c r="J109" s="1" t="s">
        <v>4461</v>
      </c>
      <c r="K109" s="1" t="str">
        <f t="shared" si="3"/>
        <v>2016</v>
      </c>
      <c r="L109" s="1">
        <f t="shared" si="2"/>
        <v>2</v>
      </c>
      <c r="M109" s="1" t="s">
        <v>60</v>
      </c>
    </row>
    <row r="110" spans="8:13">
      <c r="H110" s="1" t="s">
        <v>530</v>
      </c>
      <c r="I110" s="1" t="s">
        <v>6881</v>
      </c>
      <c r="J110" s="1" t="s">
        <v>6888</v>
      </c>
      <c r="K110" s="1" t="str">
        <f t="shared" si="3"/>
        <v>1984</v>
      </c>
      <c r="L110" s="1">
        <f t="shared" si="2"/>
        <v>2</v>
      </c>
      <c r="M110" s="1" t="s">
        <v>60</v>
      </c>
    </row>
    <row r="111" spans="8:13" hidden="1">
      <c r="H111" s="1" t="s">
        <v>197</v>
      </c>
      <c r="I111" s="1" t="s">
        <v>248</v>
      </c>
      <c r="J111" s="1" t="s">
        <v>459</v>
      </c>
      <c r="K111" s="1" t="str">
        <f t="shared" si="3"/>
        <v>2019</v>
      </c>
      <c r="L111" s="1">
        <f t="shared" si="2"/>
        <v>17</v>
      </c>
      <c r="M111" s="1" t="s">
        <v>79</v>
      </c>
    </row>
    <row r="112" spans="8:13" hidden="1">
      <c r="H112" s="1" t="s">
        <v>351</v>
      </c>
      <c r="I112" s="1" t="s">
        <v>740</v>
      </c>
      <c r="J112" s="1" t="s">
        <v>740</v>
      </c>
      <c r="K112" s="1" t="str">
        <f t="shared" si="3"/>
        <v>2017</v>
      </c>
      <c r="L112" s="1">
        <f t="shared" ref="L112:L175" si="4">H112-(TEXT(I112,"YYYY")-TEXT(J112,"YYYY"))</f>
        <v>55</v>
      </c>
      <c r="M112" s="1" t="s">
        <v>79</v>
      </c>
    </row>
    <row r="113" spans="8:13" hidden="1">
      <c r="H113" s="1" t="s">
        <v>187</v>
      </c>
      <c r="I113" s="1" t="s">
        <v>745</v>
      </c>
      <c r="J113" s="1" t="s">
        <v>745</v>
      </c>
      <c r="K113" s="1" t="str">
        <f t="shared" si="3"/>
        <v>2017</v>
      </c>
      <c r="L113" s="1">
        <f t="shared" si="4"/>
        <v>9</v>
      </c>
      <c r="M113" s="1" t="s">
        <v>79</v>
      </c>
    </row>
    <row r="114" spans="8:13">
      <c r="H114" s="1" t="s">
        <v>55</v>
      </c>
      <c r="I114" s="1" t="s">
        <v>8573</v>
      </c>
      <c r="J114" s="1" t="s">
        <v>1249</v>
      </c>
      <c r="K114" s="1" t="str">
        <f t="shared" si="3"/>
        <v>2018</v>
      </c>
      <c r="L114" s="1">
        <f t="shared" si="4"/>
        <v>2</v>
      </c>
      <c r="M114" s="1" t="s">
        <v>60</v>
      </c>
    </row>
    <row r="115" spans="8:13">
      <c r="H115" s="1" t="s">
        <v>53</v>
      </c>
      <c r="I115" s="1" t="s">
        <v>9171</v>
      </c>
      <c r="J115" s="1" t="s">
        <v>9200</v>
      </c>
      <c r="K115" s="1" t="str">
        <f t="shared" si="3"/>
        <v>2014</v>
      </c>
      <c r="L115" s="1">
        <f t="shared" si="4"/>
        <v>2</v>
      </c>
      <c r="M115" s="1" t="s">
        <v>60</v>
      </c>
    </row>
    <row r="116" spans="8:13">
      <c r="H116" s="1" t="s">
        <v>55</v>
      </c>
      <c r="I116" s="1" t="s">
        <v>9908</v>
      </c>
      <c r="J116" s="1" t="s">
        <v>9909</v>
      </c>
      <c r="K116" s="1" t="str">
        <f t="shared" si="3"/>
        <v>2011</v>
      </c>
      <c r="L116" s="1">
        <f t="shared" si="4"/>
        <v>2</v>
      </c>
      <c r="M116" s="1" t="s">
        <v>60</v>
      </c>
    </row>
    <row r="117" spans="8:13">
      <c r="H117" s="1" t="s">
        <v>53</v>
      </c>
      <c r="I117" s="1" t="s">
        <v>193</v>
      </c>
      <c r="J117" s="1" t="s">
        <v>7691</v>
      </c>
      <c r="K117" s="1" t="str">
        <f t="shared" si="3"/>
        <v>2020</v>
      </c>
      <c r="L117" s="1">
        <f t="shared" si="4"/>
        <v>2</v>
      </c>
      <c r="M117" s="1" t="s">
        <v>60</v>
      </c>
    </row>
    <row r="118" spans="8:13" hidden="1">
      <c r="H118" s="1" t="s">
        <v>299</v>
      </c>
      <c r="I118" s="1" t="s">
        <v>750</v>
      </c>
      <c r="J118" s="1" t="s">
        <v>191</v>
      </c>
      <c r="K118" s="1" t="str">
        <f t="shared" si="3"/>
        <v>2018</v>
      </c>
      <c r="L118" s="1">
        <f t="shared" si="4"/>
        <v>44</v>
      </c>
      <c r="M118" s="1" t="s">
        <v>79</v>
      </c>
    </row>
    <row r="119" spans="8:13">
      <c r="H119" s="1" t="s">
        <v>53</v>
      </c>
      <c r="I119" s="1" t="s">
        <v>7293</v>
      </c>
      <c r="J119" s="1" t="s">
        <v>7337</v>
      </c>
      <c r="K119" s="1" t="str">
        <f t="shared" si="3"/>
        <v>2014</v>
      </c>
      <c r="L119" s="1">
        <f t="shared" si="4"/>
        <v>2</v>
      </c>
      <c r="M119" s="1" t="s">
        <v>60</v>
      </c>
    </row>
    <row r="120" spans="8:13" hidden="1">
      <c r="H120" s="1" t="s">
        <v>118</v>
      </c>
      <c r="I120" s="1" t="s">
        <v>777</v>
      </c>
      <c r="J120" s="1" t="s">
        <v>777</v>
      </c>
      <c r="K120" s="1" t="str">
        <f t="shared" si="3"/>
        <v>2019</v>
      </c>
      <c r="L120" s="1">
        <f t="shared" si="4"/>
        <v>25</v>
      </c>
      <c r="M120" s="1" t="s">
        <v>79</v>
      </c>
    </row>
    <row r="121" spans="8:13">
      <c r="H121" s="1" t="s">
        <v>55</v>
      </c>
      <c r="I121" s="1" t="s">
        <v>11233</v>
      </c>
      <c r="J121" s="1" t="s">
        <v>10161</v>
      </c>
      <c r="K121" s="1" t="str">
        <f t="shared" si="3"/>
        <v>2012</v>
      </c>
      <c r="L121" s="1">
        <f t="shared" si="4"/>
        <v>2</v>
      </c>
      <c r="M121" s="1" t="s">
        <v>60</v>
      </c>
    </row>
    <row r="122" spans="8:13">
      <c r="H122" s="1">
        <v>2</v>
      </c>
      <c r="I122" s="1" t="s">
        <v>7244</v>
      </c>
      <c r="J122" s="1" t="s">
        <v>11216</v>
      </c>
      <c r="K122" s="1" t="str">
        <f t="shared" si="3"/>
        <v>2014</v>
      </c>
      <c r="L122" s="1">
        <f t="shared" si="4"/>
        <v>2</v>
      </c>
      <c r="M122" s="1" t="s">
        <v>60</v>
      </c>
    </row>
    <row r="123" spans="8:13">
      <c r="H123" s="1" t="s">
        <v>54</v>
      </c>
      <c r="I123" s="1" t="s">
        <v>5681</v>
      </c>
      <c r="J123" s="1" t="s">
        <v>1442</v>
      </c>
      <c r="K123" s="1" t="str">
        <f t="shared" si="3"/>
        <v>2019</v>
      </c>
      <c r="L123" s="1">
        <f t="shared" si="4"/>
        <v>2</v>
      </c>
      <c r="M123" s="1" t="s">
        <v>60</v>
      </c>
    </row>
    <row r="124" spans="8:13" hidden="1">
      <c r="H124" s="1" t="s">
        <v>299</v>
      </c>
      <c r="I124" s="1" t="s">
        <v>799</v>
      </c>
      <c r="J124" s="1" t="s">
        <v>801</v>
      </c>
      <c r="K124" s="1" t="str">
        <f t="shared" si="3"/>
        <v>2015</v>
      </c>
      <c r="L124" s="1">
        <f t="shared" si="4"/>
        <v>44</v>
      </c>
      <c r="M124" s="1" t="s">
        <v>79</v>
      </c>
    </row>
    <row r="125" spans="8:13">
      <c r="H125" s="1" t="s">
        <v>55</v>
      </c>
      <c r="I125" s="1" t="s">
        <v>6570</v>
      </c>
      <c r="J125" s="1" t="s">
        <v>978</v>
      </c>
      <c r="K125" s="1" t="str">
        <f t="shared" si="3"/>
        <v>2018</v>
      </c>
      <c r="L125" s="1">
        <f t="shared" si="4"/>
        <v>2</v>
      </c>
      <c r="M125" s="1" t="s">
        <v>60</v>
      </c>
    </row>
    <row r="126" spans="8:13">
      <c r="H126" s="1" t="s">
        <v>54</v>
      </c>
      <c r="I126" s="1" t="s">
        <v>522</v>
      </c>
      <c r="J126" s="1" t="s">
        <v>72</v>
      </c>
      <c r="K126" s="1" t="str">
        <f t="shared" si="3"/>
        <v>2019</v>
      </c>
      <c r="L126" s="1">
        <f t="shared" si="4"/>
        <v>3</v>
      </c>
      <c r="M126" s="1" t="s">
        <v>60</v>
      </c>
    </row>
    <row r="127" spans="8:13" hidden="1">
      <c r="H127" s="1" t="s">
        <v>233</v>
      </c>
      <c r="I127" s="1" t="s">
        <v>437</v>
      </c>
      <c r="J127" s="1" t="s">
        <v>815</v>
      </c>
      <c r="K127" s="1" t="str">
        <f t="shared" si="3"/>
        <v>2014</v>
      </c>
      <c r="L127" s="1">
        <f t="shared" si="4"/>
        <v>44</v>
      </c>
      <c r="M127" s="1" t="s">
        <v>79</v>
      </c>
    </row>
    <row r="128" spans="8:13" hidden="1">
      <c r="H128" s="1" t="s">
        <v>809</v>
      </c>
      <c r="I128" s="1" t="s">
        <v>818</v>
      </c>
      <c r="J128" s="1" t="s">
        <v>752</v>
      </c>
      <c r="K128" s="1" t="str">
        <f t="shared" si="3"/>
        <v>2018</v>
      </c>
      <c r="L128" s="1">
        <f t="shared" si="4"/>
        <v>35</v>
      </c>
      <c r="M128" s="1" t="s">
        <v>79</v>
      </c>
    </row>
    <row r="129" spans="8:13">
      <c r="H129" s="1" t="s">
        <v>54</v>
      </c>
      <c r="I129" s="1" t="s">
        <v>656</v>
      </c>
      <c r="J129" s="1" t="s">
        <v>656</v>
      </c>
      <c r="K129" s="1" t="str">
        <f t="shared" si="3"/>
        <v>2019</v>
      </c>
      <c r="L129" s="1">
        <f t="shared" si="4"/>
        <v>3</v>
      </c>
      <c r="M129" s="1" t="s">
        <v>60</v>
      </c>
    </row>
    <row r="130" spans="8:13" hidden="1">
      <c r="H130" s="1" t="s">
        <v>99</v>
      </c>
      <c r="I130" s="1" t="s">
        <v>826</v>
      </c>
      <c r="J130" s="1" t="s">
        <v>828</v>
      </c>
      <c r="K130" s="1" t="str">
        <f t="shared" ref="K130:K193" si="5">TEXT(J130,"YYYY")</f>
        <v>2018</v>
      </c>
      <c r="L130" s="1">
        <f t="shared" si="4"/>
        <v>5</v>
      </c>
      <c r="M130" s="1" t="s">
        <v>79</v>
      </c>
    </row>
    <row r="131" spans="8:13" hidden="1">
      <c r="H131" s="1" t="s">
        <v>484</v>
      </c>
      <c r="I131" s="1" t="s">
        <v>522</v>
      </c>
      <c r="J131" s="1" t="s">
        <v>517</v>
      </c>
      <c r="K131" s="1" t="str">
        <f t="shared" si="5"/>
        <v>2019</v>
      </c>
      <c r="L131" s="1">
        <f t="shared" si="4"/>
        <v>48</v>
      </c>
      <c r="M131" s="1" t="s">
        <v>79</v>
      </c>
    </row>
    <row r="132" spans="8:13" hidden="1">
      <c r="H132" s="1" t="s">
        <v>282</v>
      </c>
      <c r="I132" s="1" t="s">
        <v>835</v>
      </c>
      <c r="J132" s="1" t="s">
        <v>188</v>
      </c>
      <c r="K132" s="1" t="str">
        <f t="shared" si="5"/>
        <v>2019</v>
      </c>
      <c r="L132" s="1">
        <f t="shared" si="4"/>
        <v>43</v>
      </c>
      <c r="M132" s="1" t="s">
        <v>79</v>
      </c>
    </row>
    <row r="133" spans="8:13" hidden="1">
      <c r="H133" s="1" t="s">
        <v>169</v>
      </c>
      <c r="I133" s="1" t="s">
        <v>835</v>
      </c>
      <c r="J133" s="1" t="s">
        <v>162</v>
      </c>
      <c r="K133" s="1" t="str">
        <f t="shared" si="5"/>
        <v>2016</v>
      </c>
      <c r="L133" s="1">
        <f t="shared" si="4"/>
        <v>17</v>
      </c>
      <c r="M133" s="1" t="s">
        <v>79</v>
      </c>
    </row>
    <row r="134" spans="8:13">
      <c r="H134" s="1" t="s">
        <v>54</v>
      </c>
      <c r="I134" s="1" t="s">
        <v>1448</v>
      </c>
      <c r="J134" s="1" t="s">
        <v>1328</v>
      </c>
      <c r="K134" s="1" t="str">
        <f t="shared" si="5"/>
        <v>2019</v>
      </c>
      <c r="L134" s="1">
        <f t="shared" si="4"/>
        <v>3</v>
      </c>
      <c r="M134" s="1" t="s">
        <v>60</v>
      </c>
    </row>
    <row r="135" spans="8:13">
      <c r="H135" s="1" t="s">
        <v>158</v>
      </c>
      <c r="I135" s="1" t="s">
        <v>1549</v>
      </c>
      <c r="J135" s="5">
        <v>40544</v>
      </c>
      <c r="K135" s="1" t="str">
        <f t="shared" si="5"/>
        <v>2011</v>
      </c>
      <c r="L135" s="1">
        <f t="shared" si="4"/>
        <v>3</v>
      </c>
      <c r="M135" s="1" t="s">
        <v>60</v>
      </c>
    </row>
    <row r="136" spans="8:13">
      <c r="H136" s="1" t="s">
        <v>55</v>
      </c>
      <c r="I136" s="1" t="s">
        <v>1671</v>
      </c>
      <c r="J136" s="1" t="s">
        <v>873</v>
      </c>
      <c r="K136" s="1" t="str">
        <f t="shared" si="5"/>
        <v>2017</v>
      </c>
      <c r="L136" s="1">
        <f t="shared" si="4"/>
        <v>3</v>
      </c>
      <c r="M136" s="1" t="s">
        <v>60</v>
      </c>
    </row>
    <row r="137" spans="8:13">
      <c r="H137" s="1" t="s">
        <v>55</v>
      </c>
      <c r="I137" s="1" t="s">
        <v>2037</v>
      </c>
      <c r="J137" s="1" t="s">
        <v>881</v>
      </c>
      <c r="K137" s="1" t="str">
        <f t="shared" si="5"/>
        <v>2018</v>
      </c>
      <c r="L137" s="1">
        <f t="shared" si="4"/>
        <v>3</v>
      </c>
      <c r="M137" s="1" t="s">
        <v>60</v>
      </c>
    </row>
    <row r="138" spans="8:13" hidden="1">
      <c r="H138" s="1" t="s">
        <v>197</v>
      </c>
      <c r="I138" s="1" t="s">
        <v>861</v>
      </c>
      <c r="J138" s="1" t="s">
        <v>303</v>
      </c>
      <c r="K138" s="1" t="str">
        <f t="shared" si="5"/>
        <v>2016</v>
      </c>
      <c r="L138" s="1">
        <f t="shared" si="4"/>
        <v>14</v>
      </c>
      <c r="M138" s="1" t="s">
        <v>79</v>
      </c>
    </row>
    <row r="139" spans="8:13" hidden="1">
      <c r="H139" s="1" t="s">
        <v>299</v>
      </c>
      <c r="I139" s="1" t="s">
        <v>861</v>
      </c>
      <c r="J139" s="1" t="s">
        <v>72</v>
      </c>
      <c r="K139" s="1" t="str">
        <f t="shared" si="5"/>
        <v>2019</v>
      </c>
      <c r="L139" s="1">
        <f t="shared" si="4"/>
        <v>44</v>
      </c>
      <c r="M139" s="1" t="s">
        <v>79</v>
      </c>
    </row>
    <row r="140" spans="8:13" hidden="1">
      <c r="H140" s="1" t="s">
        <v>189</v>
      </c>
      <c r="I140" s="1" t="s">
        <v>861</v>
      </c>
      <c r="J140" s="1" t="s">
        <v>870</v>
      </c>
      <c r="K140" s="1" t="str">
        <f t="shared" si="5"/>
        <v>1999</v>
      </c>
      <c r="L140" s="1">
        <f t="shared" si="4"/>
        <v>27</v>
      </c>
      <c r="M140" s="1" t="s">
        <v>79</v>
      </c>
    </row>
    <row r="141" spans="8:13">
      <c r="H141" s="1" t="s">
        <v>116</v>
      </c>
      <c r="I141" s="1" t="s">
        <v>3270</v>
      </c>
      <c r="J141" s="1" t="s">
        <v>209</v>
      </c>
      <c r="K141" s="1" t="str">
        <f t="shared" si="5"/>
        <v>2016</v>
      </c>
      <c r="L141" s="1">
        <f t="shared" si="4"/>
        <v>3</v>
      </c>
      <c r="M141" s="1" t="s">
        <v>60</v>
      </c>
    </row>
    <row r="142" spans="8:13">
      <c r="H142" s="1" t="s">
        <v>55</v>
      </c>
      <c r="I142" s="1" t="s">
        <v>4538</v>
      </c>
      <c r="J142" s="1" t="s">
        <v>634</v>
      </c>
      <c r="K142" s="1" t="str">
        <f t="shared" si="5"/>
        <v>2015</v>
      </c>
      <c r="L142" s="1">
        <f t="shared" si="4"/>
        <v>3</v>
      </c>
      <c r="M142" s="1" t="s">
        <v>60</v>
      </c>
    </row>
    <row r="143" spans="8:13">
      <c r="H143" s="1" t="s">
        <v>55</v>
      </c>
      <c r="I143" s="1" t="s">
        <v>4977</v>
      </c>
      <c r="J143" s="1" t="s">
        <v>4461</v>
      </c>
      <c r="K143" s="1" t="str">
        <f t="shared" si="5"/>
        <v>2016</v>
      </c>
      <c r="L143" s="1">
        <f t="shared" si="4"/>
        <v>3</v>
      </c>
      <c r="M143" s="1" t="s">
        <v>60</v>
      </c>
    </row>
    <row r="144" spans="8:13">
      <c r="H144" s="1" t="s">
        <v>55</v>
      </c>
      <c r="I144" s="1" t="s">
        <v>5394</v>
      </c>
      <c r="J144" s="1" t="s">
        <v>209</v>
      </c>
      <c r="K144" s="1" t="str">
        <f t="shared" si="5"/>
        <v>2016</v>
      </c>
      <c r="L144" s="1">
        <f t="shared" si="4"/>
        <v>3</v>
      </c>
      <c r="M144" s="1" t="s">
        <v>60</v>
      </c>
    </row>
    <row r="145" spans="8:13" hidden="1">
      <c r="H145" s="1" t="s">
        <v>479</v>
      </c>
      <c r="I145" s="1" t="s">
        <v>888</v>
      </c>
      <c r="J145" s="1" t="s">
        <v>892</v>
      </c>
      <c r="K145" s="1" t="str">
        <f t="shared" si="5"/>
        <v>2015</v>
      </c>
      <c r="L145" s="1">
        <f t="shared" si="4"/>
        <v>15</v>
      </c>
      <c r="M145" s="1" t="s">
        <v>79</v>
      </c>
    </row>
    <row r="146" spans="8:13" hidden="1">
      <c r="H146" s="1" t="s">
        <v>573</v>
      </c>
      <c r="I146" s="1" t="s">
        <v>888</v>
      </c>
      <c r="J146" s="1" t="s">
        <v>896</v>
      </c>
      <c r="K146" s="1" t="str">
        <f t="shared" si="5"/>
        <v>2019</v>
      </c>
      <c r="L146" s="1">
        <f t="shared" si="4"/>
        <v>66</v>
      </c>
      <c r="M146" s="1" t="s">
        <v>79</v>
      </c>
    </row>
    <row r="147" spans="8:13">
      <c r="H147" s="1" t="s">
        <v>116</v>
      </c>
      <c r="I147" s="1" t="s">
        <v>6364</v>
      </c>
      <c r="J147" s="1" t="s">
        <v>6321</v>
      </c>
      <c r="K147" s="1" t="str">
        <f t="shared" si="5"/>
        <v>2014</v>
      </c>
      <c r="L147" s="1">
        <f t="shared" si="4"/>
        <v>3</v>
      </c>
      <c r="M147" s="1" t="s">
        <v>60</v>
      </c>
    </row>
    <row r="148" spans="8:13" hidden="1">
      <c r="H148" s="1" t="s">
        <v>301</v>
      </c>
      <c r="I148" s="1" t="s">
        <v>248</v>
      </c>
      <c r="J148" s="1" t="s">
        <v>905</v>
      </c>
      <c r="K148" s="1" t="str">
        <f t="shared" si="5"/>
        <v>2015</v>
      </c>
      <c r="L148" s="1">
        <f t="shared" si="4"/>
        <v>49</v>
      </c>
      <c r="M148" s="1" t="s">
        <v>79</v>
      </c>
    </row>
    <row r="149" spans="8:13">
      <c r="H149" s="1" t="s">
        <v>54</v>
      </c>
      <c r="I149" s="1" t="s">
        <v>6779</v>
      </c>
      <c r="J149" s="1" t="s">
        <v>6784</v>
      </c>
      <c r="K149" s="1" t="str">
        <f t="shared" si="5"/>
        <v>2015</v>
      </c>
      <c r="L149" s="1">
        <f t="shared" si="4"/>
        <v>3</v>
      </c>
      <c r="M149" s="1" t="s">
        <v>60</v>
      </c>
    </row>
    <row r="150" spans="8:13" hidden="1">
      <c r="H150" s="1" t="s">
        <v>126</v>
      </c>
      <c r="I150" s="1" t="s">
        <v>911</v>
      </c>
      <c r="J150" s="1" t="s">
        <v>913</v>
      </c>
      <c r="K150" s="1" t="str">
        <f t="shared" si="5"/>
        <v>2018</v>
      </c>
      <c r="L150" s="1">
        <f t="shared" si="4"/>
        <v>13</v>
      </c>
      <c r="M150" s="1" t="s">
        <v>79</v>
      </c>
    </row>
    <row r="151" spans="8:13">
      <c r="H151" s="1" t="s">
        <v>54</v>
      </c>
      <c r="I151" s="1" t="s">
        <v>3817</v>
      </c>
      <c r="J151" s="1" t="s">
        <v>6104</v>
      </c>
      <c r="K151" s="1" t="str">
        <f t="shared" si="5"/>
        <v>2015</v>
      </c>
      <c r="L151" s="1">
        <f t="shared" si="4"/>
        <v>3</v>
      </c>
      <c r="M151" s="1" t="s">
        <v>60</v>
      </c>
    </row>
    <row r="152" spans="8:13">
      <c r="H152" s="1" t="s">
        <v>54</v>
      </c>
      <c r="I152" s="1" t="s">
        <v>3918</v>
      </c>
      <c r="J152" s="1" t="s">
        <v>7069</v>
      </c>
      <c r="K152" s="1" t="str">
        <f t="shared" si="5"/>
        <v>2015</v>
      </c>
      <c r="L152" s="1">
        <f t="shared" si="4"/>
        <v>3</v>
      </c>
      <c r="M152" s="1" t="s">
        <v>60</v>
      </c>
    </row>
    <row r="153" spans="8:13">
      <c r="H153" s="1" t="s">
        <v>54</v>
      </c>
      <c r="I153" s="1" t="s">
        <v>7089</v>
      </c>
      <c r="J153" s="1" t="s">
        <v>5441</v>
      </c>
      <c r="K153" s="1" t="str">
        <f t="shared" si="5"/>
        <v>2020</v>
      </c>
      <c r="L153" s="1">
        <f t="shared" si="4"/>
        <v>3</v>
      </c>
      <c r="M153" s="1" t="s">
        <v>60</v>
      </c>
    </row>
    <row r="154" spans="8:13" hidden="1">
      <c r="H154" s="1" t="s">
        <v>240</v>
      </c>
      <c r="I154" s="1" t="s">
        <v>903</v>
      </c>
      <c r="J154" s="1" t="s">
        <v>931</v>
      </c>
      <c r="K154" s="1" t="str">
        <f t="shared" si="5"/>
        <v>2016</v>
      </c>
      <c r="L154" s="1">
        <f t="shared" si="4"/>
        <v>51</v>
      </c>
      <c r="M154" s="1" t="s">
        <v>79</v>
      </c>
    </row>
    <row r="155" spans="8:13">
      <c r="H155" s="1" t="s">
        <v>217</v>
      </c>
      <c r="I155" s="1" t="s">
        <v>4965</v>
      </c>
      <c r="J155" s="1" t="s">
        <v>7239</v>
      </c>
      <c r="K155" s="1" t="str">
        <f t="shared" si="5"/>
        <v>2002</v>
      </c>
      <c r="L155" s="1">
        <f t="shared" si="4"/>
        <v>3</v>
      </c>
      <c r="M155" s="1" t="s">
        <v>60</v>
      </c>
    </row>
    <row r="156" spans="8:13">
      <c r="H156" s="1" t="s">
        <v>116</v>
      </c>
      <c r="I156" s="1" t="s">
        <v>1067</v>
      </c>
      <c r="J156" s="1" t="s">
        <v>6947</v>
      </c>
      <c r="K156" s="1" t="str">
        <f t="shared" si="5"/>
        <v>2013</v>
      </c>
      <c r="L156" s="1">
        <f t="shared" si="4"/>
        <v>3</v>
      </c>
      <c r="M156" s="1" t="s">
        <v>60</v>
      </c>
    </row>
    <row r="157" spans="8:13">
      <c r="H157" s="1" t="s">
        <v>197</v>
      </c>
      <c r="I157" s="1" t="s">
        <v>7502</v>
      </c>
      <c r="J157" s="1" t="s">
        <v>2679</v>
      </c>
      <c r="K157" s="1" t="str">
        <f t="shared" si="5"/>
        <v>1998</v>
      </c>
      <c r="L157" s="1">
        <f t="shared" si="4"/>
        <v>3</v>
      </c>
      <c r="M157" s="1" t="s">
        <v>60</v>
      </c>
    </row>
    <row r="158" spans="8:13" hidden="1">
      <c r="H158" s="1" t="s">
        <v>584</v>
      </c>
      <c r="I158" s="1" t="s">
        <v>903</v>
      </c>
      <c r="J158" s="1" t="s">
        <v>952</v>
      </c>
      <c r="K158" s="1" t="str">
        <f t="shared" si="5"/>
        <v>2001</v>
      </c>
      <c r="L158" s="1">
        <f t="shared" si="4"/>
        <v>19</v>
      </c>
      <c r="M158" s="1" t="s">
        <v>79</v>
      </c>
    </row>
    <row r="159" spans="8:13" hidden="1">
      <c r="H159" s="1" t="s">
        <v>583</v>
      </c>
      <c r="I159" s="1" t="s">
        <v>956</v>
      </c>
      <c r="J159" s="1" t="s">
        <v>960</v>
      </c>
      <c r="K159" s="1" t="str">
        <f t="shared" si="5"/>
        <v>2018</v>
      </c>
      <c r="L159" s="1">
        <f t="shared" si="4"/>
        <v>22</v>
      </c>
      <c r="M159" s="1" t="s">
        <v>79</v>
      </c>
    </row>
    <row r="160" spans="8:13">
      <c r="H160" s="1" t="s">
        <v>116</v>
      </c>
      <c r="I160" s="1" t="s">
        <v>7937</v>
      </c>
      <c r="J160" s="1" t="s">
        <v>881</v>
      </c>
      <c r="K160" s="1" t="str">
        <f t="shared" si="5"/>
        <v>2018</v>
      </c>
      <c r="L160" s="1">
        <f t="shared" si="4"/>
        <v>3</v>
      </c>
      <c r="M160" s="1" t="s">
        <v>60</v>
      </c>
    </row>
    <row r="161" spans="8:13" hidden="1">
      <c r="H161" s="1" t="s">
        <v>479</v>
      </c>
      <c r="I161" s="1" t="s">
        <v>968</v>
      </c>
      <c r="J161" s="1" t="s">
        <v>892</v>
      </c>
      <c r="K161" s="1" t="str">
        <f t="shared" si="5"/>
        <v>2015</v>
      </c>
      <c r="L161" s="1">
        <f t="shared" si="4"/>
        <v>19</v>
      </c>
      <c r="M161" s="1" t="s">
        <v>79</v>
      </c>
    </row>
    <row r="162" spans="8:13" hidden="1">
      <c r="H162" s="1" t="s">
        <v>324</v>
      </c>
      <c r="I162" s="1" t="s">
        <v>972</v>
      </c>
      <c r="J162" s="1" t="s">
        <v>931</v>
      </c>
      <c r="K162" s="1" t="str">
        <f t="shared" si="5"/>
        <v>2016</v>
      </c>
      <c r="L162" s="1">
        <f t="shared" si="4"/>
        <v>11</v>
      </c>
      <c r="M162" s="1" t="s">
        <v>79</v>
      </c>
    </row>
    <row r="163" spans="8:13" hidden="1">
      <c r="H163" s="1" t="s">
        <v>120</v>
      </c>
      <c r="I163" s="1" t="s">
        <v>976</v>
      </c>
      <c r="J163" s="1" t="s">
        <v>978</v>
      </c>
      <c r="K163" s="1" t="str">
        <f t="shared" si="5"/>
        <v>2018</v>
      </c>
      <c r="L163" s="1">
        <f t="shared" si="4"/>
        <v>46</v>
      </c>
      <c r="M163" s="1" t="s">
        <v>79</v>
      </c>
    </row>
    <row r="164" spans="8:13">
      <c r="H164" s="1" t="s">
        <v>116</v>
      </c>
      <c r="I164" s="1" t="s">
        <v>8081</v>
      </c>
      <c r="J164" s="1" t="s">
        <v>2344</v>
      </c>
      <c r="K164" s="1" t="str">
        <f t="shared" si="5"/>
        <v>2018</v>
      </c>
      <c r="L164" s="1">
        <f t="shared" si="4"/>
        <v>3</v>
      </c>
      <c r="M164" s="1" t="s">
        <v>60</v>
      </c>
    </row>
    <row r="165" spans="8:13" hidden="1">
      <c r="H165" s="1" t="s">
        <v>530</v>
      </c>
      <c r="I165" s="1" t="s">
        <v>987</v>
      </c>
      <c r="J165" s="1" t="s">
        <v>990</v>
      </c>
      <c r="K165" s="1" t="str">
        <f t="shared" si="5"/>
        <v>2017</v>
      </c>
      <c r="L165" s="1">
        <f t="shared" si="4"/>
        <v>33</v>
      </c>
      <c r="M165" s="1" t="s">
        <v>79</v>
      </c>
    </row>
    <row r="166" spans="8:13">
      <c r="H166" s="1" t="s">
        <v>583</v>
      </c>
      <c r="I166" s="1" t="s">
        <v>8729</v>
      </c>
      <c r="J166" s="1" t="s">
        <v>952</v>
      </c>
      <c r="K166" s="1" t="str">
        <f t="shared" si="5"/>
        <v>2001</v>
      </c>
      <c r="L166" s="1">
        <f t="shared" si="4"/>
        <v>3</v>
      </c>
      <c r="M166" s="1" t="s">
        <v>60</v>
      </c>
    </row>
    <row r="167" spans="8:13" hidden="1">
      <c r="H167" s="1" t="s">
        <v>584</v>
      </c>
      <c r="I167" s="1" t="s">
        <v>996</v>
      </c>
      <c r="J167" s="1" t="s">
        <v>998</v>
      </c>
      <c r="K167" s="1" t="str">
        <f t="shared" si="5"/>
        <v>2010</v>
      </c>
      <c r="L167" s="1">
        <f t="shared" si="4"/>
        <v>30</v>
      </c>
      <c r="M167" s="1" t="s">
        <v>79</v>
      </c>
    </row>
    <row r="168" spans="8:13" hidden="1">
      <c r="H168" s="1" t="s">
        <v>63</v>
      </c>
      <c r="I168" s="1" t="s">
        <v>1001</v>
      </c>
      <c r="J168" s="1" t="s">
        <v>1003</v>
      </c>
      <c r="K168" s="1" t="str">
        <f t="shared" si="5"/>
        <v>2011</v>
      </c>
      <c r="L168" s="1">
        <f t="shared" si="4"/>
        <v>22</v>
      </c>
      <c r="M168" s="1" t="s">
        <v>79</v>
      </c>
    </row>
    <row r="169" spans="8:13" hidden="1">
      <c r="H169" s="1" t="s">
        <v>88</v>
      </c>
      <c r="I169" s="1" t="s">
        <v>1006</v>
      </c>
      <c r="J169" s="1" t="s">
        <v>1008</v>
      </c>
      <c r="K169" s="1" t="str">
        <f t="shared" si="5"/>
        <v>2011</v>
      </c>
      <c r="L169" s="1">
        <f t="shared" si="4"/>
        <v>24</v>
      </c>
      <c r="M169" s="1" t="s">
        <v>79</v>
      </c>
    </row>
    <row r="170" spans="8:13">
      <c r="H170" s="1" t="s">
        <v>58</v>
      </c>
      <c r="I170" s="1" t="s">
        <v>9477</v>
      </c>
      <c r="J170" s="1" t="s">
        <v>9480</v>
      </c>
      <c r="K170" s="1" t="str">
        <f t="shared" si="5"/>
        <v>2007</v>
      </c>
      <c r="L170" s="1">
        <f t="shared" si="4"/>
        <v>3</v>
      </c>
      <c r="M170" s="1" t="s">
        <v>60</v>
      </c>
    </row>
    <row r="171" spans="8:13" hidden="1">
      <c r="H171" s="1" t="s">
        <v>324</v>
      </c>
      <c r="I171" s="1" t="s">
        <v>903</v>
      </c>
      <c r="J171" s="1" t="s">
        <v>1015</v>
      </c>
      <c r="K171" s="1" t="str">
        <f t="shared" si="5"/>
        <v>2018</v>
      </c>
      <c r="L171" s="1">
        <f t="shared" si="4"/>
        <v>12</v>
      </c>
      <c r="M171" s="1" t="s">
        <v>79</v>
      </c>
    </row>
    <row r="172" spans="8:13">
      <c r="H172" s="1" t="s">
        <v>54</v>
      </c>
      <c r="I172" s="1" t="s">
        <v>10543</v>
      </c>
      <c r="J172" s="1" t="s">
        <v>5680</v>
      </c>
      <c r="K172" s="1" t="str">
        <f t="shared" si="5"/>
        <v>2020</v>
      </c>
      <c r="L172" s="1">
        <f t="shared" si="4"/>
        <v>3</v>
      </c>
      <c r="M172" s="1" t="s">
        <v>60</v>
      </c>
    </row>
    <row r="173" spans="8:13">
      <c r="H173" s="1" t="s">
        <v>187</v>
      </c>
      <c r="I173" s="1" t="s">
        <v>9124</v>
      </c>
      <c r="J173" s="1" t="s">
        <v>348</v>
      </c>
      <c r="K173" s="1" t="str">
        <f t="shared" si="5"/>
        <v>2014</v>
      </c>
      <c r="L173" s="1">
        <f t="shared" si="4"/>
        <v>3</v>
      </c>
      <c r="M173" s="1" t="s">
        <v>60</v>
      </c>
    </row>
    <row r="174" spans="8:13">
      <c r="H174" s="1" t="s">
        <v>55</v>
      </c>
      <c r="I174" s="1" t="s">
        <v>11685</v>
      </c>
      <c r="J174" s="1" t="s">
        <v>1163</v>
      </c>
      <c r="K174" s="1" t="str">
        <f t="shared" si="5"/>
        <v>2015</v>
      </c>
      <c r="L174" s="1">
        <f t="shared" si="4"/>
        <v>3</v>
      </c>
      <c r="M174" s="1" t="s">
        <v>60</v>
      </c>
    </row>
    <row r="175" spans="8:13" hidden="1">
      <c r="H175" s="1" t="s">
        <v>58</v>
      </c>
      <c r="I175" s="1" t="s">
        <v>1027</v>
      </c>
      <c r="J175" s="1" t="s">
        <v>1030</v>
      </c>
      <c r="K175" s="1" t="str">
        <f t="shared" si="5"/>
        <v>2019</v>
      </c>
      <c r="L175" s="1">
        <f t="shared" si="4"/>
        <v>10</v>
      </c>
      <c r="M175" s="1" t="s">
        <v>79</v>
      </c>
    </row>
    <row r="176" spans="8:13" hidden="1">
      <c r="H176" s="1" t="s">
        <v>134</v>
      </c>
      <c r="I176" s="1" t="s">
        <v>1027</v>
      </c>
      <c r="J176" s="1" t="s">
        <v>66</v>
      </c>
      <c r="K176" s="1" t="str">
        <f t="shared" si="5"/>
        <v>2019</v>
      </c>
      <c r="L176" s="1">
        <f t="shared" ref="L176:L239" si="6">H176-(TEXT(I176,"YYYY")-TEXT(J176,"YYYY"))</f>
        <v>27</v>
      </c>
      <c r="M176" s="1" t="s">
        <v>79</v>
      </c>
    </row>
    <row r="177" spans="8:13">
      <c r="H177" s="1" t="s">
        <v>55</v>
      </c>
      <c r="I177" s="1" t="s">
        <v>11727</v>
      </c>
      <c r="J177" s="1" t="s">
        <v>1163</v>
      </c>
      <c r="K177" s="1" t="str">
        <f t="shared" si="5"/>
        <v>2015</v>
      </c>
      <c r="L177" s="1">
        <f t="shared" si="6"/>
        <v>3</v>
      </c>
      <c r="M177" s="1" t="s">
        <v>60</v>
      </c>
    </row>
    <row r="178" spans="8:13" hidden="1">
      <c r="H178" s="1" t="s">
        <v>301</v>
      </c>
      <c r="I178" s="1" t="s">
        <v>1042</v>
      </c>
      <c r="J178" s="1" t="s">
        <v>1044</v>
      </c>
      <c r="K178" s="1" t="str">
        <f t="shared" si="5"/>
        <v>2018</v>
      </c>
      <c r="L178" s="1">
        <f t="shared" si="6"/>
        <v>52</v>
      </c>
      <c r="M178" s="1" t="s">
        <v>79</v>
      </c>
    </row>
    <row r="179" spans="8:13">
      <c r="H179" s="1" t="s">
        <v>54</v>
      </c>
      <c r="I179" s="1" t="s">
        <v>8180</v>
      </c>
      <c r="J179" s="1" t="s">
        <v>10830</v>
      </c>
      <c r="K179" s="1" t="str">
        <f t="shared" si="5"/>
        <v>2020</v>
      </c>
      <c r="L179" s="1">
        <f t="shared" si="6"/>
        <v>3</v>
      </c>
      <c r="M179" s="1" t="s">
        <v>60</v>
      </c>
    </row>
    <row r="180" spans="8:13">
      <c r="H180" s="1" t="s">
        <v>54</v>
      </c>
      <c r="I180" s="1" t="s">
        <v>6283</v>
      </c>
      <c r="J180" s="1" t="s">
        <v>8717</v>
      </c>
      <c r="K180" s="1" t="str">
        <f t="shared" si="5"/>
        <v>2020</v>
      </c>
      <c r="L180" s="1">
        <f t="shared" si="6"/>
        <v>3</v>
      </c>
      <c r="M180" s="1" t="s">
        <v>60</v>
      </c>
    </row>
    <row r="181" spans="8:13" hidden="1">
      <c r="H181" s="1" t="s">
        <v>169</v>
      </c>
      <c r="I181" s="1" t="s">
        <v>1042</v>
      </c>
      <c r="J181" s="5">
        <v>41275</v>
      </c>
      <c r="K181" s="1" t="str">
        <f t="shared" si="5"/>
        <v>2013</v>
      </c>
      <c r="L181" s="1">
        <f t="shared" si="6"/>
        <v>14</v>
      </c>
      <c r="M181" s="1" t="s">
        <v>79</v>
      </c>
    </row>
    <row r="182" spans="8:13">
      <c r="H182" s="1" t="s">
        <v>55</v>
      </c>
      <c r="I182" s="1" t="s">
        <v>195</v>
      </c>
      <c r="J182" s="1" t="s">
        <v>199</v>
      </c>
      <c r="K182" s="1" t="str">
        <f t="shared" si="5"/>
        <v>2018</v>
      </c>
      <c r="L182" s="1">
        <f t="shared" si="6"/>
        <v>4</v>
      </c>
      <c r="M182" s="1" t="s">
        <v>60</v>
      </c>
    </row>
    <row r="183" spans="8:13" hidden="1">
      <c r="H183" s="1" t="s">
        <v>134</v>
      </c>
      <c r="I183" s="1" t="s">
        <v>1056</v>
      </c>
      <c r="J183" s="1" t="s">
        <v>873</v>
      </c>
      <c r="K183" s="1" t="str">
        <f t="shared" si="5"/>
        <v>2017</v>
      </c>
      <c r="L183" s="1">
        <f t="shared" si="6"/>
        <v>25</v>
      </c>
      <c r="M183" s="1" t="s">
        <v>79</v>
      </c>
    </row>
    <row r="184" spans="8:13">
      <c r="H184" s="1" t="s">
        <v>55</v>
      </c>
      <c r="I184" s="1" t="s">
        <v>1316</v>
      </c>
      <c r="J184" s="1" t="s">
        <v>517</v>
      </c>
      <c r="K184" s="1" t="str">
        <f t="shared" si="5"/>
        <v>2019</v>
      </c>
      <c r="L184" s="1">
        <f t="shared" si="6"/>
        <v>4</v>
      </c>
      <c r="M184" s="1" t="s">
        <v>60</v>
      </c>
    </row>
    <row r="185" spans="8:13">
      <c r="H185" s="1" t="s">
        <v>116</v>
      </c>
      <c r="I185" s="1" t="s">
        <v>1518</v>
      </c>
      <c r="J185" s="1" t="s">
        <v>486</v>
      </c>
      <c r="K185" s="1" t="str">
        <f t="shared" si="5"/>
        <v>2018</v>
      </c>
      <c r="L185" s="1">
        <f t="shared" si="6"/>
        <v>4</v>
      </c>
      <c r="M185" s="1" t="s">
        <v>60</v>
      </c>
    </row>
    <row r="186" spans="8:13" hidden="1">
      <c r="H186" s="1" t="s">
        <v>136</v>
      </c>
      <c r="I186" s="1" t="s">
        <v>1056</v>
      </c>
      <c r="J186" s="1" t="s">
        <v>1072</v>
      </c>
      <c r="K186" s="1" t="str">
        <f t="shared" si="5"/>
        <v>2009</v>
      </c>
      <c r="L186" s="1">
        <f t="shared" si="6"/>
        <v>40</v>
      </c>
      <c r="M186" s="1" t="s">
        <v>79</v>
      </c>
    </row>
    <row r="187" spans="8:13">
      <c r="H187" s="1" t="s">
        <v>55</v>
      </c>
      <c r="I187" s="1" t="s">
        <v>2046</v>
      </c>
      <c r="J187" s="1" t="s">
        <v>1179</v>
      </c>
      <c r="K187" s="1" t="str">
        <f t="shared" si="5"/>
        <v>2019</v>
      </c>
      <c r="L187" s="1">
        <f t="shared" si="6"/>
        <v>4</v>
      </c>
      <c r="M187" s="1" t="s">
        <v>60</v>
      </c>
    </row>
    <row r="188" spans="8:13">
      <c r="H188" s="1" t="s">
        <v>169</v>
      </c>
      <c r="I188" s="1" t="s">
        <v>1118</v>
      </c>
      <c r="J188" s="1" t="s">
        <v>1862</v>
      </c>
      <c r="K188" s="1" t="str">
        <f t="shared" si="5"/>
        <v>2003</v>
      </c>
      <c r="L188" s="1">
        <f t="shared" si="6"/>
        <v>4</v>
      </c>
      <c r="M188" s="1" t="s">
        <v>60</v>
      </c>
    </row>
    <row r="189" spans="8:13">
      <c r="H189" s="1" t="s">
        <v>55</v>
      </c>
      <c r="I189" s="1" t="s">
        <v>2204</v>
      </c>
      <c r="J189" s="1" t="s">
        <v>2204</v>
      </c>
      <c r="K189" s="1" t="str">
        <f t="shared" si="5"/>
        <v>2019</v>
      </c>
      <c r="L189" s="1">
        <f t="shared" si="6"/>
        <v>4</v>
      </c>
      <c r="M189" s="1" t="s">
        <v>60</v>
      </c>
    </row>
    <row r="190" spans="8:13" hidden="1">
      <c r="H190" s="1" t="s">
        <v>158</v>
      </c>
      <c r="I190" s="1" t="s">
        <v>1087</v>
      </c>
      <c r="J190" s="1" t="s">
        <v>931</v>
      </c>
      <c r="K190" s="1" t="str">
        <f t="shared" si="5"/>
        <v>2016</v>
      </c>
      <c r="L190" s="1">
        <f t="shared" si="6"/>
        <v>9</v>
      </c>
      <c r="M190" s="1" t="s">
        <v>79</v>
      </c>
    </row>
    <row r="191" spans="8:13" hidden="1">
      <c r="H191" s="1" t="s">
        <v>530</v>
      </c>
      <c r="I191" s="1" t="s">
        <v>1085</v>
      </c>
      <c r="J191" s="1" t="s">
        <v>532</v>
      </c>
      <c r="K191" s="1" t="str">
        <f t="shared" si="5"/>
        <v>2019</v>
      </c>
      <c r="L191" s="1">
        <f t="shared" si="6"/>
        <v>33</v>
      </c>
      <c r="M191" s="1" t="s">
        <v>79</v>
      </c>
    </row>
    <row r="192" spans="8:13" hidden="1">
      <c r="H192" s="1" t="s">
        <v>644</v>
      </c>
      <c r="I192" s="1" t="s">
        <v>1085</v>
      </c>
      <c r="J192" s="1" t="s">
        <v>171</v>
      </c>
      <c r="K192" s="1" t="str">
        <f t="shared" si="5"/>
        <v>2015</v>
      </c>
      <c r="L192" s="1">
        <f t="shared" si="6"/>
        <v>31</v>
      </c>
      <c r="M192" s="1" t="s">
        <v>79</v>
      </c>
    </row>
    <row r="193" spans="8:13">
      <c r="H193" s="1" t="s">
        <v>530</v>
      </c>
      <c r="I193" s="1" t="s">
        <v>2746</v>
      </c>
      <c r="J193" s="1" t="s">
        <v>2762</v>
      </c>
      <c r="K193" s="1" t="str">
        <f t="shared" si="5"/>
        <v>1989</v>
      </c>
      <c r="L193" s="1">
        <f t="shared" si="6"/>
        <v>4</v>
      </c>
      <c r="M193" s="1" t="s">
        <v>60</v>
      </c>
    </row>
    <row r="194" spans="8:13">
      <c r="H194" s="1" t="s">
        <v>55</v>
      </c>
      <c r="I194" s="1" t="s">
        <v>1296</v>
      </c>
      <c r="J194" s="1" t="s">
        <v>1598</v>
      </c>
      <c r="K194" s="1" t="str">
        <f t="shared" ref="K194:K257" si="7">TEXT(J194,"YYYY")</f>
        <v>2017</v>
      </c>
      <c r="L194" s="1">
        <f t="shared" si="6"/>
        <v>4</v>
      </c>
      <c r="M194" s="1" t="s">
        <v>60</v>
      </c>
    </row>
    <row r="195" spans="8:13" hidden="1">
      <c r="H195" s="1" t="s">
        <v>126</v>
      </c>
      <c r="I195" s="1" t="s">
        <v>1085</v>
      </c>
      <c r="J195" s="1" t="s">
        <v>66</v>
      </c>
      <c r="K195" s="1" t="str">
        <f t="shared" si="7"/>
        <v>2019</v>
      </c>
      <c r="L195" s="1">
        <f t="shared" si="6"/>
        <v>14</v>
      </c>
      <c r="M195" s="1" t="s">
        <v>79</v>
      </c>
    </row>
    <row r="196" spans="8:13">
      <c r="H196" s="1" t="s">
        <v>464</v>
      </c>
      <c r="I196" s="1" t="s">
        <v>2955</v>
      </c>
      <c r="J196" s="1" t="s">
        <v>2999</v>
      </c>
      <c r="K196" s="1" t="str">
        <f t="shared" si="7"/>
        <v>1991</v>
      </c>
      <c r="L196" s="1">
        <f t="shared" si="6"/>
        <v>4</v>
      </c>
      <c r="M196" s="1" t="s">
        <v>60</v>
      </c>
    </row>
    <row r="197" spans="8:13" hidden="1">
      <c r="H197" s="1" t="s">
        <v>324</v>
      </c>
      <c r="I197" s="1" t="s">
        <v>1107</v>
      </c>
      <c r="J197" s="1" t="s">
        <v>72</v>
      </c>
      <c r="K197" s="1" t="str">
        <f t="shared" si="7"/>
        <v>2019</v>
      </c>
      <c r="L197" s="1">
        <f t="shared" si="6"/>
        <v>13</v>
      </c>
      <c r="M197" s="1" t="s">
        <v>79</v>
      </c>
    </row>
    <row r="198" spans="8:13" hidden="1">
      <c r="H198" s="1" t="s">
        <v>301</v>
      </c>
      <c r="I198" s="1" t="s">
        <v>1107</v>
      </c>
      <c r="J198" s="1" t="s">
        <v>1027</v>
      </c>
      <c r="K198" s="1" t="str">
        <f t="shared" si="7"/>
        <v>2019</v>
      </c>
      <c r="L198" s="1">
        <f t="shared" si="6"/>
        <v>53</v>
      </c>
      <c r="M198" s="1" t="s">
        <v>79</v>
      </c>
    </row>
    <row r="199" spans="8:13" hidden="1">
      <c r="H199" s="1" t="s">
        <v>555</v>
      </c>
      <c r="I199" s="1" t="s">
        <v>1107</v>
      </c>
      <c r="J199" s="1" t="s">
        <v>1118</v>
      </c>
      <c r="K199" s="1" t="str">
        <f t="shared" si="7"/>
        <v>2019</v>
      </c>
      <c r="L199" s="1">
        <f t="shared" si="6"/>
        <v>40</v>
      </c>
      <c r="M199" s="1" t="s">
        <v>79</v>
      </c>
    </row>
    <row r="200" spans="8:13" hidden="1">
      <c r="H200" s="1" t="s">
        <v>308</v>
      </c>
      <c r="I200" s="5">
        <v>43703</v>
      </c>
      <c r="J200" s="1" t="s">
        <v>1121</v>
      </c>
      <c r="K200" s="1" t="str">
        <f t="shared" si="7"/>
        <v>2019</v>
      </c>
      <c r="L200" s="1">
        <f t="shared" si="6"/>
        <v>57</v>
      </c>
      <c r="M200" s="1" t="s">
        <v>79</v>
      </c>
    </row>
    <row r="201" spans="8:13" hidden="1">
      <c r="H201" s="1" t="s">
        <v>555</v>
      </c>
      <c r="I201" s="1" t="s">
        <v>1107</v>
      </c>
      <c r="J201" s="1" t="s">
        <v>1125</v>
      </c>
      <c r="K201" s="1" t="str">
        <f t="shared" si="7"/>
        <v>2012</v>
      </c>
      <c r="L201" s="1">
        <f t="shared" si="6"/>
        <v>33</v>
      </c>
      <c r="M201" s="1" t="s">
        <v>79</v>
      </c>
    </row>
    <row r="202" spans="8:13">
      <c r="H202" s="1" t="s">
        <v>55</v>
      </c>
      <c r="I202" s="1" t="s">
        <v>2090</v>
      </c>
      <c r="J202" s="1" t="s">
        <v>728</v>
      </c>
      <c r="K202" s="1" t="str">
        <f t="shared" si="7"/>
        <v>2018</v>
      </c>
      <c r="L202" s="1">
        <f t="shared" si="6"/>
        <v>4</v>
      </c>
      <c r="M202" s="1" t="s">
        <v>60</v>
      </c>
    </row>
    <row r="203" spans="8:13">
      <c r="H203" s="1" t="s">
        <v>116</v>
      </c>
      <c r="I203" s="1" t="s">
        <v>3754</v>
      </c>
      <c r="J203" s="1" t="s">
        <v>250</v>
      </c>
      <c r="K203" s="1" t="str">
        <f t="shared" si="7"/>
        <v>2016</v>
      </c>
      <c r="L203" s="1">
        <f t="shared" si="6"/>
        <v>4</v>
      </c>
      <c r="M203" s="1" t="s">
        <v>60</v>
      </c>
    </row>
    <row r="204" spans="8:13" hidden="1">
      <c r="H204" s="1" t="s">
        <v>71</v>
      </c>
      <c r="I204" s="1" t="s">
        <v>1130</v>
      </c>
      <c r="J204" s="1" t="s">
        <v>517</v>
      </c>
      <c r="K204" s="1" t="str">
        <f t="shared" si="7"/>
        <v>2019</v>
      </c>
      <c r="L204" s="1">
        <f t="shared" si="6"/>
        <v>7</v>
      </c>
      <c r="M204" s="1" t="s">
        <v>79</v>
      </c>
    </row>
    <row r="205" spans="8:13" hidden="1">
      <c r="H205" s="1" t="s">
        <v>130</v>
      </c>
      <c r="I205" s="1" t="s">
        <v>1130</v>
      </c>
      <c r="J205" s="1" t="s">
        <v>978</v>
      </c>
      <c r="K205" s="1" t="str">
        <f t="shared" si="7"/>
        <v>2018</v>
      </c>
      <c r="L205" s="1">
        <f t="shared" si="6"/>
        <v>11</v>
      </c>
      <c r="M205" s="1" t="s">
        <v>79</v>
      </c>
    </row>
    <row r="206" spans="8:13">
      <c r="H206" s="1" t="s">
        <v>108</v>
      </c>
      <c r="I206" s="1" t="s">
        <v>264</v>
      </c>
      <c r="J206" s="1" t="s">
        <v>1222</v>
      </c>
      <c r="K206" s="1" t="str">
        <f t="shared" si="7"/>
        <v>2015</v>
      </c>
      <c r="L206" s="1">
        <f t="shared" si="6"/>
        <v>4</v>
      </c>
      <c r="M206" s="1" t="s">
        <v>60</v>
      </c>
    </row>
    <row r="207" spans="8:13" hidden="1">
      <c r="H207" s="1" t="s">
        <v>126</v>
      </c>
      <c r="I207" s="1" t="s">
        <v>1146</v>
      </c>
      <c r="J207" s="1" t="s">
        <v>84</v>
      </c>
      <c r="K207" s="1" t="str">
        <f t="shared" si="7"/>
        <v>2017</v>
      </c>
      <c r="L207" s="1">
        <f t="shared" si="6"/>
        <v>12</v>
      </c>
      <c r="M207" s="1" t="s">
        <v>79</v>
      </c>
    </row>
    <row r="208" spans="8:13" hidden="1">
      <c r="H208" s="1" t="s">
        <v>144</v>
      </c>
      <c r="I208" s="1" t="s">
        <v>1146</v>
      </c>
      <c r="J208" s="1" t="s">
        <v>1154</v>
      </c>
      <c r="K208" s="1" t="str">
        <f t="shared" si="7"/>
        <v>2017</v>
      </c>
      <c r="L208" s="1">
        <f t="shared" si="6"/>
        <v>22</v>
      </c>
      <c r="M208" s="1" t="s">
        <v>79</v>
      </c>
    </row>
    <row r="209" spans="8:13">
      <c r="H209" s="1" t="s">
        <v>678</v>
      </c>
      <c r="I209" s="1" t="s">
        <v>899</v>
      </c>
      <c r="J209" s="1" t="s">
        <v>4041</v>
      </c>
      <c r="K209" s="1" t="str">
        <f t="shared" si="7"/>
        <v>1990</v>
      </c>
      <c r="L209" s="1">
        <f t="shared" si="6"/>
        <v>4</v>
      </c>
      <c r="M209" s="1" t="s">
        <v>60</v>
      </c>
    </row>
    <row r="210" spans="8:13">
      <c r="H210" s="1" t="s">
        <v>116</v>
      </c>
      <c r="I210" s="1" t="s">
        <v>4579</v>
      </c>
      <c r="J210" s="1" t="s">
        <v>4212</v>
      </c>
      <c r="K210" s="1" t="str">
        <f t="shared" si="7"/>
        <v>2015</v>
      </c>
      <c r="L210" s="1">
        <f t="shared" si="6"/>
        <v>4</v>
      </c>
      <c r="M210" s="1" t="s">
        <v>60</v>
      </c>
    </row>
    <row r="211" spans="8:13" hidden="1">
      <c r="H211" s="1" t="s">
        <v>530</v>
      </c>
      <c r="I211" s="1" t="s">
        <v>1146</v>
      </c>
      <c r="J211" s="1" t="s">
        <v>1163</v>
      </c>
      <c r="K211" s="1" t="str">
        <f t="shared" si="7"/>
        <v>2015</v>
      </c>
      <c r="L211" s="1">
        <f t="shared" si="6"/>
        <v>29</v>
      </c>
      <c r="M211" s="1" t="s">
        <v>79</v>
      </c>
    </row>
    <row r="212" spans="8:13">
      <c r="H212" s="1" t="s">
        <v>55</v>
      </c>
      <c r="I212" s="1" t="s">
        <v>3927</v>
      </c>
      <c r="J212" s="1" t="s">
        <v>162</v>
      </c>
      <c r="K212" s="1" t="str">
        <f t="shared" si="7"/>
        <v>2016</v>
      </c>
      <c r="L212" s="1">
        <f t="shared" si="6"/>
        <v>4</v>
      </c>
      <c r="M212" s="1" t="s">
        <v>60</v>
      </c>
    </row>
    <row r="213" spans="8:13" hidden="1">
      <c r="H213" s="1" t="s">
        <v>197</v>
      </c>
      <c r="I213" s="1" t="s">
        <v>1165</v>
      </c>
      <c r="J213" s="1" t="s">
        <v>227</v>
      </c>
      <c r="K213" s="1" t="str">
        <f t="shared" si="7"/>
        <v>2017</v>
      </c>
      <c r="L213" s="1">
        <f t="shared" si="6"/>
        <v>15</v>
      </c>
      <c r="M213" s="1" t="s">
        <v>79</v>
      </c>
    </row>
    <row r="214" spans="8:13">
      <c r="H214" s="1" t="s">
        <v>55</v>
      </c>
      <c r="I214" s="1" t="s">
        <v>5505</v>
      </c>
      <c r="J214" s="1" t="s">
        <v>4102</v>
      </c>
      <c r="K214" s="1" t="str">
        <f t="shared" si="7"/>
        <v>2016</v>
      </c>
      <c r="L214" s="1">
        <f t="shared" si="6"/>
        <v>4</v>
      </c>
      <c r="M214" s="1" t="s">
        <v>60</v>
      </c>
    </row>
    <row r="215" spans="8:13">
      <c r="H215" s="1" t="s">
        <v>55</v>
      </c>
      <c r="I215" s="1" t="s">
        <v>676</v>
      </c>
      <c r="J215" s="1" t="s">
        <v>5173</v>
      </c>
      <c r="K215" s="1" t="str">
        <f t="shared" si="7"/>
        <v>2020</v>
      </c>
      <c r="L215" s="1">
        <f t="shared" si="6"/>
        <v>4</v>
      </c>
      <c r="M215" s="1" t="s">
        <v>60</v>
      </c>
    </row>
    <row r="216" spans="8:13" hidden="1">
      <c r="H216" s="1" t="s">
        <v>197</v>
      </c>
      <c r="I216" s="1" t="s">
        <v>1179</v>
      </c>
      <c r="J216" s="1" t="s">
        <v>1181</v>
      </c>
      <c r="K216" s="1" t="str">
        <f t="shared" si="7"/>
        <v>2018</v>
      </c>
      <c r="L216" s="1">
        <f t="shared" si="6"/>
        <v>16</v>
      </c>
      <c r="M216" s="1" t="s">
        <v>79</v>
      </c>
    </row>
    <row r="217" spans="8:13">
      <c r="H217" s="1" t="s">
        <v>158</v>
      </c>
      <c r="I217" s="1" t="s">
        <v>5680</v>
      </c>
      <c r="J217" s="1" t="s">
        <v>5694</v>
      </c>
      <c r="K217" s="1" t="str">
        <f t="shared" si="7"/>
        <v>2013</v>
      </c>
      <c r="L217" s="1">
        <f t="shared" si="6"/>
        <v>4</v>
      </c>
      <c r="M217" s="1" t="s">
        <v>60</v>
      </c>
    </row>
    <row r="218" spans="8:13">
      <c r="H218" s="1" t="s">
        <v>71</v>
      </c>
      <c r="I218" s="1" t="s">
        <v>987</v>
      </c>
      <c r="J218" s="1" t="s">
        <v>5726</v>
      </c>
      <c r="K218" s="1" t="str">
        <f t="shared" si="7"/>
        <v>2014</v>
      </c>
      <c r="L218" s="1">
        <f t="shared" si="6"/>
        <v>4</v>
      </c>
      <c r="M218" s="1" t="s">
        <v>60</v>
      </c>
    </row>
    <row r="219" spans="8:13">
      <c r="H219" s="1" t="s">
        <v>126</v>
      </c>
      <c r="I219" s="1" t="s">
        <v>1296</v>
      </c>
      <c r="J219" s="1" t="s">
        <v>1918</v>
      </c>
      <c r="K219" s="1" t="str">
        <f t="shared" si="7"/>
        <v>2007</v>
      </c>
      <c r="L219" s="1">
        <f t="shared" si="6"/>
        <v>4</v>
      </c>
      <c r="M219" s="1" t="s">
        <v>60</v>
      </c>
    </row>
    <row r="220" spans="8:13">
      <c r="H220" s="1" t="s">
        <v>108</v>
      </c>
      <c r="I220" s="1" t="s">
        <v>6134</v>
      </c>
      <c r="J220" s="1" t="s">
        <v>6139</v>
      </c>
      <c r="K220" s="1" t="str">
        <f t="shared" si="7"/>
        <v>2013</v>
      </c>
      <c r="L220" s="1">
        <f t="shared" si="6"/>
        <v>4</v>
      </c>
      <c r="M220" s="1" t="s">
        <v>60</v>
      </c>
    </row>
    <row r="221" spans="8:13" hidden="1">
      <c r="H221" s="1" t="s">
        <v>584</v>
      </c>
      <c r="I221" s="1" t="s">
        <v>1192</v>
      </c>
      <c r="J221" s="1" t="s">
        <v>274</v>
      </c>
      <c r="K221" s="1" t="str">
        <f t="shared" si="7"/>
        <v>2017</v>
      </c>
      <c r="L221" s="1">
        <f t="shared" si="6"/>
        <v>35</v>
      </c>
      <c r="M221" s="1" t="s">
        <v>79</v>
      </c>
    </row>
    <row r="222" spans="8:13">
      <c r="H222" s="1" t="s">
        <v>116</v>
      </c>
      <c r="I222" s="1" t="s">
        <v>6275</v>
      </c>
      <c r="J222" s="1" t="s">
        <v>1079</v>
      </c>
      <c r="K222" s="1" t="str">
        <f t="shared" si="7"/>
        <v>2019</v>
      </c>
      <c r="L222" s="1">
        <f t="shared" si="6"/>
        <v>4</v>
      </c>
      <c r="M222" s="1" t="s">
        <v>60</v>
      </c>
    </row>
    <row r="223" spans="8:13" hidden="1">
      <c r="H223" s="1" t="s">
        <v>464</v>
      </c>
      <c r="I223" s="1" t="s">
        <v>1192</v>
      </c>
      <c r="J223" s="1" t="s">
        <v>1206</v>
      </c>
      <c r="K223" s="1" t="str">
        <f t="shared" si="7"/>
        <v>2017</v>
      </c>
      <c r="L223" s="1">
        <f t="shared" si="6"/>
        <v>29</v>
      </c>
      <c r="M223" s="1" t="s">
        <v>79</v>
      </c>
    </row>
    <row r="224" spans="8:13">
      <c r="H224" s="1" t="s">
        <v>55</v>
      </c>
      <c r="I224" s="1" t="s">
        <v>6607</v>
      </c>
      <c r="J224" s="1" t="s">
        <v>5206</v>
      </c>
      <c r="K224" s="1" t="str">
        <f t="shared" si="7"/>
        <v>2020</v>
      </c>
      <c r="L224" s="1">
        <f t="shared" si="6"/>
        <v>4</v>
      </c>
      <c r="M224" s="1" t="s">
        <v>60</v>
      </c>
    </row>
    <row r="225" spans="8:13" hidden="1">
      <c r="H225" s="1" t="s">
        <v>310</v>
      </c>
      <c r="I225" s="1" t="s">
        <v>1192</v>
      </c>
      <c r="J225" s="1" t="s">
        <v>1212</v>
      </c>
      <c r="K225" s="1" t="str">
        <f t="shared" si="7"/>
        <v>2017</v>
      </c>
      <c r="L225" s="1">
        <f t="shared" si="6"/>
        <v>43</v>
      </c>
      <c r="M225" s="1" t="s">
        <v>79</v>
      </c>
    </row>
    <row r="226" spans="8:13" hidden="1">
      <c r="H226" s="1" t="s">
        <v>177</v>
      </c>
      <c r="I226" s="1" t="s">
        <v>1214</v>
      </c>
      <c r="J226" s="1" t="s">
        <v>1072</v>
      </c>
      <c r="K226" s="1" t="str">
        <f t="shared" si="7"/>
        <v>2009</v>
      </c>
      <c r="L226" s="1">
        <f t="shared" si="6"/>
        <v>13</v>
      </c>
      <c r="M226" s="1" t="s">
        <v>79</v>
      </c>
    </row>
    <row r="227" spans="8:13">
      <c r="H227" s="1" t="s">
        <v>55</v>
      </c>
      <c r="I227" s="1" t="s">
        <v>6737</v>
      </c>
      <c r="J227" s="1" t="s">
        <v>6355</v>
      </c>
      <c r="K227" s="1" t="str">
        <f t="shared" si="7"/>
        <v>2016</v>
      </c>
      <c r="L227" s="1">
        <f t="shared" si="6"/>
        <v>4</v>
      </c>
      <c r="M227" s="1" t="s">
        <v>60</v>
      </c>
    </row>
    <row r="228" spans="8:13">
      <c r="H228" s="1" t="s">
        <v>116</v>
      </c>
      <c r="I228" s="1" t="s">
        <v>6747</v>
      </c>
      <c r="J228" s="1" t="s">
        <v>1190</v>
      </c>
      <c r="K228" s="1" t="str">
        <f t="shared" si="7"/>
        <v>2019</v>
      </c>
      <c r="L228" s="1">
        <f t="shared" si="6"/>
        <v>4</v>
      </c>
      <c r="M228" s="1" t="s">
        <v>60</v>
      </c>
    </row>
    <row r="229" spans="8:13">
      <c r="H229" s="1" t="s">
        <v>116</v>
      </c>
      <c r="I229" s="1" t="s">
        <v>7022</v>
      </c>
      <c r="J229" s="1" t="s">
        <v>7026</v>
      </c>
      <c r="K229" s="1" t="str">
        <f t="shared" si="7"/>
        <v>2014</v>
      </c>
      <c r="L229" s="1">
        <f t="shared" si="6"/>
        <v>4</v>
      </c>
      <c r="M229" s="1" t="s">
        <v>60</v>
      </c>
    </row>
    <row r="230" spans="8:13">
      <c r="H230" s="1" t="s">
        <v>55</v>
      </c>
      <c r="I230" s="1" t="s">
        <v>7253</v>
      </c>
      <c r="J230" s="1" t="s">
        <v>3807</v>
      </c>
      <c r="K230" s="1" t="str">
        <f t="shared" si="7"/>
        <v>2015</v>
      </c>
      <c r="L230" s="1">
        <f t="shared" si="6"/>
        <v>4</v>
      </c>
      <c r="M230" s="1" t="s">
        <v>60</v>
      </c>
    </row>
    <row r="231" spans="8:13" hidden="1">
      <c r="H231" s="1" t="s">
        <v>108</v>
      </c>
      <c r="I231" s="1" t="s">
        <v>1226</v>
      </c>
      <c r="J231" s="1" t="s">
        <v>467</v>
      </c>
      <c r="K231" s="1" t="str">
        <f t="shared" si="7"/>
        <v>2016</v>
      </c>
      <c r="L231" s="1">
        <f t="shared" si="6"/>
        <v>5</v>
      </c>
      <c r="M231" s="1" t="s">
        <v>79</v>
      </c>
    </row>
    <row r="232" spans="8:13">
      <c r="H232" s="1" t="s">
        <v>116</v>
      </c>
      <c r="I232" s="1" t="s">
        <v>1184</v>
      </c>
      <c r="J232" s="1" t="s">
        <v>3802</v>
      </c>
      <c r="K232" s="1" t="str">
        <f t="shared" si="7"/>
        <v>2019</v>
      </c>
      <c r="L232" s="1">
        <f t="shared" si="6"/>
        <v>4</v>
      </c>
      <c r="M232" s="1" t="s">
        <v>60</v>
      </c>
    </row>
    <row r="233" spans="8:13">
      <c r="H233" s="1" t="s">
        <v>71</v>
      </c>
      <c r="I233" s="1" t="s">
        <v>7694</v>
      </c>
      <c r="J233" s="1" t="s">
        <v>2023</v>
      </c>
      <c r="K233" s="1" t="str">
        <f t="shared" si="7"/>
        <v>2013</v>
      </c>
      <c r="L233" s="1">
        <f t="shared" si="6"/>
        <v>4</v>
      </c>
      <c r="M233" s="1" t="s">
        <v>60</v>
      </c>
    </row>
    <row r="234" spans="8:13" hidden="1">
      <c r="H234" s="1" t="s">
        <v>53</v>
      </c>
      <c r="I234" s="1" t="s">
        <v>1245</v>
      </c>
      <c r="J234" s="1" t="s">
        <v>1249</v>
      </c>
      <c r="K234" s="1" t="str">
        <f t="shared" si="7"/>
        <v>2018</v>
      </c>
      <c r="L234" s="1">
        <f t="shared" si="6"/>
        <v>1</v>
      </c>
      <c r="M234" s="1" t="s">
        <v>79</v>
      </c>
    </row>
    <row r="235" spans="8:13">
      <c r="H235" s="1" t="s">
        <v>55</v>
      </c>
      <c r="I235" s="1" t="s">
        <v>7357</v>
      </c>
      <c r="J235" s="1" t="s">
        <v>8818</v>
      </c>
      <c r="K235" s="1" t="str">
        <f t="shared" si="7"/>
        <v>2014</v>
      </c>
      <c r="L235" s="1">
        <f t="shared" si="6"/>
        <v>4</v>
      </c>
      <c r="M235" s="1" t="s">
        <v>60</v>
      </c>
    </row>
    <row r="236" spans="8:13">
      <c r="H236" s="1" t="s">
        <v>118</v>
      </c>
      <c r="I236" s="1" t="s">
        <v>8908</v>
      </c>
      <c r="J236" s="1" t="s">
        <v>8918</v>
      </c>
      <c r="K236" s="1" t="str">
        <f t="shared" si="7"/>
        <v>1999</v>
      </c>
      <c r="L236" s="1">
        <f t="shared" si="6"/>
        <v>4</v>
      </c>
      <c r="M236" s="1" t="s">
        <v>60</v>
      </c>
    </row>
    <row r="237" spans="8:13">
      <c r="H237" s="1" t="s">
        <v>116</v>
      </c>
      <c r="I237" s="1" t="s">
        <v>9171</v>
      </c>
      <c r="J237" s="1" t="s">
        <v>6038</v>
      </c>
      <c r="K237" s="1" t="str">
        <f t="shared" si="7"/>
        <v>2013</v>
      </c>
      <c r="L237" s="1">
        <f t="shared" si="6"/>
        <v>4</v>
      </c>
      <c r="M237" s="1" t="s">
        <v>60</v>
      </c>
    </row>
    <row r="238" spans="8:13">
      <c r="H238" s="1" t="s">
        <v>99</v>
      </c>
      <c r="I238" s="1" t="s">
        <v>7760</v>
      </c>
      <c r="J238" s="1" t="s">
        <v>2115</v>
      </c>
      <c r="K238" s="1" t="str">
        <f t="shared" si="7"/>
        <v>2018</v>
      </c>
      <c r="L238" s="1">
        <f t="shared" si="6"/>
        <v>4</v>
      </c>
      <c r="M238" s="1" t="s">
        <v>60</v>
      </c>
    </row>
    <row r="239" spans="8:13" hidden="1">
      <c r="H239" s="1" t="s">
        <v>134</v>
      </c>
      <c r="I239" s="1" t="s">
        <v>1265</v>
      </c>
      <c r="J239" s="1" t="s">
        <v>532</v>
      </c>
      <c r="K239" s="1" t="str">
        <f t="shared" si="7"/>
        <v>2019</v>
      </c>
      <c r="L239" s="1">
        <f t="shared" si="6"/>
        <v>27</v>
      </c>
      <c r="M239" s="1" t="s">
        <v>79</v>
      </c>
    </row>
    <row r="240" spans="8:13">
      <c r="H240" s="1" t="s">
        <v>55</v>
      </c>
      <c r="I240" s="1" t="s">
        <v>9451</v>
      </c>
      <c r="J240" s="1" t="s">
        <v>9439</v>
      </c>
      <c r="K240" s="1" t="str">
        <f t="shared" si="7"/>
        <v>2012</v>
      </c>
      <c r="L240" s="1">
        <f t="shared" ref="L240:L303" si="8">H240-(TEXT(I240,"YYYY")-TEXT(J240,"YYYY"))</f>
        <v>4</v>
      </c>
      <c r="M240" s="1" t="s">
        <v>60</v>
      </c>
    </row>
    <row r="241" spans="8:13" hidden="1">
      <c r="H241" s="1" t="s">
        <v>324</v>
      </c>
      <c r="I241" s="1" t="s">
        <v>1265</v>
      </c>
      <c r="J241" s="1" t="s">
        <v>873</v>
      </c>
      <c r="K241" s="1" t="str">
        <f t="shared" si="7"/>
        <v>2017</v>
      </c>
      <c r="L241" s="1">
        <f t="shared" si="8"/>
        <v>11</v>
      </c>
      <c r="M241" s="1" t="s">
        <v>79</v>
      </c>
    </row>
    <row r="242" spans="8:13">
      <c r="H242" s="1" t="s">
        <v>55</v>
      </c>
      <c r="I242" s="1" t="s">
        <v>321</v>
      </c>
      <c r="J242" s="1" t="s">
        <v>9501</v>
      </c>
      <c r="K242" s="1" t="str">
        <f t="shared" si="7"/>
        <v>2020</v>
      </c>
      <c r="L242" s="1">
        <f t="shared" si="8"/>
        <v>4</v>
      </c>
      <c r="M242" s="1" t="s">
        <v>60</v>
      </c>
    </row>
    <row r="243" spans="8:13">
      <c r="H243" s="1" t="s">
        <v>116</v>
      </c>
      <c r="I243" s="1" t="s">
        <v>9120</v>
      </c>
      <c r="J243" s="1" t="s">
        <v>7126</v>
      </c>
      <c r="K243" s="1" t="str">
        <f t="shared" si="7"/>
        <v>2012</v>
      </c>
      <c r="L243" s="1">
        <f t="shared" si="8"/>
        <v>4</v>
      </c>
      <c r="M243" s="1" t="s">
        <v>60</v>
      </c>
    </row>
    <row r="244" spans="8:13">
      <c r="H244" s="1" t="s">
        <v>55</v>
      </c>
      <c r="I244" s="1" t="s">
        <v>10290</v>
      </c>
      <c r="J244" s="1" t="s">
        <v>10291</v>
      </c>
      <c r="K244" s="1" t="str">
        <f t="shared" si="7"/>
        <v>2013</v>
      </c>
      <c r="L244" s="1">
        <f t="shared" si="8"/>
        <v>4</v>
      </c>
      <c r="M244" s="1" t="s">
        <v>60</v>
      </c>
    </row>
    <row r="245" spans="8:13" hidden="1">
      <c r="H245" s="1" t="s">
        <v>128</v>
      </c>
      <c r="I245" s="1" t="s">
        <v>1290</v>
      </c>
      <c r="J245" s="1" t="s">
        <v>1292</v>
      </c>
      <c r="K245" s="1" t="str">
        <f t="shared" si="7"/>
        <v>1999</v>
      </c>
      <c r="L245" s="1">
        <f t="shared" si="8"/>
        <v>23</v>
      </c>
      <c r="M245" s="1" t="s">
        <v>79</v>
      </c>
    </row>
    <row r="246" spans="8:13">
      <c r="H246" s="1" t="s">
        <v>55</v>
      </c>
      <c r="I246" s="1" t="s">
        <v>10522</v>
      </c>
      <c r="J246" s="1" t="s">
        <v>9748</v>
      </c>
      <c r="K246" s="1" t="str">
        <f t="shared" si="7"/>
        <v>2020</v>
      </c>
      <c r="L246" s="1">
        <f t="shared" si="8"/>
        <v>4</v>
      </c>
      <c r="M246" s="1" t="s">
        <v>60</v>
      </c>
    </row>
    <row r="247" spans="8:13">
      <c r="H247" s="1" t="s">
        <v>55</v>
      </c>
      <c r="I247" s="1" t="s">
        <v>7357</v>
      </c>
      <c r="J247" s="1" t="s">
        <v>10504</v>
      </c>
      <c r="K247" s="1" t="str">
        <f t="shared" si="7"/>
        <v>2014</v>
      </c>
      <c r="L247" s="1">
        <f t="shared" si="8"/>
        <v>4</v>
      </c>
      <c r="M247" s="1" t="s">
        <v>60</v>
      </c>
    </row>
    <row r="248" spans="8:13" hidden="1">
      <c r="H248" s="1" t="s">
        <v>99</v>
      </c>
      <c r="I248" s="1" t="s">
        <v>1288</v>
      </c>
      <c r="J248" s="1" t="s">
        <v>1304</v>
      </c>
      <c r="K248" s="1" t="str">
        <f t="shared" si="7"/>
        <v>2018</v>
      </c>
      <c r="L248" s="1">
        <f t="shared" si="8"/>
        <v>5</v>
      </c>
      <c r="M248" s="1" t="s">
        <v>79</v>
      </c>
    </row>
    <row r="249" spans="8:13" hidden="1">
      <c r="H249" s="1" t="s">
        <v>256</v>
      </c>
      <c r="I249" s="1" t="s">
        <v>1288</v>
      </c>
      <c r="J249" s="1" t="s">
        <v>1308</v>
      </c>
      <c r="K249" s="1" t="str">
        <f t="shared" si="7"/>
        <v>2019</v>
      </c>
      <c r="L249" s="1">
        <f t="shared" si="8"/>
        <v>52</v>
      </c>
      <c r="M249" s="1" t="s">
        <v>79</v>
      </c>
    </row>
    <row r="250" spans="8:13" hidden="1">
      <c r="H250" s="1" t="s">
        <v>99</v>
      </c>
      <c r="I250" s="1" t="s">
        <v>1310</v>
      </c>
      <c r="J250" s="1" t="s">
        <v>496</v>
      </c>
      <c r="K250" s="1" t="str">
        <f t="shared" si="7"/>
        <v>2017</v>
      </c>
      <c r="L250" s="1">
        <f t="shared" si="8"/>
        <v>4</v>
      </c>
      <c r="M250" s="1" t="s">
        <v>79</v>
      </c>
    </row>
    <row r="251" spans="8:13">
      <c r="H251" s="1" t="s">
        <v>530</v>
      </c>
      <c r="I251" s="1" t="s">
        <v>10640</v>
      </c>
      <c r="J251" s="1" t="s">
        <v>11525</v>
      </c>
      <c r="K251" s="1" t="str">
        <f t="shared" si="7"/>
        <v>1986</v>
      </c>
      <c r="L251" s="1">
        <f t="shared" si="8"/>
        <v>4</v>
      </c>
      <c r="M251" s="1" t="s">
        <v>60</v>
      </c>
    </row>
    <row r="252" spans="8:13">
      <c r="H252" s="1" t="s">
        <v>108</v>
      </c>
      <c r="I252" s="1" t="s">
        <v>11688</v>
      </c>
      <c r="J252" s="1" t="s">
        <v>8208</v>
      </c>
      <c r="K252" s="1" t="str">
        <f t="shared" si="7"/>
        <v>2012</v>
      </c>
      <c r="L252" s="1">
        <f t="shared" si="8"/>
        <v>4</v>
      </c>
      <c r="M252" s="1" t="s">
        <v>60</v>
      </c>
    </row>
    <row r="253" spans="8:13" hidden="1">
      <c r="H253" s="1" t="s">
        <v>136</v>
      </c>
      <c r="I253" s="1" t="s">
        <v>1316</v>
      </c>
      <c r="J253" s="1" t="s">
        <v>274</v>
      </c>
      <c r="K253" s="1" t="str">
        <f t="shared" si="7"/>
        <v>2017</v>
      </c>
      <c r="L253" s="1">
        <f t="shared" si="8"/>
        <v>48</v>
      </c>
      <c r="M253" s="1" t="s">
        <v>79</v>
      </c>
    </row>
    <row r="254" spans="8:13">
      <c r="H254" s="1" t="s">
        <v>55</v>
      </c>
      <c r="I254" s="1" t="s">
        <v>8416</v>
      </c>
      <c r="J254" s="1" t="s">
        <v>10675</v>
      </c>
      <c r="K254" s="1" t="str">
        <f t="shared" si="7"/>
        <v>2020</v>
      </c>
      <c r="L254" s="1">
        <f t="shared" si="8"/>
        <v>4</v>
      </c>
      <c r="M254" s="1" t="s">
        <v>60</v>
      </c>
    </row>
    <row r="255" spans="8:13">
      <c r="H255" s="1" t="s">
        <v>116</v>
      </c>
      <c r="I255" s="1" t="s">
        <v>4032</v>
      </c>
      <c r="J255" s="1" t="s">
        <v>72</v>
      </c>
      <c r="K255" s="1" t="str">
        <f t="shared" si="7"/>
        <v>2019</v>
      </c>
      <c r="L255" s="1">
        <f t="shared" si="8"/>
        <v>4</v>
      </c>
      <c r="M255" s="1" t="s">
        <v>60</v>
      </c>
    </row>
    <row r="256" spans="8:13">
      <c r="H256" s="1" t="s">
        <v>4098</v>
      </c>
      <c r="I256" s="1" t="s">
        <v>8821</v>
      </c>
      <c r="J256" s="1" t="s">
        <v>8824</v>
      </c>
      <c r="K256" s="1" t="str">
        <f t="shared" si="7"/>
        <v>2014</v>
      </c>
      <c r="L256" s="1">
        <f t="shared" si="8"/>
        <v>4.5</v>
      </c>
      <c r="M256" s="1" t="s">
        <v>60</v>
      </c>
    </row>
    <row r="257" spans="8:13">
      <c r="H257" s="1" t="s">
        <v>116</v>
      </c>
      <c r="I257" s="1" t="s">
        <v>1355</v>
      </c>
      <c r="J257" s="1" t="s">
        <v>1079</v>
      </c>
      <c r="K257" s="1" t="str">
        <f t="shared" si="7"/>
        <v>2019</v>
      </c>
      <c r="L257" s="1">
        <f t="shared" si="8"/>
        <v>5</v>
      </c>
      <c r="M257" s="1" t="s">
        <v>60</v>
      </c>
    </row>
    <row r="258" spans="8:13">
      <c r="H258" s="1" t="s">
        <v>116</v>
      </c>
      <c r="I258" s="1" t="s">
        <v>1536</v>
      </c>
      <c r="J258" s="1" t="s">
        <v>1543</v>
      </c>
      <c r="K258" s="1" t="str">
        <f t="shared" ref="K258:K321" si="9">TEXT(J258,"YYYY")</f>
        <v>2019</v>
      </c>
      <c r="L258" s="1">
        <f t="shared" si="8"/>
        <v>5</v>
      </c>
      <c r="M258" s="1" t="s">
        <v>60</v>
      </c>
    </row>
    <row r="259" spans="8:13">
      <c r="H259" s="1" t="s">
        <v>116</v>
      </c>
      <c r="I259" s="1" t="s">
        <v>1837</v>
      </c>
      <c r="J259" s="1" t="s">
        <v>1044</v>
      </c>
      <c r="K259" s="1" t="str">
        <f t="shared" si="9"/>
        <v>2018</v>
      </c>
      <c r="L259" s="1">
        <f t="shared" si="8"/>
        <v>5</v>
      </c>
      <c r="M259" s="1" t="s">
        <v>60</v>
      </c>
    </row>
    <row r="260" spans="8:13">
      <c r="H260" s="1" t="s">
        <v>130</v>
      </c>
      <c r="I260" s="1" t="s">
        <v>2115</v>
      </c>
      <c r="J260" s="1" t="s">
        <v>2131</v>
      </c>
      <c r="K260" s="1" t="str">
        <f t="shared" si="9"/>
        <v>2011</v>
      </c>
      <c r="L260" s="1">
        <f t="shared" si="8"/>
        <v>5</v>
      </c>
      <c r="M260" s="1" t="s">
        <v>60</v>
      </c>
    </row>
    <row r="261" spans="8:13">
      <c r="H261" s="1" t="s">
        <v>118</v>
      </c>
      <c r="I261" s="1" t="s">
        <v>2766</v>
      </c>
      <c r="J261" s="1" t="s">
        <v>2679</v>
      </c>
      <c r="K261" s="1" t="str">
        <f t="shared" si="9"/>
        <v>1998</v>
      </c>
      <c r="L261" s="1">
        <f t="shared" si="8"/>
        <v>5</v>
      </c>
      <c r="M261" s="1" t="s">
        <v>60</v>
      </c>
    </row>
    <row r="262" spans="8:13">
      <c r="H262" s="1" t="s">
        <v>116</v>
      </c>
      <c r="I262" s="1" t="s">
        <v>3018</v>
      </c>
      <c r="J262" s="1" t="s">
        <v>66</v>
      </c>
      <c r="K262" s="1" t="str">
        <f t="shared" si="9"/>
        <v>2019</v>
      </c>
      <c r="L262" s="1">
        <f t="shared" si="8"/>
        <v>5</v>
      </c>
      <c r="M262" s="1" t="s">
        <v>60</v>
      </c>
    </row>
    <row r="263" spans="8:13">
      <c r="H263" s="1" t="s">
        <v>263</v>
      </c>
      <c r="I263" s="1" t="s">
        <v>3404</v>
      </c>
      <c r="J263" s="1" t="s">
        <v>3409</v>
      </c>
      <c r="K263" s="1" t="str">
        <f t="shared" si="9"/>
        <v>2004</v>
      </c>
      <c r="L263" s="1">
        <f t="shared" si="8"/>
        <v>5</v>
      </c>
      <c r="M263" s="1" t="s">
        <v>60</v>
      </c>
    </row>
    <row r="264" spans="8:13">
      <c r="H264" s="1" t="s">
        <v>116</v>
      </c>
      <c r="I264" s="1" t="s">
        <v>587</v>
      </c>
      <c r="J264" s="1" t="s">
        <v>274</v>
      </c>
      <c r="K264" s="1" t="str">
        <f t="shared" si="9"/>
        <v>2017</v>
      </c>
      <c r="L264" s="1">
        <f t="shared" si="8"/>
        <v>5</v>
      </c>
      <c r="M264" s="1" t="s">
        <v>60</v>
      </c>
    </row>
    <row r="265" spans="8:13">
      <c r="H265" s="1" t="s">
        <v>99</v>
      </c>
      <c r="I265" s="1" t="s">
        <v>4439</v>
      </c>
      <c r="J265" s="1" t="s">
        <v>4446</v>
      </c>
      <c r="K265" s="1" t="str">
        <f t="shared" si="9"/>
        <v>2017</v>
      </c>
      <c r="L265" s="1">
        <f t="shared" si="8"/>
        <v>5</v>
      </c>
      <c r="M265" s="1" t="s">
        <v>60</v>
      </c>
    </row>
    <row r="266" spans="8:13">
      <c r="H266" s="1" t="s">
        <v>116</v>
      </c>
      <c r="I266" s="1" t="s">
        <v>465</v>
      </c>
      <c r="J266" s="1" t="s">
        <v>5450</v>
      </c>
      <c r="K266" s="1" t="str">
        <f t="shared" si="9"/>
        <v>2016</v>
      </c>
      <c r="L266" s="1">
        <f t="shared" si="8"/>
        <v>5</v>
      </c>
      <c r="M266" s="1" t="s">
        <v>60</v>
      </c>
    </row>
    <row r="267" spans="8:13" hidden="1">
      <c r="H267" s="1" t="s">
        <v>53</v>
      </c>
      <c r="I267" s="1" t="s">
        <v>1376</v>
      </c>
      <c r="J267" s="1" t="s">
        <v>72</v>
      </c>
      <c r="K267" s="1" t="str">
        <f t="shared" si="9"/>
        <v>2019</v>
      </c>
      <c r="L267" s="1">
        <f t="shared" si="8"/>
        <v>2</v>
      </c>
      <c r="M267" s="1" t="s">
        <v>79</v>
      </c>
    </row>
    <row r="268" spans="8:13" hidden="1">
      <c r="H268" s="1" t="s">
        <v>301</v>
      </c>
      <c r="I268" s="1" t="s">
        <v>1376</v>
      </c>
      <c r="J268" s="1" t="s">
        <v>1249</v>
      </c>
      <c r="K268" s="1" t="str">
        <f t="shared" si="9"/>
        <v>2018</v>
      </c>
      <c r="L268" s="1">
        <f t="shared" si="8"/>
        <v>52</v>
      </c>
      <c r="M268" s="1" t="s">
        <v>79</v>
      </c>
    </row>
    <row r="269" spans="8:13" hidden="1">
      <c r="H269" s="1" t="s">
        <v>189</v>
      </c>
      <c r="I269" s="1" t="s">
        <v>1390</v>
      </c>
      <c r="J269" s="1" t="s">
        <v>1044</v>
      </c>
      <c r="K269" s="1" t="str">
        <f t="shared" si="9"/>
        <v>2018</v>
      </c>
      <c r="L269" s="1">
        <f t="shared" si="8"/>
        <v>46</v>
      </c>
      <c r="M269" s="1" t="s">
        <v>79</v>
      </c>
    </row>
    <row r="270" spans="8:13">
      <c r="H270" s="1" t="s">
        <v>116</v>
      </c>
      <c r="I270" s="1" t="s">
        <v>5745</v>
      </c>
      <c r="J270" s="1" t="s">
        <v>3520</v>
      </c>
      <c r="K270" s="1" t="str">
        <f t="shared" si="9"/>
        <v>2020</v>
      </c>
      <c r="L270" s="1">
        <f t="shared" si="8"/>
        <v>5</v>
      </c>
      <c r="M270" s="1" t="s">
        <v>60</v>
      </c>
    </row>
    <row r="271" spans="8:13" hidden="1">
      <c r="H271" s="1" t="s">
        <v>256</v>
      </c>
      <c r="I271" s="1" t="s">
        <v>1390</v>
      </c>
      <c r="J271" s="1" t="s">
        <v>1400</v>
      </c>
      <c r="K271" s="1" t="str">
        <f t="shared" si="9"/>
        <v>1989</v>
      </c>
      <c r="L271" s="1">
        <f t="shared" si="8"/>
        <v>22</v>
      </c>
      <c r="M271" s="1" t="s">
        <v>79</v>
      </c>
    </row>
    <row r="272" spans="8:13">
      <c r="H272" s="1" t="s">
        <v>116</v>
      </c>
      <c r="I272" s="1" t="s">
        <v>397</v>
      </c>
      <c r="J272" s="1" t="s">
        <v>5710</v>
      </c>
      <c r="K272" s="1" t="str">
        <f t="shared" si="9"/>
        <v>2020</v>
      </c>
      <c r="L272" s="1">
        <f t="shared" si="8"/>
        <v>5</v>
      </c>
      <c r="M272" s="1" t="s">
        <v>60</v>
      </c>
    </row>
    <row r="273" spans="8:13">
      <c r="H273" s="1" t="s">
        <v>116</v>
      </c>
      <c r="I273" s="1" t="s">
        <v>6066</v>
      </c>
      <c r="J273" s="1" t="s">
        <v>6063</v>
      </c>
      <c r="K273" s="1" t="str">
        <f t="shared" si="9"/>
        <v>2017</v>
      </c>
      <c r="L273" s="1">
        <f t="shared" si="8"/>
        <v>5</v>
      </c>
      <c r="M273" s="1" t="s">
        <v>60</v>
      </c>
    </row>
    <row r="274" spans="8:13">
      <c r="H274" s="1" t="s">
        <v>99</v>
      </c>
      <c r="I274" s="1" t="s">
        <v>6181</v>
      </c>
      <c r="J274" s="1" t="s">
        <v>6182</v>
      </c>
      <c r="K274" s="1" t="str">
        <f t="shared" si="9"/>
        <v>2015</v>
      </c>
      <c r="L274" s="1">
        <f t="shared" si="8"/>
        <v>5</v>
      </c>
      <c r="M274" s="1" t="s">
        <v>60</v>
      </c>
    </row>
    <row r="275" spans="8:13">
      <c r="H275" s="1" t="s">
        <v>99</v>
      </c>
      <c r="I275" s="1" t="s">
        <v>6275</v>
      </c>
      <c r="J275" s="1" t="s">
        <v>1479</v>
      </c>
      <c r="K275" s="1" t="str">
        <f t="shared" si="9"/>
        <v>2019</v>
      </c>
      <c r="L275" s="1">
        <f t="shared" si="8"/>
        <v>5</v>
      </c>
      <c r="M275" s="1" t="s">
        <v>60</v>
      </c>
    </row>
    <row r="276" spans="8:13">
      <c r="H276" s="1" t="s">
        <v>118</v>
      </c>
      <c r="I276" s="1" t="s">
        <v>6544</v>
      </c>
      <c r="J276" s="1" t="s">
        <v>6551</v>
      </c>
      <c r="K276" s="1" t="str">
        <f t="shared" si="9"/>
        <v>1996</v>
      </c>
      <c r="L276" s="1">
        <f t="shared" si="8"/>
        <v>5</v>
      </c>
      <c r="M276" s="1" t="s">
        <v>60</v>
      </c>
    </row>
    <row r="277" spans="8:13">
      <c r="H277" s="1" t="s">
        <v>344</v>
      </c>
      <c r="I277" s="1" t="s">
        <v>6582</v>
      </c>
      <c r="J277" s="1" t="s">
        <v>6608</v>
      </c>
      <c r="K277" s="1" t="str">
        <f t="shared" si="9"/>
        <v>2000</v>
      </c>
      <c r="L277" s="1">
        <f t="shared" si="8"/>
        <v>5</v>
      </c>
      <c r="M277" s="1" t="s">
        <v>60</v>
      </c>
    </row>
    <row r="278" spans="8:13">
      <c r="H278" s="1" t="s">
        <v>116</v>
      </c>
      <c r="I278" s="1" t="s">
        <v>6852</v>
      </c>
      <c r="J278" s="1" t="s">
        <v>6818</v>
      </c>
      <c r="K278" s="1" t="str">
        <f t="shared" si="9"/>
        <v>2015</v>
      </c>
      <c r="L278" s="1">
        <f t="shared" si="8"/>
        <v>5</v>
      </c>
      <c r="M278" s="1" t="s">
        <v>60</v>
      </c>
    </row>
    <row r="279" spans="8:13" hidden="1">
      <c r="H279" s="1" t="s">
        <v>177</v>
      </c>
      <c r="I279" s="1" t="s">
        <v>1427</v>
      </c>
      <c r="J279" s="1" t="s">
        <v>496</v>
      </c>
      <c r="K279" s="1" t="str">
        <f t="shared" si="9"/>
        <v>2017</v>
      </c>
      <c r="L279" s="1">
        <f t="shared" si="8"/>
        <v>21</v>
      </c>
      <c r="M279" s="1" t="s">
        <v>79</v>
      </c>
    </row>
    <row r="280" spans="8:13">
      <c r="H280" s="1" t="s">
        <v>108</v>
      </c>
      <c r="I280" s="1" t="s">
        <v>6917</v>
      </c>
      <c r="J280" s="1" t="s">
        <v>6591</v>
      </c>
      <c r="K280" s="1" t="str">
        <f t="shared" si="9"/>
        <v>2012</v>
      </c>
      <c r="L280" s="1">
        <f t="shared" si="8"/>
        <v>5</v>
      </c>
      <c r="M280" s="1" t="s">
        <v>60</v>
      </c>
    </row>
    <row r="281" spans="8:13">
      <c r="H281" s="1" t="s">
        <v>116</v>
      </c>
      <c r="I281" s="1" t="s">
        <v>8053</v>
      </c>
      <c r="J281" s="1" t="s">
        <v>5680</v>
      </c>
      <c r="K281" s="1" t="str">
        <f t="shared" si="9"/>
        <v>2020</v>
      </c>
      <c r="L281" s="1">
        <f t="shared" si="8"/>
        <v>5</v>
      </c>
      <c r="M281" s="1" t="s">
        <v>60</v>
      </c>
    </row>
    <row r="282" spans="8:13">
      <c r="H282" s="1" t="s">
        <v>116</v>
      </c>
      <c r="I282" s="1" t="s">
        <v>178</v>
      </c>
      <c r="J282" s="1" t="s">
        <v>9092</v>
      </c>
      <c r="K282" s="1" t="str">
        <f t="shared" si="9"/>
        <v>2012</v>
      </c>
      <c r="L282" s="1">
        <f t="shared" si="8"/>
        <v>5</v>
      </c>
      <c r="M282" s="1" t="s">
        <v>60</v>
      </c>
    </row>
    <row r="283" spans="8:13">
      <c r="H283" s="1" t="s">
        <v>130</v>
      </c>
      <c r="I283" s="1" t="s">
        <v>9733</v>
      </c>
      <c r="J283" s="1" t="s">
        <v>10046</v>
      </c>
      <c r="K283" s="1" t="str">
        <f t="shared" si="9"/>
        <v>2005</v>
      </c>
      <c r="L283" s="1">
        <f t="shared" si="8"/>
        <v>5</v>
      </c>
      <c r="M283" s="1" t="s">
        <v>60</v>
      </c>
    </row>
    <row r="284" spans="8:13" hidden="1">
      <c r="H284" s="1" t="s">
        <v>71</v>
      </c>
      <c r="I284" s="1" t="s">
        <v>1442</v>
      </c>
      <c r="J284" s="1" t="s">
        <v>1445</v>
      </c>
      <c r="K284" s="1" t="str">
        <f t="shared" si="9"/>
        <v>2019</v>
      </c>
      <c r="L284" s="1">
        <f t="shared" si="8"/>
        <v>7</v>
      </c>
      <c r="M284" s="1" t="s">
        <v>79</v>
      </c>
    </row>
    <row r="285" spans="8:13">
      <c r="H285" s="1" t="s">
        <v>116</v>
      </c>
      <c r="I285" s="1" t="s">
        <v>10100</v>
      </c>
      <c r="J285" s="1" t="s">
        <v>10104</v>
      </c>
      <c r="K285" s="1" t="str">
        <f t="shared" si="9"/>
        <v>2012</v>
      </c>
      <c r="L285" s="1">
        <f t="shared" si="8"/>
        <v>5</v>
      </c>
      <c r="M285" s="1" t="s">
        <v>60</v>
      </c>
    </row>
    <row r="286" spans="8:13">
      <c r="H286" s="1" t="s">
        <v>573</v>
      </c>
      <c r="I286" s="1" t="s">
        <v>9700</v>
      </c>
      <c r="J286" s="1" t="s">
        <v>10297</v>
      </c>
      <c r="K286" s="1" t="str">
        <f t="shared" si="9"/>
        <v>1952</v>
      </c>
      <c r="L286" s="1">
        <f t="shared" si="8"/>
        <v>5</v>
      </c>
      <c r="M286" s="1" t="s">
        <v>60</v>
      </c>
    </row>
    <row r="287" spans="8:13">
      <c r="H287" s="1" t="s">
        <v>71</v>
      </c>
      <c r="I287" s="1" t="s">
        <v>9673</v>
      </c>
      <c r="J287" s="1" t="s">
        <v>855</v>
      </c>
      <c r="K287" s="1" t="str">
        <f t="shared" si="9"/>
        <v>2011</v>
      </c>
      <c r="L287" s="1">
        <f t="shared" si="8"/>
        <v>5</v>
      </c>
      <c r="M287" s="1" t="s">
        <v>60</v>
      </c>
    </row>
    <row r="288" spans="8:13">
      <c r="H288" s="1" t="s">
        <v>116</v>
      </c>
      <c r="I288" s="1" t="s">
        <v>5619</v>
      </c>
      <c r="J288" s="1" t="s">
        <v>5206</v>
      </c>
      <c r="K288" s="1" t="str">
        <f t="shared" si="9"/>
        <v>2020</v>
      </c>
      <c r="L288" s="1">
        <f t="shared" si="8"/>
        <v>5</v>
      </c>
      <c r="M288" s="1" t="s">
        <v>60</v>
      </c>
    </row>
    <row r="289" spans="8:13">
      <c r="H289" s="1" t="s">
        <v>116</v>
      </c>
      <c r="I289" s="1" t="s">
        <v>6666</v>
      </c>
      <c r="J289" s="1" t="s">
        <v>8294</v>
      </c>
      <c r="K289" s="1" t="str">
        <f t="shared" si="9"/>
        <v>2020</v>
      </c>
      <c r="L289" s="1">
        <f t="shared" si="8"/>
        <v>5</v>
      </c>
      <c r="M289" s="1" t="s">
        <v>60</v>
      </c>
    </row>
    <row r="290" spans="8:13">
      <c r="H290" s="1" t="s">
        <v>99</v>
      </c>
      <c r="I290" s="1" t="s">
        <v>774</v>
      </c>
      <c r="J290" s="1" t="s">
        <v>11225</v>
      </c>
      <c r="K290" s="1" t="str">
        <f t="shared" si="9"/>
        <v>2013</v>
      </c>
      <c r="L290" s="1">
        <f t="shared" si="8"/>
        <v>5</v>
      </c>
      <c r="M290" s="1" t="s">
        <v>60</v>
      </c>
    </row>
    <row r="291" spans="8:13">
      <c r="H291" s="1" t="s">
        <v>99</v>
      </c>
      <c r="I291" s="1" t="s">
        <v>6092</v>
      </c>
      <c r="J291" s="1" t="s">
        <v>6104</v>
      </c>
      <c r="K291" s="1" t="str">
        <f t="shared" si="9"/>
        <v>2015</v>
      </c>
      <c r="L291" s="1">
        <f t="shared" si="8"/>
        <v>5</v>
      </c>
      <c r="M291" s="1" t="s">
        <v>60</v>
      </c>
    </row>
    <row r="292" spans="8:13" hidden="1">
      <c r="H292" s="1" t="s">
        <v>832</v>
      </c>
      <c r="I292" s="1" t="s">
        <v>1476</v>
      </c>
      <c r="J292" s="1" t="s">
        <v>1039</v>
      </c>
      <c r="K292" s="1" t="str">
        <f t="shared" si="9"/>
        <v>2018</v>
      </c>
      <c r="L292" s="1">
        <f t="shared" si="8"/>
        <v>75</v>
      </c>
      <c r="M292" s="1" t="s">
        <v>79</v>
      </c>
    </row>
    <row r="293" spans="8:13">
      <c r="H293" s="1" t="s">
        <v>116</v>
      </c>
      <c r="I293" s="1" t="s">
        <v>8180</v>
      </c>
      <c r="J293" s="1" t="s">
        <v>6638</v>
      </c>
      <c r="K293" s="1" t="str">
        <f t="shared" si="9"/>
        <v>2020</v>
      </c>
      <c r="L293" s="1">
        <f t="shared" si="8"/>
        <v>5</v>
      </c>
      <c r="M293" s="1" t="s">
        <v>60</v>
      </c>
    </row>
    <row r="294" spans="8:13">
      <c r="H294" s="1" t="s">
        <v>99</v>
      </c>
      <c r="I294" s="1" t="s">
        <v>11088</v>
      </c>
      <c r="J294" s="1" t="s">
        <v>11368</v>
      </c>
      <c r="K294" s="1" t="str">
        <f t="shared" si="9"/>
        <v>2019</v>
      </c>
      <c r="L294" s="1">
        <f t="shared" si="8"/>
        <v>5</v>
      </c>
      <c r="M294" s="1" t="s">
        <v>60</v>
      </c>
    </row>
    <row r="295" spans="8:13">
      <c r="H295" s="1" t="s">
        <v>351</v>
      </c>
      <c r="I295" s="1" t="s">
        <v>12237</v>
      </c>
      <c r="J295" s="1" t="s">
        <v>12248</v>
      </c>
      <c r="K295" s="1" t="str">
        <f t="shared" si="9"/>
        <v>1970</v>
      </c>
      <c r="L295" s="1">
        <f t="shared" si="8"/>
        <v>5</v>
      </c>
      <c r="M295" s="1" t="s">
        <v>60</v>
      </c>
    </row>
    <row r="296" spans="8:13">
      <c r="H296" s="1" t="s">
        <v>71</v>
      </c>
      <c r="I296" s="1" t="s">
        <v>167</v>
      </c>
      <c r="J296" s="1" t="s">
        <v>171</v>
      </c>
      <c r="K296" s="1" t="str">
        <f t="shared" si="9"/>
        <v>2015</v>
      </c>
      <c r="L296" s="1">
        <f t="shared" si="8"/>
        <v>6</v>
      </c>
      <c r="M296" s="1" t="s">
        <v>60</v>
      </c>
    </row>
    <row r="297" spans="8:13">
      <c r="H297" s="1" t="s">
        <v>99</v>
      </c>
      <c r="I297" s="1" t="s">
        <v>750</v>
      </c>
      <c r="J297" s="1" t="s">
        <v>752</v>
      </c>
      <c r="K297" s="1" t="str">
        <f t="shared" si="9"/>
        <v>2018</v>
      </c>
      <c r="L297" s="1">
        <f t="shared" si="8"/>
        <v>6</v>
      </c>
      <c r="M297" s="1" t="s">
        <v>60</v>
      </c>
    </row>
    <row r="298" spans="8:13" hidden="1">
      <c r="H298" s="1" t="s">
        <v>187</v>
      </c>
      <c r="I298" s="1" t="s">
        <v>1492</v>
      </c>
      <c r="J298" s="1" t="s">
        <v>1039</v>
      </c>
      <c r="K298" s="1" t="str">
        <f t="shared" si="9"/>
        <v>2018</v>
      </c>
      <c r="L298" s="1">
        <f t="shared" si="8"/>
        <v>8</v>
      </c>
      <c r="M298" s="1" t="s">
        <v>79</v>
      </c>
    </row>
    <row r="299" spans="8:13" hidden="1">
      <c r="H299" s="1" t="s">
        <v>583</v>
      </c>
      <c r="I299" s="1" t="s">
        <v>1492</v>
      </c>
      <c r="J299" s="1" t="s">
        <v>1039</v>
      </c>
      <c r="K299" s="1" t="str">
        <f t="shared" si="9"/>
        <v>2018</v>
      </c>
      <c r="L299" s="1">
        <f t="shared" si="8"/>
        <v>21</v>
      </c>
      <c r="M299" s="1" t="s">
        <v>79</v>
      </c>
    </row>
    <row r="300" spans="8:13" hidden="1">
      <c r="H300" s="1" t="s">
        <v>197</v>
      </c>
      <c r="I300" s="1" t="s">
        <v>1492</v>
      </c>
      <c r="J300" s="1" t="s">
        <v>1492</v>
      </c>
      <c r="K300" s="1" t="str">
        <f t="shared" si="9"/>
        <v>2019</v>
      </c>
      <c r="L300" s="1">
        <f t="shared" si="8"/>
        <v>17</v>
      </c>
      <c r="M300" s="1" t="s">
        <v>79</v>
      </c>
    </row>
    <row r="301" spans="8:13">
      <c r="H301" s="1" t="s">
        <v>99</v>
      </c>
      <c r="I301" s="1" t="s">
        <v>1226</v>
      </c>
      <c r="J301" s="1" t="s">
        <v>1243</v>
      </c>
      <c r="K301" s="1" t="str">
        <f t="shared" si="9"/>
        <v>2019</v>
      </c>
      <c r="L301" s="1">
        <f t="shared" si="8"/>
        <v>6</v>
      </c>
      <c r="M301" s="1" t="s">
        <v>60</v>
      </c>
    </row>
    <row r="302" spans="8:13">
      <c r="H302" s="1" t="s">
        <v>99</v>
      </c>
      <c r="I302" s="1" t="s">
        <v>1334</v>
      </c>
      <c r="J302" s="1" t="s">
        <v>2422</v>
      </c>
      <c r="K302" s="1" t="str">
        <f t="shared" si="9"/>
        <v>2018</v>
      </c>
      <c r="L302" s="1">
        <f t="shared" si="8"/>
        <v>6</v>
      </c>
      <c r="M302" s="1" t="s">
        <v>60</v>
      </c>
    </row>
    <row r="303" spans="8:13">
      <c r="H303" s="1" t="s">
        <v>108</v>
      </c>
      <c r="I303" s="1" t="s">
        <v>2037</v>
      </c>
      <c r="J303" s="1" t="s">
        <v>496</v>
      </c>
      <c r="K303" s="1" t="str">
        <f t="shared" si="9"/>
        <v>2017</v>
      </c>
      <c r="L303" s="1">
        <f t="shared" si="8"/>
        <v>6</v>
      </c>
      <c r="M303" s="1" t="s">
        <v>60</v>
      </c>
    </row>
    <row r="304" spans="8:13" hidden="1">
      <c r="H304" s="1" t="s">
        <v>177</v>
      </c>
      <c r="I304" s="1" t="s">
        <v>1506</v>
      </c>
      <c r="J304" s="1" t="s">
        <v>274</v>
      </c>
      <c r="K304" s="1" t="str">
        <f t="shared" si="9"/>
        <v>2017</v>
      </c>
      <c r="L304" s="1">
        <f t="shared" ref="L304:L367" si="10">H304-(TEXT(I304,"YYYY")-TEXT(J304,"YYYY"))</f>
        <v>21</v>
      </c>
      <c r="M304" s="1" t="s">
        <v>79</v>
      </c>
    </row>
    <row r="305" spans="8:13">
      <c r="H305" s="1" t="s">
        <v>99</v>
      </c>
      <c r="I305" s="1" t="s">
        <v>2738</v>
      </c>
      <c r="J305" s="1" t="s">
        <v>474</v>
      </c>
      <c r="K305" s="1" t="str">
        <f t="shared" si="9"/>
        <v>2018</v>
      </c>
      <c r="L305" s="1">
        <f t="shared" si="10"/>
        <v>6</v>
      </c>
      <c r="M305" s="1" t="s">
        <v>60</v>
      </c>
    </row>
    <row r="306" spans="8:13">
      <c r="H306" s="1" t="s">
        <v>99</v>
      </c>
      <c r="I306" s="1" t="s">
        <v>1741</v>
      </c>
      <c r="J306" s="1" t="s">
        <v>1741</v>
      </c>
      <c r="K306" s="1" t="str">
        <f t="shared" si="9"/>
        <v>2017</v>
      </c>
      <c r="L306" s="1">
        <f t="shared" si="10"/>
        <v>6</v>
      </c>
      <c r="M306" s="1" t="s">
        <v>60</v>
      </c>
    </row>
    <row r="307" spans="8:13" hidden="1">
      <c r="H307" s="1" t="s">
        <v>282</v>
      </c>
      <c r="I307" s="1" t="s">
        <v>1518</v>
      </c>
      <c r="J307" s="1" t="s">
        <v>1072</v>
      </c>
      <c r="K307" s="1" t="str">
        <f t="shared" si="9"/>
        <v>2009</v>
      </c>
      <c r="L307" s="1">
        <f t="shared" si="10"/>
        <v>33</v>
      </c>
      <c r="M307" s="1" t="s">
        <v>79</v>
      </c>
    </row>
    <row r="308" spans="8:13">
      <c r="H308" s="1" t="s">
        <v>108</v>
      </c>
      <c r="I308" s="1" t="s">
        <v>3385</v>
      </c>
      <c r="J308" s="1" t="s">
        <v>1222</v>
      </c>
      <c r="K308" s="1" t="str">
        <f t="shared" si="9"/>
        <v>2015</v>
      </c>
      <c r="L308" s="1">
        <f t="shared" si="10"/>
        <v>6</v>
      </c>
      <c r="M308" s="1" t="s">
        <v>60</v>
      </c>
    </row>
    <row r="309" spans="8:13">
      <c r="H309" s="1" t="s">
        <v>177</v>
      </c>
      <c r="I309" s="1" t="s">
        <v>3703</v>
      </c>
      <c r="J309" s="1" t="s">
        <v>3712</v>
      </c>
      <c r="K309" s="1" t="str">
        <f t="shared" si="9"/>
        <v>2000</v>
      </c>
      <c r="L309" s="1">
        <f t="shared" si="10"/>
        <v>6</v>
      </c>
      <c r="M309" s="1" t="s">
        <v>60</v>
      </c>
    </row>
    <row r="310" spans="8:13" hidden="1">
      <c r="H310" s="1" t="s">
        <v>158</v>
      </c>
      <c r="I310" s="1" t="s">
        <v>1536</v>
      </c>
      <c r="J310" s="1" t="s">
        <v>66</v>
      </c>
      <c r="K310" s="1" t="str">
        <f t="shared" si="9"/>
        <v>2019</v>
      </c>
      <c r="L310" s="1">
        <f t="shared" si="10"/>
        <v>11</v>
      </c>
      <c r="M310" s="1" t="s">
        <v>79</v>
      </c>
    </row>
    <row r="311" spans="8:13">
      <c r="H311" s="1" t="s">
        <v>58</v>
      </c>
      <c r="I311" s="1" t="s">
        <v>640</v>
      </c>
      <c r="J311" s="1" t="s">
        <v>1534</v>
      </c>
      <c r="K311" s="1" t="str">
        <f t="shared" si="9"/>
        <v>2016</v>
      </c>
      <c r="L311" s="1">
        <f t="shared" si="10"/>
        <v>6</v>
      </c>
      <c r="M311" s="1" t="s">
        <v>60</v>
      </c>
    </row>
    <row r="312" spans="8:13">
      <c r="H312" s="1" t="s">
        <v>71</v>
      </c>
      <c r="I312" s="1" t="s">
        <v>3852</v>
      </c>
      <c r="J312" s="1" t="s">
        <v>3856</v>
      </c>
      <c r="K312" s="1" t="str">
        <f t="shared" si="9"/>
        <v>2019</v>
      </c>
      <c r="L312" s="1">
        <f t="shared" si="10"/>
        <v>6</v>
      </c>
      <c r="M312" s="1" t="s">
        <v>60</v>
      </c>
    </row>
    <row r="313" spans="8:13">
      <c r="H313" s="1" t="s">
        <v>108</v>
      </c>
      <c r="I313" s="1" t="s">
        <v>3852</v>
      </c>
      <c r="J313" s="1" t="s">
        <v>3860</v>
      </c>
      <c r="K313" s="1" t="str">
        <f t="shared" si="9"/>
        <v>2018</v>
      </c>
      <c r="L313" s="1">
        <f t="shared" si="10"/>
        <v>6</v>
      </c>
      <c r="M313" s="1" t="s">
        <v>60</v>
      </c>
    </row>
    <row r="314" spans="8:13">
      <c r="H314" s="1" t="s">
        <v>71</v>
      </c>
      <c r="I314" s="1" t="s">
        <v>5110</v>
      </c>
      <c r="J314" s="1" t="s">
        <v>5111</v>
      </c>
      <c r="K314" s="1" t="str">
        <f t="shared" si="9"/>
        <v>2015</v>
      </c>
      <c r="L314" s="1">
        <f t="shared" si="10"/>
        <v>6</v>
      </c>
      <c r="M314" s="1" t="s">
        <v>60</v>
      </c>
    </row>
    <row r="315" spans="8:13">
      <c r="H315" s="1" t="s">
        <v>187</v>
      </c>
      <c r="I315" s="1" t="s">
        <v>5363</v>
      </c>
      <c r="J315" s="1" t="s">
        <v>2008</v>
      </c>
      <c r="K315" s="1" t="str">
        <f t="shared" si="9"/>
        <v>2014</v>
      </c>
      <c r="L315" s="1">
        <f t="shared" si="10"/>
        <v>6</v>
      </c>
      <c r="M315" s="1" t="s">
        <v>60</v>
      </c>
    </row>
    <row r="316" spans="8:13">
      <c r="H316" s="1" t="s">
        <v>108</v>
      </c>
      <c r="I316" s="1" t="s">
        <v>5173</v>
      </c>
      <c r="J316" s="1" t="s">
        <v>5592</v>
      </c>
      <c r="K316" s="1" t="str">
        <f t="shared" si="9"/>
        <v>2018</v>
      </c>
      <c r="L316" s="1">
        <f t="shared" si="10"/>
        <v>6</v>
      </c>
      <c r="M316" s="1" t="s">
        <v>60</v>
      </c>
    </row>
    <row r="317" spans="8:13">
      <c r="H317" s="1" t="s">
        <v>71</v>
      </c>
      <c r="I317" s="1" t="s">
        <v>397</v>
      </c>
      <c r="J317" s="1" t="s">
        <v>700</v>
      </c>
      <c r="K317" s="1" t="str">
        <f t="shared" si="9"/>
        <v>2019</v>
      </c>
      <c r="L317" s="1">
        <f t="shared" si="10"/>
        <v>6</v>
      </c>
      <c r="M317" s="1" t="s">
        <v>60</v>
      </c>
    </row>
    <row r="318" spans="8:13" hidden="1">
      <c r="H318" s="1" t="s">
        <v>555</v>
      </c>
      <c r="I318" s="1" t="s">
        <v>1549</v>
      </c>
      <c r="J318" s="1" t="s">
        <v>752</v>
      </c>
      <c r="K318" s="1" t="str">
        <f t="shared" si="9"/>
        <v>2018</v>
      </c>
      <c r="L318" s="1">
        <f t="shared" si="10"/>
        <v>39</v>
      </c>
      <c r="M318" s="1" t="s">
        <v>79</v>
      </c>
    </row>
    <row r="319" spans="8:13">
      <c r="H319" s="1" t="s">
        <v>99</v>
      </c>
      <c r="I319" s="1" t="s">
        <v>6078</v>
      </c>
      <c r="J319" s="1" t="s">
        <v>3370</v>
      </c>
      <c r="K319" s="1" t="str">
        <f t="shared" si="9"/>
        <v>2017</v>
      </c>
      <c r="L319" s="1">
        <f t="shared" si="10"/>
        <v>6</v>
      </c>
      <c r="M319" s="1" t="s">
        <v>60</v>
      </c>
    </row>
    <row r="320" spans="8:13">
      <c r="H320" s="1" t="s">
        <v>809</v>
      </c>
      <c r="I320" s="1" t="s">
        <v>6315</v>
      </c>
      <c r="J320" s="1" t="s">
        <v>5399</v>
      </c>
      <c r="K320" s="1" t="str">
        <f t="shared" si="9"/>
        <v>1986</v>
      </c>
      <c r="L320" s="1">
        <f t="shared" si="10"/>
        <v>6</v>
      </c>
      <c r="M320" s="1" t="s">
        <v>60</v>
      </c>
    </row>
    <row r="321" spans="8:13">
      <c r="H321" s="1" t="s">
        <v>367</v>
      </c>
      <c r="I321" s="1" t="s">
        <v>6458</v>
      </c>
      <c r="J321" s="1" t="s">
        <v>6465</v>
      </c>
      <c r="K321" s="1" t="str">
        <f t="shared" si="9"/>
        <v>2000</v>
      </c>
      <c r="L321" s="1">
        <f t="shared" si="10"/>
        <v>6</v>
      </c>
      <c r="M321" s="1" t="s">
        <v>60</v>
      </c>
    </row>
    <row r="322" spans="8:13">
      <c r="H322" s="1" t="s">
        <v>344</v>
      </c>
      <c r="I322" s="1" t="s">
        <v>6689</v>
      </c>
      <c r="J322" s="1" t="s">
        <v>6608</v>
      </c>
      <c r="K322" s="1" t="str">
        <f t="shared" ref="K322:K385" si="11">TEXT(J322,"YYYY")</f>
        <v>2000</v>
      </c>
      <c r="L322" s="1">
        <f t="shared" si="10"/>
        <v>6</v>
      </c>
      <c r="M322" s="1" t="s">
        <v>60</v>
      </c>
    </row>
    <row r="323" spans="8:13">
      <c r="H323" s="1" t="s">
        <v>217</v>
      </c>
      <c r="I323" s="1" t="s">
        <v>6747</v>
      </c>
      <c r="J323" s="1" t="s">
        <v>2212</v>
      </c>
      <c r="K323" s="1" t="str">
        <f t="shared" si="11"/>
        <v>2010</v>
      </c>
      <c r="L323" s="1">
        <f t="shared" si="10"/>
        <v>6</v>
      </c>
      <c r="M323" s="1" t="s">
        <v>60</v>
      </c>
    </row>
    <row r="324" spans="8:13">
      <c r="H324" s="1" t="s">
        <v>99</v>
      </c>
      <c r="I324" s="1" t="s">
        <v>7073</v>
      </c>
      <c r="J324" s="1" t="s">
        <v>1413</v>
      </c>
      <c r="K324" s="1" t="str">
        <f t="shared" si="11"/>
        <v>2015</v>
      </c>
      <c r="L324" s="1">
        <f t="shared" si="10"/>
        <v>6</v>
      </c>
      <c r="M324" s="1" t="s">
        <v>60</v>
      </c>
    </row>
    <row r="325" spans="8:13">
      <c r="H325" s="1" t="s">
        <v>158</v>
      </c>
      <c r="I325" s="1" t="s">
        <v>381</v>
      </c>
      <c r="J325" s="1" t="s">
        <v>7730</v>
      </c>
      <c r="K325" s="1" t="str">
        <f t="shared" si="11"/>
        <v>2011</v>
      </c>
      <c r="L325" s="1">
        <f t="shared" si="10"/>
        <v>6</v>
      </c>
      <c r="M325" s="1" t="s">
        <v>60</v>
      </c>
    </row>
    <row r="326" spans="8:13" hidden="1">
      <c r="H326" s="1" t="s">
        <v>721</v>
      </c>
      <c r="I326" s="1" t="s">
        <v>1601</v>
      </c>
      <c r="J326" s="1" t="s">
        <v>267</v>
      </c>
      <c r="K326" s="1" t="str">
        <f t="shared" si="11"/>
        <v>2019</v>
      </c>
      <c r="L326" s="1">
        <f t="shared" si="10"/>
        <v>51</v>
      </c>
      <c r="M326" s="1" t="s">
        <v>79</v>
      </c>
    </row>
    <row r="327" spans="8:13" hidden="1">
      <c r="H327" s="1" t="s">
        <v>367</v>
      </c>
      <c r="I327" s="1" t="s">
        <v>1609</v>
      </c>
      <c r="J327" s="1" t="s">
        <v>258</v>
      </c>
      <c r="K327" s="1" t="str">
        <f t="shared" si="11"/>
        <v>2017</v>
      </c>
      <c r="L327" s="1">
        <f t="shared" si="10"/>
        <v>24</v>
      </c>
      <c r="M327" s="1" t="s">
        <v>79</v>
      </c>
    </row>
    <row r="328" spans="8:13">
      <c r="H328" s="1" t="s">
        <v>99</v>
      </c>
      <c r="I328" s="1" t="s">
        <v>7749</v>
      </c>
      <c r="J328" s="1" t="s">
        <v>1534</v>
      </c>
      <c r="K328" s="1" t="str">
        <f t="shared" si="11"/>
        <v>2016</v>
      </c>
      <c r="L328" s="1">
        <f t="shared" si="10"/>
        <v>6</v>
      </c>
      <c r="M328" s="1" t="s">
        <v>60</v>
      </c>
    </row>
    <row r="329" spans="8:13" hidden="1">
      <c r="H329" s="1" t="s">
        <v>809</v>
      </c>
      <c r="I329" s="1" t="s">
        <v>1609</v>
      </c>
      <c r="J329" s="1" t="s">
        <v>1619</v>
      </c>
      <c r="K329" s="1" t="str">
        <f t="shared" si="11"/>
        <v>2013</v>
      </c>
      <c r="L329" s="1">
        <f t="shared" si="10"/>
        <v>30</v>
      </c>
      <c r="M329" s="1" t="s">
        <v>79</v>
      </c>
    </row>
    <row r="330" spans="8:13" hidden="1">
      <c r="H330" s="1" t="s">
        <v>99</v>
      </c>
      <c r="I330" s="1" t="s">
        <v>1622</v>
      </c>
      <c r="J330" s="1" t="s">
        <v>1144</v>
      </c>
      <c r="K330" s="1" t="str">
        <f t="shared" si="11"/>
        <v>2019</v>
      </c>
      <c r="L330" s="1">
        <f t="shared" si="10"/>
        <v>6</v>
      </c>
      <c r="M330" s="1" t="s">
        <v>79</v>
      </c>
    </row>
    <row r="331" spans="8:13" hidden="1">
      <c r="H331" s="1" t="s">
        <v>78</v>
      </c>
      <c r="I331" s="1" t="s">
        <v>1628</v>
      </c>
      <c r="J331" s="1" t="s">
        <v>66</v>
      </c>
      <c r="K331" s="1" t="str">
        <f t="shared" si="11"/>
        <v>2019</v>
      </c>
      <c r="L331" s="1">
        <f t="shared" si="10"/>
        <v>29</v>
      </c>
      <c r="M331" s="1" t="s">
        <v>79</v>
      </c>
    </row>
    <row r="332" spans="8:13" hidden="1">
      <c r="H332" s="1" t="s">
        <v>344</v>
      </c>
      <c r="I332" s="1" t="s">
        <v>1628</v>
      </c>
      <c r="J332" s="1" t="s">
        <v>66</v>
      </c>
      <c r="K332" s="1" t="str">
        <f t="shared" si="11"/>
        <v>2019</v>
      </c>
      <c r="L332" s="1">
        <f t="shared" si="10"/>
        <v>21</v>
      </c>
      <c r="M332" s="1" t="s">
        <v>79</v>
      </c>
    </row>
    <row r="333" spans="8:13">
      <c r="H333" s="1" t="s">
        <v>108</v>
      </c>
      <c r="I333" s="1" t="s">
        <v>202</v>
      </c>
      <c r="J333" s="1" t="s">
        <v>2418</v>
      </c>
      <c r="K333" s="1" t="str">
        <f t="shared" si="11"/>
        <v>2018</v>
      </c>
      <c r="L333" s="1">
        <f t="shared" si="10"/>
        <v>6</v>
      </c>
      <c r="M333" s="1" t="s">
        <v>60</v>
      </c>
    </row>
    <row r="334" spans="8:13">
      <c r="H334" s="1" t="s">
        <v>99</v>
      </c>
      <c r="I334" s="1" t="s">
        <v>202</v>
      </c>
      <c r="J334" s="1" t="s">
        <v>7691</v>
      </c>
      <c r="K334" s="1" t="str">
        <f t="shared" si="11"/>
        <v>2020</v>
      </c>
      <c r="L334" s="1">
        <f t="shared" si="10"/>
        <v>6</v>
      </c>
      <c r="M334" s="1" t="s">
        <v>60</v>
      </c>
    </row>
    <row r="335" spans="8:13" hidden="1">
      <c r="H335" s="1" t="s">
        <v>721</v>
      </c>
      <c r="I335" s="1" t="s">
        <v>679</v>
      </c>
      <c r="J335" s="1" t="s">
        <v>199</v>
      </c>
      <c r="K335" s="1" t="str">
        <f t="shared" si="11"/>
        <v>2018</v>
      </c>
      <c r="L335" s="1">
        <f t="shared" si="10"/>
        <v>50</v>
      </c>
      <c r="M335" s="1" t="s">
        <v>79</v>
      </c>
    </row>
    <row r="336" spans="8:13" hidden="1">
      <c r="H336" s="1" t="s">
        <v>678</v>
      </c>
      <c r="I336" s="1" t="s">
        <v>1643</v>
      </c>
      <c r="J336" s="1" t="s">
        <v>987</v>
      </c>
      <c r="K336" s="1" t="str">
        <f t="shared" si="11"/>
        <v>2017</v>
      </c>
      <c r="L336" s="1">
        <f t="shared" si="10"/>
        <v>32</v>
      </c>
      <c r="M336" s="1" t="s">
        <v>79</v>
      </c>
    </row>
    <row r="337" spans="8:13" hidden="1">
      <c r="H337" s="1" t="s">
        <v>324</v>
      </c>
      <c r="I337" s="1" t="s">
        <v>1656</v>
      </c>
      <c r="J337" s="1" t="s">
        <v>1657</v>
      </c>
      <c r="K337" s="1" t="str">
        <f t="shared" si="11"/>
        <v>2014</v>
      </c>
      <c r="L337" s="1">
        <f t="shared" si="10"/>
        <v>11</v>
      </c>
      <c r="M337" s="1" t="s">
        <v>79</v>
      </c>
    </row>
    <row r="338" spans="8:13">
      <c r="H338" s="1" t="s">
        <v>108</v>
      </c>
      <c r="I338" s="1" t="s">
        <v>10100</v>
      </c>
      <c r="J338" s="1" t="s">
        <v>10050</v>
      </c>
      <c r="K338" s="1" t="str">
        <f t="shared" si="11"/>
        <v>2010</v>
      </c>
      <c r="L338" s="1">
        <f t="shared" si="10"/>
        <v>6</v>
      </c>
      <c r="M338" s="1" t="s">
        <v>60</v>
      </c>
    </row>
    <row r="339" spans="8:13" hidden="1">
      <c r="H339" s="1" t="s">
        <v>247</v>
      </c>
      <c r="I339" s="1" t="s">
        <v>709</v>
      </c>
      <c r="J339" s="1" t="s">
        <v>881</v>
      </c>
      <c r="K339" s="1" t="str">
        <f t="shared" si="11"/>
        <v>2018</v>
      </c>
      <c r="L339" s="1">
        <f t="shared" si="10"/>
        <v>14</v>
      </c>
      <c r="M339" s="1" t="s">
        <v>79</v>
      </c>
    </row>
    <row r="340" spans="8:13">
      <c r="H340" s="1" t="s">
        <v>99</v>
      </c>
      <c r="I340" s="1" t="s">
        <v>10132</v>
      </c>
      <c r="J340" s="1" t="s">
        <v>9182</v>
      </c>
      <c r="K340" s="1" t="str">
        <f t="shared" si="11"/>
        <v>2012</v>
      </c>
      <c r="L340" s="1">
        <f t="shared" si="10"/>
        <v>6</v>
      </c>
      <c r="M340" s="1" t="s">
        <v>60</v>
      </c>
    </row>
    <row r="341" spans="8:13">
      <c r="H341" s="1" t="s">
        <v>99</v>
      </c>
      <c r="I341" s="1" t="s">
        <v>10193</v>
      </c>
      <c r="J341" s="1" t="s">
        <v>10194</v>
      </c>
      <c r="K341" s="1" t="str">
        <f t="shared" si="11"/>
        <v>2012</v>
      </c>
      <c r="L341" s="1">
        <f t="shared" si="10"/>
        <v>6</v>
      </c>
      <c r="M341" s="1" t="s">
        <v>60</v>
      </c>
    </row>
    <row r="342" spans="8:13">
      <c r="H342" s="1" t="s">
        <v>99</v>
      </c>
      <c r="I342" s="1" t="s">
        <v>10646</v>
      </c>
      <c r="J342" s="1" t="s">
        <v>6586</v>
      </c>
      <c r="K342" s="1" t="str">
        <f t="shared" si="11"/>
        <v>2020</v>
      </c>
      <c r="L342" s="1">
        <f t="shared" si="10"/>
        <v>6</v>
      </c>
      <c r="M342" s="1" t="s">
        <v>60</v>
      </c>
    </row>
    <row r="343" spans="8:13" hidden="1">
      <c r="H343" s="1" t="s">
        <v>144</v>
      </c>
      <c r="I343" s="1" t="s">
        <v>1685</v>
      </c>
      <c r="J343" s="1" t="s">
        <v>941</v>
      </c>
      <c r="K343" s="1" t="str">
        <f t="shared" si="11"/>
        <v>2011</v>
      </c>
      <c r="L343" s="1">
        <f t="shared" si="10"/>
        <v>20</v>
      </c>
      <c r="M343" s="1" t="s">
        <v>79</v>
      </c>
    </row>
    <row r="344" spans="8:13">
      <c r="H344" s="1" t="s">
        <v>108</v>
      </c>
      <c r="I344" s="1" t="s">
        <v>10646</v>
      </c>
      <c r="J344" s="1" t="s">
        <v>431</v>
      </c>
      <c r="K344" s="1" t="str">
        <f t="shared" si="11"/>
        <v>2018</v>
      </c>
      <c r="L344" s="1">
        <f t="shared" si="10"/>
        <v>6</v>
      </c>
      <c r="M344" s="1" t="s">
        <v>60</v>
      </c>
    </row>
    <row r="345" spans="8:13">
      <c r="H345" s="1" t="s">
        <v>479</v>
      </c>
      <c r="I345" s="1" t="s">
        <v>11257</v>
      </c>
      <c r="J345" s="1" t="s">
        <v>11280</v>
      </c>
      <c r="K345" s="1" t="str">
        <f t="shared" si="11"/>
        <v>2007</v>
      </c>
      <c r="L345" s="1">
        <f t="shared" si="10"/>
        <v>6</v>
      </c>
      <c r="M345" s="1" t="s">
        <v>60</v>
      </c>
    </row>
    <row r="346" spans="8:13">
      <c r="H346" s="1" t="s">
        <v>71</v>
      </c>
      <c r="I346" s="1" t="s">
        <v>11290</v>
      </c>
      <c r="J346" s="1" t="s">
        <v>459</v>
      </c>
      <c r="K346" s="1" t="str">
        <f t="shared" si="11"/>
        <v>2019</v>
      </c>
      <c r="L346" s="1">
        <f t="shared" si="10"/>
        <v>6</v>
      </c>
      <c r="M346" s="1" t="s">
        <v>60</v>
      </c>
    </row>
    <row r="347" spans="8:13" hidden="1">
      <c r="H347" s="1" t="s">
        <v>118</v>
      </c>
      <c r="I347" s="1" t="s">
        <v>911</v>
      </c>
      <c r="J347" s="1" t="s">
        <v>1075</v>
      </c>
      <c r="K347" s="1" t="str">
        <f t="shared" si="11"/>
        <v>2015</v>
      </c>
      <c r="L347" s="1">
        <f t="shared" si="10"/>
        <v>21</v>
      </c>
      <c r="M347" s="1" t="s">
        <v>79</v>
      </c>
    </row>
    <row r="348" spans="8:13">
      <c r="H348" s="1" t="s">
        <v>71</v>
      </c>
      <c r="I348" s="1" t="s">
        <v>11290</v>
      </c>
      <c r="J348" s="1" t="s">
        <v>459</v>
      </c>
      <c r="K348" s="1" t="str">
        <f t="shared" si="11"/>
        <v>2019</v>
      </c>
      <c r="L348" s="1">
        <f t="shared" si="10"/>
        <v>6</v>
      </c>
      <c r="M348" s="1" t="s">
        <v>60</v>
      </c>
    </row>
    <row r="349" spans="8:13">
      <c r="H349" s="1" t="s">
        <v>99</v>
      </c>
      <c r="I349" s="1" t="s">
        <v>429</v>
      </c>
      <c r="J349" s="1" t="s">
        <v>11952</v>
      </c>
      <c r="K349" s="1" t="str">
        <f t="shared" si="11"/>
        <v>2020</v>
      </c>
      <c r="L349" s="1">
        <f t="shared" si="10"/>
        <v>6</v>
      </c>
      <c r="M349" s="1" t="s">
        <v>60</v>
      </c>
    </row>
    <row r="350" spans="8:13">
      <c r="H350" s="1" t="s">
        <v>187</v>
      </c>
      <c r="I350" s="1" t="s">
        <v>537</v>
      </c>
      <c r="J350" s="1" t="s">
        <v>11972</v>
      </c>
      <c r="K350" s="1" t="str">
        <f t="shared" si="11"/>
        <v>2012</v>
      </c>
      <c r="L350" s="1">
        <f t="shared" si="10"/>
        <v>6</v>
      </c>
      <c r="M350" s="1" t="s">
        <v>60</v>
      </c>
    </row>
    <row r="351" spans="8:13">
      <c r="H351" s="1" t="s">
        <v>58</v>
      </c>
      <c r="I351" s="1" t="s">
        <v>11990</v>
      </c>
      <c r="J351" s="1" t="s">
        <v>3522</v>
      </c>
      <c r="K351" s="1" t="str">
        <f t="shared" si="11"/>
        <v>2016</v>
      </c>
      <c r="L351" s="1">
        <f t="shared" si="10"/>
        <v>6</v>
      </c>
      <c r="M351" s="1" t="s">
        <v>60</v>
      </c>
    </row>
    <row r="352" spans="8:13">
      <c r="H352" s="1" t="s">
        <v>678</v>
      </c>
      <c r="I352" s="1" t="s">
        <v>8416</v>
      </c>
      <c r="J352" s="1" t="s">
        <v>12112</v>
      </c>
      <c r="K352" s="1" t="str">
        <f t="shared" si="11"/>
        <v>1992</v>
      </c>
      <c r="L352" s="1">
        <f t="shared" si="10"/>
        <v>6</v>
      </c>
      <c r="M352" s="1" t="s">
        <v>60</v>
      </c>
    </row>
    <row r="353" spans="8:13">
      <c r="H353" s="1" t="s">
        <v>71</v>
      </c>
      <c r="I353" s="1" t="s">
        <v>51</v>
      </c>
      <c r="J353" s="1" t="s">
        <v>72</v>
      </c>
      <c r="K353" s="1" t="str">
        <f t="shared" si="11"/>
        <v>2019</v>
      </c>
      <c r="L353" s="1">
        <f t="shared" si="10"/>
        <v>7</v>
      </c>
      <c r="M353" s="1" t="s">
        <v>60</v>
      </c>
    </row>
    <row r="354" spans="8:13" hidden="1">
      <c r="H354" s="1">
        <v>0.7</v>
      </c>
      <c r="I354" s="1" t="s">
        <v>1728</v>
      </c>
      <c r="J354" s="1" t="s">
        <v>877</v>
      </c>
      <c r="K354" s="1" t="str">
        <f t="shared" si="11"/>
        <v>2019</v>
      </c>
      <c r="L354" s="1">
        <f t="shared" si="10"/>
        <v>0.7</v>
      </c>
      <c r="M354" s="1" t="s">
        <v>79</v>
      </c>
    </row>
    <row r="355" spans="8:13">
      <c r="H355" s="1" t="s">
        <v>108</v>
      </c>
      <c r="I355" s="1" t="s">
        <v>471</v>
      </c>
      <c r="J355" s="1" t="s">
        <v>474</v>
      </c>
      <c r="K355" s="1" t="str">
        <f t="shared" si="11"/>
        <v>2018</v>
      </c>
      <c r="L355" s="1">
        <f t="shared" si="10"/>
        <v>7</v>
      </c>
      <c r="M355" s="1" t="s">
        <v>60</v>
      </c>
    </row>
    <row r="356" spans="8:13">
      <c r="H356" s="1" t="s">
        <v>71</v>
      </c>
      <c r="I356" s="1" t="s">
        <v>731</v>
      </c>
      <c r="J356" s="1" t="s">
        <v>731</v>
      </c>
      <c r="K356" s="1" t="str">
        <f t="shared" si="11"/>
        <v>2015</v>
      </c>
      <c r="L356" s="1">
        <f t="shared" si="10"/>
        <v>7</v>
      </c>
      <c r="M356" s="1" t="s">
        <v>60</v>
      </c>
    </row>
    <row r="357" spans="8:13" hidden="1">
      <c r="H357" s="1" t="s">
        <v>118</v>
      </c>
      <c r="I357" s="1" t="s">
        <v>1745</v>
      </c>
      <c r="J357" s="1" t="s">
        <v>849</v>
      </c>
      <c r="K357" s="1" t="str">
        <f t="shared" si="11"/>
        <v>2009</v>
      </c>
      <c r="L357" s="1">
        <f t="shared" si="10"/>
        <v>15</v>
      </c>
      <c r="M357" s="1" t="s">
        <v>79</v>
      </c>
    </row>
    <row r="358" spans="8:13" hidden="1">
      <c r="H358" s="1" t="s">
        <v>144</v>
      </c>
      <c r="I358" s="1" t="s">
        <v>562</v>
      </c>
      <c r="J358" s="1" t="s">
        <v>1755</v>
      </c>
      <c r="K358" s="1" t="str">
        <f t="shared" si="11"/>
        <v>2014</v>
      </c>
      <c r="L358" s="1">
        <f t="shared" si="10"/>
        <v>23</v>
      </c>
      <c r="M358" s="1" t="s">
        <v>79</v>
      </c>
    </row>
    <row r="359" spans="8:13">
      <c r="H359" s="1" t="s">
        <v>71</v>
      </c>
      <c r="I359" s="1" t="s">
        <v>861</v>
      </c>
      <c r="J359" s="1" t="s">
        <v>877</v>
      </c>
      <c r="K359" s="1" t="str">
        <f t="shared" si="11"/>
        <v>2019</v>
      </c>
      <c r="L359" s="1">
        <f t="shared" si="10"/>
        <v>7</v>
      </c>
      <c r="M359" s="1" t="s">
        <v>60</v>
      </c>
    </row>
    <row r="360" spans="8:13">
      <c r="H360" s="1" t="s">
        <v>187</v>
      </c>
      <c r="I360" s="1" t="s">
        <v>1265</v>
      </c>
      <c r="J360" s="5">
        <v>42736</v>
      </c>
      <c r="K360" s="1" t="str">
        <f t="shared" si="11"/>
        <v>2017</v>
      </c>
      <c r="L360" s="1">
        <f t="shared" si="10"/>
        <v>7</v>
      </c>
      <c r="M360" s="1" t="s">
        <v>60</v>
      </c>
    </row>
    <row r="361" spans="8:13">
      <c r="H361" s="1" t="s">
        <v>71</v>
      </c>
      <c r="I361" s="1" t="s">
        <v>1699</v>
      </c>
      <c r="J361" s="1" t="s">
        <v>604</v>
      </c>
      <c r="K361" s="1" t="str">
        <f t="shared" si="11"/>
        <v>2019</v>
      </c>
      <c r="L361" s="1">
        <f t="shared" si="10"/>
        <v>7</v>
      </c>
      <c r="M361" s="1" t="s">
        <v>60</v>
      </c>
    </row>
    <row r="362" spans="8:13">
      <c r="H362" s="1" t="s">
        <v>108</v>
      </c>
      <c r="I362" s="1" t="s">
        <v>1956</v>
      </c>
      <c r="J362" s="1" t="s">
        <v>705</v>
      </c>
      <c r="K362" s="1" t="str">
        <f t="shared" si="11"/>
        <v>2018</v>
      </c>
      <c r="L362" s="1">
        <f t="shared" si="10"/>
        <v>7</v>
      </c>
      <c r="M362" s="1" t="s">
        <v>60</v>
      </c>
    </row>
    <row r="363" spans="8:13" hidden="1">
      <c r="H363" s="1"/>
      <c r="I363" s="1"/>
      <c r="J363" s="1"/>
      <c r="K363" s="1" t="str">
        <f t="shared" si="11"/>
        <v>1900</v>
      </c>
      <c r="L363" s="1">
        <f t="shared" si="10"/>
        <v>0</v>
      </c>
      <c r="M363" s="1"/>
    </row>
    <row r="364" spans="8:13" hidden="1">
      <c r="H364" s="1" t="s">
        <v>134</v>
      </c>
      <c r="I364" s="1" t="s">
        <v>1783</v>
      </c>
      <c r="J364" s="1" t="s">
        <v>1785</v>
      </c>
      <c r="K364" s="1" t="str">
        <f t="shared" si="11"/>
        <v>2017</v>
      </c>
      <c r="L364" s="1">
        <f t="shared" si="10"/>
        <v>26</v>
      </c>
      <c r="M364" s="1" t="s">
        <v>79</v>
      </c>
    </row>
    <row r="365" spans="8:13">
      <c r="H365" s="1" t="s">
        <v>130</v>
      </c>
      <c r="I365" s="1" t="s">
        <v>2007</v>
      </c>
      <c r="J365" s="1" t="s">
        <v>2008</v>
      </c>
      <c r="K365" s="1" t="str">
        <f t="shared" si="11"/>
        <v>2014</v>
      </c>
      <c r="L365" s="1">
        <f t="shared" si="10"/>
        <v>7</v>
      </c>
      <c r="M365" s="1" t="s">
        <v>60</v>
      </c>
    </row>
    <row r="366" spans="8:13">
      <c r="H366" s="1" t="s">
        <v>71</v>
      </c>
      <c r="I366" s="1" t="s">
        <v>978</v>
      </c>
      <c r="J366" s="1" t="s">
        <v>705</v>
      </c>
      <c r="K366" s="1" t="str">
        <f t="shared" si="11"/>
        <v>2018</v>
      </c>
      <c r="L366" s="1">
        <f t="shared" si="10"/>
        <v>7</v>
      </c>
      <c r="M366" s="1" t="s">
        <v>60</v>
      </c>
    </row>
    <row r="367" spans="8:13">
      <c r="H367" s="1" t="s">
        <v>108</v>
      </c>
      <c r="I367" s="1" t="s">
        <v>2422</v>
      </c>
      <c r="J367" s="1" t="s">
        <v>1873</v>
      </c>
      <c r="K367" s="1" t="str">
        <f t="shared" si="11"/>
        <v>2017</v>
      </c>
      <c r="L367" s="1">
        <f t="shared" si="10"/>
        <v>7</v>
      </c>
      <c r="M367" s="1" t="s">
        <v>60</v>
      </c>
    </row>
    <row r="368" spans="8:13">
      <c r="H368" s="1" t="s">
        <v>108</v>
      </c>
      <c r="I368" s="1" t="s">
        <v>2422</v>
      </c>
      <c r="J368" s="1" t="s">
        <v>2658</v>
      </c>
      <c r="K368" s="1" t="str">
        <f t="shared" si="11"/>
        <v>2017</v>
      </c>
      <c r="L368" s="1">
        <f t="shared" ref="L368:L431" si="12">H368-(TEXT(I368,"YYYY")-TEXT(J368,"YYYY"))</f>
        <v>7</v>
      </c>
      <c r="M368" s="1" t="s">
        <v>60</v>
      </c>
    </row>
    <row r="369" spans="8:13" hidden="1">
      <c r="H369" s="1" t="s">
        <v>367</v>
      </c>
      <c r="I369" s="1" t="s">
        <v>758</v>
      </c>
      <c r="J369" s="1" t="s">
        <v>877</v>
      </c>
      <c r="K369" s="1" t="str">
        <f t="shared" si="11"/>
        <v>2019</v>
      </c>
      <c r="L369" s="1">
        <f t="shared" si="12"/>
        <v>26</v>
      </c>
      <c r="M369" s="1" t="s">
        <v>79</v>
      </c>
    </row>
    <row r="370" spans="8:13">
      <c r="H370" s="1" t="s">
        <v>71</v>
      </c>
      <c r="I370" s="1" t="s">
        <v>2779</v>
      </c>
      <c r="J370" s="1" t="s">
        <v>2496</v>
      </c>
      <c r="K370" s="1" t="str">
        <f t="shared" si="11"/>
        <v>2018</v>
      </c>
      <c r="L370" s="1">
        <f t="shared" si="12"/>
        <v>7</v>
      </c>
      <c r="M370" s="1" t="s">
        <v>60</v>
      </c>
    </row>
    <row r="371" spans="8:13" hidden="1">
      <c r="H371" s="1" t="s">
        <v>118</v>
      </c>
      <c r="I371" s="1" t="s">
        <v>1812</v>
      </c>
      <c r="J371" s="1" t="s">
        <v>1815</v>
      </c>
      <c r="K371" s="1" t="str">
        <f t="shared" si="11"/>
        <v>2008</v>
      </c>
      <c r="L371" s="1">
        <f t="shared" si="12"/>
        <v>15</v>
      </c>
      <c r="M371" s="1" t="s">
        <v>79</v>
      </c>
    </row>
    <row r="372" spans="8:13">
      <c r="H372" s="1" t="s">
        <v>584</v>
      </c>
      <c r="I372" s="1" t="s">
        <v>2955</v>
      </c>
      <c r="J372" s="1" t="s">
        <v>1890</v>
      </c>
      <c r="K372" s="1" t="str">
        <f t="shared" si="11"/>
        <v>1988</v>
      </c>
      <c r="L372" s="1">
        <f t="shared" si="12"/>
        <v>7</v>
      </c>
      <c r="M372" s="1" t="s">
        <v>60</v>
      </c>
    </row>
    <row r="373" spans="8:13">
      <c r="H373" s="1" t="s">
        <v>71</v>
      </c>
      <c r="I373" s="1" t="s">
        <v>696</v>
      </c>
      <c r="J373" s="1" t="s">
        <v>199</v>
      </c>
      <c r="K373" s="1" t="str">
        <f t="shared" si="11"/>
        <v>2018</v>
      </c>
      <c r="L373" s="1">
        <f t="shared" si="12"/>
        <v>7</v>
      </c>
      <c r="M373" s="1" t="s">
        <v>60</v>
      </c>
    </row>
    <row r="374" spans="8:13" hidden="1">
      <c r="H374" s="1" t="s">
        <v>678</v>
      </c>
      <c r="I374" s="1" t="s">
        <v>1825</v>
      </c>
      <c r="J374" s="1" t="s">
        <v>1286</v>
      </c>
      <c r="K374" s="1" t="str">
        <f t="shared" si="11"/>
        <v>2017</v>
      </c>
      <c r="L374" s="1">
        <f t="shared" si="12"/>
        <v>33</v>
      </c>
      <c r="M374" s="1" t="s">
        <v>79</v>
      </c>
    </row>
    <row r="375" spans="8:13">
      <c r="H375" s="1" t="s">
        <v>78</v>
      </c>
      <c r="I375" s="1" t="s">
        <v>3059</v>
      </c>
      <c r="J375" s="1" t="s">
        <v>3069</v>
      </c>
      <c r="K375" s="1" t="str">
        <f t="shared" si="11"/>
        <v>1997</v>
      </c>
      <c r="L375" s="1">
        <f t="shared" si="12"/>
        <v>7</v>
      </c>
      <c r="M375" s="1" t="s">
        <v>60</v>
      </c>
    </row>
    <row r="376" spans="8:13" hidden="1">
      <c r="H376" s="1" t="s">
        <v>310</v>
      </c>
      <c r="I376" s="1" t="s">
        <v>1825</v>
      </c>
      <c r="J376" s="5">
        <v>42370</v>
      </c>
      <c r="K376" s="1" t="str">
        <f t="shared" si="11"/>
        <v>2016</v>
      </c>
      <c r="L376" s="1">
        <f t="shared" si="12"/>
        <v>43</v>
      </c>
      <c r="M376" s="1" t="s">
        <v>79</v>
      </c>
    </row>
    <row r="377" spans="8:13">
      <c r="H377" s="1" t="s">
        <v>169</v>
      </c>
      <c r="I377" s="1" t="s">
        <v>3536</v>
      </c>
      <c r="J377" s="1" t="s">
        <v>3537</v>
      </c>
      <c r="K377" s="1" t="str">
        <f t="shared" si="11"/>
        <v>2005</v>
      </c>
      <c r="L377" s="1">
        <f t="shared" si="12"/>
        <v>7</v>
      </c>
      <c r="M377" s="1" t="s">
        <v>60</v>
      </c>
    </row>
    <row r="378" spans="8:13">
      <c r="H378" s="1" t="s">
        <v>108</v>
      </c>
      <c r="I378" s="1" t="s">
        <v>3800</v>
      </c>
      <c r="J378" s="1" t="s">
        <v>3802</v>
      </c>
      <c r="K378" s="1" t="str">
        <f t="shared" si="11"/>
        <v>2019</v>
      </c>
      <c r="L378" s="1">
        <f t="shared" si="12"/>
        <v>7</v>
      </c>
      <c r="M378" s="1" t="s">
        <v>60</v>
      </c>
    </row>
    <row r="379" spans="8:13">
      <c r="H379" s="1" t="s">
        <v>108</v>
      </c>
      <c r="I379" s="1" t="s">
        <v>534</v>
      </c>
      <c r="J379" s="1" t="s">
        <v>3957</v>
      </c>
      <c r="K379" s="1" t="str">
        <f t="shared" si="11"/>
        <v>2019</v>
      </c>
      <c r="L379" s="1">
        <f t="shared" si="12"/>
        <v>7</v>
      </c>
      <c r="M379" s="1" t="s">
        <v>60</v>
      </c>
    </row>
    <row r="380" spans="8:13">
      <c r="H380" s="1" t="s">
        <v>71</v>
      </c>
      <c r="I380" s="1"/>
      <c r="J380" s="1"/>
      <c r="K380" s="1" t="str">
        <f t="shared" si="11"/>
        <v>1900</v>
      </c>
      <c r="L380" s="1">
        <f t="shared" si="12"/>
        <v>7</v>
      </c>
      <c r="M380" s="1" t="s">
        <v>60</v>
      </c>
    </row>
    <row r="381" spans="8:13" hidden="1">
      <c r="H381" s="1" t="s">
        <v>116</v>
      </c>
      <c r="I381" s="1" t="s">
        <v>656</v>
      </c>
      <c r="J381" s="1" t="s">
        <v>1848</v>
      </c>
      <c r="K381" s="1" t="str">
        <f t="shared" si="11"/>
        <v>2019</v>
      </c>
      <c r="L381" s="1">
        <f t="shared" si="12"/>
        <v>5</v>
      </c>
      <c r="M381" s="1" t="s">
        <v>79</v>
      </c>
    </row>
    <row r="382" spans="8:13">
      <c r="H382" s="1" t="s">
        <v>187</v>
      </c>
      <c r="I382" s="1" t="s">
        <v>4960</v>
      </c>
      <c r="J382" s="1" t="s">
        <v>4965</v>
      </c>
      <c r="K382" s="1" t="str">
        <f t="shared" si="11"/>
        <v>2015</v>
      </c>
      <c r="L382" s="1">
        <f t="shared" si="12"/>
        <v>7</v>
      </c>
      <c r="M382" s="1" t="s">
        <v>60</v>
      </c>
    </row>
    <row r="383" spans="8:13" hidden="1">
      <c r="H383" s="1" t="s">
        <v>217</v>
      </c>
      <c r="I383" s="1" t="s">
        <v>1856</v>
      </c>
      <c r="J383" s="1" t="s">
        <v>1857</v>
      </c>
      <c r="K383" s="1" t="str">
        <f t="shared" si="11"/>
        <v>2018</v>
      </c>
      <c r="L383" s="1">
        <f t="shared" si="12"/>
        <v>15</v>
      </c>
      <c r="M383" s="1" t="s">
        <v>79</v>
      </c>
    </row>
    <row r="384" spans="8:13">
      <c r="H384" s="1" t="s">
        <v>583</v>
      </c>
      <c r="I384" s="1" t="s">
        <v>4232</v>
      </c>
      <c r="J384" s="1" t="s">
        <v>4996</v>
      </c>
      <c r="K384" s="1" t="str">
        <f t="shared" si="11"/>
        <v>2002</v>
      </c>
      <c r="L384" s="1">
        <f t="shared" si="12"/>
        <v>7</v>
      </c>
      <c r="M384" s="1" t="s">
        <v>60</v>
      </c>
    </row>
    <row r="385" spans="8:13">
      <c r="H385" s="1" t="s">
        <v>108</v>
      </c>
      <c r="I385" s="1" t="s">
        <v>5325</v>
      </c>
      <c r="J385" s="1" t="s">
        <v>5331</v>
      </c>
      <c r="K385" s="1" t="str">
        <f t="shared" si="11"/>
        <v>2015</v>
      </c>
      <c r="L385" s="1">
        <f t="shared" si="12"/>
        <v>7</v>
      </c>
      <c r="M385" s="1" t="s">
        <v>60</v>
      </c>
    </row>
    <row r="386" spans="8:13">
      <c r="H386" s="1" t="s">
        <v>108</v>
      </c>
      <c r="I386" s="1" t="s">
        <v>1351</v>
      </c>
      <c r="J386" s="1" t="s">
        <v>72</v>
      </c>
      <c r="K386" s="1" t="str">
        <f t="shared" ref="K386:K449" si="13">TEXT(J386,"YYYY")</f>
        <v>2019</v>
      </c>
      <c r="L386" s="1">
        <f t="shared" si="12"/>
        <v>7</v>
      </c>
      <c r="M386" s="1" t="s">
        <v>60</v>
      </c>
    </row>
    <row r="387" spans="8:13">
      <c r="H387" s="1" t="s">
        <v>71</v>
      </c>
      <c r="I387" s="1" t="s">
        <v>408</v>
      </c>
      <c r="J387" s="1" t="s">
        <v>3552</v>
      </c>
      <c r="K387" s="1" t="str">
        <f t="shared" si="13"/>
        <v>2016</v>
      </c>
      <c r="L387" s="1">
        <f t="shared" si="12"/>
        <v>7</v>
      </c>
      <c r="M387" s="1" t="s">
        <v>60</v>
      </c>
    </row>
    <row r="388" spans="8:13" hidden="1">
      <c r="H388" s="1" t="s">
        <v>134</v>
      </c>
      <c r="I388" s="1" t="s">
        <v>1174</v>
      </c>
      <c r="J388" s="1" t="s">
        <v>459</v>
      </c>
      <c r="K388" s="1" t="str">
        <f t="shared" si="13"/>
        <v>2019</v>
      </c>
      <c r="L388" s="1">
        <f t="shared" si="12"/>
        <v>27</v>
      </c>
      <c r="M388" s="1" t="s">
        <v>79</v>
      </c>
    </row>
    <row r="389" spans="8:13">
      <c r="H389" s="1" t="s">
        <v>247</v>
      </c>
      <c r="I389" s="1" t="s">
        <v>5673</v>
      </c>
      <c r="J389" s="1" t="s">
        <v>5677</v>
      </c>
      <c r="K389" s="1" t="str">
        <f t="shared" si="13"/>
        <v>2012</v>
      </c>
      <c r="L389" s="1">
        <f t="shared" si="12"/>
        <v>7</v>
      </c>
      <c r="M389" s="1" t="s">
        <v>60</v>
      </c>
    </row>
    <row r="390" spans="8:13" hidden="1">
      <c r="H390" s="1" t="s">
        <v>479</v>
      </c>
      <c r="I390" s="1" t="s">
        <v>1290</v>
      </c>
      <c r="J390" s="1" t="s">
        <v>1534</v>
      </c>
      <c r="K390" s="1" t="str">
        <f t="shared" si="13"/>
        <v>2016</v>
      </c>
      <c r="L390" s="1">
        <f t="shared" si="12"/>
        <v>17</v>
      </c>
      <c r="M390" s="1" t="s">
        <v>79</v>
      </c>
    </row>
    <row r="391" spans="8:13" hidden="1">
      <c r="H391" s="1" t="s">
        <v>448</v>
      </c>
      <c r="I391" s="1" t="s">
        <v>1174</v>
      </c>
      <c r="J391" s="1" t="s">
        <v>303</v>
      </c>
      <c r="K391" s="1" t="str">
        <f t="shared" si="13"/>
        <v>2016</v>
      </c>
      <c r="L391" s="1">
        <f t="shared" si="12"/>
        <v>29</v>
      </c>
      <c r="M391" s="1" t="s">
        <v>79</v>
      </c>
    </row>
    <row r="392" spans="8:13">
      <c r="H392" s="1" t="s">
        <v>678</v>
      </c>
      <c r="I392" s="1" t="s">
        <v>6152</v>
      </c>
      <c r="J392" s="1" t="s">
        <v>6193</v>
      </c>
      <c r="K392" s="1" t="str">
        <f t="shared" si="13"/>
        <v>1993</v>
      </c>
      <c r="L392" s="1">
        <f t="shared" si="12"/>
        <v>7</v>
      </c>
      <c r="M392" s="1" t="s">
        <v>60</v>
      </c>
    </row>
    <row r="393" spans="8:13" hidden="1">
      <c r="H393" s="1" t="s">
        <v>263</v>
      </c>
      <c r="I393" s="1" t="s">
        <v>1894</v>
      </c>
      <c r="J393" s="1" t="s">
        <v>1598</v>
      </c>
      <c r="K393" s="1" t="str">
        <f t="shared" si="13"/>
        <v>2017</v>
      </c>
      <c r="L393" s="1">
        <f t="shared" si="12"/>
        <v>17</v>
      </c>
      <c r="M393" s="1" t="s">
        <v>79</v>
      </c>
    </row>
    <row r="394" spans="8:13" hidden="1">
      <c r="H394" s="1" t="s">
        <v>555</v>
      </c>
      <c r="I394" s="1" t="s">
        <v>1898</v>
      </c>
      <c r="J394" s="1" t="s">
        <v>1899</v>
      </c>
      <c r="K394" s="1" t="str">
        <f t="shared" si="13"/>
        <v>2005</v>
      </c>
      <c r="L394" s="1">
        <f t="shared" si="12"/>
        <v>27</v>
      </c>
      <c r="M394" s="1" t="s">
        <v>79</v>
      </c>
    </row>
    <row r="395" spans="8:13">
      <c r="H395" s="1" t="s">
        <v>108</v>
      </c>
      <c r="I395" s="1" t="s">
        <v>6066</v>
      </c>
      <c r="J395" s="1" t="s">
        <v>250</v>
      </c>
      <c r="K395" s="1" t="str">
        <f t="shared" si="13"/>
        <v>2016</v>
      </c>
      <c r="L395" s="1">
        <f t="shared" si="12"/>
        <v>7</v>
      </c>
      <c r="M395" s="1" t="s">
        <v>60</v>
      </c>
    </row>
    <row r="396" spans="8:13" hidden="1">
      <c r="H396" s="1" t="s">
        <v>1101</v>
      </c>
      <c r="I396" s="1" t="s">
        <v>1908</v>
      </c>
      <c r="J396" s="1" t="s">
        <v>1222</v>
      </c>
      <c r="K396" s="1" t="str">
        <f t="shared" si="13"/>
        <v>2015</v>
      </c>
      <c r="L396" s="1">
        <f t="shared" si="12"/>
        <v>68</v>
      </c>
      <c r="M396" s="1" t="s">
        <v>79</v>
      </c>
    </row>
    <row r="397" spans="8:13" hidden="1">
      <c r="H397" s="1" t="s">
        <v>99</v>
      </c>
      <c r="I397" s="1" t="s">
        <v>1903</v>
      </c>
      <c r="J397" s="1" t="s">
        <v>1174</v>
      </c>
      <c r="K397" s="1" t="str">
        <f t="shared" si="13"/>
        <v>2019</v>
      </c>
      <c r="L397" s="1">
        <f t="shared" si="12"/>
        <v>6</v>
      </c>
      <c r="M397" s="1" t="s">
        <v>79</v>
      </c>
    </row>
    <row r="398" spans="8:13">
      <c r="H398" s="1" t="s">
        <v>58</v>
      </c>
      <c r="I398" s="1" t="s">
        <v>8225</v>
      </c>
      <c r="J398" s="1" t="s">
        <v>5723</v>
      </c>
      <c r="K398" s="1" t="str">
        <f t="shared" si="13"/>
        <v>2017</v>
      </c>
      <c r="L398" s="1">
        <f t="shared" si="12"/>
        <v>7</v>
      </c>
      <c r="M398" s="1" t="s">
        <v>60</v>
      </c>
    </row>
    <row r="399" spans="8:13">
      <c r="H399" s="1" t="s">
        <v>108</v>
      </c>
      <c r="I399" s="1" t="s">
        <v>8450</v>
      </c>
      <c r="J399" s="1" t="s">
        <v>248</v>
      </c>
      <c r="K399" s="1" t="str">
        <f t="shared" si="13"/>
        <v>2019</v>
      </c>
      <c r="L399" s="1">
        <f t="shared" si="12"/>
        <v>7</v>
      </c>
      <c r="M399" s="1" t="s">
        <v>60</v>
      </c>
    </row>
    <row r="400" spans="8:13" hidden="1">
      <c r="H400" s="1" t="s">
        <v>197</v>
      </c>
      <c r="I400" s="1" t="s">
        <v>752</v>
      </c>
      <c r="J400" s="1" t="s">
        <v>752</v>
      </c>
      <c r="K400" s="1" t="str">
        <f t="shared" si="13"/>
        <v>2018</v>
      </c>
      <c r="L400" s="1">
        <f t="shared" si="12"/>
        <v>17</v>
      </c>
      <c r="M400" s="1" t="s">
        <v>79</v>
      </c>
    </row>
    <row r="401" spans="8:13" hidden="1">
      <c r="H401" s="1" t="s">
        <v>299</v>
      </c>
      <c r="I401" s="1" t="s">
        <v>1110</v>
      </c>
      <c r="J401" s="1" t="s">
        <v>1222</v>
      </c>
      <c r="K401" s="1" t="str">
        <f t="shared" si="13"/>
        <v>2015</v>
      </c>
      <c r="L401" s="1">
        <f t="shared" si="12"/>
        <v>40</v>
      </c>
      <c r="M401" s="1" t="s">
        <v>79</v>
      </c>
    </row>
    <row r="402" spans="8:13" hidden="1">
      <c r="H402" s="1" t="s">
        <v>464</v>
      </c>
      <c r="I402" s="1" t="s">
        <v>1929</v>
      </c>
      <c r="J402" s="1" t="s">
        <v>1815</v>
      </c>
      <c r="K402" s="1" t="str">
        <f t="shared" si="13"/>
        <v>2008</v>
      </c>
      <c r="L402" s="1">
        <f t="shared" si="12"/>
        <v>21</v>
      </c>
      <c r="M402" s="1" t="s">
        <v>79</v>
      </c>
    </row>
    <row r="403" spans="8:13" hidden="1">
      <c r="H403" s="1" t="s">
        <v>144</v>
      </c>
      <c r="I403" s="1" t="s">
        <v>1168</v>
      </c>
      <c r="J403" s="1" t="s">
        <v>1933</v>
      </c>
      <c r="K403" s="1" t="str">
        <f t="shared" si="13"/>
        <v>2014</v>
      </c>
      <c r="L403" s="1">
        <f t="shared" si="12"/>
        <v>19</v>
      </c>
      <c r="M403" s="1" t="s">
        <v>79</v>
      </c>
    </row>
    <row r="404" spans="8:13">
      <c r="H404" s="1" t="s">
        <v>71</v>
      </c>
      <c r="I404" s="1" t="s">
        <v>8531</v>
      </c>
      <c r="J404" s="1" t="s">
        <v>3187</v>
      </c>
      <c r="K404" s="1" t="str">
        <f t="shared" si="13"/>
        <v>2014</v>
      </c>
      <c r="L404" s="1">
        <f t="shared" si="12"/>
        <v>7</v>
      </c>
      <c r="M404" s="1" t="s">
        <v>60</v>
      </c>
    </row>
    <row r="405" spans="8:13">
      <c r="H405" s="1" t="s">
        <v>130</v>
      </c>
      <c r="I405" s="1" t="s">
        <v>8534</v>
      </c>
      <c r="J405" s="1" t="s">
        <v>1222</v>
      </c>
      <c r="K405" s="1" t="str">
        <f t="shared" si="13"/>
        <v>2015</v>
      </c>
      <c r="L405" s="1">
        <f t="shared" si="12"/>
        <v>7</v>
      </c>
      <c r="M405" s="1" t="s">
        <v>60</v>
      </c>
    </row>
    <row r="406" spans="8:13">
      <c r="H406" s="1" t="s">
        <v>530</v>
      </c>
      <c r="I406" s="1" t="s">
        <v>8690</v>
      </c>
      <c r="J406" s="1" t="s">
        <v>8713</v>
      </c>
      <c r="K406" s="1" t="str">
        <f t="shared" si="13"/>
        <v>1994</v>
      </c>
      <c r="L406" s="1">
        <f t="shared" si="12"/>
        <v>7</v>
      </c>
      <c r="M406" s="1" t="s">
        <v>60</v>
      </c>
    </row>
    <row r="407" spans="8:13" hidden="1">
      <c r="H407" s="1" t="s">
        <v>53</v>
      </c>
      <c r="I407" s="1" t="s">
        <v>309</v>
      </c>
      <c r="J407" s="1" t="s">
        <v>312</v>
      </c>
      <c r="K407" s="1" t="str">
        <f t="shared" si="13"/>
        <v>2018</v>
      </c>
      <c r="L407" s="1">
        <f t="shared" si="12"/>
        <v>1</v>
      </c>
      <c r="M407" s="1" t="s">
        <v>79</v>
      </c>
    </row>
    <row r="408" spans="8:13" hidden="1">
      <c r="H408" s="1" t="s">
        <v>583</v>
      </c>
      <c r="I408" s="1" t="s">
        <v>1936</v>
      </c>
      <c r="J408" s="1" t="s">
        <v>952</v>
      </c>
      <c r="K408" s="1" t="str">
        <f t="shared" si="13"/>
        <v>2001</v>
      </c>
      <c r="L408" s="1">
        <f t="shared" si="12"/>
        <v>5</v>
      </c>
      <c r="M408" s="1" t="s">
        <v>79</v>
      </c>
    </row>
    <row r="409" spans="8:13">
      <c r="H409" s="1" t="s">
        <v>71</v>
      </c>
      <c r="I409" s="1" t="s">
        <v>202</v>
      </c>
      <c r="J409" s="1" t="s">
        <v>663</v>
      </c>
      <c r="K409" s="1" t="str">
        <f t="shared" si="13"/>
        <v>2020</v>
      </c>
      <c r="L409" s="1">
        <f t="shared" si="12"/>
        <v>7</v>
      </c>
      <c r="M409" s="1" t="s">
        <v>60</v>
      </c>
    </row>
    <row r="410" spans="8:13">
      <c r="H410" s="1" t="s">
        <v>197</v>
      </c>
      <c r="I410" s="1" t="s">
        <v>7289</v>
      </c>
      <c r="J410" s="1" t="s">
        <v>1721</v>
      </c>
      <c r="K410" s="1" t="str">
        <f t="shared" si="13"/>
        <v>2004</v>
      </c>
      <c r="L410" s="1">
        <f t="shared" si="12"/>
        <v>7</v>
      </c>
      <c r="M410" s="1" t="s">
        <v>60</v>
      </c>
    </row>
    <row r="411" spans="8:13" hidden="1">
      <c r="H411" s="1" t="s">
        <v>134</v>
      </c>
      <c r="I411" s="1" t="s">
        <v>1960</v>
      </c>
      <c r="J411" s="1" t="s">
        <v>1960</v>
      </c>
      <c r="K411" s="1" t="str">
        <f t="shared" si="13"/>
        <v>2018</v>
      </c>
      <c r="L411" s="1">
        <f t="shared" si="12"/>
        <v>27</v>
      </c>
      <c r="M411" s="1" t="s">
        <v>79</v>
      </c>
    </row>
    <row r="412" spans="8:13" hidden="1">
      <c r="H412" s="1" t="s">
        <v>120</v>
      </c>
      <c r="I412" s="1" t="s">
        <v>1960</v>
      </c>
      <c r="J412" s="1" t="s">
        <v>1534</v>
      </c>
      <c r="K412" s="1" t="str">
        <f t="shared" si="13"/>
        <v>2016</v>
      </c>
      <c r="L412" s="1">
        <f t="shared" si="12"/>
        <v>44</v>
      </c>
      <c r="M412" s="1" t="s">
        <v>79</v>
      </c>
    </row>
    <row r="413" spans="8:13">
      <c r="H413" s="1" t="s">
        <v>71</v>
      </c>
      <c r="I413" s="1" t="s">
        <v>10072</v>
      </c>
      <c r="J413" s="1" t="s">
        <v>10092</v>
      </c>
      <c r="K413" s="1" t="str">
        <f t="shared" si="13"/>
        <v>2012</v>
      </c>
      <c r="L413" s="1">
        <f t="shared" si="12"/>
        <v>7</v>
      </c>
      <c r="M413" s="1" t="s">
        <v>60</v>
      </c>
    </row>
    <row r="414" spans="8:13">
      <c r="H414" s="1" t="s">
        <v>71</v>
      </c>
      <c r="I414" s="1" t="s">
        <v>9902</v>
      </c>
      <c r="J414" s="1" t="s">
        <v>9833</v>
      </c>
      <c r="K414" s="1" t="str">
        <f t="shared" si="13"/>
        <v>2013</v>
      </c>
      <c r="L414" s="1">
        <f t="shared" si="12"/>
        <v>7</v>
      </c>
      <c r="M414" s="1" t="s">
        <v>60</v>
      </c>
    </row>
    <row r="415" spans="8:13" hidden="1">
      <c r="H415" s="1" t="s">
        <v>1343</v>
      </c>
      <c r="I415" s="1" t="s">
        <v>1956</v>
      </c>
      <c r="J415" s="1" t="s">
        <v>870</v>
      </c>
      <c r="K415" s="1" t="str">
        <f t="shared" si="13"/>
        <v>1999</v>
      </c>
      <c r="L415" s="1">
        <f t="shared" si="12"/>
        <v>21</v>
      </c>
      <c r="M415" s="1" t="s">
        <v>79</v>
      </c>
    </row>
    <row r="416" spans="8:13" hidden="1">
      <c r="H416" s="1" t="s">
        <v>55</v>
      </c>
      <c r="I416" s="1" t="s">
        <v>1978</v>
      </c>
      <c r="J416" s="1" t="s">
        <v>486</v>
      </c>
      <c r="K416" s="1" t="str">
        <f t="shared" si="13"/>
        <v>2018</v>
      </c>
      <c r="L416" s="1">
        <f t="shared" si="12"/>
        <v>4</v>
      </c>
      <c r="M416" s="1" t="s">
        <v>79</v>
      </c>
    </row>
    <row r="417" spans="8:13" hidden="1">
      <c r="H417" s="1" t="s">
        <v>464</v>
      </c>
      <c r="I417" s="1" t="s">
        <v>1978</v>
      </c>
      <c r="J417" s="1" t="s">
        <v>1286</v>
      </c>
      <c r="K417" s="1" t="str">
        <f t="shared" si="13"/>
        <v>2017</v>
      </c>
      <c r="L417" s="1">
        <f t="shared" si="12"/>
        <v>30</v>
      </c>
      <c r="M417" s="1" t="s">
        <v>79</v>
      </c>
    </row>
    <row r="418" spans="8:13" hidden="1">
      <c r="H418" s="1" t="s">
        <v>530</v>
      </c>
      <c r="I418" s="1" t="s">
        <v>1181</v>
      </c>
      <c r="J418" s="1" t="s">
        <v>1181</v>
      </c>
      <c r="K418" s="1" t="str">
        <f t="shared" si="13"/>
        <v>2018</v>
      </c>
      <c r="L418" s="1">
        <f t="shared" si="12"/>
        <v>33</v>
      </c>
      <c r="M418" s="1" t="s">
        <v>79</v>
      </c>
    </row>
    <row r="419" spans="8:13" hidden="1">
      <c r="H419" s="1" t="s">
        <v>149</v>
      </c>
      <c r="I419" s="1" t="s">
        <v>1956</v>
      </c>
      <c r="J419" s="1" t="s">
        <v>1039</v>
      </c>
      <c r="K419" s="1" t="str">
        <f t="shared" si="13"/>
        <v>2018</v>
      </c>
      <c r="L419" s="1">
        <f t="shared" si="12"/>
        <v>38</v>
      </c>
      <c r="M419" s="1" t="s">
        <v>79</v>
      </c>
    </row>
    <row r="420" spans="8:13">
      <c r="H420" s="1" t="s">
        <v>108</v>
      </c>
      <c r="I420" s="1" t="s">
        <v>3450</v>
      </c>
      <c r="J420" s="1" t="s">
        <v>6826</v>
      </c>
      <c r="K420" s="1" t="str">
        <f t="shared" si="13"/>
        <v>2014</v>
      </c>
      <c r="L420" s="1">
        <f t="shared" si="12"/>
        <v>7</v>
      </c>
      <c r="M420" s="1" t="s">
        <v>60</v>
      </c>
    </row>
    <row r="421" spans="8:13">
      <c r="H421" s="1" t="s">
        <v>71</v>
      </c>
      <c r="I421" s="1" t="s">
        <v>10830</v>
      </c>
      <c r="J421" s="1" t="s">
        <v>10646</v>
      </c>
      <c r="K421" s="1" t="str">
        <f t="shared" si="13"/>
        <v>2020</v>
      </c>
      <c r="L421" s="1">
        <f t="shared" si="12"/>
        <v>7</v>
      </c>
      <c r="M421" s="1" t="s">
        <v>60</v>
      </c>
    </row>
    <row r="422" spans="8:13" hidden="1">
      <c r="H422" s="1" t="s">
        <v>116</v>
      </c>
      <c r="I422" s="1" t="s">
        <v>1993</v>
      </c>
      <c r="J422" s="1" t="s">
        <v>705</v>
      </c>
      <c r="K422" s="1" t="str">
        <f t="shared" si="13"/>
        <v>2018</v>
      </c>
      <c r="L422" s="1">
        <f t="shared" si="12"/>
        <v>4</v>
      </c>
      <c r="M422" s="1" t="s">
        <v>79</v>
      </c>
    </row>
    <row r="423" spans="8:13">
      <c r="H423" s="1" t="s">
        <v>71</v>
      </c>
      <c r="I423" s="1" t="s">
        <v>7293</v>
      </c>
      <c r="J423" s="1" t="s">
        <v>7329</v>
      </c>
      <c r="K423" s="1" t="str">
        <f t="shared" si="13"/>
        <v>2014</v>
      </c>
      <c r="L423" s="1">
        <f t="shared" si="12"/>
        <v>7</v>
      </c>
      <c r="M423" s="1" t="s">
        <v>60</v>
      </c>
    </row>
    <row r="424" spans="8:13">
      <c r="H424" s="1" t="s">
        <v>71</v>
      </c>
      <c r="I424" s="1" t="s">
        <v>9206</v>
      </c>
      <c r="J424" s="1" t="s">
        <v>7329</v>
      </c>
      <c r="K424" s="1" t="str">
        <f t="shared" si="13"/>
        <v>2014</v>
      </c>
      <c r="L424" s="1">
        <f t="shared" si="12"/>
        <v>7</v>
      </c>
      <c r="M424" s="1" t="s">
        <v>60</v>
      </c>
    </row>
    <row r="425" spans="8:13">
      <c r="H425" s="1" t="s">
        <v>71</v>
      </c>
      <c r="I425" s="1" t="s">
        <v>8531</v>
      </c>
      <c r="J425" s="1" t="s">
        <v>11119</v>
      </c>
      <c r="K425" s="1" t="str">
        <f t="shared" si="13"/>
        <v>2014</v>
      </c>
      <c r="L425" s="1">
        <f t="shared" si="12"/>
        <v>7</v>
      </c>
      <c r="M425" s="1" t="s">
        <v>60</v>
      </c>
    </row>
    <row r="426" spans="8:13" hidden="1">
      <c r="H426" s="1" t="s">
        <v>484</v>
      </c>
      <c r="I426" s="1" t="s">
        <v>312</v>
      </c>
      <c r="J426" s="1" t="s">
        <v>312</v>
      </c>
      <c r="K426" s="1" t="str">
        <f t="shared" si="13"/>
        <v>2018</v>
      </c>
      <c r="L426" s="1">
        <f t="shared" si="12"/>
        <v>48</v>
      </c>
      <c r="M426" s="1" t="s">
        <v>79</v>
      </c>
    </row>
    <row r="427" spans="8:13">
      <c r="H427" s="1" t="s">
        <v>144</v>
      </c>
      <c r="I427" s="1" t="s">
        <v>11685</v>
      </c>
      <c r="J427" s="1" t="s">
        <v>11686</v>
      </c>
      <c r="K427" s="1" t="str">
        <f t="shared" si="13"/>
        <v>1999</v>
      </c>
      <c r="L427" s="1">
        <f t="shared" si="12"/>
        <v>7</v>
      </c>
      <c r="M427" s="1" t="s">
        <v>60</v>
      </c>
    </row>
    <row r="428" spans="8:13">
      <c r="H428" s="1" t="s">
        <v>263</v>
      </c>
      <c r="I428" s="1" t="s">
        <v>6186</v>
      </c>
      <c r="J428" s="1" t="s">
        <v>1899</v>
      </c>
      <c r="K428" s="1" t="str">
        <f t="shared" si="13"/>
        <v>2005</v>
      </c>
      <c r="L428" s="1">
        <f t="shared" si="12"/>
        <v>7</v>
      </c>
      <c r="M428" s="1" t="s">
        <v>60</v>
      </c>
    </row>
    <row r="429" spans="8:13" hidden="1">
      <c r="H429" s="1" t="s">
        <v>301</v>
      </c>
      <c r="I429" s="1" t="s">
        <v>421</v>
      </c>
      <c r="J429" s="1" t="s">
        <v>1249</v>
      </c>
      <c r="K429" s="1" t="str">
        <f t="shared" si="13"/>
        <v>2018</v>
      </c>
      <c r="L429" s="1">
        <f t="shared" si="12"/>
        <v>52</v>
      </c>
      <c r="M429" s="1" t="s">
        <v>79</v>
      </c>
    </row>
    <row r="430" spans="8:13" hidden="1">
      <c r="H430" s="1" t="s">
        <v>299</v>
      </c>
      <c r="I430" s="1" t="s">
        <v>421</v>
      </c>
      <c r="J430" s="1" t="s">
        <v>1534</v>
      </c>
      <c r="K430" s="1" t="str">
        <f t="shared" si="13"/>
        <v>2016</v>
      </c>
      <c r="L430" s="1">
        <f t="shared" si="12"/>
        <v>41</v>
      </c>
      <c r="M430" s="1" t="s">
        <v>79</v>
      </c>
    </row>
    <row r="431" spans="8:13" hidden="1">
      <c r="H431" s="1" t="s">
        <v>99</v>
      </c>
      <c r="I431" s="1" t="s">
        <v>2033</v>
      </c>
      <c r="J431" s="1" t="s">
        <v>459</v>
      </c>
      <c r="K431" s="1" t="str">
        <f t="shared" si="13"/>
        <v>2019</v>
      </c>
      <c r="L431" s="1">
        <f t="shared" si="12"/>
        <v>6</v>
      </c>
      <c r="M431" s="1" t="s">
        <v>79</v>
      </c>
    </row>
    <row r="432" spans="8:13">
      <c r="H432" s="1" t="s">
        <v>128</v>
      </c>
      <c r="I432" s="1" t="s">
        <v>1067</v>
      </c>
      <c r="J432" s="1" t="s">
        <v>11884</v>
      </c>
      <c r="K432" s="1" t="str">
        <f t="shared" si="13"/>
        <v>1980</v>
      </c>
      <c r="L432" s="1">
        <f t="shared" ref="L432:L495" si="14">H432-(TEXT(I432,"YYYY")-TEXT(J432,"YYYY"))</f>
        <v>7</v>
      </c>
      <c r="M432" s="1" t="s">
        <v>60</v>
      </c>
    </row>
    <row r="433" spans="8:13">
      <c r="H433" s="1" t="s">
        <v>58</v>
      </c>
      <c r="I433" s="1" t="s">
        <v>10805</v>
      </c>
      <c r="J433" s="1" t="s">
        <v>2019</v>
      </c>
      <c r="K433" s="1" t="str">
        <f t="shared" si="13"/>
        <v>2012</v>
      </c>
      <c r="L433" s="1">
        <f t="shared" si="14"/>
        <v>7</v>
      </c>
      <c r="M433" s="1" t="s">
        <v>60</v>
      </c>
    </row>
    <row r="434" spans="8:13">
      <c r="H434" s="1" t="s">
        <v>58</v>
      </c>
      <c r="I434" s="1" t="s">
        <v>10805</v>
      </c>
      <c r="J434" s="1" t="s">
        <v>2019</v>
      </c>
      <c r="K434" s="1" t="str">
        <f t="shared" si="13"/>
        <v>2012</v>
      </c>
      <c r="L434" s="1">
        <f t="shared" si="14"/>
        <v>7</v>
      </c>
      <c r="M434" s="1" t="s">
        <v>60</v>
      </c>
    </row>
    <row r="435" spans="8:13" hidden="1">
      <c r="H435" s="1" t="s">
        <v>583</v>
      </c>
      <c r="I435" s="1" t="s">
        <v>627</v>
      </c>
      <c r="J435" s="1" t="s">
        <v>627</v>
      </c>
      <c r="K435" s="1" t="str">
        <f t="shared" si="13"/>
        <v>2018</v>
      </c>
      <c r="L435" s="1">
        <f t="shared" si="14"/>
        <v>22</v>
      </c>
      <c r="M435" s="1" t="s">
        <v>79</v>
      </c>
    </row>
    <row r="436" spans="8:13">
      <c r="H436" s="1" t="s">
        <v>71</v>
      </c>
      <c r="I436" s="1" t="s">
        <v>4032</v>
      </c>
      <c r="J436" s="1" t="s">
        <v>6811</v>
      </c>
      <c r="K436" s="1" t="str">
        <f t="shared" si="13"/>
        <v>2020</v>
      </c>
      <c r="L436" s="1">
        <f t="shared" si="14"/>
        <v>7</v>
      </c>
      <c r="M436" s="1" t="s">
        <v>60</v>
      </c>
    </row>
    <row r="437" spans="8:13">
      <c r="H437" s="1" t="s">
        <v>308</v>
      </c>
      <c r="I437" s="1" t="s">
        <v>278</v>
      </c>
      <c r="J437" s="1" t="s">
        <v>12274</v>
      </c>
      <c r="K437" s="1" t="str">
        <f t="shared" si="13"/>
        <v>1970</v>
      </c>
      <c r="L437" s="1">
        <f t="shared" si="14"/>
        <v>7</v>
      </c>
      <c r="M437" s="1" t="s">
        <v>60</v>
      </c>
    </row>
    <row r="438" spans="8:13">
      <c r="H438" s="1" t="s">
        <v>58</v>
      </c>
      <c r="I438" s="1" t="s">
        <v>493</v>
      </c>
      <c r="J438" s="1" t="s">
        <v>496</v>
      </c>
      <c r="K438" s="1" t="str">
        <f t="shared" si="13"/>
        <v>2017</v>
      </c>
      <c r="L438" s="1">
        <f t="shared" si="14"/>
        <v>8</v>
      </c>
      <c r="M438" s="1" t="s">
        <v>60</v>
      </c>
    </row>
    <row r="439" spans="8:13" hidden="1">
      <c r="H439" s="1" t="s">
        <v>158</v>
      </c>
      <c r="I439" s="1" t="s">
        <v>782</v>
      </c>
      <c r="J439" s="1" t="s">
        <v>782</v>
      </c>
      <c r="K439" s="1" t="str">
        <f t="shared" si="13"/>
        <v>2018</v>
      </c>
      <c r="L439" s="1">
        <f t="shared" si="14"/>
        <v>11</v>
      </c>
      <c r="M439" s="1" t="s">
        <v>79</v>
      </c>
    </row>
    <row r="440" spans="8:13" hidden="1">
      <c r="H440" s="1" t="s">
        <v>584</v>
      </c>
      <c r="I440" s="1" t="s">
        <v>2068</v>
      </c>
      <c r="J440" s="1" t="s">
        <v>1815</v>
      </c>
      <c r="K440" s="1" t="str">
        <f t="shared" si="13"/>
        <v>2008</v>
      </c>
      <c r="L440" s="1">
        <f t="shared" si="14"/>
        <v>27</v>
      </c>
      <c r="M440" s="1" t="s">
        <v>79</v>
      </c>
    </row>
    <row r="441" spans="8:13">
      <c r="H441" s="1" t="s">
        <v>108</v>
      </c>
      <c r="I441" s="1" t="s">
        <v>517</v>
      </c>
      <c r="J441" s="1" t="s">
        <v>517</v>
      </c>
      <c r="K441" s="1" t="str">
        <f t="shared" si="13"/>
        <v>2019</v>
      </c>
      <c r="L441" s="1">
        <f t="shared" si="14"/>
        <v>8</v>
      </c>
      <c r="M441" s="1" t="s">
        <v>60</v>
      </c>
    </row>
    <row r="442" spans="8:13">
      <c r="H442" s="1" t="s">
        <v>324</v>
      </c>
      <c r="I442" s="1" t="s">
        <v>709</v>
      </c>
      <c r="J442" s="1" t="s">
        <v>711</v>
      </c>
      <c r="K442" s="1" t="str">
        <f t="shared" si="13"/>
        <v>2014</v>
      </c>
      <c r="L442" s="1">
        <f t="shared" si="14"/>
        <v>8</v>
      </c>
      <c r="M442" s="1" t="s">
        <v>60</v>
      </c>
    </row>
    <row r="443" spans="8:13" hidden="1">
      <c r="H443" s="1" t="s">
        <v>464</v>
      </c>
      <c r="I443" s="1" t="s">
        <v>679</v>
      </c>
      <c r="J443" s="1" t="s">
        <v>2079</v>
      </c>
      <c r="K443" s="1" t="str">
        <f t="shared" si="13"/>
        <v>2006</v>
      </c>
      <c r="L443" s="1">
        <f t="shared" si="14"/>
        <v>18</v>
      </c>
      <c r="M443" s="1" t="s">
        <v>79</v>
      </c>
    </row>
    <row r="444" spans="8:13">
      <c r="H444" s="1" t="s">
        <v>108</v>
      </c>
      <c r="I444" s="1" t="s">
        <v>1609</v>
      </c>
      <c r="J444" s="1" t="s">
        <v>1524</v>
      </c>
      <c r="K444" s="1" t="str">
        <f t="shared" si="13"/>
        <v>2019</v>
      </c>
      <c r="L444" s="1">
        <f t="shared" si="14"/>
        <v>8</v>
      </c>
      <c r="M444" s="1" t="s">
        <v>60</v>
      </c>
    </row>
    <row r="445" spans="8:13" hidden="1">
      <c r="H445" s="1" t="s">
        <v>584</v>
      </c>
      <c r="I445" s="1" t="s">
        <v>2086</v>
      </c>
      <c r="J445" s="1" t="s">
        <v>2086</v>
      </c>
      <c r="K445" s="1" t="str">
        <f t="shared" si="13"/>
        <v>2019</v>
      </c>
      <c r="L445" s="1">
        <f t="shared" si="14"/>
        <v>37</v>
      </c>
      <c r="M445" s="1" t="s">
        <v>79</v>
      </c>
    </row>
    <row r="446" spans="8:13" hidden="1">
      <c r="H446" s="1" t="s">
        <v>448</v>
      </c>
      <c r="I446" s="1" t="s">
        <v>2090</v>
      </c>
      <c r="J446" s="1" t="s">
        <v>2091</v>
      </c>
      <c r="K446" s="1" t="str">
        <f t="shared" si="13"/>
        <v>2017</v>
      </c>
      <c r="L446" s="1">
        <f t="shared" si="14"/>
        <v>31</v>
      </c>
      <c r="M446" s="1" t="s">
        <v>79</v>
      </c>
    </row>
    <row r="447" spans="8:13">
      <c r="H447" s="1" t="s">
        <v>58</v>
      </c>
      <c r="I447" s="1" t="s">
        <v>1741</v>
      </c>
      <c r="J447" s="1" t="s">
        <v>1742</v>
      </c>
      <c r="K447" s="1" t="str">
        <f t="shared" si="13"/>
        <v>2015</v>
      </c>
      <c r="L447" s="1">
        <f t="shared" si="14"/>
        <v>8</v>
      </c>
      <c r="M447" s="1" t="s">
        <v>60</v>
      </c>
    </row>
    <row r="448" spans="8:13" hidden="1">
      <c r="H448" s="1" t="s">
        <v>78</v>
      </c>
      <c r="I448" s="1" t="s">
        <v>2090</v>
      </c>
      <c r="J448" s="1" t="s">
        <v>1815</v>
      </c>
      <c r="K448" s="1" t="str">
        <f t="shared" si="13"/>
        <v>2008</v>
      </c>
      <c r="L448" s="1">
        <f t="shared" si="14"/>
        <v>19</v>
      </c>
      <c r="M448" s="1" t="s">
        <v>79</v>
      </c>
    </row>
    <row r="449" spans="8:13">
      <c r="H449" s="1" t="s">
        <v>158</v>
      </c>
      <c r="I449" s="1" t="s">
        <v>2165</v>
      </c>
      <c r="J449" s="1" t="s">
        <v>1534</v>
      </c>
      <c r="K449" s="1" t="str">
        <f t="shared" si="13"/>
        <v>2016</v>
      </c>
      <c r="L449" s="1">
        <f t="shared" si="14"/>
        <v>8</v>
      </c>
      <c r="M449" s="1" t="s">
        <v>60</v>
      </c>
    </row>
    <row r="450" spans="8:13">
      <c r="H450" s="1" t="s">
        <v>130</v>
      </c>
      <c r="I450" s="1" t="s">
        <v>1118</v>
      </c>
      <c r="J450" s="1" t="s">
        <v>1222</v>
      </c>
      <c r="K450" s="1" t="str">
        <f t="shared" ref="K450:K513" si="15">TEXT(J450,"YYYY")</f>
        <v>2015</v>
      </c>
      <c r="L450" s="1">
        <f t="shared" si="14"/>
        <v>8</v>
      </c>
      <c r="M450" s="1" t="s">
        <v>60</v>
      </c>
    </row>
    <row r="451" spans="8:13" hidden="1">
      <c r="H451" s="1" t="s">
        <v>584</v>
      </c>
      <c r="I451" s="1" t="s">
        <v>2090</v>
      </c>
      <c r="J451" s="1" t="s">
        <v>2111</v>
      </c>
      <c r="K451" s="1" t="str">
        <f t="shared" si="15"/>
        <v>2017</v>
      </c>
      <c r="L451" s="1">
        <f t="shared" si="14"/>
        <v>36</v>
      </c>
      <c r="M451" s="1" t="s">
        <v>79</v>
      </c>
    </row>
    <row r="452" spans="8:13" hidden="1">
      <c r="H452" s="1" t="s">
        <v>247</v>
      </c>
      <c r="I452" s="1" t="s">
        <v>2115</v>
      </c>
      <c r="J452" s="1" t="s">
        <v>1657</v>
      </c>
      <c r="K452" s="1" t="str">
        <f t="shared" si="15"/>
        <v>2014</v>
      </c>
      <c r="L452" s="1">
        <f t="shared" si="14"/>
        <v>11</v>
      </c>
      <c r="M452" s="1" t="s">
        <v>79</v>
      </c>
    </row>
    <row r="453" spans="8:13" hidden="1">
      <c r="H453" s="1" t="s">
        <v>144</v>
      </c>
      <c r="I453" s="1" t="s">
        <v>2115</v>
      </c>
      <c r="J453" s="1" t="s">
        <v>1044</v>
      </c>
      <c r="K453" s="1" t="str">
        <f t="shared" si="15"/>
        <v>2018</v>
      </c>
      <c r="L453" s="1">
        <f t="shared" si="14"/>
        <v>24</v>
      </c>
      <c r="M453" s="1" t="s">
        <v>79</v>
      </c>
    </row>
    <row r="454" spans="8:13">
      <c r="H454" s="1" t="s">
        <v>108</v>
      </c>
      <c r="I454" s="1" t="s">
        <v>2409</v>
      </c>
      <c r="J454" s="1" t="s">
        <v>2496</v>
      </c>
      <c r="K454" s="1" t="str">
        <f t="shared" si="15"/>
        <v>2018</v>
      </c>
      <c r="L454" s="1">
        <f t="shared" si="14"/>
        <v>8</v>
      </c>
      <c r="M454" s="1" t="s">
        <v>60</v>
      </c>
    </row>
    <row r="455" spans="8:13">
      <c r="H455" s="1" t="s">
        <v>187</v>
      </c>
      <c r="I455" s="1" t="s">
        <v>431</v>
      </c>
      <c r="J455" s="1" t="s">
        <v>204</v>
      </c>
      <c r="K455" s="1" t="str">
        <f t="shared" si="15"/>
        <v>2017</v>
      </c>
      <c r="L455" s="1">
        <f t="shared" si="14"/>
        <v>8</v>
      </c>
      <c r="M455" s="1" t="s">
        <v>60</v>
      </c>
    </row>
    <row r="456" spans="8:13">
      <c r="H456" s="1" t="s">
        <v>101</v>
      </c>
      <c r="I456" s="1" t="s">
        <v>972</v>
      </c>
      <c r="J456" s="1" t="s">
        <v>3426</v>
      </c>
      <c r="K456" s="1" t="str">
        <f t="shared" si="15"/>
        <v>1988</v>
      </c>
      <c r="L456" s="1">
        <f t="shared" si="14"/>
        <v>8</v>
      </c>
      <c r="M456" s="1" t="s">
        <v>60</v>
      </c>
    </row>
    <row r="457" spans="8:13">
      <c r="H457" s="1" t="s">
        <v>263</v>
      </c>
      <c r="I457" s="1" t="s">
        <v>4106</v>
      </c>
      <c r="J457" s="1" t="s">
        <v>4110</v>
      </c>
      <c r="K457" s="1" t="str">
        <f t="shared" si="15"/>
        <v>2006</v>
      </c>
      <c r="L457" s="1">
        <f t="shared" si="14"/>
        <v>8</v>
      </c>
      <c r="M457" s="1" t="s">
        <v>60</v>
      </c>
    </row>
    <row r="458" spans="8:13" hidden="1">
      <c r="H458" s="1" t="s">
        <v>324</v>
      </c>
      <c r="I458" s="1" t="s">
        <v>2046</v>
      </c>
      <c r="J458" s="1" t="s">
        <v>312</v>
      </c>
      <c r="K458" s="1" t="str">
        <f t="shared" si="15"/>
        <v>2018</v>
      </c>
      <c r="L458" s="1">
        <f t="shared" si="14"/>
        <v>12</v>
      </c>
      <c r="M458" s="1" t="s">
        <v>79</v>
      </c>
    </row>
    <row r="459" spans="8:13" hidden="1">
      <c r="H459" s="1" t="s">
        <v>263</v>
      </c>
      <c r="I459" s="1" t="s">
        <v>2138</v>
      </c>
      <c r="J459" s="1" t="s">
        <v>1815</v>
      </c>
      <c r="K459" s="1" t="str">
        <f t="shared" si="15"/>
        <v>2008</v>
      </c>
      <c r="L459" s="1">
        <f t="shared" si="14"/>
        <v>8</v>
      </c>
      <c r="M459" s="1" t="s">
        <v>79</v>
      </c>
    </row>
    <row r="460" spans="8:13" hidden="1">
      <c r="H460" s="1" t="s">
        <v>1694</v>
      </c>
      <c r="I460" s="1" t="s">
        <v>2046</v>
      </c>
      <c r="J460" s="1" t="s">
        <v>645</v>
      </c>
      <c r="K460" s="1" t="str">
        <f t="shared" si="15"/>
        <v>2019</v>
      </c>
      <c r="L460" s="1">
        <f t="shared" si="14"/>
        <v>72</v>
      </c>
      <c r="M460" s="1" t="s">
        <v>79</v>
      </c>
    </row>
    <row r="461" spans="8:13">
      <c r="H461" s="1" t="s">
        <v>158</v>
      </c>
      <c r="I461" s="1" t="s">
        <v>4224</v>
      </c>
      <c r="J461" s="1" t="s">
        <v>2872</v>
      </c>
      <c r="K461" s="1" t="str">
        <f t="shared" si="15"/>
        <v>2015</v>
      </c>
      <c r="L461" s="1">
        <f t="shared" si="14"/>
        <v>8</v>
      </c>
      <c r="M461" s="1" t="s">
        <v>60</v>
      </c>
    </row>
    <row r="462" spans="8:13">
      <c r="H462" s="1" t="s">
        <v>108</v>
      </c>
      <c r="I462" s="1" t="s">
        <v>4828</v>
      </c>
      <c r="J462" s="1" t="s">
        <v>4844</v>
      </c>
      <c r="K462" s="1" t="str">
        <f t="shared" si="15"/>
        <v>2017</v>
      </c>
      <c r="L462" s="1">
        <f t="shared" si="14"/>
        <v>8</v>
      </c>
      <c r="M462" s="1" t="s">
        <v>60</v>
      </c>
    </row>
    <row r="463" spans="8:13">
      <c r="H463" s="1" t="s">
        <v>130</v>
      </c>
      <c r="I463" s="1" t="s">
        <v>4977</v>
      </c>
      <c r="J463" s="1" t="s">
        <v>1619</v>
      </c>
      <c r="K463" s="1" t="str">
        <f t="shared" si="15"/>
        <v>2013</v>
      </c>
      <c r="L463" s="1">
        <f t="shared" si="14"/>
        <v>8</v>
      </c>
      <c r="M463" s="1" t="s">
        <v>60</v>
      </c>
    </row>
    <row r="464" spans="8:13" hidden="1">
      <c r="H464" s="1" t="s">
        <v>324</v>
      </c>
      <c r="I464" s="1" t="s">
        <v>2156</v>
      </c>
      <c r="J464" s="1" t="s">
        <v>705</v>
      </c>
      <c r="K464" s="1" t="str">
        <f t="shared" si="15"/>
        <v>2018</v>
      </c>
      <c r="L464" s="1">
        <f t="shared" si="14"/>
        <v>12</v>
      </c>
      <c r="M464" s="1" t="s">
        <v>79</v>
      </c>
    </row>
    <row r="465" spans="8:13">
      <c r="H465" s="1" t="s">
        <v>187</v>
      </c>
      <c r="I465" s="1" t="s">
        <v>5097</v>
      </c>
      <c r="J465" s="1" t="s">
        <v>1324</v>
      </c>
      <c r="K465" s="1" t="str">
        <f t="shared" si="15"/>
        <v>2019</v>
      </c>
      <c r="L465" s="1">
        <f t="shared" si="14"/>
        <v>8</v>
      </c>
      <c r="M465" s="1" t="s">
        <v>60</v>
      </c>
    </row>
    <row r="466" spans="8:13">
      <c r="H466" s="1" t="s">
        <v>88</v>
      </c>
      <c r="I466" s="1" t="s">
        <v>1656</v>
      </c>
      <c r="J466" s="1" t="s">
        <v>5200</v>
      </c>
      <c r="K466" s="1" t="str">
        <f t="shared" si="15"/>
        <v>1996</v>
      </c>
      <c r="L466" s="1">
        <f t="shared" si="14"/>
        <v>8</v>
      </c>
      <c r="M466" s="1" t="s">
        <v>60</v>
      </c>
    </row>
    <row r="467" spans="8:13">
      <c r="H467" s="1" t="s">
        <v>187</v>
      </c>
      <c r="I467" s="1" t="s">
        <v>5462</v>
      </c>
      <c r="J467" s="1" t="s">
        <v>1534</v>
      </c>
      <c r="K467" s="1" t="str">
        <f t="shared" si="15"/>
        <v>2016</v>
      </c>
      <c r="L467" s="1">
        <f t="shared" si="14"/>
        <v>8</v>
      </c>
      <c r="M467" s="1" t="s">
        <v>60</v>
      </c>
    </row>
    <row r="468" spans="8:13">
      <c r="H468" s="1" t="s">
        <v>108</v>
      </c>
      <c r="I468" s="1" t="s">
        <v>5706</v>
      </c>
      <c r="J468" s="1" t="s">
        <v>5710</v>
      </c>
      <c r="K468" s="1" t="str">
        <f t="shared" si="15"/>
        <v>2020</v>
      </c>
      <c r="L468" s="1">
        <f t="shared" si="14"/>
        <v>8</v>
      </c>
      <c r="M468" s="1" t="s">
        <v>60</v>
      </c>
    </row>
    <row r="469" spans="8:13">
      <c r="H469" s="1" t="s">
        <v>324</v>
      </c>
      <c r="I469" s="1" t="s">
        <v>5745</v>
      </c>
      <c r="J469" s="1" t="s">
        <v>5747</v>
      </c>
      <c r="K469" s="1" t="str">
        <f t="shared" si="15"/>
        <v>2015</v>
      </c>
      <c r="L469" s="1">
        <f t="shared" si="14"/>
        <v>8</v>
      </c>
      <c r="M469" s="1" t="s">
        <v>60</v>
      </c>
    </row>
    <row r="470" spans="8:13" hidden="1">
      <c r="H470" s="1" t="s">
        <v>247</v>
      </c>
      <c r="I470" s="1" t="s">
        <v>2165</v>
      </c>
      <c r="J470" s="1" t="s">
        <v>2178</v>
      </c>
      <c r="K470" s="1" t="str">
        <f t="shared" si="15"/>
        <v>2018</v>
      </c>
      <c r="L470" s="1">
        <f t="shared" si="14"/>
        <v>14</v>
      </c>
      <c r="M470" s="1" t="s">
        <v>79</v>
      </c>
    </row>
    <row r="471" spans="8:13">
      <c r="H471" s="1" t="s">
        <v>108</v>
      </c>
      <c r="I471" s="1" t="s">
        <v>5821</v>
      </c>
      <c r="J471" s="1" t="s">
        <v>5894</v>
      </c>
      <c r="K471" s="1" t="str">
        <f t="shared" si="15"/>
        <v>2020</v>
      </c>
      <c r="L471" s="1">
        <f t="shared" si="14"/>
        <v>8</v>
      </c>
      <c r="M471" s="1" t="s">
        <v>60</v>
      </c>
    </row>
    <row r="472" spans="8:13" hidden="1">
      <c r="H472" s="1" t="s">
        <v>367</v>
      </c>
      <c r="I472" s="1" t="s">
        <v>2186</v>
      </c>
      <c r="J472" s="1" t="s">
        <v>870</v>
      </c>
      <c r="K472" s="1" t="str">
        <f t="shared" si="15"/>
        <v>1999</v>
      </c>
      <c r="L472" s="1">
        <f t="shared" si="14"/>
        <v>6</v>
      </c>
      <c r="M472" s="1" t="s">
        <v>79</v>
      </c>
    </row>
    <row r="473" spans="8:13">
      <c r="H473" s="1" t="s">
        <v>108</v>
      </c>
      <c r="I473" s="1" t="s">
        <v>5967</v>
      </c>
      <c r="J473" s="1" t="s">
        <v>4373</v>
      </c>
      <c r="K473" s="1" t="str">
        <f t="shared" si="15"/>
        <v>2017</v>
      </c>
      <c r="L473" s="1">
        <f t="shared" si="14"/>
        <v>8</v>
      </c>
      <c r="M473" s="1" t="s">
        <v>60</v>
      </c>
    </row>
    <row r="474" spans="8:13" hidden="1">
      <c r="H474" s="1" t="s">
        <v>169</v>
      </c>
      <c r="I474" s="1" t="s">
        <v>1118</v>
      </c>
      <c r="J474" s="1" t="s">
        <v>1286</v>
      </c>
      <c r="K474" s="1" t="str">
        <f t="shared" si="15"/>
        <v>2017</v>
      </c>
      <c r="L474" s="1">
        <f t="shared" si="14"/>
        <v>18</v>
      </c>
      <c r="M474" s="1" t="s">
        <v>79</v>
      </c>
    </row>
    <row r="475" spans="8:13">
      <c r="H475" s="1" t="s">
        <v>58</v>
      </c>
      <c r="I475" s="1" t="s">
        <v>6569</v>
      </c>
      <c r="J475" s="1" t="s">
        <v>2254</v>
      </c>
      <c r="K475" s="1" t="str">
        <f t="shared" si="15"/>
        <v>2018</v>
      </c>
      <c r="L475" s="1">
        <f t="shared" si="14"/>
        <v>8</v>
      </c>
      <c r="M475" s="1" t="s">
        <v>60</v>
      </c>
    </row>
    <row r="476" spans="8:13">
      <c r="H476" s="1" t="s">
        <v>108</v>
      </c>
      <c r="I476" s="1" t="s">
        <v>6705</v>
      </c>
      <c r="J476" s="1" t="s">
        <v>4753</v>
      </c>
      <c r="K476" s="1" t="str">
        <f t="shared" si="15"/>
        <v>2016</v>
      </c>
      <c r="L476" s="1">
        <f t="shared" si="14"/>
        <v>8</v>
      </c>
      <c r="M476" s="1" t="s">
        <v>60</v>
      </c>
    </row>
    <row r="477" spans="8:13">
      <c r="H477" s="1" t="s">
        <v>187</v>
      </c>
      <c r="I477" s="1" t="s">
        <v>6705</v>
      </c>
      <c r="J477" s="1" t="s">
        <v>6710</v>
      </c>
      <c r="K477" s="1" t="str">
        <f t="shared" si="15"/>
        <v>2015</v>
      </c>
      <c r="L477" s="1">
        <f t="shared" si="14"/>
        <v>8</v>
      </c>
      <c r="M477" s="1" t="s">
        <v>60</v>
      </c>
    </row>
    <row r="478" spans="8:13" hidden="1">
      <c r="H478" s="1" t="s">
        <v>88</v>
      </c>
      <c r="I478" s="1" t="s">
        <v>2204</v>
      </c>
      <c r="J478" s="1" t="s">
        <v>258</v>
      </c>
      <c r="K478" s="1" t="str">
        <f t="shared" si="15"/>
        <v>2017</v>
      </c>
      <c r="L478" s="1">
        <f t="shared" si="14"/>
        <v>26</v>
      </c>
      <c r="M478" s="1" t="s">
        <v>79</v>
      </c>
    </row>
    <row r="479" spans="8:13">
      <c r="H479" s="1" t="s">
        <v>324</v>
      </c>
      <c r="I479" s="1" t="s">
        <v>6747</v>
      </c>
      <c r="J479" s="1" t="s">
        <v>1163</v>
      </c>
      <c r="K479" s="1" t="str">
        <f t="shared" si="15"/>
        <v>2015</v>
      </c>
      <c r="L479" s="1">
        <f t="shared" si="14"/>
        <v>8</v>
      </c>
      <c r="M479" s="1" t="s">
        <v>60</v>
      </c>
    </row>
    <row r="480" spans="8:13">
      <c r="H480" s="1" t="s">
        <v>187</v>
      </c>
      <c r="I480" s="1" t="s">
        <v>7253</v>
      </c>
      <c r="J480" s="1" t="s">
        <v>7256</v>
      </c>
      <c r="K480" s="1" t="str">
        <f t="shared" si="15"/>
        <v>2014</v>
      </c>
      <c r="L480" s="1">
        <f t="shared" si="14"/>
        <v>8</v>
      </c>
      <c r="M480" s="1" t="s">
        <v>60</v>
      </c>
    </row>
    <row r="481" spans="8:13" hidden="1">
      <c r="H481" s="1" t="s">
        <v>189</v>
      </c>
      <c r="I481" s="1" t="s">
        <v>2211</v>
      </c>
      <c r="J481" s="1" t="s">
        <v>486</v>
      </c>
      <c r="K481" s="1" t="str">
        <f t="shared" si="15"/>
        <v>2018</v>
      </c>
      <c r="L481" s="1">
        <f t="shared" si="14"/>
        <v>46</v>
      </c>
      <c r="M481" s="1" t="s">
        <v>79</v>
      </c>
    </row>
    <row r="482" spans="8:13" hidden="1">
      <c r="H482" s="1" t="s">
        <v>54</v>
      </c>
      <c r="I482" s="1" t="s">
        <v>403</v>
      </c>
      <c r="J482" s="1" t="s">
        <v>486</v>
      </c>
      <c r="K482" s="1" t="str">
        <f t="shared" si="15"/>
        <v>2018</v>
      </c>
      <c r="L482" s="1">
        <f t="shared" si="14"/>
        <v>2</v>
      </c>
      <c r="M482" s="1" t="s">
        <v>79</v>
      </c>
    </row>
    <row r="483" spans="8:13" hidden="1">
      <c r="H483" s="1" t="s">
        <v>99</v>
      </c>
      <c r="I483" s="1" t="s">
        <v>403</v>
      </c>
      <c r="J483" s="1" t="s">
        <v>1039</v>
      </c>
      <c r="K483" s="1" t="str">
        <f t="shared" si="15"/>
        <v>2018</v>
      </c>
      <c r="L483" s="1">
        <f t="shared" si="14"/>
        <v>5</v>
      </c>
      <c r="M483" s="1" t="s">
        <v>79</v>
      </c>
    </row>
    <row r="484" spans="8:13">
      <c r="H484" s="1" t="s">
        <v>187</v>
      </c>
      <c r="I484" s="1" t="s">
        <v>7316</v>
      </c>
      <c r="J484" s="1" t="s">
        <v>7318</v>
      </c>
      <c r="K484" s="1" t="str">
        <f t="shared" si="15"/>
        <v>2014</v>
      </c>
      <c r="L484" s="1">
        <f t="shared" si="14"/>
        <v>8</v>
      </c>
      <c r="M484" s="1" t="s">
        <v>60</v>
      </c>
    </row>
    <row r="485" spans="8:13">
      <c r="H485" s="1" t="s">
        <v>108</v>
      </c>
      <c r="I485" s="1" t="s">
        <v>8247</v>
      </c>
      <c r="J485" s="1" t="s">
        <v>7043</v>
      </c>
      <c r="K485" s="1" t="str">
        <f t="shared" si="15"/>
        <v>2020</v>
      </c>
      <c r="L485" s="1">
        <f t="shared" si="14"/>
        <v>8</v>
      </c>
      <c r="M485" s="1" t="s">
        <v>60</v>
      </c>
    </row>
    <row r="486" spans="8:13" hidden="1">
      <c r="H486" s="1" t="s">
        <v>583</v>
      </c>
      <c r="I486" s="1" t="s">
        <v>1783</v>
      </c>
      <c r="J486" s="1"/>
      <c r="K486" s="1" t="str">
        <f t="shared" si="15"/>
        <v>1900</v>
      </c>
      <c r="L486" s="1">
        <f t="shared" si="14"/>
        <v>-96</v>
      </c>
      <c r="M486" s="1" t="s">
        <v>79</v>
      </c>
    </row>
    <row r="487" spans="8:13" hidden="1">
      <c r="H487" s="1" t="s">
        <v>233</v>
      </c>
      <c r="I487" s="1" t="s">
        <v>2231</v>
      </c>
      <c r="J487" s="1" t="s">
        <v>705</v>
      </c>
      <c r="K487" s="1" t="str">
        <f t="shared" si="15"/>
        <v>2018</v>
      </c>
      <c r="L487" s="1">
        <f t="shared" si="14"/>
        <v>49</v>
      </c>
      <c r="M487" s="1" t="s">
        <v>79</v>
      </c>
    </row>
    <row r="488" spans="8:13">
      <c r="H488" s="1" t="s">
        <v>58</v>
      </c>
      <c r="I488" s="1" t="s">
        <v>8261</v>
      </c>
      <c r="J488" s="1" t="s">
        <v>2430</v>
      </c>
      <c r="K488" s="1" t="str">
        <f t="shared" si="15"/>
        <v>2018</v>
      </c>
      <c r="L488" s="1">
        <f t="shared" si="14"/>
        <v>8</v>
      </c>
      <c r="M488" s="1" t="s">
        <v>60</v>
      </c>
    </row>
    <row r="489" spans="8:13">
      <c r="H489" s="1" t="s">
        <v>344</v>
      </c>
      <c r="I489" s="1" t="s">
        <v>7910</v>
      </c>
      <c r="J489" s="1" t="s">
        <v>2975</v>
      </c>
      <c r="K489" s="1" t="str">
        <f t="shared" si="15"/>
        <v>1999</v>
      </c>
      <c r="L489" s="1">
        <f t="shared" si="14"/>
        <v>8</v>
      </c>
      <c r="M489" s="1" t="s">
        <v>60</v>
      </c>
    </row>
    <row r="490" spans="8:13" hidden="1">
      <c r="H490" s="1" t="s">
        <v>78</v>
      </c>
      <c r="I490" s="1" t="s">
        <v>978</v>
      </c>
      <c r="J490" s="1" t="s">
        <v>2241</v>
      </c>
      <c r="K490" s="1" t="str">
        <f t="shared" si="15"/>
        <v>2010</v>
      </c>
      <c r="L490" s="1">
        <f t="shared" si="14"/>
        <v>21</v>
      </c>
      <c r="M490" s="1" t="s">
        <v>79</v>
      </c>
    </row>
    <row r="491" spans="8:13" hidden="1">
      <c r="H491" s="1" t="s">
        <v>263</v>
      </c>
      <c r="I491" s="1" t="s">
        <v>978</v>
      </c>
      <c r="J491" s="1" t="s">
        <v>258</v>
      </c>
      <c r="K491" s="1" t="str">
        <f t="shared" si="15"/>
        <v>2017</v>
      </c>
      <c r="L491" s="1">
        <f t="shared" si="14"/>
        <v>17</v>
      </c>
      <c r="M491" s="1" t="s">
        <v>79</v>
      </c>
    </row>
    <row r="492" spans="8:13" hidden="1">
      <c r="H492" s="1" t="s">
        <v>263</v>
      </c>
      <c r="I492" s="1" t="s">
        <v>978</v>
      </c>
      <c r="J492" s="1" t="s">
        <v>2246</v>
      </c>
      <c r="K492" s="1" t="str">
        <f t="shared" si="15"/>
        <v>2015</v>
      </c>
      <c r="L492" s="1">
        <f t="shared" si="14"/>
        <v>15</v>
      </c>
      <c r="M492" s="1" t="s">
        <v>79</v>
      </c>
    </row>
    <row r="493" spans="8:13">
      <c r="H493" s="1" t="s">
        <v>108</v>
      </c>
      <c r="I493" s="1" t="s">
        <v>7360</v>
      </c>
      <c r="J493" s="1" t="s">
        <v>8350</v>
      </c>
      <c r="K493" s="1" t="str">
        <f t="shared" si="15"/>
        <v>2014</v>
      </c>
      <c r="L493" s="1">
        <f t="shared" si="14"/>
        <v>8</v>
      </c>
      <c r="M493" s="1" t="s">
        <v>60</v>
      </c>
    </row>
    <row r="494" spans="8:13" hidden="1">
      <c r="H494" s="1" t="s">
        <v>367</v>
      </c>
      <c r="I494" s="1" t="s">
        <v>2251</v>
      </c>
      <c r="J494" s="1" t="s">
        <v>1534</v>
      </c>
      <c r="K494" s="1" t="str">
        <f t="shared" si="15"/>
        <v>2016</v>
      </c>
      <c r="L494" s="1">
        <f t="shared" si="14"/>
        <v>24</v>
      </c>
      <c r="M494" s="1" t="s">
        <v>79</v>
      </c>
    </row>
    <row r="495" spans="8:13" hidden="1">
      <c r="H495" s="1" t="s">
        <v>301</v>
      </c>
      <c r="I495" s="1" t="s">
        <v>2251</v>
      </c>
      <c r="J495" s="1" t="s">
        <v>2254</v>
      </c>
      <c r="K495" s="1" t="str">
        <f t="shared" si="15"/>
        <v>2018</v>
      </c>
      <c r="L495" s="1">
        <f t="shared" si="14"/>
        <v>53</v>
      </c>
      <c r="M495" s="1" t="s">
        <v>79</v>
      </c>
    </row>
    <row r="496" spans="8:13">
      <c r="H496" s="1" t="s">
        <v>187</v>
      </c>
      <c r="I496" s="1" t="s">
        <v>8377</v>
      </c>
      <c r="J496" s="1" t="s">
        <v>8389</v>
      </c>
      <c r="K496" s="1" t="str">
        <f t="shared" si="15"/>
        <v>2014</v>
      </c>
      <c r="L496" s="1">
        <f t="shared" ref="L496:L559" si="16">H496-(TEXT(I496,"YYYY")-TEXT(J496,"YYYY"))</f>
        <v>8</v>
      </c>
      <c r="M496" s="1" t="s">
        <v>60</v>
      </c>
    </row>
    <row r="497" spans="8:13" hidden="1">
      <c r="H497" s="1" t="s">
        <v>584</v>
      </c>
      <c r="I497" s="1" t="s">
        <v>2260</v>
      </c>
      <c r="J497" s="1" t="s">
        <v>1534</v>
      </c>
      <c r="K497" s="1" t="str">
        <f t="shared" si="15"/>
        <v>2016</v>
      </c>
      <c r="L497" s="1">
        <f t="shared" si="16"/>
        <v>35</v>
      </c>
      <c r="M497" s="1" t="s">
        <v>79</v>
      </c>
    </row>
    <row r="498" spans="8:13" hidden="1">
      <c r="H498" s="1" t="s">
        <v>144</v>
      </c>
      <c r="I498" s="1" t="s">
        <v>2260</v>
      </c>
      <c r="J498" s="1" t="s">
        <v>2263</v>
      </c>
      <c r="K498" s="1" t="str">
        <f t="shared" si="15"/>
        <v>2010</v>
      </c>
      <c r="L498" s="1">
        <f t="shared" si="16"/>
        <v>16</v>
      </c>
      <c r="M498" s="1" t="s">
        <v>79</v>
      </c>
    </row>
    <row r="499" spans="8:13" hidden="1">
      <c r="H499" s="1" t="s">
        <v>584</v>
      </c>
      <c r="I499" s="1" t="s">
        <v>2260</v>
      </c>
      <c r="J499" s="1" t="s">
        <v>1943</v>
      </c>
      <c r="K499" s="1" t="str">
        <f t="shared" si="15"/>
        <v>2008</v>
      </c>
      <c r="L499" s="1">
        <f t="shared" si="16"/>
        <v>27</v>
      </c>
      <c r="M499" s="1" t="s">
        <v>79</v>
      </c>
    </row>
    <row r="500" spans="8:13">
      <c r="H500" s="1" t="s">
        <v>644</v>
      </c>
      <c r="I500" s="1" t="s">
        <v>8450</v>
      </c>
      <c r="J500" s="1" t="s">
        <v>8452</v>
      </c>
      <c r="K500" s="1" t="str">
        <f t="shared" si="15"/>
        <v>1993</v>
      </c>
      <c r="L500" s="1">
        <f t="shared" si="16"/>
        <v>8</v>
      </c>
      <c r="M500" s="1" t="s">
        <v>60</v>
      </c>
    </row>
    <row r="501" spans="8:13">
      <c r="H501" s="1" t="s">
        <v>58</v>
      </c>
      <c r="I501" s="1" t="s">
        <v>9340</v>
      </c>
      <c r="J501" s="1" t="s">
        <v>9341</v>
      </c>
      <c r="K501" s="1" t="str">
        <f t="shared" si="15"/>
        <v>2012</v>
      </c>
      <c r="L501" s="1">
        <f t="shared" si="16"/>
        <v>8</v>
      </c>
      <c r="M501" s="1" t="s">
        <v>60</v>
      </c>
    </row>
    <row r="502" spans="8:13" hidden="1">
      <c r="H502" s="1" t="s">
        <v>58</v>
      </c>
      <c r="I502" s="1" t="s">
        <v>403</v>
      </c>
      <c r="J502" s="1" t="s">
        <v>2091</v>
      </c>
      <c r="K502" s="1" t="str">
        <f t="shared" si="15"/>
        <v>2017</v>
      </c>
      <c r="L502" s="1">
        <f t="shared" si="16"/>
        <v>8</v>
      </c>
      <c r="M502" s="1" t="s">
        <v>79</v>
      </c>
    </row>
    <row r="503" spans="8:13">
      <c r="H503" s="1" t="s">
        <v>247</v>
      </c>
      <c r="I503" s="1" t="s">
        <v>9340</v>
      </c>
      <c r="J503" s="1" t="s">
        <v>7891</v>
      </c>
      <c r="K503" s="1" t="str">
        <f t="shared" si="15"/>
        <v>2007</v>
      </c>
      <c r="L503" s="1">
        <f t="shared" si="16"/>
        <v>8</v>
      </c>
      <c r="M503" s="1" t="s">
        <v>60</v>
      </c>
    </row>
    <row r="504" spans="8:13">
      <c r="H504" s="1" t="s">
        <v>187</v>
      </c>
      <c r="I504" s="1" t="s">
        <v>9548</v>
      </c>
      <c r="J504" s="1" t="s">
        <v>9549</v>
      </c>
      <c r="K504" s="1" t="str">
        <f t="shared" si="15"/>
        <v>2012</v>
      </c>
      <c r="L504" s="1">
        <f t="shared" si="16"/>
        <v>8</v>
      </c>
      <c r="M504" s="1" t="s">
        <v>60</v>
      </c>
    </row>
    <row r="505" spans="8:13" hidden="1">
      <c r="H505" s="1" t="s">
        <v>197</v>
      </c>
      <c r="I505" s="1" t="s">
        <v>2277</v>
      </c>
      <c r="J505" s="1" t="s">
        <v>2008</v>
      </c>
      <c r="K505" s="1" t="str">
        <f t="shared" si="15"/>
        <v>2014</v>
      </c>
      <c r="L505" s="1">
        <f t="shared" si="16"/>
        <v>12</v>
      </c>
      <c r="M505" s="1" t="s">
        <v>79</v>
      </c>
    </row>
    <row r="506" spans="8:13" hidden="1">
      <c r="H506" s="1" t="s">
        <v>99</v>
      </c>
      <c r="I506" s="1" t="s">
        <v>2282</v>
      </c>
      <c r="J506" s="1" t="s">
        <v>2068</v>
      </c>
      <c r="K506" s="1" t="str">
        <f t="shared" si="15"/>
        <v>2018</v>
      </c>
      <c r="L506" s="1">
        <f t="shared" si="16"/>
        <v>5</v>
      </c>
      <c r="M506" s="1" t="s">
        <v>79</v>
      </c>
    </row>
    <row r="507" spans="8:13" hidden="1">
      <c r="H507" s="1" t="s">
        <v>126</v>
      </c>
      <c r="I507" s="1" t="s">
        <v>1732</v>
      </c>
      <c r="J507" s="1" t="s">
        <v>1732</v>
      </c>
      <c r="K507" s="1" t="str">
        <f t="shared" si="15"/>
        <v>2019</v>
      </c>
      <c r="L507" s="1">
        <f t="shared" si="16"/>
        <v>14</v>
      </c>
      <c r="M507" s="1" t="s">
        <v>79</v>
      </c>
    </row>
    <row r="508" spans="8:13">
      <c r="H508" s="1" t="s">
        <v>108</v>
      </c>
      <c r="I508" s="1" t="s">
        <v>9662</v>
      </c>
      <c r="J508" s="1" t="s">
        <v>9701</v>
      </c>
      <c r="K508" s="1" t="str">
        <f t="shared" si="15"/>
        <v>2012</v>
      </c>
      <c r="L508" s="1">
        <f t="shared" si="16"/>
        <v>8</v>
      </c>
      <c r="M508" s="1" t="s">
        <v>60</v>
      </c>
    </row>
    <row r="509" spans="8:13" hidden="1">
      <c r="H509" s="1" t="s">
        <v>55</v>
      </c>
      <c r="I509" s="1" t="s">
        <v>669</v>
      </c>
      <c r="J509" s="1" t="s">
        <v>669</v>
      </c>
      <c r="K509" s="1" t="str">
        <f t="shared" si="15"/>
        <v>2019</v>
      </c>
      <c r="L509" s="1">
        <f t="shared" si="16"/>
        <v>4</v>
      </c>
      <c r="M509" s="1" t="s">
        <v>79</v>
      </c>
    </row>
    <row r="510" spans="8:13" hidden="1">
      <c r="H510" s="1" t="s">
        <v>448</v>
      </c>
      <c r="I510" s="1" t="s">
        <v>2292</v>
      </c>
      <c r="J510" s="1" t="s">
        <v>2292</v>
      </c>
      <c r="K510" s="1" t="str">
        <f t="shared" si="15"/>
        <v>2019</v>
      </c>
      <c r="L510" s="1">
        <f t="shared" si="16"/>
        <v>32</v>
      </c>
      <c r="M510" s="1" t="s">
        <v>79</v>
      </c>
    </row>
    <row r="511" spans="8:13">
      <c r="H511" s="1" t="s">
        <v>130</v>
      </c>
      <c r="I511" s="1" t="s">
        <v>9534</v>
      </c>
      <c r="J511" s="1" t="s">
        <v>1072</v>
      </c>
      <c r="K511" s="1" t="str">
        <f t="shared" si="15"/>
        <v>2009</v>
      </c>
      <c r="L511" s="1">
        <f t="shared" si="16"/>
        <v>8</v>
      </c>
      <c r="M511" s="1" t="s">
        <v>60</v>
      </c>
    </row>
    <row r="512" spans="8:13">
      <c r="H512" s="1" t="s">
        <v>108</v>
      </c>
      <c r="I512" s="1" t="s">
        <v>8201</v>
      </c>
      <c r="J512" s="1" t="s">
        <v>5622</v>
      </c>
      <c r="K512" s="1" t="str">
        <f t="shared" si="15"/>
        <v>2020</v>
      </c>
      <c r="L512" s="1">
        <f t="shared" si="16"/>
        <v>8</v>
      </c>
      <c r="M512" s="1" t="s">
        <v>60</v>
      </c>
    </row>
    <row r="513" spans="8:13" hidden="1">
      <c r="H513" s="1" t="s">
        <v>108</v>
      </c>
      <c r="I513" s="1" t="s">
        <v>2302</v>
      </c>
      <c r="J513" s="1" t="s">
        <v>2302</v>
      </c>
      <c r="K513" s="1" t="str">
        <f t="shared" si="15"/>
        <v>2019</v>
      </c>
      <c r="L513" s="1">
        <f t="shared" si="16"/>
        <v>8</v>
      </c>
      <c r="M513" s="1" t="s">
        <v>79</v>
      </c>
    </row>
    <row r="514" spans="8:13">
      <c r="H514" s="1" t="s">
        <v>58</v>
      </c>
      <c r="I514" s="1" t="s">
        <v>193</v>
      </c>
      <c r="J514" s="1" t="s">
        <v>1044</v>
      </c>
      <c r="K514" s="1" t="str">
        <f t="shared" ref="K514:K577" si="17">TEXT(J514,"YYYY")</f>
        <v>2018</v>
      </c>
      <c r="L514" s="1">
        <f t="shared" si="16"/>
        <v>8</v>
      </c>
      <c r="M514" s="1" t="s">
        <v>60</v>
      </c>
    </row>
    <row r="515" spans="8:13">
      <c r="H515" s="1" t="s">
        <v>126</v>
      </c>
      <c r="I515" s="1" t="s">
        <v>9625</v>
      </c>
      <c r="J515" s="1" t="s">
        <v>1815</v>
      </c>
      <c r="K515" s="1" t="str">
        <f t="shared" si="17"/>
        <v>2008</v>
      </c>
      <c r="L515" s="1">
        <f t="shared" si="16"/>
        <v>8</v>
      </c>
      <c r="M515" s="1" t="s">
        <v>60</v>
      </c>
    </row>
    <row r="516" spans="8:13">
      <c r="H516" s="1" t="s">
        <v>130</v>
      </c>
      <c r="I516" s="1" t="s">
        <v>774</v>
      </c>
      <c r="J516" s="1" t="s">
        <v>2212</v>
      </c>
      <c r="K516" s="1" t="str">
        <f t="shared" si="17"/>
        <v>2010</v>
      </c>
      <c r="L516" s="1">
        <f t="shared" si="16"/>
        <v>8</v>
      </c>
      <c r="M516" s="1" t="s">
        <v>60</v>
      </c>
    </row>
    <row r="517" spans="8:13">
      <c r="H517" s="1" t="s">
        <v>108</v>
      </c>
      <c r="I517" s="1" t="s">
        <v>7360</v>
      </c>
      <c r="J517" s="1" t="s">
        <v>1712</v>
      </c>
      <c r="K517" s="1" t="str">
        <f t="shared" si="17"/>
        <v>2014</v>
      </c>
      <c r="L517" s="1">
        <f t="shared" si="16"/>
        <v>8</v>
      </c>
      <c r="M517" s="1" t="s">
        <v>60</v>
      </c>
    </row>
    <row r="518" spans="8:13" hidden="1">
      <c r="H518" s="1" t="s">
        <v>134</v>
      </c>
      <c r="I518" s="1" t="s">
        <v>195</v>
      </c>
      <c r="J518" s="1" t="s">
        <v>2268</v>
      </c>
      <c r="K518" s="1" t="str">
        <f t="shared" si="17"/>
        <v>2016</v>
      </c>
      <c r="L518" s="1">
        <f t="shared" si="16"/>
        <v>25</v>
      </c>
      <c r="M518" s="1" t="s">
        <v>79</v>
      </c>
    </row>
    <row r="519" spans="8:13" hidden="1">
      <c r="H519" s="1" t="s">
        <v>584</v>
      </c>
      <c r="I519" s="1" t="s">
        <v>195</v>
      </c>
      <c r="J519" s="1" t="s">
        <v>2324</v>
      </c>
      <c r="K519" s="1" t="str">
        <f t="shared" si="17"/>
        <v>2008</v>
      </c>
      <c r="L519" s="1">
        <f t="shared" si="16"/>
        <v>27</v>
      </c>
      <c r="M519" s="1" t="s">
        <v>79</v>
      </c>
    </row>
    <row r="520" spans="8:13" hidden="1">
      <c r="H520" s="1" t="s">
        <v>101</v>
      </c>
      <c r="I520" s="1" t="s">
        <v>2328</v>
      </c>
      <c r="J520" s="1" t="s">
        <v>2329</v>
      </c>
      <c r="K520" s="1" t="str">
        <f t="shared" si="17"/>
        <v>2017</v>
      </c>
      <c r="L520" s="1">
        <f t="shared" si="16"/>
        <v>37</v>
      </c>
      <c r="M520" s="1" t="s">
        <v>79</v>
      </c>
    </row>
    <row r="521" spans="8:13" hidden="1">
      <c r="H521" s="1" t="s">
        <v>256</v>
      </c>
      <c r="I521" s="1" t="s">
        <v>2304</v>
      </c>
      <c r="J521" s="1" t="s">
        <v>258</v>
      </c>
      <c r="K521" s="1" t="str">
        <f t="shared" si="17"/>
        <v>2017</v>
      </c>
      <c r="L521" s="1">
        <f t="shared" si="16"/>
        <v>50</v>
      </c>
      <c r="M521" s="1" t="s">
        <v>79</v>
      </c>
    </row>
    <row r="522" spans="8:13" hidden="1">
      <c r="H522" s="1" t="s">
        <v>247</v>
      </c>
      <c r="I522" s="1" t="s">
        <v>976</v>
      </c>
      <c r="J522" s="1" t="s">
        <v>2340</v>
      </c>
      <c r="K522" s="1" t="str">
        <f t="shared" si="17"/>
        <v>2015</v>
      </c>
      <c r="L522" s="1">
        <f t="shared" si="16"/>
        <v>12</v>
      </c>
      <c r="M522" s="1" t="s">
        <v>79</v>
      </c>
    </row>
    <row r="523" spans="8:13">
      <c r="H523" s="1" t="s">
        <v>263</v>
      </c>
      <c r="I523" s="1" t="s">
        <v>8512</v>
      </c>
      <c r="J523" s="1" t="s">
        <v>11349</v>
      </c>
      <c r="K523" s="1" t="str">
        <f t="shared" si="17"/>
        <v>2004</v>
      </c>
      <c r="L523" s="1">
        <f t="shared" si="16"/>
        <v>8</v>
      </c>
      <c r="M523" s="1" t="s">
        <v>60</v>
      </c>
    </row>
    <row r="524" spans="8:13" hidden="1">
      <c r="H524" s="1" t="s">
        <v>53</v>
      </c>
      <c r="I524" s="1" t="s">
        <v>976</v>
      </c>
      <c r="J524" s="1" t="s">
        <v>2348</v>
      </c>
      <c r="K524" s="1" t="str">
        <f t="shared" si="17"/>
        <v>2018</v>
      </c>
      <c r="L524" s="1">
        <f t="shared" si="16"/>
        <v>2</v>
      </c>
      <c r="M524" s="1" t="s">
        <v>79</v>
      </c>
    </row>
    <row r="525" spans="8:13" hidden="1">
      <c r="H525" s="1" t="s">
        <v>240</v>
      </c>
      <c r="I525" s="1" t="s">
        <v>254</v>
      </c>
      <c r="J525" s="1" t="s">
        <v>2352</v>
      </c>
      <c r="K525" s="1" t="str">
        <f t="shared" si="17"/>
        <v>2008</v>
      </c>
      <c r="L525" s="1">
        <f t="shared" si="16"/>
        <v>44</v>
      </c>
      <c r="M525" s="1" t="s">
        <v>79</v>
      </c>
    </row>
    <row r="526" spans="8:13">
      <c r="H526" s="1" t="s">
        <v>78</v>
      </c>
      <c r="I526" s="1" t="s">
        <v>5832</v>
      </c>
      <c r="J526" s="1" t="s">
        <v>6009</v>
      </c>
      <c r="K526" s="1" t="str">
        <f t="shared" si="17"/>
        <v>1995</v>
      </c>
      <c r="L526" s="1">
        <f t="shared" si="16"/>
        <v>8</v>
      </c>
      <c r="M526" s="1" t="s">
        <v>60</v>
      </c>
    </row>
    <row r="527" spans="8:13" hidden="1">
      <c r="H527" s="1" t="s">
        <v>584</v>
      </c>
      <c r="I527" s="1" t="s">
        <v>254</v>
      </c>
      <c r="J527" s="1" t="s">
        <v>2359</v>
      </c>
      <c r="K527" s="1" t="str">
        <f t="shared" si="17"/>
        <v>1998</v>
      </c>
      <c r="L527" s="1">
        <f t="shared" si="16"/>
        <v>17</v>
      </c>
      <c r="M527" s="1" t="s">
        <v>79</v>
      </c>
    </row>
    <row r="528" spans="8:13" hidden="1">
      <c r="H528" s="1" t="s">
        <v>134</v>
      </c>
      <c r="I528" s="1" t="s">
        <v>254</v>
      </c>
      <c r="J528" s="1" t="s">
        <v>2364</v>
      </c>
      <c r="K528" s="1" t="str">
        <f t="shared" si="17"/>
        <v>2008</v>
      </c>
      <c r="L528" s="1">
        <f t="shared" si="16"/>
        <v>17</v>
      </c>
      <c r="M528" s="1" t="s">
        <v>79</v>
      </c>
    </row>
    <row r="529" spans="8:13" hidden="1">
      <c r="H529" s="1" t="s">
        <v>130</v>
      </c>
      <c r="I529" s="1" t="s">
        <v>2308</v>
      </c>
      <c r="J529" s="1" t="s">
        <v>2368</v>
      </c>
      <c r="K529" s="1" t="str">
        <f t="shared" si="17"/>
        <v>2017</v>
      </c>
      <c r="L529" s="1">
        <f t="shared" si="16"/>
        <v>11</v>
      </c>
      <c r="M529" s="1" t="s">
        <v>79</v>
      </c>
    </row>
    <row r="530" spans="8:13">
      <c r="H530" s="1" t="s">
        <v>108</v>
      </c>
      <c r="I530" s="1" t="s">
        <v>1742</v>
      </c>
      <c r="J530" s="1" t="s">
        <v>1222</v>
      </c>
      <c r="K530" s="1" t="str">
        <f t="shared" si="17"/>
        <v>2015</v>
      </c>
      <c r="L530" s="1">
        <f t="shared" si="16"/>
        <v>8</v>
      </c>
      <c r="M530" s="1" t="s">
        <v>60</v>
      </c>
    </row>
    <row r="531" spans="8:13">
      <c r="H531" s="1" t="s">
        <v>187</v>
      </c>
      <c r="I531" s="1" t="s">
        <v>8377</v>
      </c>
      <c r="J531" s="1" t="s">
        <v>11782</v>
      </c>
      <c r="K531" s="1" t="str">
        <f t="shared" si="17"/>
        <v>2014</v>
      </c>
      <c r="L531" s="1">
        <f t="shared" si="16"/>
        <v>8</v>
      </c>
      <c r="M531" s="1" t="s">
        <v>60</v>
      </c>
    </row>
    <row r="532" spans="8:13">
      <c r="H532" s="1" t="s">
        <v>187</v>
      </c>
      <c r="I532" s="1" t="s">
        <v>12212</v>
      </c>
      <c r="J532" s="1" t="s">
        <v>8045</v>
      </c>
      <c r="K532" s="1" t="str">
        <f t="shared" si="17"/>
        <v>2014</v>
      </c>
      <c r="L532" s="1">
        <f t="shared" si="16"/>
        <v>8</v>
      </c>
      <c r="M532" s="1" t="s">
        <v>60</v>
      </c>
    </row>
    <row r="533" spans="8:13">
      <c r="H533" s="1" t="s">
        <v>58</v>
      </c>
      <c r="I533" s="1" t="s">
        <v>10455</v>
      </c>
      <c r="J533" s="1" t="s">
        <v>12485</v>
      </c>
      <c r="K533" s="1" t="str">
        <f t="shared" si="17"/>
        <v>2018</v>
      </c>
      <c r="L533" s="1">
        <f t="shared" si="16"/>
        <v>8</v>
      </c>
      <c r="M533" s="1" t="s">
        <v>60</v>
      </c>
    </row>
    <row r="534" spans="8:13" hidden="1">
      <c r="H534" s="1" t="s">
        <v>130</v>
      </c>
      <c r="I534" s="1" t="s">
        <v>1324</v>
      </c>
      <c r="J534" s="1" t="s">
        <v>2254</v>
      </c>
      <c r="K534" s="1" t="str">
        <f t="shared" si="17"/>
        <v>2018</v>
      </c>
      <c r="L534" s="1">
        <f t="shared" si="16"/>
        <v>11</v>
      </c>
      <c r="M534" s="1" t="s">
        <v>79</v>
      </c>
    </row>
    <row r="535" spans="8:13">
      <c r="H535" s="1" t="s">
        <v>108</v>
      </c>
      <c r="I535" s="1" t="s">
        <v>12488</v>
      </c>
      <c r="J535" s="1" t="s">
        <v>7691</v>
      </c>
      <c r="K535" s="1" t="str">
        <f t="shared" si="17"/>
        <v>2020</v>
      </c>
      <c r="L535" s="1">
        <f t="shared" si="16"/>
        <v>8</v>
      </c>
      <c r="M535" s="1" t="s">
        <v>60</v>
      </c>
    </row>
    <row r="536" spans="8:13" hidden="1">
      <c r="H536" s="1" t="s">
        <v>479</v>
      </c>
      <c r="I536" s="1" t="s">
        <v>2387</v>
      </c>
      <c r="J536" s="1" t="s">
        <v>2392</v>
      </c>
      <c r="K536" s="1" t="str">
        <f t="shared" si="17"/>
        <v>2018</v>
      </c>
      <c r="L536" s="1">
        <f t="shared" si="16"/>
        <v>19</v>
      </c>
      <c r="M536" s="1" t="s">
        <v>79</v>
      </c>
    </row>
    <row r="537" spans="8:13" hidden="1">
      <c r="H537" s="1" t="s">
        <v>134</v>
      </c>
      <c r="I537" s="1" t="s">
        <v>2396</v>
      </c>
      <c r="J537" s="1" t="s">
        <v>2397</v>
      </c>
      <c r="K537" s="1" t="str">
        <f t="shared" si="17"/>
        <v>2008</v>
      </c>
      <c r="L537" s="1">
        <f t="shared" si="16"/>
        <v>17</v>
      </c>
      <c r="M537" s="1" t="s">
        <v>79</v>
      </c>
    </row>
    <row r="538" spans="8:13">
      <c r="H538" s="1" t="s">
        <v>126</v>
      </c>
      <c r="I538" s="1" t="s">
        <v>111</v>
      </c>
      <c r="J538" s="1" t="s">
        <v>93</v>
      </c>
      <c r="K538" s="1" t="str">
        <f t="shared" si="17"/>
        <v>2014</v>
      </c>
      <c r="L538" s="1">
        <f t="shared" si="16"/>
        <v>9</v>
      </c>
      <c r="M538" s="1" t="s">
        <v>60</v>
      </c>
    </row>
    <row r="539" spans="8:13" hidden="1">
      <c r="H539" s="1" t="s">
        <v>158</v>
      </c>
      <c r="I539" s="1" t="s">
        <v>2387</v>
      </c>
      <c r="J539" s="1" t="s">
        <v>2405</v>
      </c>
      <c r="K539" s="1" t="str">
        <f t="shared" si="17"/>
        <v>2013</v>
      </c>
      <c r="L539" s="1">
        <f t="shared" si="16"/>
        <v>6</v>
      </c>
      <c r="M539" s="1" t="s">
        <v>79</v>
      </c>
    </row>
    <row r="540" spans="8:13">
      <c r="H540" s="1" t="s">
        <v>187</v>
      </c>
      <c r="I540" s="1" t="s">
        <v>764</v>
      </c>
      <c r="J540" s="1" t="s">
        <v>764</v>
      </c>
      <c r="K540" s="1" t="str">
        <f t="shared" si="17"/>
        <v>2017</v>
      </c>
      <c r="L540" s="1">
        <f t="shared" si="16"/>
        <v>9</v>
      </c>
      <c r="M540" s="1" t="s">
        <v>60</v>
      </c>
    </row>
    <row r="541" spans="8:13">
      <c r="H541" s="1" t="s">
        <v>58</v>
      </c>
      <c r="I541" s="1" t="s">
        <v>793</v>
      </c>
      <c r="J541" s="1" t="s">
        <v>199</v>
      </c>
      <c r="K541" s="1" t="str">
        <f t="shared" si="17"/>
        <v>2018</v>
      </c>
      <c r="L541" s="1">
        <f t="shared" si="16"/>
        <v>9</v>
      </c>
      <c r="M541" s="1" t="s">
        <v>60</v>
      </c>
    </row>
    <row r="542" spans="8:13" hidden="1">
      <c r="H542" s="1" t="s">
        <v>187</v>
      </c>
      <c r="I542" s="1" t="s">
        <v>2417</v>
      </c>
      <c r="J542" s="1" t="s">
        <v>2418</v>
      </c>
      <c r="K542" s="1" t="str">
        <f t="shared" si="17"/>
        <v>2018</v>
      </c>
      <c r="L542" s="1">
        <f t="shared" si="16"/>
        <v>9</v>
      </c>
      <c r="M542" s="1" t="s">
        <v>79</v>
      </c>
    </row>
    <row r="543" spans="8:13">
      <c r="H543" s="1" t="s">
        <v>324</v>
      </c>
      <c r="I543" s="1" t="s">
        <v>804</v>
      </c>
      <c r="J543" s="1" t="s">
        <v>806</v>
      </c>
      <c r="K543" s="1" t="str">
        <f t="shared" si="17"/>
        <v>2014</v>
      </c>
      <c r="L543" s="1">
        <f t="shared" si="16"/>
        <v>9</v>
      </c>
      <c r="M543" s="1" t="s">
        <v>60</v>
      </c>
    </row>
    <row r="544" spans="8:13" hidden="1">
      <c r="H544" s="1" t="s">
        <v>130</v>
      </c>
      <c r="I544" s="1" t="s">
        <v>2304</v>
      </c>
      <c r="J544" s="1" t="s">
        <v>2426</v>
      </c>
      <c r="K544" s="1" t="str">
        <f t="shared" si="17"/>
        <v>2018</v>
      </c>
      <c r="L544" s="1">
        <f t="shared" si="16"/>
        <v>11</v>
      </c>
      <c r="M544" s="1" t="s">
        <v>79</v>
      </c>
    </row>
    <row r="545" spans="8:13">
      <c r="H545" s="1" t="s">
        <v>58</v>
      </c>
      <c r="I545" s="1" t="s">
        <v>861</v>
      </c>
      <c r="J545" s="1" t="s">
        <v>474</v>
      </c>
      <c r="K545" s="1" t="str">
        <f t="shared" si="17"/>
        <v>2018</v>
      </c>
      <c r="L545" s="1">
        <f t="shared" si="16"/>
        <v>9</v>
      </c>
      <c r="M545" s="1" t="s">
        <v>60</v>
      </c>
    </row>
    <row r="546" spans="8:13">
      <c r="H546" s="1" t="s">
        <v>58</v>
      </c>
      <c r="I546" s="1" t="s">
        <v>2165</v>
      </c>
      <c r="J546" s="1" t="s">
        <v>881</v>
      </c>
      <c r="K546" s="1" t="str">
        <f t="shared" si="17"/>
        <v>2018</v>
      </c>
      <c r="L546" s="1">
        <f t="shared" si="16"/>
        <v>9</v>
      </c>
      <c r="M546" s="1" t="s">
        <v>60</v>
      </c>
    </row>
    <row r="547" spans="8:13" hidden="1">
      <c r="H547" s="1" t="s">
        <v>130</v>
      </c>
      <c r="I547" s="1" t="s">
        <v>826</v>
      </c>
      <c r="J547" s="1" t="s">
        <v>496</v>
      </c>
      <c r="K547" s="1" t="str">
        <f t="shared" si="17"/>
        <v>2017</v>
      </c>
      <c r="L547" s="1">
        <f t="shared" si="16"/>
        <v>10</v>
      </c>
      <c r="M547" s="1" t="s">
        <v>79</v>
      </c>
    </row>
    <row r="548" spans="8:13">
      <c r="H548" s="1" t="s">
        <v>130</v>
      </c>
      <c r="I548" s="1" t="s">
        <v>2165</v>
      </c>
      <c r="J548" s="1" t="s">
        <v>1534</v>
      </c>
      <c r="K548" s="1" t="str">
        <f t="shared" si="17"/>
        <v>2016</v>
      </c>
      <c r="L548" s="1">
        <f t="shared" si="16"/>
        <v>9</v>
      </c>
      <c r="M548" s="1" t="s">
        <v>60</v>
      </c>
    </row>
    <row r="549" spans="8:13" hidden="1">
      <c r="H549" s="1" t="s">
        <v>101</v>
      </c>
      <c r="I549" s="1" t="s">
        <v>726</v>
      </c>
      <c r="J549" s="1" t="s">
        <v>532</v>
      </c>
      <c r="K549" s="1" t="str">
        <f t="shared" si="17"/>
        <v>2019</v>
      </c>
      <c r="L549" s="1">
        <f t="shared" si="16"/>
        <v>38</v>
      </c>
      <c r="M549" s="1" t="s">
        <v>79</v>
      </c>
    </row>
    <row r="550" spans="8:13" hidden="1">
      <c r="H550" s="1" t="s">
        <v>197</v>
      </c>
      <c r="I550" s="1" t="s">
        <v>585</v>
      </c>
      <c r="J550" s="1" t="s">
        <v>532</v>
      </c>
      <c r="K550" s="1" t="str">
        <f t="shared" si="17"/>
        <v>2019</v>
      </c>
      <c r="L550" s="1">
        <f t="shared" si="16"/>
        <v>17</v>
      </c>
      <c r="M550" s="1" t="s">
        <v>79</v>
      </c>
    </row>
    <row r="551" spans="8:13" hidden="1">
      <c r="H551" s="1" t="s">
        <v>436</v>
      </c>
      <c r="I551" s="1" t="s">
        <v>2450</v>
      </c>
      <c r="J551" s="1" t="s">
        <v>2451</v>
      </c>
      <c r="K551" s="1" t="str">
        <f t="shared" si="17"/>
        <v>2019</v>
      </c>
      <c r="L551" s="1">
        <f t="shared" si="16"/>
        <v>59</v>
      </c>
      <c r="M551" s="1" t="s">
        <v>79</v>
      </c>
    </row>
    <row r="552" spans="8:13" hidden="1">
      <c r="H552" s="1" t="s">
        <v>63</v>
      </c>
      <c r="I552" s="1" t="s">
        <v>585</v>
      </c>
      <c r="J552" s="1" t="s">
        <v>2019</v>
      </c>
      <c r="K552" s="1" t="str">
        <f t="shared" si="17"/>
        <v>2012</v>
      </c>
      <c r="L552" s="1">
        <f t="shared" si="16"/>
        <v>23</v>
      </c>
      <c r="M552" s="1" t="s">
        <v>79</v>
      </c>
    </row>
    <row r="553" spans="8:13" hidden="1">
      <c r="H553" s="1" t="s">
        <v>464</v>
      </c>
      <c r="I553" s="1" t="s">
        <v>645</v>
      </c>
      <c r="J553" s="1" t="s">
        <v>2023</v>
      </c>
      <c r="K553" s="1" t="str">
        <f t="shared" si="17"/>
        <v>2013</v>
      </c>
      <c r="L553" s="1">
        <f t="shared" si="16"/>
        <v>25</v>
      </c>
      <c r="M553" s="1" t="s">
        <v>79</v>
      </c>
    </row>
    <row r="554" spans="8:13" hidden="1">
      <c r="H554" s="1" t="s">
        <v>263</v>
      </c>
      <c r="I554" s="1" t="s">
        <v>2304</v>
      </c>
      <c r="J554" s="1" t="s">
        <v>1534</v>
      </c>
      <c r="K554" s="1" t="str">
        <f t="shared" si="17"/>
        <v>2016</v>
      </c>
      <c r="L554" s="1">
        <f t="shared" si="16"/>
        <v>15</v>
      </c>
      <c r="M554" s="1" t="s">
        <v>79</v>
      </c>
    </row>
    <row r="555" spans="8:13">
      <c r="H555" s="1" t="s">
        <v>479</v>
      </c>
      <c r="I555" s="1" t="s">
        <v>1316</v>
      </c>
      <c r="J555" s="1" t="s">
        <v>1775</v>
      </c>
      <c r="K555" s="1" t="str">
        <f t="shared" si="17"/>
        <v>2009</v>
      </c>
      <c r="L555" s="1">
        <f t="shared" si="16"/>
        <v>9</v>
      </c>
      <c r="M555" s="1" t="s">
        <v>60</v>
      </c>
    </row>
    <row r="556" spans="8:13" hidden="1">
      <c r="H556" s="1" t="s">
        <v>310</v>
      </c>
      <c r="I556" s="1" t="s">
        <v>826</v>
      </c>
      <c r="J556" s="1" t="s">
        <v>2467</v>
      </c>
      <c r="K556" s="1" t="str">
        <f t="shared" si="17"/>
        <v>1979</v>
      </c>
      <c r="L556" s="1">
        <f t="shared" si="16"/>
        <v>5</v>
      </c>
      <c r="M556" s="1" t="s">
        <v>79</v>
      </c>
    </row>
    <row r="557" spans="8:13">
      <c r="H557" s="1" t="s">
        <v>187</v>
      </c>
      <c r="I557" s="1" t="s">
        <v>2930</v>
      </c>
      <c r="J557" s="1" t="s">
        <v>728</v>
      </c>
      <c r="K557" s="1" t="str">
        <f t="shared" si="17"/>
        <v>2018</v>
      </c>
      <c r="L557" s="1">
        <f t="shared" si="16"/>
        <v>9</v>
      </c>
      <c r="M557" s="1" t="s">
        <v>60</v>
      </c>
    </row>
    <row r="558" spans="8:13" hidden="1">
      <c r="H558" s="1" t="s">
        <v>263</v>
      </c>
      <c r="I558" s="1" t="s">
        <v>1190</v>
      </c>
      <c r="J558" s="1" t="s">
        <v>312</v>
      </c>
      <c r="K558" s="1" t="str">
        <f t="shared" si="17"/>
        <v>2018</v>
      </c>
      <c r="L558" s="1">
        <f t="shared" si="16"/>
        <v>17</v>
      </c>
      <c r="M558" s="1" t="s">
        <v>79</v>
      </c>
    </row>
    <row r="559" spans="8:13">
      <c r="H559" s="1" t="s">
        <v>58</v>
      </c>
      <c r="I559" s="1" t="s">
        <v>896</v>
      </c>
      <c r="J559" s="1" t="s">
        <v>199</v>
      </c>
      <c r="K559" s="1" t="str">
        <f t="shared" si="17"/>
        <v>2018</v>
      </c>
      <c r="L559" s="1">
        <f t="shared" si="16"/>
        <v>9</v>
      </c>
      <c r="M559" s="1" t="s">
        <v>60</v>
      </c>
    </row>
    <row r="560" spans="8:13">
      <c r="H560" s="1" t="s">
        <v>187</v>
      </c>
      <c r="I560" s="1" t="s">
        <v>471</v>
      </c>
      <c r="J560" s="1" t="s">
        <v>604</v>
      </c>
      <c r="K560" s="1" t="str">
        <f t="shared" si="17"/>
        <v>2019</v>
      </c>
      <c r="L560" s="1">
        <f t="shared" ref="L560:L623" si="18">H560-(TEXT(I560,"YYYY")-TEXT(J560,"YYYY"))</f>
        <v>9</v>
      </c>
      <c r="M560" s="1" t="s">
        <v>60</v>
      </c>
    </row>
    <row r="561" spans="8:13">
      <c r="H561" s="1" t="s">
        <v>187</v>
      </c>
      <c r="I561" s="1" t="s">
        <v>3982</v>
      </c>
      <c r="J561" s="1" t="s">
        <v>3983</v>
      </c>
      <c r="K561" s="1" t="str">
        <f t="shared" si="17"/>
        <v>2016</v>
      </c>
      <c r="L561" s="1">
        <f t="shared" si="18"/>
        <v>9</v>
      </c>
      <c r="M561" s="1" t="s">
        <v>60</v>
      </c>
    </row>
    <row r="562" spans="8:13" hidden="1">
      <c r="H562" s="1" t="s">
        <v>71</v>
      </c>
      <c r="I562" s="1" t="s">
        <v>360</v>
      </c>
      <c r="J562" s="1" t="s">
        <v>2486</v>
      </c>
      <c r="K562" s="1" t="str">
        <f t="shared" si="17"/>
        <v>2017</v>
      </c>
      <c r="L562" s="1">
        <f t="shared" si="18"/>
        <v>5</v>
      </c>
      <c r="M562" s="1" t="s">
        <v>79</v>
      </c>
    </row>
    <row r="563" spans="8:13">
      <c r="H563" s="1" t="s">
        <v>130</v>
      </c>
      <c r="I563" s="1" t="s">
        <v>3588</v>
      </c>
      <c r="J563" s="1" t="s">
        <v>2008</v>
      </c>
      <c r="K563" s="1" t="str">
        <f t="shared" si="17"/>
        <v>2014</v>
      </c>
      <c r="L563" s="1">
        <f t="shared" si="18"/>
        <v>9</v>
      </c>
      <c r="M563" s="1" t="s">
        <v>60</v>
      </c>
    </row>
    <row r="564" spans="8:13">
      <c r="H564" s="1" t="s">
        <v>187</v>
      </c>
      <c r="I564" s="1" t="s">
        <v>451</v>
      </c>
      <c r="J564" s="1" t="s">
        <v>4372</v>
      </c>
      <c r="K564" s="1" t="str">
        <f t="shared" si="17"/>
        <v>2017</v>
      </c>
      <c r="L564" s="1">
        <f t="shared" si="18"/>
        <v>9</v>
      </c>
      <c r="M564" s="1" t="s">
        <v>60</v>
      </c>
    </row>
    <row r="565" spans="8:13" hidden="1">
      <c r="H565" s="1" t="s">
        <v>448</v>
      </c>
      <c r="I565" s="1" t="s">
        <v>368</v>
      </c>
      <c r="J565" s="1" t="s">
        <v>610</v>
      </c>
      <c r="K565" s="1" t="str">
        <f t="shared" si="17"/>
        <v>2017</v>
      </c>
      <c r="L565" s="1">
        <f t="shared" si="18"/>
        <v>31</v>
      </c>
      <c r="M565" s="1" t="s">
        <v>79</v>
      </c>
    </row>
    <row r="566" spans="8:13">
      <c r="H566" s="1" t="s">
        <v>58</v>
      </c>
      <c r="I566" s="1" t="s">
        <v>5246</v>
      </c>
      <c r="J566" s="1" t="s">
        <v>3199</v>
      </c>
      <c r="K566" s="1" t="str">
        <f t="shared" si="17"/>
        <v>2019</v>
      </c>
      <c r="L566" s="1">
        <f t="shared" si="18"/>
        <v>9</v>
      </c>
      <c r="M566" s="1" t="s">
        <v>60</v>
      </c>
    </row>
    <row r="567" spans="8:13">
      <c r="H567" s="1" t="s">
        <v>555</v>
      </c>
      <c r="I567" s="1" t="s">
        <v>5680</v>
      </c>
      <c r="J567" s="1" t="s">
        <v>5683</v>
      </c>
      <c r="K567" s="1" t="str">
        <f t="shared" si="17"/>
        <v>1989</v>
      </c>
      <c r="L567" s="1">
        <f t="shared" si="18"/>
        <v>9</v>
      </c>
      <c r="M567" s="1" t="s">
        <v>60</v>
      </c>
    </row>
    <row r="568" spans="8:13">
      <c r="H568" s="1" t="s">
        <v>187</v>
      </c>
      <c r="I568" s="1" t="s">
        <v>231</v>
      </c>
      <c r="J568" s="1" t="s">
        <v>1212</v>
      </c>
      <c r="K568" s="1" t="str">
        <f t="shared" si="17"/>
        <v>2017</v>
      </c>
      <c r="L568" s="1">
        <f t="shared" si="18"/>
        <v>9</v>
      </c>
      <c r="M568" s="1" t="s">
        <v>60</v>
      </c>
    </row>
    <row r="569" spans="8:13">
      <c r="H569" s="1" t="s">
        <v>78</v>
      </c>
      <c r="I569" s="1" t="s">
        <v>3540</v>
      </c>
      <c r="J569" s="1" t="s">
        <v>2593</v>
      </c>
      <c r="K569" s="1" t="str">
        <f t="shared" si="17"/>
        <v>2000</v>
      </c>
      <c r="L569" s="1">
        <f t="shared" si="18"/>
        <v>9</v>
      </c>
      <c r="M569" s="1" t="s">
        <v>60</v>
      </c>
    </row>
    <row r="570" spans="8:13" hidden="1">
      <c r="H570" s="1" t="s">
        <v>256</v>
      </c>
      <c r="I570" s="1" t="s">
        <v>972</v>
      </c>
      <c r="J570" s="1" t="s">
        <v>913</v>
      </c>
      <c r="K570" s="1" t="str">
        <f t="shared" si="17"/>
        <v>2018</v>
      </c>
      <c r="L570" s="1">
        <f t="shared" si="18"/>
        <v>52</v>
      </c>
      <c r="M570" s="1" t="s">
        <v>79</v>
      </c>
    </row>
    <row r="571" spans="8:13" hidden="1">
      <c r="H571" s="1" t="s">
        <v>130</v>
      </c>
      <c r="I571" s="1" t="s">
        <v>2115</v>
      </c>
      <c r="J571" s="1" t="s">
        <v>2231</v>
      </c>
      <c r="K571" s="1" t="str">
        <f t="shared" si="17"/>
        <v>2018</v>
      </c>
      <c r="L571" s="1">
        <f t="shared" si="18"/>
        <v>12</v>
      </c>
      <c r="M571" s="1" t="s">
        <v>79</v>
      </c>
    </row>
    <row r="572" spans="8:13" hidden="1">
      <c r="H572" s="1" t="s">
        <v>54</v>
      </c>
      <c r="I572" s="1" t="s">
        <v>2523</v>
      </c>
      <c r="J572" s="1" t="s">
        <v>2387</v>
      </c>
      <c r="K572" s="1" t="str">
        <f t="shared" si="17"/>
        <v>2018</v>
      </c>
      <c r="L572" s="1">
        <f t="shared" si="18"/>
        <v>3</v>
      </c>
      <c r="M572" s="1" t="s">
        <v>79</v>
      </c>
    </row>
    <row r="573" spans="8:13">
      <c r="H573" s="1" t="s">
        <v>187</v>
      </c>
      <c r="I573" s="1" t="s">
        <v>4461</v>
      </c>
      <c r="J573" s="1" t="s">
        <v>4753</v>
      </c>
      <c r="K573" s="1" t="str">
        <f t="shared" si="17"/>
        <v>2016</v>
      </c>
      <c r="L573" s="1">
        <f t="shared" si="18"/>
        <v>9</v>
      </c>
      <c r="M573" s="1" t="s">
        <v>60</v>
      </c>
    </row>
    <row r="574" spans="8:13" hidden="1">
      <c r="H574" s="1" t="s">
        <v>118</v>
      </c>
      <c r="I574" s="1" t="s">
        <v>2523</v>
      </c>
      <c r="J574" s="1" t="s">
        <v>2486</v>
      </c>
      <c r="K574" s="1" t="str">
        <f t="shared" si="17"/>
        <v>2017</v>
      </c>
      <c r="L574" s="1">
        <f t="shared" si="18"/>
        <v>24</v>
      </c>
      <c r="M574" s="1" t="s">
        <v>79</v>
      </c>
    </row>
    <row r="575" spans="8:13">
      <c r="H575" s="1" t="s">
        <v>177</v>
      </c>
      <c r="I575" s="1" t="s">
        <v>4965</v>
      </c>
      <c r="J575" s="1" t="s">
        <v>7238</v>
      </c>
      <c r="K575" s="1" t="str">
        <f t="shared" si="17"/>
        <v>2001</v>
      </c>
      <c r="L575" s="1">
        <f t="shared" si="18"/>
        <v>9</v>
      </c>
      <c r="M575" s="1" t="s">
        <v>60</v>
      </c>
    </row>
    <row r="576" spans="8:13" hidden="1">
      <c r="H576" s="1" t="s">
        <v>116</v>
      </c>
      <c r="I576" s="1" t="s">
        <v>2534</v>
      </c>
      <c r="J576" s="1" t="s">
        <v>152</v>
      </c>
      <c r="K576" s="1" t="str">
        <f t="shared" si="17"/>
        <v>2017</v>
      </c>
      <c r="L576" s="1">
        <f t="shared" si="18"/>
        <v>4</v>
      </c>
      <c r="M576" s="1" t="s">
        <v>79</v>
      </c>
    </row>
    <row r="577" spans="8:13">
      <c r="H577" s="1" t="s">
        <v>263</v>
      </c>
      <c r="I577" s="1" t="s">
        <v>5258</v>
      </c>
      <c r="J577" s="1" t="s">
        <v>7266</v>
      </c>
      <c r="K577" s="1" t="str">
        <f t="shared" si="17"/>
        <v>2006</v>
      </c>
      <c r="L577" s="1">
        <f t="shared" si="18"/>
        <v>9</v>
      </c>
      <c r="M577" s="1" t="s">
        <v>60</v>
      </c>
    </row>
    <row r="578" spans="8:13" hidden="1">
      <c r="H578" s="1" t="s">
        <v>256</v>
      </c>
      <c r="I578" s="1" t="s">
        <v>822</v>
      </c>
      <c r="J578" s="1" t="s">
        <v>881</v>
      </c>
      <c r="K578" s="1" t="str">
        <f t="shared" ref="K578:K641" si="19">TEXT(J578,"YYYY")</f>
        <v>2018</v>
      </c>
      <c r="L578" s="1">
        <f t="shared" si="18"/>
        <v>51</v>
      </c>
      <c r="M578" s="1" t="s">
        <v>79</v>
      </c>
    </row>
    <row r="579" spans="8:13">
      <c r="H579" s="1" t="s">
        <v>58</v>
      </c>
      <c r="I579" s="1" t="s">
        <v>220</v>
      </c>
      <c r="J579" s="1" t="s">
        <v>384</v>
      </c>
      <c r="K579" s="1" t="str">
        <f t="shared" si="19"/>
        <v>2015</v>
      </c>
      <c r="L579" s="1">
        <f t="shared" si="18"/>
        <v>9</v>
      </c>
      <c r="M579" s="1" t="s">
        <v>60</v>
      </c>
    </row>
    <row r="580" spans="8:13" hidden="1">
      <c r="H580" s="1" t="s">
        <v>282</v>
      </c>
      <c r="I580" s="1" t="s">
        <v>2378</v>
      </c>
      <c r="J580" s="1" t="s">
        <v>2550</v>
      </c>
      <c r="K580" s="1" t="str">
        <f t="shared" si="19"/>
        <v>2015</v>
      </c>
      <c r="L580" s="1">
        <f t="shared" si="18"/>
        <v>40</v>
      </c>
      <c r="M580" s="1" t="s">
        <v>79</v>
      </c>
    </row>
    <row r="581" spans="8:13" hidden="1">
      <c r="H581" s="1" t="s">
        <v>644</v>
      </c>
      <c r="I581" s="1" t="s">
        <v>2534</v>
      </c>
      <c r="J581" s="1" t="s">
        <v>2212</v>
      </c>
      <c r="K581" s="1" t="str">
        <f t="shared" si="19"/>
        <v>2010</v>
      </c>
      <c r="L581" s="1">
        <f t="shared" si="18"/>
        <v>27</v>
      </c>
      <c r="M581" s="1" t="s">
        <v>79</v>
      </c>
    </row>
    <row r="582" spans="8:13" hidden="1">
      <c r="H582" s="1" t="s">
        <v>344</v>
      </c>
      <c r="I582" s="1" t="s">
        <v>1190</v>
      </c>
      <c r="J582" s="1" t="s">
        <v>2559</v>
      </c>
      <c r="K582" s="1" t="str">
        <f t="shared" si="19"/>
        <v>2007</v>
      </c>
      <c r="L582" s="1">
        <f t="shared" si="18"/>
        <v>9</v>
      </c>
      <c r="M582" s="1" t="s">
        <v>79</v>
      </c>
    </row>
    <row r="583" spans="8:13">
      <c r="H583" s="1" t="s">
        <v>158</v>
      </c>
      <c r="I583" s="1" t="s">
        <v>381</v>
      </c>
      <c r="J583" s="1" t="s">
        <v>806</v>
      </c>
      <c r="K583" s="1" t="str">
        <f t="shared" si="19"/>
        <v>2014</v>
      </c>
      <c r="L583" s="1">
        <f t="shared" si="18"/>
        <v>9</v>
      </c>
      <c r="M583" s="1" t="s">
        <v>60</v>
      </c>
    </row>
    <row r="584" spans="8:13" hidden="1">
      <c r="H584" s="1" t="s">
        <v>144</v>
      </c>
      <c r="I584" s="1" t="s">
        <v>188</v>
      </c>
      <c r="J584" s="1" t="s">
        <v>188</v>
      </c>
      <c r="K584" s="1" t="str">
        <f t="shared" si="19"/>
        <v>2019</v>
      </c>
      <c r="L584" s="1">
        <f t="shared" si="18"/>
        <v>24</v>
      </c>
      <c r="M584" s="1" t="s">
        <v>79</v>
      </c>
    </row>
    <row r="585" spans="8:13">
      <c r="H585" s="1" t="s">
        <v>187</v>
      </c>
      <c r="I585" s="1" t="s">
        <v>7725</v>
      </c>
      <c r="J585" s="1" t="s">
        <v>5680</v>
      </c>
      <c r="K585" s="1" t="str">
        <f t="shared" si="19"/>
        <v>2020</v>
      </c>
      <c r="L585" s="1">
        <f t="shared" si="18"/>
        <v>9</v>
      </c>
      <c r="M585" s="1" t="s">
        <v>60</v>
      </c>
    </row>
    <row r="586" spans="8:13" hidden="1">
      <c r="H586" s="1" t="s">
        <v>233</v>
      </c>
      <c r="I586" s="1" t="s">
        <v>2572</v>
      </c>
      <c r="J586" s="5">
        <v>43101</v>
      </c>
      <c r="K586" s="1" t="str">
        <f t="shared" si="19"/>
        <v>2018</v>
      </c>
      <c r="L586" s="1">
        <f t="shared" si="18"/>
        <v>48</v>
      </c>
      <c r="M586" s="1" t="s">
        <v>79</v>
      </c>
    </row>
    <row r="587" spans="8:13" hidden="1">
      <c r="H587" s="1" t="s">
        <v>464</v>
      </c>
      <c r="I587" s="1" t="s">
        <v>2523</v>
      </c>
      <c r="J587" s="1" t="s">
        <v>1283</v>
      </c>
      <c r="K587" s="1" t="str">
        <f t="shared" si="19"/>
        <v>2018</v>
      </c>
      <c r="L587" s="1">
        <f t="shared" si="18"/>
        <v>31</v>
      </c>
      <c r="M587" s="1" t="s">
        <v>79</v>
      </c>
    </row>
    <row r="588" spans="8:13" hidden="1">
      <c r="H588" s="1" t="s">
        <v>101</v>
      </c>
      <c r="I588" s="1" t="s">
        <v>2534</v>
      </c>
      <c r="J588" s="1" t="s">
        <v>2577</v>
      </c>
      <c r="K588" s="1" t="str">
        <f t="shared" si="19"/>
        <v>2012</v>
      </c>
      <c r="L588" s="1">
        <f t="shared" si="18"/>
        <v>32</v>
      </c>
      <c r="M588" s="1" t="s">
        <v>79</v>
      </c>
    </row>
    <row r="589" spans="8:13" hidden="1">
      <c r="H589" s="1" t="s">
        <v>118</v>
      </c>
      <c r="I589" s="1" t="s">
        <v>2581</v>
      </c>
      <c r="J589" s="1" t="s">
        <v>199</v>
      </c>
      <c r="K589" s="1" t="str">
        <f t="shared" si="19"/>
        <v>2018</v>
      </c>
      <c r="L589" s="1">
        <f t="shared" si="18"/>
        <v>24</v>
      </c>
      <c r="M589" s="1" t="s">
        <v>79</v>
      </c>
    </row>
    <row r="590" spans="8:13">
      <c r="H590" s="1" t="s">
        <v>78</v>
      </c>
      <c r="I590" s="1" t="s">
        <v>174</v>
      </c>
      <c r="J590" s="1" t="s">
        <v>7788</v>
      </c>
      <c r="K590" s="1" t="str">
        <f t="shared" si="19"/>
        <v>1996</v>
      </c>
      <c r="L590" s="1">
        <f t="shared" si="18"/>
        <v>9</v>
      </c>
      <c r="M590" s="1" t="s">
        <v>60</v>
      </c>
    </row>
    <row r="591" spans="8:13">
      <c r="H591" s="1" t="s">
        <v>58</v>
      </c>
      <c r="I591" s="1" t="s">
        <v>7821</v>
      </c>
      <c r="J591" s="1" t="s">
        <v>72</v>
      </c>
      <c r="K591" s="1" t="str">
        <f t="shared" si="19"/>
        <v>2019</v>
      </c>
      <c r="L591" s="1">
        <f t="shared" si="18"/>
        <v>9</v>
      </c>
      <c r="M591" s="1" t="s">
        <v>60</v>
      </c>
    </row>
    <row r="592" spans="8:13" hidden="1">
      <c r="H592" s="1" t="s">
        <v>484</v>
      </c>
      <c r="I592" s="1" t="s">
        <v>2534</v>
      </c>
      <c r="J592" s="1" t="s">
        <v>2593</v>
      </c>
      <c r="K592" s="1" t="str">
        <f t="shared" si="19"/>
        <v>2000</v>
      </c>
      <c r="L592" s="1">
        <f t="shared" si="18"/>
        <v>30</v>
      </c>
      <c r="M592" s="1" t="s">
        <v>79</v>
      </c>
    </row>
    <row r="593" spans="8:13">
      <c r="H593" s="1" t="s">
        <v>187</v>
      </c>
      <c r="I593" s="1" t="s">
        <v>6218</v>
      </c>
      <c r="J593" s="1" t="s">
        <v>5781</v>
      </c>
      <c r="K593" s="1" t="str">
        <f t="shared" si="19"/>
        <v>2020</v>
      </c>
      <c r="L593" s="1">
        <f t="shared" si="18"/>
        <v>9</v>
      </c>
      <c r="M593" s="1" t="s">
        <v>60</v>
      </c>
    </row>
    <row r="594" spans="8:13">
      <c r="H594" s="1" t="s">
        <v>263</v>
      </c>
      <c r="I594" s="1" t="s">
        <v>1610</v>
      </c>
      <c r="J594" s="1" t="s">
        <v>8624</v>
      </c>
      <c r="K594" s="1" t="str">
        <f t="shared" si="19"/>
        <v>2011</v>
      </c>
      <c r="L594" s="1">
        <f t="shared" si="18"/>
        <v>9</v>
      </c>
      <c r="M594" s="1" t="s">
        <v>60</v>
      </c>
    </row>
    <row r="595" spans="8:13">
      <c r="H595" s="1" t="s">
        <v>479</v>
      </c>
      <c r="I595" s="1" t="s">
        <v>8134</v>
      </c>
      <c r="J595" s="1" t="s">
        <v>8884</v>
      </c>
      <c r="K595" s="1" t="str">
        <f t="shared" si="19"/>
        <v>2010</v>
      </c>
      <c r="L595" s="1">
        <f t="shared" si="18"/>
        <v>9</v>
      </c>
      <c r="M595" s="1" t="s">
        <v>60</v>
      </c>
    </row>
    <row r="596" spans="8:13">
      <c r="H596" s="1" t="s">
        <v>58</v>
      </c>
      <c r="I596" s="1" t="s">
        <v>9210</v>
      </c>
      <c r="J596" s="1" t="s">
        <v>9216</v>
      </c>
      <c r="K596" s="1" t="str">
        <f t="shared" si="19"/>
        <v>2013</v>
      </c>
      <c r="L596" s="1">
        <f t="shared" si="18"/>
        <v>9</v>
      </c>
      <c r="M596" s="1" t="s">
        <v>60</v>
      </c>
    </row>
    <row r="597" spans="8:13" hidden="1">
      <c r="H597" s="1" t="s">
        <v>144</v>
      </c>
      <c r="I597" s="1" t="s">
        <v>191</v>
      </c>
      <c r="J597" s="1" t="s">
        <v>2610</v>
      </c>
      <c r="K597" s="1" t="str">
        <f t="shared" si="19"/>
        <v>1998</v>
      </c>
      <c r="L597" s="1">
        <f t="shared" si="18"/>
        <v>4</v>
      </c>
      <c r="M597" s="1" t="s">
        <v>79</v>
      </c>
    </row>
    <row r="598" spans="8:13">
      <c r="H598" s="1" t="s">
        <v>130</v>
      </c>
      <c r="I598" s="1" t="s">
        <v>9247</v>
      </c>
      <c r="J598" s="1" t="s">
        <v>9322</v>
      </c>
      <c r="K598" s="1" t="str">
        <f t="shared" si="19"/>
        <v>2011</v>
      </c>
      <c r="L598" s="1">
        <f t="shared" si="18"/>
        <v>9</v>
      </c>
      <c r="M598" s="1" t="s">
        <v>60</v>
      </c>
    </row>
    <row r="599" spans="8:13">
      <c r="H599" s="1" t="s">
        <v>479</v>
      </c>
      <c r="I599" s="1" t="s">
        <v>9362</v>
      </c>
      <c r="J599" s="1" t="s">
        <v>2212</v>
      </c>
      <c r="K599" s="1" t="str">
        <f t="shared" si="19"/>
        <v>2010</v>
      </c>
      <c r="L599" s="1">
        <f t="shared" si="18"/>
        <v>9</v>
      </c>
      <c r="M599" s="1" t="s">
        <v>60</v>
      </c>
    </row>
    <row r="600" spans="8:13" hidden="1">
      <c r="H600" s="1" t="s">
        <v>464</v>
      </c>
      <c r="I600" s="1" t="s">
        <v>2422</v>
      </c>
      <c r="J600" s="1" t="s">
        <v>2324</v>
      </c>
      <c r="K600" s="1" t="str">
        <f t="shared" si="19"/>
        <v>2008</v>
      </c>
      <c r="L600" s="1">
        <f t="shared" si="18"/>
        <v>21</v>
      </c>
      <c r="M600" s="1" t="s">
        <v>79</v>
      </c>
    </row>
    <row r="601" spans="8:13">
      <c r="H601" s="1" t="s">
        <v>158</v>
      </c>
      <c r="I601" s="1" t="s">
        <v>10028</v>
      </c>
      <c r="J601" s="1" t="s">
        <v>941</v>
      </c>
      <c r="K601" s="1" t="str">
        <f t="shared" si="19"/>
        <v>2011</v>
      </c>
      <c r="L601" s="1">
        <f t="shared" si="18"/>
        <v>9</v>
      </c>
      <c r="M601" s="1" t="s">
        <v>60</v>
      </c>
    </row>
    <row r="602" spans="8:13">
      <c r="H602" s="1" t="s">
        <v>130</v>
      </c>
      <c r="I602" s="1" t="s">
        <v>431</v>
      </c>
      <c r="J602" s="1" t="s">
        <v>384</v>
      </c>
      <c r="K602" s="1" t="str">
        <f t="shared" si="19"/>
        <v>2015</v>
      </c>
      <c r="L602" s="1">
        <f t="shared" si="18"/>
        <v>9</v>
      </c>
      <c r="M602" s="1" t="s">
        <v>60</v>
      </c>
    </row>
    <row r="603" spans="8:13" hidden="1">
      <c r="H603" s="1" t="s">
        <v>217</v>
      </c>
      <c r="I603" s="1" t="s">
        <v>191</v>
      </c>
      <c r="J603" s="1" t="s">
        <v>2630</v>
      </c>
      <c r="K603" s="1" t="str">
        <f t="shared" si="19"/>
        <v>2015</v>
      </c>
      <c r="L603" s="1">
        <f t="shared" si="18"/>
        <v>13</v>
      </c>
      <c r="M603" s="1" t="s">
        <v>79</v>
      </c>
    </row>
    <row r="604" spans="8:13">
      <c r="H604" s="1" t="s">
        <v>187</v>
      </c>
      <c r="I604" s="1" t="s">
        <v>7841</v>
      </c>
      <c r="J604" s="1" t="s">
        <v>7043</v>
      </c>
      <c r="K604" s="1" t="str">
        <f t="shared" si="19"/>
        <v>2020</v>
      </c>
      <c r="L604" s="1">
        <f t="shared" si="18"/>
        <v>9</v>
      </c>
      <c r="M604" s="1" t="s">
        <v>60</v>
      </c>
    </row>
    <row r="605" spans="8:13">
      <c r="H605" s="1" t="s">
        <v>126</v>
      </c>
      <c r="I605" s="1" t="s">
        <v>9477</v>
      </c>
      <c r="J605" s="1" t="s">
        <v>8879</v>
      </c>
      <c r="K605" s="1" t="str">
        <f t="shared" si="19"/>
        <v>2009</v>
      </c>
      <c r="L605" s="1">
        <f t="shared" si="18"/>
        <v>9</v>
      </c>
      <c r="M605" s="1" t="s">
        <v>60</v>
      </c>
    </row>
    <row r="606" spans="8:13">
      <c r="H606" s="1" t="s">
        <v>324</v>
      </c>
      <c r="I606" s="1" t="s">
        <v>9206</v>
      </c>
      <c r="J606" s="1" t="s">
        <v>2212</v>
      </c>
      <c r="K606" s="1" t="str">
        <f t="shared" si="19"/>
        <v>2010</v>
      </c>
      <c r="L606" s="1">
        <f t="shared" si="18"/>
        <v>9</v>
      </c>
      <c r="M606" s="1" t="s">
        <v>60</v>
      </c>
    </row>
    <row r="607" spans="8:13" hidden="1">
      <c r="H607" s="1" t="s">
        <v>53</v>
      </c>
      <c r="I607" s="1" t="s">
        <v>2643</v>
      </c>
      <c r="J607" s="1" t="s">
        <v>2643</v>
      </c>
      <c r="K607" s="1" t="str">
        <f t="shared" si="19"/>
        <v>2019</v>
      </c>
      <c r="L607" s="1">
        <f t="shared" si="18"/>
        <v>2</v>
      </c>
      <c r="M607" s="1" t="s">
        <v>79</v>
      </c>
    </row>
    <row r="608" spans="8:13" hidden="1">
      <c r="H608" s="1" t="s">
        <v>809</v>
      </c>
      <c r="I608" s="1" t="s">
        <v>2422</v>
      </c>
      <c r="J608" s="1" t="s">
        <v>1222</v>
      </c>
      <c r="K608" s="1" t="str">
        <f t="shared" si="19"/>
        <v>2015</v>
      </c>
      <c r="L608" s="1">
        <f t="shared" si="18"/>
        <v>33</v>
      </c>
      <c r="M608" s="1" t="s">
        <v>79</v>
      </c>
    </row>
    <row r="609" spans="8:13" hidden="1">
      <c r="H609" s="1" t="s">
        <v>583</v>
      </c>
      <c r="I609" s="1" t="s">
        <v>2654</v>
      </c>
      <c r="J609" s="1" t="s">
        <v>1534</v>
      </c>
      <c r="K609" s="1" t="str">
        <f t="shared" si="19"/>
        <v>2016</v>
      </c>
      <c r="L609" s="1">
        <f t="shared" si="18"/>
        <v>19</v>
      </c>
      <c r="M609" s="1" t="s">
        <v>79</v>
      </c>
    </row>
    <row r="610" spans="8:13">
      <c r="H610" s="1" t="s">
        <v>126</v>
      </c>
      <c r="I610" s="1" t="s">
        <v>9124</v>
      </c>
      <c r="J610" s="1" t="s">
        <v>1422</v>
      </c>
      <c r="K610" s="1" t="str">
        <f t="shared" si="19"/>
        <v>2015</v>
      </c>
      <c r="L610" s="1">
        <f t="shared" si="18"/>
        <v>9</v>
      </c>
      <c r="M610" s="1" t="s">
        <v>60</v>
      </c>
    </row>
    <row r="611" spans="8:13" hidden="1">
      <c r="H611" s="1" t="s">
        <v>197</v>
      </c>
      <c r="I611" s="1" t="s">
        <v>280</v>
      </c>
      <c r="J611" s="1" t="s">
        <v>2008</v>
      </c>
      <c r="K611" s="1" t="str">
        <f t="shared" si="19"/>
        <v>2014</v>
      </c>
      <c r="L611" s="1">
        <f t="shared" si="18"/>
        <v>12</v>
      </c>
      <c r="M611" s="1" t="s">
        <v>79</v>
      </c>
    </row>
    <row r="612" spans="8:13">
      <c r="H612" s="1" t="s">
        <v>187</v>
      </c>
      <c r="I612" s="1" t="s">
        <v>6398</v>
      </c>
      <c r="J612" s="1" t="s">
        <v>6104</v>
      </c>
      <c r="K612" s="1" t="str">
        <f t="shared" si="19"/>
        <v>2015</v>
      </c>
      <c r="L612" s="1">
        <f t="shared" si="18"/>
        <v>9</v>
      </c>
      <c r="M612" s="1" t="s">
        <v>60</v>
      </c>
    </row>
    <row r="613" spans="8:13">
      <c r="H613" s="1" t="s">
        <v>58</v>
      </c>
      <c r="I613" s="1" t="s">
        <v>6092</v>
      </c>
      <c r="J613" s="1" t="s">
        <v>905</v>
      </c>
      <c r="K613" s="1" t="str">
        <f t="shared" si="19"/>
        <v>2015</v>
      </c>
      <c r="L613" s="1">
        <f t="shared" si="18"/>
        <v>9</v>
      </c>
      <c r="M613" s="1" t="s">
        <v>60</v>
      </c>
    </row>
    <row r="614" spans="8:13">
      <c r="H614" s="1" t="s">
        <v>158</v>
      </c>
      <c r="I614" s="1" t="s">
        <v>11792</v>
      </c>
      <c r="J614" s="1" t="s">
        <v>11793</v>
      </c>
      <c r="K614" s="1" t="str">
        <f t="shared" si="19"/>
        <v>2013</v>
      </c>
      <c r="L614" s="1">
        <f t="shared" si="18"/>
        <v>9</v>
      </c>
      <c r="M614" s="1" t="s">
        <v>60</v>
      </c>
    </row>
    <row r="615" spans="8:13" hidden="1">
      <c r="H615" s="1" t="s">
        <v>189</v>
      </c>
      <c r="I615" s="1" t="s">
        <v>913</v>
      </c>
      <c r="J615" s="1" t="s">
        <v>2679</v>
      </c>
      <c r="K615" s="1" t="str">
        <f t="shared" si="19"/>
        <v>1998</v>
      </c>
      <c r="L615" s="1">
        <f t="shared" si="18"/>
        <v>27</v>
      </c>
      <c r="M615" s="1" t="s">
        <v>79</v>
      </c>
    </row>
    <row r="616" spans="8:13">
      <c r="H616" s="1" t="s">
        <v>187</v>
      </c>
      <c r="I616" s="1" t="s">
        <v>562</v>
      </c>
      <c r="J616" s="1" t="s">
        <v>1222</v>
      </c>
      <c r="K616" s="1" t="str">
        <f t="shared" si="19"/>
        <v>2015</v>
      </c>
      <c r="L616" s="1">
        <f t="shared" si="18"/>
        <v>9</v>
      </c>
      <c r="M616" s="1" t="s">
        <v>60</v>
      </c>
    </row>
    <row r="617" spans="8:13" hidden="1">
      <c r="H617" s="1" t="s">
        <v>217</v>
      </c>
      <c r="I617" s="1" t="s">
        <v>913</v>
      </c>
      <c r="J617" s="1" t="s">
        <v>610</v>
      </c>
      <c r="K617" s="1" t="str">
        <f t="shared" si="19"/>
        <v>2017</v>
      </c>
      <c r="L617" s="1">
        <f t="shared" si="18"/>
        <v>15</v>
      </c>
      <c r="M617" s="1" t="s">
        <v>79</v>
      </c>
    </row>
    <row r="618" spans="8:13" hidden="1">
      <c r="H618" s="1" t="s">
        <v>263</v>
      </c>
      <c r="I618" s="1" t="s">
        <v>2689</v>
      </c>
      <c r="J618" s="1" t="s">
        <v>2690</v>
      </c>
      <c r="K618" s="1" t="str">
        <f t="shared" si="19"/>
        <v>2015</v>
      </c>
      <c r="L618" s="1">
        <f t="shared" si="18"/>
        <v>15</v>
      </c>
      <c r="M618" s="1" t="s">
        <v>79</v>
      </c>
    </row>
    <row r="619" spans="8:13">
      <c r="H619" s="1" t="s">
        <v>130</v>
      </c>
      <c r="I619" s="1" t="s">
        <v>6169</v>
      </c>
      <c r="J619" s="1" t="s">
        <v>11832</v>
      </c>
      <c r="K619" s="1" t="str">
        <f t="shared" si="19"/>
        <v>2012</v>
      </c>
      <c r="L619" s="1">
        <f t="shared" si="18"/>
        <v>9</v>
      </c>
      <c r="M619" s="1" t="s">
        <v>60</v>
      </c>
    </row>
    <row r="620" spans="8:13">
      <c r="H620" s="1" t="s">
        <v>158</v>
      </c>
      <c r="I620" s="1" t="s">
        <v>8416</v>
      </c>
      <c r="J620" s="1" t="s">
        <v>12101</v>
      </c>
      <c r="K620" s="1" t="str">
        <f t="shared" si="19"/>
        <v>2018</v>
      </c>
      <c r="L620" s="1">
        <f t="shared" si="18"/>
        <v>9</v>
      </c>
      <c r="M620" s="1" t="s">
        <v>60</v>
      </c>
    </row>
    <row r="621" spans="8:13">
      <c r="H621" s="1" t="s">
        <v>187</v>
      </c>
      <c r="I621" s="1" t="s">
        <v>12416</v>
      </c>
      <c r="J621" s="1" t="s">
        <v>7691</v>
      </c>
      <c r="K621" s="1" t="str">
        <f t="shared" si="19"/>
        <v>2020</v>
      </c>
      <c r="L621" s="1">
        <f t="shared" si="18"/>
        <v>9</v>
      </c>
      <c r="M621" s="1" t="s">
        <v>60</v>
      </c>
    </row>
    <row r="622" spans="8:13">
      <c r="H622" s="1" t="s">
        <v>58</v>
      </c>
      <c r="I622" s="1" t="s">
        <v>59</v>
      </c>
      <c r="J622" s="1" t="s">
        <v>66</v>
      </c>
      <c r="K622" s="1" t="str">
        <f t="shared" si="19"/>
        <v>2019</v>
      </c>
      <c r="L622" s="1">
        <f t="shared" si="18"/>
        <v>10</v>
      </c>
      <c r="M622" s="1" t="s">
        <v>60</v>
      </c>
    </row>
    <row r="623" spans="8:13" hidden="1">
      <c r="H623" s="1" t="s">
        <v>324</v>
      </c>
      <c r="I623" s="1" t="s">
        <v>2689</v>
      </c>
      <c r="J623" s="1" t="s">
        <v>2708</v>
      </c>
      <c r="K623" s="1" t="str">
        <f t="shared" si="19"/>
        <v>2012</v>
      </c>
      <c r="L623" s="1">
        <f t="shared" si="18"/>
        <v>7</v>
      </c>
      <c r="M623" s="1" t="s">
        <v>79</v>
      </c>
    </row>
    <row r="624" spans="8:13">
      <c r="H624" s="1" t="s">
        <v>130</v>
      </c>
      <c r="I624" s="1" t="s">
        <v>440</v>
      </c>
      <c r="J624" s="1" t="s">
        <v>441</v>
      </c>
      <c r="K624" s="1" t="str">
        <f t="shared" si="19"/>
        <v>2016</v>
      </c>
      <c r="L624" s="1">
        <f t="shared" ref="L624:L687" si="20">H624-(TEXT(I624,"YYYY")-TEXT(J624,"YYYY"))</f>
        <v>10</v>
      </c>
      <c r="M624" s="1" t="s">
        <v>60</v>
      </c>
    </row>
    <row r="625" spans="8:13" hidden="1">
      <c r="H625" s="1" t="s">
        <v>197</v>
      </c>
      <c r="I625" s="1" t="s">
        <v>431</v>
      </c>
      <c r="J625" s="1" t="s">
        <v>84</v>
      </c>
      <c r="K625" s="1" t="str">
        <f t="shared" si="19"/>
        <v>2017</v>
      </c>
      <c r="L625" s="1">
        <f t="shared" si="20"/>
        <v>16</v>
      </c>
      <c r="M625" s="1" t="s">
        <v>79</v>
      </c>
    </row>
    <row r="626" spans="8:13" hidden="1">
      <c r="H626" s="1" t="s">
        <v>458</v>
      </c>
      <c r="I626" s="1" t="s">
        <v>431</v>
      </c>
      <c r="J626" s="1" t="s">
        <v>2496</v>
      </c>
      <c r="K626" s="1" t="str">
        <f t="shared" si="19"/>
        <v>2018</v>
      </c>
      <c r="L626" s="1">
        <f t="shared" si="20"/>
        <v>64</v>
      </c>
      <c r="M626" s="1" t="s">
        <v>79</v>
      </c>
    </row>
    <row r="627" spans="8:13">
      <c r="H627" s="1" t="s">
        <v>126</v>
      </c>
      <c r="I627" s="1" t="s">
        <v>522</v>
      </c>
      <c r="J627" s="1" t="s">
        <v>537</v>
      </c>
      <c r="K627" s="1" t="str">
        <f t="shared" si="19"/>
        <v>2015</v>
      </c>
      <c r="L627" s="1">
        <f t="shared" si="20"/>
        <v>10</v>
      </c>
      <c r="M627" s="1" t="s">
        <v>60</v>
      </c>
    </row>
    <row r="628" spans="8:13">
      <c r="H628" s="1" t="s">
        <v>158</v>
      </c>
      <c r="I628" s="1" t="s">
        <v>522</v>
      </c>
      <c r="J628" s="1" t="s">
        <v>705</v>
      </c>
      <c r="K628" s="1" t="str">
        <f t="shared" si="19"/>
        <v>2018</v>
      </c>
      <c r="L628" s="1">
        <f t="shared" si="20"/>
        <v>10</v>
      </c>
      <c r="M628" s="1" t="s">
        <v>60</v>
      </c>
    </row>
    <row r="629" spans="8:13">
      <c r="H629" s="1" t="s">
        <v>158</v>
      </c>
      <c r="I629" s="1" t="s">
        <v>903</v>
      </c>
      <c r="J629" s="1" t="s">
        <v>881</v>
      </c>
      <c r="K629" s="1" t="str">
        <f t="shared" si="19"/>
        <v>2018</v>
      </c>
      <c r="L629" s="1">
        <f t="shared" si="20"/>
        <v>10</v>
      </c>
      <c r="M629" s="1" t="s">
        <v>60</v>
      </c>
    </row>
    <row r="630" spans="8:13">
      <c r="H630" s="1" t="s">
        <v>158</v>
      </c>
      <c r="I630" s="1" t="s">
        <v>360</v>
      </c>
      <c r="J630" s="1" t="s">
        <v>918</v>
      </c>
      <c r="K630" s="1" t="str">
        <f t="shared" si="19"/>
        <v>2018</v>
      </c>
      <c r="L630" s="1">
        <f t="shared" si="20"/>
        <v>10</v>
      </c>
      <c r="M630" s="1" t="s">
        <v>60</v>
      </c>
    </row>
    <row r="631" spans="8:13">
      <c r="H631" s="1" t="s">
        <v>58</v>
      </c>
      <c r="I631" s="1" t="s">
        <v>1056</v>
      </c>
      <c r="J631" s="1" t="s">
        <v>1079</v>
      </c>
      <c r="K631" s="1" t="str">
        <f t="shared" si="19"/>
        <v>2019</v>
      </c>
      <c r="L631" s="1">
        <f t="shared" si="20"/>
        <v>10</v>
      </c>
      <c r="M631" s="1" t="s">
        <v>60</v>
      </c>
    </row>
    <row r="632" spans="8:13" hidden="1">
      <c r="H632" s="1" t="s">
        <v>149</v>
      </c>
      <c r="I632" s="1" t="s">
        <v>2738</v>
      </c>
      <c r="J632" s="1" t="s">
        <v>2739</v>
      </c>
      <c r="K632" s="1" t="str">
        <f t="shared" si="19"/>
        <v>1988</v>
      </c>
      <c r="L632" s="1">
        <f t="shared" si="20"/>
        <v>9</v>
      </c>
      <c r="M632" s="1" t="s">
        <v>79</v>
      </c>
    </row>
    <row r="633" spans="8:13">
      <c r="H633" s="1" t="s">
        <v>324</v>
      </c>
      <c r="I633" s="1" t="s">
        <v>1174</v>
      </c>
      <c r="J633" s="1" t="s">
        <v>209</v>
      </c>
      <c r="K633" s="1" t="str">
        <f t="shared" si="19"/>
        <v>2016</v>
      </c>
      <c r="L633" s="1">
        <f t="shared" si="20"/>
        <v>10</v>
      </c>
      <c r="M633" s="1" t="s">
        <v>60</v>
      </c>
    </row>
    <row r="634" spans="8:13">
      <c r="H634" s="1" t="s">
        <v>158</v>
      </c>
      <c r="I634" s="1" t="s">
        <v>1956</v>
      </c>
      <c r="J634" s="1" t="s">
        <v>199</v>
      </c>
      <c r="K634" s="1" t="str">
        <f t="shared" si="19"/>
        <v>2018</v>
      </c>
      <c r="L634" s="1">
        <f t="shared" si="20"/>
        <v>10</v>
      </c>
      <c r="M634" s="1" t="s">
        <v>60</v>
      </c>
    </row>
    <row r="635" spans="8:13">
      <c r="H635" s="1" t="s">
        <v>158</v>
      </c>
      <c r="I635" s="1" t="s">
        <v>2115</v>
      </c>
      <c r="J635" s="1" t="s">
        <v>1873</v>
      </c>
      <c r="K635" s="1" t="str">
        <f t="shared" si="19"/>
        <v>2017</v>
      </c>
      <c r="L635" s="1">
        <f t="shared" si="20"/>
        <v>10</v>
      </c>
      <c r="M635" s="1" t="s">
        <v>60</v>
      </c>
    </row>
    <row r="636" spans="8:13">
      <c r="H636" s="1" t="s">
        <v>58</v>
      </c>
      <c r="I636" s="1" t="s">
        <v>2251</v>
      </c>
      <c r="J636" s="1" t="s">
        <v>2257</v>
      </c>
      <c r="K636" s="1" t="str">
        <f t="shared" si="19"/>
        <v>2018</v>
      </c>
      <c r="L636" s="1">
        <f t="shared" si="20"/>
        <v>10</v>
      </c>
      <c r="M636" s="1" t="s">
        <v>60</v>
      </c>
    </row>
    <row r="637" spans="8:13">
      <c r="H637" s="1" t="s">
        <v>158</v>
      </c>
      <c r="I637" s="1" t="s">
        <v>403</v>
      </c>
      <c r="J637" s="1" t="s">
        <v>752</v>
      </c>
      <c r="K637" s="1" t="str">
        <f t="shared" si="19"/>
        <v>2018</v>
      </c>
      <c r="L637" s="1">
        <f t="shared" si="20"/>
        <v>10</v>
      </c>
      <c r="M637" s="1" t="s">
        <v>60</v>
      </c>
    </row>
    <row r="638" spans="8:13">
      <c r="H638" s="1" t="s">
        <v>58</v>
      </c>
      <c r="I638" s="1" t="s">
        <v>787</v>
      </c>
      <c r="J638" s="1" t="s">
        <v>787</v>
      </c>
      <c r="K638" s="1" t="str">
        <f t="shared" si="19"/>
        <v>2019</v>
      </c>
      <c r="L638" s="1">
        <f t="shared" si="20"/>
        <v>10</v>
      </c>
      <c r="M638" s="1" t="s">
        <v>60</v>
      </c>
    </row>
    <row r="639" spans="8:13">
      <c r="H639" s="1" t="s">
        <v>158</v>
      </c>
      <c r="I639" s="1" t="s">
        <v>431</v>
      </c>
      <c r="J639" s="1" t="s">
        <v>1286</v>
      </c>
      <c r="K639" s="1" t="str">
        <f t="shared" si="19"/>
        <v>2017</v>
      </c>
      <c r="L639" s="1">
        <f t="shared" si="20"/>
        <v>10</v>
      </c>
      <c r="M639" s="1" t="s">
        <v>60</v>
      </c>
    </row>
    <row r="640" spans="8:13" hidden="1">
      <c r="H640" s="1" t="s">
        <v>484</v>
      </c>
      <c r="I640" s="1" t="s">
        <v>2766</v>
      </c>
      <c r="J640" s="1" t="s">
        <v>2770</v>
      </c>
      <c r="K640" s="1" t="str">
        <f t="shared" si="19"/>
        <v>2015</v>
      </c>
      <c r="L640" s="1">
        <f t="shared" si="20"/>
        <v>45</v>
      </c>
      <c r="M640" s="1" t="s">
        <v>79</v>
      </c>
    </row>
    <row r="641" spans="8:13" hidden="1">
      <c r="H641" s="1" t="s">
        <v>120</v>
      </c>
      <c r="I641" s="1" t="s">
        <v>2766</v>
      </c>
      <c r="J641" s="1" t="s">
        <v>1873</v>
      </c>
      <c r="K641" s="1" t="str">
        <f t="shared" si="19"/>
        <v>2017</v>
      </c>
      <c r="L641" s="1">
        <f t="shared" si="20"/>
        <v>45</v>
      </c>
      <c r="M641" s="1" t="s">
        <v>79</v>
      </c>
    </row>
    <row r="642" spans="8:13">
      <c r="H642" s="1" t="s">
        <v>247</v>
      </c>
      <c r="I642" s="1" t="s">
        <v>2746</v>
      </c>
      <c r="J642" s="1" t="s">
        <v>2023</v>
      </c>
      <c r="K642" s="1" t="str">
        <f t="shared" ref="K642:K705" si="21">TEXT(J642,"YYYY")</f>
        <v>2013</v>
      </c>
      <c r="L642" s="1">
        <f t="shared" si="20"/>
        <v>10</v>
      </c>
      <c r="M642" s="1" t="s">
        <v>60</v>
      </c>
    </row>
    <row r="643" spans="8:13">
      <c r="H643" s="1" t="s">
        <v>217</v>
      </c>
      <c r="I643" s="1" t="s">
        <v>1741</v>
      </c>
      <c r="J643" s="1" t="s">
        <v>1994</v>
      </c>
      <c r="K643" s="1" t="str">
        <f t="shared" si="21"/>
        <v>2011</v>
      </c>
      <c r="L643" s="1">
        <f t="shared" si="20"/>
        <v>10</v>
      </c>
      <c r="M643" s="1" t="s">
        <v>60</v>
      </c>
    </row>
    <row r="644" spans="8:13" hidden="1">
      <c r="H644" s="1" t="s">
        <v>197</v>
      </c>
      <c r="I644" s="1" t="s">
        <v>474</v>
      </c>
      <c r="J644" s="1" t="s">
        <v>496</v>
      </c>
      <c r="K644" s="1" t="str">
        <f t="shared" si="21"/>
        <v>2017</v>
      </c>
      <c r="L644" s="1">
        <f t="shared" si="20"/>
        <v>16</v>
      </c>
      <c r="M644" s="1" t="s">
        <v>79</v>
      </c>
    </row>
    <row r="645" spans="8:13">
      <c r="H645" s="1" t="s">
        <v>58</v>
      </c>
      <c r="I645" s="1" t="s">
        <v>3458</v>
      </c>
      <c r="J645" s="1" t="s">
        <v>3458</v>
      </c>
      <c r="K645" s="1" t="str">
        <f t="shared" si="21"/>
        <v>2018</v>
      </c>
      <c r="L645" s="1">
        <f t="shared" si="20"/>
        <v>10</v>
      </c>
      <c r="M645" s="1" t="s">
        <v>60</v>
      </c>
    </row>
    <row r="646" spans="8:13">
      <c r="H646" s="1" t="s">
        <v>144</v>
      </c>
      <c r="I646" s="1" t="s">
        <v>1799</v>
      </c>
      <c r="J646" s="1" t="s">
        <v>3760</v>
      </c>
      <c r="K646" s="1" t="str">
        <f t="shared" si="21"/>
        <v>2003</v>
      </c>
      <c r="L646" s="1">
        <f t="shared" si="20"/>
        <v>10</v>
      </c>
      <c r="M646" s="1" t="s">
        <v>60</v>
      </c>
    </row>
    <row r="647" spans="8:13">
      <c r="H647" s="1" t="s">
        <v>58</v>
      </c>
      <c r="I647" s="1" t="s">
        <v>4224</v>
      </c>
      <c r="J647" s="1" t="s">
        <v>106</v>
      </c>
      <c r="K647" s="1" t="str">
        <f t="shared" si="21"/>
        <v>2018</v>
      </c>
      <c r="L647" s="1">
        <f t="shared" si="20"/>
        <v>10</v>
      </c>
      <c r="M647" s="1" t="s">
        <v>60</v>
      </c>
    </row>
    <row r="648" spans="8:13" hidden="1">
      <c r="H648" s="1" t="s">
        <v>144</v>
      </c>
      <c r="I648" s="1" t="s">
        <v>554</v>
      </c>
      <c r="J648" s="1" t="s">
        <v>2795</v>
      </c>
      <c r="K648" s="1" t="str">
        <f t="shared" si="21"/>
        <v>2012</v>
      </c>
      <c r="L648" s="1">
        <f t="shared" si="20"/>
        <v>18</v>
      </c>
      <c r="M648" s="1" t="s">
        <v>79</v>
      </c>
    </row>
    <row r="649" spans="8:13" hidden="1">
      <c r="H649" s="1" t="s">
        <v>99</v>
      </c>
      <c r="I649" s="1" t="s">
        <v>554</v>
      </c>
      <c r="J649" s="1" t="s">
        <v>1873</v>
      </c>
      <c r="K649" s="1" t="str">
        <f t="shared" si="21"/>
        <v>2017</v>
      </c>
      <c r="L649" s="1">
        <f t="shared" si="20"/>
        <v>5</v>
      </c>
      <c r="M649" s="1" t="s">
        <v>79</v>
      </c>
    </row>
    <row r="650" spans="8:13">
      <c r="H650" s="1" t="s">
        <v>58</v>
      </c>
      <c r="I650" s="1" t="s">
        <v>3288</v>
      </c>
      <c r="J650" s="1" t="s">
        <v>2257</v>
      </c>
      <c r="K650" s="1" t="str">
        <f t="shared" si="21"/>
        <v>2018</v>
      </c>
      <c r="L650" s="1">
        <f t="shared" si="20"/>
        <v>10</v>
      </c>
      <c r="M650" s="1" t="s">
        <v>60</v>
      </c>
    </row>
    <row r="651" spans="8:13">
      <c r="H651" s="1" t="s">
        <v>324</v>
      </c>
      <c r="I651" s="1" t="s">
        <v>4687</v>
      </c>
      <c r="J651" s="1" t="s">
        <v>806</v>
      </c>
      <c r="K651" s="1" t="str">
        <f t="shared" si="21"/>
        <v>2014</v>
      </c>
      <c r="L651" s="1">
        <f t="shared" si="20"/>
        <v>10</v>
      </c>
      <c r="M651" s="1" t="s">
        <v>60</v>
      </c>
    </row>
    <row r="652" spans="8:13">
      <c r="H652" s="1" t="s">
        <v>158</v>
      </c>
      <c r="I652" s="1" t="s">
        <v>2254</v>
      </c>
      <c r="J652" s="1" t="s">
        <v>990</v>
      </c>
      <c r="K652" s="1" t="str">
        <f t="shared" si="21"/>
        <v>2017</v>
      </c>
      <c r="L652" s="1">
        <f t="shared" si="20"/>
        <v>10</v>
      </c>
      <c r="M652" s="1" t="s">
        <v>60</v>
      </c>
    </row>
    <row r="653" spans="8:13">
      <c r="H653" s="1" t="s">
        <v>58</v>
      </c>
      <c r="I653" s="1" t="s">
        <v>2237</v>
      </c>
      <c r="J653" s="1" t="s">
        <v>467</v>
      </c>
      <c r="K653" s="1" t="str">
        <f t="shared" si="21"/>
        <v>2016</v>
      </c>
      <c r="L653" s="1">
        <f t="shared" si="20"/>
        <v>10</v>
      </c>
      <c r="M653" s="1" t="s">
        <v>60</v>
      </c>
    </row>
    <row r="654" spans="8:13">
      <c r="H654" s="1" t="s">
        <v>158</v>
      </c>
      <c r="I654" s="1" t="s">
        <v>1763</v>
      </c>
      <c r="J654" s="1" t="s">
        <v>2091</v>
      </c>
      <c r="K654" s="1" t="str">
        <f t="shared" si="21"/>
        <v>2017</v>
      </c>
      <c r="L654" s="1">
        <f t="shared" si="20"/>
        <v>10</v>
      </c>
      <c r="M654" s="1" t="s">
        <v>60</v>
      </c>
    </row>
    <row r="655" spans="8:13">
      <c r="H655" s="1" t="s">
        <v>158</v>
      </c>
      <c r="I655" s="1" t="s">
        <v>152</v>
      </c>
      <c r="J655" s="1" t="s">
        <v>5642</v>
      </c>
      <c r="K655" s="1" t="str">
        <f t="shared" si="21"/>
        <v>2016</v>
      </c>
      <c r="L655" s="1">
        <f t="shared" si="20"/>
        <v>10</v>
      </c>
      <c r="M655" s="1" t="s">
        <v>60</v>
      </c>
    </row>
    <row r="656" spans="8:13" hidden="1">
      <c r="H656" s="1" t="s">
        <v>108</v>
      </c>
      <c r="I656" s="1" t="s">
        <v>2828</v>
      </c>
      <c r="J656" s="1" t="s">
        <v>532</v>
      </c>
      <c r="K656" s="1" t="str">
        <f t="shared" si="21"/>
        <v>2019</v>
      </c>
      <c r="L656" s="1">
        <f t="shared" si="20"/>
        <v>8</v>
      </c>
      <c r="M656" s="1" t="s">
        <v>79</v>
      </c>
    </row>
    <row r="657" spans="8:13">
      <c r="H657" s="1" t="s">
        <v>344</v>
      </c>
      <c r="I657" s="1" t="s">
        <v>5991</v>
      </c>
      <c r="J657" s="1" t="s">
        <v>2079</v>
      </c>
      <c r="K657" s="1" t="str">
        <f t="shared" si="21"/>
        <v>2006</v>
      </c>
      <c r="L657" s="1">
        <f t="shared" si="20"/>
        <v>10</v>
      </c>
      <c r="M657" s="1" t="s">
        <v>60</v>
      </c>
    </row>
    <row r="658" spans="8:13" hidden="1">
      <c r="H658" s="1" t="s">
        <v>310</v>
      </c>
      <c r="I658" s="1" t="s">
        <v>2418</v>
      </c>
      <c r="J658" s="1" t="s">
        <v>610</v>
      </c>
      <c r="K658" s="1" t="str">
        <f t="shared" si="21"/>
        <v>2017</v>
      </c>
      <c r="L658" s="1">
        <f t="shared" si="20"/>
        <v>44</v>
      </c>
      <c r="M658" s="1" t="s">
        <v>79</v>
      </c>
    </row>
    <row r="659" spans="8:13">
      <c r="H659" s="1" t="s">
        <v>58</v>
      </c>
      <c r="I659" s="1" t="s">
        <v>337</v>
      </c>
      <c r="J659" s="1" t="s">
        <v>6060</v>
      </c>
      <c r="K659" s="1" t="str">
        <f t="shared" si="21"/>
        <v>2017</v>
      </c>
      <c r="L659" s="1">
        <f t="shared" si="20"/>
        <v>10</v>
      </c>
      <c r="M659" s="1" t="s">
        <v>60</v>
      </c>
    </row>
    <row r="660" spans="8:13">
      <c r="H660" s="1" t="s">
        <v>144</v>
      </c>
      <c r="I660" s="1" t="s">
        <v>6126</v>
      </c>
      <c r="J660" s="1" t="s">
        <v>6127</v>
      </c>
      <c r="K660" s="1" t="str">
        <f t="shared" si="21"/>
        <v>2003</v>
      </c>
      <c r="L660" s="1">
        <f t="shared" si="20"/>
        <v>10</v>
      </c>
      <c r="M660" s="1" t="s">
        <v>60</v>
      </c>
    </row>
    <row r="661" spans="8:13">
      <c r="H661" s="1" t="s">
        <v>63</v>
      </c>
      <c r="I661" s="1" t="s">
        <v>6126</v>
      </c>
      <c r="J661" s="1" t="s">
        <v>3167</v>
      </c>
      <c r="K661" s="1" t="str">
        <f t="shared" si="21"/>
        <v>1997</v>
      </c>
      <c r="L661" s="1">
        <f t="shared" si="20"/>
        <v>10</v>
      </c>
      <c r="M661" s="1" t="s">
        <v>60</v>
      </c>
    </row>
    <row r="662" spans="8:13" hidden="1">
      <c r="H662" s="1" t="s">
        <v>387</v>
      </c>
      <c r="I662" s="1" t="s">
        <v>915</v>
      </c>
      <c r="J662" s="1" t="s">
        <v>303</v>
      </c>
      <c r="K662" s="1" t="str">
        <f t="shared" si="21"/>
        <v>2016</v>
      </c>
      <c r="L662" s="1">
        <f t="shared" si="20"/>
        <v>65</v>
      </c>
      <c r="M662" s="1" t="s">
        <v>79</v>
      </c>
    </row>
    <row r="663" spans="8:13">
      <c r="H663" s="1" t="s">
        <v>158</v>
      </c>
      <c r="I663" s="1" t="s">
        <v>6185</v>
      </c>
      <c r="J663" s="1" t="s">
        <v>1067</v>
      </c>
      <c r="K663" s="1" t="str">
        <f t="shared" si="21"/>
        <v>2015</v>
      </c>
      <c r="L663" s="1">
        <f t="shared" si="20"/>
        <v>10</v>
      </c>
      <c r="M663" s="1" t="s">
        <v>60</v>
      </c>
    </row>
    <row r="664" spans="8:13" hidden="1">
      <c r="H664" s="1" t="s">
        <v>310</v>
      </c>
      <c r="I664" s="1" t="s">
        <v>2847</v>
      </c>
      <c r="J664" s="1" t="s">
        <v>2268</v>
      </c>
      <c r="K664" s="1" t="str">
        <f t="shared" si="21"/>
        <v>2016</v>
      </c>
      <c r="L664" s="1">
        <f t="shared" si="20"/>
        <v>43</v>
      </c>
      <c r="M664" s="1" t="s">
        <v>79</v>
      </c>
    </row>
    <row r="665" spans="8:13" hidden="1">
      <c r="H665" s="1" t="s">
        <v>217</v>
      </c>
      <c r="I665" s="1" t="s">
        <v>2847</v>
      </c>
      <c r="J665" s="1" t="s">
        <v>2861</v>
      </c>
      <c r="K665" s="1" t="str">
        <f t="shared" si="21"/>
        <v>2017</v>
      </c>
      <c r="L665" s="1">
        <f t="shared" si="20"/>
        <v>15</v>
      </c>
      <c r="M665" s="1" t="s">
        <v>79</v>
      </c>
    </row>
    <row r="666" spans="8:13" hidden="1">
      <c r="H666" s="1" t="s">
        <v>136</v>
      </c>
      <c r="I666" s="1" t="s">
        <v>709</v>
      </c>
      <c r="J666" s="1" t="s">
        <v>486</v>
      </c>
      <c r="K666" s="1" t="str">
        <f t="shared" si="21"/>
        <v>2018</v>
      </c>
      <c r="L666" s="1">
        <f t="shared" si="20"/>
        <v>49</v>
      </c>
      <c r="M666" s="1" t="s">
        <v>79</v>
      </c>
    </row>
    <row r="667" spans="8:13">
      <c r="H667" s="1" t="s">
        <v>324</v>
      </c>
      <c r="I667" s="1" t="s">
        <v>6231</v>
      </c>
      <c r="J667" s="1" t="s">
        <v>2023</v>
      </c>
      <c r="K667" s="1" t="str">
        <f t="shared" si="21"/>
        <v>2013</v>
      </c>
      <c r="L667" s="1">
        <f t="shared" si="20"/>
        <v>10</v>
      </c>
      <c r="M667" s="1" t="s">
        <v>60</v>
      </c>
    </row>
    <row r="668" spans="8:13" hidden="1">
      <c r="H668" s="1" t="s">
        <v>721</v>
      </c>
      <c r="I668" s="1" t="s">
        <v>316</v>
      </c>
      <c r="J668" s="1" t="s">
        <v>2872</v>
      </c>
      <c r="K668" s="1" t="str">
        <f t="shared" si="21"/>
        <v>2015</v>
      </c>
      <c r="L668" s="1">
        <f t="shared" si="20"/>
        <v>48</v>
      </c>
      <c r="M668" s="1" t="s">
        <v>79</v>
      </c>
    </row>
    <row r="669" spans="8:13">
      <c r="H669" s="1" t="s">
        <v>240</v>
      </c>
      <c r="I669" s="1" t="s">
        <v>3923</v>
      </c>
      <c r="J669" s="1" t="s">
        <v>6401</v>
      </c>
      <c r="K669" s="1" t="str">
        <f t="shared" si="21"/>
        <v>1973</v>
      </c>
      <c r="L669" s="1">
        <f t="shared" si="20"/>
        <v>10</v>
      </c>
      <c r="M669" s="1" t="s">
        <v>60</v>
      </c>
    </row>
    <row r="670" spans="8:13">
      <c r="H670" s="1" t="s">
        <v>130</v>
      </c>
      <c r="I670" s="1" t="s">
        <v>6428</v>
      </c>
      <c r="J670" s="1" t="s">
        <v>1222</v>
      </c>
      <c r="K670" s="1" t="str">
        <f t="shared" si="21"/>
        <v>2015</v>
      </c>
      <c r="L670" s="1">
        <f t="shared" si="20"/>
        <v>10</v>
      </c>
      <c r="M670" s="1" t="s">
        <v>60</v>
      </c>
    </row>
    <row r="671" spans="8:13">
      <c r="H671" s="1" t="s">
        <v>58</v>
      </c>
      <c r="I671" s="1" t="s">
        <v>6656</v>
      </c>
      <c r="J671" s="1" t="s">
        <v>3952</v>
      </c>
      <c r="K671" s="1" t="str">
        <f t="shared" si="21"/>
        <v>2016</v>
      </c>
      <c r="L671" s="1">
        <f t="shared" si="20"/>
        <v>10</v>
      </c>
      <c r="M671" s="1" t="s">
        <v>60</v>
      </c>
    </row>
    <row r="672" spans="8:13">
      <c r="H672" s="1" t="s">
        <v>78</v>
      </c>
      <c r="I672" s="1" t="s">
        <v>6973</v>
      </c>
      <c r="J672" s="1" t="s">
        <v>5385</v>
      </c>
      <c r="K672" s="1" t="str">
        <f t="shared" si="21"/>
        <v>1996</v>
      </c>
      <c r="L672" s="1">
        <f t="shared" si="20"/>
        <v>10</v>
      </c>
      <c r="M672" s="1" t="s">
        <v>60</v>
      </c>
    </row>
    <row r="673" spans="8:13">
      <c r="H673" s="1" t="s">
        <v>58</v>
      </c>
      <c r="I673" s="1" t="s">
        <v>4720</v>
      </c>
      <c r="J673" s="1" t="s">
        <v>7029</v>
      </c>
      <c r="K673" s="1" t="str">
        <f t="shared" si="21"/>
        <v>2015</v>
      </c>
      <c r="L673" s="1">
        <f t="shared" si="20"/>
        <v>10</v>
      </c>
      <c r="M673" s="1" t="s">
        <v>60</v>
      </c>
    </row>
    <row r="674" spans="8:13" hidden="1">
      <c r="H674" s="1" t="s">
        <v>282</v>
      </c>
      <c r="I674" s="1" t="s">
        <v>2430</v>
      </c>
      <c r="J674" s="1" t="s">
        <v>881</v>
      </c>
      <c r="K674" s="1" t="str">
        <f t="shared" si="21"/>
        <v>2018</v>
      </c>
      <c r="L674" s="1">
        <f t="shared" si="20"/>
        <v>43</v>
      </c>
      <c r="M674" s="1" t="s">
        <v>79</v>
      </c>
    </row>
    <row r="675" spans="8:13" hidden="1">
      <c r="H675" s="1" t="s">
        <v>217</v>
      </c>
      <c r="I675" s="1" t="s">
        <v>2899</v>
      </c>
      <c r="J675" s="1" t="s">
        <v>469</v>
      </c>
      <c r="K675" s="1" t="str">
        <f t="shared" si="21"/>
        <v>2017</v>
      </c>
      <c r="L675" s="1">
        <f t="shared" si="20"/>
        <v>15</v>
      </c>
      <c r="M675" s="1" t="s">
        <v>79</v>
      </c>
    </row>
    <row r="676" spans="8:13" hidden="1">
      <c r="H676" s="1" t="s">
        <v>530</v>
      </c>
      <c r="I676" s="1" t="s">
        <v>2899</v>
      </c>
      <c r="J676" s="1" t="s">
        <v>2658</v>
      </c>
      <c r="K676" s="1" t="str">
        <f t="shared" si="21"/>
        <v>2017</v>
      </c>
      <c r="L676" s="1">
        <f t="shared" si="20"/>
        <v>32</v>
      </c>
      <c r="M676" s="1" t="s">
        <v>79</v>
      </c>
    </row>
    <row r="677" spans="8:13">
      <c r="H677" s="1" t="s">
        <v>63</v>
      </c>
      <c r="I677" s="1" t="s">
        <v>7378</v>
      </c>
      <c r="J677" s="1" t="s">
        <v>7379</v>
      </c>
      <c r="K677" s="1" t="str">
        <f t="shared" si="21"/>
        <v>1995</v>
      </c>
      <c r="L677" s="1">
        <f t="shared" si="20"/>
        <v>10</v>
      </c>
      <c r="M677" s="1" t="s">
        <v>60</v>
      </c>
    </row>
    <row r="678" spans="8:13">
      <c r="H678" s="1" t="s">
        <v>130</v>
      </c>
      <c r="I678" s="1" t="s">
        <v>7097</v>
      </c>
      <c r="J678" s="1" t="s">
        <v>1712</v>
      </c>
      <c r="K678" s="1" t="str">
        <f t="shared" si="21"/>
        <v>2014</v>
      </c>
      <c r="L678" s="1">
        <f t="shared" si="20"/>
        <v>10</v>
      </c>
      <c r="M678" s="1" t="s">
        <v>60</v>
      </c>
    </row>
    <row r="679" spans="8:13" hidden="1">
      <c r="H679" s="1" t="s">
        <v>584</v>
      </c>
      <c r="I679" s="1" t="s">
        <v>2899</v>
      </c>
      <c r="J679" s="1" t="s">
        <v>2916</v>
      </c>
      <c r="K679" s="1" t="str">
        <f t="shared" si="21"/>
        <v>2017</v>
      </c>
      <c r="L679" s="1">
        <f t="shared" si="20"/>
        <v>36</v>
      </c>
      <c r="M679" s="1" t="s">
        <v>79</v>
      </c>
    </row>
    <row r="680" spans="8:13" hidden="1">
      <c r="H680" s="1" t="s">
        <v>389</v>
      </c>
      <c r="I680" s="1" t="s">
        <v>2899</v>
      </c>
      <c r="J680" s="1" t="s">
        <v>2916</v>
      </c>
      <c r="K680" s="1" t="str">
        <f t="shared" si="21"/>
        <v>2017</v>
      </c>
      <c r="L680" s="1">
        <f t="shared" si="20"/>
        <v>61</v>
      </c>
      <c r="M680" s="1" t="s">
        <v>79</v>
      </c>
    </row>
    <row r="681" spans="8:13" hidden="1">
      <c r="H681" s="1" t="s">
        <v>217</v>
      </c>
      <c r="I681" s="1" t="s">
        <v>2899</v>
      </c>
      <c r="J681" s="1" t="s">
        <v>527</v>
      </c>
      <c r="K681" s="1" t="str">
        <f t="shared" si="21"/>
        <v>2018</v>
      </c>
      <c r="L681" s="1">
        <f t="shared" si="20"/>
        <v>16</v>
      </c>
      <c r="M681" s="1" t="s">
        <v>79</v>
      </c>
    </row>
    <row r="682" spans="8:13" hidden="1">
      <c r="H682" s="1" t="s">
        <v>310</v>
      </c>
      <c r="I682" s="1" t="s">
        <v>2417</v>
      </c>
      <c r="J682" s="1" t="s">
        <v>881</v>
      </c>
      <c r="K682" s="1" t="str">
        <f t="shared" si="21"/>
        <v>2018</v>
      </c>
      <c r="L682" s="1">
        <f t="shared" si="20"/>
        <v>45</v>
      </c>
      <c r="M682" s="1" t="s">
        <v>79</v>
      </c>
    </row>
    <row r="683" spans="8:13">
      <c r="H683" s="1" t="s">
        <v>169</v>
      </c>
      <c r="I683" s="1" t="s">
        <v>7694</v>
      </c>
      <c r="J683" s="1" t="s">
        <v>2481</v>
      </c>
      <c r="K683" s="1" t="str">
        <f t="shared" si="21"/>
        <v>2006</v>
      </c>
      <c r="L683" s="1">
        <f t="shared" si="20"/>
        <v>10</v>
      </c>
      <c r="M683" s="1" t="s">
        <v>60</v>
      </c>
    </row>
    <row r="684" spans="8:13">
      <c r="H684" s="1" t="s">
        <v>555</v>
      </c>
      <c r="I684" s="1" t="s">
        <v>7707</v>
      </c>
      <c r="J684" s="1" t="s">
        <v>5399</v>
      </c>
      <c r="K684" s="1" t="str">
        <f t="shared" si="21"/>
        <v>1986</v>
      </c>
      <c r="L684" s="1">
        <f t="shared" si="20"/>
        <v>10</v>
      </c>
      <c r="M684" s="1" t="s">
        <v>60</v>
      </c>
    </row>
    <row r="685" spans="8:13">
      <c r="H685" s="1" t="s">
        <v>263</v>
      </c>
      <c r="I685" s="1" t="s">
        <v>7841</v>
      </c>
      <c r="J685" s="1" t="s">
        <v>6677</v>
      </c>
      <c r="K685" s="1" t="str">
        <f t="shared" si="21"/>
        <v>2012</v>
      </c>
      <c r="L685" s="1">
        <f t="shared" si="20"/>
        <v>10</v>
      </c>
      <c r="M685" s="1" t="s">
        <v>60</v>
      </c>
    </row>
    <row r="686" spans="8:13">
      <c r="H686" s="1" t="s">
        <v>310</v>
      </c>
      <c r="I686" s="1" t="s">
        <v>8021</v>
      </c>
      <c r="J686" s="1" t="s">
        <v>8026</v>
      </c>
      <c r="K686" s="1" t="str">
        <f t="shared" si="21"/>
        <v>1980</v>
      </c>
      <c r="L686" s="1">
        <f t="shared" si="20"/>
        <v>10</v>
      </c>
      <c r="M686" s="1" t="s">
        <v>60</v>
      </c>
    </row>
    <row r="687" spans="8:13">
      <c r="H687" s="1" t="s">
        <v>158</v>
      </c>
      <c r="I687" s="1" t="s">
        <v>8033</v>
      </c>
      <c r="J687" s="1" t="s">
        <v>806</v>
      </c>
      <c r="K687" s="1" t="str">
        <f t="shared" si="21"/>
        <v>2014</v>
      </c>
      <c r="L687" s="1">
        <f t="shared" si="20"/>
        <v>10</v>
      </c>
      <c r="M687" s="1" t="s">
        <v>60</v>
      </c>
    </row>
    <row r="688" spans="8:13" hidden="1">
      <c r="H688" s="1" t="s">
        <v>583</v>
      </c>
      <c r="I688" s="1" t="s">
        <v>2930</v>
      </c>
      <c r="J688" s="1" t="s">
        <v>2951</v>
      </c>
      <c r="K688" s="1" t="str">
        <f t="shared" si="21"/>
        <v>2014</v>
      </c>
      <c r="L688" s="1">
        <f t="shared" ref="L688:L751" si="22">H688-(TEXT(I688,"YYYY")-TEXT(J688,"YYYY"))</f>
        <v>18</v>
      </c>
      <c r="M688" s="1" t="s">
        <v>79</v>
      </c>
    </row>
    <row r="689" spans="8:13">
      <c r="H689" s="1" t="s">
        <v>134</v>
      </c>
      <c r="I689" s="1" t="s">
        <v>606</v>
      </c>
      <c r="J689" s="1" t="s">
        <v>8189</v>
      </c>
      <c r="K689" s="1" t="str">
        <f t="shared" si="21"/>
        <v>2003</v>
      </c>
      <c r="L689" s="1">
        <f t="shared" si="22"/>
        <v>10</v>
      </c>
      <c r="M689" s="1" t="s">
        <v>60</v>
      </c>
    </row>
    <row r="690" spans="8:13" hidden="1">
      <c r="H690" s="1" t="s">
        <v>584</v>
      </c>
      <c r="I690" s="1" t="s">
        <v>2955</v>
      </c>
      <c r="J690" s="1" t="s">
        <v>2959</v>
      </c>
      <c r="K690" s="1" t="str">
        <f t="shared" si="21"/>
        <v>2008</v>
      </c>
      <c r="L690" s="1">
        <f t="shared" si="22"/>
        <v>27</v>
      </c>
      <c r="M690" s="1" t="s">
        <v>79</v>
      </c>
    </row>
    <row r="691" spans="8:13">
      <c r="H691" s="1" t="s">
        <v>324</v>
      </c>
      <c r="I691" s="1" t="s">
        <v>8261</v>
      </c>
      <c r="J691" s="1" t="s">
        <v>84</v>
      </c>
      <c r="K691" s="1" t="str">
        <f t="shared" si="21"/>
        <v>2017</v>
      </c>
      <c r="L691" s="1">
        <f t="shared" si="22"/>
        <v>10</v>
      </c>
      <c r="M691" s="1" t="s">
        <v>60</v>
      </c>
    </row>
    <row r="692" spans="8:13" hidden="1">
      <c r="H692" s="1" t="s">
        <v>324</v>
      </c>
      <c r="I692" s="1" t="s">
        <v>915</v>
      </c>
      <c r="J692" s="1" t="s">
        <v>877</v>
      </c>
      <c r="K692" s="1" t="str">
        <f t="shared" si="21"/>
        <v>2019</v>
      </c>
      <c r="L692" s="1">
        <f t="shared" si="22"/>
        <v>13</v>
      </c>
      <c r="M692" s="1" t="s">
        <v>79</v>
      </c>
    </row>
    <row r="693" spans="8:13">
      <c r="H693" s="1" t="s">
        <v>58</v>
      </c>
      <c r="I693" s="1" t="s">
        <v>8534</v>
      </c>
      <c r="J693" s="1" t="s">
        <v>6586</v>
      </c>
      <c r="K693" s="1" t="str">
        <f t="shared" si="21"/>
        <v>2020</v>
      </c>
      <c r="L693" s="1">
        <f t="shared" si="22"/>
        <v>10</v>
      </c>
      <c r="M693" s="1" t="s">
        <v>60</v>
      </c>
    </row>
    <row r="694" spans="8:13">
      <c r="H694" s="1" t="s">
        <v>324</v>
      </c>
      <c r="I694" s="1" t="s">
        <v>8690</v>
      </c>
      <c r="J694" s="1" t="s">
        <v>2843</v>
      </c>
      <c r="K694" s="1" t="str">
        <f t="shared" si="21"/>
        <v>2017</v>
      </c>
      <c r="L694" s="1">
        <f t="shared" si="22"/>
        <v>10</v>
      </c>
      <c r="M694" s="1" t="s">
        <v>60</v>
      </c>
    </row>
    <row r="695" spans="8:13" hidden="1">
      <c r="H695" s="1" t="s">
        <v>88</v>
      </c>
      <c r="I695" s="1" t="s">
        <v>2955</v>
      </c>
      <c r="J695" s="1" t="s">
        <v>1943</v>
      </c>
      <c r="K695" s="1" t="str">
        <f t="shared" si="21"/>
        <v>2008</v>
      </c>
      <c r="L695" s="1">
        <f t="shared" si="22"/>
        <v>18</v>
      </c>
      <c r="M695" s="1" t="s">
        <v>79</v>
      </c>
    </row>
    <row r="696" spans="8:13">
      <c r="H696" s="1" t="s">
        <v>58</v>
      </c>
      <c r="I696" s="1" t="s">
        <v>8338</v>
      </c>
      <c r="J696" s="1" t="s">
        <v>8338</v>
      </c>
      <c r="K696" s="1" t="str">
        <f t="shared" si="21"/>
        <v>2012</v>
      </c>
      <c r="L696" s="1">
        <f t="shared" si="22"/>
        <v>10</v>
      </c>
      <c r="M696" s="1" t="s">
        <v>60</v>
      </c>
    </row>
    <row r="697" spans="8:13" hidden="1">
      <c r="H697" s="1" t="s">
        <v>197</v>
      </c>
      <c r="I697" s="1" t="s">
        <v>2987</v>
      </c>
      <c r="J697" s="1" t="s">
        <v>84</v>
      </c>
      <c r="K697" s="1" t="str">
        <f t="shared" si="21"/>
        <v>2017</v>
      </c>
      <c r="L697" s="1">
        <f t="shared" si="22"/>
        <v>16</v>
      </c>
      <c r="M697" s="1" t="s">
        <v>79</v>
      </c>
    </row>
    <row r="698" spans="8:13">
      <c r="H698" s="1" t="s">
        <v>479</v>
      </c>
      <c r="I698" s="1" t="s">
        <v>9012</v>
      </c>
      <c r="J698" s="1" t="s">
        <v>9087</v>
      </c>
      <c r="K698" s="1" t="str">
        <f t="shared" si="21"/>
        <v>2003</v>
      </c>
      <c r="L698" s="1">
        <f t="shared" si="22"/>
        <v>10</v>
      </c>
      <c r="M698" s="1" t="s">
        <v>60</v>
      </c>
    </row>
    <row r="699" spans="8:13" hidden="1">
      <c r="H699" s="1" t="s">
        <v>169</v>
      </c>
      <c r="I699" s="1" t="s">
        <v>2994</v>
      </c>
      <c r="J699" s="1" t="s">
        <v>2995</v>
      </c>
      <c r="K699" s="1" t="str">
        <f t="shared" si="21"/>
        <v>2011</v>
      </c>
      <c r="L699" s="1">
        <f t="shared" si="22"/>
        <v>13</v>
      </c>
      <c r="M699" s="1" t="s">
        <v>79</v>
      </c>
    </row>
    <row r="700" spans="8:13">
      <c r="H700" s="1" t="s">
        <v>324</v>
      </c>
      <c r="I700" s="1" t="s">
        <v>9194</v>
      </c>
      <c r="J700" s="1" t="s">
        <v>9195</v>
      </c>
      <c r="K700" s="1" t="str">
        <f t="shared" si="21"/>
        <v>2009</v>
      </c>
      <c r="L700" s="1">
        <f t="shared" si="22"/>
        <v>10</v>
      </c>
      <c r="M700" s="1" t="s">
        <v>60</v>
      </c>
    </row>
    <row r="701" spans="8:13">
      <c r="H701" s="1" t="s">
        <v>177</v>
      </c>
      <c r="I701" s="1" t="s">
        <v>9629</v>
      </c>
      <c r="J701" s="1" t="s">
        <v>9667</v>
      </c>
      <c r="K701" s="1" t="str">
        <f t="shared" si="21"/>
        <v>2000</v>
      </c>
      <c r="L701" s="1">
        <f t="shared" si="22"/>
        <v>10</v>
      </c>
      <c r="M701" s="1" t="s">
        <v>60</v>
      </c>
    </row>
    <row r="702" spans="8:13">
      <c r="H702" s="1" t="s">
        <v>583</v>
      </c>
      <c r="I702" s="1" t="s">
        <v>9662</v>
      </c>
      <c r="J702" s="1" t="s">
        <v>9670</v>
      </c>
      <c r="K702" s="1" t="str">
        <f t="shared" si="21"/>
        <v>2000</v>
      </c>
      <c r="L702" s="1">
        <f t="shared" si="22"/>
        <v>10</v>
      </c>
      <c r="M702" s="1" t="s">
        <v>60</v>
      </c>
    </row>
    <row r="703" spans="8:13">
      <c r="H703" s="1" t="s">
        <v>158</v>
      </c>
      <c r="I703" s="1" t="s">
        <v>10100</v>
      </c>
      <c r="J703" s="1" t="s">
        <v>10115</v>
      </c>
      <c r="K703" s="1" t="str">
        <f t="shared" si="21"/>
        <v>2011</v>
      </c>
      <c r="L703" s="1">
        <f t="shared" si="22"/>
        <v>10</v>
      </c>
      <c r="M703" s="1" t="s">
        <v>60</v>
      </c>
    </row>
    <row r="704" spans="8:13">
      <c r="H704" s="1" t="s">
        <v>169</v>
      </c>
      <c r="I704" s="1" t="s">
        <v>9673</v>
      </c>
      <c r="J704" s="1" t="s">
        <v>1862</v>
      </c>
      <c r="K704" s="1" t="str">
        <f t="shared" si="21"/>
        <v>2003</v>
      </c>
      <c r="L704" s="1">
        <f t="shared" si="22"/>
        <v>10</v>
      </c>
      <c r="M704" s="1" t="s">
        <v>60</v>
      </c>
    </row>
    <row r="705" spans="8:13" hidden="1">
      <c r="H705" s="1" t="s">
        <v>644</v>
      </c>
      <c r="I705" s="1" t="s">
        <v>2037</v>
      </c>
      <c r="J705" s="1" t="s">
        <v>250</v>
      </c>
      <c r="K705" s="1" t="str">
        <f t="shared" si="21"/>
        <v>2016</v>
      </c>
      <c r="L705" s="1">
        <f t="shared" si="22"/>
        <v>32</v>
      </c>
      <c r="M705" s="1" t="s">
        <v>79</v>
      </c>
    </row>
    <row r="706" spans="8:13" hidden="1">
      <c r="H706" s="1" t="s">
        <v>458</v>
      </c>
      <c r="I706" s="1" t="s">
        <v>3018</v>
      </c>
      <c r="J706" s="1" t="s">
        <v>2008</v>
      </c>
      <c r="K706" s="1" t="str">
        <f t="shared" ref="K706:K769" si="23">TEXT(J706,"YYYY")</f>
        <v>2014</v>
      </c>
      <c r="L706" s="1">
        <f t="shared" si="22"/>
        <v>59</v>
      </c>
      <c r="M706" s="1" t="s">
        <v>79</v>
      </c>
    </row>
    <row r="707" spans="8:13" hidden="1">
      <c r="H707" s="1" t="s">
        <v>233</v>
      </c>
      <c r="I707" s="1" t="s">
        <v>696</v>
      </c>
      <c r="J707" s="1" t="s">
        <v>3022</v>
      </c>
      <c r="K707" s="1" t="str">
        <f t="shared" si="23"/>
        <v>2009</v>
      </c>
      <c r="L707" s="1">
        <f t="shared" si="22"/>
        <v>40</v>
      </c>
      <c r="M707" s="1" t="s">
        <v>79</v>
      </c>
    </row>
    <row r="708" spans="8:13" hidden="1">
      <c r="H708" s="1" t="s">
        <v>233</v>
      </c>
      <c r="I708" s="1" t="s">
        <v>3018</v>
      </c>
      <c r="J708" s="1" t="s">
        <v>66</v>
      </c>
      <c r="K708" s="1" t="str">
        <f t="shared" si="23"/>
        <v>2019</v>
      </c>
      <c r="L708" s="1">
        <f t="shared" si="22"/>
        <v>49</v>
      </c>
      <c r="M708" s="1" t="s">
        <v>79</v>
      </c>
    </row>
    <row r="709" spans="8:13">
      <c r="H709" s="1" t="s">
        <v>217</v>
      </c>
      <c r="I709" s="1" t="s">
        <v>156</v>
      </c>
      <c r="J709" s="1" t="s">
        <v>10504</v>
      </c>
      <c r="K709" s="1" t="str">
        <f t="shared" si="23"/>
        <v>2014</v>
      </c>
      <c r="L709" s="1">
        <f t="shared" si="22"/>
        <v>10</v>
      </c>
      <c r="M709" s="1" t="s">
        <v>60</v>
      </c>
    </row>
    <row r="710" spans="8:13">
      <c r="H710" s="1" t="s">
        <v>58</v>
      </c>
      <c r="I710" s="1" t="s">
        <v>7337</v>
      </c>
      <c r="J710" s="1" t="s">
        <v>9539</v>
      </c>
      <c r="K710" s="1" t="str">
        <f t="shared" si="23"/>
        <v>2014</v>
      </c>
      <c r="L710" s="1">
        <f t="shared" si="22"/>
        <v>10</v>
      </c>
      <c r="M710" s="1" t="s">
        <v>60</v>
      </c>
    </row>
    <row r="711" spans="8:13" hidden="1">
      <c r="H711" s="1" t="s">
        <v>108</v>
      </c>
      <c r="I711" s="1" t="s">
        <v>964</v>
      </c>
      <c r="J711" s="1" t="s">
        <v>604</v>
      </c>
      <c r="K711" s="1" t="str">
        <f t="shared" si="23"/>
        <v>2019</v>
      </c>
      <c r="L711" s="1">
        <f t="shared" si="22"/>
        <v>8</v>
      </c>
      <c r="M711" s="1" t="s">
        <v>79</v>
      </c>
    </row>
    <row r="712" spans="8:13" hidden="1">
      <c r="H712" s="1" t="s">
        <v>324</v>
      </c>
      <c r="I712" s="1" t="s">
        <v>3035</v>
      </c>
      <c r="J712" s="1" t="s">
        <v>3036</v>
      </c>
      <c r="K712" s="1" t="str">
        <f t="shared" si="23"/>
        <v>2012</v>
      </c>
      <c r="L712" s="1">
        <f t="shared" si="22"/>
        <v>7</v>
      </c>
      <c r="M712" s="1" t="s">
        <v>79</v>
      </c>
    </row>
    <row r="713" spans="8:13" hidden="1">
      <c r="H713" s="1" t="s">
        <v>53</v>
      </c>
      <c r="I713" s="1" t="s">
        <v>964</v>
      </c>
      <c r="J713" s="1" t="s">
        <v>669</v>
      </c>
      <c r="K713" s="1" t="str">
        <f t="shared" si="23"/>
        <v>2019</v>
      </c>
      <c r="L713" s="1">
        <f t="shared" si="22"/>
        <v>2</v>
      </c>
      <c r="M713" s="1" t="s">
        <v>79</v>
      </c>
    </row>
    <row r="714" spans="8:13">
      <c r="H714" s="1" t="s">
        <v>58</v>
      </c>
      <c r="I714" s="1" t="s">
        <v>5832</v>
      </c>
      <c r="J714" s="1" t="s">
        <v>4734</v>
      </c>
      <c r="K714" s="1" t="str">
        <f t="shared" si="23"/>
        <v>2016</v>
      </c>
      <c r="L714" s="1">
        <f t="shared" si="22"/>
        <v>10</v>
      </c>
      <c r="M714" s="1" t="s">
        <v>60</v>
      </c>
    </row>
    <row r="715" spans="8:13">
      <c r="H715" s="1" t="s">
        <v>58</v>
      </c>
      <c r="I715" s="1" t="s">
        <v>1742</v>
      </c>
      <c r="J715" s="1" t="s">
        <v>892</v>
      </c>
      <c r="K715" s="1" t="str">
        <f t="shared" si="23"/>
        <v>2015</v>
      </c>
      <c r="L715" s="1">
        <f t="shared" si="22"/>
        <v>10</v>
      </c>
      <c r="M715" s="1" t="s">
        <v>60</v>
      </c>
    </row>
    <row r="716" spans="8:13" hidden="1">
      <c r="H716" s="1" t="s">
        <v>809</v>
      </c>
      <c r="I716" s="1" t="s">
        <v>818</v>
      </c>
      <c r="J716" s="1" t="s">
        <v>1072</v>
      </c>
      <c r="K716" s="1" t="str">
        <f t="shared" si="23"/>
        <v>2009</v>
      </c>
      <c r="L716" s="1">
        <f t="shared" si="22"/>
        <v>26</v>
      </c>
      <c r="M716" s="1" t="s">
        <v>79</v>
      </c>
    </row>
    <row r="717" spans="8:13" hidden="1">
      <c r="H717" s="1" t="s">
        <v>324</v>
      </c>
      <c r="I717" s="1" t="s">
        <v>3035</v>
      </c>
      <c r="J717" s="1" t="s">
        <v>3052</v>
      </c>
      <c r="K717" s="1" t="str">
        <f t="shared" si="23"/>
        <v>2014</v>
      </c>
      <c r="L717" s="1">
        <f t="shared" si="22"/>
        <v>9</v>
      </c>
      <c r="M717" s="1" t="s">
        <v>79</v>
      </c>
    </row>
    <row r="718" spans="8:13">
      <c r="H718" s="1" t="s">
        <v>58</v>
      </c>
      <c r="I718" s="1" t="s">
        <v>1006</v>
      </c>
      <c r="J718" s="1" t="s">
        <v>4965</v>
      </c>
      <c r="K718" s="1" t="str">
        <f t="shared" si="23"/>
        <v>2015</v>
      </c>
      <c r="L718" s="1">
        <f t="shared" si="22"/>
        <v>10</v>
      </c>
      <c r="M718" s="1" t="s">
        <v>60</v>
      </c>
    </row>
    <row r="719" spans="8:13">
      <c r="H719" s="1" t="s">
        <v>58</v>
      </c>
      <c r="I719" s="1" t="s">
        <v>1006</v>
      </c>
      <c r="J719" s="1" t="s">
        <v>1222</v>
      </c>
      <c r="K719" s="1" t="str">
        <f t="shared" si="23"/>
        <v>2015</v>
      </c>
      <c r="L719" s="1">
        <f t="shared" si="22"/>
        <v>10</v>
      </c>
      <c r="M719" s="1" t="s">
        <v>60</v>
      </c>
    </row>
    <row r="720" spans="8:13" hidden="1">
      <c r="H720" s="1" t="s">
        <v>458</v>
      </c>
      <c r="I720" s="1" t="s">
        <v>3035</v>
      </c>
      <c r="J720" s="1" t="s">
        <v>2868</v>
      </c>
      <c r="K720" s="1" t="str">
        <f t="shared" si="23"/>
        <v>2008</v>
      </c>
      <c r="L720" s="1">
        <f t="shared" si="22"/>
        <v>54</v>
      </c>
      <c r="M720" s="1" t="s">
        <v>79</v>
      </c>
    </row>
    <row r="721" spans="8:13" hidden="1">
      <c r="H721" s="1" t="s">
        <v>126</v>
      </c>
      <c r="I721" s="1" t="s">
        <v>3059</v>
      </c>
      <c r="J721" s="1" t="s">
        <v>312</v>
      </c>
      <c r="K721" s="1" t="str">
        <f t="shared" si="23"/>
        <v>2018</v>
      </c>
      <c r="L721" s="1">
        <f t="shared" si="22"/>
        <v>13</v>
      </c>
      <c r="M721" s="1" t="s">
        <v>79</v>
      </c>
    </row>
    <row r="722" spans="8:13">
      <c r="H722" s="1" t="s">
        <v>158</v>
      </c>
      <c r="I722" s="1" t="s">
        <v>159</v>
      </c>
      <c r="J722" s="1" t="s">
        <v>162</v>
      </c>
      <c r="K722" s="1" t="str">
        <f t="shared" si="23"/>
        <v>2016</v>
      </c>
      <c r="L722" s="1">
        <f t="shared" si="22"/>
        <v>11</v>
      </c>
      <c r="M722" s="1" t="s">
        <v>60</v>
      </c>
    </row>
    <row r="723" spans="8:13" hidden="1">
      <c r="H723" s="1" t="s">
        <v>344</v>
      </c>
      <c r="I723" s="1" t="s">
        <v>3035</v>
      </c>
      <c r="J723" s="1" t="s">
        <v>236</v>
      </c>
      <c r="K723" s="1" t="str">
        <f t="shared" si="23"/>
        <v>2017</v>
      </c>
      <c r="L723" s="1">
        <f t="shared" si="22"/>
        <v>20</v>
      </c>
      <c r="M723" s="1" t="s">
        <v>79</v>
      </c>
    </row>
    <row r="724" spans="8:13" hidden="1">
      <c r="H724" s="1" t="s">
        <v>389</v>
      </c>
      <c r="I724" s="1" t="s">
        <v>3059</v>
      </c>
      <c r="J724" s="1" t="s">
        <v>1174</v>
      </c>
      <c r="K724" s="1" t="str">
        <f t="shared" si="23"/>
        <v>2019</v>
      </c>
      <c r="L724" s="1">
        <f t="shared" si="22"/>
        <v>62</v>
      </c>
      <c r="M724" s="1" t="s">
        <v>79</v>
      </c>
    </row>
    <row r="725" spans="8:13">
      <c r="H725" s="1" t="s">
        <v>158</v>
      </c>
      <c r="I725" s="1" t="s">
        <v>627</v>
      </c>
      <c r="J725" s="1" t="s">
        <v>627</v>
      </c>
      <c r="K725" s="1" t="str">
        <f t="shared" si="23"/>
        <v>2018</v>
      </c>
      <c r="L725" s="1">
        <f t="shared" si="22"/>
        <v>11</v>
      </c>
      <c r="M725" s="1" t="s">
        <v>60</v>
      </c>
    </row>
    <row r="726" spans="8:13">
      <c r="H726" s="1" t="s">
        <v>158</v>
      </c>
      <c r="I726" s="1" t="s">
        <v>759</v>
      </c>
      <c r="J726" s="1" t="s">
        <v>759</v>
      </c>
      <c r="K726" s="1" t="str">
        <f t="shared" si="23"/>
        <v>2019</v>
      </c>
      <c r="L726" s="1">
        <f t="shared" si="22"/>
        <v>11</v>
      </c>
      <c r="M726" s="1" t="s">
        <v>60</v>
      </c>
    </row>
    <row r="727" spans="8:13">
      <c r="H727" s="1" t="s">
        <v>130</v>
      </c>
      <c r="I727" s="1" t="s">
        <v>888</v>
      </c>
      <c r="J727" s="1" t="s">
        <v>881</v>
      </c>
      <c r="K727" s="1" t="str">
        <f t="shared" si="23"/>
        <v>2018</v>
      </c>
      <c r="L727" s="1">
        <f t="shared" si="22"/>
        <v>11</v>
      </c>
      <c r="M727" s="1" t="s">
        <v>60</v>
      </c>
    </row>
    <row r="728" spans="8:13">
      <c r="H728" s="1" t="s">
        <v>247</v>
      </c>
      <c r="I728" s="1" t="s">
        <v>1056</v>
      </c>
      <c r="J728" s="1" t="s">
        <v>1067</v>
      </c>
      <c r="K728" s="1" t="str">
        <f t="shared" si="23"/>
        <v>2015</v>
      </c>
      <c r="L728" s="1">
        <f t="shared" si="22"/>
        <v>11</v>
      </c>
      <c r="M728" s="1" t="s">
        <v>60</v>
      </c>
    </row>
    <row r="729" spans="8:13">
      <c r="H729" s="1" t="s">
        <v>169</v>
      </c>
      <c r="I729" s="1" t="s">
        <v>1324</v>
      </c>
      <c r="J729" s="1" t="s">
        <v>1338</v>
      </c>
      <c r="K729" s="1" t="str">
        <f t="shared" si="23"/>
        <v>2010</v>
      </c>
      <c r="L729" s="1">
        <f t="shared" si="22"/>
        <v>11</v>
      </c>
      <c r="M729" s="1" t="s">
        <v>60</v>
      </c>
    </row>
    <row r="730" spans="8:13" hidden="1">
      <c r="H730" s="1" t="s">
        <v>169</v>
      </c>
      <c r="I730" s="1" t="s">
        <v>822</v>
      </c>
      <c r="J730" s="1" t="s">
        <v>1174</v>
      </c>
      <c r="K730" s="1" t="str">
        <f t="shared" si="23"/>
        <v>2019</v>
      </c>
      <c r="L730" s="1">
        <f t="shared" si="22"/>
        <v>20</v>
      </c>
      <c r="M730" s="1" t="s">
        <v>79</v>
      </c>
    </row>
    <row r="731" spans="8:13" hidden="1">
      <c r="H731" s="1" t="s">
        <v>50</v>
      </c>
      <c r="I731" s="1" t="s">
        <v>822</v>
      </c>
      <c r="J731" s="1" t="s">
        <v>752</v>
      </c>
      <c r="K731" s="1" t="str">
        <f t="shared" si="23"/>
        <v>2018</v>
      </c>
      <c r="L731" s="1">
        <f t="shared" si="22"/>
        <v>0</v>
      </c>
      <c r="M731" s="1" t="s">
        <v>79</v>
      </c>
    </row>
    <row r="732" spans="8:13" hidden="1">
      <c r="H732" s="1" t="s">
        <v>120</v>
      </c>
      <c r="I732" s="1" t="s">
        <v>426</v>
      </c>
      <c r="J732" s="1" t="s">
        <v>1044</v>
      </c>
      <c r="K732" s="1" t="str">
        <f t="shared" si="23"/>
        <v>2018</v>
      </c>
      <c r="L732" s="1">
        <f t="shared" si="22"/>
        <v>46</v>
      </c>
      <c r="M732" s="1" t="s">
        <v>79</v>
      </c>
    </row>
    <row r="733" spans="8:13" hidden="1">
      <c r="H733" s="1" t="s">
        <v>310</v>
      </c>
      <c r="I733" s="1" t="s">
        <v>822</v>
      </c>
      <c r="J733" s="1" t="s">
        <v>459</v>
      </c>
      <c r="K733" s="1" t="str">
        <f t="shared" si="23"/>
        <v>2019</v>
      </c>
      <c r="L733" s="1">
        <f t="shared" si="22"/>
        <v>45</v>
      </c>
      <c r="M733" s="1" t="s">
        <v>79</v>
      </c>
    </row>
    <row r="734" spans="8:13" hidden="1">
      <c r="H734" s="1" t="s">
        <v>58</v>
      </c>
      <c r="I734" s="1" t="s">
        <v>3106</v>
      </c>
      <c r="J734" s="1" t="s">
        <v>3107</v>
      </c>
      <c r="K734" s="1" t="str">
        <f t="shared" si="23"/>
        <v>2011</v>
      </c>
      <c r="L734" s="1">
        <f t="shared" si="22"/>
        <v>2</v>
      </c>
      <c r="M734" s="1" t="s">
        <v>79</v>
      </c>
    </row>
    <row r="735" spans="8:13" hidden="1">
      <c r="H735" s="1" t="s">
        <v>130</v>
      </c>
      <c r="I735" s="1" t="s">
        <v>3106</v>
      </c>
      <c r="J735" s="1" t="s">
        <v>312</v>
      </c>
      <c r="K735" s="1" t="str">
        <f t="shared" si="23"/>
        <v>2018</v>
      </c>
      <c r="L735" s="1">
        <f t="shared" si="22"/>
        <v>11</v>
      </c>
      <c r="M735" s="1" t="s">
        <v>79</v>
      </c>
    </row>
    <row r="736" spans="8:13">
      <c r="H736" s="1" t="s">
        <v>158</v>
      </c>
      <c r="I736" s="1" t="s">
        <v>1181</v>
      </c>
      <c r="J736" s="1" t="s">
        <v>1181</v>
      </c>
      <c r="K736" s="1" t="str">
        <f t="shared" si="23"/>
        <v>2018</v>
      </c>
      <c r="L736" s="1">
        <f t="shared" si="22"/>
        <v>11</v>
      </c>
      <c r="M736" s="1" t="s">
        <v>60</v>
      </c>
    </row>
    <row r="737" spans="8:13">
      <c r="H737" s="1" t="s">
        <v>158</v>
      </c>
      <c r="I737" s="1" t="s">
        <v>2409</v>
      </c>
      <c r="J737" s="1" t="s">
        <v>2502</v>
      </c>
      <c r="K737" s="1" t="str">
        <f t="shared" si="23"/>
        <v>2018</v>
      </c>
      <c r="L737" s="1">
        <f t="shared" si="22"/>
        <v>11</v>
      </c>
      <c r="M737" s="1" t="s">
        <v>60</v>
      </c>
    </row>
    <row r="738" spans="8:13">
      <c r="H738" s="1" t="s">
        <v>158</v>
      </c>
      <c r="I738" s="1" t="s">
        <v>3342</v>
      </c>
      <c r="J738" s="1" t="s">
        <v>2091</v>
      </c>
      <c r="K738" s="1" t="str">
        <f t="shared" si="23"/>
        <v>2017</v>
      </c>
      <c r="L738" s="1">
        <f t="shared" si="22"/>
        <v>11</v>
      </c>
      <c r="M738" s="1" t="s">
        <v>60</v>
      </c>
    </row>
    <row r="739" spans="8:13" hidden="1">
      <c r="H739" s="1" t="s">
        <v>130</v>
      </c>
      <c r="I739" s="1" t="s">
        <v>645</v>
      </c>
      <c r="J739" s="1" t="s">
        <v>1174</v>
      </c>
      <c r="K739" s="1" t="str">
        <f t="shared" si="23"/>
        <v>2019</v>
      </c>
      <c r="L739" s="1">
        <f t="shared" si="22"/>
        <v>12</v>
      </c>
      <c r="M739" s="1" t="s">
        <v>79</v>
      </c>
    </row>
    <row r="740" spans="8:13" hidden="1">
      <c r="H740" s="1" t="s">
        <v>169</v>
      </c>
      <c r="I740" s="1" t="s">
        <v>759</v>
      </c>
      <c r="J740" s="1" t="s">
        <v>604</v>
      </c>
      <c r="K740" s="1" t="str">
        <f t="shared" si="23"/>
        <v>2019</v>
      </c>
      <c r="L740" s="1">
        <f t="shared" si="22"/>
        <v>20</v>
      </c>
      <c r="M740" s="1" t="s">
        <v>79</v>
      </c>
    </row>
    <row r="741" spans="8:13">
      <c r="H741" s="1" t="s">
        <v>158</v>
      </c>
      <c r="I741" s="1" t="s">
        <v>3363</v>
      </c>
      <c r="J741" s="1" t="s">
        <v>84</v>
      </c>
      <c r="K741" s="1" t="str">
        <f t="shared" si="23"/>
        <v>2017</v>
      </c>
      <c r="L741" s="1">
        <f t="shared" si="22"/>
        <v>11</v>
      </c>
      <c r="M741" s="1" t="s">
        <v>60</v>
      </c>
    </row>
    <row r="742" spans="8:13" hidden="1">
      <c r="H742" s="1" t="s">
        <v>367</v>
      </c>
      <c r="I742" s="1" t="s">
        <v>759</v>
      </c>
      <c r="J742" s="1" t="s">
        <v>2405</v>
      </c>
      <c r="K742" s="1" t="str">
        <f t="shared" si="23"/>
        <v>2013</v>
      </c>
      <c r="L742" s="1">
        <f t="shared" si="22"/>
        <v>20</v>
      </c>
      <c r="M742" s="1" t="s">
        <v>79</v>
      </c>
    </row>
    <row r="743" spans="8:13" hidden="1">
      <c r="H743" s="1" t="s">
        <v>479</v>
      </c>
      <c r="I743" s="1" t="s">
        <v>223</v>
      </c>
      <c r="J743" s="1" t="s">
        <v>3137</v>
      </c>
      <c r="K743" s="1" t="str">
        <f t="shared" si="23"/>
        <v>2016</v>
      </c>
      <c r="L743" s="1">
        <f t="shared" si="22"/>
        <v>18</v>
      </c>
      <c r="M743" s="1" t="s">
        <v>79</v>
      </c>
    </row>
    <row r="744" spans="8:13">
      <c r="H744" s="1" t="s">
        <v>126</v>
      </c>
      <c r="I744" s="1" t="s">
        <v>3370</v>
      </c>
      <c r="J744" s="1" t="s">
        <v>2008</v>
      </c>
      <c r="K744" s="1" t="str">
        <f t="shared" si="23"/>
        <v>2014</v>
      </c>
      <c r="L744" s="1">
        <f t="shared" si="22"/>
        <v>11</v>
      </c>
      <c r="M744" s="1" t="s">
        <v>60</v>
      </c>
    </row>
    <row r="745" spans="8:13">
      <c r="H745" s="1" t="s">
        <v>130</v>
      </c>
      <c r="I745" s="1" t="s">
        <v>4785</v>
      </c>
      <c r="J745" s="1" t="s">
        <v>2237</v>
      </c>
      <c r="K745" s="1" t="str">
        <f t="shared" si="23"/>
        <v>2016</v>
      </c>
      <c r="L745" s="1">
        <f t="shared" si="22"/>
        <v>11</v>
      </c>
      <c r="M745" s="1" t="s">
        <v>60</v>
      </c>
    </row>
    <row r="746" spans="8:13" hidden="1">
      <c r="H746" s="1" t="s">
        <v>263</v>
      </c>
      <c r="I746" s="1" t="s">
        <v>3146</v>
      </c>
      <c r="J746" s="1" t="s">
        <v>705</v>
      </c>
      <c r="K746" s="1" t="str">
        <f t="shared" si="23"/>
        <v>2018</v>
      </c>
      <c r="L746" s="1">
        <f t="shared" si="22"/>
        <v>17</v>
      </c>
      <c r="M746" s="1" t="s">
        <v>79</v>
      </c>
    </row>
    <row r="747" spans="8:13" hidden="1">
      <c r="H747" s="1" t="s">
        <v>108</v>
      </c>
      <c r="I747" s="1" t="s">
        <v>223</v>
      </c>
      <c r="J747" s="1" t="s">
        <v>1534</v>
      </c>
      <c r="K747" s="1" t="str">
        <f t="shared" si="23"/>
        <v>2016</v>
      </c>
      <c r="L747" s="1">
        <f t="shared" si="22"/>
        <v>7</v>
      </c>
      <c r="M747" s="1" t="s">
        <v>79</v>
      </c>
    </row>
    <row r="748" spans="8:13">
      <c r="H748" s="1" t="s">
        <v>130</v>
      </c>
      <c r="I748" s="1" t="s">
        <v>5325</v>
      </c>
      <c r="J748" s="1" t="s">
        <v>5034</v>
      </c>
      <c r="K748" s="1" t="str">
        <f t="shared" si="23"/>
        <v>2015</v>
      </c>
      <c r="L748" s="1">
        <f t="shared" si="22"/>
        <v>11</v>
      </c>
      <c r="M748" s="1" t="s">
        <v>60</v>
      </c>
    </row>
    <row r="749" spans="8:13">
      <c r="H749" s="1" t="s">
        <v>130</v>
      </c>
      <c r="I749" s="1" t="s">
        <v>4203</v>
      </c>
      <c r="J749" s="1" t="s">
        <v>1534</v>
      </c>
      <c r="K749" s="1" t="str">
        <f t="shared" si="23"/>
        <v>2016</v>
      </c>
      <c r="L749" s="1">
        <f t="shared" si="22"/>
        <v>11</v>
      </c>
      <c r="M749" s="1" t="s">
        <v>60</v>
      </c>
    </row>
    <row r="750" spans="8:13">
      <c r="H750" s="1" t="s">
        <v>158</v>
      </c>
      <c r="I750" s="1" t="s">
        <v>5680</v>
      </c>
      <c r="J750" s="1" t="s">
        <v>5441</v>
      </c>
      <c r="K750" s="1" t="str">
        <f t="shared" si="23"/>
        <v>2020</v>
      </c>
      <c r="L750" s="1">
        <f t="shared" si="22"/>
        <v>11</v>
      </c>
      <c r="M750" s="1" t="s">
        <v>60</v>
      </c>
    </row>
    <row r="751" spans="8:13" hidden="1">
      <c r="H751" s="1" t="s">
        <v>308</v>
      </c>
      <c r="I751" s="1" t="s">
        <v>3166</v>
      </c>
      <c r="J751" s="1" t="s">
        <v>3167</v>
      </c>
      <c r="K751" s="1" t="str">
        <f t="shared" si="23"/>
        <v>1997</v>
      </c>
      <c r="L751" s="1">
        <f t="shared" si="22"/>
        <v>37</v>
      </c>
      <c r="M751" s="1" t="s">
        <v>79</v>
      </c>
    </row>
    <row r="752" spans="8:13" hidden="1">
      <c r="H752" s="1" t="s">
        <v>324</v>
      </c>
      <c r="I752" s="1" t="s">
        <v>3166</v>
      </c>
      <c r="J752" s="1" t="s">
        <v>3171</v>
      </c>
      <c r="K752" s="1" t="str">
        <f t="shared" si="23"/>
        <v>2016</v>
      </c>
      <c r="L752" s="1">
        <f t="shared" ref="L752:L815" si="24">H752-(TEXT(I752,"YYYY")-TEXT(J752,"YYYY"))</f>
        <v>12</v>
      </c>
      <c r="M752" s="1" t="s">
        <v>79</v>
      </c>
    </row>
    <row r="753" spans="8:13" hidden="1">
      <c r="H753" s="1" t="s">
        <v>1070</v>
      </c>
      <c r="I753" s="1" t="s">
        <v>3166</v>
      </c>
      <c r="J753" s="1" t="s">
        <v>227</v>
      </c>
      <c r="K753" s="1" t="str">
        <f t="shared" si="23"/>
        <v>2017</v>
      </c>
      <c r="L753" s="1">
        <f t="shared" si="24"/>
        <v>74</v>
      </c>
      <c r="M753" s="1" t="s">
        <v>79</v>
      </c>
    </row>
    <row r="754" spans="8:13">
      <c r="H754" s="1" t="s">
        <v>130</v>
      </c>
      <c r="I754" s="1" t="s">
        <v>3542</v>
      </c>
      <c r="J754" s="1" t="s">
        <v>2237</v>
      </c>
      <c r="K754" s="1" t="str">
        <f t="shared" si="23"/>
        <v>2016</v>
      </c>
      <c r="L754" s="1">
        <f t="shared" si="24"/>
        <v>11</v>
      </c>
      <c r="M754" s="1" t="s">
        <v>60</v>
      </c>
    </row>
    <row r="755" spans="8:13" hidden="1">
      <c r="H755" s="1" t="s">
        <v>55</v>
      </c>
      <c r="I755" s="1" t="s">
        <v>610</v>
      </c>
      <c r="J755" s="1" t="s">
        <v>1918</v>
      </c>
      <c r="K755" s="1" t="str">
        <f t="shared" si="23"/>
        <v>2007</v>
      </c>
      <c r="L755" s="1">
        <f t="shared" si="24"/>
        <v>-6</v>
      </c>
      <c r="M755" s="1" t="s">
        <v>79</v>
      </c>
    </row>
    <row r="756" spans="8:13">
      <c r="H756" s="1" t="s">
        <v>479</v>
      </c>
      <c r="I756" s="1" t="s">
        <v>6797</v>
      </c>
      <c r="J756" s="1" t="s">
        <v>6809</v>
      </c>
      <c r="K756" s="1" t="str">
        <f t="shared" si="23"/>
        <v>2007</v>
      </c>
      <c r="L756" s="1">
        <f t="shared" si="24"/>
        <v>11</v>
      </c>
      <c r="M756" s="1" t="s">
        <v>60</v>
      </c>
    </row>
    <row r="757" spans="8:13">
      <c r="H757" s="1" t="s">
        <v>158</v>
      </c>
      <c r="I757" s="1" t="s">
        <v>6900</v>
      </c>
      <c r="J757" s="1" t="s">
        <v>6901</v>
      </c>
      <c r="K757" s="1" t="str">
        <f t="shared" si="23"/>
        <v>2015</v>
      </c>
      <c r="L757" s="1">
        <f t="shared" si="24"/>
        <v>11</v>
      </c>
      <c r="M757" s="1" t="s">
        <v>60</v>
      </c>
    </row>
    <row r="758" spans="8:13">
      <c r="H758" s="1" t="s">
        <v>158</v>
      </c>
      <c r="I758" s="1" t="s">
        <v>7037</v>
      </c>
      <c r="J758" s="1" t="s">
        <v>364</v>
      </c>
      <c r="K758" s="1" t="str">
        <f t="shared" si="23"/>
        <v>2020</v>
      </c>
      <c r="L758" s="1">
        <f t="shared" si="24"/>
        <v>11</v>
      </c>
      <c r="M758" s="1" t="s">
        <v>60</v>
      </c>
    </row>
    <row r="759" spans="8:13">
      <c r="H759" s="1" t="s">
        <v>130</v>
      </c>
      <c r="I759" s="1" t="s">
        <v>7302</v>
      </c>
      <c r="J759" s="1" t="s">
        <v>7135</v>
      </c>
      <c r="K759" s="1" t="str">
        <f t="shared" si="23"/>
        <v>2014</v>
      </c>
      <c r="L759" s="1">
        <f t="shared" si="24"/>
        <v>11</v>
      </c>
      <c r="M759" s="1" t="s">
        <v>60</v>
      </c>
    </row>
    <row r="760" spans="8:13" hidden="1">
      <c r="H760" s="1" t="s">
        <v>189</v>
      </c>
      <c r="I760" s="1" t="s">
        <v>3199</v>
      </c>
      <c r="J760" s="1" t="s">
        <v>1755</v>
      </c>
      <c r="K760" s="1" t="str">
        <f t="shared" si="23"/>
        <v>2014</v>
      </c>
      <c r="L760" s="1">
        <f t="shared" si="24"/>
        <v>42</v>
      </c>
      <c r="M760" s="1" t="s">
        <v>79</v>
      </c>
    </row>
    <row r="761" spans="8:13">
      <c r="H761" s="1" t="s">
        <v>721</v>
      </c>
      <c r="I761" s="1" t="s">
        <v>8247</v>
      </c>
      <c r="J761" s="1" t="s">
        <v>8252</v>
      </c>
      <c r="K761" s="1" t="str">
        <f t="shared" si="23"/>
        <v>1980</v>
      </c>
      <c r="L761" s="1">
        <f t="shared" si="24"/>
        <v>11</v>
      </c>
      <c r="M761" s="1" t="s">
        <v>60</v>
      </c>
    </row>
    <row r="762" spans="8:13" hidden="1">
      <c r="H762" s="1" t="s">
        <v>144</v>
      </c>
      <c r="I762" s="1" t="s">
        <v>3199</v>
      </c>
      <c r="J762" s="1" t="s">
        <v>72</v>
      </c>
      <c r="K762" s="1" t="str">
        <f t="shared" si="23"/>
        <v>2019</v>
      </c>
      <c r="L762" s="1">
        <f t="shared" si="24"/>
        <v>24</v>
      </c>
      <c r="M762" s="1" t="s">
        <v>79</v>
      </c>
    </row>
    <row r="763" spans="8:13" hidden="1">
      <c r="H763" s="1" t="s">
        <v>583</v>
      </c>
      <c r="I763" s="1" t="s">
        <v>3199</v>
      </c>
      <c r="J763" s="1" t="s">
        <v>3217</v>
      </c>
      <c r="K763" s="1" t="str">
        <f t="shared" si="23"/>
        <v>2013</v>
      </c>
      <c r="L763" s="1">
        <f t="shared" si="24"/>
        <v>16</v>
      </c>
      <c r="M763" s="1" t="s">
        <v>79</v>
      </c>
    </row>
    <row r="764" spans="8:13" hidden="1">
      <c r="H764" s="1" t="s">
        <v>219</v>
      </c>
      <c r="I764" s="1" t="s">
        <v>3199</v>
      </c>
      <c r="J764" s="1" t="s">
        <v>3223</v>
      </c>
      <c r="K764" s="1" t="str">
        <f t="shared" si="23"/>
        <v>1987</v>
      </c>
      <c r="L764" s="1">
        <f t="shared" si="24"/>
        <v>28</v>
      </c>
      <c r="M764" s="1" t="s">
        <v>79</v>
      </c>
    </row>
    <row r="765" spans="8:13">
      <c r="H765" s="1" t="s">
        <v>88</v>
      </c>
      <c r="I765" s="1" t="s">
        <v>7383</v>
      </c>
      <c r="J765" s="1" t="s">
        <v>8367</v>
      </c>
      <c r="K765" s="1" t="str">
        <f t="shared" si="23"/>
        <v>1998</v>
      </c>
      <c r="L765" s="1">
        <f t="shared" si="24"/>
        <v>11</v>
      </c>
      <c r="M765" s="1" t="s">
        <v>60</v>
      </c>
    </row>
    <row r="766" spans="8:13">
      <c r="H766" s="1" t="s">
        <v>197</v>
      </c>
      <c r="I766" s="1" t="s">
        <v>8415</v>
      </c>
      <c r="J766" s="1" t="s">
        <v>93</v>
      </c>
      <c r="K766" s="1" t="str">
        <f t="shared" si="23"/>
        <v>2014</v>
      </c>
      <c r="L766" s="1">
        <f t="shared" si="24"/>
        <v>11</v>
      </c>
      <c r="M766" s="1" t="s">
        <v>60</v>
      </c>
    </row>
    <row r="767" spans="8:13">
      <c r="H767" s="1" t="s">
        <v>126</v>
      </c>
      <c r="I767" s="1" t="s">
        <v>8534</v>
      </c>
      <c r="J767" s="1" t="s">
        <v>4828</v>
      </c>
      <c r="K767" s="1" t="str">
        <f t="shared" si="23"/>
        <v>2017</v>
      </c>
      <c r="L767" s="1">
        <f t="shared" si="24"/>
        <v>11</v>
      </c>
      <c r="M767" s="1" t="s">
        <v>60</v>
      </c>
    </row>
    <row r="768" spans="8:13">
      <c r="H768" s="1" t="s">
        <v>130</v>
      </c>
      <c r="I768" s="1" t="s">
        <v>9143</v>
      </c>
      <c r="J768" s="1" t="s">
        <v>2577</v>
      </c>
      <c r="K768" s="1" t="str">
        <f t="shared" si="23"/>
        <v>2012</v>
      </c>
      <c r="L768" s="1">
        <f t="shared" si="24"/>
        <v>11</v>
      </c>
      <c r="M768" s="1" t="s">
        <v>60</v>
      </c>
    </row>
    <row r="769" spans="8:13" hidden="1">
      <c r="H769" s="1" t="s">
        <v>324</v>
      </c>
      <c r="I769" s="1" t="s">
        <v>1741</v>
      </c>
      <c r="J769" s="1" t="s">
        <v>1222</v>
      </c>
      <c r="K769" s="1" t="str">
        <f t="shared" si="23"/>
        <v>2015</v>
      </c>
      <c r="L769" s="1">
        <f t="shared" si="24"/>
        <v>11</v>
      </c>
      <c r="M769" s="1" t="s">
        <v>79</v>
      </c>
    </row>
    <row r="770" spans="8:13" hidden="1">
      <c r="H770" s="1" t="s">
        <v>219</v>
      </c>
      <c r="I770" s="1" t="s">
        <v>1741</v>
      </c>
      <c r="J770" s="1" t="s">
        <v>3245</v>
      </c>
      <c r="K770" s="1" t="str">
        <f t="shared" ref="K770:K833" si="25">TEXT(J770,"YYYY")</f>
        <v>1997</v>
      </c>
      <c r="L770" s="1">
        <f t="shared" si="24"/>
        <v>40</v>
      </c>
      <c r="M770" s="1" t="s">
        <v>79</v>
      </c>
    </row>
    <row r="771" spans="8:13">
      <c r="H771" s="1" t="s">
        <v>126</v>
      </c>
      <c r="I771" s="1" t="s">
        <v>9587</v>
      </c>
      <c r="J771" s="1" t="s">
        <v>9611</v>
      </c>
      <c r="K771" s="1" t="str">
        <f t="shared" si="25"/>
        <v>2009</v>
      </c>
      <c r="L771" s="1">
        <f t="shared" si="24"/>
        <v>11</v>
      </c>
      <c r="M771" s="1" t="s">
        <v>60</v>
      </c>
    </row>
    <row r="772" spans="8:13">
      <c r="H772" s="1" t="s">
        <v>126</v>
      </c>
      <c r="I772" s="1" t="s">
        <v>9716</v>
      </c>
      <c r="J772" s="1" t="s">
        <v>9683</v>
      </c>
      <c r="K772" s="1" t="str">
        <f t="shared" si="25"/>
        <v>2009</v>
      </c>
      <c r="L772" s="1">
        <f t="shared" si="24"/>
        <v>11</v>
      </c>
      <c r="M772" s="1" t="s">
        <v>60</v>
      </c>
    </row>
    <row r="773" spans="8:13">
      <c r="H773" s="1" t="s">
        <v>88</v>
      </c>
      <c r="I773" s="1" t="s">
        <v>10080</v>
      </c>
      <c r="J773" s="1" t="s">
        <v>10081</v>
      </c>
      <c r="K773" s="1" t="str">
        <f t="shared" si="25"/>
        <v>2003</v>
      </c>
      <c r="L773" s="1">
        <f t="shared" si="24"/>
        <v>11</v>
      </c>
      <c r="M773" s="1" t="s">
        <v>60</v>
      </c>
    </row>
    <row r="774" spans="8:13">
      <c r="H774" s="1" t="s">
        <v>126</v>
      </c>
      <c r="I774" s="1" t="s">
        <v>10100</v>
      </c>
      <c r="J774" s="1" t="s">
        <v>10066</v>
      </c>
      <c r="K774" s="1" t="str">
        <f t="shared" si="25"/>
        <v>2009</v>
      </c>
      <c r="L774" s="1">
        <f t="shared" si="24"/>
        <v>11</v>
      </c>
      <c r="M774" s="1" t="s">
        <v>60</v>
      </c>
    </row>
    <row r="775" spans="8:13" hidden="1">
      <c r="H775" s="1" t="s">
        <v>158</v>
      </c>
      <c r="I775" s="1" t="s">
        <v>622</v>
      </c>
      <c r="J775" s="1" t="s">
        <v>1534</v>
      </c>
      <c r="K775" s="1" t="str">
        <f t="shared" si="25"/>
        <v>2016</v>
      </c>
      <c r="L775" s="1">
        <f t="shared" si="24"/>
        <v>10</v>
      </c>
      <c r="M775" s="1" t="s">
        <v>79</v>
      </c>
    </row>
    <row r="776" spans="8:13">
      <c r="H776" s="1" t="s">
        <v>247</v>
      </c>
      <c r="I776" s="1" t="s">
        <v>2023</v>
      </c>
      <c r="J776" s="1" t="s">
        <v>9274</v>
      </c>
      <c r="K776" s="1" t="str">
        <f t="shared" si="25"/>
        <v>2009</v>
      </c>
      <c r="L776" s="1">
        <f t="shared" si="24"/>
        <v>11</v>
      </c>
      <c r="M776" s="1" t="s">
        <v>60</v>
      </c>
    </row>
    <row r="777" spans="8:13" hidden="1">
      <c r="H777" s="1" t="s">
        <v>1033</v>
      </c>
      <c r="I777" s="1" t="s">
        <v>372</v>
      </c>
      <c r="J777" s="1" t="s">
        <v>1286</v>
      </c>
      <c r="K777" s="1" t="str">
        <f t="shared" si="25"/>
        <v>2017</v>
      </c>
      <c r="L777" s="1">
        <f t="shared" si="24"/>
        <v>71</v>
      </c>
      <c r="M777" s="1" t="s">
        <v>79</v>
      </c>
    </row>
    <row r="778" spans="8:13">
      <c r="H778" s="1" t="s">
        <v>197</v>
      </c>
      <c r="I778" s="1" t="s">
        <v>8030</v>
      </c>
      <c r="J778" s="1" t="s">
        <v>10465</v>
      </c>
      <c r="K778" s="1" t="str">
        <f t="shared" si="25"/>
        <v>2007</v>
      </c>
      <c r="L778" s="1">
        <f t="shared" si="24"/>
        <v>11</v>
      </c>
      <c r="M778" s="1" t="s">
        <v>60</v>
      </c>
    </row>
    <row r="779" spans="8:13" hidden="1">
      <c r="H779" s="1" t="s">
        <v>530</v>
      </c>
      <c r="I779" s="1" t="s">
        <v>3284</v>
      </c>
      <c r="J779" s="1" t="s">
        <v>1534</v>
      </c>
      <c r="K779" s="1" t="str">
        <f t="shared" si="25"/>
        <v>2016</v>
      </c>
      <c r="L779" s="1">
        <f t="shared" si="24"/>
        <v>31</v>
      </c>
      <c r="M779" s="1" t="s">
        <v>79</v>
      </c>
    </row>
    <row r="780" spans="8:13">
      <c r="H780" s="1" t="s">
        <v>197</v>
      </c>
      <c r="I780" s="1" t="s">
        <v>3450</v>
      </c>
      <c r="J780" s="1" t="s">
        <v>10631</v>
      </c>
      <c r="K780" s="1" t="str">
        <f t="shared" si="25"/>
        <v>2009</v>
      </c>
      <c r="L780" s="1">
        <f t="shared" si="24"/>
        <v>11</v>
      </c>
      <c r="M780" s="1" t="s">
        <v>60</v>
      </c>
    </row>
    <row r="781" spans="8:13" hidden="1">
      <c r="H781" s="1" t="s">
        <v>344</v>
      </c>
      <c r="I781" s="1" t="s">
        <v>3294</v>
      </c>
      <c r="J781" s="1" t="s">
        <v>3295</v>
      </c>
      <c r="K781" s="1" t="str">
        <f t="shared" si="25"/>
        <v>2013</v>
      </c>
      <c r="L781" s="1">
        <f t="shared" si="24"/>
        <v>21</v>
      </c>
      <c r="M781" s="1" t="s">
        <v>79</v>
      </c>
    </row>
    <row r="782" spans="8:13">
      <c r="H782" s="1" t="s">
        <v>197</v>
      </c>
      <c r="I782" s="1" t="s">
        <v>10910</v>
      </c>
      <c r="J782" s="1" t="s">
        <v>10919</v>
      </c>
      <c r="K782" s="1" t="str">
        <f t="shared" si="25"/>
        <v>2014</v>
      </c>
      <c r="L782" s="1">
        <f t="shared" si="24"/>
        <v>11</v>
      </c>
      <c r="M782" s="1" t="s">
        <v>60</v>
      </c>
    </row>
    <row r="783" spans="8:13" hidden="1">
      <c r="H783" s="1" t="s">
        <v>464</v>
      </c>
      <c r="I783" s="1" t="s">
        <v>2138</v>
      </c>
      <c r="J783" s="1" t="s">
        <v>2008</v>
      </c>
      <c r="K783" s="1" t="str">
        <f t="shared" si="25"/>
        <v>2014</v>
      </c>
      <c r="L783" s="1">
        <f t="shared" si="24"/>
        <v>27</v>
      </c>
      <c r="M783" s="1" t="s">
        <v>79</v>
      </c>
    </row>
    <row r="784" spans="8:13" hidden="1">
      <c r="H784" s="1" t="s">
        <v>584</v>
      </c>
      <c r="I784" s="1" t="s">
        <v>3306</v>
      </c>
      <c r="J784" s="1" t="s">
        <v>3307</v>
      </c>
      <c r="K784" s="1" t="str">
        <f t="shared" si="25"/>
        <v>2017</v>
      </c>
      <c r="L784" s="1">
        <f t="shared" si="24"/>
        <v>37</v>
      </c>
      <c r="M784" s="1" t="s">
        <v>79</v>
      </c>
    </row>
    <row r="785" spans="8:13">
      <c r="H785" s="1" t="s">
        <v>118</v>
      </c>
      <c r="I785" s="1" t="s">
        <v>9377</v>
      </c>
      <c r="J785" s="1" t="s">
        <v>11187</v>
      </c>
      <c r="K785" s="1" t="str">
        <f t="shared" si="25"/>
        <v>2000</v>
      </c>
      <c r="L785" s="1">
        <f t="shared" si="24"/>
        <v>11</v>
      </c>
      <c r="M785" s="1" t="s">
        <v>60</v>
      </c>
    </row>
    <row r="786" spans="8:13">
      <c r="H786" s="1" t="s">
        <v>197</v>
      </c>
      <c r="I786" s="1" t="s">
        <v>8837</v>
      </c>
      <c r="J786" s="1" t="s">
        <v>1815</v>
      </c>
      <c r="K786" s="1" t="str">
        <f t="shared" si="25"/>
        <v>2008</v>
      </c>
      <c r="L786" s="1">
        <f t="shared" si="24"/>
        <v>11</v>
      </c>
      <c r="M786" s="1" t="s">
        <v>60</v>
      </c>
    </row>
    <row r="787" spans="8:13">
      <c r="H787" s="1" t="s">
        <v>448</v>
      </c>
      <c r="I787" s="1" t="s">
        <v>9305</v>
      </c>
      <c r="J787" s="1" t="s">
        <v>11767</v>
      </c>
      <c r="K787" s="1" t="str">
        <f t="shared" si="25"/>
        <v>1999</v>
      </c>
      <c r="L787" s="1">
        <f t="shared" si="24"/>
        <v>11</v>
      </c>
      <c r="M787" s="1" t="s">
        <v>60</v>
      </c>
    </row>
    <row r="788" spans="8:13">
      <c r="H788" s="1" t="s">
        <v>88</v>
      </c>
      <c r="I788" s="1" t="s">
        <v>7383</v>
      </c>
      <c r="J788" s="1" t="s">
        <v>11776</v>
      </c>
      <c r="K788" s="1" t="str">
        <f t="shared" si="25"/>
        <v>1998</v>
      </c>
      <c r="L788" s="1">
        <f t="shared" si="24"/>
        <v>11</v>
      </c>
      <c r="M788" s="1" t="s">
        <v>60</v>
      </c>
    </row>
    <row r="789" spans="8:13">
      <c r="H789" s="1" t="s">
        <v>158</v>
      </c>
      <c r="I789" s="1" t="s">
        <v>537</v>
      </c>
      <c r="J789" s="1" t="s">
        <v>4965</v>
      </c>
      <c r="K789" s="1" t="str">
        <f t="shared" si="25"/>
        <v>2015</v>
      </c>
      <c r="L789" s="1">
        <f t="shared" si="24"/>
        <v>11</v>
      </c>
      <c r="M789" s="1" t="s">
        <v>60</v>
      </c>
    </row>
    <row r="790" spans="8:13" hidden="1">
      <c r="H790" s="1" t="s">
        <v>130</v>
      </c>
      <c r="I790" s="1" t="s">
        <v>1012</v>
      </c>
      <c r="J790" s="1" t="s">
        <v>3328</v>
      </c>
      <c r="K790" s="1" t="str">
        <f t="shared" si="25"/>
        <v>2015</v>
      </c>
      <c r="L790" s="1">
        <f t="shared" si="24"/>
        <v>10</v>
      </c>
      <c r="M790" s="1" t="s">
        <v>79</v>
      </c>
    </row>
    <row r="791" spans="8:13" hidden="1">
      <c r="H791" s="1" t="s">
        <v>197</v>
      </c>
      <c r="I791" s="1" t="s">
        <v>1012</v>
      </c>
      <c r="J791" s="1" t="s">
        <v>227</v>
      </c>
      <c r="K791" s="1" t="str">
        <f t="shared" si="25"/>
        <v>2017</v>
      </c>
      <c r="L791" s="1">
        <f t="shared" si="24"/>
        <v>17</v>
      </c>
      <c r="M791" s="1" t="s">
        <v>79</v>
      </c>
    </row>
    <row r="792" spans="8:13" hidden="1">
      <c r="H792" s="1" t="s">
        <v>108</v>
      </c>
      <c r="I792" s="1" t="s">
        <v>1012</v>
      </c>
      <c r="J792" s="1" t="s">
        <v>1742</v>
      </c>
      <c r="K792" s="1" t="str">
        <f t="shared" si="25"/>
        <v>2015</v>
      </c>
      <c r="L792" s="1">
        <f t="shared" si="24"/>
        <v>6</v>
      </c>
      <c r="M792" s="1" t="s">
        <v>79</v>
      </c>
    </row>
    <row r="793" spans="8:13" hidden="1">
      <c r="H793" s="1" t="s">
        <v>187</v>
      </c>
      <c r="I793" s="1" t="s">
        <v>1012</v>
      </c>
      <c r="J793" s="1" t="s">
        <v>3171</v>
      </c>
      <c r="K793" s="1" t="str">
        <f t="shared" si="25"/>
        <v>2016</v>
      </c>
      <c r="L793" s="1">
        <f t="shared" si="24"/>
        <v>8</v>
      </c>
      <c r="M793" s="1" t="s">
        <v>79</v>
      </c>
    </row>
    <row r="794" spans="8:13" hidden="1">
      <c r="H794" s="1" t="s">
        <v>116</v>
      </c>
      <c r="I794" s="1" t="s">
        <v>3342</v>
      </c>
      <c r="J794" s="1" t="s">
        <v>496</v>
      </c>
      <c r="K794" s="1" t="str">
        <f t="shared" si="25"/>
        <v>2017</v>
      </c>
      <c r="L794" s="1">
        <f t="shared" si="24"/>
        <v>5</v>
      </c>
      <c r="M794" s="1"/>
    </row>
    <row r="795" spans="8:13">
      <c r="H795" s="1" t="s">
        <v>344</v>
      </c>
      <c r="I795" s="1" t="s">
        <v>968</v>
      </c>
      <c r="J795" s="1" t="s">
        <v>8604</v>
      </c>
      <c r="K795" s="1" t="str">
        <f t="shared" si="25"/>
        <v>2005</v>
      </c>
      <c r="L795" s="1">
        <f t="shared" si="24"/>
        <v>11</v>
      </c>
      <c r="M795" s="1" t="s">
        <v>60</v>
      </c>
    </row>
    <row r="796" spans="8:13">
      <c r="H796" s="1" t="s">
        <v>158</v>
      </c>
      <c r="I796" s="1" t="s">
        <v>8416</v>
      </c>
      <c r="J796" s="1" t="s">
        <v>12097</v>
      </c>
      <c r="K796" s="1" t="str">
        <f t="shared" si="25"/>
        <v>2020</v>
      </c>
      <c r="L796" s="1">
        <f t="shared" si="24"/>
        <v>11</v>
      </c>
      <c r="M796" s="1" t="s">
        <v>60</v>
      </c>
    </row>
    <row r="797" spans="8:13">
      <c r="H797" s="1" t="s">
        <v>144</v>
      </c>
      <c r="I797" s="1" t="s">
        <v>4032</v>
      </c>
      <c r="J797" s="1" t="s">
        <v>12138</v>
      </c>
      <c r="K797" s="1" t="str">
        <f t="shared" si="25"/>
        <v>2007</v>
      </c>
      <c r="L797" s="1">
        <f t="shared" si="24"/>
        <v>11</v>
      </c>
      <c r="M797" s="1" t="s">
        <v>60</v>
      </c>
    </row>
    <row r="798" spans="8:13" hidden="1">
      <c r="H798" s="1" t="s">
        <v>54</v>
      </c>
      <c r="I798" s="1" t="s">
        <v>3342</v>
      </c>
      <c r="J798" s="1" t="s">
        <v>2329</v>
      </c>
      <c r="K798" s="1" t="str">
        <f t="shared" si="25"/>
        <v>2017</v>
      </c>
      <c r="L798" s="1">
        <f t="shared" si="24"/>
        <v>3</v>
      </c>
      <c r="M798" s="1" t="s">
        <v>79</v>
      </c>
    </row>
    <row r="799" spans="8:13">
      <c r="H799" s="1" t="s">
        <v>130</v>
      </c>
      <c r="I799" s="1" t="s">
        <v>493</v>
      </c>
      <c r="J799" s="1" t="s">
        <v>72</v>
      </c>
      <c r="K799" s="1" t="str">
        <f t="shared" si="25"/>
        <v>2019</v>
      </c>
      <c r="L799" s="1">
        <f t="shared" si="24"/>
        <v>12</v>
      </c>
      <c r="M799" s="1" t="s">
        <v>60</v>
      </c>
    </row>
    <row r="800" spans="8:13">
      <c r="H800" s="1" t="s">
        <v>324</v>
      </c>
      <c r="I800" s="1" t="s">
        <v>861</v>
      </c>
      <c r="J800" s="1" t="s">
        <v>881</v>
      </c>
      <c r="K800" s="1" t="str">
        <f t="shared" si="25"/>
        <v>2018</v>
      </c>
      <c r="L800" s="1">
        <f t="shared" si="24"/>
        <v>12</v>
      </c>
      <c r="M800" s="1" t="s">
        <v>60</v>
      </c>
    </row>
    <row r="801" spans="8:13" hidden="1">
      <c r="H801" s="1" t="s">
        <v>479</v>
      </c>
      <c r="I801" s="1" t="s">
        <v>3363</v>
      </c>
      <c r="J801" s="1" t="s">
        <v>1918</v>
      </c>
      <c r="K801" s="1" t="str">
        <f t="shared" si="25"/>
        <v>2007</v>
      </c>
      <c r="L801" s="1">
        <f t="shared" si="24"/>
        <v>9</v>
      </c>
      <c r="M801" s="1" t="s">
        <v>79</v>
      </c>
    </row>
    <row r="802" spans="8:13">
      <c r="H802" s="1" t="s">
        <v>130</v>
      </c>
      <c r="I802" s="1" t="s">
        <v>1745</v>
      </c>
      <c r="J802" s="1" t="s">
        <v>1524</v>
      </c>
      <c r="K802" s="1" t="str">
        <f t="shared" si="25"/>
        <v>2019</v>
      </c>
      <c r="L802" s="1">
        <f t="shared" si="24"/>
        <v>12</v>
      </c>
      <c r="M802" s="1" t="s">
        <v>60</v>
      </c>
    </row>
    <row r="803" spans="8:13">
      <c r="H803" s="1" t="s">
        <v>130</v>
      </c>
      <c r="I803" s="1" t="s">
        <v>1798</v>
      </c>
      <c r="J803" s="1" t="s">
        <v>195</v>
      </c>
      <c r="K803" s="1" t="str">
        <f t="shared" si="25"/>
        <v>2018</v>
      </c>
      <c r="L803" s="1">
        <f t="shared" si="24"/>
        <v>12</v>
      </c>
      <c r="M803" s="1" t="s">
        <v>60</v>
      </c>
    </row>
    <row r="804" spans="8:13">
      <c r="H804" s="1" t="s">
        <v>126</v>
      </c>
      <c r="I804" s="1" t="s">
        <v>2090</v>
      </c>
      <c r="J804" s="1" t="s">
        <v>1534</v>
      </c>
      <c r="K804" s="1" t="str">
        <f t="shared" si="25"/>
        <v>2016</v>
      </c>
      <c r="L804" s="1">
        <f t="shared" si="24"/>
        <v>12</v>
      </c>
      <c r="M804" s="1" t="s">
        <v>60</v>
      </c>
    </row>
    <row r="805" spans="8:13">
      <c r="H805" s="1" t="s">
        <v>126</v>
      </c>
      <c r="I805" s="1" t="s">
        <v>2165</v>
      </c>
      <c r="J805" s="1" t="s">
        <v>496</v>
      </c>
      <c r="K805" s="1" t="str">
        <f t="shared" si="25"/>
        <v>2017</v>
      </c>
      <c r="L805" s="1">
        <f t="shared" si="24"/>
        <v>12</v>
      </c>
      <c r="M805" s="1" t="s">
        <v>60</v>
      </c>
    </row>
    <row r="806" spans="8:13">
      <c r="H806" s="1" t="s">
        <v>130</v>
      </c>
      <c r="I806" s="1" t="s">
        <v>2277</v>
      </c>
      <c r="J806" s="1" t="s">
        <v>2277</v>
      </c>
      <c r="K806" s="1" t="str">
        <f t="shared" si="25"/>
        <v>2019</v>
      </c>
      <c r="L806" s="1">
        <f t="shared" si="24"/>
        <v>12</v>
      </c>
      <c r="M806" s="1" t="s">
        <v>60</v>
      </c>
    </row>
    <row r="807" spans="8:13" hidden="1">
      <c r="H807" s="1" t="s">
        <v>310</v>
      </c>
      <c r="I807" s="1" t="s">
        <v>3385</v>
      </c>
      <c r="J807" s="1" t="s">
        <v>941</v>
      </c>
      <c r="K807" s="1" t="str">
        <f t="shared" si="25"/>
        <v>2011</v>
      </c>
      <c r="L807" s="1">
        <f t="shared" si="24"/>
        <v>39</v>
      </c>
      <c r="M807" s="1" t="s">
        <v>79</v>
      </c>
    </row>
    <row r="808" spans="8:13">
      <c r="H808" s="1" t="s">
        <v>217</v>
      </c>
      <c r="I808" s="1" t="s">
        <v>254</v>
      </c>
      <c r="J808" s="1" t="s">
        <v>1657</v>
      </c>
      <c r="K808" s="1" t="str">
        <f t="shared" si="25"/>
        <v>2014</v>
      </c>
      <c r="L808" s="1">
        <f t="shared" si="24"/>
        <v>12</v>
      </c>
      <c r="M808" s="1" t="s">
        <v>60</v>
      </c>
    </row>
    <row r="809" spans="8:13">
      <c r="H809" s="1" t="s">
        <v>324</v>
      </c>
      <c r="I809" s="1" t="s">
        <v>2746</v>
      </c>
      <c r="J809" s="1" t="s">
        <v>1873</v>
      </c>
      <c r="K809" s="1" t="str">
        <f t="shared" si="25"/>
        <v>2017</v>
      </c>
      <c r="L809" s="1">
        <f t="shared" si="24"/>
        <v>12</v>
      </c>
      <c r="M809" s="1" t="s">
        <v>60</v>
      </c>
    </row>
    <row r="810" spans="8:13">
      <c r="H810" s="1" t="s">
        <v>130</v>
      </c>
      <c r="I810" s="1" t="s">
        <v>2746</v>
      </c>
      <c r="J810" s="1" t="s">
        <v>474</v>
      </c>
      <c r="K810" s="1" t="str">
        <f t="shared" si="25"/>
        <v>2018</v>
      </c>
      <c r="L810" s="1">
        <f t="shared" si="24"/>
        <v>12</v>
      </c>
      <c r="M810" s="1" t="s">
        <v>60</v>
      </c>
    </row>
    <row r="811" spans="8:13" hidden="1">
      <c r="H811" s="1" t="s">
        <v>108</v>
      </c>
      <c r="I811" s="1" t="s">
        <v>3385</v>
      </c>
      <c r="J811" s="1" t="s">
        <v>2019</v>
      </c>
      <c r="K811" s="1" t="str">
        <f t="shared" si="25"/>
        <v>2012</v>
      </c>
      <c r="L811" s="1">
        <f t="shared" si="24"/>
        <v>3</v>
      </c>
      <c r="M811" s="1" t="s">
        <v>79</v>
      </c>
    </row>
    <row r="812" spans="8:13">
      <c r="H812" s="1" t="s">
        <v>130</v>
      </c>
      <c r="I812" s="1" t="s">
        <v>2955</v>
      </c>
      <c r="J812" s="1" t="s">
        <v>728</v>
      </c>
      <c r="K812" s="1" t="str">
        <f t="shared" si="25"/>
        <v>2018</v>
      </c>
      <c r="L812" s="1">
        <f t="shared" si="24"/>
        <v>12</v>
      </c>
      <c r="M812" s="1" t="s">
        <v>60</v>
      </c>
    </row>
    <row r="813" spans="8:13" hidden="1">
      <c r="H813" s="1" t="s">
        <v>644</v>
      </c>
      <c r="I813" s="1" t="s">
        <v>3404</v>
      </c>
      <c r="J813" s="1" t="s">
        <v>3171</v>
      </c>
      <c r="K813" s="1" t="str">
        <f t="shared" si="25"/>
        <v>2016</v>
      </c>
      <c r="L813" s="1">
        <f t="shared" si="24"/>
        <v>34</v>
      </c>
      <c r="M813" s="1" t="s">
        <v>79</v>
      </c>
    </row>
    <row r="814" spans="8:13">
      <c r="H814" s="1" t="s">
        <v>247</v>
      </c>
      <c r="I814" s="1" t="s">
        <v>610</v>
      </c>
      <c r="J814" s="1" t="s">
        <v>3187</v>
      </c>
      <c r="K814" s="1" t="str">
        <f t="shared" si="25"/>
        <v>2014</v>
      </c>
      <c r="L814" s="1">
        <f t="shared" si="24"/>
        <v>12</v>
      </c>
      <c r="M814" s="1" t="s">
        <v>60</v>
      </c>
    </row>
    <row r="815" spans="8:13">
      <c r="H815" s="1" t="s">
        <v>324</v>
      </c>
      <c r="I815" s="1" t="s">
        <v>1741</v>
      </c>
      <c r="J815" s="1" t="s">
        <v>3230</v>
      </c>
      <c r="K815" s="1" t="str">
        <f t="shared" si="25"/>
        <v>2016</v>
      </c>
      <c r="L815" s="1">
        <f t="shared" si="24"/>
        <v>12</v>
      </c>
      <c r="M815" s="1" t="s">
        <v>60</v>
      </c>
    </row>
    <row r="816" spans="8:13" hidden="1">
      <c r="H816" s="1" t="s">
        <v>50</v>
      </c>
      <c r="I816" s="1" t="s">
        <v>3412</v>
      </c>
      <c r="J816" s="1" t="s">
        <v>1249</v>
      </c>
      <c r="K816" s="1" t="str">
        <f t="shared" si="25"/>
        <v>2018</v>
      </c>
      <c r="L816" s="1">
        <f t="shared" ref="L816:L879" si="26">H816-(TEXT(I816,"YYYY")-TEXT(J816,"YYYY"))</f>
        <v>0</v>
      </c>
      <c r="M816" s="1" t="s">
        <v>79</v>
      </c>
    </row>
    <row r="817" spans="8:13">
      <c r="H817" s="1" t="s">
        <v>324</v>
      </c>
      <c r="I817" s="1" t="s">
        <v>3607</v>
      </c>
      <c r="J817" s="1" t="s">
        <v>474</v>
      </c>
      <c r="K817" s="1" t="str">
        <f t="shared" si="25"/>
        <v>2018</v>
      </c>
      <c r="L817" s="1">
        <f t="shared" si="26"/>
        <v>12</v>
      </c>
      <c r="M817" s="1" t="s">
        <v>60</v>
      </c>
    </row>
    <row r="818" spans="8:13">
      <c r="H818" s="1" t="s">
        <v>130</v>
      </c>
      <c r="I818" s="1" t="s">
        <v>3725</v>
      </c>
      <c r="J818" s="1" t="s">
        <v>199</v>
      </c>
      <c r="K818" s="1" t="str">
        <f t="shared" si="25"/>
        <v>2018</v>
      </c>
      <c r="L818" s="1">
        <f t="shared" si="26"/>
        <v>12</v>
      </c>
      <c r="M818" s="1" t="s">
        <v>60</v>
      </c>
    </row>
    <row r="819" spans="8:13">
      <c r="H819" s="1" t="s">
        <v>130</v>
      </c>
      <c r="I819" s="1" t="s">
        <v>3484</v>
      </c>
      <c r="J819" s="1" t="s">
        <v>3484</v>
      </c>
      <c r="K819" s="1" t="str">
        <f t="shared" si="25"/>
        <v>2018</v>
      </c>
      <c r="L819" s="1">
        <f t="shared" si="26"/>
        <v>12</v>
      </c>
      <c r="M819" s="1" t="s">
        <v>60</v>
      </c>
    </row>
    <row r="820" spans="8:13">
      <c r="H820" s="1" t="s">
        <v>324</v>
      </c>
      <c r="I820" s="1" t="s">
        <v>4373</v>
      </c>
      <c r="J820" s="1" t="s">
        <v>1573</v>
      </c>
      <c r="K820" s="1" t="str">
        <f t="shared" si="25"/>
        <v>2016</v>
      </c>
      <c r="L820" s="1">
        <f t="shared" si="26"/>
        <v>12</v>
      </c>
      <c r="M820" s="1" t="s">
        <v>60</v>
      </c>
    </row>
    <row r="821" spans="8:13" hidden="1">
      <c r="H821" s="1" t="s">
        <v>134</v>
      </c>
      <c r="I821" s="1" t="s">
        <v>1774</v>
      </c>
      <c r="J821" s="1" t="s">
        <v>1774</v>
      </c>
      <c r="K821" s="1" t="str">
        <f t="shared" si="25"/>
        <v>2018</v>
      </c>
      <c r="L821" s="1">
        <f t="shared" si="26"/>
        <v>27</v>
      </c>
      <c r="M821" s="1" t="s">
        <v>79</v>
      </c>
    </row>
    <row r="822" spans="8:13">
      <c r="H822" s="1" t="s">
        <v>130</v>
      </c>
      <c r="I822" s="1" t="s">
        <v>4923</v>
      </c>
      <c r="J822" s="1" t="s">
        <v>740</v>
      </c>
      <c r="K822" s="1" t="str">
        <f t="shared" si="25"/>
        <v>2017</v>
      </c>
      <c r="L822" s="1">
        <f t="shared" si="26"/>
        <v>12</v>
      </c>
      <c r="M822" s="1" t="s">
        <v>60</v>
      </c>
    </row>
    <row r="823" spans="8:13" hidden="1">
      <c r="H823" s="1" t="s">
        <v>50</v>
      </c>
      <c r="I823" s="1" t="s">
        <v>3445</v>
      </c>
      <c r="J823" s="1" t="s">
        <v>913</v>
      </c>
      <c r="K823" s="1" t="str">
        <f t="shared" si="25"/>
        <v>2018</v>
      </c>
      <c r="L823" s="1">
        <f t="shared" si="26"/>
        <v>1</v>
      </c>
      <c r="M823" s="1" t="s">
        <v>79</v>
      </c>
    </row>
    <row r="824" spans="8:13" hidden="1">
      <c r="H824" s="1" t="s">
        <v>678</v>
      </c>
      <c r="I824" s="1" t="s">
        <v>3445</v>
      </c>
      <c r="J824" s="1" t="s">
        <v>3450</v>
      </c>
      <c r="K824" s="1" t="str">
        <f t="shared" si="25"/>
        <v>2015</v>
      </c>
      <c r="L824" s="1">
        <f t="shared" si="26"/>
        <v>31</v>
      </c>
      <c r="M824" s="1" t="s">
        <v>79</v>
      </c>
    </row>
    <row r="825" spans="8:13">
      <c r="H825" s="1" t="s">
        <v>130</v>
      </c>
      <c r="I825" s="1" t="s">
        <v>6185</v>
      </c>
      <c r="J825" s="1" t="s">
        <v>6186</v>
      </c>
      <c r="K825" s="1" t="str">
        <f t="shared" si="25"/>
        <v>2016</v>
      </c>
      <c r="L825" s="1">
        <f t="shared" si="26"/>
        <v>12</v>
      </c>
      <c r="M825" s="1" t="s">
        <v>60</v>
      </c>
    </row>
    <row r="826" spans="8:13">
      <c r="H826" s="1" t="s">
        <v>130</v>
      </c>
      <c r="I826" s="1" t="s">
        <v>6881</v>
      </c>
      <c r="J826" s="1" t="s">
        <v>6828</v>
      </c>
      <c r="K826" s="1" t="str">
        <f t="shared" si="25"/>
        <v>2015</v>
      </c>
      <c r="L826" s="1">
        <f t="shared" si="26"/>
        <v>12</v>
      </c>
      <c r="M826" s="1" t="s">
        <v>60</v>
      </c>
    </row>
    <row r="827" spans="8:13">
      <c r="H827" s="1" t="s">
        <v>324</v>
      </c>
      <c r="I827" s="1" t="s">
        <v>3807</v>
      </c>
      <c r="J827" s="1" t="s">
        <v>7233</v>
      </c>
      <c r="K827" s="1" t="str">
        <f t="shared" si="25"/>
        <v>2014</v>
      </c>
      <c r="L827" s="1">
        <f t="shared" si="26"/>
        <v>12</v>
      </c>
      <c r="M827" s="1" t="s">
        <v>60</v>
      </c>
    </row>
    <row r="828" spans="8:13">
      <c r="H828" s="1" t="s">
        <v>169</v>
      </c>
      <c r="I828" s="1" t="s">
        <v>7097</v>
      </c>
      <c r="J828" s="1" t="s">
        <v>6615</v>
      </c>
      <c r="K828" s="1" t="str">
        <f t="shared" si="25"/>
        <v>2008</v>
      </c>
      <c r="L828" s="1">
        <f t="shared" si="26"/>
        <v>12</v>
      </c>
      <c r="M828" s="1" t="s">
        <v>60</v>
      </c>
    </row>
    <row r="829" spans="8:13">
      <c r="H829" s="1" t="s">
        <v>197</v>
      </c>
      <c r="I829" s="1" t="s">
        <v>3137</v>
      </c>
      <c r="J829" s="1" t="s">
        <v>7796</v>
      </c>
      <c r="K829" s="1" t="str">
        <f t="shared" si="25"/>
        <v>2011</v>
      </c>
      <c r="L829" s="1">
        <f t="shared" si="26"/>
        <v>12</v>
      </c>
      <c r="M829" s="1" t="s">
        <v>60</v>
      </c>
    </row>
    <row r="830" spans="8:13">
      <c r="H830" s="1" t="s">
        <v>583</v>
      </c>
      <c r="I830" s="1" t="s">
        <v>7937</v>
      </c>
      <c r="J830" s="1" t="s">
        <v>2212</v>
      </c>
      <c r="K830" s="1" t="str">
        <f t="shared" si="25"/>
        <v>2010</v>
      </c>
      <c r="L830" s="1">
        <f t="shared" si="26"/>
        <v>12</v>
      </c>
      <c r="M830" s="1" t="s">
        <v>60</v>
      </c>
    </row>
    <row r="831" spans="8:13">
      <c r="H831" s="1" t="s">
        <v>144</v>
      </c>
      <c r="I831" s="1" t="s">
        <v>8214</v>
      </c>
      <c r="J831" s="1" t="s">
        <v>8216</v>
      </c>
      <c r="K831" s="1" t="str">
        <f t="shared" si="25"/>
        <v>2008</v>
      </c>
      <c r="L831" s="1">
        <f t="shared" si="26"/>
        <v>12</v>
      </c>
      <c r="M831" s="1" t="s">
        <v>60</v>
      </c>
    </row>
    <row r="832" spans="8:13">
      <c r="H832" s="1" t="s">
        <v>583</v>
      </c>
      <c r="I832" s="1" t="s">
        <v>8261</v>
      </c>
      <c r="J832" s="1" t="s">
        <v>8182</v>
      </c>
      <c r="K832" s="1" t="str">
        <f t="shared" si="25"/>
        <v>2010</v>
      </c>
      <c r="L832" s="1">
        <f t="shared" si="26"/>
        <v>12</v>
      </c>
      <c r="M832" s="1" t="s">
        <v>60</v>
      </c>
    </row>
    <row r="833" spans="8:13" hidden="1">
      <c r="H833" s="1" t="s">
        <v>367</v>
      </c>
      <c r="I833" s="1" t="s">
        <v>3484</v>
      </c>
      <c r="J833" s="1" t="s">
        <v>652</v>
      </c>
      <c r="K833" s="1" t="str">
        <f t="shared" si="25"/>
        <v>2010</v>
      </c>
      <c r="L833" s="1">
        <f t="shared" si="26"/>
        <v>18</v>
      </c>
      <c r="M833" s="1" t="s">
        <v>79</v>
      </c>
    </row>
    <row r="834" spans="8:13">
      <c r="H834" s="1" t="s">
        <v>130</v>
      </c>
      <c r="I834" s="1" t="s">
        <v>7244</v>
      </c>
      <c r="J834" s="1" t="s">
        <v>8353</v>
      </c>
      <c r="K834" s="1" t="str">
        <f t="shared" ref="K834:K897" si="27">TEXT(J834,"YYYY")</f>
        <v>2014</v>
      </c>
      <c r="L834" s="1">
        <f t="shared" si="26"/>
        <v>12</v>
      </c>
      <c r="M834" s="1" t="s">
        <v>60</v>
      </c>
    </row>
    <row r="835" spans="8:13">
      <c r="H835" s="1" t="s">
        <v>217</v>
      </c>
      <c r="I835" s="1" t="s">
        <v>8945</v>
      </c>
      <c r="J835" s="1" t="s">
        <v>381</v>
      </c>
      <c r="K835" s="1" t="str">
        <f t="shared" si="27"/>
        <v>2016</v>
      </c>
      <c r="L835" s="1">
        <f t="shared" si="26"/>
        <v>12</v>
      </c>
      <c r="M835" s="1" t="s">
        <v>60</v>
      </c>
    </row>
    <row r="836" spans="8:13">
      <c r="H836" s="1" t="s">
        <v>367</v>
      </c>
      <c r="I836" s="1" t="s">
        <v>178</v>
      </c>
      <c r="J836" s="1" t="s">
        <v>9097</v>
      </c>
      <c r="K836" s="1" t="str">
        <f t="shared" si="27"/>
        <v>1998</v>
      </c>
      <c r="L836" s="1">
        <f t="shared" si="26"/>
        <v>12</v>
      </c>
      <c r="M836" s="1" t="s">
        <v>60</v>
      </c>
    </row>
    <row r="837" spans="8:13">
      <c r="H837" s="1" t="s">
        <v>130</v>
      </c>
      <c r="I837" s="1" t="s">
        <v>9113</v>
      </c>
      <c r="J837" s="1" t="s">
        <v>8509</v>
      </c>
      <c r="K837" s="1" t="str">
        <f t="shared" si="27"/>
        <v>2012</v>
      </c>
      <c r="L837" s="1">
        <f t="shared" si="26"/>
        <v>12</v>
      </c>
      <c r="M837" s="1" t="s">
        <v>60</v>
      </c>
    </row>
    <row r="838" spans="8:13" hidden="1">
      <c r="H838" s="1" t="s">
        <v>678</v>
      </c>
      <c r="I838" s="1" t="s">
        <v>3506</v>
      </c>
      <c r="J838" s="1" t="s">
        <v>3509</v>
      </c>
      <c r="K838" s="1" t="str">
        <f t="shared" si="27"/>
        <v>2005</v>
      </c>
      <c r="L838" s="1">
        <f t="shared" si="26"/>
        <v>20</v>
      </c>
      <c r="M838" s="1" t="s">
        <v>79</v>
      </c>
    </row>
    <row r="839" spans="8:13" hidden="1">
      <c r="H839" s="1" t="s">
        <v>126</v>
      </c>
      <c r="I839" s="1" t="s">
        <v>3506</v>
      </c>
      <c r="J839" s="1" t="s">
        <v>1125</v>
      </c>
      <c r="K839" s="1" t="str">
        <f t="shared" si="27"/>
        <v>2012</v>
      </c>
      <c r="L839" s="1">
        <f t="shared" si="26"/>
        <v>7</v>
      </c>
      <c r="M839" s="1" t="s">
        <v>79</v>
      </c>
    </row>
    <row r="840" spans="8:13">
      <c r="H840" s="1" t="s">
        <v>130</v>
      </c>
      <c r="I840" s="1" t="s">
        <v>9451</v>
      </c>
      <c r="J840" s="1" t="s">
        <v>9439</v>
      </c>
      <c r="K840" s="1" t="str">
        <f t="shared" si="27"/>
        <v>2012</v>
      </c>
      <c r="L840" s="1">
        <f t="shared" si="26"/>
        <v>12</v>
      </c>
      <c r="M840" s="1" t="s">
        <v>60</v>
      </c>
    </row>
    <row r="841" spans="8:13">
      <c r="H841" s="1" t="s">
        <v>130</v>
      </c>
      <c r="I841" s="1" t="s">
        <v>9653</v>
      </c>
      <c r="J841" s="1" t="s">
        <v>9012</v>
      </c>
      <c r="K841" s="1" t="str">
        <f t="shared" si="27"/>
        <v>2012</v>
      </c>
      <c r="L841" s="1">
        <f t="shared" si="26"/>
        <v>12</v>
      </c>
      <c r="M841" s="1" t="s">
        <v>60</v>
      </c>
    </row>
    <row r="842" spans="8:13">
      <c r="H842" s="1" t="s">
        <v>247</v>
      </c>
      <c r="I842" s="1" t="s">
        <v>9662</v>
      </c>
      <c r="J842" s="1" t="s">
        <v>9683</v>
      </c>
      <c r="K842" s="1" t="str">
        <f t="shared" si="27"/>
        <v>2009</v>
      </c>
      <c r="L842" s="1">
        <f t="shared" si="26"/>
        <v>12</v>
      </c>
      <c r="M842" s="1" t="s">
        <v>60</v>
      </c>
    </row>
    <row r="843" spans="8:13">
      <c r="H843" s="1" t="s">
        <v>134</v>
      </c>
      <c r="I843" s="1" t="s">
        <v>9868</v>
      </c>
      <c r="J843" s="1" t="s">
        <v>9888</v>
      </c>
      <c r="K843" s="1" t="str">
        <f t="shared" si="27"/>
        <v>1998</v>
      </c>
      <c r="L843" s="1">
        <f t="shared" si="26"/>
        <v>12</v>
      </c>
      <c r="M843" s="1" t="s">
        <v>60</v>
      </c>
    </row>
    <row r="844" spans="8:13" hidden="1">
      <c r="H844" s="1" t="s">
        <v>344</v>
      </c>
      <c r="I844" s="1" t="s">
        <v>3542</v>
      </c>
      <c r="J844" s="1" t="s">
        <v>1067</v>
      </c>
      <c r="K844" s="1" t="str">
        <f t="shared" si="27"/>
        <v>2015</v>
      </c>
      <c r="L844" s="1">
        <f t="shared" si="26"/>
        <v>19</v>
      </c>
      <c r="M844" s="1" t="s">
        <v>79</v>
      </c>
    </row>
    <row r="845" spans="8:13" hidden="1">
      <c r="H845" s="1" t="s">
        <v>128</v>
      </c>
      <c r="I845" s="1" t="s">
        <v>426</v>
      </c>
      <c r="J845" s="1"/>
      <c r="K845" s="1" t="str">
        <f t="shared" si="27"/>
        <v>1900</v>
      </c>
      <c r="L845" s="1">
        <f t="shared" si="26"/>
        <v>-76</v>
      </c>
      <c r="M845" s="1" t="s">
        <v>79</v>
      </c>
    </row>
    <row r="846" spans="8:13" hidden="1">
      <c r="H846" s="1" t="s">
        <v>197</v>
      </c>
      <c r="I846" s="1" t="s">
        <v>3306</v>
      </c>
      <c r="J846" s="1" t="s">
        <v>3306</v>
      </c>
      <c r="K846" s="1" t="str">
        <f t="shared" si="27"/>
        <v>2017</v>
      </c>
      <c r="L846" s="1">
        <f t="shared" si="26"/>
        <v>17</v>
      </c>
      <c r="M846" s="1" t="s">
        <v>79</v>
      </c>
    </row>
    <row r="847" spans="8:13" hidden="1">
      <c r="H847" s="1" t="s">
        <v>169</v>
      </c>
      <c r="I847" s="1" t="s">
        <v>3552</v>
      </c>
      <c r="J847" s="1" t="s">
        <v>162</v>
      </c>
      <c r="K847" s="1" t="str">
        <f t="shared" si="27"/>
        <v>2016</v>
      </c>
      <c r="L847" s="1">
        <f t="shared" si="26"/>
        <v>20</v>
      </c>
      <c r="M847" s="1" t="s">
        <v>79</v>
      </c>
    </row>
    <row r="848" spans="8:13">
      <c r="H848" s="1" t="s">
        <v>126</v>
      </c>
      <c r="I848" s="1" t="s">
        <v>10132</v>
      </c>
      <c r="J848" s="1" t="s">
        <v>10141</v>
      </c>
      <c r="K848" s="1" t="str">
        <f t="shared" si="27"/>
        <v>2010</v>
      </c>
      <c r="L848" s="1">
        <f t="shared" si="26"/>
        <v>12</v>
      </c>
      <c r="M848" s="1" t="s">
        <v>60</v>
      </c>
    </row>
    <row r="849" spans="8:13">
      <c r="H849" s="1" t="s">
        <v>197</v>
      </c>
      <c r="I849" s="1" t="s">
        <v>9143</v>
      </c>
      <c r="J849" s="1" t="s">
        <v>10226</v>
      </c>
      <c r="K849" s="1" t="str">
        <f t="shared" si="27"/>
        <v>2008</v>
      </c>
      <c r="L849" s="1">
        <f t="shared" si="26"/>
        <v>12</v>
      </c>
      <c r="M849" s="1" t="s">
        <v>60</v>
      </c>
    </row>
    <row r="850" spans="8:13">
      <c r="H850" s="1" t="s">
        <v>324</v>
      </c>
      <c r="I850" s="1" t="s">
        <v>10281</v>
      </c>
      <c r="J850" s="1" t="s">
        <v>877</v>
      </c>
      <c r="K850" s="1" t="str">
        <f t="shared" si="27"/>
        <v>2019</v>
      </c>
      <c r="L850" s="1">
        <f t="shared" si="26"/>
        <v>12</v>
      </c>
      <c r="M850" s="1" t="s">
        <v>60</v>
      </c>
    </row>
    <row r="851" spans="8:13" hidden="1">
      <c r="H851" s="1" t="s">
        <v>217</v>
      </c>
      <c r="I851" s="1" t="s">
        <v>3566</v>
      </c>
      <c r="J851" s="1" t="s">
        <v>2212</v>
      </c>
      <c r="K851" s="1" t="str">
        <f t="shared" si="27"/>
        <v>2010</v>
      </c>
      <c r="L851" s="1">
        <f t="shared" si="26"/>
        <v>9</v>
      </c>
      <c r="M851" s="1" t="s">
        <v>79</v>
      </c>
    </row>
    <row r="852" spans="8:13">
      <c r="H852" s="1" t="s">
        <v>644</v>
      </c>
      <c r="I852" s="1" t="s">
        <v>8481</v>
      </c>
      <c r="J852" s="1" t="s">
        <v>11152</v>
      </c>
      <c r="K852" s="1" t="str">
        <f t="shared" si="27"/>
        <v>1997</v>
      </c>
      <c r="L852" s="1">
        <f t="shared" si="26"/>
        <v>12</v>
      </c>
      <c r="M852" s="1" t="s">
        <v>60</v>
      </c>
    </row>
    <row r="853" spans="8:13">
      <c r="H853" s="1" t="s">
        <v>130</v>
      </c>
      <c r="I853" s="1" t="s">
        <v>7244</v>
      </c>
      <c r="J853" s="1" t="s">
        <v>6321</v>
      </c>
      <c r="K853" s="1" t="str">
        <f t="shared" si="27"/>
        <v>2014</v>
      </c>
      <c r="L853" s="1">
        <f t="shared" si="26"/>
        <v>12</v>
      </c>
      <c r="M853" s="1" t="s">
        <v>60</v>
      </c>
    </row>
    <row r="854" spans="8:13">
      <c r="H854" s="1" t="s">
        <v>130</v>
      </c>
      <c r="I854" s="1" t="s">
        <v>11547</v>
      </c>
      <c r="J854" s="1" t="s">
        <v>5747</v>
      </c>
      <c r="K854" s="1" t="str">
        <f t="shared" si="27"/>
        <v>2015</v>
      </c>
      <c r="L854" s="1">
        <f t="shared" si="26"/>
        <v>12</v>
      </c>
      <c r="M854" s="1" t="s">
        <v>60</v>
      </c>
    </row>
    <row r="855" spans="8:13" hidden="1">
      <c r="H855" s="1" t="s">
        <v>515</v>
      </c>
      <c r="I855" s="1" t="s">
        <v>3580</v>
      </c>
      <c r="J855" s="1" t="s">
        <v>3581</v>
      </c>
      <c r="K855" s="1" t="str">
        <f t="shared" si="27"/>
        <v>2002</v>
      </c>
      <c r="L855" s="1">
        <f t="shared" si="26"/>
        <v>50</v>
      </c>
      <c r="M855" s="1" t="s">
        <v>79</v>
      </c>
    </row>
    <row r="856" spans="8:13">
      <c r="H856" s="1" t="s">
        <v>126</v>
      </c>
      <c r="I856" s="1" t="s">
        <v>11621</v>
      </c>
      <c r="J856" s="1" t="s">
        <v>6947</v>
      </c>
      <c r="K856" s="1" t="str">
        <f t="shared" si="27"/>
        <v>2013</v>
      </c>
      <c r="L856" s="1">
        <f t="shared" si="26"/>
        <v>12</v>
      </c>
      <c r="M856" s="1" t="s">
        <v>60</v>
      </c>
    </row>
    <row r="857" spans="8:13" hidden="1">
      <c r="H857" s="1" t="s">
        <v>149</v>
      </c>
      <c r="I857" s="1" t="s">
        <v>3588</v>
      </c>
      <c r="J857" s="1" t="s">
        <v>2212</v>
      </c>
      <c r="K857" s="1" t="str">
        <f t="shared" si="27"/>
        <v>2010</v>
      </c>
      <c r="L857" s="1">
        <f t="shared" si="26"/>
        <v>32</v>
      </c>
      <c r="M857" s="1" t="s">
        <v>79</v>
      </c>
    </row>
    <row r="858" spans="8:13">
      <c r="H858" s="1" t="s">
        <v>197</v>
      </c>
      <c r="I858" s="1" t="s">
        <v>9132</v>
      </c>
      <c r="J858" s="1" t="s">
        <v>7895</v>
      </c>
      <c r="K858" s="1" t="str">
        <f t="shared" si="27"/>
        <v>2010</v>
      </c>
      <c r="L858" s="1">
        <f t="shared" si="26"/>
        <v>12</v>
      </c>
      <c r="M858" s="1" t="s">
        <v>60</v>
      </c>
    </row>
    <row r="859" spans="8:13" hidden="1">
      <c r="H859" s="1" t="s">
        <v>644</v>
      </c>
      <c r="I859" s="1" t="s">
        <v>579</v>
      </c>
      <c r="J859" s="1" t="s">
        <v>1918</v>
      </c>
      <c r="K859" s="1" t="str">
        <f t="shared" si="27"/>
        <v>2007</v>
      </c>
      <c r="L859" s="1">
        <f t="shared" si="26"/>
        <v>25</v>
      </c>
      <c r="M859" s="1" t="s">
        <v>79</v>
      </c>
    </row>
    <row r="860" spans="8:13" hidden="1">
      <c r="H860" s="1" t="s">
        <v>530</v>
      </c>
      <c r="I860" s="1" t="s">
        <v>579</v>
      </c>
      <c r="J860" s="1" t="s">
        <v>303</v>
      </c>
      <c r="K860" s="1" t="str">
        <f t="shared" si="27"/>
        <v>2016</v>
      </c>
      <c r="L860" s="1">
        <f t="shared" si="26"/>
        <v>32</v>
      </c>
      <c r="M860" s="1" t="s">
        <v>79</v>
      </c>
    </row>
    <row r="861" spans="8:13" hidden="1">
      <c r="H861" s="1" t="s">
        <v>693</v>
      </c>
      <c r="I861" s="1" t="s">
        <v>579</v>
      </c>
      <c r="J861" s="1" t="s">
        <v>1873</v>
      </c>
      <c r="K861" s="1" t="str">
        <f t="shared" si="27"/>
        <v>2017</v>
      </c>
      <c r="L861" s="1">
        <f t="shared" si="26"/>
        <v>69</v>
      </c>
      <c r="M861" s="1" t="s">
        <v>79</v>
      </c>
    </row>
    <row r="862" spans="8:13">
      <c r="H862" s="1" t="s">
        <v>126</v>
      </c>
      <c r="I862" s="1" t="s">
        <v>613</v>
      </c>
      <c r="J862" s="1" t="s">
        <v>6287</v>
      </c>
      <c r="K862" s="1" t="str">
        <f t="shared" si="27"/>
        <v>2013</v>
      </c>
      <c r="L862" s="1">
        <f t="shared" si="26"/>
        <v>12</v>
      </c>
      <c r="M862" s="1" t="s">
        <v>60</v>
      </c>
    </row>
    <row r="863" spans="8:13">
      <c r="H863" s="1" t="s">
        <v>88</v>
      </c>
      <c r="I863" s="1" t="s">
        <v>471</v>
      </c>
      <c r="J863" s="5">
        <v>37987</v>
      </c>
      <c r="K863" s="1" t="str">
        <f t="shared" si="27"/>
        <v>2004</v>
      </c>
      <c r="L863" s="1">
        <f t="shared" si="26"/>
        <v>13</v>
      </c>
      <c r="M863" s="1" t="s">
        <v>60</v>
      </c>
    </row>
    <row r="864" spans="8:13">
      <c r="H864" s="1" t="s">
        <v>197</v>
      </c>
      <c r="I864" s="1" t="s">
        <v>493</v>
      </c>
      <c r="J864" s="1" t="s">
        <v>507</v>
      </c>
      <c r="K864" s="1" t="str">
        <f t="shared" si="27"/>
        <v>2015</v>
      </c>
      <c r="L864" s="1">
        <f t="shared" si="26"/>
        <v>13</v>
      </c>
      <c r="M864" s="1" t="s">
        <v>60</v>
      </c>
    </row>
    <row r="865" spans="8:13">
      <c r="H865" s="1" t="s">
        <v>324</v>
      </c>
      <c r="I865" s="1" t="s">
        <v>579</v>
      </c>
      <c r="J865" s="1" t="s">
        <v>579</v>
      </c>
      <c r="K865" s="1" t="str">
        <f t="shared" si="27"/>
        <v>2017</v>
      </c>
      <c r="L865" s="1">
        <f t="shared" si="26"/>
        <v>13</v>
      </c>
      <c r="M865" s="1" t="s">
        <v>60</v>
      </c>
    </row>
    <row r="866" spans="8:13" hidden="1">
      <c r="H866" s="1" t="s">
        <v>197</v>
      </c>
      <c r="I866" s="1" t="s">
        <v>3617</v>
      </c>
      <c r="J866" s="1" t="s">
        <v>1755</v>
      </c>
      <c r="K866" s="1" t="str">
        <f t="shared" si="27"/>
        <v>2014</v>
      </c>
      <c r="L866" s="1">
        <f t="shared" si="26"/>
        <v>12</v>
      </c>
      <c r="M866" s="1" t="s">
        <v>79</v>
      </c>
    </row>
    <row r="867" spans="8:13">
      <c r="H867" s="1" t="s">
        <v>126</v>
      </c>
      <c r="I867" s="1" t="s">
        <v>1027</v>
      </c>
      <c r="J867" s="1" t="s">
        <v>1039</v>
      </c>
      <c r="K867" s="1" t="str">
        <f t="shared" si="27"/>
        <v>2018</v>
      </c>
      <c r="L867" s="1">
        <f t="shared" si="26"/>
        <v>13</v>
      </c>
      <c r="M867" s="1" t="s">
        <v>60</v>
      </c>
    </row>
    <row r="868" spans="8:13" hidden="1">
      <c r="H868" s="1" t="s">
        <v>58</v>
      </c>
      <c r="I868" s="1" t="s">
        <v>3623</v>
      </c>
      <c r="J868" s="1" t="s">
        <v>191</v>
      </c>
      <c r="K868" s="1" t="str">
        <f t="shared" si="27"/>
        <v>2018</v>
      </c>
      <c r="L868" s="1">
        <f t="shared" si="26"/>
        <v>10</v>
      </c>
      <c r="M868" s="1" t="s">
        <v>79</v>
      </c>
    </row>
    <row r="869" spans="8:13" hidden="1">
      <c r="H869" s="1" t="s">
        <v>233</v>
      </c>
      <c r="I869" s="1" t="s">
        <v>3623</v>
      </c>
      <c r="J869" s="1" t="s">
        <v>3630</v>
      </c>
      <c r="K869" s="1" t="str">
        <f t="shared" si="27"/>
        <v>2017</v>
      </c>
      <c r="L869" s="1">
        <f t="shared" si="26"/>
        <v>48</v>
      </c>
      <c r="M869" s="1" t="s">
        <v>79</v>
      </c>
    </row>
    <row r="870" spans="8:13" hidden="1">
      <c r="H870" s="1" t="s">
        <v>324</v>
      </c>
      <c r="I870" s="1" t="s">
        <v>3623</v>
      </c>
      <c r="J870" s="1" t="s">
        <v>3634</v>
      </c>
      <c r="K870" s="1" t="str">
        <f t="shared" si="27"/>
        <v>2016</v>
      </c>
      <c r="L870" s="1">
        <f t="shared" si="26"/>
        <v>11</v>
      </c>
      <c r="M870" s="1" t="s">
        <v>79</v>
      </c>
    </row>
    <row r="871" spans="8:13" hidden="1">
      <c r="H871" s="1" t="s">
        <v>299</v>
      </c>
      <c r="I871" s="1" t="s">
        <v>3623</v>
      </c>
      <c r="J871" s="1" t="s">
        <v>3458</v>
      </c>
      <c r="K871" s="1" t="str">
        <f t="shared" si="27"/>
        <v>2018</v>
      </c>
      <c r="L871" s="1">
        <f t="shared" si="26"/>
        <v>44</v>
      </c>
      <c r="M871" s="1" t="s">
        <v>79</v>
      </c>
    </row>
    <row r="872" spans="8:13" hidden="1">
      <c r="H872" s="1" t="s">
        <v>108</v>
      </c>
      <c r="I872" s="1" t="s">
        <v>3623</v>
      </c>
      <c r="J872" s="1" t="s">
        <v>2854</v>
      </c>
      <c r="K872" s="1" t="str">
        <f t="shared" si="27"/>
        <v>2018</v>
      </c>
      <c r="L872" s="1">
        <f t="shared" si="26"/>
        <v>8</v>
      </c>
      <c r="M872" s="1" t="s">
        <v>79</v>
      </c>
    </row>
    <row r="873" spans="8:13">
      <c r="H873" s="1" t="s">
        <v>177</v>
      </c>
      <c r="I873" s="1" t="s">
        <v>1192</v>
      </c>
      <c r="J873" s="1" t="s">
        <v>1072</v>
      </c>
      <c r="K873" s="1" t="str">
        <f t="shared" si="27"/>
        <v>2009</v>
      </c>
      <c r="L873" s="1">
        <f t="shared" si="26"/>
        <v>13</v>
      </c>
      <c r="M873" s="1" t="s">
        <v>60</v>
      </c>
    </row>
    <row r="874" spans="8:13">
      <c r="H874" s="1" t="s">
        <v>324</v>
      </c>
      <c r="I874" s="1" t="s">
        <v>1549</v>
      </c>
      <c r="J874" s="1" t="s">
        <v>66</v>
      </c>
      <c r="K874" s="1" t="str">
        <f t="shared" si="27"/>
        <v>2019</v>
      </c>
      <c r="L874" s="1">
        <f t="shared" si="26"/>
        <v>13</v>
      </c>
      <c r="M874" s="1" t="s">
        <v>60</v>
      </c>
    </row>
    <row r="875" spans="8:13">
      <c r="H875" s="1" t="s">
        <v>324</v>
      </c>
      <c r="I875" s="1" t="s">
        <v>1837</v>
      </c>
      <c r="J875" s="1" t="s">
        <v>1841</v>
      </c>
      <c r="K875" s="1" t="str">
        <f t="shared" si="27"/>
        <v>2018</v>
      </c>
      <c r="L875" s="1">
        <f t="shared" si="26"/>
        <v>13</v>
      </c>
      <c r="M875" s="1" t="s">
        <v>60</v>
      </c>
    </row>
    <row r="876" spans="8:13">
      <c r="H876" s="1" t="s">
        <v>126</v>
      </c>
      <c r="I876" s="1" t="s">
        <v>2426</v>
      </c>
      <c r="J876" s="1" t="s">
        <v>1873</v>
      </c>
      <c r="K876" s="1" t="str">
        <f t="shared" si="27"/>
        <v>2017</v>
      </c>
      <c r="L876" s="1">
        <f t="shared" si="26"/>
        <v>13</v>
      </c>
      <c r="M876" s="1" t="s">
        <v>60</v>
      </c>
    </row>
    <row r="877" spans="8:13">
      <c r="H877" s="1" t="s">
        <v>126</v>
      </c>
      <c r="I877" s="1" t="s">
        <v>554</v>
      </c>
      <c r="J877" s="1" t="s">
        <v>1286</v>
      </c>
      <c r="K877" s="1" t="str">
        <f t="shared" si="27"/>
        <v>2017</v>
      </c>
      <c r="L877" s="1">
        <f t="shared" si="26"/>
        <v>13</v>
      </c>
      <c r="M877" s="1" t="s">
        <v>60</v>
      </c>
    </row>
    <row r="878" spans="8:13">
      <c r="H878" s="1" t="s">
        <v>126</v>
      </c>
      <c r="I878" s="1" t="s">
        <v>2430</v>
      </c>
      <c r="J878" s="1" t="s">
        <v>2892</v>
      </c>
      <c r="K878" s="1" t="str">
        <f t="shared" si="27"/>
        <v>2017</v>
      </c>
      <c r="L878" s="1">
        <f t="shared" si="26"/>
        <v>13</v>
      </c>
      <c r="M878" s="1" t="s">
        <v>60</v>
      </c>
    </row>
    <row r="879" spans="8:13" hidden="1">
      <c r="H879" s="1" t="s">
        <v>809</v>
      </c>
      <c r="I879" s="1" t="s">
        <v>3665</v>
      </c>
      <c r="J879" s="1"/>
      <c r="K879" s="1" t="str">
        <f t="shared" si="27"/>
        <v>1900</v>
      </c>
      <c r="L879" s="1">
        <f t="shared" si="26"/>
        <v>-82</v>
      </c>
      <c r="M879" s="1" t="s">
        <v>79</v>
      </c>
    </row>
    <row r="880" spans="8:13" hidden="1">
      <c r="H880" s="1" t="s">
        <v>678</v>
      </c>
      <c r="I880" s="1" t="s">
        <v>3668</v>
      </c>
      <c r="J880" s="1" t="s">
        <v>3430</v>
      </c>
      <c r="K880" s="1" t="str">
        <f t="shared" si="27"/>
        <v>2016</v>
      </c>
      <c r="L880" s="1">
        <f t="shared" ref="L880:L943" si="28">H880-(TEXT(I880,"YYYY")-TEXT(J880,"YYYY"))</f>
        <v>32</v>
      </c>
      <c r="M880" s="1" t="s">
        <v>79</v>
      </c>
    </row>
    <row r="881" spans="8:13">
      <c r="H881" s="1" t="s">
        <v>324</v>
      </c>
      <c r="I881" s="1" t="s">
        <v>2994</v>
      </c>
      <c r="J881" s="1" t="s">
        <v>527</v>
      </c>
      <c r="K881" s="1" t="str">
        <f t="shared" si="27"/>
        <v>2018</v>
      </c>
      <c r="L881" s="1">
        <f t="shared" si="28"/>
        <v>13</v>
      </c>
      <c r="M881" s="1" t="s">
        <v>60</v>
      </c>
    </row>
    <row r="882" spans="8:13" hidden="1">
      <c r="H882" s="1" t="s">
        <v>515</v>
      </c>
      <c r="I882" s="1" t="s">
        <v>3678</v>
      </c>
      <c r="J882" s="1" t="s">
        <v>2344</v>
      </c>
      <c r="K882" s="1" t="str">
        <f t="shared" si="27"/>
        <v>2018</v>
      </c>
      <c r="L882" s="1">
        <f t="shared" si="28"/>
        <v>65</v>
      </c>
      <c r="M882" s="1" t="s">
        <v>79</v>
      </c>
    </row>
    <row r="883" spans="8:13">
      <c r="H883" s="1" t="s">
        <v>126</v>
      </c>
      <c r="I883" s="1" t="s">
        <v>818</v>
      </c>
      <c r="J883" s="1" t="s">
        <v>752</v>
      </c>
      <c r="K883" s="1" t="str">
        <f t="shared" si="27"/>
        <v>2018</v>
      </c>
      <c r="L883" s="1">
        <f t="shared" si="28"/>
        <v>13</v>
      </c>
      <c r="M883" s="1" t="s">
        <v>60</v>
      </c>
    </row>
    <row r="884" spans="8:13">
      <c r="H884" s="1" t="s">
        <v>324</v>
      </c>
      <c r="I884" s="1" t="s">
        <v>759</v>
      </c>
      <c r="J884" s="1" t="s">
        <v>726</v>
      </c>
      <c r="K884" s="1" t="str">
        <f t="shared" si="27"/>
        <v>2019</v>
      </c>
      <c r="L884" s="1">
        <f t="shared" si="28"/>
        <v>13</v>
      </c>
      <c r="M884" s="1" t="s">
        <v>60</v>
      </c>
    </row>
    <row r="885" spans="8:13" hidden="1">
      <c r="H885" s="1" t="s">
        <v>809</v>
      </c>
      <c r="I885" s="1" t="s">
        <v>3682</v>
      </c>
      <c r="J885" s="1" t="s">
        <v>3690</v>
      </c>
      <c r="K885" s="1" t="str">
        <f t="shared" si="27"/>
        <v>2010</v>
      </c>
      <c r="L885" s="1">
        <f t="shared" si="28"/>
        <v>28</v>
      </c>
      <c r="M885" s="1" t="s">
        <v>79</v>
      </c>
    </row>
    <row r="886" spans="8:13">
      <c r="H886" s="1" t="s">
        <v>324</v>
      </c>
      <c r="I886" s="1" t="s">
        <v>3194</v>
      </c>
      <c r="J886" s="1" t="s">
        <v>1056</v>
      </c>
      <c r="K886" s="1" t="str">
        <f t="shared" si="27"/>
        <v>2019</v>
      </c>
      <c r="L886" s="1">
        <f t="shared" si="28"/>
        <v>13</v>
      </c>
      <c r="M886" s="1" t="s">
        <v>60</v>
      </c>
    </row>
    <row r="887" spans="8:13">
      <c r="H887" s="1" t="s">
        <v>169</v>
      </c>
      <c r="I887" s="1" t="s">
        <v>750</v>
      </c>
      <c r="J887" s="1" t="s">
        <v>3556</v>
      </c>
      <c r="K887" s="1" t="str">
        <f t="shared" si="27"/>
        <v>2011</v>
      </c>
      <c r="L887" s="1">
        <f t="shared" si="28"/>
        <v>13</v>
      </c>
      <c r="M887" s="1" t="s">
        <v>60</v>
      </c>
    </row>
    <row r="888" spans="8:13" hidden="1">
      <c r="H888" s="1" t="s">
        <v>530</v>
      </c>
      <c r="I888" s="1" t="s">
        <v>3703</v>
      </c>
      <c r="J888" s="1" t="s">
        <v>3704</v>
      </c>
      <c r="K888" s="1" t="str">
        <f t="shared" si="27"/>
        <v>2013</v>
      </c>
      <c r="L888" s="1">
        <f t="shared" si="28"/>
        <v>29</v>
      </c>
      <c r="M888" s="1" t="s">
        <v>79</v>
      </c>
    </row>
    <row r="889" spans="8:13">
      <c r="H889" s="1" t="s">
        <v>324</v>
      </c>
      <c r="I889" s="1" t="s">
        <v>3979</v>
      </c>
      <c r="J889" s="1" t="s">
        <v>1286</v>
      </c>
      <c r="K889" s="1" t="str">
        <f t="shared" si="27"/>
        <v>2017</v>
      </c>
      <c r="L889" s="1">
        <f t="shared" si="28"/>
        <v>13</v>
      </c>
      <c r="M889" s="1" t="s">
        <v>60</v>
      </c>
    </row>
    <row r="890" spans="8:13">
      <c r="H890" s="1" t="s">
        <v>126</v>
      </c>
      <c r="I890" s="1" t="s">
        <v>4026</v>
      </c>
      <c r="J890" s="1" t="s">
        <v>374</v>
      </c>
      <c r="K890" s="1" t="str">
        <f t="shared" si="27"/>
        <v>2019</v>
      </c>
      <c r="L890" s="1">
        <f t="shared" si="28"/>
        <v>13</v>
      </c>
      <c r="M890" s="1" t="s">
        <v>60</v>
      </c>
    </row>
    <row r="891" spans="8:13" hidden="1">
      <c r="H891" s="1" t="s">
        <v>344</v>
      </c>
      <c r="I891" s="1" t="s">
        <v>3698</v>
      </c>
      <c r="J891" s="1" t="s">
        <v>1755</v>
      </c>
      <c r="K891" s="1" t="str">
        <f t="shared" si="27"/>
        <v>2014</v>
      </c>
      <c r="L891" s="1">
        <f t="shared" si="28"/>
        <v>16</v>
      </c>
      <c r="M891" s="1" t="s">
        <v>79</v>
      </c>
    </row>
    <row r="892" spans="8:13">
      <c r="H892" s="1" t="s">
        <v>464</v>
      </c>
      <c r="I892" s="1" t="s">
        <v>540</v>
      </c>
      <c r="J892" s="1" t="s">
        <v>2593</v>
      </c>
      <c r="K892" s="1" t="str">
        <f t="shared" si="27"/>
        <v>2000</v>
      </c>
      <c r="L892" s="1">
        <f t="shared" si="28"/>
        <v>13</v>
      </c>
      <c r="M892" s="1" t="s">
        <v>60</v>
      </c>
    </row>
    <row r="893" spans="8:13">
      <c r="H893" s="1" t="s">
        <v>177</v>
      </c>
      <c r="I893" s="1" t="s">
        <v>4324</v>
      </c>
      <c r="J893" s="1" t="s">
        <v>1918</v>
      </c>
      <c r="K893" s="1" t="str">
        <f t="shared" si="27"/>
        <v>2007</v>
      </c>
      <c r="L893" s="1">
        <f t="shared" si="28"/>
        <v>13</v>
      </c>
      <c r="M893" s="1" t="s">
        <v>60</v>
      </c>
    </row>
    <row r="894" spans="8:13">
      <c r="H894" s="1" t="s">
        <v>324</v>
      </c>
      <c r="I894" s="1" t="s">
        <v>4604</v>
      </c>
      <c r="J894" s="1" t="s">
        <v>3171</v>
      </c>
      <c r="K894" s="1" t="str">
        <f t="shared" si="27"/>
        <v>2016</v>
      </c>
      <c r="L894" s="1">
        <f t="shared" si="28"/>
        <v>13</v>
      </c>
      <c r="M894" s="1" t="s">
        <v>60</v>
      </c>
    </row>
    <row r="895" spans="8:13" hidden="1">
      <c r="H895" s="1" t="s">
        <v>189</v>
      </c>
      <c r="I895" s="1" t="s">
        <v>3729</v>
      </c>
      <c r="J895" s="1" t="s">
        <v>1072</v>
      </c>
      <c r="K895" s="1" t="str">
        <f t="shared" si="27"/>
        <v>2009</v>
      </c>
      <c r="L895" s="1">
        <f t="shared" si="28"/>
        <v>38</v>
      </c>
      <c r="M895" s="1" t="s">
        <v>79</v>
      </c>
    </row>
    <row r="896" spans="8:13" hidden="1">
      <c r="H896" s="1" t="s">
        <v>78</v>
      </c>
      <c r="I896" s="1" t="s">
        <v>381</v>
      </c>
      <c r="J896" s="1" t="s">
        <v>941</v>
      </c>
      <c r="K896" s="1" t="str">
        <f t="shared" si="27"/>
        <v>2011</v>
      </c>
      <c r="L896" s="1">
        <f t="shared" si="28"/>
        <v>24</v>
      </c>
      <c r="M896" s="1" t="s">
        <v>79</v>
      </c>
    </row>
    <row r="897" spans="8:13">
      <c r="H897" s="1" t="s">
        <v>78</v>
      </c>
      <c r="I897" s="1" t="s">
        <v>3838</v>
      </c>
      <c r="J897" s="1" t="s">
        <v>4810</v>
      </c>
      <c r="K897" s="1" t="str">
        <f t="shared" si="27"/>
        <v>2001</v>
      </c>
      <c r="L897" s="1">
        <f t="shared" si="28"/>
        <v>13</v>
      </c>
      <c r="M897" s="1" t="s">
        <v>60</v>
      </c>
    </row>
    <row r="898" spans="8:13" hidden="1">
      <c r="H898" s="1" t="s">
        <v>344</v>
      </c>
      <c r="I898" s="1" t="s">
        <v>3458</v>
      </c>
      <c r="J898" s="1" t="s">
        <v>752</v>
      </c>
      <c r="K898" s="1" t="str">
        <f t="shared" ref="K898:K961" si="29">TEXT(J898,"YYYY")</f>
        <v>2018</v>
      </c>
      <c r="L898" s="1">
        <f t="shared" si="28"/>
        <v>21</v>
      </c>
      <c r="M898" s="1" t="s">
        <v>79</v>
      </c>
    </row>
    <row r="899" spans="8:13">
      <c r="H899" s="1" t="s">
        <v>324</v>
      </c>
      <c r="I899" s="1" t="s">
        <v>4828</v>
      </c>
      <c r="J899" s="1" t="s">
        <v>4836</v>
      </c>
      <c r="K899" s="1" t="str">
        <f t="shared" si="29"/>
        <v>2017</v>
      </c>
      <c r="L899" s="1">
        <f t="shared" si="28"/>
        <v>13</v>
      </c>
      <c r="M899" s="1" t="s">
        <v>60</v>
      </c>
    </row>
    <row r="900" spans="8:13" hidden="1">
      <c r="H900" s="1" t="s">
        <v>197</v>
      </c>
      <c r="I900" s="1" t="s">
        <v>3750</v>
      </c>
      <c r="J900" s="1" t="s">
        <v>1249</v>
      </c>
      <c r="K900" s="1" t="str">
        <f t="shared" si="29"/>
        <v>2018</v>
      </c>
      <c r="L900" s="1">
        <f t="shared" si="28"/>
        <v>16</v>
      </c>
      <c r="M900" s="1" t="s">
        <v>79</v>
      </c>
    </row>
    <row r="901" spans="8:13">
      <c r="H901" s="1" t="s">
        <v>324</v>
      </c>
      <c r="I901" s="1" t="s">
        <v>4359</v>
      </c>
      <c r="J901" s="1" t="s">
        <v>227</v>
      </c>
      <c r="K901" s="1" t="str">
        <f t="shared" si="29"/>
        <v>2017</v>
      </c>
      <c r="L901" s="1">
        <f t="shared" si="28"/>
        <v>13</v>
      </c>
      <c r="M901" s="1" t="s">
        <v>60</v>
      </c>
    </row>
    <row r="902" spans="8:13">
      <c r="H902" s="1" t="s">
        <v>324</v>
      </c>
      <c r="I902" s="1" t="s">
        <v>5094</v>
      </c>
      <c r="J902" s="1" t="s">
        <v>5140</v>
      </c>
      <c r="K902" s="1" t="str">
        <f t="shared" si="29"/>
        <v>2017</v>
      </c>
      <c r="L902" s="1">
        <f t="shared" si="28"/>
        <v>13</v>
      </c>
      <c r="M902" s="1" t="s">
        <v>60</v>
      </c>
    </row>
    <row r="903" spans="8:13" hidden="1">
      <c r="H903" s="1" t="s">
        <v>54</v>
      </c>
      <c r="I903" s="1" t="s">
        <v>851</v>
      </c>
      <c r="J903" s="1" t="s">
        <v>1249</v>
      </c>
      <c r="K903" s="1" t="str">
        <f t="shared" si="29"/>
        <v>2018</v>
      </c>
      <c r="L903" s="1">
        <f t="shared" si="28"/>
        <v>2</v>
      </c>
      <c r="M903" s="1" t="s">
        <v>79</v>
      </c>
    </row>
    <row r="904" spans="8:13">
      <c r="H904" s="1">
        <v>13</v>
      </c>
      <c r="I904" s="1" t="s">
        <v>6046</v>
      </c>
      <c r="J904" s="1" t="s">
        <v>873</v>
      </c>
      <c r="K904" s="1" t="str">
        <f t="shared" si="29"/>
        <v>2017</v>
      </c>
      <c r="L904" s="1">
        <f t="shared" si="28"/>
        <v>13</v>
      </c>
      <c r="M904" s="1" t="s">
        <v>60</v>
      </c>
    </row>
    <row r="905" spans="8:13" hidden="1">
      <c r="H905" s="1" t="s">
        <v>63</v>
      </c>
      <c r="I905" s="1" t="s">
        <v>851</v>
      </c>
      <c r="J905" s="1" t="s">
        <v>3772</v>
      </c>
      <c r="K905" s="1" t="str">
        <f t="shared" si="29"/>
        <v>2009</v>
      </c>
      <c r="L905" s="1">
        <f t="shared" si="28"/>
        <v>20</v>
      </c>
      <c r="M905" s="1" t="s">
        <v>79</v>
      </c>
    </row>
    <row r="906" spans="8:13" hidden="1">
      <c r="H906" s="1" t="s">
        <v>809</v>
      </c>
      <c r="I906" s="1" t="s">
        <v>3775</v>
      </c>
      <c r="J906" s="1" t="s">
        <v>1755</v>
      </c>
      <c r="K906" s="1" t="str">
        <f t="shared" si="29"/>
        <v>2014</v>
      </c>
      <c r="L906" s="1">
        <f t="shared" si="28"/>
        <v>31</v>
      </c>
      <c r="M906" s="1" t="s">
        <v>79</v>
      </c>
    </row>
    <row r="907" spans="8:13">
      <c r="H907" s="1" t="s">
        <v>177</v>
      </c>
      <c r="I907" s="1" t="s">
        <v>6378</v>
      </c>
      <c r="J907" s="1" t="s">
        <v>1918</v>
      </c>
      <c r="K907" s="1" t="str">
        <f t="shared" si="29"/>
        <v>2007</v>
      </c>
      <c r="L907" s="1">
        <f t="shared" si="28"/>
        <v>13</v>
      </c>
      <c r="M907" s="1" t="s">
        <v>60</v>
      </c>
    </row>
    <row r="908" spans="8:13">
      <c r="H908" s="1" t="s">
        <v>126</v>
      </c>
      <c r="I908" s="1" t="s">
        <v>167</v>
      </c>
      <c r="J908" s="1" t="s">
        <v>6398</v>
      </c>
      <c r="K908" s="1" t="str">
        <f t="shared" si="29"/>
        <v>2015</v>
      </c>
      <c r="L908" s="1">
        <f t="shared" si="28"/>
        <v>13</v>
      </c>
      <c r="M908" s="1" t="s">
        <v>60</v>
      </c>
    </row>
    <row r="909" spans="8:13" hidden="1">
      <c r="H909" s="1" t="s">
        <v>324</v>
      </c>
      <c r="I909" s="1" t="s">
        <v>3789</v>
      </c>
      <c r="J909" s="1" t="s">
        <v>705</v>
      </c>
      <c r="K909" s="1" t="str">
        <f t="shared" si="29"/>
        <v>2018</v>
      </c>
      <c r="L909" s="1">
        <f t="shared" si="28"/>
        <v>11</v>
      </c>
      <c r="M909" s="1" t="s">
        <v>79</v>
      </c>
    </row>
    <row r="910" spans="8:13" hidden="1">
      <c r="H910" s="1" t="s">
        <v>71</v>
      </c>
      <c r="I910" s="1" t="s">
        <v>3789</v>
      </c>
      <c r="J910" s="1" t="s">
        <v>532</v>
      </c>
      <c r="K910" s="1" t="str">
        <f t="shared" si="29"/>
        <v>2019</v>
      </c>
      <c r="L910" s="1">
        <f t="shared" si="28"/>
        <v>6</v>
      </c>
      <c r="M910" s="1" t="s">
        <v>79</v>
      </c>
    </row>
    <row r="911" spans="8:13">
      <c r="H911" s="1" t="s">
        <v>367</v>
      </c>
      <c r="I911" s="1" t="s">
        <v>6917</v>
      </c>
      <c r="J911" s="1" t="s">
        <v>6920</v>
      </c>
      <c r="K911" s="1" t="str">
        <f t="shared" si="29"/>
        <v>2002</v>
      </c>
      <c r="L911" s="1">
        <f t="shared" si="28"/>
        <v>13</v>
      </c>
      <c r="M911" s="1" t="s">
        <v>60</v>
      </c>
    </row>
    <row r="912" spans="8:13">
      <c r="H912" s="1">
        <v>29</v>
      </c>
      <c r="I912" s="1" t="s">
        <v>303</v>
      </c>
      <c r="J912" s="1" t="s">
        <v>2593</v>
      </c>
      <c r="K912" s="1" t="str">
        <f t="shared" si="29"/>
        <v>2000</v>
      </c>
      <c r="L912" s="1">
        <f t="shared" si="28"/>
        <v>13</v>
      </c>
      <c r="M912" s="1" t="s">
        <v>60</v>
      </c>
    </row>
    <row r="913" spans="8:13" hidden="1">
      <c r="H913" s="1" t="s">
        <v>479</v>
      </c>
      <c r="I913" s="1" t="s">
        <v>3806</v>
      </c>
      <c r="J913" s="1" t="s">
        <v>3807</v>
      </c>
      <c r="K913" s="1" t="str">
        <f t="shared" si="29"/>
        <v>2015</v>
      </c>
      <c r="L913" s="1">
        <f t="shared" si="28"/>
        <v>19</v>
      </c>
      <c r="M913" s="1" t="s">
        <v>79</v>
      </c>
    </row>
    <row r="914" spans="8:13" hidden="1">
      <c r="H914" s="1" t="s">
        <v>367</v>
      </c>
      <c r="I914" s="1" t="s">
        <v>3800</v>
      </c>
      <c r="J914" s="1" t="s">
        <v>1222</v>
      </c>
      <c r="K914" s="1" t="str">
        <f t="shared" si="29"/>
        <v>2015</v>
      </c>
      <c r="L914" s="1">
        <f t="shared" si="28"/>
        <v>21</v>
      </c>
      <c r="M914" s="1" t="s">
        <v>79</v>
      </c>
    </row>
    <row r="915" spans="8:13" hidden="1">
      <c r="H915" s="1" t="s">
        <v>324</v>
      </c>
      <c r="I915" s="1" t="s">
        <v>640</v>
      </c>
      <c r="J915" s="1" t="s">
        <v>705</v>
      </c>
      <c r="K915" s="1" t="str">
        <f t="shared" si="29"/>
        <v>2018</v>
      </c>
      <c r="L915" s="1">
        <f t="shared" si="28"/>
        <v>11</v>
      </c>
      <c r="M915" s="1" t="s">
        <v>79</v>
      </c>
    </row>
    <row r="916" spans="8:13">
      <c r="H916" s="1" t="s">
        <v>344</v>
      </c>
      <c r="I916" s="1" t="s">
        <v>5054</v>
      </c>
      <c r="J916" s="1" t="s">
        <v>7295</v>
      </c>
      <c r="K916" s="1" t="str">
        <f t="shared" si="29"/>
        <v>2007</v>
      </c>
      <c r="L916" s="1">
        <f t="shared" si="28"/>
        <v>13</v>
      </c>
      <c r="M916" s="1" t="s">
        <v>60</v>
      </c>
    </row>
    <row r="917" spans="8:13">
      <c r="H917" s="1" t="s">
        <v>177</v>
      </c>
      <c r="I917" s="1" t="s">
        <v>7807</v>
      </c>
      <c r="J917" s="1" t="s">
        <v>2079</v>
      </c>
      <c r="K917" s="1" t="str">
        <f t="shared" si="29"/>
        <v>2006</v>
      </c>
      <c r="L917" s="1">
        <f t="shared" si="28"/>
        <v>13</v>
      </c>
      <c r="M917" s="1" t="s">
        <v>60</v>
      </c>
    </row>
    <row r="918" spans="8:13" hidden="1">
      <c r="H918" s="1" t="s">
        <v>344</v>
      </c>
      <c r="I918" s="1" t="s">
        <v>3825</v>
      </c>
      <c r="J918" s="1" t="s">
        <v>3826</v>
      </c>
      <c r="K918" s="1" t="str">
        <f t="shared" si="29"/>
        <v>2012</v>
      </c>
      <c r="L918" s="1">
        <f t="shared" si="28"/>
        <v>21</v>
      </c>
      <c r="M918" s="1" t="s">
        <v>79</v>
      </c>
    </row>
    <row r="919" spans="8:13" hidden="1">
      <c r="H919" s="1" t="s">
        <v>344</v>
      </c>
      <c r="I919" s="1" t="s">
        <v>640</v>
      </c>
      <c r="J919" s="1" t="s">
        <v>3832</v>
      </c>
      <c r="K919" s="1" t="str">
        <f t="shared" si="29"/>
        <v>2010</v>
      </c>
      <c r="L919" s="1">
        <f t="shared" si="28"/>
        <v>11</v>
      </c>
      <c r="M919" s="1" t="s">
        <v>79</v>
      </c>
    </row>
    <row r="920" spans="8:13" hidden="1">
      <c r="H920" s="1" t="s">
        <v>144</v>
      </c>
      <c r="I920" s="1"/>
      <c r="J920" s="1"/>
      <c r="K920" s="1" t="str">
        <f t="shared" si="29"/>
        <v>1900</v>
      </c>
      <c r="L920" s="1">
        <f t="shared" si="28"/>
        <v>24</v>
      </c>
      <c r="M920" s="1" t="s">
        <v>79</v>
      </c>
    </row>
    <row r="921" spans="8:13">
      <c r="H921" s="1" t="s">
        <v>126</v>
      </c>
      <c r="I921" s="1" t="s">
        <v>6161</v>
      </c>
      <c r="J921" s="1" t="s">
        <v>1712</v>
      </c>
      <c r="K921" s="1" t="str">
        <f t="shared" si="29"/>
        <v>2014</v>
      </c>
      <c r="L921" s="1">
        <f t="shared" si="28"/>
        <v>13</v>
      </c>
      <c r="M921" s="1" t="s">
        <v>60</v>
      </c>
    </row>
    <row r="922" spans="8:13">
      <c r="H922" s="1" t="s">
        <v>126</v>
      </c>
      <c r="I922" s="1" t="s">
        <v>6161</v>
      </c>
      <c r="J922" s="1" t="s">
        <v>8045</v>
      </c>
      <c r="K922" s="1" t="str">
        <f t="shared" si="29"/>
        <v>2014</v>
      </c>
      <c r="L922" s="1">
        <f t="shared" si="28"/>
        <v>13</v>
      </c>
      <c r="M922" s="1" t="s">
        <v>60</v>
      </c>
    </row>
    <row r="923" spans="8:13" hidden="1">
      <c r="H923" s="1" t="s">
        <v>583</v>
      </c>
      <c r="I923" s="1" t="s">
        <v>2257</v>
      </c>
      <c r="J923" s="1" t="s">
        <v>451</v>
      </c>
      <c r="K923" s="1" t="str">
        <f t="shared" si="29"/>
        <v>2017</v>
      </c>
      <c r="L923" s="1">
        <f t="shared" si="28"/>
        <v>21</v>
      </c>
      <c r="M923" s="1" t="s">
        <v>79</v>
      </c>
    </row>
    <row r="924" spans="8:13">
      <c r="H924" s="1" t="s">
        <v>126</v>
      </c>
      <c r="I924" s="1" t="s">
        <v>8690</v>
      </c>
      <c r="J924" s="1" t="s">
        <v>248</v>
      </c>
      <c r="K924" s="1" t="str">
        <f t="shared" si="29"/>
        <v>2019</v>
      </c>
      <c r="L924" s="1">
        <f t="shared" si="28"/>
        <v>13</v>
      </c>
      <c r="M924" s="1" t="s">
        <v>60</v>
      </c>
    </row>
    <row r="925" spans="8:13">
      <c r="H925" s="1" t="s">
        <v>324</v>
      </c>
      <c r="I925" s="1" t="s">
        <v>8690</v>
      </c>
      <c r="J925" s="1" t="s">
        <v>5622</v>
      </c>
      <c r="K925" s="1" t="str">
        <f t="shared" si="29"/>
        <v>2020</v>
      </c>
      <c r="L925" s="1">
        <f t="shared" si="28"/>
        <v>13</v>
      </c>
      <c r="M925" s="1" t="s">
        <v>60</v>
      </c>
    </row>
    <row r="926" spans="8:13">
      <c r="H926" s="1" t="s">
        <v>217</v>
      </c>
      <c r="I926" s="1" t="s">
        <v>8729</v>
      </c>
      <c r="J926" s="1" t="s">
        <v>152</v>
      </c>
      <c r="K926" s="1" t="str">
        <f t="shared" si="29"/>
        <v>2017</v>
      </c>
      <c r="L926" s="1">
        <f t="shared" si="28"/>
        <v>13</v>
      </c>
      <c r="M926" s="1" t="s">
        <v>60</v>
      </c>
    </row>
    <row r="927" spans="8:13">
      <c r="H927" s="1" t="s">
        <v>134</v>
      </c>
      <c r="I927" s="1" t="s">
        <v>8134</v>
      </c>
      <c r="J927" s="1" t="s">
        <v>8899</v>
      </c>
      <c r="K927" s="1" t="str">
        <f t="shared" si="29"/>
        <v>2006</v>
      </c>
      <c r="L927" s="1">
        <f t="shared" si="28"/>
        <v>13</v>
      </c>
      <c r="M927" s="1" t="s">
        <v>60</v>
      </c>
    </row>
    <row r="928" spans="8:13" hidden="1">
      <c r="H928" s="1" t="s">
        <v>479</v>
      </c>
      <c r="I928" s="1" t="s">
        <v>3863</v>
      </c>
      <c r="J928" s="1" t="s">
        <v>915</v>
      </c>
      <c r="K928" s="1" t="str">
        <f t="shared" si="29"/>
        <v>2019</v>
      </c>
      <c r="L928" s="1">
        <f t="shared" si="28"/>
        <v>18</v>
      </c>
      <c r="M928" s="1" t="s">
        <v>79</v>
      </c>
    </row>
    <row r="929" spans="8:13" hidden="1">
      <c r="H929" s="1" t="s">
        <v>247</v>
      </c>
      <c r="I929" s="1" t="s">
        <v>3863</v>
      </c>
      <c r="J929" s="1" t="s">
        <v>3872</v>
      </c>
      <c r="K929" s="1" t="str">
        <f t="shared" si="29"/>
        <v>2012</v>
      </c>
      <c r="L929" s="1">
        <f t="shared" si="28"/>
        <v>7</v>
      </c>
      <c r="M929" s="1" t="s">
        <v>79</v>
      </c>
    </row>
    <row r="930" spans="8:13">
      <c r="H930" s="1" t="s">
        <v>126</v>
      </c>
      <c r="I930" s="1" t="s">
        <v>8945</v>
      </c>
      <c r="J930" s="1" t="s">
        <v>877</v>
      </c>
      <c r="K930" s="1" t="str">
        <f t="shared" si="29"/>
        <v>2019</v>
      </c>
      <c r="L930" s="1">
        <f t="shared" si="28"/>
        <v>13</v>
      </c>
      <c r="M930" s="1" t="s">
        <v>60</v>
      </c>
    </row>
    <row r="931" spans="8:13" hidden="1">
      <c r="H931" s="1" t="s">
        <v>71</v>
      </c>
      <c r="I931" s="1" t="s">
        <v>3863</v>
      </c>
      <c r="J931" s="1" t="s">
        <v>72</v>
      </c>
      <c r="K931" s="1" t="str">
        <f t="shared" si="29"/>
        <v>2019</v>
      </c>
      <c r="L931" s="1">
        <f t="shared" si="28"/>
        <v>6</v>
      </c>
      <c r="M931" s="1" t="s">
        <v>79</v>
      </c>
    </row>
    <row r="932" spans="8:13" hidden="1">
      <c r="H932" s="1" t="s">
        <v>344</v>
      </c>
      <c r="I932" s="1" t="s">
        <v>3882</v>
      </c>
      <c r="J932" s="1" t="s">
        <v>459</v>
      </c>
      <c r="K932" s="1" t="str">
        <f t="shared" si="29"/>
        <v>2019</v>
      </c>
      <c r="L932" s="1">
        <f t="shared" si="28"/>
        <v>20</v>
      </c>
      <c r="M932" s="1" t="s">
        <v>79</v>
      </c>
    </row>
    <row r="933" spans="8:13" hidden="1">
      <c r="H933" s="1" t="s">
        <v>160</v>
      </c>
      <c r="I933" s="1" t="s">
        <v>3882</v>
      </c>
      <c r="J933" s="1" t="s">
        <v>3644</v>
      </c>
      <c r="K933" s="1" t="str">
        <f t="shared" si="29"/>
        <v>2018</v>
      </c>
      <c r="L933" s="1">
        <f t="shared" si="28"/>
        <v>56</v>
      </c>
      <c r="M933" s="1" t="s">
        <v>79</v>
      </c>
    </row>
    <row r="934" spans="8:13" hidden="1">
      <c r="H934" s="1" t="s">
        <v>71</v>
      </c>
      <c r="I934" s="1" t="s">
        <v>3882</v>
      </c>
      <c r="J934" s="1" t="s">
        <v>431</v>
      </c>
      <c r="K934" s="1" t="str">
        <f t="shared" si="29"/>
        <v>2018</v>
      </c>
      <c r="L934" s="1">
        <f t="shared" si="28"/>
        <v>5</v>
      </c>
      <c r="M934" s="1" t="s">
        <v>79</v>
      </c>
    </row>
    <row r="935" spans="8:13" hidden="1">
      <c r="H935" s="1" t="s">
        <v>144</v>
      </c>
      <c r="I935" s="1" t="s">
        <v>3882</v>
      </c>
      <c r="J935" s="1" t="s">
        <v>532</v>
      </c>
      <c r="K935" s="1" t="str">
        <f t="shared" si="29"/>
        <v>2019</v>
      </c>
      <c r="L935" s="1">
        <f t="shared" si="28"/>
        <v>23</v>
      </c>
      <c r="M935" s="1" t="s">
        <v>79</v>
      </c>
    </row>
    <row r="936" spans="8:13" hidden="1">
      <c r="H936" s="1" t="s">
        <v>126</v>
      </c>
      <c r="I936" s="1" t="s">
        <v>3882</v>
      </c>
      <c r="J936" s="1" t="s">
        <v>3781</v>
      </c>
      <c r="K936" s="1" t="str">
        <f t="shared" si="29"/>
        <v>2019</v>
      </c>
      <c r="L936" s="1">
        <f t="shared" si="28"/>
        <v>13</v>
      </c>
      <c r="M936" s="1" t="s">
        <v>79</v>
      </c>
    </row>
    <row r="937" spans="8:13">
      <c r="H937" s="1" t="s">
        <v>217</v>
      </c>
      <c r="I937" s="1" t="s">
        <v>9293</v>
      </c>
      <c r="J937" s="1" t="s">
        <v>5087</v>
      </c>
      <c r="K937" s="1" t="str">
        <f t="shared" si="29"/>
        <v>2017</v>
      </c>
      <c r="L937" s="1">
        <f t="shared" si="28"/>
        <v>13</v>
      </c>
      <c r="M937" s="1" t="s">
        <v>60</v>
      </c>
    </row>
    <row r="938" spans="8:13" hidden="1">
      <c r="H938" s="1" t="s">
        <v>180</v>
      </c>
      <c r="I938" s="1" t="s">
        <v>3882</v>
      </c>
      <c r="J938" s="1" t="s">
        <v>3644</v>
      </c>
      <c r="K938" s="1" t="str">
        <f t="shared" si="29"/>
        <v>2018</v>
      </c>
      <c r="L938" s="1">
        <f t="shared" si="28"/>
        <v>61</v>
      </c>
      <c r="M938" s="1" t="s">
        <v>79</v>
      </c>
    </row>
    <row r="939" spans="8:13" hidden="1">
      <c r="H939" s="1" t="s">
        <v>324</v>
      </c>
      <c r="I939" s="1" t="s">
        <v>3918</v>
      </c>
      <c r="J939" s="1" t="s">
        <v>3919</v>
      </c>
      <c r="K939" s="1" t="str">
        <f t="shared" si="29"/>
        <v>2015</v>
      </c>
      <c r="L939" s="1">
        <f t="shared" si="28"/>
        <v>13</v>
      </c>
      <c r="M939" s="1" t="s">
        <v>79</v>
      </c>
    </row>
    <row r="940" spans="8:13" hidden="1">
      <c r="H940" s="1" t="s">
        <v>247</v>
      </c>
      <c r="I940" s="1" t="s">
        <v>534</v>
      </c>
      <c r="J940" s="1" t="s">
        <v>3923</v>
      </c>
      <c r="K940" s="1" t="str">
        <f t="shared" si="29"/>
        <v>2017</v>
      </c>
      <c r="L940" s="1">
        <f t="shared" si="28"/>
        <v>12</v>
      </c>
      <c r="M940" s="1" t="s">
        <v>79</v>
      </c>
    </row>
    <row r="941" spans="8:13">
      <c r="H941" s="1" t="s">
        <v>324</v>
      </c>
      <c r="I941" s="1" t="s">
        <v>562</v>
      </c>
      <c r="J941" s="1" t="s">
        <v>1083</v>
      </c>
      <c r="K941" s="1" t="str">
        <f t="shared" si="29"/>
        <v>2015</v>
      </c>
      <c r="L941" s="1">
        <f t="shared" si="28"/>
        <v>13</v>
      </c>
      <c r="M941" s="1" t="s">
        <v>60</v>
      </c>
    </row>
    <row r="942" spans="8:13" hidden="1">
      <c r="H942" s="1" t="s">
        <v>108</v>
      </c>
      <c r="I942" s="1" t="s">
        <v>3932</v>
      </c>
      <c r="J942" s="1" t="s">
        <v>3934</v>
      </c>
      <c r="K942" s="1" t="str">
        <f t="shared" si="29"/>
        <v>2016</v>
      </c>
      <c r="L942" s="1">
        <f t="shared" si="28"/>
        <v>8</v>
      </c>
      <c r="M942" s="1" t="s">
        <v>79</v>
      </c>
    </row>
    <row r="943" spans="8:13" hidden="1">
      <c r="H943" s="1" t="s">
        <v>71</v>
      </c>
      <c r="I943" s="1" t="s">
        <v>534</v>
      </c>
      <c r="J943" s="1" t="s">
        <v>459</v>
      </c>
      <c r="K943" s="1" t="str">
        <f t="shared" si="29"/>
        <v>2019</v>
      </c>
      <c r="L943" s="1">
        <f t="shared" si="28"/>
        <v>6</v>
      </c>
      <c r="M943" s="1" t="s">
        <v>79</v>
      </c>
    </row>
    <row r="944" spans="8:13">
      <c r="H944" s="1" t="s">
        <v>217</v>
      </c>
      <c r="I944" s="1" t="s">
        <v>9653</v>
      </c>
      <c r="J944" s="1" t="s">
        <v>9683</v>
      </c>
      <c r="K944" s="1" t="str">
        <f t="shared" si="29"/>
        <v>2009</v>
      </c>
      <c r="L944" s="1">
        <f t="shared" ref="L944:L1007" si="30">H944-(TEXT(I944,"YYYY")-TEXT(J944,"YYYY"))</f>
        <v>13</v>
      </c>
      <c r="M944" s="1" t="s">
        <v>60</v>
      </c>
    </row>
    <row r="945" spans="8:13" hidden="1">
      <c r="H945" s="1" t="s">
        <v>583</v>
      </c>
      <c r="I945" s="1" t="s">
        <v>534</v>
      </c>
      <c r="J945" s="1" t="s">
        <v>2023</v>
      </c>
      <c r="K945" s="1" t="str">
        <f t="shared" si="29"/>
        <v>2013</v>
      </c>
      <c r="L945" s="1">
        <f t="shared" si="30"/>
        <v>15</v>
      </c>
      <c r="M945" s="1" t="s">
        <v>79</v>
      </c>
    </row>
    <row r="946" spans="8:13">
      <c r="H946" s="1" t="s">
        <v>217</v>
      </c>
      <c r="I946" s="1" t="s">
        <v>9716</v>
      </c>
      <c r="J946" s="1" t="s">
        <v>9683</v>
      </c>
      <c r="K946" s="1" t="str">
        <f t="shared" si="29"/>
        <v>2009</v>
      </c>
      <c r="L946" s="1">
        <f t="shared" si="30"/>
        <v>13</v>
      </c>
      <c r="M946" s="1" t="s">
        <v>60</v>
      </c>
    </row>
    <row r="947" spans="8:13">
      <c r="H947" s="1" t="s">
        <v>118</v>
      </c>
      <c r="I947" s="1" t="s">
        <v>9733</v>
      </c>
      <c r="J947" s="1" t="s">
        <v>9734</v>
      </c>
      <c r="K947" s="1" t="str">
        <f t="shared" si="29"/>
        <v>2000</v>
      </c>
      <c r="L947" s="1">
        <f t="shared" si="30"/>
        <v>13</v>
      </c>
      <c r="M947" s="1" t="s">
        <v>60</v>
      </c>
    </row>
    <row r="948" spans="8:13" hidden="1">
      <c r="H948" s="1" t="s">
        <v>247</v>
      </c>
      <c r="I948" s="1" t="s">
        <v>3961</v>
      </c>
      <c r="J948" s="1" t="s">
        <v>250</v>
      </c>
      <c r="K948" s="1" t="str">
        <f t="shared" si="29"/>
        <v>2016</v>
      </c>
      <c r="L948" s="1">
        <f t="shared" si="30"/>
        <v>15</v>
      </c>
      <c r="M948" s="1" t="s">
        <v>79</v>
      </c>
    </row>
    <row r="949" spans="8:13">
      <c r="H949" s="1" t="s">
        <v>247</v>
      </c>
      <c r="I949" s="1" t="s">
        <v>9770</v>
      </c>
      <c r="J949" s="1" t="s">
        <v>2422</v>
      </c>
      <c r="K949" s="1" t="str">
        <f t="shared" si="29"/>
        <v>2018</v>
      </c>
      <c r="L949" s="1">
        <f t="shared" si="30"/>
        <v>13</v>
      </c>
      <c r="M949" s="1" t="s">
        <v>60</v>
      </c>
    </row>
    <row r="950" spans="8:13" hidden="1">
      <c r="H950" s="1" t="s">
        <v>130</v>
      </c>
      <c r="I950" s="1" t="s">
        <v>3725</v>
      </c>
      <c r="J950" s="1" t="s">
        <v>199</v>
      </c>
      <c r="K950" s="1" t="str">
        <f t="shared" si="29"/>
        <v>2018</v>
      </c>
      <c r="L950" s="1">
        <f t="shared" si="30"/>
        <v>12</v>
      </c>
      <c r="M950" s="1" t="s">
        <v>79</v>
      </c>
    </row>
    <row r="951" spans="8:13" hidden="1">
      <c r="H951" s="1" t="s">
        <v>136</v>
      </c>
      <c r="I951" s="1" t="s">
        <v>1956</v>
      </c>
      <c r="J951" s="1" t="s">
        <v>2008</v>
      </c>
      <c r="K951" s="1" t="str">
        <f t="shared" si="29"/>
        <v>2014</v>
      </c>
      <c r="L951" s="1">
        <f t="shared" si="30"/>
        <v>45</v>
      </c>
      <c r="M951" s="1" t="s">
        <v>79</v>
      </c>
    </row>
    <row r="952" spans="8:13">
      <c r="H952" s="1" t="s">
        <v>126</v>
      </c>
      <c r="I952" s="1" t="s">
        <v>9895</v>
      </c>
      <c r="J952" s="1" t="s">
        <v>9899</v>
      </c>
      <c r="K952" s="1" t="str">
        <f t="shared" si="29"/>
        <v>2012</v>
      </c>
      <c r="L952" s="1">
        <f t="shared" si="30"/>
        <v>13</v>
      </c>
      <c r="M952" s="1" t="s">
        <v>60</v>
      </c>
    </row>
    <row r="953" spans="8:13">
      <c r="H953" s="1" t="s">
        <v>217</v>
      </c>
      <c r="I953" s="1" t="s">
        <v>10072</v>
      </c>
      <c r="J953" s="1" t="s">
        <v>10066</v>
      </c>
      <c r="K953" s="1" t="str">
        <f t="shared" si="29"/>
        <v>2009</v>
      </c>
      <c r="L953" s="1">
        <f t="shared" si="30"/>
        <v>13</v>
      </c>
      <c r="M953" s="1" t="s">
        <v>60</v>
      </c>
    </row>
    <row r="954" spans="8:13">
      <c r="H954" s="1" t="s">
        <v>324</v>
      </c>
      <c r="I954" s="1" t="s">
        <v>10262</v>
      </c>
      <c r="J954" s="1" t="s">
        <v>10263</v>
      </c>
      <c r="K954" s="1" t="str">
        <f t="shared" si="29"/>
        <v>2013</v>
      </c>
      <c r="L954" s="1">
        <f t="shared" si="30"/>
        <v>13</v>
      </c>
      <c r="M954" s="1" t="s">
        <v>60</v>
      </c>
    </row>
    <row r="955" spans="8:13" hidden="1">
      <c r="H955" s="1" t="s">
        <v>583</v>
      </c>
      <c r="I955" s="1" t="s">
        <v>534</v>
      </c>
      <c r="J955" s="1" t="s">
        <v>3988</v>
      </c>
      <c r="K955" s="1" t="str">
        <f t="shared" si="29"/>
        <v>2015</v>
      </c>
      <c r="L955" s="1">
        <f t="shared" si="30"/>
        <v>17</v>
      </c>
      <c r="M955" s="1" t="s">
        <v>79</v>
      </c>
    </row>
    <row r="956" spans="8:13">
      <c r="H956" s="1" t="s">
        <v>299</v>
      </c>
      <c r="I956" s="1" t="s">
        <v>9457</v>
      </c>
      <c r="J956" s="1" t="s">
        <v>10384</v>
      </c>
      <c r="K956" s="1" t="str">
        <f t="shared" si="29"/>
        <v>1982</v>
      </c>
      <c r="L956" s="1">
        <f t="shared" si="30"/>
        <v>13</v>
      </c>
      <c r="M956" s="1" t="s">
        <v>60</v>
      </c>
    </row>
    <row r="957" spans="8:13" hidden="1">
      <c r="H957" s="1" t="s">
        <v>263</v>
      </c>
      <c r="I957" s="1" t="s">
        <v>3997</v>
      </c>
      <c r="J957" s="1" t="s">
        <v>3998</v>
      </c>
      <c r="K957" s="1" t="str">
        <f t="shared" si="29"/>
        <v>2015</v>
      </c>
      <c r="L957" s="1">
        <f t="shared" si="30"/>
        <v>18</v>
      </c>
      <c r="M957" s="1" t="s">
        <v>79</v>
      </c>
    </row>
    <row r="958" spans="8:13" hidden="1">
      <c r="H958" s="1" t="s">
        <v>187</v>
      </c>
      <c r="I958" s="1"/>
      <c r="J958" s="1"/>
      <c r="K958" s="1" t="str">
        <f t="shared" si="29"/>
        <v>1900</v>
      </c>
      <c r="L958" s="1">
        <f t="shared" si="30"/>
        <v>9</v>
      </c>
      <c r="M958" s="1" t="s">
        <v>79</v>
      </c>
    </row>
    <row r="959" spans="8:13">
      <c r="H959" s="1" t="s">
        <v>324</v>
      </c>
      <c r="I959" s="1" t="s">
        <v>1139</v>
      </c>
      <c r="J959" s="1" t="s">
        <v>7768</v>
      </c>
      <c r="K959" s="1" t="str">
        <f t="shared" si="29"/>
        <v>2020</v>
      </c>
      <c r="L959" s="1">
        <f t="shared" si="30"/>
        <v>13</v>
      </c>
      <c r="M959" s="1" t="s">
        <v>60</v>
      </c>
    </row>
    <row r="960" spans="8:13">
      <c r="H960" s="1" t="s">
        <v>177</v>
      </c>
      <c r="I960" s="1" t="s">
        <v>10697</v>
      </c>
      <c r="J960" s="1" t="s">
        <v>9329</v>
      </c>
      <c r="K960" s="1" t="str">
        <f t="shared" si="29"/>
        <v>2010</v>
      </c>
      <c r="L960" s="1">
        <f t="shared" si="30"/>
        <v>13</v>
      </c>
      <c r="M960" s="1" t="s">
        <v>60</v>
      </c>
    </row>
    <row r="961" spans="8:13">
      <c r="H961" s="1" t="s">
        <v>324</v>
      </c>
      <c r="I961" s="1" t="s">
        <v>10869</v>
      </c>
      <c r="J961" s="1" t="s">
        <v>8450</v>
      </c>
      <c r="K961" s="1" t="str">
        <f t="shared" si="29"/>
        <v>2020</v>
      </c>
      <c r="L961" s="1">
        <f t="shared" si="30"/>
        <v>13</v>
      </c>
      <c r="M961" s="1" t="s">
        <v>60</v>
      </c>
    </row>
    <row r="962" spans="8:13" hidden="1">
      <c r="H962" s="1" t="s">
        <v>177</v>
      </c>
      <c r="I962" s="1" t="s">
        <v>4013</v>
      </c>
      <c r="J962" s="1" t="s">
        <v>1873</v>
      </c>
      <c r="K962" s="1" t="str">
        <f t="shared" ref="K962:K1025" si="31">TEXT(J962,"YYYY")</f>
        <v>2017</v>
      </c>
      <c r="L962" s="1">
        <f t="shared" si="30"/>
        <v>21</v>
      </c>
      <c r="M962" s="1" t="s">
        <v>79</v>
      </c>
    </row>
    <row r="963" spans="8:13" hidden="1">
      <c r="H963" s="1" t="s">
        <v>324</v>
      </c>
      <c r="I963" s="1" t="s">
        <v>4019</v>
      </c>
      <c r="J963" s="1" t="s">
        <v>2023</v>
      </c>
      <c r="K963" s="1" t="str">
        <f t="shared" si="31"/>
        <v>2013</v>
      </c>
      <c r="L963" s="1">
        <f t="shared" si="30"/>
        <v>13</v>
      </c>
      <c r="M963" s="1" t="s">
        <v>79</v>
      </c>
    </row>
    <row r="964" spans="8:13">
      <c r="H964" s="1" t="s">
        <v>324</v>
      </c>
      <c r="I964" s="1" t="s">
        <v>2332</v>
      </c>
      <c r="J964" s="1" t="s">
        <v>6586</v>
      </c>
      <c r="K964" s="1" t="str">
        <f t="shared" si="31"/>
        <v>2020</v>
      </c>
      <c r="L964" s="1">
        <f t="shared" si="30"/>
        <v>13</v>
      </c>
      <c r="M964" s="1" t="s">
        <v>60</v>
      </c>
    </row>
    <row r="965" spans="8:13">
      <c r="H965" s="1" t="s">
        <v>324</v>
      </c>
      <c r="I965" s="1" t="s">
        <v>9206</v>
      </c>
      <c r="J965" s="1" t="s">
        <v>11205</v>
      </c>
      <c r="K965" s="1" t="str">
        <f t="shared" si="31"/>
        <v>2014</v>
      </c>
      <c r="L965" s="1">
        <f t="shared" si="30"/>
        <v>13</v>
      </c>
      <c r="M965" s="1" t="s">
        <v>60</v>
      </c>
    </row>
    <row r="966" spans="8:13" hidden="1">
      <c r="H966" s="1" t="s">
        <v>55</v>
      </c>
      <c r="I966" s="1" t="s">
        <v>4026</v>
      </c>
      <c r="J966" s="1" t="s">
        <v>1637</v>
      </c>
      <c r="K966" s="1" t="str">
        <f t="shared" si="31"/>
        <v>2019</v>
      </c>
      <c r="L966" s="1">
        <f t="shared" si="30"/>
        <v>3</v>
      </c>
      <c r="M966" s="1" t="s">
        <v>79</v>
      </c>
    </row>
    <row r="967" spans="8:13">
      <c r="H967" s="1" t="s">
        <v>177</v>
      </c>
      <c r="I967" s="1" t="s">
        <v>11257</v>
      </c>
      <c r="J967" s="1" t="s">
        <v>11267</v>
      </c>
      <c r="K967" s="1" t="str">
        <f t="shared" si="31"/>
        <v>2010</v>
      </c>
      <c r="L967" s="1">
        <f t="shared" si="30"/>
        <v>13</v>
      </c>
      <c r="M967" s="1" t="s">
        <v>60</v>
      </c>
    </row>
    <row r="968" spans="8:13" hidden="1">
      <c r="H968" s="1" t="s">
        <v>1101</v>
      </c>
      <c r="I968" s="1" t="s">
        <v>4044</v>
      </c>
      <c r="J968" s="1" t="s">
        <v>4048</v>
      </c>
      <c r="K968" s="1" t="str">
        <f t="shared" si="31"/>
        <v>2000</v>
      </c>
      <c r="L968" s="1">
        <f t="shared" si="30"/>
        <v>51</v>
      </c>
      <c r="M968" s="1" t="s">
        <v>79</v>
      </c>
    </row>
    <row r="969" spans="8:13" hidden="1">
      <c r="H969" s="1" t="s">
        <v>809</v>
      </c>
      <c r="I969" s="1" t="s">
        <v>4044</v>
      </c>
      <c r="J969" s="1" t="s">
        <v>3802</v>
      </c>
      <c r="K969" s="1" t="str">
        <f t="shared" si="31"/>
        <v>2019</v>
      </c>
      <c r="L969" s="1">
        <f t="shared" si="30"/>
        <v>35</v>
      </c>
      <c r="M969" s="1" t="s">
        <v>79</v>
      </c>
    </row>
    <row r="970" spans="8:13">
      <c r="H970" s="1" t="s">
        <v>177</v>
      </c>
      <c r="I970" s="1" t="s">
        <v>7244</v>
      </c>
      <c r="J970" s="1" t="s">
        <v>3409</v>
      </c>
      <c r="K970" s="1" t="str">
        <f t="shared" si="31"/>
        <v>2004</v>
      </c>
      <c r="L970" s="1">
        <f t="shared" si="30"/>
        <v>13</v>
      </c>
      <c r="M970" s="1" t="s">
        <v>60</v>
      </c>
    </row>
    <row r="971" spans="8:13">
      <c r="H971" s="1" t="s">
        <v>126</v>
      </c>
      <c r="I971" s="1" t="s">
        <v>11660</v>
      </c>
      <c r="J971" s="1" t="s">
        <v>6104</v>
      </c>
      <c r="K971" s="1" t="str">
        <f t="shared" si="31"/>
        <v>2015</v>
      </c>
      <c r="L971" s="1">
        <f t="shared" si="30"/>
        <v>13</v>
      </c>
      <c r="M971" s="1" t="s">
        <v>60</v>
      </c>
    </row>
    <row r="972" spans="8:13" hidden="1">
      <c r="H972" s="1" t="s">
        <v>101</v>
      </c>
      <c r="I972" s="1" t="s">
        <v>1799</v>
      </c>
      <c r="J972" s="1"/>
      <c r="K972" s="1" t="str">
        <f t="shared" si="31"/>
        <v>1900</v>
      </c>
      <c r="L972" s="1">
        <f t="shared" si="30"/>
        <v>-79</v>
      </c>
      <c r="M972" s="1" t="s">
        <v>79</v>
      </c>
    </row>
    <row r="973" spans="8:13">
      <c r="H973" s="1" t="s">
        <v>344</v>
      </c>
      <c r="I973" s="1" t="s">
        <v>6186</v>
      </c>
      <c r="J973" s="1" t="s">
        <v>1815</v>
      </c>
      <c r="K973" s="1" t="str">
        <f t="shared" si="31"/>
        <v>2008</v>
      </c>
      <c r="L973" s="1">
        <f t="shared" si="30"/>
        <v>13</v>
      </c>
      <c r="M973" s="1" t="s">
        <v>60</v>
      </c>
    </row>
    <row r="974" spans="8:13" hidden="1">
      <c r="H974" s="1" t="s">
        <v>160</v>
      </c>
      <c r="I974" s="1" t="s">
        <v>4064</v>
      </c>
      <c r="J974" s="1" t="s">
        <v>4068</v>
      </c>
      <c r="K974" s="1" t="str">
        <f t="shared" si="31"/>
        <v>1975</v>
      </c>
      <c r="L974" s="1">
        <f t="shared" si="30"/>
        <v>17</v>
      </c>
      <c r="M974" s="1" t="s">
        <v>79</v>
      </c>
    </row>
    <row r="975" spans="8:13">
      <c r="H975" s="1" t="s">
        <v>247</v>
      </c>
      <c r="I975" s="1" t="s">
        <v>9509</v>
      </c>
      <c r="J975" s="1" t="s">
        <v>6287</v>
      </c>
      <c r="K975" s="1" t="str">
        <f t="shared" si="31"/>
        <v>2013</v>
      </c>
      <c r="L975" s="1">
        <f t="shared" si="30"/>
        <v>13</v>
      </c>
      <c r="M975" s="1" t="s">
        <v>60</v>
      </c>
    </row>
    <row r="976" spans="8:13">
      <c r="H976" s="1" t="s">
        <v>344</v>
      </c>
      <c r="I976" s="1" t="s">
        <v>461</v>
      </c>
      <c r="J976" s="1" t="s">
        <v>9222</v>
      </c>
      <c r="K976" s="1" t="str">
        <f t="shared" si="31"/>
        <v>2012</v>
      </c>
      <c r="L976" s="1">
        <f t="shared" si="30"/>
        <v>13</v>
      </c>
      <c r="M976" s="1" t="s">
        <v>60</v>
      </c>
    </row>
    <row r="977" spans="8:13">
      <c r="H977" s="1" t="s">
        <v>134</v>
      </c>
      <c r="I977" s="1" t="s">
        <v>12387</v>
      </c>
      <c r="J977" s="1" t="s">
        <v>12393</v>
      </c>
      <c r="K977" s="1" t="str">
        <f t="shared" si="31"/>
        <v>2006</v>
      </c>
      <c r="L977" s="1">
        <f t="shared" si="30"/>
        <v>13</v>
      </c>
      <c r="M977" s="1" t="s">
        <v>60</v>
      </c>
    </row>
    <row r="978" spans="8:13">
      <c r="H978" s="1" t="s">
        <v>247</v>
      </c>
      <c r="I978" s="1" t="s">
        <v>12422</v>
      </c>
      <c r="J978" s="1" t="s">
        <v>2523</v>
      </c>
      <c r="K978" s="1" t="str">
        <f t="shared" si="31"/>
        <v>2018</v>
      </c>
      <c r="L978" s="1">
        <f t="shared" si="30"/>
        <v>13</v>
      </c>
      <c r="M978" s="1" t="s">
        <v>60</v>
      </c>
    </row>
    <row r="979" spans="8:13">
      <c r="H979" s="1" t="s">
        <v>367</v>
      </c>
      <c r="I979" s="1" t="s">
        <v>368</v>
      </c>
      <c r="J979" s="1" t="s">
        <v>370</v>
      </c>
      <c r="K979" s="1" t="str">
        <f t="shared" si="31"/>
        <v>2006</v>
      </c>
      <c r="L979" s="1">
        <f t="shared" si="30"/>
        <v>14</v>
      </c>
      <c r="M979" s="1" t="s">
        <v>60</v>
      </c>
    </row>
    <row r="980" spans="8:13">
      <c r="H980" s="1" t="s">
        <v>126</v>
      </c>
      <c r="I980" s="1" t="s">
        <v>1056</v>
      </c>
      <c r="J980" s="1" t="s">
        <v>604</v>
      </c>
      <c r="K980" s="1" t="str">
        <f t="shared" si="31"/>
        <v>2019</v>
      </c>
      <c r="L980" s="1">
        <f t="shared" si="30"/>
        <v>14</v>
      </c>
      <c r="M980" s="1" t="s">
        <v>60</v>
      </c>
    </row>
    <row r="981" spans="8:13">
      <c r="H981" s="1" t="s">
        <v>263</v>
      </c>
      <c r="I981" s="1" t="s">
        <v>1415</v>
      </c>
      <c r="J981" s="1" t="s">
        <v>1422</v>
      </c>
      <c r="K981" s="1" t="str">
        <f t="shared" si="31"/>
        <v>2015</v>
      </c>
      <c r="L981" s="1">
        <f t="shared" si="30"/>
        <v>14</v>
      </c>
      <c r="M981" s="1" t="s">
        <v>60</v>
      </c>
    </row>
    <row r="982" spans="8:13" hidden="1">
      <c r="H982" s="1" t="s">
        <v>144</v>
      </c>
      <c r="I982" s="1" t="s">
        <v>4071</v>
      </c>
      <c r="J982" s="1" t="s">
        <v>4094</v>
      </c>
      <c r="K982" s="1" t="str">
        <f t="shared" si="31"/>
        <v>2014</v>
      </c>
      <c r="L982" s="1">
        <f t="shared" si="30"/>
        <v>22</v>
      </c>
      <c r="M982" s="1" t="s">
        <v>79</v>
      </c>
    </row>
    <row r="983" spans="8:13" hidden="1">
      <c r="H983" s="1" t="s">
        <v>573</v>
      </c>
      <c r="I983" s="1" t="s">
        <v>4071</v>
      </c>
      <c r="J983" s="1" t="s">
        <v>2593</v>
      </c>
      <c r="K983" s="1" t="str">
        <f t="shared" si="31"/>
        <v>2000</v>
      </c>
      <c r="L983" s="1">
        <f t="shared" si="30"/>
        <v>50</v>
      </c>
      <c r="M983" s="1" t="s">
        <v>79</v>
      </c>
    </row>
    <row r="984" spans="8:13" hidden="1">
      <c r="H984" s="1" t="s">
        <v>54</v>
      </c>
      <c r="I984" s="1" t="s">
        <v>4071</v>
      </c>
      <c r="J984" s="1" t="s">
        <v>4102</v>
      </c>
      <c r="K984" s="1" t="str">
        <f t="shared" si="31"/>
        <v>2016</v>
      </c>
      <c r="L984" s="1">
        <f t="shared" si="30"/>
        <v>3</v>
      </c>
      <c r="M984" s="1" t="s">
        <v>79</v>
      </c>
    </row>
    <row r="985" spans="8:13">
      <c r="H985" s="1" t="s">
        <v>247</v>
      </c>
      <c r="I985" s="1" t="s">
        <v>2930</v>
      </c>
      <c r="J985" s="1" t="s">
        <v>496</v>
      </c>
      <c r="K985" s="1" t="str">
        <f t="shared" si="31"/>
        <v>2017</v>
      </c>
      <c r="L985" s="1">
        <f t="shared" si="30"/>
        <v>14</v>
      </c>
      <c r="M985" s="1" t="s">
        <v>60</v>
      </c>
    </row>
    <row r="986" spans="8:13">
      <c r="H986" s="1" t="s">
        <v>144</v>
      </c>
      <c r="I986" s="1" t="s">
        <v>2138</v>
      </c>
      <c r="J986" s="1" t="s">
        <v>2868</v>
      </c>
      <c r="K986" s="1" t="str">
        <f t="shared" si="31"/>
        <v>2008</v>
      </c>
      <c r="L986" s="1">
        <f t="shared" si="30"/>
        <v>14</v>
      </c>
      <c r="M986" s="1" t="s">
        <v>60</v>
      </c>
    </row>
    <row r="987" spans="8:13">
      <c r="H987" s="1" t="s">
        <v>144</v>
      </c>
      <c r="I987" s="1" t="s">
        <v>3562</v>
      </c>
      <c r="J987" s="1" t="s">
        <v>1918</v>
      </c>
      <c r="K987" s="1" t="str">
        <f t="shared" si="31"/>
        <v>2007</v>
      </c>
      <c r="L987" s="1">
        <f t="shared" si="30"/>
        <v>14</v>
      </c>
      <c r="M987" s="1" t="s">
        <v>60</v>
      </c>
    </row>
    <row r="988" spans="8:13">
      <c r="H988" s="1" t="s">
        <v>126</v>
      </c>
      <c r="I988" s="1" t="s">
        <v>3660</v>
      </c>
      <c r="J988" s="1" t="s">
        <v>3661</v>
      </c>
      <c r="K988" s="1" t="str">
        <f t="shared" si="31"/>
        <v>2018</v>
      </c>
      <c r="L988" s="1">
        <f t="shared" si="30"/>
        <v>14</v>
      </c>
      <c r="M988" s="1" t="s">
        <v>60</v>
      </c>
    </row>
    <row r="989" spans="8:13">
      <c r="H989" s="1" t="s">
        <v>169</v>
      </c>
      <c r="I989" s="1" t="s">
        <v>3230</v>
      </c>
      <c r="J989" s="1" t="s">
        <v>4330</v>
      </c>
      <c r="K989" s="1" t="str">
        <f t="shared" si="31"/>
        <v>2010</v>
      </c>
      <c r="L989" s="1">
        <f t="shared" si="30"/>
        <v>14</v>
      </c>
      <c r="M989" s="1" t="s">
        <v>60</v>
      </c>
    </row>
    <row r="990" spans="8:13">
      <c r="H990" s="1" t="s">
        <v>217</v>
      </c>
      <c r="I990" s="1" t="s">
        <v>5378</v>
      </c>
      <c r="J990" s="1" t="s">
        <v>1222</v>
      </c>
      <c r="K990" s="1" t="str">
        <f t="shared" si="31"/>
        <v>2015</v>
      </c>
      <c r="L990" s="1">
        <f t="shared" si="30"/>
        <v>14</v>
      </c>
      <c r="M990" s="1" t="s">
        <v>60</v>
      </c>
    </row>
    <row r="991" spans="8:13" hidden="1">
      <c r="H991" s="1" t="s">
        <v>144</v>
      </c>
      <c r="I991" s="1" t="s">
        <v>412</v>
      </c>
      <c r="J991" s="1" t="s">
        <v>218</v>
      </c>
      <c r="K991" s="1" t="str">
        <f t="shared" si="31"/>
        <v>2016</v>
      </c>
      <c r="L991" s="1">
        <f t="shared" si="30"/>
        <v>24</v>
      </c>
      <c r="M991" s="1" t="s">
        <v>79</v>
      </c>
    </row>
    <row r="992" spans="8:13">
      <c r="H992" s="1" t="s">
        <v>177</v>
      </c>
      <c r="I992" s="1" t="s">
        <v>5404</v>
      </c>
      <c r="J992" s="1" t="s">
        <v>1815</v>
      </c>
      <c r="K992" s="1" t="str">
        <f t="shared" si="31"/>
        <v>2008</v>
      </c>
      <c r="L992" s="1">
        <f t="shared" si="30"/>
        <v>14</v>
      </c>
      <c r="M992" s="1" t="s">
        <v>60</v>
      </c>
    </row>
    <row r="993" spans="8:13" hidden="1">
      <c r="H993" s="1" t="s">
        <v>678</v>
      </c>
      <c r="I993" s="1" t="s">
        <v>412</v>
      </c>
      <c r="J993" s="1" t="s">
        <v>4134</v>
      </c>
      <c r="K993" s="1" t="str">
        <f t="shared" si="31"/>
        <v>2016</v>
      </c>
      <c r="L993" s="1">
        <f t="shared" si="30"/>
        <v>34</v>
      </c>
      <c r="M993" s="1" t="s">
        <v>79</v>
      </c>
    </row>
    <row r="994" spans="8:13">
      <c r="H994" s="1" t="s">
        <v>344</v>
      </c>
      <c r="I994" s="1" t="s">
        <v>5981</v>
      </c>
      <c r="J994" s="1" t="s">
        <v>2212</v>
      </c>
      <c r="K994" s="1" t="str">
        <f t="shared" si="31"/>
        <v>2010</v>
      </c>
      <c r="L994" s="1">
        <f t="shared" si="30"/>
        <v>14</v>
      </c>
      <c r="M994" s="1" t="s">
        <v>60</v>
      </c>
    </row>
    <row r="995" spans="8:13" hidden="1">
      <c r="H995" s="1" t="s">
        <v>479</v>
      </c>
      <c r="I995" s="1" t="s">
        <v>4137</v>
      </c>
      <c r="J995" s="1" t="s">
        <v>4141</v>
      </c>
      <c r="K995" s="1" t="str">
        <f t="shared" si="31"/>
        <v>2015</v>
      </c>
      <c r="L995" s="1">
        <f t="shared" si="30"/>
        <v>16</v>
      </c>
      <c r="M995" s="1" t="s">
        <v>79</v>
      </c>
    </row>
    <row r="996" spans="8:13" hidden="1">
      <c r="H996" s="1" t="s">
        <v>448</v>
      </c>
      <c r="I996" s="1" t="s">
        <v>3284</v>
      </c>
      <c r="J996" s="1" t="s">
        <v>4145</v>
      </c>
      <c r="K996" s="1" t="str">
        <f t="shared" si="31"/>
        <v>2017</v>
      </c>
      <c r="L996" s="1">
        <f t="shared" si="30"/>
        <v>31</v>
      </c>
      <c r="M996" s="1" t="s">
        <v>79</v>
      </c>
    </row>
    <row r="997" spans="8:13" hidden="1">
      <c r="H997" s="1" t="s">
        <v>479</v>
      </c>
      <c r="I997" s="1" t="s">
        <v>3284</v>
      </c>
      <c r="J997" s="1" t="s">
        <v>3430</v>
      </c>
      <c r="K997" s="1" t="str">
        <f t="shared" si="31"/>
        <v>2016</v>
      </c>
      <c r="L997" s="1">
        <f t="shared" si="30"/>
        <v>17</v>
      </c>
      <c r="M997" s="1" t="s">
        <v>79</v>
      </c>
    </row>
    <row r="998" spans="8:13" hidden="1">
      <c r="H998" s="1" t="s">
        <v>71</v>
      </c>
      <c r="I998" s="1" t="s">
        <v>2223</v>
      </c>
      <c r="J998" s="1" t="s">
        <v>204</v>
      </c>
      <c r="K998" s="1" t="str">
        <f t="shared" si="31"/>
        <v>2017</v>
      </c>
      <c r="L998" s="1">
        <f t="shared" si="30"/>
        <v>6</v>
      </c>
      <c r="M998" s="1" t="s">
        <v>79</v>
      </c>
    </row>
    <row r="999" spans="8:13" hidden="1">
      <c r="H999" s="1" t="s">
        <v>721</v>
      </c>
      <c r="I999" s="1" t="s">
        <v>2223</v>
      </c>
      <c r="J999" s="1" t="s">
        <v>4156</v>
      </c>
      <c r="K999" s="1" t="str">
        <f t="shared" si="31"/>
        <v>2008</v>
      </c>
      <c r="L999" s="1">
        <f t="shared" si="30"/>
        <v>41</v>
      </c>
      <c r="M999" s="1" t="s">
        <v>79</v>
      </c>
    </row>
    <row r="1000" spans="8:13" hidden="1">
      <c r="H1000" s="1" t="s">
        <v>71</v>
      </c>
      <c r="I1000" s="1" t="s">
        <v>540</v>
      </c>
      <c r="J1000" s="1" t="s">
        <v>152</v>
      </c>
      <c r="K1000" s="1" t="str">
        <f t="shared" si="31"/>
        <v>2017</v>
      </c>
      <c r="L1000" s="1">
        <f t="shared" si="30"/>
        <v>6</v>
      </c>
      <c r="M1000" s="1" t="s">
        <v>79</v>
      </c>
    </row>
    <row r="1001" spans="8:13" hidden="1">
      <c r="H1001" s="1" t="s">
        <v>464</v>
      </c>
      <c r="I1001" s="1" t="s">
        <v>540</v>
      </c>
      <c r="J1001" s="1" t="s">
        <v>4163</v>
      </c>
      <c r="K1001" s="1" t="str">
        <f t="shared" si="31"/>
        <v>2018</v>
      </c>
      <c r="L1001" s="1">
        <f t="shared" si="30"/>
        <v>31</v>
      </c>
      <c r="M1001" s="1" t="s">
        <v>79</v>
      </c>
    </row>
    <row r="1002" spans="8:13">
      <c r="H1002" s="1" t="s">
        <v>88</v>
      </c>
      <c r="I1002" s="1" t="s">
        <v>4077</v>
      </c>
      <c r="J1002" s="1" t="s">
        <v>6304</v>
      </c>
      <c r="K1002" s="1" t="str">
        <f t="shared" si="31"/>
        <v>2002</v>
      </c>
      <c r="L1002" s="1">
        <f t="shared" si="30"/>
        <v>14</v>
      </c>
      <c r="M1002" s="1" t="s">
        <v>60</v>
      </c>
    </row>
    <row r="1003" spans="8:13" hidden="1">
      <c r="H1003" s="1" t="s">
        <v>197</v>
      </c>
      <c r="I1003" s="1" t="s">
        <v>540</v>
      </c>
      <c r="J1003" s="1" t="s">
        <v>4170</v>
      </c>
      <c r="K1003" s="1" t="str">
        <f t="shared" si="31"/>
        <v>2016</v>
      </c>
      <c r="L1003" s="1">
        <f t="shared" si="30"/>
        <v>15</v>
      </c>
      <c r="M1003" s="1" t="s">
        <v>79</v>
      </c>
    </row>
    <row r="1004" spans="8:13" hidden="1">
      <c r="H1004" s="1" t="s">
        <v>134</v>
      </c>
      <c r="I1004" s="1" t="s">
        <v>540</v>
      </c>
      <c r="J1004" s="1" t="s">
        <v>1044</v>
      </c>
      <c r="K1004" s="1" t="str">
        <f t="shared" si="31"/>
        <v>2018</v>
      </c>
      <c r="L1004" s="1">
        <f t="shared" si="30"/>
        <v>27</v>
      </c>
      <c r="M1004" s="1" t="s">
        <v>79</v>
      </c>
    </row>
    <row r="1005" spans="8:13" hidden="1">
      <c r="H1005" s="1" t="s">
        <v>555</v>
      </c>
      <c r="I1005" s="1" t="s">
        <v>4177</v>
      </c>
      <c r="J1005" s="1" t="s">
        <v>4178</v>
      </c>
      <c r="K1005" s="1" t="str">
        <f t="shared" si="31"/>
        <v>2011</v>
      </c>
      <c r="L1005" s="1">
        <f t="shared" si="30"/>
        <v>33</v>
      </c>
      <c r="M1005" s="1" t="s">
        <v>79</v>
      </c>
    </row>
    <row r="1006" spans="8:13" hidden="1">
      <c r="H1006" s="1" t="s">
        <v>584</v>
      </c>
      <c r="I1006" s="1" t="s">
        <v>3442</v>
      </c>
      <c r="J1006" s="1" t="s">
        <v>4182</v>
      </c>
      <c r="K1006" s="1" t="str">
        <f t="shared" si="31"/>
        <v>2017</v>
      </c>
      <c r="L1006" s="1">
        <f t="shared" si="30"/>
        <v>36</v>
      </c>
      <c r="M1006" s="1" t="s">
        <v>79</v>
      </c>
    </row>
    <row r="1007" spans="8:13">
      <c r="H1007" s="1" t="s">
        <v>217</v>
      </c>
      <c r="I1007" s="1" t="s">
        <v>6458</v>
      </c>
      <c r="J1007" s="1" t="s">
        <v>705</v>
      </c>
      <c r="K1007" s="1" t="str">
        <f t="shared" si="31"/>
        <v>2018</v>
      </c>
      <c r="L1007" s="1">
        <f t="shared" si="30"/>
        <v>14</v>
      </c>
      <c r="M1007" s="1" t="s">
        <v>60</v>
      </c>
    </row>
    <row r="1008" spans="8:13">
      <c r="H1008" s="1" t="s">
        <v>247</v>
      </c>
      <c r="I1008" s="1" t="s">
        <v>6512</v>
      </c>
      <c r="J1008" s="1" t="s">
        <v>2268</v>
      </c>
      <c r="K1008" s="1" t="str">
        <f t="shared" si="31"/>
        <v>2016</v>
      </c>
      <c r="L1008" s="1">
        <f t="shared" ref="L1008:L1071" si="32">H1008-(TEXT(I1008,"YYYY")-TEXT(J1008,"YYYY"))</f>
        <v>14</v>
      </c>
      <c r="M1008" s="1" t="s">
        <v>60</v>
      </c>
    </row>
    <row r="1009" spans="8:13">
      <c r="H1009" s="1" t="s">
        <v>344</v>
      </c>
      <c r="I1009" s="1" t="s">
        <v>7253</v>
      </c>
      <c r="J1009" s="1" t="s">
        <v>7258</v>
      </c>
      <c r="K1009" s="1" t="str">
        <f t="shared" si="31"/>
        <v>2008</v>
      </c>
      <c r="L1009" s="1">
        <f t="shared" si="32"/>
        <v>14</v>
      </c>
      <c r="M1009" s="1" t="s">
        <v>60</v>
      </c>
    </row>
    <row r="1010" spans="8:13" hidden="1">
      <c r="H1010" s="1" t="s">
        <v>78</v>
      </c>
      <c r="I1010" s="1" t="s">
        <v>4196</v>
      </c>
      <c r="J1010" s="1" t="s">
        <v>4198</v>
      </c>
      <c r="K1010" s="1" t="str">
        <f t="shared" si="31"/>
        <v>2014</v>
      </c>
      <c r="L1010" s="1">
        <f t="shared" si="32"/>
        <v>25</v>
      </c>
      <c r="M1010" s="1" t="s">
        <v>79</v>
      </c>
    </row>
    <row r="1011" spans="8:13">
      <c r="H1011" s="1" t="s">
        <v>479</v>
      </c>
      <c r="I1011" s="1" t="s">
        <v>7542</v>
      </c>
      <c r="J1011" s="1" t="s">
        <v>905</v>
      </c>
      <c r="K1011" s="1" t="str">
        <f t="shared" si="31"/>
        <v>2015</v>
      </c>
      <c r="L1011" s="1">
        <f t="shared" si="32"/>
        <v>14</v>
      </c>
      <c r="M1011" s="1" t="s">
        <v>60</v>
      </c>
    </row>
    <row r="1012" spans="8:13" hidden="1">
      <c r="H1012" s="1" t="s">
        <v>169</v>
      </c>
      <c r="I1012" s="1" t="s">
        <v>665</v>
      </c>
      <c r="J1012" s="1" t="s">
        <v>4208</v>
      </c>
      <c r="K1012" s="1" t="str">
        <f t="shared" si="31"/>
        <v>2012</v>
      </c>
      <c r="L1012" s="1">
        <f t="shared" si="32"/>
        <v>14</v>
      </c>
      <c r="M1012" s="1" t="s">
        <v>79</v>
      </c>
    </row>
    <row r="1013" spans="8:13" hidden="1">
      <c r="H1013" s="1" t="s">
        <v>134</v>
      </c>
      <c r="I1013" s="1" t="s">
        <v>3488</v>
      </c>
      <c r="J1013" s="1" t="s">
        <v>4212</v>
      </c>
      <c r="K1013" s="1" t="str">
        <f t="shared" si="31"/>
        <v>2015</v>
      </c>
      <c r="L1013" s="1">
        <f t="shared" si="32"/>
        <v>24</v>
      </c>
      <c r="M1013" s="1" t="s">
        <v>79</v>
      </c>
    </row>
    <row r="1014" spans="8:13">
      <c r="H1014" s="1" t="s">
        <v>263</v>
      </c>
      <c r="I1014" s="1" t="s">
        <v>8512</v>
      </c>
      <c r="J1014" s="1" t="s">
        <v>5309</v>
      </c>
      <c r="K1014" s="1" t="str">
        <f t="shared" si="31"/>
        <v>2010</v>
      </c>
      <c r="L1014" s="1">
        <f t="shared" si="32"/>
        <v>14</v>
      </c>
      <c r="M1014" s="1" t="s">
        <v>60</v>
      </c>
    </row>
    <row r="1015" spans="8:13">
      <c r="H1015" s="1" t="s">
        <v>144</v>
      </c>
      <c r="I1015" s="1" t="s">
        <v>8908</v>
      </c>
      <c r="J1015" s="1" t="s">
        <v>8884</v>
      </c>
      <c r="K1015" s="1" t="str">
        <f t="shared" si="31"/>
        <v>2010</v>
      </c>
      <c r="L1015" s="1">
        <f t="shared" si="32"/>
        <v>14</v>
      </c>
      <c r="M1015" s="1" t="s">
        <v>60</v>
      </c>
    </row>
    <row r="1016" spans="8:13" hidden="1">
      <c r="H1016" s="1" t="s">
        <v>644</v>
      </c>
      <c r="I1016" s="1" t="s">
        <v>4224</v>
      </c>
      <c r="J1016" s="1" t="s">
        <v>2959</v>
      </c>
      <c r="K1016" s="1" t="str">
        <f t="shared" si="31"/>
        <v>2008</v>
      </c>
      <c r="L1016" s="1">
        <f t="shared" si="32"/>
        <v>25</v>
      </c>
      <c r="M1016" s="1" t="s">
        <v>79</v>
      </c>
    </row>
    <row r="1017" spans="8:13" hidden="1">
      <c r="H1017" s="1" t="s">
        <v>464</v>
      </c>
      <c r="I1017" s="1" t="s">
        <v>3482</v>
      </c>
      <c r="J1017" s="1" t="s">
        <v>3802</v>
      </c>
      <c r="K1017" s="1" t="str">
        <f t="shared" si="31"/>
        <v>2019</v>
      </c>
      <c r="L1017" s="1">
        <f t="shared" si="32"/>
        <v>30</v>
      </c>
      <c r="M1017" s="1" t="s">
        <v>79</v>
      </c>
    </row>
    <row r="1018" spans="8:13" hidden="1">
      <c r="H1018" s="1" t="s">
        <v>63</v>
      </c>
      <c r="I1018" s="1" t="s">
        <v>4232</v>
      </c>
      <c r="J1018" s="1" t="s">
        <v>4232</v>
      </c>
      <c r="K1018" s="1" t="str">
        <f t="shared" si="31"/>
        <v>2017</v>
      </c>
      <c r="L1018" s="1">
        <f t="shared" si="32"/>
        <v>30</v>
      </c>
      <c r="M1018" s="1" t="s">
        <v>79</v>
      </c>
    </row>
    <row r="1019" spans="8:13">
      <c r="H1019" s="1" t="s">
        <v>126</v>
      </c>
      <c r="I1019" s="1" t="s">
        <v>178</v>
      </c>
      <c r="J1019" s="1" t="s">
        <v>9121</v>
      </c>
      <c r="K1019" s="1" t="str">
        <f t="shared" si="31"/>
        <v>2012</v>
      </c>
      <c r="L1019" s="1">
        <f t="shared" si="32"/>
        <v>14</v>
      </c>
      <c r="M1019" s="1" t="s">
        <v>60</v>
      </c>
    </row>
    <row r="1020" spans="8:13">
      <c r="H1020" s="1" t="s">
        <v>247</v>
      </c>
      <c r="I1020" s="1" t="s">
        <v>9354</v>
      </c>
      <c r="J1020" s="1" t="s">
        <v>9844</v>
      </c>
      <c r="K1020" s="1" t="str">
        <f t="shared" si="31"/>
        <v>2011</v>
      </c>
      <c r="L1020" s="1">
        <f t="shared" si="32"/>
        <v>14</v>
      </c>
      <c r="M1020" s="1" t="s">
        <v>60</v>
      </c>
    </row>
    <row r="1021" spans="8:13">
      <c r="H1021" s="1" t="s">
        <v>247</v>
      </c>
      <c r="I1021" s="1" t="s">
        <v>9733</v>
      </c>
      <c r="J1021" s="1" t="s">
        <v>10063</v>
      </c>
      <c r="K1021" s="1" t="str">
        <f t="shared" si="31"/>
        <v>2011</v>
      </c>
      <c r="L1021" s="1">
        <f t="shared" si="32"/>
        <v>14</v>
      </c>
      <c r="M1021" s="1" t="s">
        <v>60</v>
      </c>
    </row>
    <row r="1022" spans="8:13">
      <c r="H1022" s="1" t="s">
        <v>88</v>
      </c>
      <c r="I1022" s="1" t="s">
        <v>857</v>
      </c>
      <c r="J1022" s="1" t="s">
        <v>11090</v>
      </c>
      <c r="K1022" s="1" t="str">
        <f t="shared" si="31"/>
        <v>2006</v>
      </c>
      <c r="L1022" s="1">
        <f t="shared" si="32"/>
        <v>14</v>
      </c>
      <c r="M1022" s="1" t="s">
        <v>60</v>
      </c>
    </row>
    <row r="1023" spans="8:13">
      <c r="H1023" s="1" t="s">
        <v>367</v>
      </c>
      <c r="I1023" s="1" t="s">
        <v>8486</v>
      </c>
      <c r="J1023" s="1" t="s">
        <v>575</v>
      </c>
      <c r="K1023" s="1" t="str">
        <f t="shared" si="31"/>
        <v>2008</v>
      </c>
      <c r="L1023" s="1">
        <f t="shared" si="32"/>
        <v>14</v>
      </c>
      <c r="M1023" s="1" t="s">
        <v>60</v>
      </c>
    </row>
    <row r="1024" spans="8:13">
      <c r="H1024" s="1" t="s">
        <v>126</v>
      </c>
      <c r="I1024" s="1" t="s">
        <v>9124</v>
      </c>
      <c r="J1024" s="1" t="s">
        <v>5441</v>
      </c>
      <c r="K1024" s="1" t="str">
        <f t="shared" si="31"/>
        <v>2020</v>
      </c>
      <c r="L1024" s="1">
        <f t="shared" si="32"/>
        <v>14</v>
      </c>
      <c r="M1024" s="1" t="s">
        <v>60</v>
      </c>
    </row>
    <row r="1025" spans="8:13" hidden="1">
      <c r="H1025" s="1" t="s">
        <v>464</v>
      </c>
      <c r="I1025" s="1" t="s">
        <v>4224</v>
      </c>
      <c r="J1025" s="1" t="s">
        <v>1857</v>
      </c>
      <c r="K1025" s="1" t="str">
        <f t="shared" si="31"/>
        <v>2018</v>
      </c>
      <c r="L1025" s="1">
        <f t="shared" si="32"/>
        <v>31</v>
      </c>
      <c r="M1025" s="1" t="s">
        <v>79</v>
      </c>
    </row>
    <row r="1026" spans="8:13" hidden="1">
      <c r="H1026" s="1" t="s">
        <v>310</v>
      </c>
      <c r="I1026" s="1" t="s">
        <v>395</v>
      </c>
      <c r="J1026" s="1" t="s">
        <v>274</v>
      </c>
      <c r="K1026" s="1" t="str">
        <f t="shared" ref="K1026:K1089" si="33">TEXT(J1026,"YYYY")</f>
        <v>2017</v>
      </c>
      <c r="L1026" s="1">
        <f t="shared" si="32"/>
        <v>45</v>
      </c>
      <c r="M1026" s="1" t="s">
        <v>79</v>
      </c>
    </row>
    <row r="1027" spans="8:13">
      <c r="H1027" s="1" t="s">
        <v>169</v>
      </c>
      <c r="I1027" s="1" t="s">
        <v>11246</v>
      </c>
      <c r="J1027" s="1" t="s">
        <v>1072</v>
      </c>
      <c r="K1027" s="1" t="str">
        <f t="shared" si="33"/>
        <v>2009</v>
      </c>
      <c r="L1027" s="1">
        <f t="shared" si="32"/>
        <v>14</v>
      </c>
      <c r="M1027" s="1" t="s">
        <v>60</v>
      </c>
    </row>
    <row r="1028" spans="8:13" hidden="1">
      <c r="H1028" s="1" t="s">
        <v>134</v>
      </c>
      <c r="I1028" s="1" t="s">
        <v>395</v>
      </c>
      <c r="J1028" s="1" t="s">
        <v>303</v>
      </c>
      <c r="K1028" s="1" t="str">
        <f t="shared" si="33"/>
        <v>2016</v>
      </c>
      <c r="L1028" s="1">
        <f t="shared" si="32"/>
        <v>26</v>
      </c>
      <c r="M1028" s="1" t="s">
        <v>79</v>
      </c>
    </row>
    <row r="1029" spans="8:13">
      <c r="H1029" s="1" t="s">
        <v>126</v>
      </c>
      <c r="I1029" s="1" t="s">
        <v>562</v>
      </c>
      <c r="J1029" s="1" t="s">
        <v>892</v>
      </c>
      <c r="K1029" s="1" t="str">
        <f t="shared" si="33"/>
        <v>2015</v>
      </c>
      <c r="L1029" s="1">
        <f t="shared" si="32"/>
        <v>14</v>
      </c>
      <c r="M1029" s="1" t="s">
        <v>60</v>
      </c>
    </row>
    <row r="1030" spans="8:13" hidden="1">
      <c r="H1030" s="1" t="s">
        <v>240</v>
      </c>
      <c r="I1030" s="1" t="s">
        <v>3484</v>
      </c>
      <c r="J1030" s="1" t="s">
        <v>527</v>
      </c>
      <c r="K1030" s="1" t="str">
        <f t="shared" si="33"/>
        <v>2018</v>
      </c>
      <c r="L1030" s="1">
        <f t="shared" si="32"/>
        <v>54</v>
      </c>
      <c r="M1030" s="1" t="s">
        <v>79</v>
      </c>
    </row>
    <row r="1031" spans="8:13">
      <c r="H1031" s="1" t="s">
        <v>367</v>
      </c>
      <c r="I1031" s="1" t="s">
        <v>10197</v>
      </c>
      <c r="J1031" s="1" t="s">
        <v>1862</v>
      </c>
      <c r="K1031" s="1" t="str">
        <f t="shared" si="33"/>
        <v>2003</v>
      </c>
      <c r="L1031" s="1">
        <f t="shared" si="32"/>
        <v>14</v>
      </c>
      <c r="M1031" s="1" t="s">
        <v>60</v>
      </c>
    </row>
    <row r="1032" spans="8:13">
      <c r="H1032" s="1" t="s">
        <v>217</v>
      </c>
      <c r="I1032" s="1" t="s">
        <v>4032</v>
      </c>
      <c r="J1032" s="1" t="s">
        <v>1841</v>
      </c>
      <c r="K1032" s="1" t="str">
        <f t="shared" si="33"/>
        <v>2018</v>
      </c>
      <c r="L1032" s="1">
        <f t="shared" si="32"/>
        <v>14</v>
      </c>
      <c r="M1032" s="1" t="s">
        <v>60</v>
      </c>
    </row>
    <row r="1033" spans="8:13" hidden="1">
      <c r="H1033" s="1" t="s">
        <v>282</v>
      </c>
      <c r="I1033" s="1" t="s">
        <v>395</v>
      </c>
      <c r="J1033" s="1" t="s">
        <v>4277</v>
      </c>
      <c r="K1033" s="1" t="str">
        <f t="shared" si="33"/>
        <v>2017</v>
      </c>
      <c r="L1033" s="1">
        <f t="shared" si="32"/>
        <v>43</v>
      </c>
      <c r="M1033" s="1" t="s">
        <v>79</v>
      </c>
    </row>
    <row r="1034" spans="8:13">
      <c r="H1034" s="1" t="s">
        <v>479</v>
      </c>
      <c r="I1034" s="1" t="s">
        <v>554</v>
      </c>
      <c r="J1034" s="1" t="s">
        <v>2008</v>
      </c>
      <c r="K1034" s="1" t="str">
        <f t="shared" si="33"/>
        <v>2014</v>
      </c>
      <c r="L1034" s="1">
        <f t="shared" si="32"/>
        <v>15</v>
      </c>
      <c r="M1034" s="1" t="s">
        <v>60</v>
      </c>
    </row>
    <row r="1035" spans="8:13">
      <c r="H1035" s="1" t="s">
        <v>118</v>
      </c>
      <c r="I1035" s="1" t="s">
        <v>1012</v>
      </c>
      <c r="J1035" s="1" t="s">
        <v>1918</v>
      </c>
      <c r="K1035" s="1" t="str">
        <f t="shared" si="33"/>
        <v>2007</v>
      </c>
      <c r="L1035" s="1">
        <f t="shared" si="32"/>
        <v>15</v>
      </c>
      <c r="M1035" s="1" t="s">
        <v>60</v>
      </c>
    </row>
    <row r="1036" spans="8:13" hidden="1">
      <c r="H1036" s="1" t="s">
        <v>479</v>
      </c>
      <c r="I1036" s="1" t="s">
        <v>4286</v>
      </c>
      <c r="J1036" s="1" t="s">
        <v>4212</v>
      </c>
      <c r="K1036" s="1" t="str">
        <f t="shared" si="33"/>
        <v>2015</v>
      </c>
      <c r="L1036" s="1">
        <f t="shared" si="32"/>
        <v>16</v>
      </c>
      <c r="M1036" s="1" t="s">
        <v>79</v>
      </c>
    </row>
    <row r="1037" spans="8:13" hidden="1">
      <c r="H1037" s="1" t="s">
        <v>448</v>
      </c>
      <c r="I1037" s="1" t="s">
        <v>4286</v>
      </c>
      <c r="J1037" s="1" t="s">
        <v>4291</v>
      </c>
      <c r="K1037" s="1" t="str">
        <f t="shared" si="33"/>
        <v>2017</v>
      </c>
      <c r="L1037" s="1">
        <f t="shared" si="32"/>
        <v>31</v>
      </c>
      <c r="M1037" s="1" t="s">
        <v>79</v>
      </c>
    </row>
    <row r="1038" spans="8:13" hidden="1">
      <c r="H1038" s="1" t="s">
        <v>240</v>
      </c>
      <c r="I1038" s="1" t="s">
        <v>2257</v>
      </c>
      <c r="J1038" s="1" t="s">
        <v>1304</v>
      </c>
      <c r="K1038" s="1" t="str">
        <f t="shared" si="33"/>
        <v>2018</v>
      </c>
      <c r="L1038" s="1">
        <f t="shared" si="32"/>
        <v>54</v>
      </c>
      <c r="M1038" s="1" t="s">
        <v>79</v>
      </c>
    </row>
    <row r="1039" spans="8:13" hidden="1">
      <c r="H1039" s="1" t="s">
        <v>217</v>
      </c>
      <c r="I1039" s="1" t="s">
        <v>2257</v>
      </c>
      <c r="J1039" s="1" t="s">
        <v>1072</v>
      </c>
      <c r="K1039" s="1" t="str">
        <f t="shared" si="33"/>
        <v>2009</v>
      </c>
      <c r="L1039" s="1">
        <f t="shared" si="32"/>
        <v>7</v>
      </c>
      <c r="M1039" s="1" t="s">
        <v>79</v>
      </c>
    </row>
    <row r="1040" spans="8:13" hidden="1">
      <c r="H1040" s="1" t="s">
        <v>197</v>
      </c>
      <c r="I1040" s="1" t="s">
        <v>4301</v>
      </c>
      <c r="J1040" s="1" t="s">
        <v>162</v>
      </c>
      <c r="K1040" s="1" t="str">
        <f t="shared" si="33"/>
        <v>2016</v>
      </c>
      <c r="L1040" s="1">
        <f t="shared" si="32"/>
        <v>16</v>
      </c>
      <c r="M1040" s="1" t="s">
        <v>79</v>
      </c>
    </row>
    <row r="1041" spans="8:13" hidden="1">
      <c r="H1041" s="1" t="s">
        <v>78</v>
      </c>
      <c r="I1041" s="1" t="s">
        <v>4301</v>
      </c>
      <c r="J1041" s="1" t="s">
        <v>1534</v>
      </c>
      <c r="K1041" s="1" t="str">
        <f t="shared" si="33"/>
        <v>2016</v>
      </c>
      <c r="L1041" s="1">
        <f t="shared" si="32"/>
        <v>28</v>
      </c>
      <c r="M1041" s="1" t="s">
        <v>79</v>
      </c>
    </row>
    <row r="1042" spans="8:13">
      <c r="H1042" s="1" t="s">
        <v>247</v>
      </c>
      <c r="I1042" s="1" t="s">
        <v>1507</v>
      </c>
      <c r="J1042" s="1" t="s">
        <v>1725</v>
      </c>
      <c r="K1042" s="1" t="str">
        <f t="shared" si="33"/>
        <v>2019</v>
      </c>
      <c r="L1042" s="1">
        <f t="shared" si="32"/>
        <v>15</v>
      </c>
      <c r="M1042" s="1" t="s">
        <v>60</v>
      </c>
    </row>
    <row r="1043" spans="8:13" hidden="1">
      <c r="H1043" s="1" t="s">
        <v>324</v>
      </c>
      <c r="I1043" s="1" t="s">
        <v>2257</v>
      </c>
      <c r="J1043" s="1" t="s">
        <v>496</v>
      </c>
      <c r="K1043" s="1" t="str">
        <f t="shared" si="33"/>
        <v>2017</v>
      </c>
      <c r="L1043" s="1">
        <f t="shared" si="32"/>
        <v>12</v>
      </c>
      <c r="M1043" s="1" t="s">
        <v>79</v>
      </c>
    </row>
    <row r="1044" spans="8:13">
      <c r="H1044" s="1" t="s">
        <v>118</v>
      </c>
      <c r="I1044" s="1" t="s">
        <v>4071</v>
      </c>
      <c r="J1044" s="1" t="s">
        <v>4086</v>
      </c>
      <c r="K1044" s="1" t="str">
        <f t="shared" si="33"/>
        <v>2006</v>
      </c>
      <c r="L1044" s="1">
        <f t="shared" si="32"/>
        <v>15</v>
      </c>
      <c r="M1044" s="1" t="s">
        <v>60</v>
      </c>
    </row>
    <row r="1045" spans="8:13">
      <c r="H1045" s="1" t="s">
        <v>301</v>
      </c>
      <c r="I1045" s="1" t="s">
        <v>1015</v>
      </c>
      <c r="J1045" s="1" t="s">
        <v>4354</v>
      </c>
      <c r="K1045" s="1" t="str">
        <f t="shared" si="33"/>
        <v>1980</v>
      </c>
      <c r="L1045" s="1">
        <f t="shared" si="32"/>
        <v>15</v>
      </c>
      <c r="M1045" s="1" t="s">
        <v>60</v>
      </c>
    </row>
    <row r="1046" spans="8:13" hidden="1">
      <c r="H1046" s="1" t="s">
        <v>108</v>
      </c>
      <c r="I1046" s="1" t="s">
        <v>4301</v>
      </c>
      <c r="J1046" s="1" t="s">
        <v>941</v>
      </c>
      <c r="K1046" s="1" t="str">
        <f t="shared" si="33"/>
        <v>2011</v>
      </c>
      <c r="L1046" s="1">
        <f t="shared" si="32"/>
        <v>2</v>
      </c>
      <c r="M1046" s="1" t="s">
        <v>79</v>
      </c>
    </row>
    <row r="1047" spans="8:13">
      <c r="H1047" s="1" t="s">
        <v>126</v>
      </c>
      <c r="I1047" s="1" t="s">
        <v>5038</v>
      </c>
      <c r="J1047" s="1" t="s">
        <v>5039</v>
      </c>
      <c r="K1047" s="1" t="str">
        <f t="shared" si="33"/>
        <v>2018</v>
      </c>
      <c r="L1047" s="1">
        <f t="shared" si="32"/>
        <v>15</v>
      </c>
      <c r="M1047" s="1" t="s">
        <v>60</v>
      </c>
    </row>
    <row r="1048" spans="8:13" hidden="1">
      <c r="H1048" s="1" t="s">
        <v>187</v>
      </c>
      <c r="I1048" s="1" t="s">
        <v>318</v>
      </c>
      <c r="J1048" s="1" t="s">
        <v>2111</v>
      </c>
      <c r="K1048" s="1" t="str">
        <f t="shared" si="33"/>
        <v>2017</v>
      </c>
      <c r="L1048" s="1">
        <f t="shared" si="32"/>
        <v>8</v>
      </c>
      <c r="M1048" s="1" t="s">
        <v>79</v>
      </c>
    </row>
    <row r="1049" spans="8:13">
      <c r="H1049" s="1" t="s">
        <v>217</v>
      </c>
      <c r="I1049" s="1" t="s">
        <v>4765</v>
      </c>
      <c r="J1049" s="1" t="s">
        <v>5019</v>
      </c>
      <c r="K1049" s="1" t="str">
        <f t="shared" si="33"/>
        <v>2016</v>
      </c>
      <c r="L1049" s="1">
        <f t="shared" si="32"/>
        <v>15</v>
      </c>
      <c r="M1049" s="1" t="s">
        <v>60</v>
      </c>
    </row>
    <row r="1050" spans="8:13">
      <c r="H1050" s="1" t="s">
        <v>247</v>
      </c>
      <c r="I1050" s="1" t="s">
        <v>5083</v>
      </c>
      <c r="J1050" s="1" t="s">
        <v>5084</v>
      </c>
      <c r="K1050" s="1" t="str">
        <f t="shared" si="33"/>
        <v>2017</v>
      </c>
      <c r="L1050" s="1">
        <f t="shared" si="32"/>
        <v>15</v>
      </c>
      <c r="M1050" s="1" t="s">
        <v>60</v>
      </c>
    </row>
    <row r="1051" spans="8:13">
      <c r="H1051" s="1" t="s">
        <v>530</v>
      </c>
      <c r="I1051" s="1" t="s">
        <v>5276</v>
      </c>
      <c r="J1051" s="1" t="s">
        <v>5277</v>
      </c>
      <c r="K1051" s="1" t="str">
        <f t="shared" si="33"/>
        <v>2000</v>
      </c>
      <c r="L1051" s="1">
        <f t="shared" si="32"/>
        <v>15</v>
      </c>
      <c r="M1051" s="1" t="s">
        <v>60</v>
      </c>
    </row>
    <row r="1052" spans="8:13">
      <c r="H1052" s="1" t="s">
        <v>169</v>
      </c>
      <c r="I1052" s="1" t="s">
        <v>5325</v>
      </c>
      <c r="J1052" s="1" t="s">
        <v>5176</v>
      </c>
      <c r="K1052" s="1" t="str">
        <f t="shared" si="33"/>
        <v>2011</v>
      </c>
      <c r="L1052" s="1">
        <f t="shared" si="32"/>
        <v>15</v>
      </c>
      <c r="M1052" s="1" t="s">
        <v>60</v>
      </c>
    </row>
    <row r="1053" spans="8:13">
      <c r="H1053" s="1" t="s">
        <v>247</v>
      </c>
      <c r="I1053" s="1" t="s">
        <v>5354</v>
      </c>
      <c r="J1053" s="1" t="s">
        <v>274</v>
      </c>
      <c r="K1053" s="1" t="str">
        <f t="shared" si="33"/>
        <v>2017</v>
      </c>
      <c r="L1053" s="1">
        <f t="shared" si="32"/>
        <v>15</v>
      </c>
      <c r="M1053" s="1" t="s">
        <v>60</v>
      </c>
    </row>
    <row r="1054" spans="8:13" hidden="1">
      <c r="H1054" s="1" t="s">
        <v>389</v>
      </c>
      <c r="I1054" s="1" t="s">
        <v>4324</v>
      </c>
      <c r="J1054" s="1" t="s">
        <v>227</v>
      </c>
      <c r="K1054" s="1" t="str">
        <f t="shared" si="33"/>
        <v>2017</v>
      </c>
      <c r="L1054" s="1">
        <f t="shared" si="32"/>
        <v>62</v>
      </c>
      <c r="M1054" s="1" t="s">
        <v>79</v>
      </c>
    </row>
    <row r="1055" spans="8:13">
      <c r="H1055" s="1" t="s">
        <v>247</v>
      </c>
      <c r="I1055" s="1" t="s">
        <v>5521</v>
      </c>
      <c r="J1055" s="1" t="s">
        <v>5521</v>
      </c>
      <c r="K1055" s="1" t="str">
        <f t="shared" si="33"/>
        <v>2017</v>
      </c>
      <c r="L1055" s="1">
        <f t="shared" si="32"/>
        <v>15</v>
      </c>
      <c r="M1055" s="1" t="s">
        <v>60</v>
      </c>
    </row>
    <row r="1056" spans="8:13">
      <c r="H1056" s="1" t="s">
        <v>247</v>
      </c>
      <c r="I1056" s="1" t="s">
        <v>740</v>
      </c>
      <c r="J1056" s="1" t="s">
        <v>1286</v>
      </c>
      <c r="K1056" s="1" t="str">
        <f t="shared" si="33"/>
        <v>2017</v>
      </c>
      <c r="L1056" s="1">
        <f t="shared" si="32"/>
        <v>15</v>
      </c>
      <c r="M1056" s="1" t="s">
        <v>60</v>
      </c>
    </row>
    <row r="1057" spans="8:13">
      <c r="H1057" s="1" t="s">
        <v>217</v>
      </c>
      <c r="I1057" s="1" t="s">
        <v>5606</v>
      </c>
      <c r="J1057" s="1" t="s">
        <v>1370</v>
      </c>
      <c r="K1057" s="1" t="str">
        <f t="shared" si="33"/>
        <v>2019</v>
      </c>
      <c r="L1057" s="1">
        <f t="shared" si="32"/>
        <v>15</v>
      </c>
      <c r="M1057" s="1" t="s">
        <v>60</v>
      </c>
    </row>
    <row r="1058" spans="8:13" hidden="1">
      <c r="H1058" s="1" t="s">
        <v>344</v>
      </c>
      <c r="I1058" s="1" t="s">
        <v>4359</v>
      </c>
      <c r="J1058" s="1" t="s">
        <v>1072</v>
      </c>
      <c r="K1058" s="1" t="str">
        <f t="shared" si="33"/>
        <v>2009</v>
      </c>
      <c r="L1058" s="1">
        <f t="shared" si="32"/>
        <v>13</v>
      </c>
      <c r="M1058" s="1" t="s">
        <v>79</v>
      </c>
    </row>
    <row r="1059" spans="8:13" hidden="1">
      <c r="H1059" s="1" t="s">
        <v>282</v>
      </c>
      <c r="I1059" s="1" t="s">
        <v>4363</v>
      </c>
      <c r="J1059" s="1" t="s">
        <v>1222</v>
      </c>
      <c r="K1059" s="1" t="str">
        <f t="shared" si="33"/>
        <v>2015</v>
      </c>
      <c r="L1059" s="1">
        <f t="shared" si="32"/>
        <v>41</v>
      </c>
      <c r="M1059" s="1" t="s">
        <v>79</v>
      </c>
    </row>
    <row r="1060" spans="8:13">
      <c r="H1060" s="1" t="s">
        <v>644</v>
      </c>
      <c r="I1060" s="1" t="s">
        <v>5632</v>
      </c>
      <c r="J1060" s="1" t="s">
        <v>6157</v>
      </c>
      <c r="K1060" s="1" t="str">
        <f t="shared" si="33"/>
        <v>1996</v>
      </c>
      <c r="L1060" s="1">
        <f t="shared" si="32"/>
        <v>15</v>
      </c>
      <c r="M1060" s="1" t="s">
        <v>60</v>
      </c>
    </row>
    <row r="1061" spans="8:13" hidden="1">
      <c r="H1061" s="1" t="s">
        <v>197</v>
      </c>
      <c r="I1061" s="1" t="s">
        <v>4372</v>
      </c>
      <c r="J1061" s="1" t="s">
        <v>4373</v>
      </c>
      <c r="K1061" s="1" t="str">
        <f t="shared" si="33"/>
        <v>2017</v>
      </c>
      <c r="L1061" s="1">
        <f t="shared" si="32"/>
        <v>17</v>
      </c>
      <c r="M1061" s="1" t="s">
        <v>79</v>
      </c>
    </row>
    <row r="1062" spans="8:13">
      <c r="H1062" s="1" t="s">
        <v>177</v>
      </c>
      <c r="I1062" s="1" t="s">
        <v>6252</v>
      </c>
      <c r="J1062" s="1" t="s">
        <v>6307</v>
      </c>
      <c r="K1062" s="1" t="str">
        <f t="shared" si="33"/>
        <v>2008</v>
      </c>
      <c r="L1062" s="1">
        <f t="shared" si="32"/>
        <v>15</v>
      </c>
      <c r="M1062" s="1" t="s">
        <v>60</v>
      </c>
    </row>
    <row r="1063" spans="8:13" hidden="1">
      <c r="H1063" s="1" t="s">
        <v>644</v>
      </c>
      <c r="I1063" s="1" t="s">
        <v>1015</v>
      </c>
      <c r="J1063" s="1" t="s">
        <v>4380</v>
      </c>
      <c r="K1063" s="1" t="str">
        <f t="shared" si="33"/>
        <v>1995</v>
      </c>
      <c r="L1063" s="1">
        <f t="shared" si="32"/>
        <v>12</v>
      </c>
      <c r="M1063" s="1" t="s">
        <v>79</v>
      </c>
    </row>
    <row r="1064" spans="8:13" hidden="1">
      <c r="H1064" s="1" t="s">
        <v>136</v>
      </c>
      <c r="I1064" s="1" t="s">
        <v>1015</v>
      </c>
      <c r="J1064" s="1" t="s">
        <v>2368</v>
      </c>
      <c r="K1064" s="1" t="str">
        <f t="shared" si="33"/>
        <v>2017</v>
      </c>
      <c r="L1064" s="1">
        <f t="shared" si="32"/>
        <v>49</v>
      </c>
      <c r="M1064" s="1" t="s">
        <v>79</v>
      </c>
    </row>
    <row r="1065" spans="8:13" hidden="1">
      <c r="H1065" s="1" t="s">
        <v>282</v>
      </c>
      <c r="I1065" s="1" t="s">
        <v>1015</v>
      </c>
      <c r="J1065" s="1" t="s">
        <v>4387</v>
      </c>
      <c r="K1065" s="1" t="str">
        <f t="shared" si="33"/>
        <v>2006</v>
      </c>
      <c r="L1065" s="1">
        <f t="shared" si="32"/>
        <v>31</v>
      </c>
      <c r="M1065" s="1" t="s">
        <v>79</v>
      </c>
    </row>
    <row r="1066" spans="8:13">
      <c r="H1066" s="1" t="s">
        <v>263</v>
      </c>
      <c r="I1066" s="1" t="s">
        <v>6357</v>
      </c>
      <c r="J1066" s="1" t="s">
        <v>2008</v>
      </c>
      <c r="K1066" s="1" t="str">
        <f t="shared" si="33"/>
        <v>2014</v>
      </c>
      <c r="L1066" s="1">
        <f t="shared" si="32"/>
        <v>15</v>
      </c>
      <c r="M1066" s="1" t="s">
        <v>60</v>
      </c>
    </row>
    <row r="1067" spans="8:13">
      <c r="H1067" s="1" t="s">
        <v>263</v>
      </c>
      <c r="I1067" s="1" t="s">
        <v>6582</v>
      </c>
      <c r="J1067" s="1" t="s">
        <v>2023</v>
      </c>
      <c r="K1067" s="1" t="str">
        <f t="shared" si="33"/>
        <v>2013</v>
      </c>
      <c r="L1067" s="1">
        <f t="shared" si="32"/>
        <v>15</v>
      </c>
      <c r="M1067" s="1" t="s">
        <v>60</v>
      </c>
    </row>
    <row r="1068" spans="8:13" hidden="1">
      <c r="H1068" s="1" t="s">
        <v>573</v>
      </c>
      <c r="I1068" s="1" t="s">
        <v>4372</v>
      </c>
      <c r="J1068" s="1" t="s">
        <v>1286</v>
      </c>
      <c r="K1068" s="1" t="str">
        <f t="shared" si="33"/>
        <v>2017</v>
      </c>
      <c r="L1068" s="1">
        <f t="shared" si="32"/>
        <v>66</v>
      </c>
      <c r="M1068" s="1" t="s">
        <v>79</v>
      </c>
    </row>
    <row r="1069" spans="8:13" hidden="1">
      <c r="H1069" s="1" t="s">
        <v>108</v>
      </c>
      <c r="I1069" s="1" t="s">
        <v>4394</v>
      </c>
      <c r="J1069" s="1" t="s">
        <v>527</v>
      </c>
      <c r="K1069" s="1" t="str">
        <f t="shared" si="33"/>
        <v>2018</v>
      </c>
      <c r="L1069" s="1">
        <f t="shared" si="32"/>
        <v>8</v>
      </c>
      <c r="M1069" s="1" t="s">
        <v>79</v>
      </c>
    </row>
    <row r="1070" spans="8:13" hidden="1">
      <c r="H1070" s="1" t="s">
        <v>233</v>
      </c>
      <c r="I1070" s="1" t="s">
        <v>4394</v>
      </c>
      <c r="J1070" s="1" t="s">
        <v>4405</v>
      </c>
      <c r="K1070" s="1" t="str">
        <f t="shared" si="33"/>
        <v>2008</v>
      </c>
      <c r="L1070" s="1">
        <f t="shared" si="32"/>
        <v>39</v>
      </c>
      <c r="M1070" s="1" t="s">
        <v>79</v>
      </c>
    </row>
    <row r="1071" spans="8:13">
      <c r="H1071" s="1" t="s">
        <v>118</v>
      </c>
      <c r="I1071" s="1" t="s">
        <v>5785</v>
      </c>
      <c r="J1071" s="1" t="s">
        <v>6694</v>
      </c>
      <c r="K1071" s="1" t="str">
        <f t="shared" si="33"/>
        <v>2005</v>
      </c>
      <c r="L1071" s="1">
        <f t="shared" si="32"/>
        <v>15</v>
      </c>
      <c r="M1071" s="1" t="s">
        <v>60</v>
      </c>
    </row>
    <row r="1072" spans="8:13" hidden="1">
      <c r="H1072" s="1" t="s">
        <v>448</v>
      </c>
      <c r="I1072" s="1" t="s">
        <v>804</v>
      </c>
      <c r="J1072" s="1" t="s">
        <v>4198</v>
      </c>
      <c r="K1072" s="1" t="str">
        <f t="shared" si="33"/>
        <v>2014</v>
      </c>
      <c r="L1072" s="1">
        <f t="shared" ref="L1072:L1135" si="34">H1072-(TEXT(I1072,"YYYY")-TEXT(J1072,"YYYY"))</f>
        <v>28</v>
      </c>
      <c r="M1072" s="1" t="s">
        <v>79</v>
      </c>
    </row>
    <row r="1073" spans="8:13">
      <c r="H1073" s="1" t="s">
        <v>367</v>
      </c>
      <c r="I1073" s="1" t="s">
        <v>6838</v>
      </c>
      <c r="J1073" s="1" t="s">
        <v>6839</v>
      </c>
      <c r="K1073" s="1" t="str">
        <f t="shared" si="33"/>
        <v>2004</v>
      </c>
      <c r="L1073" s="1">
        <f t="shared" si="34"/>
        <v>15</v>
      </c>
      <c r="M1073" s="1" t="s">
        <v>60</v>
      </c>
    </row>
    <row r="1074" spans="8:13">
      <c r="H1074" s="1" t="s">
        <v>169</v>
      </c>
      <c r="I1074" s="1" t="s">
        <v>731</v>
      </c>
      <c r="J1074" s="1" t="s">
        <v>2212</v>
      </c>
      <c r="K1074" s="1" t="str">
        <f t="shared" si="33"/>
        <v>2010</v>
      </c>
      <c r="L1074" s="1">
        <f t="shared" si="34"/>
        <v>15</v>
      </c>
      <c r="M1074" s="1" t="s">
        <v>60</v>
      </c>
    </row>
    <row r="1075" spans="8:13">
      <c r="H1075" s="1" t="s">
        <v>247</v>
      </c>
      <c r="I1075" s="1" t="s">
        <v>7456</v>
      </c>
      <c r="J1075" s="1" t="s">
        <v>1534</v>
      </c>
      <c r="K1075" s="1" t="str">
        <f t="shared" si="33"/>
        <v>2016</v>
      </c>
      <c r="L1075" s="1">
        <f t="shared" si="34"/>
        <v>15</v>
      </c>
      <c r="M1075" s="1" t="s">
        <v>60</v>
      </c>
    </row>
    <row r="1076" spans="8:13" hidden="1">
      <c r="H1076" s="1" t="s">
        <v>78</v>
      </c>
      <c r="I1076" s="1" t="s">
        <v>804</v>
      </c>
      <c r="J1076" s="1" t="s">
        <v>4425</v>
      </c>
      <c r="K1076" s="1" t="str">
        <f t="shared" si="33"/>
        <v>2009</v>
      </c>
      <c r="L1076" s="1">
        <f t="shared" si="34"/>
        <v>20</v>
      </c>
      <c r="M1076" s="1" t="s">
        <v>79</v>
      </c>
    </row>
    <row r="1077" spans="8:13">
      <c r="H1077" s="1" t="s">
        <v>118</v>
      </c>
      <c r="I1077" s="1" t="s">
        <v>3932</v>
      </c>
      <c r="J1077" s="1" t="s">
        <v>2079</v>
      </c>
      <c r="K1077" s="1" t="str">
        <f t="shared" si="33"/>
        <v>2006</v>
      </c>
      <c r="L1077" s="1">
        <f t="shared" si="34"/>
        <v>15</v>
      </c>
      <c r="M1077" s="1" t="s">
        <v>60</v>
      </c>
    </row>
    <row r="1078" spans="8:13">
      <c r="H1078" s="1" t="s">
        <v>217</v>
      </c>
      <c r="I1078" s="1" t="s">
        <v>7887</v>
      </c>
      <c r="J1078" s="1" t="s">
        <v>3107</v>
      </c>
      <c r="K1078" s="1" t="str">
        <f t="shared" si="33"/>
        <v>2011</v>
      </c>
      <c r="L1078" s="1">
        <f t="shared" si="34"/>
        <v>15</v>
      </c>
      <c r="M1078" s="1" t="s">
        <v>60</v>
      </c>
    </row>
    <row r="1079" spans="8:13" hidden="1">
      <c r="H1079" s="1" t="s">
        <v>256</v>
      </c>
      <c r="I1079" s="1" t="s">
        <v>4439</v>
      </c>
      <c r="J1079" s="1" t="s">
        <v>4156</v>
      </c>
      <c r="K1079" s="1" t="str">
        <f t="shared" si="33"/>
        <v>2008</v>
      </c>
      <c r="L1079" s="1">
        <f t="shared" si="34"/>
        <v>42</v>
      </c>
      <c r="M1079" s="1" t="s">
        <v>79</v>
      </c>
    </row>
    <row r="1080" spans="8:13" hidden="1">
      <c r="H1080" s="1" t="s">
        <v>130</v>
      </c>
      <c r="I1080" s="1" t="s">
        <v>4439</v>
      </c>
      <c r="J1080" s="1" t="s">
        <v>3952</v>
      </c>
      <c r="K1080" s="1" t="str">
        <f t="shared" si="33"/>
        <v>2016</v>
      </c>
      <c r="L1080" s="1">
        <f t="shared" si="34"/>
        <v>10</v>
      </c>
      <c r="M1080" s="1" t="s">
        <v>79</v>
      </c>
    </row>
    <row r="1081" spans="8:13">
      <c r="H1081" s="1" t="s">
        <v>217</v>
      </c>
      <c r="I1081" s="1" t="s">
        <v>8261</v>
      </c>
      <c r="J1081" s="1" t="s">
        <v>517</v>
      </c>
      <c r="K1081" s="1" t="str">
        <f t="shared" si="33"/>
        <v>2019</v>
      </c>
      <c r="L1081" s="1">
        <f t="shared" si="34"/>
        <v>15</v>
      </c>
      <c r="M1081" s="1" t="s">
        <v>60</v>
      </c>
    </row>
    <row r="1082" spans="8:13" hidden="1">
      <c r="H1082" s="1" t="s">
        <v>233</v>
      </c>
      <c r="I1082" s="1" t="s">
        <v>4450</v>
      </c>
      <c r="J1082" s="1" t="s">
        <v>4208</v>
      </c>
      <c r="K1082" s="1" t="str">
        <f t="shared" si="33"/>
        <v>2012</v>
      </c>
      <c r="L1082" s="1">
        <f t="shared" si="34"/>
        <v>43</v>
      </c>
      <c r="M1082" s="1" t="s">
        <v>79</v>
      </c>
    </row>
    <row r="1083" spans="8:13" hidden="1">
      <c r="H1083" s="1" t="s">
        <v>448</v>
      </c>
      <c r="I1083" s="1" t="s">
        <v>4450</v>
      </c>
      <c r="J1083" s="1" t="s">
        <v>4270</v>
      </c>
      <c r="K1083" s="1" t="str">
        <f t="shared" si="33"/>
        <v>2017</v>
      </c>
      <c r="L1083" s="1">
        <f t="shared" si="34"/>
        <v>31</v>
      </c>
      <c r="M1083" s="1" t="s">
        <v>79</v>
      </c>
    </row>
    <row r="1084" spans="8:13" hidden="1">
      <c r="H1084" s="1" t="s">
        <v>136</v>
      </c>
      <c r="I1084" s="1" t="s">
        <v>4457</v>
      </c>
      <c r="J1084" s="1" t="s">
        <v>4212</v>
      </c>
      <c r="K1084" s="1" t="str">
        <f t="shared" si="33"/>
        <v>2015</v>
      </c>
      <c r="L1084" s="1">
        <f t="shared" si="34"/>
        <v>47</v>
      </c>
      <c r="M1084" s="1" t="s">
        <v>79</v>
      </c>
    </row>
    <row r="1085" spans="8:13" hidden="1">
      <c r="H1085" s="1" t="s">
        <v>187</v>
      </c>
      <c r="I1085" s="1" t="s">
        <v>4457</v>
      </c>
      <c r="J1085" s="1" t="s">
        <v>4461</v>
      </c>
      <c r="K1085" s="1" t="str">
        <f t="shared" si="33"/>
        <v>2016</v>
      </c>
      <c r="L1085" s="1">
        <f t="shared" si="34"/>
        <v>7</v>
      </c>
      <c r="M1085" s="1" t="s">
        <v>79</v>
      </c>
    </row>
    <row r="1086" spans="8:13">
      <c r="H1086" s="1" t="s">
        <v>263</v>
      </c>
      <c r="I1086" s="1" t="s">
        <v>9109</v>
      </c>
      <c r="J1086" s="1" t="s">
        <v>9110</v>
      </c>
      <c r="K1086" s="1" t="str">
        <f t="shared" si="33"/>
        <v>2009</v>
      </c>
      <c r="L1086" s="1">
        <f t="shared" si="34"/>
        <v>15</v>
      </c>
      <c r="M1086" s="1" t="s">
        <v>60</v>
      </c>
    </row>
    <row r="1087" spans="8:13">
      <c r="H1087" s="1" t="s">
        <v>88</v>
      </c>
      <c r="I1087" s="1" t="s">
        <v>9411</v>
      </c>
      <c r="J1087" s="1" t="s">
        <v>9426</v>
      </c>
      <c r="K1087" s="1" t="str">
        <f t="shared" si="33"/>
        <v>2001</v>
      </c>
      <c r="L1087" s="1">
        <f t="shared" si="34"/>
        <v>15</v>
      </c>
      <c r="M1087" s="1" t="s">
        <v>60</v>
      </c>
    </row>
    <row r="1088" spans="8:13">
      <c r="H1088" s="1" t="s">
        <v>247</v>
      </c>
      <c r="I1088" s="1" t="s">
        <v>9411</v>
      </c>
      <c r="J1088" s="1" t="s">
        <v>3052</v>
      </c>
      <c r="K1088" s="1" t="str">
        <f t="shared" si="33"/>
        <v>2014</v>
      </c>
      <c r="L1088" s="1">
        <f t="shared" si="34"/>
        <v>15</v>
      </c>
      <c r="M1088" s="1" t="s">
        <v>60</v>
      </c>
    </row>
    <row r="1089" spans="8:13" hidden="1">
      <c r="H1089" s="1" t="s">
        <v>282</v>
      </c>
      <c r="I1089" s="1" t="s">
        <v>3725</v>
      </c>
      <c r="J1089" s="1" t="s">
        <v>610</v>
      </c>
      <c r="K1089" s="1" t="str">
        <f t="shared" si="33"/>
        <v>2017</v>
      </c>
      <c r="L1089" s="1">
        <f t="shared" si="34"/>
        <v>42</v>
      </c>
      <c r="M1089" s="1" t="s">
        <v>79</v>
      </c>
    </row>
    <row r="1090" spans="8:13" hidden="1">
      <c r="H1090" s="1" t="s">
        <v>448</v>
      </c>
      <c r="I1090" s="1" t="s">
        <v>3725</v>
      </c>
      <c r="J1090" s="1" t="s">
        <v>3952</v>
      </c>
      <c r="K1090" s="1" t="str">
        <f t="shared" ref="K1090:K1153" si="35">TEXT(J1090,"YYYY")</f>
        <v>2016</v>
      </c>
      <c r="L1090" s="1">
        <f t="shared" si="34"/>
        <v>30</v>
      </c>
      <c r="M1090" s="1" t="s">
        <v>79</v>
      </c>
    </row>
    <row r="1091" spans="8:13">
      <c r="H1091" s="1" t="s">
        <v>678</v>
      </c>
      <c r="I1091" s="1" t="s">
        <v>9585</v>
      </c>
      <c r="J1091" s="1" t="s">
        <v>9696</v>
      </c>
      <c r="K1091" s="1" t="str">
        <f t="shared" si="35"/>
        <v>2001</v>
      </c>
      <c r="L1091" s="1">
        <f t="shared" si="34"/>
        <v>15</v>
      </c>
      <c r="M1091" s="1" t="s">
        <v>60</v>
      </c>
    </row>
    <row r="1092" spans="8:13">
      <c r="H1092" s="1" t="s">
        <v>118</v>
      </c>
      <c r="I1092" s="1" t="s">
        <v>9637</v>
      </c>
      <c r="J1092" s="1" t="s">
        <v>1862</v>
      </c>
      <c r="K1092" s="1" t="str">
        <f t="shared" si="35"/>
        <v>2003</v>
      </c>
      <c r="L1092" s="1">
        <f t="shared" si="34"/>
        <v>15</v>
      </c>
      <c r="M1092" s="1" t="s">
        <v>60</v>
      </c>
    </row>
    <row r="1093" spans="8:13" hidden="1">
      <c r="H1093" s="1" t="s">
        <v>118</v>
      </c>
      <c r="I1093" s="1" t="s">
        <v>4484</v>
      </c>
      <c r="J1093" s="1" t="s">
        <v>728</v>
      </c>
      <c r="K1093" s="1" t="str">
        <f t="shared" si="35"/>
        <v>2018</v>
      </c>
      <c r="L1093" s="1">
        <f t="shared" si="34"/>
        <v>25</v>
      </c>
      <c r="M1093" s="1" t="s">
        <v>79</v>
      </c>
    </row>
    <row r="1094" spans="8:13">
      <c r="H1094" s="1" t="s">
        <v>217</v>
      </c>
      <c r="I1094" s="1" t="s">
        <v>10100</v>
      </c>
      <c r="J1094" s="1" t="s">
        <v>10115</v>
      </c>
      <c r="K1094" s="1" t="str">
        <f t="shared" si="35"/>
        <v>2011</v>
      </c>
      <c r="L1094" s="1">
        <f t="shared" si="34"/>
        <v>15</v>
      </c>
      <c r="M1094" s="1" t="s">
        <v>60</v>
      </c>
    </row>
    <row r="1095" spans="8:13">
      <c r="H1095" s="1" t="s">
        <v>301</v>
      </c>
      <c r="I1095" s="1" t="s">
        <v>10910</v>
      </c>
      <c r="J1095" s="1" t="s">
        <v>10915</v>
      </c>
      <c r="K1095" s="1" t="str">
        <f t="shared" si="35"/>
        <v>1982</v>
      </c>
      <c r="L1095" s="1">
        <f t="shared" si="34"/>
        <v>15</v>
      </c>
      <c r="M1095" s="1" t="s">
        <v>60</v>
      </c>
    </row>
    <row r="1096" spans="8:13">
      <c r="H1096" s="1" t="s">
        <v>583</v>
      </c>
      <c r="I1096" s="1" t="s">
        <v>830</v>
      </c>
      <c r="J1096" s="1" t="s">
        <v>10183</v>
      </c>
      <c r="K1096" s="1" t="str">
        <f t="shared" si="35"/>
        <v>2013</v>
      </c>
      <c r="L1096" s="1">
        <f t="shared" si="34"/>
        <v>15</v>
      </c>
      <c r="M1096" s="1" t="s">
        <v>60</v>
      </c>
    </row>
    <row r="1097" spans="8:13" hidden="1">
      <c r="H1097" s="1" t="s">
        <v>310</v>
      </c>
      <c r="I1097" s="1" t="s">
        <v>4500</v>
      </c>
      <c r="J1097" s="1" t="s">
        <v>1286</v>
      </c>
      <c r="K1097" s="1" t="str">
        <f t="shared" si="35"/>
        <v>2017</v>
      </c>
      <c r="L1097" s="1">
        <f t="shared" si="34"/>
        <v>45</v>
      </c>
      <c r="M1097" s="1" t="s">
        <v>79</v>
      </c>
    </row>
    <row r="1098" spans="8:13" hidden="1">
      <c r="H1098" s="1" t="s">
        <v>149</v>
      </c>
      <c r="I1098" s="1" t="s">
        <v>2237</v>
      </c>
      <c r="J1098" s="1" t="s">
        <v>4505</v>
      </c>
      <c r="K1098" s="1" t="str">
        <f t="shared" si="35"/>
        <v>2016</v>
      </c>
      <c r="L1098" s="1">
        <f t="shared" si="34"/>
        <v>39</v>
      </c>
      <c r="M1098" s="1" t="s">
        <v>79</v>
      </c>
    </row>
    <row r="1099" spans="8:13">
      <c r="H1099" s="1" t="s">
        <v>78</v>
      </c>
      <c r="I1099" s="1" t="s">
        <v>8870</v>
      </c>
      <c r="J1099" s="1" t="s">
        <v>2593</v>
      </c>
      <c r="K1099" s="1" t="str">
        <f t="shared" si="35"/>
        <v>2000</v>
      </c>
      <c r="L1099" s="1">
        <f t="shared" si="34"/>
        <v>15</v>
      </c>
      <c r="M1099" s="1" t="s">
        <v>60</v>
      </c>
    </row>
    <row r="1100" spans="8:13" hidden="1">
      <c r="H1100" s="1" t="s">
        <v>367</v>
      </c>
      <c r="I1100" s="1" t="s">
        <v>4509</v>
      </c>
      <c r="J1100" s="1" t="s">
        <v>1918</v>
      </c>
      <c r="K1100" s="1" t="str">
        <f t="shared" si="35"/>
        <v>2007</v>
      </c>
      <c r="L1100" s="1">
        <f t="shared" si="34"/>
        <v>17</v>
      </c>
      <c r="M1100" s="1" t="s">
        <v>79</v>
      </c>
    </row>
    <row r="1101" spans="8:13">
      <c r="H1101" s="1" t="s">
        <v>247</v>
      </c>
      <c r="I1101" s="1" t="s">
        <v>10197</v>
      </c>
      <c r="J1101" s="1" t="s">
        <v>892</v>
      </c>
      <c r="K1101" s="1" t="str">
        <f t="shared" si="35"/>
        <v>2015</v>
      </c>
      <c r="L1101" s="1">
        <f t="shared" si="34"/>
        <v>15</v>
      </c>
      <c r="M1101" s="1" t="s">
        <v>60</v>
      </c>
    </row>
    <row r="1102" spans="8:13" hidden="1">
      <c r="H1102" s="1" t="s">
        <v>108</v>
      </c>
      <c r="I1102" s="1" t="s">
        <v>4509</v>
      </c>
      <c r="J1102" s="1" t="s">
        <v>4519</v>
      </c>
      <c r="K1102" s="1" t="str">
        <f t="shared" si="35"/>
        <v>2015</v>
      </c>
      <c r="L1102" s="1">
        <f t="shared" si="34"/>
        <v>7</v>
      </c>
      <c r="M1102" s="1" t="s">
        <v>79</v>
      </c>
    </row>
    <row r="1103" spans="8:13">
      <c r="H1103" s="1" t="s">
        <v>644</v>
      </c>
      <c r="I1103" s="1" t="s">
        <v>11394</v>
      </c>
      <c r="J1103" s="1" t="s">
        <v>12326</v>
      </c>
      <c r="K1103" s="1" t="str">
        <f t="shared" si="35"/>
        <v>2000</v>
      </c>
      <c r="L1103" s="1">
        <f t="shared" si="34"/>
        <v>15</v>
      </c>
      <c r="M1103" s="1" t="s">
        <v>60</v>
      </c>
    </row>
    <row r="1104" spans="8:13">
      <c r="H1104" s="1" t="s">
        <v>247</v>
      </c>
      <c r="I1104" s="1" t="s">
        <v>12503</v>
      </c>
      <c r="J1104" s="1" t="s">
        <v>606</v>
      </c>
      <c r="K1104" s="1" t="str">
        <f t="shared" si="35"/>
        <v>2020</v>
      </c>
      <c r="L1104" s="1">
        <f t="shared" si="34"/>
        <v>15</v>
      </c>
      <c r="M1104" s="1" t="s">
        <v>60</v>
      </c>
    </row>
    <row r="1105" spans="8:13">
      <c r="H1105" s="1" t="s">
        <v>197</v>
      </c>
      <c r="I1105" s="1" t="s">
        <v>212</v>
      </c>
      <c r="J1105" s="1" t="s">
        <v>191</v>
      </c>
      <c r="K1105" s="1" t="str">
        <f t="shared" si="35"/>
        <v>2018</v>
      </c>
      <c r="L1105" s="1">
        <f t="shared" si="34"/>
        <v>16</v>
      </c>
      <c r="M1105" s="1" t="s">
        <v>60</v>
      </c>
    </row>
    <row r="1106" spans="8:13">
      <c r="H1106" s="1" t="s">
        <v>217</v>
      </c>
      <c r="I1106" s="1" t="s">
        <v>1165</v>
      </c>
      <c r="J1106" s="1" t="s">
        <v>1168</v>
      </c>
      <c r="K1106" s="1" t="str">
        <f t="shared" si="35"/>
        <v>2019</v>
      </c>
      <c r="L1106" s="1">
        <f t="shared" si="34"/>
        <v>16</v>
      </c>
      <c r="M1106" s="1" t="s">
        <v>60</v>
      </c>
    </row>
    <row r="1107" spans="8:13">
      <c r="H1107" s="1" t="s">
        <v>120</v>
      </c>
      <c r="I1107" s="1" t="s">
        <v>1290</v>
      </c>
      <c r="J1107" s="1" t="s">
        <v>1890</v>
      </c>
      <c r="K1107" s="1" t="str">
        <f t="shared" si="35"/>
        <v>1988</v>
      </c>
      <c r="L1107" s="1">
        <f t="shared" si="34"/>
        <v>16</v>
      </c>
      <c r="M1107" s="1" t="s">
        <v>60</v>
      </c>
    </row>
    <row r="1108" spans="8:13" hidden="1">
      <c r="H1108" s="1" t="s">
        <v>88</v>
      </c>
      <c r="I1108" s="1" t="s">
        <v>4538</v>
      </c>
      <c r="J1108" s="1" t="s">
        <v>467</v>
      </c>
      <c r="K1108" s="1" t="str">
        <f t="shared" si="35"/>
        <v>2016</v>
      </c>
      <c r="L1108" s="1">
        <f t="shared" si="34"/>
        <v>28</v>
      </c>
      <c r="M1108" s="1" t="s">
        <v>79</v>
      </c>
    </row>
    <row r="1109" spans="8:13">
      <c r="H1109" s="1" t="s">
        <v>217</v>
      </c>
      <c r="I1109" s="1" t="s">
        <v>2090</v>
      </c>
      <c r="J1109" s="1" t="s">
        <v>199</v>
      </c>
      <c r="K1109" s="1" t="str">
        <f t="shared" si="35"/>
        <v>2018</v>
      </c>
      <c r="L1109" s="1">
        <f t="shared" si="34"/>
        <v>16</v>
      </c>
      <c r="M1109" s="1" t="s">
        <v>60</v>
      </c>
    </row>
    <row r="1110" spans="8:13">
      <c r="H1110" s="1" t="s">
        <v>217</v>
      </c>
      <c r="I1110" s="1" t="s">
        <v>1783</v>
      </c>
      <c r="J1110" s="1" t="s">
        <v>2223</v>
      </c>
      <c r="K1110" s="1" t="str">
        <f t="shared" si="35"/>
        <v>2018</v>
      </c>
      <c r="L1110" s="1">
        <f t="shared" si="34"/>
        <v>16</v>
      </c>
      <c r="M1110" s="1" t="s">
        <v>60</v>
      </c>
    </row>
    <row r="1111" spans="8:13" hidden="1">
      <c r="H1111" s="1" t="s">
        <v>310</v>
      </c>
      <c r="I1111" s="1" t="s">
        <v>4538</v>
      </c>
      <c r="J1111" s="1" t="s">
        <v>4553</v>
      </c>
      <c r="K1111" s="1" t="str">
        <f t="shared" si="35"/>
        <v>2006</v>
      </c>
      <c r="L1111" s="1">
        <f t="shared" si="34"/>
        <v>35</v>
      </c>
      <c r="M1111" s="1" t="s">
        <v>79</v>
      </c>
    </row>
    <row r="1112" spans="8:13" hidden="1">
      <c r="H1112" s="1" t="s">
        <v>55</v>
      </c>
      <c r="I1112" s="1" t="s">
        <v>4557</v>
      </c>
      <c r="J1112" s="1" t="s">
        <v>3171</v>
      </c>
      <c r="K1112" s="1" t="str">
        <f t="shared" si="35"/>
        <v>2016</v>
      </c>
      <c r="L1112" s="1">
        <f t="shared" si="34"/>
        <v>4</v>
      </c>
      <c r="M1112" s="1" t="s">
        <v>79</v>
      </c>
    </row>
    <row r="1113" spans="8:13" hidden="1">
      <c r="H1113" s="1" t="s">
        <v>310</v>
      </c>
      <c r="I1113" s="1" t="s">
        <v>3230</v>
      </c>
      <c r="J1113" s="1" t="s">
        <v>3230</v>
      </c>
      <c r="K1113" s="1" t="str">
        <f t="shared" si="35"/>
        <v>2016</v>
      </c>
      <c r="L1113" s="1">
        <f t="shared" si="34"/>
        <v>45</v>
      </c>
      <c r="M1113" s="1" t="s">
        <v>79</v>
      </c>
    </row>
    <row r="1114" spans="8:13">
      <c r="H1114" s="1" t="s">
        <v>217</v>
      </c>
      <c r="I1114" s="1" t="s">
        <v>787</v>
      </c>
      <c r="J1114" s="1" t="s">
        <v>787</v>
      </c>
      <c r="K1114" s="1" t="str">
        <f t="shared" si="35"/>
        <v>2019</v>
      </c>
      <c r="L1114" s="1">
        <f t="shared" si="34"/>
        <v>16</v>
      </c>
      <c r="M1114" s="1" t="s">
        <v>60</v>
      </c>
    </row>
    <row r="1115" spans="8:13" hidden="1">
      <c r="H1115" s="1" t="s">
        <v>88</v>
      </c>
      <c r="I1115" s="1" t="s">
        <v>3823</v>
      </c>
      <c r="J1115" s="1" t="s">
        <v>4212</v>
      </c>
      <c r="K1115" s="1" t="str">
        <f t="shared" si="35"/>
        <v>2015</v>
      </c>
      <c r="L1115" s="1">
        <f t="shared" si="34"/>
        <v>27</v>
      </c>
      <c r="M1115" s="1" t="s">
        <v>79</v>
      </c>
    </row>
    <row r="1116" spans="8:13">
      <c r="H1116" s="1" t="s">
        <v>217</v>
      </c>
      <c r="I1116" s="1" t="s">
        <v>1012</v>
      </c>
      <c r="J1116" s="1" t="s">
        <v>496</v>
      </c>
      <c r="K1116" s="1" t="str">
        <f t="shared" si="35"/>
        <v>2017</v>
      </c>
      <c r="L1116" s="1">
        <f t="shared" si="34"/>
        <v>16</v>
      </c>
      <c r="M1116" s="1" t="s">
        <v>60</v>
      </c>
    </row>
    <row r="1117" spans="8:13">
      <c r="H1117" s="1" t="s">
        <v>367</v>
      </c>
      <c r="I1117" s="1" t="s">
        <v>3420</v>
      </c>
      <c r="J1117" s="1" t="s">
        <v>3479</v>
      </c>
      <c r="K1117" s="1" t="str">
        <f t="shared" si="35"/>
        <v>2009</v>
      </c>
      <c r="L1117" s="1">
        <f t="shared" si="34"/>
        <v>16</v>
      </c>
      <c r="M1117" s="1" t="s">
        <v>60</v>
      </c>
    </row>
    <row r="1118" spans="8:13" hidden="1">
      <c r="H1118" s="1" t="s">
        <v>71</v>
      </c>
      <c r="I1118" s="1" t="s">
        <v>4579</v>
      </c>
      <c r="J1118" s="1" t="s">
        <v>467</v>
      </c>
      <c r="K1118" s="1" t="str">
        <f t="shared" si="35"/>
        <v>2016</v>
      </c>
      <c r="L1118" s="1">
        <f t="shared" si="34"/>
        <v>7</v>
      </c>
      <c r="M1118" s="1" t="s">
        <v>79</v>
      </c>
    </row>
    <row r="1119" spans="8:13" hidden="1">
      <c r="H1119" s="1" t="s">
        <v>584</v>
      </c>
      <c r="I1119" s="1" t="s">
        <v>4579</v>
      </c>
      <c r="J1119" s="1" t="s">
        <v>4583</v>
      </c>
      <c r="K1119" s="1" t="str">
        <f t="shared" si="35"/>
        <v>2014</v>
      </c>
      <c r="L1119" s="1">
        <f t="shared" si="34"/>
        <v>35</v>
      </c>
      <c r="M1119" s="1" t="s">
        <v>79</v>
      </c>
    </row>
    <row r="1120" spans="8:13">
      <c r="H1120" s="1" t="s">
        <v>809</v>
      </c>
      <c r="I1120" s="1" t="s">
        <v>3497</v>
      </c>
      <c r="J1120" s="1" t="s">
        <v>3498</v>
      </c>
      <c r="K1120" s="1" t="str">
        <f t="shared" si="35"/>
        <v>1996</v>
      </c>
      <c r="L1120" s="1">
        <f t="shared" si="34"/>
        <v>16</v>
      </c>
      <c r="M1120" s="1" t="s">
        <v>60</v>
      </c>
    </row>
    <row r="1121" spans="8:13">
      <c r="H1121" s="1" t="s">
        <v>479</v>
      </c>
      <c r="I1121" s="1" t="s">
        <v>3882</v>
      </c>
      <c r="J1121" s="1" t="s">
        <v>3703</v>
      </c>
      <c r="K1121" s="1" t="str">
        <f t="shared" si="35"/>
        <v>2017</v>
      </c>
      <c r="L1121" s="1">
        <f t="shared" si="34"/>
        <v>16</v>
      </c>
      <c r="M1121" s="1" t="s">
        <v>60</v>
      </c>
    </row>
    <row r="1122" spans="8:13" hidden="1">
      <c r="H1122" s="1" t="s">
        <v>108</v>
      </c>
      <c r="I1122" s="1" t="s">
        <v>3961</v>
      </c>
      <c r="J1122" s="1" t="s">
        <v>250</v>
      </c>
      <c r="K1122" s="1" t="str">
        <f t="shared" si="35"/>
        <v>2016</v>
      </c>
      <c r="L1122" s="1">
        <f t="shared" si="34"/>
        <v>8</v>
      </c>
      <c r="M1122" s="1" t="s">
        <v>79</v>
      </c>
    </row>
    <row r="1123" spans="8:13" hidden="1">
      <c r="H1123" s="1" t="s">
        <v>134</v>
      </c>
      <c r="I1123" s="1" t="s">
        <v>4596</v>
      </c>
      <c r="J1123" s="1" t="s">
        <v>4330</v>
      </c>
      <c r="K1123" s="1" t="str">
        <f t="shared" si="35"/>
        <v>2010</v>
      </c>
      <c r="L1123" s="1">
        <f t="shared" si="34"/>
        <v>21</v>
      </c>
      <c r="M1123" s="1" t="s">
        <v>79</v>
      </c>
    </row>
    <row r="1124" spans="8:13" hidden="1">
      <c r="H1124" s="1" t="s">
        <v>88</v>
      </c>
      <c r="I1124" s="1" t="s">
        <v>4596</v>
      </c>
      <c r="J1124" s="1" t="s">
        <v>4600</v>
      </c>
      <c r="K1124" s="1" t="str">
        <f t="shared" si="35"/>
        <v>2014</v>
      </c>
      <c r="L1124" s="1">
        <f t="shared" si="34"/>
        <v>26</v>
      </c>
      <c r="M1124" s="1"/>
    </row>
    <row r="1125" spans="8:13">
      <c r="H1125" s="1" t="s">
        <v>479</v>
      </c>
      <c r="I1125" s="1" t="s">
        <v>1661</v>
      </c>
      <c r="J1125" s="1" t="s">
        <v>2008</v>
      </c>
      <c r="K1125" s="1" t="str">
        <f t="shared" si="35"/>
        <v>2014</v>
      </c>
      <c r="L1125" s="1">
        <f t="shared" si="34"/>
        <v>16</v>
      </c>
      <c r="M1125" s="1" t="s">
        <v>60</v>
      </c>
    </row>
    <row r="1126" spans="8:13" hidden="1">
      <c r="H1126" s="1" t="s">
        <v>310</v>
      </c>
      <c r="I1126" s="1" t="s">
        <v>4604</v>
      </c>
      <c r="J1126" s="1" t="s">
        <v>4600</v>
      </c>
      <c r="K1126" s="1" t="str">
        <f t="shared" si="35"/>
        <v>2014</v>
      </c>
      <c r="L1126" s="1">
        <f t="shared" si="34"/>
        <v>43</v>
      </c>
      <c r="M1126" s="1" t="s">
        <v>79</v>
      </c>
    </row>
    <row r="1127" spans="8:13">
      <c r="H1127" s="1" t="s">
        <v>479</v>
      </c>
      <c r="I1127" s="1" t="s">
        <v>2843</v>
      </c>
      <c r="J1127" s="1" t="s">
        <v>5013</v>
      </c>
      <c r="K1127" s="1" t="str">
        <f t="shared" si="35"/>
        <v>2014</v>
      </c>
      <c r="L1127" s="1">
        <f t="shared" si="34"/>
        <v>16</v>
      </c>
      <c r="M1127" s="1" t="s">
        <v>60</v>
      </c>
    </row>
    <row r="1128" spans="8:13">
      <c r="H1128" s="1" t="s">
        <v>367</v>
      </c>
      <c r="I1128" s="1" t="s">
        <v>5276</v>
      </c>
      <c r="J1128" s="1" t="s">
        <v>5284</v>
      </c>
      <c r="K1128" s="1" t="str">
        <f t="shared" si="35"/>
        <v>2008</v>
      </c>
      <c r="L1128" s="1">
        <f t="shared" si="34"/>
        <v>16</v>
      </c>
      <c r="M1128" s="1" t="s">
        <v>60</v>
      </c>
    </row>
    <row r="1129" spans="8:13" hidden="1">
      <c r="H1129" s="1" t="s">
        <v>63</v>
      </c>
      <c r="I1129" s="1" t="s">
        <v>4617</v>
      </c>
      <c r="J1129" s="1" t="s">
        <v>4618</v>
      </c>
      <c r="K1129" s="1" t="str">
        <f t="shared" si="35"/>
        <v>2011</v>
      </c>
      <c r="L1129" s="1">
        <f t="shared" si="34"/>
        <v>25</v>
      </c>
      <c r="M1129" s="1" t="s">
        <v>79</v>
      </c>
    </row>
    <row r="1130" spans="8:13" hidden="1">
      <c r="H1130" s="1" t="s">
        <v>130</v>
      </c>
      <c r="I1130" s="1" t="s">
        <v>3634</v>
      </c>
      <c r="J1130" s="1" t="s">
        <v>4622</v>
      </c>
      <c r="K1130" s="1" t="str">
        <f t="shared" si="35"/>
        <v>2015</v>
      </c>
      <c r="L1130" s="1">
        <f t="shared" si="34"/>
        <v>11</v>
      </c>
      <c r="M1130" s="1" t="s">
        <v>79</v>
      </c>
    </row>
    <row r="1131" spans="8:13" hidden="1">
      <c r="H1131" s="1" t="s">
        <v>530</v>
      </c>
      <c r="I1131" s="1" t="s">
        <v>3634</v>
      </c>
      <c r="J1131" s="1" t="s">
        <v>4626</v>
      </c>
      <c r="K1131" s="1" t="str">
        <f t="shared" si="35"/>
        <v>2000</v>
      </c>
      <c r="L1131" s="1">
        <f t="shared" si="34"/>
        <v>17</v>
      </c>
      <c r="M1131" s="1"/>
    </row>
    <row r="1132" spans="8:13" hidden="1">
      <c r="H1132" s="1" t="s">
        <v>301</v>
      </c>
      <c r="I1132" s="1" t="s">
        <v>4617</v>
      </c>
      <c r="J1132" s="1" t="s">
        <v>4212</v>
      </c>
      <c r="K1132" s="1" t="str">
        <f t="shared" si="35"/>
        <v>2015</v>
      </c>
      <c r="L1132" s="1">
        <f t="shared" si="34"/>
        <v>52</v>
      </c>
      <c r="M1132" s="1" t="s">
        <v>79</v>
      </c>
    </row>
    <row r="1133" spans="8:13">
      <c r="H1133" s="1" t="s">
        <v>367</v>
      </c>
      <c r="I1133" s="1" t="s">
        <v>5745</v>
      </c>
      <c r="J1133" s="1" t="s">
        <v>652</v>
      </c>
      <c r="K1133" s="1" t="str">
        <f t="shared" si="35"/>
        <v>2010</v>
      </c>
      <c r="L1133" s="1">
        <f t="shared" si="34"/>
        <v>16</v>
      </c>
      <c r="M1133" s="1" t="s">
        <v>60</v>
      </c>
    </row>
    <row r="1134" spans="8:13" hidden="1">
      <c r="H1134" s="1" t="s">
        <v>583</v>
      </c>
      <c r="I1134" s="1" t="s">
        <v>4637</v>
      </c>
      <c r="J1134" s="1" t="s">
        <v>4638</v>
      </c>
      <c r="K1134" s="1" t="str">
        <f t="shared" si="35"/>
        <v>2012</v>
      </c>
      <c r="L1134" s="1">
        <f t="shared" si="34"/>
        <v>18</v>
      </c>
      <c r="M1134" s="1"/>
    </row>
    <row r="1135" spans="8:13" hidden="1">
      <c r="H1135" s="1" t="s">
        <v>530</v>
      </c>
      <c r="I1135" s="1" t="s">
        <v>4642</v>
      </c>
      <c r="J1135" s="1" t="s">
        <v>1573</v>
      </c>
      <c r="K1135" s="1" t="str">
        <f t="shared" si="35"/>
        <v>2016</v>
      </c>
      <c r="L1135" s="1">
        <f t="shared" si="34"/>
        <v>33</v>
      </c>
      <c r="M1135" s="1" t="s">
        <v>79</v>
      </c>
    </row>
    <row r="1136" spans="8:13" hidden="1">
      <c r="H1136" s="1" t="s">
        <v>530</v>
      </c>
      <c r="I1136" s="1" t="s">
        <v>4642</v>
      </c>
      <c r="J1136" s="1" t="s">
        <v>931</v>
      </c>
      <c r="K1136" s="1" t="str">
        <f t="shared" si="35"/>
        <v>2016</v>
      </c>
      <c r="L1136" s="1">
        <f t="shared" ref="L1136:L1199" si="36">H1136-(TEXT(I1136,"YYYY")-TEXT(J1136,"YYYY"))</f>
        <v>33</v>
      </c>
      <c r="M1136" s="1"/>
    </row>
    <row r="1137" spans="8:13" hidden="1">
      <c r="H1137" s="1" t="s">
        <v>448</v>
      </c>
      <c r="I1137" s="1" t="s">
        <v>4649</v>
      </c>
      <c r="J1137" s="1" t="s">
        <v>4650</v>
      </c>
      <c r="K1137" s="1" t="str">
        <f t="shared" si="35"/>
        <v>2006</v>
      </c>
      <c r="L1137" s="1">
        <f t="shared" si="36"/>
        <v>22</v>
      </c>
      <c r="M1137" s="1" t="s">
        <v>79</v>
      </c>
    </row>
    <row r="1138" spans="8:13" hidden="1">
      <c r="H1138" s="1" t="s">
        <v>136</v>
      </c>
      <c r="I1138" s="1" t="s">
        <v>4654</v>
      </c>
      <c r="J1138" s="1" t="s">
        <v>4655</v>
      </c>
      <c r="K1138" s="1" t="str">
        <f t="shared" si="35"/>
        <v>2010</v>
      </c>
      <c r="L1138" s="1">
        <f t="shared" si="36"/>
        <v>44</v>
      </c>
      <c r="M1138" s="1"/>
    </row>
    <row r="1139" spans="8:13">
      <c r="H1139" s="1" t="s">
        <v>177</v>
      </c>
      <c r="I1139" s="1" t="s">
        <v>3220</v>
      </c>
      <c r="J1139" s="1" t="s">
        <v>4019</v>
      </c>
      <c r="K1139" s="1" t="str">
        <f t="shared" si="35"/>
        <v>2013</v>
      </c>
      <c r="L1139" s="1">
        <f t="shared" si="36"/>
        <v>16</v>
      </c>
      <c r="M1139" s="1" t="s">
        <v>60</v>
      </c>
    </row>
    <row r="1140" spans="8:13" hidden="1">
      <c r="H1140" s="1" t="s">
        <v>118</v>
      </c>
      <c r="I1140" s="1" t="s">
        <v>4659</v>
      </c>
      <c r="J1140" s="1" t="s">
        <v>162</v>
      </c>
      <c r="K1140" s="1" t="str">
        <f t="shared" si="35"/>
        <v>2016</v>
      </c>
      <c r="L1140" s="1">
        <f t="shared" si="36"/>
        <v>25</v>
      </c>
      <c r="M1140" s="1" t="s">
        <v>79</v>
      </c>
    </row>
    <row r="1141" spans="8:13">
      <c r="H1141" s="1" t="s">
        <v>367</v>
      </c>
      <c r="I1141" s="1" t="s">
        <v>6298</v>
      </c>
      <c r="J1141" s="1" t="s">
        <v>1899</v>
      </c>
      <c r="K1141" s="1" t="str">
        <f t="shared" si="35"/>
        <v>2005</v>
      </c>
      <c r="L1141" s="1">
        <f t="shared" si="36"/>
        <v>16</v>
      </c>
      <c r="M1141" s="1" t="s">
        <v>60</v>
      </c>
    </row>
    <row r="1142" spans="8:13" hidden="1">
      <c r="H1142" s="1" t="s">
        <v>1101</v>
      </c>
      <c r="I1142" s="1" t="s">
        <v>4669</v>
      </c>
      <c r="J1142" s="1" t="s">
        <v>931</v>
      </c>
      <c r="K1142" s="1" t="str">
        <f t="shared" si="35"/>
        <v>2016</v>
      </c>
      <c r="L1142" s="1">
        <f t="shared" si="36"/>
        <v>71</v>
      </c>
      <c r="M1142" s="1" t="s">
        <v>79</v>
      </c>
    </row>
    <row r="1143" spans="8:13">
      <c r="H1143" s="1" t="s">
        <v>197</v>
      </c>
      <c r="I1143" s="1" t="s">
        <v>6345</v>
      </c>
      <c r="J1143" s="1" t="s">
        <v>467</v>
      </c>
      <c r="K1143" s="1" t="str">
        <f t="shared" si="35"/>
        <v>2016</v>
      </c>
      <c r="L1143" s="1">
        <f t="shared" si="36"/>
        <v>16</v>
      </c>
      <c r="M1143" s="1" t="s">
        <v>60</v>
      </c>
    </row>
    <row r="1144" spans="8:13" hidden="1">
      <c r="H1144" s="1" t="s">
        <v>126</v>
      </c>
      <c r="I1144" s="1" t="s">
        <v>4673</v>
      </c>
      <c r="J1144" s="1" t="s">
        <v>4677</v>
      </c>
      <c r="K1144" s="1" t="str">
        <f t="shared" si="35"/>
        <v>2016</v>
      </c>
      <c r="L1144" s="1">
        <f t="shared" si="36"/>
        <v>14</v>
      </c>
      <c r="M1144" s="1" t="s">
        <v>79</v>
      </c>
    </row>
    <row r="1145" spans="8:13" hidden="1">
      <c r="H1145" s="1" t="s">
        <v>120</v>
      </c>
      <c r="I1145" s="1" t="s">
        <v>4683</v>
      </c>
      <c r="J1145" s="1" t="s">
        <v>4509</v>
      </c>
      <c r="K1145" s="1" t="str">
        <f t="shared" si="35"/>
        <v>2016</v>
      </c>
      <c r="L1145" s="1">
        <f t="shared" si="36"/>
        <v>45</v>
      </c>
      <c r="M1145" s="1" t="s">
        <v>79</v>
      </c>
    </row>
    <row r="1146" spans="8:13">
      <c r="H1146" s="1" t="s">
        <v>530</v>
      </c>
      <c r="I1146" s="1" t="s">
        <v>745</v>
      </c>
      <c r="J1146" s="1" t="s">
        <v>6465</v>
      </c>
      <c r="K1146" s="1" t="str">
        <f t="shared" si="35"/>
        <v>2000</v>
      </c>
      <c r="L1146" s="1">
        <f t="shared" si="36"/>
        <v>16</v>
      </c>
      <c r="M1146" s="1" t="s">
        <v>60</v>
      </c>
    </row>
    <row r="1147" spans="8:13" hidden="1">
      <c r="H1147" s="1" t="s">
        <v>134</v>
      </c>
      <c r="I1147" s="1" t="s">
        <v>4680</v>
      </c>
      <c r="J1147" s="1" t="s">
        <v>4691</v>
      </c>
      <c r="K1147" s="1" t="str">
        <f t="shared" si="35"/>
        <v>2018</v>
      </c>
      <c r="L1147" s="1">
        <f t="shared" si="36"/>
        <v>25</v>
      </c>
      <c r="M1147" s="1" t="s">
        <v>79</v>
      </c>
    </row>
    <row r="1148" spans="8:13" hidden="1">
      <c r="H1148" s="1"/>
      <c r="I1148" s="1" t="s">
        <v>4694</v>
      </c>
      <c r="J1148" s="1" t="s">
        <v>4694</v>
      </c>
      <c r="K1148" s="1" t="str">
        <f t="shared" si="35"/>
        <v>2017</v>
      </c>
      <c r="L1148" s="1">
        <f t="shared" si="36"/>
        <v>0</v>
      </c>
      <c r="M1148" s="1" t="s">
        <v>79</v>
      </c>
    </row>
    <row r="1149" spans="8:13">
      <c r="H1149" s="1" t="s">
        <v>217</v>
      </c>
      <c r="I1149" s="1" t="s">
        <v>3932</v>
      </c>
      <c r="J1149" s="1" t="s">
        <v>4753</v>
      </c>
      <c r="K1149" s="1" t="str">
        <f t="shared" si="35"/>
        <v>2016</v>
      </c>
      <c r="L1149" s="1">
        <f t="shared" si="36"/>
        <v>16</v>
      </c>
      <c r="M1149" s="1" t="s">
        <v>60</v>
      </c>
    </row>
    <row r="1150" spans="8:13" hidden="1">
      <c r="H1150" s="1" t="s">
        <v>55</v>
      </c>
      <c r="I1150" s="1" t="s">
        <v>412</v>
      </c>
      <c r="J1150" s="1" t="s">
        <v>4701</v>
      </c>
      <c r="K1150" s="1" t="str">
        <f t="shared" si="35"/>
        <v>2016</v>
      </c>
      <c r="L1150" s="1">
        <f t="shared" si="36"/>
        <v>4</v>
      </c>
      <c r="M1150" s="1" t="s">
        <v>79</v>
      </c>
    </row>
    <row r="1151" spans="8:13">
      <c r="H1151" s="1" t="s">
        <v>120</v>
      </c>
      <c r="I1151" s="1" t="s">
        <v>4017</v>
      </c>
      <c r="J1151" s="1" t="s">
        <v>7144</v>
      </c>
      <c r="K1151" s="1" t="str">
        <f t="shared" si="35"/>
        <v>1984</v>
      </c>
      <c r="L1151" s="1">
        <f t="shared" si="36"/>
        <v>16</v>
      </c>
      <c r="M1151" s="1" t="s">
        <v>60</v>
      </c>
    </row>
    <row r="1152" spans="8:13">
      <c r="H1152" s="1" t="s">
        <v>479</v>
      </c>
      <c r="I1152" s="1" t="s">
        <v>7281</v>
      </c>
      <c r="J1152" s="1" t="s">
        <v>7284</v>
      </c>
      <c r="K1152" s="1" t="str">
        <f t="shared" si="35"/>
        <v>2012</v>
      </c>
      <c r="L1152" s="1">
        <f t="shared" si="36"/>
        <v>16</v>
      </c>
      <c r="M1152" s="1" t="s">
        <v>60</v>
      </c>
    </row>
    <row r="1153" spans="8:13">
      <c r="H1153" s="1" t="s">
        <v>263</v>
      </c>
      <c r="I1153" s="1" t="s">
        <v>7340</v>
      </c>
      <c r="J1153" s="1" t="s">
        <v>7347</v>
      </c>
      <c r="K1153" s="1" t="str">
        <f t="shared" si="35"/>
        <v>2013</v>
      </c>
      <c r="L1153" s="1">
        <f t="shared" si="36"/>
        <v>16</v>
      </c>
      <c r="M1153" s="1" t="s">
        <v>60</v>
      </c>
    </row>
    <row r="1154" spans="8:13">
      <c r="H1154" s="1" t="s">
        <v>809</v>
      </c>
      <c r="I1154" s="1" t="s">
        <v>7340</v>
      </c>
      <c r="J1154" s="1" t="s">
        <v>7351</v>
      </c>
      <c r="K1154" s="1" t="str">
        <f t="shared" ref="K1154:K1217" si="37">TEXT(J1154,"YYYY")</f>
        <v>1995</v>
      </c>
      <c r="L1154" s="1">
        <f t="shared" si="36"/>
        <v>16</v>
      </c>
      <c r="M1154" s="1" t="s">
        <v>60</v>
      </c>
    </row>
    <row r="1155" spans="8:13" hidden="1">
      <c r="H1155" s="1"/>
      <c r="I1155" s="1" t="s">
        <v>3927</v>
      </c>
      <c r="J1155" s="1" t="s">
        <v>4720</v>
      </c>
      <c r="K1155" s="1" t="str">
        <f t="shared" si="37"/>
        <v>2015</v>
      </c>
      <c r="L1155" s="1">
        <f t="shared" si="36"/>
        <v>-1</v>
      </c>
      <c r="M1155" s="1" t="s">
        <v>79</v>
      </c>
    </row>
    <row r="1156" spans="8:13" hidden="1">
      <c r="H1156" s="1" t="s">
        <v>484</v>
      </c>
      <c r="I1156" s="1" t="s">
        <v>3927</v>
      </c>
      <c r="J1156" s="1" t="s">
        <v>4724</v>
      </c>
      <c r="K1156" s="1" t="str">
        <f t="shared" si="37"/>
        <v>1996</v>
      </c>
      <c r="L1156" s="1">
        <f t="shared" si="36"/>
        <v>28</v>
      </c>
      <c r="M1156" s="1" t="s">
        <v>79</v>
      </c>
    </row>
    <row r="1157" spans="8:13">
      <c r="H1157" s="1" t="s">
        <v>367</v>
      </c>
      <c r="I1157" s="1" t="s">
        <v>7821</v>
      </c>
      <c r="J1157" s="1" t="s">
        <v>7618</v>
      </c>
      <c r="K1157" s="1" t="str">
        <f t="shared" si="37"/>
        <v>2010</v>
      </c>
      <c r="L1157" s="1">
        <f t="shared" si="36"/>
        <v>16</v>
      </c>
      <c r="M1157" s="1" t="s">
        <v>60</v>
      </c>
    </row>
    <row r="1158" spans="8:13">
      <c r="H1158" s="1" t="s">
        <v>479</v>
      </c>
      <c r="I1158" s="1" t="s">
        <v>8021</v>
      </c>
      <c r="J1158" s="1" t="s">
        <v>6677</v>
      </c>
      <c r="K1158" s="1" t="str">
        <f t="shared" si="37"/>
        <v>2012</v>
      </c>
      <c r="L1158" s="1">
        <f t="shared" si="36"/>
        <v>16</v>
      </c>
      <c r="M1158" s="1" t="s">
        <v>60</v>
      </c>
    </row>
    <row r="1159" spans="8:13" hidden="1">
      <c r="H1159" s="1" t="s">
        <v>197</v>
      </c>
      <c r="I1159" s="1" t="s">
        <v>637</v>
      </c>
      <c r="J1159" s="1" t="s">
        <v>4734</v>
      </c>
      <c r="K1159" s="1" t="str">
        <f t="shared" si="37"/>
        <v>2016</v>
      </c>
      <c r="L1159" s="1">
        <f t="shared" si="36"/>
        <v>16</v>
      </c>
      <c r="M1159" s="1" t="s">
        <v>79</v>
      </c>
    </row>
    <row r="1160" spans="8:13" hidden="1">
      <c r="H1160" s="1" t="s">
        <v>448</v>
      </c>
      <c r="I1160" s="1" t="s">
        <v>3254</v>
      </c>
      <c r="J1160" s="1" t="s">
        <v>2212</v>
      </c>
      <c r="K1160" s="1" t="str">
        <f t="shared" si="37"/>
        <v>2010</v>
      </c>
      <c r="L1160" s="1">
        <f t="shared" si="36"/>
        <v>25</v>
      </c>
      <c r="M1160" s="1" t="s">
        <v>79</v>
      </c>
    </row>
    <row r="1161" spans="8:13">
      <c r="H1161" s="1" t="s">
        <v>217</v>
      </c>
      <c r="I1161" s="1" t="s">
        <v>8729</v>
      </c>
      <c r="J1161" s="1" t="s">
        <v>5680</v>
      </c>
      <c r="K1161" s="1" t="str">
        <f t="shared" si="37"/>
        <v>2020</v>
      </c>
      <c r="L1161" s="1">
        <f t="shared" si="36"/>
        <v>16</v>
      </c>
      <c r="M1161" s="1" t="s">
        <v>60</v>
      </c>
    </row>
    <row r="1162" spans="8:13">
      <c r="H1162" s="1" t="s">
        <v>197</v>
      </c>
      <c r="I1162" s="1" t="s">
        <v>9045</v>
      </c>
      <c r="J1162" s="1" t="s">
        <v>7865</v>
      </c>
      <c r="K1162" s="1" t="str">
        <f t="shared" si="37"/>
        <v>2011</v>
      </c>
      <c r="L1162" s="1">
        <f t="shared" si="36"/>
        <v>16</v>
      </c>
      <c r="M1162" s="1" t="s">
        <v>60</v>
      </c>
    </row>
    <row r="1163" spans="8:13">
      <c r="H1163" s="1" t="s">
        <v>263</v>
      </c>
      <c r="I1163" s="1" t="s">
        <v>10100</v>
      </c>
      <c r="J1163" s="1" t="s">
        <v>10118</v>
      </c>
      <c r="K1163" s="1" t="str">
        <f t="shared" si="37"/>
        <v>2010</v>
      </c>
      <c r="L1163" s="1">
        <f t="shared" si="36"/>
        <v>16</v>
      </c>
      <c r="M1163" s="1" t="s">
        <v>60</v>
      </c>
    </row>
    <row r="1164" spans="8:13" hidden="1">
      <c r="H1164" s="1" t="s">
        <v>448</v>
      </c>
      <c r="I1164" s="1" t="s">
        <v>4349</v>
      </c>
      <c r="J1164" s="1" t="s">
        <v>2212</v>
      </c>
      <c r="K1164" s="1" t="str">
        <f t="shared" si="37"/>
        <v>2010</v>
      </c>
      <c r="L1164" s="1">
        <f t="shared" si="36"/>
        <v>25</v>
      </c>
      <c r="M1164" s="1" t="s">
        <v>79</v>
      </c>
    </row>
    <row r="1165" spans="8:13" hidden="1">
      <c r="H1165" s="1" t="s">
        <v>58</v>
      </c>
      <c r="I1165" s="1" t="s">
        <v>4752</v>
      </c>
      <c r="J1165" s="1" t="s">
        <v>4753</v>
      </c>
      <c r="K1165" s="1" t="str">
        <f t="shared" si="37"/>
        <v>2016</v>
      </c>
      <c r="L1165" s="1">
        <f t="shared" si="36"/>
        <v>9</v>
      </c>
      <c r="M1165" s="1" t="s">
        <v>79</v>
      </c>
    </row>
    <row r="1166" spans="8:13" hidden="1">
      <c r="H1166" s="1" t="s">
        <v>101</v>
      </c>
      <c r="I1166" s="1" t="s">
        <v>4757</v>
      </c>
      <c r="J1166" s="1" t="s">
        <v>209</v>
      </c>
      <c r="K1166" s="1" t="str">
        <f t="shared" si="37"/>
        <v>2016</v>
      </c>
      <c r="L1166" s="1">
        <f t="shared" si="36"/>
        <v>37</v>
      </c>
      <c r="M1166" s="1" t="s">
        <v>79</v>
      </c>
    </row>
    <row r="1167" spans="8:13">
      <c r="H1167" s="1" t="s">
        <v>263</v>
      </c>
      <c r="I1167" s="1" t="s">
        <v>10076</v>
      </c>
      <c r="J1167" s="1" t="s">
        <v>941</v>
      </c>
      <c r="K1167" s="1" t="str">
        <f t="shared" si="37"/>
        <v>2011</v>
      </c>
      <c r="L1167" s="1">
        <f t="shared" si="36"/>
        <v>16</v>
      </c>
      <c r="M1167" s="1" t="s">
        <v>60</v>
      </c>
    </row>
    <row r="1168" spans="8:13" hidden="1">
      <c r="H1168" s="1" t="s">
        <v>678</v>
      </c>
      <c r="I1168" s="1" t="s">
        <v>4765</v>
      </c>
      <c r="J1168" s="1" t="s">
        <v>2023</v>
      </c>
      <c r="K1168" s="1" t="str">
        <f t="shared" si="37"/>
        <v>2013</v>
      </c>
      <c r="L1168" s="1">
        <f t="shared" si="36"/>
        <v>30</v>
      </c>
      <c r="M1168" s="1" t="s">
        <v>79</v>
      </c>
    </row>
    <row r="1169" spans="8:13" hidden="1">
      <c r="H1169" s="1" t="s">
        <v>644</v>
      </c>
      <c r="I1169" s="1" t="s">
        <v>496</v>
      </c>
      <c r="J1169" s="1" t="s">
        <v>926</v>
      </c>
      <c r="K1169" s="1" t="str">
        <f t="shared" si="37"/>
        <v>2015</v>
      </c>
      <c r="L1169" s="1">
        <f t="shared" si="36"/>
        <v>33</v>
      </c>
      <c r="M1169" s="1" t="s">
        <v>79</v>
      </c>
    </row>
    <row r="1170" spans="8:13" hidden="1">
      <c r="H1170" s="1">
        <v>8</v>
      </c>
      <c r="I1170" s="1" t="s">
        <v>4734</v>
      </c>
      <c r="J1170" s="1" t="s">
        <v>4734</v>
      </c>
      <c r="K1170" s="1" t="str">
        <f t="shared" si="37"/>
        <v>2016</v>
      </c>
      <c r="L1170" s="1">
        <f t="shared" si="36"/>
        <v>8</v>
      </c>
      <c r="M1170" s="1" t="s">
        <v>79</v>
      </c>
    </row>
    <row r="1171" spans="8:13">
      <c r="H1171" s="1" t="s">
        <v>217</v>
      </c>
      <c r="I1171" s="1" t="s">
        <v>9192</v>
      </c>
      <c r="J1171" s="1" t="s">
        <v>11132</v>
      </c>
      <c r="K1171" s="1" t="str">
        <f t="shared" si="37"/>
        <v>2014</v>
      </c>
      <c r="L1171" s="1">
        <f t="shared" si="36"/>
        <v>16</v>
      </c>
      <c r="M1171" s="1" t="s">
        <v>60</v>
      </c>
    </row>
    <row r="1172" spans="8:13" hidden="1">
      <c r="H1172" s="1" t="s">
        <v>530</v>
      </c>
      <c r="I1172" s="1" t="s">
        <v>496</v>
      </c>
      <c r="J1172" s="1" t="s">
        <v>1994</v>
      </c>
      <c r="K1172" s="1" t="str">
        <f t="shared" si="37"/>
        <v>2011</v>
      </c>
      <c r="L1172" s="1">
        <f t="shared" si="36"/>
        <v>27</v>
      </c>
      <c r="M1172" s="1" t="s">
        <v>79</v>
      </c>
    </row>
    <row r="1173" spans="8:13" hidden="1">
      <c r="H1173" s="1" t="s">
        <v>479</v>
      </c>
      <c r="I1173" s="1" t="s">
        <v>4781</v>
      </c>
      <c r="J1173" s="1" t="s">
        <v>2023</v>
      </c>
      <c r="K1173" s="1" t="str">
        <f t="shared" si="37"/>
        <v>2013</v>
      </c>
      <c r="L1173" s="1">
        <f t="shared" si="36"/>
        <v>15</v>
      </c>
      <c r="M1173" s="1" t="s">
        <v>79</v>
      </c>
    </row>
    <row r="1174" spans="8:13">
      <c r="H1174" s="1" t="s">
        <v>448</v>
      </c>
      <c r="I1174" s="1" t="s">
        <v>11233</v>
      </c>
      <c r="J1174" s="1" t="s">
        <v>11240</v>
      </c>
      <c r="K1174" s="1" t="str">
        <f t="shared" si="37"/>
        <v>1998</v>
      </c>
      <c r="L1174" s="1">
        <f t="shared" si="36"/>
        <v>16</v>
      </c>
      <c r="M1174" s="1" t="s">
        <v>60</v>
      </c>
    </row>
    <row r="1175" spans="8:13" hidden="1">
      <c r="H1175" s="1" t="s">
        <v>71</v>
      </c>
      <c r="I1175" s="1" t="s">
        <v>4789</v>
      </c>
      <c r="J1175" s="1" t="s">
        <v>227</v>
      </c>
      <c r="K1175" s="1" t="str">
        <f t="shared" si="37"/>
        <v>2017</v>
      </c>
      <c r="L1175" s="1">
        <f t="shared" si="36"/>
        <v>7</v>
      </c>
      <c r="M1175" s="1" t="s">
        <v>79</v>
      </c>
    </row>
    <row r="1176" spans="8:13">
      <c r="H1176" s="1" t="s">
        <v>217</v>
      </c>
      <c r="I1176" s="1" t="s">
        <v>2102</v>
      </c>
      <c r="J1176" s="1" t="s">
        <v>5680</v>
      </c>
      <c r="K1176" s="1" t="str">
        <f t="shared" si="37"/>
        <v>2020</v>
      </c>
      <c r="L1176" s="1">
        <f t="shared" si="36"/>
        <v>16</v>
      </c>
      <c r="M1176" s="1" t="s">
        <v>60</v>
      </c>
    </row>
    <row r="1177" spans="8:13">
      <c r="H1177" s="1" t="s">
        <v>367</v>
      </c>
      <c r="I1177" s="1" t="s">
        <v>11375</v>
      </c>
      <c r="J1177" s="1" t="s">
        <v>11376</v>
      </c>
      <c r="K1177" s="1" t="str">
        <f t="shared" si="37"/>
        <v>2000</v>
      </c>
      <c r="L1177" s="1">
        <f t="shared" si="36"/>
        <v>16</v>
      </c>
      <c r="M1177" s="1" t="s">
        <v>60</v>
      </c>
    </row>
    <row r="1178" spans="8:13" hidden="1">
      <c r="H1178" s="1" t="s">
        <v>310</v>
      </c>
      <c r="I1178" s="1" t="s">
        <v>3838</v>
      </c>
      <c r="J1178" s="1" t="s">
        <v>1534</v>
      </c>
      <c r="K1178" s="1" t="str">
        <f t="shared" si="37"/>
        <v>2016</v>
      </c>
      <c r="L1178" s="1">
        <f t="shared" si="36"/>
        <v>44</v>
      </c>
      <c r="M1178" s="1" t="s">
        <v>79</v>
      </c>
    </row>
    <row r="1179" spans="8:13" hidden="1">
      <c r="H1179" s="1" t="s">
        <v>389</v>
      </c>
      <c r="I1179" s="1" t="s">
        <v>3838</v>
      </c>
      <c r="J1179" s="1" t="s">
        <v>3167</v>
      </c>
      <c r="K1179" s="1" t="str">
        <f t="shared" si="37"/>
        <v>1997</v>
      </c>
      <c r="L1179" s="1">
        <f t="shared" si="36"/>
        <v>42</v>
      </c>
      <c r="M1179" s="1" t="s">
        <v>79</v>
      </c>
    </row>
    <row r="1180" spans="8:13">
      <c r="H1180" s="1" t="s">
        <v>367</v>
      </c>
      <c r="I1180" s="1" t="s">
        <v>6283</v>
      </c>
      <c r="J1180" s="1" t="s">
        <v>9329</v>
      </c>
      <c r="K1180" s="1" t="str">
        <f t="shared" si="37"/>
        <v>2010</v>
      </c>
      <c r="L1180" s="1">
        <f t="shared" si="36"/>
        <v>16</v>
      </c>
      <c r="M1180" s="1" t="s">
        <v>60</v>
      </c>
    </row>
    <row r="1181" spans="8:13">
      <c r="H1181" s="1" t="s">
        <v>479</v>
      </c>
      <c r="I1181" s="1" t="s">
        <v>11263</v>
      </c>
      <c r="J1181" s="1" t="s">
        <v>5723</v>
      </c>
      <c r="K1181" s="1" t="str">
        <f t="shared" si="37"/>
        <v>2017</v>
      </c>
      <c r="L1181" s="1">
        <f t="shared" si="36"/>
        <v>16</v>
      </c>
      <c r="M1181" s="1" t="s">
        <v>60</v>
      </c>
    </row>
    <row r="1182" spans="8:13">
      <c r="H1182" s="1" t="s">
        <v>78</v>
      </c>
      <c r="I1182" s="1" t="s">
        <v>669</v>
      </c>
      <c r="J1182" s="1" t="s">
        <v>671</v>
      </c>
      <c r="K1182" s="1" t="str">
        <f t="shared" si="37"/>
        <v>2007</v>
      </c>
      <c r="L1182" s="1">
        <f t="shared" si="36"/>
        <v>17</v>
      </c>
      <c r="M1182" s="1" t="s">
        <v>60</v>
      </c>
    </row>
    <row r="1183" spans="8:13" hidden="1">
      <c r="H1183" s="1" t="s">
        <v>678</v>
      </c>
      <c r="I1183" s="1" t="s">
        <v>3838</v>
      </c>
      <c r="J1183" s="1" t="s">
        <v>2091</v>
      </c>
      <c r="K1183" s="1" t="str">
        <f t="shared" si="37"/>
        <v>2017</v>
      </c>
      <c r="L1183" s="1">
        <f t="shared" si="36"/>
        <v>34</v>
      </c>
      <c r="M1183" s="1" t="s">
        <v>79</v>
      </c>
    </row>
    <row r="1184" spans="8:13">
      <c r="H1184" s="1" t="s">
        <v>197</v>
      </c>
      <c r="I1184" s="1" t="s">
        <v>926</v>
      </c>
      <c r="J1184" s="1" t="s">
        <v>892</v>
      </c>
      <c r="K1184" s="1" t="str">
        <f t="shared" si="37"/>
        <v>2015</v>
      </c>
      <c r="L1184" s="1">
        <f t="shared" si="36"/>
        <v>17</v>
      </c>
      <c r="M1184" s="1" t="s">
        <v>60</v>
      </c>
    </row>
    <row r="1185" spans="8:13" hidden="1">
      <c r="H1185" s="1" t="s">
        <v>282</v>
      </c>
      <c r="I1185" s="1" t="s">
        <v>3838</v>
      </c>
      <c r="J1185" s="1" t="s">
        <v>1534</v>
      </c>
      <c r="K1185" s="1" t="str">
        <f t="shared" si="37"/>
        <v>2016</v>
      </c>
      <c r="L1185" s="1">
        <f t="shared" si="36"/>
        <v>42</v>
      </c>
      <c r="M1185" s="1" t="s">
        <v>79</v>
      </c>
    </row>
    <row r="1186" spans="8:13" hidden="1">
      <c r="H1186" s="1" t="s">
        <v>256</v>
      </c>
      <c r="I1186" s="1" t="s">
        <v>4828</v>
      </c>
      <c r="J1186" s="1" t="s">
        <v>3171</v>
      </c>
      <c r="K1186" s="1" t="str">
        <f t="shared" si="37"/>
        <v>2016</v>
      </c>
      <c r="L1186" s="1">
        <f t="shared" si="36"/>
        <v>51</v>
      </c>
      <c r="M1186" s="1" t="s">
        <v>79</v>
      </c>
    </row>
    <row r="1187" spans="8:13" hidden="1">
      <c r="H1187" s="1" t="s">
        <v>1343</v>
      </c>
      <c r="I1187" s="1" t="s">
        <v>4832</v>
      </c>
      <c r="J1187" s="1" t="s">
        <v>2008</v>
      </c>
      <c r="K1187" s="1" t="str">
        <f t="shared" si="37"/>
        <v>2014</v>
      </c>
      <c r="L1187" s="1">
        <f t="shared" si="36"/>
        <v>38</v>
      </c>
      <c r="M1187" s="1" t="s">
        <v>79</v>
      </c>
    </row>
    <row r="1188" spans="8:13">
      <c r="H1188" s="1" t="s">
        <v>120</v>
      </c>
      <c r="I1188" s="1" t="s">
        <v>1146</v>
      </c>
      <c r="J1188" s="5">
        <v>32874</v>
      </c>
      <c r="K1188" s="1" t="str">
        <f t="shared" si="37"/>
        <v>1990</v>
      </c>
      <c r="L1188" s="1">
        <f t="shared" si="36"/>
        <v>17</v>
      </c>
      <c r="M1188" s="1" t="s">
        <v>60</v>
      </c>
    </row>
    <row r="1189" spans="8:13">
      <c r="H1189" s="1" t="s">
        <v>169</v>
      </c>
      <c r="I1189" s="1" t="s">
        <v>1355</v>
      </c>
      <c r="J1189" s="1" t="s">
        <v>1358</v>
      </c>
      <c r="K1189" s="1" t="str">
        <f t="shared" si="37"/>
        <v>2016</v>
      </c>
      <c r="L1189" s="1">
        <f t="shared" si="36"/>
        <v>17</v>
      </c>
      <c r="M1189" s="1" t="s">
        <v>60</v>
      </c>
    </row>
    <row r="1190" spans="8:13">
      <c r="H1190" s="1" t="s">
        <v>197</v>
      </c>
      <c r="I1190" s="1" t="s">
        <v>2115</v>
      </c>
      <c r="J1190" s="1" t="s">
        <v>540</v>
      </c>
      <c r="K1190" s="1" t="str">
        <f t="shared" si="37"/>
        <v>2018</v>
      </c>
      <c r="L1190" s="1">
        <f t="shared" si="36"/>
        <v>17</v>
      </c>
      <c r="M1190" s="1" t="s">
        <v>60</v>
      </c>
    </row>
    <row r="1191" spans="8:13" hidden="1">
      <c r="H1191" s="1" t="s">
        <v>233</v>
      </c>
      <c r="I1191" s="1" t="s">
        <v>4828</v>
      </c>
      <c r="J1191" s="1" t="s">
        <v>1212</v>
      </c>
      <c r="K1191" s="1" t="str">
        <f t="shared" si="37"/>
        <v>2017</v>
      </c>
      <c r="L1191" s="1">
        <f t="shared" si="36"/>
        <v>49</v>
      </c>
      <c r="M1191" s="1" t="s">
        <v>79</v>
      </c>
    </row>
    <row r="1192" spans="8:13" hidden="1">
      <c r="H1192" s="1" t="s">
        <v>134</v>
      </c>
      <c r="I1192" s="1" t="s">
        <v>4851</v>
      </c>
      <c r="J1192" s="1" t="s">
        <v>274</v>
      </c>
      <c r="K1192" s="1" t="str">
        <f t="shared" si="37"/>
        <v>2017</v>
      </c>
      <c r="L1192" s="1">
        <f t="shared" si="36"/>
        <v>27</v>
      </c>
      <c r="M1192" s="1" t="s">
        <v>79</v>
      </c>
    </row>
    <row r="1193" spans="8:13" hidden="1">
      <c r="H1193" s="1" t="s">
        <v>282</v>
      </c>
      <c r="I1193" s="1" t="s">
        <v>4851</v>
      </c>
      <c r="J1193" s="1" t="s">
        <v>4857</v>
      </c>
      <c r="K1193" s="1" t="str">
        <f t="shared" si="37"/>
        <v>1981</v>
      </c>
      <c r="L1193" s="1">
        <f t="shared" si="36"/>
        <v>7</v>
      </c>
      <c r="M1193" s="1" t="s">
        <v>79</v>
      </c>
    </row>
    <row r="1194" spans="8:13">
      <c r="H1194" s="1" t="s">
        <v>197</v>
      </c>
      <c r="I1194" s="1" t="s">
        <v>572</v>
      </c>
      <c r="J1194" s="1" t="s">
        <v>1304</v>
      </c>
      <c r="K1194" s="1" t="str">
        <f t="shared" si="37"/>
        <v>2018</v>
      </c>
      <c r="L1194" s="1">
        <f t="shared" si="36"/>
        <v>17</v>
      </c>
      <c r="M1194" s="1" t="s">
        <v>60</v>
      </c>
    </row>
    <row r="1195" spans="8:13" hidden="1">
      <c r="H1195" s="1" t="s">
        <v>88</v>
      </c>
      <c r="I1195" s="1" t="s">
        <v>4359</v>
      </c>
      <c r="J1195" s="1" t="s">
        <v>4864</v>
      </c>
      <c r="K1195" s="1" t="str">
        <f t="shared" si="37"/>
        <v>2013</v>
      </c>
      <c r="L1195" s="1">
        <f t="shared" si="36"/>
        <v>24</v>
      </c>
      <c r="M1195" s="1" t="s">
        <v>79</v>
      </c>
    </row>
    <row r="1196" spans="8:13">
      <c r="H1196" s="1" t="s">
        <v>197</v>
      </c>
      <c r="I1196" s="1" t="s">
        <v>3580</v>
      </c>
      <c r="J1196" s="1" t="s">
        <v>3580</v>
      </c>
      <c r="K1196" s="1" t="str">
        <f t="shared" si="37"/>
        <v>2017</v>
      </c>
      <c r="L1196" s="1">
        <f t="shared" si="36"/>
        <v>17</v>
      </c>
      <c r="M1196" s="1" t="s">
        <v>60</v>
      </c>
    </row>
    <row r="1197" spans="8:13">
      <c r="H1197" s="1" t="s">
        <v>78</v>
      </c>
      <c r="I1197" s="1" t="s">
        <v>4232</v>
      </c>
      <c r="J1197" s="1" t="s">
        <v>1899</v>
      </c>
      <c r="K1197" s="1" t="str">
        <f t="shared" si="37"/>
        <v>2005</v>
      </c>
      <c r="L1197" s="1">
        <f t="shared" si="36"/>
        <v>17</v>
      </c>
      <c r="M1197" s="1" t="s">
        <v>60</v>
      </c>
    </row>
    <row r="1198" spans="8:13" hidden="1">
      <c r="H1198" s="1" t="s">
        <v>573</v>
      </c>
      <c r="I1198" s="1" t="s">
        <v>4359</v>
      </c>
      <c r="J1198" s="1" t="s">
        <v>227</v>
      </c>
      <c r="K1198" s="1" t="str">
        <f t="shared" si="37"/>
        <v>2017</v>
      </c>
      <c r="L1198" s="1">
        <f t="shared" si="36"/>
        <v>66</v>
      </c>
      <c r="M1198" s="1" t="s">
        <v>79</v>
      </c>
    </row>
    <row r="1199" spans="8:13">
      <c r="H1199" s="1" t="s">
        <v>479</v>
      </c>
      <c r="I1199" s="1" t="s">
        <v>4324</v>
      </c>
      <c r="J1199" s="1" t="s">
        <v>1222</v>
      </c>
      <c r="K1199" s="1" t="str">
        <f t="shared" si="37"/>
        <v>2015</v>
      </c>
      <c r="L1199" s="1">
        <f t="shared" si="36"/>
        <v>17</v>
      </c>
      <c r="M1199" s="1" t="s">
        <v>60</v>
      </c>
    </row>
    <row r="1200" spans="8:13">
      <c r="H1200" s="1" t="s">
        <v>197</v>
      </c>
      <c r="I1200" s="1" t="s">
        <v>2854</v>
      </c>
      <c r="J1200" s="1" t="s">
        <v>1044</v>
      </c>
      <c r="K1200" s="1" t="str">
        <f t="shared" si="37"/>
        <v>2018</v>
      </c>
      <c r="L1200" s="1">
        <f t="shared" ref="L1200:L1263" si="38">H1200-(TEXT(I1200,"YYYY")-TEXT(J1200,"YYYY"))</f>
        <v>17</v>
      </c>
      <c r="M1200" s="1" t="s">
        <v>60</v>
      </c>
    </row>
    <row r="1201" spans="8:13" hidden="1">
      <c r="H1201" s="1" t="s">
        <v>54</v>
      </c>
      <c r="I1201" s="1" t="s">
        <v>4500</v>
      </c>
      <c r="J1201" s="1" t="s">
        <v>162</v>
      </c>
      <c r="K1201" s="1" t="str">
        <f t="shared" si="37"/>
        <v>2016</v>
      </c>
      <c r="L1201" s="1">
        <f t="shared" si="38"/>
        <v>2</v>
      </c>
      <c r="M1201" s="1" t="s">
        <v>79</v>
      </c>
    </row>
    <row r="1202" spans="8:13" hidden="1">
      <c r="H1202" s="1" t="s">
        <v>344</v>
      </c>
      <c r="I1202" s="1" t="s">
        <v>3370</v>
      </c>
      <c r="J1202" s="1" t="s">
        <v>227</v>
      </c>
      <c r="K1202" s="1" t="str">
        <f t="shared" si="37"/>
        <v>2017</v>
      </c>
      <c r="L1202" s="1">
        <f t="shared" si="38"/>
        <v>21</v>
      </c>
      <c r="M1202" s="1" t="s">
        <v>79</v>
      </c>
    </row>
    <row r="1203" spans="8:13">
      <c r="H1203" s="1" t="s">
        <v>197</v>
      </c>
      <c r="I1203" s="1" t="s">
        <v>1015</v>
      </c>
      <c r="J1203" s="1" t="s">
        <v>728</v>
      </c>
      <c r="K1203" s="1" t="str">
        <f t="shared" si="37"/>
        <v>2018</v>
      </c>
      <c r="L1203" s="1">
        <f t="shared" si="38"/>
        <v>17</v>
      </c>
      <c r="M1203" s="1" t="s">
        <v>60</v>
      </c>
    </row>
    <row r="1204" spans="8:13" hidden="1">
      <c r="H1204" s="1" t="s">
        <v>555</v>
      </c>
      <c r="I1204" s="1" t="s">
        <v>4897</v>
      </c>
      <c r="J1204" s="1" t="s">
        <v>2023</v>
      </c>
      <c r="K1204" s="1" t="str">
        <f t="shared" si="37"/>
        <v>2013</v>
      </c>
      <c r="L1204" s="1">
        <f t="shared" si="38"/>
        <v>36</v>
      </c>
      <c r="M1204" s="1" t="s">
        <v>79</v>
      </c>
    </row>
    <row r="1205" spans="8:13">
      <c r="H1205" s="1" t="s">
        <v>134</v>
      </c>
      <c r="I1205" s="1" t="s">
        <v>4538</v>
      </c>
      <c r="J1205" s="1" t="s">
        <v>4387</v>
      </c>
      <c r="K1205" s="1" t="str">
        <f t="shared" si="37"/>
        <v>2006</v>
      </c>
      <c r="L1205" s="1">
        <f t="shared" si="38"/>
        <v>17</v>
      </c>
      <c r="M1205" s="1" t="s">
        <v>60</v>
      </c>
    </row>
    <row r="1206" spans="8:13">
      <c r="H1206" s="1" t="s">
        <v>584</v>
      </c>
      <c r="I1206" s="1" t="s">
        <v>3370</v>
      </c>
      <c r="J1206" s="1" t="s">
        <v>3167</v>
      </c>
      <c r="K1206" s="1" t="str">
        <f t="shared" si="37"/>
        <v>1997</v>
      </c>
      <c r="L1206" s="1">
        <f t="shared" si="38"/>
        <v>17</v>
      </c>
      <c r="M1206" s="1" t="s">
        <v>60</v>
      </c>
    </row>
    <row r="1207" spans="8:13">
      <c r="H1207" s="1" t="s">
        <v>678</v>
      </c>
      <c r="I1207" s="1" t="s">
        <v>6481</v>
      </c>
      <c r="J1207" s="1" t="s">
        <v>6529</v>
      </c>
      <c r="K1207" s="1" t="str">
        <f t="shared" si="37"/>
        <v>1999</v>
      </c>
      <c r="L1207" s="1">
        <f t="shared" si="38"/>
        <v>17</v>
      </c>
      <c r="M1207" s="1" t="s">
        <v>60</v>
      </c>
    </row>
    <row r="1208" spans="8:13" hidden="1">
      <c r="H1208" s="1" t="s">
        <v>99</v>
      </c>
      <c r="I1208" s="1" t="s">
        <v>4906</v>
      </c>
      <c r="J1208" s="1" t="s">
        <v>2237</v>
      </c>
      <c r="K1208" s="1" t="str">
        <f t="shared" si="37"/>
        <v>2016</v>
      </c>
      <c r="L1208" s="1">
        <f t="shared" si="38"/>
        <v>5</v>
      </c>
      <c r="M1208" s="1" t="s">
        <v>79</v>
      </c>
    </row>
    <row r="1209" spans="8:13">
      <c r="H1209" s="1" t="s">
        <v>134</v>
      </c>
      <c r="I1209" s="1" t="s">
        <v>7663</v>
      </c>
      <c r="J1209" s="1" t="s">
        <v>7266</v>
      </c>
      <c r="K1209" s="1" t="str">
        <f t="shared" si="37"/>
        <v>2006</v>
      </c>
      <c r="L1209" s="1">
        <f t="shared" si="38"/>
        <v>17</v>
      </c>
      <c r="M1209" s="1" t="s">
        <v>60</v>
      </c>
    </row>
    <row r="1210" spans="8:13" hidden="1">
      <c r="H1210" s="1" t="s">
        <v>448</v>
      </c>
      <c r="I1210" s="1" t="s">
        <v>3588</v>
      </c>
      <c r="J1210" s="1" t="s">
        <v>1222</v>
      </c>
      <c r="K1210" s="1" t="str">
        <f t="shared" si="37"/>
        <v>2015</v>
      </c>
      <c r="L1210" s="1">
        <f t="shared" si="38"/>
        <v>30</v>
      </c>
      <c r="M1210" s="1" t="s">
        <v>79</v>
      </c>
    </row>
    <row r="1211" spans="8:13">
      <c r="H1211" s="1" t="s">
        <v>263</v>
      </c>
      <c r="I1211" s="1" t="s">
        <v>7875</v>
      </c>
      <c r="J1211" s="1" t="s">
        <v>4531</v>
      </c>
      <c r="K1211" s="1" t="str">
        <f t="shared" si="37"/>
        <v>2011</v>
      </c>
      <c r="L1211" s="1">
        <f t="shared" si="38"/>
        <v>17</v>
      </c>
      <c r="M1211" s="1" t="s">
        <v>60</v>
      </c>
    </row>
    <row r="1212" spans="8:13" hidden="1">
      <c r="H1212" s="1" t="s">
        <v>58</v>
      </c>
      <c r="I1212" s="1" t="s">
        <v>4923</v>
      </c>
      <c r="J1212" s="1" t="s">
        <v>227</v>
      </c>
      <c r="K1212" s="1" t="str">
        <f t="shared" si="37"/>
        <v>2017</v>
      </c>
      <c r="L1212" s="1">
        <f t="shared" si="38"/>
        <v>10</v>
      </c>
      <c r="M1212" s="1" t="s">
        <v>79</v>
      </c>
    </row>
    <row r="1213" spans="8:13">
      <c r="H1213" s="1" t="s">
        <v>197</v>
      </c>
      <c r="I1213" s="1" t="s">
        <v>8534</v>
      </c>
      <c r="J1213" s="1" t="s">
        <v>4988</v>
      </c>
      <c r="K1213" s="1" t="str">
        <f t="shared" si="37"/>
        <v>2020</v>
      </c>
      <c r="L1213" s="1">
        <f t="shared" si="38"/>
        <v>17</v>
      </c>
      <c r="M1213" s="1" t="s">
        <v>60</v>
      </c>
    </row>
    <row r="1214" spans="8:13" hidden="1">
      <c r="H1214" s="1" t="s">
        <v>282</v>
      </c>
      <c r="I1214" s="1" t="s">
        <v>3404</v>
      </c>
      <c r="J1214" s="1" t="s">
        <v>4931</v>
      </c>
      <c r="K1214" s="1" t="str">
        <f t="shared" si="37"/>
        <v>2009</v>
      </c>
      <c r="L1214" s="1">
        <f t="shared" si="38"/>
        <v>35</v>
      </c>
      <c r="M1214" s="1" t="s">
        <v>79</v>
      </c>
    </row>
    <row r="1215" spans="8:13">
      <c r="H1215" s="1" t="s">
        <v>584</v>
      </c>
      <c r="I1215" s="1" t="s">
        <v>2690</v>
      </c>
      <c r="J1215" s="1" t="s">
        <v>6009</v>
      </c>
      <c r="K1215" s="1" t="str">
        <f t="shared" si="37"/>
        <v>1995</v>
      </c>
      <c r="L1215" s="1">
        <f t="shared" si="38"/>
        <v>17</v>
      </c>
      <c r="M1215" s="1" t="s">
        <v>60</v>
      </c>
    </row>
    <row r="1216" spans="8:13" hidden="1">
      <c r="H1216" s="1"/>
      <c r="I1216" s="1"/>
      <c r="J1216" s="1"/>
      <c r="K1216" s="1" t="str">
        <f t="shared" si="37"/>
        <v>1900</v>
      </c>
      <c r="L1216" s="1">
        <f t="shared" si="38"/>
        <v>0</v>
      </c>
      <c r="M1216" s="1"/>
    </row>
    <row r="1217" spans="8:13">
      <c r="H1217" s="1" t="s">
        <v>197</v>
      </c>
      <c r="I1217" s="1" t="s">
        <v>8945</v>
      </c>
      <c r="J1217" s="1" t="s">
        <v>8665</v>
      </c>
      <c r="K1217" s="1" t="str">
        <f t="shared" si="37"/>
        <v>2020</v>
      </c>
      <c r="L1217" s="1">
        <f t="shared" si="38"/>
        <v>17</v>
      </c>
      <c r="M1217" s="1" t="s">
        <v>60</v>
      </c>
    </row>
    <row r="1218" spans="8:13" hidden="1">
      <c r="H1218" s="1" t="s">
        <v>180</v>
      </c>
      <c r="I1218" s="1" t="s">
        <v>4942</v>
      </c>
      <c r="J1218" s="1" t="s">
        <v>1918</v>
      </c>
      <c r="K1218" s="1" t="str">
        <f t="shared" ref="K1218:K1281" si="39">TEXT(J1218,"YYYY")</f>
        <v>2007</v>
      </c>
      <c r="L1218" s="1">
        <f t="shared" si="38"/>
        <v>53</v>
      </c>
      <c r="M1218" s="1" t="s">
        <v>79</v>
      </c>
    </row>
    <row r="1219" spans="8:13" hidden="1">
      <c r="H1219" s="1" t="s">
        <v>134</v>
      </c>
      <c r="I1219" s="1" t="s">
        <v>2430</v>
      </c>
      <c r="J1219" s="1" t="s">
        <v>4946</v>
      </c>
      <c r="K1219" s="1" t="str">
        <f t="shared" si="39"/>
        <v>2017</v>
      </c>
      <c r="L1219" s="1">
        <f t="shared" si="38"/>
        <v>26</v>
      </c>
      <c r="M1219" s="1" t="s">
        <v>79</v>
      </c>
    </row>
    <row r="1220" spans="8:13" hidden="1">
      <c r="H1220" s="1" t="s">
        <v>53</v>
      </c>
      <c r="I1220" s="1" t="s">
        <v>4942</v>
      </c>
      <c r="J1220" s="1" t="s">
        <v>4435</v>
      </c>
      <c r="K1220" s="1" t="str">
        <f t="shared" si="39"/>
        <v>2017</v>
      </c>
      <c r="L1220" s="1">
        <f t="shared" si="38"/>
        <v>2</v>
      </c>
      <c r="M1220" s="1" t="s">
        <v>79</v>
      </c>
    </row>
    <row r="1221" spans="8:13">
      <c r="H1221" s="1" t="s">
        <v>479</v>
      </c>
      <c r="I1221" s="1" t="s">
        <v>9587</v>
      </c>
      <c r="J1221" s="1" t="s">
        <v>9605</v>
      </c>
      <c r="K1221" s="1" t="str">
        <f t="shared" si="39"/>
        <v>2010</v>
      </c>
      <c r="L1221" s="1">
        <f t="shared" si="38"/>
        <v>17</v>
      </c>
      <c r="M1221" s="1" t="s">
        <v>60</v>
      </c>
    </row>
    <row r="1222" spans="8:13">
      <c r="H1222" s="1" t="s">
        <v>197</v>
      </c>
      <c r="I1222" s="1" t="s">
        <v>9618</v>
      </c>
      <c r="J1222" s="1" t="s">
        <v>9626</v>
      </c>
      <c r="K1222" s="1" t="str">
        <f t="shared" si="39"/>
        <v>2012</v>
      </c>
      <c r="L1222" s="1">
        <f t="shared" si="38"/>
        <v>17</v>
      </c>
      <c r="M1222" s="1" t="s">
        <v>60</v>
      </c>
    </row>
    <row r="1223" spans="8:13">
      <c r="H1223" s="1" t="s">
        <v>344</v>
      </c>
      <c r="I1223" s="1" t="s">
        <v>9551</v>
      </c>
      <c r="J1223" s="1" t="s">
        <v>9804</v>
      </c>
      <c r="K1223" s="1" t="str">
        <f t="shared" si="39"/>
        <v>2009</v>
      </c>
      <c r="L1223" s="1">
        <f t="shared" si="38"/>
        <v>17</v>
      </c>
      <c r="M1223" s="1" t="s">
        <v>60</v>
      </c>
    </row>
    <row r="1224" spans="8:13">
      <c r="H1224" s="1" t="s">
        <v>169</v>
      </c>
      <c r="I1224" s="1" t="s">
        <v>9733</v>
      </c>
      <c r="J1224" s="1" t="s">
        <v>10066</v>
      </c>
      <c r="K1224" s="1" t="str">
        <f t="shared" si="39"/>
        <v>2009</v>
      </c>
      <c r="L1224" s="1">
        <f t="shared" si="38"/>
        <v>17</v>
      </c>
      <c r="M1224" s="1" t="s">
        <v>60</v>
      </c>
    </row>
    <row r="1225" spans="8:13">
      <c r="H1225" s="1" t="s">
        <v>197</v>
      </c>
      <c r="I1225" s="1" t="s">
        <v>10350</v>
      </c>
      <c r="J1225" s="1" t="s">
        <v>5694</v>
      </c>
      <c r="K1225" s="1" t="str">
        <f t="shared" si="39"/>
        <v>2013</v>
      </c>
      <c r="L1225" s="1">
        <f t="shared" si="38"/>
        <v>17</v>
      </c>
      <c r="M1225" s="1" t="s">
        <v>60</v>
      </c>
    </row>
    <row r="1226" spans="8:13" hidden="1">
      <c r="H1226" s="1" t="s">
        <v>375</v>
      </c>
      <c r="I1226" s="1" t="s">
        <v>4960</v>
      </c>
      <c r="J1226" s="1" t="s">
        <v>4969</v>
      </c>
      <c r="K1226" s="1" t="str">
        <f t="shared" si="39"/>
        <v>2017</v>
      </c>
      <c r="L1226" s="1">
        <f t="shared" si="38"/>
        <v>56</v>
      </c>
      <c r="M1226" s="1" t="s">
        <v>79</v>
      </c>
    </row>
    <row r="1227" spans="8:13" hidden="1">
      <c r="H1227" s="1"/>
      <c r="I1227" s="1" t="s">
        <v>4960</v>
      </c>
      <c r="J1227" s="1" t="s">
        <v>4973</v>
      </c>
      <c r="K1227" s="1" t="str">
        <f t="shared" si="39"/>
        <v>2014</v>
      </c>
      <c r="L1227" s="1">
        <f t="shared" si="38"/>
        <v>-3</v>
      </c>
      <c r="M1227" s="1"/>
    </row>
    <row r="1228" spans="8:13">
      <c r="H1228" s="1" t="s">
        <v>344</v>
      </c>
      <c r="I1228" s="1" t="s">
        <v>857</v>
      </c>
      <c r="J1228" s="1" t="s">
        <v>4734</v>
      </c>
      <c r="K1228" s="1" t="str">
        <f t="shared" si="39"/>
        <v>2016</v>
      </c>
      <c r="L1228" s="1">
        <f t="shared" si="38"/>
        <v>17</v>
      </c>
      <c r="M1228" s="1" t="s">
        <v>60</v>
      </c>
    </row>
    <row r="1229" spans="8:13">
      <c r="H1229" s="1" t="s">
        <v>177</v>
      </c>
      <c r="I1229" s="1" t="s">
        <v>9625</v>
      </c>
      <c r="J1229" s="1" t="s">
        <v>1815</v>
      </c>
      <c r="K1229" s="1" t="str">
        <f t="shared" si="39"/>
        <v>2008</v>
      </c>
      <c r="L1229" s="1">
        <f t="shared" si="38"/>
        <v>17</v>
      </c>
      <c r="M1229" s="1" t="s">
        <v>60</v>
      </c>
    </row>
    <row r="1230" spans="8:13" hidden="1">
      <c r="H1230" s="1" t="s">
        <v>63</v>
      </c>
      <c r="I1230" s="1" t="s">
        <v>4977</v>
      </c>
      <c r="J1230" s="1" t="s">
        <v>4208</v>
      </c>
      <c r="K1230" s="1" t="str">
        <f t="shared" si="39"/>
        <v>2012</v>
      </c>
      <c r="L1230" s="1">
        <f t="shared" si="38"/>
        <v>25</v>
      </c>
      <c r="M1230" s="1" t="s">
        <v>79</v>
      </c>
    </row>
    <row r="1231" spans="8:13" hidden="1">
      <c r="H1231" s="1" t="s">
        <v>108</v>
      </c>
      <c r="I1231" s="1" t="s">
        <v>4977</v>
      </c>
      <c r="J1231" s="1" t="s">
        <v>587</v>
      </c>
      <c r="K1231" s="1" t="str">
        <f t="shared" si="39"/>
        <v>2017</v>
      </c>
      <c r="L1231" s="1">
        <f t="shared" si="38"/>
        <v>8</v>
      </c>
      <c r="M1231" s="1" t="s">
        <v>79</v>
      </c>
    </row>
    <row r="1232" spans="8:13">
      <c r="H1232" s="1" t="s">
        <v>479</v>
      </c>
      <c r="I1232" s="1" t="s">
        <v>171</v>
      </c>
      <c r="J1232" s="1" t="s">
        <v>6947</v>
      </c>
      <c r="K1232" s="1" t="str">
        <f t="shared" si="39"/>
        <v>2013</v>
      </c>
      <c r="L1232" s="1">
        <f t="shared" si="38"/>
        <v>17</v>
      </c>
      <c r="M1232" s="1" t="s">
        <v>60</v>
      </c>
    </row>
    <row r="1233" spans="8:13" hidden="1">
      <c r="H1233" s="1" t="s">
        <v>217</v>
      </c>
      <c r="I1233" s="1" t="s">
        <v>4992</v>
      </c>
      <c r="J1233" s="1" t="s">
        <v>4993</v>
      </c>
      <c r="K1233" s="1" t="str">
        <f t="shared" si="39"/>
        <v>2017</v>
      </c>
      <c r="L1233" s="1">
        <f t="shared" si="38"/>
        <v>16</v>
      </c>
      <c r="M1233" s="1" t="s">
        <v>79</v>
      </c>
    </row>
    <row r="1234" spans="8:13">
      <c r="H1234" s="1" t="s">
        <v>197</v>
      </c>
      <c r="I1234" s="1" t="s">
        <v>11825</v>
      </c>
      <c r="J1234" s="1" t="s">
        <v>7362</v>
      </c>
      <c r="K1234" s="1" t="str">
        <f t="shared" si="39"/>
        <v>2015</v>
      </c>
      <c r="L1234" s="1">
        <f t="shared" si="38"/>
        <v>17</v>
      </c>
      <c r="M1234" s="1" t="s">
        <v>60</v>
      </c>
    </row>
    <row r="1235" spans="8:13">
      <c r="H1235" s="1" t="s">
        <v>479</v>
      </c>
      <c r="I1235" s="1" t="s">
        <v>1781</v>
      </c>
      <c r="J1235" s="1" t="s">
        <v>474</v>
      </c>
      <c r="K1235" s="1" t="str">
        <f t="shared" si="39"/>
        <v>2018</v>
      </c>
      <c r="L1235" s="1">
        <f t="shared" si="38"/>
        <v>17</v>
      </c>
      <c r="M1235" s="1" t="s">
        <v>60</v>
      </c>
    </row>
    <row r="1236" spans="8:13">
      <c r="H1236" s="1" t="s">
        <v>263</v>
      </c>
      <c r="I1236" s="1" t="s">
        <v>1130</v>
      </c>
      <c r="J1236" s="1" t="s">
        <v>66</v>
      </c>
      <c r="K1236" s="1" t="str">
        <f t="shared" si="39"/>
        <v>2019</v>
      </c>
      <c r="L1236" s="1">
        <f t="shared" si="38"/>
        <v>18</v>
      </c>
      <c r="M1236" s="1" t="s">
        <v>60</v>
      </c>
    </row>
    <row r="1237" spans="8:13" hidden="1">
      <c r="H1237" s="1" t="s">
        <v>169</v>
      </c>
      <c r="I1237" s="1" t="s">
        <v>622</v>
      </c>
      <c r="J1237" s="1" t="s">
        <v>303</v>
      </c>
      <c r="K1237" s="1" t="str">
        <f t="shared" si="39"/>
        <v>2016</v>
      </c>
      <c r="L1237" s="1">
        <f t="shared" si="38"/>
        <v>19</v>
      </c>
      <c r="M1237" s="1" t="s">
        <v>79</v>
      </c>
    </row>
    <row r="1238" spans="8:13" hidden="1">
      <c r="H1238" s="1" t="s">
        <v>1343</v>
      </c>
      <c r="I1238" s="1" t="s">
        <v>622</v>
      </c>
      <c r="J1238" s="1" t="s">
        <v>5010</v>
      </c>
      <c r="K1238" s="1" t="str">
        <f t="shared" si="39"/>
        <v>2016</v>
      </c>
      <c r="L1238" s="1">
        <f t="shared" si="38"/>
        <v>40</v>
      </c>
      <c r="M1238" s="1" t="s">
        <v>79</v>
      </c>
    </row>
    <row r="1239" spans="8:13">
      <c r="H1239" s="1" t="s">
        <v>479</v>
      </c>
      <c r="I1239" s="1" t="s">
        <v>1427</v>
      </c>
      <c r="J1239" s="1" t="s">
        <v>881</v>
      </c>
      <c r="K1239" s="1" t="str">
        <f t="shared" si="39"/>
        <v>2018</v>
      </c>
      <c r="L1239" s="1">
        <f t="shared" si="38"/>
        <v>18</v>
      </c>
      <c r="M1239" s="1" t="s">
        <v>60</v>
      </c>
    </row>
    <row r="1240" spans="8:13">
      <c r="H1240" s="1" t="s">
        <v>101</v>
      </c>
      <c r="I1240" s="1" t="s">
        <v>915</v>
      </c>
      <c r="J1240" s="1" t="s">
        <v>2975</v>
      </c>
      <c r="K1240" s="1" t="str">
        <f t="shared" si="39"/>
        <v>1999</v>
      </c>
      <c r="L1240" s="1">
        <f t="shared" si="38"/>
        <v>18</v>
      </c>
      <c r="M1240" s="1" t="s">
        <v>60</v>
      </c>
    </row>
    <row r="1241" spans="8:13">
      <c r="H1241" s="1" t="s">
        <v>263</v>
      </c>
      <c r="I1241" s="1" t="s">
        <v>3342</v>
      </c>
      <c r="J1241" s="1" t="s">
        <v>3349</v>
      </c>
      <c r="K1241" s="1" t="str">
        <f t="shared" si="39"/>
        <v>2017</v>
      </c>
      <c r="L1241" s="1">
        <f t="shared" si="38"/>
        <v>18</v>
      </c>
      <c r="M1241" s="1" t="s">
        <v>60</v>
      </c>
    </row>
    <row r="1242" spans="8:13">
      <c r="H1242" s="1" t="s">
        <v>263</v>
      </c>
      <c r="I1242" s="1" t="s">
        <v>3363</v>
      </c>
      <c r="J1242" s="1" t="s">
        <v>1212</v>
      </c>
      <c r="K1242" s="1" t="str">
        <f t="shared" si="39"/>
        <v>2017</v>
      </c>
      <c r="L1242" s="1">
        <f t="shared" si="38"/>
        <v>18</v>
      </c>
      <c r="M1242" s="1" t="s">
        <v>60</v>
      </c>
    </row>
    <row r="1243" spans="8:13" hidden="1">
      <c r="H1243" s="1" t="s">
        <v>1343</v>
      </c>
      <c r="I1243" s="1" t="s">
        <v>5030</v>
      </c>
      <c r="J1243" s="1" t="s">
        <v>162</v>
      </c>
      <c r="K1243" s="1" t="str">
        <f t="shared" si="39"/>
        <v>2016</v>
      </c>
      <c r="L1243" s="1">
        <f t="shared" si="38"/>
        <v>40</v>
      </c>
      <c r="M1243" s="1" t="s">
        <v>79</v>
      </c>
    </row>
    <row r="1244" spans="8:13" hidden="1">
      <c r="H1244" s="1" t="s">
        <v>515</v>
      </c>
      <c r="I1244" s="1" t="s">
        <v>4977</v>
      </c>
      <c r="J1244" s="1" t="s">
        <v>5034</v>
      </c>
      <c r="K1244" s="1" t="str">
        <f t="shared" si="39"/>
        <v>2015</v>
      </c>
      <c r="L1244" s="1">
        <f t="shared" si="38"/>
        <v>63</v>
      </c>
      <c r="M1244" s="1" t="s">
        <v>79</v>
      </c>
    </row>
    <row r="1245" spans="8:13">
      <c r="H1245" s="1" t="s">
        <v>344</v>
      </c>
      <c r="I1245" s="1" t="s">
        <v>3385</v>
      </c>
      <c r="J1245" s="1" t="s">
        <v>3786</v>
      </c>
      <c r="K1245" s="1" t="str">
        <f t="shared" si="39"/>
        <v>2014</v>
      </c>
      <c r="L1245" s="1">
        <f t="shared" si="38"/>
        <v>18</v>
      </c>
      <c r="M1245" s="1" t="s">
        <v>60</v>
      </c>
    </row>
    <row r="1246" spans="8:13" hidden="1">
      <c r="H1246" s="1" t="s">
        <v>128</v>
      </c>
      <c r="I1246" s="1" t="s">
        <v>5043</v>
      </c>
      <c r="J1246" s="1" t="s">
        <v>5044</v>
      </c>
      <c r="K1246" s="1" t="str">
        <f t="shared" si="39"/>
        <v>2002</v>
      </c>
      <c r="L1246" s="1">
        <f t="shared" si="38"/>
        <v>27</v>
      </c>
      <c r="M1246" s="1" t="s">
        <v>79</v>
      </c>
    </row>
    <row r="1247" spans="8:13">
      <c r="H1247" s="1" t="s">
        <v>583</v>
      </c>
      <c r="I1247" s="1" t="s">
        <v>3288</v>
      </c>
      <c r="J1247" s="1" t="s">
        <v>4492</v>
      </c>
      <c r="K1247" s="1" t="str">
        <f t="shared" si="39"/>
        <v>2014</v>
      </c>
      <c r="L1247" s="1">
        <f t="shared" si="38"/>
        <v>18</v>
      </c>
      <c r="M1247" s="1" t="s">
        <v>60</v>
      </c>
    </row>
    <row r="1248" spans="8:13">
      <c r="H1248" s="1" t="s">
        <v>263</v>
      </c>
      <c r="I1248" s="1" t="s">
        <v>4538</v>
      </c>
      <c r="J1248" s="1" t="s">
        <v>4539</v>
      </c>
      <c r="K1248" s="1" t="str">
        <f t="shared" si="39"/>
        <v>2016</v>
      </c>
      <c r="L1248" s="1">
        <f t="shared" si="38"/>
        <v>18</v>
      </c>
      <c r="M1248" s="1" t="s">
        <v>60</v>
      </c>
    </row>
    <row r="1249" spans="8:13">
      <c r="H1249" s="1" t="s">
        <v>583</v>
      </c>
      <c r="I1249" s="1" t="s">
        <v>5097</v>
      </c>
      <c r="J1249" s="1" t="s">
        <v>467</v>
      </c>
      <c r="K1249" s="1" t="str">
        <f t="shared" si="39"/>
        <v>2016</v>
      </c>
      <c r="L1249" s="1">
        <f t="shared" si="38"/>
        <v>18</v>
      </c>
      <c r="M1249" s="1" t="s">
        <v>60</v>
      </c>
    </row>
    <row r="1250" spans="8:13" hidden="1">
      <c r="H1250" s="1" t="s">
        <v>130</v>
      </c>
      <c r="I1250" s="1" t="s">
        <v>2843</v>
      </c>
      <c r="J1250" s="1" t="s">
        <v>5054</v>
      </c>
      <c r="K1250" s="1" t="str">
        <f t="shared" si="39"/>
        <v>2015</v>
      </c>
      <c r="L1250" s="1">
        <f t="shared" si="38"/>
        <v>10</v>
      </c>
      <c r="M1250" s="1" t="s">
        <v>79</v>
      </c>
    </row>
    <row r="1251" spans="8:13" hidden="1">
      <c r="H1251" s="1" t="s">
        <v>555</v>
      </c>
      <c r="I1251" s="1" t="s">
        <v>5057</v>
      </c>
      <c r="J1251" s="1" t="s">
        <v>2091</v>
      </c>
      <c r="K1251" s="1" t="str">
        <f t="shared" si="39"/>
        <v>2017</v>
      </c>
      <c r="L1251" s="1">
        <f t="shared" si="38"/>
        <v>40</v>
      </c>
      <c r="M1251" s="1" t="s">
        <v>79</v>
      </c>
    </row>
    <row r="1252" spans="8:13" hidden="1">
      <c r="H1252" s="1" t="s">
        <v>120</v>
      </c>
      <c r="I1252" s="1" t="s">
        <v>5060</v>
      </c>
      <c r="J1252" s="1" t="s">
        <v>4961</v>
      </c>
      <c r="K1252" s="1" t="str">
        <f t="shared" si="39"/>
        <v>2014</v>
      </c>
      <c r="L1252" s="1">
        <f t="shared" si="38"/>
        <v>42</v>
      </c>
      <c r="M1252" s="1" t="s">
        <v>79</v>
      </c>
    </row>
    <row r="1253" spans="8:13" hidden="1">
      <c r="H1253" s="1" t="s">
        <v>160</v>
      </c>
      <c r="I1253" s="1" t="s">
        <v>5057</v>
      </c>
      <c r="J1253" s="1" t="s">
        <v>5034</v>
      </c>
      <c r="K1253" s="1" t="str">
        <f t="shared" si="39"/>
        <v>2015</v>
      </c>
      <c r="L1253" s="1">
        <f t="shared" si="38"/>
        <v>56</v>
      </c>
      <c r="M1253" s="1" t="s">
        <v>79</v>
      </c>
    </row>
    <row r="1254" spans="8:13" hidden="1">
      <c r="H1254" s="1" t="s">
        <v>530</v>
      </c>
      <c r="I1254" s="1" t="s">
        <v>4942</v>
      </c>
      <c r="J1254" s="1" t="s">
        <v>5065</v>
      </c>
      <c r="K1254" s="1" t="str">
        <f t="shared" si="39"/>
        <v>2004</v>
      </c>
      <c r="L1254" s="1">
        <f t="shared" si="38"/>
        <v>20</v>
      </c>
      <c r="M1254" s="1" t="s">
        <v>79</v>
      </c>
    </row>
    <row r="1255" spans="8:13" hidden="1">
      <c r="H1255" s="1" t="s">
        <v>324</v>
      </c>
      <c r="I1255" s="1" t="s">
        <v>451</v>
      </c>
      <c r="J1255" s="1" t="s">
        <v>5019</v>
      </c>
      <c r="K1255" s="1" t="str">
        <f t="shared" si="39"/>
        <v>2016</v>
      </c>
      <c r="L1255" s="1">
        <f t="shared" si="38"/>
        <v>12</v>
      </c>
      <c r="M1255" s="1" t="s">
        <v>79</v>
      </c>
    </row>
    <row r="1256" spans="8:13" hidden="1">
      <c r="H1256" s="1" t="s">
        <v>256</v>
      </c>
      <c r="I1256" s="1" t="s">
        <v>996</v>
      </c>
      <c r="J1256" s="1" t="s">
        <v>5071</v>
      </c>
      <c r="K1256" s="1" t="str">
        <f t="shared" si="39"/>
        <v>2013</v>
      </c>
      <c r="L1256" s="1">
        <f t="shared" si="38"/>
        <v>48</v>
      </c>
      <c r="M1256" s="1" t="s">
        <v>79</v>
      </c>
    </row>
    <row r="1257" spans="8:13" hidden="1">
      <c r="H1257" s="1" t="s">
        <v>1488</v>
      </c>
      <c r="I1257" s="1" t="s">
        <v>5074</v>
      </c>
      <c r="J1257" s="1" t="s">
        <v>5075</v>
      </c>
      <c r="K1257" s="1" t="str">
        <f t="shared" si="39"/>
        <v>2017</v>
      </c>
      <c r="L1257" s="1">
        <f t="shared" si="38"/>
        <v>67</v>
      </c>
      <c r="M1257" s="1" t="s">
        <v>79</v>
      </c>
    </row>
    <row r="1258" spans="8:13">
      <c r="H1258" s="1" t="s">
        <v>479</v>
      </c>
      <c r="I1258" s="1" t="s">
        <v>5224</v>
      </c>
      <c r="J1258" s="1" t="s">
        <v>72</v>
      </c>
      <c r="K1258" s="1" t="str">
        <f t="shared" si="39"/>
        <v>2019</v>
      </c>
      <c r="L1258" s="1">
        <f t="shared" si="38"/>
        <v>18</v>
      </c>
      <c r="M1258" s="1" t="s">
        <v>60</v>
      </c>
    </row>
    <row r="1259" spans="8:13">
      <c r="H1259" s="1" t="s">
        <v>169</v>
      </c>
      <c r="I1259" s="1" t="s">
        <v>5821</v>
      </c>
      <c r="J1259" s="1" t="s">
        <v>3644</v>
      </c>
      <c r="K1259" s="1" t="str">
        <f t="shared" si="39"/>
        <v>2018</v>
      </c>
      <c r="L1259" s="1">
        <f t="shared" si="38"/>
        <v>18</v>
      </c>
      <c r="M1259" s="1" t="s">
        <v>60</v>
      </c>
    </row>
    <row r="1260" spans="8:13">
      <c r="H1260" s="1" t="s">
        <v>479</v>
      </c>
      <c r="I1260" s="1" t="s">
        <v>5160</v>
      </c>
      <c r="J1260" s="1" t="s">
        <v>931</v>
      </c>
      <c r="K1260" s="1" t="str">
        <f t="shared" si="39"/>
        <v>2016</v>
      </c>
      <c r="L1260" s="1">
        <f t="shared" si="38"/>
        <v>18</v>
      </c>
      <c r="M1260" s="1" t="s">
        <v>60</v>
      </c>
    </row>
    <row r="1261" spans="8:13">
      <c r="H1261" s="1" t="s">
        <v>263</v>
      </c>
      <c r="I1261" s="1" t="s">
        <v>755</v>
      </c>
      <c r="J1261" s="1" t="s">
        <v>84</v>
      </c>
      <c r="K1261" s="1" t="str">
        <f t="shared" si="39"/>
        <v>2017</v>
      </c>
      <c r="L1261" s="1">
        <f t="shared" si="38"/>
        <v>18</v>
      </c>
      <c r="M1261" s="1" t="s">
        <v>60</v>
      </c>
    </row>
    <row r="1262" spans="8:13" hidden="1">
      <c r="H1262" s="1" t="s">
        <v>158</v>
      </c>
      <c r="I1262" s="1" t="s">
        <v>5083</v>
      </c>
      <c r="J1262" s="1" t="s">
        <v>1485</v>
      </c>
      <c r="K1262" s="1" t="str">
        <f t="shared" si="39"/>
        <v>2017</v>
      </c>
      <c r="L1262" s="1">
        <f t="shared" si="38"/>
        <v>11</v>
      </c>
      <c r="M1262" s="1" t="s">
        <v>79</v>
      </c>
    </row>
    <row r="1263" spans="8:13" hidden="1">
      <c r="H1263" s="1" t="s">
        <v>144</v>
      </c>
      <c r="I1263" s="1" t="s">
        <v>5094</v>
      </c>
      <c r="J1263" s="1" t="s">
        <v>5095</v>
      </c>
      <c r="K1263" s="1" t="str">
        <f t="shared" si="39"/>
        <v>2005</v>
      </c>
      <c r="L1263" s="1">
        <f t="shared" si="38"/>
        <v>12</v>
      </c>
      <c r="M1263" s="1" t="s">
        <v>79</v>
      </c>
    </row>
    <row r="1264" spans="8:13">
      <c r="H1264" s="1" t="s">
        <v>479</v>
      </c>
      <c r="I1264" s="1" t="s">
        <v>745</v>
      </c>
      <c r="J1264" s="1" t="s">
        <v>412</v>
      </c>
      <c r="K1264" s="1" t="str">
        <f t="shared" si="39"/>
        <v>2016</v>
      </c>
      <c r="L1264" s="1">
        <f t="shared" ref="L1264:L1327" si="40">H1264-(TEXT(I1264,"YYYY")-TEXT(J1264,"YYYY"))</f>
        <v>18</v>
      </c>
      <c r="M1264" s="1" t="s">
        <v>60</v>
      </c>
    </row>
    <row r="1265" spans="8:13">
      <c r="H1265" s="1" t="s">
        <v>479</v>
      </c>
      <c r="I1265" s="1" t="s">
        <v>6549</v>
      </c>
      <c r="J1265" s="1" t="s">
        <v>6560</v>
      </c>
      <c r="K1265" s="1" t="str">
        <f t="shared" si="39"/>
        <v>2015</v>
      </c>
      <c r="L1265" s="1">
        <f t="shared" si="40"/>
        <v>18</v>
      </c>
      <c r="M1265" s="1" t="s">
        <v>60</v>
      </c>
    </row>
    <row r="1266" spans="8:13">
      <c r="H1266" s="1" t="s">
        <v>479</v>
      </c>
      <c r="I1266" s="1" t="s">
        <v>6617</v>
      </c>
      <c r="J1266" s="1" t="s">
        <v>1413</v>
      </c>
      <c r="K1266" s="1" t="str">
        <f t="shared" si="39"/>
        <v>2015</v>
      </c>
      <c r="L1266" s="1">
        <f t="shared" si="40"/>
        <v>18</v>
      </c>
      <c r="M1266" s="1" t="s">
        <v>60</v>
      </c>
    </row>
    <row r="1267" spans="8:13" hidden="1">
      <c r="H1267" s="1" t="s">
        <v>324</v>
      </c>
      <c r="I1267" s="1" t="s">
        <v>5097</v>
      </c>
      <c r="J1267" s="1" t="s">
        <v>5107</v>
      </c>
      <c r="K1267" s="1" t="str">
        <f t="shared" si="39"/>
        <v>2012</v>
      </c>
      <c r="L1267" s="1">
        <f t="shared" si="40"/>
        <v>5</v>
      </c>
      <c r="M1267" s="1" t="s">
        <v>79</v>
      </c>
    </row>
    <row r="1268" spans="8:13">
      <c r="H1268" s="1" t="s">
        <v>134</v>
      </c>
      <c r="I1268" s="1" t="s">
        <v>7228</v>
      </c>
      <c r="J1268" s="1" t="s">
        <v>7229</v>
      </c>
      <c r="K1268" s="1" t="str">
        <f t="shared" si="39"/>
        <v>2006</v>
      </c>
      <c r="L1268" s="1">
        <f t="shared" si="40"/>
        <v>18</v>
      </c>
      <c r="M1268" s="1" t="s">
        <v>60</v>
      </c>
    </row>
    <row r="1269" spans="8:13">
      <c r="H1269" s="1" t="s">
        <v>448</v>
      </c>
      <c r="I1269" s="1" t="s">
        <v>3932</v>
      </c>
      <c r="J1269" s="1" t="s">
        <v>6304</v>
      </c>
      <c r="K1269" s="1" t="str">
        <f t="shared" si="39"/>
        <v>2002</v>
      </c>
      <c r="L1269" s="1">
        <f t="shared" si="40"/>
        <v>18</v>
      </c>
      <c r="M1269" s="1" t="s">
        <v>60</v>
      </c>
    </row>
    <row r="1270" spans="8:13" hidden="1">
      <c r="H1270" s="1" t="s">
        <v>678</v>
      </c>
      <c r="I1270" s="1" t="s">
        <v>5110</v>
      </c>
      <c r="J1270" s="1" t="s">
        <v>5117</v>
      </c>
      <c r="K1270" s="1" t="str">
        <f t="shared" si="39"/>
        <v>2011</v>
      </c>
      <c r="L1270" s="1">
        <f t="shared" si="40"/>
        <v>29</v>
      </c>
      <c r="M1270" s="1" t="s">
        <v>79</v>
      </c>
    </row>
    <row r="1271" spans="8:13">
      <c r="H1271" s="1" t="s">
        <v>583</v>
      </c>
      <c r="I1271" s="1" t="s">
        <v>8304</v>
      </c>
      <c r="J1271" s="1" t="s">
        <v>1072</v>
      </c>
      <c r="K1271" s="1" t="str">
        <f t="shared" si="39"/>
        <v>2009</v>
      </c>
      <c r="L1271" s="1">
        <f t="shared" si="40"/>
        <v>18</v>
      </c>
      <c r="M1271" s="1" t="s">
        <v>60</v>
      </c>
    </row>
    <row r="1272" spans="8:13" hidden="1">
      <c r="H1272" s="1" t="s">
        <v>149</v>
      </c>
      <c r="I1272" s="1" t="s">
        <v>5125</v>
      </c>
      <c r="J1272" s="1" t="s">
        <v>1534</v>
      </c>
      <c r="K1272" s="1" t="str">
        <f t="shared" si="39"/>
        <v>2016</v>
      </c>
      <c r="L1272" s="1">
        <f t="shared" si="40"/>
        <v>39</v>
      </c>
      <c r="M1272" s="1" t="s">
        <v>79</v>
      </c>
    </row>
    <row r="1273" spans="8:13" hidden="1">
      <c r="H1273" s="1" t="s">
        <v>240</v>
      </c>
      <c r="I1273" s="1" t="s">
        <v>5125</v>
      </c>
      <c r="J1273" s="1" t="s">
        <v>4600</v>
      </c>
      <c r="K1273" s="1" t="str">
        <f t="shared" si="39"/>
        <v>2014</v>
      </c>
      <c r="L1273" s="1">
        <f t="shared" si="40"/>
        <v>52</v>
      </c>
      <c r="M1273" s="1" t="s">
        <v>79</v>
      </c>
    </row>
    <row r="1274" spans="8:13">
      <c r="H1274" s="1" t="s">
        <v>644</v>
      </c>
      <c r="I1274" s="1" t="s">
        <v>9524</v>
      </c>
      <c r="J1274" s="1" t="s">
        <v>9541</v>
      </c>
      <c r="K1274" s="1" t="str">
        <f t="shared" si="39"/>
        <v>1996</v>
      </c>
      <c r="L1274" s="1">
        <f t="shared" si="40"/>
        <v>18</v>
      </c>
      <c r="M1274" s="1" t="s">
        <v>60</v>
      </c>
    </row>
    <row r="1275" spans="8:13">
      <c r="H1275" s="1" t="s">
        <v>263</v>
      </c>
      <c r="I1275" s="1" t="s">
        <v>9629</v>
      </c>
      <c r="J1275" s="1" t="s">
        <v>9673</v>
      </c>
      <c r="K1275" s="1" t="str">
        <f t="shared" si="39"/>
        <v>2013</v>
      </c>
      <c r="L1275" s="1">
        <f t="shared" si="40"/>
        <v>18</v>
      </c>
      <c r="M1275" s="1" t="s">
        <v>60</v>
      </c>
    </row>
    <row r="1276" spans="8:13">
      <c r="H1276" s="1" t="s">
        <v>263</v>
      </c>
      <c r="I1276" s="1" t="s">
        <v>9868</v>
      </c>
      <c r="J1276" s="1" t="s">
        <v>9892</v>
      </c>
      <c r="K1276" s="1" t="str">
        <f t="shared" si="39"/>
        <v>2013</v>
      </c>
      <c r="L1276" s="1">
        <f t="shared" si="40"/>
        <v>18</v>
      </c>
      <c r="M1276" s="1" t="s">
        <v>60</v>
      </c>
    </row>
    <row r="1277" spans="8:13">
      <c r="H1277" s="1" t="s">
        <v>479</v>
      </c>
      <c r="I1277" s="1" t="s">
        <v>4019</v>
      </c>
      <c r="J1277" s="1" t="s">
        <v>9823</v>
      </c>
      <c r="K1277" s="1" t="str">
        <f t="shared" si="39"/>
        <v>2012</v>
      </c>
      <c r="L1277" s="1">
        <f t="shared" si="40"/>
        <v>18</v>
      </c>
      <c r="M1277" s="1" t="s">
        <v>60</v>
      </c>
    </row>
    <row r="1278" spans="8:13" hidden="1">
      <c r="H1278" s="1" t="s">
        <v>240</v>
      </c>
      <c r="I1278" s="1" t="s">
        <v>5144</v>
      </c>
      <c r="J1278" s="1" t="s">
        <v>5145</v>
      </c>
      <c r="K1278" s="1" t="str">
        <f t="shared" si="39"/>
        <v>1997</v>
      </c>
      <c r="L1278" s="1">
        <f t="shared" si="40"/>
        <v>34</v>
      </c>
      <c r="M1278" s="1" t="s">
        <v>79</v>
      </c>
    </row>
    <row r="1279" spans="8:13" hidden="1">
      <c r="H1279" s="1" t="s">
        <v>118</v>
      </c>
      <c r="I1279" s="1" t="s">
        <v>5149</v>
      </c>
      <c r="J1279" s="1" t="s">
        <v>568</v>
      </c>
      <c r="K1279" s="1" t="str">
        <f t="shared" si="39"/>
        <v>2015</v>
      </c>
      <c r="L1279" s="1">
        <f t="shared" si="40"/>
        <v>23</v>
      </c>
      <c r="M1279" s="1" t="s">
        <v>79</v>
      </c>
    </row>
    <row r="1280" spans="8:13" hidden="1">
      <c r="H1280" s="1" t="s">
        <v>530</v>
      </c>
      <c r="I1280" s="1" t="s">
        <v>5094</v>
      </c>
      <c r="J1280" s="1" t="s">
        <v>5152</v>
      </c>
      <c r="K1280" s="1" t="str">
        <f t="shared" si="39"/>
        <v>2007</v>
      </c>
      <c r="L1280" s="1">
        <f t="shared" si="40"/>
        <v>23</v>
      </c>
      <c r="M1280" s="1" t="s">
        <v>79</v>
      </c>
    </row>
    <row r="1281" spans="8:13">
      <c r="H1281" s="1" t="s">
        <v>144</v>
      </c>
      <c r="I1281" s="1" t="s">
        <v>193</v>
      </c>
      <c r="J1281" s="1" t="s">
        <v>10776</v>
      </c>
      <c r="K1281" s="1" t="str">
        <f t="shared" si="39"/>
        <v>2014</v>
      </c>
      <c r="L1281" s="1">
        <f t="shared" si="40"/>
        <v>18</v>
      </c>
      <c r="M1281" s="1" t="s">
        <v>60</v>
      </c>
    </row>
    <row r="1282" spans="8:13" hidden="1">
      <c r="H1282" s="1" t="s">
        <v>78</v>
      </c>
      <c r="I1282" s="1" t="s">
        <v>5094</v>
      </c>
      <c r="J1282" s="1" t="s">
        <v>1485</v>
      </c>
      <c r="K1282" s="1" t="str">
        <f t="shared" ref="K1282:K1345" si="41">TEXT(J1282,"YYYY")</f>
        <v>2017</v>
      </c>
      <c r="L1282" s="1">
        <f t="shared" si="40"/>
        <v>29</v>
      </c>
      <c r="M1282" s="1" t="s">
        <v>79</v>
      </c>
    </row>
    <row r="1283" spans="8:13">
      <c r="H1283" s="1" t="s">
        <v>479</v>
      </c>
      <c r="I1283" s="1" t="s">
        <v>10830</v>
      </c>
      <c r="J1283" s="1" t="s">
        <v>1245</v>
      </c>
      <c r="K1283" s="1" t="str">
        <f t="shared" si="41"/>
        <v>2019</v>
      </c>
      <c r="L1283" s="1">
        <f t="shared" si="40"/>
        <v>18</v>
      </c>
      <c r="M1283" s="1" t="s">
        <v>60</v>
      </c>
    </row>
    <row r="1284" spans="8:13">
      <c r="H1284" s="1" t="s">
        <v>169</v>
      </c>
      <c r="I1284" s="1" t="s">
        <v>9192</v>
      </c>
      <c r="J1284" s="1" t="s">
        <v>11180</v>
      </c>
      <c r="K1284" s="1" t="str">
        <f t="shared" si="41"/>
        <v>2012</v>
      </c>
      <c r="L1284" s="1">
        <f t="shared" si="40"/>
        <v>18</v>
      </c>
      <c r="M1284" s="1" t="s">
        <v>60</v>
      </c>
    </row>
    <row r="1285" spans="8:13">
      <c r="H1285" s="1" t="s">
        <v>101</v>
      </c>
      <c r="I1285" s="1" t="s">
        <v>4094</v>
      </c>
      <c r="J1285" s="1" t="s">
        <v>11242</v>
      </c>
      <c r="K1285" s="1" t="str">
        <f t="shared" si="41"/>
        <v>1994</v>
      </c>
      <c r="L1285" s="1">
        <f t="shared" si="40"/>
        <v>18</v>
      </c>
      <c r="M1285" s="1" t="s">
        <v>60</v>
      </c>
    </row>
    <row r="1286" spans="8:13">
      <c r="H1286" s="1" t="s">
        <v>583</v>
      </c>
      <c r="I1286" s="1" t="s">
        <v>4032</v>
      </c>
      <c r="J1286" s="1" t="s">
        <v>162</v>
      </c>
      <c r="K1286" s="1" t="str">
        <f t="shared" si="41"/>
        <v>2016</v>
      </c>
      <c r="L1286" s="1">
        <f t="shared" si="40"/>
        <v>18</v>
      </c>
      <c r="M1286" s="1" t="s">
        <v>60</v>
      </c>
    </row>
    <row r="1287" spans="8:13">
      <c r="H1287" s="1" t="s">
        <v>367</v>
      </c>
      <c r="I1287" s="1" t="s">
        <v>3887</v>
      </c>
      <c r="J1287" s="1" t="s">
        <v>9618</v>
      </c>
      <c r="K1287" s="1" t="str">
        <f t="shared" si="41"/>
        <v>2012</v>
      </c>
      <c r="L1287" s="1">
        <f t="shared" si="40"/>
        <v>18</v>
      </c>
      <c r="M1287" s="1" t="s">
        <v>60</v>
      </c>
    </row>
    <row r="1288" spans="8:13" hidden="1">
      <c r="H1288" s="1" t="s">
        <v>809</v>
      </c>
      <c r="I1288" s="1" t="s">
        <v>5175</v>
      </c>
      <c r="J1288" s="1" t="s">
        <v>5176</v>
      </c>
      <c r="K1288" s="1" t="str">
        <f t="shared" si="41"/>
        <v>2011</v>
      </c>
      <c r="L1288" s="1">
        <f t="shared" si="40"/>
        <v>29</v>
      </c>
      <c r="M1288" s="1" t="s">
        <v>79</v>
      </c>
    </row>
    <row r="1289" spans="8:13" hidden="1">
      <c r="H1289" s="1" t="s">
        <v>555</v>
      </c>
      <c r="I1289" s="1" t="s">
        <v>5125</v>
      </c>
      <c r="J1289" s="1" t="s">
        <v>5180</v>
      </c>
      <c r="K1289" s="1" t="str">
        <f t="shared" si="41"/>
        <v>1996</v>
      </c>
      <c r="L1289" s="1">
        <f t="shared" si="40"/>
        <v>20</v>
      </c>
      <c r="M1289" s="1" t="s">
        <v>79</v>
      </c>
    </row>
    <row r="1290" spans="8:13">
      <c r="H1290" s="1" t="s">
        <v>344</v>
      </c>
      <c r="I1290" s="1" t="s">
        <v>345</v>
      </c>
      <c r="J1290" s="1" t="s">
        <v>348</v>
      </c>
      <c r="K1290" s="1" t="str">
        <f t="shared" si="41"/>
        <v>2014</v>
      </c>
      <c r="L1290" s="1">
        <f t="shared" si="40"/>
        <v>19</v>
      </c>
      <c r="M1290" s="1" t="s">
        <v>60</v>
      </c>
    </row>
    <row r="1291" spans="8:13" hidden="1">
      <c r="H1291" s="1" t="s">
        <v>389</v>
      </c>
      <c r="I1291" s="1" t="s">
        <v>3552</v>
      </c>
      <c r="J1291" s="1" t="s">
        <v>1222</v>
      </c>
      <c r="K1291" s="1" t="str">
        <f t="shared" si="41"/>
        <v>2015</v>
      </c>
      <c r="L1291" s="1">
        <f t="shared" si="40"/>
        <v>61</v>
      </c>
      <c r="M1291" s="1" t="s">
        <v>79</v>
      </c>
    </row>
    <row r="1292" spans="8:13" hidden="1">
      <c r="H1292" s="1" t="s">
        <v>299</v>
      </c>
      <c r="I1292" s="1" t="s">
        <v>3552</v>
      </c>
      <c r="J1292" s="1" t="s">
        <v>5192</v>
      </c>
      <c r="K1292" s="1" t="str">
        <f t="shared" si="41"/>
        <v>2011</v>
      </c>
      <c r="L1292" s="1">
        <f t="shared" si="40"/>
        <v>39</v>
      </c>
      <c r="M1292" s="1" t="s">
        <v>79</v>
      </c>
    </row>
    <row r="1293" spans="8:13">
      <c r="H1293" s="1" t="s">
        <v>479</v>
      </c>
      <c r="I1293" s="1" t="s">
        <v>921</v>
      </c>
      <c r="J1293" s="1" t="s">
        <v>923</v>
      </c>
      <c r="K1293" s="1" t="str">
        <f t="shared" si="41"/>
        <v>2015</v>
      </c>
      <c r="L1293" s="1">
        <f t="shared" si="40"/>
        <v>19</v>
      </c>
      <c r="M1293" s="1" t="s">
        <v>60</v>
      </c>
    </row>
    <row r="1294" spans="8:13" hidden="1">
      <c r="H1294" s="1" t="s">
        <v>54</v>
      </c>
      <c r="I1294" s="1" t="s">
        <v>1656</v>
      </c>
      <c r="J1294" s="1" t="s">
        <v>303</v>
      </c>
      <c r="K1294" s="1" t="str">
        <f t="shared" si="41"/>
        <v>2016</v>
      </c>
      <c r="L1294" s="1">
        <f t="shared" si="40"/>
        <v>3</v>
      </c>
      <c r="M1294" s="1" t="s">
        <v>79</v>
      </c>
    </row>
    <row r="1295" spans="8:13">
      <c r="H1295" s="1" t="s">
        <v>479</v>
      </c>
      <c r="I1295" s="1" t="s">
        <v>777</v>
      </c>
      <c r="J1295" s="1" t="s">
        <v>777</v>
      </c>
      <c r="K1295" s="1" t="str">
        <f t="shared" si="41"/>
        <v>2019</v>
      </c>
      <c r="L1295" s="1">
        <f t="shared" si="40"/>
        <v>19</v>
      </c>
      <c r="M1295" s="1" t="s">
        <v>60</v>
      </c>
    </row>
    <row r="1296" spans="8:13">
      <c r="H1296" s="1" t="s">
        <v>118</v>
      </c>
      <c r="I1296" s="1" t="s">
        <v>223</v>
      </c>
      <c r="J1296" s="1" t="s">
        <v>3141</v>
      </c>
      <c r="K1296" s="1" t="str">
        <f t="shared" si="41"/>
        <v>2011</v>
      </c>
      <c r="L1296" s="1">
        <f t="shared" si="40"/>
        <v>19</v>
      </c>
      <c r="M1296" s="1" t="s">
        <v>60</v>
      </c>
    </row>
    <row r="1297" spans="8:13">
      <c r="H1297" s="1" t="s">
        <v>479</v>
      </c>
      <c r="I1297" s="1" t="s">
        <v>3698</v>
      </c>
      <c r="J1297" s="1" t="s">
        <v>709</v>
      </c>
      <c r="K1297" s="1" t="str">
        <f t="shared" si="41"/>
        <v>2019</v>
      </c>
      <c r="L1297" s="1">
        <f t="shared" si="40"/>
        <v>19</v>
      </c>
      <c r="M1297" s="1" t="s">
        <v>60</v>
      </c>
    </row>
    <row r="1298" spans="8:13" hidden="1">
      <c r="H1298" s="1" t="s">
        <v>217</v>
      </c>
      <c r="I1298" s="1" t="s">
        <v>106</v>
      </c>
      <c r="J1298" s="1" t="s">
        <v>236</v>
      </c>
      <c r="K1298" s="1" t="str">
        <f t="shared" si="41"/>
        <v>2017</v>
      </c>
      <c r="L1298" s="1">
        <f t="shared" si="40"/>
        <v>15</v>
      </c>
      <c r="M1298" s="1" t="s">
        <v>79</v>
      </c>
    </row>
    <row r="1299" spans="8:13" hidden="1">
      <c r="H1299" s="1" t="s">
        <v>54</v>
      </c>
      <c r="I1299" s="1" t="s">
        <v>5213</v>
      </c>
      <c r="J1299" s="1" t="s">
        <v>4977</v>
      </c>
      <c r="K1299" s="1" t="str">
        <f t="shared" si="41"/>
        <v>2017</v>
      </c>
      <c r="L1299" s="1">
        <f t="shared" si="40"/>
        <v>2</v>
      </c>
      <c r="M1299" s="1" t="s">
        <v>79</v>
      </c>
    </row>
    <row r="1300" spans="8:13" hidden="1">
      <c r="H1300" s="1" t="s">
        <v>187</v>
      </c>
      <c r="I1300" s="1" t="s">
        <v>106</v>
      </c>
      <c r="J1300" s="1" t="s">
        <v>688</v>
      </c>
      <c r="K1300" s="1" t="str">
        <f t="shared" si="41"/>
        <v>2017</v>
      </c>
      <c r="L1300" s="1">
        <f t="shared" si="40"/>
        <v>8</v>
      </c>
      <c r="M1300" s="1" t="s">
        <v>79</v>
      </c>
    </row>
    <row r="1301" spans="8:13">
      <c r="H1301" s="1" t="s">
        <v>169</v>
      </c>
      <c r="I1301" s="1" t="s">
        <v>3789</v>
      </c>
      <c r="J1301" s="1" t="s">
        <v>3326</v>
      </c>
      <c r="K1301" s="1" t="str">
        <f t="shared" si="41"/>
        <v>2019</v>
      </c>
      <c r="L1301" s="1">
        <f t="shared" si="40"/>
        <v>19</v>
      </c>
      <c r="M1301" s="1" t="s">
        <v>60</v>
      </c>
    </row>
    <row r="1302" spans="8:13">
      <c r="H1302" s="1" t="s">
        <v>479</v>
      </c>
      <c r="I1302" s="1" t="s">
        <v>271</v>
      </c>
      <c r="J1302" s="1" t="s">
        <v>5049</v>
      </c>
      <c r="K1302" s="1" t="str">
        <f t="shared" si="41"/>
        <v>2017</v>
      </c>
      <c r="L1302" s="1">
        <f t="shared" si="40"/>
        <v>19</v>
      </c>
      <c r="M1302" s="1" t="s">
        <v>60</v>
      </c>
    </row>
    <row r="1303" spans="8:13">
      <c r="H1303" s="1" t="s">
        <v>479</v>
      </c>
      <c r="I1303" s="1" t="s">
        <v>5521</v>
      </c>
      <c r="J1303" s="1" t="s">
        <v>1212</v>
      </c>
      <c r="K1303" s="1" t="str">
        <f t="shared" si="41"/>
        <v>2017</v>
      </c>
      <c r="L1303" s="1">
        <f t="shared" si="40"/>
        <v>19</v>
      </c>
      <c r="M1303" s="1" t="s">
        <v>60</v>
      </c>
    </row>
    <row r="1304" spans="8:13">
      <c r="H1304" s="1" t="s">
        <v>479</v>
      </c>
      <c r="I1304" s="1" t="s">
        <v>5785</v>
      </c>
      <c r="J1304" s="1" t="s">
        <v>5747</v>
      </c>
      <c r="K1304" s="1" t="str">
        <f t="shared" si="41"/>
        <v>2015</v>
      </c>
      <c r="L1304" s="1">
        <f t="shared" si="40"/>
        <v>19</v>
      </c>
      <c r="M1304" s="1" t="s">
        <v>60</v>
      </c>
    </row>
    <row r="1305" spans="8:13" hidden="1">
      <c r="H1305" s="1" t="s">
        <v>299</v>
      </c>
      <c r="I1305" s="1" t="s">
        <v>1656</v>
      </c>
      <c r="J1305" s="1" t="s">
        <v>5226</v>
      </c>
      <c r="K1305" s="1" t="str">
        <f t="shared" si="41"/>
        <v>2016</v>
      </c>
      <c r="L1305" s="1">
        <f t="shared" si="40"/>
        <v>44</v>
      </c>
      <c r="M1305" s="1" t="s">
        <v>79</v>
      </c>
    </row>
    <row r="1306" spans="8:13">
      <c r="H1306" s="1" t="s">
        <v>448</v>
      </c>
      <c r="I1306" s="1" t="s">
        <v>6078</v>
      </c>
      <c r="J1306" s="1" t="s">
        <v>6083</v>
      </c>
      <c r="K1306" s="1" t="str">
        <f t="shared" si="41"/>
        <v>2004</v>
      </c>
      <c r="L1306" s="1">
        <f t="shared" si="40"/>
        <v>19</v>
      </c>
      <c r="M1306" s="1" t="s">
        <v>60</v>
      </c>
    </row>
    <row r="1307" spans="8:13" hidden="1">
      <c r="H1307" s="1" t="s">
        <v>54</v>
      </c>
      <c r="I1307" s="1" t="s">
        <v>5231</v>
      </c>
      <c r="J1307" s="1" t="s">
        <v>4123</v>
      </c>
      <c r="K1307" s="1" t="str">
        <f t="shared" si="41"/>
        <v>2016</v>
      </c>
      <c r="L1307" s="1">
        <f t="shared" si="40"/>
        <v>3</v>
      </c>
      <c r="M1307" s="1" t="s">
        <v>79</v>
      </c>
    </row>
    <row r="1308" spans="8:13" hidden="1">
      <c r="H1308" s="1" t="s">
        <v>55</v>
      </c>
      <c r="I1308" s="1" t="s">
        <v>5231</v>
      </c>
      <c r="J1308" s="1" t="s">
        <v>162</v>
      </c>
      <c r="K1308" s="1" t="str">
        <f t="shared" si="41"/>
        <v>2016</v>
      </c>
      <c r="L1308" s="1">
        <f t="shared" si="40"/>
        <v>4</v>
      </c>
      <c r="M1308" s="1" t="s">
        <v>79</v>
      </c>
    </row>
    <row r="1309" spans="8:13" hidden="1">
      <c r="H1309" s="1" t="s">
        <v>169</v>
      </c>
      <c r="I1309" s="1" t="s">
        <v>5231</v>
      </c>
      <c r="J1309" s="1" t="s">
        <v>5235</v>
      </c>
      <c r="K1309" s="1" t="str">
        <f t="shared" si="41"/>
        <v>2013</v>
      </c>
      <c r="L1309" s="1">
        <f t="shared" si="40"/>
        <v>17</v>
      </c>
      <c r="M1309" s="1" t="s">
        <v>79</v>
      </c>
    </row>
    <row r="1310" spans="8:13">
      <c r="H1310" s="1" t="s">
        <v>169</v>
      </c>
      <c r="I1310" s="1" t="s">
        <v>3349</v>
      </c>
      <c r="J1310" s="1" t="s">
        <v>6334</v>
      </c>
      <c r="K1310" s="1" t="str">
        <f t="shared" si="41"/>
        <v>2016</v>
      </c>
      <c r="L1310" s="1">
        <f t="shared" si="40"/>
        <v>19</v>
      </c>
      <c r="M1310" s="1" t="s">
        <v>60</v>
      </c>
    </row>
    <row r="1311" spans="8:13">
      <c r="H1311" s="1" t="s">
        <v>120</v>
      </c>
      <c r="I1311" s="1" t="s">
        <v>6422</v>
      </c>
      <c r="J1311" s="1" t="s">
        <v>5683</v>
      </c>
      <c r="K1311" s="1" t="str">
        <f t="shared" si="41"/>
        <v>1989</v>
      </c>
      <c r="L1311" s="1">
        <f t="shared" si="40"/>
        <v>19</v>
      </c>
      <c r="M1311" s="1" t="s">
        <v>60</v>
      </c>
    </row>
    <row r="1312" spans="8:13">
      <c r="H1312" s="1" t="s">
        <v>134</v>
      </c>
      <c r="I1312" s="1" t="s">
        <v>7089</v>
      </c>
      <c r="J1312" s="1" t="s">
        <v>6721</v>
      </c>
      <c r="K1312" s="1" t="str">
        <f t="shared" si="41"/>
        <v>2012</v>
      </c>
      <c r="L1312" s="1">
        <f t="shared" si="40"/>
        <v>19</v>
      </c>
      <c r="M1312" s="1" t="s">
        <v>60</v>
      </c>
    </row>
    <row r="1313" spans="8:13">
      <c r="H1313" s="1" t="s">
        <v>169</v>
      </c>
      <c r="I1313" s="1" t="s">
        <v>5781</v>
      </c>
      <c r="J1313" s="1" t="s">
        <v>7396</v>
      </c>
      <c r="K1313" s="1" t="str">
        <f t="shared" si="41"/>
        <v>2019</v>
      </c>
      <c r="L1313" s="1">
        <f t="shared" si="40"/>
        <v>19</v>
      </c>
      <c r="M1313" s="1" t="s">
        <v>60</v>
      </c>
    </row>
    <row r="1314" spans="8:13">
      <c r="H1314" s="1" t="s">
        <v>169</v>
      </c>
      <c r="I1314" s="1" t="s">
        <v>7663</v>
      </c>
      <c r="J1314" s="1" t="s">
        <v>6936</v>
      </c>
      <c r="K1314" s="1" t="str">
        <f t="shared" si="41"/>
        <v>2015</v>
      </c>
      <c r="L1314" s="1">
        <f t="shared" si="40"/>
        <v>19</v>
      </c>
      <c r="M1314" s="1" t="s">
        <v>60</v>
      </c>
    </row>
    <row r="1315" spans="8:13" hidden="1">
      <c r="H1315" s="1" t="s">
        <v>479</v>
      </c>
      <c r="I1315" s="1" t="s">
        <v>5257</v>
      </c>
      <c r="J1315" s="1" t="s">
        <v>5258</v>
      </c>
      <c r="K1315" s="1" t="str">
        <f t="shared" si="41"/>
        <v>2015</v>
      </c>
      <c r="L1315" s="1">
        <f t="shared" si="40"/>
        <v>16</v>
      </c>
      <c r="M1315" s="1" t="s">
        <v>79</v>
      </c>
    </row>
    <row r="1316" spans="8:13" hidden="1">
      <c r="H1316" s="1" t="s">
        <v>344</v>
      </c>
      <c r="I1316" s="1" t="s">
        <v>2344</v>
      </c>
      <c r="J1316" s="1" t="s">
        <v>4192</v>
      </c>
      <c r="K1316" s="1" t="str">
        <f t="shared" si="41"/>
        <v>2017</v>
      </c>
      <c r="L1316" s="1">
        <f t="shared" si="40"/>
        <v>20</v>
      </c>
      <c r="M1316" s="1" t="s">
        <v>79</v>
      </c>
    </row>
    <row r="1317" spans="8:13" hidden="1">
      <c r="H1317" s="1" t="s">
        <v>189</v>
      </c>
      <c r="I1317" s="1" t="s">
        <v>2344</v>
      </c>
      <c r="J1317" s="1" t="s">
        <v>5265</v>
      </c>
      <c r="K1317" s="1" t="str">
        <f t="shared" si="41"/>
        <v>1987</v>
      </c>
      <c r="L1317" s="1">
        <f t="shared" si="40"/>
        <v>16</v>
      </c>
      <c r="M1317" s="1" t="s">
        <v>79</v>
      </c>
    </row>
    <row r="1318" spans="8:13" hidden="1">
      <c r="H1318" s="1" t="s">
        <v>678</v>
      </c>
      <c r="I1318" s="1" t="s">
        <v>5269</v>
      </c>
      <c r="J1318" s="1" t="s">
        <v>5094</v>
      </c>
      <c r="K1318" s="1" t="str">
        <f t="shared" si="41"/>
        <v>2017</v>
      </c>
      <c r="L1318" s="1">
        <f t="shared" si="40"/>
        <v>33</v>
      </c>
      <c r="M1318" s="1" t="s">
        <v>79</v>
      </c>
    </row>
    <row r="1319" spans="8:13" hidden="1">
      <c r="H1319" s="1" t="s">
        <v>54</v>
      </c>
      <c r="I1319" s="1" t="s">
        <v>5269</v>
      </c>
      <c r="J1319" s="1" t="s">
        <v>1793</v>
      </c>
      <c r="K1319" s="1" t="str">
        <f t="shared" si="41"/>
        <v>2018</v>
      </c>
      <c r="L1319" s="1">
        <f t="shared" si="40"/>
        <v>3</v>
      </c>
      <c r="M1319" s="1" t="s">
        <v>79</v>
      </c>
    </row>
    <row r="1320" spans="8:13">
      <c r="H1320" s="1" t="s">
        <v>144</v>
      </c>
      <c r="I1320" s="1" t="s">
        <v>5882</v>
      </c>
      <c r="J1320" s="1" t="s">
        <v>4330</v>
      </c>
      <c r="K1320" s="1" t="str">
        <f t="shared" si="41"/>
        <v>2010</v>
      </c>
      <c r="L1320" s="1">
        <f t="shared" si="40"/>
        <v>19</v>
      </c>
      <c r="M1320" s="1" t="s">
        <v>60</v>
      </c>
    </row>
    <row r="1321" spans="8:13" hidden="1">
      <c r="H1321" s="1" t="s">
        <v>144</v>
      </c>
      <c r="I1321" s="1" t="s">
        <v>5276</v>
      </c>
      <c r="J1321" s="1" t="s">
        <v>152</v>
      </c>
      <c r="K1321" s="1" t="str">
        <f t="shared" si="41"/>
        <v>2017</v>
      </c>
      <c r="L1321" s="1">
        <f t="shared" si="40"/>
        <v>23</v>
      </c>
      <c r="M1321" s="1" t="s">
        <v>79</v>
      </c>
    </row>
    <row r="1322" spans="8:13">
      <c r="H1322" s="1" t="s">
        <v>118</v>
      </c>
      <c r="I1322" s="1" t="s">
        <v>8846</v>
      </c>
      <c r="J1322" s="1" t="s">
        <v>8847</v>
      </c>
      <c r="K1322" s="1" t="str">
        <f t="shared" si="41"/>
        <v>2008</v>
      </c>
      <c r="L1322" s="1">
        <f t="shared" si="40"/>
        <v>19</v>
      </c>
      <c r="M1322" s="1" t="s">
        <v>60</v>
      </c>
    </row>
    <row r="1323" spans="8:13">
      <c r="H1323" s="1" t="s">
        <v>78</v>
      </c>
      <c r="I1323" s="1" t="s">
        <v>8870</v>
      </c>
      <c r="J1323" s="1" t="s">
        <v>8871</v>
      </c>
      <c r="K1323" s="1" t="str">
        <f t="shared" si="41"/>
        <v>2004</v>
      </c>
      <c r="L1323" s="1">
        <f t="shared" si="40"/>
        <v>19</v>
      </c>
      <c r="M1323" s="1" t="s">
        <v>60</v>
      </c>
    </row>
    <row r="1324" spans="8:13" hidden="1">
      <c r="H1324" s="1" t="s">
        <v>189</v>
      </c>
      <c r="I1324" s="1" t="s">
        <v>3491</v>
      </c>
      <c r="J1324" s="1" t="s">
        <v>5294</v>
      </c>
      <c r="K1324" s="1" t="str">
        <f t="shared" si="41"/>
        <v>2020</v>
      </c>
      <c r="L1324" s="1">
        <f t="shared" si="40"/>
        <v>47</v>
      </c>
      <c r="M1324" s="1" t="s">
        <v>79</v>
      </c>
    </row>
    <row r="1325" spans="8:13" hidden="1">
      <c r="H1325" s="1" t="s">
        <v>809</v>
      </c>
      <c r="I1325" s="1" t="s">
        <v>5298</v>
      </c>
      <c r="J1325" s="1" t="s">
        <v>5299</v>
      </c>
      <c r="K1325" s="1" t="str">
        <f t="shared" si="41"/>
        <v>2016</v>
      </c>
      <c r="L1325" s="1">
        <f t="shared" si="40"/>
        <v>34</v>
      </c>
      <c r="M1325" s="1" t="s">
        <v>79</v>
      </c>
    </row>
    <row r="1326" spans="8:13" hidden="1">
      <c r="H1326" s="1" t="s">
        <v>217</v>
      </c>
      <c r="I1326" s="1" t="s">
        <v>3493</v>
      </c>
      <c r="J1326" s="1" t="s">
        <v>2486</v>
      </c>
      <c r="K1326" s="1" t="str">
        <f t="shared" si="41"/>
        <v>2017</v>
      </c>
      <c r="L1326" s="1">
        <f t="shared" si="40"/>
        <v>15</v>
      </c>
      <c r="M1326" s="1" t="s">
        <v>79</v>
      </c>
    </row>
    <row r="1327" spans="8:13" hidden="1">
      <c r="H1327" s="1" t="s">
        <v>108</v>
      </c>
      <c r="I1327" s="1" t="s">
        <v>3493</v>
      </c>
      <c r="J1327" s="1" t="s">
        <v>5034</v>
      </c>
      <c r="K1327" s="1" t="str">
        <f t="shared" si="41"/>
        <v>2015</v>
      </c>
      <c r="L1327" s="1">
        <f t="shared" si="40"/>
        <v>5</v>
      </c>
      <c r="M1327" s="1" t="s">
        <v>79</v>
      </c>
    </row>
    <row r="1328" spans="8:13" hidden="1">
      <c r="H1328" s="1" t="s">
        <v>187</v>
      </c>
      <c r="I1328" s="1" t="s">
        <v>5308</v>
      </c>
      <c r="J1328" s="1" t="s">
        <v>5309</v>
      </c>
      <c r="K1328" s="1" t="str">
        <f t="shared" si="41"/>
        <v>2010</v>
      </c>
      <c r="L1328" s="1">
        <f t="shared" ref="L1328:L1391" si="42">H1328-(TEXT(I1328,"YYYY")-TEXT(J1328,"YYYY"))</f>
        <v>1</v>
      </c>
      <c r="M1328" s="1" t="s">
        <v>79</v>
      </c>
    </row>
    <row r="1329" spans="8:13">
      <c r="H1329" s="1" t="s">
        <v>134</v>
      </c>
      <c r="I1329" s="1" t="s">
        <v>9045</v>
      </c>
      <c r="J1329" s="1" t="s">
        <v>9048</v>
      </c>
      <c r="K1329" s="1" t="str">
        <f t="shared" si="41"/>
        <v>2004</v>
      </c>
      <c r="L1329" s="1">
        <f t="shared" si="42"/>
        <v>19</v>
      </c>
      <c r="M1329" s="1" t="s">
        <v>60</v>
      </c>
    </row>
    <row r="1330" spans="8:13">
      <c r="H1330" s="1" t="s">
        <v>134</v>
      </c>
      <c r="I1330" s="1" t="s">
        <v>8208</v>
      </c>
      <c r="J1330" s="1" t="s">
        <v>1721</v>
      </c>
      <c r="K1330" s="1" t="str">
        <f t="shared" si="41"/>
        <v>2004</v>
      </c>
      <c r="L1330" s="1">
        <f t="shared" si="42"/>
        <v>19</v>
      </c>
      <c r="M1330" s="1" t="s">
        <v>60</v>
      </c>
    </row>
    <row r="1331" spans="8:13">
      <c r="H1331" s="1" t="s">
        <v>479</v>
      </c>
      <c r="I1331" s="1" t="s">
        <v>9618</v>
      </c>
      <c r="J1331" s="1" t="s">
        <v>9626</v>
      </c>
      <c r="K1331" s="1" t="str">
        <f t="shared" si="41"/>
        <v>2012</v>
      </c>
      <c r="L1331" s="1">
        <f t="shared" si="42"/>
        <v>19</v>
      </c>
      <c r="M1331" s="1" t="s">
        <v>60</v>
      </c>
    </row>
    <row r="1332" spans="8:13" hidden="1">
      <c r="H1332" s="1" t="s">
        <v>584</v>
      </c>
      <c r="I1332" s="1" t="s">
        <v>5243</v>
      </c>
      <c r="J1332" s="1" t="s">
        <v>5321</v>
      </c>
      <c r="K1332" s="1" t="str">
        <f t="shared" si="41"/>
        <v>2009</v>
      </c>
      <c r="L1332" s="1">
        <f t="shared" si="42"/>
        <v>30</v>
      </c>
      <c r="M1332" s="1" t="s">
        <v>79</v>
      </c>
    </row>
    <row r="1333" spans="8:13" hidden="1">
      <c r="H1333" s="1" t="s">
        <v>233</v>
      </c>
      <c r="I1333" s="1" t="s">
        <v>5325</v>
      </c>
      <c r="J1333" s="1" t="s">
        <v>5326</v>
      </c>
      <c r="K1333" s="1" t="str">
        <f t="shared" si="41"/>
        <v>2014</v>
      </c>
      <c r="L1333" s="1">
        <f t="shared" si="42"/>
        <v>47</v>
      </c>
      <c r="M1333" s="1" t="s">
        <v>79</v>
      </c>
    </row>
    <row r="1334" spans="8:13" hidden="1">
      <c r="H1334" s="1" t="s">
        <v>479</v>
      </c>
      <c r="I1334" s="1" t="s">
        <v>5325</v>
      </c>
      <c r="J1334" s="1" t="s">
        <v>5226</v>
      </c>
      <c r="K1334" s="1" t="str">
        <f t="shared" si="41"/>
        <v>2016</v>
      </c>
      <c r="L1334" s="1">
        <f t="shared" si="42"/>
        <v>19</v>
      </c>
      <c r="M1334" s="1" t="s">
        <v>79</v>
      </c>
    </row>
    <row r="1335" spans="8:13">
      <c r="H1335" s="1" t="s">
        <v>78</v>
      </c>
      <c r="I1335" s="1" t="s">
        <v>9748</v>
      </c>
      <c r="J1335" s="1" t="s">
        <v>9751</v>
      </c>
      <c r="K1335" s="1" t="str">
        <f t="shared" si="41"/>
        <v>2010</v>
      </c>
      <c r="L1335" s="1">
        <f t="shared" si="42"/>
        <v>19</v>
      </c>
      <c r="M1335" s="1" t="s">
        <v>60</v>
      </c>
    </row>
    <row r="1336" spans="8:13">
      <c r="H1336" s="1" t="s">
        <v>479</v>
      </c>
      <c r="I1336" s="1" t="s">
        <v>4019</v>
      </c>
      <c r="J1336" s="1" t="s">
        <v>9978</v>
      </c>
      <c r="K1336" s="1" t="str">
        <f t="shared" si="41"/>
        <v>2013</v>
      </c>
      <c r="L1336" s="1">
        <f t="shared" si="42"/>
        <v>19</v>
      </c>
      <c r="M1336" s="1" t="s">
        <v>60</v>
      </c>
    </row>
    <row r="1337" spans="8:13" hidden="1">
      <c r="H1337" s="1" t="s">
        <v>263</v>
      </c>
      <c r="I1337" s="1" t="s">
        <v>5325</v>
      </c>
      <c r="J1337" s="1" t="s">
        <v>5336</v>
      </c>
      <c r="K1337" s="1" t="str">
        <f t="shared" si="41"/>
        <v>2012</v>
      </c>
      <c r="L1337" s="1">
        <f t="shared" si="42"/>
        <v>14</v>
      </c>
      <c r="M1337" s="1" t="s">
        <v>79</v>
      </c>
    </row>
    <row r="1338" spans="8:13">
      <c r="H1338" s="1" t="s">
        <v>678</v>
      </c>
      <c r="I1338" s="1" t="s">
        <v>3125</v>
      </c>
      <c r="J1338" s="1" t="s">
        <v>10268</v>
      </c>
      <c r="K1338" s="1" t="str">
        <f t="shared" si="41"/>
        <v>2005</v>
      </c>
      <c r="L1338" s="1">
        <f t="shared" si="42"/>
        <v>19</v>
      </c>
      <c r="M1338" s="1" t="s">
        <v>60</v>
      </c>
    </row>
    <row r="1339" spans="8:13">
      <c r="H1339" s="1" t="s">
        <v>479</v>
      </c>
      <c r="I1339" s="1" t="s">
        <v>7543</v>
      </c>
      <c r="J1339" s="1" t="s">
        <v>10520</v>
      </c>
      <c r="K1339" s="1" t="str">
        <f t="shared" si="41"/>
        <v>2013</v>
      </c>
      <c r="L1339" s="1">
        <f t="shared" si="42"/>
        <v>19</v>
      </c>
      <c r="M1339" s="1" t="s">
        <v>60</v>
      </c>
    </row>
    <row r="1340" spans="8:13" hidden="1">
      <c r="H1340" s="1" t="s">
        <v>55</v>
      </c>
      <c r="I1340" s="1" t="s">
        <v>5346</v>
      </c>
      <c r="J1340" s="1" t="s">
        <v>72</v>
      </c>
      <c r="K1340" s="1" t="str">
        <f t="shared" si="41"/>
        <v>2019</v>
      </c>
      <c r="L1340" s="1">
        <f t="shared" si="42"/>
        <v>3</v>
      </c>
      <c r="M1340" s="1" t="s">
        <v>79</v>
      </c>
    </row>
    <row r="1341" spans="8:13" hidden="1">
      <c r="H1341" s="1" t="s">
        <v>555</v>
      </c>
      <c r="I1341" s="1" t="s">
        <v>5351</v>
      </c>
      <c r="J1341" s="1" t="s">
        <v>3630</v>
      </c>
      <c r="K1341" s="1" t="str">
        <f t="shared" si="41"/>
        <v>2017</v>
      </c>
      <c r="L1341" s="1">
        <f t="shared" si="42"/>
        <v>39</v>
      </c>
      <c r="M1341" s="1" t="s">
        <v>79</v>
      </c>
    </row>
    <row r="1342" spans="8:13" hidden="1">
      <c r="H1342" s="1" t="s">
        <v>263</v>
      </c>
      <c r="I1342" s="1" t="s">
        <v>5351</v>
      </c>
      <c r="J1342" s="1" t="s">
        <v>5354</v>
      </c>
      <c r="K1342" s="1" t="str">
        <f t="shared" si="41"/>
        <v>2017</v>
      </c>
      <c r="L1342" s="1">
        <f t="shared" si="42"/>
        <v>17</v>
      </c>
      <c r="M1342" s="1" t="s">
        <v>79</v>
      </c>
    </row>
    <row r="1343" spans="8:13" hidden="1">
      <c r="H1343" s="1" t="s">
        <v>197</v>
      </c>
      <c r="I1343" s="1" t="s">
        <v>3270</v>
      </c>
      <c r="J1343" s="1" t="s">
        <v>451</v>
      </c>
      <c r="K1343" s="1" t="str">
        <f t="shared" si="41"/>
        <v>2017</v>
      </c>
      <c r="L1343" s="1">
        <f t="shared" si="42"/>
        <v>16</v>
      </c>
      <c r="M1343" s="1" t="s">
        <v>79</v>
      </c>
    </row>
    <row r="1344" spans="8:13">
      <c r="H1344" s="1" t="s">
        <v>479</v>
      </c>
      <c r="I1344" s="1" t="s">
        <v>10522</v>
      </c>
      <c r="J1344" s="1" t="s">
        <v>5441</v>
      </c>
      <c r="K1344" s="1" t="str">
        <f t="shared" si="41"/>
        <v>2020</v>
      </c>
      <c r="L1344" s="1">
        <f t="shared" si="42"/>
        <v>19</v>
      </c>
      <c r="M1344" s="1" t="s">
        <v>60</v>
      </c>
    </row>
    <row r="1345" spans="8:13">
      <c r="H1345" s="1" t="s">
        <v>144</v>
      </c>
      <c r="I1345" s="1" t="s">
        <v>2332</v>
      </c>
      <c r="J1345" s="1" t="s">
        <v>10744</v>
      </c>
      <c r="K1345" s="1" t="str">
        <f t="shared" si="41"/>
        <v>2015</v>
      </c>
      <c r="L1345" s="1">
        <f t="shared" si="42"/>
        <v>19</v>
      </c>
      <c r="M1345" s="1" t="s">
        <v>60</v>
      </c>
    </row>
    <row r="1346" spans="8:13">
      <c r="H1346" s="1" t="s">
        <v>169</v>
      </c>
      <c r="I1346" s="1" t="s">
        <v>11029</v>
      </c>
      <c r="J1346" s="1" t="s">
        <v>10699</v>
      </c>
      <c r="K1346" s="1" t="str">
        <f t="shared" ref="K1346:K1409" si="43">TEXT(J1346,"YYYY")</f>
        <v>2019</v>
      </c>
      <c r="L1346" s="1">
        <f t="shared" si="42"/>
        <v>19</v>
      </c>
      <c r="M1346" s="1" t="s">
        <v>60</v>
      </c>
    </row>
    <row r="1347" spans="8:13">
      <c r="H1347" s="1" t="s">
        <v>344</v>
      </c>
      <c r="I1347" s="1" t="s">
        <v>9377</v>
      </c>
      <c r="J1347" s="1" t="s">
        <v>10193</v>
      </c>
      <c r="K1347" s="1" t="str">
        <f t="shared" si="43"/>
        <v>2012</v>
      </c>
      <c r="L1347" s="1">
        <f t="shared" si="42"/>
        <v>19</v>
      </c>
      <c r="M1347" s="1" t="s">
        <v>60</v>
      </c>
    </row>
    <row r="1348" spans="8:13" hidden="1">
      <c r="H1348" s="1" t="s">
        <v>101</v>
      </c>
      <c r="I1348" s="1" t="s">
        <v>5342</v>
      </c>
      <c r="J1348" s="1" t="s">
        <v>5367</v>
      </c>
      <c r="K1348" s="1" t="str">
        <f t="shared" si="43"/>
        <v>1996</v>
      </c>
      <c r="L1348" s="1">
        <f t="shared" si="42"/>
        <v>18</v>
      </c>
      <c r="M1348" s="1" t="s">
        <v>79</v>
      </c>
    </row>
    <row r="1349" spans="8:13">
      <c r="H1349" s="1" t="s">
        <v>118</v>
      </c>
      <c r="I1349" s="1" t="s">
        <v>8846</v>
      </c>
      <c r="J1349" s="1" t="s">
        <v>1815</v>
      </c>
      <c r="K1349" s="1" t="str">
        <f t="shared" si="43"/>
        <v>2008</v>
      </c>
      <c r="L1349" s="1">
        <f t="shared" si="42"/>
        <v>19</v>
      </c>
      <c r="M1349" s="1" t="s">
        <v>60</v>
      </c>
    </row>
    <row r="1350" spans="8:13">
      <c r="H1350" s="1" t="s">
        <v>479</v>
      </c>
      <c r="I1350" s="1" t="s">
        <v>10590</v>
      </c>
      <c r="J1350" s="1" t="s">
        <v>7043</v>
      </c>
      <c r="K1350" s="1" t="str">
        <f t="shared" si="43"/>
        <v>2020</v>
      </c>
      <c r="L1350" s="1">
        <f t="shared" si="42"/>
        <v>19</v>
      </c>
      <c r="M1350" s="1" t="s">
        <v>60</v>
      </c>
    </row>
    <row r="1351" spans="8:13">
      <c r="H1351" s="1" t="s">
        <v>344</v>
      </c>
      <c r="I1351" s="1" t="s">
        <v>11669</v>
      </c>
      <c r="J1351" s="1" t="s">
        <v>5726</v>
      </c>
      <c r="K1351" s="1" t="str">
        <f t="shared" si="43"/>
        <v>2014</v>
      </c>
      <c r="L1351" s="1">
        <f t="shared" si="42"/>
        <v>19</v>
      </c>
      <c r="M1351" s="1" t="s">
        <v>60</v>
      </c>
    </row>
    <row r="1352" spans="8:13" hidden="1">
      <c r="H1352" s="1" t="s">
        <v>5375</v>
      </c>
      <c r="I1352" s="1" t="s">
        <v>5325</v>
      </c>
      <c r="J1352" s="1" t="s">
        <v>174</v>
      </c>
      <c r="K1352" s="1" t="str">
        <f t="shared" si="43"/>
        <v>2016</v>
      </c>
      <c r="L1352" s="1" t="e">
        <f t="shared" si="42"/>
        <v>#VALUE!</v>
      </c>
      <c r="M1352" s="1" t="s">
        <v>79</v>
      </c>
    </row>
    <row r="1353" spans="8:13">
      <c r="H1353" s="1" t="s">
        <v>169</v>
      </c>
      <c r="I1353" s="1" t="s">
        <v>1146</v>
      </c>
      <c r="J1353" s="1" t="s">
        <v>1160</v>
      </c>
      <c r="K1353" s="1" t="str">
        <f t="shared" si="43"/>
        <v>2019</v>
      </c>
      <c r="L1353" s="1">
        <f t="shared" si="42"/>
        <v>20</v>
      </c>
      <c r="M1353" s="1" t="s">
        <v>60</v>
      </c>
    </row>
    <row r="1354" spans="8:13" hidden="1">
      <c r="H1354" s="1" t="s">
        <v>78</v>
      </c>
      <c r="I1354" s="1" t="s">
        <v>5378</v>
      </c>
      <c r="J1354" s="1" t="s">
        <v>2023</v>
      </c>
      <c r="K1354" s="1" t="str">
        <f t="shared" si="43"/>
        <v>2013</v>
      </c>
      <c r="L1354" s="1">
        <f t="shared" si="42"/>
        <v>25</v>
      </c>
      <c r="M1354" s="1" t="s">
        <v>79</v>
      </c>
    </row>
    <row r="1355" spans="8:13">
      <c r="H1355" s="1" t="s">
        <v>301</v>
      </c>
      <c r="I1355" s="1" t="s">
        <v>1245</v>
      </c>
      <c r="J1355" s="1" t="s">
        <v>1253</v>
      </c>
      <c r="K1355" s="1" t="str">
        <f t="shared" si="43"/>
        <v>1986</v>
      </c>
      <c r="L1355" s="1">
        <f t="shared" si="42"/>
        <v>20</v>
      </c>
      <c r="M1355" s="1" t="s">
        <v>60</v>
      </c>
    </row>
    <row r="1356" spans="8:13">
      <c r="H1356" s="1" t="s">
        <v>367</v>
      </c>
      <c r="I1356" s="1" t="s">
        <v>421</v>
      </c>
      <c r="J1356" s="1" t="s">
        <v>2023</v>
      </c>
      <c r="K1356" s="1" t="str">
        <f t="shared" si="43"/>
        <v>2013</v>
      </c>
      <c r="L1356" s="1">
        <f t="shared" si="42"/>
        <v>20</v>
      </c>
      <c r="M1356" s="1" t="s">
        <v>60</v>
      </c>
    </row>
    <row r="1357" spans="8:13">
      <c r="H1357" s="1" t="s">
        <v>583</v>
      </c>
      <c r="I1357" s="1" t="s">
        <v>972</v>
      </c>
      <c r="J1357" s="1" t="s">
        <v>3430</v>
      </c>
      <c r="K1357" s="1" t="str">
        <f t="shared" si="43"/>
        <v>2016</v>
      </c>
      <c r="L1357" s="1">
        <f t="shared" si="42"/>
        <v>20</v>
      </c>
      <c r="M1357" s="1" t="s">
        <v>60</v>
      </c>
    </row>
    <row r="1358" spans="8:13" hidden="1">
      <c r="H1358" s="1" t="s">
        <v>128</v>
      </c>
      <c r="I1358" s="1" t="s">
        <v>465</v>
      </c>
      <c r="J1358" s="1" t="s">
        <v>1222</v>
      </c>
      <c r="K1358" s="1" t="str">
        <f t="shared" si="43"/>
        <v>2015</v>
      </c>
      <c r="L1358" s="1">
        <f t="shared" si="42"/>
        <v>41</v>
      </c>
      <c r="M1358" s="1" t="s">
        <v>79</v>
      </c>
    </row>
    <row r="1359" spans="8:13" hidden="1">
      <c r="H1359" s="1" t="s">
        <v>479</v>
      </c>
      <c r="I1359" s="1" t="s">
        <v>4969</v>
      </c>
      <c r="J1359" s="1" t="s">
        <v>1534</v>
      </c>
      <c r="K1359" s="1" t="str">
        <f t="shared" si="43"/>
        <v>2016</v>
      </c>
      <c r="L1359" s="1">
        <f t="shared" si="42"/>
        <v>18</v>
      </c>
      <c r="M1359" s="1" t="s">
        <v>79</v>
      </c>
    </row>
    <row r="1360" spans="8:13" hidden="1">
      <c r="H1360" s="1" t="s">
        <v>555</v>
      </c>
      <c r="I1360" s="1" t="s">
        <v>5394</v>
      </c>
      <c r="J1360" s="1" t="s">
        <v>1286</v>
      </c>
      <c r="K1360" s="1" t="str">
        <f t="shared" si="43"/>
        <v>2017</v>
      </c>
      <c r="L1360" s="1">
        <f t="shared" si="42"/>
        <v>40</v>
      </c>
      <c r="M1360" s="1" t="s">
        <v>79</v>
      </c>
    </row>
    <row r="1361" spans="8:13">
      <c r="H1361" s="1" t="s">
        <v>63</v>
      </c>
      <c r="I1361" s="1" t="s">
        <v>4363</v>
      </c>
      <c r="J1361" s="1" t="s">
        <v>1918</v>
      </c>
      <c r="K1361" s="1" t="str">
        <f t="shared" si="43"/>
        <v>2007</v>
      </c>
      <c r="L1361" s="1">
        <f t="shared" si="42"/>
        <v>20</v>
      </c>
      <c r="M1361" s="1" t="s">
        <v>60</v>
      </c>
    </row>
    <row r="1362" spans="8:13" hidden="1">
      <c r="H1362" s="1" t="s">
        <v>479</v>
      </c>
      <c r="I1362" s="1" t="s">
        <v>5394</v>
      </c>
      <c r="J1362" s="1" t="s">
        <v>5399</v>
      </c>
      <c r="K1362" s="1" t="str">
        <f t="shared" si="43"/>
        <v>1986</v>
      </c>
      <c r="L1362" s="1">
        <f t="shared" si="42"/>
        <v>-12</v>
      </c>
      <c r="M1362" s="1" t="s">
        <v>79</v>
      </c>
    </row>
    <row r="1363" spans="8:13" hidden="1">
      <c r="H1363" s="1" t="s">
        <v>160</v>
      </c>
      <c r="I1363" s="1" t="s">
        <v>5394</v>
      </c>
      <c r="J1363" s="1" t="s">
        <v>5363</v>
      </c>
      <c r="K1363" s="1" t="str">
        <f t="shared" si="43"/>
        <v>2017</v>
      </c>
      <c r="L1363" s="1">
        <f t="shared" si="42"/>
        <v>58</v>
      </c>
      <c r="M1363" s="1"/>
    </row>
    <row r="1364" spans="8:13">
      <c r="H1364" s="1" t="s">
        <v>63</v>
      </c>
      <c r="I1364" s="1" t="s">
        <v>4820</v>
      </c>
      <c r="J1364" s="1" t="s">
        <v>1918</v>
      </c>
      <c r="K1364" s="1" t="str">
        <f t="shared" si="43"/>
        <v>2007</v>
      </c>
      <c r="L1364" s="1">
        <f t="shared" si="42"/>
        <v>20</v>
      </c>
      <c r="M1364" s="1" t="s">
        <v>60</v>
      </c>
    </row>
    <row r="1365" spans="8:13">
      <c r="H1365" s="1" t="s">
        <v>118</v>
      </c>
      <c r="I1365" s="1" t="s">
        <v>5243</v>
      </c>
      <c r="J1365" s="1" t="s">
        <v>5176</v>
      </c>
      <c r="K1365" s="1" t="str">
        <f t="shared" si="43"/>
        <v>2011</v>
      </c>
      <c r="L1365" s="1">
        <f t="shared" si="42"/>
        <v>20</v>
      </c>
      <c r="M1365" s="1" t="s">
        <v>60</v>
      </c>
    </row>
    <row r="1366" spans="8:13">
      <c r="H1366" s="1" t="s">
        <v>169</v>
      </c>
      <c r="I1366" s="1" t="s">
        <v>5636</v>
      </c>
      <c r="J1366" s="1" t="s">
        <v>3522</v>
      </c>
      <c r="K1366" s="1" t="str">
        <f t="shared" si="43"/>
        <v>2016</v>
      </c>
      <c r="L1366" s="1">
        <f t="shared" si="42"/>
        <v>20</v>
      </c>
      <c r="M1366" s="1" t="s">
        <v>60</v>
      </c>
    </row>
    <row r="1367" spans="8:13">
      <c r="H1367" s="1" t="s">
        <v>344</v>
      </c>
      <c r="I1367" s="1" t="s">
        <v>397</v>
      </c>
      <c r="J1367" s="1" t="s">
        <v>267</v>
      </c>
      <c r="K1367" s="1" t="str">
        <f t="shared" si="43"/>
        <v>2019</v>
      </c>
      <c r="L1367" s="1">
        <f t="shared" si="42"/>
        <v>20</v>
      </c>
      <c r="M1367" s="1" t="s">
        <v>60</v>
      </c>
    </row>
    <row r="1368" spans="8:13" hidden="1">
      <c r="H1368" s="1" t="s">
        <v>197</v>
      </c>
      <c r="I1368" s="1" t="s">
        <v>5414</v>
      </c>
      <c r="J1368" s="1" t="s">
        <v>1534</v>
      </c>
      <c r="K1368" s="1" t="str">
        <f t="shared" si="43"/>
        <v>2016</v>
      </c>
      <c r="L1368" s="1">
        <f t="shared" si="42"/>
        <v>16</v>
      </c>
      <c r="M1368" s="1"/>
    </row>
    <row r="1369" spans="8:13" hidden="1">
      <c r="H1369" s="1" t="s">
        <v>555</v>
      </c>
      <c r="I1369" s="1" t="s">
        <v>5419</v>
      </c>
      <c r="J1369" s="1" t="s">
        <v>1918</v>
      </c>
      <c r="K1369" s="1" t="str">
        <f t="shared" si="43"/>
        <v>2007</v>
      </c>
      <c r="L1369" s="1">
        <f t="shared" si="42"/>
        <v>30</v>
      </c>
      <c r="M1369" s="1" t="s">
        <v>79</v>
      </c>
    </row>
    <row r="1370" spans="8:13">
      <c r="H1370" s="1" t="s">
        <v>344</v>
      </c>
      <c r="I1370" s="1" t="s">
        <v>303</v>
      </c>
      <c r="J1370" s="1" t="s">
        <v>905</v>
      </c>
      <c r="K1370" s="1" t="str">
        <f t="shared" si="43"/>
        <v>2015</v>
      </c>
      <c r="L1370" s="1">
        <f t="shared" si="42"/>
        <v>20</v>
      </c>
      <c r="M1370" s="1" t="s">
        <v>60</v>
      </c>
    </row>
    <row r="1371" spans="8:13">
      <c r="H1371" s="1" t="s">
        <v>809</v>
      </c>
      <c r="I1371" s="1" t="s">
        <v>7479</v>
      </c>
      <c r="J1371" s="1" t="s">
        <v>7480</v>
      </c>
      <c r="K1371" s="1" t="str">
        <f t="shared" si="43"/>
        <v>2000</v>
      </c>
      <c r="L1371" s="1">
        <f t="shared" si="42"/>
        <v>20</v>
      </c>
      <c r="M1371" s="1" t="s">
        <v>60</v>
      </c>
    </row>
    <row r="1372" spans="8:13" hidden="1">
      <c r="H1372" s="1" t="s">
        <v>149</v>
      </c>
      <c r="I1372" s="1" t="s">
        <v>5426</v>
      </c>
      <c r="J1372" s="1" t="s">
        <v>873</v>
      </c>
      <c r="K1372" s="1" t="str">
        <f t="shared" si="43"/>
        <v>2017</v>
      </c>
      <c r="L1372" s="1">
        <f t="shared" si="42"/>
        <v>39</v>
      </c>
      <c r="M1372" s="1" t="s">
        <v>79</v>
      </c>
    </row>
    <row r="1373" spans="8:13">
      <c r="H1373" s="1" t="s">
        <v>88</v>
      </c>
      <c r="I1373" s="1" t="s">
        <v>663</v>
      </c>
      <c r="J1373" s="1" t="s">
        <v>7778</v>
      </c>
      <c r="K1373" s="1" t="str">
        <f t="shared" si="43"/>
        <v>2012</v>
      </c>
      <c r="L1373" s="1">
        <f t="shared" si="42"/>
        <v>20</v>
      </c>
      <c r="M1373" s="1" t="s">
        <v>60</v>
      </c>
    </row>
    <row r="1374" spans="8:13" hidden="1">
      <c r="H1374" s="1" t="s">
        <v>158</v>
      </c>
      <c r="I1374" s="1" t="s">
        <v>3838</v>
      </c>
      <c r="J1374" s="1" t="s">
        <v>905</v>
      </c>
      <c r="K1374" s="1" t="str">
        <f t="shared" si="43"/>
        <v>2015</v>
      </c>
      <c r="L1374" s="1">
        <f t="shared" si="42"/>
        <v>9</v>
      </c>
      <c r="M1374" s="1" t="s">
        <v>79</v>
      </c>
    </row>
    <row r="1375" spans="8:13" hidden="1">
      <c r="H1375" s="1" t="s">
        <v>263</v>
      </c>
      <c r="I1375" s="1" t="s">
        <v>3988</v>
      </c>
      <c r="J1375" s="1" t="s">
        <v>2008</v>
      </c>
      <c r="K1375" s="1" t="str">
        <f t="shared" si="43"/>
        <v>2014</v>
      </c>
      <c r="L1375" s="1">
        <f t="shared" si="42"/>
        <v>17</v>
      </c>
      <c r="M1375" s="1" t="s">
        <v>79</v>
      </c>
    </row>
    <row r="1376" spans="8:13">
      <c r="H1376" s="1" t="s">
        <v>169</v>
      </c>
      <c r="I1376" s="1" t="s">
        <v>7830</v>
      </c>
      <c r="J1376" s="1" t="s">
        <v>3304</v>
      </c>
      <c r="K1376" s="1" t="str">
        <f t="shared" si="43"/>
        <v>2020</v>
      </c>
      <c r="L1376" s="1">
        <f t="shared" si="42"/>
        <v>20</v>
      </c>
      <c r="M1376" s="1" t="s">
        <v>60</v>
      </c>
    </row>
    <row r="1377" spans="8:13" hidden="1">
      <c r="H1377" s="1" t="s">
        <v>324</v>
      </c>
      <c r="I1377" s="1" t="s">
        <v>1351</v>
      </c>
      <c r="J1377" s="1" t="s">
        <v>5441</v>
      </c>
      <c r="K1377" s="1" t="str">
        <f t="shared" si="43"/>
        <v>2020</v>
      </c>
      <c r="L1377" s="1">
        <f t="shared" si="42"/>
        <v>13</v>
      </c>
      <c r="M1377" s="1" t="s">
        <v>79</v>
      </c>
    </row>
    <row r="1378" spans="8:13" hidden="1">
      <c r="H1378" s="1" t="s">
        <v>63</v>
      </c>
      <c r="I1378" s="1" t="s">
        <v>1351</v>
      </c>
      <c r="J1378" s="1" t="s">
        <v>5445</v>
      </c>
      <c r="K1378" s="1" t="str">
        <f t="shared" si="43"/>
        <v>2018</v>
      </c>
      <c r="L1378" s="1">
        <f t="shared" si="42"/>
        <v>28</v>
      </c>
      <c r="M1378" s="1" t="s">
        <v>79</v>
      </c>
    </row>
    <row r="1379" spans="8:13">
      <c r="H1379" s="1" t="s">
        <v>169</v>
      </c>
      <c r="I1379" s="1" t="s">
        <v>7984</v>
      </c>
      <c r="J1379" s="1" t="s">
        <v>236</v>
      </c>
      <c r="K1379" s="1" t="str">
        <f t="shared" si="43"/>
        <v>2017</v>
      </c>
      <c r="L1379" s="1">
        <f t="shared" si="42"/>
        <v>20</v>
      </c>
      <c r="M1379" s="1" t="s">
        <v>60</v>
      </c>
    </row>
    <row r="1380" spans="8:13" hidden="1">
      <c r="H1380" s="1" t="s">
        <v>247</v>
      </c>
      <c r="I1380" s="1" t="s">
        <v>465</v>
      </c>
      <c r="J1380" s="1" t="s">
        <v>931</v>
      </c>
      <c r="K1380" s="1" t="str">
        <f t="shared" si="43"/>
        <v>2016</v>
      </c>
      <c r="L1380" s="1">
        <f t="shared" si="42"/>
        <v>15</v>
      </c>
      <c r="M1380" s="1" t="s">
        <v>79</v>
      </c>
    </row>
    <row r="1381" spans="8:13">
      <c r="H1381" s="1" t="s">
        <v>144</v>
      </c>
      <c r="I1381" s="1" t="s">
        <v>8945</v>
      </c>
      <c r="J1381" s="1" t="s">
        <v>931</v>
      </c>
      <c r="K1381" s="1" t="str">
        <f t="shared" si="43"/>
        <v>2016</v>
      </c>
      <c r="L1381" s="1">
        <f t="shared" si="42"/>
        <v>20</v>
      </c>
      <c r="M1381" s="1" t="s">
        <v>60</v>
      </c>
    </row>
    <row r="1382" spans="8:13">
      <c r="H1382" s="1" t="s">
        <v>299</v>
      </c>
      <c r="I1382" s="1" t="s">
        <v>9247</v>
      </c>
      <c r="J1382" s="1" t="s">
        <v>9248</v>
      </c>
      <c r="K1382" s="1" t="str">
        <f t="shared" si="43"/>
        <v>1990</v>
      </c>
      <c r="L1382" s="1">
        <f t="shared" si="42"/>
        <v>20</v>
      </c>
      <c r="M1382" s="1" t="s">
        <v>60</v>
      </c>
    </row>
    <row r="1383" spans="8:13">
      <c r="H1383" s="1" t="s">
        <v>367</v>
      </c>
      <c r="I1383" s="1" t="s">
        <v>9833</v>
      </c>
      <c r="J1383" s="1" t="s">
        <v>9794</v>
      </c>
      <c r="K1383" s="1" t="str">
        <f t="shared" si="43"/>
        <v>2007</v>
      </c>
      <c r="L1383" s="1">
        <f t="shared" si="42"/>
        <v>20</v>
      </c>
      <c r="M1383" s="1" t="s">
        <v>60</v>
      </c>
    </row>
    <row r="1384" spans="8:13" hidden="1">
      <c r="H1384" s="1" t="s">
        <v>189</v>
      </c>
      <c r="I1384" s="1" t="s">
        <v>5455</v>
      </c>
      <c r="J1384" s="1" t="s">
        <v>3167</v>
      </c>
      <c r="K1384" s="1" t="str">
        <f t="shared" si="43"/>
        <v>1997</v>
      </c>
      <c r="L1384" s="1">
        <f t="shared" si="42"/>
        <v>27</v>
      </c>
      <c r="M1384" s="1" t="s">
        <v>79</v>
      </c>
    </row>
    <row r="1385" spans="8:13" hidden="1">
      <c r="H1385" s="1" t="s">
        <v>180</v>
      </c>
      <c r="I1385" s="1" t="s">
        <v>5455</v>
      </c>
      <c r="J1385" s="1" t="s">
        <v>1534</v>
      </c>
      <c r="K1385" s="1" t="str">
        <f t="shared" si="43"/>
        <v>2016</v>
      </c>
      <c r="L1385" s="1">
        <f t="shared" si="42"/>
        <v>62</v>
      </c>
      <c r="M1385" s="1" t="s">
        <v>79</v>
      </c>
    </row>
    <row r="1386" spans="8:13">
      <c r="H1386" s="1" t="s">
        <v>144</v>
      </c>
      <c r="I1386" s="1" t="s">
        <v>9829</v>
      </c>
      <c r="J1386" s="1" t="s">
        <v>9946</v>
      </c>
      <c r="K1386" s="1" t="str">
        <f t="shared" si="43"/>
        <v>2009</v>
      </c>
      <c r="L1386" s="1">
        <f t="shared" si="42"/>
        <v>20</v>
      </c>
      <c r="M1386" s="1" t="s">
        <v>60</v>
      </c>
    </row>
    <row r="1387" spans="8:13">
      <c r="H1387" s="1" t="s">
        <v>344</v>
      </c>
      <c r="I1387" s="1" t="s">
        <v>9708</v>
      </c>
      <c r="J1387" s="1" t="s">
        <v>10204</v>
      </c>
      <c r="K1387" s="1" t="str">
        <f t="shared" si="43"/>
        <v>2011</v>
      </c>
      <c r="L1387" s="1">
        <f t="shared" si="42"/>
        <v>20</v>
      </c>
      <c r="M1387" s="1" t="s">
        <v>60</v>
      </c>
    </row>
    <row r="1388" spans="8:13">
      <c r="H1388" s="1" t="s">
        <v>344</v>
      </c>
      <c r="I1388" s="1" t="s">
        <v>261</v>
      </c>
      <c r="J1388" s="1" t="s">
        <v>1265</v>
      </c>
      <c r="K1388" s="1" t="str">
        <f t="shared" si="43"/>
        <v>2019</v>
      </c>
      <c r="L1388" s="1">
        <f t="shared" si="42"/>
        <v>20</v>
      </c>
      <c r="M1388" s="1" t="s">
        <v>60</v>
      </c>
    </row>
    <row r="1389" spans="8:13" hidden="1">
      <c r="H1389" s="1" t="s">
        <v>99</v>
      </c>
      <c r="I1389" s="1" t="s">
        <v>5470</v>
      </c>
      <c r="J1389" s="1" t="s">
        <v>5471</v>
      </c>
      <c r="K1389" s="1" t="str">
        <f t="shared" si="43"/>
        <v>2017</v>
      </c>
      <c r="L1389" s="1">
        <f t="shared" si="42"/>
        <v>6</v>
      </c>
      <c r="M1389" s="1" t="s">
        <v>79</v>
      </c>
    </row>
    <row r="1390" spans="8:13">
      <c r="H1390" s="1" t="s">
        <v>344</v>
      </c>
      <c r="I1390" s="1" t="s">
        <v>10675</v>
      </c>
      <c r="J1390" s="1" t="s">
        <v>532</v>
      </c>
      <c r="K1390" s="1" t="str">
        <f t="shared" si="43"/>
        <v>2019</v>
      </c>
      <c r="L1390" s="1">
        <f t="shared" si="42"/>
        <v>20</v>
      </c>
      <c r="M1390" s="1" t="s">
        <v>60</v>
      </c>
    </row>
    <row r="1391" spans="8:13">
      <c r="H1391" s="1" t="s">
        <v>344</v>
      </c>
      <c r="I1391" s="1" t="s">
        <v>10517</v>
      </c>
      <c r="J1391" s="1" t="s">
        <v>5726</v>
      </c>
      <c r="K1391" s="1" t="str">
        <f t="shared" si="43"/>
        <v>2014</v>
      </c>
      <c r="L1391" s="1">
        <f t="shared" si="42"/>
        <v>20</v>
      </c>
      <c r="M1391" s="1" t="s">
        <v>60</v>
      </c>
    </row>
    <row r="1392" spans="8:13" hidden="1">
      <c r="H1392" s="1" t="s">
        <v>678</v>
      </c>
      <c r="I1392" s="1" t="s">
        <v>5354</v>
      </c>
      <c r="J1392" s="1" t="s">
        <v>1222</v>
      </c>
      <c r="K1392" s="1" t="str">
        <f t="shared" si="43"/>
        <v>2015</v>
      </c>
      <c r="L1392" s="1">
        <f t="shared" ref="L1392:L1455" si="44">H1392-(TEXT(I1392,"YYYY")-TEXT(J1392,"YYYY"))</f>
        <v>32</v>
      </c>
      <c r="M1392" s="1" t="s">
        <v>79</v>
      </c>
    </row>
    <row r="1393" spans="8:13">
      <c r="H1393" s="1" t="s">
        <v>678</v>
      </c>
      <c r="I1393" s="1" t="s">
        <v>7293</v>
      </c>
      <c r="J1393" s="1" t="s">
        <v>11122</v>
      </c>
      <c r="K1393" s="1" t="str">
        <f t="shared" si="43"/>
        <v>2000</v>
      </c>
      <c r="L1393" s="1">
        <f t="shared" si="44"/>
        <v>20</v>
      </c>
      <c r="M1393" s="1" t="s">
        <v>60</v>
      </c>
    </row>
    <row r="1394" spans="8:13" hidden="1">
      <c r="H1394" s="1" t="s">
        <v>136</v>
      </c>
      <c r="I1394" s="1" t="s">
        <v>5354</v>
      </c>
      <c r="J1394" s="1" t="s">
        <v>1212</v>
      </c>
      <c r="K1394" s="1" t="str">
        <f t="shared" si="43"/>
        <v>2017</v>
      </c>
      <c r="L1394" s="1">
        <f t="shared" si="44"/>
        <v>50</v>
      </c>
      <c r="M1394" s="1" t="s">
        <v>79</v>
      </c>
    </row>
    <row r="1395" spans="8:13">
      <c r="H1395" s="1" t="s">
        <v>144</v>
      </c>
      <c r="I1395" s="1" t="s">
        <v>11088</v>
      </c>
      <c r="J1395" s="1" t="s">
        <v>3522</v>
      </c>
      <c r="K1395" s="1" t="str">
        <f t="shared" si="43"/>
        <v>2016</v>
      </c>
      <c r="L1395" s="1">
        <f t="shared" si="44"/>
        <v>20</v>
      </c>
      <c r="M1395" s="1" t="s">
        <v>60</v>
      </c>
    </row>
    <row r="1396" spans="8:13">
      <c r="H1396" s="1" t="s">
        <v>169</v>
      </c>
      <c r="I1396" s="1" t="s">
        <v>1685</v>
      </c>
      <c r="J1396" s="1" t="s">
        <v>1685</v>
      </c>
      <c r="K1396" s="1" t="str">
        <f t="shared" si="43"/>
        <v>2015</v>
      </c>
      <c r="L1396" s="1">
        <f t="shared" si="44"/>
        <v>20</v>
      </c>
      <c r="M1396" s="1" t="s">
        <v>60</v>
      </c>
    </row>
    <row r="1397" spans="8:13">
      <c r="H1397" s="1" t="s">
        <v>78</v>
      </c>
      <c r="I1397" s="1" t="s">
        <v>10805</v>
      </c>
      <c r="J1397" s="1" t="s">
        <v>2079</v>
      </c>
      <c r="K1397" s="1" t="str">
        <f t="shared" si="43"/>
        <v>2006</v>
      </c>
      <c r="L1397" s="1">
        <f t="shared" si="44"/>
        <v>20</v>
      </c>
      <c r="M1397" s="1" t="s">
        <v>60</v>
      </c>
    </row>
    <row r="1398" spans="8:13">
      <c r="H1398" s="1" t="s">
        <v>118</v>
      </c>
      <c r="I1398" s="1" t="s">
        <v>1214</v>
      </c>
      <c r="J1398" s="1" t="s">
        <v>1222</v>
      </c>
      <c r="K1398" s="1" t="str">
        <f t="shared" si="43"/>
        <v>2015</v>
      </c>
      <c r="L1398" s="1">
        <f t="shared" si="44"/>
        <v>21</v>
      </c>
      <c r="M1398" s="1" t="s">
        <v>60</v>
      </c>
    </row>
    <row r="1399" spans="8:13" hidden="1">
      <c r="H1399" s="1" t="s">
        <v>116</v>
      </c>
      <c r="I1399" s="1" t="s">
        <v>4203</v>
      </c>
      <c r="J1399" s="1" t="s">
        <v>209</v>
      </c>
      <c r="K1399" s="1" t="str">
        <f t="shared" si="43"/>
        <v>2016</v>
      </c>
      <c r="L1399" s="1">
        <f t="shared" si="44"/>
        <v>4</v>
      </c>
      <c r="M1399" s="1" t="s">
        <v>79</v>
      </c>
    </row>
    <row r="1400" spans="8:13" hidden="1">
      <c r="H1400" s="1" t="s">
        <v>464</v>
      </c>
      <c r="I1400" s="1" t="s">
        <v>4203</v>
      </c>
      <c r="J1400" s="1" t="s">
        <v>1918</v>
      </c>
      <c r="K1400" s="1" t="str">
        <f t="shared" si="43"/>
        <v>2007</v>
      </c>
      <c r="L1400" s="1">
        <f t="shared" si="44"/>
        <v>21</v>
      </c>
      <c r="M1400" s="1" t="s">
        <v>79</v>
      </c>
    </row>
    <row r="1401" spans="8:13">
      <c r="H1401" s="1" t="s">
        <v>344</v>
      </c>
      <c r="I1401" s="1" t="s">
        <v>1661</v>
      </c>
      <c r="J1401" s="1" t="s">
        <v>1662</v>
      </c>
      <c r="K1401" s="1" t="str">
        <f t="shared" si="43"/>
        <v>2017</v>
      </c>
      <c r="L1401" s="1">
        <f t="shared" si="44"/>
        <v>21</v>
      </c>
      <c r="M1401" s="1" t="s">
        <v>60</v>
      </c>
    </row>
    <row r="1402" spans="8:13" hidden="1">
      <c r="H1402" s="1" t="s">
        <v>144</v>
      </c>
      <c r="I1402" s="1" t="s">
        <v>4203</v>
      </c>
      <c r="J1402" s="1" t="s">
        <v>931</v>
      </c>
      <c r="K1402" s="1" t="str">
        <f t="shared" si="43"/>
        <v>2016</v>
      </c>
      <c r="L1402" s="1">
        <f t="shared" si="44"/>
        <v>23</v>
      </c>
      <c r="M1402" s="1" t="s">
        <v>79</v>
      </c>
    </row>
    <row r="1403" spans="8:13">
      <c r="H1403" s="1" t="s">
        <v>809</v>
      </c>
      <c r="I1403" s="1" t="s">
        <v>1861</v>
      </c>
      <c r="J1403" s="1" t="s">
        <v>1862</v>
      </c>
      <c r="K1403" s="1" t="str">
        <f t="shared" si="43"/>
        <v>2003</v>
      </c>
      <c r="L1403" s="1">
        <f t="shared" si="44"/>
        <v>21</v>
      </c>
      <c r="M1403" s="1" t="s">
        <v>60</v>
      </c>
    </row>
    <row r="1404" spans="8:13">
      <c r="H1404" s="1" t="s">
        <v>177</v>
      </c>
      <c r="I1404" s="1" t="s">
        <v>1174</v>
      </c>
      <c r="J1404" s="1" t="s">
        <v>1873</v>
      </c>
      <c r="K1404" s="1" t="str">
        <f t="shared" si="43"/>
        <v>2017</v>
      </c>
      <c r="L1404" s="1">
        <f t="shared" si="44"/>
        <v>21</v>
      </c>
      <c r="M1404" s="1" t="s">
        <v>60</v>
      </c>
    </row>
    <row r="1405" spans="8:13">
      <c r="H1405" s="1" t="s">
        <v>583</v>
      </c>
      <c r="I1405" s="1" t="s">
        <v>591</v>
      </c>
      <c r="J1405" s="1" t="s">
        <v>1249</v>
      </c>
      <c r="K1405" s="1" t="str">
        <f t="shared" si="43"/>
        <v>2018</v>
      </c>
      <c r="L1405" s="1">
        <f t="shared" si="44"/>
        <v>21</v>
      </c>
      <c r="M1405" s="1" t="s">
        <v>60</v>
      </c>
    </row>
    <row r="1406" spans="8:13" hidden="1">
      <c r="H1406" s="1" t="s">
        <v>120</v>
      </c>
      <c r="I1406" s="1" t="s">
        <v>5510</v>
      </c>
      <c r="J1406" s="1" t="s">
        <v>1072</v>
      </c>
      <c r="K1406" s="1" t="str">
        <f t="shared" si="43"/>
        <v>2009</v>
      </c>
      <c r="L1406" s="1">
        <f t="shared" si="44"/>
        <v>38</v>
      </c>
      <c r="M1406" s="1" t="s">
        <v>79</v>
      </c>
    </row>
    <row r="1407" spans="8:13" hidden="1">
      <c r="H1407" s="1" t="s">
        <v>310</v>
      </c>
      <c r="I1407" s="1" t="s">
        <v>241</v>
      </c>
      <c r="J1407" s="1" t="s">
        <v>1072</v>
      </c>
      <c r="K1407" s="1" t="str">
        <f t="shared" si="43"/>
        <v>2009</v>
      </c>
      <c r="L1407" s="1">
        <f t="shared" si="44"/>
        <v>37</v>
      </c>
      <c r="M1407" s="1" t="s">
        <v>79</v>
      </c>
    </row>
    <row r="1408" spans="8:13" hidden="1">
      <c r="H1408" s="1" t="s">
        <v>240</v>
      </c>
      <c r="I1408" s="1" t="s">
        <v>1759</v>
      </c>
      <c r="J1408" s="1" t="s">
        <v>459</v>
      </c>
      <c r="K1408" s="1" t="str">
        <f t="shared" si="43"/>
        <v>2019</v>
      </c>
      <c r="L1408" s="1">
        <f t="shared" si="44"/>
        <v>55</v>
      </c>
      <c r="M1408" s="1" t="s">
        <v>79</v>
      </c>
    </row>
    <row r="1409" spans="8:13" hidden="1">
      <c r="H1409" s="1" t="s">
        <v>299</v>
      </c>
      <c r="I1409" s="1" t="s">
        <v>241</v>
      </c>
      <c r="J1409" s="1" t="s">
        <v>2023</v>
      </c>
      <c r="K1409" s="1" t="str">
        <f t="shared" si="43"/>
        <v>2013</v>
      </c>
      <c r="L1409" s="1">
        <f t="shared" si="44"/>
        <v>40</v>
      </c>
      <c r="M1409" s="1" t="s">
        <v>79</v>
      </c>
    </row>
    <row r="1410" spans="8:13">
      <c r="H1410" s="1" t="s">
        <v>88</v>
      </c>
      <c r="I1410" s="1" t="s">
        <v>2007</v>
      </c>
      <c r="J1410" s="1" t="s">
        <v>2019</v>
      </c>
      <c r="K1410" s="1" t="str">
        <f t="shared" ref="K1410:K1473" si="45">TEXT(J1410,"YYYY")</f>
        <v>2012</v>
      </c>
      <c r="L1410" s="1">
        <f t="shared" si="44"/>
        <v>21</v>
      </c>
      <c r="M1410" s="1" t="s">
        <v>60</v>
      </c>
    </row>
    <row r="1411" spans="8:13">
      <c r="H1411" s="1" t="s">
        <v>583</v>
      </c>
      <c r="I1411" s="1" t="s">
        <v>2115</v>
      </c>
      <c r="J1411" s="1" t="s">
        <v>1286</v>
      </c>
      <c r="K1411" s="1" t="str">
        <f t="shared" si="45"/>
        <v>2017</v>
      </c>
      <c r="L1411" s="1">
        <f t="shared" si="44"/>
        <v>21</v>
      </c>
      <c r="M1411" s="1" t="s">
        <v>60</v>
      </c>
    </row>
    <row r="1412" spans="8:13">
      <c r="H1412" s="1" t="s">
        <v>177</v>
      </c>
      <c r="I1412" s="1" t="s">
        <v>2260</v>
      </c>
      <c r="J1412" s="1" t="s">
        <v>2268</v>
      </c>
      <c r="K1412" s="1" t="str">
        <f t="shared" si="45"/>
        <v>2016</v>
      </c>
      <c r="L1412" s="1">
        <f t="shared" si="44"/>
        <v>21</v>
      </c>
      <c r="M1412" s="1" t="s">
        <v>60</v>
      </c>
    </row>
    <row r="1413" spans="8:13">
      <c r="H1413" s="1" t="s">
        <v>678</v>
      </c>
      <c r="I1413" s="1" t="s">
        <v>1190</v>
      </c>
      <c r="J1413" s="1" t="s">
        <v>2481</v>
      </c>
      <c r="K1413" s="1" t="str">
        <f t="shared" si="45"/>
        <v>2006</v>
      </c>
      <c r="L1413" s="1">
        <f t="shared" si="44"/>
        <v>21</v>
      </c>
      <c r="M1413" s="1" t="s">
        <v>60</v>
      </c>
    </row>
    <row r="1414" spans="8:13">
      <c r="H1414" s="1" t="s">
        <v>310</v>
      </c>
      <c r="I1414" s="1" t="s">
        <v>368</v>
      </c>
      <c r="J1414" s="1" t="s">
        <v>2492</v>
      </c>
      <c r="K1414" s="1" t="str">
        <f t="shared" si="45"/>
        <v>1994</v>
      </c>
      <c r="L1414" s="1">
        <f t="shared" si="44"/>
        <v>21</v>
      </c>
      <c r="M1414" s="1" t="s">
        <v>60</v>
      </c>
    </row>
    <row r="1415" spans="8:13" hidden="1">
      <c r="H1415" s="1" t="s">
        <v>464</v>
      </c>
      <c r="I1415" s="1" t="s">
        <v>5521</v>
      </c>
      <c r="J1415" s="1" t="s">
        <v>1862</v>
      </c>
      <c r="K1415" s="1" t="str">
        <f t="shared" si="45"/>
        <v>2003</v>
      </c>
      <c r="L1415" s="1">
        <f t="shared" si="44"/>
        <v>17</v>
      </c>
      <c r="M1415" s="1" t="s">
        <v>79</v>
      </c>
    </row>
    <row r="1416" spans="8:13">
      <c r="H1416" s="1" t="s">
        <v>344</v>
      </c>
      <c r="I1416" s="1" t="s">
        <v>2746</v>
      </c>
      <c r="J1416" s="1" t="s">
        <v>1304</v>
      </c>
      <c r="K1416" s="1" t="str">
        <f t="shared" si="45"/>
        <v>2018</v>
      </c>
      <c r="L1416" s="1">
        <f t="shared" si="44"/>
        <v>21</v>
      </c>
      <c r="M1416" s="1" t="s">
        <v>60</v>
      </c>
    </row>
    <row r="1417" spans="8:13">
      <c r="H1417" s="1" t="s">
        <v>88</v>
      </c>
      <c r="I1417" s="1" t="s">
        <v>2654</v>
      </c>
      <c r="J1417" s="1" t="s">
        <v>1125</v>
      </c>
      <c r="K1417" s="1" t="str">
        <f t="shared" si="45"/>
        <v>2012</v>
      </c>
      <c r="L1417" s="1">
        <f t="shared" si="44"/>
        <v>21</v>
      </c>
      <c r="M1417" s="1" t="s">
        <v>60</v>
      </c>
    </row>
    <row r="1418" spans="8:13" hidden="1">
      <c r="H1418" s="1" t="s">
        <v>158</v>
      </c>
      <c r="I1418" s="1" t="s">
        <v>4373</v>
      </c>
      <c r="J1418" s="1" t="s">
        <v>2023</v>
      </c>
      <c r="K1418" s="1" t="str">
        <f t="shared" si="45"/>
        <v>2013</v>
      </c>
      <c r="L1418" s="1">
        <f t="shared" si="44"/>
        <v>7</v>
      </c>
      <c r="M1418" s="1" t="s">
        <v>79</v>
      </c>
    </row>
    <row r="1419" spans="8:13">
      <c r="H1419" s="1" t="s">
        <v>256</v>
      </c>
      <c r="I1419" s="1" t="s">
        <v>3522</v>
      </c>
      <c r="J1419" s="1" t="s">
        <v>3524</v>
      </c>
      <c r="K1419" s="1" t="str">
        <f t="shared" si="45"/>
        <v>1985</v>
      </c>
      <c r="L1419" s="1">
        <f t="shared" si="44"/>
        <v>21</v>
      </c>
      <c r="M1419" s="1" t="s">
        <v>60</v>
      </c>
    </row>
    <row r="1420" spans="8:13">
      <c r="H1420" s="1" t="s">
        <v>583</v>
      </c>
      <c r="I1420" s="1" t="s">
        <v>4071</v>
      </c>
      <c r="J1420" s="1" t="s">
        <v>1222</v>
      </c>
      <c r="K1420" s="1" t="str">
        <f t="shared" si="45"/>
        <v>2015</v>
      </c>
      <c r="L1420" s="1">
        <f t="shared" si="44"/>
        <v>21</v>
      </c>
      <c r="M1420" s="1" t="s">
        <v>60</v>
      </c>
    </row>
    <row r="1421" spans="8:13" hidden="1">
      <c r="H1421" s="1" t="s">
        <v>120</v>
      </c>
      <c r="I1421" s="1" t="s">
        <v>4373</v>
      </c>
      <c r="J1421" s="1" t="s">
        <v>5558</v>
      </c>
      <c r="K1421" s="1" t="str">
        <f t="shared" si="45"/>
        <v>1983</v>
      </c>
      <c r="L1421" s="1">
        <f t="shared" si="44"/>
        <v>12</v>
      </c>
      <c r="M1421" s="1" t="s">
        <v>79</v>
      </c>
    </row>
    <row r="1422" spans="8:13">
      <c r="H1422" s="1" t="s">
        <v>144</v>
      </c>
      <c r="I1422" s="1" t="s">
        <v>5125</v>
      </c>
      <c r="J1422" s="1" t="s">
        <v>2023</v>
      </c>
      <c r="K1422" s="1" t="str">
        <f t="shared" si="45"/>
        <v>2013</v>
      </c>
      <c r="L1422" s="1">
        <f t="shared" si="44"/>
        <v>21</v>
      </c>
      <c r="M1422" s="1" t="s">
        <v>60</v>
      </c>
    </row>
    <row r="1423" spans="8:13">
      <c r="H1423" s="1" t="s">
        <v>78</v>
      </c>
      <c r="I1423" s="1" t="s">
        <v>2254</v>
      </c>
      <c r="J1423" s="1" t="s">
        <v>5221</v>
      </c>
      <c r="K1423" s="1" t="str">
        <f t="shared" si="45"/>
        <v>2010</v>
      </c>
      <c r="L1423" s="1">
        <f t="shared" si="44"/>
        <v>21</v>
      </c>
      <c r="M1423" s="1" t="s">
        <v>60</v>
      </c>
    </row>
    <row r="1424" spans="8:13" hidden="1">
      <c r="H1424" s="1" t="s">
        <v>136</v>
      </c>
      <c r="I1424" s="1" t="s">
        <v>823</v>
      </c>
      <c r="J1424" s="1" t="s">
        <v>1286</v>
      </c>
      <c r="K1424" s="1" t="str">
        <f t="shared" si="45"/>
        <v>2017</v>
      </c>
      <c r="L1424" s="1">
        <f t="shared" si="44"/>
        <v>50</v>
      </c>
      <c r="M1424" s="1" t="s">
        <v>79</v>
      </c>
    </row>
    <row r="1425" spans="8:13">
      <c r="H1425" s="1" t="s">
        <v>583</v>
      </c>
      <c r="I1425" s="1" t="s">
        <v>2254</v>
      </c>
      <c r="J1425" s="1" t="s">
        <v>2313</v>
      </c>
      <c r="K1425" s="1" t="str">
        <f t="shared" si="45"/>
        <v>2017</v>
      </c>
      <c r="L1425" s="1">
        <f t="shared" si="44"/>
        <v>21</v>
      </c>
      <c r="M1425" s="1" t="s">
        <v>60</v>
      </c>
    </row>
    <row r="1426" spans="8:13">
      <c r="H1426" s="1" t="s">
        <v>118</v>
      </c>
      <c r="I1426" s="1" t="s">
        <v>5231</v>
      </c>
      <c r="J1426" s="1" t="s">
        <v>5238</v>
      </c>
      <c r="K1426" s="1" t="str">
        <f t="shared" si="45"/>
        <v>2012</v>
      </c>
      <c r="L1426" s="1">
        <f t="shared" si="44"/>
        <v>21</v>
      </c>
      <c r="M1426" s="1" t="s">
        <v>60</v>
      </c>
    </row>
    <row r="1427" spans="8:13">
      <c r="H1427" s="1" t="s">
        <v>484</v>
      </c>
      <c r="I1427" s="1" t="s">
        <v>5462</v>
      </c>
      <c r="J1427" s="1" t="s">
        <v>5465</v>
      </c>
      <c r="K1427" s="1" t="str">
        <f t="shared" si="45"/>
        <v>1990</v>
      </c>
      <c r="L1427" s="1">
        <f t="shared" si="44"/>
        <v>21</v>
      </c>
      <c r="M1427" s="1" t="s">
        <v>60</v>
      </c>
    </row>
    <row r="1428" spans="8:13">
      <c r="H1428" s="1" t="s">
        <v>144</v>
      </c>
      <c r="I1428" s="1" t="s">
        <v>6390</v>
      </c>
      <c r="J1428" s="1" t="s">
        <v>2008</v>
      </c>
      <c r="K1428" s="1" t="str">
        <f t="shared" si="45"/>
        <v>2014</v>
      </c>
      <c r="L1428" s="1">
        <f t="shared" si="44"/>
        <v>21</v>
      </c>
      <c r="M1428" s="1" t="s">
        <v>60</v>
      </c>
    </row>
    <row r="1429" spans="8:13">
      <c r="H1429" s="1" t="s">
        <v>118</v>
      </c>
      <c r="I1429" s="1" t="s">
        <v>4170</v>
      </c>
      <c r="J1429" s="1" t="s">
        <v>6403</v>
      </c>
      <c r="K1429" s="1" t="str">
        <f t="shared" si="45"/>
        <v>2012</v>
      </c>
      <c r="L1429" s="1">
        <f t="shared" si="44"/>
        <v>21</v>
      </c>
      <c r="M1429" s="1" t="s">
        <v>60</v>
      </c>
    </row>
    <row r="1430" spans="8:13">
      <c r="H1430" s="1" t="s">
        <v>583</v>
      </c>
      <c r="I1430" s="1" t="s">
        <v>6607</v>
      </c>
      <c r="J1430" s="1" t="s">
        <v>248</v>
      </c>
      <c r="K1430" s="1" t="str">
        <f t="shared" si="45"/>
        <v>2019</v>
      </c>
      <c r="L1430" s="1">
        <f t="shared" si="44"/>
        <v>21</v>
      </c>
      <c r="M1430" s="1" t="s">
        <v>60</v>
      </c>
    </row>
    <row r="1431" spans="8:13" hidden="1">
      <c r="H1431" s="1" t="s">
        <v>644</v>
      </c>
      <c r="I1431" s="1" t="s">
        <v>4232</v>
      </c>
      <c r="J1431" s="1" t="s">
        <v>1534</v>
      </c>
      <c r="K1431" s="1" t="str">
        <f t="shared" si="45"/>
        <v>2016</v>
      </c>
      <c r="L1431" s="1">
        <f t="shared" si="44"/>
        <v>34</v>
      </c>
      <c r="M1431" s="1" t="s">
        <v>79</v>
      </c>
    </row>
    <row r="1432" spans="8:13" hidden="1">
      <c r="H1432" s="1" t="s">
        <v>116</v>
      </c>
      <c r="I1432" s="1" t="s">
        <v>5586</v>
      </c>
      <c r="J1432" s="1" t="s">
        <v>5589</v>
      </c>
      <c r="K1432" s="1" t="str">
        <f t="shared" si="45"/>
        <v>2020</v>
      </c>
      <c r="L1432" s="1">
        <f t="shared" si="44"/>
        <v>5</v>
      </c>
      <c r="M1432" s="1" t="s">
        <v>79</v>
      </c>
    </row>
    <row r="1433" spans="8:13">
      <c r="H1433" s="1" t="s">
        <v>367</v>
      </c>
      <c r="I1433" s="1" t="s">
        <v>6779</v>
      </c>
      <c r="J1433" s="1" t="s">
        <v>6790</v>
      </c>
      <c r="K1433" s="1" t="str">
        <f t="shared" si="45"/>
        <v>2010</v>
      </c>
      <c r="L1433" s="1">
        <f t="shared" si="44"/>
        <v>21</v>
      </c>
      <c r="M1433" s="1" t="s">
        <v>60</v>
      </c>
    </row>
    <row r="1434" spans="8:13" hidden="1">
      <c r="H1434" s="1" t="s">
        <v>118</v>
      </c>
      <c r="I1434" s="1" t="s">
        <v>5595</v>
      </c>
      <c r="J1434" s="1" t="s">
        <v>2368</v>
      </c>
      <c r="K1434" s="1" t="str">
        <f t="shared" si="45"/>
        <v>2017</v>
      </c>
      <c r="L1434" s="1">
        <f t="shared" si="44"/>
        <v>24</v>
      </c>
      <c r="M1434" s="1" t="s">
        <v>79</v>
      </c>
    </row>
    <row r="1435" spans="8:13">
      <c r="H1435" s="1" t="s">
        <v>344</v>
      </c>
      <c r="I1435" s="1" t="s">
        <v>7022</v>
      </c>
      <c r="J1435" s="1" t="s">
        <v>5747</v>
      </c>
      <c r="K1435" s="1" t="str">
        <f t="shared" si="45"/>
        <v>2015</v>
      </c>
      <c r="L1435" s="1">
        <f t="shared" si="44"/>
        <v>21</v>
      </c>
      <c r="M1435" s="1" t="s">
        <v>60</v>
      </c>
    </row>
    <row r="1436" spans="8:13">
      <c r="H1436" s="1" t="s">
        <v>583</v>
      </c>
      <c r="I1436" s="1" t="s">
        <v>7270</v>
      </c>
      <c r="J1436" s="1" t="s">
        <v>4017</v>
      </c>
      <c r="K1436" s="1" t="str">
        <f t="shared" si="45"/>
        <v>2014</v>
      </c>
      <c r="L1436" s="1">
        <f t="shared" si="44"/>
        <v>21</v>
      </c>
      <c r="M1436" s="1" t="s">
        <v>60</v>
      </c>
    </row>
    <row r="1437" spans="8:13">
      <c r="H1437" s="1" t="s">
        <v>583</v>
      </c>
      <c r="I1437" s="1" t="s">
        <v>5781</v>
      </c>
      <c r="J1437" s="1" t="s">
        <v>66</v>
      </c>
      <c r="K1437" s="1" t="str">
        <f t="shared" si="45"/>
        <v>2019</v>
      </c>
      <c r="L1437" s="1">
        <f t="shared" si="44"/>
        <v>21</v>
      </c>
      <c r="M1437" s="1" t="s">
        <v>60</v>
      </c>
    </row>
    <row r="1438" spans="8:13" hidden="1">
      <c r="H1438" s="1" t="s">
        <v>809</v>
      </c>
      <c r="I1438" s="1" t="s">
        <v>5606</v>
      </c>
      <c r="J1438" s="1" t="s">
        <v>5609</v>
      </c>
      <c r="K1438" s="1" t="str">
        <f t="shared" si="45"/>
        <v>2009</v>
      </c>
      <c r="L1438" s="1">
        <f t="shared" si="44"/>
        <v>25</v>
      </c>
      <c r="M1438" s="1" t="s">
        <v>79</v>
      </c>
    </row>
    <row r="1439" spans="8:13">
      <c r="H1439" s="1" t="s">
        <v>344</v>
      </c>
      <c r="I1439" s="1" t="s">
        <v>5781</v>
      </c>
      <c r="J1439" s="1" t="s">
        <v>6989</v>
      </c>
      <c r="K1439" s="1" t="str">
        <f t="shared" si="45"/>
        <v>2020</v>
      </c>
      <c r="L1439" s="1">
        <f t="shared" si="44"/>
        <v>21</v>
      </c>
      <c r="M1439" s="1" t="s">
        <v>60</v>
      </c>
    </row>
    <row r="1440" spans="8:13">
      <c r="H1440" s="1" t="s">
        <v>344</v>
      </c>
      <c r="I1440" s="1" t="s">
        <v>6554</v>
      </c>
      <c r="J1440" s="1" t="s">
        <v>7564</v>
      </c>
      <c r="K1440" s="1" t="str">
        <f t="shared" si="45"/>
        <v>2020</v>
      </c>
      <c r="L1440" s="1">
        <f t="shared" si="44"/>
        <v>21</v>
      </c>
      <c r="M1440" s="1" t="s">
        <v>60</v>
      </c>
    </row>
    <row r="1441" spans="8:13" hidden="1">
      <c r="H1441" s="1" t="s">
        <v>189</v>
      </c>
      <c r="I1441" s="1" t="s">
        <v>5606</v>
      </c>
      <c r="J1441" s="1" t="s">
        <v>72</v>
      </c>
      <c r="K1441" s="1" t="str">
        <f t="shared" si="45"/>
        <v>2019</v>
      </c>
      <c r="L1441" s="1">
        <f t="shared" si="44"/>
        <v>46</v>
      </c>
      <c r="M1441" s="1" t="s">
        <v>79</v>
      </c>
    </row>
    <row r="1442" spans="8:13" hidden="1">
      <c r="H1442" s="1" t="s">
        <v>247</v>
      </c>
      <c r="I1442" s="1" t="s">
        <v>5606</v>
      </c>
      <c r="J1442" s="1" t="s">
        <v>5622</v>
      </c>
      <c r="K1442" s="1" t="str">
        <f t="shared" si="45"/>
        <v>2020</v>
      </c>
      <c r="L1442" s="1">
        <f t="shared" si="44"/>
        <v>15</v>
      </c>
      <c r="M1442" s="1" t="s">
        <v>79</v>
      </c>
    </row>
    <row r="1443" spans="8:13">
      <c r="H1443" s="1" t="s">
        <v>583</v>
      </c>
      <c r="I1443" s="1" t="s">
        <v>3823</v>
      </c>
      <c r="J1443" s="1" t="s">
        <v>1163</v>
      </c>
      <c r="K1443" s="1" t="str">
        <f t="shared" si="45"/>
        <v>2015</v>
      </c>
      <c r="L1443" s="1">
        <f t="shared" si="44"/>
        <v>21</v>
      </c>
      <c r="M1443" s="1" t="s">
        <v>60</v>
      </c>
    </row>
    <row r="1444" spans="8:13" hidden="1">
      <c r="H1444" s="1" t="s">
        <v>120</v>
      </c>
      <c r="I1444" s="1" t="s">
        <v>408</v>
      </c>
      <c r="J1444" s="1" t="s">
        <v>5628</v>
      </c>
      <c r="K1444" s="1" t="str">
        <f t="shared" si="45"/>
        <v>2006</v>
      </c>
      <c r="L1444" s="1">
        <f t="shared" si="44"/>
        <v>36</v>
      </c>
      <c r="M1444" s="1" t="s">
        <v>79</v>
      </c>
    </row>
    <row r="1445" spans="8:13">
      <c r="H1445" s="1" t="s">
        <v>78</v>
      </c>
      <c r="I1445" s="1" t="s">
        <v>8093</v>
      </c>
      <c r="J1445" s="1" t="s">
        <v>6677</v>
      </c>
      <c r="K1445" s="1" t="str">
        <f t="shared" si="45"/>
        <v>2012</v>
      </c>
      <c r="L1445" s="1">
        <f t="shared" si="44"/>
        <v>21</v>
      </c>
      <c r="M1445" s="1" t="s">
        <v>60</v>
      </c>
    </row>
    <row r="1446" spans="8:13">
      <c r="H1446" s="1" t="s">
        <v>583</v>
      </c>
      <c r="I1446" s="1" t="s">
        <v>8261</v>
      </c>
      <c r="J1446" s="1" t="s">
        <v>517</v>
      </c>
      <c r="K1446" s="1" t="str">
        <f t="shared" si="45"/>
        <v>2019</v>
      </c>
      <c r="L1446" s="1">
        <f t="shared" si="44"/>
        <v>21</v>
      </c>
      <c r="M1446" s="1" t="s">
        <v>60</v>
      </c>
    </row>
    <row r="1447" spans="8:13" hidden="1">
      <c r="H1447" s="1" t="s">
        <v>530</v>
      </c>
      <c r="I1447" s="1" t="s">
        <v>5631</v>
      </c>
      <c r="J1447" s="1" t="s">
        <v>5634</v>
      </c>
      <c r="K1447" s="1" t="str">
        <f t="shared" si="45"/>
        <v>2014</v>
      </c>
      <c r="L1447" s="1">
        <f t="shared" si="44"/>
        <v>31</v>
      </c>
      <c r="M1447" s="1" t="s">
        <v>79</v>
      </c>
    </row>
    <row r="1448" spans="8:13" hidden="1">
      <c r="H1448" s="1" t="s">
        <v>324</v>
      </c>
      <c r="I1448" s="1" t="s">
        <v>5636</v>
      </c>
      <c r="J1448" s="1" t="s">
        <v>5637</v>
      </c>
      <c r="K1448" s="1" t="str">
        <f t="shared" si="45"/>
        <v>2016</v>
      </c>
      <c r="L1448" s="1">
        <f t="shared" si="44"/>
        <v>13</v>
      </c>
      <c r="M1448" s="1" t="s">
        <v>79</v>
      </c>
    </row>
    <row r="1449" spans="8:13">
      <c r="H1449" s="1" t="s">
        <v>344</v>
      </c>
      <c r="I1449" s="1" t="s">
        <v>8294</v>
      </c>
      <c r="J1449" s="1" t="s">
        <v>8311</v>
      </c>
      <c r="K1449" s="1" t="str">
        <f t="shared" si="45"/>
        <v>2020</v>
      </c>
      <c r="L1449" s="1">
        <f t="shared" si="44"/>
        <v>21</v>
      </c>
      <c r="M1449" s="1" t="s">
        <v>60</v>
      </c>
    </row>
    <row r="1450" spans="8:13" hidden="1">
      <c r="H1450" s="1" t="s">
        <v>187</v>
      </c>
      <c r="I1450" s="1" t="s">
        <v>5636</v>
      </c>
      <c r="J1450" s="1" t="s">
        <v>1534</v>
      </c>
      <c r="K1450" s="1" t="str">
        <f t="shared" si="45"/>
        <v>2016</v>
      </c>
      <c r="L1450" s="1">
        <f t="shared" si="44"/>
        <v>9</v>
      </c>
      <c r="M1450" s="1" t="s">
        <v>79</v>
      </c>
    </row>
    <row r="1451" spans="8:13" hidden="1">
      <c r="H1451" s="1" t="s">
        <v>530</v>
      </c>
      <c r="I1451" s="1" t="s">
        <v>5642</v>
      </c>
      <c r="J1451" s="1" t="s">
        <v>2023</v>
      </c>
      <c r="K1451" s="1" t="str">
        <f t="shared" si="45"/>
        <v>2013</v>
      </c>
      <c r="L1451" s="1">
        <f t="shared" si="44"/>
        <v>30</v>
      </c>
      <c r="M1451" s="1" t="s">
        <v>79</v>
      </c>
    </row>
    <row r="1452" spans="8:13" hidden="1">
      <c r="H1452" s="1" t="s">
        <v>78</v>
      </c>
      <c r="I1452" s="1" t="s">
        <v>5642</v>
      </c>
      <c r="J1452" s="1" t="s">
        <v>3171</v>
      </c>
      <c r="K1452" s="1" t="str">
        <f t="shared" si="45"/>
        <v>2016</v>
      </c>
      <c r="L1452" s="1">
        <f t="shared" si="44"/>
        <v>29</v>
      </c>
      <c r="M1452" s="1" t="s">
        <v>79</v>
      </c>
    </row>
    <row r="1453" spans="8:13" hidden="1">
      <c r="H1453" s="1" t="s">
        <v>128</v>
      </c>
      <c r="I1453" s="1" t="s">
        <v>5645</v>
      </c>
      <c r="J1453" s="1" t="s">
        <v>5399</v>
      </c>
      <c r="K1453" s="1" t="str">
        <f t="shared" si="45"/>
        <v>1986</v>
      </c>
      <c r="L1453" s="1">
        <f t="shared" si="44"/>
        <v>12</v>
      </c>
      <c r="M1453" s="1" t="s">
        <v>79</v>
      </c>
    </row>
    <row r="1454" spans="8:13">
      <c r="H1454" s="1" t="s">
        <v>344</v>
      </c>
      <c r="I1454" s="1" t="s">
        <v>9080</v>
      </c>
      <c r="J1454" s="1" t="s">
        <v>8599</v>
      </c>
      <c r="K1454" s="1" t="str">
        <f t="shared" si="45"/>
        <v>2012</v>
      </c>
      <c r="L1454" s="1">
        <f t="shared" si="44"/>
        <v>21</v>
      </c>
      <c r="M1454" s="1" t="s">
        <v>60</v>
      </c>
    </row>
    <row r="1455" spans="8:13" hidden="1">
      <c r="H1455" s="1" t="s">
        <v>118</v>
      </c>
      <c r="I1455" s="1" t="s">
        <v>5651</v>
      </c>
      <c r="J1455" s="1"/>
      <c r="K1455" s="1" t="str">
        <f t="shared" si="45"/>
        <v>1900</v>
      </c>
      <c r="L1455" s="1">
        <f t="shared" si="44"/>
        <v>-91</v>
      </c>
      <c r="M1455" s="1" t="s">
        <v>79</v>
      </c>
    </row>
    <row r="1456" spans="8:13">
      <c r="H1456" s="1" t="s">
        <v>555</v>
      </c>
      <c r="I1456" s="1" t="s">
        <v>10132</v>
      </c>
      <c r="J1456" s="1" t="s">
        <v>10138</v>
      </c>
      <c r="K1456" s="1" t="str">
        <f t="shared" si="45"/>
        <v>1993</v>
      </c>
      <c r="L1456" s="1">
        <f t="shared" ref="L1456:L1519" si="46">H1456-(TEXT(I1456,"YYYY")-TEXT(J1456,"YYYY"))</f>
        <v>21</v>
      </c>
      <c r="M1456" s="1" t="s">
        <v>60</v>
      </c>
    </row>
    <row r="1457" spans="8:13">
      <c r="H1457" s="1" t="s">
        <v>177</v>
      </c>
      <c r="I1457" s="1" t="s">
        <v>9779</v>
      </c>
      <c r="J1457" s="1" t="s">
        <v>1003</v>
      </c>
      <c r="K1457" s="1" t="str">
        <f t="shared" si="45"/>
        <v>2011</v>
      </c>
      <c r="L1457" s="1">
        <f t="shared" si="46"/>
        <v>21</v>
      </c>
      <c r="M1457" s="1" t="s">
        <v>60</v>
      </c>
    </row>
    <row r="1458" spans="8:13" hidden="1">
      <c r="H1458" s="1" t="s">
        <v>134</v>
      </c>
      <c r="I1458" s="1" t="s">
        <v>5651</v>
      </c>
      <c r="J1458" s="1" t="s">
        <v>5659</v>
      </c>
      <c r="K1458" s="1" t="str">
        <f t="shared" si="45"/>
        <v>2007</v>
      </c>
      <c r="L1458" s="1">
        <f t="shared" si="46"/>
        <v>18</v>
      </c>
      <c r="M1458" s="1" t="s">
        <v>79</v>
      </c>
    </row>
    <row r="1459" spans="8:13" hidden="1">
      <c r="H1459" s="1" t="s">
        <v>809</v>
      </c>
      <c r="I1459" s="1" t="s">
        <v>5651</v>
      </c>
      <c r="J1459" s="1" t="s">
        <v>303</v>
      </c>
      <c r="K1459" s="1" t="str">
        <f t="shared" si="45"/>
        <v>2016</v>
      </c>
      <c r="L1459" s="1">
        <f t="shared" si="46"/>
        <v>36</v>
      </c>
      <c r="M1459" s="1" t="s">
        <v>79</v>
      </c>
    </row>
    <row r="1460" spans="8:13">
      <c r="H1460" s="1" t="s">
        <v>448</v>
      </c>
      <c r="I1460" s="1" t="s">
        <v>3125</v>
      </c>
      <c r="J1460" s="1" t="s">
        <v>756</v>
      </c>
      <c r="K1460" s="1" t="str">
        <f t="shared" si="45"/>
        <v>2009</v>
      </c>
      <c r="L1460" s="1">
        <f t="shared" si="46"/>
        <v>21</v>
      </c>
      <c r="M1460" s="1" t="s">
        <v>60</v>
      </c>
    </row>
    <row r="1461" spans="8:13" hidden="1">
      <c r="H1461" s="1" t="s">
        <v>678</v>
      </c>
      <c r="I1461" s="1" t="s">
        <v>676</v>
      </c>
      <c r="J1461" s="1" t="s">
        <v>5668</v>
      </c>
      <c r="K1461" s="1" t="str">
        <f t="shared" si="45"/>
        <v>2018</v>
      </c>
      <c r="L1461" s="1">
        <f t="shared" si="46"/>
        <v>32</v>
      </c>
      <c r="M1461" s="1" t="s">
        <v>79</v>
      </c>
    </row>
    <row r="1462" spans="8:13">
      <c r="H1462" s="1" t="s">
        <v>344</v>
      </c>
      <c r="I1462" s="1" t="s">
        <v>3450</v>
      </c>
      <c r="J1462" s="1" t="s">
        <v>5747</v>
      </c>
      <c r="K1462" s="1" t="str">
        <f t="shared" si="45"/>
        <v>2015</v>
      </c>
      <c r="L1462" s="1">
        <f t="shared" si="46"/>
        <v>21</v>
      </c>
      <c r="M1462" s="1" t="s">
        <v>60</v>
      </c>
    </row>
    <row r="1463" spans="8:13" hidden="1">
      <c r="H1463" s="1" t="s">
        <v>282</v>
      </c>
      <c r="I1463" s="1" t="s">
        <v>5673</v>
      </c>
      <c r="J1463" s="1" t="s">
        <v>5441</v>
      </c>
      <c r="K1463" s="1" t="str">
        <f t="shared" si="45"/>
        <v>2020</v>
      </c>
      <c r="L1463" s="1">
        <f t="shared" si="46"/>
        <v>43</v>
      </c>
      <c r="M1463" s="1" t="s">
        <v>79</v>
      </c>
    </row>
    <row r="1464" spans="8:13">
      <c r="H1464" s="1" t="s">
        <v>344</v>
      </c>
      <c r="I1464" s="1" t="s">
        <v>11818</v>
      </c>
      <c r="J1464" s="1" t="s">
        <v>11819</v>
      </c>
      <c r="K1464" s="1" t="str">
        <f t="shared" si="45"/>
        <v>2015</v>
      </c>
      <c r="L1464" s="1">
        <f t="shared" si="46"/>
        <v>21</v>
      </c>
      <c r="M1464" s="1" t="s">
        <v>60</v>
      </c>
    </row>
    <row r="1465" spans="8:13">
      <c r="H1465" s="1" t="s">
        <v>118</v>
      </c>
      <c r="I1465" s="1" t="s">
        <v>9509</v>
      </c>
      <c r="J1465" s="1" t="s">
        <v>941</v>
      </c>
      <c r="K1465" s="1" t="str">
        <f t="shared" si="45"/>
        <v>2011</v>
      </c>
      <c r="L1465" s="1">
        <f t="shared" si="46"/>
        <v>21</v>
      </c>
      <c r="M1465" s="1" t="s">
        <v>60</v>
      </c>
    </row>
    <row r="1466" spans="8:13">
      <c r="H1466" s="1" t="s">
        <v>299</v>
      </c>
      <c r="I1466" s="1" t="s">
        <v>820</v>
      </c>
      <c r="J1466" s="1" t="s">
        <v>12290</v>
      </c>
      <c r="K1466" s="1" t="str">
        <f t="shared" si="45"/>
        <v>1997</v>
      </c>
      <c r="L1466" s="1">
        <f t="shared" si="46"/>
        <v>21</v>
      </c>
      <c r="M1466" s="1" t="s">
        <v>60</v>
      </c>
    </row>
    <row r="1467" spans="8:13" hidden="1">
      <c r="H1467" s="1" t="s">
        <v>217</v>
      </c>
      <c r="I1467" s="1" t="s">
        <v>5680</v>
      </c>
      <c r="J1467" s="1" t="s">
        <v>5680</v>
      </c>
      <c r="K1467" s="1" t="str">
        <f t="shared" si="45"/>
        <v>2020</v>
      </c>
      <c r="L1467" s="1">
        <f t="shared" si="46"/>
        <v>16</v>
      </c>
      <c r="M1467" s="1" t="s">
        <v>79</v>
      </c>
    </row>
    <row r="1468" spans="8:13">
      <c r="H1468" s="1" t="s">
        <v>177</v>
      </c>
      <c r="I1468" s="1" t="s">
        <v>254</v>
      </c>
      <c r="J1468" s="1" t="s">
        <v>258</v>
      </c>
      <c r="K1468" s="1" t="str">
        <f t="shared" si="45"/>
        <v>2017</v>
      </c>
      <c r="L1468" s="1">
        <f t="shared" si="46"/>
        <v>22</v>
      </c>
      <c r="M1468" s="1" t="s">
        <v>60</v>
      </c>
    </row>
    <row r="1469" spans="8:13" hidden="1">
      <c r="H1469" s="1" t="s">
        <v>555</v>
      </c>
      <c r="I1469" s="1" t="s">
        <v>5680</v>
      </c>
      <c r="J1469" s="1" t="s">
        <v>2496</v>
      </c>
      <c r="K1469" s="1" t="str">
        <f t="shared" si="45"/>
        <v>2018</v>
      </c>
      <c r="L1469" s="1">
        <f t="shared" si="46"/>
        <v>38</v>
      </c>
      <c r="M1469" s="1" t="s">
        <v>79</v>
      </c>
    </row>
    <row r="1470" spans="8:13">
      <c r="H1470" s="1" t="s">
        <v>118</v>
      </c>
      <c r="I1470" s="1" t="s">
        <v>1549</v>
      </c>
      <c r="J1470" s="1" t="s">
        <v>1573</v>
      </c>
      <c r="K1470" s="1" t="str">
        <f t="shared" si="45"/>
        <v>2016</v>
      </c>
      <c r="L1470" s="1">
        <f t="shared" si="46"/>
        <v>22</v>
      </c>
      <c r="M1470" s="1" t="s">
        <v>60</v>
      </c>
    </row>
    <row r="1471" spans="8:13">
      <c r="H1471" s="1" t="s">
        <v>583</v>
      </c>
      <c r="I1471" s="1" t="s">
        <v>1837</v>
      </c>
      <c r="J1471" s="1" t="s">
        <v>1837</v>
      </c>
      <c r="K1471" s="1" t="str">
        <f t="shared" si="45"/>
        <v>2018</v>
      </c>
      <c r="L1471" s="1">
        <f t="shared" si="46"/>
        <v>22</v>
      </c>
      <c r="M1471" s="1" t="s">
        <v>60</v>
      </c>
    </row>
    <row r="1472" spans="8:13">
      <c r="H1472" s="1" t="s">
        <v>464</v>
      </c>
      <c r="I1472" s="1" t="s">
        <v>2422</v>
      </c>
      <c r="J1472" s="1" t="s">
        <v>2704</v>
      </c>
      <c r="K1472" s="1" t="str">
        <f t="shared" si="45"/>
        <v>2009</v>
      </c>
      <c r="L1472" s="1">
        <f t="shared" si="46"/>
        <v>22</v>
      </c>
      <c r="M1472" s="1" t="s">
        <v>60</v>
      </c>
    </row>
    <row r="1473" spans="8:13" hidden="1">
      <c r="H1473" s="1" t="s">
        <v>71</v>
      </c>
      <c r="I1473" s="1" t="s">
        <v>4923</v>
      </c>
      <c r="J1473" s="1" t="s">
        <v>162</v>
      </c>
      <c r="K1473" s="1" t="str">
        <f t="shared" si="45"/>
        <v>2016</v>
      </c>
      <c r="L1473" s="1">
        <f t="shared" si="46"/>
        <v>6</v>
      </c>
      <c r="M1473" s="1" t="s">
        <v>79</v>
      </c>
    </row>
    <row r="1474" spans="8:13" hidden="1">
      <c r="H1474" s="1" t="s">
        <v>1343</v>
      </c>
      <c r="I1474" s="1" t="s">
        <v>5717</v>
      </c>
      <c r="J1474" s="1" t="s">
        <v>5717</v>
      </c>
      <c r="K1474" s="1" t="str">
        <f t="shared" ref="K1474:K1537" si="47">TEXT(J1474,"YYYY")</f>
        <v>2017</v>
      </c>
      <c r="L1474" s="1">
        <f t="shared" si="46"/>
        <v>41</v>
      </c>
      <c r="M1474" s="1" t="s">
        <v>79</v>
      </c>
    </row>
    <row r="1475" spans="8:13" hidden="1">
      <c r="H1475" s="1" t="s">
        <v>99</v>
      </c>
      <c r="I1475" s="1" t="s">
        <v>5717</v>
      </c>
      <c r="J1475" s="1" t="s">
        <v>5717</v>
      </c>
      <c r="K1475" s="1" t="str">
        <f t="shared" si="47"/>
        <v>2017</v>
      </c>
      <c r="L1475" s="1">
        <f t="shared" si="46"/>
        <v>6</v>
      </c>
      <c r="M1475" s="1" t="s">
        <v>79</v>
      </c>
    </row>
    <row r="1476" spans="8:13" hidden="1">
      <c r="H1476" s="1" t="s">
        <v>583</v>
      </c>
      <c r="I1476" s="1" t="s">
        <v>5717</v>
      </c>
      <c r="J1476" s="1" t="s">
        <v>274</v>
      </c>
      <c r="K1476" s="1" t="str">
        <f t="shared" si="47"/>
        <v>2017</v>
      </c>
      <c r="L1476" s="1">
        <f t="shared" si="46"/>
        <v>22</v>
      </c>
      <c r="M1476" s="1" t="s">
        <v>79</v>
      </c>
    </row>
    <row r="1477" spans="8:13" hidden="1">
      <c r="H1477" s="1" t="s">
        <v>448</v>
      </c>
      <c r="I1477" s="1" t="s">
        <v>5723</v>
      </c>
      <c r="J1477" s="1" t="s">
        <v>5723</v>
      </c>
      <c r="K1477" s="1" t="str">
        <f t="shared" si="47"/>
        <v>2017</v>
      </c>
      <c r="L1477" s="1">
        <f t="shared" si="46"/>
        <v>32</v>
      </c>
      <c r="M1477" s="1"/>
    </row>
    <row r="1478" spans="8:13">
      <c r="H1478" s="1" t="s">
        <v>177</v>
      </c>
      <c r="I1478" s="1" t="s">
        <v>2430</v>
      </c>
      <c r="J1478" s="1" t="s">
        <v>2091</v>
      </c>
      <c r="K1478" s="1" t="str">
        <f t="shared" si="47"/>
        <v>2017</v>
      </c>
      <c r="L1478" s="1">
        <f t="shared" si="46"/>
        <v>22</v>
      </c>
      <c r="M1478" s="1" t="s">
        <v>60</v>
      </c>
    </row>
    <row r="1479" spans="8:13" hidden="1">
      <c r="H1479" s="1" t="s">
        <v>247</v>
      </c>
      <c r="I1479" s="1" t="s">
        <v>987</v>
      </c>
      <c r="J1479" s="1" t="s">
        <v>987</v>
      </c>
      <c r="K1479" s="1" t="str">
        <f t="shared" si="47"/>
        <v>2017</v>
      </c>
      <c r="L1479" s="1">
        <f t="shared" si="46"/>
        <v>15</v>
      </c>
      <c r="M1479" s="1" t="s">
        <v>79</v>
      </c>
    </row>
    <row r="1480" spans="8:13">
      <c r="H1480" s="1" t="s">
        <v>530</v>
      </c>
      <c r="I1480" s="1" t="s">
        <v>818</v>
      </c>
      <c r="J1480" s="1" t="s">
        <v>1815</v>
      </c>
      <c r="K1480" s="1" t="str">
        <f t="shared" si="47"/>
        <v>2008</v>
      </c>
      <c r="L1480" s="1">
        <f t="shared" si="46"/>
        <v>22</v>
      </c>
      <c r="M1480" s="1" t="s">
        <v>60</v>
      </c>
    </row>
    <row r="1481" spans="8:13">
      <c r="H1481" s="1" t="s">
        <v>583</v>
      </c>
      <c r="I1481" s="1" t="s">
        <v>426</v>
      </c>
      <c r="J1481" s="1" t="s">
        <v>474</v>
      </c>
      <c r="K1481" s="1" t="str">
        <f t="shared" si="47"/>
        <v>2018</v>
      </c>
      <c r="L1481" s="1">
        <f t="shared" si="46"/>
        <v>22</v>
      </c>
      <c r="M1481" s="1" t="s">
        <v>60</v>
      </c>
    </row>
    <row r="1482" spans="8:13" hidden="1">
      <c r="H1482" s="1" t="s">
        <v>583</v>
      </c>
      <c r="I1482" s="1" t="s">
        <v>4673</v>
      </c>
      <c r="J1482" s="1" t="s">
        <v>467</v>
      </c>
      <c r="K1482" s="1" t="str">
        <f t="shared" si="47"/>
        <v>2016</v>
      </c>
      <c r="L1482" s="1">
        <f t="shared" si="46"/>
        <v>22</v>
      </c>
      <c r="M1482" s="1" t="s">
        <v>79</v>
      </c>
    </row>
    <row r="1483" spans="8:13" hidden="1">
      <c r="H1483" s="1" t="s">
        <v>55</v>
      </c>
      <c r="I1483" s="1" t="s">
        <v>5738</v>
      </c>
      <c r="J1483" s="1" t="s">
        <v>1222</v>
      </c>
      <c r="K1483" s="1" t="str">
        <f t="shared" si="47"/>
        <v>2015</v>
      </c>
      <c r="L1483" s="1">
        <f t="shared" si="46"/>
        <v>3</v>
      </c>
      <c r="M1483" s="1" t="s">
        <v>79</v>
      </c>
    </row>
    <row r="1484" spans="8:13" hidden="1">
      <c r="H1484" s="1" t="s">
        <v>678</v>
      </c>
      <c r="I1484" s="1" t="s">
        <v>5741</v>
      </c>
      <c r="J1484" s="1" t="s">
        <v>5742</v>
      </c>
      <c r="K1484" s="1" t="str">
        <f t="shared" si="47"/>
        <v>2014</v>
      </c>
      <c r="L1484" s="1">
        <f t="shared" si="46"/>
        <v>32</v>
      </c>
      <c r="M1484" s="1" t="s">
        <v>79</v>
      </c>
    </row>
    <row r="1485" spans="8:13">
      <c r="H1485" s="1" t="s">
        <v>63</v>
      </c>
      <c r="I1485" s="1" t="s">
        <v>548</v>
      </c>
      <c r="J1485" s="1" t="s">
        <v>2212</v>
      </c>
      <c r="K1485" s="1" t="str">
        <f t="shared" si="47"/>
        <v>2010</v>
      </c>
      <c r="L1485" s="1">
        <f t="shared" si="46"/>
        <v>22</v>
      </c>
      <c r="M1485" s="1" t="s">
        <v>60</v>
      </c>
    </row>
    <row r="1486" spans="8:13">
      <c r="H1486" s="1" t="s">
        <v>583</v>
      </c>
      <c r="I1486" s="1" t="s">
        <v>804</v>
      </c>
      <c r="J1486" s="1" t="s">
        <v>2496</v>
      </c>
      <c r="K1486" s="1" t="str">
        <f t="shared" si="47"/>
        <v>2018</v>
      </c>
      <c r="L1486" s="1">
        <f t="shared" si="46"/>
        <v>22</v>
      </c>
      <c r="M1486" s="1" t="s">
        <v>60</v>
      </c>
    </row>
    <row r="1487" spans="8:13">
      <c r="H1487" s="1" t="s">
        <v>63</v>
      </c>
      <c r="I1487" s="1" t="s">
        <v>4659</v>
      </c>
      <c r="J1487" s="1" t="s">
        <v>4156</v>
      </c>
      <c r="K1487" s="1" t="str">
        <f t="shared" si="47"/>
        <v>2008</v>
      </c>
      <c r="L1487" s="1">
        <f t="shared" si="46"/>
        <v>22</v>
      </c>
      <c r="M1487" s="1" t="s">
        <v>60</v>
      </c>
    </row>
    <row r="1488" spans="8:13">
      <c r="H1488" s="1" t="s">
        <v>177</v>
      </c>
      <c r="I1488" s="1" t="s">
        <v>5821</v>
      </c>
      <c r="J1488" s="1" t="s">
        <v>3018</v>
      </c>
      <c r="K1488" s="1" t="str">
        <f t="shared" si="47"/>
        <v>2019</v>
      </c>
      <c r="L1488" s="1">
        <f t="shared" si="46"/>
        <v>22</v>
      </c>
      <c r="M1488" s="1" t="s">
        <v>60</v>
      </c>
    </row>
    <row r="1489" spans="8:13">
      <c r="H1489" s="1" t="s">
        <v>583</v>
      </c>
      <c r="I1489" s="1" t="s">
        <v>6451</v>
      </c>
      <c r="J1489" s="1" t="s">
        <v>1534</v>
      </c>
      <c r="K1489" s="1" t="str">
        <f t="shared" si="47"/>
        <v>2016</v>
      </c>
      <c r="L1489" s="1">
        <f t="shared" si="46"/>
        <v>22</v>
      </c>
      <c r="M1489" s="1" t="s">
        <v>60</v>
      </c>
    </row>
    <row r="1490" spans="8:13" hidden="1">
      <c r="H1490" s="1" t="s">
        <v>63</v>
      </c>
      <c r="I1490" s="1" t="s">
        <v>5745</v>
      </c>
      <c r="J1490" s="1" t="s">
        <v>5768</v>
      </c>
      <c r="K1490" s="1" t="str">
        <f t="shared" si="47"/>
        <v>2007</v>
      </c>
      <c r="L1490" s="1">
        <f t="shared" si="46"/>
        <v>17</v>
      </c>
      <c r="M1490" s="1" t="s">
        <v>79</v>
      </c>
    </row>
    <row r="1491" spans="8:13" hidden="1">
      <c r="H1491" s="1" t="s">
        <v>63</v>
      </c>
      <c r="I1491" s="1" t="s">
        <v>5745</v>
      </c>
      <c r="J1491" s="1" t="s">
        <v>5773</v>
      </c>
      <c r="K1491" s="1" t="str">
        <f t="shared" si="47"/>
        <v>2009</v>
      </c>
      <c r="L1491" s="1">
        <f t="shared" si="46"/>
        <v>19</v>
      </c>
      <c r="M1491" s="1" t="s">
        <v>79</v>
      </c>
    </row>
    <row r="1492" spans="8:13" hidden="1">
      <c r="H1492" s="1" t="s">
        <v>130</v>
      </c>
      <c r="I1492" s="1" t="s">
        <v>5775</v>
      </c>
      <c r="J1492" s="1" t="s">
        <v>1534</v>
      </c>
      <c r="K1492" s="1" t="str">
        <f t="shared" si="47"/>
        <v>2016</v>
      </c>
      <c r="L1492" s="1">
        <f t="shared" si="46"/>
        <v>12</v>
      </c>
      <c r="M1492" s="1" t="s">
        <v>79</v>
      </c>
    </row>
    <row r="1493" spans="8:13">
      <c r="H1493" s="1" t="s">
        <v>88</v>
      </c>
      <c r="I1493" s="1" t="s">
        <v>6484</v>
      </c>
      <c r="J1493" s="1" t="s">
        <v>6336</v>
      </c>
      <c r="K1493" s="1" t="str">
        <f t="shared" si="47"/>
        <v>2010</v>
      </c>
      <c r="L1493" s="1">
        <f t="shared" si="46"/>
        <v>22</v>
      </c>
      <c r="M1493" s="1" t="s">
        <v>60</v>
      </c>
    </row>
    <row r="1494" spans="8:13" hidden="1">
      <c r="H1494" s="1" t="s">
        <v>324</v>
      </c>
      <c r="I1494" s="1" t="s">
        <v>1042</v>
      </c>
      <c r="J1494" s="1" t="s">
        <v>877</v>
      </c>
      <c r="K1494" s="1" t="str">
        <f t="shared" si="47"/>
        <v>2019</v>
      </c>
      <c r="L1494" s="1">
        <f t="shared" si="46"/>
        <v>13</v>
      </c>
      <c r="M1494" s="1" t="s">
        <v>79</v>
      </c>
    </row>
    <row r="1495" spans="8:13">
      <c r="H1495" s="1" t="s">
        <v>367</v>
      </c>
      <c r="I1495" s="1" t="s">
        <v>4683</v>
      </c>
      <c r="J1495" s="1" t="s">
        <v>6558</v>
      </c>
      <c r="K1495" s="1" t="str">
        <f t="shared" si="47"/>
        <v>2013</v>
      </c>
      <c r="L1495" s="1">
        <f t="shared" si="46"/>
        <v>22</v>
      </c>
      <c r="M1495" s="1" t="s">
        <v>60</v>
      </c>
    </row>
    <row r="1496" spans="8:13">
      <c r="H1496" s="1" t="s">
        <v>583</v>
      </c>
      <c r="I1496" s="1" t="s">
        <v>6834</v>
      </c>
      <c r="J1496" s="1" t="s">
        <v>6835</v>
      </c>
      <c r="K1496" s="1" t="str">
        <f t="shared" si="47"/>
        <v>2015</v>
      </c>
      <c r="L1496" s="1">
        <f t="shared" si="46"/>
        <v>22</v>
      </c>
      <c r="M1496" s="1" t="s">
        <v>60</v>
      </c>
    </row>
    <row r="1497" spans="8:13">
      <c r="H1497" s="1" t="s">
        <v>134</v>
      </c>
      <c r="I1497" s="1" t="s">
        <v>7078</v>
      </c>
      <c r="J1497" s="1" t="s">
        <v>2212</v>
      </c>
      <c r="K1497" s="1" t="str">
        <f t="shared" si="47"/>
        <v>2010</v>
      </c>
      <c r="L1497" s="1">
        <f t="shared" si="46"/>
        <v>22</v>
      </c>
      <c r="M1497" s="1" t="s">
        <v>60</v>
      </c>
    </row>
    <row r="1498" spans="8:13" hidden="1">
      <c r="H1498" s="1" t="s">
        <v>126</v>
      </c>
      <c r="I1498" s="1" t="s">
        <v>5788</v>
      </c>
      <c r="J1498" s="1" t="s">
        <v>459</v>
      </c>
      <c r="K1498" s="1" t="str">
        <f t="shared" si="47"/>
        <v>2019</v>
      </c>
      <c r="L1498" s="1">
        <f t="shared" si="46"/>
        <v>13</v>
      </c>
      <c r="M1498" s="1" t="s">
        <v>79</v>
      </c>
    </row>
    <row r="1499" spans="8:13" hidden="1">
      <c r="H1499" s="1" t="s">
        <v>101</v>
      </c>
      <c r="I1499" s="1" t="s">
        <v>5788</v>
      </c>
      <c r="J1499" s="1" t="s">
        <v>2854</v>
      </c>
      <c r="K1499" s="1" t="str">
        <f t="shared" si="47"/>
        <v>2018</v>
      </c>
      <c r="L1499" s="1">
        <f t="shared" si="46"/>
        <v>36</v>
      </c>
      <c r="M1499" s="1" t="s">
        <v>79</v>
      </c>
    </row>
    <row r="1500" spans="8:13">
      <c r="H1500" s="1" t="s">
        <v>583</v>
      </c>
      <c r="I1500" s="1" t="s">
        <v>5331</v>
      </c>
      <c r="J1500" s="1" t="s">
        <v>5034</v>
      </c>
      <c r="K1500" s="1" t="str">
        <f t="shared" si="47"/>
        <v>2015</v>
      </c>
      <c r="L1500" s="1">
        <f t="shared" si="46"/>
        <v>22</v>
      </c>
      <c r="M1500" s="1" t="s">
        <v>60</v>
      </c>
    </row>
    <row r="1501" spans="8:13" hidden="1">
      <c r="H1501" s="1" t="s">
        <v>247</v>
      </c>
      <c r="I1501" s="1" t="s">
        <v>3220</v>
      </c>
      <c r="J1501" s="1" t="s">
        <v>2091</v>
      </c>
      <c r="K1501" s="1" t="str">
        <f t="shared" si="47"/>
        <v>2017</v>
      </c>
      <c r="L1501" s="1">
        <f t="shared" si="46"/>
        <v>12</v>
      </c>
      <c r="M1501" s="1" t="s">
        <v>79</v>
      </c>
    </row>
    <row r="1502" spans="8:13">
      <c r="H1502" s="1" t="s">
        <v>583</v>
      </c>
      <c r="I1502" s="1" t="s">
        <v>5781</v>
      </c>
      <c r="J1502" s="1" t="s">
        <v>5710</v>
      </c>
      <c r="K1502" s="1" t="str">
        <f t="shared" si="47"/>
        <v>2020</v>
      </c>
      <c r="L1502" s="1">
        <f t="shared" si="46"/>
        <v>22</v>
      </c>
      <c r="M1502" s="1" t="s">
        <v>60</v>
      </c>
    </row>
    <row r="1503" spans="8:13">
      <c r="H1503" s="1" t="s">
        <v>583</v>
      </c>
      <c r="I1503" s="1" t="s">
        <v>6554</v>
      </c>
      <c r="J1503" s="1" t="s">
        <v>5710</v>
      </c>
      <c r="K1503" s="1" t="str">
        <f t="shared" si="47"/>
        <v>2020</v>
      </c>
      <c r="L1503" s="1">
        <f t="shared" si="46"/>
        <v>22</v>
      </c>
      <c r="M1503" s="1" t="s">
        <v>60</v>
      </c>
    </row>
    <row r="1504" spans="8:13">
      <c r="H1504" s="1" t="s">
        <v>177</v>
      </c>
      <c r="I1504" s="1" t="s">
        <v>7937</v>
      </c>
      <c r="J1504" s="1" t="s">
        <v>72</v>
      </c>
      <c r="K1504" s="1" t="str">
        <f t="shared" si="47"/>
        <v>2019</v>
      </c>
      <c r="L1504" s="1">
        <f t="shared" si="46"/>
        <v>22</v>
      </c>
      <c r="M1504" s="1" t="s">
        <v>60</v>
      </c>
    </row>
    <row r="1505" spans="8:13">
      <c r="H1505" s="1" t="s">
        <v>177</v>
      </c>
      <c r="I1505" s="1" t="s">
        <v>6586</v>
      </c>
      <c r="J1505" s="1" t="s">
        <v>1288</v>
      </c>
      <c r="K1505" s="1" t="str">
        <f t="shared" si="47"/>
        <v>2019</v>
      </c>
      <c r="L1505" s="1">
        <f t="shared" si="46"/>
        <v>22</v>
      </c>
      <c r="M1505" s="1" t="s">
        <v>60</v>
      </c>
    </row>
    <row r="1506" spans="8:13">
      <c r="H1506" s="1" t="s">
        <v>177</v>
      </c>
      <c r="I1506" s="1" t="s">
        <v>606</v>
      </c>
      <c r="J1506" s="1" t="s">
        <v>656</v>
      </c>
      <c r="K1506" s="1" t="str">
        <f t="shared" si="47"/>
        <v>2019</v>
      </c>
      <c r="L1506" s="1">
        <f t="shared" si="46"/>
        <v>22</v>
      </c>
      <c r="M1506" s="1" t="s">
        <v>60</v>
      </c>
    </row>
    <row r="1507" spans="8:13" hidden="1">
      <c r="H1507" s="1" t="s">
        <v>479</v>
      </c>
      <c r="I1507" s="1" t="s">
        <v>3220</v>
      </c>
      <c r="J1507" s="1" t="s">
        <v>5441</v>
      </c>
      <c r="K1507" s="1" t="str">
        <f t="shared" si="47"/>
        <v>2020</v>
      </c>
      <c r="L1507" s="1">
        <f t="shared" si="46"/>
        <v>19</v>
      </c>
      <c r="M1507" s="1" t="s">
        <v>79</v>
      </c>
    </row>
    <row r="1508" spans="8:13">
      <c r="H1508" s="1" t="s">
        <v>63</v>
      </c>
      <c r="I1508" s="1" t="s">
        <v>8197</v>
      </c>
      <c r="J1508" s="1" t="s">
        <v>8208</v>
      </c>
      <c r="K1508" s="1" t="str">
        <f t="shared" si="47"/>
        <v>2012</v>
      </c>
      <c r="L1508" s="1">
        <f t="shared" si="46"/>
        <v>22</v>
      </c>
      <c r="M1508" s="1" t="s">
        <v>60</v>
      </c>
    </row>
    <row r="1509" spans="8:13" hidden="1">
      <c r="H1509" s="1" t="s">
        <v>158</v>
      </c>
      <c r="I1509" s="1" t="s">
        <v>5140</v>
      </c>
      <c r="J1509" s="1" t="s">
        <v>1286</v>
      </c>
      <c r="K1509" s="1" t="str">
        <f t="shared" si="47"/>
        <v>2017</v>
      </c>
      <c r="L1509" s="1">
        <f t="shared" si="46"/>
        <v>11</v>
      </c>
      <c r="M1509" s="1" t="s">
        <v>79</v>
      </c>
    </row>
    <row r="1510" spans="8:13">
      <c r="H1510" s="1" t="s">
        <v>583</v>
      </c>
      <c r="I1510" s="1" t="s">
        <v>8261</v>
      </c>
      <c r="J1510" s="1" t="s">
        <v>3815</v>
      </c>
      <c r="K1510" s="1" t="str">
        <f t="shared" si="47"/>
        <v>2020</v>
      </c>
      <c r="L1510" s="1">
        <f t="shared" si="46"/>
        <v>22</v>
      </c>
      <c r="M1510" s="1" t="s">
        <v>60</v>
      </c>
    </row>
    <row r="1511" spans="8:13" hidden="1">
      <c r="H1511" s="1" t="s">
        <v>240</v>
      </c>
      <c r="I1511" s="1" t="s">
        <v>987</v>
      </c>
      <c r="J1511" s="1" t="s">
        <v>1222</v>
      </c>
      <c r="K1511" s="1" t="str">
        <f t="shared" si="47"/>
        <v>2015</v>
      </c>
      <c r="L1511" s="1">
        <f t="shared" si="46"/>
        <v>52</v>
      </c>
      <c r="M1511" s="1" t="s">
        <v>79</v>
      </c>
    </row>
    <row r="1512" spans="8:13" hidden="1">
      <c r="H1512" s="1" t="s">
        <v>128</v>
      </c>
      <c r="I1512" s="1" t="s">
        <v>152</v>
      </c>
      <c r="J1512" s="1" t="s">
        <v>1918</v>
      </c>
      <c r="K1512" s="1" t="str">
        <f t="shared" si="47"/>
        <v>2007</v>
      </c>
      <c r="L1512" s="1">
        <f t="shared" si="46"/>
        <v>32</v>
      </c>
      <c r="M1512" s="1" t="s">
        <v>79</v>
      </c>
    </row>
    <row r="1513" spans="8:13">
      <c r="H1513" s="1" t="s">
        <v>177</v>
      </c>
      <c r="I1513" s="1" t="s">
        <v>7224</v>
      </c>
      <c r="J1513" s="1" t="s">
        <v>8382</v>
      </c>
      <c r="K1513" s="1" t="str">
        <f t="shared" si="47"/>
        <v>2013</v>
      </c>
      <c r="L1513" s="1">
        <f t="shared" si="46"/>
        <v>22</v>
      </c>
      <c r="M1513" s="1" t="s">
        <v>60</v>
      </c>
    </row>
    <row r="1514" spans="8:13">
      <c r="H1514" s="1" t="s">
        <v>583</v>
      </c>
      <c r="I1514" s="1" t="s">
        <v>544</v>
      </c>
      <c r="J1514" s="1" t="s">
        <v>7043</v>
      </c>
      <c r="K1514" s="1" t="str">
        <f t="shared" si="47"/>
        <v>2020</v>
      </c>
      <c r="L1514" s="1">
        <f t="shared" si="46"/>
        <v>22</v>
      </c>
      <c r="M1514" s="1" t="s">
        <v>60</v>
      </c>
    </row>
    <row r="1515" spans="8:13">
      <c r="H1515" s="1" t="s">
        <v>583</v>
      </c>
      <c r="I1515" s="1" t="s">
        <v>3346</v>
      </c>
      <c r="J1515" s="1" t="s">
        <v>3346</v>
      </c>
      <c r="K1515" s="1" t="str">
        <f t="shared" si="47"/>
        <v>2012</v>
      </c>
      <c r="L1515" s="1">
        <f t="shared" si="46"/>
        <v>22</v>
      </c>
      <c r="M1515" s="1" t="s">
        <v>60</v>
      </c>
    </row>
    <row r="1516" spans="8:13">
      <c r="H1516" s="1" t="s">
        <v>128</v>
      </c>
      <c r="I1516" s="1" t="s">
        <v>9041</v>
      </c>
      <c r="J1516" s="1" t="s">
        <v>9042</v>
      </c>
      <c r="K1516" s="1" t="str">
        <f t="shared" si="47"/>
        <v>1992</v>
      </c>
      <c r="L1516" s="1">
        <f t="shared" si="46"/>
        <v>22</v>
      </c>
      <c r="M1516" s="1" t="s">
        <v>60</v>
      </c>
    </row>
    <row r="1517" spans="8:13" hidden="1">
      <c r="H1517" s="1" t="s">
        <v>324</v>
      </c>
      <c r="I1517" s="1" t="s">
        <v>5836</v>
      </c>
      <c r="J1517" s="1" t="s">
        <v>1350</v>
      </c>
      <c r="K1517" s="1" t="str">
        <f t="shared" si="47"/>
        <v>2019</v>
      </c>
      <c r="L1517" s="1">
        <f t="shared" si="46"/>
        <v>12</v>
      </c>
      <c r="M1517" s="1" t="s">
        <v>79</v>
      </c>
    </row>
    <row r="1518" spans="8:13" hidden="1">
      <c r="H1518" s="1" t="s">
        <v>324</v>
      </c>
      <c r="I1518" s="1" t="s">
        <v>5836</v>
      </c>
      <c r="J1518" s="1" t="s">
        <v>5844</v>
      </c>
      <c r="K1518" s="1" t="str">
        <f t="shared" si="47"/>
        <v>2019</v>
      </c>
      <c r="L1518" s="1">
        <f t="shared" si="46"/>
        <v>12</v>
      </c>
      <c r="M1518" s="1" t="s">
        <v>79</v>
      </c>
    </row>
    <row r="1519" spans="8:13" hidden="1">
      <c r="H1519" s="1" t="s">
        <v>479</v>
      </c>
      <c r="I1519" s="1" t="s">
        <v>5836</v>
      </c>
      <c r="J1519" s="1" t="s">
        <v>591</v>
      </c>
      <c r="K1519" s="1" t="str">
        <f t="shared" si="47"/>
        <v>2019</v>
      </c>
      <c r="L1519" s="1">
        <f t="shared" si="46"/>
        <v>18</v>
      </c>
      <c r="M1519" s="1" t="s">
        <v>79</v>
      </c>
    </row>
    <row r="1520" spans="8:13">
      <c r="H1520" s="1" t="s">
        <v>128</v>
      </c>
      <c r="I1520" s="1" t="s">
        <v>9273</v>
      </c>
      <c r="J1520" s="1" t="s">
        <v>9278</v>
      </c>
      <c r="K1520" s="1" t="str">
        <f t="shared" si="47"/>
        <v>1993</v>
      </c>
      <c r="L1520" s="1">
        <f t="shared" ref="L1520:L1583" si="48">H1520-(TEXT(I1520,"YYYY")-TEXT(J1520,"YYYY"))</f>
        <v>22</v>
      </c>
      <c r="M1520" s="1" t="s">
        <v>60</v>
      </c>
    </row>
    <row r="1521" spans="8:13" hidden="1">
      <c r="H1521" s="1" t="s">
        <v>116</v>
      </c>
      <c r="I1521" s="1" t="s">
        <v>397</v>
      </c>
      <c r="J1521" s="1" t="s">
        <v>717</v>
      </c>
      <c r="K1521" s="1" t="str">
        <f t="shared" si="47"/>
        <v>2018</v>
      </c>
      <c r="L1521" s="1">
        <f t="shared" si="48"/>
        <v>3</v>
      </c>
      <c r="M1521" s="1" t="s">
        <v>79</v>
      </c>
    </row>
    <row r="1522" spans="8:13">
      <c r="H1522" s="1" t="s">
        <v>583</v>
      </c>
      <c r="I1522" s="1" t="s">
        <v>9415</v>
      </c>
      <c r="J1522" s="1" t="s">
        <v>9416</v>
      </c>
      <c r="K1522" s="1" t="str">
        <f t="shared" si="47"/>
        <v>2012</v>
      </c>
      <c r="L1522" s="1">
        <f t="shared" si="48"/>
        <v>22</v>
      </c>
      <c r="M1522" s="1" t="s">
        <v>60</v>
      </c>
    </row>
    <row r="1523" spans="8:13">
      <c r="H1523" s="1" t="s">
        <v>63</v>
      </c>
      <c r="I1523" s="1" t="s">
        <v>9629</v>
      </c>
      <c r="J1523" s="1" t="s">
        <v>9644</v>
      </c>
      <c r="K1523" s="1" t="str">
        <f t="shared" si="47"/>
        <v>2005</v>
      </c>
      <c r="L1523" s="1">
        <f t="shared" si="48"/>
        <v>22</v>
      </c>
      <c r="M1523" s="1" t="s">
        <v>60</v>
      </c>
    </row>
    <row r="1524" spans="8:13">
      <c r="H1524" s="1" t="s">
        <v>134</v>
      </c>
      <c r="I1524" s="1" t="s">
        <v>9868</v>
      </c>
      <c r="J1524" s="1" t="s">
        <v>9883</v>
      </c>
      <c r="K1524" s="1" t="str">
        <f t="shared" si="47"/>
        <v>2008</v>
      </c>
      <c r="L1524" s="1">
        <f t="shared" si="48"/>
        <v>22</v>
      </c>
      <c r="M1524" s="1" t="s">
        <v>60</v>
      </c>
    </row>
    <row r="1525" spans="8:13" hidden="1">
      <c r="H1525" s="1" t="s">
        <v>158</v>
      </c>
      <c r="I1525" s="1" t="s">
        <v>397</v>
      </c>
      <c r="J1525" s="1" t="s">
        <v>4102</v>
      </c>
      <c r="K1525" s="1" t="str">
        <f t="shared" si="47"/>
        <v>2016</v>
      </c>
      <c r="L1525" s="1">
        <f t="shared" si="48"/>
        <v>7</v>
      </c>
      <c r="M1525" s="1" t="s">
        <v>79</v>
      </c>
    </row>
    <row r="1526" spans="8:13">
      <c r="H1526" s="1" t="s">
        <v>299</v>
      </c>
      <c r="I1526" s="1" t="s">
        <v>10161</v>
      </c>
      <c r="J1526" s="1" t="s">
        <v>10178</v>
      </c>
      <c r="K1526" s="1" t="str">
        <f t="shared" si="47"/>
        <v>1990</v>
      </c>
      <c r="L1526" s="1">
        <f t="shared" si="48"/>
        <v>22</v>
      </c>
      <c r="M1526" s="1" t="s">
        <v>60</v>
      </c>
    </row>
    <row r="1527" spans="8:13" hidden="1">
      <c r="H1527" s="1" t="s">
        <v>530</v>
      </c>
      <c r="I1527" s="1" t="s">
        <v>397</v>
      </c>
      <c r="J1527" s="1" t="s">
        <v>587</v>
      </c>
      <c r="K1527" s="1" t="str">
        <f t="shared" si="47"/>
        <v>2017</v>
      </c>
      <c r="L1527" s="1">
        <f t="shared" si="48"/>
        <v>30</v>
      </c>
      <c r="M1527" s="1" t="s">
        <v>79</v>
      </c>
    </row>
    <row r="1528" spans="8:13">
      <c r="H1528" s="1" t="s">
        <v>583</v>
      </c>
      <c r="I1528" s="1" t="s">
        <v>1039</v>
      </c>
      <c r="J1528" s="1" t="s">
        <v>9574</v>
      </c>
      <c r="K1528" s="1" t="str">
        <f t="shared" si="47"/>
        <v>2018</v>
      </c>
      <c r="L1528" s="1">
        <f t="shared" si="48"/>
        <v>22</v>
      </c>
      <c r="M1528" s="1" t="s">
        <v>60</v>
      </c>
    </row>
    <row r="1529" spans="8:13" hidden="1">
      <c r="H1529" s="1" t="s">
        <v>247</v>
      </c>
      <c r="I1529" s="1" t="s">
        <v>397</v>
      </c>
      <c r="J1529" s="1" t="s">
        <v>683</v>
      </c>
      <c r="K1529" s="1" t="str">
        <f t="shared" si="47"/>
        <v>2019</v>
      </c>
      <c r="L1529" s="1">
        <f t="shared" si="48"/>
        <v>14</v>
      </c>
      <c r="M1529" s="1" t="s">
        <v>79</v>
      </c>
    </row>
    <row r="1530" spans="8:13">
      <c r="H1530" s="1" t="s">
        <v>583</v>
      </c>
      <c r="I1530" s="1" t="s">
        <v>9362</v>
      </c>
      <c r="J1530" s="1" t="s">
        <v>8590</v>
      </c>
      <c r="K1530" s="1" t="str">
        <f t="shared" si="47"/>
        <v>2020</v>
      </c>
      <c r="L1530" s="1">
        <f t="shared" si="48"/>
        <v>22</v>
      </c>
      <c r="M1530" s="1" t="s">
        <v>60</v>
      </c>
    </row>
    <row r="1531" spans="8:13">
      <c r="H1531" s="1" t="s">
        <v>583</v>
      </c>
      <c r="I1531" s="1" t="s">
        <v>857</v>
      </c>
      <c r="J1531" s="1" t="s">
        <v>10675</v>
      </c>
      <c r="K1531" s="1" t="str">
        <f t="shared" si="47"/>
        <v>2020</v>
      </c>
      <c r="L1531" s="1">
        <f t="shared" si="48"/>
        <v>22</v>
      </c>
      <c r="M1531" s="1" t="s">
        <v>60</v>
      </c>
    </row>
    <row r="1532" spans="8:13" hidden="1">
      <c r="H1532" s="1" t="s">
        <v>108</v>
      </c>
      <c r="I1532" s="1" t="s">
        <v>5882</v>
      </c>
      <c r="J1532" s="1" t="s">
        <v>905</v>
      </c>
      <c r="K1532" s="1" t="str">
        <f t="shared" si="47"/>
        <v>2015</v>
      </c>
      <c r="L1532" s="1">
        <f t="shared" si="48"/>
        <v>8</v>
      </c>
      <c r="M1532" s="1" t="s">
        <v>79</v>
      </c>
    </row>
    <row r="1533" spans="8:13">
      <c r="H1533" s="1" t="s">
        <v>583</v>
      </c>
      <c r="I1533" s="1" t="s">
        <v>8481</v>
      </c>
      <c r="J1533" s="1" t="s">
        <v>11156</v>
      </c>
      <c r="K1533" s="1" t="str">
        <f t="shared" si="47"/>
        <v>2020</v>
      </c>
      <c r="L1533" s="1">
        <f t="shared" si="48"/>
        <v>22</v>
      </c>
      <c r="M1533" s="1" t="s">
        <v>60</v>
      </c>
    </row>
    <row r="1534" spans="8:13" hidden="1">
      <c r="H1534" s="1" t="s">
        <v>149</v>
      </c>
      <c r="I1534" s="1" t="s">
        <v>358</v>
      </c>
      <c r="J1534" s="1" t="s">
        <v>274</v>
      </c>
      <c r="K1534" s="1" t="str">
        <f t="shared" si="47"/>
        <v>2017</v>
      </c>
      <c r="L1534" s="1">
        <f t="shared" si="48"/>
        <v>36</v>
      </c>
      <c r="M1534" s="1" t="s">
        <v>79</v>
      </c>
    </row>
    <row r="1535" spans="8:13">
      <c r="H1535" s="1" t="s">
        <v>177</v>
      </c>
      <c r="I1535" s="1" t="s">
        <v>7224</v>
      </c>
      <c r="J1535" s="1" t="s">
        <v>8835</v>
      </c>
      <c r="K1535" s="1" t="str">
        <f t="shared" si="47"/>
        <v>2013</v>
      </c>
      <c r="L1535" s="1">
        <f t="shared" si="48"/>
        <v>22</v>
      </c>
      <c r="M1535" s="1" t="s">
        <v>60</v>
      </c>
    </row>
    <row r="1536" spans="8:13" hidden="1">
      <c r="H1536" s="1" t="s">
        <v>71</v>
      </c>
      <c r="I1536" s="1" t="s">
        <v>683</v>
      </c>
      <c r="J1536" s="1" t="s">
        <v>1039</v>
      </c>
      <c r="K1536" s="1" t="str">
        <f t="shared" si="47"/>
        <v>2018</v>
      </c>
      <c r="L1536" s="1">
        <f t="shared" si="48"/>
        <v>6</v>
      </c>
      <c r="M1536" s="1" t="s">
        <v>79</v>
      </c>
    </row>
    <row r="1537" spans="8:13">
      <c r="H1537" s="1" t="s">
        <v>177</v>
      </c>
      <c r="I1537" s="1" t="s">
        <v>8821</v>
      </c>
      <c r="J1537" s="1" t="s">
        <v>2023</v>
      </c>
      <c r="K1537" s="1" t="str">
        <f t="shared" si="47"/>
        <v>2013</v>
      </c>
      <c r="L1537" s="1">
        <f t="shared" si="48"/>
        <v>22</v>
      </c>
      <c r="M1537" s="1" t="s">
        <v>60</v>
      </c>
    </row>
    <row r="1538" spans="8:13">
      <c r="H1538" s="1" t="s">
        <v>584</v>
      </c>
      <c r="I1538" s="1" t="s">
        <v>11621</v>
      </c>
      <c r="J1538" s="1" t="s">
        <v>11636</v>
      </c>
      <c r="K1538" s="1" t="str">
        <f t="shared" ref="K1538:K1601" si="49">TEXT(J1538,"YYYY")</f>
        <v>2000</v>
      </c>
      <c r="L1538" s="1">
        <f t="shared" si="48"/>
        <v>22</v>
      </c>
      <c r="M1538" s="1" t="s">
        <v>60</v>
      </c>
    </row>
    <row r="1539" spans="8:13" hidden="1">
      <c r="H1539" s="1" t="s">
        <v>130</v>
      </c>
      <c r="I1539" s="1" t="s">
        <v>5821</v>
      </c>
      <c r="J1539" s="1" t="s">
        <v>3488</v>
      </c>
      <c r="K1539" s="1" t="str">
        <f t="shared" si="49"/>
        <v>2018</v>
      </c>
      <c r="L1539" s="1">
        <f t="shared" si="48"/>
        <v>10</v>
      </c>
      <c r="M1539" s="1" t="s">
        <v>79</v>
      </c>
    </row>
    <row r="1540" spans="8:13">
      <c r="H1540" s="1" t="s">
        <v>144</v>
      </c>
      <c r="I1540" s="1" t="s">
        <v>9305</v>
      </c>
      <c r="J1540" s="1" t="s">
        <v>3668</v>
      </c>
      <c r="K1540" s="1" t="str">
        <f t="shared" si="49"/>
        <v>2018</v>
      </c>
      <c r="L1540" s="1">
        <f t="shared" si="48"/>
        <v>22</v>
      </c>
      <c r="M1540" s="1" t="s">
        <v>60</v>
      </c>
    </row>
    <row r="1541" spans="8:13">
      <c r="H1541" s="1" t="s">
        <v>177</v>
      </c>
      <c r="I1541" s="1" t="s">
        <v>7419</v>
      </c>
      <c r="J1541" s="1" t="s">
        <v>3781</v>
      </c>
      <c r="K1541" s="1" t="str">
        <f t="shared" si="49"/>
        <v>2019</v>
      </c>
      <c r="L1541" s="1">
        <f t="shared" si="48"/>
        <v>22</v>
      </c>
      <c r="M1541" s="1" t="s">
        <v>60</v>
      </c>
    </row>
    <row r="1542" spans="8:13">
      <c r="H1542" s="1" t="s">
        <v>583</v>
      </c>
      <c r="I1542" s="1" t="s">
        <v>3806</v>
      </c>
      <c r="J1542" s="1" t="s">
        <v>3806</v>
      </c>
      <c r="K1542" s="1" t="str">
        <f t="shared" si="49"/>
        <v>2015</v>
      </c>
      <c r="L1542" s="1">
        <f t="shared" si="48"/>
        <v>22</v>
      </c>
      <c r="M1542" s="1" t="s">
        <v>60</v>
      </c>
    </row>
    <row r="1543" spans="8:13">
      <c r="H1543" s="1" t="s">
        <v>88</v>
      </c>
      <c r="I1543" s="1" t="s">
        <v>51</v>
      </c>
      <c r="J1543" s="1" t="s">
        <v>93</v>
      </c>
      <c r="K1543" s="1" t="str">
        <f t="shared" si="49"/>
        <v>2014</v>
      </c>
      <c r="L1543" s="1">
        <f t="shared" si="48"/>
        <v>23</v>
      </c>
      <c r="M1543" s="1" t="s">
        <v>60</v>
      </c>
    </row>
    <row r="1544" spans="8:13">
      <c r="H1544" s="1" t="s">
        <v>177</v>
      </c>
      <c r="I1544" s="1" t="s">
        <v>787</v>
      </c>
      <c r="J1544" s="1" t="s">
        <v>787</v>
      </c>
      <c r="K1544" s="1" t="str">
        <f t="shared" si="49"/>
        <v>2019</v>
      </c>
      <c r="L1544" s="1">
        <f t="shared" si="48"/>
        <v>23</v>
      </c>
      <c r="M1544" s="1" t="s">
        <v>60</v>
      </c>
    </row>
    <row r="1545" spans="8:13">
      <c r="H1545" s="1" t="s">
        <v>88</v>
      </c>
      <c r="I1545" s="1" t="s">
        <v>1245</v>
      </c>
      <c r="J1545" s="1" t="s">
        <v>1259</v>
      </c>
      <c r="K1545" s="1" t="str">
        <f t="shared" si="49"/>
        <v>2014</v>
      </c>
      <c r="L1545" s="1">
        <f t="shared" si="48"/>
        <v>23</v>
      </c>
      <c r="M1545" s="1" t="s">
        <v>60</v>
      </c>
    </row>
    <row r="1546" spans="8:13" hidden="1">
      <c r="H1546" s="1" t="s">
        <v>310</v>
      </c>
      <c r="I1546" s="1" t="s">
        <v>5140</v>
      </c>
      <c r="J1546" s="1" t="s">
        <v>5226</v>
      </c>
      <c r="K1546" s="1" t="str">
        <f t="shared" si="49"/>
        <v>2016</v>
      </c>
      <c r="L1546" s="1">
        <f t="shared" si="48"/>
        <v>44</v>
      </c>
      <c r="M1546" s="1" t="s">
        <v>79</v>
      </c>
    </row>
    <row r="1547" spans="8:13">
      <c r="H1547" s="1" t="s">
        <v>367</v>
      </c>
      <c r="I1547" s="1" t="s">
        <v>1531</v>
      </c>
      <c r="J1547" s="1" t="s">
        <v>1534</v>
      </c>
      <c r="K1547" s="1" t="str">
        <f t="shared" si="49"/>
        <v>2016</v>
      </c>
      <c r="L1547" s="1">
        <f t="shared" si="48"/>
        <v>23</v>
      </c>
      <c r="M1547" s="1" t="s">
        <v>60</v>
      </c>
    </row>
    <row r="1548" spans="8:13" hidden="1">
      <c r="H1548" s="1" t="s">
        <v>1343</v>
      </c>
      <c r="I1548" s="1" t="s">
        <v>2822</v>
      </c>
      <c r="J1548" s="1" t="s">
        <v>3167</v>
      </c>
      <c r="K1548" s="1" t="str">
        <f t="shared" si="49"/>
        <v>1997</v>
      </c>
      <c r="L1548" s="1">
        <f t="shared" si="48"/>
        <v>21</v>
      </c>
      <c r="M1548" s="1" t="s">
        <v>79</v>
      </c>
    </row>
    <row r="1549" spans="8:13">
      <c r="H1549" s="1" t="s">
        <v>448</v>
      </c>
      <c r="I1549" s="1" t="s">
        <v>1774</v>
      </c>
      <c r="J1549" s="1" t="s">
        <v>1775</v>
      </c>
      <c r="K1549" s="1" t="str">
        <f t="shared" si="49"/>
        <v>2009</v>
      </c>
      <c r="L1549" s="1">
        <f t="shared" si="48"/>
        <v>23</v>
      </c>
      <c r="M1549" s="1" t="s">
        <v>60</v>
      </c>
    </row>
    <row r="1550" spans="8:13">
      <c r="H1550" s="1" t="s">
        <v>177</v>
      </c>
      <c r="I1550" s="1" t="s">
        <v>2051</v>
      </c>
      <c r="J1550" s="1" t="s">
        <v>1039</v>
      </c>
      <c r="K1550" s="1" t="str">
        <f t="shared" si="49"/>
        <v>2018</v>
      </c>
      <c r="L1550" s="1">
        <f t="shared" si="48"/>
        <v>23</v>
      </c>
      <c r="M1550" s="1" t="s">
        <v>60</v>
      </c>
    </row>
    <row r="1551" spans="8:13" hidden="1">
      <c r="H1551" s="1" t="s">
        <v>233</v>
      </c>
      <c r="I1551" s="1" t="s">
        <v>2822</v>
      </c>
      <c r="J1551" s="1" t="s">
        <v>84</v>
      </c>
      <c r="K1551" s="1" t="str">
        <f t="shared" si="49"/>
        <v>2017</v>
      </c>
      <c r="L1551" s="1">
        <f t="shared" si="48"/>
        <v>49</v>
      </c>
      <c r="M1551" s="1" t="s">
        <v>79</v>
      </c>
    </row>
    <row r="1552" spans="8:13">
      <c r="H1552" s="1" t="s">
        <v>177</v>
      </c>
      <c r="I1552" s="1" t="s">
        <v>3607</v>
      </c>
      <c r="J1552" s="1" t="s">
        <v>72</v>
      </c>
      <c r="K1552" s="1" t="str">
        <f t="shared" si="49"/>
        <v>2019</v>
      </c>
      <c r="L1552" s="1">
        <f t="shared" si="48"/>
        <v>23</v>
      </c>
      <c r="M1552" s="1" t="s">
        <v>60</v>
      </c>
    </row>
    <row r="1553" spans="8:13" hidden="1">
      <c r="H1553" s="1" t="s">
        <v>177</v>
      </c>
      <c r="I1553" s="1" t="s">
        <v>2822</v>
      </c>
      <c r="J1553" s="1" t="s">
        <v>5258</v>
      </c>
      <c r="K1553" s="1" t="str">
        <f t="shared" si="49"/>
        <v>2015</v>
      </c>
      <c r="L1553" s="1">
        <f t="shared" si="48"/>
        <v>21</v>
      </c>
      <c r="M1553" s="1" t="s">
        <v>79</v>
      </c>
    </row>
    <row r="1554" spans="8:13" hidden="1">
      <c r="H1554" s="1" t="s">
        <v>464</v>
      </c>
      <c r="I1554" s="1" t="s">
        <v>2822</v>
      </c>
      <c r="J1554" s="1" t="s">
        <v>2770</v>
      </c>
      <c r="K1554" s="1" t="str">
        <f t="shared" si="49"/>
        <v>2015</v>
      </c>
      <c r="L1554" s="1">
        <f t="shared" si="48"/>
        <v>29</v>
      </c>
      <c r="M1554" s="1" t="s">
        <v>79</v>
      </c>
    </row>
    <row r="1555" spans="8:13">
      <c r="H1555" s="1" t="s">
        <v>282</v>
      </c>
      <c r="I1555" s="1" t="s">
        <v>4324</v>
      </c>
      <c r="J1555" s="1" t="s">
        <v>3167</v>
      </c>
      <c r="K1555" s="1" t="str">
        <f t="shared" si="49"/>
        <v>1997</v>
      </c>
      <c r="L1555" s="1">
        <f t="shared" si="48"/>
        <v>23</v>
      </c>
      <c r="M1555" s="1" t="s">
        <v>60</v>
      </c>
    </row>
    <row r="1556" spans="8:13" hidden="1">
      <c r="H1556" s="1" t="s">
        <v>233</v>
      </c>
      <c r="I1556" s="1" t="s">
        <v>873</v>
      </c>
      <c r="J1556" s="1" t="s">
        <v>1741</v>
      </c>
      <c r="K1556" s="1" t="str">
        <f t="shared" si="49"/>
        <v>2017</v>
      </c>
      <c r="L1556" s="1">
        <f t="shared" si="48"/>
        <v>49</v>
      </c>
      <c r="M1556" s="1" t="s">
        <v>79</v>
      </c>
    </row>
    <row r="1557" spans="8:13" hidden="1">
      <c r="H1557" s="1" t="s">
        <v>58</v>
      </c>
      <c r="I1557" s="1" t="s">
        <v>5160</v>
      </c>
      <c r="J1557" s="1" t="s">
        <v>3363</v>
      </c>
      <c r="K1557" s="1" t="str">
        <f t="shared" si="49"/>
        <v>2017</v>
      </c>
      <c r="L1557" s="1">
        <f t="shared" si="48"/>
        <v>10</v>
      </c>
      <c r="M1557" s="1" t="s">
        <v>79</v>
      </c>
    </row>
    <row r="1558" spans="8:13">
      <c r="H1558" s="1" t="s">
        <v>530</v>
      </c>
      <c r="I1558" s="1" t="s">
        <v>4324</v>
      </c>
      <c r="J1558" s="1" t="s">
        <v>1918</v>
      </c>
      <c r="K1558" s="1" t="str">
        <f t="shared" si="49"/>
        <v>2007</v>
      </c>
      <c r="L1558" s="1">
        <f t="shared" si="48"/>
        <v>23</v>
      </c>
      <c r="M1558" s="1" t="s">
        <v>60</v>
      </c>
    </row>
    <row r="1559" spans="8:13">
      <c r="H1559" s="1" t="s">
        <v>678</v>
      </c>
      <c r="I1559" s="1" t="s">
        <v>804</v>
      </c>
      <c r="J1559" s="1" t="s">
        <v>4414</v>
      </c>
      <c r="K1559" s="1" t="str">
        <f t="shared" si="49"/>
        <v>2007</v>
      </c>
      <c r="L1559" s="1">
        <f t="shared" si="48"/>
        <v>23</v>
      </c>
      <c r="M1559" s="1" t="s">
        <v>60</v>
      </c>
    </row>
    <row r="1560" spans="8:13" hidden="1">
      <c r="H1560" s="1" t="s">
        <v>78</v>
      </c>
      <c r="I1560" s="1" t="s">
        <v>5160</v>
      </c>
      <c r="J1560" s="1" t="s">
        <v>652</v>
      </c>
      <c r="K1560" s="1" t="str">
        <f t="shared" si="49"/>
        <v>2010</v>
      </c>
      <c r="L1560" s="1">
        <f t="shared" si="48"/>
        <v>22</v>
      </c>
      <c r="M1560" s="1" t="s">
        <v>79</v>
      </c>
    </row>
    <row r="1561" spans="8:13">
      <c r="H1561" s="1" t="s">
        <v>144</v>
      </c>
      <c r="I1561" s="1" t="s">
        <v>4349</v>
      </c>
      <c r="J1561" s="1" t="s">
        <v>1534</v>
      </c>
      <c r="K1561" s="1" t="str">
        <f t="shared" si="49"/>
        <v>2016</v>
      </c>
      <c r="L1561" s="1">
        <f t="shared" si="48"/>
        <v>23</v>
      </c>
      <c r="M1561" s="1" t="s">
        <v>60</v>
      </c>
    </row>
    <row r="1562" spans="8:13" hidden="1">
      <c r="H1562" s="1" t="s">
        <v>118</v>
      </c>
      <c r="I1562" s="1" t="s">
        <v>5160</v>
      </c>
      <c r="J1562" s="1" t="s">
        <v>1286</v>
      </c>
      <c r="K1562" s="1" t="str">
        <f t="shared" si="49"/>
        <v>2017</v>
      </c>
      <c r="L1562" s="1">
        <f t="shared" si="48"/>
        <v>25</v>
      </c>
      <c r="M1562" s="1" t="s">
        <v>79</v>
      </c>
    </row>
    <row r="1563" spans="8:13">
      <c r="H1563" s="1" t="s">
        <v>177</v>
      </c>
      <c r="I1563" s="1" t="s">
        <v>3404</v>
      </c>
      <c r="J1563" s="1" t="s">
        <v>3404</v>
      </c>
      <c r="K1563" s="1" t="str">
        <f t="shared" si="49"/>
        <v>2017</v>
      </c>
      <c r="L1563" s="1">
        <f t="shared" si="48"/>
        <v>23</v>
      </c>
      <c r="M1563" s="1" t="s">
        <v>60</v>
      </c>
    </row>
    <row r="1564" spans="8:13">
      <c r="H1564" s="1" t="s">
        <v>177</v>
      </c>
      <c r="I1564" s="1" t="s">
        <v>5231</v>
      </c>
      <c r="J1564" s="1" t="s">
        <v>3171</v>
      </c>
      <c r="K1564" s="1" t="str">
        <f t="shared" si="49"/>
        <v>2016</v>
      </c>
      <c r="L1564" s="1">
        <f t="shared" si="48"/>
        <v>23</v>
      </c>
      <c r="M1564" s="1" t="s">
        <v>60</v>
      </c>
    </row>
    <row r="1565" spans="8:13">
      <c r="H1565" s="1" t="s">
        <v>144</v>
      </c>
      <c r="I1565" s="1" t="s">
        <v>6569</v>
      </c>
      <c r="J1565" s="1" t="s">
        <v>604</v>
      </c>
      <c r="K1565" s="1" t="str">
        <f t="shared" si="49"/>
        <v>2019</v>
      </c>
      <c r="L1565" s="1">
        <f t="shared" si="48"/>
        <v>23</v>
      </c>
      <c r="M1565" s="1" t="s">
        <v>60</v>
      </c>
    </row>
    <row r="1566" spans="8:13" hidden="1">
      <c r="H1566" s="1" t="s">
        <v>344</v>
      </c>
      <c r="I1566" s="1" t="s">
        <v>5975</v>
      </c>
      <c r="J1566" s="1" t="s">
        <v>5976</v>
      </c>
      <c r="K1566" s="1" t="str">
        <f t="shared" si="49"/>
        <v>2014</v>
      </c>
      <c r="L1566" s="1">
        <f t="shared" si="48"/>
        <v>18</v>
      </c>
      <c r="M1566" s="1" t="s">
        <v>79</v>
      </c>
    </row>
    <row r="1567" spans="8:13">
      <c r="H1567" s="1" t="s">
        <v>177</v>
      </c>
      <c r="I1567" s="1" t="s">
        <v>3983</v>
      </c>
      <c r="J1567" s="1" t="s">
        <v>250</v>
      </c>
      <c r="K1567" s="1" t="str">
        <f t="shared" si="49"/>
        <v>2016</v>
      </c>
      <c r="L1567" s="1">
        <f t="shared" si="48"/>
        <v>23</v>
      </c>
      <c r="M1567" s="1" t="s">
        <v>60</v>
      </c>
    </row>
    <row r="1568" spans="8:13">
      <c r="H1568" s="1" t="s">
        <v>177</v>
      </c>
      <c r="I1568" s="1" t="s">
        <v>3983</v>
      </c>
      <c r="J1568" s="1" t="s">
        <v>5832</v>
      </c>
      <c r="K1568" s="1" t="str">
        <f t="shared" si="49"/>
        <v>2016</v>
      </c>
      <c r="L1568" s="1">
        <f t="shared" si="48"/>
        <v>23</v>
      </c>
      <c r="M1568" s="1" t="s">
        <v>60</v>
      </c>
    </row>
    <row r="1569" spans="8:13" hidden="1">
      <c r="H1569" s="1" t="s">
        <v>583</v>
      </c>
      <c r="I1569" s="1" t="s">
        <v>5981</v>
      </c>
      <c r="J1569" s="1" t="s">
        <v>1534</v>
      </c>
      <c r="K1569" s="1" t="str">
        <f t="shared" si="49"/>
        <v>2016</v>
      </c>
      <c r="L1569" s="1">
        <f t="shared" si="48"/>
        <v>21</v>
      </c>
      <c r="M1569" s="1" t="s">
        <v>79</v>
      </c>
    </row>
    <row r="1570" spans="8:13">
      <c r="H1570" s="1" t="s">
        <v>144</v>
      </c>
      <c r="I1570" s="1" t="s">
        <v>7812</v>
      </c>
      <c r="J1570" s="1" t="s">
        <v>1422</v>
      </c>
      <c r="K1570" s="1" t="str">
        <f t="shared" si="49"/>
        <v>2015</v>
      </c>
      <c r="L1570" s="1">
        <f t="shared" si="48"/>
        <v>23</v>
      </c>
      <c r="M1570" s="1" t="s">
        <v>60</v>
      </c>
    </row>
    <row r="1571" spans="8:13">
      <c r="H1571" s="1" t="s">
        <v>144</v>
      </c>
      <c r="I1571" s="1" t="s">
        <v>7910</v>
      </c>
      <c r="J1571" s="1" t="s">
        <v>7911</v>
      </c>
      <c r="K1571" s="1" t="str">
        <f t="shared" si="49"/>
        <v>2011</v>
      </c>
      <c r="L1571" s="1">
        <f t="shared" si="48"/>
        <v>23</v>
      </c>
      <c r="M1571" s="1" t="s">
        <v>60</v>
      </c>
    </row>
    <row r="1572" spans="8:13">
      <c r="H1572" s="1" t="s">
        <v>134</v>
      </c>
      <c r="I1572" s="1" t="s">
        <v>7937</v>
      </c>
      <c r="J1572" s="1" t="s">
        <v>5204</v>
      </c>
      <c r="K1572" s="1" t="str">
        <f t="shared" si="49"/>
        <v>2016</v>
      </c>
      <c r="L1572" s="1">
        <f t="shared" si="48"/>
        <v>23</v>
      </c>
      <c r="M1572" s="1" t="s">
        <v>60</v>
      </c>
    </row>
    <row r="1573" spans="8:13">
      <c r="H1573" s="1" t="s">
        <v>144</v>
      </c>
      <c r="I1573" s="1" t="s">
        <v>6586</v>
      </c>
      <c r="J1573" s="1" t="s">
        <v>3412</v>
      </c>
      <c r="K1573" s="1" t="str">
        <f t="shared" si="49"/>
        <v>2019</v>
      </c>
      <c r="L1573" s="1">
        <f t="shared" si="48"/>
        <v>23</v>
      </c>
      <c r="M1573" s="1" t="s">
        <v>60</v>
      </c>
    </row>
    <row r="1574" spans="8:13">
      <c r="H1574" s="1" t="s">
        <v>177</v>
      </c>
      <c r="I1574" s="1" t="s">
        <v>8192</v>
      </c>
      <c r="J1574" s="1" t="s">
        <v>4926</v>
      </c>
      <c r="K1574" s="1" t="str">
        <f t="shared" si="49"/>
        <v>2020</v>
      </c>
      <c r="L1574" s="1">
        <f t="shared" si="48"/>
        <v>23</v>
      </c>
      <c r="M1574" s="1" t="s">
        <v>60</v>
      </c>
    </row>
    <row r="1575" spans="8:13" hidden="1">
      <c r="H1575" s="1" t="s">
        <v>367</v>
      </c>
      <c r="I1575" s="1" t="s">
        <v>5997</v>
      </c>
      <c r="J1575" s="1" t="s">
        <v>1534</v>
      </c>
      <c r="K1575" s="1" t="str">
        <f t="shared" si="49"/>
        <v>2016</v>
      </c>
      <c r="L1575" s="1">
        <f t="shared" si="48"/>
        <v>25</v>
      </c>
      <c r="M1575" s="1" t="s">
        <v>79</v>
      </c>
    </row>
    <row r="1576" spans="8:13">
      <c r="H1576" s="1" t="s">
        <v>118</v>
      </c>
      <c r="I1576" s="1" t="s">
        <v>8573</v>
      </c>
      <c r="J1576" s="1" t="s">
        <v>1249</v>
      </c>
      <c r="K1576" s="1" t="str">
        <f t="shared" si="49"/>
        <v>2018</v>
      </c>
      <c r="L1576" s="1">
        <f t="shared" si="48"/>
        <v>23</v>
      </c>
      <c r="M1576" s="1" t="s">
        <v>60</v>
      </c>
    </row>
    <row r="1577" spans="8:13" hidden="1">
      <c r="H1577" s="1" t="s">
        <v>484</v>
      </c>
      <c r="I1577" s="1" t="s">
        <v>6004</v>
      </c>
      <c r="J1577" s="1" t="s">
        <v>496</v>
      </c>
      <c r="K1577" s="1" t="str">
        <f t="shared" si="49"/>
        <v>2017</v>
      </c>
      <c r="L1577" s="1">
        <f t="shared" si="48"/>
        <v>48</v>
      </c>
      <c r="M1577" s="1" t="s">
        <v>79</v>
      </c>
    </row>
    <row r="1578" spans="8:13" hidden="1">
      <c r="H1578" s="1" t="s">
        <v>118</v>
      </c>
      <c r="I1578" s="1" t="s">
        <v>6004</v>
      </c>
      <c r="J1578" s="1" t="s">
        <v>941</v>
      </c>
      <c r="K1578" s="1" t="str">
        <f t="shared" si="49"/>
        <v>2011</v>
      </c>
      <c r="L1578" s="1">
        <f t="shared" si="48"/>
        <v>19</v>
      </c>
      <c r="M1578" s="1" t="s">
        <v>79</v>
      </c>
    </row>
    <row r="1579" spans="8:13">
      <c r="H1579" s="1" t="s">
        <v>177</v>
      </c>
      <c r="I1579" s="1" t="s">
        <v>8873</v>
      </c>
      <c r="J1579" s="1" t="s">
        <v>8389</v>
      </c>
      <c r="K1579" s="1" t="str">
        <f t="shared" si="49"/>
        <v>2014</v>
      </c>
      <c r="L1579" s="1">
        <f t="shared" si="48"/>
        <v>23</v>
      </c>
      <c r="M1579" s="1" t="s">
        <v>60</v>
      </c>
    </row>
    <row r="1580" spans="8:13" hidden="1">
      <c r="H1580" s="1" t="s">
        <v>197</v>
      </c>
      <c r="I1580" s="1" t="s">
        <v>1799</v>
      </c>
      <c r="J1580" s="1" t="s">
        <v>1286</v>
      </c>
      <c r="K1580" s="1" t="str">
        <f t="shared" si="49"/>
        <v>2017</v>
      </c>
      <c r="L1580" s="1">
        <f t="shared" si="48"/>
        <v>17</v>
      </c>
      <c r="M1580" s="1" t="s">
        <v>79</v>
      </c>
    </row>
    <row r="1581" spans="8:13">
      <c r="H1581" s="1" t="s">
        <v>177</v>
      </c>
      <c r="I1581" s="1" t="s">
        <v>9778</v>
      </c>
      <c r="J1581" s="1" t="s">
        <v>5346</v>
      </c>
      <c r="K1581" s="1" t="str">
        <f t="shared" si="49"/>
        <v>2020</v>
      </c>
      <c r="L1581" s="1">
        <f t="shared" si="48"/>
        <v>23</v>
      </c>
      <c r="M1581" s="1" t="s">
        <v>60</v>
      </c>
    </row>
    <row r="1582" spans="8:13">
      <c r="H1582" s="1" t="s">
        <v>118</v>
      </c>
      <c r="I1582" s="1" t="s">
        <v>9637</v>
      </c>
      <c r="J1582" s="1" t="s">
        <v>3141</v>
      </c>
      <c r="K1582" s="1" t="str">
        <f t="shared" si="49"/>
        <v>2011</v>
      </c>
      <c r="L1582" s="1">
        <f t="shared" si="48"/>
        <v>23</v>
      </c>
      <c r="M1582" s="1" t="s">
        <v>60</v>
      </c>
    </row>
    <row r="1583" spans="8:13">
      <c r="H1583" s="1" t="s">
        <v>63</v>
      </c>
      <c r="I1583" s="1" t="s">
        <v>9354</v>
      </c>
      <c r="J1583" s="1" t="s">
        <v>1899</v>
      </c>
      <c r="K1583" s="1" t="str">
        <f t="shared" si="49"/>
        <v>2005</v>
      </c>
      <c r="L1583" s="1">
        <f t="shared" si="48"/>
        <v>23</v>
      </c>
      <c r="M1583" s="1" t="s">
        <v>60</v>
      </c>
    </row>
    <row r="1584" spans="8:13">
      <c r="H1584" s="1" t="s">
        <v>101</v>
      </c>
      <c r="I1584" s="1" t="s">
        <v>10038</v>
      </c>
      <c r="J1584" s="1" t="s">
        <v>10039</v>
      </c>
      <c r="K1584" s="1" t="str">
        <f t="shared" si="49"/>
        <v>1998</v>
      </c>
      <c r="L1584" s="1">
        <f t="shared" ref="L1584:L1647" si="50">H1584-(TEXT(I1584,"YYYY")-TEXT(J1584,"YYYY"))</f>
        <v>23</v>
      </c>
      <c r="M1584" s="1" t="s">
        <v>60</v>
      </c>
    </row>
    <row r="1585" spans="8:13" hidden="1">
      <c r="H1585" s="1" t="s">
        <v>126</v>
      </c>
      <c r="I1585" s="1" t="s">
        <v>1296</v>
      </c>
      <c r="J1585" s="1" t="s">
        <v>274</v>
      </c>
      <c r="K1585" s="1" t="str">
        <f t="shared" si="49"/>
        <v>2017</v>
      </c>
      <c r="L1585" s="1">
        <f t="shared" si="50"/>
        <v>14</v>
      </c>
      <c r="M1585" s="1" t="s">
        <v>79</v>
      </c>
    </row>
    <row r="1586" spans="8:13" hidden="1">
      <c r="H1586" s="1" t="s">
        <v>693</v>
      </c>
      <c r="I1586" s="1" t="s">
        <v>1296</v>
      </c>
      <c r="J1586" s="1" t="s">
        <v>274</v>
      </c>
      <c r="K1586" s="1" t="str">
        <f t="shared" si="49"/>
        <v>2017</v>
      </c>
      <c r="L1586" s="1">
        <f t="shared" si="50"/>
        <v>69</v>
      </c>
      <c r="M1586" s="1" t="s">
        <v>79</v>
      </c>
    </row>
    <row r="1587" spans="8:13">
      <c r="H1587" s="1" t="s">
        <v>101</v>
      </c>
      <c r="I1587" s="1" t="s">
        <v>10161</v>
      </c>
      <c r="J1587" s="1" t="s">
        <v>10180</v>
      </c>
      <c r="K1587" s="1" t="str">
        <f t="shared" si="49"/>
        <v>1997</v>
      </c>
      <c r="L1587" s="1">
        <f t="shared" si="50"/>
        <v>23</v>
      </c>
      <c r="M1587" s="1" t="s">
        <v>60</v>
      </c>
    </row>
    <row r="1588" spans="8:13">
      <c r="H1588" s="1" t="s">
        <v>177</v>
      </c>
      <c r="I1588" s="1" t="s">
        <v>9779</v>
      </c>
      <c r="J1588" s="1" t="s">
        <v>10257</v>
      </c>
      <c r="K1588" s="1" t="str">
        <f t="shared" si="49"/>
        <v>2013</v>
      </c>
      <c r="L1588" s="1">
        <f t="shared" si="50"/>
        <v>23</v>
      </c>
      <c r="M1588" s="1" t="s">
        <v>60</v>
      </c>
    </row>
    <row r="1589" spans="8:13">
      <c r="H1589" s="1" t="s">
        <v>78</v>
      </c>
      <c r="I1589" s="1" t="s">
        <v>1262</v>
      </c>
      <c r="J1589" s="1" t="s">
        <v>10401</v>
      </c>
      <c r="K1589" s="1" t="str">
        <f t="shared" si="49"/>
        <v>2007</v>
      </c>
      <c r="L1589" s="1">
        <f t="shared" si="50"/>
        <v>23</v>
      </c>
      <c r="M1589" s="1" t="s">
        <v>60</v>
      </c>
    </row>
    <row r="1590" spans="8:13" hidden="1">
      <c r="H1590" s="1" t="s">
        <v>299</v>
      </c>
      <c r="I1590" s="1" t="s">
        <v>1296</v>
      </c>
      <c r="J1590" s="1" t="s">
        <v>1918</v>
      </c>
      <c r="K1590" s="1" t="str">
        <f t="shared" si="49"/>
        <v>2007</v>
      </c>
      <c r="L1590" s="1">
        <f t="shared" si="50"/>
        <v>34</v>
      </c>
      <c r="M1590" s="1" t="s">
        <v>79</v>
      </c>
    </row>
    <row r="1591" spans="8:13" hidden="1">
      <c r="H1591" s="1" t="s">
        <v>116</v>
      </c>
      <c r="I1591" s="1" t="s">
        <v>5975</v>
      </c>
      <c r="J1591" s="1" t="s">
        <v>6034</v>
      </c>
      <c r="K1591" s="1" t="str">
        <f t="shared" si="49"/>
        <v>2017</v>
      </c>
      <c r="L1591" s="1">
        <f t="shared" si="50"/>
        <v>5</v>
      </c>
      <c r="M1591" s="1" t="s">
        <v>79</v>
      </c>
    </row>
    <row r="1592" spans="8:13">
      <c r="H1592" s="1" t="s">
        <v>88</v>
      </c>
      <c r="I1592" s="1" t="s">
        <v>156</v>
      </c>
      <c r="J1592" s="1" t="s">
        <v>1083</v>
      </c>
      <c r="K1592" s="1" t="str">
        <f t="shared" si="49"/>
        <v>2015</v>
      </c>
      <c r="L1592" s="1">
        <f t="shared" si="50"/>
        <v>23</v>
      </c>
      <c r="M1592" s="1" t="s">
        <v>60</v>
      </c>
    </row>
    <row r="1593" spans="8:13" hidden="1">
      <c r="H1593" s="1" t="s">
        <v>169</v>
      </c>
      <c r="I1593" s="1" t="s">
        <v>5975</v>
      </c>
      <c r="J1593" s="1" t="s">
        <v>1534</v>
      </c>
      <c r="K1593" s="1" t="str">
        <f t="shared" si="49"/>
        <v>2016</v>
      </c>
      <c r="L1593" s="1">
        <f t="shared" si="50"/>
        <v>19</v>
      </c>
      <c r="M1593" s="1" t="s">
        <v>79</v>
      </c>
    </row>
    <row r="1594" spans="8:13">
      <c r="H1594" s="1" t="s">
        <v>144</v>
      </c>
      <c r="I1594" s="1" t="s">
        <v>10675</v>
      </c>
      <c r="J1594" s="1" t="s">
        <v>3420</v>
      </c>
      <c r="K1594" s="1" t="str">
        <f t="shared" si="49"/>
        <v>2019</v>
      </c>
      <c r="L1594" s="1">
        <f t="shared" si="50"/>
        <v>23</v>
      </c>
      <c r="M1594" s="1" t="s">
        <v>60</v>
      </c>
    </row>
    <row r="1595" spans="8:13">
      <c r="H1595" s="1" t="s">
        <v>144</v>
      </c>
      <c r="I1595" s="1" t="s">
        <v>7574</v>
      </c>
      <c r="J1595" s="1" t="s">
        <v>11368</v>
      </c>
      <c r="K1595" s="1" t="str">
        <f t="shared" si="49"/>
        <v>2019</v>
      </c>
      <c r="L1595" s="1">
        <f t="shared" si="50"/>
        <v>23</v>
      </c>
      <c r="M1595" s="1" t="s">
        <v>60</v>
      </c>
    </row>
    <row r="1596" spans="8:13">
      <c r="H1596" s="1" t="s">
        <v>177</v>
      </c>
      <c r="I1596" s="1" t="s">
        <v>384</v>
      </c>
      <c r="J1596" s="1" t="s">
        <v>6255</v>
      </c>
      <c r="K1596" s="1" t="str">
        <f t="shared" si="49"/>
        <v>2015</v>
      </c>
      <c r="L1596" s="1">
        <f t="shared" si="50"/>
        <v>23</v>
      </c>
      <c r="M1596" s="1" t="s">
        <v>60</v>
      </c>
    </row>
    <row r="1597" spans="8:13" hidden="1">
      <c r="H1597" s="1" t="s">
        <v>63</v>
      </c>
      <c r="I1597" s="1" t="s">
        <v>6046</v>
      </c>
      <c r="J1597" s="1" t="s">
        <v>6046</v>
      </c>
      <c r="K1597" s="1" t="str">
        <f t="shared" si="49"/>
        <v>2017</v>
      </c>
      <c r="L1597" s="1">
        <f t="shared" si="50"/>
        <v>30</v>
      </c>
      <c r="M1597" s="1" t="s">
        <v>79</v>
      </c>
    </row>
    <row r="1598" spans="8:13" hidden="1">
      <c r="H1598" s="1" t="s">
        <v>448</v>
      </c>
      <c r="I1598" s="1" t="s">
        <v>6046</v>
      </c>
      <c r="J1598" s="1" t="s">
        <v>6046</v>
      </c>
      <c r="K1598" s="1" t="str">
        <f t="shared" si="49"/>
        <v>2017</v>
      </c>
      <c r="L1598" s="1">
        <f t="shared" si="50"/>
        <v>32</v>
      </c>
      <c r="M1598" s="1" t="s">
        <v>79</v>
      </c>
    </row>
    <row r="1599" spans="8:13">
      <c r="H1599" s="1" t="s">
        <v>282</v>
      </c>
      <c r="I1599" s="1" t="s">
        <v>11685</v>
      </c>
      <c r="J1599" s="1" t="s">
        <v>11692</v>
      </c>
      <c r="K1599" s="1" t="str">
        <f t="shared" si="49"/>
        <v>1996</v>
      </c>
      <c r="L1599" s="1">
        <f t="shared" si="50"/>
        <v>23</v>
      </c>
      <c r="M1599" s="1" t="s">
        <v>60</v>
      </c>
    </row>
    <row r="1600" spans="8:13">
      <c r="H1600" s="1" t="s">
        <v>134</v>
      </c>
      <c r="I1600" s="1" t="s">
        <v>12459</v>
      </c>
      <c r="J1600" s="1" t="s">
        <v>12465</v>
      </c>
      <c r="K1600" s="1" t="str">
        <f t="shared" si="49"/>
        <v>2016</v>
      </c>
      <c r="L1600" s="1">
        <f t="shared" si="50"/>
        <v>23</v>
      </c>
      <c r="M1600" s="1" t="s">
        <v>60</v>
      </c>
    </row>
    <row r="1601" spans="8:13" hidden="1">
      <c r="H1601" s="1" t="s">
        <v>464</v>
      </c>
      <c r="I1601" s="1" t="s">
        <v>6063</v>
      </c>
      <c r="J1601" s="1" t="s">
        <v>823</v>
      </c>
      <c r="K1601" s="1" t="str">
        <f t="shared" si="49"/>
        <v>2017</v>
      </c>
      <c r="L1601" s="1">
        <f t="shared" si="50"/>
        <v>31</v>
      </c>
      <c r="M1601" s="1" t="s">
        <v>79</v>
      </c>
    </row>
    <row r="1602" spans="8:13">
      <c r="H1602" s="1" t="s">
        <v>367</v>
      </c>
      <c r="I1602" s="1" t="s">
        <v>155</v>
      </c>
      <c r="J1602" s="1" t="s">
        <v>469</v>
      </c>
      <c r="K1602" s="1" t="str">
        <f t="shared" ref="K1602:K1665" si="51">TEXT(J1602,"YYYY")</f>
        <v>2017</v>
      </c>
      <c r="L1602" s="1">
        <f t="shared" si="50"/>
        <v>24</v>
      </c>
      <c r="M1602" s="1" t="s">
        <v>60</v>
      </c>
    </row>
    <row r="1603" spans="8:13" hidden="1">
      <c r="H1603" s="1" t="s">
        <v>177</v>
      </c>
      <c r="I1603" s="1" t="s">
        <v>6063</v>
      </c>
      <c r="J1603" s="1" t="s">
        <v>4832</v>
      </c>
      <c r="K1603" s="1" t="str">
        <f t="shared" si="51"/>
        <v>2017</v>
      </c>
      <c r="L1603" s="1">
        <f t="shared" si="50"/>
        <v>23</v>
      </c>
      <c r="M1603" s="1" t="s">
        <v>79</v>
      </c>
    </row>
    <row r="1604" spans="8:13" hidden="1">
      <c r="H1604" s="1" t="s">
        <v>169</v>
      </c>
      <c r="I1604" s="1" t="s">
        <v>6068</v>
      </c>
      <c r="J1604" s="1" t="s">
        <v>292</v>
      </c>
      <c r="K1604" s="1" t="str">
        <f t="shared" si="51"/>
        <v>2019</v>
      </c>
      <c r="L1604" s="1">
        <f t="shared" si="50"/>
        <v>19</v>
      </c>
      <c r="M1604" s="1" t="s">
        <v>79</v>
      </c>
    </row>
    <row r="1605" spans="8:13">
      <c r="H1605" s="1" t="s">
        <v>448</v>
      </c>
      <c r="I1605" s="1" t="s">
        <v>835</v>
      </c>
      <c r="J1605" s="1" t="s">
        <v>855</v>
      </c>
      <c r="K1605" s="1" t="str">
        <f t="shared" si="51"/>
        <v>2011</v>
      </c>
      <c r="L1605" s="1">
        <f t="shared" si="50"/>
        <v>24</v>
      </c>
      <c r="M1605" s="1" t="s">
        <v>60</v>
      </c>
    </row>
    <row r="1606" spans="8:13">
      <c r="H1606" s="1" t="s">
        <v>118</v>
      </c>
      <c r="I1606" s="1" t="s">
        <v>835</v>
      </c>
      <c r="J1606" s="1" t="s">
        <v>828</v>
      </c>
      <c r="K1606" s="1" t="str">
        <f t="shared" si="51"/>
        <v>2018</v>
      </c>
      <c r="L1606" s="1">
        <f t="shared" si="50"/>
        <v>24</v>
      </c>
      <c r="M1606" s="1" t="s">
        <v>60</v>
      </c>
    </row>
    <row r="1607" spans="8:13" hidden="1">
      <c r="H1607" s="1" t="s">
        <v>101</v>
      </c>
      <c r="I1607" s="1" t="s">
        <v>6078</v>
      </c>
      <c r="J1607" s="1" t="s">
        <v>2019</v>
      </c>
      <c r="K1607" s="1" t="str">
        <f t="shared" si="51"/>
        <v>2012</v>
      </c>
      <c r="L1607" s="1">
        <f t="shared" si="50"/>
        <v>33</v>
      </c>
      <c r="M1607" s="1" t="s">
        <v>79</v>
      </c>
    </row>
    <row r="1608" spans="8:13">
      <c r="H1608" s="1" t="s">
        <v>144</v>
      </c>
      <c r="I1608" s="1" t="s">
        <v>1183</v>
      </c>
      <c r="J1608" s="1" t="s">
        <v>1190</v>
      </c>
      <c r="K1608" s="1" t="str">
        <f t="shared" si="51"/>
        <v>2019</v>
      </c>
      <c r="L1608" s="1">
        <f t="shared" si="50"/>
        <v>24</v>
      </c>
      <c r="M1608" s="1" t="s">
        <v>60</v>
      </c>
    </row>
    <row r="1609" spans="8:13">
      <c r="H1609" s="1" t="s">
        <v>144</v>
      </c>
      <c r="I1609" s="1" t="s">
        <v>1763</v>
      </c>
      <c r="J1609" s="1" t="s">
        <v>1766</v>
      </c>
      <c r="K1609" s="1" t="str">
        <f t="shared" si="51"/>
        <v>2018</v>
      </c>
      <c r="L1609" s="1">
        <f t="shared" si="50"/>
        <v>24</v>
      </c>
      <c r="M1609" s="1" t="s">
        <v>60</v>
      </c>
    </row>
    <row r="1610" spans="8:13">
      <c r="H1610" s="1" t="s">
        <v>367</v>
      </c>
      <c r="I1610" s="1" t="s">
        <v>2037</v>
      </c>
      <c r="J1610" s="1" t="s">
        <v>1286</v>
      </c>
      <c r="K1610" s="1" t="str">
        <f t="shared" si="51"/>
        <v>2017</v>
      </c>
      <c r="L1610" s="1">
        <f t="shared" si="50"/>
        <v>24</v>
      </c>
      <c r="M1610" s="1" t="s">
        <v>60</v>
      </c>
    </row>
    <row r="1611" spans="8:13">
      <c r="H1611" s="1" t="s">
        <v>118</v>
      </c>
      <c r="I1611" s="1" t="s">
        <v>2308</v>
      </c>
      <c r="J1611" s="1" t="s">
        <v>2313</v>
      </c>
      <c r="K1611" s="1" t="str">
        <f t="shared" si="51"/>
        <v>2017</v>
      </c>
      <c r="L1611" s="1">
        <f t="shared" si="50"/>
        <v>24</v>
      </c>
      <c r="M1611" s="1" t="s">
        <v>60</v>
      </c>
    </row>
    <row r="1612" spans="8:13" hidden="1">
      <c r="H1612" s="1" t="s">
        <v>63</v>
      </c>
      <c r="I1612" s="1" t="s">
        <v>755</v>
      </c>
      <c r="J1612" s="1" t="s">
        <v>6092</v>
      </c>
      <c r="K1612" s="1" t="str">
        <f t="shared" si="51"/>
        <v>2016</v>
      </c>
      <c r="L1612" s="1">
        <f t="shared" si="50"/>
        <v>29</v>
      </c>
      <c r="M1612" s="1"/>
    </row>
    <row r="1613" spans="8:13">
      <c r="H1613" s="1" t="s">
        <v>134</v>
      </c>
      <c r="I1613" s="1" t="s">
        <v>2422</v>
      </c>
      <c r="J1613" s="1" t="s">
        <v>1222</v>
      </c>
      <c r="K1613" s="1" t="str">
        <f t="shared" si="51"/>
        <v>2015</v>
      </c>
      <c r="L1613" s="1">
        <f t="shared" si="50"/>
        <v>24</v>
      </c>
      <c r="M1613" s="1" t="s">
        <v>60</v>
      </c>
    </row>
    <row r="1614" spans="8:13" hidden="1">
      <c r="H1614" s="1" t="s">
        <v>88</v>
      </c>
      <c r="I1614" s="1" t="s">
        <v>5988</v>
      </c>
      <c r="J1614" s="1" t="s">
        <v>5462</v>
      </c>
      <c r="K1614" s="1" t="str">
        <f t="shared" si="51"/>
        <v>2017</v>
      </c>
      <c r="L1614" s="1">
        <f t="shared" si="50"/>
        <v>28</v>
      </c>
      <c r="M1614" s="1" t="s">
        <v>79</v>
      </c>
    </row>
    <row r="1615" spans="8:13">
      <c r="H1615" s="1" t="s">
        <v>118</v>
      </c>
      <c r="I1615" s="1" t="s">
        <v>2643</v>
      </c>
      <c r="J1615" s="1" t="s">
        <v>881</v>
      </c>
      <c r="K1615" s="1" t="str">
        <f t="shared" si="51"/>
        <v>2018</v>
      </c>
      <c r="L1615" s="1">
        <f t="shared" si="50"/>
        <v>24</v>
      </c>
      <c r="M1615" s="1" t="s">
        <v>60</v>
      </c>
    </row>
    <row r="1616" spans="8:13">
      <c r="H1616" s="1" t="s">
        <v>144</v>
      </c>
      <c r="I1616" s="1" t="s">
        <v>810</v>
      </c>
      <c r="J1616" s="1" t="s">
        <v>810</v>
      </c>
      <c r="K1616" s="1" t="str">
        <f t="shared" si="51"/>
        <v>2019</v>
      </c>
      <c r="L1616" s="1">
        <f t="shared" si="50"/>
        <v>24</v>
      </c>
      <c r="M1616" s="1" t="s">
        <v>60</v>
      </c>
    </row>
    <row r="1617" spans="8:13">
      <c r="H1617" s="1" t="s">
        <v>644</v>
      </c>
      <c r="I1617" s="1" t="s">
        <v>4071</v>
      </c>
      <c r="J1617" s="1" t="s">
        <v>4090</v>
      </c>
      <c r="K1617" s="1" t="str">
        <f t="shared" si="51"/>
        <v>2005</v>
      </c>
      <c r="L1617" s="1">
        <f t="shared" si="50"/>
        <v>24</v>
      </c>
      <c r="M1617" s="1" t="s">
        <v>60</v>
      </c>
    </row>
    <row r="1618" spans="8:13">
      <c r="H1618" s="1" t="s">
        <v>144</v>
      </c>
      <c r="I1618" s="1" t="s">
        <v>4106</v>
      </c>
      <c r="J1618" s="1" t="s">
        <v>1534</v>
      </c>
      <c r="K1618" s="1" t="str">
        <f t="shared" si="51"/>
        <v>2016</v>
      </c>
      <c r="L1618" s="1">
        <f t="shared" si="50"/>
        <v>24</v>
      </c>
      <c r="M1618" s="1" t="s">
        <v>60</v>
      </c>
    </row>
    <row r="1619" spans="8:13">
      <c r="H1619" s="1" t="s">
        <v>118</v>
      </c>
      <c r="I1619" s="1" t="s">
        <v>4349</v>
      </c>
      <c r="J1619" s="1" t="s">
        <v>931</v>
      </c>
      <c r="K1619" s="1" t="str">
        <f t="shared" si="51"/>
        <v>2016</v>
      </c>
      <c r="L1619" s="1">
        <f t="shared" si="50"/>
        <v>24</v>
      </c>
      <c r="M1619" s="1" t="s">
        <v>60</v>
      </c>
    </row>
    <row r="1620" spans="8:13">
      <c r="H1620" s="1" t="s">
        <v>144</v>
      </c>
      <c r="I1620" s="1" t="s">
        <v>3254</v>
      </c>
      <c r="J1620" s="1" t="s">
        <v>3254</v>
      </c>
      <c r="K1620" s="1" t="str">
        <f t="shared" si="51"/>
        <v>2017</v>
      </c>
      <c r="L1620" s="1">
        <f t="shared" si="50"/>
        <v>24</v>
      </c>
      <c r="M1620" s="1" t="s">
        <v>60</v>
      </c>
    </row>
    <row r="1621" spans="8:13">
      <c r="H1621" s="1" t="s">
        <v>144</v>
      </c>
      <c r="I1621" s="1" t="s">
        <v>4359</v>
      </c>
      <c r="J1621" s="1" t="s">
        <v>496</v>
      </c>
      <c r="K1621" s="1" t="str">
        <f t="shared" si="51"/>
        <v>2017</v>
      </c>
      <c r="L1621" s="1">
        <f t="shared" si="50"/>
        <v>24</v>
      </c>
      <c r="M1621" s="1" t="s">
        <v>60</v>
      </c>
    </row>
    <row r="1622" spans="8:13" hidden="1">
      <c r="H1622" s="1" t="s">
        <v>555</v>
      </c>
      <c r="I1622" s="1" t="s">
        <v>2368</v>
      </c>
      <c r="J1622" s="1" t="s">
        <v>1222</v>
      </c>
      <c r="K1622" s="1" t="str">
        <f t="shared" si="51"/>
        <v>2015</v>
      </c>
      <c r="L1622" s="1">
        <f t="shared" si="50"/>
        <v>38</v>
      </c>
      <c r="M1622" s="1" t="s">
        <v>79</v>
      </c>
    </row>
    <row r="1623" spans="8:13">
      <c r="H1623" s="1" t="s">
        <v>144</v>
      </c>
      <c r="I1623" s="1" t="s">
        <v>5572</v>
      </c>
      <c r="J1623" s="1" t="s">
        <v>5572</v>
      </c>
      <c r="K1623" s="1" t="str">
        <f t="shared" si="51"/>
        <v>2017</v>
      </c>
      <c r="L1623" s="1">
        <f t="shared" si="50"/>
        <v>24</v>
      </c>
      <c r="M1623" s="1" t="s">
        <v>60</v>
      </c>
    </row>
    <row r="1624" spans="8:13" hidden="1">
      <c r="H1624" s="1" t="s">
        <v>197</v>
      </c>
      <c r="I1624" s="1" t="s">
        <v>2368</v>
      </c>
      <c r="J1624" s="1" t="s">
        <v>1206</v>
      </c>
      <c r="K1624" s="1" t="str">
        <f t="shared" si="51"/>
        <v>2017</v>
      </c>
      <c r="L1624" s="1">
        <f t="shared" si="50"/>
        <v>17</v>
      </c>
      <c r="M1624" s="1" t="s">
        <v>79</v>
      </c>
    </row>
    <row r="1625" spans="8:13">
      <c r="H1625" s="1" t="s">
        <v>118</v>
      </c>
      <c r="I1625" s="1" t="s">
        <v>152</v>
      </c>
      <c r="J1625" s="1" t="s">
        <v>5832</v>
      </c>
      <c r="K1625" s="1" t="str">
        <f t="shared" si="51"/>
        <v>2016</v>
      </c>
      <c r="L1625" s="1">
        <f t="shared" si="50"/>
        <v>24</v>
      </c>
      <c r="M1625" s="1" t="s">
        <v>60</v>
      </c>
    </row>
    <row r="1626" spans="8:13">
      <c r="H1626" s="1" t="s">
        <v>144</v>
      </c>
      <c r="I1626" s="1" t="s">
        <v>5981</v>
      </c>
      <c r="J1626" s="1" t="s">
        <v>5981</v>
      </c>
      <c r="K1626" s="1" t="str">
        <f t="shared" si="51"/>
        <v>2017</v>
      </c>
      <c r="L1626" s="1">
        <f t="shared" si="50"/>
        <v>24</v>
      </c>
      <c r="M1626" s="1" t="s">
        <v>60</v>
      </c>
    </row>
    <row r="1627" spans="8:13">
      <c r="H1627" s="1" t="s">
        <v>88</v>
      </c>
      <c r="I1627" s="1" t="s">
        <v>5975</v>
      </c>
      <c r="J1627" s="1" t="s">
        <v>6038</v>
      </c>
      <c r="K1627" s="1" t="str">
        <f t="shared" si="51"/>
        <v>2013</v>
      </c>
      <c r="L1627" s="1">
        <f t="shared" si="50"/>
        <v>24</v>
      </c>
      <c r="M1627" s="1" t="s">
        <v>60</v>
      </c>
    </row>
    <row r="1628" spans="8:13">
      <c r="H1628" s="1" t="s">
        <v>367</v>
      </c>
      <c r="I1628" s="1" t="s">
        <v>6275</v>
      </c>
      <c r="J1628" s="1" t="s">
        <v>3860</v>
      </c>
      <c r="K1628" s="1" t="str">
        <f t="shared" si="51"/>
        <v>2018</v>
      </c>
      <c r="L1628" s="1">
        <f t="shared" si="50"/>
        <v>24</v>
      </c>
      <c r="M1628" s="1" t="s">
        <v>60</v>
      </c>
    </row>
    <row r="1629" spans="8:13">
      <c r="H1629" s="1" t="s">
        <v>144</v>
      </c>
      <c r="I1629" s="1" t="s">
        <v>6983</v>
      </c>
      <c r="J1629" s="1" t="s">
        <v>5747</v>
      </c>
      <c r="K1629" s="1" t="str">
        <f t="shared" si="51"/>
        <v>2015</v>
      </c>
      <c r="L1629" s="1">
        <f t="shared" si="50"/>
        <v>24</v>
      </c>
      <c r="M1629" s="1" t="s">
        <v>60</v>
      </c>
    </row>
    <row r="1630" spans="8:13" hidden="1">
      <c r="H1630" s="1" t="s">
        <v>1343</v>
      </c>
      <c r="I1630" s="1" t="s">
        <v>6134</v>
      </c>
      <c r="J1630" s="1" t="s">
        <v>1918</v>
      </c>
      <c r="K1630" s="1" t="str">
        <f t="shared" si="51"/>
        <v>2007</v>
      </c>
      <c r="L1630" s="1">
        <f t="shared" si="50"/>
        <v>31</v>
      </c>
      <c r="M1630" s="1" t="s">
        <v>79</v>
      </c>
    </row>
    <row r="1631" spans="8:13">
      <c r="H1631" s="1" t="s">
        <v>118</v>
      </c>
      <c r="I1631" s="1" t="s">
        <v>7199</v>
      </c>
      <c r="J1631" s="1" t="s">
        <v>7200</v>
      </c>
      <c r="K1631" s="1" t="str">
        <f t="shared" si="51"/>
        <v>2014</v>
      </c>
      <c r="L1631" s="1">
        <f t="shared" si="50"/>
        <v>24</v>
      </c>
      <c r="M1631" s="1" t="s">
        <v>60</v>
      </c>
    </row>
    <row r="1632" spans="8:13">
      <c r="H1632" s="1" t="s">
        <v>118</v>
      </c>
      <c r="I1632" s="1" t="s">
        <v>7374</v>
      </c>
      <c r="J1632" s="1" t="s">
        <v>7360</v>
      </c>
      <c r="K1632" s="1" t="str">
        <f t="shared" si="51"/>
        <v>2014</v>
      </c>
      <c r="L1632" s="1">
        <f t="shared" si="50"/>
        <v>24</v>
      </c>
      <c r="M1632" s="1" t="s">
        <v>60</v>
      </c>
    </row>
    <row r="1633" spans="8:13">
      <c r="H1633" s="1" t="s">
        <v>367</v>
      </c>
      <c r="I1633" s="1" t="s">
        <v>7913</v>
      </c>
      <c r="J1633" s="1" t="s">
        <v>6104</v>
      </c>
      <c r="K1633" s="1" t="str">
        <f t="shared" si="51"/>
        <v>2015</v>
      </c>
      <c r="L1633" s="1">
        <f t="shared" si="50"/>
        <v>24</v>
      </c>
      <c r="M1633" s="1" t="s">
        <v>60</v>
      </c>
    </row>
    <row r="1634" spans="8:13">
      <c r="H1634" s="1" t="s">
        <v>484</v>
      </c>
      <c r="I1634" s="1" t="s">
        <v>7224</v>
      </c>
      <c r="J1634" s="1" t="s">
        <v>8393</v>
      </c>
      <c r="K1634" s="1" t="str">
        <f t="shared" si="51"/>
        <v>1990</v>
      </c>
      <c r="L1634" s="1">
        <f t="shared" si="50"/>
        <v>24</v>
      </c>
      <c r="M1634" s="1" t="s">
        <v>60</v>
      </c>
    </row>
    <row r="1635" spans="8:13" hidden="1">
      <c r="H1635" s="1" t="s">
        <v>189</v>
      </c>
      <c r="I1635" s="1" t="s">
        <v>6134</v>
      </c>
      <c r="J1635" s="1" t="s">
        <v>6150</v>
      </c>
      <c r="K1635" s="1" t="str">
        <f t="shared" si="51"/>
        <v>2017</v>
      </c>
      <c r="L1635" s="1">
        <f t="shared" si="50"/>
        <v>47</v>
      </c>
      <c r="M1635" s="1" t="s">
        <v>79</v>
      </c>
    </row>
    <row r="1636" spans="8:13">
      <c r="H1636" s="1" t="s">
        <v>144</v>
      </c>
      <c r="I1636" s="1" t="s">
        <v>8690</v>
      </c>
      <c r="J1636" s="1" t="s">
        <v>8697</v>
      </c>
      <c r="K1636" s="1" t="str">
        <f t="shared" si="51"/>
        <v>2020</v>
      </c>
      <c r="L1636" s="1">
        <f t="shared" si="50"/>
        <v>24</v>
      </c>
      <c r="M1636" s="1" t="s">
        <v>60</v>
      </c>
    </row>
    <row r="1637" spans="8:13">
      <c r="H1637" s="1" t="s">
        <v>367</v>
      </c>
      <c r="I1637" s="1" t="s">
        <v>652</v>
      </c>
      <c r="J1637" s="1" t="s">
        <v>7734</v>
      </c>
      <c r="K1637" s="1" t="str">
        <f t="shared" si="51"/>
        <v>2008</v>
      </c>
      <c r="L1637" s="1">
        <f t="shared" si="50"/>
        <v>24</v>
      </c>
      <c r="M1637" s="1" t="s">
        <v>60</v>
      </c>
    </row>
    <row r="1638" spans="8:13">
      <c r="H1638" s="1" t="s">
        <v>144</v>
      </c>
      <c r="I1638" s="1" t="s">
        <v>9293</v>
      </c>
      <c r="J1638" s="1" t="s">
        <v>9310</v>
      </c>
      <c r="K1638" s="1" t="str">
        <f t="shared" si="51"/>
        <v>2020</v>
      </c>
      <c r="L1638" s="1">
        <f t="shared" si="50"/>
        <v>24</v>
      </c>
      <c r="M1638" s="1" t="s">
        <v>60</v>
      </c>
    </row>
    <row r="1639" spans="8:13">
      <c r="H1639" s="1" t="s">
        <v>134</v>
      </c>
      <c r="I1639" s="1" t="s">
        <v>9354</v>
      </c>
      <c r="J1639" s="1" t="s">
        <v>5528</v>
      </c>
      <c r="K1639" s="1" t="str">
        <f t="shared" si="51"/>
        <v>2009</v>
      </c>
      <c r="L1639" s="1">
        <f t="shared" si="50"/>
        <v>24</v>
      </c>
      <c r="M1639" s="1" t="s">
        <v>60</v>
      </c>
    </row>
    <row r="1640" spans="8:13">
      <c r="H1640" s="1" t="s">
        <v>530</v>
      </c>
      <c r="I1640" s="1" t="s">
        <v>9468</v>
      </c>
      <c r="J1640" s="1" t="s">
        <v>9475</v>
      </c>
      <c r="K1640" s="1" t="str">
        <f t="shared" si="51"/>
        <v>2003</v>
      </c>
      <c r="L1640" s="1">
        <f t="shared" si="50"/>
        <v>24</v>
      </c>
      <c r="M1640" s="1" t="s">
        <v>60</v>
      </c>
    </row>
    <row r="1641" spans="8:13" hidden="1">
      <c r="H1641" s="1" t="s">
        <v>130</v>
      </c>
      <c r="I1641" s="1" t="s">
        <v>6163</v>
      </c>
      <c r="J1641" s="1" t="s">
        <v>4461</v>
      </c>
      <c r="K1641" s="1" t="str">
        <f t="shared" si="51"/>
        <v>2016</v>
      </c>
      <c r="L1641" s="1">
        <f t="shared" si="50"/>
        <v>12</v>
      </c>
      <c r="M1641" s="1" t="s">
        <v>79</v>
      </c>
    </row>
    <row r="1642" spans="8:13">
      <c r="H1642" s="1" t="s">
        <v>144</v>
      </c>
      <c r="I1642" s="1" t="s">
        <v>9954</v>
      </c>
      <c r="J1642" s="1" t="s">
        <v>9544</v>
      </c>
      <c r="K1642" s="1" t="str">
        <f t="shared" si="51"/>
        <v>2013</v>
      </c>
      <c r="L1642" s="1">
        <f t="shared" si="50"/>
        <v>24</v>
      </c>
      <c r="M1642" s="1" t="s">
        <v>60</v>
      </c>
    </row>
    <row r="1643" spans="8:13">
      <c r="H1643" s="1" t="s">
        <v>367</v>
      </c>
      <c r="I1643" s="1" t="s">
        <v>9733</v>
      </c>
      <c r="J1643" s="1" t="s">
        <v>10050</v>
      </c>
      <c r="K1643" s="1" t="str">
        <f t="shared" si="51"/>
        <v>2010</v>
      </c>
      <c r="L1643" s="1">
        <f t="shared" si="50"/>
        <v>24</v>
      </c>
      <c r="M1643" s="1" t="s">
        <v>60</v>
      </c>
    </row>
    <row r="1644" spans="8:13" hidden="1">
      <c r="H1644" s="1" t="s">
        <v>263</v>
      </c>
      <c r="I1644" s="1" t="s">
        <v>6166</v>
      </c>
      <c r="J1644" s="1" t="s">
        <v>3294</v>
      </c>
      <c r="K1644" s="1" t="str">
        <f t="shared" si="51"/>
        <v>2013</v>
      </c>
      <c r="L1644" s="1">
        <f t="shared" si="50"/>
        <v>15</v>
      </c>
      <c r="M1644" s="1" t="s">
        <v>79</v>
      </c>
    </row>
    <row r="1645" spans="8:13">
      <c r="H1645" s="1" t="s">
        <v>78</v>
      </c>
      <c r="I1645" s="1" t="s">
        <v>9108</v>
      </c>
      <c r="J1645" s="1" t="s">
        <v>10096</v>
      </c>
      <c r="K1645" s="1" t="str">
        <f t="shared" si="51"/>
        <v>2007</v>
      </c>
      <c r="L1645" s="1">
        <f t="shared" si="50"/>
        <v>24</v>
      </c>
      <c r="M1645" s="1" t="s">
        <v>60</v>
      </c>
    </row>
    <row r="1646" spans="8:13">
      <c r="H1646" s="1" t="s">
        <v>88</v>
      </c>
      <c r="I1646" s="1" t="s">
        <v>10207</v>
      </c>
      <c r="J1646" s="1" t="s">
        <v>10208</v>
      </c>
      <c r="K1646" s="1" t="str">
        <f t="shared" si="51"/>
        <v>2008</v>
      </c>
      <c r="L1646" s="1">
        <f t="shared" si="50"/>
        <v>24</v>
      </c>
      <c r="M1646" s="1" t="s">
        <v>60</v>
      </c>
    </row>
    <row r="1647" spans="8:13">
      <c r="H1647" s="1" t="s">
        <v>144</v>
      </c>
      <c r="I1647" s="1" t="s">
        <v>10522</v>
      </c>
      <c r="J1647" s="1" t="s">
        <v>5002</v>
      </c>
      <c r="K1647" s="1" t="str">
        <f t="shared" si="51"/>
        <v>2020</v>
      </c>
      <c r="L1647" s="1">
        <f t="shared" si="50"/>
        <v>24</v>
      </c>
      <c r="M1647" s="1" t="s">
        <v>60</v>
      </c>
    </row>
    <row r="1648" spans="8:13">
      <c r="H1648" s="1" t="s">
        <v>118</v>
      </c>
      <c r="I1648" s="1" t="s">
        <v>8201</v>
      </c>
      <c r="J1648" s="1" t="s">
        <v>10585</v>
      </c>
      <c r="K1648" s="1" t="str">
        <f t="shared" si="51"/>
        <v>2019</v>
      </c>
      <c r="L1648" s="1">
        <f t="shared" ref="L1648:L1711" si="52">H1648-(TEXT(I1648,"YYYY")-TEXT(J1648,"YYYY"))</f>
        <v>24</v>
      </c>
      <c r="M1648" s="1" t="s">
        <v>60</v>
      </c>
    </row>
    <row r="1649" spans="8:13" hidden="1">
      <c r="H1649" s="1"/>
      <c r="I1649" s="1" t="s">
        <v>6185</v>
      </c>
      <c r="J1649" s="1" t="s">
        <v>1534</v>
      </c>
      <c r="K1649" s="1" t="str">
        <f t="shared" si="51"/>
        <v>2016</v>
      </c>
      <c r="L1649" s="1">
        <f t="shared" si="52"/>
        <v>0</v>
      </c>
      <c r="M1649" s="1"/>
    </row>
    <row r="1650" spans="8:13" hidden="1">
      <c r="H1650" s="1" t="s">
        <v>310</v>
      </c>
      <c r="I1650" s="1" t="s">
        <v>6163</v>
      </c>
      <c r="J1650" s="1" t="s">
        <v>6189</v>
      </c>
      <c r="K1650" s="1" t="str">
        <f t="shared" si="51"/>
        <v>1996</v>
      </c>
      <c r="L1650" s="1">
        <f t="shared" si="52"/>
        <v>25</v>
      </c>
      <c r="M1650" s="1" t="s">
        <v>79</v>
      </c>
    </row>
    <row r="1651" spans="8:13">
      <c r="H1651" s="1" t="s">
        <v>144</v>
      </c>
      <c r="I1651" s="1" t="s">
        <v>10626</v>
      </c>
      <c r="J1651" s="1" t="s">
        <v>10629</v>
      </c>
      <c r="K1651" s="1" t="str">
        <f t="shared" si="51"/>
        <v>2020</v>
      </c>
      <c r="L1651" s="1">
        <f t="shared" si="52"/>
        <v>24</v>
      </c>
      <c r="M1651" s="1" t="s">
        <v>60</v>
      </c>
    </row>
    <row r="1652" spans="8:13">
      <c r="H1652" s="1" t="s">
        <v>118</v>
      </c>
      <c r="I1652" s="1" t="s">
        <v>10697</v>
      </c>
      <c r="J1652" s="1" t="s">
        <v>10699</v>
      </c>
      <c r="K1652" s="1" t="str">
        <f t="shared" si="51"/>
        <v>2019</v>
      </c>
      <c r="L1652" s="1">
        <f t="shared" si="52"/>
        <v>24</v>
      </c>
      <c r="M1652" s="1" t="s">
        <v>60</v>
      </c>
    </row>
    <row r="1653" spans="8:13">
      <c r="H1653" s="1" t="s">
        <v>134</v>
      </c>
      <c r="I1653" s="1" t="s">
        <v>6666</v>
      </c>
      <c r="J1653" s="1" t="s">
        <v>4828</v>
      </c>
      <c r="K1653" s="1" t="str">
        <f t="shared" si="51"/>
        <v>2017</v>
      </c>
      <c r="L1653" s="1">
        <f t="shared" si="52"/>
        <v>24</v>
      </c>
      <c r="M1653" s="1" t="s">
        <v>60</v>
      </c>
    </row>
    <row r="1654" spans="8:13" hidden="1">
      <c r="H1654" s="1" t="s">
        <v>436</v>
      </c>
      <c r="I1654" s="1" t="s">
        <v>6185</v>
      </c>
      <c r="J1654" s="1" t="s">
        <v>5385</v>
      </c>
      <c r="K1654" s="1" t="str">
        <f t="shared" si="51"/>
        <v>1996</v>
      </c>
      <c r="L1654" s="1">
        <f t="shared" si="52"/>
        <v>39</v>
      </c>
      <c r="M1654" s="1" t="s">
        <v>79</v>
      </c>
    </row>
    <row r="1655" spans="8:13" hidden="1">
      <c r="H1655" s="1" t="s">
        <v>88</v>
      </c>
      <c r="I1655" s="1" t="s">
        <v>6196</v>
      </c>
      <c r="J1655" s="1" t="s">
        <v>4960</v>
      </c>
      <c r="K1655" s="1" t="str">
        <f t="shared" si="51"/>
        <v>2017</v>
      </c>
      <c r="L1655" s="1">
        <f t="shared" si="52"/>
        <v>25</v>
      </c>
      <c r="M1655" s="1" t="s">
        <v>79</v>
      </c>
    </row>
    <row r="1656" spans="8:13" hidden="1">
      <c r="H1656" s="1" t="s">
        <v>78</v>
      </c>
      <c r="I1656" s="1" t="s">
        <v>6196</v>
      </c>
      <c r="J1656" s="1" t="s">
        <v>5894</v>
      </c>
      <c r="K1656" s="1" t="str">
        <f t="shared" si="51"/>
        <v>2020</v>
      </c>
      <c r="L1656" s="1">
        <f t="shared" si="52"/>
        <v>29</v>
      </c>
      <c r="M1656" s="1" t="s">
        <v>79</v>
      </c>
    </row>
    <row r="1657" spans="8:13">
      <c r="H1657" s="1" t="s">
        <v>144</v>
      </c>
      <c r="I1657" s="1" t="s">
        <v>7293</v>
      </c>
      <c r="J1657" s="1" t="s">
        <v>11119</v>
      </c>
      <c r="K1657" s="1" t="str">
        <f t="shared" si="51"/>
        <v>2014</v>
      </c>
      <c r="L1657" s="1">
        <f t="shared" si="52"/>
        <v>24</v>
      </c>
      <c r="M1657" s="1" t="s">
        <v>60</v>
      </c>
    </row>
    <row r="1658" spans="8:13">
      <c r="H1658" s="1" t="s">
        <v>144</v>
      </c>
      <c r="I1658" s="1" t="s">
        <v>9625</v>
      </c>
      <c r="J1658" s="1" t="s">
        <v>11189</v>
      </c>
      <c r="K1658" s="1" t="str">
        <f t="shared" si="51"/>
        <v>2014</v>
      </c>
      <c r="L1658" s="1">
        <f t="shared" si="52"/>
        <v>24</v>
      </c>
      <c r="M1658" s="1" t="s">
        <v>60</v>
      </c>
    </row>
    <row r="1659" spans="8:13" hidden="1">
      <c r="H1659" s="1" t="s">
        <v>310</v>
      </c>
      <c r="I1659" s="1" t="s">
        <v>345</v>
      </c>
      <c r="J1659" s="1" t="s">
        <v>345</v>
      </c>
      <c r="K1659" s="1" t="str">
        <f t="shared" si="51"/>
        <v>2016</v>
      </c>
      <c r="L1659" s="1">
        <f t="shared" si="52"/>
        <v>45</v>
      </c>
      <c r="M1659" s="1" t="s">
        <v>79</v>
      </c>
    </row>
    <row r="1660" spans="8:13" hidden="1">
      <c r="H1660" s="1" t="s">
        <v>367</v>
      </c>
      <c r="I1660" s="1" t="s">
        <v>6185</v>
      </c>
      <c r="J1660" s="1" t="s">
        <v>4734</v>
      </c>
      <c r="K1660" s="1" t="str">
        <f t="shared" si="51"/>
        <v>2016</v>
      </c>
      <c r="L1660" s="1">
        <f t="shared" si="52"/>
        <v>26</v>
      </c>
      <c r="M1660" s="1" t="s">
        <v>79</v>
      </c>
    </row>
    <row r="1661" spans="8:13">
      <c r="H1661" s="1" t="s">
        <v>484</v>
      </c>
      <c r="I1661" s="1" t="s">
        <v>7224</v>
      </c>
      <c r="J1661" s="1" t="s">
        <v>11337</v>
      </c>
      <c r="K1661" s="1" t="str">
        <f t="shared" si="51"/>
        <v>1990</v>
      </c>
      <c r="L1661" s="1">
        <f t="shared" si="52"/>
        <v>24</v>
      </c>
      <c r="M1661" s="1" t="s">
        <v>60</v>
      </c>
    </row>
    <row r="1662" spans="8:13" hidden="1">
      <c r="H1662" s="1" t="s">
        <v>1694</v>
      </c>
      <c r="I1662" s="1" t="s">
        <v>345</v>
      </c>
      <c r="J1662" s="1" t="s">
        <v>1534</v>
      </c>
      <c r="K1662" s="1" t="str">
        <f t="shared" si="51"/>
        <v>2016</v>
      </c>
      <c r="L1662" s="1">
        <f t="shared" si="52"/>
        <v>72</v>
      </c>
      <c r="M1662" s="1" t="s">
        <v>79</v>
      </c>
    </row>
    <row r="1663" spans="8:13" hidden="1">
      <c r="H1663" s="1" t="s">
        <v>58</v>
      </c>
      <c r="I1663" s="1" t="s">
        <v>6226</v>
      </c>
      <c r="J1663" s="1" t="s">
        <v>806</v>
      </c>
      <c r="K1663" s="1" t="str">
        <f t="shared" si="51"/>
        <v>2014</v>
      </c>
      <c r="L1663" s="1">
        <f t="shared" si="52"/>
        <v>9</v>
      </c>
      <c r="M1663" s="1" t="s">
        <v>79</v>
      </c>
    </row>
    <row r="1664" spans="8:13">
      <c r="H1664" s="1" t="s">
        <v>118</v>
      </c>
      <c r="I1664" s="1" t="s">
        <v>8486</v>
      </c>
      <c r="J1664" s="1" t="s">
        <v>1903</v>
      </c>
      <c r="K1664" s="1" t="str">
        <f t="shared" si="51"/>
        <v>2019</v>
      </c>
      <c r="L1664" s="1">
        <f t="shared" si="52"/>
        <v>24</v>
      </c>
      <c r="M1664" s="1" t="s">
        <v>60</v>
      </c>
    </row>
    <row r="1665" spans="8:13" hidden="1">
      <c r="H1665" s="1" t="s">
        <v>130</v>
      </c>
      <c r="I1665" s="1" t="s">
        <v>6226</v>
      </c>
      <c r="J1665" s="1" t="s">
        <v>632</v>
      </c>
      <c r="K1665" s="1" t="str">
        <f t="shared" si="51"/>
        <v>2015</v>
      </c>
      <c r="L1665" s="1">
        <f t="shared" si="52"/>
        <v>12</v>
      </c>
      <c r="M1665" s="1" t="s">
        <v>79</v>
      </c>
    </row>
    <row r="1666" spans="8:13">
      <c r="H1666" s="1" t="s">
        <v>144</v>
      </c>
      <c r="I1666" s="1" t="s">
        <v>11703</v>
      </c>
      <c r="J1666" s="1" t="s">
        <v>6417</v>
      </c>
      <c r="K1666" s="1" t="str">
        <f t="shared" ref="K1666:K1729" si="53">TEXT(J1666,"YYYY")</f>
        <v>2016</v>
      </c>
      <c r="L1666" s="1">
        <f t="shared" si="52"/>
        <v>24</v>
      </c>
      <c r="M1666" s="1" t="s">
        <v>60</v>
      </c>
    </row>
    <row r="1667" spans="8:13">
      <c r="H1667" s="1" t="s">
        <v>240</v>
      </c>
      <c r="I1667" s="1" t="s">
        <v>6724</v>
      </c>
      <c r="J1667" s="1" t="s">
        <v>11736</v>
      </c>
      <c r="K1667" s="1" t="str">
        <f t="shared" si="53"/>
        <v>1986</v>
      </c>
      <c r="L1667" s="1">
        <f t="shared" si="52"/>
        <v>24</v>
      </c>
      <c r="M1667" s="1" t="s">
        <v>60</v>
      </c>
    </row>
    <row r="1668" spans="8:13" hidden="1">
      <c r="H1668" s="1" t="s">
        <v>484</v>
      </c>
      <c r="I1668" s="1" t="s">
        <v>6231</v>
      </c>
      <c r="J1668" s="1" t="s">
        <v>2023</v>
      </c>
      <c r="K1668" s="1" t="str">
        <f t="shared" si="53"/>
        <v>2013</v>
      </c>
      <c r="L1668" s="1">
        <f t="shared" si="52"/>
        <v>45</v>
      </c>
      <c r="M1668" s="1" t="s">
        <v>79</v>
      </c>
    </row>
    <row r="1669" spans="8:13">
      <c r="H1669" s="1" t="s">
        <v>144</v>
      </c>
      <c r="I1669" s="1" t="s">
        <v>9132</v>
      </c>
      <c r="J1669" s="1" t="s">
        <v>1222</v>
      </c>
      <c r="K1669" s="1" t="str">
        <f t="shared" si="53"/>
        <v>2015</v>
      </c>
      <c r="L1669" s="1">
        <f t="shared" si="52"/>
        <v>24</v>
      </c>
      <c r="M1669" s="1" t="s">
        <v>60</v>
      </c>
    </row>
    <row r="1670" spans="8:13" hidden="1">
      <c r="H1670" s="1" t="s">
        <v>128</v>
      </c>
      <c r="I1670" s="1" t="s">
        <v>2246</v>
      </c>
      <c r="J1670" s="1" t="s">
        <v>6244</v>
      </c>
      <c r="K1670" s="1" t="str">
        <f t="shared" si="53"/>
        <v>2005</v>
      </c>
      <c r="L1670" s="1">
        <f t="shared" si="52"/>
        <v>32</v>
      </c>
      <c r="M1670" s="1" t="s">
        <v>79</v>
      </c>
    </row>
    <row r="1671" spans="8:13" hidden="1">
      <c r="H1671" s="1" t="s">
        <v>99</v>
      </c>
      <c r="I1671" s="1" t="s">
        <v>6231</v>
      </c>
      <c r="J1671" s="1" t="s">
        <v>6247</v>
      </c>
      <c r="K1671" s="1" t="str">
        <f t="shared" si="53"/>
        <v>2015</v>
      </c>
      <c r="L1671" s="1">
        <f t="shared" si="52"/>
        <v>5</v>
      </c>
      <c r="M1671" s="1"/>
    </row>
    <row r="1672" spans="8:13" hidden="1">
      <c r="H1672" s="1" t="s">
        <v>130</v>
      </c>
      <c r="I1672" s="1" t="s">
        <v>1163</v>
      </c>
      <c r="J1672" s="1" t="s">
        <v>1163</v>
      </c>
      <c r="K1672" s="1" t="str">
        <f t="shared" si="53"/>
        <v>2015</v>
      </c>
      <c r="L1672" s="1">
        <f t="shared" si="52"/>
        <v>12</v>
      </c>
      <c r="M1672" s="1" t="s">
        <v>79</v>
      </c>
    </row>
    <row r="1673" spans="8:13" hidden="1">
      <c r="H1673" s="1" t="s">
        <v>197</v>
      </c>
      <c r="I1673" s="1" t="s">
        <v>6252</v>
      </c>
      <c r="J1673" s="1" t="s">
        <v>384</v>
      </c>
      <c r="K1673" s="1" t="str">
        <f t="shared" si="53"/>
        <v>2015</v>
      </c>
      <c r="L1673" s="1">
        <f t="shared" si="52"/>
        <v>16</v>
      </c>
      <c r="M1673" s="1" t="s">
        <v>79</v>
      </c>
    </row>
    <row r="1674" spans="8:13" hidden="1">
      <c r="H1674" s="1" t="s">
        <v>256</v>
      </c>
      <c r="I1674" s="1" t="s">
        <v>2839</v>
      </c>
      <c r="J1674" s="1" t="s">
        <v>6255</v>
      </c>
      <c r="K1674" s="1" t="str">
        <f t="shared" si="53"/>
        <v>2015</v>
      </c>
      <c r="L1674" s="1">
        <f t="shared" si="52"/>
        <v>52</v>
      </c>
      <c r="M1674" s="1" t="s">
        <v>79</v>
      </c>
    </row>
    <row r="1675" spans="8:13">
      <c r="H1675" s="1" t="s">
        <v>144</v>
      </c>
      <c r="I1675" s="1" t="s">
        <v>11394</v>
      </c>
      <c r="J1675" s="1" t="s">
        <v>1360</v>
      </c>
      <c r="K1675" s="1" t="str">
        <f t="shared" si="53"/>
        <v>2020</v>
      </c>
      <c r="L1675" s="1">
        <f t="shared" si="52"/>
        <v>24</v>
      </c>
      <c r="M1675" s="1" t="s">
        <v>60</v>
      </c>
    </row>
    <row r="1676" spans="8:13">
      <c r="H1676" s="1" t="s">
        <v>118</v>
      </c>
      <c r="I1676" s="1" t="s">
        <v>554</v>
      </c>
      <c r="J1676" s="1" t="s">
        <v>554</v>
      </c>
      <c r="K1676" s="1" t="str">
        <f t="shared" si="53"/>
        <v>2018</v>
      </c>
      <c r="L1676" s="1">
        <f t="shared" si="52"/>
        <v>25</v>
      </c>
      <c r="M1676" s="1" t="s">
        <v>60</v>
      </c>
    </row>
    <row r="1677" spans="8:13">
      <c r="H1677" s="1" t="s">
        <v>644</v>
      </c>
      <c r="I1677" s="1" t="s">
        <v>1427</v>
      </c>
      <c r="J1677" s="1" t="s">
        <v>1072</v>
      </c>
      <c r="K1677" s="1" t="str">
        <f t="shared" si="53"/>
        <v>2009</v>
      </c>
      <c r="L1677" s="1">
        <f t="shared" si="52"/>
        <v>25</v>
      </c>
      <c r="M1677" s="1" t="s">
        <v>60</v>
      </c>
    </row>
    <row r="1678" spans="8:13">
      <c r="H1678" s="1" t="s">
        <v>464</v>
      </c>
      <c r="I1678" s="1" t="s">
        <v>1549</v>
      </c>
      <c r="J1678" s="5">
        <v>41275</v>
      </c>
      <c r="K1678" s="1" t="str">
        <f t="shared" si="53"/>
        <v>2013</v>
      </c>
      <c r="L1678" s="1">
        <f t="shared" si="52"/>
        <v>25</v>
      </c>
      <c r="M1678" s="1" t="s">
        <v>60</v>
      </c>
    </row>
    <row r="1679" spans="8:13" hidden="1">
      <c r="H1679" s="1" t="s">
        <v>108</v>
      </c>
      <c r="I1679" s="1" t="s">
        <v>112</v>
      </c>
      <c r="J1679" s="1" t="s">
        <v>2257</v>
      </c>
      <c r="K1679" s="1" t="str">
        <f t="shared" si="53"/>
        <v>2018</v>
      </c>
      <c r="L1679" s="1">
        <f t="shared" si="52"/>
        <v>6</v>
      </c>
      <c r="M1679" s="1" t="s">
        <v>79</v>
      </c>
    </row>
    <row r="1680" spans="8:13" hidden="1">
      <c r="H1680" s="1" t="s">
        <v>158</v>
      </c>
      <c r="I1680" s="1" t="s">
        <v>112</v>
      </c>
      <c r="J1680" s="1" t="s">
        <v>1214</v>
      </c>
      <c r="K1680" s="1" t="str">
        <f t="shared" si="53"/>
        <v>2019</v>
      </c>
      <c r="L1680" s="1">
        <f t="shared" si="52"/>
        <v>10</v>
      </c>
      <c r="M1680" s="1" t="s">
        <v>79</v>
      </c>
    </row>
    <row r="1681" spans="8:13">
      <c r="H1681" s="1" t="s">
        <v>809</v>
      </c>
      <c r="I1681" s="1" t="s">
        <v>309</v>
      </c>
      <c r="J1681" s="1" t="s">
        <v>1943</v>
      </c>
      <c r="K1681" s="1" t="str">
        <f t="shared" si="53"/>
        <v>2008</v>
      </c>
      <c r="L1681" s="1">
        <f t="shared" si="52"/>
        <v>25</v>
      </c>
      <c r="M1681" s="1" t="s">
        <v>60</v>
      </c>
    </row>
    <row r="1682" spans="8:13">
      <c r="H1682" s="1" t="s">
        <v>118</v>
      </c>
      <c r="I1682" s="1" t="s">
        <v>2003</v>
      </c>
      <c r="J1682" s="1" t="s">
        <v>459</v>
      </c>
      <c r="K1682" s="1" t="str">
        <f t="shared" si="53"/>
        <v>2019</v>
      </c>
      <c r="L1682" s="1">
        <f t="shared" si="52"/>
        <v>25</v>
      </c>
      <c r="M1682" s="1" t="s">
        <v>60</v>
      </c>
    </row>
    <row r="1683" spans="8:13">
      <c r="H1683" s="1" t="s">
        <v>118</v>
      </c>
      <c r="I1683" s="1"/>
      <c r="J1683" s="1"/>
      <c r="K1683" s="1" t="str">
        <f t="shared" si="53"/>
        <v>1900</v>
      </c>
      <c r="L1683" s="1">
        <f t="shared" si="52"/>
        <v>25</v>
      </c>
      <c r="M1683" s="1" t="s">
        <v>60</v>
      </c>
    </row>
    <row r="1684" spans="8:13" hidden="1">
      <c r="H1684" s="1" t="s">
        <v>324</v>
      </c>
      <c r="I1684" s="1" t="s">
        <v>5603</v>
      </c>
      <c r="J1684" s="1" t="s">
        <v>6287</v>
      </c>
      <c r="K1684" s="1" t="str">
        <f t="shared" si="53"/>
        <v>2013</v>
      </c>
      <c r="L1684" s="1">
        <f t="shared" si="52"/>
        <v>11</v>
      </c>
      <c r="M1684" s="1" t="s">
        <v>79</v>
      </c>
    </row>
    <row r="1685" spans="8:13">
      <c r="H1685" s="1" t="s">
        <v>118</v>
      </c>
      <c r="I1685" s="1" t="s">
        <v>2145</v>
      </c>
      <c r="J1685" s="1" t="s">
        <v>2145</v>
      </c>
      <c r="K1685" s="1" t="str">
        <f t="shared" si="53"/>
        <v>2019</v>
      </c>
      <c r="L1685" s="1">
        <f t="shared" si="52"/>
        <v>25</v>
      </c>
      <c r="M1685" s="1" t="s">
        <v>60</v>
      </c>
    </row>
    <row r="1686" spans="8:13" hidden="1">
      <c r="H1686" s="1" t="s">
        <v>310</v>
      </c>
      <c r="I1686" s="1" t="s">
        <v>6294</v>
      </c>
      <c r="J1686" s="1" t="s">
        <v>2023</v>
      </c>
      <c r="K1686" s="1" t="str">
        <f t="shared" si="53"/>
        <v>2013</v>
      </c>
      <c r="L1686" s="1">
        <f t="shared" si="52"/>
        <v>43</v>
      </c>
      <c r="M1686" s="1" t="s">
        <v>79</v>
      </c>
    </row>
    <row r="1687" spans="8:13">
      <c r="H1687" s="1" t="s">
        <v>118</v>
      </c>
      <c r="I1687" s="1" t="s">
        <v>2304</v>
      </c>
      <c r="J1687" s="1" t="s">
        <v>1179</v>
      </c>
      <c r="K1687" s="1" t="str">
        <f t="shared" si="53"/>
        <v>2019</v>
      </c>
      <c r="L1687" s="1">
        <f t="shared" si="52"/>
        <v>25</v>
      </c>
      <c r="M1687" s="1" t="s">
        <v>60</v>
      </c>
    </row>
    <row r="1688" spans="8:13">
      <c r="H1688" s="1" t="s">
        <v>367</v>
      </c>
      <c r="I1688" s="1" t="s">
        <v>787</v>
      </c>
      <c r="J1688" s="1" t="s">
        <v>1044</v>
      </c>
      <c r="K1688" s="1" t="str">
        <f t="shared" si="53"/>
        <v>2018</v>
      </c>
      <c r="L1688" s="1">
        <f t="shared" si="52"/>
        <v>25</v>
      </c>
      <c r="M1688" s="1" t="s">
        <v>60</v>
      </c>
    </row>
    <row r="1689" spans="8:13">
      <c r="H1689" s="1" t="s">
        <v>644</v>
      </c>
      <c r="I1689" s="1" t="s">
        <v>2689</v>
      </c>
      <c r="J1689" s="1" t="s">
        <v>1815</v>
      </c>
      <c r="K1689" s="1" t="str">
        <f t="shared" si="53"/>
        <v>2008</v>
      </c>
      <c r="L1689" s="1">
        <f t="shared" si="52"/>
        <v>25</v>
      </c>
      <c r="M1689" s="1" t="s">
        <v>60</v>
      </c>
    </row>
    <row r="1690" spans="8:13">
      <c r="H1690" s="1" t="s">
        <v>88</v>
      </c>
      <c r="I1690" s="1" t="s">
        <v>554</v>
      </c>
      <c r="J1690" s="1" t="s">
        <v>1222</v>
      </c>
      <c r="K1690" s="1" t="str">
        <f t="shared" si="53"/>
        <v>2015</v>
      </c>
      <c r="L1690" s="1">
        <f t="shared" si="52"/>
        <v>25</v>
      </c>
      <c r="M1690" s="1" t="s">
        <v>60</v>
      </c>
    </row>
    <row r="1691" spans="8:13">
      <c r="H1691" s="1" t="s">
        <v>678</v>
      </c>
      <c r="I1691" s="1" t="s">
        <v>873</v>
      </c>
      <c r="J1691" s="1" t="s">
        <v>1815</v>
      </c>
      <c r="K1691" s="1" t="str">
        <f t="shared" si="53"/>
        <v>2008</v>
      </c>
      <c r="L1691" s="1">
        <f t="shared" si="52"/>
        <v>25</v>
      </c>
      <c r="M1691" s="1" t="s">
        <v>60</v>
      </c>
    </row>
    <row r="1692" spans="8:13">
      <c r="H1692" s="1" t="s">
        <v>367</v>
      </c>
      <c r="I1692" s="1" t="s">
        <v>3385</v>
      </c>
      <c r="J1692" s="1" t="s">
        <v>250</v>
      </c>
      <c r="K1692" s="1" t="str">
        <f t="shared" si="53"/>
        <v>2016</v>
      </c>
      <c r="L1692" s="1">
        <f t="shared" si="52"/>
        <v>25</v>
      </c>
      <c r="M1692" s="1" t="s">
        <v>60</v>
      </c>
    </row>
    <row r="1693" spans="8:13">
      <c r="H1693" s="1" t="s">
        <v>367</v>
      </c>
      <c r="I1693" s="1" t="s">
        <v>3472</v>
      </c>
      <c r="J1693" s="1" t="s">
        <v>2226</v>
      </c>
      <c r="K1693" s="1" t="str">
        <f t="shared" si="53"/>
        <v>2017</v>
      </c>
      <c r="L1693" s="1">
        <f t="shared" si="52"/>
        <v>25</v>
      </c>
      <c r="M1693" s="1" t="s">
        <v>60</v>
      </c>
    </row>
    <row r="1694" spans="8:13">
      <c r="H1694" s="1" t="s">
        <v>464</v>
      </c>
      <c r="I1694" s="1" t="s">
        <v>3566</v>
      </c>
      <c r="J1694" s="1" t="s">
        <v>941</v>
      </c>
      <c r="K1694" s="1" t="str">
        <f t="shared" si="53"/>
        <v>2011</v>
      </c>
      <c r="L1694" s="1">
        <f t="shared" si="52"/>
        <v>25</v>
      </c>
      <c r="M1694" s="1" t="s">
        <v>60</v>
      </c>
    </row>
    <row r="1695" spans="8:13" hidden="1">
      <c r="H1695" s="1">
        <v>22</v>
      </c>
      <c r="I1695" s="1" t="s">
        <v>6231</v>
      </c>
      <c r="J1695" s="1" t="s">
        <v>6321</v>
      </c>
      <c r="K1695" s="1" t="str">
        <f t="shared" si="53"/>
        <v>2014</v>
      </c>
      <c r="L1695" s="1">
        <f t="shared" si="52"/>
        <v>20</v>
      </c>
      <c r="M1695" s="1" t="s">
        <v>79</v>
      </c>
    </row>
    <row r="1696" spans="8:13">
      <c r="H1696" s="1" t="s">
        <v>464</v>
      </c>
      <c r="I1696" s="1" t="s">
        <v>2854</v>
      </c>
      <c r="J1696" s="1" t="s">
        <v>4208</v>
      </c>
      <c r="K1696" s="1" t="str">
        <f t="shared" si="53"/>
        <v>2012</v>
      </c>
      <c r="L1696" s="1">
        <f t="shared" si="52"/>
        <v>25</v>
      </c>
      <c r="M1696" s="1" t="s">
        <v>60</v>
      </c>
    </row>
    <row r="1697" spans="8:13" hidden="1">
      <c r="H1697" s="1" t="s">
        <v>6324</v>
      </c>
      <c r="I1697" s="1" t="s">
        <v>204</v>
      </c>
      <c r="J1697" s="1" t="s">
        <v>2019</v>
      </c>
      <c r="K1697" s="1" t="str">
        <f t="shared" si="53"/>
        <v>2012</v>
      </c>
      <c r="L1697" s="1" t="e">
        <f t="shared" si="52"/>
        <v>#VALUE!</v>
      </c>
      <c r="M1697" s="1" t="s">
        <v>79</v>
      </c>
    </row>
    <row r="1698" spans="8:13" hidden="1">
      <c r="H1698" s="1" t="s">
        <v>71</v>
      </c>
      <c r="I1698" s="1" t="s">
        <v>218</v>
      </c>
      <c r="J1698" s="1" t="s">
        <v>6321</v>
      </c>
      <c r="K1698" s="1" t="str">
        <f t="shared" si="53"/>
        <v>2014</v>
      </c>
      <c r="L1698" s="1">
        <f t="shared" si="52"/>
        <v>5</v>
      </c>
      <c r="M1698" s="1" t="s">
        <v>79</v>
      </c>
    </row>
    <row r="1699" spans="8:13" hidden="1">
      <c r="H1699" s="1" t="s">
        <v>63</v>
      </c>
      <c r="I1699" s="1" t="s">
        <v>6328</v>
      </c>
      <c r="J1699" s="1" t="s">
        <v>6312</v>
      </c>
      <c r="K1699" s="1" t="str">
        <f t="shared" si="53"/>
        <v>2012</v>
      </c>
      <c r="L1699" s="1">
        <f t="shared" si="52"/>
        <v>25</v>
      </c>
      <c r="M1699" s="1" t="s">
        <v>79</v>
      </c>
    </row>
    <row r="1700" spans="8:13">
      <c r="H1700" s="1" t="s">
        <v>134</v>
      </c>
      <c r="I1700" s="1" t="s">
        <v>3552</v>
      </c>
      <c r="J1700" s="1" t="s">
        <v>5184</v>
      </c>
      <c r="K1700" s="1" t="str">
        <f t="shared" si="53"/>
        <v>2014</v>
      </c>
      <c r="L1700" s="1">
        <f t="shared" si="52"/>
        <v>25</v>
      </c>
      <c r="M1700" s="1" t="s">
        <v>60</v>
      </c>
    </row>
    <row r="1701" spans="8:13">
      <c r="H1701" s="1" t="s">
        <v>118</v>
      </c>
      <c r="I1701" s="1"/>
      <c r="J1701" s="1"/>
      <c r="K1701" s="1" t="str">
        <f t="shared" si="53"/>
        <v>1900</v>
      </c>
      <c r="L1701" s="1">
        <f t="shared" si="52"/>
        <v>25</v>
      </c>
      <c r="M1701" s="1" t="s">
        <v>60</v>
      </c>
    </row>
    <row r="1702" spans="8:13" hidden="1">
      <c r="H1702" s="1" t="s">
        <v>584</v>
      </c>
      <c r="I1702" s="1" t="s">
        <v>218</v>
      </c>
      <c r="J1702" s="1" t="s">
        <v>6336</v>
      </c>
      <c r="K1702" s="1" t="str">
        <f t="shared" si="53"/>
        <v>2010</v>
      </c>
      <c r="L1702" s="1">
        <f t="shared" si="52"/>
        <v>31</v>
      </c>
      <c r="M1702" s="1" t="s">
        <v>79</v>
      </c>
    </row>
    <row r="1703" spans="8:13">
      <c r="H1703" s="1" t="s">
        <v>118</v>
      </c>
      <c r="I1703" s="1" t="s">
        <v>5160</v>
      </c>
      <c r="J1703" s="1" t="s">
        <v>227</v>
      </c>
      <c r="K1703" s="1" t="str">
        <f t="shared" si="53"/>
        <v>2017</v>
      </c>
      <c r="L1703" s="1">
        <f t="shared" si="52"/>
        <v>25</v>
      </c>
      <c r="M1703" s="1" t="s">
        <v>60</v>
      </c>
    </row>
    <row r="1704" spans="8:13" hidden="1">
      <c r="H1704" s="1" t="s">
        <v>282</v>
      </c>
      <c r="I1704" s="1" t="s">
        <v>652</v>
      </c>
      <c r="J1704" s="1" t="s">
        <v>652</v>
      </c>
      <c r="K1704" s="1" t="str">
        <f t="shared" si="53"/>
        <v>2010</v>
      </c>
      <c r="L1704" s="1">
        <f t="shared" si="52"/>
        <v>43</v>
      </c>
      <c r="M1704" s="1" t="s">
        <v>79</v>
      </c>
    </row>
    <row r="1705" spans="8:13" hidden="1">
      <c r="H1705" s="1" t="s">
        <v>108</v>
      </c>
      <c r="I1705" s="1" t="s">
        <v>6342</v>
      </c>
      <c r="J1705" s="1" t="s">
        <v>1534</v>
      </c>
      <c r="K1705" s="1" t="str">
        <f t="shared" si="53"/>
        <v>2016</v>
      </c>
      <c r="L1705" s="1">
        <f t="shared" si="52"/>
        <v>7</v>
      </c>
      <c r="M1705" s="1" t="s">
        <v>79</v>
      </c>
    </row>
    <row r="1706" spans="8:13" hidden="1">
      <c r="H1706" s="1" t="s">
        <v>58</v>
      </c>
      <c r="I1706" s="1" t="s">
        <v>6345</v>
      </c>
      <c r="J1706" s="1" t="s">
        <v>1534</v>
      </c>
      <c r="K1706" s="1" t="str">
        <f t="shared" si="53"/>
        <v>2016</v>
      </c>
      <c r="L1706" s="1">
        <f t="shared" si="52"/>
        <v>9</v>
      </c>
      <c r="M1706" s="1" t="s">
        <v>79</v>
      </c>
    </row>
    <row r="1707" spans="8:13" hidden="1">
      <c r="H1707" s="1" t="s">
        <v>324</v>
      </c>
      <c r="I1707" s="1" t="s">
        <v>6345</v>
      </c>
      <c r="J1707" s="1" t="s">
        <v>467</v>
      </c>
      <c r="K1707" s="1" t="str">
        <f t="shared" si="53"/>
        <v>2016</v>
      </c>
      <c r="L1707" s="1">
        <f t="shared" si="52"/>
        <v>12</v>
      </c>
      <c r="M1707" s="1" t="s">
        <v>79</v>
      </c>
    </row>
    <row r="1708" spans="8:13">
      <c r="H1708" s="1" t="s">
        <v>310</v>
      </c>
      <c r="I1708" s="1" t="s">
        <v>2368</v>
      </c>
      <c r="J1708" s="1" t="s">
        <v>6117</v>
      </c>
      <c r="K1708" s="1" t="str">
        <f t="shared" si="53"/>
        <v>1997</v>
      </c>
      <c r="L1708" s="1">
        <f t="shared" si="52"/>
        <v>25</v>
      </c>
      <c r="M1708" s="1" t="s">
        <v>60</v>
      </c>
    </row>
    <row r="1709" spans="8:13">
      <c r="H1709" s="1" t="s">
        <v>367</v>
      </c>
      <c r="I1709" s="1" t="s">
        <v>6166</v>
      </c>
      <c r="J1709" s="1" t="s">
        <v>6169</v>
      </c>
      <c r="K1709" s="1" t="str">
        <f t="shared" si="53"/>
        <v>2015</v>
      </c>
      <c r="L1709" s="1">
        <f t="shared" si="52"/>
        <v>25</v>
      </c>
      <c r="M1709" s="1" t="s">
        <v>60</v>
      </c>
    </row>
    <row r="1710" spans="8:13">
      <c r="H1710" s="1" t="s">
        <v>367</v>
      </c>
      <c r="I1710" s="1" t="s">
        <v>6357</v>
      </c>
      <c r="J1710" s="1" t="s">
        <v>2237</v>
      </c>
      <c r="K1710" s="1" t="str">
        <f t="shared" si="53"/>
        <v>2016</v>
      </c>
      <c r="L1710" s="1">
        <f t="shared" si="52"/>
        <v>25</v>
      </c>
      <c r="M1710" s="1" t="s">
        <v>60</v>
      </c>
    </row>
    <row r="1711" spans="8:13">
      <c r="H1711" s="1" t="s">
        <v>644</v>
      </c>
      <c r="I1711" s="1" t="s">
        <v>3542</v>
      </c>
      <c r="J1711" s="1" t="s">
        <v>1918</v>
      </c>
      <c r="K1711" s="1" t="str">
        <f t="shared" si="53"/>
        <v>2007</v>
      </c>
      <c r="L1711" s="1">
        <f t="shared" si="52"/>
        <v>25</v>
      </c>
      <c r="M1711" s="1" t="s">
        <v>60</v>
      </c>
    </row>
    <row r="1712" spans="8:13" hidden="1">
      <c r="H1712" s="1" t="s">
        <v>118</v>
      </c>
      <c r="I1712" s="1" t="s">
        <v>218</v>
      </c>
      <c r="J1712" s="1" t="s">
        <v>6360</v>
      </c>
      <c r="K1712" s="1" t="str">
        <f t="shared" si="53"/>
        <v>2016</v>
      </c>
      <c r="L1712" s="1">
        <f t="shared" ref="L1712:L1775" si="54">H1712-(TEXT(I1712,"YYYY")-TEXT(J1712,"YYYY"))</f>
        <v>25</v>
      </c>
      <c r="M1712" s="1" t="s">
        <v>79</v>
      </c>
    </row>
    <row r="1713" spans="8:13">
      <c r="H1713" s="1" t="s">
        <v>530</v>
      </c>
      <c r="I1713" s="1" t="s">
        <v>6731</v>
      </c>
      <c r="J1713" s="1" t="s">
        <v>1815</v>
      </c>
      <c r="K1713" s="1" t="str">
        <f t="shared" si="53"/>
        <v>2008</v>
      </c>
      <c r="L1713" s="1">
        <f t="shared" si="54"/>
        <v>25</v>
      </c>
      <c r="M1713" s="1" t="s">
        <v>60</v>
      </c>
    </row>
    <row r="1714" spans="8:13" hidden="1">
      <c r="H1714" s="1" t="s">
        <v>324</v>
      </c>
      <c r="I1714" s="1" t="s">
        <v>6364</v>
      </c>
      <c r="J1714" s="1" t="s">
        <v>1259</v>
      </c>
      <c r="K1714" s="1" t="str">
        <f t="shared" si="53"/>
        <v>2014</v>
      </c>
      <c r="L1714" s="1">
        <f t="shared" si="54"/>
        <v>11</v>
      </c>
      <c r="M1714" s="1" t="s">
        <v>79</v>
      </c>
    </row>
    <row r="1715" spans="8:13">
      <c r="H1715" s="1" t="s">
        <v>78</v>
      </c>
      <c r="I1715" s="1" t="s">
        <v>7369</v>
      </c>
      <c r="J1715" s="1" t="s">
        <v>7370</v>
      </c>
      <c r="K1715" s="1" t="str">
        <f t="shared" si="53"/>
        <v>2011</v>
      </c>
      <c r="L1715" s="1">
        <f t="shared" si="54"/>
        <v>25</v>
      </c>
      <c r="M1715" s="1" t="s">
        <v>60</v>
      </c>
    </row>
    <row r="1716" spans="8:13" hidden="1">
      <c r="H1716" s="1" t="s">
        <v>436</v>
      </c>
      <c r="I1716" s="1" t="s">
        <v>250</v>
      </c>
      <c r="J1716" s="1" t="s">
        <v>5832</v>
      </c>
      <c r="K1716" s="1" t="str">
        <f t="shared" si="53"/>
        <v>2016</v>
      </c>
      <c r="L1716" s="1">
        <f t="shared" si="54"/>
        <v>59</v>
      </c>
      <c r="M1716" s="1" t="s">
        <v>79</v>
      </c>
    </row>
    <row r="1717" spans="8:13" hidden="1">
      <c r="H1717" s="1" t="s">
        <v>344</v>
      </c>
      <c r="I1717" s="1" t="s">
        <v>6371</v>
      </c>
      <c r="J1717" s="1" t="s">
        <v>2023</v>
      </c>
      <c r="K1717" s="1" t="str">
        <f t="shared" si="53"/>
        <v>2013</v>
      </c>
      <c r="L1717" s="1">
        <f t="shared" si="54"/>
        <v>17</v>
      </c>
      <c r="M1717" s="1" t="s">
        <v>79</v>
      </c>
    </row>
    <row r="1718" spans="8:13" hidden="1">
      <c r="H1718" s="1" t="s">
        <v>169</v>
      </c>
      <c r="I1718" s="1" t="s">
        <v>1485</v>
      </c>
      <c r="J1718" s="1" t="s">
        <v>1222</v>
      </c>
      <c r="K1718" s="1" t="str">
        <f t="shared" si="53"/>
        <v>2015</v>
      </c>
      <c r="L1718" s="1">
        <f t="shared" si="54"/>
        <v>18</v>
      </c>
      <c r="M1718" s="1" t="s">
        <v>79</v>
      </c>
    </row>
    <row r="1719" spans="8:13" hidden="1">
      <c r="H1719" s="1" t="s">
        <v>177</v>
      </c>
      <c r="I1719" s="1" t="s">
        <v>1485</v>
      </c>
      <c r="J1719" s="1" t="s">
        <v>1573</v>
      </c>
      <c r="K1719" s="1" t="str">
        <f t="shared" si="53"/>
        <v>2016</v>
      </c>
      <c r="L1719" s="1">
        <f t="shared" si="54"/>
        <v>22</v>
      </c>
      <c r="M1719" s="1" t="s">
        <v>79</v>
      </c>
    </row>
    <row r="1720" spans="8:13" hidden="1">
      <c r="H1720" s="1"/>
      <c r="I1720" s="1" t="s">
        <v>6378</v>
      </c>
      <c r="J1720" s="1" t="s">
        <v>1918</v>
      </c>
      <c r="K1720" s="1" t="str">
        <f t="shared" si="53"/>
        <v>2007</v>
      </c>
      <c r="L1720" s="1">
        <f t="shared" si="54"/>
        <v>-10</v>
      </c>
      <c r="M1720" s="1"/>
    </row>
    <row r="1721" spans="8:13">
      <c r="H1721" s="1" t="s">
        <v>88</v>
      </c>
      <c r="I1721" s="1" t="s">
        <v>7456</v>
      </c>
      <c r="J1721" s="1" t="s">
        <v>2023</v>
      </c>
      <c r="K1721" s="1" t="str">
        <f t="shared" si="53"/>
        <v>2013</v>
      </c>
      <c r="L1721" s="1">
        <f t="shared" si="54"/>
        <v>25</v>
      </c>
      <c r="M1721" s="1" t="s">
        <v>60</v>
      </c>
    </row>
    <row r="1722" spans="8:13" hidden="1">
      <c r="H1722" s="1" t="s">
        <v>436</v>
      </c>
      <c r="I1722" s="1" t="s">
        <v>6378</v>
      </c>
      <c r="J1722" s="1" t="s">
        <v>873</v>
      </c>
      <c r="K1722" s="1" t="str">
        <f t="shared" si="53"/>
        <v>2017</v>
      </c>
      <c r="L1722" s="1">
        <f t="shared" si="54"/>
        <v>59</v>
      </c>
      <c r="M1722" s="1" t="s">
        <v>79</v>
      </c>
    </row>
    <row r="1723" spans="8:13">
      <c r="H1723" s="1" t="s">
        <v>134</v>
      </c>
      <c r="I1723" s="1" t="s">
        <v>7626</v>
      </c>
      <c r="J1723" s="1" t="s">
        <v>7628</v>
      </c>
      <c r="K1723" s="1" t="str">
        <f t="shared" si="53"/>
        <v>2018</v>
      </c>
      <c r="L1723" s="1">
        <f t="shared" si="54"/>
        <v>25</v>
      </c>
      <c r="M1723" s="1" t="s">
        <v>60</v>
      </c>
    </row>
    <row r="1724" spans="8:13">
      <c r="H1724" s="1" t="s">
        <v>367</v>
      </c>
      <c r="I1724" s="1" t="s">
        <v>7502</v>
      </c>
      <c r="J1724" s="1" t="s">
        <v>7865</v>
      </c>
      <c r="K1724" s="1" t="str">
        <f t="shared" si="53"/>
        <v>2011</v>
      </c>
      <c r="L1724" s="1">
        <f t="shared" si="54"/>
        <v>25</v>
      </c>
      <c r="M1724" s="1" t="s">
        <v>60</v>
      </c>
    </row>
    <row r="1725" spans="8:13" hidden="1">
      <c r="H1725" s="1" t="s">
        <v>197</v>
      </c>
      <c r="I1725" s="1" t="s">
        <v>6390</v>
      </c>
      <c r="J1725" s="1" t="s">
        <v>209</v>
      </c>
      <c r="K1725" s="1" t="str">
        <f t="shared" si="53"/>
        <v>2016</v>
      </c>
      <c r="L1725" s="1">
        <f t="shared" si="54"/>
        <v>16</v>
      </c>
      <c r="M1725" s="1" t="s">
        <v>79</v>
      </c>
    </row>
    <row r="1726" spans="8:13" hidden="1">
      <c r="H1726" s="1" t="s">
        <v>78</v>
      </c>
      <c r="I1726" s="1" t="s">
        <v>4734</v>
      </c>
      <c r="J1726" s="1" t="s">
        <v>6169</v>
      </c>
      <c r="K1726" s="1" t="str">
        <f t="shared" si="53"/>
        <v>2015</v>
      </c>
      <c r="L1726" s="1">
        <f t="shared" si="54"/>
        <v>28</v>
      </c>
      <c r="M1726" s="1" t="s">
        <v>79</v>
      </c>
    </row>
    <row r="1727" spans="8:13" hidden="1">
      <c r="H1727" s="1" t="s">
        <v>256</v>
      </c>
      <c r="I1727" s="1" t="s">
        <v>6390</v>
      </c>
      <c r="J1727" s="1" t="s">
        <v>2091</v>
      </c>
      <c r="K1727" s="1" t="str">
        <f t="shared" si="53"/>
        <v>2017</v>
      </c>
      <c r="L1727" s="1">
        <f t="shared" si="54"/>
        <v>52</v>
      </c>
      <c r="M1727" s="1"/>
    </row>
    <row r="1728" spans="8:13" hidden="1">
      <c r="H1728" s="1" t="s">
        <v>128</v>
      </c>
      <c r="I1728" s="1" t="s">
        <v>4734</v>
      </c>
      <c r="J1728" s="1" t="s">
        <v>6226</v>
      </c>
      <c r="K1728" s="1" t="str">
        <f t="shared" si="53"/>
        <v>2015</v>
      </c>
      <c r="L1728" s="1">
        <f t="shared" si="54"/>
        <v>41</v>
      </c>
      <c r="M1728" s="1" t="s">
        <v>79</v>
      </c>
    </row>
    <row r="1729" spans="8:13">
      <c r="H1729" s="1" t="s">
        <v>118</v>
      </c>
      <c r="I1729" s="1" t="s">
        <v>7937</v>
      </c>
      <c r="J1729" s="1" t="s">
        <v>5680</v>
      </c>
      <c r="K1729" s="1" t="str">
        <f t="shared" si="53"/>
        <v>2020</v>
      </c>
      <c r="L1729" s="1">
        <f t="shared" si="54"/>
        <v>25</v>
      </c>
      <c r="M1729" s="1" t="s">
        <v>60</v>
      </c>
    </row>
    <row r="1730" spans="8:13">
      <c r="H1730" s="1" t="s">
        <v>555</v>
      </c>
      <c r="I1730" s="1" t="s">
        <v>561</v>
      </c>
      <c r="J1730" s="1" t="s">
        <v>7801</v>
      </c>
      <c r="K1730" s="1" t="str">
        <f t="shared" ref="K1730:K1793" si="55">TEXT(J1730,"YYYY")</f>
        <v>2005</v>
      </c>
      <c r="L1730" s="1">
        <f t="shared" si="54"/>
        <v>25</v>
      </c>
      <c r="M1730" s="1" t="s">
        <v>60</v>
      </c>
    </row>
    <row r="1731" spans="8:13">
      <c r="H1731" s="1" t="s">
        <v>118</v>
      </c>
      <c r="I1731" s="1" t="s">
        <v>8450</v>
      </c>
      <c r="J1731" s="1" t="s">
        <v>5680</v>
      </c>
      <c r="K1731" s="1" t="str">
        <f t="shared" si="55"/>
        <v>2020</v>
      </c>
      <c r="L1731" s="1">
        <f t="shared" si="54"/>
        <v>25</v>
      </c>
      <c r="M1731" s="1" t="s">
        <v>60</v>
      </c>
    </row>
    <row r="1732" spans="8:13">
      <c r="H1732" s="1" t="s">
        <v>118</v>
      </c>
      <c r="I1732" s="1" t="s">
        <v>9415</v>
      </c>
      <c r="J1732" s="1" t="s">
        <v>9419</v>
      </c>
      <c r="K1732" s="1" t="str">
        <f t="shared" si="55"/>
        <v>2012</v>
      </c>
      <c r="L1732" s="1">
        <f t="shared" si="54"/>
        <v>25</v>
      </c>
      <c r="M1732" s="1" t="s">
        <v>60</v>
      </c>
    </row>
    <row r="1733" spans="8:13" hidden="1">
      <c r="H1733" s="1" t="s">
        <v>240</v>
      </c>
      <c r="I1733" s="1" t="s">
        <v>3923</v>
      </c>
      <c r="J1733" s="1" t="s">
        <v>1899</v>
      </c>
      <c r="K1733" s="1" t="str">
        <f t="shared" si="55"/>
        <v>2005</v>
      </c>
      <c r="L1733" s="1">
        <f t="shared" si="54"/>
        <v>42</v>
      </c>
      <c r="M1733" s="1" t="s">
        <v>79</v>
      </c>
    </row>
    <row r="1734" spans="8:13">
      <c r="H1734" s="1" t="s">
        <v>555</v>
      </c>
      <c r="I1734" s="1" t="s">
        <v>9693</v>
      </c>
      <c r="J1734" s="1" t="s">
        <v>2679</v>
      </c>
      <c r="K1734" s="1" t="str">
        <f t="shared" si="55"/>
        <v>1998</v>
      </c>
      <c r="L1734" s="1">
        <f t="shared" si="54"/>
        <v>25</v>
      </c>
      <c r="M1734" s="1" t="s">
        <v>60</v>
      </c>
    </row>
    <row r="1735" spans="8:13">
      <c r="H1735" s="1" t="s">
        <v>101</v>
      </c>
      <c r="I1735" s="1" t="s">
        <v>9724</v>
      </c>
      <c r="J1735" s="1" t="s">
        <v>9725</v>
      </c>
      <c r="K1735" s="1" t="str">
        <f t="shared" si="55"/>
        <v>2000</v>
      </c>
      <c r="L1735" s="1">
        <f t="shared" si="54"/>
        <v>25</v>
      </c>
      <c r="M1735" s="1" t="s">
        <v>60</v>
      </c>
    </row>
    <row r="1736" spans="8:13">
      <c r="H1736" s="1" t="s">
        <v>88</v>
      </c>
      <c r="I1736" s="1" t="s">
        <v>9822</v>
      </c>
      <c r="J1736" s="1" t="s">
        <v>9827</v>
      </c>
      <c r="K1736" s="1" t="str">
        <f t="shared" si="55"/>
        <v>2010</v>
      </c>
      <c r="L1736" s="1">
        <f t="shared" si="54"/>
        <v>25</v>
      </c>
      <c r="M1736" s="1" t="s">
        <v>60</v>
      </c>
    </row>
    <row r="1737" spans="8:13" hidden="1">
      <c r="H1737" s="1" t="s">
        <v>88</v>
      </c>
      <c r="I1737" s="1" t="s">
        <v>6408</v>
      </c>
      <c r="J1737" s="1" t="s">
        <v>6412</v>
      </c>
      <c r="K1737" s="1" t="str">
        <f t="shared" si="55"/>
        <v>2009</v>
      </c>
      <c r="L1737" s="1">
        <f t="shared" si="54"/>
        <v>21</v>
      </c>
      <c r="M1737" s="1" t="s">
        <v>79</v>
      </c>
    </row>
    <row r="1738" spans="8:13" hidden="1">
      <c r="H1738" s="1"/>
      <c r="I1738" s="1" t="s">
        <v>4291</v>
      </c>
      <c r="J1738" s="1" t="s">
        <v>3171</v>
      </c>
      <c r="K1738" s="1" t="str">
        <f t="shared" si="55"/>
        <v>2016</v>
      </c>
      <c r="L1738" s="1">
        <f t="shared" si="54"/>
        <v>-1</v>
      </c>
      <c r="M1738" s="1"/>
    </row>
    <row r="1739" spans="8:13" hidden="1">
      <c r="H1739" s="1" t="s">
        <v>116</v>
      </c>
      <c r="I1739" s="1" t="s">
        <v>6417</v>
      </c>
      <c r="J1739" s="1" t="s">
        <v>6418</v>
      </c>
      <c r="K1739" s="1" t="str">
        <f t="shared" si="55"/>
        <v>2012</v>
      </c>
      <c r="L1739" s="1">
        <f t="shared" si="54"/>
        <v>1</v>
      </c>
      <c r="M1739" s="1" t="s">
        <v>79</v>
      </c>
    </row>
    <row r="1740" spans="8:13" hidden="1">
      <c r="H1740" s="1" t="s">
        <v>678</v>
      </c>
      <c r="I1740" s="1" t="s">
        <v>4291</v>
      </c>
      <c r="J1740" s="1" t="s">
        <v>3167</v>
      </c>
      <c r="K1740" s="1" t="str">
        <f t="shared" si="55"/>
        <v>1997</v>
      </c>
      <c r="L1740" s="1">
        <f t="shared" si="54"/>
        <v>14</v>
      </c>
      <c r="M1740" s="1" t="s">
        <v>79</v>
      </c>
    </row>
    <row r="1741" spans="8:13">
      <c r="H1741" s="1" t="s">
        <v>448</v>
      </c>
      <c r="I1741" s="1" t="s">
        <v>2689</v>
      </c>
      <c r="J1741" s="1" t="s">
        <v>941</v>
      </c>
      <c r="K1741" s="1" t="str">
        <f t="shared" si="55"/>
        <v>2011</v>
      </c>
      <c r="L1741" s="1">
        <f t="shared" si="54"/>
        <v>25</v>
      </c>
      <c r="M1741" s="1" t="s">
        <v>60</v>
      </c>
    </row>
    <row r="1742" spans="8:13">
      <c r="H1742" s="1" t="s">
        <v>367</v>
      </c>
      <c r="I1742" s="1" t="s">
        <v>9625</v>
      </c>
      <c r="J1742" s="1" t="s">
        <v>6947</v>
      </c>
      <c r="K1742" s="1" t="str">
        <f t="shared" si="55"/>
        <v>2013</v>
      </c>
      <c r="L1742" s="1">
        <f t="shared" si="54"/>
        <v>25</v>
      </c>
      <c r="M1742" s="1" t="s">
        <v>60</v>
      </c>
    </row>
    <row r="1743" spans="8:13" hidden="1">
      <c r="H1743" s="1" t="s">
        <v>158</v>
      </c>
      <c r="I1743" s="1" t="s">
        <v>6428</v>
      </c>
      <c r="J1743" s="1" t="s">
        <v>1222</v>
      </c>
      <c r="K1743" s="1" t="str">
        <f t="shared" si="55"/>
        <v>2015</v>
      </c>
      <c r="L1743" s="1">
        <f t="shared" si="54"/>
        <v>9</v>
      </c>
      <c r="M1743" s="1" t="s">
        <v>79</v>
      </c>
    </row>
    <row r="1744" spans="8:13" hidden="1">
      <c r="H1744" s="1">
        <v>1</v>
      </c>
      <c r="I1744" s="1" t="s">
        <v>6428</v>
      </c>
      <c r="J1744" s="1" t="s">
        <v>1286</v>
      </c>
      <c r="K1744" s="1" t="str">
        <f t="shared" si="55"/>
        <v>2017</v>
      </c>
      <c r="L1744" s="1">
        <f t="shared" si="54"/>
        <v>1</v>
      </c>
      <c r="M1744" s="1" t="s">
        <v>79</v>
      </c>
    </row>
    <row r="1745" spans="8:13" hidden="1">
      <c r="H1745" s="1">
        <v>10</v>
      </c>
      <c r="I1745" s="1" t="s">
        <v>6422</v>
      </c>
      <c r="J1745" s="1" t="s">
        <v>1163</v>
      </c>
      <c r="K1745" s="1" t="str">
        <f t="shared" si="55"/>
        <v>2015</v>
      </c>
      <c r="L1745" s="1">
        <f t="shared" si="54"/>
        <v>9</v>
      </c>
      <c r="M1745" s="1" t="s">
        <v>79</v>
      </c>
    </row>
    <row r="1746" spans="8:13">
      <c r="H1746" s="1" t="s">
        <v>118</v>
      </c>
      <c r="I1746" s="1" t="s">
        <v>9816</v>
      </c>
      <c r="J1746" s="1" t="s">
        <v>1163</v>
      </c>
      <c r="K1746" s="1" t="str">
        <f t="shared" si="55"/>
        <v>2015</v>
      </c>
      <c r="L1746" s="1">
        <f t="shared" si="54"/>
        <v>25</v>
      </c>
      <c r="M1746" s="1" t="s">
        <v>60</v>
      </c>
    </row>
    <row r="1747" spans="8:13" hidden="1">
      <c r="H1747" s="1" t="s">
        <v>678</v>
      </c>
      <c r="I1747" s="1" t="s">
        <v>6422</v>
      </c>
      <c r="J1747" s="1" t="s">
        <v>6422</v>
      </c>
      <c r="K1747" s="1" t="str">
        <f t="shared" si="55"/>
        <v>2016</v>
      </c>
      <c r="L1747" s="1">
        <f t="shared" si="54"/>
        <v>34</v>
      </c>
      <c r="M1747" s="1" t="s">
        <v>79</v>
      </c>
    </row>
    <row r="1748" spans="8:13">
      <c r="H1748" s="1" t="s">
        <v>63</v>
      </c>
      <c r="I1748" s="1" t="s">
        <v>11899</v>
      </c>
      <c r="J1748" s="1" t="s">
        <v>2212</v>
      </c>
      <c r="K1748" s="1" t="str">
        <f t="shared" si="55"/>
        <v>2010</v>
      </c>
      <c r="L1748" s="1">
        <f t="shared" si="54"/>
        <v>25</v>
      </c>
      <c r="M1748" s="1" t="s">
        <v>60</v>
      </c>
    </row>
    <row r="1749" spans="8:13" hidden="1">
      <c r="H1749" s="1"/>
      <c r="I1749" s="1" t="s">
        <v>6428</v>
      </c>
      <c r="J1749" s="1" t="s">
        <v>274</v>
      </c>
      <c r="K1749" s="1" t="str">
        <f t="shared" si="55"/>
        <v>2017</v>
      </c>
      <c r="L1749" s="1">
        <f t="shared" si="54"/>
        <v>0</v>
      </c>
      <c r="M1749" s="1"/>
    </row>
    <row r="1750" spans="8:13">
      <c r="H1750" s="1" t="s">
        <v>118</v>
      </c>
      <c r="I1750" s="1" t="s">
        <v>6570</v>
      </c>
      <c r="J1750" s="1" t="s">
        <v>7020</v>
      </c>
      <c r="K1750" s="1" t="str">
        <f t="shared" si="55"/>
        <v>2020</v>
      </c>
      <c r="L1750" s="1">
        <f t="shared" si="54"/>
        <v>25</v>
      </c>
      <c r="M1750" s="1" t="s">
        <v>60</v>
      </c>
    </row>
    <row r="1751" spans="8:13" hidden="1">
      <c r="H1751" s="1" t="s">
        <v>247</v>
      </c>
      <c r="I1751" s="1" t="s">
        <v>6422</v>
      </c>
      <c r="J1751" s="1" t="s">
        <v>1222</v>
      </c>
      <c r="K1751" s="1" t="str">
        <f t="shared" si="55"/>
        <v>2015</v>
      </c>
      <c r="L1751" s="1">
        <f t="shared" si="54"/>
        <v>14</v>
      </c>
      <c r="M1751" s="1" t="s">
        <v>79</v>
      </c>
    </row>
    <row r="1752" spans="8:13">
      <c r="H1752" s="1" t="s">
        <v>367</v>
      </c>
      <c r="I1752" s="1" t="s">
        <v>11394</v>
      </c>
      <c r="J1752" s="1" t="s">
        <v>1518</v>
      </c>
      <c r="K1752" s="1" t="str">
        <f t="shared" si="55"/>
        <v>2019</v>
      </c>
      <c r="L1752" s="1">
        <f t="shared" si="54"/>
        <v>25</v>
      </c>
      <c r="M1752" s="1" t="s">
        <v>60</v>
      </c>
    </row>
    <row r="1753" spans="8:13" hidden="1">
      <c r="H1753" s="1" t="s">
        <v>217</v>
      </c>
      <c r="I1753" s="1" t="s">
        <v>6440</v>
      </c>
      <c r="J1753" s="1" t="s">
        <v>6443</v>
      </c>
      <c r="K1753" s="1" t="str">
        <f t="shared" si="55"/>
        <v>2013</v>
      </c>
      <c r="L1753" s="1">
        <f t="shared" si="54"/>
        <v>13</v>
      </c>
      <c r="M1753" s="1" t="s">
        <v>79</v>
      </c>
    </row>
    <row r="1754" spans="8:13" hidden="1">
      <c r="H1754" s="1" t="s">
        <v>555</v>
      </c>
      <c r="I1754" s="1" t="s">
        <v>6440</v>
      </c>
      <c r="J1754" s="1" t="s">
        <v>6446</v>
      </c>
      <c r="K1754" s="1" t="str">
        <f t="shared" si="55"/>
        <v>2014</v>
      </c>
      <c r="L1754" s="1">
        <f t="shared" si="54"/>
        <v>38</v>
      </c>
      <c r="M1754" s="1" t="s">
        <v>79</v>
      </c>
    </row>
    <row r="1755" spans="8:13" hidden="1">
      <c r="H1755" s="1" t="s">
        <v>53</v>
      </c>
      <c r="I1755" s="1" t="s">
        <v>6448</v>
      </c>
      <c r="J1755" s="1" t="s">
        <v>1534</v>
      </c>
      <c r="K1755" s="1" t="str">
        <f t="shared" si="55"/>
        <v>2016</v>
      </c>
      <c r="L1755" s="1">
        <f t="shared" si="54"/>
        <v>2</v>
      </c>
      <c r="M1755" s="1" t="s">
        <v>79</v>
      </c>
    </row>
    <row r="1756" spans="8:13" hidden="1">
      <c r="H1756" s="1" t="s">
        <v>479</v>
      </c>
      <c r="I1756" s="1" t="s">
        <v>6451</v>
      </c>
      <c r="J1756" s="1" t="s">
        <v>2008</v>
      </c>
      <c r="K1756" s="1" t="str">
        <f t="shared" si="55"/>
        <v>2014</v>
      </c>
      <c r="L1756" s="1">
        <f t="shared" si="54"/>
        <v>17</v>
      </c>
      <c r="M1756" s="1" t="s">
        <v>79</v>
      </c>
    </row>
    <row r="1757" spans="8:13">
      <c r="H1757" s="1" t="s">
        <v>78</v>
      </c>
      <c r="I1757" s="1" t="s">
        <v>426</v>
      </c>
      <c r="J1757" s="1" t="s">
        <v>384</v>
      </c>
      <c r="K1757" s="1" t="str">
        <f t="shared" si="55"/>
        <v>2015</v>
      </c>
      <c r="L1757" s="1">
        <f t="shared" si="54"/>
        <v>26</v>
      </c>
      <c r="M1757" s="1" t="s">
        <v>60</v>
      </c>
    </row>
    <row r="1758" spans="8:13">
      <c r="H1758" s="1" t="s">
        <v>484</v>
      </c>
      <c r="I1758" s="1" t="s">
        <v>622</v>
      </c>
      <c r="J1758" s="1" t="s">
        <v>624</v>
      </c>
      <c r="K1758" s="1" t="str">
        <f t="shared" si="55"/>
        <v>1995</v>
      </c>
      <c r="L1758" s="1">
        <f t="shared" si="54"/>
        <v>26</v>
      </c>
      <c r="M1758" s="1" t="s">
        <v>60</v>
      </c>
    </row>
    <row r="1759" spans="8:13">
      <c r="H1759" s="1" t="s">
        <v>367</v>
      </c>
      <c r="I1759" s="1" t="s">
        <v>1085</v>
      </c>
      <c r="J1759" s="1" t="s">
        <v>877</v>
      </c>
      <c r="K1759" s="1" t="str">
        <f t="shared" si="55"/>
        <v>2019</v>
      </c>
      <c r="L1759" s="1">
        <f t="shared" si="54"/>
        <v>26</v>
      </c>
      <c r="M1759" s="1" t="s">
        <v>60</v>
      </c>
    </row>
    <row r="1760" spans="8:13">
      <c r="H1760" s="1" t="s">
        <v>367</v>
      </c>
      <c r="I1760" s="1" t="s">
        <v>1192</v>
      </c>
      <c r="J1760" s="1" t="s">
        <v>604</v>
      </c>
      <c r="K1760" s="1" t="str">
        <f t="shared" si="55"/>
        <v>2019</v>
      </c>
      <c r="L1760" s="1">
        <f t="shared" si="54"/>
        <v>26</v>
      </c>
      <c r="M1760" s="1" t="s">
        <v>60</v>
      </c>
    </row>
    <row r="1761" spans="8:13" hidden="1">
      <c r="H1761" s="1" t="s">
        <v>197</v>
      </c>
      <c r="I1761" s="1" t="s">
        <v>6364</v>
      </c>
      <c r="J1761" s="1" t="s">
        <v>303</v>
      </c>
      <c r="K1761" s="1" t="str">
        <f t="shared" si="55"/>
        <v>2016</v>
      </c>
      <c r="L1761" s="1">
        <f t="shared" si="54"/>
        <v>17</v>
      </c>
      <c r="M1761" s="1" t="s">
        <v>79</v>
      </c>
    </row>
    <row r="1762" spans="8:13">
      <c r="H1762" s="1" t="s">
        <v>367</v>
      </c>
      <c r="I1762" s="1" t="s">
        <v>1448</v>
      </c>
      <c r="J1762" s="1" t="s">
        <v>1457</v>
      </c>
      <c r="K1762" s="1" t="str">
        <f t="shared" si="55"/>
        <v>2019</v>
      </c>
      <c r="L1762" s="1">
        <f t="shared" si="54"/>
        <v>26</v>
      </c>
      <c r="M1762" s="1" t="s">
        <v>60</v>
      </c>
    </row>
    <row r="1763" spans="8:13" hidden="1">
      <c r="H1763" s="1" t="s">
        <v>187</v>
      </c>
      <c r="I1763" s="1" t="s">
        <v>6364</v>
      </c>
      <c r="J1763" s="1" t="s">
        <v>6287</v>
      </c>
      <c r="K1763" s="1" t="str">
        <f t="shared" si="55"/>
        <v>2013</v>
      </c>
      <c r="L1763" s="1">
        <f t="shared" si="54"/>
        <v>6</v>
      </c>
      <c r="M1763" s="1" t="s">
        <v>79</v>
      </c>
    </row>
    <row r="1764" spans="8:13" hidden="1">
      <c r="H1764" s="1" t="s">
        <v>144</v>
      </c>
      <c r="I1764" s="1" t="s">
        <v>6364</v>
      </c>
      <c r="J1764" s="1" t="s">
        <v>1125</v>
      </c>
      <c r="K1764" s="1" t="str">
        <f t="shared" si="55"/>
        <v>2012</v>
      </c>
      <c r="L1764" s="1">
        <f t="shared" si="54"/>
        <v>20</v>
      </c>
      <c r="M1764" s="1" t="s">
        <v>79</v>
      </c>
    </row>
    <row r="1765" spans="8:13" hidden="1">
      <c r="H1765" s="1" t="s">
        <v>177</v>
      </c>
      <c r="I1765" s="1" t="s">
        <v>6364</v>
      </c>
      <c r="J1765" s="1" t="s">
        <v>384</v>
      </c>
      <c r="K1765" s="1" t="str">
        <f t="shared" si="55"/>
        <v>2015</v>
      </c>
      <c r="L1765" s="1">
        <f t="shared" si="54"/>
        <v>22</v>
      </c>
      <c r="M1765" s="1" t="s">
        <v>79</v>
      </c>
    </row>
    <row r="1766" spans="8:13">
      <c r="H1766" s="1" t="s">
        <v>367</v>
      </c>
      <c r="I1766" s="1" t="s">
        <v>1549</v>
      </c>
      <c r="J1766" s="1" t="s">
        <v>532</v>
      </c>
      <c r="K1766" s="1" t="str">
        <f t="shared" si="55"/>
        <v>2019</v>
      </c>
      <c r="L1766" s="1">
        <f t="shared" si="54"/>
        <v>26</v>
      </c>
      <c r="M1766" s="1" t="s">
        <v>60</v>
      </c>
    </row>
    <row r="1767" spans="8:13" hidden="1">
      <c r="H1767" s="1" t="s">
        <v>324</v>
      </c>
      <c r="I1767" s="1" t="s">
        <v>6364</v>
      </c>
      <c r="J1767" s="1" t="s">
        <v>6477</v>
      </c>
      <c r="K1767" s="1" t="str">
        <f t="shared" si="55"/>
        <v>2016</v>
      </c>
      <c r="L1767" s="1">
        <f t="shared" si="54"/>
        <v>13</v>
      </c>
      <c r="M1767" s="1" t="s">
        <v>79</v>
      </c>
    </row>
    <row r="1768" spans="8:13" hidden="1">
      <c r="H1768" s="1" t="s">
        <v>58</v>
      </c>
      <c r="I1768" s="1" t="s">
        <v>6364</v>
      </c>
      <c r="J1768" s="1" t="s">
        <v>6479</v>
      </c>
      <c r="K1768" s="1" t="str">
        <f t="shared" si="55"/>
        <v>2016</v>
      </c>
      <c r="L1768" s="1">
        <f t="shared" si="54"/>
        <v>10</v>
      </c>
      <c r="M1768" s="1" t="s">
        <v>79</v>
      </c>
    </row>
    <row r="1769" spans="8:13" hidden="1">
      <c r="H1769" s="1" t="s">
        <v>324</v>
      </c>
      <c r="I1769" s="1" t="s">
        <v>6481</v>
      </c>
      <c r="J1769" s="1" t="s">
        <v>6482</v>
      </c>
      <c r="K1769" s="1" t="str">
        <f t="shared" si="55"/>
        <v>2005</v>
      </c>
      <c r="L1769" s="1">
        <f t="shared" si="54"/>
        <v>2</v>
      </c>
      <c r="M1769" s="1" t="s">
        <v>79</v>
      </c>
    </row>
    <row r="1770" spans="8:13">
      <c r="H1770" s="1" t="s">
        <v>367</v>
      </c>
      <c r="I1770" s="1" t="s">
        <v>1728</v>
      </c>
      <c r="J1770" s="1" t="s">
        <v>1732</v>
      </c>
      <c r="K1770" s="1" t="str">
        <f t="shared" si="55"/>
        <v>2019</v>
      </c>
      <c r="L1770" s="1">
        <f t="shared" si="54"/>
        <v>26</v>
      </c>
      <c r="M1770" s="1" t="s">
        <v>60</v>
      </c>
    </row>
    <row r="1771" spans="8:13">
      <c r="H1771" s="1" t="s">
        <v>134</v>
      </c>
      <c r="I1771" s="1" t="s">
        <v>1903</v>
      </c>
      <c r="J1771" s="1" t="s">
        <v>474</v>
      </c>
      <c r="K1771" s="1" t="str">
        <f t="shared" si="55"/>
        <v>2018</v>
      </c>
      <c r="L1771" s="1">
        <f t="shared" si="54"/>
        <v>26</v>
      </c>
      <c r="M1771" s="1" t="s">
        <v>60</v>
      </c>
    </row>
    <row r="1772" spans="8:13">
      <c r="H1772" s="1" t="s">
        <v>88</v>
      </c>
      <c r="I1772" s="1" t="s">
        <v>1960</v>
      </c>
      <c r="J1772" s="1" t="s">
        <v>209</v>
      </c>
      <c r="K1772" s="1" t="str">
        <f t="shared" si="55"/>
        <v>2016</v>
      </c>
      <c r="L1772" s="1">
        <f t="shared" si="54"/>
        <v>26</v>
      </c>
      <c r="M1772" s="1" t="s">
        <v>60</v>
      </c>
    </row>
    <row r="1773" spans="8:13" hidden="1">
      <c r="H1773" s="1" t="s">
        <v>158</v>
      </c>
      <c r="I1773" s="1" t="s">
        <v>6493</v>
      </c>
      <c r="J1773" s="1" t="s">
        <v>6312</v>
      </c>
      <c r="K1773" s="1" t="str">
        <f t="shared" si="55"/>
        <v>2012</v>
      </c>
      <c r="L1773" s="1">
        <f t="shared" si="54"/>
        <v>6</v>
      </c>
      <c r="M1773" s="1" t="s">
        <v>79</v>
      </c>
    </row>
    <row r="1774" spans="8:13" hidden="1">
      <c r="H1774" s="1" t="s">
        <v>233</v>
      </c>
      <c r="I1774" s="1" t="s">
        <v>6493</v>
      </c>
      <c r="J1774" s="1" t="s">
        <v>5325</v>
      </c>
      <c r="K1774" s="1" t="str">
        <f t="shared" si="55"/>
        <v>2016</v>
      </c>
      <c r="L1774" s="1">
        <f t="shared" si="54"/>
        <v>48</v>
      </c>
      <c r="M1774" s="1" t="s">
        <v>79</v>
      </c>
    </row>
    <row r="1775" spans="8:13" hidden="1">
      <c r="H1775" s="1" t="s">
        <v>479</v>
      </c>
      <c r="I1775" s="1" t="s">
        <v>6493</v>
      </c>
      <c r="J1775" s="1" t="s">
        <v>2770</v>
      </c>
      <c r="K1775" s="1" t="str">
        <f t="shared" si="55"/>
        <v>2015</v>
      </c>
      <c r="L1775" s="1">
        <f t="shared" si="54"/>
        <v>17</v>
      </c>
      <c r="M1775" s="1" t="s">
        <v>79</v>
      </c>
    </row>
    <row r="1776" spans="8:13">
      <c r="H1776" s="1" t="s">
        <v>367</v>
      </c>
      <c r="I1776" s="1" t="s">
        <v>2056</v>
      </c>
      <c r="J1776" s="1" t="s">
        <v>2056</v>
      </c>
      <c r="K1776" s="1" t="str">
        <f t="shared" si="55"/>
        <v>2018</v>
      </c>
      <c r="L1776" s="1">
        <f t="shared" ref="L1776:L1839" si="56">H1776-(TEXT(I1776,"YYYY")-TEXT(J1776,"YYYY"))</f>
        <v>26</v>
      </c>
      <c r="M1776" s="1" t="s">
        <v>60</v>
      </c>
    </row>
    <row r="1777" spans="8:13" hidden="1">
      <c r="H1777" s="1" t="s">
        <v>324</v>
      </c>
      <c r="I1777" s="1" t="s">
        <v>6503</v>
      </c>
      <c r="J1777" s="1" t="s">
        <v>6504</v>
      </c>
      <c r="K1777" s="1" t="str">
        <f t="shared" si="55"/>
        <v>2011</v>
      </c>
      <c r="L1777" s="1">
        <f t="shared" si="56"/>
        <v>7</v>
      </c>
      <c r="M1777" s="1" t="s">
        <v>79</v>
      </c>
    </row>
    <row r="1778" spans="8:13" hidden="1">
      <c r="H1778" s="1" t="s">
        <v>484</v>
      </c>
      <c r="I1778" s="1" t="s">
        <v>6503</v>
      </c>
      <c r="J1778" s="1" t="s">
        <v>2008</v>
      </c>
      <c r="K1778" s="1" t="str">
        <f t="shared" si="55"/>
        <v>2014</v>
      </c>
      <c r="L1778" s="1">
        <f t="shared" si="56"/>
        <v>45</v>
      </c>
      <c r="M1778" s="1" t="s">
        <v>79</v>
      </c>
    </row>
    <row r="1779" spans="8:13" hidden="1">
      <c r="H1779" s="1" t="s">
        <v>116</v>
      </c>
      <c r="I1779" s="1" t="s">
        <v>6503</v>
      </c>
      <c r="J1779" s="1" t="s">
        <v>6509</v>
      </c>
      <c r="K1779" s="1" t="str">
        <f t="shared" si="55"/>
        <v>2016</v>
      </c>
      <c r="L1779" s="1">
        <f t="shared" si="56"/>
        <v>4</v>
      </c>
      <c r="M1779" s="1" t="s">
        <v>79</v>
      </c>
    </row>
    <row r="1780" spans="8:13">
      <c r="H1780" s="1" t="s">
        <v>134</v>
      </c>
      <c r="I1780" s="1" t="s">
        <v>554</v>
      </c>
      <c r="J1780" s="1" t="s">
        <v>1873</v>
      </c>
      <c r="K1780" s="1" t="str">
        <f t="shared" si="55"/>
        <v>2017</v>
      </c>
      <c r="L1780" s="1">
        <f t="shared" si="56"/>
        <v>26</v>
      </c>
      <c r="M1780" s="1" t="s">
        <v>60</v>
      </c>
    </row>
    <row r="1781" spans="8:13" hidden="1">
      <c r="H1781" s="1" t="s">
        <v>809</v>
      </c>
      <c r="I1781" s="1" t="s">
        <v>6512</v>
      </c>
      <c r="J1781" s="1" t="s">
        <v>3167</v>
      </c>
      <c r="K1781" s="1" t="str">
        <f t="shared" si="55"/>
        <v>1997</v>
      </c>
      <c r="L1781" s="1">
        <f t="shared" si="56"/>
        <v>16</v>
      </c>
      <c r="M1781" s="1" t="s">
        <v>79</v>
      </c>
    </row>
    <row r="1782" spans="8:13" hidden="1">
      <c r="H1782" s="1" t="s">
        <v>644</v>
      </c>
      <c r="I1782" s="1" t="s">
        <v>745</v>
      </c>
      <c r="J1782" s="1" t="s">
        <v>5726</v>
      </c>
      <c r="K1782" s="1" t="str">
        <f t="shared" si="55"/>
        <v>2014</v>
      </c>
      <c r="L1782" s="1">
        <f t="shared" si="56"/>
        <v>32</v>
      </c>
      <c r="M1782" s="1" t="s">
        <v>79</v>
      </c>
    </row>
    <row r="1783" spans="8:13">
      <c r="H1783" s="1" t="s">
        <v>809</v>
      </c>
      <c r="I1783" s="1" t="s">
        <v>316</v>
      </c>
      <c r="J1783" s="1" t="s">
        <v>2868</v>
      </c>
      <c r="K1783" s="1" t="str">
        <f t="shared" si="55"/>
        <v>2008</v>
      </c>
      <c r="L1783" s="1">
        <f t="shared" si="56"/>
        <v>26</v>
      </c>
      <c r="M1783" s="1" t="s">
        <v>60</v>
      </c>
    </row>
    <row r="1784" spans="8:13" hidden="1">
      <c r="H1784" s="1" t="s">
        <v>263</v>
      </c>
      <c r="I1784" s="1" t="s">
        <v>745</v>
      </c>
      <c r="J1784" s="1" t="s">
        <v>2770</v>
      </c>
      <c r="K1784" s="1" t="str">
        <f t="shared" si="55"/>
        <v>2015</v>
      </c>
      <c r="L1784" s="1">
        <f t="shared" si="56"/>
        <v>16</v>
      </c>
      <c r="M1784" s="1" t="s">
        <v>79</v>
      </c>
    </row>
    <row r="1785" spans="8:13" hidden="1">
      <c r="H1785" s="1" t="s">
        <v>126</v>
      </c>
      <c r="I1785" s="1" t="s">
        <v>745</v>
      </c>
      <c r="J1785" s="1" t="s">
        <v>384</v>
      </c>
      <c r="K1785" s="1" t="str">
        <f t="shared" si="55"/>
        <v>2015</v>
      </c>
      <c r="L1785" s="1">
        <f t="shared" si="56"/>
        <v>12</v>
      </c>
      <c r="M1785" s="1" t="s">
        <v>79</v>
      </c>
    </row>
    <row r="1786" spans="8:13">
      <c r="H1786" s="1" t="s">
        <v>134</v>
      </c>
      <c r="I1786" s="1" t="s">
        <v>3106</v>
      </c>
      <c r="J1786" s="1" t="s">
        <v>705</v>
      </c>
      <c r="K1786" s="1" t="str">
        <f t="shared" si="55"/>
        <v>2018</v>
      </c>
      <c r="L1786" s="1">
        <f t="shared" si="56"/>
        <v>26</v>
      </c>
      <c r="M1786" s="1" t="s">
        <v>60</v>
      </c>
    </row>
    <row r="1787" spans="8:13" hidden="1">
      <c r="H1787" s="1" t="s">
        <v>118</v>
      </c>
      <c r="I1787" s="1" t="s">
        <v>6526</v>
      </c>
      <c r="J1787" s="1" t="s">
        <v>1534</v>
      </c>
      <c r="K1787" s="1" t="str">
        <f t="shared" si="55"/>
        <v>2016</v>
      </c>
      <c r="L1787" s="1">
        <f t="shared" si="56"/>
        <v>24</v>
      </c>
      <c r="M1787" s="1" t="s">
        <v>79</v>
      </c>
    </row>
    <row r="1788" spans="8:13" hidden="1">
      <c r="H1788" s="1" t="s">
        <v>233</v>
      </c>
      <c r="I1788" s="1" t="s">
        <v>6526</v>
      </c>
      <c r="J1788" s="1" t="s">
        <v>6312</v>
      </c>
      <c r="K1788" s="1" t="str">
        <f t="shared" si="55"/>
        <v>2012</v>
      </c>
      <c r="L1788" s="1">
        <f t="shared" si="56"/>
        <v>44</v>
      </c>
      <c r="M1788" s="1" t="s">
        <v>79</v>
      </c>
    </row>
    <row r="1789" spans="8:13">
      <c r="H1789" s="1" t="s">
        <v>367</v>
      </c>
      <c r="I1789" s="1" t="s">
        <v>440</v>
      </c>
      <c r="J1789" s="1" t="s">
        <v>527</v>
      </c>
      <c r="K1789" s="1" t="str">
        <f t="shared" si="55"/>
        <v>2018</v>
      </c>
      <c r="L1789" s="1">
        <f t="shared" si="56"/>
        <v>26</v>
      </c>
      <c r="M1789" s="1" t="s">
        <v>60</v>
      </c>
    </row>
    <row r="1790" spans="8:13" hidden="1">
      <c r="H1790" s="1" t="s">
        <v>479</v>
      </c>
      <c r="I1790" s="1" t="s">
        <v>6066</v>
      </c>
      <c r="J1790" s="1" t="s">
        <v>250</v>
      </c>
      <c r="K1790" s="1" t="str">
        <f t="shared" si="55"/>
        <v>2016</v>
      </c>
      <c r="L1790" s="1">
        <f t="shared" si="56"/>
        <v>18</v>
      </c>
      <c r="M1790" s="1" t="s">
        <v>79</v>
      </c>
    </row>
    <row r="1791" spans="8:13" hidden="1">
      <c r="H1791" s="1" t="s">
        <v>263</v>
      </c>
      <c r="I1791" s="1" t="s">
        <v>6484</v>
      </c>
      <c r="J1791" s="1" t="s">
        <v>93</v>
      </c>
      <c r="K1791" s="1" t="str">
        <f t="shared" si="55"/>
        <v>2014</v>
      </c>
      <c r="L1791" s="1">
        <f t="shared" si="56"/>
        <v>16</v>
      </c>
      <c r="M1791" s="1" t="s">
        <v>79</v>
      </c>
    </row>
    <row r="1792" spans="8:13">
      <c r="H1792" s="1" t="s">
        <v>134</v>
      </c>
      <c r="I1792" s="1" t="s">
        <v>4509</v>
      </c>
      <c r="J1792" s="1" t="s">
        <v>1222</v>
      </c>
      <c r="K1792" s="1" t="str">
        <f t="shared" si="55"/>
        <v>2015</v>
      </c>
      <c r="L1792" s="1">
        <f t="shared" si="56"/>
        <v>26</v>
      </c>
      <c r="M1792" s="1" t="s">
        <v>60</v>
      </c>
    </row>
    <row r="1793" spans="8:13" hidden="1">
      <c r="H1793" s="1" t="s">
        <v>217</v>
      </c>
      <c r="I1793" s="1" t="s">
        <v>6066</v>
      </c>
      <c r="J1793" s="1" t="s">
        <v>6534</v>
      </c>
      <c r="K1793" s="1" t="str">
        <f t="shared" si="55"/>
        <v>2006</v>
      </c>
      <c r="L1793" s="1">
        <f t="shared" si="56"/>
        <v>5</v>
      </c>
      <c r="M1793" s="1" t="s">
        <v>79</v>
      </c>
    </row>
    <row r="1794" spans="8:13" hidden="1">
      <c r="H1794" s="1" t="s">
        <v>247</v>
      </c>
      <c r="I1794" s="1" t="s">
        <v>6481</v>
      </c>
      <c r="J1794" s="1" t="s">
        <v>3187</v>
      </c>
      <c r="K1794" s="1" t="str">
        <f t="shared" ref="K1794:K1857" si="57">TEXT(J1794,"YYYY")</f>
        <v>2014</v>
      </c>
      <c r="L1794" s="1">
        <f t="shared" si="56"/>
        <v>13</v>
      </c>
      <c r="M1794" s="1" t="s">
        <v>79</v>
      </c>
    </row>
    <row r="1795" spans="8:13" hidden="1">
      <c r="H1795" s="1" t="s">
        <v>58</v>
      </c>
      <c r="I1795" s="1" t="s">
        <v>6066</v>
      </c>
      <c r="J1795" s="1" t="s">
        <v>1222</v>
      </c>
      <c r="K1795" s="1" t="str">
        <f t="shared" si="57"/>
        <v>2015</v>
      </c>
      <c r="L1795" s="1">
        <f t="shared" si="56"/>
        <v>8</v>
      </c>
      <c r="M1795" s="1" t="s">
        <v>79</v>
      </c>
    </row>
    <row r="1796" spans="8:13" hidden="1">
      <c r="H1796" s="1" t="s">
        <v>118</v>
      </c>
      <c r="I1796" s="1" t="s">
        <v>3542</v>
      </c>
      <c r="J1796" s="1" t="s">
        <v>1286</v>
      </c>
      <c r="K1796" s="1" t="str">
        <f t="shared" si="57"/>
        <v>2017</v>
      </c>
      <c r="L1796" s="1">
        <f t="shared" si="56"/>
        <v>25</v>
      </c>
      <c r="M1796" s="1" t="s">
        <v>79</v>
      </c>
    </row>
    <row r="1797" spans="8:13" hidden="1">
      <c r="H1797" s="1" t="s">
        <v>189</v>
      </c>
      <c r="I1797" s="1" t="s">
        <v>6540</v>
      </c>
      <c r="J1797" s="1" t="s">
        <v>6541</v>
      </c>
      <c r="K1797" s="1" t="str">
        <f t="shared" si="57"/>
        <v>2006</v>
      </c>
      <c r="L1797" s="1">
        <f t="shared" si="56"/>
        <v>37</v>
      </c>
      <c r="M1797" s="1" t="s">
        <v>79</v>
      </c>
    </row>
    <row r="1798" spans="8:13">
      <c r="H1798" s="1" t="s">
        <v>189</v>
      </c>
      <c r="I1798" s="1" t="s">
        <v>2668</v>
      </c>
      <c r="J1798" s="1" t="s">
        <v>5026</v>
      </c>
      <c r="K1798" s="1" t="str">
        <f t="shared" si="57"/>
        <v>1997</v>
      </c>
      <c r="L1798" s="1">
        <f t="shared" si="56"/>
        <v>26</v>
      </c>
      <c r="M1798" s="1" t="s">
        <v>60</v>
      </c>
    </row>
    <row r="1799" spans="8:13" hidden="1">
      <c r="H1799" s="1" t="s">
        <v>134</v>
      </c>
      <c r="I1799" s="1" t="s">
        <v>6544</v>
      </c>
      <c r="J1799" s="1" t="s">
        <v>2690</v>
      </c>
      <c r="K1799" s="1" t="str">
        <f t="shared" si="57"/>
        <v>2015</v>
      </c>
      <c r="L1799" s="1">
        <f t="shared" si="56"/>
        <v>26</v>
      </c>
      <c r="M1799" s="1" t="s">
        <v>79</v>
      </c>
    </row>
    <row r="1800" spans="8:13">
      <c r="H1800" s="1" t="s">
        <v>88</v>
      </c>
      <c r="I1800" s="1" t="s">
        <v>5087</v>
      </c>
      <c r="J1800" s="1" t="s">
        <v>5034</v>
      </c>
      <c r="K1800" s="1" t="str">
        <f t="shared" si="57"/>
        <v>2015</v>
      </c>
      <c r="L1800" s="1">
        <f t="shared" si="56"/>
        <v>26</v>
      </c>
      <c r="M1800" s="1" t="s">
        <v>60</v>
      </c>
    </row>
    <row r="1801" spans="8:13" hidden="1">
      <c r="H1801" s="1" t="s">
        <v>126</v>
      </c>
      <c r="I1801" s="1" t="s">
        <v>3542</v>
      </c>
      <c r="J1801" s="1" t="s">
        <v>4523</v>
      </c>
      <c r="K1801" s="1" t="str">
        <f t="shared" si="57"/>
        <v>2014</v>
      </c>
      <c r="L1801" s="1">
        <f t="shared" si="56"/>
        <v>11</v>
      </c>
      <c r="M1801" s="1" t="s">
        <v>79</v>
      </c>
    </row>
    <row r="1802" spans="8:13">
      <c r="H1802" s="1" t="s">
        <v>134</v>
      </c>
      <c r="I1802" s="1" t="s">
        <v>5342</v>
      </c>
      <c r="J1802" s="1" t="s">
        <v>5369</v>
      </c>
      <c r="K1802" s="1" t="str">
        <f t="shared" si="57"/>
        <v>2015</v>
      </c>
      <c r="L1802" s="1">
        <f t="shared" si="56"/>
        <v>26</v>
      </c>
      <c r="M1802" s="1" t="s">
        <v>60</v>
      </c>
    </row>
    <row r="1803" spans="8:13">
      <c r="H1803" s="1" t="s">
        <v>88</v>
      </c>
      <c r="I1803" s="1" t="s">
        <v>5521</v>
      </c>
      <c r="J1803" s="1" t="s">
        <v>171</v>
      </c>
      <c r="K1803" s="1" t="str">
        <f t="shared" si="57"/>
        <v>2015</v>
      </c>
      <c r="L1803" s="1">
        <f t="shared" si="56"/>
        <v>26</v>
      </c>
      <c r="M1803" s="1" t="s">
        <v>60</v>
      </c>
    </row>
    <row r="1804" spans="8:13" hidden="1">
      <c r="H1804" s="1" t="s">
        <v>247</v>
      </c>
      <c r="I1804" s="1" t="s">
        <v>3542</v>
      </c>
      <c r="J1804" s="1" t="s">
        <v>162</v>
      </c>
      <c r="K1804" s="1" t="str">
        <f t="shared" si="57"/>
        <v>2016</v>
      </c>
      <c r="L1804" s="1">
        <f t="shared" si="56"/>
        <v>14</v>
      </c>
      <c r="M1804" s="1" t="s">
        <v>79</v>
      </c>
    </row>
    <row r="1805" spans="8:13" hidden="1">
      <c r="H1805" s="1" t="s">
        <v>101</v>
      </c>
      <c r="I1805" s="1" t="s">
        <v>3542</v>
      </c>
      <c r="J1805" s="1" t="s">
        <v>5747</v>
      </c>
      <c r="K1805" s="1" t="str">
        <f t="shared" si="57"/>
        <v>2015</v>
      </c>
      <c r="L1805" s="1">
        <f t="shared" si="56"/>
        <v>36</v>
      </c>
      <c r="M1805" s="1" t="s">
        <v>79</v>
      </c>
    </row>
    <row r="1806" spans="8:13" hidden="1">
      <c r="H1806" s="1"/>
      <c r="I1806" s="1" t="s">
        <v>6544</v>
      </c>
      <c r="J1806" s="1" t="s">
        <v>6479</v>
      </c>
      <c r="K1806" s="1" t="str">
        <f t="shared" si="57"/>
        <v>2016</v>
      </c>
      <c r="L1806" s="1">
        <f t="shared" si="56"/>
        <v>0</v>
      </c>
      <c r="M1806" s="1"/>
    </row>
    <row r="1807" spans="8:13">
      <c r="H1807" s="1" t="s">
        <v>367</v>
      </c>
      <c r="I1807" s="1" t="s">
        <v>987</v>
      </c>
      <c r="J1807" s="1" t="s">
        <v>496</v>
      </c>
      <c r="K1807" s="1" t="str">
        <f t="shared" si="57"/>
        <v>2017</v>
      </c>
      <c r="L1807" s="1">
        <f t="shared" si="56"/>
        <v>26</v>
      </c>
      <c r="M1807" s="1" t="s">
        <v>60</v>
      </c>
    </row>
    <row r="1808" spans="8:13">
      <c r="H1808" s="1" t="s">
        <v>88</v>
      </c>
      <c r="I1808" s="1" t="s">
        <v>3703</v>
      </c>
      <c r="J1808" s="1" t="s">
        <v>5258</v>
      </c>
      <c r="K1808" s="1" t="str">
        <f t="shared" si="57"/>
        <v>2015</v>
      </c>
      <c r="L1808" s="1">
        <f t="shared" si="56"/>
        <v>26</v>
      </c>
      <c r="M1808" s="1" t="s">
        <v>60</v>
      </c>
    </row>
    <row r="1809" spans="8:13">
      <c r="H1809" s="1" t="s">
        <v>367</v>
      </c>
      <c r="I1809" s="1" t="s">
        <v>5988</v>
      </c>
      <c r="J1809" s="1" t="s">
        <v>587</v>
      </c>
      <c r="K1809" s="1" t="str">
        <f t="shared" si="57"/>
        <v>2017</v>
      </c>
      <c r="L1809" s="1">
        <f t="shared" si="56"/>
        <v>26</v>
      </c>
      <c r="M1809" s="1" t="s">
        <v>60</v>
      </c>
    </row>
    <row r="1810" spans="8:13" hidden="1">
      <c r="H1810" s="1" t="s">
        <v>263</v>
      </c>
      <c r="I1810" s="1" t="s">
        <v>6549</v>
      </c>
      <c r="J1810" s="1" t="s">
        <v>6564</v>
      </c>
      <c r="K1810" s="1" t="str">
        <f t="shared" si="57"/>
        <v>2015</v>
      </c>
      <c r="L1810" s="1">
        <f t="shared" si="56"/>
        <v>17</v>
      </c>
      <c r="M1810" s="1" t="s">
        <v>79</v>
      </c>
    </row>
    <row r="1811" spans="8:13" hidden="1">
      <c r="H1811" s="1" t="s">
        <v>233</v>
      </c>
      <c r="I1811" s="1" t="s">
        <v>4065</v>
      </c>
      <c r="J1811" s="1" t="s">
        <v>6566</v>
      </c>
      <c r="K1811" s="1" t="str">
        <f t="shared" si="57"/>
        <v>2016</v>
      </c>
      <c r="L1811" s="1">
        <f t="shared" si="56"/>
        <v>49</v>
      </c>
      <c r="M1811" s="1" t="s">
        <v>79</v>
      </c>
    </row>
    <row r="1812" spans="8:13">
      <c r="H1812" s="1" t="s">
        <v>367</v>
      </c>
      <c r="I1812" s="1" t="s">
        <v>6068</v>
      </c>
      <c r="J1812" s="1" t="s">
        <v>5710</v>
      </c>
      <c r="K1812" s="1" t="str">
        <f t="shared" si="57"/>
        <v>2020</v>
      </c>
      <c r="L1812" s="1">
        <f t="shared" si="56"/>
        <v>26</v>
      </c>
      <c r="M1812" s="1" t="s">
        <v>60</v>
      </c>
    </row>
    <row r="1813" spans="8:13" hidden="1">
      <c r="H1813" s="1" t="s">
        <v>177</v>
      </c>
      <c r="I1813" s="1" t="s">
        <v>6575</v>
      </c>
      <c r="J1813" s="1" t="s">
        <v>6576</v>
      </c>
      <c r="K1813" s="1" t="str">
        <f t="shared" si="57"/>
        <v>2016</v>
      </c>
      <c r="L1813" s="1">
        <f t="shared" si="56"/>
        <v>23</v>
      </c>
      <c r="M1813" s="1" t="s">
        <v>79</v>
      </c>
    </row>
    <row r="1814" spans="8:13" hidden="1">
      <c r="H1814" s="1"/>
      <c r="I1814" s="1" t="s">
        <v>6575</v>
      </c>
      <c r="J1814" s="1" t="s">
        <v>6579</v>
      </c>
      <c r="K1814" s="1" t="str">
        <f t="shared" si="57"/>
        <v>2014</v>
      </c>
      <c r="L1814" s="1">
        <f t="shared" si="56"/>
        <v>-2</v>
      </c>
      <c r="M1814" s="1"/>
    </row>
    <row r="1815" spans="8:13" hidden="1">
      <c r="H1815" s="1" t="s">
        <v>187</v>
      </c>
      <c r="I1815" s="1" t="s">
        <v>6582</v>
      </c>
      <c r="J1815" s="1" t="s">
        <v>2008</v>
      </c>
      <c r="K1815" s="1" t="str">
        <f t="shared" si="57"/>
        <v>2014</v>
      </c>
      <c r="L1815" s="1">
        <f t="shared" si="56"/>
        <v>7</v>
      </c>
      <c r="M1815" s="1" t="s">
        <v>79</v>
      </c>
    </row>
    <row r="1816" spans="8:13">
      <c r="H1816" s="1" t="s">
        <v>134</v>
      </c>
      <c r="I1816" s="1" t="s">
        <v>6357</v>
      </c>
      <c r="J1816" s="1" t="s">
        <v>1534</v>
      </c>
      <c r="K1816" s="1" t="str">
        <f t="shared" si="57"/>
        <v>2016</v>
      </c>
      <c r="L1816" s="1">
        <f t="shared" si="56"/>
        <v>26</v>
      </c>
      <c r="M1816" s="1" t="s">
        <v>60</v>
      </c>
    </row>
    <row r="1817" spans="8:13">
      <c r="H1817" s="1" t="s">
        <v>530</v>
      </c>
      <c r="I1817" s="1" t="s">
        <v>6422</v>
      </c>
      <c r="J1817" s="1" t="s">
        <v>1072</v>
      </c>
      <c r="K1817" s="1" t="str">
        <f t="shared" si="57"/>
        <v>2009</v>
      </c>
      <c r="L1817" s="1">
        <f t="shared" si="56"/>
        <v>26</v>
      </c>
      <c r="M1817" s="1" t="s">
        <v>60</v>
      </c>
    </row>
    <row r="1818" spans="8:13" hidden="1">
      <c r="H1818" s="1" t="s">
        <v>282</v>
      </c>
      <c r="I1818" s="1" t="s">
        <v>6582</v>
      </c>
      <c r="J1818" s="1" t="s">
        <v>6591</v>
      </c>
      <c r="K1818" s="1" t="str">
        <f t="shared" si="57"/>
        <v>2012</v>
      </c>
      <c r="L1818" s="1">
        <f t="shared" si="56"/>
        <v>39</v>
      </c>
      <c r="M1818" s="1" t="s">
        <v>79</v>
      </c>
    </row>
    <row r="1819" spans="8:13" hidden="1">
      <c r="H1819" s="1"/>
      <c r="I1819" s="1" t="s">
        <v>6593</v>
      </c>
      <c r="J1819" s="1" t="s">
        <v>6594</v>
      </c>
      <c r="K1819" s="1" t="str">
        <f t="shared" si="57"/>
        <v>2012</v>
      </c>
      <c r="L1819" s="1">
        <f t="shared" si="56"/>
        <v>-4</v>
      </c>
      <c r="M1819" s="1"/>
    </row>
    <row r="1820" spans="8:13" hidden="1">
      <c r="H1820" s="1" t="s">
        <v>464</v>
      </c>
      <c r="I1820" s="1" t="s">
        <v>6569</v>
      </c>
      <c r="J1820" s="1" t="s">
        <v>5680</v>
      </c>
      <c r="K1820" s="1" t="str">
        <f t="shared" si="57"/>
        <v>2020</v>
      </c>
      <c r="L1820" s="1">
        <f t="shared" si="56"/>
        <v>31</v>
      </c>
      <c r="M1820" s="1" t="s">
        <v>79</v>
      </c>
    </row>
    <row r="1821" spans="8:13">
      <c r="H1821" s="1" t="s">
        <v>367</v>
      </c>
      <c r="I1821" s="1" t="s">
        <v>6817</v>
      </c>
      <c r="J1821" s="1" t="s">
        <v>6828</v>
      </c>
      <c r="K1821" s="1" t="str">
        <f t="shared" si="57"/>
        <v>2015</v>
      </c>
      <c r="L1821" s="1">
        <f t="shared" si="56"/>
        <v>26</v>
      </c>
      <c r="M1821" s="1" t="s">
        <v>60</v>
      </c>
    </row>
    <row r="1822" spans="8:13">
      <c r="H1822" s="1" t="s">
        <v>678</v>
      </c>
      <c r="I1822" s="1" t="s">
        <v>3111</v>
      </c>
      <c r="J1822" s="1" t="s">
        <v>6721</v>
      </c>
      <c r="K1822" s="1" t="str">
        <f t="shared" si="57"/>
        <v>2012</v>
      </c>
      <c r="L1822" s="1">
        <f t="shared" si="56"/>
        <v>26</v>
      </c>
      <c r="M1822" s="1" t="s">
        <v>60</v>
      </c>
    </row>
    <row r="1823" spans="8:13" hidden="1">
      <c r="H1823" s="1" t="s">
        <v>479</v>
      </c>
      <c r="I1823" s="1" t="s">
        <v>6593</v>
      </c>
      <c r="J1823" s="1" t="s">
        <v>6605</v>
      </c>
      <c r="K1823" s="1" t="str">
        <f t="shared" si="57"/>
        <v>2015</v>
      </c>
      <c r="L1823" s="1">
        <f t="shared" si="56"/>
        <v>18</v>
      </c>
      <c r="M1823" s="1" t="s">
        <v>79</v>
      </c>
    </row>
    <row r="1824" spans="8:13">
      <c r="H1824" s="1" t="s">
        <v>367</v>
      </c>
      <c r="I1824" s="1" t="s">
        <v>7449</v>
      </c>
      <c r="J1824" s="1" t="s">
        <v>3171</v>
      </c>
      <c r="K1824" s="1" t="str">
        <f t="shared" si="57"/>
        <v>2016</v>
      </c>
      <c r="L1824" s="1">
        <f t="shared" si="56"/>
        <v>26</v>
      </c>
      <c r="M1824" s="1" t="s">
        <v>60</v>
      </c>
    </row>
    <row r="1825" spans="8:13" hidden="1">
      <c r="H1825" s="1" t="s">
        <v>136</v>
      </c>
      <c r="I1825" s="1" t="s">
        <v>1166</v>
      </c>
      <c r="J1825" s="1" t="s">
        <v>1174</v>
      </c>
      <c r="K1825" s="1" t="str">
        <f t="shared" si="57"/>
        <v>2019</v>
      </c>
      <c r="L1825" s="1">
        <f t="shared" si="56"/>
        <v>49</v>
      </c>
      <c r="M1825" s="1" t="s">
        <v>79</v>
      </c>
    </row>
    <row r="1826" spans="8:13" hidden="1">
      <c r="H1826" s="1" t="s">
        <v>149</v>
      </c>
      <c r="I1826" s="1" t="s">
        <v>6607</v>
      </c>
      <c r="J1826" s="1" t="s">
        <v>6615</v>
      </c>
      <c r="K1826" s="1" t="str">
        <f t="shared" si="57"/>
        <v>2008</v>
      </c>
      <c r="L1826" s="1">
        <f t="shared" si="56"/>
        <v>27</v>
      </c>
      <c r="M1826" s="1" t="s">
        <v>79</v>
      </c>
    </row>
    <row r="1827" spans="8:13" hidden="1">
      <c r="H1827" s="1" t="s">
        <v>479</v>
      </c>
      <c r="I1827" s="1" t="s">
        <v>6617</v>
      </c>
      <c r="J1827" s="1" t="s">
        <v>941</v>
      </c>
      <c r="K1827" s="1" t="str">
        <f t="shared" si="57"/>
        <v>2011</v>
      </c>
      <c r="L1827" s="1">
        <f t="shared" si="56"/>
        <v>14</v>
      </c>
      <c r="M1827" s="1" t="s">
        <v>79</v>
      </c>
    </row>
    <row r="1828" spans="8:13">
      <c r="H1828" s="1" t="s">
        <v>367</v>
      </c>
      <c r="I1828" s="1" t="s">
        <v>6554</v>
      </c>
      <c r="J1828" s="1" t="s">
        <v>7564</v>
      </c>
      <c r="K1828" s="1" t="str">
        <f t="shared" si="57"/>
        <v>2020</v>
      </c>
      <c r="L1828" s="1">
        <f t="shared" si="56"/>
        <v>26</v>
      </c>
      <c r="M1828" s="1" t="s">
        <v>60</v>
      </c>
    </row>
    <row r="1829" spans="8:13" hidden="1">
      <c r="H1829" s="1" t="s">
        <v>310</v>
      </c>
      <c r="I1829" s="1" t="s">
        <v>6617</v>
      </c>
      <c r="J1829" s="1" t="s">
        <v>2023</v>
      </c>
      <c r="K1829" s="1" t="str">
        <f t="shared" si="57"/>
        <v>2013</v>
      </c>
      <c r="L1829" s="1">
        <f t="shared" si="56"/>
        <v>42</v>
      </c>
      <c r="M1829" s="1" t="s">
        <v>79</v>
      </c>
    </row>
    <row r="1830" spans="8:13" hidden="1">
      <c r="H1830" s="1" t="s">
        <v>448</v>
      </c>
      <c r="I1830" s="1" t="s">
        <v>6617</v>
      </c>
      <c r="J1830" s="1" t="s">
        <v>2212</v>
      </c>
      <c r="K1830" s="1" t="str">
        <f t="shared" si="57"/>
        <v>2010</v>
      </c>
      <c r="L1830" s="1">
        <f t="shared" si="56"/>
        <v>26</v>
      </c>
      <c r="M1830" s="1" t="s">
        <v>79</v>
      </c>
    </row>
    <row r="1831" spans="8:13">
      <c r="H1831" s="1" t="s">
        <v>134</v>
      </c>
      <c r="I1831" s="1" t="s">
        <v>7776</v>
      </c>
      <c r="J1831" s="1" t="s">
        <v>5369</v>
      </c>
      <c r="K1831" s="1" t="str">
        <f t="shared" si="57"/>
        <v>2015</v>
      </c>
      <c r="L1831" s="1">
        <f t="shared" si="56"/>
        <v>26</v>
      </c>
      <c r="M1831" s="1" t="s">
        <v>60</v>
      </c>
    </row>
    <row r="1832" spans="8:13">
      <c r="H1832" s="1" t="s">
        <v>301</v>
      </c>
      <c r="I1832" s="1" t="s">
        <v>5078</v>
      </c>
      <c r="J1832" s="1" t="s">
        <v>5465</v>
      </c>
      <c r="K1832" s="1" t="str">
        <f t="shared" si="57"/>
        <v>1990</v>
      </c>
      <c r="L1832" s="1">
        <f t="shared" si="56"/>
        <v>26</v>
      </c>
      <c r="M1832" s="1" t="s">
        <v>60</v>
      </c>
    </row>
    <row r="1833" spans="8:13">
      <c r="H1833" s="1" t="s">
        <v>120</v>
      </c>
      <c r="I1833" s="1" t="s">
        <v>8590</v>
      </c>
      <c r="J1833" s="1" t="s">
        <v>8613</v>
      </c>
      <c r="K1833" s="1" t="str">
        <f t="shared" si="57"/>
        <v>2000</v>
      </c>
      <c r="L1833" s="1">
        <f t="shared" si="56"/>
        <v>26</v>
      </c>
      <c r="M1833" s="1" t="s">
        <v>60</v>
      </c>
    </row>
    <row r="1834" spans="8:13" hidden="1">
      <c r="H1834" s="1" t="s">
        <v>367</v>
      </c>
      <c r="I1834" s="1" t="s">
        <v>6607</v>
      </c>
      <c r="J1834" s="1" t="s">
        <v>6638</v>
      </c>
      <c r="K1834" s="1" t="str">
        <f t="shared" si="57"/>
        <v>2020</v>
      </c>
      <c r="L1834" s="1">
        <f t="shared" si="56"/>
        <v>26</v>
      </c>
      <c r="M1834" s="1" t="s">
        <v>79</v>
      </c>
    </row>
    <row r="1835" spans="8:13" hidden="1">
      <c r="H1835" s="1" t="s">
        <v>136</v>
      </c>
      <c r="I1835" s="1" t="s">
        <v>4123</v>
      </c>
      <c r="J1835" s="1" t="s">
        <v>6640</v>
      </c>
      <c r="K1835" s="1" t="str">
        <f t="shared" si="57"/>
        <v>2016</v>
      </c>
      <c r="L1835" s="1">
        <f t="shared" si="56"/>
        <v>50</v>
      </c>
      <c r="M1835" s="1" t="s">
        <v>79</v>
      </c>
    </row>
    <row r="1836" spans="8:13">
      <c r="H1836" s="1" t="s">
        <v>78</v>
      </c>
      <c r="I1836" s="1" t="s">
        <v>8908</v>
      </c>
      <c r="J1836" s="1" t="s">
        <v>8911</v>
      </c>
      <c r="K1836" s="1" t="str">
        <f t="shared" si="57"/>
        <v>2017</v>
      </c>
      <c r="L1836" s="1">
        <f t="shared" si="56"/>
        <v>26</v>
      </c>
      <c r="M1836" s="1" t="s">
        <v>60</v>
      </c>
    </row>
    <row r="1837" spans="8:13">
      <c r="H1837" s="1" t="s">
        <v>464</v>
      </c>
      <c r="I1837" s="1" t="s">
        <v>8908</v>
      </c>
      <c r="J1837" s="1" t="s">
        <v>6983</v>
      </c>
      <c r="K1837" s="1" t="str">
        <f t="shared" si="57"/>
        <v>2015</v>
      </c>
      <c r="L1837" s="1">
        <f t="shared" si="56"/>
        <v>26</v>
      </c>
      <c r="M1837" s="1" t="s">
        <v>60</v>
      </c>
    </row>
    <row r="1838" spans="8:13" hidden="1">
      <c r="H1838" s="1" t="s">
        <v>584</v>
      </c>
      <c r="I1838" s="1" t="s">
        <v>352</v>
      </c>
      <c r="J1838" s="1" t="s">
        <v>6647</v>
      </c>
      <c r="K1838" s="1" t="str">
        <f t="shared" si="57"/>
        <v>1996</v>
      </c>
      <c r="L1838" s="1">
        <f t="shared" si="56"/>
        <v>17</v>
      </c>
      <c r="M1838" s="1" t="s">
        <v>79</v>
      </c>
    </row>
    <row r="1839" spans="8:13" hidden="1">
      <c r="H1839" s="1" t="s">
        <v>464</v>
      </c>
      <c r="I1839" s="1" t="s">
        <v>6607</v>
      </c>
      <c r="J1839" s="1" t="s">
        <v>1222</v>
      </c>
      <c r="K1839" s="1" t="str">
        <f t="shared" si="57"/>
        <v>2015</v>
      </c>
      <c r="L1839" s="1">
        <f t="shared" si="56"/>
        <v>26</v>
      </c>
      <c r="M1839" s="1" t="s">
        <v>79</v>
      </c>
    </row>
    <row r="1840" spans="8:13">
      <c r="H1840" s="1" t="s">
        <v>149</v>
      </c>
      <c r="I1840" s="1" t="s">
        <v>10543</v>
      </c>
      <c r="J1840" s="1" t="s">
        <v>10556</v>
      </c>
      <c r="K1840" s="1" t="str">
        <f t="shared" si="57"/>
        <v>2007</v>
      </c>
      <c r="L1840" s="1">
        <f t="shared" ref="L1840:L1903" si="58">H1840-(TEXT(I1840,"YYYY")-TEXT(J1840,"YYYY"))</f>
        <v>26</v>
      </c>
      <c r="M1840" s="1" t="s">
        <v>60</v>
      </c>
    </row>
    <row r="1841" spans="8:13" hidden="1">
      <c r="H1841" s="1" t="s">
        <v>197</v>
      </c>
      <c r="I1841" s="1" t="s">
        <v>441</v>
      </c>
      <c r="J1841" s="1" t="s">
        <v>6654</v>
      </c>
      <c r="K1841" s="1" t="str">
        <f t="shared" si="57"/>
        <v>2016</v>
      </c>
      <c r="L1841" s="1">
        <f t="shared" si="58"/>
        <v>17</v>
      </c>
      <c r="M1841" s="1" t="s">
        <v>79</v>
      </c>
    </row>
    <row r="1842" spans="8:13">
      <c r="H1842" s="1" t="s">
        <v>367</v>
      </c>
      <c r="I1842" s="1" t="s">
        <v>10543</v>
      </c>
      <c r="J1842" s="1" t="s">
        <v>8134</v>
      </c>
      <c r="K1842" s="1" t="str">
        <f t="shared" si="57"/>
        <v>2020</v>
      </c>
      <c r="L1842" s="1">
        <f t="shared" si="58"/>
        <v>26</v>
      </c>
      <c r="M1842" s="1" t="s">
        <v>60</v>
      </c>
    </row>
    <row r="1843" spans="8:13">
      <c r="H1843" s="1" t="s">
        <v>134</v>
      </c>
      <c r="I1843" s="1" t="s">
        <v>8201</v>
      </c>
      <c r="J1843" s="1" t="s">
        <v>2572</v>
      </c>
      <c r="K1843" s="1" t="str">
        <f t="shared" si="57"/>
        <v>2019</v>
      </c>
      <c r="L1843" s="1">
        <f t="shared" si="58"/>
        <v>26</v>
      </c>
      <c r="M1843" s="1" t="s">
        <v>60</v>
      </c>
    </row>
    <row r="1844" spans="8:13" hidden="1">
      <c r="H1844" s="1" t="s">
        <v>479</v>
      </c>
      <c r="I1844" s="1" t="s">
        <v>6652</v>
      </c>
      <c r="J1844" s="1" t="s">
        <v>1534</v>
      </c>
      <c r="K1844" s="1" t="str">
        <f t="shared" si="57"/>
        <v>2016</v>
      </c>
      <c r="L1844" s="1">
        <f t="shared" si="58"/>
        <v>19</v>
      </c>
      <c r="M1844" s="1" t="s">
        <v>79</v>
      </c>
    </row>
    <row r="1845" spans="8:13" hidden="1">
      <c r="H1845" s="1" t="s">
        <v>301</v>
      </c>
      <c r="I1845" s="1" t="s">
        <v>6656</v>
      </c>
      <c r="J1845" s="1" t="s">
        <v>93</v>
      </c>
      <c r="K1845" s="1" t="str">
        <f t="shared" si="57"/>
        <v>2014</v>
      </c>
      <c r="L1845" s="1">
        <f t="shared" si="58"/>
        <v>51</v>
      </c>
      <c r="M1845" s="1" t="s">
        <v>79</v>
      </c>
    </row>
    <row r="1846" spans="8:13" hidden="1">
      <c r="H1846" s="1" t="s">
        <v>144</v>
      </c>
      <c r="I1846" s="1" t="s">
        <v>6607</v>
      </c>
      <c r="J1846" s="1" t="s">
        <v>6669</v>
      </c>
      <c r="K1846" s="1" t="str">
        <f t="shared" si="57"/>
        <v>2010</v>
      </c>
      <c r="L1846" s="1">
        <f t="shared" si="58"/>
        <v>14</v>
      </c>
      <c r="M1846" s="1" t="s">
        <v>79</v>
      </c>
    </row>
    <row r="1847" spans="8:13" hidden="1">
      <c r="H1847" s="1" t="s">
        <v>169</v>
      </c>
      <c r="I1847" s="1" t="s">
        <v>364</v>
      </c>
      <c r="J1847" s="1" t="s">
        <v>162</v>
      </c>
      <c r="K1847" s="1" t="str">
        <f t="shared" si="57"/>
        <v>2016</v>
      </c>
      <c r="L1847" s="1">
        <f t="shared" si="58"/>
        <v>16</v>
      </c>
      <c r="M1847" s="1" t="s">
        <v>79</v>
      </c>
    </row>
    <row r="1848" spans="8:13">
      <c r="H1848" s="1" t="s">
        <v>367</v>
      </c>
      <c r="I1848" s="1" t="s">
        <v>10830</v>
      </c>
      <c r="J1848" s="1" t="s">
        <v>7841</v>
      </c>
      <c r="K1848" s="1" t="str">
        <f t="shared" si="57"/>
        <v>2020</v>
      </c>
      <c r="L1848" s="1">
        <f t="shared" si="58"/>
        <v>26</v>
      </c>
      <c r="M1848" s="1" t="s">
        <v>60</v>
      </c>
    </row>
    <row r="1849" spans="8:13" hidden="1">
      <c r="H1849" s="1" t="s">
        <v>324</v>
      </c>
      <c r="I1849" s="1" t="s">
        <v>6656</v>
      </c>
      <c r="J1849" s="1" t="s">
        <v>3171</v>
      </c>
      <c r="K1849" s="1" t="str">
        <f t="shared" si="57"/>
        <v>2016</v>
      </c>
      <c r="L1849" s="1">
        <f t="shared" si="58"/>
        <v>13</v>
      </c>
      <c r="M1849" s="1" t="s">
        <v>79</v>
      </c>
    </row>
    <row r="1850" spans="8:13">
      <c r="H1850" s="1" t="s">
        <v>367</v>
      </c>
      <c r="I1850" s="1" t="s">
        <v>774</v>
      </c>
      <c r="J1850" s="1" t="s">
        <v>4961</v>
      </c>
      <c r="K1850" s="1" t="str">
        <f t="shared" si="57"/>
        <v>2014</v>
      </c>
      <c r="L1850" s="1">
        <f t="shared" si="58"/>
        <v>26</v>
      </c>
      <c r="M1850" s="1" t="s">
        <v>60</v>
      </c>
    </row>
    <row r="1851" spans="8:13" hidden="1">
      <c r="H1851" s="1" t="s">
        <v>233</v>
      </c>
      <c r="I1851" s="1" t="s">
        <v>6677</v>
      </c>
      <c r="J1851" s="1" t="s">
        <v>6679</v>
      </c>
      <c r="K1851" s="1" t="str">
        <f t="shared" si="57"/>
        <v>2012</v>
      </c>
      <c r="L1851" s="1">
        <f t="shared" si="58"/>
        <v>49</v>
      </c>
      <c r="M1851" s="1" t="s">
        <v>79</v>
      </c>
    </row>
    <row r="1852" spans="8:13" hidden="1">
      <c r="H1852" s="1" t="s">
        <v>177</v>
      </c>
      <c r="I1852" s="1" t="s">
        <v>6681</v>
      </c>
      <c r="J1852" s="1" t="s">
        <v>6682</v>
      </c>
      <c r="K1852" s="1" t="str">
        <f t="shared" si="57"/>
        <v>2006</v>
      </c>
      <c r="L1852" s="1">
        <f t="shared" si="58"/>
        <v>13</v>
      </c>
      <c r="M1852" s="1" t="s">
        <v>79</v>
      </c>
    </row>
    <row r="1853" spans="8:13" hidden="1">
      <c r="H1853" s="1" t="s">
        <v>583</v>
      </c>
      <c r="I1853" s="1" t="s">
        <v>5785</v>
      </c>
      <c r="J1853" s="1" t="s">
        <v>6684</v>
      </c>
      <c r="K1853" s="1" t="str">
        <f t="shared" si="57"/>
        <v>2013</v>
      </c>
      <c r="L1853" s="1">
        <f t="shared" si="58"/>
        <v>20</v>
      </c>
      <c r="M1853" s="1" t="s">
        <v>79</v>
      </c>
    </row>
    <row r="1854" spans="8:13">
      <c r="H1854" s="1" t="s">
        <v>448</v>
      </c>
      <c r="I1854" s="1" t="s">
        <v>6826</v>
      </c>
      <c r="J1854" s="1" t="s">
        <v>11209</v>
      </c>
      <c r="K1854" s="1" t="str">
        <f t="shared" si="57"/>
        <v>2008</v>
      </c>
      <c r="L1854" s="1">
        <f t="shared" si="58"/>
        <v>26</v>
      </c>
      <c r="M1854" s="1" t="s">
        <v>60</v>
      </c>
    </row>
    <row r="1855" spans="8:13" hidden="1">
      <c r="H1855" s="1" t="s">
        <v>54</v>
      </c>
      <c r="I1855" s="1" t="s">
        <v>6689</v>
      </c>
      <c r="J1855" s="1" t="s">
        <v>6691</v>
      </c>
      <c r="K1855" s="1" t="str">
        <f t="shared" si="57"/>
        <v>2015</v>
      </c>
      <c r="L1855" s="1">
        <f t="shared" si="58"/>
        <v>3</v>
      </c>
      <c r="M1855" s="1" t="s">
        <v>79</v>
      </c>
    </row>
    <row r="1856" spans="8:13">
      <c r="H1856" s="1" t="s">
        <v>134</v>
      </c>
      <c r="I1856" s="1" t="s">
        <v>11233</v>
      </c>
      <c r="J1856" s="1" t="s">
        <v>9722</v>
      </c>
      <c r="K1856" s="1" t="str">
        <f t="shared" si="57"/>
        <v>2013</v>
      </c>
      <c r="L1856" s="1">
        <f t="shared" si="58"/>
        <v>26</v>
      </c>
      <c r="M1856" s="1" t="s">
        <v>60</v>
      </c>
    </row>
    <row r="1857" spans="8:13">
      <c r="H1857" s="1" t="s">
        <v>63</v>
      </c>
      <c r="I1857" s="1" t="s">
        <v>7337</v>
      </c>
      <c r="J1857" s="1" t="s">
        <v>7868</v>
      </c>
      <c r="K1857" s="1" t="str">
        <f t="shared" si="57"/>
        <v>2010</v>
      </c>
      <c r="L1857" s="1">
        <f t="shared" si="58"/>
        <v>26</v>
      </c>
      <c r="M1857" s="1" t="s">
        <v>60</v>
      </c>
    </row>
    <row r="1858" spans="8:13">
      <c r="H1858" s="1" t="s">
        <v>134</v>
      </c>
      <c r="I1858" s="1" t="s">
        <v>7776</v>
      </c>
      <c r="J1858" s="1" t="s">
        <v>1222</v>
      </c>
      <c r="K1858" s="1" t="str">
        <f t="shared" ref="K1858:K1921" si="59">TEXT(J1858,"YYYY")</f>
        <v>2015</v>
      </c>
      <c r="L1858" s="1">
        <f t="shared" si="58"/>
        <v>26</v>
      </c>
      <c r="M1858" s="1" t="s">
        <v>60</v>
      </c>
    </row>
    <row r="1859" spans="8:13" hidden="1">
      <c r="H1859" s="1" t="s">
        <v>189</v>
      </c>
      <c r="I1859" s="1" t="s">
        <v>364</v>
      </c>
      <c r="J1859" s="1" t="s">
        <v>587</v>
      </c>
      <c r="K1859" s="1" t="str">
        <f t="shared" si="59"/>
        <v>2017</v>
      </c>
      <c r="L1859" s="1">
        <f t="shared" si="58"/>
        <v>44</v>
      </c>
      <c r="M1859" s="1" t="s">
        <v>79</v>
      </c>
    </row>
    <row r="1860" spans="8:13" hidden="1">
      <c r="H1860" s="1" t="s">
        <v>583</v>
      </c>
      <c r="I1860" s="1" t="s">
        <v>6705</v>
      </c>
      <c r="J1860" s="1" t="s">
        <v>3786</v>
      </c>
      <c r="K1860" s="1" t="str">
        <f t="shared" si="59"/>
        <v>2014</v>
      </c>
      <c r="L1860" s="1">
        <f t="shared" si="58"/>
        <v>20</v>
      </c>
      <c r="M1860" s="1" t="s">
        <v>79</v>
      </c>
    </row>
    <row r="1861" spans="8:13">
      <c r="H1861" s="1" t="s">
        <v>367</v>
      </c>
      <c r="I1861" s="1" t="s">
        <v>11711</v>
      </c>
      <c r="J1861" s="1" t="s">
        <v>4734</v>
      </c>
      <c r="K1861" s="1" t="str">
        <f t="shared" si="59"/>
        <v>2016</v>
      </c>
      <c r="L1861" s="1">
        <f t="shared" si="58"/>
        <v>26</v>
      </c>
      <c r="M1861" s="1" t="s">
        <v>60</v>
      </c>
    </row>
    <row r="1862" spans="8:13">
      <c r="H1862" s="1" t="s">
        <v>367</v>
      </c>
      <c r="I1862" s="1" t="s">
        <v>11725</v>
      </c>
      <c r="J1862" s="1" t="s">
        <v>11726</v>
      </c>
      <c r="K1862" s="1" t="str">
        <f t="shared" si="59"/>
        <v>2016</v>
      </c>
      <c r="L1862" s="1">
        <f t="shared" si="58"/>
        <v>26</v>
      </c>
      <c r="M1862" s="1" t="s">
        <v>60</v>
      </c>
    </row>
    <row r="1863" spans="8:13">
      <c r="H1863" s="1" t="s">
        <v>134</v>
      </c>
      <c r="I1863" s="1" t="s">
        <v>1742</v>
      </c>
      <c r="J1863" s="1" t="s">
        <v>1933</v>
      </c>
      <c r="K1863" s="1" t="str">
        <f t="shared" si="59"/>
        <v>2014</v>
      </c>
      <c r="L1863" s="1">
        <f t="shared" si="58"/>
        <v>26</v>
      </c>
      <c r="M1863" s="1" t="s">
        <v>60</v>
      </c>
    </row>
    <row r="1864" spans="8:13" hidden="1">
      <c r="H1864" s="1" t="s">
        <v>136</v>
      </c>
      <c r="I1864" s="1" t="s">
        <v>4461</v>
      </c>
      <c r="J1864" s="1" t="s">
        <v>2212</v>
      </c>
      <c r="K1864" s="1" t="str">
        <f t="shared" si="59"/>
        <v>2010</v>
      </c>
      <c r="L1864" s="1">
        <f t="shared" si="58"/>
        <v>44</v>
      </c>
      <c r="M1864" s="1" t="s">
        <v>79</v>
      </c>
    </row>
    <row r="1865" spans="8:13">
      <c r="H1865" s="1" t="s">
        <v>78</v>
      </c>
      <c r="I1865" s="1" t="s">
        <v>6169</v>
      </c>
      <c r="J1865" s="1" t="s">
        <v>2019</v>
      </c>
      <c r="K1865" s="1" t="str">
        <f t="shared" si="59"/>
        <v>2012</v>
      </c>
      <c r="L1865" s="1">
        <f t="shared" si="58"/>
        <v>26</v>
      </c>
      <c r="M1865" s="1" t="s">
        <v>60</v>
      </c>
    </row>
    <row r="1866" spans="8:13">
      <c r="H1866" s="1" t="s">
        <v>134</v>
      </c>
      <c r="I1866" s="1" t="s">
        <v>11825</v>
      </c>
      <c r="J1866" s="1" t="s">
        <v>11322</v>
      </c>
      <c r="K1866" s="1" t="str">
        <f t="shared" si="59"/>
        <v>2014</v>
      </c>
      <c r="L1866" s="1">
        <f t="shared" si="58"/>
        <v>26</v>
      </c>
      <c r="M1866" s="1" t="s">
        <v>60</v>
      </c>
    </row>
    <row r="1867" spans="8:13" hidden="1">
      <c r="H1867" s="1" t="s">
        <v>177</v>
      </c>
      <c r="I1867" s="1" t="s">
        <v>983</v>
      </c>
      <c r="J1867" s="1" t="s">
        <v>6721</v>
      </c>
      <c r="K1867" s="1" t="str">
        <f t="shared" si="59"/>
        <v>2012</v>
      </c>
      <c r="L1867" s="1">
        <f t="shared" si="58"/>
        <v>19</v>
      </c>
      <c r="M1867" s="1" t="s">
        <v>79</v>
      </c>
    </row>
    <row r="1868" spans="8:13" hidden="1">
      <c r="H1868" s="1" t="s">
        <v>375</v>
      </c>
      <c r="I1868" s="1" t="s">
        <v>6723</v>
      </c>
      <c r="J1868" s="1" t="s">
        <v>6724</v>
      </c>
      <c r="K1868" s="1" t="str">
        <f t="shared" si="59"/>
        <v>2016</v>
      </c>
      <c r="L1868" s="1">
        <f t="shared" si="58"/>
        <v>56</v>
      </c>
      <c r="M1868" s="1"/>
    </row>
    <row r="1869" spans="8:13" hidden="1">
      <c r="H1869" s="1" t="s">
        <v>128</v>
      </c>
      <c r="I1869" s="1" t="s">
        <v>6723</v>
      </c>
      <c r="J1869" s="1" t="s">
        <v>1534</v>
      </c>
      <c r="K1869" s="1" t="str">
        <f t="shared" si="59"/>
        <v>2016</v>
      </c>
      <c r="L1869" s="1">
        <f t="shared" si="58"/>
        <v>42</v>
      </c>
      <c r="M1869" s="1" t="s">
        <v>79</v>
      </c>
    </row>
    <row r="1870" spans="8:13">
      <c r="H1870" s="1" t="s">
        <v>367</v>
      </c>
      <c r="I1870" s="1" t="s">
        <v>613</v>
      </c>
      <c r="J1870" s="1" t="s">
        <v>6255</v>
      </c>
      <c r="K1870" s="1" t="str">
        <f t="shared" si="59"/>
        <v>2015</v>
      </c>
      <c r="L1870" s="1">
        <f t="shared" si="58"/>
        <v>26</v>
      </c>
      <c r="M1870" s="1" t="s">
        <v>60</v>
      </c>
    </row>
    <row r="1871" spans="8:13">
      <c r="H1871" s="1" t="s">
        <v>464</v>
      </c>
      <c r="I1871" s="1" t="s">
        <v>11978</v>
      </c>
      <c r="J1871" s="1" t="s">
        <v>7895</v>
      </c>
      <c r="K1871" s="1" t="str">
        <f t="shared" si="59"/>
        <v>2010</v>
      </c>
      <c r="L1871" s="1">
        <f t="shared" si="58"/>
        <v>26</v>
      </c>
      <c r="M1871" s="1" t="s">
        <v>60</v>
      </c>
    </row>
    <row r="1872" spans="8:13">
      <c r="H1872" s="1" t="s">
        <v>134</v>
      </c>
      <c r="I1872" s="1" t="s">
        <v>12387</v>
      </c>
      <c r="J1872" s="1" t="s">
        <v>1079</v>
      </c>
      <c r="K1872" s="1" t="str">
        <f t="shared" si="59"/>
        <v>2019</v>
      </c>
      <c r="L1872" s="1">
        <f t="shared" si="58"/>
        <v>26</v>
      </c>
      <c r="M1872" s="1" t="s">
        <v>60</v>
      </c>
    </row>
    <row r="1873" spans="8:13">
      <c r="H1873" s="1" t="s">
        <v>367</v>
      </c>
      <c r="I1873" s="1" t="s">
        <v>12488</v>
      </c>
      <c r="J1873" s="1" t="s">
        <v>7725</v>
      </c>
      <c r="K1873" s="1" t="str">
        <f t="shared" si="59"/>
        <v>2020</v>
      </c>
      <c r="L1873" s="1">
        <f t="shared" si="58"/>
        <v>26</v>
      </c>
      <c r="M1873" s="1" t="s">
        <v>60</v>
      </c>
    </row>
    <row r="1874" spans="8:13" hidden="1">
      <c r="H1874" s="1" t="s">
        <v>55</v>
      </c>
      <c r="I1874" s="1" t="s">
        <v>6737</v>
      </c>
      <c r="J1874" s="1" t="s">
        <v>2550</v>
      </c>
      <c r="K1874" s="1" t="str">
        <f t="shared" si="59"/>
        <v>2015</v>
      </c>
      <c r="L1874" s="1">
        <f t="shared" si="58"/>
        <v>3</v>
      </c>
      <c r="M1874" s="1" t="s">
        <v>79</v>
      </c>
    </row>
    <row r="1875" spans="8:13">
      <c r="H1875" s="1" t="s">
        <v>134</v>
      </c>
      <c r="I1875" s="1" t="s">
        <v>111</v>
      </c>
      <c r="J1875" s="1" t="s">
        <v>66</v>
      </c>
      <c r="K1875" s="1" t="str">
        <f t="shared" si="59"/>
        <v>2019</v>
      </c>
      <c r="L1875" s="1">
        <f t="shared" si="58"/>
        <v>27</v>
      </c>
      <c r="M1875" s="1" t="s">
        <v>60</v>
      </c>
    </row>
    <row r="1876" spans="8:13">
      <c r="H1876" s="1" t="s">
        <v>88</v>
      </c>
      <c r="I1876" s="1" t="s">
        <v>903</v>
      </c>
      <c r="J1876" s="1" t="s">
        <v>956</v>
      </c>
      <c r="K1876" s="1" t="str">
        <f t="shared" si="59"/>
        <v>2018</v>
      </c>
      <c r="L1876" s="1">
        <f t="shared" si="58"/>
        <v>27</v>
      </c>
      <c r="M1876" s="1" t="s">
        <v>60</v>
      </c>
    </row>
    <row r="1877" spans="8:13">
      <c r="H1877" s="1" t="s">
        <v>464</v>
      </c>
      <c r="I1877" s="1" t="s">
        <v>1355</v>
      </c>
      <c r="J1877" s="1" t="s">
        <v>171</v>
      </c>
      <c r="K1877" s="1" t="str">
        <f t="shared" si="59"/>
        <v>2015</v>
      </c>
      <c r="L1877" s="1">
        <f t="shared" si="58"/>
        <v>27</v>
      </c>
      <c r="M1877" s="1" t="s">
        <v>60</v>
      </c>
    </row>
    <row r="1878" spans="8:13">
      <c r="H1878" s="1" t="s">
        <v>134</v>
      </c>
      <c r="I1878" s="1" t="s">
        <v>1492</v>
      </c>
      <c r="J1878" s="1" t="s">
        <v>604</v>
      </c>
      <c r="K1878" s="1" t="str">
        <f t="shared" si="59"/>
        <v>2019</v>
      </c>
      <c r="L1878" s="1">
        <f t="shared" si="58"/>
        <v>27</v>
      </c>
      <c r="M1878" s="1" t="s">
        <v>60</v>
      </c>
    </row>
    <row r="1879" spans="8:13">
      <c r="H1879" s="1" t="s">
        <v>189</v>
      </c>
      <c r="I1879" s="1" t="s">
        <v>1549</v>
      </c>
      <c r="J1879" s="1" t="s">
        <v>1554</v>
      </c>
      <c r="K1879" s="1" t="str">
        <f t="shared" si="59"/>
        <v>1999</v>
      </c>
      <c r="L1879" s="1">
        <f t="shared" si="58"/>
        <v>27</v>
      </c>
      <c r="M1879" s="1" t="s">
        <v>60</v>
      </c>
    </row>
    <row r="1880" spans="8:13">
      <c r="H1880" s="1" t="s">
        <v>63</v>
      </c>
      <c r="I1880" s="1" t="s">
        <v>1908</v>
      </c>
      <c r="J1880" s="1" t="s">
        <v>1222</v>
      </c>
      <c r="K1880" s="1" t="str">
        <f t="shared" si="59"/>
        <v>2015</v>
      </c>
      <c r="L1880" s="1">
        <f t="shared" si="58"/>
        <v>27</v>
      </c>
      <c r="M1880" s="1" t="s">
        <v>60</v>
      </c>
    </row>
    <row r="1881" spans="8:13">
      <c r="H1881" s="1" t="s">
        <v>134</v>
      </c>
      <c r="I1881" s="1" t="s">
        <v>2056</v>
      </c>
      <c r="J1881" s="1" t="s">
        <v>1304</v>
      </c>
      <c r="K1881" s="1" t="str">
        <f t="shared" si="59"/>
        <v>2018</v>
      </c>
      <c r="L1881" s="1">
        <f t="shared" si="58"/>
        <v>27</v>
      </c>
      <c r="M1881" s="1" t="s">
        <v>60</v>
      </c>
    </row>
    <row r="1882" spans="8:13">
      <c r="H1882" s="1" t="s">
        <v>134</v>
      </c>
      <c r="I1882" s="1" t="s">
        <v>976</v>
      </c>
      <c r="J1882" s="1" t="s">
        <v>1044</v>
      </c>
      <c r="K1882" s="1" t="str">
        <f t="shared" si="59"/>
        <v>2018</v>
      </c>
      <c r="L1882" s="1">
        <f t="shared" si="58"/>
        <v>27</v>
      </c>
      <c r="M1882" s="1" t="s">
        <v>60</v>
      </c>
    </row>
    <row r="1883" spans="8:13" hidden="1">
      <c r="H1883" s="1" t="s">
        <v>177</v>
      </c>
      <c r="I1883" s="1" t="s">
        <v>6754</v>
      </c>
      <c r="J1883" s="1" t="s">
        <v>6762</v>
      </c>
      <c r="K1883" s="1" t="str">
        <f t="shared" si="59"/>
        <v>2013</v>
      </c>
      <c r="L1883" s="1">
        <f t="shared" si="58"/>
        <v>21</v>
      </c>
      <c r="M1883" s="1" t="s">
        <v>79</v>
      </c>
    </row>
    <row r="1884" spans="8:13" hidden="1">
      <c r="H1884" s="1" t="s">
        <v>678</v>
      </c>
      <c r="I1884" s="1" t="s">
        <v>6747</v>
      </c>
      <c r="J1884" s="1" t="s">
        <v>1994</v>
      </c>
      <c r="K1884" s="1" t="str">
        <f t="shared" si="59"/>
        <v>2011</v>
      </c>
      <c r="L1884" s="1">
        <f t="shared" si="58"/>
        <v>25</v>
      </c>
      <c r="M1884" s="1" t="s">
        <v>79</v>
      </c>
    </row>
    <row r="1885" spans="8:13">
      <c r="H1885" s="1" t="s">
        <v>189</v>
      </c>
      <c r="I1885" s="1" t="s">
        <v>223</v>
      </c>
      <c r="J1885" s="1" t="s">
        <v>3158</v>
      </c>
      <c r="K1885" s="1" t="str">
        <f t="shared" si="59"/>
        <v>1997</v>
      </c>
      <c r="L1885" s="1">
        <f t="shared" si="58"/>
        <v>27</v>
      </c>
      <c r="M1885" s="1" t="s">
        <v>60</v>
      </c>
    </row>
    <row r="1886" spans="8:13">
      <c r="H1886" s="1" t="s">
        <v>464</v>
      </c>
      <c r="I1886" s="1" t="s">
        <v>3644</v>
      </c>
      <c r="J1886" s="1" t="s">
        <v>3645</v>
      </c>
      <c r="K1886" s="1" t="str">
        <f t="shared" si="59"/>
        <v>2014</v>
      </c>
      <c r="L1886" s="1">
        <f t="shared" si="58"/>
        <v>27</v>
      </c>
      <c r="M1886" s="1" t="s">
        <v>60</v>
      </c>
    </row>
    <row r="1887" spans="8:13" hidden="1">
      <c r="H1887" s="1" t="s">
        <v>479</v>
      </c>
      <c r="I1887" s="1" t="s">
        <v>6747</v>
      </c>
      <c r="J1887" s="1" t="s">
        <v>6775</v>
      </c>
      <c r="K1887" s="1" t="str">
        <f t="shared" si="59"/>
        <v>2015</v>
      </c>
      <c r="L1887" s="1">
        <f t="shared" si="58"/>
        <v>14</v>
      </c>
      <c r="M1887" s="1" t="s">
        <v>79</v>
      </c>
    </row>
    <row r="1888" spans="8:13">
      <c r="H1888" s="1" t="s">
        <v>134</v>
      </c>
      <c r="I1888" s="1" t="s">
        <v>4106</v>
      </c>
      <c r="J1888" s="1" t="s">
        <v>4117</v>
      </c>
      <c r="K1888" s="1" t="str">
        <f t="shared" si="59"/>
        <v>2016</v>
      </c>
      <c r="L1888" s="1">
        <f t="shared" si="58"/>
        <v>27</v>
      </c>
      <c r="M1888" s="1" t="s">
        <v>60</v>
      </c>
    </row>
    <row r="1889" spans="8:13">
      <c r="H1889" s="1" t="s">
        <v>134</v>
      </c>
      <c r="I1889" s="1" t="s">
        <v>4224</v>
      </c>
      <c r="J1889" s="1" t="s">
        <v>1304</v>
      </c>
      <c r="K1889" s="1" t="str">
        <f t="shared" si="59"/>
        <v>2018</v>
      </c>
      <c r="L1889" s="1">
        <f t="shared" si="58"/>
        <v>27</v>
      </c>
      <c r="M1889" s="1" t="s">
        <v>60</v>
      </c>
    </row>
    <row r="1890" spans="8:13" hidden="1">
      <c r="H1890" s="1" t="s">
        <v>134</v>
      </c>
      <c r="I1890" s="1" t="s">
        <v>6747</v>
      </c>
      <c r="J1890" s="1" t="s">
        <v>6788</v>
      </c>
      <c r="K1890" s="1" t="str">
        <f t="shared" si="59"/>
        <v>2018</v>
      </c>
      <c r="L1890" s="1">
        <f t="shared" si="58"/>
        <v>25</v>
      </c>
      <c r="M1890" s="1" t="s">
        <v>79</v>
      </c>
    </row>
    <row r="1891" spans="8:13">
      <c r="H1891" s="1" t="s">
        <v>134</v>
      </c>
      <c r="I1891" s="1" t="s">
        <v>4457</v>
      </c>
      <c r="J1891" s="1" t="s">
        <v>2496</v>
      </c>
      <c r="K1891" s="1" t="str">
        <f t="shared" si="59"/>
        <v>2018</v>
      </c>
      <c r="L1891" s="1">
        <f t="shared" si="58"/>
        <v>27</v>
      </c>
      <c r="M1891" s="1" t="s">
        <v>60</v>
      </c>
    </row>
    <row r="1892" spans="8:13">
      <c r="H1892" s="1" t="s">
        <v>308</v>
      </c>
      <c r="I1892" s="1" t="s">
        <v>4579</v>
      </c>
      <c r="J1892" s="1" t="s">
        <v>1253</v>
      </c>
      <c r="K1892" s="1" t="str">
        <f t="shared" si="59"/>
        <v>1986</v>
      </c>
      <c r="L1892" s="1">
        <f t="shared" si="58"/>
        <v>27</v>
      </c>
      <c r="M1892" s="1" t="s">
        <v>60</v>
      </c>
    </row>
    <row r="1893" spans="8:13">
      <c r="H1893" s="1" t="s">
        <v>134</v>
      </c>
      <c r="I1893" s="1" t="s">
        <v>5160</v>
      </c>
      <c r="J1893" s="1" t="s">
        <v>395</v>
      </c>
      <c r="K1893" s="1" t="str">
        <f t="shared" si="59"/>
        <v>2017</v>
      </c>
      <c r="L1893" s="1">
        <f t="shared" si="58"/>
        <v>27</v>
      </c>
      <c r="M1893" s="1" t="s">
        <v>60</v>
      </c>
    </row>
    <row r="1894" spans="8:13" hidden="1">
      <c r="H1894" s="1" t="s">
        <v>644</v>
      </c>
      <c r="I1894" s="1" t="s">
        <v>6797</v>
      </c>
      <c r="J1894" s="1" t="s">
        <v>2593</v>
      </c>
      <c r="K1894" s="1" t="str">
        <f t="shared" si="59"/>
        <v>2000</v>
      </c>
      <c r="L1894" s="1">
        <f t="shared" si="58"/>
        <v>20</v>
      </c>
      <c r="M1894" s="1" t="s">
        <v>79</v>
      </c>
    </row>
    <row r="1895" spans="8:13">
      <c r="H1895" s="1" t="s">
        <v>134</v>
      </c>
      <c r="I1895" s="1" t="s">
        <v>1656</v>
      </c>
      <c r="J1895" s="1" t="s">
        <v>630</v>
      </c>
      <c r="K1895" s="1" t="str">
        <f t="shared" si="59"/>
        <v>2016</v>
      </c>
      <c r="L1895" s="1">
        <f t="shared" si="58"/>
        <v>27</v>
      </c>
      <c r="M1895" s="1" t="s">
        <v>60</v>
      </c>
    </row>
    <row r="1896" spans="8:13">
      <c r="H1896" s="1" t="s">
        <v>88</v>
      </c>
      <c r="I1896" s="1" t="s">
        <v>5414</v>
      </c>
      <c r="J1896" s="1" t="s">
        <v>250</v>
      </c>
      <c r="K1896" s="1" t="str">
        <f t="shared" si="59"/>
        <v>2016</v>
      </c>
      <c r="L1896" s="1">
        <f t="shared" si="58"/>
        <v>27</v>
      </c>
      <c r="M1896" s="1" t="s">
        <v>60</v>
      </c>
    </row>
    <row r="1897" spans="8:13" hidden="1">
      <c r="H1897" s="1" t="s">
        <v>530</v>
      </c>
      <c r="I1897" s="1" t="s">
        <v>6804</v>
      </c>
      <c r="J1897" s="1" t="s">
        <v>3167</v>
      </c>
      <c r="K1897" s="1" t="str">
        <f t="shared" si="59"/>
        <v>1997</v>
      </c>
      <c r="L1897" s="1">
        <f t="shared" si="58"/>
        <v>15</v>
      </c>
      <c r="M1897" s="1" t="s">
        <v>79</v>
      </c>
    </row>
    <row r="1898" spans="8:13">
      <c r="H1898" s="1" t="s">
        <v>149</v>
      </c>
      <c r="I1898" s="1" t="s">
        <v>6134</v>
      </c>
      <c r="J1898" s="1" t="s">
        <v>6147</v>
      </c>
      <c r="K1898" s="1" t="str">
        <f t="shared" si="59"/>
        <v>2005</v>
      </c>
      <c r="L1898" s="1">
        <f t="shared" si="58"/>
        <v>27</v>
      </c>
      <c r="M1898" s="1" t="s">
        <v>60</v>
      </c>
    </row>
    <row r="1899" spans="8:13">
      <c r="H1899" s="1" t="s">
        <v>63</v>
      </c>
      <c r="I1899" s="1" t="s">
        <v>6166</v>
      </c>
      <c r="J1899" s="1" t="s">
        <v>6167</v>
      </c>
      <c r="K1899" s="1" t="str">
        <f t="shared" si="59"/>
        <v>2013</v>
      </c>
      <c r="L1899" s="1">
        <f t="shared" si="58"/>
        <v>27</v>
      </c>
      <c r="M1899" s="1" t="s">
        <v>60</v>
      </c>
    </row>
    <row r="1900" spans="8:13">
      <c r="H1900" s="1" t="s">
        <v>134</v>
      </c>
      <c r="I1900" s="1" t="s">
        <v>6226</v>
      </c>
      <c r="J1900" s="1" t="s">
        <v>171</v>
      </c>
      <c r="K1900" s="1" t="str">
        <f t="shared" si="59"/>
        <v>2015</v>
      </c>
      <c r="L1900" s="1">
        <f t="shared" si="58"/>
        <v>27</v>
      </c>
      <c r="M1900" s="1" t="s">
        <v>60</v>
      </c>
    </row>
    <row r="1901" spans="8:13">
      <c r="H1901" s="1" t="s">
        <v>88</v>
      </c>
      <c r="I1901" s="1" t="s">
        <v>4170</v>
      </c>
      <c r="J1901" s="1" t="s">
        <v>171</v>
      </c>
      <c r="K1901" s="1" t="str">
        <f t="shared" si="59"/>
        <v>2015</v>
      </c>
      <c r="L1901" s="1">
        <f t="shared" si="58"/>
        <v>27</v>
      </c>
      <c r="M1901" s="1" t="s">
        <v>60</v>
      </c>
    </row>
    <row r="1902" spans="8:13" hidden="1">
      <c r="H1902" s="1" t="s">
        <v>99</v>
      </c>
      <c r="I1902" s="1" t="s">
        <v>6813</v>
      </c>
      <c r="J1902" s="1" t="s">
        <v>6807</v>
      </c>
      <c r="K1902" s="1" t="str">
        <f t="shared" si="59"/>
        <v>2015</v>
      </c>
      <c r="L1902" s="1">
        <f t="shared" si="58"/>
        <v>6</v>
      </c>
      <c r="M1902" s="1" t="s">
        <v>79</v>
      </c>
    </row>
    <row r="1903" spans="8:13">
      <c r="H1903" s="1" t="s">
        <v>134</v>
      </c>
      <c r="I1903" s="1" t="s">
        <v>5785</v>
      </c>
      <c r="J1903" s="1" t="s">
        <v>6750</v>
      </c>
      <c r="K1903" s="1" t="str">
        <f t="shared" si="59"/>
        <v>2015</v>
      </c>
      <c r="L1903" s="1">
        <f t="shared" si="58"/>
        <v>27</v>
      </c>
      <c r="M1903" s="1" t="s">
        <v>60</v>
      </c>
    </row>
    <row r="1904" spans="8:13" hidden="1">
      <c r="H1904" s="1" t="s">
        <v>71</v>
      </c>
      <c r="I1904" s="1" t="s">
        <v>1163</v>
      </c>
      <c r="J1904" s="1" t="s">
        <v>1163</v>
      </c>
      <c r="K1904" s="1" t="str">
        <f t="shared" si="59"/>
        <v>2015</v>
      </c>
      <c r="L1904" s="1">
        <f t="shared" ref="L1904:L1967" si="60">H1904-(TEXT(I1904,"YYYY")-TEXT(J1904,"YYYY"))</f>
        <v>7</v>
      </c>
      <c r="M1904" s="1" t="s">
        <v>79</v>
      </c>
    </row>
    <row r="1905" spans="8:13" hidden="1">
      <c r="H1905" s="1" t="s">
        <v>116</v>
      </c>
      <c r="I1905" s="1" t="s">
        <v>6813</v>
      </c>
      <c r="J1905" s="1" t="s">
        <v>6823</v>
      </c>
      <c r="K1905" s="1" t="str">
        <f t="shared" si="59"/>
        <v>2015</v>
      </c>
      <c r="L1905" s="1">
        <f t="shared" si="60"/>
        <v>5</v>
      </c>
      <c r="M1905" s="1" t="s">
        <v>79</v>
      </c>
    </row>
    <row r="1906" spans="8:13" hidden="1">
      <c r="H1906" s="1" t="s">
        <v>197</v>
      </c>
      <c r="I1906" s="1" t="s">
        <v>6811</v>
      </c>
      <c r="J1906" s="1" t="s">
        <v>6826</v>
      </c>
      <c r="K1906" s="1" t="str">
        <f t="shared" si="59"/>
        <v>2014</v>
      </c>
      <c r="L1906" s="1">
        <f t="shared" si="60"/>
        <v>11</v>
      </c>
      <c r="M1906" s="1" t="s">
        <v>79</v>
      </c>
    </row>
    <row r="1907" spans="8:13">
      <c r="H1907" s="1" t="s">
        <v>63</v>
      </c>
      <c r="I1907" s="1" t="s">
        <v>3996</v>
      </c>
      <c r="J1907" s="1" t="s">
        <v>4942</v>
      </c>
      <c r="K1907" s="1" t="str">
        <f t="shared" si="59"/>
        <v>2017</v>
      </c>
      <c r="L1907" s="1">
        <f t="shared" si="60"/>
        <v>27</v>
      </c>
      <c r="M1907" s="1" t="s">
        <v>60</v>
      </c>
    </row>
    <row r="1908" spans="8:13" hidden="1">
      <c r="H1908" s="1" t="s">
        <v>530</v>
      </c>
      <c r="I1908" s="1" t="s">
        <v>6811</v>
      </c>
      <c r="J1908" s="1" t="s">
        <v>2008</v>
      </c>
      <c r="K1908" s="1" t="str">
        <f t="shared" si="59"/>
        <v>2014</v>
      </c>
      <c r="L1908" s="1">
        <f t="shared" si="60"/>
        <v>27</v>
      </c>
      <c r="M1908" s="1" t="s">
        <v>79</v>
      </c>
    </row>
    <row r="1909" spans="8:13">
      <c r="H1909" s="1" t="s">
        <v>189</v>
      </c>
      <c r="I1909" s="1" t="s">
        <v>7034</v>
      </c>
      <c r="J1909" s="1" t="s">
        <v>7091</v>
      </c>
      <c r="K1909" s="1" t="str">
        <f t="shared" si="59"/>
        <v>1995</v>
      </c>
      <c r="L1909" s="1">
        <f t="shared" si="60"/>
        <v>27</v>
      </c>
      <c r="M1909" s="1" t="s">
        <v>60</v>
      </c>
    </row>
    <row r="1910" spans="8:13">
      <c r="H1910" s="1" t="s">
        <v>88</v>
      </c>
      <c r="I1910" s="1" t="s">
        <v>7182</v>
      </c>
      <c r="J1910" s="1" t="s">
        <v>7183</v>
      </c>
      <c r="K1910" s="1" t="str">
        <f t="shared" si="59"/>
        <v>2013</v>
      </c>
      <c r="L1910" s="1">
        <f t="shared" si="60"/>
        <v>27</v>
      </c>
      <c r="M1910" s="1" t="s">
        <v>60</v>
      </c>
    </row>
    <row r="1911" spans="8:13" hidden="1">
      <c r="H1911" s="1" t="s">
        <v>299</v>
      </c>
      <c r="I1911" s="1" t="s">
        <v>6838</v>
      </c>
      <c r="J1911" s="1" t="s">
        <v>6843</v>
      </c>
      <c r="K1911" s="1" t="str">
        <f t="shared" si="59"/>
        <v>2001</v>
      </c>
      <c r="L1911" s="1">
        <f t="shared" si="60"/>
        <v>30</v>
      </c>
      <c r="M1911" s="1" t="s">
        <v>79</v>
      </c>
    </row>
    <row r="1912" spans="8:13">
      <c r="H1912" s="1" t="s">
        <v>88</v>
      </c>
      <c r="I1912" s="1" t="s">
        <v>4873</v>
      </c>
      <c r="J1912" s="1" t="s">
        <v>7785</v>
      </c>
      <c r="K1912" s="1" t="str">
        <f t="shared" si="59"/>
        <v>2015</v>
      </c>
      <c r="L1912" s="1">
        <f t="shared" si="60"/>
        <v>27</v>
      </c>
      <c r="M1912" s="1" t="s">
        <v>60</v>
      </c>
    </row>
    <row r="1913" spans="8:13" hidden="1">
      <c r="H1913" s="1" t="s">
        <v>367</v>
      </c>
      <c r="I1913" s="1" t="s">
        <v>6848</v>
      </c>
      <c r="J1913" s="1" t="s">
        <v>6850</v>
      </c>
      <c r="K1913" s="1" t="str">
        <f t="shared" si="59"/>
        <v>2014</v>
      </c>
      <c r="L1913" s="1">
        <f t="shared" si="60"/>
        <v>25</v>
      </c>
      <c r="M1913" s="1" t="s">
        <v>79</v>
      </c>
    </row>
    <row r="1914" spans="8:13">
      <c r="H1914" s="1" t="s">
        <v>134</v>
      </c>
      <c r="I1914" s="1" t="s">
        <v>8860</v>
      </c>
      <c r="J1914" s="1" t="s">
        <v>8864</v>
      </c>
      <c r="K1914" s="1" t="str">
        <f t="shared" si="59"/>
        <v>2014</v>
      </c>
      <c r="L1914" s="1">
        <f t="shared" si="60"/>
        <v>27</v>
      </c>
      <c r="M1914" s="1" t="s">
        <v>60</v>
      </c>
    </row>
    <row r="1915" spans="8:13" hidden="1">
      <c r="H1915" s="1" t="s">
        <v>126</v>
      </c>
      <c r="I1915" s="1" t="s">
        <v>6854</v>
      </c>
      <c r="J1915" s="1" t="s">
        <v>6823</v>
      </c>
      <c r="K1915" s="1" t="str">
        <f t="shared" si="59"/>
        <v>2015</v>
      </c>
      <c r="L1915" s="1">
        <f t="shared" si="60"/>
        <v>14</v>
      </c>
      <c r="M1915" s="1" t="s">
        <v>79</v>
      </c>
    </row>
    <row r="1916" spans="8:13">
      <c r="H1916" s="1" t="s">
        <v>555</v>
      </c>
      <c r="I1916" s="1" t="s">
        <v>8908</v>
      </c>
      <c r="J1916" s="1" t="s">
        <v>8923</v>
      </c>
      <c r="K1916" s="1" t="str">
        <f t="shared" si="59"/>
        <v>2007</v>
      </c>
      <c r="L1916" s="1">
        <f t="shared" si="60"/>
        <v>27</v>
      </c>
      <c r="M1916" s="1" t="s">
        <v>60</v>
      </c>
    </row>
    <row r="1917" spans="8:13" hidden="1">
      <c r="H1917" s="1" t="s">
        <v>217</v>
      </c>
      <c r="I1917" s="1" t="s">
        <v>6852</v>
      </c>
      <c r="J1917" s="1" t="s">
        <v>3998</v>
      </c>
      <c r="K1917" s="1" t="str">
        <f t="shared" si="59"/>
        <v>2015</v>
      </c>
      <c r="L1917" s="1">
        <f t="shared" si="60"/>
        <v>16</v>
      </c>
      <c r="M1917" s="1" t="s">
        <v>79</v>
      </c>
    </row>
    <row r="1918" spans="8:13" hidden="1">
      <c r="H1918" s="1" t="s">
        <v>54</v>
      </c>
      <c r="I1918" s="1" t="s">
        <v>6848</v>
      </c>
      <c r="J1918" s="1" t="s">
        <v>6859</v>
      </c>
      <c r="K1918" s="1" t="str">
        <f t="shared" si="59"/>
        <v>2015</v>
      </c>
      <c r="L1918" s="1">
        <f t="shared" si="60"/>
        <v>3</v>
      </c>
      <c r="M1918" s="1" t="s">
        <v>79</v>
      </c>
    </row>
    <row r="1919" spans="8:13">
      <c r="H1919" s="1" t="s">
        <v>464</v>
      </c>
      <c r="I1919" s="1" t="s">
        <v>9273</v>
      </c>
      <c r="J1919" s="1" t="s">
        <v>9274</v>
      </c>
      <c r="K1919" s="1" t="str">
        <f t="shared" si="59"/>
        <v>2009</v>
      </c>
      <c r="L1919" s="1">
        <f t="shared" si="60"/>
        <v>27</v>
      </c>
      <c r="M1919" s="1" t="s">
        <v>60</v>
      </c>
    </row>
    <row r="1920" spans="8:13">
      <c r="H1920" s="1" t="s">
        <v>134</v>
      </c>
      <c r="I1920" s="1" t="s">
        <v>9247</v>
      </c>
      <c r="J1920" s="1" t="s">
        <v>8851</v>
      </c>
      <c r="K1920" s="1" t="str">
        <f t="shared" si="59"/>
        <v>2014</v>
      </c>
      <c r="L1920" s="1">
        <f t="shared" si="60"/>
        <v>27</v>
      </c>
      <c r="M1920" s="1" t="s">
        <v>60</v>
      </c>
    </row>
    <row r="1921" spans="8:13" hidden="1">
      <c r="H1921" s="1" t="s">
        <v>88</v>
      </c>
      <c r="I1921" s="1" t="s">
        <v>3932</v>
      </c>
      <c r="J1921" s="1" t="s">
        <v>1222</v>
      </c>
      <c r="K1921" s="1" t="str">
        <f t="shared" si="59"/>
        <v>2015</v>
      </c>
      <c r="L1921" s="1">
        <f t="shared" si="60"/>
        <v>27</v>
      </c>
      <c r="M1921" s="1" t="s">
        <v>79</v>
      </c>
    </row>
    <row r="1922" spans="8:13">
      <c r="H1922" s="1" t="s">
        <v>63</v>
      </c>
      <c r="I1922" s="1" t="s">
        <v>9328</v>
      </c>
      <c r="J1922" s="1" t="s">
        <v>5528</v>
      </c>
      <c r="K1922" s="1" t="str">
        <f t="shared" ref="K1922:K1985" si="61">TEXT(J1922,"YYYY")</f>
        <v>2009</v>
      </c>
      <c r="L1922" s="1">
        <f t="shared" si="60"/>
        <v>27</v>
      </c>
      <c r="M1922" s="1" t="s">
        <v>60</v>
      </c>
    </row>
    <row r="1923" spans="8:13">
      <c r="H1923" s="1" t="s">
        <v>134</v>
      </c>
      <c r="I1923" s="1" t="s">
        <v>913</v>
      </c>
      <c r="J1923" s="1" t="s">
        <v>474</v>
      </c>
      <c r="K1923" s="1" t="str">
        <f t="shared" si="61"/>
        <v>2018</v>
      </c>
      <c r="L1923" s="1">
        <f t="shared" si="60"/>
        <v>27</v>
      </c>
      <c r="M1923" s="1" t="s">
        <v>60</v>
      </c>
    </row>
    <row r="1924" spans="8:13">
      <c r="H1924" s="1" t="s">
        <v>464</v>
      </c>
      <c r="I1924" s="1" t="s">
        <v>9212</v>
      </c>
      <c r="J1924" s="1" t="s">
        <v>10284</v>
      </c>
      <c r="K1924" s="1" t="str">
        <f t="shared" si="61"/>
        <v>2009</v>
      </c>
      <c r="L1924" s="1">
        <f t="shared" si="60"/>
        <v>27</v>
      </c>
      <c r="M1924" s="1" t="s">
        <v>60</v>
      </c>
    </row>
    <row r="1925" spans="8:13" hidden="1">
      <c r="H1925" s="1" t="s">
        <v>678</v>
      </c>
      <c r="I1925" s="1" t="s">
        <v>6848</v>
      </c>
      <c r="J1925" s="1" t="s">
        <v>6876</v>
      </c>
      <c r="K1925" s="1" t="str">
        <f t="shared" si="61"/>
        <v>2009</v>
      </c>
      <c r="L1925" s="1">
        <f t="shared" si="60"/>
        <v>28</v>
      </c>
      <c r="M1925" s="1" t="s">
        <v>79</v>
      </c>
    </row>
    <row r="1926" spans="8:13" hidden="1">
      <c r="H1926" s="1" t="s">
        <v>809</v>
      </c>
      <c r="I1926" s="1" t="s">
        <v>3932</v>
      </c>
      <c r="J1926" s="1" t="s">
        <v>6871</v>
      </c>
      <c r="K1926" s="1" t="str">
        <f t="shared" si="61"/>
        <v>2011</v>
      </c>
      <c r="L1926" s="1">
        <f t="shared" si="60"/>
        <v>31</v>
      </c>
      <c r="M1926" s="1" t="s">
        <v>79</v>
      </c>
    </row>
    <row r="1927" spans="8:13">
      <c r="H1927" s="1" t="s">
        <v>128</v>
      </c>
      <c r="I1927" s="1" t="s">
        <v>6443</v>
      </c>
      <c r="J1927" s="1" t="s">
        <v>2679</v>
      </c>
      <c r="K1927" s="1" t="str">
        <f t="shared" si="61"/>
        <v>1998</v>
      </c>
      <c r="L1927" s="1">
        <f t="shared" si="60"/>
        <v>27</v>
      </c>
      <c r="M1927" s="1" t="s">
        <v>60</v>
      </c>
    </row>
    <row r="1928" spans="8:13">
      <c r="H1928" s="1" t="s">
        <v>134</v>
      </c>
      <c r="I1928" s="1" t="s">
        <v>7543</v>
      </c>
      <c r="J1928" s="1" t="s">
        <v>10457</v>
      </c>
      <c r="K1928" s="1" t="str">
        <f t="shared" si="61"/>
        <v>2013</v>
      </c>
      <c r="L1928" s="1">
        <f t="shared" si="60"/>
        <v>27</v>
      </c>
      <c r="M1928" s="1" t="s">
        <v>60</v>
      </c>
    </row>
    <row r="1929" spans="8:13">
      <c r="H1929" s="1" t="s">
        <v>88</v>
      </c>
      <c r="I1929" s="1" t="s">
        <v>10543</v>
      </c>
      <c r="J1929" s="1" t="s">
        <v>10551</v>
      </c>
      <c r="K1929" s="1" t="str">
        <f t="shared" si="61"/>
        <v>2019</v>
      </c>
      <c r="L1929" s="1">
        <f t="shared" si="60"/>
        <v>27</v>
      </c>
      <c r="M1929" s="1" t="s">
        <v>60</v>
      </c>
    </row>
    <row r="1930" spans="8:13" hidden="1">
      <c r="H1930" s="1" t="s">
        <v>134</v>
      </c>
      <c r="I1930" s="1" t="s">
        <v>6881</v>
      </c>
      <c r="J1930" s="1" t="s">
        <v>6886</v>
      </c>
      <c r="K1930" s="1" t="str">
        <f t="shared" si="61"/>
        <v>2014</v>
      </c>
      <c r="L1930" s="1">
        <f t="shared" si="60"/>
        <v>26</v>
      </c>
      <c r="M1930" s="1" t="s">
        <v>79</v>
      </c>
    </row>
    <row r="1931" spans="8:13">
      <c r="H1931" s="1" t="s">
        <v>134</v>
      </c>
      <c r="I1931" s="1" t="s">
        <v>8860</v>
      </c>
      <c r="J1931" s="1" t="s">
        <v>8864</v>
      </c>
      <c r="K1931" s="1" t="str">
        <f t="shared" si="61"/>
        <v>2014</v>
      </c>
      <c r="L1931" s="1">
        <f t="shared" si="60"/>
        <v>27</v>
      </c>
      <c r="M1931" s="1" t="s">
        <v>60</v>
      </c>
    </row>
    <row r="1932" spans="8:13" hidden="1">
      <c r="H1932" s="1" t="s">
        <v>71</v>
      </c>
      <c r="I1932" s="1" t="s">
        <v>6881</v>
      </c>
      <c r="J1932" s="1" t="s">
        <v>6890</v>
      </c>
      <c r="K1932" s="1" t="str">
        <f t="shared" si="61"/>
        <v>2014</v>
      </c>
      <c r="L1932" s="1">
        <f t="shared" si="60"/>
        <v>6</v>
      </c>
      <c r="M1932" s="1" t="s">
        <v>79</v>
      </c>
    </row>
    <row r="1933" spans="8:13">
      <c r="H1933" s="1" t="s">
        <v>464</v>
      </c>
      <c r="I1933" s="1" t="s">
        <v>11421</v>
      </c>
      <c r="J1933" s="1" t="s">
        <v>11433</v>
      </c>
      <c r="K1933" s="1" t="str">
        <f t="shared" si="61"/>
        <v>2016</v>
      </c>
      <c r="L1933" s="1">
        <f t="shared" si="60"/>
        <v>27</v>
      </c>
      <c r="M1933" s="1" t="s">
        <v>60</v>
      </c>
    </row>
    <row r="1934" spans="8:13">
      <c r="H1934" s="1" t="s">
        <v>134</v>
      </c>
      <c r="I1934" s="1" t="s">
        <v>3721</v>
      </c>
      <c r="J1934" s="1" t="s">
        <v>10646</v>
      </c>
      <c r="K1934" s="1" t="str">
        <f t="shared" si="61"/>
        <v>2020</v>
      </c>
      <c r="L1934" s="1">
        <f t="shared" si="60"/>
        <v>27</v>
      </c>
      <c r="M1934" s="1" t="s">
        <v>60</v>
      </c>
    </row>
    <row r="1935" spans="8:13" hidden="1">
      <c r="H1935" s="1" t="s">
        <v>1152</v>
      </c>
      <c r="I1935" s="1" t="s">
        <v>6892</v>
      </c>
      <c r="J1935" s="1" t="s">
        <v>6897</v>
      </c>
      <c r="K1935" s="1" t="str">
        <f t="shared" si="61"/>
        <v>2015</v>
      </c>
      <c r="L1935" s="1">
        <f t="shared" si="60"/>
        <v>77</v>
      </c>
      <c r="M1935" s="1" t="s">
        <v>79</v>
      </c>
    </row>
    <row r="1936" spans="8:13">
      <c r="H1936" s="1" t="s">
        <v>134</v>
      </c>
      <c r="I1936" s="1" t="s">
        <v>10590</v>
      </c>
      <c r="J1936" s="1" t="s">
        <v>9585</v>
      </c>
      <c r="K1936" s="1" t="str">
        <f t="shared" si="61"/>
        <v>2020</v>
      </c>
      <c r="L1936" s="1">
        <f t="shared" si="60"/>
        <v>27</v>
      </c>
      <c r="M1936" s="1" t="s">
        <v>60</v>
      </c>
    </row>
    <row r="1937" spans="8:13" hidden="1">
      <c r="H1937" s="1" t="s">
        <v>299</v>
      </c>
      <c r="I1937" s="1" t="s">
        <v>6903</v>
      </c>
      <c r="J1937" s="1" t="s">
        <v>6904</v>
      </c>
      <c r="K1937" s="1" t="str">
        <f t="shared" si="61"/>
        <v>2013</v>
      </c>
      <c r="L1937" s="1">
        <f t="shared" si="60"/>
        <v>42</v>
      </c>
      <c r="M1937" s="1" t="s">
        <v>79</v>
      </c>
    </row>
    <row r="1938" spans="8:13">
      <c r="H1938" s="1" t="s">
        <v>78</v>
      </c>
      <c r="I1938" s="1" t="s">
        <v>11425</v>
      </c>
      <c r="J1938" s="1" t="s">
        <v>12057</v>
      </c>
      <c r="K1938" s="1" t="str">
        <f t="shared" si="61"/>
        <v>2018</v>
      </c>
      <c r="L1938" s="1">
        <f t="shared" si="60"/>
        <v>27</v>
      </c>
      <c r="M1938" s="1" t="s">
        <v>60</v>
      </c>
    </row>
    <row r="1939" spans="8:13" hidden="1">
      <c r="H1939" s="1" t="s">
        <v>134</v>
      </c>
      <c r="I1939" s="1" t="s">
        <v>632</v>
      </c>
      <c r="J1939" s="1" t="s">
        <v>6780</v>
      </c>
      <c r="K1939" s="1" t="str">
        <f t="shared" si="61"/>
        <v>2015</v>
      </c>
      <c r="L1939" s="1">
        <f t="shared" si="60"/>
        <v>27</v>
      </c>
      <c r="M1939" s="1" t="s">
        <v>79</v>
      </c>
    </row>
    <row r="1940" spans="8:13" hidden="1">
      <c r="H1940" s="1" t="s">
        <v>130</v>
      </c>
      <c r="I1940" s="1" t="s">
        <v>632</v>
      </c>
      <c r="J1940" s="1" t="s">
        <v>632</v>
      </c>
      <c r="K1940" s="1" t="str">
        <f t="shared" si="61"/>
        <v>2015</v>
      </c>
      <c r="L1940" s="1">
        <f t="shared" si="60"/>
        <v>12</v>
      </c>
      <c r="M1940" s="1" t="s">
        <v>79</v>
      </c>
    </row>
    <row r="1941" spans="8:13" hidden="1">
      <c r="H1941" s="1" t="s">
        <v>120</v>
      </c>
      <c r="I1941" s="1" t="s">
        <v>6913</v>
      </c>
      <c r="J1941" s="1" t="s">
        <v>6915</v>
      </c>
      <c r="K1941" s="1" t="str">
        <f t="shared" si="61"/>
        <v>2014</v>
      </c>
      <c r="L1941" s="1">
        <f t="shared" si="60"/>
        <v>45</v>
      </c>
      <c r="M1941" s="1" t="s">
        <v>79</v>
      </c>
    </row>
    <row r="1942" spans="8:13" hidden="1">
      <c r="H1942" s="1" t="s">
        <v>678</v>
      </c>
      <c r="I1942" s="1" t="s">
        <v>6917</v>
      </c>
      <c r="J1942" s="1" t="s">
        <v>6904</v>
      </c>
      <c r="K1942" s="1" t="str">
        <f t="shared" si="61"/>
        <v>2013</v>
      </c>
      <c r="L1942" s="1">
        <f t="shared" si="60"/>
        <v>32</v>
      </c>
      <c r="M1942" s="1" t="s">
        <v>79</v>
      </c>
    </row>
    <row r="1943" spans="8:13">
      <c r="H1943" s="1" t="s">
        <v>134</v>
      </c>
      <c r="I1943" s="1" t="s">
        <v>12334</v>
      </c>
      <c r="J1943" s="1" t="s">
        <v>12293</v>
      </c>
      <c r="K1943" s="1" t="str">
        <f t="shared" si="61"/>
        <v>2020</v>
      </c>
      <c r="L1943" s="1">
        <f t="shared" si="60"/>
        <v>27</v>
      </c>
      <c r="M1943" s="1" t="s">
        <v>60</v>
      </c>
    </row>
    <row r="1944" spans="8:13" hidden="1">
      <c r="H1944" s="1" t="s">
        <v>130</v>
      </c>
      <c r="I1944" s="1" t="s">
        <v>6923</v>
      </c>
      <c r="J1944" s="1" t="s">
        <v>1413</v>
      </c>
      <c r="K1944" s="1" t="str">
        <f t="shared" si="61"/>
        <v>2015</v>
      </c>
      <c r="L1944" s="1">
        <f t="shared" si="60"/>
        <v>12</v>
      </c>
      <c r="M1944" s="1" t="s">
        <v>79</v>
      </c>
    </row>
    <row r="1945" spans="8:13" hidden="1">
      <c r="H1945" s="1" t="s">
        <v>169</v>
      </c>
      <c r="I1945" s="1" t="s">
        <v>6913</v>
      </c>
      <c r="J1945" s="1" t="s">
        <v>6915</v>
      </c>
      <c r="K1945" s="1" t="str">
        <f t="shared" si="61"/>
        <v>2014</v>
      </c>
      <c r="L1945" s="1">
        <f t="shared" si="60"/>
        <v>19</v>
      </c>
      <c r="M1945" s="1" t="s">
        <v>79</v>
      </c>
    </row>
    <row r="1946" spans="8:13">
      <c r="H1946" s="1" t="s">
        <v>63</v>
      </c>
      <c r="I1946" s="1" t="s">
        <v>1575</v>
      </c>
      <c r="J1946" s="1" t="s">
        <v>1598</v>
      </c>
      <c r="K1946" s="1" t="str">
        <f t="shared" si="61"/>
        <v>2017</v>
      </c>
      <c r="L1946" s="1">
        <f t="shared" si="60"/>
        <v>28</v>
      </c>
      <c r="M1946" s="1" t="s">
        <v>60</v>
      </c>
    </row>
    <row r="1947" spans="8:13" hidden="1">
      <c r="H1947" s="1" t="s">
        <v>1343</v>
      </c>
      <c r="I1947" s="1" t="s">
        <v>923</v>
      </c>
      <c r="J1947" s="1" t="s">
        <v>6645</v>
      </c>
      <c r="K1947" s="1" t="str">
        <f t="shared" si="61"/>
        <v>2014</v>
      </c>
      <c r="L1947" s="1">
        <f t="shared" si="60"/>
        <v>40</v>
      </c>
      <c r="M1947" s="1" t="s">
        <v>79</v>
      </c>
    </row>
    <row r="1948" spans="8:13">
      <c r="H1948" s="1" t="s">
        <v>88</v>
      </c>
      <c r="I1948" s="1" t="s">
        <v>2387</v>
      </c>
      <c r="J1948" s="1" t="s">
        <v>2401</v>
      </c>
      <c r="K1948" s="1" t="str">
        <f t="shared" si="61"/>
        <v>2018</v>
      </c>
      <c r="L1948" s="1">
        <f t="shared" si="60"/>
        <v>28</v>
      </c>
      <c r="M1948" s="1" t="s">
        <v>60</v>
      </c>
    </row>
    <row r="1949" spans="8:13" hidden="1">
      <c r="H1949" s="1" t="s">
        <v>217</v>
      </c>
      <c r="I1949" s="1" t="s">
        <v>6931</v>
      </c>
      <c r="J1949" s="1" t="s">
        <v>6807</v>
      </c>
      <c r="K1949" s="1" t="str">
        <f t="shared" si="61"/>
        <v>2015</v>
      </c>
      <c r="L1949" s="1">
        <f t="shared" si="60"/>
        <v>16</v>
      </c>
      <c r="M1949" s="1" t="s">
        <v>79</v>
      </c>
    </row>
    <row r="1950" spans="8:13">
      <c r="H1950" s="1" t="s">
        <v>88</v>
      </c>
      <c r="I1950" s="1" t="s">
        <v>2422</v>
      </c>
      <c r="J1950" s="1" t="s">
        <v>2257</v>
      </c>
      <c r="K1950" s="1" t="str">
        <f t="shared" si="61"/>
        <v>2018</v>
      </c>
      <c r="L1950" s="1">
        <f t="shared" si="60"/>
        <v>28</v>
      </c>
      <c r="M1950" s="1" t="s">
        <v>60</v>
      </c>
    </row>
    <row r="1951" spans="8:13">
      <c r="H1951" s="1" t="s">
        <v>120</v>
      </c>
      <c r="I1951" s="1" t="s">
        <v>2884</v>
      </c>
      <c r="J1951" s="1" t="s">
        <v>2885</v>
      </c>
      <c r="K1951" s="1" t="str">
        <f t="shared" si="61"/>
        <v>1998</v>
      </c>
      <c r="L1951" s="1">
        <f t="shared" si="60"/>
        <v>28</v>
      </c>
      <c r="M1951" s="1" t="s">
        <v>60</v>
      </c>
    </row>
    <row r="1952" spans="8:13" hidden="1">
      <c r="H1952" s="1" t="s">
        <v>116</v>
      </c>
      <c r="I1952" s="1" t="s">
        <v>6936</v>
      </c>
      <c r="J1952" s="1" t="s">
        <v>2019</v>
      </c>
      <c r="K1952" s="1" t="str">
        <f t="shared" si="61"/>
        <v>2012</v>
      </c>
      <c r="L1952" s="1">
        <f t="shared" si="60"/>
        <v>2</v>
      </c>
      <c r="M1952" s="1" t="s">
        <v>79</v>
      </c>
    </row>
    <row r="1953" spans="8:13">
      <c r="H1953" s="1" t="s">
        <v>88</v>
      </c>
      <c r="I1953" s="1" t="s">
        <v>2930</v>
      </c>
      <c r="J1953" s="1" t="s">
        <v>2934</v>
      </c>
      <c r="K1953" s="1" t="str">
        <f t="shared" si="61"/>
        <v>2018</v>
      </c>
      <c r="L1953" s="1">
        <f t="shared" si="60"/>
        <v>28</v>
      </c>
      <c r="M1953" s="1" t="s">
        <v>60</v>
      </c>
    </row>
    <row r="1954" spans="8:13">
      <c r="H1954" s="1" t="s">
        <v>301</v>
      </c>
      <c r="I1954" s="1" t="s">
        <v>1012</v>
      </c>
      <c r="J1954" s="1" t="s">
        <v>3262</v>
      </c>
      <c r="K1954" s="1" t="str">
        <f t="shared" si="61"/>
        <v>1992</v>
      </c>
      <c r="L1954" s="1">
        <f t="shared" si="60"/>
        <v>28</v>
      </c>
      <c r="M1954" s="1" t="s">
        <v>60</v>
      </c>
    </row>
    <row r="1955" spans="8:13">
      <c r="H1955" s="1" t="s">
        <v>282</v>
      </c>
      <c r="I1955" s="1" t="s">
        <v>3363</v>
      </c>
      <c r="J1955" s="1" t="s">
        <v>3381</v>
      </c>
      <c r="K1955" s="1" t="str">
        <f t="shared" si="61"/>
        <v>2002</v>
      </c>
      <c r="L1955" s="1">
        <f t="shared" si="60"/>
        <v>28</v>
      </c>
      <c r="M1955" s="1" t="s">
        <v>60</v>
      </c>
    </row>
    <row r="1956" spans="8:13">
      <c r="H1956" s="1" t="s">
        <v>678</v>
      </c>
      <c r="I1956" s="1" t="s">
        <v>3992</v>
      </c>
      <c r="J1956" s="1" t="s">
        <v>2212</v>
      </c>
      <c r="K1956" s="1" t="str">
        <f t="shared" si="61"/>
        <v>2010</v>
      </c>
      <c r="L1956" s="1">
        <f t="shared" si="60"/>
        <v>28</v>
      </c>
      <c r="M1956" s="1" t="s">
        <v>60</v>
      </c>
    </row>
    <row r="1957" spans="8:13">
      <c r="H1957" s="1" t="s">
        <v>88</v>
      </c>
      <c r="I1957" s="1" t="s">
        <v>4106</v>
      </c>
      <c r="J1957" s="1" t="s">
        <v>303</v>
      </c>
      <c r="K1957" s="1" t="str">
        <f t="shared" si="61"/>
        <v>2016</v>
      </c>
      <c r="L1957" s="1">
        <f t="shared" si="60"/>
        <v>28</v>
      </c>
      <c r="M1957" s="1" t="s">
        <v>60</v>
      </c>
    </row>
    <row r="1958" spans="8:13" hidden="1">
      <c r="H1958" s="1">
        <v>46</v>
      </c>
      <c r="I1958" s="1" t="s">
        <v>6952</v>
      </c>
      <c r="J1958" s="1" t="s">
        <v>6955</v>
      </c>
      <c r="K1958" s="1" t="str">
        <f t="shared" si="61"/>
        <v>2017</v>
      </c>
      <c r="L1958" s="1">
        <f t="shared" si="60"/>
        <v>48</v>
      </c>
      <c r="M1958" s="1" t="s">
        <v>79</v>
      </c>
    </row>
    <row r="1959" spans="8:13" hidden="1">
      <c r="H1959" s="1" t="s">
        <v>479</v>
      </c>
      <c r="I1959" s="1" t="s">
        <v>6952</v>
      </c>
      <c r="J1959" s="1" t="s">
        <v>6957</v>
      </c>
      <c r="K1959" s="1" t="str">
        <f t="shared" si="61"/>
        <v>2013</v>
      </c>
      <c r="L1959" s="1">
        <f t="shared" si="60"/>
        <v>17</v>
      </c>
      <c r="M1959" s="1" t="s">
        <v>79</v>
      </c>
    </row>
    <row r="1960" spans="8:13" hidden="1">
      <c r="H1960" s="1" t="s">
        <v>126</v>
      </c>
      <c r="I1960" s="1" t="s">
        <v>6952</v>
      </c>
      <c r="J1960" s="1" t="s">
        <v>6959</v>
      </c>
      <c r="K1960" s="1" t="str">
        <f t="shared" si="61"/>
        <v>2013</v>
      </c>
      <c r="L1960" s="1">
        <f t="shared" si="60"/>
        <v>12</v>
      </c>
      <c r="M1960" s="1" t="s">
        <v>79</v>
      </c>
    </row>
    <row r="1961" spans="8:13">
      <c r="H1961" s="1" t="s">
        <v>78</v>
      </c>
      <c r="I1961" s="1" t="s">
        <v>4806</v>
      </c>
      <c r="J1961" s="1" t="s">
        <v>4734</v>
      </c>
      <c r="K1961" s="1" t="str">
        <f t="shared" si="61"/>
        <v>2016</v>
      </c>
      <c r="L1961" s="1">
        <f t="shared" si="60"/>
        <v>28</v>
      </c>
      <c r="M1961" s="1" t="s">
        <v>60</v>
      </c>
    </row>
    <row r="1962" spans="8:13">
      <c r="H1962" s="1" t="s">
        <v>78</v>
      </c>
      <c r="I1962" s="1" t="s">
        <v>5288</v>
      </c>
      <c r="J1962" s="1" t="s">
        <v>5289</v>
      </c>
      <c r="K1962" s="1" t="str">
        <f t="shared" si="61"/>
        <v>2017</v>
      </c>
      <c r="L1962" s="1">
        <f t="shared" si="60"/>
        <v>28</v>
      </c>
      <c r="M1962" s="1" t="s">
        <v>60</v>
      </c>
    </row>
    <row r="1963" spans="8:13">
      <c r="H1963" s="1" t="s">
        <v>63</v>
      </c>
      <c r="I1963" s="1" t="s">
        <v>5342</v>
      </c>
      <c r="J1963" s="1" t="s">
        <v>5374</v>
      </c>
      <c r="K1963" s="1" t="str">
        <f t="shared" si="61"/>
        <v>2014</v>
      </c>
      <c r="L1963" s="1">
        <f t="shared" si="60"/>
        <v>28</v>
      </c>
      <c r="M1963" s="1" t="s">
        <v>60</v>
      </c>
    </row>
    <row r="1964" spans="8:13" hidden="1">
      <c r="H1964" s="1" t="s">
        <v>160</v>
      </c>
      <c r="I1964" s="1" t="s">
        <v>3817</v>
      </c>
      <c r="J1964" s="1" t="s">
        <v>6947</v>
      </c>
      <c r="K1964" s="1" t="str">
        <f t="shared" si="61"/>
        <v>2013</v>
      </c>
      <c r="L1964" s="1">
        <f t="shared" si="60"/>
        <v>56</v>
      </c>
      <c r="M1964" s="1" t="s">
        <v>79</v>
      </c>
    </row>
    <row r="1965" spans="8:13" hidden="1">
      <c r="H1965" s="1" t="s">
        <v>263</v>
      </c>
      <c r="I1965" s="1" t="s">
        <v>3817</v>
      </c>
      <c r="J1965" s="1" t="s">
        <v>171</v>
      </c>
      <c r="K1965" s="1" t="str">
        <f t="shared" si="61"/>
        <v>2015</v>
      </c>
      <c r="L1965" s="1">
        <f t="shared" si="60"/>
        <v>18</v>
      </c>
      <c r="M1965" s="1" t="s">
        <v>79</v>
      </c>
    </row>
    <row r="1966" spans="8:13">
      <c r="H1966" s="1" t="s">
        <v>88</v>
      </c>
      <c r="I1966" s="1" t="s">
        <v>4969</v>
      </c>
      <c r="J1966" s="1" t="s">
        <v>1212</v>
      </c>
      <c r="K1966" s="1" t="str">
        <f t="shared" si="61"/>
        <v>2017</v>
      </c>
      <c r="L1966" s="1">
        <f t="shared" si="60"/>
        <v>28</v>
      </c>
      <c r="M1966" s="1" t="s">
        <v>60</v>
      </c>
    </row>
    <row r="1967" spans="8:13" hidden="1">
      <c r="H1967" s="1" t="s">
        <v>54</v>
      </c>
      <c r="I1967" s="1" t="s">
        <v>6973</v>
      </c>
      <c r="J1967" s="1" t="s">
        <v>93</v>
      </c>
      <c r="K1967" s="1" t="str">
        <f t="shared" si="61"/>
        <v>2014</v>
      </c>
      <c r="L1967" s="1">
        <f t="shared" si="60"/>
        <v>2</v>
      </c>
      <c r="M1967" s="1" t="s">
        <v>79</v>
      </c>
    </row>
    <row r="1968" spans="8:13">
      <c r="H1968" s="1" t="s">
        <v>63</v>
      </c>
      <c r="I1968" s="1" t="s">
        <v>4232</v>
      </c>
      <c r="J1968" s="1" t="s">
        <v>5582</v>
      </c>
      <c r="K1968" s="1" t="str">
        <f t="shared" si="61"/>
        <v>2015</v>
      </c>
      <c r="L1968" s="1">
        <f t="shared" ref="L1968:L2031" si="62">H1968-(TEXT(I1968,"YYYY")-TEXT(J1968,"YYYY"))</f>
        <v>28</v>
      </c>
      <c r="M1968" s="1" t="s">
        <v>60</v>
      </c>
    </row>
    <row r="1969" spans="8:13">
      <c r="H1969" s="1" t="s">
        <v>88</v>
      </c>
      <c r="I1969" s="1" t="s">
        <v>5595</v>
      </c>
      <c r="J1969" s="1" t="s">
        <v>106</v>
      </c>
      <c r="K1969" s="1" t="str">
        <f t="shared" si="61"/>
        <v>2018</v>
      </c>
      <c r="L1969" s="1">
        <f t="shared" si="62"/>
        <v>28</v>
      </c>
      <c r="M1969" s="1" t="s">
        <v>60</v>
      </c>
    </row>
    <row r="1970" spans="8:13" hidden="1">
      <c r="H1970" s="1" t="s">
        <v>120</v>
      </c>
      <c r="I1970" s="1" t="s">
        <v>3996</v>
      </c>
      <c r="J1970" s="1" t="s">
        <v>6987</v>
      </c>
      <c r="K1970" s="1" t="str">
        <f t="shared" si="61"/>
        <v>2015</v>
      </c>
      <c r="L1970" s="1">
        <f t="shared" si="62"/>
        <v>41</v>
      </c>
      <c r="M1970" s="1" t="s">
        <v>79</v>
      </c>
    </row>
    <row r="1971" spans="8:13">
      <c r="H1971" s="1" t="s">
        <v>88</v>
      </c>
      <c r="I1971" s="1" t="s">
        <v>5631</v>
      </c>
      <c r="J1971" s="1" t="s">
        <v>5632</v>
      </c>
      <c r="K1971" s="1" t="str">
        <f t="shared" si="61"/>
        <v>2016</v>
      </c>
      <c r="L1971" s="1">
        <f t="shared" si="62"/>
        <v>28</v>
      </c>
      <c r="M1971" s="1" t="s">
        <v>60</v>
      </c>
    </row>
    <row r="1972" spans="8:13">
      <c r="H1972" s="1" t="s">
        <v>88</v>
      </c>
      <c r="I1972" s="1" t="s">
        <v>2822</v>
      </c>
      <c r="J1972" s="1" t="s">
        <v>2822</v>
      </c>
      <c r="K1972" s="1" t="str">
        <f t="shared" si="61"/>
        <v>2017</v>
      </c>
      <c r="L1972" s="1">
        <f t="shared" si="62"/>
        <v>28</v>
      </c>
      <c r="M1972" s="1" t="s">
        <v>60</v>
      </c>
    </row>
    <row r="1973" spans="8:13">
      <c r="H1973" s="1" t="s">
        <v>63</v>
      </c>
      <c r="I1973" s="1" t="s">
        <v>755</v>
      </c>
      <c r="J1973" s="1" t="s">
        <v>1222</v>
      </c>
      <c r="K1973" s="1" t="str">
        <f t="shared" si="61"/>
        <v>2015</v>
      </c>
      <c r="L1973" s="1">
        <f t="shared" si="62"/>
        <v>28</v>
      </c>
      <c r="M1973" s="1" t="s">
        <v>60</v>
      </c>
    </row>
    <row r="1974" spans="8:13">
      <c r="H1974" s="1" t="s">
        <v>88</v>
      </c>
      <c r="I1974" s="1" t="s">
        <v>5988</v>
      </c>
      <c r="J1974" s="1" t="s">
        <v>987</v>
      </c>
      <c r="K1974" s="1" t="str">
        <f t="shared" si="61"/>
        <v>2017</v>
      </c>
      <c r="L1974" s="1">
        <f t="shared" si="62"/>
        <v>28</v>
      </c>
      <c r="M1974" s="1" t="s">
        <v>60</v>
      </c>
    </row>
    <row r="1975" spans="8:13">
      <c r="H1975" s="1" t="s">
        <v>78</v>
      </c>
      <c r="I1975" s="1" t="s">
        <v>6160</v>
      </c>
      <c r="J1975" s="1" t="s">
        <v>6161</v>
      </c>
      <c r="K1975" s="1" t="str">
        <f t="shared" si="61"/>
        <v>2015</v>
      </c>
      <c r="L1975" s="1">
        <f t="shared" si="62"/>
        <v>28</v>
      </c>
      <c r="M1975" s="1" t="s">
        <v>60</v>
      </c>
    </row>
    <row r="1976" spans="8:13" hidden="1">
      <c r="H1976" s="1" t="s">
        <v>50</v>
      </c>
      <c r="I1976" s="1" t="s">
        <v>6360</v>
      </c>
      <c r="J1976" s="1" t="s">
        <v>1534</v>
      </c>
      <c r="K1976" s="1" t="str">
        <f t="shared" si="61"/>
        <v>2016</v>
      </c>
      <c r="L1976" s="1">
        <f t="shared" si="62"/>
        <v>1</v>
      </c>
      <c r="M1976" s="1" t="s">
        <v>79</v>
      </c>
    </row>
    <row r="1977" spans="8:13" hidden="1">
      <c r="H1977" s="1" t="s">
        <v>263</v>
      </c>
      <c r="I1977" s="1" t="s">
        <v>6360</v>
      </c>
      <c r="J1977" s="1" t="s">
        <v>1815</v>
      </c>
      <c r="K1977" s="1" t="str">
        <f t="shared" si="61"/>
        <v>2008</v>
      </c>
      <c r="L1977" s="1">
        <f t="shared" si="62"/>
        <v>10</v>
      </c>
      <c r="M1977" s="1" t="s">
        <v>79</v>
      </c>
    </row>
    <row r="1978" spans="8:13" hidden="1">
      <c r="H1978" s="1" t="s">
        <v>382</v>
      </c>
      <c r="I1978" s="1" t="s">
        <v>7006</v>
      </c>
      <c r="J1978" s="1" t="s">
        <v>1815</v>
      </c>
      <c r="K1978" s="1" t="str">
        <f t="shared" si="61"/>
        <v>2008</v>
      </c>
      <c r="L1978" s="1">
        <f t="shared" si="62"/>
        <v>62</v>
      </c>
      <c r="M1978" s="1" t="s">
        <v>79</v>
      </c>
    </row>
    <row r="1979" spans="8:13" hidden="1">
      <c r="H1979" s="1" t="s">
        <v>55</v>
      </c>
      <c r="I1979" s="1" t="s">
        <v>7006</v>
      </c>
      <c r="J1979" s="1" t="s">
        <v>7009</v>
      </c>
      <c r="K1979" s="1" t="str">
        <f t="shared" si="61"/>
        <v>2015</v>
      </c>
      <c r="L1979" s="1">
        <f t="shared" si="62"/>
        <v>3</v>
      </c>
      <c r="M1979" s="1" t="s">
        <v>79</v>
      </c>
    </row>
    <row r="1980" spans="8:13">
      <c r="H1980" s="1" t="s">
        <v>721</v>
      </c>
      <c r="I1980" s="1" t="s">
        <v>6166</v>
      </c>
      <c r="J1980" s="1" t="s">
        <v>6179</v>
      </c>
      <c r="K1980" s="1" t="str">
        <f t="shared" si="61"/>
        <v>1993</v>
      </c>
      <c r="L1980" s="1">
        <f t="shared" si="62"/>
        <v>28</v>
      </c>
      <c r="M1980" s="1" t="s">
        <v>60</v>
      </c>
    </row>
    <row r="1981" spans="8:13" hidden="1">
      <c r="H1981" s="1" t="s">
        <v>197</v>
      </c>
      <c r="I1981" s="1" t="s">
        <v>7015</v>
      </c>
      <c r="J1981" s="1" t="s">
        <v>7016</v>
      </c>
      <c r="K1981" s="1" t="str">
        <f t="shared" si="61"/>
        <v>2016</v>
      </c>
      <c r="L1981" s="1">
        <f t="shared" si="62"/>
        <v>17</v>
      </c>
      <c r="M1981" s="1" t="s">
        <v>79</v>
      </c>
    </row>
    <row r="1982" spans="8:13" hidden="1">
      <c r="H1982" s="1" t="s">
        <v>367</v>
      </c>
      <c r="I1982" s="1" t="s">
        <v>6965</v>
      </c>
      <c r="J1982" s="1" t="s">
        <v>6818</v>
      </c>
      <c r="K1982" s="1" t="str">
        <f t="shared" si="61"/>
        <v>2015</v>
      </c>
      <c r="L1982" s="1">
        <f t="shared" si="62"/>
        <v>26</v>
      </c>
      <c r="M1982" s="1" t="s">
        <v>79</v>
      </c>
    </row>
    <row r="1983" spans="8:13">
      <c r="H1983" s="1" t="s">
        <v>530</v>
      </c>
      <c r="I1983" s="1" t="s">
        <v>6218</v>
      </c>
      <c r="J1983" s="1" t="s">
        <v>1222</v>
      </c>
      <c r="K1983" s="1" t="str">
        <f t="shared" si="61"/>
        <v>2015</v>
      </c>
      <c r="L1983" s="1">
        <f t="shared" si="62"/>
        <v>28</v>
      </c>
      <c r="M1983" s="1" t="s">
        <v>60</v>
      </c>
    </row>
    <row r="1984" spans="8:13">
      <c r="H1984" s="1" t="s">
        <v>78</v>
      </c>
      <c r="I1984" s="1" t="s">
        <v>6275</v>
      </c>
      <c r="J1984" s="1" t="s">
        <v>1110</v>
      </c>
      <c r="K1984" s="1" t="str">
        <f t="shared" si="61"/>
        <v>2019</v>
      </c>
      <c r="L1984" s="1">
        <f t="shared" si="62"/>
        <v>28</v>
      </c>
      <c r="M1984" s="1" t="s">
        <v>60</v>
      </c>
    </row>
    <row r="1985" spans="8:13" hidden="1">
      <c r="H1985" s="1" t="s">
        <v>448</v>
      </c>
      <c r="I1985" s="1" t="s">
        <v>7022</v>
      </c>
      <c r="J1985" s="1" t="s">
        <v>7024</v>
      </c>
      <c r="K1985" s="1" t="str">
        <f t="shared" si="61"/>
        <v>2007</v>
      </c>
      <c r="L1985" s="1">
        <f t="shared" si="62"/>
        <v>24</v>
      </c>
      <c r="M1985" s="1" t="s">
        <v>79</v>
      </c>
    </row>
    <row r="1986" spans="8:13">
      <c r="H1986" s="1" t="s">
        <v>310</v>
      </c>
      <c r="I1986" s="1" t="s">
        <v>6797</v>
      </c>
      <c r="J1986" s="1" t="s">
        <v>6801</v>
      </c>
      <c r="K1986" s="1" t="str">
        <f t="shared" ref="K1986:K2049" si="63">TEXT(J1986,"YYYY")</f>
        <v>1998</v>
      </c>
      <c r="L1986" s="1">
        <f t="shared" si="62"/>
        <v>28</v>
      </c>
      <c r="M1986" s="1" t="s">
        <v>60</v>
      </c>
    </row>
    <row r="1987" spans="8:13">
      <c r="H1987" s="1" t="s">
        <v>88</v>
      </c>
      <c r="I1987" s="1" t="s">
        <v>7120</v>
      </c>
      <c r="J1987" s="1" t="s">
        <v>1067</v>
      </c>
      <c r="K1987" s="1" t="str">
        <f t="shared" si="63"/>
        <v>2015</v>
      </c>
      <c r="L1987" s="1">
        <f t="shared" si="62"/>
        <v>28</v>
      </c>
      <c r="M1987" s="1" t="s">
        <v>60</v>
      </c>
    </row>
    <row r="1988" spans="8:13">
      <c r="H1988" s="1" t="s">
        <v>78</v>
      </c>
      <c r="I1988" s="1" t="s">
        <v>7211</v>
      </c>
      <c r="J1988" s="1" t="s">
        <v>7214</v>
      </c>
      <c r="K1988" s="1" t="str">
        <f t="shared" si="63"/>
        <v>2014</v>
      </c>
      <c r="L1988" s="1">
        <f t="shared" si="62"/>
        <v>28</v>
      </c>
      <c r="M1988" s="1" t="s">
        <v>60</v>
      </c>
    </row>
    <row r="1989" spans="8:13" hidden="1">
      <c r="H1989" s="1" t="s">
        <v>108</v>
      </c>
      <c r="I1989" s="1" t="s">
        <v>7031</v>
      </c>
      <c r="J1989" s="1" t="s">
        <v>6828</v>
      </c>
      <c r="K1989" s="1" t="str">
        <f t="shared" si="63"/>
        <v>2015</v>
      </c>
      <c r="L1989" s="1">
        <f t="shared" si="62"/>
        <v>8</v>
      </c>
      <c r="M1989" s="1" t="s">
        <v>79</v>
      </c>
    </row>
    <row r="1990" spans="8:13" hidden="1">
      <c r="H1990" s="1" t="s">
        <v>101</v>
      </c>
      <c r="I1990" s="1" t="s">
        <v>7034</v>
      </c>
      <c r="J1990" s="1" t="s">
        <v>6189</v>
      </c>
      <c r="K1990" s="1" t="str">
        <f t="shared" si="63"/>
        <v>1996</v>
      </c>
      <c r="L1990" s="1">
        <f t="shared" si="62"/>
        <v>19</v>
      </c>
      <c r="M1990" s="1" t="s">
        <v>79</v>
      </c>
    </row>
    <row r="1991" spans="8:13" hidden="1">
      <c r="H1991" s="1" t="s">
        <v>678</v>
      </c>
      <c r="I1991" s="1" t="s">
        <v>7037</v>
      </c>
      <c r="J1991" s="1" t="s">
        <v>195</v>
      </c>
      <c r="K1991" s="1" t="str">
        <f t="shared" si="63"/>
        <v>2018</v>
      </c>
      <c r="L1991" s="1">
        <f t="shared" si="62"/>
        <v>32</v>
      </c>
      <c r="M1991" s="1" t="s">
        <v>79</v>
      </c>
    </row>
    <row r="1992" spans="8:13" hidden="1">
      <c r="H1992" s="1" t="s">
        <v>1694</v>
      </c>
      <c r="I1992" s="1" t="s">
        <v>7037</v>
      </c>
      <c r="J1992" s="1" t="s">
        <v>7043</v>
      </c>
      <c r="K1992" s="1" t="str">
        <f t="shared" si="63"/>
        <v>2020</v>
      </c>
      <c r="L1992" s="1">
        <f t="shared" si="62"/>
        <v>72</v>
      </c>
      <c r="M1992" s="1" t="s">
        <v>79</v>
      </c>
    </row>
    <row r="1993" spans="8:13">
      <c r="H1993" s="1" t="s">
        <v>63</v>
      </c>
      <c r="I1993" s="1" t="s">
        <v>220</v>
      </c>
      <c r="J1993" s="1" t="s">
        <v>806</v>
      </c>
      <c r="K1993" s="1" t="str">
        <f t="shared" si="63"/>
        <v>2014</v>
      </c>
      <c r="L1993" s="1">
        <f t="shared" si="62"/>
        <v>28</v>
      </c>
      <c r="M1993" s="1" t="s">
        <v>60</v>
      </c>
    </row>
    <row r="1994" spans="8:13" hidden="1">
      <c r="H1994" s="1" t="s">
        <v>464</v>
      </c>
      <c r="I1994" s="1" t="s">
        <v>7037</v>
      </c>
      <c r="J1994" s="1" t="s">
        <v>7052</v>
      </c>
      <c r="K1994" s="1" t="str">
        <f t="shared" si="63"/>
        <v>2000</v>
      </c>
      <c r="L1994" s="1">
        <f t="shared" si="62"/>
        <v>11</v>
      </c>
      <c r="M1994" s="1" t="s">
        <v>79</v>
      </c>
    </row>
    <row r="1995" spans="8:13">
      <c r="H1995" s="1" t="s">
        <v>78</v>
      </c>
      <c r="I1995" s="1" t="s">
        <v>220</v>
      </c>
      <c r="J1995" s="1" t="s">
        <v>1163</v>
      </c>
      <c r="K1995" s="1" t="str">
        <f t="shared" si="63"/>
        <v>2015</v>
      </c>
      <c r="L1995" s="1">
        <f t="shared" si="62"/>
        <v>28</v>
      </c>
      <c r="M1995" s="1" t="s">
        <v>60</v>
      </c>
    </row>
    <row r="1996" spans="8:13">
      <c r="H1996" s="1" t="s">
        <v>78</v>
      </c>
      <c r="I1996" s="1" t="s">
        <v>4873</v>
      </c>
      <c r="J1996" s="1" t="s">
        <v>384</v>
      </c>
      <c r="K1996" s="1" t="str">
        <f t="shared" si="63"/>
        <v>2015</v>
      </c>
      <c r="L1996" s="1">
        <f t="shared" si="62"/>
        <v>28</v>
      </c>
      <c r="M1996" s="1" t="s">
        <v>60</v>
      </c>
    </row>
    <row r="1997" spans="8:13" hidden="1">
      <c r="H1997" s="1" t="s">
        <v>118</v>
      </c>
      <c r="I1997" s="1" t="s">
        <v>7060</v>
      </c>
      <c r="J1997" s="1" t="s">
        <v>171</v>
      </c>
      <c r="K1997" s="1" t="str">
        <f t="shared" si="63"/>
        <v>2015</v>
      </c>
      <c r="L1997" s="1">
        <f t="shared" si="62"/>
        <v>25</v>
      </c>
      <c r="M1997" s="1" t="s">
        <v>79</v>
      </c>
    </row>
    <row r="1998" spans="8:13">
      <c r="H1998" s="1" t="s">
        <v>809</v>
      </c>
      <c r="I1998" s="1" t="s">
        <v>663</v>
      </c>
      <c r="J1998" s="1" t="s">
        <v>7783</v>
      </c>
      <c r="K1998" s="1" t="str">
        <f t="shared" si="63"/>
        <v>2012</v>
      </c>
      <c r="L1998" s="1">
        <f t="shared" si="62"/>
        <v>28</v>
      </c>
      <c r="M1998" s="1" t="s">
        <v>60</v>
      </c>
    </row>
    <row r="1999" spans="8:13">
      <c r="H1999" s="1" t="s">
        <v>78</v>
      </c>
      <c r="I1999" s="1" t="s">
        <v>7807</v>
      </c>
      <c r="J1999" s="1" t="s">
        <v>1222</v>
      </c>
      <c r="K1999" s="1" t="str">
        <f t="shared" si="63"/>
        <v>2015</v>
      </c>
      <c r="L1999" s="1">
        <f t="shared" si="62"/>
        <v>28</v>
      </c>
      <c r="M1999" s="1" t="s">
        <v>60</v>
      </c>
    </row>
    <row r="2000" spans="8:13">
      <c r="H2000" s="1" t="s">
        <v>484</v>
      </c>
      <c r="I2000" s="1" t="s">
        <v>8097</v>
      </c>
      <c r="J2000" s="1" t="s">
        <v>5385</v>
      </c>
      <c r="K2000" s="1" t="str">
        <f t="shared" si="63"/>
        <v>1996</v>
      </c>
      <c r="L2000" s="1">
        <f t="shared" si="62"/>
        <v>28</v>
      </c>
      <c r="M2000" s="1" t="s">
        <v>60</v>
      </c>
    </row>
    <row r="2001" spans="8:13">
      <c r="H2001" s="1" t="s">
        <v>464</v>
      </c>
      <c r="I2001" s="1" t="s">
        <v>6586</v>
      </c>
      <c r="J2001" s="1" t="s">
        <v>5723</v>
      </c>
      <c r="K2001" s="1" t="str">
        <f t="shared" si="63"/>
        <v>2017</v>
      </c>
      <c r="L2001" s="1">
        <f t="shared" si="62"/>
        <v>28</v>
      </c>
      <c r="M2001" s="1" t="s">
        <v>60</v>
      </c>
    </row>
    <row r="2002" spans="8:13" hidden="1">
      <c r="H2002" s="1" t="s">
        <v>583</v>
      </c>
      <c r="I2002" s="1" t="s">
        <v>7073</v>
      </c>
      <c r="J2002" s="1" t="s">
        <v>3409</v>
      </c>
      <c r="K2002" s="1" t="str">
        <f t="shared" si="63"/>
        <v>2004</v>
      </c>
      <c r="L2002" s="1">
        <f t="shared" si="62"/>
        <v>11</v>
      </c>
      <c r="M2002" s="1" t="s">
        <v>79</v>
      </c>
    </row>
    <row r="2003" spans="8:13" hidden="1">
      <c r="H2003" s="1" t="s">
        <v>128</v>
      </c>
      <c r="I2003" s="1" t="s">
        <v>7078</v>
      </c>
      <c r="J2003" s="1" t="s">
        <v>2008</v>
      </c>
      <c r="K2003" s="1" t="str">
        <f t="shared" si="63"/>
        <v>2014</v>
      </c>
      <c r="L2003" s="1">
        <f t="shared" si="62"/>
        <v>41</v>
      </c>
      <c r="M2003" s="1" t="s">
        <v>79</v>
      </c>
    </row>
    <row r="2004" spans="8:13">
      <c r="H2004" s="1" t="s">
        <v>88</v>
      </c>
      <c r="I2004" s="1" t="s">
        <v>8197</v>
      </c>
      <c r="J2004" s="1" t="s">
        <v>7725</v>
      </c>
      <c r="K2004" s="1" t="str">
        <f t="shared" si="63"/>
        <v>2020</v>
      </c>
      <c r="L2004" s="1">
        <f t="shared" si="62"/>
        <v>28</v>
      </c>
      <c r="M2004" s="1" t="s">
        <v>60</v>
      </c>
    </row>
    <row r="2005" spans="8:13">
      <c r="H2005" s="1" t="s">
        <v>678</v>
      </c>
      <c r="I2005" s="1" t="s">
        <v>1610</v>
      </c>
      <c r="J2005" s="1" t="s">
        <v>1933</v>
      </c>
      <c r="K2005" s="1" t="str">
        <f t="shared" si="63"/>
        <v>2014</v>
      </c>
      <c r="L2005" s="1">
        <f t="shared" si="62"/>
        <v>28</v>
      </c>
      <c r="M2005" s="1" t="s">
        <v>60</v>
      </c>
    </row>
    <row r="2006" spans="8:13">
      <c r="H2006" s="1" t="s">
        <v>63</v>
      </c>
      <c r="I2006" s="1" t="s">
        <v>9203</v>
      </c>
      <c r="J2006" s="1" t="s">
        <v>9214</v>
      </c>
      <c r="K2006" s="1" t="str">
        <f t="shared" si="63"/>
        <v>2010</v>
      </c>
      <c r="L2006" s="1">
        <f t="shared" si="62"/>
        <v>28</v>
      </c>
      <c r="M2006" s="1" t="s">
        <v>60</v>
      </c>
    </row>
    <row r="2007" spans="8:13">
      <c r="H2007" s="1" t="s">
        <v>282</v>
      </c>
      <c r="I2007" s="1" t="s">
        <v>9618</v>
      </c>
      <c r="J2007" s="1" t="s">
        <v>9622</v>
      </c>
      <c r="K2007" s="1" t="str">
        <f t="shared" si="63"/>
        <v>1997</v>
      </c>
      <c r="L2007" s="1">
        <f t="shared" si="62"/>
        <v>28</v>
      </c>
      <c r="M2007" s="1" t="s">
        <v>60</v>
      </c>
    </row>
    <row r="2008" spans="8:13">
      <c r="H2008" s="1" t="s">
        <v>88</v>
      </c>
      <c r="I2008" s="1" t="s">
        <v>7209</v>
      </c>
      <c r="J2008" s="1" t="s">
        <v>10379</v>
      </c>
      <c r="K2008" s="1" t="str">
        <f t="shared" si="63"/>
        <v>2013</v>
      </c>
      <c r="L2008" s="1">
        <f t="shared" si="62"/>
        <v>28</v>
      </c>
      <c r="M2008" s="1" t="s">
        <v>60</v>
      </c>
    </row>
    <row r="2009" spans="8:13" hidden="1">
      <c r="H2009" s="1" t="s">
        <v>81</v>
      </c>
      <c r="I2009" s="1" t="s">
        <v>7034</v>
      </c>
      <c r="J2009" s="1" t="s">
        <v>6608</v>
      </c>
      <c r="K2009" s="1" t="str">
        <f t="shared" si="63"/>
        <v>2000</v>
      </c>
      <c r="L2009" s="1">
        <f t="shared" si="62"/>
        <v>46</v>
      </c>
      <c r="M2009" s="1" t="s">
        <v>79</v>
      </c>
    </row>
    <row r="2010" spans="8:13" hidden="1">
      <c r="H2010" s="1" t="s">
        <v>344</v>
      </c>
      <c r="I2010" s="1" t="s">
        <v>7034</v>
      </c>
      <c r="J2010" s="1" t="s">
        <v>6336</v>
      </c>
      <c r="K2010" s="1" t="str">
        <f t="shared" si="63"/>
        <v>2010</v>
      </c>
      <c r="L2010" s="1">
        <f t="shared" si="62"/>
        <v>16</v>
      </c>
      <c r="M2010" s="1" t="s">
        <v>79</v>
      </c>
    </row>
    <row r="2011" spans="8:13" hidden="1">
      <c r="H2011" s="1" t="s">
        <v>120</v>
      </c>
      <c r="I2011" s="1" t="s">
        <v>7034</v>
      </c>
      <c r="J2011" s="1" t="s">
        <v>7099</v>
      </c>
      <c r="K2011" s="1" t="str">
        <f t="shared" si="63"/>
        <v>2007</v>
      </c>
      <c r="L2011" s="1">
        <f t="shared" si="62"/>
        <v>38</v>
      </c>
      <c r="M2011" s="1" t="s">
        <v>79</v>
      </c>
    </row>
    <row r="2012" spans="8:13">
      <c r="H2012" s="1" t="s">
        <v>310</v>
      </c>
      <c r="I2012" s="1" t="s">
        <v>193</v>
      </c>
      <c r="J2012" s="1" t="s">
        <v>10789</v>
      </c>
      <c r="K2012" s="1" t="str">
        <f t="shared" si="63"/>
        <v>2003</v>
      </c>
      <c r="L2012" s="1">
        <f t="shared" si="62"/>
        <v>28</v>
      </c>
      <c r="M2012" s="1" t="s">
        <v>60</v>
      </c>
    </row>
    <row r="2013" spans="8:13">
      <c r="H2013" s="1" t="s">
        <v>88</v>
      </c>
      <c r="I2013" s="1" t="s">
        <v>10869</v>
      </c>
      <c r="J2013" s="1" t="s">
        <v>5606</v>
      </c>
      <c r="K2013" s="1" t="str">
        <f t="shared" si="63"/>
        <v>2020</v>
      </c>
      <c r="L2013" s="1">
        <f t="shared" si="62"/>
        <v>28</v>
      </c>
      <c r="M2013" s="1" t="s">
        <v>60</v>
      </c>
    </row>
    <row r="2014" spans="8:13">
      <c r="H2014" s="1" t="s">
        <v>63</v>
      </c>
      <c r="I2014" s="1" t="s">
        <v>7337</v>
      </c>
      <c r="J2014" s="1" t="s">
        <v>3825</v>
      </c>
      <c r="K2014" s="1" t="str">
        <f t="shared" si="63"/>
        <v>2012</v>
      </c>
      <c r="L2014" s="1">
        <f t="shared" si="62"/>
        <v>28</v>
      </c>
      <c r="M2014" s="1" t="s">
        <v>60</v>
      </c>
    </row>
    <row r="2015" spans="8:13">
      <c r="H2015" s="1" t="s">
        <v>88</v>
      </c>
      <c r="I2015" s="1" t="s">
        <v>10939</v>
      </c>
      <c r="J2015" s="1" t="s">
        <v>8431</v>
      </c>
      <c r="K2015" s="1" t="str">
        <f t="shared" si="63"/>
        <v>2020</v>
      </c>
      <c r="L2015" s="1">
        <f t="shared" si="62"/>
        <v>28</v>
      </c>
      <c r="M2015" s="1" t="s">
        <v>60</v>
      </c>
    </row>
    <row r="2016" spans="8:13">
      <c r="H2016" s="1" t="s">
        <v>464</v>
      </c>
      <c r="I2016" s="1" t="s">
        <v>9124</v>
      </c>
      <c r="J2016" s="1" t="s">
        <v>610</v>
      </c>
      <c r="K2016" s="1" t="str">
        <f t="shared" si="63"/>
        <v>2017</v>
      </c>
      <c r="L2016" s="1">
        <f t="shared" si="62"/>
        <v>28</v>
      </c>
      <c r="M2016" s="1" t="s">
        <v>60</v>
      </c>
    </row>
    <row r="2017" spans="8:13">
      <c r="H2017" s="1" t="s">
        <v>88</v>
      </c>
      <c r="I2017" s="1" t="s">
        <v>9816</v>
      </c>
      <c r="J2017" s="1" t="s">
        <v>8021</v>
      </c>
      <c r="K2017" s="1" t="str">
        <f t="shared" si="63"/>
        <v>2015</v>
      </c>
      <c r="L2017" s="1">
        <f t="shared" si="62"/>
        <v>28</v>
      </c>
      <c r="M2017" s="1" t="s">
        <v>60</v>
      </c>
    </row>
    <row r="2018" spans="8:13">
      <c r="H2018" s="1" t="s">
        <v>88</v>
      </c>
      <c r="I2018" s="1" t="s">
        <v>5707</v>
      </c>
      <c r="J2018" s="1" t="s">
        <v>8247</v>
      </c>
      <c r="K2018" s="1" t="str">
        <f t="shared" si="63"/>
        <v>2020</v>
      </c>
      <c r="L2018" s="1">
        <f t="shared" si="62"/>
        <v>28</v>
      </c>
      <c r="M2018" s="1" t="s">
        <v>60</v>
      </c>
    </row>
    <row r="2019" spans="8:13">
      <c r="H2019" s="1" t="s">
        <v>88</v>
      </c>
      <c r="I2019" s="1" t="s">
        <v>801</v>
      </c>
      <c r="J2019" s="1" t="s">
        <v>1222</v>
      </c>
      <c r="K2019" s="1" t="str">
        <f t="shared" si="63"/>
        <v>2015</v>
      </c>
      <c r="L2019" s="1">
        <f t="shared" si="62"/>
        <v>28</v>
      </c>
      <c r="M2019" s="1" t="s">
        <v>60</v>
      </c>
    </row>
    <row r="2020" spans="8:13">
      <c r="H2020" s="1" t="s">
        <v>88</v>
      </c>
      <c r="I2020" s="1" t="s">
        <v>11815</v>
      </c>
      <c r="J2020" s="1" t="s">
        <v>7253</v>
      </c>
      <c r="K2020" s="1" t="str">
        <f t="shared" si="63"/>
        <v>2015</v>
      </c>
      <c r="L2020" s="1">
        <f t="shared" si="62"/>
        <v>28</v>
      </c>
      <c r="M2020" s="1" t="s">
        <v>60</v>
      </c>
    </row>
    <row r="2021" spans="8:13" hidden="1">
      <c r="H2021" s="1" t="s">
        <v>263</v>
      </c>
      <c r="I2021" s="1" t="s">
        <v>7130</v>
      </c>
      <c r="J2021" s="1" t="s">
        <v>7131</v>
      </c>
      <c r="K2021" s="1" t="str">
        <f t="shared" si="63"/>
        <v>2014</v>
      </c>
      <c r="L2021" s="1">
        <f t="shared" si="62"/>
        <v>18</v>
      </c>
      <c r="M2021" s="1" t="s">
        <v>79</v>
      </c>
    </row>
    <row r="2022" spans="8:13">
      <c r="H2022" s="1" t="s">
        <v>78</v>
      </c>
      <c r="I2022" s="1" t="s">
        <v>1226</v>
      </c>
      <c r="J2022" s="1" t="s">
        <v>1229</v>
      </c>
      <c r="K2022" s="1" t="str">
        <f t="shared" si="63"/>
        <v>2019</v>
      </c>
      <c r="L2022" s="1">
        <f t="shared" si="62"/>
        <v>29</v>
      </c>
      <c r="M2022" s="1" t="s">
        <v>60</v>
      </c>
    </row>
    <row r="2023" spans="8:13">
      <c r="H2023" s="1" t="s">
        <v>448</v>
      </c>
      <c r="I2023" s="1" t="s">
        <v>1427</v>
      </c>
      <c r="J2023" s="1" t="s">
        <v>162</v>
      </c>
      <c r="K2023" s="1" t="str">
        <f t="shared" si="63"/>
        <v>2016</v>
      </c>
      <c r="L2023" s="1">
        <f t="shared" si="62"/>
        <v>29</v>
      </c>
      <c r="M2023" s="1" t="s">
        <v>60</v>
      </c>
    </row>
    <row r="2024" spans="8:13">
      <c r="H2024" s="1" t="s">
        <v>78</v>
      </c>
      <c r="I2024" s="1" t="s">
        <v>1479</v>
      </c>
      <c r="J2024" s="1" t="s">
        <v>66</v>
      </c>
      <c r="K2024" s="1" t="str">
        <f t="shared" si="63"/>
        <v>2019</v>
      </c>
      <c r="L2024" s="1">
        <f t="shared" si="62"/>
        <v>29</v>
      </c>
      <c r="M2024" s="1" t="s">
        <v>60</v>
      </c>
    </row>
    <row r="2025" spans="8:13">
      <c r="H2025" s="1" t="s">
        <v>78</v>
      </c>
      <c r="I2025" s="1" t="s">
        <v>1601</v>
      </c>
      <c r="J2025" s="1" t="s">
        <v>66</v>
      </c>
      <c r="K2025" s="1" t="str">
        <f t="shared" si="63"/>
        <v>2019</v>
      </c>
      <c r="L2025" s="1">
        <f t="shared" si="62"/>
        <v>29</v>
      </c>
      <c r="M2025" s="1" t="s">
        <v>60</v>
      </c>
    </row>
    <row r="2026" spans="8:13">
      <c r="H2026" s="1" t="s">
        <v>63</v>
      </c>
      <c r="I2026" s="1" t="s">
        <v>656</v>
      </c>
      <c r="J2026" s="1" t="s">
        <v>1249</v>
      </c>
      <c r="K2026" s="1" t="str">
        <f t="shared" si="63"/>
        <v>2018</v>
      </c>
      <c r="L2026" s="1">
        <f t="shared" si="62"/>
        <v>29</v>
      </c>
      <c r="M2026" s="1" t="s">
        <v>60</v>
      </c>
    </row>
    <row r="2027" spans="8:13">
      <c r="H2027" s="1" t="s">
        <v>78</v>
      </c>
      <c r="I2027" s="1" t="s">
        <v>2378</v>
      </c>
      <c r="J2027" s="1" t="s">
        <v>2254</v>
      </c>
      <c r="K2027" s="1" t="str">
        <f t="shared" si="63"/>
        <v>2018</v>
      </c>
      <c r="L2027" s="1">
        <f t="shared" si="62"/>
        <v>29</v>
      </c>
      <c r="M2027" s="1" t="s">
        <v>60</v>
      </c>
    </row>
    <row r="2028" spans="8:13">
      <c r="H2028" s="1" t="s">
        <v>240</v>
      </c>
      <c r="I2028" s="1" t="s">
        <v>822</v>
      </c>
      <c r="J2028" s="1" t="s">
        <v>2585</v>
      </c>
      <c r="K2028" s="1" t="str">
        <f t="shared" si="63"/>
        <v>1994</v>
      </c>
      <c r="L2028" s="1">
        <f t="shared" si="62"/>
        <v>29</v>
      </c>
      <c r="M2028" s="1" t="s">
        <v>60</v>
      </c>
    </row>
    <row r="2029" spans="8:13" hidden="1">
      <c r="H2029" s="1" t="s">
        <v>324</v>
      </c>
      <c r="I2029" s="1" t="s">
        <v>7149</v>
      </c>
      <c r="J2029" s="1" t="s">
        <v>7150</v>
      </c>
      <c r="K2029" s="1" t="str">
        <f t="shared" si="63"/>
        <v>2013</v>
      </c>
      <c r="L2029" s="1">
        <f t="shared" si="62"/>
        <v>12</v>
      </c>
      <c r="M2029" s="1" t="s">
        <v>79</v>
      </c>
    </row>
    <row r="2030" spans="8:13" hidden="1">
      <c r="H2030" s="1" t="s">
        <v>809</v>
      </c>
      <c r="I2030" s="1" t="s">
        <v>7090</v>
      </c>
      <c r="J2030" s="1" t="s">
        <v>1163</v>
      </c>
      <c r="K2030" s="1" t="str">
        <f t="shared" si="63"/>
        <v>2015</v>
      </c>
      <c r="L2030" s="1">
        <f t="shared" si="62"/>
        <v>36</v>
      </c>
      <c r="M2030" s="1" t="s">
        <v>79</v>
      </c>
    </row>
    <row r="2031" spans="8:13" hidden="1">
      <c r="H2031" s="1" t="s">
        <v>324</v>
      </c>
      <c r="I2031" s="1" t="s">
        <v>7149</v>
      </c>
      <c r="J2031" s="1" t="s">
        <v>93</v>
      </c>
      <c r="K2031" s="1" t="str">
        <f t="shared" si="63"/>
        <v>2014</v>
      </c>
      <c r="L2031" s="1">
        <f t="shared" si="62"/>
        <v>13</v>
      </c>
      <c r="M2031" s="1" t="s">
        <v>79</v>
      </c>
    </row>
    <row r="2032" spans="8:13">
      <c r="H2032" s="1" t="s">
        <v>644</v>
      </c>
      <c r="I2032" s="1" t="s">
        <v>696</v>
      </c>
      <c r="J2032" s="1" t="s">
        <v>2818</v>
      </c>
      <c r="K2032" s="1" t="str">
        <f t="shared" si="63"/>
        <v>2012</v>
      </c>
      <c r="L2032" s="1">
        <f t="shared" ref="L2032:L2095" si="64">H2032-(TEXT(I2032,"YYYY")-TEXT(J2032,"YYYY"))</f>
        <v>29</v>
      </c>
      <c r="M2032" s="1" t="s">
        <v>60</v>
      </c>
    </row>
    <row r="2033" spans="8:13">
      <c r="H2033" s="1" t="s">
        <v>78</v>
      </c>
      <c r="I2033" s="1" t="s">
        <v>3644</v>
      </c>
      <c r="J2033" s="1" t="s">
        <v>3536</v>
      </c>
      <c r="K2033" s="1" t="str">
        <f t="shared" si="63"/>
        <v>2018</v>
      </c>
      <c r="L2033" s="1">
        <f t="shared" si="64"/>
        <v>29</v>
      </c>
      <c r="M2033" s="1" t="s">
        <v>60</v>
      </c>
    </row>
    <row r="2034" spans="8:13" hidden="1">
      <c r="H2034" s="1" t="s">
        <v>108</v>
      </c>
      <c r="I2034" s="1" t="s">
        <v>7158</v>
      </c>
      <c r="J2034" s="1" t="s">
        <v>7161</v>
      </c>
      <c r="K2034" s="1" t="str">
        <f t="shared" si="63"/>
        <v>2014</v>
      </c>
      <c r="L2034" s="1">
        <f t="shared" si="64"/>
        <v>8</v>
      </c>
      <c r="M2034" s="1" t="s">
        <v>79</v>
      </c>
    </row>
    <row r="2035" spans="8:13">
      <c r="H2035" s="1" t="s">
        <v>78</v>
      </c>
      <c r="I2035" s="1" t="s">
        <v>3617</v>
      </c>
      <c r="J2035" s="1" t="s">
        <v>1524</v>
      </c>
      <c r="K2035" s="1" t="str">
        <f t="shared" si="63"/>
        <v>2019</v>
      </c>
      <c r="L2035" s="1">
        <f t="shared" si="64"/>
        <v>29</v>
      </c>
      <c r="M2035" s="1" t="s">
        <v>60</v>
      </c>
    </row>
    <row r="2036" spans="8:13" hidden="1">
      <c r="H2036" s="1" t="s">
        <v>71</v>
      </c>
      <c r="I2036" s="1" t="s">
        <v>7166</v>
      </c>
      <c r="J2036" s="1" t="s">
        <v>7167</v>
      </c>
      <c r="K2036" s="1" t="str">
        <f t="shared" si="63"/>
        <v>2015</v>
      </c>
      <c r="L2036" s="1">
        <f t="shared" si="64"/>
        <v>7</v>
      </c>
      <c r="M2036" s="1" t="s">
        <v>79</v>
      </c>
    </row>
    <row r="2037" spans="8:13" hidden="1">
      <c r="H2037" s="1" t="s">
        <v>644</v>
      </c>
      <c r="I2037" s="1" t="s">
        <v>7156</v>
      </c>
      <c r="J2037" s="1" t="s">
        <v>1067</v>
      </c>
      <c r="K2037" s="1" t="str">
        <f t="shared" si="63"/>
        <v>2015</v>
      </c>
      <c r="L2037" s="1">
        <f t="shared" si="64"/>
        <v>34</v>
      </c>
      <c r="M2037" s="1" t="s">
        <v>79</v>
      </c>
    </row>
    <row r="2038" spans="8:13" hidden="1">
      <c r="H2038" s="1" t="s">
        <v>367</v>
      </c>
      <c r="I2038" s="1" t="s">
        <v>7172</v>
      </c>
      <c r="J2038" s="1" t="s">
        <v>7173</v>
      </c>
      <c r="K2038" s="1" t="str">
        <f t="shared" si="63"/>
        <v>2011</v>
      </c>
      <c r="L2038" s="1">
        <f t="shared" si="64"/>
        <v>23</v>
      </c>
      <c r="M2038" s="1" t="s">
        <v>79</v>
      </c>
    </row>
    <row r="2039" spans="8:13">
      <c r="H2039" s="1" t="s">
        <v>464</v>
      </c>
      <c r="I2039" s="1" t="s">
        <v>2854</v>
      </c>
      <c r="J2039" s="1" t="s">
        <v>3952</v>
      </c>
      <c r="K2039" s="1" t="str">
        <f t="shared" si="63"/>
        <v>2016</v>
      </c>
      <c r="L2039" s="1">
        <f t="shared" si="64"/>
        <v>29</v>
      </c>
      <c r="M2039" s="1" t="s">
        <v>60</v>
      </c>
    </row>
    <row r="2040" spans="8:13">
      <c r="H2040" s="1" t="s">
        <v>78</v>
      </c>
      <c r="I2040" s="1" t="s">
        <v>395</v>
      </c>
      <c r="J2040" s="1" t="s">
        <v>227</v>
      </c>
      <c r="K2040" s="1" t="str">
        <f t="shared" si="63"/>
        <v>2017</v>
      </c>
      <c r="L2040" s="1">
        <f t="shared" si="64"/>
        <v>29</v>
      </c>
      <c r="M2040" s="1" t="s">
        <v>60</v>
      </c>
    </row>
    <row r="2041" spans="8:13">
      <c r="H2041" s="1" t="s">
        <v>78</v>
      </c>
      <c r="I2041" s="1" t="s">
        <v>5745</v>
      </c>
      <c r="J2041" s="1" t="s">
        <v>5710</v>
      </c>
      <c r="K2041" s="1" t="str">
        <f t="shared" si="63"/>
        <v>2020</v>
      </c>
      <c r="L2041" s="1">
        <f t="shared" si="64"/>
        <v>29</v>
      </c>
      <c r="M2041" s="1" t="s">
        <v>60</v>
      </c>
    </row>
    <row r="2042" spans="8:13" hidden="1">
      <c r="H2042" s="1" t="s">
        <v>7179</v>
      </c>
      <c r="I2042" s="1" t="s">
        <v>7166</v>
      </c>
      <c r="J2042" s="1" t="s">
        <v>6790</v>
      </c>
      <c r="K2042" s="1" t="str">
        <f t="shared" si="63"/>
        <v>2010</v>
      </c>
      <c r="L2042" s="1" t="e">
        <f t="shared" si="64"/>
        <v>#VALUE!</v>
      </c>
      <c r="M2042" s="1" t="s">
        <v>79</v>
      </c>
    </row>
    <row r="2043" spans="8:13">
      <c r="H2043" s="1" t="s">
        <v>63</v>
      </c>
      <c r="I2043" s="1" t="s">
        <v>5836</v>
      </c>
      <c r="J2043" s="1" t="s">
        <v>1110</v>
      </c>
      <c r="K2043" s="1" t="str">
        <f t="shared" si="63"/>
        <v>2019</v>
      </c>
      <c r="L2043" s="1">
        <f t="shared" si="64"/>
        <v>29</v>
      </c>
      <c r="M2043" s="1" t="s">
        <v>60</v>
      </c>
    </row>
    <row r="2044" spans="8:13" hidden="1">
      <c r="H2044" s="1" t="s">
        <v>375</v>
      </c>
      <c r="I2044" s="1" t="s">
        <v>7185</v>
      </c>
      <c r="J2044" s="1" t="s">
        <v>7186</v>
      </c>
      <c r="K2044" s="1" t="str">
        <f t="shared" si="63"/>
        <v>2013</v>
      </c>
      <c r="L2044" s="1">
        <f t="shared" si="64"/>
        <v>54</v>
      </c>
      <c r="M2044" s="1" t="s">
        <v>79</v>
      </c>
    </row>
    <row r="2045" spans="8:13">
      <c r="H2045" s="1" t="s">
        <v>78</v>
      </c>
      <c r="I2045" s="1" t="s">
        <v>2822</v>
      </c>
      <c r="J2045" s="1" t="s">
        <v>84</v>
      </c>
      <c r="K2045" s="1" t="str">
        <f t="shared" si="63"/>
        <v>2017</v>
      </c>
      <c r="L2045" s="1">
        <f t="shared" si="64"/>
        <v>29</v>
      </c>
      <c r="M2045" s="1" t="s">
        <v>60</v>
      </c>
    </row>
    <row r="2046" spans="8:13">
      <c r="H2046" s="1" t="s">
        <v>78</v>
      </c>
      <c r="I2046" s="1" t="s">
        <v>5988</v>
      </c>
      <c r="J2046" s="1" t="s">
        <v>987</v>
      </c>
      <c r="K2046" s="1" t="str">
        <f t="shared" si="63"/>
        <v>2017</v>
      </c>
      <c r="L2046" s="1">
        <f t="shared" si="64"/>
        <v>29</v>
      </c>
      <c r="M2046" s="1" t="s">
        <v>60</v>
      </c>
    </row>
    <row r="2047" spans="8:13" hidden="1">
      <c r="H2047" s="1" t="s">
        <v>555</v>
      </c>
      <c r="I2047" s="1" t="s">
        <v>7194</v>
      </c>
      <c r="J2047" s="1" t="s">
        <v>7195</v>
      </c>
      <c r="K2047" s="1" t="str">
        <f t="shared" si="63"/>
        <v>2015</v>
      </c>
      <c r="L2047" s="1">
        <f t="shared" si="64"/>
        <v>40</v>
      </c>
      <c r="M2047" s="1" t="s">
        <v>79</v>
      </c>
    </row>
    <row r="2048" spans="8:13" hidden="1">
      <c r="H2048" s="1" t="s">
        <v>530</v>
      </c>
      <c r="I2048" s="1" t="s">
        <v>7194</v>
      </c>
      <c r="J2048" s="1" t="s">
        <v>7197</v>
      </c>
      <c r="K2048" s="1" t="str">
        <f t="shared" si="63"/>
        <v>2012</v>
      </c>
      <c r="L2048" s="1">
        <f t="shared" si="64"/>
        <v>30</v>
      </c>
      <c r="M2048" s="1" t="s">
        <v>79</v>
      </c>
    </row>
    <row r="2049" spans="8:13">
      <c r="H2049" s="1" t="s">
        <v>149</v>
      </c>
      <c r="I2049" s="1" t="s">
        <v>2658</v>
      </c>
      <c r="J2049" s="1" t="s">
        <v>1918</v>
      </c>
      <c r="K2049" s="1" t="str">
        <f t="shared" si="63"/>
        <v>2007</v>
      </c>
      <c r="L2049" s="1">
        <f t="shared" si="64"/>
        <v>29</v>
      </c>
      <c r="M2049" s="1" t="s">
        <v>60</v>
      </c>
    </row>
    <row r="2050" spans="8:13">
      <c r="H2050" s="1" t="s">
        <v>78</v>
      </c>
      <c r="I2050" s="1" t="s">
        <v>4461</v>
      </c>
      <c r="J2050" s="1" t="s">
        <v>4170</v>
      </c>
      <c r="K2050" s="1" t="str">
        <f t="shared" ref="K2050:K2113" si="65">TEXT(J2050,"YYYY")</f>
        <v>2016</v>
      </c>
      <c r="L2050" s="1">
        <f t="shared" si="64"/>
        <v>29</v>
      </c>
      <c r="M2050" s="1" t="s">
        <v>60</v>
      </c>
    </row>
    <row r="2051" spans="8:13">
      <c r="H2051" s="1" t="s">
        <v>78</v>
      </c>
      <c r="I2051" s="1" t="s">
        <v>6848</v>
      </c>
      <c r="J2051" s="1" t="s">
        <v>6868</v>
      </c>
      <c r="K2051" s="1" t="str">
        <f t="shared" si="65"/>
        <v>2015</v>
      </c>
      <c r="L2051" s="1">
        <f t="shared" si="64"/>
        <v>29</v>
      </c>
      <c r="M2051" s="1" t="s">
        <v>60</v>
      </c>
    </row>
    <row r="2052" spans="8:13" hidden="1">
      <c r="H2052" s="1" t="s">
        <v>158</v>
      </c>
      <c r="I2052" s="1" t="s">
        <v>7208</v>
      </c>
      <c r="J2052" s="1" t="s">
        <v>7209</v>
      </c>
      <c r="K2052" s="1" t="str">
        <f t="shared" si="65"/>
        <v>2013</v>
      </c>
      <c r="L2052" s="1">
        <f t="shared" si="64"/>
        <v>9</v>
      </c>
      <c r="M2052" s="1" t="s">
        <v>79</v>
      </c>
    </row>
    <row r="2053" spans="8:13" hidden="1">
      <c r="H2053" s="1" t="s">
        <v>351</v>
      </c>
      <c r="I2053" s="1" t="s">
        <v>7211</v>
      </c>
      <c r="J2053" s="1" t="s">
        <v>7212</v>
      </c>
      <c r="K2053" s="1" t="str">
        <f t="shared" si="65"/>
        <v>2014</v>
      </c>
      <c r="L2053" s="1">
        <f t="shared" si="64"/>
        <v>54</v>
      </c>
      <c r="M2053" s="1" t="s">
        <v>79</v>
      </c>
    </row>
    <row r="2054" spans="8:13">
      <c r="H2054" s="1" t="s">
        <v>78</v>
      </c>
      <c r="I2054" s="1" t="s">
        <v>6952</v>
      </c>
      <c r="J2054" s="1" t="s">
        <v>6953</v>
      </c>
      <c r="K2054" s="1" t="str">
        <f t="shared" si="65"/>
        <v>2015</v>
      </c>
      <c r="L2054" s="1">
        <f t="shared" si="64"/>
        <v>29</v>
      </c>
      <c r="M2054" s="1" t="s">
        <v>60</v>
      </c>
    </row>
    <row r="2055" spans="8:13" hidden="1">
      <c r="H2055" s="1" t="s">
        <v>130</v>
      </c>
      <c r="I2055" s="1" t="s">
        <v>4141</v>
      </c>
      <c r="J2055" s="1" t="s">
        <v>7216</v>
      </c>
      <c r="K2055" s="1" t="str">
        <f t="shared" si="65"/>
        <v>2003</v>
      </c>
      <c r="L2055" s="1">
        <f t="shared" si="64"/>
        <v>0</v>
      </c>
      <c r="M2055" s="1" t="s">
        <v>79</v>
      </c>
    </row>
    <row r="2056" spans="8:13">
      <c r="H2056" s="1" t="s">
        <v>78</v>
      </c>
      <c r="I2056" s="1" t="s">
        <v>6965</v>
      </c>
      <c r="J2056" s="1" t="s">
        <v>6605</v>
      </c>
      <c r="K2056" s="1" t="str">
        <f t="shared" si="65"/>
        <v>2015</v>
      </c>
      <c r="L2056" s="1">
        <f t="shared" si="64"/>
        <v>29</v>
      </c>
      <c r="M2056" s="1" t="s">
        <v>60</v>
      </c>
    </row>
    <row r="2057" spans="8:13" hidden="1">
      <c r="H2057" s="1" t="s">
        <v>187</v>
      </c>
      <c r="I2057" s="1" t="s">
        <v>4141</v>
      </c>
      <c r="J2057" s="1" t="s">
        <v>378</v>
      </c>
      <c r="K2057" s="1" t="str">
        <f t="shared" si="65"/>
        <v>2014</v>
      </c>
      <c r="L2057" s="1">
        <f t="shared" si="64"/>
        <v>8</v>
      </c>
      <c r="M2057" s="1" t="s">
        <v>79</v>
      </c>
    </row>
    <row r="2058" spans="8:13" hidden="1">
      <c r="H2058" s="1" t="s">
        <v>149</v>
      </c>
      <c r="I2058" s="1" t="s">
        <v>4141</v>
      </c>
      <c r="J2058" s="1" t="s">
        <v>7221</v>
      </c>
      <c r="K2058" s="1" t="str">
        <f t="shared" si="65"/>
        <v>2014</v>
      </c>
      <c r="L2058" s="1">
        <f t="shared" si="64"/>
        <v>38</v>
      </c>
      <c r="M2058" s="1" t="s">
        <v>79</v>
      </c>
    </row>
    <row r="2059" spans="8:13" hidden="1">
      <c r="H2059" s="1" t="s">
        <v>217</v>
      </c>
      <c r="I2059" s="1" t="s">
        <v>7223</v>
      </c>
      <c r="J2059" s="1" t="s">
        <v>7224</v>
      </c>
      <c r="K2059" s="1" t="str">
        <f t="shared" si="65"/>
        <v>2014</v>
      </c>
      <c r="L2059" s="1">
        <f t="shared" si="64"/>
        <v>11</v>
      </c>
      <c r="M2059" s="1" t="s">
        <v>79</v>
      </c>
    </row>
    <row r="2060" spans="8:13" hidden="1">
      <c r="H2060" s="1" t="s">
        <v>187</v>
      </c>
      <c r="I2060" s="1" t="s">
        <v>5111</v>
      </c>
      <c r="J2060" s="1" t="s">
        <v>7226</v>
      </c>
      <c r="K2060" s="1" t="str">
        <f t="shared" si="65"/>
        <v>2013</v>
      </c>
      <c r="L2060" s="1">
        <f t="shared" si="64"/>
        <v>7</v>
      </c>
      <c r="M2060" s="1" t="s">
        <v>79</v>
      </c>
    </row>
    <row r="2061" spans="8:13">
      <c r="H2061" s="1" t="s">
        <v>63</v>
      </c>
      <c r="I2061" s="1" t="s">
        <v>7749</v>
      </c>
      <c r="J2061" s="1" t="s">
        <v>6104</v>
      </c>
      <c r="K2061" s="1" t="str">
        <f t="shared" si="65"/>
        <v>2015</v>
      </c>
      <c r="L2061" s="1">
        <f t="shared" si="64"/>
        <v>29</v>
      </c>
      <c r="M2061" s="1" t="s">
        <v>60</v>
      </c>
    </row>
    <row r="2062" spans="8:13" hidden="1">
      <c r="H2062" s="1" t="s">
        <v>583</v>
      </c>
      <c r="I2062" s="1" t="s">
        <v>4965</v>
      </c>
      <c r="J2062" s="1" t="s">
        <v>7224</v>
      </c>
      <c r="K2062" s="1" t="str">
        <f t="shared" si="65"/>
        <v>2014</v>
      </c>
      <c r="L2062" s="1">
        <f t="shared" si="64"/>
        <v>21</v>
      </c>
      <c r="M2062" s="1" t="s">
        <v>79</v>
      </c>
    </row>
    <row r="2063" spans="8:13">
      <c r="H2063" s="1" t="s">
        <v>464</v>
      </c>
      <c r="I2063" s="1" t="s">
        <v>8646</v>
      </c>
      <c r="J2063" s="1" t="s">
        <v>2178</v>
      </c>
      <c r="K2063" s="1" t="str">
        <f t="shared" si="65"/>
        <v>2018</v>
      </c>
      <c r="L2063" s="1">
        <f t="shared" si="64"/>
        <v>29</v>
      </c>
      <c r="M2063" s="1" t="s">
        <v>60</v>
      </c>
    </row>
    <row r="2064" spans="8:13" hidden="1">
      <c r="H2064" s="1" t="s">
        <v>149</v>
      </c>
      <c r="I2064" s="1" t="s">
        <v>4965</v>
      </c>
      <c r="J2064" s="1" t="s">
        <v>7236</v>
      </c>
      <c r="K2064" s="1" t="str">
        <f t="shared" si="65"/>
        <v>2006</v>
      </c>
      <c r="L2064" s="1">
        <f t="shared" si="64"/>
        <v>30</v>
      </c>
      <c r="M2064" s="1" t="s">
        <v>79</v>
      </c>
    </row>
    <row r="2065" spans="8:13">
      <c r="H2065" s="1" t="s">
        <v>78</v>
      </c>
      <c r="I2065" s="1" t="s">
        <v>8646</v>
      </c>
      <c r="J2065" s="1" t="s">
        <v>1331</v>
      </c>
      <c r="K2065" s="1" t="str">
        <f t="shared" si="65"/>
        <v>2020</v>
      </c>
      <c r="L2065" s="1">
        <f t="shared" si="64"/>
        <v>29</v>
      </c>
      <c r="M2065" s="1" t="s">
        <v>60</v>
      </c>
    </row>
    <row r="2066" spans="8:13">
      <c r="H2066" s="1" t="s">
        <v>1343</v>
      </c>
      <c r="I2066" s="1" t="s">
        <v>8590</v>
      </c>
      <c r="J2066" s="1" t="s">
        <v>1815</v>
      </c>
      <c r="K2066" s="1" t="str">
        <f t="shared" si="65"/>
        <v>2008</v>
      </c>
      <c r="L2066" s="1">
        <f t="shared" si="64"/>
        <v>29</v>
      </c>
      <c r="M2066" s="1" t="s">
        <v>60</v>
      </c>
    </row>
    <row r="2067" spans="8:13" hidden="1">
      <c r="H2067" s="1" t="s">
        <v>240</v>
      </c>
      <c r="I2067" s="1" t="s">
        <v>7241</v>
      </c>
      <c r="J2067" s="1" t="s">
        <v>7130</v>
      </c>
      <c r="K2067" s="1" t="str">
        <f t="shared" si="65"/>
        <v>2014</v>
      </c>
      <c r="L2067" s="1">
        <f t="shared" si="64"/>
        <v>53</v>
      </c>
      <c r="M2067" s="1" t="s">
        <v>79</v>
      </c>
    </row>
    <row r="2068" spans="8:13" hidden="1">
      <c r="H2068" s="1" t="s">
        <v>217</v>
      </c>
      <c r="I2068" s="1" t="s">
        <v>7243</v>
      </c>
      <c r="J2068" s="1" t="s">
        <v>7244</v>
      </c>
      <c r="K2068" s="1" t="str">
        <f t="shared" si="65"/>
        <v>2014</v>
      </c>
      <c r="L2068" s="1">
        <f t="shared" si="64"/>
        <v>15</v>
      </c>
      <c r="M2068" s="1" t="s">
        <v>79</v>
      </c>
    </row>
    <row r="2069" spans="8:13" hidden="1">
      <c r="H2069" s="1" t="s">
        <v>217</v>
      </c>
      <c r="I2069" s="1" t="s">
        <v>7246</v>
      </c>
      <c r="J2069" s="1" t="s">
        <v>7247</v>
      </c>
      <c r="K2069" s="1" t="str">
        <f t="shared" si="65"/>
        <v>2010</v>
      </c>
      <c r="L2069" s="1">
        <f t="shared" si="64"/>
        <v>11</v>
      </c>
      <c r="M2069" s="1" t="s">
        <v>79</v>
      </c>
    </row>
    <row r="2070" spans="8:13" hidden="1">
      <c r="H2070" s="1" t="s">
        <v>583</v>
      </c>
      <c r="I2070" s="1" t="s">
        <v>7246</v>
      </c>
      <c r="J2070" s="1" t="s">
        <v>7249</v>
      </c>
      <c r="K2070" s="1" t="str">
        <f t="shared" si="65"/>
        <v>2005</v>
      </c>
      <c r="L2070" s="1">
        <f t="shared" si="64"/>
        <v>12</v>
      </c>
      <c r="M2070" s="1" t="s">
        <v>79</v>
      </c>
    </row>
    <row r="2071" spans="8:13">
      <c r="H2071" s="1" t="s">
        <v>678</v>
      </c>
      <c r="I2071" s="1" t="s">
        <v>9177</v>
      </c>
      <c r="J2071" s="1" t="s">
        <v>9178</v>
      </c>
      <c r="K2071" s="1" t="str">
        <f t="shared" si="65"/>
        <v>2007</v>
      </c>
      <c r="L2071" s="1">
        <f t="shared" si="64"/>
        <v>29</v>
      </c>
      <c r="M2071" s="1" t="s">
        <v>60</v>
      </c>
    </row>
    <row r="2072" spans="8:13" hidden="1">
      <c r="H2072" s="1" t="s">
        <v>233</v>
      </c>
      <c r="I2072" s="1" t="s">
        <v>7253</v>
      </c>
      <c r="J2072" s="1" t="s">
        <v>7254</v>
      </c>
      <c r="K2072" s="1" t="str">
        <f t="shared" si="65"/>
        <v>2012</v>
      </c>
      <c r="L2072" s="1">
        <f t="shared" si="64"/>
        <v>46</v>
      </c>
      <c r="M2072" s="1" t="s">
        <v>79</v>
      </c>
    </row>
    <row r="2073" spans="8:13">
      <c r="H2073" s="1" t="s">
        <v>78</v>
      </c>
      <c r="I2073" s="1" t="s">
        <v>9177</v>
      </c>
      <c r="J2073" s="1" t="s">
        <v>9182</v>
      </c>
      <c r="K2073" s="1" t="str">
        <f t="shared" si="65"/>
        <v>2012</v>
      </c>
      <c r="L2073" s="1">
        <f t="shared" si="64"/>
        <v>29</v>
      </c>
      <c r="M2073" s="1" t="s">
        <v>60</v>
      </c>
    </row>
    <row r="2074" spans="8:13">
      <c r="H2074" s="1" t="s">
        <v>78</v>
      </c>
      <c r="I2074" s="1" t="s">
        <v>9263</v>
      </c>
      <c r="J2074" s="1" t="s">
        <v>4019</v>
      </c>
      <c r="K2074" s="1" t="str">
        <f t="shared" si="65"/>
        <v>2013</v>
      </c>
      <c r="L2074" s="1">
        <f t="shared" si="64"/>
        <v>29</v>
      </c>
      <c r="M2074" s="1" t="s">
        <v>60</v>
      </c>
    </row>
    <row r="2075" spans="8:13" hidden="1">
      <c r="H2075" s="1" t="s">
        <v>88</v>
      </c>
      <c r="I2075" s="1" t="s">
        <v>7253</v>
      </c>
      <c r="J2075" s="1" t="s">
        <v>7261</v>
      </c>
      <c r="K2075" s="1" t="str">
        <f t="shared" si="65"/>
        <v>2009</v>
      </c>
      <c r="L2075" s="1">
        <f t="shared" si="64"/>
        <v>22</v>
      </c>
      <c r="M2075" s="1" t="s">
        <v>79</v>
      </c>
    </row>
    <row r="2076" spans="8:13">
      <c r="H2076" s="1" t="s">
        <v>63</v>
      </c>
      <c r="I2076" s="1" t="s">
        <v>3346</v>
      </c>
      <c r="J2076" s="1" t="s">
        <v>3556</v>
      </c>
      <c r="K2076" s="1" t="str">
        <f t="shared" si="65"/>
        <v>2011</v>
      </c>
      <c r="L2076" s="1">
        <f t="shared" si="64"/>
        <v>29</v>
      </c>
      <c r="M2076" s="1" t="s">
        <v>60</v>
      </c>
    </row>
    <row r="2077" spans="8:13" hidden="1">
      <c r="H2077" s="1" t="s">
        <v>344</v>
      </c>
      <c r="I2077" s="1" t="s">
        <v>7253</v>
      </c>
      <c r="J2077" s="1" t="s">
        <v>1619</v>
      </c>
      <c r="K2077" s="1" t="str">
        <f t="shared" si="65"/>
        <v>2013</v>
      </c>
      <c r="L2077" s="1">
        <f t="shared" si="64"/>
        <v>19</v>
      </c>
      <c r="M2077" s="1" t="s">
        <v>79</v>
      </c>
    </row>
    <row r="2078" spans="8:13">
      <c r="H2078" s="1" t="s">
        <v>88</v>
      </c>
      <c r="I2078" s="1" t="s">
        <v>9244</v>
      </c>
      <c r="J2078" s="1" t="s">
        <v>9401</v>
      </c>
      <c r="K2078" s="1" t="str">
        <f t="shared" si="65"/>
        <v>2013</v>
      </c>
      <c r="L2078" s="1">
        <f t="shared" si="64"/>
        <v>29</v>
      </c>
      <c r="M2078" s="1" t="s">
        <v>60</v>
      </c>
    </row>
    <row r="2079" spans="8:13">
      <c r="H2079" s="1" t="s">
        <v>678</v>
      </c>
      <c r="I2079" s="1" t="s">
        <v>9709</v>
      </c>
      <c r="J2079" s="1" t="s">
        <v>9711</v>
      </c>
      <c r="K2079" s="1" t="str">
        <f t="shared" si="65"/>
        <v>2007</v>
      </c>
      <c r="L2079" s="1">
        <f t="shared" si="64"/>
        <v>29</v>
      </c>
      <c r="M2079" s="1" t="s">
        <v>60</v>
      </c>
    </row>
    <row r="2080" spans="8:13">
      <c r="H2080" s="1" t="s">
        <v>464</v>
      </c>
      <c r="I2080" s="1" t="s">
        <v>7018</v>
      </c>
      <c r="J2080" s="1" t="s">
        <v>9754</v>
      </c>
      <c r="K2080" s="1" t="str">
        <f t="shared" si="65"/>
        <v>2018</v>
      </c>
      <c r="L2080" s="1">
        <f t="shared" si="64"/>
        <v>29</v>
      </c>
      <c r="M2080" s="1" t="s">
        <v>60</v>
      </c>
    </row>
    <row r="2081" spans="8:13" hidden="1">
      <c r="H2081" s="1" t="s">
        <v>217</v>
      </c>
      <c r="I2081" s="1" t="s">
        <v>7270</v>
      </c>
      <c r="J2081" s="1" t="s">
        <v>7244</v>
      </c>
      <c r="K2081" s="1" t="str">
        <f t="shared" si="65"/>
        <v>2014</v>
      </c>
      <c r="L2081" s="1">
        <f t="shared" si="64"/>
        <v>15</v>
      </c>
      <c r="M2081" s="1" t="s">
        <v>79</v>
      </c>
    </row>
    <row r="2082" spans="8:13">
      <c r="H2082" s="1" t="s">
        <v>63</v>
      </c>
      <c r="I2082" s="1" t="s">
        <v>9868</v>
      </c>
      <c r="J2082" s="1" t="s">
        <v>3346</v>
      </c>
      <c r="K2082" s="1" t="str">
        <f t="shared" si="65"/>
        <v>2012</v>
      </c>
      <c r="L2082" s="1">
        <f t="shared" si="64"/>
        <v>29</v>
      </c>
      <c r="M2082" s="1" t="s">
        <v>60</v>
      </c>
    </row>
    <row r="2083" spans="8:13">
      <c r="H2083" s="1" t="s">
        <v>78</v>
      </c>
      <c r="I2083" s="1" t="s">
        <v>5619</v>
      </c>
      <c r="J2083" s="1" t="s">
        <v>3977</v>
      </c>
      <c r="K2083" s="1" t="str">
        <f t="shared" si="65"/>
        <v>2020</v>
      </c>
      <c r="L2083" s="1">
        <f t="shared" si="64"/>
        <v>29</v>
      </c>
      <c r="M2083" s="1" t="s">
        <v>60</v>
      </c>
    </row>
    <row r="2084" spans="8:13" hidden="1">
      <c r="H2084" s="1" t="s">
        <v>88</v>
      </c>
      <c r="I2084" s="1" t="s">
        <v>7270</v>
      </c>
      <c r="J2084" s="1" t="s">
        <v>7209</v>
      </c>
      <c r="K2084" s="1" t="str">
        <f t="shared" si="65"/>
        <v>2013</v>
      </c>
      <c r="L2084" s="1">
        <f t="shared" si="64"/>
        <v>26</v>
      </c>
      <c r="M2084" s="1" t="s">
        <v>79</v>
      </c>
    </row>
    <row r="2085" spans="8:13" hidden="1">
      <c r="H2085" s="1" t="s">
        <v>63</v>
      </c>
      <c r="I2085" s="1" t="s">
        <v>5582</v>
      </c>
      <c r="J2085" s="1" t="s">
        <v>7278</v>
      </c>
      <c r="K2085" s="1" t="str">
        <f t="shared" si="65"/>
        <v>2010</v>
      </c>
      <c r="L2085" s="1">
        <f t="shared" si="64"/>
        <v>25</v>
      </c>
      <c r="M2085" s="1" t="s">
        <v>79</v>
      </c>
    </row>
    <row r="2086" spans="8:13" hidden="1">
      <c r="H2086" s="1" t="s">
        <v>120</v>
      </c>
      <c r="I2086" s="1" t="s">
        <v>7281</v>
      </c>
      <c r="J2086" s="1" t="s">
        <v>7282</v>
      </c>
      <c r="K2086" s="1" t="str">
        <f t="shared" si="65"/>
        <v>2014</v>
      </c>
      <c r="L2086" s="1">
        <f t="shared" si="64"/>
        <v>45</v>
      </c>
      <c r="M2086" s="1" t="s">
        <v>79</v>
      </c>
    </row>
    <row r="2087" spans="8:13">
      <c r="H2087" s="1" t="s">
        <v>644</v>
      </c>
      <c r="I2087" s="1" t="s">
        <v>9206</v>
      </c>
      <c r="J2087" s="1" t="s">
        <v>11209</v>
      </c>
      <c r="K2087" s="1" t="str">
        <f t="shared" si="65"/>
        <v>2008</v>
      </c>
      <c r="L2087" s="1">
        <f t="shared" si="64"/>
        <v>29</v>
      </c>
      <c r="M2087" s="1" t="s">
        <v>60</v>
      </c>
    </row>
    <row r="2088" spans="8:13" hidden="1">
      <c r="H2088" s="1" t="s">
        <v>118</v>
      </c>
      <c r="I2088" s="1" t="s">
        <v>3745</v>
      </c>
      <c r="J2088" s="1" t="s">
        <v>6117</v>
      </c>
      <c r="K2088" s="1" t="str">
        <f t="shared" si="65"/>
        <v>1997</v>
      </c>
      <c r="L2088" s="1">
        <f t="shared" si="64"/>
        <v>7</v>
      </c>
      <c r="M2088" s="1" t="s">
        <v>79</v>
      </c>
    </row>
    <row r="2089" spans="8:13" hidden="1">
      <c r="H2089" s="1" t="s">
        <v>555</v>
      </c>
      <c r="I2089" s="1" t="s">
        <v>5054</v>
      </c>
      <c r="J2089" s="1" t="s">
        <v>7289</v>
      </c>
      <c r="K2089" s="1" t="str">
        <f t="shared" si="65"/>
        <v>2014</v>
      </c>
      <c r="L2089" s="1">
        <f t="shared" si="64"/>
        <v>39</v>
      </c>
      <c r="M2089" s="1" t="s">
        <v>79</v>
      </c>
    </row>
    <row r="2090" spans="8:13">
      <c r="H2090" s="1" t="s">
        <v>63</v>
      </c>
      <c r="I2090" s="1" t="s">
        <v>5184</v>
      </c>
      <c r="J2090" s="1" t="s">
        <v>8849</v>
      </c>
      <c r="K2090" s="1" t="str">
        <f t="shared" si="65"/>
        <v>2013</v>
      </c>
      <c r="L2090" s="1">
        <f t="shared" si="64"/>
        <v>29</v>
      </c>
      <c r="M2090" s="1" t="s">
        <v>60</v>
      </c>
    </row>
    <row r="2091" spans="8:13" hidden="1">
      <c r="H2091" s="1" t="s">
        <v>217</v>
      </c>
      <c r="I2091" s="1" t="s">
        <v>5054</v>
      </c>
      <c r="J2091" s="1" t="s">
        <v>7293</v>
      </c>
      <c r="K2091" s="1" t="str">
        <f t="shared" si="65"/>
        <v>2014</v>
      </c>
      <c r="L2091" s="1">
        <f t="shared" si="64"/>
        <v>15</v>
      </c>
      <c r="M2091" s="1" t="s">
        <v>79</v>
      </c>
    </row>
    <row r="2092" spans="8:13">
      <c r="H2092" s="1" t="s">
        <v>78</v>
      </c>
      <c r="I2092" s="1" t="s">
        <v>7069</v>
      </c>
      <c r="J2092" s="1" t="s">
        <v>6104</v>
      </c>
      <c r="K2092" s="1" t="str">
        <f t="shared" si="65"/>
        <v>2015</v>
      </c>
      <c r="L2092" s="1">
        <f t="shared" si="64"/>
        <v>29</v>
      </c>
      <c r="M2092" s="1" t="s">
        <v>60</v>
      </c>
    </row>
    <row r="2093" spans="8:13" hidden="1">
      <c r="H2093" s="1" t="s">
        <v>464</v>
      </c>
      <c r="I2093" s="1" t="s">
        <v>7292</v>
      </c>
      <c r="J2093" s="1" t="s">
        <v>7298</v>
      </c>
      <c r="K2093" s="1" t="str">
        <f t="shared" si="65"/>
        <v>2011</v>
      </c>
      <c r="L2093" s="1">
        <f t="shared" si="64"/>
        <v>27</v>
      </c>
      <c r="M2093" s="1" t="s">
        <v>79</v>
      </c>
    </row>
    <row r="2094" spans="8:13" hidden="1">
      <c r="H2094" s="1" t="s">
        <v>367</v>
      </c>
      <c r="I2094" s="1" t="s">
        <v>5054</v>
      </c>
      <c r="J2094" s="1" t="s">
        <v>3807</v>
      </c>
      <c r="K2094" s="1" t="str">
        <f t="shared" si="65"/>
        <v>2015</v>
      </c>
      <c r="L2094" s="1">
        <f t="shared" si="64"/>
        <v>26</v>
      </c>
      <c r="M2094" s="1" t="s">
        <v>79</v>
      </c>
    </row>
    <row r="2095" spans="8:13">
      <c r="H2095" s="1" t="s">
        <v>78</v>
      </c>
      <c r="I2095" s="1" t="s">
        <v>335</v>
      </c>
      <c r="J2095" s="1" t="s">
        <v>11627</v>
      </c>
      <c r="K2095" s="1" t="str">
        <f t="shared" si="65"/>
        <v>2020</v>
      </c>
      <c r="L2095" s="1">
        <f t="shared" si="64"/>
        <v>29</v>
      </c>
      <c r="M2095" s="1" t="s">
        <v>60</v>
      </c>
    </row>
    <row r="2096" spans="8:13">
      <c r="H2096" s="1" t="s">
        <v>644</v>
      </c>
      <c r="I2096" s="1" t="s">
        <v>11088</v>
      </c>
      <c r="J2096" s="1" t="s">
        <v>9926</v>
      </c>
      <c r="K2096" s="1" t="str">
        <f t="shared" si="65"/>
        <v>2014</v>
      </c>
      <c r="L2096" s="1">
        <f t="shared" ref="L2096:L2159" si="66">H2096-(TEXT(I2096,"YYYY")-TEXT(J2096,"YYYY"))</f>
        <v>29</v>
      </c>
      <c r="M2096" s="1" t="s">
        <v>60</v>
      </c>
    </row>
    <row r="2097" spans="8:13">
      <c r="H2097" s="1" t="s">
        <v>78</v>
      </c>
      <c r="I2097" s="1" t="s">
        <v>461</v>
      </c>
      <c r="J2097" s="1" t="s">
        <v>830</v>
      </c>
      <c r="K2097" s="1" t="str">
        <f t="shared" si="65"/>
        <v>2020</v>
      </c>
      <c r="L2097" s="1">
        <f t="shared" si="66"/>
        <v>29</v>
      </c>
      <c r="M2097" s="1" t="s">
        <v>60</v>
      </c>
    </row>
    <row r="2098" spans="8:13" hidden="1">
      <c r="H2098" s="1" t="s">
        <v>116</v>
      </c>
      <c r="I2098" s="1" t="s">
        <v>7307</v>
      </c>
      <c r="J2098" s="1" t="s">
        <v>6732</v>
      </c>
      <c r="K2098" s="1" t="str">
        <f t="shared" si="65"/>
        <v>2013</v>
      </c>
      <c r="L2098" s="1">
        <f t="shared" si="66"/>
        <v>3</v>
      </c>
      <c r="M2098" s="1" t="s">
        <v>79</v>
      </c>
    </row>
    <row r="2099" spans="8:13">
      <c r="H2099" s="1" t="s">
        <v>78</v>
      </c>
      <c r="I2099" s="1" t="s">
        <v>10243</v>
      </c>
      <c r="J2099" s="1" t="s">
        <v>9071</v>
      </c>
      <c r="K2099" s="1" t="str">
        <f t="shared" si="65"/>
        <v>2020</v>
      </c>
      <c r="L2099" s="1">
        <f t="shared" si="66"/>
        <v>29</v>
      </c>
      <c r="M2099" s="1" t="s">
        <v>60</v>
      </c>
    </row>
    <row r="2100" spans="8:13">
      <c r="H2100" s="1" t="s">
        <v>448</v>
      </c>
      <c r="I2100" s="1" t="s">
        <v>155</v>
      </c>
      <c r="J2100" s="1" t="s">
        <v>451</v>
      </c>
      <c r="K2100" s="1" t="str">
        <f t="shared" si="65"/>
        <v>2017</v>
      </c>
      <c r="L2100" s="1">
        <f t="shared" si="66"/>
        <v>30</v>
      </c>
      <c r="M2100" s="1" t="s">
        <v>60</v>
      </c>
    </row>
    <row r="2101" spans="8:13" hidden="1">
      <c r="H2101" s="1" t="s">
        <v>299</v>
      </c>
      <c r="I2101" s="1" t="s">
        <v>7316</v>
      </c>
      <c r="J2101" s="1" t="s">
        <v>5374</v>
      </c>
      <c r="K2101" s="1" t="str">
        <f t="shared" si="65"/>
        <v>2014</v>
      </c>
      <c r="L2101" s="1">
        <f t="shared" si="66"/>
        <v>43</v>
      </c>
      <c r="M2101" s="1" t="s">
        <v>79</v>
      </c>
    </row>
    <row r="2102" spans="8:13">
      <c r="H2102" s="1" t="s">
        <v>63</v>
      </c>
      <c r="I2102" s="1" t="s">
        <v>782</v>
      </c>
      <c r="J2102" s="1" t="s">
        <v>782</v>
      </c>
      <c r="K2102" s="1" t="str">
        <f t="shared" si="65"/>
        <v>2018</v>
      </c>
      <c r="L2102" s="1">
        <f t="shared" si="66"/>
        <v>30</v>
      </c>
      <c r="M2102" s="1" t="s">
        <v>60</v>
      </c>
    </row>
    <row r="2103" spans="8:13" hidden="1">
      <c r="H2103" s="1" t="s">
        <v>263</v>
      </c>
      <c r="I2103" s="1" t="s">
        <v>7316</v>
      </c>
      <c r="J2103" s="1" t="s">
        <v>7320</v>
      </c>
      <c r="K2103" s="1" t="str">
        <f t="shared" si="65"/>
        <v>2012</v>
      </c>
      <c r="L2103" s="1">
        <f t="shared" si="66"/>
        <v>15</v>
      </c>
      <c r="M2103" s="1" t="s">
        <v>79</v>
      </c>
    </row>
    <row r="2104" spans="8:13" hidden="1">
      <c r="H2104" s="1" t="s">
        <v>310</v>
      </c>
      <c r="I2104" s="1" t="s">
        <v>355</v>
      </c>
      <c r="J2104" s="1" t="s">
        <v>7323</v>
      </c>
      <c r="K2104" s="1" t="str">
        <f t="shared" si="65"/>
        <v>1995</v>
      </c>
      <c r="L2104" s="1">
        <f t="shared" si="66"/>
        <v>25</v>
      </c>
      <c r="M2104" s="1" t="s">
        <v>79</v>
      </c>
    </row>
    <row r="2105" spans="8:13">
      <c r="H2105" s="1" t="s">
        <v>120</v>
      </c>
      <c r="I2105" s="1" t="s">
        <v>384</v>
      </c>
      <c r="J2105" s="1" t="s">
        <v>870</v>
      </c>
      <c r="K2105" s="1" t="str">
        <f t="shared" si="65"/>
        <v>1999</v>
      </c>
      <c r="L2105" s="1">
        <f t="shared" si="66"/>
        <v>30</v>
      </c>
      <c r="M2105" s="1" t="s">
        <v>60</v>
      </c>
    </row>
    <row r="2106" spans="8:13">
      <c r="H2106" s="1" t="s">
        <v>448</v>
      </c>
      <c r="I2106" s="1" t="s">
        <v>1265</v>
      </c>
      <c r="J2106" s="1" t="s">
        <v>1286</v>
      </c>
      <c r="K2106" s="1" t="str">
        <f t="shared" si="65"/>
        <v>2017</v>
      </c>
      <c r="L2106" s="1">
        <f t="shared" si="66"/>
        <v>30</v>
      </c>
      <c r="M2106" s="1" t="s">
        <v>60</v>
      </c>
    </row>
    <row r="2107" spans="8:13" hidden="1">
      <c r="H2107" s="1" t="s">
        <v>116</v>
      </c>
      <c r="I2107" s="1" t="s">
        <v>7327</v>
      </c>
      <c r="J2107" s="1" t="s">
        <v>1712</v>
      </c>
      <c r="K2107" s="1" t="str">
        <f t="shared" si="65"/>
        <v>2014</v>
      </c>
      <c r="L2107" s="1">
        <f t="shared" si="66"/>
        <v>4</v>
      </c>
      <c r="M2107" s="1" t="s">
        <v>79</v>
      </c>
    </row>
    <row r="2108" spans="8:13" hidden="1">
      <c r="H2108" s="1" t="s">
        <v>50</v>
      </c>
      <c r="I2108" s="1" t="s">
        <v>7327</v>
      </c>
      <c r="J2108" s="1" t="s">
        <v>7329</v>
      </c>
      <c r="K2108" s="1" t="str">
        <f t="shared" si="65"/>
        <v>2014</v>
      </c>
      <c r="L2108" s="1">
        <f t="shared" si="66"/>
        <v>0</v>
      </c>
      <c r="M2108" s="1" t="s">
        <v>79</v>
      </c>
    </row>
    <row r="2109" spans="8:13" hidden="1">
      <c r="H2109" s="1" t="s">
        <v>464</v>
      </c>
      <c r="I2109" s="1" t="s">
        <v>5747</v>
      </c>
      <c r="J2109" s="1" t="s">
        <v>7333</v>
      </c>
      <c r="K2109" s="1" t="str">
        <f t="shared" si="65"/>
        <v>1999</v>
      </c>
      <c r="L2109" s="1">
        <f t="shared" si="66"/>
        <v>15</v>
      </c>
      <c r="M2109" s="1" t="s">
        <v>79</v>
      </c>
    </row>
    <row r="2110" spans="8:13">
      <c r="H2110" s="1" t="s">
        <v>63</v>
      </c>
      <c r="I2110" s="1" t="s">
        <v>1174</v>
      </c>
      <c r="J2110" s="1" t="s">
        <v>1866</v>
      </c>
      <c r="K2110" s="1" t="str">
        <f t="shared" si="65"/>
        <v>2019</v>
      </c>
      <c r="L2110" s="1">
        <f t="shared" si="66"/>
        <v>30</v>
      </c>
      <c r="M2110" s="1" t="s">
        <v>60</v>
      </c>
    </row>
    <row r="2111" spans="8:13">
      <c r="H2111" s="1" t="s">
        <v>464</v>
      </c>
      <c r="I2111" s="1" t="s">
        <v>2145</v>
      </c>
      <c r="J2111" s="1" t="s">
        <v>1039</v>
      </c>
      <c r="K2111" s="1" t="str">
        <f t="shared" si="65"/>
        <v>2018</v>
      </c>
      <c r="L2111" s="1">
        <f t="shared" si="66"/>
        <v>30</v>
      </c>
      <c r="M2111" s="1" t="s">
        <v>60</v>
      </c>
    </row>
    <row r="2112" spans="8:13" hidden="1">
      <c r="H2112" s="1" t="s">
        <v>144</v>
      </c>
      <c r="I2112" s="1" t="s">
        <v>7340</v>
      </c>
      <c r="J2112" s="1" t="s">
        <v>7295</v>
      </c>
      <c r="K2112" s="1" t="str">
        <f t="shared" si="65"/>
        <v>2007</v>
      </c>
      <c r="L2112" s="1">
        <f t="shared" si="66"/>
        <v>16</v>
      </c>
      <c r="M2112" s="1" t="s">
        <v>79</v>
      </c>
    </row>
    <row r="2113" spans="8:13">
      <c r="H2113" s="1" t="s">
        <v>530</v>
      </c>
      <c r="I2113" s="1" t="s">
        <v>2152</v>
      </c>
      <c r="J2113" s="1" t="s">
        <v>1534</v>
      </c>
      <c r="K2113" s="1" t="str">
        <f t="shared" si="65"/>
        <v>2016</v>
      </c>
      <c r="L2113" s="1">
        <f t="shared" si="66"/>
        <v>30</v>
      </c>
      <c r="M2113" s="1" t="s">
        <v>60</v>
      </c>
    </row>
    <row r="2114" spans="8:13" hidden="1">
      <c r="H2114" s="1" t="s">
        <v>344</v>
      </c>
      <c r="I2114" s="1" t="s">
        <v>7340</v>
      </c>
      <c r="J2114" s="1" t="s">
        <v>7345</v>
      </c>
      <c r="K2114" s="1" t="str">
        <f t="shared" ref="K2114:K2177" si="67">TEXT(J2114,"YYYY")</f>
        <v>2014</v>
      </c>
      <c r="L2114" s="1">
        <f t="shared" si="66"/>
        <v>20</v>
      </c>
      <c r="M2114" s="1" t="s">
        <v>79</v>
      </c>
    </row>
    <row r="2115" spans="8:13">
      <c r="H2115" s="1" t="s">
        <v>448</v>
      </c>
      <c r="I2115" s="1" t="s">
        <v>2182</v>
      </c>
      <c r="J2115" s="1" t="s">
        <v>496</v>
      </c>
      <c r="K2115" s="1" t="str">
        <f t="shared" si="67"/>
        <v>2017</v>
      </c>
      <c r="L2115" s="1">
        <f t="shared" si="66"/>
        <v>30</v>
      </c>
      <c r="M2115" s="1" t="s">
        <v>60</v>
      </c>
    </row>
    <row r="2116" spans="8:13">
      <c r="H2116" s="1" t="s">
        <v>464</v>
      </c>
      <c r="I2116" s="1" t="s">
        <v>1192</v>
      </c>
      <c r="J2116" s="1" t="s">
        <v>1304</v>
      </c>
      <c r="K2116" s="1" t="str">
        <f t="shared" si="67"/>
        <v>2018</v>
      </c>
      <c r="L2116" s="1">
        <f t="shared" si="66"/>
        <v>30</v>
      </c>
      <c r="M2116" s="1" t="s">
        <v>60</v>
      </c>
    </row>
    <row r="2117" spans="8:13">
      <c r="H2117" s="1" t="s">
        <v>63</v>
      </c>
      <c r="I2117" s="1" t="s">
        <v>3385</v>
      </c>
      <c r="J2117" s="1" t="s">
        <v>1212</v>
      </c>
      <c r="K2117" s="1" t="str">
        <f t="shared" si="67"/>
        <v>2017</v>
      </c>
      <c r="L2117" s="1">
        <f t="shared" si="66"/>
        <v>30</v>
      </c>
      <c r="M2117" s="1" t="s">
        <v>60</v>
      </c>
    </row>
    <row r="2118" spans="8:13">
      <c r="H2118" s="1" t="s">
        <v>310</v>
      </c>
      <c r="I2118" s="1" t="s">
        <v>3458</v>
      </c>
      <c r="J2118" s="1" t="s">
        <v>3468</v>
      </c>
      <c r="K2118" s="1" t="str">
        <f t="shared" si="67"/>
        <v>2003</v>
      </c>
      <c r="L2118" s="1">
        <f t="shared" si="66"/>
        <v>30</v>
      </c>
      <c r="M2118" s="1" t="s">
        <v>60</v>
      </c>
    </row>
    <row r="2119" spans="8:13">
      <c r="H2119" s="1" t="s">
        <v>464</v>
      </c>
      <c r="I2119" s="1" t="s">
        <v>4106</v>
      </c>
      <c r="J2119" s="1" t="s">
        <v>384</v>
      </c>
      <c r="K2119" s="1" t="str">
        <f t="shared" si="67"/>
        <v>2015</v>
      </c>
      <c r="L2119" s="1">
        <f t="shared" si="66"/>
        <v>30</v>
      </c>
      <c r="M2119" s="1" t="s">
        <v>60</v>
      </c>
    </row>
    <row r="2120" spans="8:13">
      <c r="H2120" s="1" t="s">
        <v>63</v>
      </c>
      <c r="I2120" s="1" t="s">
        <v>2268</v>
      </c>
      <c r="J2120" s="1" t="s">
        <v>162</v>
      </c>
      <c r="K2120" s="1" t="str">
        <f t="shared" si="67"/>
        <v>2016</v>
      </c>
      <c r="L2120" s="1">
        <f t="shared" si="66"/>
        <v>30</v>
      </c>
      <c r="M2120" s="1" t="s">
        <v>60</v>
      </c>
    </row>
    <row r="2121" spans="8:13" hidden="1">
      <c r="H2121" s="1" t="s">
        <v>177</v>
      </c>
      <c r="I2121" s="1" t="s">
        <v>7359</v>
      </c>
      <c r="J2121" s="1" t="s">
        <v>7360</v>
      </c>
      <c r="K2121" s="1" t="str">
        <f t="shared" si="67"/>
        <v>2014</v>
      </c>
      <c r="L2121" s="1">
        <f t="shared" si="66"/>
        <v>22</v>
      </c>
      <c r="M2121" s="1" t="s">
        <v>79</v>
      </c>
    </row>
    <row r="2122" spans="8:13" hidden="1">
      <c r="H2122" s="1" t="s">
        <v>126</v>
      </c>
      <c r="I2122" s="1" t="s">
        <v>7359</v>
      </c>
      <c r="J2122" s="1" t="s">
        <v>7362</v>
      </c>
      <c r="K2122" s="1" t="str">
        <f t="shared" si="67"/>
        <v>2015</v>
      </c>
      <c r="L2122" s="1">
        <f t="shared" si="66"/>
        <v>14</v>
      </c>
      <c r="M2122" s="1" t="s">
        <v>79</v>
      </c>
    </row>
    <row r="2123" spans="8:13" hidden="1">
      <c r="H2123" s="1" t="s">
        <v>479</v>
      </c>
      <c r="I2123" s="1" t="s">
        <v>7359</v>
      </c>
      <c r="J2123" s="1" t="s">
        <v>7364</v>
      </c>
      <c r="K2123" s="1" t="str">
        <f t="shared" si="67"/>
        <v>2010</v>
      </c>
      <c r="L2123" s="1">
        <f t="shared" si="66"/>
        <v>14</v>
      </c>
      <c r="M2123" s="1" t="s">
        <v>79</v>
      </c>
    </row>
    <row r="2124" spans="8:13" hidden="1">
      <c r="H2124" s="1" t="s">
        <v>458</v>
      </c>
      <c r="I2124" s="1" t="s">
        <v>7359</v>
      </c>
      <c r="J2124" s="1" t="s">
        <v>7366</v>
      </c>
      <c r="K2124" s="1" t="str">
        <f t="shared" si="67"/>
        <v>2014</v>
      </c>
      <c r="L2124" s="1">
        <f t="shared" si="66"/>
        <v>63</v>
      </c>
      <c r="M2124" s="1" t="s">
        <v>79</v>
      </c>
    </row>
    <row r="2125" spans="8:13">
      <c r="H2125" s="1" t="s">
        <v>464</v>
      </c>
      <c r="I2125" s="1" t="s">
        <v>4942</v>
      </c>
      <c r="J2125" s="1" t="s">
        <v>4659</v>
      </c>
      <c r="K2125" s="1" t="str">
        <f t="shared" si="67"/>
        <v>2016</v>
      </c>
      <c r="L2125" s="1">
        <f t="shared" si="66"/>
        <v>30</v>
      </c>
      <c r="M2125" s="1" t="s">
        <v>60</v>
      </c>
    </row>
    <row r="2126" spans="8:13">
      <c r="H2126" s="1" t="s">
        <v>464</v>
      </c>
      <c r="I2126" s="1" t="s">
        <v>4872</v>
      </c>
      <c r="J2126" s="1" t="s">
        <v>1222</v>
      </c>
      <c r="K2126" s="1" t="str">
        <f t="shared" si="67"/>
        <v>2015</v>
      </c>
      <c r="L2126" s="1">
        <f t="shared" si="66"/>
        <v>30</v>
      </c>
      <c r="M2126" s="1" t="s">
        <v>60</v>
      </c>
    </row>
    <row r="2127" spans="8:13">
      <c r="H2127" s="1" t="s">
        <v>63</v>
      </c>
      <c r="I2127" s="1" t="s">
        <v>5404</v>
      </c>
      <c r="J2127" s="1" t="s">
        <v>5411</v>
      </c>
      <c r="K2127" s="1" t="str">
        <f t="shared" si="67"/>
        <v>2017</v>
      </c>
      <c r="L2127" s="1">
        <f t="shared" si="66"/>
        <v>30</v>
      </c>
      <c r="M2127" s="1" t="s">
        <v>60</v>
      </c>
    </row>
    <row r="2128" spans="8:13" hidden="1">
      <c r="H2128" s="1" t="s">
        <v>299</v>
      </c>
      <c r="I2128" s="1" t="s">
        <v>7374</v>
      </c>
      <c r="J2128" s="1" t="s">
        <v>5747</v>
      </c>
      <c r="K2128" s="1" t="str">
        <f t="shared" si="67"/>
        <v>2015</v>
      </c>
      <c r="L2128" s="1">
        <f t="shared" si="66"/>
        <v>44</v>
      </c>
      <c r="M2128" s="1" t="s">
        <v>79</v>
      </c>
    </row>
    <row r="2129" spans="8:13">
      <c r="H2129" s="1" t="s">
        <v>644</v>
      </c>
      <c r="I2129" s="1" t="s">
        <v>5462</v>
      </c>
      <c r="J2129" s="1" t="s">
        <v>2019</v>
      </c>
      <c r="K2129" s="1" t="str">
        <f t="shared" si="67"/>
        <v>2012</v>
      </c>
      <c r="L2129" s="1">
        <f t="shared" si="66"/>
        <v>30</v>
      </c>
      <c r="M2129" s="1" t="s">
        <v>60</v>
      </c>
    </row>
    <row r="2130" spans="8:13">
      <c r="H2130" s="1" t="s">
        <v>464</v>
      </c>
      <c r="I2130" s="1" t="s">
        <v>3979</v>
      </c>
      <c r="J2130" s="1" t="s">
        <v>1534</v>
      </c>
      <c r="K2130" s="1" t="str">
        <f t="shared" si="67"/>
        <v>2016</v>
      </c>
      <c r="L2130" s="1">
        <f t="shared" si="66"/>
        <v>30</v>
      </c>
      <c r="M2130" s="1" t="s">
        <v>60</v>
      </c>
    </row>
    <row r="2131" spans="8:13" hidden="1">
      <c r="H2131" s="1" t="s">
        <v>809</v>
      </c>
      <c r="I2131" s="1" t="s">
        <v>7383</v>
      </c>
      <c r="J2131" s="1" t="s">
        <v>7384</v>
      </c>
      <c r="K2131" s="1" t="str">
        <f t="shared" si="67"/>
        <v>2003</v>
      </c>
      <c r="L2131" s="1">
        <f t="shared" si="66"/>
        <v>24</v>
      </c>
      <c r="M2131" s="1" t="s">
        <v>79</v>
      </c>
    </row>
    <row r="2132" spans="8:13">
      <c r="H2132" s="1" t="s">
        <v>63</v>
      </c>
      <c r="I2132" s="1" t="s">
        <v>579</v>
      </c>
      <c r="J2132" s="1" t="s">
        <v>496</v>
      </c>
      <c r="K2132" s="1" t="str">
        <f t="shared" si="67"/>
        <v>2017</v>
      </c>
      <c r="L2132" s="1">
        <f t="shared" si="66"/>
        <v>30</v>
      </c>
      <c r="M2132" s="1" t="s">
        <v>60</v>
      </c>
    </row>
    <row r="2133" spans="8:13">
      <c r="H2133" s="1" t="s">
        <v>101</v>
      </c>
      <c r="I2133" s="1" t="s">
        <v>3220</v>
      </c>
      <c r="J2133" s="1" t="s">
        <v>1125</v>
      </c>
      <c r="K2133" s="1" t="str">
        <f t="shared" si="67"/>
        <v>2012</v>
      </c>
      <c r="L2133" s="1">
        <f t="shared" si="66"/>
        <v>30</v>
      </c>
      <c r="M2133" s="1" t="s">
        <v>60</v>
      </c>
    </row>
    <row r="2134" spans="8:13" hidden="1">
      <c r="H2134" s="1" t="s">
        <v>187</v>
      </c>
      <c r="I2134" s="1" t="s">
        <v>5781</v>
      </c>
      <c r="J2134" s="1" t="s">
        <v>5788</v>
      </c>
      <c r="K2134" s="1" t="str">
        <f t="shared" si="67"/>
        <v>2020</v>
      </c>
      <c r="L2134" s="1">
        <f t="shared" si="66"/>
        <v>9</v>
      </c>
      <c r="M2134" s="1" t="s">
        <v>79</v>
      </c>
    </row>
    <row r="2135" spans="8:13">
      <c r="H2135" s="1" t="s">
        <v>448</v>
      </c>
      <c r="I2135" s="1" t="s">
        <v>5836</v>
      </c>
      <c r="J2135" s="1" t="s">
        <v>2178</v>
      </c>
      <c r="K2135" s="1" t="str">
        <f t="shared" si="67"/>
        <v>2018</v>
      </c>
      <c r="L2135" s="1">
        <f t="shared" si="66"/>
        <v>30</v>
      </c>
      <c r="M2135" s="1" t="s">
        <v>60</v>
      </c>
    </row>
    <row r="2136" spans="8:13">
      <c r="H2136" s="1" t="s">
        <v>464</v>
      </c>
      <c r="I2136" s="1" t="s">
        <v>397</v>
      </c>
      <c r="J2136" s="1" t="s">
        <v>1265</v>
      </c>
      <c r="K2136" s="1" t="str">
        <f t="shared" si="67"/>
        <v>2019</v>
      </c>
      <c r="L2136" s="1">
        <f t="shared" si="66"/>
        <v>30</v>
      </c>
      <c r="M2136" s="1" t="s">
        <v>60</v>
      </c>
    </row>
    <row r="2137" spans="8:13" hidden="1">
      <c r="H2137" s="1" t="s">
        <v>54</v>
      </c>
      <c r="I2137" s="1" t="s">
        <v>159</v>
      </c>
      <c r="J2137" s="1" t="s">
        <v>1712</v>
      </c>
      <c r="K2137" s="1" t="str">
        <f t="shared" si="67"/>
        <v>2014</v>
      </c>
      <c r="L2137" s="1">
        <f t="shared" si="66"/>
        <v>1</v>
      </c>
      <c r="M2137" s="1" t="s">
        <v>79</v>
      </c>
    </row>
    <row r="2138" spans="8:13" hidden="1">
      <c r="H2138" s="1" t="s">
        <v>126</v>
      </c>
      <c r="I2138" s="1" t="s">
        <v>159</v>
      </c>
      <c r="J2138" s="1" t="s">
        <v>7401</v>
      </c>
      <c r="K2138" s="1" t="str">
        <f t="shared" si="67"/>
        <v>2013</v>
      </c>
      <c r="L2138" s="1">
        <f t="shared" si="66"/>
        <v>11</v>
      </c>
      <c r="M2138" s="1" t="s">
        <v>79</v>
      </c>
    </row>
    <row r="2139" spans="8:13" hidden="1">
      <c r="H2139" s="1" t="s">
        <v>101</v>
      </c>
      <c r="I2139" s="1" t="s">
        <v>5781</v>
      </c>
      <c r="J2139" s="1" t="s">
        <v>1015</v>
      </c>
      <c r="K2139" s="1" t="str">
        <f t="shared" si="67"/>
        <v>2018</v>
      </c>
      <c r="L2139" s="1">
        <f t="shared" si="66"/>
        <v>36</v>
      </c>
      <c r="M2139" s="1" t="s">
        <v>79</v>
      </c>
    </row>
    <row r="2140" spans="8:13" hidden="1">
      <c r="H2140" s="1" t="s">
        <v>144</v>
      </c>
      <c r="I2140" s="1" t="s">
        <v>159</v>
      </c>
      <c r="J2140" s="1" t="s">
        <v>4123</v>
      </c>
      <c r="K2140" s="1" t="str">
        <f t="shared" si="67"/>
        <v>2016</v>
      </c>
      <c r="L2140" s="1">
        <f t="shared" si="66"/>
        <v>24</v>
      </c>
      <c r="M2140" s="1" t="s">
        <v>79</v>
      </c>
    </row>
    <row r="2141" spans="8:13">
      <c r="H2141" s="1" t="s">
        <v>63</v>
      </c>
      <c r="I2141" s="1" t="s">
        <v>358</v>
      </c>
      <c r="J2141" s="1" t="s">
        <v>5894</v>
      </c>
      <c r="K2141" s="1" t="str">
        <f t="shared" si="67"/>
        <v>2020</v>
      </c>
      <c r="L2141" s="1">
        <f t="shared" si="66"/>
        <v>30</v>
      </c>
      <c r="M2141" s="1" t="s">
        <v>60</v>
      </c>
    </row>
    <row r="2142" spans="8:13" hidden="1">
      <c r="H2142" s="1" t="s">
        <v>58</v>
      </c>
      <c r="I2142" s="1" t="s">
        <v>159</v>
      </c>
      <c r="J2142" s="1" t="s">
        <v>1933</v>
      </c>
      <c r="K2142" s="1" t="str">
        <f t="shared" si="67"/>
        <v>2014</v>
      </c>
      <c r="L2142" s="1">
        <f t="shared" si="66"/>
        <v>8</v>
      </c>
      <c r="M2142" s="1" t="s">
        <v>79</v>
      </c>
    </row>
    <row r="2143" spans="8:13" hidden="1">
      <c r="H2143" s="1" t="s">
        <v>693</v>
      </c>
      <c r="I2143" s="1" t="s">
        <v>159</v>
      </c>
      <c r="J2143" s="1" t="s">
        <v>2559</v>
      </c>
      <c r="K2143" s="1" t="str">
        <f t="shared" si="67"/>
        <v>2007</v>
      </c>
      <c r="L2143" s="1">
        <f t="shared" si="66"/>
        <v>60</v>
      </c>
      <c r="M2143" s="1" t="s">
        <v>79</v>
      </c>
    </row>
    <row r="2144" spans="8:13" hidden="1">
      <c r="H2144" s="1" t="s">
        <v>128</v>
      </c>
      <c r="I2144" s="1" t="s">
        <v>7414</v>
      </c>
      <c r="J2144" s="1" t="s">
        <v>303</v>
      </c>
      <c r="K2144" s="1" t="str">
        <f t="shared" si="67"/>
        <v>2016</v>
      </c>
      <c r="L2144" s="1">
        <f t="shared" si="66"/>
        <v>42</v>
      </c>
      <c r="M2144" s="1" t="s">
        <v>79</v>
      </c>
    </row>
    <row r="2145" spans="8:13">
      <c r="H2145" s="1" t="s">
        <v>63</v>
      </c>
      <c r="I2145" s="1" t="s">
        <v>5967</v>
      </c>
      <c r="J2145" s="1" t="s">
        <v>5462</v>
      </c>
      <c r="K2145" s="1" t="str">
        <f t="shared" si="67"/>
        <v>2017</v>
      </c>
      <c r="L2145" s="1">
        <f t="shared" si="66"/>
        <v>30</v>
      </c>
      <c r="M2145" s="1" t="s">
        <v>60</v>
      </c>
    </row>
    <row r="2146" spans="8:13" hidden="1">
      <c r="H2146" s="1" t="s">
        <v>126</v>
      </c>
      <c r="I2146" s="1" t="s">
        <v>5781</v>
      </c>
      <c r="J2146" s="1" t="s">
        <v>5680</v>
      </c>
      <c r="K2146" s="1" t="str">
        <f t="shared" si="67"/>
        <v>2020</v>
      </c>
      <c r="L2146" s="1">
        <f t="shared" si="66"/>
        <v>14</v>
      </c>
      <c r="M2146" s="1" t="s">
        <v>79</v>
      </c>
    </row>
    <row r="2147" spans="8:13" hidden="1">
      <c r="H2147" s="1" t="s">
        <v>644</v>
      </c>
      <c r="I2147" s="1" t="s">
        <v>7414</v>
      </c>
      <c r="J2147" s="1" t="s">
        <v>325</v>
      </c>
      <c r="K2147" s="1" t="str">
        <f t="shared" si="67"/>
        <v>2016</v>
      </c>
      <c r="L2147" s="1">
        <f t="shared" si="66"/>
        <v>35</v>
      </c>
      <c r="M2147" s="1" t="s">
        <v>79</v>
      </c>
    </row>
    <row r="2148" spans="8:13" hidden="1">
      <c r="H2148" s="1" t="s">
        <v>130</v>
      </c>
      <c r="I2148" s="1" t="s">
        <v>5781</v>
      </c>
      <c r="J2148" s="1" t="s">
        <v>1190</v>
      </c>
      <c r="K2148" s="1" t="str">
        <f t="shared" si="67"/>
        <v>2019</v>
      </c>
      <c r="L2148" s="1">
        <f t="shared" si="66"/>
        <v>11</v>
      </c>
      <c r="M2148" s="1" t="s">
        <v>79</v>
      </c>
    </row>
    <row r="2149" spans="8:13" hidden="1">
      <c r="H2149" s="1" t="s">
        <v>584</v>
      </c>
      <c r="I2149" s="1" t="s">
        <v>7414</v>
      </c>
      <c r="J2149" s="1" t="s">
        <v>2019</v>
      </c>
      <c r="K2149" s="1" t="str">
        <f t="shared" si="67"/>
        <v>2012</v>
      </c>
      <c r="L2149" s="1">
        <f t="shared" si="66"/>
        <v>33</v>
      </c>
      <c r="M2149" s="1" t="s">
        <v>79</v>
      </c>
    </row>
    <row r="2150" spans="8:13">
      <c r="H2150" s="1" t="s">
        <v>256</v>
      </c>
      <c r="I2150" s="1" t="s">
        <v>6004</v>
      </c>
      <c r="J2150" s="1" t="s">
        <v>6009</v>
      </c>
      <c r="K2150" s="1" t="str">
        <f t="shared" si="67"/>
        <v>1995</v>
      </c>
      <c r="L2150" s="1">
        <f t="shared" si="66"/>
        <v>30</v>
      </c>
      <c r="M2150" s="1" t="s">
        <v>60</v>
      </c>
    </row>
    <row r="2151" spans="8:13" hidden="1">
      <c r="H2151" s="1" t="s">
        <v>256</v>
      </c>
      <c r="I2151" s="1" t="s">
        <v>5781</v>
      </c>
      <c r="J2151" s="1" t="s">
        <v>5710</v>
      </c>
      <c r="K2151" s="1" t="str">
        <f t="shared" si="67"/>
        <v>2020</v>
      </c>
      <c r="L2151" s="1">
        <f t="shared" si="66"/>
        <v>52</v>
      </c>
      <c r="M2151" s="1" t="s">
        <v>79</v>
      </c>
    </row>
    <row r="2152" spans="8:13" hidden="1">
      <c r="H2152" s="1" t="s">
        <v>169</v>
      </c>
      <c r="I2152" s="1" t="s">
        <v>7441</v>
      </c>
      <c r="J2152" s="1" t="s">
        <v>5832</v>
      </c>
      <c r="K2152" s="1" t="str">
        <f t="shared" si="67"/>
        <v>2016</v>
      </c>
      <c r="L2152" s="1">
        <f t="shared" si="66"/>
        <v>20</v>
      </c>
      <c r="M2152" s="1" t="s">
        <v>79</v>
      </c>
    </row>
    <row r="2153" spans="8:13" hidden="1">
      <c r="H2153" s="1" t="s">
        <v>217</v>
      </c>
      <c r="I2153" s="1" t="s">
        <v>7441</v>
      </c>
      <c r="J2153" s="1" t="s">
        <v>3171</v>
      </c>
      <c r="K2153" s="1" t="str">
        <f t="shared" si="67"/>
        <v>2016</v>
      </c>
      <c r="L2153" s="1">
        <f t="shared" si="66"/>
        <v>16</v>
      </c>
      <c r="M2153" s="1" t="s">
        <v>79</v>
      </c>
    </row>
    <row r="2154" spans="8:13" hidden="1">
      <c r="H2154" s="1" t="s">
        <v>389</v>
      </c>
      <c r="I2154" s="1" t="s">
        <v>5781</v>
      </c>
      <c r="J2154" s="1" t="s">
        <v>3802</v>
      </c>
      <c r="K2154" s="1" t="str">
        <f t="shared" si="67"/>
        <v>2019</v>
      </c>
      <c r="L2154" s="1">
        <f t="shared" si="66"/>
        <v>61</v>
      </c>
      <c r="M2154" s="1" t="s">
        <v>79</v>
      </c>
    </row>
    <row r="2155" spans="8:13" hidden="1">
      <c r="H2155" s="1" t="s">
        <v>134</v>
      </c>
      <c r="I2155" s="1" t="s">
        <v>7441</v>
      </c>
      <c r="J2155" s="1" t="s">
        <v>250</v>
      </c>
      <c r="K2155" s="1" t="str">
        <f t="shared" si="67"/>
        <v>2016</v>
      </c>
      <c r="L2155" s="1">
        <f t="shared" si="66"/>
        <v>27</v>
      </c>
      <c r="M2155" s="1" t="s">
        <v>79</v>
      </c>
    </row>
    <row r="2156" spans="8:13" hidden="1">
      <c r="H2156" s="1" t="s">
        <v>282</v>
      </c>
      <c r="I2156" s="1" t="s">
        <v>7449</v>
      </c>
      <c r="J2156" s="1" t="s">
        <v>892</v>
      </c>
      <c r="K2156" s="1" t="str">
        <f t="shared" si="67"/>
        <v>2015</v>
      </c>
      <c r="L2156" s="1">
        <f t="shared" si="66"/>
        <v>42</v>
      </c>
      <c r="M2156" s="1"/>
    </row>
    <row r="2157" spans="8:13">
      <c r="H2157" s="1" t="s">
        <v>555</v>
      </c>
      <c r="I2157" s="1" t="s">
        <v>6196</v>
      </c>
      <c r="J2157" s="1" t="s">
        <v>652</v>
      </c>
      <c r="K2157" s="1" t="str">
        <f t="shared" si="67"/>
        <v>2010</v>
      </c>
      <c r="L2157" s="1">
        <f t="shared" si="66"/>
        <v>30</v>
      </c>
      <c r="M2157" s="1" t="s">
        <v>60</v>
      </c>
    </row>
    <row r="2158" spans="8:13" hidden="1">
      <c r="H2158" s="1" t="s">
        <v>233</v>
      </c>
      <c r="I2158" s="1" t="s">
        <v>7449</v>
      </c>
      <c r="J2158" s="1" t="s">
        <v>7454</v>
      </c>
      <c r="K2158" s="1" t="str">
        <f t="shared" si="67"/>
        <v>2016</v>
      </c>
      <c r="L2158" s="1">
        <f t="shared" si="66"/>
        <v>49</v>
      </c>
      <c r="M2158" s="1"/>
    </row>
    <row r="2159" spans="8:13" hidden="1">
      <c r="H2159" s="1" t="s">
        <v>324</v>
      </c>
      <c r="I2159" s="1" t="s">
        <v>7456</v>
      </c>
      <c r="J2159" s="1" t="s">
        <v>1222</v>
      </c>
      <c r="K2159" s="1" t="str">
        <f t="shared" si="67"/>
        <v>2015</v>
      </c>
      <c r="L2159" s="1">
        <f t="shared" si="66"/>
        <v>12</v>
      </c>
      <c r="M2159" s="1" t="s">
        <v>79</v>
      </c>
    </row>
    <row r="2160" spans="8:13" hidden="1">
      <c r="H2160" s="1" t="s">
        <v>479</v>
      </c>
      <c r="I2160" s="1" t="s">
        <v>431</v>
      </c>
      <c r="J2160" s="1" t="s">
        <v>2019</v>
      </c>
      <c r="K2160" s="1" t="str">
        <f t="shared" si="67"/>
        <v>2012</v>
      </c>
      <c r="L2160" s="1">
        <f t="shared" ref="L2160:L2223" si="68">H2160-(TEXT(I2160,"YYYY")-TEXT(J2160,"YYYY"))</f>
        <v>13</v>
      </c>
      <c r="M2160" s="1"/>
    </row>
    <row r="2161" spans="8:13" hidden="1">
      <c r="H2161" s="1" t="s">
        <v>308</v>
      </c>
      <c r="I2161" s="1" t="s">
        <v>431</v>
      </c>
      <c r="J2161" s="1" t="s">
        <v>489</v>
      </c>
      <c r="K2161" s="1" t="str">
        <f t="shared" si="67"/>
        <v>2020</v>
      </c>
      <c r="L2161" s="1">
        <f t="shared" si="68"/>
        <v>59</v>
      </c>
      <c r="M2161" s="1" t="s">
        <v>79</v>
      </c>
    </row>
    <row r="2162" spans="8:13" hidden="1">
      <c r="H2162" s="1" t="s">
        <v>88</v>
      </c>
      <c r="I2162" s="1" t="s">
        <v>7456</v>
      </c>
      <c r="J2162" s="1" t="s">
        <v>1222</v>
      </c>
      <c r="K2162" s="1" t="str">
        <f t="shared" si="67"/>
        <v>2015</v>
      </c>
      <c r="L2162" s="1">
        <f t="shared" si="68"/>
        <v>27</v>
      </c>
      <c r="M2162" s="1" t="s">
        <v>79</v>
      </c>
    </row>
    <row r="2163" spans="8:13">
      <c r="H2163" s="1" t="s">
        <v>464</v>
      </c>
      <c r="I2163" s="1" t="s">
        <v>204</v>
      </c>
      <c r="J2163" s="1" t="s">
        <v>1534</v>
      </c>
      <c r="K2163" s="1" t="str">
        <f t="shared" si="67"/>
        <v>2016</v>
      </c>
      <c r="L2163" s="1">
        <f t="shared" si="68"/>
        <v>30</v>
      </c>
      <c r="M2163" s="1" t="s">
        <v>60</v>
      </c>
    </row>
    <row r="2164" spans="8:13" hidden="1">
      <c r="H2164" s="1" t="s">
        <v>63</v>
      </c>
      <c r="I2164" s="1" t="s">
        <v>431</v>
      </c>
      <c r="J2164" s="1" t="s">
        <v>1534</v>
      </c>
      <c r="K2164" s="1" t="str">
        <f t="shared" si="67"/>
        <v>2016</v>
      </c>
      <c r="L2164" s="1">
        <f t="shared" si="68"/>
        <v>28</v>
      </c>
      <c r="M2164" s="1" t="s">
        <v>79</v>
      </c>
    </row>
    <row r="2165" spans="8:13">
      <c r="H2165" s="1" t="s">
        <v>464</v>
      </c>
      <c r="I2165" s="1" t="s">
        <v>7082</v>
      </c>
      <c r="J2165" s="1" t="s">
        <v>1657</v>
      </c>
      <c r="K2165" s="1" t="str">
        <f t="shared" si="67"/>
        <v>2014</v>
      </c>
      <c r="L2165" s="1">
        <f t="shared" si="68"/>
        <v>30</v>
      </c>
      <c r="M2165" s="1" t="s">
        <v>60</v>
      </c>
    </row>
    <row r="2166" spans="8:13">
      <c r="H2166" s="1" t="s">
        <v>63</v>
      </c>
      <c r="I2166" s="1" t="s">
        <v>7253</v>
      </c>
      <c r="J2166" s="1" t="s">
        <v>3807</v>
      </c>
      <c r="K2166" s="1" t="str">
        <f t="shared" si="67"/>
        <v>2015</v>
      </c>
      <c r="L2166" s="1">
        <f t="shared" si="68"/>
        <v>30</v>
      </c>
      <c r="M2166" s="1" t="s">
        <v>60</v>
      </c>
    </row>
    <row r="2167" spans="8:13">
      <c r="H2167" s="1" t="s">
        <v>136</v>
      </c>
      <c r="I2167" s="1" t="s">
        <v>3137</v>
      </c>
      <c r="J2167" s="1" t="s">
        <v>7788</v>
      </c>
      <c r="K2167" s="1" t="str">
        <f t="shared" si="67"/>
        <v>1996</v>
      </c>
      <c r="L2167" s="1">
        <f t="shared" si="68"/>
        <v>30</v>
      </c>
      <c r="M2167" s="1" t="s">
        <v>60</v>
      </c>
    </row>
    <row r="2168" spans="8:13" hidden="1">
      <c r="H2168" s="1" t="s">
        <v>573</v>
      </c>
      <c r="I2168" s="1" t="s">
        <v>7456</v>
      </c>
      <c r="J2168" s="1" t="s">
        <v>162</v>
      </c>
      <c r="K2168" s="1" t="str">
        <f t="shared" si="67"/>
        <v>2016</v>
      </c>
      <c r="L2168" s="1">
        <f t="shared" si="68"/>
        <v>66</v>
      </c>
      <c r="M2168" s="1" t="s">
        <v>79</v>
      </c>
    </row>
    <row r="2169" spans="8:13">
      <c r="H2169" s="1" t="s">
        <v>136</v>
      </c>
      <c r="I2169" s="1" t="s">
        <v>8534</v>
      </c>
      <c r="J2169" s="1" t="s">
        <v>2593</v>
      </c>
      <c r="K2169" s="1" t="str">
        <f t="shared" si="67"/>
        <v>2000</v>
      </c>
      <c r="L2169" s="1">
        <f t="shared" si="68"/>
        <v>30</v>
      </c>
      <c r="M2169" s="1" t="s">
        <v>60</v>
      </c>
    </row>
    <row r="2170" spans="8:13">
      <c r="H2170" s="1" t="s">
        <v>555</v>
      </c>
      <c r="I2170" s="1" t="s">
        <v>2690</v>
      </c>
      <c r="J2170" s="1" t="s">
        <v>8604</v>
      </c>
      <c r="K2170" s="1" t="str">
        <f t="shared" si="67"/>
        <v>2005</v>
      </c>
      <c r="L2170" s="1">
        <f t="shared" si="68"/>
        <v>30</v>
      </c>
      <c r="M2170" s="1" t="s">
        <v>60</v>
      </c>
    </row>
    <row r="2171" spans="8:13" hidden="1">
      <c r="H2171" s="1" t="s">
        <v>136</v>
      </c>
      <c r="I2171" s="1" t="s">
        <v>7479</v>
      </c>
      <c r="J2171" s="1" t="s">
        <v>3171</v>
      </c>
      <c r="K2171" s="1" t="str">
        <f t="shared" si="67"/>
        <v>2016</v>
      </c>
      <c r="L2171" s="1">
        <f t="shared" si="68"/>
        <v>50</v>
      </c>
      <c r="M2171" s="1" t="s">
        <v>79</v>
      </c>
    </row>
    <row r="2172" spans="8:13" hidden="1">
      <c r="H2172" s="1" t="s">
        <v>101</v>
      </c>
      <c r="I2172" s="1" t="s">
        <v>7479</v>
      </c>
      <c r="J2172" s="1" t="s">
        <v>1815</v>
      </c>
      <c r="K2172" s="1" t="str">
        <f t="shared" si="67"/>
        <v>2008</v>
      </c>
      <c r="L2172" s="1">
        <f t="shared" si="68"/>
        <v>30</v>
      </c>
      <c r="M2172" s="1" t="s">
        <v>79</v>
      </c>
    </row>
    <row r="2173" spans="8:13">
      <c r="H2173" s="1" t="s">
        <v>63</v>
      </c>
      <c r="I2173" s="1" t="s">
        <v>9693</v>
      </c>
      <c r="J2173" s="1" t="s">
        <v>8019</v>
      </c>
      <c r="K2173" s="1" t="str">
        <f t="shared" si="67"/>
        <v>2013</v>
      </c>
      <c r="L2173" s="1">
        <f t="shared" si="68"/>
        <v>30</v>
      </c>
      <c r="M2173" s="1" t="s">
        <v>60</v>
      </c>
    </row>
    <row r="2174" spans="8:13" hidden="1">
      <c r="H2174" s="1" t="s">
        <v>387</v>
      </c>
      <c r="I2174" s="1" t="s">
        <v>5781</v>
      </c>
      <c r="J2174" s="1" t="s">
        <v>1524</v>
      </c>
      <c r="K2174" s="1" t="str">
        <f t="shared" si="67"/>
        <v>2019</v>
      </c>
      <c r="L2174" s="1">
        <f t="shared" si="68"/>
        <v>67</v>
      </c>
      <c r="M2174" s="1" t="s">
        <v>79</v>
      </c>
    </row>
    <row r="2175" spans="8:13">
      <c r="H2175" s="1" t="s">
        <v>128</v>
      </c>
      <c r="I2175" s="1" t="s">
        <v>9902</v>
      </c>
      <c r="J2175" s="1" t="s">
        <v>952</v>
      </c>
      <c r="K2175" s="1" t="str">
        <f t="shared" si="67"/>
        <v>2001</v>
      </c>
      <c r="L2175" s="1">
        <f t="shared" si="68"/>
        <v>30</v>
      </c>
      <c r="M2175" s="1" t="s">
        <v>60</v>
      </c>
    </row>
    <row r="2176" spans="8:13">
      <c r="H2176" s="1" t="s">
        <v>448</v>
      </c>
      <c r="I2176" s="1" t="s">
        <v>9722</v>
      </c>
      <c r="J2176" s="1" t="s">
        <v>941</v>
      </c>
      <c r="K2176" s="1" t="str">
        <f t="shared" si="67"/>
        <v>2011</v>
      </c>
      <c r="L2176" s="1">
        <f t="shared" si="68"/>
        <v>30</v>
      </c>
      <c r="M2176" s="1" t="s">
        <v>60</v>
      </c>
    </row>
    <row r="2177" spans="8:13">
      <c r="H2177" s="1" t="s">
        <v>63</v>
      </c>
      <c r="I2177" s="1" t="s">
        <v>8030</v>
      </c>
      <c r="J2177" s="1" t="s">
        <v>10290</v>
      </c>
      <c r="K2177" s="1" t="str">
        <f t="shared" si="67"/>
        <v>2013</v>
      </c>
      <c r="L2177" s="1">
        <f t="shared" si="68"/>
        <v>30</v>
      </c>
      <c r="M2177" s="1" t="s">
        <v>60</v>
      </c>
    </row>
    <row r="2178" spans="8:13">
      <c r="H2178" s="1" t="s">
        <v>448</v>
      </c>
      <c r="I2178" s="1" t="s">
        <v>2332</v>
      </c>
      <c r="J2178" s="1" t="s">
        <v>1044</v>
      </c>
      <c r="K2178" s="1" t="str">
        <f t="shared" ref="K2178:K2241" si="69">TEXT(J2178,"YYYY")</f>
        <v>2018</v>
      </c>
      <c r="L2178" s="1">
        <f t="shared" si="68"/>
        <v>30</v>
      </c>
      <c r="M2178" s="1" t="s">
        <v>60</v>
      </c>
    </row>
    <row r="2179" spans="8:13">
      <c r="H2179" s="1" t="s">
        <v>464</v>
      </c>
      <c r="I2179" s="1" t="s">
        <v>10830</v>
      </c>
      <c r="J2179" s="1" t="s">
        <v>360</v>
      </c>
      <c r="K2179" s="1" t="str">
        <f t="shared" si="69"/>
        <v>2019</v>
      </c>
      <c r="L2179" s="1">
        <f t="shared" si="68"/>
        <v>30</v>
      </c>
      <c r="M2179" s="1" t="s">
        <v>60</v>
      </c>
    </row>
    <row r="2180" spans="8:13">
      <c r="H2180" s="1" t="s">
        <v>63</v>
      </c>
      <c r="I2180" s="1" t="s">
        <v>9192</v>
      </c>
      <c r="J2180" s="1" t="s">
        <v>11119</v>
      </c>
      <c r="K2180" s="1" t="str">
        <f t="shared" si="69"/>
        <v>2014</v>
      </c>
      <c r="L2180" s="1">
        <f t="shared" si="68"/>
        <v>30</v>
      </c>
      <c r="M2180" s="1" t="s">
        <v>60</v>
      </c>
    </row>
    <row r="2181" spans="8:13">
      <c r="H2181" s="1" t="s">
        <v>256</v>
      </c>
      <c r="I2181" s="1" t="s">
        <v>9463</v>
      </c>
      <c r="J2181" s="1" t="s">
        <v>11574</v>
      </c>
      <c r="K2181" s="1" t="str">
        <f t="shared" si="69"/>
        <v>1993</v>
      </c>
      <c r="L2181" s="1">
        <f t="shared" si="68"/>
        <v>30</v>
      </c>
      <c r="M2181" s="1" t="s">
        <v>60</v>
      </c>
    </row>
    <row r="2182" spans="8:13">
      <c r="H2182" s="1" t="s">
        <v>530</v>
      </c>
      <c r="I2182" s="1" t="s">
        <v>278</v>
      </c>
      <c r="J2182" s="1" t="s">
        <v>496</v>
      </c>
      <c r="K2182" s="1" t="str">
        <f t="shared" si="69"/>
        <v>2017</v>
      </c>
      <c r="L2182" s="1">
        <f t="shared" si="68"/>
        <v>30</v>
      </c>
      <c r="M2182" s="1" t="s">
        <v>60</v>
      </c>
    </row>
    <row r="2183" spans="8:13" hidden="1">
      <c r="H2183" s="1" t="s">
        <v>464</v>
      </c>
      <c r="I2183" s="1" t="s">
        <v>165</v>
      </c>
      <c r="J2183" s="1" t="s">
        <v>7514</v>
      </c>
      <c r="K2183" s="1" t="str">
        <f t="shared" si="69"/>
        <v>2013</v>
      </c>
      <c r="L2183" s="1">
        <f t="shared" si="68"/>
        <v>24</v>
      </c>
      <c r="M2183" s="1" t="s">
        <v>79</v>
      </c>
    </row>
    <row r="2184" spans="8:13">
      <c r="H2184" s="1" t="s">
        <v>63</v>
      </c>
      <c r="I2184" s="1" t="s">
        <v>12459</v>
      </c>
      <c r="J2184" s="1" t="s">
        <v>12300</v>
      </c>
      <c r="K2184" s="1" t="str">
        <f t="shared" si="69"/>
        <v>2020</v>
      </c>
      <c r="L2184" s="1">
        <f t="shared" si="68"/>
        <v>30</v>
      </c>
      <c r="M2184" s="1" t="s">
        <v>60</v>
      </c>
    </row>
    <row r="2185" spans="8:13" hidden="1">
      <c r="H2185" s="1" t="s">
        <v>177</v>
      </c>
      <c r="I2185" s="1" t="s">
        <v>165</v>
      </c>
      <c r="J2185" s="1" t="s">
        <v>7522</v>
      </c>
      <c r="K2185" s="1" t="str">
        <f t="shared" si="69"/>
        <v>2020</v>
      </c>
      <c r="L2185" s="1">
        <f t="shared" si="68"/>
        <v>23</v>
      </c>
      <c r="M2185" s="1" t="s">
        <v>79</v>
      </c>
    </row>
    <row r="2186" spans="8:13">
      <c r="H2186" s="1" t="s">
        <v>464</v>
      </c>
      <c r="I2186" s="1" t="s">
        <v>465</v>
      </c>
      <c r="J2186" s="1" t="s">
        <v>467</v>
      </c>
      <c r="K2186" s="1" t="str">
        <f t="shared" si="69"/>
        <v>2016</v>
      </c>
      <c r="L2186" s="1">
        <f t="shared" si="68"/>
        <v>31</v>
      </c>
      <c r="M2186" s="1" t="s">
        <v>60</v>
      </c>
    </row>
    <row r="2187" spans="8:13" hidden="1">
      <c r="H2187" s="1" t="s">
        <v>301</v>
      </c>
      <c r="I2187" s="1" t="s">
        <v>7528</v>
      </c>
      <c r="J2187" s="1" t="s">
        <v>459</v>
      </c>
      <c r="K2187" s="1" t="str">
        <f t="shared" si="69"/>
        <v>2019</v>
      </c>
      <c r="L2187" s="1">
        <f t="shared" si="68"/>
        <v>52</v>
      </c>
      <c r="M2187" s="1" t="s">
        <v>79</v>
      </c>
    </row>
    <row r="2188" spans="8:13" hidden="1">
      <c r="H2188" s="1" t="s">
        <v>120</v>
      </c>
      <c r="I2188" s="1" t="s">
        <v>7528</v>
      </c>
      <c r="J2188" s="1" t="s">
        <v>1222</v>
      </c>
      <c r="K2188" s="1" t="str">
        <f t="shared" si="69"/>
        <v>2015</v>
      </c>
      <c r="L2188" s="1">
        <f t="shared" si="68"/>
        <v>41</v>
      </c>
      <c r="M2188" s="1" t="s">
        <v>79</v>
      </c>
    </row>
    <row r="2189" spans="8:13" hidden="1">
      <c r="H2189" s="1" t="s">
        <v>367</v>
      </c>
      <c r="I2189" s="1" t="s">
        <v>7528</v>
      </c>
      <c r="J2189" s="1" t="s">
        <v>66</v>
      </c>
      <c r="K2189" s="1" t="str">
        <f t="shared" si="69"/>
        <v>2019</v>
      </c>
      <c r="L2189" s="1">
        <f t="shared" si="68"/>
        <v>25</v>
      </c>
      <c r="M2189" s="1" t="s">
        <v>79</v>
      </c>
    </row>
    <row r="2190" spans="8:13" hidden="1">
      <c r="H2190" s="1" t="s">
        <v>169</v>
      </c>
      <c r="I2190" s="1" t="s">
        <v>7528</v>
      </c>
      <c r="J2190" s="1" t="s">
        <v>877</v>
      </c>
      <c r="K2190" s="1" t="str">
        <f t="shared" si="69"/>
        <v>2019</v>
      </c>
      <c r="L2190" s="1">
        <f t="shared" si="68"/>
        <v>19</v>
      </c>
      <c r="M2190" s="1" t="s">
        <v>79</v>
      </c>
    </row>
    <row r="2191" spans="8:13">
      <c r="H2191" s="1" t="s">
        <v>464</v>
      </c>
      <c r="I2191" s="1" t="s">
        <v>903</v>
      </c>
      <c r="J2191" s="1" t="s">
        <v>1022</v>
      </c>
      <c r="K2191" s="1" t="str">
        <f t="shared" si="69"/>
        <v>2019</v>
      </c>
      <c r="L2191" s="1">
        <f t="shared" si="68"/>
        <v>31</v>
      </c>
      <c r="M2191" s="1" t="s">
        <v>60</v>
      </c>
    </row>
    <row r="2192" spans="8:13">
      <c r="H2192" s="1" t="s">
        <v>464</v>
      </c>
      <c r="I2192" s="1" t="s">
        <v>903</v>
      </c>
      <c r="J2192" s="1" t="s">
        <v>66</v>
      </c>
      <c r="K2192" s="1" t="str">
        <f t="shared" si="69"/>
        <v>2019</v>
      </c>
      <c r="L2192" s="1">
        <f t="shared" si="68"/>
        <v>31</v>
      </c>
      <c r="M2192" s="1" t="s">
        <v>60</v>
      </c>
    </row>
    <row r="2193" spans="8:13">
      <c r="H2193" s="1" t="s">
        <v>530</v>
      </c>
      <c r="I2193" s="1" t="s">
        <v>1226</v>
      </c>
      <c r="J2193" s="1" t="s">
        <v>496</v>
      </c>
      <c r="K2193" s="1" t="str">
        <f t="shared" si="69"/>
        <v>2017</v>
      </c>
      <c r="L2193" s="1">
        <f t="shared" si="68"/>
        <v>31</v>
      </c>
      <c r="M2193" s="1" t="s">
        <v>60</v>
      </c>
    </row>
    <row r="2194" spans="8:13" hidden="1">
      <c r="H2194" s="1" t="s">
        <v>351</v>
      </c>
      <c r="I2194" s="1" t="s">
        <v>6554</v>
      </c>
      <c r="J2194" s="1" t="s">
        <v>5622</v>
      </c>
      <c r="K2194" s="1" t="str">
        <f t="shared" si="69"/>
        <v>2020</v>
      </c>
      <c r="L2194" s="1">
        <f t="shared" si="68"/>
        <v>55</v>
      </c>
      <c r="M2194" s="1" t="s">
        <v>79</v>
      </c>
    </row>
    <row r="2195" spans="8:13">
      <c r="H2195" s="1" t="s">
        <v>584</v>
      </c>
      <c r="I2195" s="1" t="s">
        <v>1245</v>
      </c>
      <c r="J2195" s="1" t="s">
        <v>1262</v>
      </c>
      <c r="K2195" s="1" t="str">
        <f t="shared" si="69"/>
        <v>2013</v>
      </c>
      <c r="L2195" s="1">
        <f t="shared" si="68"/>
        <v>31</v>
      </c>
      <c r="M2195" s="1" t="s">
        <v>60</v>
      </c>
    </row>
    <row r="2196" spans="8:13" hidden="1">
      <c r="H2196" s="1" t="s">
        <v>88</v>
      </c>
      <c r="I2196" s="1" t="s">
        <v>6554</v>
      </c>
      <c r="J2196" s="1" t="s">
        <v>759</v>
      </c>
      <c r="K2196" s="1" t="str">
        <f t="shared" si="69"/>
        <v>2019</v>
      </c>
      <c r="L2196" s="1">
        <f t="shared" si="68"/>
        <v>27</v>
      </c>
      <c r="M2196" s="1" t="s">
        <v>79</v>
      </c>
    </row>
    <row r="2197" spans="8:13" hidden="1">
      <c r="H2197" s="1" t="s">
        <v>584</v>
      </c>
      <c r="I2197" s="1" t="s">
        <v>6554</v>
      </c>
      <c r="J2197" s="1" t="s">
        <v>7480</v>
      </c>
      <c r="K2197" s="1" t="str">
        <f t="shared" si="69"/>
        <v>2000</v>
      </c>
      <c r="L2197" s="1">
        <f t="shared" si="68"/>
        <v>17</v>
      </c>
      <c r="M2197" s="1" t="s">
        <v>79</v>
      </c>
    </row>
    <row r="2198" spans="8:13">
      <c r="H2198" s="1" t="s">
        <v>448</v>
      </c>
      <c r="I2198" s="1" t="s">
        <v>1462</v>
      </c>
      <c r="J2198" s="1" t="s">
        <v>1039</v>
      </c>
      <c r="K2198" s="1" t="str">
        <f t="shared" si="69"/>
        <v>2018</v>
      </c>
      <c r="L2198" s="1">
        <f t="shared" si="68"/>
        <v>31</v>
      </c>
      <c r="M2198" s="1" t="s">
        <v>60</v>
      </c>
    </row>
    <row r="2199" spans="8:13">
      <c r="H2199" s="1" t="s">
        <v>448</v>
      </c>
      <c r="I2199" s="1" t="s">
        <v>758</v>
      </c>
      <c r="J2199" s="1" t="s">
        <v>1759</v>
      </c>
      <c r="K2199" s="1" t="str">
        <f t="shared" si="69"/>
        <v>2018</v>
      </c>
      <c r="L2199" s="1">
        <f t="shared" si="68"/>
        <v>31</v>
      </c>
      <c r="M2199" s="1" t="s">
        <v>60</v>
      </c>
    </row>
    <row r="2200" spans="8:13">
      <c r="H2200" s="1" t="s">
        <v>464</v>
      </c>
      <c r="I2200" s="1" t="s">
        <v>1861</v>
      </c>
      <c r="J2200" s="1" t="s">
        <v>1861</v>
      </c>
      <c r="K2200" s="1" t="str">
        <f t="shared" si="69"/>
        <v>2018</v>
      </c>
      <c r="L2200" s="1">
        <f t="shared" si="68"/>
        <v>31</v>
      </c>
      <c r="M2200" s="1" t="s">
        <v>60</v>
      </c>
    </row>
    <row r="2201" spans="8:13">
      <c r="H2201" s="1" t="s">
        <v>464</v>
      </c>
      <c r="I2201" s="1" t="s">
        <v>2534</v>
      </c>
      <c r="J2201" s="1" t="s">
        <v>1304</v>
      </c>
      <c r="K2201" s="1" t="str">
        <f t="shared" si="69"/>
        <v>2018</v>
      </c>
      <c r="L2201" s="1">
        <f t="shared" si="68"/>
        <v>31</v>
      </c>
      <c r="M2201" s="1" t="s">
        <v>60</v>
      </c>
    </row>
    <row r="2202" spans="8:13">
      <c r="H2202" s="1" t="s">
        <v>809</v>
      </c>
      <c r="I2202" s="1" t="s">
        <v>3342</v>
      </c>
      <c r="J2202" s="1" t="s">
        <v>3346</v>
      </c>
      <c r="K2202" s="1" t="str">
        <f t="shared" si="69"/>
        <v>2012</v>
      </c>
      <c r="L2202" s="1">
        <f t="shared" si="68"/>
        <v>31</v>
      </c>
      <c r="M2202" s="1" t="s">
        <v>60</v>
      </c>
    </row>
    <row r="2203" spans="8:13">
      <c r="H2203" s="1" t="s">
        <v>464</v>
      </c>
      <c r="I2203" s="1" t="s">
        <v>3501</v>
      </c>
      <c r="J2203" s="1" t="s">
        <v>1328</v>
      </c>
      <c r="K2203" s="1" t="str">
        <f t="shared" si="69"/>
        <v>2019</v>
      </c>
      <c r="L2203" s="1">
        <f t="shared" si="68"/>
        <v>31</v>
      </c>
      <c r="M2203" s="1" t="s">
        <v>60</v>
      </c>
    </row>
    <row r="2204" spans="8:13">
      <c r="H2204" s="1" t="s">
        <v>120</v>
      </c>
      <c r="I2204" s="1" t="s">
        <v>750</v>
      </c>
      <c r="J2204" s="1" t="s">
        <v>1862</v>
      </c>
      <c r="K2204" s="1" t="str">
        <f t="shared" si="69"/>
        <v>2003</v>
      </c>
      <c r="L2204" s="1">
        <f t="shared" si="68"/>
        <v>31</v>
      </c>
      <c r="M2204" s="1" t="s">
        <v>60</v>
      </c>
    </row>
    <row r="2205" spans="8:13">
      <c r="H2205" s="1" t="s">
        <v>530</v>
      </c>
      <c r="I2205" s="1" t="s">
        <v>3580</v>
      </c>
      <c r="J2205" s="1" t="s">
        <v>384</v>
      </c>
      <c r="K2205" s="1" t="str">
        <f t="shared" si="69"/>
        <v>2015</v>
      </c>
      <c r="L2205" s="1">
        <f t="shared" si="68"/>
        <v>31</v>
      </c>
      <c r="M2205" s="1" t="s">
        <v>60</v>
      </c>
    </row>
    <row r="2206" spans="8:13">
      <c r="H2206" s="1" t="s">
        <v>530</v>
      </c>
      <c r="I2206" s="1" t="s">
        <v>3838</v>
      </c>
      <c r="J2206" s="1" t="s">
        <v>1222</v>
      </c>
      <c r="K2206" s="1" t="str">
        <f t="shared" si="69"/>
        <v>2015</v>
      </c>
      <c r="L2206" s="1">
        <f t="shared" si="68"/>
        <v>31</v>
      </c>
      <c r="M2206" s="1" t="s">
        <v>60</v>
      </c>
    </row>
    <row r="2207" spans="8:13">
      <c r="H2207" s="1" t="s">
        <v>678</v>
      </c>
      <c r="I2207" s="1" t="s">
        <v>4960</v>
      </c>
      <c r="J2207" s="1" t="s">
        <v>5000</v>
      </c>
      <c r="K2207" s="1" t="str">
        <f t="shared" si="69"/>
        <v>2014</v>
      </c>
      <c r="L2207" s="1">
        <f t="shared" si="68"/>
        <v>31</v>
      </c>
      <c r="M2207" s="1" t="s">
        <v>60</v>
      </c>
    </row>
    <row r="2208" spans="8:13" hidden="1">
      <c r="H2208" s="1" t="s">
        <v>177</v>
      </c>
      <c r="I2208" s="1" t="s">
        <v>7570</v>
      </c>
      <c r="J2208" s="1" t="s">
        <v>3458</v>
      </c>
      <c r="K2208" s="1" t="str">
        <f t="shared" si="69"/>
        <v>2018</v>
      </c>
      <c r="L2208" s="1">
        <f t="shared" si="68"/>
        <v>21</v>
      </c>
      <c r="M2208" s="1" t="s">
        <v>79</v>
      </c>
    </row>
    <row r="2209" spans="8:13">
      <c r="H2209" s="1" t="s">
        <v>448</v>
      </c>
      <c r="I2209" s="1" t="s">
        <v>5404</v>
      </c>
      <c r="J2209" s="1" t="s">
        <v>1573</v>
      </c>
      <c r="K2209" s="1" t="str">
        <f t="shared" si="69"/>
        <v>2016</v>
      </c>
      <c r="L2209" s="1">
        <f t="shared" si="68"/>
        <v>31</v>
      </c>
      <c r="M2209" s="1" t="s">
        <v>60</v>
      </c>
    </row>
    <row r="2210" spans="8:13">
      <c r="H2210" s="1" t="s">
        <v>464</v>
      </c>
      <c r="I2210" s="1" t="s">
        <v>5354</v>
      </c>
      <c r="J2210" s="1" t="s">
        <v>1286</v>
      </c>
      <c r="K2210" s="1" t="str">
        <f t="shared" si="69"/>
        <v>2017</v>
      </c>
      <c r="L2210" s="1">
        <f t="shared" si="68"/>
        <v>31</v>
      </c>
      <c r="M2210" s="1" t="s">
        <v>60</v>
      </c>
    </row>
    <row r="2211" spans="8:13" hidden="1">
      <c r="H2211" s="1" t="s">
        <v>169</v>
      </c>
      <c r="I2211" s="1" t="s">
        <v>7570</v>
      </c>
      <c r="J2211" s="1" t="s">
        <v>267</v>
      </c>
      <c r="K2211" s="1" t="str">
        <f t="shared" si="69"/>
        <v>2019</v>
      </c>
      <c r="L2211" s="1">
        <f t="shared" si="68"/>
        <v>19</v>
      </c>
      <c r="M2211" s="1" t="s">
        <v>79</v>
      </c>
    </row>
    <row r="2212" spans="8:13" hidden="1">
      <c r="H2212" s="1" t="s">
        <v>120</v>
      </c>
      <c r="I2212" s="1" t="s">
        <v>1184</v>
      </c>
      <c r="J2212" s="1" t="s">
        <v>199</v>
      </c>
      <c r="K2212" s="1" t="str">
        <f t="shared" si="69"/>
        <v>2018</v>
      </c>
      <c r="L2212" s="1">
        <f t="shared" si="68"/>
        <v>44</v>
      </c>
      <c r="M2212" s="1" t="s">
        <v>79</v>
      </c>
    </row>
    <row r="2213" spans="8:13">
      <c r="H2213" s="1" t="s">
        <v>448</v>
      </c>
      <c r="I2213" s="1" t="s">
        <v>4500</v>
      </c>
      <c r="J2213" s="1" t="s">
        <v>209</v>
      </c>
      <c r="K2213" s="1" t="str">
        <f t="shared" si="69"/>
        <v>2016</v>
      </c>
      <c r="L2213" s="1">
        <f t="shared" si="68"/>
        <v>31</v>
      </c>
      <c r="M2213" s="1" t="s">
        <v>60</v>
      </c>
    </row>
    <row r="2214" spans="8:13">
      <c r="H2214" s="1" t="s">
        <v>448</v>
      </c>
      <c r="I2214" s="1" t="s">
        <v>6743</v>
      </c>
      <c r="J2214" s="1" t="s">
        <v>892</v>
      </c>
      <c r="K2214" s="1" t="str">
        <f t="shared" si="69"/>
        <v>2015</v>
      </c>
      <c r="L2214" s="1">
        <f t="shared" si="68"/>
        <v>31</v>
      </c>
      <c r="M2214" s="1" t="s">
        <v>60</v>
      </c>
    </row>
    <row r="2215" spans="8:13">
      <c r="H2215" s="1" t="s">
        <v>584</v>
      </c>
      <c r="I2215" s="1" t="s">
        <v>6892</v>
      </c>
      <c r="J2215" s="1" t="s">
        <v>6895</v>
      </c>
      <c r="K2215" s="1" t="str">
        <f t="shared" si="69"/>
        <v>2009</v>
      </c>
      <c r="L2215" s="1">
        <f t="shared" si="68"/>
        <v>31</v>
      </c>
      <c r="M2215" s="1" t="s">
        <v>60</v>
      </c>
    </row>
    <row r="2216" spans="8:13">
      <c r="H2216" s="1" t="s">
        <v>464</v>
      </c>
      <c r="I2216" s="1" t="s">
        <v>6965</v>
      </c>
      <c r="J2216" s="1" t="s">
        <v>6966</v>
      </c>
      <c r="K2216" s="1" t="str">
        <f t="shared" si="69"/>
        <v>2015</v>
      </c>
      <c r="L2216" s="1">
        <f t="shared" si="68"/>
        <v>31</v>
      </c>
      <c r="M2216" s="1" t="s">
        <v>60</v>
      </c>
    </row>
    <row r="2217" spans="8:13">
      <c r="H2217" s="1" t="s">
        <v>678</v>
      </c>
      <c r="I2217" s="1" t="s">
        <v>7191</v>
      </c>
      <c r="J2217" s="1" t="s">
        <v>7268</v>
      </c>
      <c r="K2217" s="1" t="str">
        <f t="shared" si="69"/>
        <v>2012</v>
      </c>
      <c r="L2217" s="1">
        <f t="shared" si="68"/>
        <v>31</v>
      </c>
      <c r="M2217" s="1" t="s">
        <v>60</v>
      </c>
    </row>
    <row r="2218" spans="8:13">
      <c r="H2218" s="1" t="s">
        <v>448</v>
      </c>
      <c r="I2218" s="1" t="s">
        <v>5781</v>
      </c>
      <c r="J2218" s="1" t="s">
        <v>522</v>
      </c>
      <c r="K2218" s="1" t="str">
        <f t="shared" si="69"/>
        <v>2019</v>
      </c>
      <c r="L2218" s="1">
        <f t="shared" si="68"/>
        <v>31</v>
      </c>
      <c r="M2218" s="1" t="s">
        <v>60</v>
      </c>
    </row>
    <row r="2219" spans="8:13" hidden="1">
      <c r="H2219" s="1" t="s">
        <v>458</v>
      </c>
      <c r="I2219" s="1" t="s">
        <v>3932</v>
      </c>
      <c r="J2219" s="1" t="s">
        <v>892</v>
      </c>
      <c r="K2219" s="1" t="str">
        <f t="shared" si="69"/>
        <v>2015</v>
      </c>
      <c r="L2219" s="1">
        <f t="shared" si="68"/>
        <v>63</v>
      </c>
      <c r="M2219" s="1" t="s">
        <v>79</v>
      </c>
    </row>
    <row r="2220" spans="8:13">
      <c r="H2220" s="1" t="s">
        <v>584</v>
      </c>
      <c r="I2220" s="1" t="s">
        <v>7502</v>
      </c>
      <c r="J2220" s="1" t="s">
        <v>7266</v>
      </c>
      <c r="K2220" s="1" t="str">
        <f t="shared" si="69"/>
        <v>2006</v>
      </c>
      <c r="L2220" s="1">
        <f t="shared" si="68"/>
        <v>31</v>
      </c>
      <c r="M2220" s="1" t="s">
        <v>60</v>
      </c>
    </row>
    <row r="2221" spans="8:13" hidden="1">
      <c r="H2221" s="1" t="s">
        <v>282</v>
      </c>
      <c r="I2221" s="1" t="s">
        <v>3932</v>
      </c>
      <c r="J2221" s="1" t="s">
        <v>7266</v>
      </c>
      <c r="K2221" s="1" t="str">
        <f t="shared" si="69"/>
        <v>2006</v>
      </c>
      <c r="L2221" s="1">
        <f t="shared" si="68"/>
        <v>33</v>
      </c>
      <c r="M2221" s="1" t="s">
        <v>79</v>
      </c>
    </row>
    <row r="2222" spans="8:13" hidden="1">
      <c r="H2222" s="1" t="s">
        <v>484</v>
      </c>
      <c r="I2222" s="1" t="s">
        <v>7638</v>
      </c>
      <c r="J2222" s="1" t="s">
        <v>7639</v>
      </c>
      <c r="K2222" s="1" t="str">
        <f t="shared" si="69"/>
        <v>2011</v>
      </c>
      <c r="L2222" s="1">
        <f t="shared" si="68"/>
        <v>43</v>
      </c>
      <c r="M2222" s="1" t="s">
        <v>79</v>
      </c>
    </row>
    <row r="2223" spans="8:13" hidden="1">
      <c r="H2223" s="1" t="s">
        <v>120</v>
      </c>
      <c r="I2223" s="1" t="s">
        <v>7638</v>
      </c>
      <c r="J2223" s="1" t="s">
        <v>1222</v>
      </c>
      <c r="K2223" s="1" t="str">
        <f t="shared" si="69"/>
        <v>2015</v>
      </c>
      <c r="L2223" s="1">
        <f t="shared" si="68"/>
        <v>45</v>
      </c>
      <c r="M2223" s="1" t="s">
        <v>79</v>
      </c>
    </row>
    <row r="2224" spans="8:13">
      <c r="H2224" s="1" t="s">
        <v>464</v>
      </c>
      <c r="I2224" s="1" t="s">
        <v>165</v>
      </c>
      <c r="J2224" s="1" t="s">
        <v>5622</v>
      </c>
      <c r="K2224" s="1" t="str">
        <f t="shared" si="69"/>
        <v>2020</v>
      </c>
      <c r="L2224" s="1">
        <f t="shared" ref="L2224:L2287" si="70">H2224-(TEXT(I2224,"YYYY")-TEXT(J2224,"YYYY"))</f>
        <v>31</v>
      </c>
      <c r="M2224" s="1" t="s">
        <v>60</v>
      </c>
    </row>
    <row r="2225" spans="8:13" hidden="1">
      <c r="H2225" s="1" t="s">
        <v>310</v>
      </c>
      <c r="I2225" s="1" t="s">
        <v>7638</v>
      </c>
      <c r="J2225" s="1" t="s">
        <v>1899</v>
      </c>
      <c r="K2225" s="1" t="str">
        <f t="shared" si="69"/>
        <v>2005</v>
      </c>
      <c r="L2225" s="1">
        <f t="shared" si="70"/>
        <v>34</v>
      </c>
      <c r="M2225" s="1" t="s">
        <v>79</v>
      </c>
    </row>
    <row r="2226" spans="8:13" hidden="1">
      <c r="H2226" s="1" t="s">
        <v>144</v>
      </c>
      <c r="I2226" s="1" t="s">
        <v>7638</v>
      </c>
      <c r="J2226" s="1" t="s">
        <v>7645</v>
      </c>
      <c r="K2226" s="1" t="str">
        <f t="shared" si="69"/>
        <v>2011</v>
      </c>
      <c r="L2226" s="1">
        <f t="shared" si="70"/>
        <v>19</v>
      </c>
      <c r="M2226" s="1" t="s">
        <v>79</v>
      </c>
    </row>
    <row r="2227" spans="8:13" hidden="1">
      <c r="H2227" s="1" t="s">
        <v>144</v>
      </c>
      <c r="I2227" s="1" t="s">
        <v>7647</v>
      </c>
      <c r="J2227" s="1" t="s">
        <v>6721</v>
      </c>
      <c r="K2227" s="1" t="str">
        <f t="shared" si="69"/>
        <v>2012</v>
      </c>
      <c r="L2227" s="1">
        <f t="shared" si="70"/>
        <v>20</v>
      </c>
      <c r="M2227" s="1" t="s">
        <v>79</v>
      </c>
    </row>
    <row r="2228" spans="8:13" hidden="1">
      <c r="H2228" s="1" t="s">
        <v>169</v>
      </c>
      <c r="I2228" s="1" t="s">
        <v>7647</v>
      </c>
      <c r="J2228" s="1" t="s">
        <v>1067</v>
      </c>
      <c r="K2228" s="1" t="str">
        <f t="shared" si="69"/>
        <v>2015</v>
      </c>
      <c r="L2228" s="1">
        <f t="shared" si="70"/>
        <v>19</v>
      </c>
      <c r="M2228" s="1" t="s">
        <v>79</v>
      </c>
    </row>
    <row r="2229" spans="8:13">
      <c r="H2229" s="1" t="s">
        <v>448</v>
      </c>
      <c r="I2229" s="1" t="s">
        <v>7856</v>
      </c>
      <c r="J2229" s="1" t="s">
        <v>72</v>
      </c>
      <c r="K2229" s="1" t="str">
        <f t="shared" si="69"/>
        <v>2019</v>
      </c>
      <c r="L2229" s="1">
        <f t="shared" si="70"/>
        <v>31</v>
      </c>
      <c r="M2229" s="1" t="s">
        <v>60</v>
      </c>
    </row>
    <row r="2230" spans="8:13" hidden="1">
      <c r="H2230" s="1" t="s">
        <v>555</v>
      </c>
      <c r="I2230" s="1" t="s">
        <v>7097</v>
      </c>
      <c r="J2230" s="1" t="s">
        <v>6871</v>
      </c>
      <c r="K2230" s="1" t="str">
        <f t="shared" si="69"/>
        <v>2011</v>
      </c>
      <c r="L2230" s="1">
        <f t="shared" si="70"/>
        <v>35</v>
      </c>
      <c r="M2230" s="1" t="s">
        <v>79</v>
      </c>
    </row>
    <row r="2231" spans="8:13">
      <c r="H2231" s="1" t="s">
        <v>464</v>
      </c>
      <c r="I2231" s="1" t="s">
        <v>6586</v>
      </c>
      <c r="J2231" s="1" t="s">
        <v>8134</v>
      </c>
      <c r="K2231" s="1" t="str">
        <f t="shared" si="69"/>
        <v>2020</v>
      </c>
      <c r="L2231" s="1">
        <f t="shared" si="70"/>
        <v>31</v>
      </c>
      <c r="M2231" s="1" t="s">
        <v>60</v>
      </c>
    </row>
    <row r="2232" spans="8:13">
      <c r="H2232" s="1" t="s">
        <v>448</v>
      </c>
      <c r="I2232" s="1" t="s">
        <v>8225</v>
      </c>
      <c r="J2232" s="1" t="s">
        <v>267</v>
      </c>
      <c r="K2232" s="1" t="str">
        <f t="shared" si="69"/>
        <v>2019</v>
      </c>
      <c r="L2232" s="1">
        <f t="shared" si="70"/>
        <v>31</v>
      </c>
      <c r="M2232" s="1" t="s">
        <v>60</v>
      </c>
    </row>
    <row r="2233" spans="8:13" hidden="1">
      <c r="H2233" s="1" t="s">
        <v>189</v>
      </c>
      <c r="I2233" s="1" t="s">
        <v>7655</v>
      </c>
      <c r="J2233" s="1" t="s">
        <v>2079</v>
      </c>
      <c r="K2233" s="1" t="str">
        <f t="shared" si="69"/>
        <v>2006</v>
      </c>
      <c r="L2233" s="1">
        <f t="shared" si="70"/>
        <v>37</v>
      </c>
      <c r="M2233" s="1" t="s">
        <v>79</v>
      </c>
    </row>
    <row r="2234" spans="8:13" hidden="1">
      <c r="H2234" s="1" t="s">
        <v>479</v>
      </c>
      <c r="I2234" s="1" t="s">
        <v>7657</v>
      </c>
      <c r="J2234" s="1" t="s">
        <v>983</v>
      </c>
      <c r="K2234" s="1" t="str">
        <f t="shared" si="69"/>
        <v>2016</v>
      </c>
      <c r="L2234" s="1">
        <f t="shared" si="70"/>
        <v>19</v>
      </c>
      <c r="M2234" s="1" t="s">
        <v>79</v>
      </c>
    </row>
    <row r="2235" spans="8:13" hidden="1">
      <c r="H2235" s="1" t="s">
        <v>448</v>
      </c>
      <c r="I2235" s="1" t="s">
        <v>7657</v>
      </c>
      <c r="J2235" s="1" t="s">
        <v>7659</v>
      </c>
      <c r="K2235" s="1" t="str">
        <f t="shared" si="69"/>
        <v>2000</v>
      </c>
      <c r="L2235" s="1">
        <f t="shared" si="70"/>
        <v>16</v>
      </c>
      <c r="M2235" s="1" t="s">
        <v>79</v>
      </c>
    </row>
    <row r="2236" spans="8:13" hidden="1">
      <c r="H2236" s="1" t="s">
        <v>721</v>
      </c>
      <c r="I2236" s="1" t="s">
        <v>7657</v>
      </c>
      <c r="J2236" s="1" t="s">
        <v>1712</v>
      </c>
      <c r="K2236" s="1" t="str">
        <f t="shared" si="69"/>
        <v>2014</v>
      </c>
      <c r="L2236" s="1">
        <f t="shared" si="70"/>
        <v>49</v>
      </c>
      <c r="M2236" s="1" t="s">
        <v>79</v>
      </c>
    </row>
    <row r="2237" spans="8:13">
      <c r="H2237" s="1" t="s">
        <v>149</v>
      </c>
      <c r="I2237" s="1" t="s">
        <v>8590</v>
      </c>
      <c r="J2237" s="1" t="s">
        <v>8609</v>
      </c>
      <c r="K2237" s="1" t="str">
        <f t="shared" si="69"/>
        <v>2012</v>
      </c>
      <c r="L2237" s="1">
        <f t="shared" si="70"/>
        <v>31</v>
      </c>
      <c r="M2237" s="1" t="s">
        <v>60</v>
      </c>
    </row>
    <row r="2238" spans="8:13">
      <c r="H2238" s="1" t="s">
        <v>464</v>
      </c>
      <c r="I2238" s="1" t="s">
        <v>8646</v>
      </c>
      <c r="J2238" s="1" t="s">
        <v>5622</v>
      </c>
      <c r="K2238" s="1" t="str">
        <f t="shared" si="69"/>
        <v>2020</v>
      </c>
      <c r="L2238" s="1">
        <f t="shared" si="70"/>
        <v>31</v>
      </c>
      <c r="M2238" s="1" t="s">
        <v>60</v>
      </c>
    </row>
    <row r="2239" spans="8:13" hidden="1">
      <c r="H2239" s="1" t="s">
        <v>382</v>
      </c>
      <c r="I2239" s="1" t="s">
        <v>5637</v>
      </c>
      <c r="J2239" s="1" t="s">
        <v>6360</v>
      </c>
      <c r="K2239" s="1" t="str">
        <f t="shared" si="69"/>
        <v>2016</v>
      </c>
      <c r="L2239" s="1">
        <f t="shared" si="70"/>
        <v>70</v>
      </c>
      <c r="M2239" s="1" t="s">
        <v>79</v>
      </c>
    </row>
    <row r="2240" spans="8:13">
      <c r="H2240" s="1" t="s">
        <v>464</v>
      </c>
      <c r="I2240" s="1" t="s">
        <v>9284</v>
      </c>
      <c r="J2240" s="1" t="s">
        <v>9287</v>
      </c>
      <c r="K2240" s="1" t="str">
        <f t="shared" si="69"/>
        <v>2013</v>
      </c>
      <c r="L2240" s="1">
        <f t="shared" si="70"/>
        <v>31</v>
      </c>
      <c r="M2240" s="1" t="s">
        <v>60</v>
      </c>
    </row>
    <row r="2241" spans="8:13">
      <c r="H2241" s="1" t="s">
        <v>448</v>
      </c>
      <c r="I2241" s="1" t="s">
        <v>9346</v>
      </c>
      <c r="J2241" s="1" t="s">
        <v>7730</v>
      </c>
      <c r="K2241" s="1" t="str">
        <f t="shared" si="69"/>
        <v>2011</v>
      </c>
      <c r="L2241" s="1">
        <f t="shared" si="70"/>
        <v>31</v>
      </c>
      <c r="M2241" s="1" t="s">
        <v>60</v>
      </c>
    </row>
    <row r="2242" spans="8:13" hidden="1">
      <c r="H2242" s="1" t="s">
        <v>126</v>
      </c>
      <c r="I2242" s="1" t="s">
        <v>7672</v>
      </c>
      <c r="J2242" s="1" t="s">
        <v>6669</v>
      </c>
      <c r="K2242" s="1" t="str">
        <f t="shared" ref="K2242:K2305" si="71">TEXT(J2242,"YYYY")</f>
        <v>2010</v>
      </c>
      <c r="L2242" s="1">
        <f t="shared" si="70"/>
        <v>4</v>
      </c>
      <c r="M2242" s="1" t="s">
        <v>79</v>
      </c>
    </row>
    <row r="2243" spans="8:13">
      <c r="H2243" s="1" t="s">
        <v>464</v>
      </c>
      <c r="I2243" s="1" t="s">
        <v>7289</v>
      </c>
      <c r="J2243" s="1" t="s">
        <v>3645</v>
      </c>
      <c r="K2243" s="1" t="str">
        <f t="shared" si="71"/>
        <v>2014</v>
      </c>
      <c r="L2243" s="1">
        <f t="shared" si="70"/>
        <v>31</v>
      </c>
      <c r="M2243" s="1" t="s">
        <v>60</v>
      </c>
    </row>
    <row r="2244" spans="8:13">
      <c r="H2244" s="1" t="s">
        <v>530</v>
      </c>
      <c r="I2244" s="1" t="s">
        <v>321</v>
      </c>
      <c r="J2244" s="1" t="s">
        <v>431</v>
      </c>
      <c r="K2244" s="1" t="str">
        <f t="shared" si="71"/>
        <v>2018</v>
      </c>
      <c r="L2244" s="1">
        <f t="shared" si="70"/>
        <v>31</v>
      </c>
      <c r="M2244" s="1" t="s">
        <v>60</v>
      </c>
    </row>
    <row r="2245" spans="8:13" hidden="1">
      <c r="H2245" s="1" t="s">
        <v>149</v>
      </c>
      <c r="I2245" s="1" t="s">
        <v>7672</v>
      </c>
      <c r="J2245" s="1" t="s">
        <v>705</v>
      </c>
      <c r="K2245" s="1" t="str">
        <f t="shared" si="71"/>
        <v>2018</v>
      </c>
      <c r="L2245" s="1">
        <f t="shared" si="70"/>
        <v>37</v>
      </c>
      <c r="M2245" s="1" t="s">
        <v>79</v>
      </c>
    </row>
    <row r="2246" spans="8:13" hidden="1">
      <c r="H2246" s="1" t="s">
        <v>149</v>
      </c>
      <c r="I2246" s="1" t="s">
        <v>7672</v>
      </c>
      <c r="J2246" s="1" t="s">
        <v>705</v>
      </c>
      <c r="K2246" s="1" t="str">
        <f t="shared" si="71"/>
        <v>2018</v>
      </c>
      <c r="L2246" s="1">
        <f t="shared" si="70"/>
        <v>37</v>
      </c>
      <c r="M2246" s="1" t="s">
        <v>79</v>
      </c>
    </row>
    <row r="2247" spans="8:13" hidden="1">
      <c r="H2247" s="1" t="s">
        <v>177</v>
      </c>
      <c r="I2247" s="1" t="s">
        <v>7672</v>
      </c>
      <c r="J2247" s="1" t="s">
        <v>705</v>
      </c>
      <c r="K2247" s="1" t="str">
        <f t="shared" si="71"/>
        <v>2018</v>
      </c>
      <c r="L2247" s="1">
        <f t="shared" si="70"/>
        <v>21</v>
      </c>
      <c r="M2247" s="1" t="s">
        <v>79</v>
      </c>
    </row>
    <row r="2248" spans="8:13" hidden="1">
      <c r="H2248" s="1" t="s">
        <v>344</v>
      </c>
      <c r="I2248" s="1" t="s">
        <v>7691</v>
      </c>
      <c r="J2248" s="1" t="s">
        <v>517</v>
      </c>
      <c r="K2248" s="1" t="str">
        <f t="shared" si="71"/>
        <v>2019</v>
      </c>
      <c r="L2248" s="1">
        <f t="shared" si="70"/>
        <v>20</v>
      </c>
      <c r="M2248" s="1" t="s">
        <v>79</v>
      </c>
    </row>
    <row r="2249" spans="8:13">
      <c r="H2249" s="1" t="s">
        <v>448</v>
      </c>
      <c r="I2249" s="1" t="s">
        <v>9908</v>
      </c>
      <c r="J2249" s="1" t="s">
        <v>9917</v>
      </c>
      <c r="K2249" s="1" t="str">
        <f t="shared" si="71"/>
        <v>2012</v>
      </c>
      <c r="L2249" s="1">
        <f t="shared" si="70"/>
        <v>31</v>
      </c>
      <c r="M2249" s="1" t="s">
        <v>60</v>
      </c>
    </row>
    <row r="2250" spans="8:13" hidden="1">
      <c r="H2250" s="1"/>
      <c r="I2250" s="1" t="s">
        <v>7694</v>
      </c>
      <c r="J2250" s="1" t="s">
        <v>303</v>
      </c>
      <c r="K2250" s="1" t="str">
        <f t="shared" si="71"/>
        <v>2016</v>
      </c>
      <c r="L2250" s="1">
        <f t="shared" si="70"/>
        <v>0</v>
      </c>
      <c r="M2250" s="1"/>
    </row>
    <row r="2251" spans="8:13">
      <c r="H2251" s="1" t="s">
        <v>584</v>
      </c>
      <c r="I2251" s="1" t="s">
        <v>7543</v>
      </c>
      <c r="J2251" s="1" t="s">
        <v>1918</v>
      </c>
      <c r="K2251" s="1" t="str">
        <f t="shared" si="71"/>
        <v>2007</v>
      </c>
      <c r="L2251" s="1">
        <f t="shared" si="70"/>
        <v>31</v>
      </c>
      <c r="M2251" s="1" t="s">
        <v>60</v>
      </c>
    </row>
    <row r="2252" spans="8:13" hidden="1">
      <c r="H2252" s="1" t="s">
        <v>108</v>
      </c>
      <c r="I2252" s="1" t="s">
        <v>7694</v>
      </c>
      <c r="J2252" s="1" t="s">
        <v>1222</v>
      </c>
      <c r="K2252" s="1" t="str">
        <f t="shared" si="71"/>
        <v>2015</v>
      </c>
      <c r="L2252" s="1">
        <f t="shared" si="70"/>
        <v>7</v>
      </c>
      <c r="M2252" s="1" t="s">
        <v>79</v>
      </c>
    </row>
    <row r="2253" spans="8:13" hidden="1">
      <c r="H2253" s="1" t="s">
        <v>247</v>
      </c>
      <c r="I2253" s="1" t="s">
        <v>7694</v>
      </c>
      <c r="J2253" s="1" t="s">
        <v>1072</v>
      </c>
      <c r="K2253" s="1" t="str">
        <f t="shared" si="71"/>
        <v>2009</v>
      </c>
      <c r="L2253" s="1">
        <f t="shared" si="70"/>
        <v>8</v>
      </c>
      <c r="M2253" s="1" t="s">
        <v>79</v>
      </c>
    </row>
    <row r="2254" spans="8:13" hidden="1">
      <c r="H2254" s="1" t="s">
        <v>99</v>
      </c>
      <c r="I2254" s="1" t="s">
        <v>7694</v>
      </c>
      <c r="J2254" s="1" t="s">
        <v>1933</v>
      </c>
      <c r="K2254" s="1" t="str">
        <f t="shared" si="71"/>
        <v>2014</v>
      </c>
      <c r="L2254" s="1">
        <f t="shared" si="70"/>
        <v>4</v>
      </c>
      <c r="M2254" s="1" t="s">
        <v>79</v>
      </c>
    </row>
    <row r="2255" spans="8:13">
      <c r="H2255" s="1" t="s">
        <v>678</v>
      </c>
      <c r="I2255" s="1" t="s">
        <v>261</v>
      </c>
      <c r="J2255" s="1" t="s">
        <v>2368</v>
      </c>
      <c r="K2255" s="1" t="str">
        <f t="shared" si="71"/>
        <v>2017</v>
      </c>
      <c r="L2255" s="1">
        <f t="shared" si="70"/>
        <v>31</v>
      </c>
      <c r="M2255" s="1" t="s">
        <v>60</v>
      </c>
    </row>
    <row r="2256" spans="8:13">
      <c r="H2256" s="1" t="s">
        <v>530</v>
      </c>
      <c r="I2256" s="1" t="s">
        <v>10869</v>
      </c>
      <c r="J2256" s="1" t="s">
        <v>9574</v>
      </c>
      <c r="K2256" s="1" t="str">
        <f t="shared" si="71"/>
        <v>2018</v>
      </c>
      <c r="L2256" s="1">
        <f t="shared" si="70"/>
        <v>31</v>
      </c>
      <c r="M2256" s="1" t="s">
        <v>60</v>
      </c>
    </row>
    <row r="2257" spans="8:13">
      <c r="H2257" s="1" t="s">
        <v>530</v>
      </c>
      <c r="I2257" s="1" t="s">
        <v>10939</v>
      </c>
      <c r="J2257" s="1" t="s">
        <v>828</v>
      </c>
      <c r="K2257" s="1" t="str">
        <f t="shared" si="71"/>
        <v>2018</v>
      </c>
      <c r="L2257" s="1">
        <f t="shared" si="70"/>
        <v>31</v>
      </c>
      <c r="M2257" s="1" t="s">
        <v>60</v>
      </c>
    </row>
    <row r="2258" spans="8:13">
      <c r="H2258" s="1" t="s">
        <v>530</v>
      </c>
      <c r="I2258" s="1" t="s">
        <v>11029</v>
      </c>
      <c r="J2258" s="1" t="s">
        <v>11035</v>
      </c>
      <c r="K2258" s="1" t="str">
        <f t="shared" si="71"/>
        <v>2018</v>
      </c>
      <c r="L2258" s="1">
        <f t="shared" si="70"/>
        <v>31</v>
      </c>
      <c r="M2258" s="1" t="s">
        <v>60</v>
      </c>
    </row>
    <row r="2259" spans="8:13" hidden="1">
      <c r="H2259" s="1" t="s">
        <v>78</v>
      </c>
      <c r="I2259" s="1" t="s">
        <v>7707</v>
      </c>
      <c r="J2259" s="1" t="s">
        <v>1222</v>
      </c>
      <c r="K2259" s="1" t="str">
        <f t="shared" si="71"/>
        <v>2015</v>
      </c>
      <c r="L2259" s="1">
        <f t="shared" si="70"/>
        <v>28</v>
      </c>
      <c r="M2259" s="1" t="s">
        <v>79</v>
      </c>
    </row>
    <row r="2260" spans="8:13" hidden="1">
      <c r="H2260" s="1" t="s">
        <v>116</v>
      </c>
      <c r="I2260" s="1" t="s">
        <v>381</v>
      </c>
      <c r="J2260" s="1" t="s">
        <v>1534</v>
      </c>
      <c r="K2260" s="1" t="str">
        <f t="shared" si="71"/>
        <v>2016</v>
      </c>
      <c r="L2260" s="1">
        <f t="shared" si="70"/>
        <v>5</v>
      </c>
      <c r="M2260" s="1" t="s">
        <v>79</v>
      </c>
    </row>
    <row r="2261" spans="8:13">
      <c r="H2261" s="1" t="s">
        <v>678</v>
      </c>
      <c r="I2261" s="1" t="s">
        <v>8481</v>
      </c>
      <c r="J2261" s="1" t="s">
        <v>2368</v>
      </c>
      <c r="K2261" s="1" t="str">
        <f t="shared" si="71"/>
        <v>2017</v>
      </c>
      <c r="L2261" s="1">
        <f t="shared" si="70"/>
        <v>31</v>
      </c>
      <c r="M2261" s="1" t="s">
        <v>60</v>
      </c>
    </row>
    <row r="2262" spans="8:13" hidden="1">
      <c r="H2262" s="1" t="s">
        <v>555</v>
      </c>
      <c r="I2262" s="1" t="s">
        <v>381</v>
      </c>
      <c r="J2262" s="1" t="s">
        <v>5399</v>
      </c>
      <c r="K2262" s="1" t="str">
        <f t="shared" si="71"/>
        <v>1986</v>
      </c>
      <c r="L2262" s="1">
        <f t="shared" si="70"/>
        <v>10</v>
      </c>
      <c r="M2262" s="1" t="s">
        <v>79</v>
      </c>
    </row>
    <row r="2263" spans="8:13">
      <c r="H2263" s="1" t="s">
        <v>464</v>
      </c>
      <c r="I2263" s="1" t="s">
        <v>774</v>
      </c>
      <c r="J2263" s="1" t="s">
        <v>11216</v>
      </c>
      <c r="K2263" s="1" t="str">
        <f t="shared" si="71"/>
        <v>2014</v>
      </c>
      <c r="L2263" s="1">
        <f t="shared" si="70"/>
        <v>31</v>
      </c>
      <c r="M2263" s="1" t="s">
        <v>60</v>
      </c>
    </row>
    <row r="2264" spans="8:13" hidden="1">
      <c r="H2264" s="1" t="s">
        <v>126</v>
      </c>
      <c r="I2264" s="1" t="s">
        <v>381</v>
      </c>
      <c r="J2264" s="1" t="s">
        <v>3217</v>
      </c>
      <c r="K2264" s="1" t="str">
        <f t="shared" si="71"/>
        <v>2013</v>
      </c>
      <c r="L2264" s="1">
        <f t="shared" si="70"/>
        <v>11</v>
      </c>
      <c r="M2264" s="1"/>
    </row>
    <row r="2265" spans="8:13" hidden="1">
      <c r="H2265" s="1" t="s">
        <v>130</v>
      </c>
      <c r="I2265" s="1" t="s">
        <v>381</v>
      </c>
      <c r="J2265" s="1" t="s">
        <v>162</v>
      </c>
      <c r="K2265" s="1" t="str">
        <f t="shared" si="71"/>
        <v>2016</v>
      </c>
      <c r="L2265" s="1">
        <f t="shared" si="70"/>
        <v>12</v>
      </c>
      <c r="M2265" s="1" t="s">
        <v>79</v>
      </c>
    </row>
    <row r="2266" spans="8:13" hidden="1">
      <c r="H2266" s="1" t="s">
        <v>169</v>
      </c>
      <c r="I2266" s="1" t="s">
        <v>381</v>
      </c>
      <c r="J2266" s="1" t="s">
        <v>3217</v>
      </c>
      <c r="K2266" s="1" t="str">
        <f t="shared" si="71"/>
        <v>2013</v>
      </c>
      <c r="L2266" s="1">
        <f t="shared" si="70"/>
        <v>17</v>
      </c>
      <c r="M2266" s="1" t="s">
        <v>79</v>
      </c>
    </row>
    <row r="2267" spans="8:13" hidden="1">
      <c r="H2267" s="1" t="s">
        <v>158</v>
      </c>
      <c r="I2267" s="1" t="s">
        <v>381</v>
      </c>
      <c r="J2267" s="1" t="s">
        <v>2079</v>
      </c>
      <c r="K2267" s="1" t="str">
        <f t="shared" si="71"/>
        <v>2006</v>
      </c>
      <c r="L2267" s="1">
        <f t="shared" si="70"/>
        <v>1</v>
      </c>
      <c r="M2267" s="1" t="s">
        <v>79</v>
      </c>
    </row>
    <row r="2268" spans="8:13" hidden="1">
      <c r="H2268" s="1" t="s">
        <v>583</v>
      </c>
      <c r="I2268" s="1" t="s">
        <v>381</v>
      </c>
      <c r="J2268" s="1" t="s">
        <v>171</v>
      </c>
      <c r="K2268" s="1" t="str">
        <f t="shared" si="71"/>
        <v>2015</v>
      </c>
      <c r="L2268" s="1">
        <f t="shared" si="70"/>
        <v>21</v>
      </c>
      <c r="M2268" s="1" t="s">
        <v>79</v>
      </c>
    </row>
    <row r="2269" spans="8:13" hidden="1">
      <c r="H2269" s="1" t="s">
        <v>217</v>
      </c>
      <c r="I2269" s="1" t="s">
        <v>381</v>
      </c>
      <c r="J2269" s="1" t="s">
        <v>1933</v>
      </c>
      <c r="K2269" s="1" t="str">
        <f t="shared" si="71"/>
        <v>2014</v>
      </c>
      <c r="L2269" s="1">
        <f t="shared" si="70"/>
        <v>14</v>
      </c>
      <c r="M2269" s="1" t="s">
        <v>79</v>
      </c>
    </row>
    <row r="2270" spans="8:13" hidden="1">
      <c r="H2270" s="1" t="s">
        <v>134</v>
      </c>
      <c r="I2270" s="1" t="s">
        <v>7691</v>
      </c>
      <c r="J2270" s="1" t="s">
        <v>162</v>
      </c>
      <c r="K2270" s="1" t="str">
        <f t="shared" si="71"/>
        <v>2016</v>
      </c>
      <c r="L2270" s="1">
        <f t="shared" si="70"/>
        <v>23</v>
      </c>
      <c r="M2270" s="1" t="s">
        <v>79</v>
      </c>
    </row>
    <row r="2271" spans="8:13">
      <c r="H2271" s="1" t="s">
        <v>678</v>
      </c>
      <c r="I2271" s="1" t="s">
        <v>11233</v>
      </c>
      <c r="J2271" s="1" t="s">
        <v>7173</v>
      </c>
      <c r="K2271" s="1" t="str">
        <f t="shared" si="71"/>
        <v>2011</v>
      </c>
      <c r="L2271" s="1">
        <f t="shared" si="70"/>
        <v>31</v>
      </c>
      <c r="M2271" s="1" t="s">
        <v>60</v>
      </c>
    </row>
    <row r="2272" spans="8:13">
      <c r="H2272" s="1" t="s">
        <v>530</v>
      </c>
      <c r="I2272" s="1" t="s">
        <v>5681</v>
      </c>
      <c r="J2272" s="1" t="s">
        <v>913</v>
      </c>
      <c r="K2272" s="1" t="str">
        <f t="shared" si="71"/>
        <v>2018</v>
      </c>
      <c r="L2272" s="1">
        <f t="shared" si="70"/>
        <v>31</v>
      </c>
      <c r="M2272" s="1" t="s">
        <v>60</v>
      </c>
    </row>
    <row r="2273" spans="8:13">
      <c r="H2273" s="1" t="s">
        <v>101</v>
      </c>
      <c r="I2273" s="1" t="s">
        <v>539</v>
      </c>
      <c r="J2273" s="1" t="s">
        <v>11445</v>
      </c>
      <c r="K2273" s="1" t="str">
        <f t="shared" si="71"/>
        <v>2013</v>
      </c>
      <c r="L2273" s="1">
        <f t="shared" si="70"/>
        <v>31</v>
      </c>
      <c r="M2273" s="1" t="s">
        <v>60</v>
      </c>
    </row>
    <row r="2274" spans="8:13" hidden="1">
      <c r="H2274" s="1" t="s">
        <v>134</v>
      </c>
      <c r="I2274" s="1" t="s">
        <v>381</v>
      </c>
      <c r="J2274" s="1" t="s">
        <v>381</v>
      </c>
      <c r="K2274" s="1" t="str">
        <f t="shared" si="71"/>
        <v>2016</v>
      </c>
      <c r="L2274" s="1">
        <f t="shared" si="70"/>
        <v>27</v>
      </c>
      <c r="M2274" s="1" t="s">
        <v>79</v>
      </c>
    </row>
    <row r="2275" spans="8:13" hidden="1">
      <c r="H2275" s="1" t="s">
        <v>809</v>
      </c>
      <c r="I2275" s="1" t="s">
        <v>7733</v>
      </c>
      <c r="J2275" s="1" t="s">
        <v>7734</v>
      </c>
      <c r="K2275" s="1" t="str">
        <f t="shared" si="71"/>
        <v>2008</v>
      </c>
      <c r="L2275" s="1">
        <f t="shared" si="70"/>
        <v>28</v>
      </c>
      <c r="M2275" s="1" t="s">
        <v>79</v>
      </c>
    </row>
    <row r="2276" spans="8:13">
      <c r="H2276" s="1" t="s">
        <v>282</v>
      </c>
      <c r="I2276" s="1" t="s">
        <v>539</v>
      </c>
      <c r="J2276" s="1" t="s">
        <v>11456</v>
      </c>
      <c r="K2276" s="1" t="str">
        <f t="shared" si="71"/>
        <v>2008</v>
      </c>
      <c r="L2276" s="1">
        <f t="shared" si="70"/>
        <v>31</v>
      </c>
      <c r="M2276" s="1" t="s">
        <v>60</v>
      </c>
    </row>
    <row r="2277" spans="8:13">
      <c r="H2277" s="1" t="s">
        <v>584</v>
      </c>
      <c r="I2277" s="1" t="s">
        <v>10590</v>
      </c>
      <c r="J2277" s="1" t="s">
        <v>11584</v>
      </c>
      <c r="K2277" s="1" t="str">
        <f t="shared" si="71"/>
        <v>2014</v>
      </c>
      <c r="L2277" s="1">
        <f t="shared" si="70"/>
        <v>31</v>
      </c>
      <c r="M2277" s="1" t="s">
        <v>60</v>
      </c>
    </row>
    <row r="2278" spans="8:13" hidden="1">
      <c r="H2278" s="1" t="s">
        <v>389</v>
      </c>
      <c r="I2278" s="1" t="s">
        <v>7736</v>
      </c>
      <c r="J2278" s="1" t="s">
        <v>3217</v>
      </c>
      <c r="K2278" s="1" t="str">
        <f t="shared" si="71"/>
        <v>2013</v>
      </c>
      <c r="L2278" s="1">
        <f t="shared" si="70"/>
        <v>59</v>
      </c>
      <c r="M2278" s="1" t="s">
        <v>79</v>
      </c>
    </row>
    <row r="2279" spans="8:13" hidden="1">
      <c r="H2279" s="1" t="s">
        <v>169</v>
      </c>
      <c r="I2279" s="1" t="s">
        <v>7736</v>
      </c>
      <c r="J2279" s="1" t="s">
        <v>1067</v>
      </c>
      <c r="K2279" s="1" t="str">
        <f t="shared" si="71"/>
        <v>2015</v>
      </c>
      <c r="L2279" s="1">
        <f t="shared" si="70"/>
        <v>19</v>
      </c>
      <c r="M2279" s="1" t="s">
        <v>79</v>
      </c>
    </row>
    <row r="2280" spans="8:13">
      <c r="H2280" s="1" t="s">
        <v>464</v>
      </c>
      <c r="I2280" s="1" t="s">
        <v>4134</v>
      </c>
      <c r="J2280" s="1" t="s">
        <v>3476</v>
      </c>
      <c r="K2280" s="1" t="str">
        <f t="shared" si="71"/>
        <v>2016</v>
      </c>
      <c r="L2280" s="1">
        <f t="shared" si="70"/>
        <v>31</v>
      </c>
      <c r="M2280" s="1" t="s">
        <v>60</v>
      </c>
    </row>
    <row r="2281" spans="8:13" hidden="1">
      <c r="H2281" s="1" t="s">
        <v>158</v>
      </c>
      <c r="I2281" s="1" t="s">
        <v>7736</v>
      </c>
      <c r="J2281" s="1" t="s">
        <v>4734</v>
      </c>
      <c r="K2281" s="1" t="str">
        <f t="shared" si="71"/>
        <v>2016</v>
      </c>
      <c r="L2281" s="1">
        <f t="shared" si="70"/>
        <v>11</v>
      </c>
      <c r="M2281" s="1" t="s">
        <v>79</v>
      </c>
    </row>
    <row r="2282" spans="8:13" hidden="1">
      <c r="H2282" s="1" t="s">
        <v>678</v>
      </c>
      <c r="I2282" s="1" t="s">
        <v>7736</v>
      </c>
      <c r="J2282" s="1" t="s">
        <v>6705</v>
      </c>
      <c r="K2282" s="1" t="str">
        <f t="shared" si="71"/>
        <v>2016</v>
      </c>
      <c r="L2282" s="1">
        <f t="shared" si="70"/>
        <v>34</v>
      </c>
      <c r="M2282" s="1" t="s">
        <v>79</v>
      </c>
    </row>
    <row r="2283" spans="8:13" hidden="1">
      <c r="H2283" s="1" t="s">
        <v>99</v>
      </c>
      <c r="I2283" s="1" t="s">
        <v>7749</v>
      </c>
      <c r="J2283" s="1" t="s">
        <v>7750</v>
      </c>
      <c r="K2283" s="1" t="str">
        <f t="shared" si="71"/>
        <v>2014</v>
      </c>
      <c r="L2283" s="1">
        <f t="shared" si="70"/>
        <v>4</v>
      </c>
      <c r="M2283" s="1" t="s">
        <v>79</v>
      </c>
    </row>
    <row r="2284" spans="8:13">
      <c r="H2284" s="1" t="s">
        <v>464</v>
      </c>
      <c r="I2284" s="1" t="s">
        <v>11731</v>
      </c>
      <c r="J2284" s="1" t="s">
        <v>6710</v>
      </c>
      <c r="K2284" s="1" t="str">
        <f t="shared" si="71"/>
        <v>2015</v>
      </c>
      <c r="L2284" s="1">
        <f t="shared" si="70"/>
        <v>31</v>
      </c>
      <c r="M2284" s="1" t="s">
        <v>60</v>
      </c>
    </row>
    <row r="2285" spans="8:13">
      <c r="H2285" s="1" t="s">
        <v>530</v>
      </c>
      <c r="I2285" s="1" t="s">
        <v>1781</v>
      </c>
      <c r="J2285" s="1" t="s">
        <v>12159</v>
      </c>
      <c r="K2285" s="1" t="str">
        <f t="shared" si="71"/>
        <v>2018</v>
      </c>
      <c r="L2285" s="1">
        <f t="shared" si="70"/>
        <v>31</v>
      </c>
      <c r="M2285" s="1" t="s">
        <v>60</v>
      </c>
    </row>
    <row r="2286" spans="8:13" hidden="1">
      <c r="H2286" s="1" t="s">
        <v>149</v>
      </c>
      <c r="I2286" s="1" t="s">
        <v>4873</v>
      </c>
      <c r="J2286" s="1" t="s">
        <v>1534</v>
      </c>
      <c r="K2286" s="1" t="str">
        <f t="shared" si="71"/>
        <v>2016</v>
      </c>
      <c r="L2286" s="1">
        <f t="shared" si="70"/>
        <v>39</v>
      </c>
      <c r="M2286" s="1" t="s">
        <v>79</v>
      </c>
    </row>
    <row r="2287" spans="8:13">
      <c r="H2287" s="1" t="s">
        <v>530</v>
      </c>
      <c r="I2287" s="1" t="s">
        <v>2804</v>
      </c>
      <c r="J2287" s="1" t="s">
        <v>12452</v>
      </c>
      <c r="K2287" s="1" t="str">
        <f t="shared" si="71"/>
        <v>2018</v>
      </c>
      <c r="L2287" s="1">
        <f t="shared" si="70"/>
        <v>31</v>
      </c>
      <c r="M2287" s="1" t="s">
        <v>60</v>
      </c>
    </row>
    <row r="2288" spans="8:13" hidden="1">
      <c r="H2288" s="1" t="s">
        <v>217</v>
      </c>
      <c r="I2288" s="1" t="s">
        <v>7725</v>
      </c>
      <c r="J2288" s="1" t="s">
        <v>4044</v>
      </c>
      <c r="K2288" s="1" t="str">
        <f t="shared" si="71"/>
        <v>2020</v>
      </c>
      <c r="L2288" s="1">
        <f t="shared" ref="L2288:L2351" si="72">H2288-(TEXT(I2288,"YYYY")-TEXT(J2288,"YYYY"))</f>
        <v>16</v>
      </c>
      <c r="M2288" s="1" t="s">
        <v>79</v>
      </c>
    </row>
    <row r="2289" spans="8:13">
      <c r="H2289" s="1" t="s">
        <v>448</v>
      </c>
      <c r="I2289" s="1" t="s">
        <v>720</v>
      </c>
      <c r="J2289" s="1" t="s">
        <v>723</v>
      </c>
      <c r="K2289" s="1" t="str">
        <f t="shared" si="71"/>
        <v>2018</v>
      </c>
      <c r="L2289" s="1">
        <f t="shared" si="72"/>
        <v>32</v>
      </c>
      <c r="M2289" s="1" t="s">
        <v>60</v>
      </c>
    </row>
    <row r="2290" spans="8:13">
      <c r="H2290" s="1" t="s">
        <v>448</v>
      </c>
      <c r="I2290" s="1" t="s">
        <v>1165</v>
      </c>
      <c r="J2290" s="1" t="s">
        <v>1174</v>
      </c>
      <c r="K2290" s="1" t="str">
        <f t="shared" si="71"/>
        <v>2019</v>
      </c>
      <c r="L2290" s="1">
        <f t="shared" si="72"/>
        <v>32</v>
      </c>
      <c r="M2290" s="1" t="s">
        <v>60</v>
      </c>
    </row>
    <row r="2291" spans="8:13" hidden="1">
      <c r="H2291" s="1" t="s">
        <v>149</v>
      </c>
      <c r="I2291" s="1" t="s">
        <v>663</v>
      </c>
      <c r="J2291" s="1" t="s">
        <v>2328</v>
      </c>
      <c r="K2291" s="1" t="str">
        <f t="shared" si="71"/>
        <v>2018</v>
      </c>
      <c r="L2291" s="1">
        <f t="shared" si="72"/>
        <v>37</v>
      </c>
      <c r="M2291" s="1" t="s">
        <v>79</v>
      </c>
    </row>
    <row r="2292" spans="8:13" hidden="1">
      <c r="H2292" s="1" t="s">
        <v>144</v>
      </c>
      <c r="I2292" s="1" t="s">
        <v>663</v>
      </c>
      <c r="J2292" s="1" t="s">
        <v>3458</v>
      </c>
      <c r="K2292" s="1" t="str">
        <f t="shared" si="71"/>
        <v>2018</v>
      </c>
      <c r="L2292" s="1">
        <f t="shared" si="72"/>
        <v>22</v>
      </c>
      <c r="M2292" s="1" t="s">
        <v>79</v>
      </c>
    </row>
    <row r="2293" spans="8:13">
      <c r="H2293" s="1" t="s">
        <v>448</v>
      </c>
      <c r="I2293" s="1" t="s">
        <v>1324</v>
      </c>
      <c r="J2293" s="1" t="s">
        <v>1328</v>
      </c>
      <c r="K2293" s="1" t="str">
        <f t="shared" si="71"/>
        <v>2019</v>
      </c>
      <c r="L2293" s="1">
        <f t="shared" si="72"/>
        <v>32</v>
      </c>
      <c r="M2293" s="1" t="s">
        <v>60</v>
      </c>
    </row>
    <row r="2294" spans="8:13">
      <c r="H2294" s="1" t="s">
        <v>351</v>
      </c>
      <c r="I2294" s="1" t="s">
        <v>368</v>
      </c>
      <c r="J2294" s="1" t="s">
        <v>2509</v>
      </c>
      <c r="K2294" s="1" t="str">
        <f t="shared" si="71"/>
        <v>1995</v>
      </c>
      <c r="L2294" s="1">
        <f t="shared" si="72"/>
        <v>32</v>
      </c>
      <c r="M2294" s="1" t="s">
        <v>60</v>
      </c>
    </row>
    <row r="2295" spans="8:13">
      <c r="H2295" s="1" t="s">
        <v>448</v>
      </c>
      <c r="I2295" s="1" t="s">
        <v>374</v>
      </c>
      <c r="J2295" s="1" t="s">
        <v>374</v>
      </c>
      <c r="K2295" s="1" t="str">
        <f t="shared" si="71"/>
        <v>2019</v>
      </c>
      <c r="L2295" s="1">
        <f t="shared" si="72"/>
        <v>32</v>
      </c>
      <c r="M2295" s="1" t="s">
        <v>60</v>
      </c>
    </row>
    <row r="2296" spans="8:13">
      <c r="H2296" s="1" t="s">
        <v>448</v>
      </c>
      <c r="I2296" s="1" t="s">
        <v>793</v>
      </c>
      <c r="J2296" s="1" t="s">
        <v>459</v>
      </c>
      <c r="K2296" s="1" t="str">
        <f t="shared" si="71"/>
        <v>2019</v>
      </c>
      <c r="L2296" s="1">
        <f t="shared" si="72"/>
        <v>32</v>
      </c>
      <c r="M2296" s="1" t="s">
        <v>60</v>
      </c>
    </row>
    <row r="2297" spans="8:13">
      <c r="H2297" s="1" t="s">
        <v>530</v>
      </c>
      <c r="I2297" s="1" t="s">
        <v>610</v>
      </c>
      <c r="J2297" s="1" t="s">
        <v>3191</v>
      </c>
      <c r="K2297" s="1" t="str">
        <f t="shared" si="71"/>
        <v>2016</v>
      </c>
      <c r="L2297" s="1">
        <f t="shared" si="72"/>
        <v>32</v>
      </c>
      <c r="M2297" s="1" t="s">
        <v>60</v>
      </c>
    </row>
    <row r="2298" spans="8:13">
      <c r="H2298" s="1" t="s">
        <v>530</v>
      </c>
      <c r="I2298" s="1" t="s">
        <v>3288</v>
      </c>
      <c r="J2298" s="1" t="s">
        <v>2486</v>
      </c>
      <c r="K2298" s="1" t="str">
        <f t="shared" si="71"/>
        <v>2017</v>
      </c>
      <c r="L2298" s="1">
        <f t="shared" si="72"/>
        <v>32</v>
      </c>
      <c r="M2298" s="1" t="s">
        <v>60</v>
      </c>
    </row>
    <row r="2299" spans="8:13" hidden="1">
      <c r="H2299" s="1" t="s">
        <v>130</v>
      </c>
      <c r="I2299" s="1" t="s">
        <v>3137</v>
      </c>
      <c r="J2299" s="1"/>
      <c r="K2299" s="1" t="str">
        <f t="shared" si="71"/>
        <v>1900</v>
      </c>
      <c r="L2299" s="1">
        <f t="shared" si="72"/>
        <v>-104</v>
      </c>
      <c r="M2299" s="1" t="s">
        <v>79</v>
      </c>
    </row>
    <row r="2300" spans="8:13" hidden="1">
      <c r="H2300" s="1" t="s">
        <v>1343</v>
      </c>
      <c r="I2300" s="1" t="s">
        <v>3137</v>
      </c>
      <c r="J2300" s="1" t="s">
        <v>2481</v>
      </c>
      <c r="K2300" s="1" t="str">
        <f t="shared" si="71"/>
        <v>2006</v>
      </c>
      <c r="L2300" s="1">
        <f t="shared" si="72"/>
        <v>31</v>
      </c>
      <c r="M2300" s="1" t="s">
        <v>79</v>
      </c>
    </row>
    <row r="2301" spans="8:13" hidden="1">
      <c r="H2301" s="1" t="s">
        <v>583</v>
      </c>
      <c r="I2301" s="1" t="s">
        <v>3137</v>
      </c>
      <c r="J2301" s="1" t="s">
        <v>7794</v>
      </c>
      <c r="K2301" s="1" t="str">
        <f t="shared" si="71"/>
        <v>2016</v>
      </c>
      <c r="L2301" s="1">
        <f t="shared" si="72"/>
        <v>22</v>
      </c>
      <c r="M2301" s="1" t="s">
        <v>79</v>
      </c>
    </row>
    <row r="2302" spans="8:13">
      <c r="H2302" s="1" t="s">
        <v>448</v>
      </c>
      <c r="I2302" s="1" t="s">
        <v>372</v>
      </c>
      <c r="J2302" s="1" t="s">
        <v>3324</v>
      </c>
      <c r="K2302" s="1" t="str">
        <f t="shared" si="71"/>
        <v>2019</v>
      </c>
      <c r="L2302" s="1">
        <f t="shared" si="72"/>
        <v>32</v>
      </c>
      <c r="M2302" s="1" t="s">
        <v>60</v>
      </c>
    </row>
    <row r="2303" spans="8:13" hidden="1">
      <c r="H2303" s="1" t="s">
        <v>436</v>
      </c>
      <c r="I2303" s="1" t="s">
        <v>7798</v>
      </c>
      <c r="J2303" s="1" t="s">
        <v>7788</v>
      </c>
      <c r="K2303" s="1" t="str">
        <f t="shared" si="71"/>
        <v>1996</v>
      </c>
      <c r="L2303" s="1">
        <f t="shared" si="72"/>
        <v>39</v>
      </c>
      <c r="M2303" s="1" t="s">
        <v>79</v>
      </c>
    </row>
    <row r="2304" spans="8:13" hidden="1">
      <c r="H2304" s="1" t="s">
        <v>54</v>
      </c>
      <c r="I2304" s="1" t="s">
        <v>7798</v>
      </c>
      <c r="J2304" s="1" t="s">
        <v>4753</v>
      </c>
      <c r="K2304" s="1" t="str">
        <f t="shared" si="71"/>
        <v>2016</v>
      </c>
      <c r="L2304" s="1">
        <f t="shared" si="72"/>
        <v>3</v>
      </c>
      <c r="M2304" s="1" t="s">
        <v>79</v>
      </c>
    </row>
    <row r="2305" spans="8:13" hidden="1">
      <c r="H2305" s="1" t="s">
        <v>256</v>
      </c>
      <c r="I2305" s="1" t="s">
        <v>6153</v>
      </c>
      <c r="J2305" s="1" t="s">
        <v>7801</v>
      </c>
      <c r="K2305" s="1" t="str">
        <f t="shared" si="71"/>
        <v>2005</v>
      </c>
      <c r="L2305" s="1">
        <f t="shared" si="72"/>
        <v>41</v>
      </c>
      <c r="M2305" s="1" t="s">
        <v>79</v>
      </c>
    </row>
    <row r="2306" spans="8:13">
      <c r="H2306" s="1" t="s">
        <v>530</v>
      </c>
      <c r="I2306" s="1" t="s">
        <v>3493</v>
      </c>
      <c r="J2306" s="1" t="s">
        <v>579</v>
      </c>
      <c r="K2306" s="1" t="str">
        <f t="shared" ref="K2306:K2369" si="73">TEXT(J2306,"YYYY")</f>
        <v>2017</v>
      </c>
      <c r="L2306" s="1">
        <f t="shared" si="72"/>
        <v>32</v>
      </c>
      <c r="M2306" s="1" t="s">
        <v>60</v>
      </c>
    </row>
    <row r="2307" spans="8:13">
      <c r="H2307" s="1" t="s">
        <v>530</v>
      </c>
      <c r="I2307" s="1" t="s">
        <v>3737</v>
      </c>
      <c r="J2307" s="1" t="s">
        <v>1534</v>
      </c>
      <c r="K2307" s="1" t="str">
        <f t="shared" si="73"/>
        <v>2016</v>
      </c>
      <c r="L2307" s="1">
        <f t="shared" si="72"/>
        <v>32</v>
      </c>
      <c r="M2307" s="1" t="s">
        <v>60</v>
      </c>
    </row>
    <row r="2308" spans="8:13" hidden="1">
      <c r="H2308" s="1">
        <v>0.7</v>
      </c>
      <c r="I2308" s="1" t="s">
        <v>7807</v>
      </c>
      <c r="J2308" s="1" t="s">
        <v>1534</v>
      </c>
      <c r="K2308" s="1" t="str">
        <f t="shared" si="73"/>
        <v>2016</v>
      </c>
      <c r="L2308" s="1">
        <f t="shared" si="72"/>
        <v>0.7</v>
      </c>
      <c r="M2308" s="1" t="s">
        <v>79</v>
      </c>
    </row>
    <row r="2309" spans="8:13" hidden="1">
      <c r="H2309" s="1" t="s">
        <v>448</v>
      </c>
      <c r="I2309" s="1" t="s">
        <v>7804</v>
      </c>
      <c r="J2309" s="1" t="s">
        <v>905</v>
      </c>
      <c r="K2309" s="1" t="str">
        <f t="shared" si="73"/>
        <v>2015</v>
      </c>
      <c r="L2309" s="1">
        <f t="shared" si="72"/>
        <v>27</v>
      </c>
      <c r="M2309" s="1" t="s">
        <v>79</v>
      </c>
    </row>
    <row r="2310" spans="8:13">
      <c r="H2310" s="1" t="s">
        <v>530</v>
      </c>
      <c r="I2310" s="1" t="s">
        <v>4301</v>
      </c>
      <c r="J2310" s="1" t="s">
        <v>4314</v>
      </c>
      <c r="K2310" s="1" t="str">
        <f t="shared" si="73"/>
        <v>2016</v>
      </c>
      <c r="L2310" s="1">
        <f t="shared" si="72"/>
        <v>32</v>
      </c>
      <c r="M2310" s="1" t="s">
        <v>60</v>
      </c>
    </row>
    <row r="2311" spans="8:13">
      <c r="H2311" s="1" t="s">
        <v>149</v>
      </c>
      <c r="I2311" s="1" t="s">
        <v>4394</v>
      </c>
      <c r="J2311" s="1" t="s">
        <v>4395</v>
      </c>
      <c r="K2311" s="1" t="str">
        <f t="shared" si="73"/>
        <v>2011</v>
      </c>
      <c r="L2311" s="1">
        <f t="shared" si="72"/>
        <v>32</v>
      </c>
      <c r="M2311" s="1" t="s">
        <v>60</v>
      </c>
    </row>
    <row r="2312" spans="8:13">
      <c r="H2312" s="1" t="s">
        <v>448</v>
      </c>
      <c r="I2312" s="1" t="s">
        <v>209</v>
      </c>
      <c r="J2312" s="1" t="s">
        <v>467</v>
      </c>
      <c r="K2312" s="1" t="str">
        <f t="shared" si="73"/>
        <v>2016</v>
      </c>
      <c r="L2312" s="1">
        <f t="shared" si="72"/>
        <v>32</v>
      </c>
      <c r="M2312" s="1" t="s">
        <v>60</v>
      </c>
    </row>
    <row r="2313" spans="8:13">
      <c r="H2313" s="1" t="s">
        <v>448</v>
      </c>
      <c r="I2313" s="1" t="s">
        <v>4872</v>
      </c>
      <c r="J2313" s="1" t="s">
        <v>4873</v>
      </c>
      <c r="K2313" s="1" t="str">
        <f t="shared" si="73"/>
        <v>2016</v>
      </c>
      <c r="L2313" s="1">
        <f t="shared" si="72"/>
        <v>32</v>
      </c>
      <c r="M2313" s="1" t="s">
        <v>60</v>
      </c>
    </row>
    <row r="2314" spans="8:13">
      <c r="H2314" s="1" t="s">
        <v>448</v>
      </c>
      <c r="I2314" s="1"/>
      <c r="J2314" s="1"/>
      <c r="K2314" s="1" t="str">
        <f t="shared" si="73"/>
        <v>1900</v>
      </c>
      <c r="L2314" s="1">
        <f t="shared" si="72"/>
        <v>32</v>
      </c>
      <c r="M2314" s="1" t="s">
        <v>60</v>
      </c>
    </row>
    <row r="2315" spans="8:13" hidden="1">
      <c r="H2315" s="1" t="s">
        <v>678</v>
      </c>
      <c r="I2315" s="1" t="s">
        <v>7812</v>
      </c>
      <c r="J2315" s="1" t="s">
        <v>1259</v>
      </c>
      <c r="K2315" s="1" t="str">
        <f t="shared" si="73"/>
        <v>2014</v>
      </c>
      <c r="L2315" s="1">
        <f t="shared" si="72"/>
        <v>32</v>
      </c>
      <c r="M2315" s="1" t="s">
        <v>79</v>
      </c>
    </row>
    <row r="2316" spans="8:13" hidden="1">
      <c r="H2316" s="1" t="s">
        <v>247</v>
      </c>
      <c r="I2316" s="1" t="s">
        <v>7818</v>
      </c>
      <c r="J2316" s="1" t="s">
        <v>2023</v>
      </c>
      <c r="K2316" s="1" t="str">
        <f t="shared" si="73"/>
        <v>2013</v>
      </c>
      <c r="L2316" s="1">
        <f t="shared" si="72"/>
        <v>12</v>
      </c>
      <c r="M2316" s="1" t="s">
        <v>79</v>
      </c>
    </row>
    <row r="2317" spans="8:13">
      <c r="H2317" s="1" t="s">
        <v>530</v>
      </c>
      <c r="I2317" s="1" t="s">
        <v>5087</v>
      </c>
      <c r="J2317" s="1" t="s">
        <v>3430</v>
      </c>
      <c r="K2317" s="1" t="str">
        <f t="shared" si="73"/>
        <v>2016</v>
      </c>
      <c r="L2317" s="1">
        <f t="shared" si="72"/>
        <v>32</v>
      </c>
      <c r="M2317" s="1" t="s">
        <v>60</v>
      </c>
    </row>
    <row r="2318" spans="8:13">
      <c r="H2318" s="1" t="s">
        <v>448</v>
      </c>
      <c r="I2318" s="1" t="s">
        <v>5545</v>
      </c>
      <c r="J2318" s="1" t="s">
        <v>1286</v>
      </c>
      <c r="K2318" s="1" t="str">
        <f t="shared" si="73"/>
        <v>2017</v>
      </c>
      <c r="L2318" s="1">
        <f t="shared" si="72"/>
        <v>32</v>
      </c>
      <c r="M2318" s="1" t="s">
        <v>60</v>
      </c>
    </row>
    <row r="2319" spans="8:13">
      <c r="H2319" s="1" t="s">
        <v>448</v>
      </c>
      <c r="I2319" s="1" t="s">
        <v>6378</v>
      </c>
      <c r="J2319" s="1" t="s">
        <v>274</v>
      </c>
      <c r="K2319" s="1" t="str">
        <f t="shared" si="73"/>
        <v>2017</v>
      </c>
      <c r="L2319" s="1">
        <f t="shared" si="72"/>
        <v>32</v>
      </c>
      <c r="M2319" s="1" t="s">
        <v>60</v>
      </c>
    </row>
    <row r="2320" spans="8:13" hidden="1">
      <c r="H2320" s="1" t="s">
        <v>197</v>
      </c>
      <c r="I2320" s="1" t="s">
        <v>7830</v>
      </c>
      <c r="J2320" s="1" t="s">
        <v>1030</v>
      </c>
      <c r="K2320" s="1" t="str">
        <f t="shared" si="73"/>
        <v>2019</v>
      </c>
      <c r="L2320" s="1">
        <f t="shared" si="72"/>
        <v>16</v>
      </c>
      <c r="M2320" s="1" t="s">
        <v>79</v>
      </c>
    </row>
    <row r="2321" spans="8:13">
      <c r="H2321" s="1" t="s">
        <v>678</v>
      </c>
      <c r="I2321" s="1" t="s">
        <v>6451</v>
      </c>
      <c r="J2321" s="1" t="s">
        <v>2008</v>
      </c>
      <c r="K2321" s="1" t="str">
        <f t="shared" si="73"/>
        <v>2014</v>
      </c>
      <c r="L2321" s="1">
        <f t="shared" si="72"/>
        <v>32</v>
      </c>
      <c r="M2321" s="1" t="s">
        <v>60</v>
      </c>
    </row>
    <row r="2322" spans="8:13" hidden="1">
      <c r="H2322" s="1" t="s">
        <v>484</v>
      </c>
      <c r="I2322" s="1" t="s">
        <v>7830</v>
      </c>
      <c r="J2322" s="1" t="s">
        <v>7838</v>
      </c>
      <c r="K2322" s="1" t="str">
        <f t="shared" si="73"/>
        <v>1990</v>
      </c>
      <c r="L2322" s="1">
        <f t="shared" si="72"/>
        <v>18</v>
      </c>
      <c r="M2322" s="1" t="s">
        <v>79</v>
      </c>
    </row>
    <row r="2323" spans="8:13">
      <c r="H2323" s="1" t="s">
        <v>530</v>
      </c>
      <c r="I2323" s="1" t="s">
        <v>6569</v>
      </c>
      <c r="J2323" s="1" t="s">
        <v>6589</v>
      </c>
      <c r="K2323" s="1" t="str">
        <f t="shared" si="73"/>
        <v>2019</v>
      </c>
      <c r="L2323" s="1">
        <f t="shared" si="72"/>
        <v>32</v>
      </c>
      <c r="M2323" s="1" t="s">
        <v>60</v>
      </c>
    </row>
    <row r="2324" spans="8:13">
      <c r="H2324" s="1">
        <v>35</v>
      </c>
      <c r="I2324" s="1" t="s">
        <v>7125</v>
      </c>
      <c r="J2324" s="1" t="s">
        <v>7126</v>
      </c>
      <c r="K2324" s="1" t="str">
        <f t="shared" si="73"/>
        <v>2012</v>
      </c>
      <c r="L2324" s="1">
        <f t="shared" si="72"/>
        <v>32</v>
      </c>
      <c r="M2324" s="1" t="s">
        <v>60</v>
      </c>
    </row>
    <row r="2325" spans="8:13" hidden="1">
      <c r="H2325" s="1" t="s">
        <v>53</v>
      </c>
      <c r="I2325" s="1" t="s">
        <v>690</v>
      </c>
      <c r="J2325" s="1" t="s">
        <v>5441</v>
      </c>
      <c r="K2325" s="1" t="str">
        <f t="shared" si="73"/>
        <v>2020</v>
      </c>
      <c r="L2325" s="1">
        <f t="shared" si="72"/>
        <v>2</v>
      </c>
      <c r="M2325" s="1" t="s">
        <v>79</v>
      </c>
    </row>
    <row r="2326" spans="8:13">
      <c r="H2326" s="1" t="s">
        <v>678</v>
      </c>
      <c r="I2326" s="1" t="s">
        <v>7172</v>
      </c>
      <c r="J2326" s="1" t="s">
        <v>2708</v>
      </c>
      <c r="K2326" s="1" t="str">
        <f t="shared" si="73"/>
        <v>2012</v>
      </c>
      <c r="L2326" s="1">
        <f t="shared" si="72"/>
        <v>32</v>
      </c>
      <c r="M2326" s="1" t="s">
        <v>60</v>
      </c>
    </row>
    <row r="2327" spans="8:13" hidden="1">
      <c r="H2327" s="1" t="s">
        <v>134</v>
      </c>
      <c r="I2327" s="1" t="s">
        <v>7862</v>
      </c>
      <c r="J2327" s="1" t="s">
        <v>4156</v>
      </c>
      <c r="K2327" s="1" t="str">
        <f t="shared" si="73"/>
        <v>2008</v>
      </c>
      <c r="L2327" s="1">
        <f t="shared" si="72"/>
        <v>24</v>
      </c>
      <c r="M2327" s="1" t="s">
        <v>79</v>
      </c>
    </row>
    <row r="2328" spans="8:13">
      <c r="H2328" s="1" t="s">
        <v>530</v>
      </c>
      <c r="I2328" s="1" t="s">
        <v>7191</v>
      </c>
      <c r="J2328" s="1" t="s">
        <v>7192</v>
      </c>
      <c r="K2328" s="1" t="str">
        <f t="shared" si="73"/>
        <v>2014</v>
      </c>
      <c r="L2328" s="1">
        <f t="shared" si="72"/>
        <v>32</v>
      </c>
      <c r="M2328" s="1" t="s">
        <v>60</v>
      </c>
    </row>
    <row r="2329" spans="8:13">
      <c r="H2329" s="1" t="s">
        <v>530</v>
      </c>
      <c r="I2329" s="1" t="s">
        <v>165</v>
      </c>
      <c r="J2329" s="1" t="s">
        <v>709</v>
      </c>
      <c r="K2329" s="1" t="str">
        <f t="shared" si="73"/>
        <v>2019</v>
      </c>
      <c r="L2329" s="1">
        <f t="shared" si="72"/>
        <v>32</v>
      </c>
      <c r="M2329" s="1" t="s">
        <v>60</v>
      </c>
    </row>
    <row r="2330" spans="8:13">
      <c r="H2330" s="1" t="s">
        <v>128</v>
      </c>
      <c r="I2330" s="1" t="s">
        <v>7570</v>
      </c>
      <c r="J2330" s="1" t="s">
        <v>7609</v>
      </c>
      <c r="K2330" s="1" t="str">
        <f t="shared" si="73"/>
        <v>2010</v>
      </c>
      <c r="L2330" s="1">
        <f t="shared" si="72"/>
        <v>32</v>
      </c>
      <c r="M2330" s="1" t="s">
        <v>60</v>
      </c>
    </row>
    <row r="2331" spans="8:13">
      <c r="H2331" s="1" t="s">
        <v>448</v>
      </c>
      <c r="I2331" s="1" t="s">
        <v>8837</v>
      </c>
      <c r="J2331" s="1" t="s">
        <v>8353</v>
      </c>
      <c r="K2331" s="1" t="str">
        <f t="shared" si="73"/>
        <v>2014</v>
      </c>
      <c r="L2331" s="1">
        <f t="shared" si="72"/>
        <v>32</v>
      </c>
      <c r="M2331" s="1" t="s">
        <v>60</v>
      </c>
    </row>
    <row r="2332" spans="8:13">
      <c r="H2332" s="1" t="s">
        <v>809</v>
      </c>
      <c r="I2332" s="1" t="s">
        <v>8854</v>
      </c>
      <c r="J2332" s="1" t="s">
        <v>7364</v>
      </c>
      <c r="K2332" s="1" t="str">
        <f t="shared" si="73"/>
        <v>2010</v>
      </c>
      <c r="L2332" s="1">
        <f t="shared" si="72"/>
        <v>32</v>
      </c>
      <c r="M2332" s="1" t="s">
        <v>60</v>
      </c>
    </row>
    <row r="2333" spans="8:13" hidden="1">
      <c r="H2333" s="1" t="s">
        <v>583</v>
      </c>
      <c r="I2333" s="1" t="s">
        <v>7875</v>
      </c>
      <c r="J2333" s="1" t="s">
        <v>1899</v>
      </c>
      <c r="K2333" s="1" t="str">
        <f t="shared" si="73"/>
        <v>2005</v>
      </c>
      <c r="L2333" s="1">
        <f t="shared" si="72"/>
        <v>15</v>
      </c>
      <c r="M2333" s="1" t="s">
        <v>79</v>
      </c>
    </row>
    <row r="2334" spans="8:13" hidden="1">
      <c r="H2334" s="1" t="s">
        <v>387</v>
      </c>
      <c r="I2334" s="1" t="s">
        <v>7875</v>
      </c>
      <c r="J2334" s="1" t="s">
        <v>1072</v>
      </c>
      <c r="K2334" s="1" t="str">
        <f t="shared" si="73"/>
        <v>2009</v>
      </c>
      <c r="L2334" s="1">
        <f t="shared" si="72"/>
        <v>65</v>
      </c>
      <c r="M2334" s="1" t="s">
        <v>79</v>
      </c>
    </row>
    <row r="2335" spans="8:13">
      <c r="H2335" s="1" t="s">
        <v>448</v>
      </c>
      <c r="I2335" s="1" t="s">
        <v>9045</v>
      </c>
      <c r="J2335" s="1" t="s">
        <v>9059</v>
      </c>
      <c r="K2335" s="1" t="str">
        <f t="shared" si="73"/>
        <v>2012</v>
      </c>
      <c r="L2335" s="1">
        <f t="shared" si="72"/>
        <v>32</v>
      </c>
      <c r="M2335" s="1" t="s">
        <v>60</v>
      </c>
    </row>
    <row r="2336" spans="8:13" hidden="1">
      <c r="H2336" s="1" t="s">
        <v>63</v>
      </c>
      <c r="I2336" s="1" t="s">
        <v>7875</v>
      </c>
      <c r="J2336" s="1" t="s">
        <v>3141</v>
      </c>
      <c r="K2336" s="1" t="str">
        <f t="shared" si="73"/>
        <v>2011</v>
      </c>
      <c r="L2336" s="1">
        <f t="shared" si="72"/>
        <v>29</v>
      </c>
      <c r="M2336" s="1" t="s">
        <v>79</v>
      </c>
    </row>
    <row r="2337" spans="8:13">
      <c r="H2337" s="1" t="s">
        <v>530</v>
      </c>
      <c r="I2337" s="1" t="s">
        <v>9524</v>
      </c>
      <c r="J2337" s="1" t="s">
        <v>9006</v>
      </c>
      <c r="K2337" s="1" t="str">
        <f t="shared" si="73"/>
        <v>2012</v>
      </c>
      <c r="L2337" s="1">
        <f t="shared" si="72"/>
        <v>32</v>
      </c>
      <c r="M2337" s="1" t="s">
        <v>60</v>
      </c>
    </row>
    <row r="2338" spans="8:13">
      <c r="H2338" s="1" t="s">
        <v>351</v>
      </c>
      <c r="I2338" s="1" t="s">
        <v>9536</v>
      </c>
      <c r="J2338" s="1" t="s">
        <v>9537</v>
      </c>
      <c r="K2338" s="1" t="str">
        <f t="shared" si="73"/>
        <v>1990</v>
      </c>
      <c r="L2338" s="1">
        <f t="shared" si="72"/>
        <v>32</v>
      </c>
      <c r="M2338" s="1" t="s">
        <v>60</v>
      </c>
    </row>
    <row r="2339" spans="8:13" hidden="1">
      <c r="H2339" s="1" t="s">
        <v>177</v>
      </c>
      <c r="I2339" s="1" t="s">
        <v>7894</v>
      </c>
      <c r="J2339" s="1" t="s">
        <v>7895</v>
      </c>
      <c r="K2339" s="1" t="str">
        <f t="shared" si="73"/>
        <v>2010</v>
      </c>
      <c r="L2339" s="1">
        <f t="shared" si="72"/>
        <v>21</v>
      </c>
      <c r="M2339" s="1" t="s">
        <v>79</v>
      </c>
    </row>
    <row r="2340" spans="8:13">
      <c r="H2340" s="1" t="s">
        <v>256</v>
      </c>
      <c r="I2340" s="1" t="s">
        <v>9585</v>
      </c>
      <c r="J2340" s="1" t="s">
        <v>9634</v>
      </c>
      <c r="K2340" s="1" t="str">
        <f t="shared" si="73"/>
        <v>2000</v>
      </c>
      <c r="L2340" s="1">
        <f t="shared" si="72"/>
        <v>32</v>
      </c>
      <c r="M2340" s="1" t="s">
        <v>60</v>
      </c>
    </row>
    <row r="2341" spans="8:13">
      <c r="H2341" s="1" t="s">
        <v>678</v>
      </c>
      <c r="I2341" s="1" t="s">
        <v>9931</v>
      </c>
      <c r="J2341" s="1" t="s">
        <v>9935</v>
      </c>
      <c r="K2341" s="1" t="str">
        <f t="shared" si="73"/>
        <v>2011</v>
      </c>
      <c r="L2341" s="1">
        <f t="shared" si="72"/>
        <v>32</v>
      </c>
      <c r="M2341" s="1" t="s">
        <v>60</v>
      </c>
    </row>
    <row r="2342" spans="8:13" hidden="1">
      <c r="H2342" s="1" t="s">
        <v>130</v>
      </c>
      <c r="I2342" s="1" t="s">
        <v>7898</v>
      </c>
      <c r="J2342" s="1" t="s">
        <v>2079</v>
      </c>
      <c r="K2342" s="1" t="str">
        <f t="shared" si="73"/>
        <v>2006</v>
      </c>
      <c r="L2342" s="1">
        <f t="shared" si="72"/>
        <v>6</v>
      </c>
      <c r="M2342" s="1" t="s">
        <v>79</v>
      </c>
    </row>
    <row r="2343" spans="8:13">
      <c r="H2343" s="1" t="s">
        <v>448</v>
      </c>
      <c r="I2343" s="1" t="s">
        <v>10132</v>
      </c>
      <c r="J2343" s="1" t="s">
        <v>7898</v>
      </c>
      <c r="K2343" s="1" t="str">
        <f t="shared" si="73"/>
        <v>2012</v>
      </c>
      <c r="L2343" s="1">
        <f t="shared" si="72"/>
        <v>32</v>
      </c>
      <c r="M2343" s="1" t="s">
        <v>60</v>
      </c>
    </row>
    <row r="2344" spans="8:13" hidden="1">
      <c r="H2344" s="1" t="s">
        <v>149</v>
      </c>
      <c r="I2344" s="1" t="s">
        <v>7898</v>
      </c>
      <c r="J2344" s="1" t="s">
        <v>3167</v>
      </c>
      <c r="K2344" s="1" t="str">
        <f t="shared" si="73"/>
        <v>1997</v>
      </c>
      <c r="L2344" s="1">
        <f t="shared" si="72"/>
        <v>24</v>
      </c>
      <c r="M2344" s="1" t="s">
        <v>79</v>
      </c>
    </row>
    <row r="2345" spans="8:13">
      <c r="H2345" s="1" t="s">
        <v>530</v>
      </c>
      <c r="I2345" s="1" t="s">
        <v>10249</v>
      </c>
      <c r="J2345" s="1" t="s">
        <v>2019</v>
      </c>
      <c r="K2345" s="1" t="str">
        <f t="shared" si="73"/>
        <v>2012</v>
      </c>
      <c r="L2345" s="1">
        <f t="shared" si="72"/>
        <v>32</v>
      </c>
      <c r="M2345" s="1" t="s">
        <v>60</v>
      </c>
    </row>
    <row r="2346" spans="8:13">
      <c r="H2346" s="1" t="s">
        <v>678</v>
      </c>
      <c r="I2346" s="1" t="s">
        <v>10675</v>
      </c>
      <c r="J2346" s="1" t="s">
        <v>752</v>
      </c>
      <c r="K2346" s="1" t="str">
        <f t="shared" si="73"/>
        <v>2018</v>
      </c>
      <c r="L2346" s="1">
        <f t="shared" si="72"/>
        <v>32</v>
      </c>
      <c r="M2346" s="1" t="s">
        <v>60</v>
      </c>
    </row>
    <row r="2347" spans="8:13" hidden="1">
      <c r="H2347" s="1" t="s">
        <v>88</v>
      </c>
      <c r="I2347" s="1" t="s">
        <v>7913</v>
      </c>
      <c r="J2347" s="1" t="s">
        <v>2019</v>
      </c>
      <c r="K2347" s="1" t="str">
        <f t="shared" si="73"/>
        <v>2012</v>
      </c>
      <c r="L2347" s="1">
        <f t="shared" si="72"/>
        <v>23</v>
      </c>
      <c r="M2347" s="1" t="s">
        <v>79</v>
      </c>
    </row>
    <row r="2348" spans="8:13" hidden="1">
      <c r="H2348" s="1" t="s">
        <v>448</v>
      </c>
      <c r="I2348" s="1" t="s">
        <v>7913</v>
      </c>
      <c r="J2348" s="1" t="s">
        <v>1534</v>
      </c>
      <c r="K2348" s="1" t="str">
        <f t="shared" si="73"/>
        <v>2016</v>
      </c>
      <c r="L2348" s="1">
        <f t="shared" si="72"/>
        <v>31</v>
      </c>
      <c r="M2348" s="1" t="s">
        <v>79</v>
      </c>
    </row>
    <row r="2349" spans="8:13">
      <c r="H2349" s="1" t="s">
        <v>448</v>
      </c>
      <c r="I2349" s="1" t="s">
        <v>8824</v>
      </c>
      <c r="J2349" s="1" t="s">
        <v>9482</v>
      </c>
      <c r="K2349" s="1" t="str">
        <f t="shared" si="73"/>
        <v>2014</v>
      </c>
      <c r="L2349" s="1">
        <f t="shared" si="72"/>
        <v>32</v>
      </c>
      <c r="M2349" s="1" t="s">
        <v>60</v>
      </c>
    </row>
    <row r="2350" spans="8:13" hidden="1">
      <c r="H2350" s="1"/>
      <c r="I2350" s="1" t="s">
        <v>7921</v>
      </c>
      <c r="J2350" s="1" t="s">
        <v>2091</v>
      </c>
      <c r="K2350" s="1" t="str">
        <f t="shared" si="73"/>
        <v>2017</v>
      </c>
      <c r="L2350" s="1">
        <f t="shared" si="72"/>
        <v>0</v>
      </c>
      <c r="M2350" s="1"/>
    </row>
    <row r="2351" spans="8:13" hidden="1">
      <c r="H2351" s="1"/>
      <c r="I2351" s="1" t="s">
        <v>7921</v>
      </c>
      <c r="J2351" s="1" t="s">
        <v>2023</v>
      </c>
      <c r="K2351" s="1" t="str">
        <f t="shared" si="73"/>
        <v>2013</v>
      </c>
      <c r="L2351" s="1">
        <f t="shared" si="72"/>
        <v>-4</v>
      </c>
      <c r="M2351" s="1"/>
    </row>
    <row r="2352" spans="8:13" hidden="1">
      <c r="H2352" s="1"/>
      <c r="I2352" s="1" t="s">
        <v>7926</v>
      </c>
      <c r="J2352" s="1" t="s">
        <v>496</v>
      </c>
      <c r="K2352" s="1" t="str">
        <f t="shared" si="73"/>
        <v>2017</v>
      </c>
      <c r="L2352" s="1">
        <f t="shared" ref="L2352:L2415" si="74">H2352-(TEXT(I2352,"YYYY")-TEXT(J2352,"YYYY"))</f>
        <v>0</v>
      </c>
      <c r="M2352" s="1"/>
    </row>
    <row r="2353" spans="8:13" hidden="1">
      <c r="H2353" s="1" t="s">
        <v>144</v>
      </c>
      <c r="I2353" s="1" t="s">
        <v>7926</v>
      </c>
      <c r="J2353" s="1" t="s">
        <v>2212</v>
      </c>
      <c r="K2353" s="1" t="str">
        <f t="shared" si="73"/>
        <v>2010</v>
      </c>
      <c r="L2353" s="1">
        <f t="shared" si="74"/>
        <v>17</v>
      </c>
      <c r="M2353" s="1" t="s">
        <v>79</v>
      </c>
    </row>
    <row r="2354" spans="8:13" hidden="1">
      <c r="H2354" s="1"/>
      <c r="I2354" s="1" t="s">
        <v>2527</v>
      </c>
      <c r="J2354" s="1" t="s">
        <v>3167</v>
      </c>
      <c r="K2354" s="1" t="str">
        <f t="shared" si="73"/>
        <v>1997</v>
      </c>
      <c r="L2354" s="1">
        <f t="shared" si="74"/>
        <v>-20</v>
      </c>
      <c r="M2354" s="1"/>
    </row>
    <row r="2355" spans="8:13" hidden="1">
      <c r="H2355" s="1"/>
      <c r="I2355" s="1" t="s">
        <v>2527</v>
      </c>
      <c r="J2355" s="1" t="s">
        <v>467</v>
      </c>
      <c r="K2355" s="1" t="str">
        <f t="shared" si="73"/>
        <v>2016</v>
      </c>
      <c r="L2355" s="1">
        <f t="shared" si="74"/>
        <v>-1</v>
      </c>
      <c r="M2355" s="1"/>
    </row>
    <row r="2356" spans="8:13">
      <c r="H2356" s="1" t="s">
        <v>555</v>
      </c>
      <c r="I2356" s="1" t="s">
        <v>774</v>
      </c>
      <c r="J2356" s="1" t="s">
        <v>11223</v>
      </c>
      <c r="K2356" s="1" t="str">
        <f t="shared" si="73"/>
        <v>2006</v>
      </c>
      <c r="L2356" s="1">
        <f t="shared" si="74"/>
        <v>32</v>
      </c>
      <c r="M2356" s="1" t="s">
        <v>60</v>
      </c>
    </row>
    <row r="2357" spans="8:13" hidden="1">
      <c r="H2357" s="1" t="s">
        <v>58</v>
      </c>
      <c r="I2357" s="1" t="s">
        <v>7934</v>
      </c>
      <c r="J2357" s="1" t="s">
        <v>236</v>
      </c>
      <c r="K2357" s="1" t="str">
        <f t="shared" si="73"/>
        <v>2017</v>
      </c>
      <c r="L2357" s="1">
        <f t="shared" si="74"/>
        <v>10</v>
      </c>
      <c r="M2357" s="1" t="s">
        <v>79</v>
      </c>
    </row>
    <row r="2358" spans="8:13" hidden="1">
      <c r="H2358" s="1" t="s">
        <v>583</v>
      </c>
      <c r="I2358" s="1" t="s">
        <v>7937</v>
      </c>
      <c r="J2358" s="1" t="s">
        <v>2828</v>
      </c>
      <c r="K2358" s="1" t="str">
        <f t="shared" si="73"/>
        <v>2019</v>
      </c>
      <c r="L2358" s="1">
        <f t="shared" si="74"/>
        <v>21</v>
      </c>
      <c r="M2358" s="1" t="s">
        <v>79</v>
      </c>
    </row>
    <row r="2359" spans="8:13" hidden="1">
      <c r="H2359" s="1"/>
      <c r="I2359" s="1" t="s">
        <v>7934</v>
      </c>
      <c r="J2359" s="1" t="s">
        <v>236</v>
      </c>
      <c r="K2359" s="1" t="str">
        <f t="shared" si="73"/>
        <v>2017</v>
      </c>
      <c r="L2359" s="1">
        <f t="shared" si="74"/>
        <v>0</v>
      </c>
      <c r="M2359" s="1"/>
    </row>
    <row r="2360" spans="8:13" hidden="1">
      <c r="H2360" s="1"/>
      <c r="I2360" s="1" t="s">
        <v>7934</v>
      </c>
      <c r="J2360" s="1" t="s">
        <v>496</v>
      </c>
      <c r="K2360" s="1" t="str">
        <f t="shared" si="73"/>
        <v>2017</v>
      </c>
      <c r="L2360" s="1">
        <f t="shared" si="74"/>
        <v>0</v>
      </c>
      <c r="M2360" s="1"/>
    </row>
    <row r="2361" spans="8:13" hidden="1">
      <c r="H2361" s="1" t="s">
        <v>217</v>
      </c>
      <c r="I2361" s="1" t="s">
        <v>7942</v>
      </c>
      <c r="J2361" s="1" t="s">
        <v>236</v>
      </c>
      <c r="K2361" s="1" t="str">
        <f t="shared" si="73"/>
        <v>2017</v>
      </c>
      <c r="L2361" s="1">
        <f t="shared" si="74"/>
        <v>16</v>
      </c>
      <c r="M2361" s="1" t="s">
        <v>79</v>
      </c>
    </row>
    <row r="2362" spans="8:13" hidden="1">
      <c r="H2362" s="1"/>
      <c r="I2362" s="1" t="s">
        <v>7945</v>
      </c>
      <c r="J2362" s="1" t="s">
        <v>2008</v>
      </c>
      <c r="K2362" s="1" t="str">
        <f t="shared" si="73"/>
        <v>2014</v>
      </c>
      <c r="L2362" s="1">
        <f t="shared" si="74"/>
        <v>-2</v>
      </c>
      <c r="M2362" s="1"/>
    </row>
    <row r="2363" spans="8:13" hidden="1">
      <c r="H2363" s="1"/>
      <c r="I2363" s="1" t="s">
        <v>1681</v>
      </c>
      <c r="J2363" s="1" t="s">
        <v>236</v>
      </c>
      <c r="K2363" s="1" t="str">
        <f t="shared" si="73"/>
        <v>2017</v>
      </c>
      <c r="L2363" s="1">
        <f t="shared" si="74"/>
        <v>0</v>
      </c>
      <c r="M2363" s="1"/>
    </row>
    <row r="2364" spans="8:13">
      <c r="H2364" s="1" t="s">
        <v>448</v>
      </c>
      <c r="I2364" s="1" t="s">
        <v>8862</v>
      </c>
      <c r="J2364" s="1" t="s">
        <v>711</v>
      </c>
      <c r="K2364" s="1" t="str">
        <f t="shared" si="73"/>
        <v>2014</v>
      </c>
      <c r="L2364" s="1">
        <f t="shared" si="74"/>
        <v>32</v>
      </c>
      <c r="M2364" s="1" t="s">
        <v>60</v>
      </c>
    </row>
    <row r="2365" spans="8:13" hidden="1">
      <c r="H2365" s="1"/>
      <c r="I2365" s="1" t="s">
        <v>1681</v>
      </c>
      <c r="J2365" s="1" t="s">
        <v>1918</v>
      </c>
      <c r="K2365" s="1" t="str">
        <f t="shared" si="73"/>
        <v>2007</v>
      </c>
      <c r="L2365" s="1">
        <f t="shared" si="74"/>
        <v>-10</v>
      </c>
      <c r="M2365" s="1"/>
    </row>
    <row r="2366" spans="8:13">
      <c r="H2366" s="1" t="s">
        <v>809</v>
      </c>
      <c r="I2366" s="1" t="s">
        <v>8856</v>
      </c>
      <c r="J2366" s="1" t="s">
        <v>11381</v>
      </c>
      <c r="K2366" s="1" t="str">
        <f t="shared" si="73"/>
        <v>2010</v>
      </c>
      <c r="L2366" s="1">
        <f t="shared" si="74"/>
        <v>32</v>
      </c>
      <c r="M2366" s="1" t="s">
        <v>60</v>
      </c>
    </row>
    <row r="2367" spans="8:13">
      <c r="H2367" s="1" t="s">
        <v>644</v>
      </c>
      <c r="I2367" s="1" t="s">
        <v>7574</v>
      </c>
      <c r="J2367" s="1" t="s">
        <v>1154</v>
      </c>
      <c r="K2367" s="1" t="str">
        <f t="shared" si="73"/>
        <v>2017</v>
      </c>
      <c r="L2367" s="1">
        <f t="shared" si="74"/>
        <v>32</v>
      </c>
      <c r="M2367" s="1" t="s">
        <v>60</v>
      </c>
    </row>
    <row r="2368" spans="8:13" hidden="1">
      <c r="H2368" s="1"/>
      <c r="I2368" s="1" t="s">
        <v>1286</v>
      </c>
      <c r="J2368" s="1" t="s">
        <v>6304</v>
      </c>
      <c r="K2368" s="1" t="str">
        <f t="shared" si="73"/>
        <v>2002</v>
      </c>
      <c r="L2368" s="1">
        <f t="shared" si="74"/>
        <v>-15</v>
      </c>
      <c r="M2368" s="1"/>
    </row>
    <row r="2369" spans="8:13">
      <c r="H2369" s="1" t="s">
        <v>530</v>
      </c>
      <c r="I2369" s="1" t="s">
        <v>11504</v>
      </c>
      <c r="J2369" s="1" t="s">
        <v>11505</v>
      </c>
      <c r="K2369" s="1" t="str">
        <f t="shared" si="73"/>
        <v>2017</v>
      </c>
      <c r="L2369" s="1">
        <f t="shared" si="74"/>
        <v>32</v>
      </c>
      <c r="M2369" s="1" t="s">
        <v>60</v>
      </c>
    </row>
    <row r="2370" spans="8:13" hidden="1">
      <c r="H2370" s="1" t="s">
        <v>88</v>
      </c>
      <c r="I2370" s="1" t="s">
        <v>7937</v>
      </c>
      <c r="J2370" s="1" t="s">
        <v>2471</v>
      </c>
      <c r="K2370" s="1" t="str">
        <f t="shared" ref="K2370:K2433" si="75">TEXT(J2370,"YYYY")</f>
        <v>2004</v>
      </c>
      <c r="L2370" s="1">
        <f t="shared" si="74"/>
        <v>12</v>
      </c>
      <c r="M2370" s="1" t="s">
        <v>79</v>
      </c>
    </row>
    <row r="2371" spans="8:13" hidden="1">
      <c r="H2371" s="1" t="s">
        <v>308</v>
      </c>
      <c r="I2371" s="1" t="s">
        <v>7937</v>
      </c>
      <c r="J2371" s="1" t="s">
        <v>7971</v>
      </c>
      <c r="K2371" s="1" t="str">
        <f t="shared" si="75"/>
        <v>2007</v>
      </c>
      <c r="L2371" s="1">
        <f t="shared" si="74"/>
        <v>44</v>
      </c>
      <c r="M2371" s="1" t="s">
        <v>79</v>
      </c>
    </row>
    <row r="2372" spans="8:13">
      <c r="H2372" s="1" t="s">
        <v>678</v>
      </c>
      <c r="I2372" s="1" t="s">
        <v>8097</v>
      </c>
      <c r="J2372" s="1" t="s">
        <v>2008</v>
      </c>
      <c r="K2372" s="1" t="str">
        <f t="shared" si="75"/>
        <v>2014</v>
      </c>
      <c r="L2372" s="1">
        <f t="shared" si="74"/>
        <v>32</v>
      </c>
      <c r="M2372" s="1" t="s">
        <v>60</v>
      </c>
    </row>
    <row r="2373" spans="8:13" hidden="1">
      <c r="H2373" s="1" t="s">
        <v>351</v>
      </c>
      <c r="I2373" s="1" t="s">
        <v>7977</v>
      </c>
      <c r="J2373" s="1" t="s">
        <v>4277</v>
      </c>
      <c r="K2373" s="1" t="str">
        <f t="shared" si="75"/>
        <v>2017</v>
      </c>
      <c r="L2373" s="1">
        <f t="shared" si="74"/>
        <v>55</v>
      </c>
      <c r="M2373" s="1" t="s">
        <v>79</v>
      </c>
    </row>
    <row r="2374" spans="8:13">
      <c r="H2374" s="1" t="s">
        <v>530</v>
      </c>
      <c r="I2374" s="1" t="s">
        <v>1685</v>
      </c>
      <c r="J2374" s="1" t="s">
        <v>1755</v>
      </c>
      <c r="K2374" s="1" t="str">
        <f t="shared" si="75"/>
        <v>2014</v>
      </c>
      <c r="L2374" s="1">
        <f t="shared" si="74"/>
        <v>32</v>
      </c>
      <c r="M2374" s="1" t="s">
        <v>60</v>
      </c>
    </row>
    <row r="2375" spans="8:13" hidden="1">
      <c r="H2375" s="1"/>
      <c r="I2375" s="1" t="s">
        <v>5078</v>
      </c>
      <c r="J2375" s="1" t="s">
        <v>1598</v>
      </c>
      <c r="K2375" s="1" t="str">
        <f t="shared" si="75"/>
        <v>2017</v>
      </c>
      <c r="L2375" s="1">
        <f t="shared" si="74"/>
        <v>0</v>
      </c>
      <c r="M2375" s="1"/>
    </row>
    <row r="2376" spans="8:13" hidden="1">
      <c r="H2376" s="1" t="s">
        <v>58</v>
      </c>
      <c r="I2376" s="1" t="s">
        <v>7984</v>
      </c>
      <c r="J2376" s="1" t="s">
        <v>873</v>
      </c>
      <c r="K2376" s="1" t="str">
        <f t="shared" si="75"/>
        <v>2017</v>
      </c>
      <c r="L2376" s="1">
        <f t="shared" si="74"/>
        <v>10</v>
      </c>
      <c r="M2376" s="1" t="s">
        <v>79</v>
      </c>
    </row>
    <row r="2377" spans="8:13">
      <c r="H2377" s="1" t="s">
        <v>644</v>
      </c>
      <c r="I2377" s="1" t="s">
        <v>4032</v>
      </c>
      <c r="J2377" s="1" t="s">
        <v>12132</v>
      </c>
      <c r="K2377" s="1" t="str">
        <f t="shared" si="75"/>
        <v>2017</v>
      </c>
      <c r="L2377" s="1">
        <f t="shared" si="74"/>
        <v>32</v>
      </c>
      <c r="M2377" s="1" t="s">
        <v>60</v>
      </c>
    </row>
    <row r="2378" spans="8:13" hidden="1">
      <c r="H2378" s="1"/>
      <c r="I2378" s="1" t="s">
        <v>7984</v>
      </c>
      <c r="J2378" s="1" t="s">
        <v>1815</v>
      </c>
      <c r="K2378" s="1" t="str">
        <f t="shared" si="75"/>
        <v>2008</v>
      </c>
      <c r="L2378" s="1">
        <f t="shared" si="74"/>
        <v>-9</v>
      </c>
      <c r="M2378" s="1"/>
    </row>
    <row r="2379" spans="8:13" hidden="1">
      <c r="H2379" s="1" t="s">
        <v>458</v>
      </c>
      <c r="I2379" s="1" t="s">
        <v>764</v>
      </c>
      <c r="J2379" s="1" t="s">
        <v>3167</v>
      </c>
      <c r="K2379" s="1" t="str">
        <f t="shared" si="75"/>
        <v>1997</v>
      </c>
      <c r="L2379" s="1">
        <f t="shared" si="74"/>
        <v>44</v>
      </c>
      <c r="M2379" s="1" t="s">
        <v>79</v>
      </c>
    </row>
    <row r="2380" spans="8:13" hidden="1">
      <c r="H2380" s="1" t="s">
        <v>263</v>
      </c>
      <c r="I2380" s="1" t="s">
        <v>7992</v>
      </c>
      <c r="J2380" s="1" t="s">
        <v>1534</v>
      </c>
      <c r="K2380" s="1" t="str">
        <f t="shared" si="75"/>
        <v>2016</v>
      </c>
      <c r="L2380" s="1">
        <f t="shared" si="74"/>
        <v>17</v>
      </c>
      <c r="M2380" s="1" t="s">
        <v>79</v>
      </c>
    </row>
    <row r="2381" spans="8:13" hidden="1">
      <c r="H2381" s="1"/>
      <c r="I2381" s="1" t="s">
        <v>7992</v>
      </c>
      <c r="J2381" s="1" t="s">
        <v>2008</v>
      </c>
      <c r="K2381" s="1" t="str">
        <f t="shared" si="75"/>
        <v>2014</v>
      </c>
      <c r="L2381" s="1">
        <f t="shared" si="74"/>
        <v>-3</v>
      </c>
      <c r="M2381" s="1"/>
    </row>
    <row r="2382" spans="8:13" hidden="1">
      <c r="H2382" s="1"/>
      <c r="I2382" s="1" t="s">
        <v>7992</v>
      </c>
      <c r="J2382" s="1" t="s">
        <v>1815</v>
      </c>
      <c r="K2382" s="1" t="str">
        <f t="shared" si="75"/>
        <v>2008</v>
      </c>
      <c r="L2382" s="1">
        <f t="shared" si="74"/>
        <v>-9</v>
      </c>
      <c r="M2382" s="1"/>
    </row>
    <row r="2383" spans="8:13" hidden="1">
      <c r="H2383" s="1" t="s">
        <v>644</v>
      </c>
      <c r="I2383" s="1" t="s">
        <v>7992</v>
      </c>
      <c r="J2383" s="1" t="s">
        <v>162</v>
      </c>
      <c r="K2383" s="1" t="str">
        <f t="shared" si="75"/>
        <v>2016</v>
      </c>
      <c r="L2383" s="1">
        <f t="shared" si="74"/>
        <v>34</v>
      </c>
      <c r="M2383" s="1" t="s">
        <v>79</v>
      </c>
    </row>
    <row r="2384" spans="8:13">
      <c r="H2384" s="1" t="s">
        <v>530</v>
      </c>
      <c r="I2384" s="1" t="s">
        <v>3805</v>
      </c>
      <c r="J2384" s="1" t="s">
        <v>72</v>
      </c>
      <c r="K2384" s="1" t="str">
        <f t="shared" si="75"/>
        <v>2019</v>
      </c>
      <c r="L2384" s="1">
        <f t="shared" si="74"/>
        <v>32</v>
      </c>
      <c r="M2384" s="1" t="s">
        <v>60</v>
      </c>
    </row>
    <row r="2385" spans="8:13">
      <c r="H2385" s="1" t="s">
        <v>256</v>
      </c>
      <c r="I2385" s="1" t="s">
        <v>12237</v>
      </c>
      <c r="J2385" s="1" t="s">
        <v>12252</v>
      </c>
      <c r="K2385" s="1" t="str">
        <f t="shared" si="75"/>
        <v>2000</v>
      </c>
      <c r="L2385" s="1">
        <f t="shared" si="74"/>
        <v>32</v>
      </c>
      <c r="M2385" s="1" t="s">
        <v>60</v>
      </c>
    </row>
    <row r="2386" spans="8:13" hidden="1">
      <c r="H2386" s="1" t="s">
        <v>54</v>
      </c>
      <c r="I2386" s="1" t="s">
        <v>996</v>
      </c>
      <c r="J2386" s="1" t="s">
        <v>6255</v>
      </c>
      <c r="K2386" s="1" t="str">
        <f t="shared" si="75"/>
        <v>2015</v>
      </c>
      <c r="L2386" s="1">
        <f t="shared" si="74"/>
        <v>1</v>
      </c>
      <c r="M2386" s="1" t="s">
        <v>79</v>
      </c>
    </row>
    <row r="2387" spans="8:13" hidden="1">
      <c r="H2387" s="1"/>
      <c r="I2387" s="1" t="s">
        <v>996</v>
      </c>
      <c r="J2387" s="1" t="s">
        <v>258</v>
      </c>
      <c r="K2387" s="1" t="str">
        <f t="shared" si="75"/>
        <v>2017</v>
      </c>
      <c r="L2387" s="1">
        <f t="shared" si="74"/>
        <v>0</v>
      </c>
      <c r="M2387" s="1"/>
    </row>
    <row r="2388" spans="8:13">
      <c r="H2388" s="1" t="s">
        <v>530</v>
      </c>
      <c r="I2388" s="1" t="s">
        <v>522</v>
      </c>
      <c r="J2388" s="1" t="s">
        <v>532</v>
      </c>
      <c r="K2388" s="1" t="str">
        <f t="shared" si="75"/>
        <v>2019</v>
      </c>
      <c r="L2388" s="1">
        <f t="shared" si="74"/>
        <v>33</v>
      </c>
      <c r="M2388" s="1" t="s">
        <v>60</v>
      </c>
    </row>
    <row r="2389" spans="8:13">
      <c r="H2389" s="1" t="s">
        <v>530</v>
      </c>
      <c r="I2389" s="1" t="s">
        <v>1192</v>
      </c>
      <c r="J2389" s="1" t="s">
        <v>877</v>
      </c>
      <c r="K2389" s="1" t="str">
        <f t="shared" si="75"/>
        <v>2019</v>
      </c>
      <c r="L2389" s="1">
        <f t="shared" si="74"/>
        <v>33</v>
      </c>
      <c r="M2389" s="1" t="s">
        <v>60</v>
      </c>
    </row>
    <row r="2390" spans="8:13">
      <c r="H2390" s="1" t="s">
        <v>530</v>
      </c>
      <c r="I2390" s="1" t="s">
        <v>1355</v>
      </c>
      <c r="J2390" s="1" t="s">
        <v>896</v>
      </c>
      <c r="K2390" s="1" t="str">
        <f t="shared" si="75"/>
        <v>2019</v>
      </c>
      <c r="L2390" s="1">
        <f t="shared" si="74"/>
        <v>33</v>
      </c>
      <c r="M2390" s="1" t="s">
        <v>60</v>
      </c>
    </row>
    <row r="2391" spans="8:13">
      <c r="H2391" s="1" t="s">
        <v>678</v>
      </c>
      <c r="I2391" s="1" t="s">
        <v>2182</v>
      </c>
      <c r="J2391" s="1" t="s">
        <v>474</v>
      </c>
      <c r="K2391" s="1" t="str">
        <f t="shared" si="75"/>
        <v>2018</v>
      </c>
      <c r="L2391" s="1">
        <f t="shared" si="74"/>
        <v>33</v>
      </c>
      <c r="M2391" s="1" t="s">
        <v>60</v>
      </c>
    </row>
    <row r="2392" spans="8:13" hidden="1">
      <c r="H2392" s="1" t="s">
        <v>464</v>
      </c>
      <c r="I2392" s="1" t="s">
        <v>7937</v>
      </c>
      <c r="J2392" s="1" t="s">
        <v>8014</v>
      </c>
      <c r="K2392" s="1" t="str">
        <f t="shared" si="75"/>
        <v>2011</v>
      </c>
      <c r="L2392" s="1">
        <f t="shared" si="74"/>
        <v>22</v>
      </c>
      <c r="M2392" s="1" t="s">
        <v>79</v>
      </c>
    </row>
    <row r="2393" spans="8:13" hidden="1">
      <c r="H2393" s="1" t="s">
        <v>256</v>
      </c>
      <c r="I2393" s="1" t="s">
        <v>8018</v>
      </c>
      <c r="J2393" s="1" t="s">
        <v>8019</v>
      </c>
      <c r="K2393" s="1" t="str">
        <f t="shared" si="75"/>
        <v>2013</v>
      </c>
      <c r="L2393" s="1">
        <f t="shared" si="74"/>
        <v>50</v>
      </c>
      <c r="M2393" s="1" t="s">
        <v>79</v>
      </c>
    </row>
    <row r="2394" spans="8:13" hidden="1">
      <c r="H2394" s="1" t="s">
        <v>126</v>
      </c>
      <c r="I2394" s="1" t="s">
        <v>8021</v>
      </c>
      <c r="J2394" s="1" t="s">
        <v>5013</v>
      </c>
      <c r="K2394" s="1" t="str">
        <f t="shared" si="75"/>
        <v>2014</v>
      </c>
      <c r="L2394" s="1">
        <f t="shared" si="74"/>
        <v>13</v>
      </c>
      <c r="M2394" s="1" t="s">
        <v>79</v>
      </c>
    </row>
    <row r="2395" spans="8:13" hidden="1">
      <c r="H2395" s="1" t="s">
        <v>256</v>
      </c>
      <c r="I2395" s="1" t="s">
        <v>8021</v>
      </c>
      <c r="J2395" s="1" t="s">
        <v>2559</v>
      </c>
      <c r="K2395" s="1" t="str">
        <f t="shared" si="75"/>
        <v>2007</v>
      </c>
      <c r="L2395" s="1">
        <f t="shared" si="74"/>
        <v>44</v>
      </c>
      <c r="M2395" s="1" t="s">
        <v>79</v>
      </c>
    </row>
    <row r="2396" spans="8:13">
      <c r="H2396" s="1" t="s">
        <v>530</v>
      </c>
      <c r="I2396" s="1" t="s">
        <v>978</v>
      </c>
      <c r="J2396" s="1" t="s">
        <v>881</v>
      </c>
      <c r="K2396" s="1" t="str">
        <f t="shared" si="75"/>
        <v>2018</v>
      </c>
      <c r="L2396" s="1">
        <f t="shared" si="74"/>
        <v>33</v>
      </c>
      <c r="M2396" s="1" t="s">
        <v>60</v>
      </c>
    </row>
    <row r="2397" spans="8:13">
      <c r="H2397" s="1" t="s">
        <v>530</v>
      </c>
      <c r="I2397" s="1" t="s">
        <v>1798</v>
      </c>
      <c r="J2397" s="1" t="s">
        <v>3442</v>
      </c>
      <c r="K2397" s="1" t="str">
        <f t="shared" si="75"/>
        <v>2018</v>
      </c>
      <c r="L2397" s="1">
        <f t="shared" si="74"/>
        <v>33</v>
      </c>
      <c r="M2397" s="1" t="s">
        <v>60</v>
      </c>
    </row>
    <row r="2398" spans="8:13" hidden="1">
      <c r="H2398" s="1" t="s">
        <v>118</v>
      </c>
      <c r="I2398" s="1" t="s">
        <v>8021</v>
      </c>
      <c r="J2398" s="1" t="s">
        <v>7730</v>
      </c>
      <c r="K2398" s="1" t="str">
        <f t="shared" si="75"/>
        <v>2011</v>
      </c>
      <c r="L2398" s="1">
        <f t="shared" si="74"/>
        <v>21</v>
      </c>
      <c r="M2398" s="1" t="s">
        <v>79</v>
      </c>
    </row>
    <row r="2399" spans="8:13" hidden="1">
      <c r="H2399" s="1" t="s">
        <v>189</v>
      </c>
      <c r="I2399" s="1" t="s">
        <v>8030</v>
      </c>
      <c r="J2399" s="1" t="s">
        <v>3217</v>
      </c>
      <c r="K2399" s="1" t="str">
        <f t="shared" si="75"/>
        <v>2013</v>
      </c>
      <c r="L2399" s="1">
        <f t="shared" si="74"/>
        <v>47</v>
      </c>
      <c r="M2399" s="1" t="s">
        <v>79</v>
      </c>
    </row>
    <row r="2400" spans="8:13">
      <c r="H2400" s="1" t="s">
        <v>530</v>
      </c>
      <c r="I2400" s="1" t="s">
        <v>3506</v>
      </c>
      <c r="J2400" s="1" t="s">
        <v>532</v>
      </c>
      <c r="K2400" s="1" t="str">
        <f t="shared" si="75"/>
        <v>2019</v>
      </c>
      <c r="L2400" s="1">
        <f t="shared" si="74"/>
        <v>33</v>
      </c>
      <c r="M2400" s="1" t="s">
        <v>60</v>
      </c>
    </row>
    <row r="2401" spans="8:13">
      <c r="H2401" s="1" t="s">
        <v>530</v>
      </c>
      <c r="I2401" s="1" t="s">
        <v>3566</v>
      </c>
      <c r="J2401" s="1" t="s">
        <v>873</v>
      </c>
      <c r="K2401" s="1" t="str">
        <f t="shared" si="75"/>
        <v>2017</v>
      </c>
      <c r="L2401" s="1">
        <f t="shared" si="74"/>
        <v>33</v>
      </c>
      <c r="M2401" s="1" t="s">
        <v>60</v>
      </c>
    </row>
    <row r="2402" spans="8:13" hidden="1">
      <c r="H2402" s="1" t="s">
        <v>177</v>
      </c>
      <c r="I2402" s="1" t="s">
        <v>8033</v>
      </c>
      <c r="J2402" s="1" t="s">
        <v>6167</v>
      </c>
      <c r="K2402" s="1" t="str">
        <f t="shared" si="75"/>
        <v>2013</v>
      </c>
      <c r="L2402" s="1">
        <f t="shared" si="74"/>
        <v>21</v>
      </c>
      <c r="M2402" s="1" t="s">
        <v>79</v>
      </c>
    </row>
    <row r="2403" spans="8:13">
      <c r="H2403" s="1" t="s">
        <v>530</v>
      </c>
      <c r="I2403" s="1" t="s">
        <v>3698</v>
      </c>
      <c r="J2403" s="1" t="s">
        <v>877</v>
      </c>
      <c r="K2403" s="1" t="str">
        <f t="shared" si="75"/>
        <v>2019</v>
      </c>
      <c r="L2403" s="1">
        <f t="shared" si="74"/>
        <v>33</v>
      </c>
      <c r="M2403" s="1" t="s">
        <v>60</v>
      </c>
    </row>
    <row r="2404" spans="8:13" hidden="1">
      <c r="H2404" s="1" t="s">
        <v>448</v>
      </c>
      <c r="I2404" s="1" t="s">
        <v>8033</v>
      </c>
      <c r="J2404" s="1" t="s">
        <v>8038</v>
      </c>
      <c r="K2404" s="1" t="str">
        <f t="shared" si="75"/>
        <v>2000</v>
      </c>
      <c r="L2404" s="1">
        <f t="shared" si="74"/>
        <v>17</v>
      </c>
      <c r="M2404" s="1" t="s">
        <v>79</v>
      </c>
    </row>
    <row r="2405" spans="8:13" hidden="1">
      <c r="H2405" s="1" t="s">
        <v>479</v>
      </c>
      <c r="I2405" s="1" t="s">
        <v>8033</v>
      </c>
      <c r="J2405" s="1" t="s">
        <v>7801</v>
      </c>
      <c r="K2405" s="1" t="str">
        <f t="shared" si="75"/>
        <v>2005</v>
      </c>
      <c r="L2405" s="1">
        <f t="shared" si="74"/>
        <v>9</v>
      </c>
      <c r="M2405" s="1" t="s">
        <v>79</v>
      </c>
    </row>
    <row r="2406" spans="8:13" hidden="1">
      <c r="H2406" s="1" t="s">
        <v>217</v>
      </c>
      <c r="I2406" s="1" t="s">
        <v>8033</v>
      </c>
      <c r="J2406" s="1" t="s">
        <v>4141</v>
      </c>
      <c r="K2406" s="1" t="str">
        <f t="shared" si="75"/>
        <v>2015</v>
      </c>
      <c r="L2406" s="1">
        <f t="shared" si="74"/>
        <v>16</v>
      </c>
      <c r="M2406" s="1" t="s">
        <v>79</v>
      </c>
    </row>
    <row r="2407" spans="8:13" hidden="1">
      <c r="H2407" s="1" t="s">
        <v>197</v>
      </c>
      <c r="I2407" s="1" t="s">
        <v>8033</v>
      </c>
      <c r="J2407" s="1" t="s">
        <v>7211</v>
      </c>
      <c r="K2407" s="1" t="str">
        <f t="shared" si="75"/>
        <v>2015</v>
      </c>
      <c r="L2407" s="1">
        <f t="shared" si="74"/>
        <v>17</v>
      </c>
      <c r="M2407" s="1" t="s">
        <v>79</v>
      </c>
    </row>
    <row r="2408" spans="8:13">
      <c r="H2408" s="1" t="s">
        <v>101</v>
      </c>
      <c r="I2408" s="1" t="s">
        <v>412</v>
      </c>
      <c r="J2408" s="1" t="s">
        <v>941</v>
      </c>
      <c r="K2408" s="1" t="str">
        <f t="shared" si="75"/>
        <v>2011</v>
      </c>
      <c r="L2408" s="1">
        <f t="shared" si="74"/>
        <v>33</v>
      </c>
      <c r="M2408" s="1" t="s">
        <v>60</v>
      </c>
    </row>
    <row r="2409" spans="8:13">
      <c r="H2409" s="1" t="s">
        <v>530</v>
      </c>
      <c r="I2409" s="1" t="s">
        <v>4137</v>
      </c>
      <c r="J2409" s="1" t="s">
        <v>705</v>
      </c>
      <c r="K2409" s="1" t="str">
        <f t="shared" si="75"/>
        <v>2018</v>
      </c>
      <c r="L2409" s="1">
        <f t="shared" si="74"/>
        <v>33</v>
      </c>
      <c r="M2409" s="1" t="s">
        <v>60</v>
      </c>
    </row>
    <row r="2410" spans="8:13" hidden="1">
      <c r="H2410" s="1" t="s">
        <v>134</v>
      </c>
      <c r="I2410" s="1" t="s">
        <v>6161</v>
      </c>
      <c r="J2410" s="1" t="s">
        <v>4531</v>
      </c>
      <c r="K2410" s="1" t="str">
        <f t="shared" si="75"/>
        <v>2011</v>
      </c>
      <c r="L2410" s="1">
        <f t="shared" si="74"/>
        <v>23</v>
      </c>
      <c r="M2410" s="1" t="s">
        <v>79</v>
      </c>
    </row>
    <row r="2411" spans="8:13" hidden="1">
      <c r="H2411" s="1" t="s">
        <v>344</v>
      </c>
      <c r="I2411" s="1" t="s">
        <v>6161</v>
      </c>
      <c r="J2411" s="1" t="s">
        <v>892</v>
      </c>
      <c r="K2411" s="1" t="str">
        <f t="shared" si="75"/>
        <v>2015</v>
      </c>
      <c r="L2411" s="1">
        <f t="shared" si="74"/>
        <v>21</v>
      </c>
      <c r="M2411" s="1" t="s">
        <v>79</v>
      </c>
    </row>
    <row r="2412" spans="8:13" hidden="1">
      <c r="H2412" s="1" t="s">
        <v>324</v>
      </c>
      <c r="I2412" s="1" t="s">
        <v>8016</v>
      </c>
      <c r="J2412" s="1" t="s">
        <v>877</v>
      </c>
      <c r="K2412" s="1" t="str">
        <f t="shared" si="75"/>
        <v>2019</v>
      </c>
      <c r="L2412" s="1">
        <f t="shared" si="74"/>
        <v>12</v>
      </c>
      <c r="M2412" s="1" t="s">
        <v>79</v>
      </c>
    </row>
    <row r="2413" spans="8:13" hidden="1">
      <c r="H2413" s="1" t="s">
        <v>240</v>
      </c>
      <c r="I2413" s="1" t="s">
        <v>8053</v>
      </c>
      <c r="J2413" s="1" t="s">
        <v>2023</v>
      </c>
      <c r="K2413" s="1" t="str">
        <f t="shared" si="75"/>
        <v>2013</v>
      </c>
      <c r="L2413" s="1">
        <f t="shared" si="74"/>
        <v>47</v>
      </c>
      <c r="M2413" s="1" t="s">
        <v>79</v>
      </c>
    </row>
    <row r="2414" spans="8:13">
      <c r="H2414" s="1" t="s">
        <v>530</v>
      </c>
      <c r="I2414" s="1" t="s">
        <v>4372</v>
      </c>
      <c r="J2414" s="1" t="s">
        <v>1286</v>
      </c>
      <c r="K2414" s="1" t="str">
        <f t="shared" si="75"/>
        <v>2017</v>
      </c>
      <c r="L2414" s="1">
        <f t="shared" si="74"/>
        <v>33</v>
      </c>
      <c r="M2414" s="1" t="s">
        <v>60</v>
      </c>
    </row>
    <row r="2415" spans="8:13" hidden="1">
      <c r="H2415" s="1" t="s">
        <v>197</v>
      </c>
      <c r="I2415" s="1" t="s">
        <v>8053</v>
      </c>
      <c r="J2415" s="1" t="s">
        <v>8067</v>
      </c>
      <c r="K2415" s="1" t="str">
        <f t="shared" si="75"/>
        <v>2019</v>
      </c>
      <c r="L2415" s="1">
        <f t="shared" si="74"/>
        <v>16</v>
      </c>
      <c r="M2415" s="1" t="s">
        <v>79</v>
      </c>
    </row>
    <row r="2416" spans="8:13">
      <c r="H2416" s="1" t="s">
        <v>282</v>
      </c>
      <c r="I2416" s="1" t="s">
        <v>3725</v>
      </c>
      <c r="J2416" s="1" t="s">
        <v>4156</v>
      </c>
      <c r="K2416" s="1" t="str">
        <f t="shared" si="75"/>
        <v>2008</v>
      </c>
      <c r="L2416" s="1">
        <f t="shared" ref="L2416:L2479" si="76">H2416-(TEXT(I2416,"YYYY")-TEXT(J2416,"YYYY"))</f>
        <v>33</v>
      </c>
      <c r="M2416" s="1" t="s">
        <v>60</v>
      </c>
    </row>
    <row r="2417" spans="8:13">
      <c r="H2417" s="1" t="s">
        <v>809</v>
      </c>
      <c r="I2417" s="1" t="s">
        <v>412</v>
      </c>
      <c r="J2417" s="1" t="s">
        <v>2023</v>
      </c>
      <c r="K2417" s="1" t="str">
        <f t="shared" si="75"/>
        <v>2013</v>
      </c>
      <c r="L2417" s="1">
        <f t="shared" si="76"/>
        <v>33</v>
      </c>
      <c r="M2417" s="1" t="s">
        <v>60</v>
      </c>
    </row>
    <row r="2418" spans="8:13">
      <c r="H2418" s="1" t="s">
        <v>530</v>
      </c>
      <c r="I2418" s="1" t="s">
        <v>3306</v>
      </c>
      <c r="J2418" s="1" t="s">
        <v>5167</v>
      </c>
      <c r="K2418" s="1" t="str">
        <f t="shared" si="75"/>
        <v>2017</v>
      </c>
      <c r="L2418" s="1">
        <f t="shared" si="76"/>
        <v>33</v>
      </c>
      <c r="M2418" s="1" t="s">
        <v>60</v>
      </c>
    </row>
    <row r="2419" spans="8:13" hidden="1">
      <c r="H2419" s="1" t="s">
        <v>484</v>
      </c>
      <c r="I2419" s="1" t="s">
        <v>8081</v>
      </c>
      <c r="J2419" s="1" t="s">
        <v>2231</v>
      </c>
      <c r="K2419" s="1" t="str">
        <f t="shared" si="75"/>
        <v>2018</v>
      </c>
      <c r="L2419" s="1">
        <f t="shared" si="76"/>
        <v>46</v>
      </c>
      <c r="M2419" s="1" t="s">
        <v>79</v>
      </c>
    </row>
    <row r="2420" spans="8:13">
      <c r="H2420" s="1" t="s">
        <v>78</v>
      </c>
      <c r="I2420" s="1" t="s">
        <v>5243</v>
      </c>
      <c r="J2420" s="1" t="s">
        <v>962</v>
      </c>
      <c r="K2420" s="1" t="str">
        <f t="shared" si="75"/>
        <v>2020</v>
      </c>
      <c r="L2420" s="1">
        <f t="shared" si="76"/>
        <v>33</v>
      </c>
      <c r="M2420" s="1" t="s">
        <v>60</v>
      </c>
    </row>
    <row r="2421" spans="8:13">
      <c r="H2421" s="1" t="s">
        <v>530</v>
      </c>
      <c r="I2421" s="1" t="s">
        <v>5394</v>
      </c>
      <c r="J2421" s="1" t="s">
        <v>274</v>
      </c>
      <c r="K2421" s="1" t="str">
        <f t="shared" si="75"/>
        <v>2017</v>
      </c>
      <c r="L2421" s="1">
        <f t="shared" si="76"/>
        <v>33</v>
      </c>
      <c r="M2421" s="1" t="s">
        <v>60</v>
      </c>
    </row>
    <row r="2422" spans="8:13" hidden="1">
      <c r="H2422" s="1" t="s">
        <v>344</v>
      </c>
      <c r="I2422" s="1" t="s">
        <v>8093</v>
      </c>
      <c r="J2422" s="1" t="s">
        <v>5894</v>
      </c>
      <c r="K2422" s="1" t="str">
        <f t="shared" si="75"/>
        <v>2020</v>
      </c>
      <c r="L2422" s="1">
        <f t="shared" si="76"/>
        <v>21</v>
      </c>
      <c r="M2422" s="1" t="s">
        <v>79</v>
      </c>
    </row>
    <row r="2423" spans="8:13">
      <c r="H2423" s="1" t="s">
        <v>584</v>
      </c>
      <c r="I2423" s="1" t="s">
        <v>6134</v>
      </c>
      <c r="J2423" s="1" t="s">
        <v>6139</v>
      </c>
      <c r="K2423" s="1" t="str">
        <f t="shared" si="75"/>
        <v>2013</v>
      </c>
      <c r="L2423" s="1">
        <f t="shared" si="76"/>
        <v>33</v>
      </c>
      <c r="M2423" s="1" t="s">
        <v>60</v>
      </c>
    </row>
    <row r="2424" spans="8:13">
      <c r="H2424" s="1" t="s">
        <v>530</v>
      </c>
      <c r="I2424" s="1" t="s">
        <v>6656</v>
      </c>
      <c r="J2424" s="1" t="s">
        <v>4102</v>
      </c>
      <c r="K2424" s="1" t="str">
        <f t="shared" si="75"/>
        <v>2016</v>
      </c>
      <c r="L2424" s="1">
        <f t="shared" si="76"/>
        <v>33</v>
      </c>
      <c r="M2424" s="1" t="s">
        <v>60</v>
      </c>
    </row>
    <row r="2425" spans="8:13" hidden="1">
      <c r="H2425" s="1" t="s">
        <v>479</v>
      </c>
      <c r="I2425" s="1" t="s">
        <v>1331</v>
      </c>
      <c r="J2425" s="1" t="s">
        <v>199</v>
      </c>
      <c r="K2425" s="1" t="str">
        <f t="shared" si="75"/>
        <v>2018</v>
      </c>
      <c r="L2425" s="1">
        <f t="shared" si="76"/>
        <v>17</v>
      </c>
      <c r="M2425" s="1" t="s">
        <v>79</v>
      </c>
    </row>
    <row r="2426" spans="8:13">
      <c r="H2426" s="1" t="s">
        <v>530</v>
      </c>
      <c r="I2426" s="1" t="s">
        <v>6892</v>
      </c>
      <c r="J2426" s="1" t="s">
        <v>6893</v>
      </c>
      <c r="K2426" s="1" t="str">
        <f t="shared" si="75"/>
        <v>2015</v>
      </c>
      <c r="L2426" s="1">
        <f t="shared" si="76"/>
        <v>33</v>
      </c>
      <c r="M2426" s="1" t="s">
        <v>60</v>
      </c>
    </row>
    <row r="2427" spans="8:13" hidden="1">
      <c r="H2427" s="1" t="s">
        <v>240</v>
      </c>
      <c r="I2427" s="1" t="s">
        <v>6218</v>
      </c>
      <c r="J2427" s="1" t="s">
        <v>8116</v>
      </c>
      <c r="K2427" s="1" t="str">
        <f t="shared" si="75"/>
        <v>2015</v>
      </c>
      <c r="L2427" s="1">
        <f t="shared" si="76"/>
        <v>49</v>
      </c>
      <c r="M2427" s="1" t="s">
        <v>79</v>
      </c>
    </row>
    <row r="2428" spans="8:13">
      <c r="H2428" s="1" t="s">
        <v>282</v>
      </c>
      <c r="I2428" s="1" t="s">
        <v>7090</v>
      </c>
      <c r="J2428" s="1" t="s">
        <v>1899</v>
      </c>
      <c r="K2428" s="1" t="str">
        <f t="shared" si="75"/>
        <v>2005</v>
      </c>
      <c r="L2428" s="1">
        <f t="shared" si="76"/>
        <v>33</v>
      </c>
      <c r="M2428" s="1" t="s">
        <v>60</v>
      </c>
    </row>
    <row r="2429" spans="8:13">
      <c r="H2429" s="1" t="s">
        <v>530</v>
      </c>
      <c r="I2429" s="1" t="s">
        <v>7369</v>
      </c>
      <c r="J2429" s="1" t="s">
        <v>7302</v>
      </c>
      <c r="K2429" s="1" t="str">
        <f t="shared" si="75"/>
        <v>2015</v>
      </c>
      <c r="L2429" s="1">
        <f t="shared" si="76"/>
        <v>33</v>
      </c>
      <c r="M2429" s="1" t="s">
        <v>60</v>
      </c>
    </row>
    <row r="2430" spans="8:13">
      <c r="H2430" s="1" t="s">
        <v>310</v>
      </c>
      <c r="I2430" s="1" t="s">
        <v>5637</v>
      </c>
      <c r="J2430" s="1" t="s">
        <v>7668</v>
      </c>
      <c r="K2430" s="1" t="str">
        <f t="shared" si="75"/>
        <v>2004</v>
      </c>
      <c r="L2430" s="1">
        <f t="shared" si="76"/>
        <v>33</v>
      </c>
      <c r="M2430" s="1" t="s">
        <v>60</v>
      </c>
    </row>
    <row r="2431" spans="8:13" hidden="1">
      <c r="H2431" s="1" t="s">
        <v>217</v>
      </c>
      <c r="I2431" s="1" t="s">
        <v>6586</v>
      </c>
      <c r="J2431" s="1" t="s">
        <v>1524</v>
      </c>
      <c r="K2431" s="1" t="str">
        <f t="shared" si="75"/>
        <v>2019</v>
      </c>
      <c r="L2431" s="1">
        <f t="shared" si="76"/>
        <v>15</v>
      </c>
      <c r="M2431" s="1" t="s">
        <v>79</v>
      </c>
    </row>
    <row r="2432" spans="8:13" hidden="1">
      <c r="H2432" s="1" t="s">
        <v>63</v>
      </c>
      <c r="I2432" s="1" t="s">
        <v>6586</v>
      </c>
      <c r="J2432" s="1" t="s">
        <v>4960</v>
      </c>
      <c r="K2432" s="1" t="str">
        <f t="shared" si="75"/>
        <v>2017</v>
      </c>
      <c r="L2432" s="1">
        <f t="shared" si="76"/>
        <v>27</v>
      </c>
      <c r="M2432" s="1" t="s">
        <v>79</v>
      </c>
    </row>
    <row r="2433" spans="8:13">
      <c r="H2433" s="1" t="s">
        <v>678</v>
      </c>
      <c r="I2433" s="1" t="s">
        <v>8518</v>
      </c>
      <c r="J2433" s="1" t="s">
        <v>8409</v>
      </c>
      <c r="K2433" s="1" t="str">
        <f t="shared" si="75"/>
        <v>2013</v>
      </c>
      <c r="L2433" s="1">
        <f t="shared" si="76"/>
        <v>33</v>
      </c>
      <c r="M2433" s="1" t="s">
        <v>60</v>
      </c>
    </row>
    <row r="2434" spans="8:13">
      <c r="H2434" s="1" t="s">
        <v>644</v>
      </c>
      <c r="I2434" s="1" t="s">
        <v>202</v>
      </c>
      <c r="J2434" s="1" t="s">
        <v>2178</v>
      </c>
      <c r="K2434" s="1" t="str">
        <f t="shared" ref="K2434:K2497" si="77">TEXT(J2434,"YYYY")</f>
        <v>2018</v>
      </c>
      <c r="L2434" s="1">
        <f t="shared" si="76"/>
        <v>33</v>
      </c>
      <c r="M2434" s="1" t="s">
        <v>60</v>
      </c>
    </row>
    <row r="2435" spans="8:13">
      <c r="H2435" s="1" t="s">
        <v>678</v>
      </c>
      <c r="I2435" s="1" t="s">
        <v>8846</v>
      </c>
      <c r="J2435" s="1" t="s">
        <v>8849</v>
      </c>
      <c r="K2435" s="1" t="str">
        <f t="shared" si="77"/>
        <v>2013</v>
      </c>
      <c r="L2435" s="1">
        <f t="shared" si="76"/>
        <v>33</v>
      </c>
      <c r="M2435" s="1" t="s">
        <v>60</v>
      </c>
    </row>
    <row r="2436" spans="8:13" hidden="1">
      <c r="H2436" s="1" t="s">
        <v>1488</v>
      </c>
      <c r="I2436" s="1" t="s">
        <v>6586</v>
      </c>
      <c r="J2436" s="1" t="s">
        <v>5622</v>
      </c>
      <c r="K2436" s="1" t="str">
        <f t="shared" si="77"/>
        <v>2020</v>
      </c>
      <c r="L2436" s="1">
        <f t="shared" si="76"/>
        <v>67</v>
      </c>
      <c r="M2436" s="1" t="s">
        <v>79</v>
      </c>
    </row>
    <row r="2437" spans="8:13" hidden="1">
      <c r="H2437" s="1" t="s">
        <v>299</v>
      </c>
      <c r="I2437" s="1" t="s">
        <v>6586</v>
      </c>
      <c r="J2437" s="1" t="s">
        <v>4977</v>
      </c>
      <c r="K2437" s="1" t="str">
        <f t="shared" si="77"/>
        <v>2017</v>
      </c>
      <c r="L2437" s="1">
        <f t="shared" si="76"/>
        <v>41</v>
      </c>
      <c r="M2437" s="1" t="s">
        <v>79</v>
      </c>
    </row>
    <row r="2438" spans="8:13">
      <c r="H2438" s="1" t="s">
        <v>678</v>
      </c>
      <c r="I2438" s="1" t="s">
        <v>8873</v>
      </c>
      <c r="J2438" s="1" t="s">
        <v>8877</v>
      </c>
      <c r="K2438" s="1" t="str">
        <f t="shared" si="77"/>
        <v>2013</v>
      </c>
      <c r="L2438" s="1">
        <f t="shared" si="76"/>
        <v>33</v>
      </c>
      <c r="M2438" s="1" t="s">
        <v>60</v>
      </c>
    </row>
    <row r="2439" spans="8:13" hidden="1">
      <c r="H2439" s="1" t="s">
        <v>308</v>
      </c>
      <c r="I2439" s="1" t="s">
        <v>6586</v>
      </c>
      <c r="J2439" s="1" t="s">
        <v>66</v>
      </c>
      <c r="K2439" s="1" t="str">
        <f t="shared" si="77"/>
        <v>2019</v>
      </c>
      <c r="L2439" s="1">
        <f t="shared" si="76"/>
        <v>56</v>
      </c>
      <c r="M2439" s="1" t="s">
        <v>79</v>
      </c>
    </row>
    <row r="2440" spans="8:13" hidden="1">
      <c r="H2440" s="1" t="s">
        <v>144</v>
      </c>
      <c r="I2440" s="1" t="s">
        <v>6586</v>
      </c>
      <c r="J2440" s="1" t="s">
        <v>8155</v>
      </c>
      <c r="K2440" s="1" t="str">
        <f t="shared" si="77"/>
        <v>2018</v>
      </c>
      <c r="L2440" s="1">
        <f t="shared" si="76"/>
        <v>22</v>
      </c>
      <c r="M2440" s="1" t="s">
        <v>79</v>
      </c>
    </row>
    <row r="2441" spans="8:13">
      <c r="H2441" s="1" t="s">
        <v>530</v>
      </c>
      <c r="I2441" s="1" t="s">
        <v>9563</v>
      </c>
      <c r="J2441" s="1" t="s">
        <v>9580</v>
      </c>
      <c r="K2441" s="1" t="str">
        <f t="shared" si="77"/>
        <v>2013</v>
      </c>
      <c r="L2441" s="1">
        <f t="shared" si="76"/>
        <v>33</v>
      </c>
      <c r="M2441" s="1" t="s">
        <v>60</v>
      </c>
    </row>
    <row r="2442" spans="8:13" hidden="1">
      <c r="H2442" s="1" t="s">
        <v>308</v>
      </c>
      <c r="I2442" s="1" t="s">
        <v>606</v>
      </c>
      <c r="J2442" s="1" t="s">
        <v>881</v>
      </c>
      <c r="K2442" s="1" t="str">
        <f t="shared" si="77"/>
        <v>2018</v>
      </c>
      <c r="L2442" s="1">
        <f t="shared" si="76"/>
        <v>55</v>
      </c>
      <c r="M2442" s="1" t="s">
        <v>79</v>
      </c>
    </row>
    <row r="2443" spans="8:13" hidden="1">
      <c r="H2443" s="1" t="s">
        <v>375</v>
      </c>
      <c r="I2443" s="1" t="s">
        <v>606</v>
      </c>
      <c r="J2443" s="1" t="s">
        <v>72</v>
      </c>
      <c r="K2443" s="1" t="str">
        <f t="shared" si="77"/>
        <v>2019</v>
      </c>
      <c r="L2443" s="1">
        <f t="shared" si="76"/>
        <v>55</v>
      </c>
      <c r="M2443" s="1" t="s">
        <v>79</v>
      </c>
    </row>
    <row r="2444" spans="8:13">
      <c r="H2444" s="1" t="s">
        <v>555</v>
      </c>
      <c r="I2444" s="1" t="s">
        <v>9902</v>
      </c>
      <c r="J2444" s="1" t="s">
        <v>2079</v>
      </c>
      <c r="K2444" s="1" t="str">
        <f t="shared" si="77"/>
        <v>2006</v>
      </c>
      <c r="L2444" s="1">
        <f t="shared" si="76"/>
        <v>33</v>
      </c>
      <c r="M2444" s="1" t="s">
        <v>60</v>
      </c>
    </row>
    <row r="2445" spans="8:13" hidden="1">
      <c r="H2445" s="1" t="s">
        <v>54</v>
      </c>
      <c r="I2445" s="1" t="s">
        <v>606</v>
      </c>
      <c r="J2445" s="1" t="s">
        <v>911</v>
      </c>
      <c r="K2445" s="1" t="str">
        <f t="shared" si="77"/>
        <v>2019</v>
      </c>
      <c r="L2445" s="1">
        <f t="shared" si="76"/>
        <v>2</v>
      </c>
      <c r="M2445" s="1" t="s">
        <v>79</v>
      </c>
    </row>
    <row r="2446" spans="8:13" hidden="1">
      <c r="H2446" s="1" t="s">
        <v>149</v>
      </c>
      <c r="I2446" s="1" t="s">
        <v>606</v>
      </c>
      <c r="J2446" s="1" t="s">
        <v>881</v>
      </c>
      <c r="K2446" s="1" t="str">
        <f t="shared" si="77"/>
        <v>2018</v>
      </c>
      <c r="L2446" s="1">
        <f t="shared" si="76"/>
        <v>37</v>
      </c>
      <c r="M2446" s="1" t="s">
        <v>79</v>
      </c>
    </row>
    <row r="2447" spans="8:13" hidden="1">
      <c r="H2447" s="1" t="s">
        <v>555</v>
      </c>
      <c r="I2447" s="1" t="s">
        <v>606</v>
      </c>
      <c r="J2447" s="1" t="s">
        <v>8182</v>
      </c>
      <c r="K2447" s="1" t="str">
        <f t="shared" si="77"/>
        <v>2010</v>
      </c>
      <c r="L2447" s="1">
        <f t="shared" si="76"/>
        <v>30</v>
      </c>
      <c r="M2447" s="1" t="s">
        <v>79</v>
      </c>
    </row>
    <row r="2448" spans="8:13">
      <c r="H2448" s="1" t="s">
        <v>149</v>
      </c>
      <c r="I2448" s="1" t="s">
        <v>1139</v>
      </c>
      <c r="J2448" s="1" t="s">
        <v>806</v>
      </c>
      <c r="K2448" s="1" t="str">
        <f t="shared" si="77"/>
        <v>2014</v>
      </c>
      <c r="L2448" s="1">
        <f t="shared" si="76"/>
        <v>33</v>
      </c>
      <c r="M2448" s="1" t="s">
        <v>60</v>
      </c>
    </row>
    <row r="2449" spans="8:13">
      <c r="H2449" s="1" t="s">
        <v>530</v>
      </c>
      <c r="I2449" s="1" t="s">
        <v>1139</v>
      </c>
      <c r="J2449" s="1" t="s">
        <v>8261</v>
      </c>
      <c r="K2449" s="1" t="str">
        <f t="shared" si="77"/>
        <v>2020</v>
      </c>
      <c r="L2449" s="1">
        <f t="shared" si="76"/>
        <v>33</v>
      </c>
      <c r="M2449" s="1" t="s">
        <v>60</v>
      </c>
    </row>
    <row r="2450" spans="8:13">
      <c r="H2450" s="1" t="s">
        <v>644</v>
      </c>
      <c r="I2450" s="1" t="s">
        <v>5619</v>
      </c>
      <c r="J2450" s="1" t="s">
        <v>1334</v>
      </c>
      <c r="K2450" s="1" t="str">
        <f t="shared" si="77"/>
        <v>2018</v>
      </c>
      <c r="L2450" s="1">
        <f t="shared" si="76"/>
        <v>33</v>
      </c>
      <c r="M2450" s="1" t="s">
        <v>60</v>
      </c>
    </row>
    <row r="2451" spans="8:13" hidden="1">
      <c r="H2451" s="1" t="s">
        <v>479</v>
      </c>
      <c r="I2451" s="1" t="s">
        <v>8197</v>
      </c>
      <c r="J2451" s="1" t="s">
        <v>679</v>
      </c>
      <c r="K2451" s="1" t="str">
        <f t="shared" si="77"/>
        <v>2019</v>
      </c>
      <c r="L2451" s="1">
        <f t="shared" si="76"/>
        <v>18</v>
      </c>
      <c r="M2451" s="1" t="s">
        <v>79</v>
      </c>
    </row>
    <row r="2452" spans="8:13" hidden="1">
      <c r="H2452" s="1" t="s">
        <v>54</v>
      </c>
      <c r="I2452" s="1" t="s">
        <v>8197</v>
      </c>
      <c r="J2452" s="1" t="s">
        <v>7043</v>
      </c>
      <c r="K2452" s="1" t="str">
        <f t="shared" si="77"/>
        <v>2020</v>
      </c>
      <c r="L2452" s="1">
        <f t="shared" si="76"/>
        <v>3</v>
      </c>
      <c r="M2452" s="1" t="s">
        <v>79</v>
      </c>
    </row>
    <row r="2453" spans="8:13">
      <c r="H2453" s="1" t="s">
        <v>678</v>
      </c>
      <c r="I2453" s="1" t="s">
        <v>10697</v>
      </c>
      <c r="J2453" s="1" t="s">
        <v>604</v>
      </c>
      <c r="K2453" s="1" t="str">
        <f t="shared" si="77"/>
        <v>2019</v>
      </c>
      <c r="L2453" s="1">
        <f t="shared" si="76"/>
        <v>33</v>
      </c>
      <c r="M2453" s="1" t="s">
        <v>60</v>
      </c>
    </row>
    <row r="2454" spans="8:13">
      <c r="H2454" s="1" t="s">
        <v>678</v>
      </c>
      <c r="I2454" s="1" t="s">
        <v>11029</v>
      </c>
      <c r="J2454" s="1" t="s">
        <v>1265</v>
      </c>
      <c r="K2454" s="1" t="str">
        <f t="shared" si="77"/>
        <v>2019</v>
      </c>
      <c r="L2454" s="1">
        <f t="shared" si="76"/>
        <v>33</v>
      </c>
      <c r="M2454" s="1" t="s">
        <v>60</v>
      </c>
    </row>
    <row r="2455" spans="8:13" hidden="1">
      <c r="H2455" s="1" t="s">
        <v>134</v>
      </c>
      <c r="I2455" s="1" t="s">
        <v>8197</v>
      </c>
      <c r="J2455" s="1" t="s">
        <v>8211</v>
      </c>
      <c r="K2455" s="1" t="str">
        <f t="shared" si="77"/>
        <v>2000</v>
      </c>
      <c r="L2455" s="1">
        <f t="shared" si="76"/>
        <v>7</v>
      </c>
      <c r="M2455" s="1" t="s">
        <v>79</v>
      </c>
    </row>
    <row r="2456" spans="8:13">
      <c r="H2456" s="1" t="s">
        <v>149</v>
      </c>
      <c r="I2456" s="1" t="s">
        <v>774</v>
      </c>
      <c r="J2456" s="1" t="s">
        <v>11178</v>
      </c>
      <c r="K2456" s="1" t="str">
        <f t="shared" si="77"/>
        <v>2008</v>
      </c>
      <c r="L2456" s="1">
        <f t="shared" si="76"/>
        <v>33</v>
      </c>
      <c r="M2456" s="1" t="s">
        <v>60</v>
      </c>
    </row>
    <row r="2457" spans="8:13" hidden="1">
      <c r="H2457" s="1" t="s">
        <v>644</v>
      </c>
      <c r="I2457" s="1" t="s">
        <v>8214</v>
      </c>
      <c r="J2457" s="1" t="s">
        <v>5441</v>
      </c>
      <c r="K2457" s="1" t="str">
        <f t="shared" si="77"/>
        <v>2020</v>
      </c>
      <c r="L2457" s="1">
        <f t="shared" si="76"/>
        <v>35</v>
      </c>
      <c r="M2457" s="1" t="s">
        <v>79</v>
      </c>
    </row>
    <row r="2458" spans="8:13" hidden="1">
      <c r="H2458" s="1" t="s">
        <v>583</v>
      </c>
      <c r="I2458" s="1" t="s">
        <v>8214</v>
      </c>
      <c r="J2458" s="1" t="s">
        <v>84</v>
      </c>
      <c r="K2458" s="1" t="str">
        <f t="shared" si="77"/>
        <v>2017</v>
      </c>
      <c r="L2458" s="1">
        <f t="shared" si="76"/>
        <v>19</v>
      </c>
      <c r="M2458" s="1" t="s">
        <v>79</v>
      </c>
    </row>
    <row r="2459" spans="8:13">
      <c r="H2459" s="1" t="s">
        <v>530</v>
      </c>
      <c r="I2459" s="1" t="s">
        <v>11547</v>
      </c>
      <c r="J2459" s="1" t="s">
        <v>5747</v>
      </c>
      <c r="K2459" s="1" t="str">
        <f t="shared" si="77"/>
        <v>2015</v>
      </c>
      <c r="L2459" s="1">
        <f t="shared" si="76"/>
        <v>33</v>
      </c>
      <c r="M2459" s="1" t="s">
        <v>60</v>
      </c>
    </row>
    <row r="2460" spans="8:13" hidden="1">
      <c r="H2460" s="1" t="s">
        <v>301</v>
      </c>
      <c r="I2460" s="1" t="s">
        <v>8225</v>
      </c>
      <c r="J2460" s="1" t="s">
        <v>8231</v>
      </c>
      <c r="K2460" s="1" t="str">
        <f t="shared" si="77"/>
        <v>2012</v>
      </c>
      <c r="L2460" s="1">
        <f t="shared" si="76"/>
        <v>45</v>
      </c>
      <c r="M2460" s="1" t="s">
        <v>79</v>
      </c>
    </row>
    <row r="2461" spans="8:13">
      <c r="H2461" s="1" t="s">
        <v>530</v>
      </c>
      <c r="I2461" s="1" t="s">
        <v>11563</v>
      </c>
      <c r="J2461" s="1" t="s">
        <v>905</v>
      </c>
      <c r="K2461" s="1" t="str">
        <f t="shared" si="77"/>
        <v>2015</v>
      </c>
      <c r="L2461" s="1">
        <f t="shared" si="76"/>
        <v>33</v>
      </c>
      <c r="M2461" s="1" t="s">
        <v>60</v>
      </c>
    </row>
    <row r="2462" spans="8:13" hidden="1">
      <c r="H2462" s="1" t="s">
        <v>809</v>
      </c>
      <c r="I2462" s="1" t="s">
        <v>8225</v>
      </c>
      <c r="J2462" s="1" t="s">
        <v>8238</v>
      </c>
      <c r="K2462" s="1" t="str">
        <f t="shared" si="77"/>
        <v>2003</v>
      </c>
      <c r="L2462" s="1">
        <f t="shared" si="76"/>
        <v>19</v>
      </c>
      <c r="M2462" s="1" t="s">
        <v>79</v>
      </c>
    </row>
    <row r="2463" spans="8:13">
      <c r="H2463" s="1" t="s">
        <v>644</v>
      </c>
      <c r="I2463" s="1" t="s">
        <v>9816</v>
      </c>
      <c r="J2463" s="1" t="s">
        <v>11619</v>
      </c>
      <c r="K2463" s="1" t="str">
        <f t="shared" si="77"/>
        <v>2013</v>
      </c>
      <c r="L2463" s="1">
        <f t="shared" si="76"/>
        <v>33</v>
      </c>
      <c r="M2463" s="1" t="s">
        <v>60</v>
      </c>
    </row>
    <row r="2464" spans="8:13">
      <c r="H2464" s="1" t="s">
        <v>530</v>
      </c>
      <c r="I2464" s="1" t="s">
        <v>11784</v>
      </c>
      <c r="J2464" s="1" t="s">
        <v>11787</v>
      </c>
      <c r="K2464" s="1" t="str">
        <f t="shared" si="77"/>
        <v>2015</v>
      </c>
      <c r="L2464" s="1">
        <f t="shared" si="76"/>
        <v>33</v>
      </c>
      <c r="M2464" s="1" t="s">
        <v>60</v>
      </c>
    </row>
    <row r="2465" spans="8:13">
      <c r="H2465" s="1" t="s">
        <v>530</v>
      </c>
      <c r="I2465" s="1" t="s">
        <v>11924</v>
      </c>
      <c r="J2465" s="1" t="s">
        <v>11924</v>
      </c>
      <c r="K2465" s="1" t="str">
        <f t="shared" si="77"/>
        <v>2015</v>
      </c>
      <c r="L2465" s="1">
        <f t="shared" si="76"/>
        <v>33</v>
      </c>
      <c r="M2465" s="1" t="s">
        <v>60</v>
      </c>
    </row>
    <row r="2466" spans="8:13">
      <c r="H2466" s="1" t="s">
        <v>530</v>
      </c>
      <c r="I2466" s="1" t="s">
        <v>11978</v>
      </c>
      <c r="J2466" s="1" t="s">
        <v>11787</v>
      </c>
      <c r="K2466" s="1" t="str">
        <f t="shared" si="77"/>
        <v>2015</v>
      </c>
      <c r="L2466" s="1">
        <f t="shared" si="76"/>
        <v>33</v>
      </c>
      <c r="M2466" s="1" t="s">
        <v>60</v>
      </c>
    </row>
    <row r="2467" spans="8:13">
      <c r="H2467" s="1" t="s">
        <v>101</v>
      </c>
      <c r="I2467" s="1" t="s">
        <v>801</v>
      </c>
      <c r="J2467" s="1" t="s">
        <v>12043</v>
      </c>
      <c r="K2467" s="1" t="str">
        <f t="shared" si="77"/>
        <v>2010</v>
      </c>
      <c r="L2467" s="1">
        <f t="shared" si="76"/>
        <v>33</v>
      </c>
      <c r="M2467" s="1" t="s">
        <v>60</v>
      </c>
    </row>
    <row r="2468" spans="8:13" hidden="1">
      <c r="H2468" s="1" t="s">
        <v>197</v>
      </c>
      <c r="I2468" s="1" t="s">
        <v>8247</v>
      </c>
      <c r="J2468" s="1" t="s">
        <v>6196</v>
      </c>
      <c r="K2468" s="1" t="str">
        <f t="shared" si="77"/>
        <v>2020</v>
      </c>
      <c r="L2468" s="1">
        <f t="shared" si="76"/>
        <v>17</v>
      </c>
      <c r="M2468" s="1" t="s">
        <v>79</v>
      </c>
    </row>
    <row r="2469" spans="8:13" hidden="1">
      <c r="H2469" s="1" t="s">
        <v>584</v>
      </c>
      <c r="I2469" s="1" t="s">
        <v>8247</v>
      </c>
      <c r="J2469" s="1" t="s">
        <v>3304</v>
      </c>
      <c r="K2469" s="1" t="str">
        <f t="shared" si="77"/>
        <v>2020</v>
      </c>
      <c r="L2469" s="1">
        <f t="shared" si="76"/>
        <v>37</v>
      </c>
      <c r="M2469" s="1" t="s">
        <v>79</v>
      </c>
    </row>
    <row r="2470" spans="8:13">
      <c r="H2470" s="1" t="s">
        <v>678</v>
      </c>
      <c r="I2470" s="1" t="s">
        <v>679</v>
      </c>
      <c r="J2470" s="1" t="s">
        <v>679</v>
      </c>
      <c r="K2470" s="1" t="str">
        <f t="shared" si="77"/>
        <v>2019</v>
      </c>
      <c r="L2470" s="1">
        <f t="shared" si="76"/>
        <v>34</v>
      </c>
      <c r="M2470" s="1" t="s">
        <v>60</v>
      </c>
    </row>
    <row r="2471" spans="8:13">
      <c r="H2471" s="1" t="s">
        <v>240</v>
      </c>
      <c r="I2471" s="1" t="s">
        <v>835</v>
      </c>
      <c r="J2471" s="1" t="s">
        <v>845</v>
      </c>
      <c r="K2471" s="1" t="str">
        <f t="shared" si="77"/>
        <v>1999</v>
      </c>
      <c r="L2471" s="1">
        <f t="shared" si="76"/>
        <v>34</v>
      </c>
      <c r="M2471" s="1" t="s">
        <v>60</v>
      </c>
    </row>
    <row r="2472" spans="8:13">
      <c r="H2472" s="1" t="s">
        <v>678</v>
      </c>
      <c r="I2472" s="1" t="s">
        <v>758</v>
      </c>
      <c r="J2472" s="1" t="s">
        <v>1524</v>
      </c>
      <c r="K2472" s="1" t="str">
        <f t="shared" si="77"/>
        <v>2019</v>
      </c>
      <c r="L2472" s="1">
        <f t="shared" si="76"/>
        <v>34</v>
      </c>
      <c r="M2472" s="1" t="s">
        <v>60</v>
      </c>
    </row>
    <row r="2473" spans="8:13" hidden="1">
      <c r="H2473" s="1" t="s">
        <v>144</v>
      </c>
      <c r="I2473" s="1" t="s">
        <v>8261</v>
      </c>
      <c r="J2473" s="1" t="s">
        <v>496</v>
      </c>
      <c r="K2473" s="1" t="str">
        <f t="shared" si="77"/>
        <v>2017</v>
      </c>
      <c r="L2473" s="1">
        <f t="shared" si="76"/>
        <v>21</v>
      </c>
      <c r="M2473" s="1" t="s">
        <v>79</v>
      </c>
    </row>
    <row r="2474" spans="8:13" hidden="1">
      <c r="H2474" s="1" t="s">
        <v>99</v>
      </c>
      <c r="I2474" s="1" t="s">
        <v>8261</v>
      </c>
      <c r="J2474" s="1" t="s">
        <v>8274</v>
      </c>
      <c r="K2474" s="1" t="str">
        <f t="shared" si="77"/>
        <v>2020</v>
      </c>
      <c r="L2474" s="1">
        <f t="shared" si="76"/>
        <v>6</v>
      </c>
      <c r="M2474" s="1" t="s">
        <v>79</v>
      </c>
    </row>
    <row r="2475" spans="8:13" hidden="1">
      <c r="H2475" s="1" t="s">
        <v>58</v>
      </c>
      <c r="I2475" s="1" t="s">
        <v>8261</v>
      </c>
      <c r="J2475" s="1" t="s">
        <v>250</v>
      </c>
      <c r="K2475" s="1" t="str">
        <f t="shared" si="77"/>
        <v>2016</v>
      </c>
      <c r="L2475" s="1">
        <f t="shared" si="76"/>
        <v>6</v>
      </c>
      <c r="M2475" s="1" t="s">
        <v>79</v>
      </c>
    </row>
    <row r="2476" spans="8:13">
      <c r="H2476" s="1" t="s">
        <v>128</v>
      </c>
      <c r="I2476" s="1" t="s">
        <v>1993</v>
      </c>
      <c r="J2476" s="1" t="s">
        <v>1994</v>
      </c>
      <c r="K2476" s="1" t="str">
        <f t="shared" si="77"/>
        <v>2011</v>
      </c>
      <c r="L2476" s="1">
        <f t="shared" si="76"/>
        <v>34</v>
      </c>
      <c r="M2476" s="1" t="s">
        <v>60</v>
      </c>
    </row>
    <row r="2477" spans="8:13">
      <c r="H2477" s="1" t="s">
        <v>644</v>
      </c>
      <c r="I2477" s="1" t="s">
        <v>2160</v>
      </c>
      <c r="J2477" s="1" t="s">
        <v>752</v>
      </c>
      <c r="K2477" s="1" t="str">
        <f t="shared" si="77"/>
        <v>2018</v>
      </c>
      <c r="L2477" s="1">
        <f t="shared" si="76"/>
        <v>34</v>
      </c>
      <c r="M2477" s="1" t="s">
        <v>60</v>
      </c>
    </row>
    <row r="2478" spans="8:13">
      <c r="H2478" s="1" t="s">
        <v>233</v>
      </c>
      <c r="I2478" s="1" t="s">
        <v>645</v>
      </c>
      <c r="J2478" s="1" t="s">
        <v>2471</v>
      </c>
      <c r="K2478" s="1" t="str">
        <f t="shared" si="77"/>
        <v>2004</v>
      </c>
      <c r="L2478" s="1">
        <f t="shared" si="76"/>
        <v>34</v>
      </c>
      <c r="M2478" s="1" t="s">
        <v>60</v>
      </c>
    </row>
    <row r="2479" spans="8:13">
      <c r="H2479" s="1" t="s">
        <v>644</v>
      </c>
      <c r="I2479" s="1" t="s">
        <v>2847</v>
      </c>
      <c r="J2479" s="1" t="s">
        <v>1206</v>
      </c>
      <c r="K2479" s="1" t="str">
        <f t="shared" si="77"/>
        <v>2017</v>
      </c>
      <c r="L2479" s="1">
        <f t="shared" si="76"/>
        <v>34</v>
      </c>
      <c r="M2479" s="1" t="s">
        <v>60</v>
      </c>
    </row>
    <row r="2480" spans="8:13">
      <c r="H2480" s="1" t="s">
        <v>678</v>
      </c>
      <c r="I2480" s="1" t="s">
        <v>426</v>
      </c>
      <c r="J2480" s="1" t="s">
        <v>199</v>
      </c>
      <c r="K2480" s="1" t="str">
        <f t="shared" si="77"/>
        <v>2018</v>
      </c>
      <c r="L2480" s="1">
        <f t="shared" ref="L2480:L2543" si="78">H2480-(TEXT(I2480,"YYYY")-TEXT(J2480,"YYYY"))</f>
        <v>34</v>
      </c>
      <c r="M2480" s="1" t="s">
        <v>60</v>
      </c>
    </row>
    <row r="2481" spans="8:13" hidden="1">
      <c r="H2481" s="1" t="s">
        <v>149</v>
      </c>
      <c r="I2481" s="1" t="s">
        <v>8294</v>
      </c>
      <c r="J2481" s="1" t="s">
        <v>1174</v>
      </c>
      <c r="K2481" s="1" t="str">
        <f t="shared" si="77"/>
        <v>2019</v>
      </c>
      <c r="L2481" s="1">
        <f t="shared" si="78"/>
        <v>38</v>
      </c>
      <c r="M2481" s="1" t="s">
        <v>79</v>
      </c>
    </row>
    <row r="2482" spans="8:13">
      <c r="H2482" s="1" t="s">
        <v>101</v>
      </c>
      <c r="I2482" s="1" t="s">
        <v>3942</v>
      </c>
      <c r="J2482" s="1" t="s">
        <v>3943</v>
      </c>
      <c r="K2482" s="1" t="str">
        <f t="shared" si="77"/>
        <v>2013</v>
      </c>
      <c r="L2482" s="1">
        <f t="shared" si="78"/>
        <v>34</v>
      </c>
      <c r="M2482" s="1" t="s">
        <v>60</v>
      </c>
    </row>
    <row r="2483" spans="8:13" hidden="1">
      <c r="H2483" s="1" t="s">
        <v>308</v>
      </c>
      <c r="I2483" s="1" t="s">
        <v>8294</v>
      </c>
      <c r="J2483" s="1" t="s">
        <v>8304</v>
      </c>
      <c r="K2483" s="1" t="str">
        <f t="shared" si="77"/>
        <v>2013</v>
      </c>
      <c r="L2483" s="1">
        <f t="shared" si="78"/>
        <v>50</v>
      </c>
      <c r="M2483" s="1" t="s">
        <v>79</v>
      </c>
    </row>
    <row r="2484" spans="8:13" hidden="1">
      <c r="H2484" s="1" t="s">
        <v>177</v>
      </c>
      <c r="I2484" s="1" t="s">
        <v>8294</v>
      </c>
      <c r="J2484" s="1" t="s">
        <v>7891</v>
      </c>
      <c r="K2484" s="1" t="str">
        <f t="shared" si="77"/>
        <v>2007</v>
      </c>
      <c r="L2484" s="1">
        <f t="shared" si="78"/>
        <v>10</v>
      </c>
      <c r="M2484" s="1" t="s">
        <v>79</v>
      </c>
    </row>
    <row r="2485" spans="8:13">
      <c r="H2485" s="1" t="s">
        <v>644</v>
      </c>
      <c r="I2485" s="1" t="s">
        <v>3588</v>
      </c>
      <c r="J2485" s="1" t="s">
        <v>3171</v>
      </c>
      <c r="K2485" s="1" t="str">
        <f t="shared" si="77"/>
        <v>2016</v>
      </c>
      <c r="L2485" s="1">
        <f t="shared" si="78"/>
        <v>34</v>
      </c>
      <c r="M2485" s="1" t="s">
        <v>60</v>
      </c>
    </row>
    <row r="2486" spans="8:13" hidden="1">
      <c r="H2486" s="1" t="s">
        <v>324</v>
      </c>
      <c r="I2486" s="1" t="s">
        <v>8294</v>
      </c>
      <c r="J2486" s="1" t="s">
        <v>7725</v>
      </c>
      <c r="K2486" s="1" t="str">
        <f t="shared" si="77"/>
        <v>2020</v>
      </c>
      <c r="L2486" s="1">
        <f t="shared" si="78"/>
        <v>13</v>
      </c>
      <c r="M2486" s="1" t="s">
        <v>79</v>
      </c>
    </row>
    <row r="2487" spans="8:13" hidden="1">
      <c r="H2487" s="1" t="s">
        <v>263</v>
      </c>
      <c r="I2487" s="1" t="s">
        <v>8294</v>
      </c>
      <c r="J2487" s="1" t="s">
        <v>3781</v>
      </c>
      <c r="K2487" s="1" t="str">
        <f t="shared" si="77"/>
        <v>2019</v>
      </c>
      <c r="L2487" s="1">
        <f t="shared" si="78"/>
        <v>17</v>
      </c>
      <c r="M2487" s="1" t="s">
        <v>79</v>
      </c>
    </row>
    <row r="2488" spans="8:13" hidden="1">
      <c r="H2488" s="1" t="s">
        <v>169</v>
      </c>
      <c r="I2488" s="1" t="s">
        <v>4988</v>
      </c>
      <c r="J2488" s="1" t="s">
        <v>7043</v>
      </c>
      <c r="K2488" s="1" t="str">
        <f t="shared" si="77"/>
        <v>2020</v>
      </c>
      <c r="L2488" s="1">
        <f t="shared" si="78"/>
        <v>20</v>
      </c>
      <c r="M2488" s="1" t="s">
        <v>79</v>
      </c>
    </row>
    <row r="2489" spans="8:13" hidden="1">
      <c r="H2489" s="1" t="s">
        <v>310</v>
      </c>
      <c r="I2489" s="1" t="s">
        <v>4988</v>
      </c>
      <c r="J2489" s="1" t="s">
        <v>3977</v>
      </c>
      <c r="K2489" s="1" t="str">
        <f t="shared" si="77"/>
        <v>2020</v>
      </c>
      <c r="L2489" s="1">
        <f t="shared" si="78"/>
        <v>45</v>
      </c>
      <c r="M2489" s="1" t="s">
        <v>79</v>
      </c>
    </row>
    <row r="2490" spans="8:13">
      <c r="H2490" s="1" t="s">
        <v>584</v>
      </c>
      <c r="I2490" s="1" t="s">
        <v>489</v>
      </c>
      <c r="J2490" s="1" t="s">
        <v>2916</v>
      </c>
      <c r="K2490" s="1" t="str">
        <f t="shared" si="77"/>
        <v>2017</v>
      </c>
      <c r="L2490" s="1">
        <f t="shared" si="78"/>
        <v>34</v>
      </c>
      <c r="M2490" s="1" t="s">
        <v>60</v>
      </c>
    </row>
    <row r="2491" spans="8:13" hidden="1">
      <c r="H2491" s="1" t="s">
        <v>130</v>
      </c>
      <c r="I2491" s="1" t="s">
        <v>4988</v>
      </c>
      <c r="J2491" s="1" t="s">
        <v>384</v>
      </c>
      <c r="K2491" s="1" t="str">
        <f t="shared" si="77"/>
        <v>2015</v>
      </c>
      <c r="L2491" s="1">
        <f t="shared" si="78"/>
        <v>7</v>
      </c>
      <c r="M2491" s="1" t="s">
        <v>79</v>
      </c>
    </row>
    <row r="2492" spans="8:13">
      <c r="H2492" s="1" t="s">
        <v>678</v>
      </c>
      <c r="I2492" s="1" t="s">
        <v>5354</v>
      </c>
      <c r="J2492" s="1" t="s">
        <v>1286</v>
      </c>
      <c r="K2492" s="1" t="str">
        <f t="shared" si="77"/>
        <v>2017</v>
      </c>
      <c r="L2492" s="1">
        <f t="shared" si="78"/>
        <v>34</v>
      </c>
      <c r="M2492" s="1" t="s">
        <v>60</v>
      </c>
    </row>
    <row r="2493" spans="8:13">
      <c r="H2493" s="1" t="s">
        <v>678</v>
      </c>
      <c r="I2493" s="1" t="s">
        <v>397</v>
      </c>
      <c r="J2493" s="1" t="s">
        <v>5206</v>
      </c>
      <c r="K2493" s="1" t="str">
        <f t="shared" si="77"/>
        <v>2020</v>
      </c>
      <c r="L2493" s="1">
        <f t="shared" si="78"/>
        <v>34</v>
      </c>
      <c r="M2493" s="1" t="s">
        <v>60</v>
      </c>
    </row>
    <row r="2494" spans="8:13">
      <c r="H2494" s="1" t="s">
        <v>809</v>
      </c>
      <c r="I2494" s="1" t="s">
        <v>6063</v>
      </c>
      <c r="J2494" s="1" t="s">
        <v>2770</v>
      </c>
      <c r="K2494" s="1" t="str">
        <f t="shared" si="77"/>
        <v>2015</v>
      </c>
      <c r="L2494" s="1">
        <f t="shared" si="78"/>
        <v>34</v>
      </c>
      <c r="M2494" s="1" t="s">
        <v>60</v>
      </c>
    </row>
    <row r="2495" spans="8:13" hidden="1">
      <c r="H2495" s="1" t="s">
        <v>63</v>
      </c>
      <c r="I2495" s="1" t="s">
        <v>7910</v>
      </c>
      <c r="J2495" s="1" t="s">
        <v>7865</v>
      </c>
      <c r="K2495" s="1" t="str">
        <f t="shared" si="77"/>
        <v>2011</v>
      </c>
      <c r="L2495" s="1">
        <f t="shared" si="78"/>
        <v>29</v>
      </c>
      <c r="M2495" s="1" t="s">
        <v>79</v>
      </c>
    </row>
    <row r="2496" spans="8:13" hidden="1">
      <c r="H2496" s="1" t="s">
        <v>584</v>
      </c>
      <c r="I2496" s="1" t="s">
        <v>8338</v>
      </c>
      <c r="J2496" s="1" t="s">
        <v>1072</v>
      </c>
      <c r="K2496" s="1" t="str">
        <f t="shared" si="77"/>
        <v>2009</v>
      </c>
      <c r="L2496" s="1">
        <f t="shared" si="78"/>
        <v>34</v>
      </c>
      <c r="M2496" s="1" t="s">
        <v>79</v>
      </c>
    </row>
    <row r="2497" spans="8:13">
      <c r="H2497" s="1" t="s">
        <v>128</v>
      </c>
      <c r="I2497" s="1" t="s">
        <v>4461</v>
      </c>
      <c r="J2497" s="1" t="s">
        <v>6615</v>
      </c>
      <c r="K2497" s="1" t="str">
        <f t="shared" si="77"/>
        <v>2008</v>
      </c>
      <c r="L2497" s="1">
        <f t="shared" si="78"/>
        <v>34</v>
      </c>
      <c r="M2497" s="1" t="s">
        <v>60</v>
      </c>
    </row>
    <row r="2498" spans="8:13" hidden="1">
      <c r="H2498" s="1" t="s">
        <v>197</v>
      </c>
      <c r="I2498" s="1" t="s">
        <v>8338</v>
      </c>
      <c r="J2498" s="1" t="s">
        <v>1072</v>
      </c>
      <c r="K2498" s="1" t="str">
        <f t="shared" ref="K2498:K2561" si="79">TEXT(J2498,"YYYY")</f>
        <v>2009</v>
      </c>
      <c r="L2498" s="1">
        <f t="shared" si="78"/>
        <v>14</v>
      </c>
      <c r="M2498" s="1" t="s">
        <v>79</v>
      </c>
    </row>
    <row r="2499" spans="8:13">
      <c r="H2499" s="1" t="s">
        <v>678</v>
      </c>
      <c r="I2499" s="1" t="s">
        <v>7089</v>
      </c>
      <c r="J2499" s="1" t="s">
        <v>5622</v>
      </c>
      <c r="K2499" s="1" t="str">
        <f t="shared" si="79"/>
        <v>2020</v>
      </c>
      <c r="L2499" s="1">
        <f t="shared" si="78"/>
        <v>34</v>
      </c>
      <c r="M2499" s="1" t="s">
        <v>60</v>
      </c>
    </row>
    <row r="2500" spans="8:13" hidden="1">
      <c r="H2500" s="1" t="s">
        <v>219</v>
      </c>
      <c r="I2500" s="1" t="s">
        <v>7360</v>
      </c>
      <c r="J2500" s="1" t="s">
        <v>4709</v>
      </c>
      <c r="K2500" s="1" t="str">
        <f t="shared" si="79"/>
        <v>2009</v>
      </c>
      <c r="L2500" s="1">
        <f t="shared" si="78"/>
        <v>55</v>
      </c>
      <c r="M2500" s="1" t="s">
        <v>79</v>
      </c>
    </row>
    <row r="2501" spans="8:13">
      <c r="H2501" s="1" t="s">
        <v>189</v>
      </c>
      <c r="I2501" s="1" t="s">
        <v>5331</v>
      </c>
      <c r="J2501" s="1" t="s">
        <v>7305</v>
      </c>
      <c r="K2501" s="1" t="str">
        <f t="shared" si="79"/>
        <v>2002</v>
      </c>
      <c r="L2501" s="1">
        <f t="shared" si="78"/>
        <v>34</v>
      </c>
      <c r="M2501" s="1" t="s">
        <v>60</v>
      </c>
    </row>
    <row r="2502" spans="8:13">
      <c r="H2502" s="1" t="s">
        <v>678</v>
      </c>
      <c r="I2502" s="1" t="s">
        <v>7570</v>
      </c>
      <c r="J2502" s="1" t="s">
        <v>6196</v>
      </c>
      <c r="K2502" s="1" t="str">
        <f t="shared" si="79"/>
        <v>2020</v>
      </c>
      <c r="L2502" s="1">
        <f t="shared" si="78"/>
        <v>34</v>
      </c>
      <c r="M2502" s="1" t="s">
        <v>60</v>
      </c>
    </row>
    <row r="2503" spans="8:13" hidden="1">
      <c r="H2503" s="1" t="s">
        <v>53</v>
      </c>
      <c r="I2503" s="1" t="s">
        <v>7244</v>
      </c>
      <c r="J2503" s="1" t="s">
        <v>3704</v>
      </c>
      <c r="K2503" s="1" t="str">
        <f t="shared" si="79"/>
        <v>2013</v>
      </c>
      <c r="L2503" s="1">
        <f t="shared" si="78"/>
        <v>1</v>
      </c>
      <c r="M2503" s="1"/>
    </row>
    <row r="2504" spans="8:13" hidden="1">
      <c r="H2504" s="1" t="s">
        <v>99</v>
      </c>
      <c r="I2504" s="1" t="s">
        <v>4988</v>
      </c>
      <c r="J2504" s="1" t="s">
        <v>5844</v>
      </c>
      <c r="K2504" s="1" t="str">
        <f t="shared" si="79"/>
        <v>2019</v>
      </c>
      <c r="L2504" s="1">
        <f t="shared" si="78"/>
        <v>5</v>
      </c>
      <c r="M2504" s="1" t="s">
        <v>79</v>
      </c>
    </row>
    <row r="2505" spans="8:13">
      <c r="H2505" s="1" t="s">
        <v>584</v>
      </c>
      <c r="I2505" s="1" t="s">
        <v>8512</v>
      </c>
      <c r="J2505" s="1" t="s">
        <v>8520</v>
      </c>
      <c r="K2505" s="1" t="str">
        <f t="shared" si="79"/>
        <v>2011</v>
      </c>
      <c r="L2505" s="1">
        <f t="shared" si="78"/>
        <v>34</v>
      </c>
      <c r="M2505" s="1" t="s">
        <v>60</v>
      </c>
    </row>
    <row r="2506" spans="8:13" hidden="1">
      <c r="H2506" s="1" t="s">
        <v>158</v>
      </c>
      <c r="I2506" s="1" t="s">
        <v>7244</v>
      </c>
      <c r="J2506" s="1" t="s">
        <v>8045</v>
      </c>
      <c r="K2506" s="1" t="str">
        <f t="shared" si="79"/>
        <v>2014</v>
      </c>
      <c r="L2506" s="1">
        <f t="shared" si="78"/>
        <v>11</v>
      </c>
      <c r="M2506" s="1" t="s">
        <v>79</v>
      </c>
    </row>
    <row r="2507" spans="8:13" hidden="1">
      <c r="H2507" s="1"/>
      <c r="I2507" s="1" t="s">
        <v>7244</v>
      </c>
      <c r="J2507" s="1" t="s">
        <v>8365</v>
      </c>
      <c r="K2507" s="1" t="str">
        <f t="shared" si="79"/>
        <v>2004</v>
      </c>
      <c r="L2507" s="1">
        <f t="shared" si="78"/>
        <v>-10</v>
      </c>
      <c r="M2507" s="1"/>
    </row>
    <row r="2508" spans="8:13">
      <c r="H2508" s="1" t="s">
        <v>678</v>
      </c>
      <c r="I2508" s="1" t="s">
        <v>8590</v>
      </c>
      <c r="J2508" s="1" t="s">
        <v>5706</v>
      </c>
      <c r="K2508" s="1" t="str">
        <f t="shared" si="79"/>
        <v>2020</v>
      </c>
      <c r="L2508" s="1">
        <f t="shared" si="78"/>
        <v>34</v>
      </c>
      <c r="M2508" s="1" t="s">
        <v>60</v>
      </c>
    </row>
    <row r="2509" spans="8:13" hidden="1">
      <c r="H2509" s="1" t="s">
        <v>88</v>
      </c>
      <c r="I2509" s="1" t="s">
        <v>7244</v>
      </c>
      <c r="J2509" s="1" t="s">
        <v>8370</v>
      </c>
      <c r="K2509" s="1" t="str">
        <f t="shared" si="79"/>
        <v>2004</v>
      </c>
      <c r="L2509" s="1">
        <f t="shared" si="78"/>
        <v>18</v>
      </c>
      <c r="M2509" s="1" t="s">
        <v>79</v>
      </c>
    </row>
    <row r="2510" spans="8:13" hidden="1">
      <c r="H2510" s="1" t="s">
        <v>479</v>
      </c>
      <c r="I2510" s="1" t="s">
        <v>8372</v>
      </c>
      <c r="J2510" s="1" t="s">
        <v>8373</v>
      </c>
      <c r="K2510" s="1" t="str">
        <f t="shared" si="79"/>
        <v>2015</v>
      </c>
      <c r="L2510" s="1">
        <f t="shared" si="78"/>
        <v>19</v>
      </c>
      <c r="M2510" s="1" t="s">
        <v>79</v>
      </c>
    </row>
    <row r="2511" spans="8:13" hidden="1">
      <c r="H2511" s="1"/>
      <c r="I2511" s="1" t="s">
        <v>7244</v>
      </c>
      <c r="J2511" s="1" t="s">
        <v>8365</v>
      </c>
      <c r="K2511" s="1" t="str">
        <f t="shared" si="79"/>
        <v>2004</v>
      </c>
      <c r="L2511" s="1">
        <f t="shared" si="78"/>
        <v>-10</v>
      </c>
      <c r="M2511" s="1" t="s">
        <v>79</v>
      </c>
    </row>
    <row r="2512" spans="8:13" hidden="1">
      <c r="H2512" s="1" t="s">
        <v>247</v>
      </c>
      <c r="I2512" s="1" t="s">
        <v>8377</v>
      </c>
      <c r="J2512" s="1" t="s">
        <v>8378</v>
      </c>
      <c r="K2512" s="1" t="str">
        <f t="shared" si="79"/>
        <v>2014</v>
      </c>
      <c r="L2512" s="1">
        <f t="shared" si="78"/>
        <v>14</v>
      </c>
      <c r="M2512" s="1" t="s">
        <v>79</v>
      </c>
    </row>
    <row r="2513" spans="8:13" hidden="1">
      <c r="H2513" s="1" t="s">
        <v>644</v>
      </c>
      <c r="I2513" s="1" t="s">
        <v>8377</v>
      </c>
      <c r="J2513" s="1" t="s">
        <v>8380</v>
      </c>
      <c r="K2513" s="1" t="str">
        <f t="shared" si="79"/>
        <v>2012</v>
      </c>
      <c r="L2513" s="1">
        <f t="shared" si="78"/>
        <v>32</v>
      </c>
      <c r="M2513" s="1" t="s">
        <v>79</v>
      </c>
    </row>
    <row r="2514" spans="8:13">
      <c r="H2514" s="1" t="s">
        <v>678</v>
      </c>
      <c r="I2514" s="1" t="s">
        <v>8908</v>
      </c>
      <c r="J2514" s="1" t="s">
        <v>5680</v>
      </c>
      <c r="K2514" s="1" t="str">
        <f t="shared" si="79"/>
        <v>2020</v>
      </c>
      <c r="L2514" s="1">
        <f t="shared" si="78"/>
        <v>34</v>
      </c>
      <c r="M2514" s="1" t="s">
        <v>60</v>
      </c>
    </row>
    <row r="2515" spans="8:13" hidden="1">
      <c r="H2515" s="1" t="s">
        <v>1152</v>
      </c>
      <c r="I2515" s="1" t="s">
        <v>8377</v>
      </c>
      <c r="J2515" s="1" t="s">
        <v>7135</v>
      </c>
      <c r="K2515" s="1" t="str">
        <f t="shared" si="79"/>
        <v>2014</v>
      </c>
      <c r="L2515" s="1">
        <f t="shared" si="78"/>
        <v>76</v>
      </c>
      <c r="M2515" s="1" t="s">
        <v>79</v>
      </c>
    </row>
    <row r="2516" spans="8:13" hidden="1">
      <c r="H2516" s="1"/>
      <c r="I2516" s="1" t="s">
        <v>7224</v>
      </c>
      <c r="J2516" s="1" t="s">
        <v>8387</v>
      </c>
      <c r="K2516" s="1" t="str">
        <f t="shared" si="79"/>
        <v>2013</v>
      </c>
      <c r="L2516" s="1">
        <f t="shared" si="78"/>
        <v>-1</v>
      </c>
      <c r="M2516" s="1"/>
    </row>
    <row r="2517" spans="8:13">
      <c r="H2517" s="1" t="s">
        <v>678</v>
      </c>
      <c r="I2517" s="1" t="s">
        <v>9231</v>
      </c>
      <c r="J2517" s="1" t="s">
        <v>9100</v>
      </c>
      <c r="K2517" s="1" t="str">
        <f t="shared" si="79"/>
        <v>2012</v>
      </c>
      <c r="L2517" s="1">
        <f t="shared" si="78"/>
        <v>34</v>
      </c>
      <c r="M2517" s="1" t="s">
        <v>60</v>
      </c>
    </row>
    <row r="2518" spans="8:13" hidden="1">
      <c r="H2518" s="1" t="s">
        <v>1488</v>
      </c>
      <c r="I2518" s="1" t="s">
        <v>5882</v>
      </c>
      <c r="J2518" s="1" t="s">
        <v>8377</v>
      </c>
      <c r="K2518" s="1" t="str">
        <f t="shared" si="79"/>
        <v>2015</v>
      </c>
      <c r="L2518" s="1">
        <f t="shared" si="78"/>
        <v>67</v>
      </c>
      <c r="M2518" s="1" t="s">
        <v>79</v>
      </c>
    </row>
    <row r="2519" spans="8:13">
      <c r="H2519" s="1" t="s">
        <v>678</v>
      </c>
      <c r="I2519" s="1" t="s">
        <v>9831</v>
      </c>
      <c r="J2519" s="1" t="s">
        <v>3943</v>
      </c>
      <c r="K2519" s="1" t="str">
        <f t="shared" si="79"/>
        <v>2013</v>
      </c>
      <c r="L2519" s="1">
        <f t="shared" si="78"/>
        <v>34</v>
      </c>
      <c r="M2519" s="1" t="s">
        <v>60</v>
      </c>
    </row>
    <row r="2520" spans="8:13">
      <c r="H2520" s="1" t="s">
        <v>678</v>
      </c>
      <c r="I2520" s="1" t="s">
        <v>9534</v>
      </c>
      <c r="J2520" s="1" t="s">
        <v>9551</v>
      </c>
      <c r="K2520" s="1" t="str">
        <f t="shared" si="79"/>
        <v>2013</v>
      </c>
      <c r="L2520" s="1">
        <f t="shared" si="78"/>
        <v>34</v>
      </c>
      <c r="M2520" s="1" t="s">
        <v>60</v>
      </c>
    </row>
    <row r="2521" spans="8:13">
      <c r="H2521" s="1" t="s">
        <v>678</v>
      </c>
      <c r="I2521" s="1" t="s">
        <v>1139</v>
      </c>
      <c r="J2521" s="1" t="s">
        <v>8134</v>
      </c>
      <c r="K2521" s="1" t="str">
        <f t="shared" si="79"/>
        <v>2020</v>
      </c>
      <c r="L2521" s="1">
        <f t="shared" si="78"/>
        <v>34</v>
      </c>
      <c r="M2521" s="1" t="s">
        <v>60</v>
      </c>
    </row>
    <row r="2522" spans="8:13">
      <c r="H2522" s="1" t="s">
        <v>678</v>
      </c>
      <c r="I2522" s="1" t="s">
        <v>8201</v>
      </c>
      <c r="J2522" s="1" t="s">
        <v>3125</v>
      </c>
      <c r="K2522" s="1" t="str">
        <f t="shared" si="79"/>
        <v>2020</v>
      </c>
      <c r="L2522" s="1">
        <f t="shared" si="78"/>
        <v>34</v>
      </c>
      <c r="M2522" s="1" t="s">
        <v>60</v>
      </c>
    </row>
    <row r="2523" spans="8:13" hidden="1">
      <c r="H2523" s="1" t="s">
        <v>88</v>
      </c>
      <c r="I2523" s="1" t="s">
        <v>7224</v>
      </c>
      <c r="J2523" s="1" t="s">
        <v>8045</v>
      </c>
      <c r="K2523" s="1" t="str">
        <f t="shared" si="79"/>
        <v>2014</v>
      </c>
      <c r="L2523" s="1">
        <f t="shared" si="78"/>
        <v>28</v>
      </c>
      <c r="M2523" s="1"/>
    </row>
    <row r="2524" spans="8:13" hidden="1">
      <c r="H2524" s="1" t="s">
        <v>263</v>
      </c>
      <c r="I2524" s="1" t="s">
        <v>5184</v>
      </c>
      <c r="J2524" s="1" t="s">
        <v>348</v>
      </c>
      <c r="K2524" s="1" t="str">
        <f t="shared" si="79"/>
        <v>2014</v>
      </c>
      <c r="L2524" s="1">
        <f t="shared" si="78"/>
        <v>18</v>
      </c>
      <c r="M2524" s="1" t="s">
        <v>79</v>
      </c>
    </row>
    <row r="2525" spans="8:13" hidden="1">
      <c r="H2525" s="1"/>
      <c r="I2525" s="1" t="s">
        <v>5184</v>
      </c>
      <c r="J2525" s="1" t="s">
        <v>8405</v>
      </c>
      <c r="K2525" s="1" t="str">
        <f t="shared" si="79"/>
        <v>2014</v>
      </c>
      <c r="L2525" s="1">
        <f t="shared" si="78"/>
        <v>0</v>
      </c>
      <c r="M2525" s="1"/>
    </row>
    <row r="2526" spans="8:13" hidden="1">
      <c r="H2526" s="1" t="s">
        <v>63</v>
      </c>
      <c r="I2526" s="1" t="s">
        <v>5184</v>
      </c>
      <c r="J2526" s="1" t="s">
        <v>8409</v>
      </c>
      <c r="K2526" s="1" t="str">
        <f t="shared" si="79"/>
        <v>2013</v>
      </c>
      <c r="L2526" s="1">
        <f t="shared" si="78"/>
        <v>29</v>
      </c>
      <c r="M2526" s="1"/>
    </row>
    <row r="2527" spans="8:13" hidden="1">
      <c r="H2527" s="1" t="s">
        <v>389</v>
      </c>
      <c r="I2527" s="1" t="s">
        <v>5184</v>
      </c>
      <c r="J2527" s="1" t="s">
        <v>8412</v>
      </c>
      <c r="K2527" s="1" t="str">
        <f t="shared" si="79"/>
        <v>2010</v>
      </c>
      <c r="L2527" s="1">
        <f t="shared" si="78"/>
        <v>58</v>
      </c>
      <c r="M2527" s="1"/>
    </row>
    <row r="2528" spans="8:13" hidden="1">
      <c r="H2528" s="1" t="s">
        <v>233</v>
      </c>
      <c r="I2528" s="1" t="s">
        <v>8415</v>
      </c>
      <c r="J2528" s="1" t="s">
        <v>8418</v>
      </c>
      <c r="K2528" s="1" t="str">
        <f t="shared" si="79"/>
        <v>2019</v>
      </c>
      <c r="L2528" s="1">
        <f t="shared" si="78"/>
        <v>48</v>
      </c>
      <c r="M2528" s="1" t="s">
        <v>79</v>
      </c>
    </row>
    <row r="2529" spans="8:13" hidden="1">
      <c r="H2529" s="1" t="s">
        <v>530</v>
      </c>
      <c r="I2529" s="1" t="s">
        <v>8415</v>
      </c>
      <c r="J2529" s="1" t="s">
        <v>1249</v>
      </c>
      <c r="K2529" s="1" t="str">
        <f t="shared" si="79"/>
        <v>2018</v>
      </c>
      <c r="L2529" s="1">
        <f t="shared" si="78"/>
        <v>31</v>
      </c>
      <c r="M2529" s="1" t="s">
        <v>79</v>
      </c>
    </row>
    <row r="2530" spans="8:13">
      <c r="H2530" s="1" t="s">
        <v>809</v>
      </c>
      <c r="I2530" s="1" t="s">
        <v>10803</v>
      </c>
      <c r="J2530" s="1" t="s">
        <v>10546</v>
      </c>
      <c r="K2530" s="1" t="str">
        <f t="shared" si="79"/>
        <v>2018</v>
      </c>
      <c r="L2530" s="1">
        <f t="shared" si="78"/>
        <v>34</v>
      </c>
      <c r="M2530" s="1" t="s">
        <v>60</v>
      </c>
    </row>
    <row r="2531" spans="8:13">
      <c r="H2531" s="1" t="s">
        <v>644</v>
      </c>
      <c r="I2531" s="1" t="s">
        <v>10910</v>
      </c>
      <c r="J2531" s="1" t="s">
        <v>309</v>
      </c>
      <c r="K2531" s="1" t="str">
        <f t="shared" si="79"/>
        <v>2019</v>
      </c>
      <c r="L2531" s="1">
        <f t="shared" si="78"/>
        <v>34</v>
      </c>
      <c r="M2531" s="1" t="s">
        <v>60</v>
      </c>
    </row>
    <row r="2532" spans="8:13" hidden="1">
      <c r="H2532" s="1" t="s">
        <v>247</v>
      </c>
      <c r="I2532" s="1" t="s">
        <v>8431</v>
      </c>
      <c r="J2532" s="1" t="s">
        <v>5680</v>
      </c>
      <c r="K2532" s="1" t="str">
        <f t="shared" si="79"/>
        <v>2020</v>
      </c>
      <c r="L2532" s="1">
        <f t="shared" si="78"/>
        <v>15</v>
      </c>
      <c r="M2532" s="1" t="s">
        <v>79</v>
      </c>
    </row>
    <row r="2533" spans="8:13" hidden="1">
      <c r="H2533" s="1" t="s">
        <v>108</v>
      </c>
      <c r="I2533" s="1" t="s">
        <v>8431</v>
      </c>
      <c r="J2533" s="1" t="s">
        <v>517</v>
      </c>
      <c r="K2533" s="1" t="str">
        <f t="shared" si="79"/>
        <v>2019</v>
      </c>
      <c r="L2533" s="1">
        <f t="shared" si="78"/>
        <v>7</v>
      </c>
      <c r="M2533" s="1" t="s">
        <v>79</v>
      </c>
    </row>
    <row r="2534" spans="8:13" hidden="1">
      <c r="H2534" s="1" t="s">
        <v>344</v>
      </c>
      <c r="I2534" s="1" t="s">
        <v>8431</v>
      </c>
      <c r="J2534" s="1" t="s">
        <v>7043</v>
      </c>
      <c r="K2534" s="1" t="str">
        <f t="shared" si="79"/>
        <v>2020</v>
      </c>
      <c r="L2534" s="1">
        <f t="shared" si="78"/>
        <v>21</v>
      </c>
      <c r="M2534" s="1" t="s">
        <v>79</v>
      </c>
    </row>
    <row r="2535" spans="8:13" hidden="1">
      <c r="H2535" s="1" t="s">
        <v>78</v>
      </c>
      <c r="I2535" s="1" t="s">
        <v>8431</v>
      </c>
      <c r="J2535" s="1" t="s">
        <v>2212</v>
      </c>
      <c r="K2535" s="1" t="str">
        <f t="shared" si="79"/>
        <v>2010</v>
      </c>
      <c r="L2535" s="1">
        <f t="shared" si="78"/>
        <v>19</v>
      </c>
      <c r="M2535" s="1" t="s">
        <v>79</v>
      </c>
    </row>
    <row r="2536" spans="8:13">
      <c r="H2536" s="1" t="s">
        <v>678</v>
      </c>
      <c r="I2536" s="1" t="s">
        <v>774</v>
      </c>
      <c r="J2536" s="1" t="s">
        <v>2008</v>
      </c>
      <c r="K2536" s="1" t="str">
        <f t="shared" si="79"/>
        <v>2014</v>
      </c>
      <c r="L2536" s="1">
        <f t="shared" si="78"/>
        <v>34</v>
      </c>
      <c r="M2536" s="1" t="s">
        <v>60</v>
      </c>
    </row>
    <row r="2537" spans="8:13">
      <c r="H2537" s="1" t="s">
        <v>678</v>
      </c>
      <c r="I2537" s="1" t="s">
        <v>8512</v>
      </c>
      <c r="J2537" s="1" t="s">
        <v>9539</v>
      </c>
      <c r="K2537" s="1" t="str">
        <f t="shared" si="79"/>
        <v>2014</v>
      </c>
      <c r="L2537" s="1">
        <f t="shared" si="78"/>
        <v>34</v>
      </c>
      <c r="M2537" s="1" t="s">
        <v>60</v>
      </c>
    </row>
    <row r="2538" spans="8:13" hidden="1">
      <c r="H2538" s="1" t="s">
        <v>448</v>
      </c>
      <c r="I2538" s="1" t="s">
        <v>8450</v>
      </c>
      <c r="J2538" s="1" t="s">
        <v>7043</v>
      </c>
      <c r="K2538" s="1" t="str">
        <f t="shared" si="79"/>
        <v>2020</v>
      </c>
      <c r="L2538" s="1">
        <f t="shared" si="78"/>
        <v>32</v>
      </c>
      <c r="M2538" s="1" t="s">
        <v>79</v>
      </c>
    </row>
    <row r="2539" spans="8:13">
      <c r="H2539" s="1" t="s">
        <v>189</v>
      </c>
      <c r="I2539" s="1" t="s">
        <v>3721</v>
      </c>
      <c r="J2539" s="1" t="s">
        <v>11513</v>
      </c>
      <c r="K2539" s="1" t="str">
        <f t="shared" si="79"/>
        <v>2007</v>
      </c>
      <c r="L2539" s="1">
        <f t="shared" si="78"/>
        <v>34</v>
      </c>
      <c r="M2539" s="1" t="s">
        <v>60</v>
      </c>
    </row>
    <row r="2540" spans="8:13" hidden="1">
      <c r="H2540" s="1" t="s">
        <v>144</v>
      </c>
      <c r="I2540" s="1" t="s">
        <v>8450</v>
      </c>
      <c r="J2540" s="1" t="s">
        <v>8182</v>
      </c>
      <c r="K2540" s="1" t="str">
        <f t="shared" si="79"/>
        <v>2010</v>
      </c>
      <c r="L2540" s="1">
        <f t="shared" si="78"/>
        <v>14</v>
      </c>
      <c r="M2540" s="1" t="s">
        <v>79</v>
      </c>
    </row>
    <row r="2541" spans="8:13" hidden="1">
      <c r="H2541" s="1" t="s">
        <v>389</v>
      </c>
      <c r="I2541" s="1" t="s">
        <v>8450</v>
      </c>
      <c r="J2541" s="1" t="s">
        <v>877</v>
      </c>
      <c r="K2541" s="1" t="str">
        <f t="shared" si="79"/>
        <v>2019</v>
      </c>
      <c r="L2541" s="1">
        <f t="shared" si="78"/>
        <v>61</v>
      </c>
      <c r="M2541" s="1" t="s">
        <v>79</v>
      </c>
    </row>
    <row r="2542" spans="8:13" hidden="1">
      <c r="H2542" s="1" t="s">
        <v>136</v>
      </c>
      <c r="I2542" s="1" t="s">
        <v>8450</v>
      </c>
      <c r="J2542" s="1" t="s">
        <v>5710</v>
      </c>
      <c r="K2542" s="1" t="str">
        <f t="shared" si="79"/>
        <v>2020</v>
      </c>
      <c r="L2542" s="1">
        <f t="shared" si="78"/>
        <v>50</v>
      </c>
      <c r="M2542" s="1" t="s">
        <v>79</v>
      </c>
    </row>
    <row r="2543" spans="8:13">
      <c r="H2543" s="1" t="s">
        <v>644</v>
      </c>
      <c r="I2543" s="1" t="s">
        <v>11559</v>
      </c>
      <c r="J2543" s="1" t="s">
        <v>4600</v>
      </c>
      <c r="K2543" s="1" t="str">
        <f t="shared" si="79"/>
        <v>2014</v>
      </c>
      <c r="L2543" s="1">
        <f t="shared" si="78"/>
        <v>34</v>
      </c>
      <c r="M2543" s="1" t="s">
        <v>60</v>
      </c>
    </row>
    <row r="2544" spans="8:13">
      <c r="H2544" s="1" t="s">
        <v>310</v>
      </c>
      <c r="I2544" s="1" t="s">
        <v>1006</v>
      </c>
      <c r="J2544" s="1" t="s">
        <v>3409</v>
      </c>
      <c r="K2544" s="1" t="str">
        <f t="shared" si="79"/>
        <v>2004</v>
      </c>
      <c r="L2544" s="1">
        <f t="shared" ref="L2544:L2607" si="80">H2544-(TEXT(I2544,"YYYY")-TEXT(J2544,"YYYY"))</f>
        <v>34</v>
      </c>
      <c r="M2544" s="1" t="s">
        <v>60</v>
      </c>
    </row>
    <row r="2545" spans="8:13" hidden="1">
      <c r="H2545" s="1" t="s">
        <v>126</v>
      </c>
      <c r="I2545" s="1" t="s">
        <v>544</v>
      </c>
      <c r="J2545" s="1" t="s">
        <v>532</v>
      </c>
      <c r="K2545" s="1" t="str">
        <f t="shared" si="79"/>
        <v>2019</v>
      </c>
      <c r="L2545" s="1">
        <f t="shared" si="80"/>
        <v>13</v>
      </c>
      <c r="M2545" s="1" t="s">
        <v>79</v>
      </c>
    </row>
    <row r="2546" spans="8:13">
      <c r="H2546" s="1" t="s">
        <v>678</v>
      </c>
      <c r="I2546" s="1" t="s">
        <v>11899</v>
      </c>
      <c r="J2546" s="1" t="s">
        <v>892</v>
      </c>
      <c r="K2546" s="1" t="str">
        <f t="shared" si="79"/>
        <v>2015</v>
      </c>
      <c r="L2546" s="1">
        <f t="shared" si="80"/>
        <v>34</v>
      </c>
      <c r="M2546" s="1" t="s">
        <v>60</v>
      </c>
    </row>
    <row r="2547" spans="8:13">
      <c r="H2547" s="1" t="s">
        <v>809</v>
      </c>
      <c r="I2547" s="1" t="s">
        <v>8416</v>
      </c>
      <c r="J2547" s="1" t="s">
        <v>12101</v>
      </c>
      <c r="K2547" s="1" t="str">
        <f t="shared" si="79"/>
        <v>2018</v>
      </c>
      <c r="L2547" s="1">
        <f t="shared" si="80"/>
        <v>34</v>
      </c>
      <c r="M2547" s="1" t="s">
        <v>60</v>
      </c>
    </row>
    <row r="2548" spans="8:13">
      <c r="H2548" s="1" t="s">
        <v>101</v>
      </c>
      <c r="I2548" s="1" t="s">
        <v>10455</v>
      </c>
      <c r="J2548" s="1" t="s">
        <v>6705</v>
      </c>
      <c r="K2548" s="1" t="str">
        <f t="shared" si="79"/>
        <v>2016</v>
      </c>
      <c r="L2548" s="1">
        <f t="shared" si="80"/>
        <v>34</v>
      </c>
      <c r="M2548" s="1" t="s">
        <v>60</v>
      </c>
    </row>
    <row r="2549" spans="8:13">
      <c r="H2549" s="1" t="s">
        <v>584</v>
      </c>
      <c r="I2549" s="1" t="s">
        <v>585</v>
      </c>
      <c r="J2549" s="1" t="s">
        <v>587</v>
      </c>
      <c r="K2549" s="1" t="str">
        <f t="shared" si="79"/>
        <v>2017</v>
      </c>
      <c r="L2549" s="1">
        <f t="shared" si="80"/>
        <v>35</v>
      </c>
      <c r="M2549" s="1" t="s">
        <v>60</v>
      </c>
    </row>
    <row r="2550" spans="8:13" hidden="1">
      <c r="H2550" s="1" t="s">
        <v>71</v>
      </c>
      <c r="I2550" s="1" t="s">
        <v>544</v>
      </c>
      <c r="J2550" s="1" t="s">
        <v>5710</v>
      </c>
      <c r="K2550" s="1" t="str">
        <f t="shared" si="79"/>
        <v>2020</v>
      </c>
      <c r="L2550" s="1">
        <f t="shared" si="80"/>
        <v>7</v>
      </c>
      <c r="M2550" s="1" t="s">
        <v>79</v>
      </c>
    </row>
    <row r="2551" spans="8:13" hidden="1">
      <c r="H2551" s="1" t="s">
        <v>479</v>
      </c>
      <c r="I2551" s="1" t="s">
        <v>544</v>
      </c>
      <c r="J2551" s="1" t="s">
        <v>5680</v>
      </c>
      <c r="K2551" s="1" t="str">
        <f t="shared" si="79"/>
        <v>2020</v>
      </c>
      <c r="L2551" s="1">
        <f t="shared" si="80"/>
        <v>19</v>
      </c>
      <c r="M2551" s="1" t="s">
        <v>79</v>
      </c>
    </row>
    <row r="2552" spans="8:13" hidden="1">
      <c r="H2552" s="1" t="s">
        <v>263</v>
      </c>
      <c r="I2552" s="1" t="s">
        <v>5184</v>
      </c>
      <c r="J2552" s="1" t="s">
        <v>3322</v>
      </c>
      <c r="K2552" s="1" t="str">
        <f t="shared" si="79"/>
        <v>2014</v>
      </c>
      <c r="L2552" s="1">
        <f t="shared" si="80"/>
        <v>18</v>
      </c>
      <c r="M2552" s="1" t="s">
        <v>79</v>
      </c>
    </row>
    <row r="2553" spans="8:13" hidden="1">
      <c r="H2553" s="1" t="s">
        <v>344</v>
      </c>
      <c r="I2553" s="1" t="s">
        <v>8505</v>
      </c>
      <c r="J2553" s="1" t="s">
        <v>8506</v>
      </c>
      <c r="K2553" s="1" t="str">
        <f t="shared" si="79"/>
        <v>2009</v>
      </c>
      <c r="L2553" s="1">
        <f t="shared" si="80"/>
        <v>16</v>
      </c>
      <c r="M2553" s="1" t="s">
        <v>79</v>
      </c>
    </row>
    <row r="2554" spans="8:13" hidden="1">
      <c r="H2554" s="1" t="s">
        <v>177</v>
      </c>
      <c r="I2554" s="1" t="s">
        <v>8505</v>
      </c>
      <c r="J2554" s="1" t="s">
        <v>8509</v>
      </c>
      <c r="K2554" s="1" t="str">
        <f t="shared" si="79"/>
        <v>2012</v>
      </c>
      <c r="L2554" s="1">
        <f t="shared" si="80"/>
        <v>21</v>
      </c>
      <c r="M2554" s="1" t="s">
        <v>79</v>
      </c>
    </row>
    <row r="2555" spans="8:13">
      <c r="H2555" s="1" t="s">
        <v>644</v>
      </c>
      <c r="I2555" s="1" t="s">
        <v>650</v>
      </c>
      <c r="J2555" s="1" t="s">
        <v>652</v>
      </c>
      <c r="K2555" s="1" t="str">
        <f t="shared" si="79"/>
        <v>2010</v>
      </c>
      <c r="L2555" s="1">
        <f t="shared" si="80"/>
        <v>35</v>
      </c>
      <c r="M2555" s="1" t="s">
        <v>60</v>
      </c>
    </row>
    <row r="2556" spans="8:13">
      <c r="H2556" s="1" t="s">
        <v>644</v>
      </c>
      <c r="I2556" s="1" t="s">
        <v>1732</v>
      </c>
      <c r="J2556" s="1" t="s">
        <v>1732</v>
      </c>
      <c r="K2556" s="1" t="str">
        <f t="shared" si="79"/>
        <v>2019</v>
      </c>
      <c r="L2556" s="1">
        <f t="shared" si="80"/>
        <v>35</v>
      </c>
      <c r="M2556" s="1" t="s">
        <v>60</v>
      </c>
    </row>
    <row r="2557" spans="8:13" hidden="1">
      <c r="H2557" s="1" t="s">
        <v>644</v>
      </c>
      <c r="I2557" s="1" t="s">
        <v>8512</v>
      </c>
      <c r="J2557" s="1" t="s">
        <v>8516</v>
      </c>
      <c r="K2557" s="1" t="str">
        <f t="shared" si="79"/>
        <v>2014</v>
      </c>
      <c r="L2557" s="1">
        <f t="shared" si="80"/>
        <v>35</v>
      </c>
      <c r="M2557" s="1" t="s">
        <v>79</v>
      </c>
    </row>
    <row r="2558" spans="8:13">
      <c r="H2558" s="1" t="s">
        <v>584</v>
      </c>
      <c r="I2558" s="1" t="s">
        <v>431</v>
      </c>
      <c r="J2558" s="1" t="s">
        <v>1534</v>
      </c>
      <c r="K2558" s="1" t="str">
        <f t="shared" si="79"/>
        <v>2016</v>
      </c>
      <c r="L2558" s="1">
        <f t="shared" si="80"/>
        <v>35</v>
      </c>
      <c r="M2558" s="1" t="s">
        <v>60</v>
      </c>
    </row>
    <row r="2559" spans="8:13">
      <c r="H2559" s="1" t="s">
        <v>644</v>
      </c>
      <c r="I2559" s="1" t="s">
        <v>431</v>
      </c>
      <c r="J2559" s="1" t="s">
        <v>881</v>
      </c>
      <c r="K2559" s="1" t="str">
        <f t="shared" si="79"/>
        <v>2018</v>
      </c>
      <c r="L2559" s="1">
        <f t="shared" si="80"/>
        <v>35</v>
      </c>
      <c r="M2559" s="1" t="s">
        <v>60</v>
      </c>
    </row>
    <row r="2560" spans="8:13">
      <c r="H2560" s="1" t="s">
        <v>584</v>
      </c>
      <c r="I2560" s="1" t="s">
        <v>696</v>
      </c>
      <c r="J2560" s="1" t="s">
        <v>2962</v>
      </c>
      <c r="K2560" s="1" t="str">
        <f t="shared" si="79"/>
        <v>2016</v>
      </c>
      <c r="L2560" s="1">
        <f t="shared" si="80"/>
        <v>35</v>
      </c>
      <c r="M2560" s="1" t="s">
        <v>60</v>
      </c>
    </row>
    <row r="2561" spans="8:13">
      <c r="H2561" s="1" t="s">
        <v>299</v>
      </c>
      <c r="I2561" s="1" t="s">
        <v>3363</v>
      </c>
      <c r="J2561" s="1" t="s">
        <v>1815</v>
      </c>
      <c r="K2561" s="1" t="str">
        <f t="shared" si="79"/>
        <v>2008</v>
      </c>
      <c r="L2561" s="1">
        <f t="shared" si="80"/>
        <v>35</v>
      </c>
      <c r="M2561" s="1" t="s">
        <v>60</v>
      </c>
    </row>
    <row r="2562" spans="8:13" hidden="1">
      <c r="H2562" s="1" t="s">
        <v>240</v>
      </c>
      <c r="I2562" s="1" t="s">
        <v>8526</v>
      </c>
      <c r="J2562" s="1" t="s">
        <v>8528</v>
      </c>
      <c r="K2562" s="1" t="str">
        <f t="shared" ref="K2562:K2625" si="81">TEXT(J2562,"YYYY")</f>
        <v>2012</v>
      </c>
      <c r="L2562" s="1">
        <f t="shared" si="80"/>
        <v>52</v>
      </c>
      <c r="M2562" s="1"/>
    </row>
    <row r="2563" spans="8:13">
      <c r="H2563" s="1" t="s">
        <v>644</v>
      </c>
      <c r="I2563" s="1" t="s">
        <v>3682</v>
      </c>
      <c r="J2563" s="1" t="s">
        <v>3682</v>
      </c>
      <c r="K2563" s="1" t="str">
        <f t="shared" si="81"/>
        <v>2018</v>
      </c>
      <c r="L2563" s="1">
        <f t="shared" si="80"/>
        <v>35</v>
      </c>
      <c r="M2563" s="1" t="s">
        <v>60</v>
      </c>
    </row>
    <row r="2564" spans="8:13">
      <c r="H2564" s="1" t="s">
        <v>809</v>
      </c>
      <c r="I2564" s="1" t="s">
        <v>4055</v>
      </c>
      <c r="J2564" s="1" t="s">
        <v>683</v>
      </c>
      <c r="K2564" s="1" t="str">
        <f t="shared" si="81"/>
        <v>2019</v>
      </c>
      <c r="L2564" s="1">
        <f t="shared" si="80"/>
        <v>35</v>
      </c>
      <c r="M2564" s="1" t="s">
        <v>60</v>
      </c>
    </row>
    <row r="2565" spans="8:13">
      <c r="H2565" s="1" t="s">
        <v>644</v>
      </c>
      <c r="I2565" s="1" t="s">
        <v>4673</v>
      </c>
      <c r="J2565" s="1" t="s">
        <v>467</v>
      </c>
      <c r="K2565" s="1" t="str">
        <f t="shared" si="81"/>
        <v>2016</v>
      </c>
      <c r="L2565" s="1">
        <f t="shared" si="80"/>
        <v>35</v>
      </c>
      <c r="M2565" s="1" t="s">
        <v>60</v>
      </c>
    </row>
    <row r="2566" spans="8:13">
      <c r="H2566" s="1" t="s">
        <v>809</v>
      </c>
      <c r="I2566" s="1" t="s">
        <v>274</v>
      </c>
      <c r="J2566" s="1" t="s">
        <v>1534</v>
      </c>
      <c r="K2566" s="1" t="str">
        <f t="shared" si="81"/>
        <v>2016</v>
      </c>
      <c r="L2566" s="1">
        <f t="shared" si="80"/>
        <v>35</v>
      </c>
      <c r="M2566" s="1" t="s">
        <v>60</v>
      </c>
    </row>
    <row r="2567" spans="8:13">
      <c r="H2567" s="1" t="s">
        <v>809</v>
      </c>
      <c r="I2567" s="1" t="s">
        <v>5606</v>
      </c>
      <c r="J2567" s="1" t="s">
        <v>1643</v>
      </c>
      <c r="K2567" s="1" t="str">
        <f t="shared" si="81"/>
        <v>2019</v>
      </c>
      <c r="L2567" s="1">
        <f t="shared" si="80"/>
        <v>35</v>
      </c>
      <c r="M2567" s="1" t="s">
        <v>60</v>
      </c>
    </row>
    <row r="2568" spans="8:13" hidden="1">
      <c r="H2568" s="1" t="s">
        <v>81</v>
      </c>
      <c r="I2568" s="1" t="s">
        <v>8534</v>
      </c>
      <c r="J2568" s="1" t="s">
        <v>459</v>
      </c>
      <c r="K2568" s="1" t="str">
        <f t="shared" si="81"/>
        <v>2019</v>
      </c>
      <c r="L2568" s="1">
        <f t="shared" si="80"/>
        <v>60</v>
      </c>
      <c r="M2568" s="1" t="s">
        <v>79</v>
      </c>
    </row>
    <row r="2569" spans="8:13">
      <c r="H2569" s="1" t="s">
        <v>584</v>
      </c>
      <c r="I2569" s="1" t="s">
        <v>5160</v>
      </c>
      <c r="J2569" s="1" t="s">
        <v>1222</v>
      </c>
      <c r="K2569" s="1" t="str">
        <f t="shared" si="81"/>
        <v>2015</v>
      </c>
      <c r="L2569" s="1">
        <f t="shared" si="80"/>
        <v>35</v>
      </c>
      <c r="M2569" s="1" t="s">
        <v>60</v>
      </c>
    </row>
    <row r="2570" spans="8:13">
      <c r="H2570" s="1" t="s">
        <v>644</v>
      </c>
      <c r="I2570" s="1" t="s">
        <v>337</v>
      </c>
      <c r="J2570" s="1" t="s">
        <v>337</v>
      </c>
      <c r="K2570" s="1" t="str">
        <f t="shared" si="81"/>
        <v>2017</v>
      </c>
      <c r="L2570" s="1">
        <f t="shared" si="80"/>
        <v>35</v>
      </c>
      <c r="M2570" s="1" t="s">
        <v>60</v>
      </c>
    </row>
    <row r="2571" spans="8:13" hidden="1">
      <c r="H2571" s="1" t="s">
        <v>126</v>
      </c>
      <c r="I2571" s="1" t="s">
        <v>8534</v>
      </c>
      <c r="J2571" s="1" t="s">
        <v>4373</v>
      </c>
      <c r="K2571" s="1" t="str">
        <f t="shared" si="81"/>
        <v>2017</v>
      </c>
      <c r="L2571" s="1">
        <f t="shared" si="80"/>
        <v>11</v>
      </c>
      <c r="M2571" s="1" t="s">
        <v>79</v>
      </c>
    </row>
    <row r="2572" spans="8:13">
      <c r="H2572" s="1" t="s">
        <v>644</v>
      </c>
      <c r="I2572" s="1" t="s">
        <v>4291</v>
      </c>
      <c r="J2572" s="1" t="s">
        <v>4291</v>
      </c>
      <c r="K2572" s="1" t="str">
        <f t="shared" si="81"/>
        <v>2017</v>
      </c>
      <c r="L2572" s="1">
        <f t="shared" si="80"/>
        <v>35</v>
      </c>
      <c r="M2572" s="1" t="s">
        <v>60</v>
      </c>
    </row>
    <row r="2573" spans="8:13">
      <c r="H2573" s="1" t="s">
        <v>644</v>
      </c>
      <c r="I2573" s="1" t="s">
        <v>6652</v>
      </c>
      <c r="J2573" s="1" t="s">
        <v>6658</v>
      </c>
      <c r="K2573" s="1" t="str">
        <f t="shared" si="81"/>
        <v>2016</v>
      </c>
      <c r="L2573" s="1">
        <f t="shared" si="80"/>
        <v>35</v>
      </c>
      <c r="M2573" s="1" t="s">
        <v>60</v>
      </c>
    </row>
    <row r="2574" spans="8:13" hidden="1">
      <c r="H2574" s="1" t="s">
        <v>187</v>
      </c>
      <c r="I2574" s="1" t="s">
        <v>8534</v>
      </c>
      <c r="J2574" s="1" t="s">
        <v>250</v>
      </c>
      <c r="K2574" s="1" t="str">
        <f t="shared" si="81"/>
        <v>2016</v>
      </c>
      <c r="L2574" s="1">
        <f t="shared" si="80"/>
        <v>5</v>
      </c>
      <c r="M2574" s="1" t="s">
        <v>79</v>
      </c>
    </row>
    <row r="2575" spans="8:13">
      <c r="H2575" s="1" t="s">
        <v>584</v>
      </c>
      <c r="I2575" s="1" t="s">
        <v>6936</v>
      </c>
      <c r="J2575" s="1" t="s">
        <v>1471</v>
      </c>
      <c r="K2575" s="1" t="str">
        <f t="shared" si="81"/>
        <v>2013</v>
      </c>
      <c r="L2575" s="1">
        <f t="shared" si="80"/>
        <v>35</v>
      </c>
      <c r="M2575" s="1" t="s">
        <v>60</v>
      </c>
    </row>
    <row r="2576" spans="8:13">
      <c r="H2576" s="1" t="s">
        <v>310</v>
      </c>
      <c r="I2576" s="1" t="s">
        <v>7166</v>
      </c>
      <c r="J2576" s="1" t="s">
        <v>7176</v>
      </c>
      <c r="K2576" s="1" t="str">
        <f t="shared" si="81"/>
        <v>2005</v>
      </c>
      <c r="L2576" s="1">
        <f t="shared" si="80"/>
        <v>35</v>
      </c>
      <c r="M2576" s="1" t="s">
        <v>60</v>
      </c>
    </row>
    <row r="2577" spans="8:13" hidden="1">
      <c r="H2577" s="1" t="s">
        <v>99</v>
      </c>
      <c r="I2577" s="1" t="s">
        <v>8573</v>
      </c>
      <c r="J2577" s="1" t="s">
        <v>540</v>
      </c>
      <c r="K2577" s="1" t="str">
        <f t="shared" si="81"/>
        <v>2018</v>
      </c>
      <c r="L2577" s="1">
        <f t="shared" si="80"/>
        <v>4</v>
      </c>
      <c r="M2577" s="1" t="s">
        <v>79</v>
      </c>
    </row>
    <row r="2578" spans="8:13">
      <c r="H2578" s="1" t="s">
        <v>644</v>
      </c>
      <c r="I2578" s="1" t="s">
        <v>355</v>
      </c>
      <c r="J2578" s="1" t="s">
        <v>5331</v>
      </c>
      <c r="K2578" s="1" t="str">
        <f t="shared" si="81"/>
        <v>2015</v>
      </c>
      <c r="L2578" s="1">
        <f t="shared" si="80"/>
        <v>35</v>
      </c>
      <c r="M2578" s="1" t="s">
        <v>60</v>
      </c>
    </row>
    <row r="2579" spans="8:13">
      <c r="H2579" s="1" t="s">
        <v>282</v>
      </c>
      <c r="I2579" s="1" t="s">
        <v>381</v>
      </c>
      <c r="J2579" s="1" t="s">
        <v>1815</v>
      </c>
      <c r="K2579" s="1" t="str">
        <f t="shared" si="81"/>
        <v>2008</v>
      </c>
      <c r="L2579" s="1">
        <f t="shared" si="80"/>
        <v>35</v>
      </c>
      <c r="M2579" s="1" t="s">
        <v>60</v>
      </c>
    </row>
    <row r="2580" spans="8:13" hidden="1">
      <c r="H2580" s="1" t="s">
        <v>721</v>
      </c>
      <c r="I2580" s="1" t="s">
        <v>8573</v>
      </c>
      <c r="J2580" s="1" t="s">
        <v>705</v>
      </c>
      <c r="K2580" s="1" t="str">
        <f t="shared" si="81"/>
        <v>2018</v>
      </c>
      <c r="L2580" s="1">
        <f t="shared" si="80"/>
        <v>49</v>
      </c>
      <c r="M2580" s="1" t="s">
        <v>79</v>
      </c>
    </row>
    <row r="2581" spans="8:13" hidden="1">
      <c r="H2581" s="1" t="s">
        <v>158</v>
      </c>
      <c r="I2581" s="1" t="s">
        <v>8573</v>
      </c>
      <c r="J2581" s="1" t="s">
        <v>8247</v>
      </c>
      <c r="K2581" s="1" t="str">
        <f t="shared" si="81"/>
        <v>2020</v>
      </c>
      <c r="L2581" s="1">
        <f t="shared" si="80"/>
        <v>11</v>
      </c>
      <c r="M2581" s="1" t="s">
        <v>79</v>
      </c>
    </row>
    <row r="2582" spans="8:13">
      <c r="H2582" s="1" t="s">
        <v>644</v>
      </c>
      <c r="I2582" s="1" t="s">
        <v>5019</v>
      </c>
      <c r="J2582" s="1" t="s">
        <v>209</v>
      </c>
      <c r="K2582" s="1" t="str">
        <f t="shared" si="81"/>
        <v>2016</v>
      </c>
      <c r="L2582" s="1">
        <f t="shared" si="80"/>
        <v>35</v>
      </c>
      <c r="M2582" s="1" t="s">
        <v>60</v>
      </c>
    </row>
    <row r="2583" spans="8:13" hidden="1">
      <c r="H2583" s="1" t="s">
        <v>78</v>
      </c>
      <c r="I2583" s="1" t="s">
        <v>8594</v>
      </c>
      <c r="J2583" s="1" t="s">
        <v>6947</v>
      </c>
      <c r="K2583" s="1" t="str">
        <f t="shared" si="81"/>
        <v>2013</v>
      </c>
      <c r="L2583" s="1">
        <f t="shared" si="80"/>
        <v>24</v>
      </c>
      <c r="M2583" s="1" t="s">
        <v>79</v>
      </c>
    </row>
    <row r="2584" spans="8:13">
      <c r="H2584" s="1" t="s">
        <v>555</v>
      </c>
      <c r="I2584" s="1" t="s">
        <v>7502</v>
      </c>
      <c r="J2584" s="1" t="s">
        <v>1918</v>
      </c>
      <c r="K2584" s="1" t="str">
        <f t="shared" si="81"/>
        <v>2007</v>
      </c>
      <c r="L2584" s="1">
        <f t="shared" si="80"/>
        <v>35</v>
      </c>
      <c r="M2584" s="1" t="s">
        <v>60</v>
      </c>
    </row>
    <row r="2585" spans="8:13">
      <c r="H2585" s="1" t="s">
        <v>101</v>
      </c>
      <c r="I2585" s="1" t="s">
        <v>8573</v>
      </c>
      <c r="J2585" s="1" t="s">
        <v>1012</v>
      </c>
      <c r="K2585" s="1" t="str">
        <f t="shared" si="81"/>
        <v>2017</v>
      </c>
      <c r="L2585" s="1">
        <f t="shared" si="80"/>
        <v>35</v>
      </c>
      <c r="M2585" s="1" t="s">
        <v>60</v>
      </c>
    </row>
    <row r="2586" spans="8:13">
      <c r="H2586" s="1" t="s">
        <v>310</v>
      </c>
      <c r="I2586" s="1" t="s">
        <v>9693</v>
      </c>
      <c r="J2586" s="1" t="s">
        <v>1862</v>
      </c>
      <c r="K2586" s="1" t="str">
        <f t="shared" si="81"/>
        <v>2003</v>
      </c>
      <c r="L2586" s="1">
        <f t="shared" si="80"/>
        <v>35</v>
      </c>
      <c r="M2586" s="1" t="s">
        <v>60</v>
      </c>
    </row>
    <row r="2587" spans="8:13">
      <c r="H2587" s="1" t="s">
        <v>584</v>
      </c>
      <c r="I2587" s="1" t="s">
        <v>9437</v>
      </c>
      <c r="J2587" s="1" t="s">
        <v>4618</v>
      </c>
      <c r="K2587" s="1" t="str">
        <f t="shared" si="81"/>
        <v>2011</v>
      </c>
      <c r="L2587" s="1">
        <f t="shared" si="80"/>
        <v>35</v>
      </c>
      <c r="M2587" s="1" t="s">
        <v>60</v>
      </c>
    </row>
    <row r="2588" spans="8:13" hidden="1">
      <c r="H2588" s="1" t="s">
        <v>263</v>
      </c>
      <c r="I2588" s="1" t="s">
        <v>2690</v>
      </c>
      <c r="J2588" s="1" t="s">
        <v>6287</v>
      </c>
      <c r="K2588" s="1" t="str">
        <f t="shared" si="81"/>
        <v>2013</v>
      </c>
      <c r="L2588" s="1">
        <f t="shared" si="80"/>
        <v>16</v>
      </c>
      <c r="M2588" s="1" t="s">
        <v>79</v>
      </c>
    </row>
    <row r="2589" spans="8:13" hidden="1">
      <c r="H2589" s="1" t="s">
        <v>219</v>
      </c>
      <c r="I2589" s="1" t="s">
        <v>3450</v>
      </c>
      <c r="J2589" s="1" t="s">
        <v>806</v>
      </c>
      <c r="K2589" s="1" t="str">
        <f t="shared" si="81"/>
        <v>2014</v>
      </c>
      <c r="L2589" s="1">
        <f t="shared" si="80"/>
        <v>59</v>
      </c>
      <c r="M2589" s="1" t="s">
        <v>79</v>
      </c>
    </row>
    <row r="2590" spans="8:13" hidden="1">
      <c r="H2590" s="1" t="s">
        <v>344</v>
      </c>
      <c r="I2590" s="1" t="s">
        <v>3450</v>
      </c>
      <c r="J2590" s="1" t="s">
        <v>8609</v>
      </c>
      <c r="K2590" s="1" t="str">
        <f t="shared" si="81"/>
        <v>2012</v>
      </c>
      <c r="L2590" s="1">
        <f t="shared" si="80"/>
        <v>18</v>
      </c>
      <c r="M2590" s="1" t="s">
        <v>79</v>
      </c>
    </row>
    <row r="2591" spans="8:13" hidden="1">
      <c r="H2591" s="1" t="s">
        <v>555</v>
      </c>
      <c r="I2591" s="1" t="s">
        <v>3450</v>
      </c>
      <c r="J2591" s="1"/>
      <c r="K2591" s="1" t="str">
        <f t="shared" si="81"/>
        <v>1900</v>
      </c>
      <c r="L2591" s="1">
        <f t="shared" si="80"/>
        <v>-75</v>
      </c>
      <c r="M2591" s="1"/>
    </row>
    <row r="2592" spans="8:13">
      <c r="H2592" s="1" t="s">
        <v>149</v>
      </c>
      <c r="I2592" s="1" t="s">
        <v>10543</v>
      </c>
      <c r="J2592" s="1" t="s">
        <v>3430</v>
      </c>
      <c r="K2592" s="1" t="str">
        <f t="shared" si="81"/>
        <v>2016</v>
      </c>
      <c r="L2592" s="1">
        <f t="shared" si="80"/>
        <v>35</v>
      </c>
      <c r="M2592" s="1" t="s">
        <v>60</v>
      </c>
    </row>
    <row r="2593" spans="8:13" hidden="1">
      <c r="H2593" s="1" t="s">
        <v>324</v>
      </c>
      <c r="I2593" s="1" t="s">
        <v>8590</v>
      </c>
      <c r="J2593" s="1" t="s">
        <v>7691</v>
      </c>
      <c r="K2593" s="1" t="str">
        <f t="shared" si="81"/>
        <v>2020</v>
      </c>
      <c r="L2593" s="1">
        <f t="shared" si="80"/>
        <v>13</v>
      </c>
      <c r="M2593" s="1" t="s">
        <v>79</v>
      </c>
    </row>
    <row r="2594" spans="8:13">
      <c r="H2594" s="1" t="s">
        <v>256</v>
      </c>
      <c r="I2594" s="1" t="s">
        <v>193</v>
      </c>
      <c r="J2594" s="1" t="s">
        <v>9982</v>
      </c>
      <c r="K2594" s="1" t="str">
        <f t="shared" si="81"/>
        <v>2003</v>
      </c>
      <c r="L2594" s="1">
        <f t="shared" si="80"/>
        <v>35</v>
      </c>
      <c r="M2594" s="1" t="s">
        <v>60</v>
      </c>
    </row>
    <row r="2595" spans="8:13" hidden="1">
      <c r="H2595" s="1"/>
      <c r="I2595" s="1"/>
      <c r="J2595" s="1"/>
      <c r="K2595" s="1" t="str">
        <f t="shared" si="81"/>
        <v>1900</v>
      </c>
      <c r="L2595" s="1">
        <f t="shared" si="80"/>
        <v>0</v>
      </c>
      <c r="M2595" s="1"/>
    </row>
    <row r="2596" spans="8:13">
      <c r="H2596" s="1" t="s">
        <v>101</v>
      </c>
      <c r="I2596" s="1" t="s">
        <v>10910</v>
      </c>
      <c r="J2596" s="1" t="s">
        <v>231</v>
      </c>
      <c r="K2596" s="1" t="str">
        <f t="shared" si="81"/>
        <v>2017</v>
      </c>
      <c r="L2596" s="1">
        <f t="shared" si="80"/>
        <v>35</v>
      </c>
      <c r="M2596" s="1" t="s">
        <v>60</v>
      </c>
    </row>
    <row r="2597" spans="8:13">
      <c r="H2597" s="1" t="s">
        <v>809</v>
      </c>
      <c r="I2597" s="1" t="s">
        <v>9192</v>
      </c>
      <c r="J2597" s="1" t="s">
        <v>8877</v>
      </c>
      <c r="K2597" s="1" t="str">
        <f t="shared" si="81"/>
        <v>2013</v>
      </c>
      <c r="L2597" s="1">
        <f t="shared" si="80"/>
        <v>35</v>
      </c>
      <c r="M2597" s="1" t="s">
        <v>60</v>
      </c>
    </row>
    <row r="2598" spans="8:13" hidden="1">
      <c r="H2598" s="1"/>
      <c r="I2598" s="1"/>
      <c r="J2598" s="1"/>
      <c r="K2598" s="1" t="str">
        <f t="shared" si="81"/>
        <v>1900</v>
      </c>
      <c r="L2598" s="1">
        <f t="shared" si="80"/>
        <v>0</v>
      </c>
      <c r="M2598" s="1"/>
    </row>
    <row r="2599" spans="8:13" hidden="1">
      <c r="H2599" s="1" t="s">
        <v>126</v>
      </c>
      <c r="I2599" s="1" t="s">
        <v>1610</v>
      </c>
      <c r="J2599" s="1" t="s">
        <v>459</v>
      </c>
      <c r="K2599" s="1" t="str">
        <f t="shared" si="81"/>
        <v>2019</v>
      </c>
      <c r="L2599" s="1">
        <f t="shared" si="80"/>
        <v>13</v>
      </c>
      <c r="M2599" s="1" t="s">
        <v>79</v>
      </c>
    </row>
    <row r="2600" spans="8:13" hidden="1">
      <c r="H2600" s="1"/>
      <c r="I2600" s="1"/>
      <c r="J2600" s="1"/>
      <c r="K2600" s="1" t="str">
        <f t="shared" si="81"/>
        <v>1900</v>
      </c>
      <c r="L2600" s="1">
        <f t="shared" si="80"/>
        <v>0</v>
      </c>
      <c r="M2600" s="1"/>
    </row>
    <row r="2601" spans="8:13">
      <c r="H2601" s="1" t="s">
        <v>678</v>
      </c>
      <c r="I2601" s="1" t="s">
        <v>8846</v>
      </c>
      <c r="J2601" s="1" t="s">
        <v>11380</v>
      </c>
      <c r="K2601" s="1" t="str">
        <f t="shared" si="81"/>
        <v>2015</v>
      </c>
      <c r="L2601" s="1">
        <f t="shared" si="80"/>
        <v>35</v>
      </c>
      <c r="M2601" s="1" t="s">
        <v>60</v>
      </c>
    </row>
    <row r="2602" spans="8:13">
      <c r="H2602" s="1" t="s">
        <v>149</v>
      </c>
      <c r="I2602" s="1" t="s">
        <v>11621</v>
      </c>
      <c r="J2602" s="1" t="s">
        <v>7911</v>
      </c>
      <c r="K2602" s="1" t="str">
        <f t="shared" si="81"/>
        <v>2011</v>
      </c>
      <c r="L2602" s="1">
        <f t="shared" si="80"/>
        <v>35</v>
      </c>
      <c r="M2602" s="1" t="s">
        <v>60</v>
      </c>
    </row>
    <row r="2603" spans="8:13">
      <c r="H2603" s="1" t="s">
        <v>644</v>
      </c>
      <c r="I2603" s="1" t="s">
        <v>11978</v>
      </c>
      <c r="J2603" s="1" t="s">
        <v>507</v>
      </c>
      <c r="K2603" s="1" t="str">
        <f t="shared" si="81"/>
        <v>2015</v>
      </c>
      <c r="L2603" s="1">
        <f t="shared" si="80"/>
        <v>35</v>
      </c>
      <c r="M2603" s="1" t="s">
        <v>60</v>
      </c>
    </row>
    <row r="2604" spans="8:13">
      <c r="H2604" s="1" t="s">
        <v>584</v>
      </c>
      <c r="I2604" s="1" t="s">
        <v>1781</v>
      </c>
      <c r="J2604" s="1" t="s">
        <v>12159</v>
      </c>
      <c r="K2604" s="1" t="str">
        <f t="shared" si="81"/>
        <v>2018</v>
      </c>
      <c r="L2604" s="1">
        <f t="shared" si="80"/>
        <v>35</v>
      </c>
      <c r="M2604" s="1" t="s">
        <v>60</v>
      </c>
    </row>
    <row r="2605" spans="8:13">
      <c r="H2605" s="1" t="s">
        <v>644</v>
      </c>
      <c r="I2605" s="1" t="s">
        <v>3805</v>
      </c>
      <c r="J2605" s="1" t="s">
        <v>9071</v>
      </c>
      <c r="K2605" s="1" t="str">
        <f t="shared" si="81"/>
        <v>2020</v>
      </c>
      <c r="L2605" s="1">
        <f t="shared" si="80"/>
        <v>35</v>
      </c>
      <c r="M2605" s="1" t="s">
        <v>60</v>
      </c>
    </row>
    <row r="2606" spans="8:13">
      <c r="H2606" s="1" t="s">
        <v>644</v>
      </c>
      <c r="I2606" s="1" t="s">
        <v>12237</v>
      </c>
      <c r="J2606" s="1" t="s">
        <v>321</v>
      </c>
      <c r="K2606" s="1" t="str">
        <f t="shared" si="81"/>
        <v>2020</v>
      </c>
      <c r="L2606" s="1">
        <f t="shared" si="80"/>
        <v>35</v>
      </c>
      <c r="M2606" s="1" t="s">
        <v>60</v>
      </c>
    </row>
    <row r="2607" spans="8:13">
      <c r="H2607" s="1" t="s">
        <v>809</v>
      </c>
      <c r="I2607" s="1" t="s">
        <v>810</v>
      </c>
      <c r="J2607" s="1" t="s">
        <v>810</v>
      </c>
      <c r="K2607" s="1" t="str">
        <f t="shared" si="81"/>
        <v>2019</v>
      </c>
      <c r="L2607" s="1">
        <f t="shared" si="80"/>
        <v>36</v>
      </c>
      <c r="M2607" s="1" t="s">
        <v>60</v>
      </c>
    </row>
    <row r="2608" spans="8:13">
      <c r="H2608" s="1" t="s">
        <v>128</v>
      </c>
      <c r="I2608" s="1" t="s">
        <v>274</v>
      </c>
      <c r="J2608" s="1" t="s">
        <v>941</v>
      </c>
      <c r="K2608" s="1" t="str">
        <f t="shared" si="81"/>
        <v>2011</v>
      </c>
      <c r="L2608" s="1">
        <f t="shared" ref="L2608:L2671" si="82">H2608-(TEXT(I2608,"YYYY")-TEXT(J2608,"YYYY"))</f>
        <v>36</v>
      </c>
      <c r="M2608" s="1" t="s">
        <v>60</v>
      </c>
    </row>
    <row r="2609" spans="8:13">
      <c r="H2609" s="1" t="s">
        <v>189</v>
      </c>
      <c r="I2609" s="1" t="s">
        <v>1042</v>
      </c>
      <c r="J2609" s="5">
        <v>39448</v>
      </c>
      <c r="K2609" s="1" t="str">
        <f t="shared" si="81"/>
        <v>2008</v>
      </c>
      <c r="L2609" s="1">
        <f t="shared" si="82"/>
        <v>36</v>
      </c>
      <c r="M2609" s="1" t="s">
        <v>60</v>
      </c>
    </row>
    <row r="2610" spans="8:13">
      <c r="H2610" s="1" t="s">
        <v>809</v>
      </c>
      <c r="I2610" s="1" t="s">
        <v>1130</v>
      </c>
      <c r="J2610" s="1" t="s">
        <v>1144</v>
      </c>
      <c r="K2610" s="1" t="str">
        <f t="shared" si="81"/>
        <v>2019</v>
      </c>
      <c r="L2610" s="1">
        <f t="shared" si="82"/>
        <v>36</v>
      </c>
      <c r="M2610" s="1" t="s">
        <v>60</v>
      </c>
    </row>
    <row r="2611" spans="8:13" hidden="1">
      <c r="H2611" s="1" t="s">
        <v>678</v>
      </c>
      <c r="I2611" s="1" t="s">
        <v>8665</v>
      </c>
      <c r="J2611" s="1" t="s">
        <v>8674</v>
      </c>
      <c r="K2611" s="1" t="str">
        <f t="shared" si="81"/>
        <v>2005</v>
      </c>
      <c r="L2611" s="1">
        <f t="shared" si="82"/>
        <v>19</v>
      </c>
      <c r="M2611" s="1" t="s">
        <v>79</v>
      </c>
    </row>
    <row r="2612" spans="8:13" hidden="1">
      <c r="H2612" s="1" t="s">
        <v>116</v>
      </c>
      <c r="I2612" s="1" t="s">
        <v>8665</v>
      </c>
      <c r="J2612" s="1" t="s">
        <v>1079</v>
      </c>
      <c r="K2612" s="1" t="str">
        <f t="shared" si="81"/>
        <v>2019</v>
      </c>
      <c r="L2612" s="1">
        <f t="shared" si="82"/>
        <v>4</v>
      </c>
      <c r="M2612" s="1" t="s">
        <v>79</v>
      </c>
    </row>
    <row r="2613" spans="8:13">
      <c r="H2613" s="1" t="s">
        <v>584</v>
      </c>
      <c r="I2613" s="1" t="s">
        <v>1214</v>
      </c>
      <c r="J2613" s="1" t="s">
        <v>881</v>
      </c>
      <c r="K2613" s="1" t="str">
        <f t="shared" si="81"/>
        <v>2018</v>
      </c>
      <c r="L2613" s="1">
        <f t="shared" si="82"/>
        <v>36</v>
      </c>
      <c r="M2613" s="1" t="s">
        <v>60</v>
      </c>
    </row>
    <row r="2614" spans="8:13">
      <c r="H2614" s="1" t="s">
        <v>555</v>
      </c>
      <c r="I2614" s="1" t="s">
        <v>1265</v>
      </c>
      <c r="J2614" s="1" t="s">
        <v>171</v>
      </c>
      <c r="K2614" s="1" t="str">
        <f t="shared" si="81"/>
        <v>2015</v>
      </c>
      <c r="L2614" s="1">
        <f t="shared" si="82"/>
        <v>36</v>
      </c>
      <c r="M2614" s="1" t="s">
        <v>60</v>
      </c>
    </row>
    <row r="2615" spans="8:13" hidden="1">
      <c r="H2615" s="1" t="s">
        <v>197</v>
      </c>
      <c r="I2615" s="1" t="s">
        <v>8665</v>
      </c>
      <c r="J2615" s="1" t="s">
        <v>8687</v>
      </c>
      <c r="K2615" s="1" t="str">
        <f t="shared" si="81"/>
        <v>2019</v>
      </c>
      <c r="L2615" s="1">
        <f t="shared" si="82"/>
        <v>16</v>
      </c>
      <c r="M2615" s="1" t="s">
        <v>79</v>
      </c>
    </row>
    <row r="2616" spans="8:13">
      <c r="H2616" s="1" t="s">
        <v>809</v>
      </c>
      <c r="I2616" s="1" t="s">
        <v>1536</v>
      </c>
      <c r="J2616" s="1" t="s">
        <v>66</v>
      </c>
      <c r="K2616" s="1" t="str">
        <f t="shared" si="81"/>
        <v>2019</v>
      </c>
      <c r="L2616" s="1">
        <f t="shared" si="82"/>
        <v>36</v>
      </c>
      <c r="M2616" s="1" t="s">
        <v>60</v>
      </c>
    </row>
    <row r="2617" spans="8:13">
      <c r="H2617" s="1" t="s">
        <v>584</v>
      </c>
      <c r="I2617" s="1" t="s">
        <v>758</v>
      </c>
      <c r="J2617" s="1" t="s">
        <v>1793</v>
      </c>
      <c r="K2617" s="1" t="str">
        <f t="shared" si="81"/>
        <v>2018</v>
      </c>
      <c r="L2617" s="1">
        <f t="shared" si="82"/>
        <v>36</v>
      </c>
      <c r="M2617" s="1" t="s">
        <v>60</v>
      </c>
    </row>
    <row r="2618" spans="8:13">
      <c r="H2618" s="1" t="s">
        <v>120</v>
      </c>
      <c r="I2618" s="1" t="s">
        <v>191</v>
      </c>
      <c r="J2618" s="1" t="s">
        <v>1943</v>
      </c>
      <c r="K2618" s="1" t="str">
        <f t="shared" si="81"/>
        <v>2008</v>
      </c>
      <c r="L2618" s="1">
        <f t="shared" si="82"/>
        <v>36</v>
      </c>
      <c r="M2618" s="1" t="s">
        <v>60</v>
      </c>
    </row>
    <row r="2619" spans="8:13">
      <c r="H2619" s="1" t="s">
        <v>809</v>
      </c>
      <c r="I2619" s="1" t="s">
        <v>913</v>
      </c>
      <c r="J2619" s="1" t="s">
        <v>191</v>
      </c>
      <c r="K2619" s="1" t="str">
        <f t="shared" si="81"/>
        <v>2018</v>
      </c>
      <c r="L2619" s="1">
        <f t="shared" si="82"/>
        <v>36</v>
      </c>
      <c r="M2619" s="1" t="s">
        <v>60</v>
      </c>
    </row>
    <row r="2620" spans="8:13">
      <c r="H2620" s="1" t="s">
        <v>809</v>
      </c>
      <c r="I2620" s="1" t="s">
        <v>2994</v>
      </c>
      <c r="J2620" s="1" t="s">
        <v>1857</v>
      </c>
      <c r="K2620" s="1" t="str">
        <f t="shared" si="81"/>
        <v>2018</v>
      </c>
      <c r="L2620" s="1">
        <f t="shared" si="82"/>
        <v>36</v>
      </c>
      <c r="M2620" s="1" t="s">
        <v>60</v>
      </c>
    </row>
    <row r="2621" spans="8:13">
      <c r="H2621" s="1" t="s">
        <v>809</v>
      </c>
      <c r="I2621" s="1" t="s">
        <v>426</v>
      </c>
      <c r="J2621" s="1" t="s">
        <v>474</v>
      </c>
      <c r="K2621" s="1" t="str">
        <f t="shared" si="81"/>
        <v>2018</v>
      </c>
      <c r="L2621" s="1">
        <f t="shared" si="82"/>
        <v>36</v>
      </c>
      <c r="M2621" s="1" t="s">
        <v>60</v>
      </c>
    </row>
    <row r="2622" spans="8:13">
      <c r="H2622" s="1" t="s">
        <v>809</v>
      </c>
      <c r="I2622" s="1" t="s">
        <v>3458</v>
      </c>
      <c r="J2622" s="1" t="s">
        <v>2418</v>
      </c>
      <c r="K2622" s="1" t="str">
        <f t="shared" si="81"/>
        <v>2018</v>
      </c>
      <c r="L2622" s="1">
        <f t="shared" si="82"/>
        <v>36</v>
      </c>
      <c r="M2622" s="1" t="s">
        <v>60</v>
      </c>
    </row>
    <row r="2623" spans="8:13" hidden="1">
      <c r="H2623" s="1" t="s">
        <v>484</v>
      </c>
      <c r="I2623" s="1" t="s">
        <v>8690</v>
      </c>
      <c r="J2623" s="1" t="s">
        <v>8717</v>
      </c>
      <c r="K2623" s="1" t="str">
        <f t="shared" si="81"/>
        <v>2020</v>
      </c>
      <c r="L2623" s="1">
        <f t="shared" si="82"/>
        <v>48</v>
      </c>
      <c r="M2623" s="1" t="s">
        <v>79</v>
      </c>
    </row>
    <row r="2624" spans="8:13">
      <c r="H2624" s="1" t="s">
        <v>809</v>
      </c>
      <c r="I2624" s="1" t="s">
        <v>3682</v>
      </c>
      <c r="J2624" s="1" t="s">
        <v>3683</v>
      </c>
      <c r="K2624" s="1" t="str">
        <f t="shared" si="81"/>
        <v>2018</v>
      </c>
      <c r="L2624" s="1">
        <f t="shared" si="82"/>
        <v>36</v>
      </c>
      <c r="M2624" s="1" t="s">
        <v>60</v>
      </c>
    </row>
    <row r="2625" spans="8:13">
      <c r="H2625" s="1" t="s">
        <v>240</v>
      </c>
      <c r="I2625" s="1" t="s">
        <v>3703</v>
      </c>
      <c r="J2625" s="1" t="s">
        <v>1292</v>
      </c>
      <c r="K2625" s="1" t="str">
        <f t="shared" si="81"/>
        <v>1999</v>
      </c>
      <c r="L2625" s="1">
        <f t="shared" si="82"/>
        <v>36</v>
      </c>
      <c r="M2625" s="1" t="s">
        <v>60</v>
      </c>
    </row>
    <row r="2626" spans="8:13">
      <c r="H2626" s="1" t="s">
        <v>375</v>
      </c>
      <c r="I2626" s="1" t="s">
        <v>4372</v>
      </c>
      <c r="J2626" s="1" t="s">
        <v>3167</v>
      </c>
      <c r="K2626" s="1" t="str">
        <f t="shared" ref="K2626:K2689" si="83">TEXT(J2626,"YYYY")</f>
        <v>1997</v>
      </c>
      <c r="L2626" s="1">
        <f t="shared" si="82"/>
        <v>36</v>
      </c>
      <c r="M2626" s="1" t="s">
        <v>60</v>
      </c>
    </row>
    <row r="2627" spans="8:13">
      <c r="H2627" s="1" t="s">
        <v>101</v>
      </c>
      <c r="I2627" s="1" t="s">
        <v>4617</v>
      </c>
      <c r="J2627" s="1" t="s">
        <v>4600</v>
      </c>
      <c r="K2627" s="1" t="str">
        <f t="shared" si="83"/>
        <v>2014</v>
      </c>
      <c r="L2627" s="1">
        <f t="shared" si="82"/>
        <v>36</v>
      </c>
      <c r="M2627" s="1" t="s">
        <v>60</v>
      </c>
    </row>
    <row r="2628" spans="8:13" hidden="1">
      <c r="H2628" s="1" t="s">
        <v>187</v>
      </c>
      <c r="I2628" s="1" t="s">
        <v>8729</v>
      </c>
      <c r="J2628" s="1" t="s">
        <v>5441</v>
      </c>
      <c r="K2628" s="1" t="str">
        <f t="shared" si="83"/>
        <v>2020</v>
      </c>
      <c r="L2628" s="1">
        <f t="shared" si="82"/>
        <v>9</v>
      </c>
      <c r="M2628" s="1" t="s">
        <v>79</v>
      </c>
    </row>
    <row r="2629" spans="8:13" hidden="1">
      <c r="H2629" s="1" t="s">
        <v>118</v>
      </c>
      <c r="I2629" s="1" t="s">
        <v>8729</v>
      </c>
      <c r="J2629" s="1" t="s">
        <v>877</v>
      </c>
      <c r="K2629" s="1" t="str">
        <f t="shared" si="83"/>
        <v>2019</v>
      </c>
      <c r="L2629" s="1">
        <f t="shared" si="82"/>
        <v>24</v>
      </c>
      <c r="M2629" s="1" t="s">
        <v>79</v>
      </c>
    </row>
    <row r="2630" spans="8:13" hidden="1">
      <c r="H2630" s="1" t="s">
        <v>256</v>
      </c>
      <c r="I2630" s="1" t="s">
        <v>8729</v>
      </c>
      <c r="J2630" s="1" t="s">
        <v>1286</v>
      </c>
      <c r="K2630" s="1" t="str">
        <f t="shared" si="83"/>
        <v>2017</v>
      </c>
      <c r="L2630" s="1">
        <f t="shared" si="82"/>
        <v>49</v>
      </c>
      <c r="M2630" s="1" t="s">
        <v>79</v>
      </c>
    </row>
    <row r="2631" spans="8:13">
      <c r="H2631" s="1" t="s">
        <v>584</v>
      </c>
      <c r="I2631" s="1" t="s">
        <v>3404</v>
      </c>
      <c r="J2631" s="1" t="s">
        <v>4935</v>
      </c>
      <c r="K2631" s="1" t="str">
        <f t="shared" si="83"/>
        <v>2016</v>
      </c>
      <c r="L2631" s="1">
        <f t="shared" si="82"/>
        <v>36</v>
      </c>
      <c r="M2631" s="1" t="s">
        <v>60</v>
      </c>
    </row>
    <row r="2632" spans="8:13" hidden="1">
      <c r="H2632" s="1" t="s">
        <v>144</v>
      </c>
      <c r="I2632" s="1" t="s">
        <v>8729</v>
      </c>
      <c r="J2632" s="1" t="s">
        <v>66</v>
      </c>
      <c r="K2632" s="1" t="str">
        <f t="shared" si="83"/>
        <v>2019</v>
      </c>
      <c r="L2632" s="1">
        <f t="shared" si="82"/>
        <v>23</v>
      </c>
      <c r="M2632" s="1" t="s">
        <v>79</v>
      </c>
    </row>
    <row r="2633" spans="8:13" hidden="1">
      <c r="H2633" s="1" t="s">
        <v>130</v>
      </c>
      <c r="I2633" s="1" t="s">
        <v>8729</v>
      </c>
      <c r="J2633" s="1" t="s">
        <v>705</v>
      </c>
      <c r="K2633" s="1" t="str">
        <f t="shared" si="83"/>
        <v>2018</v>
      </c>
      <c r="L2633" s="1">
        <f t="shared" si="82"/>
        <v>10</v>
      </c>
      <c r="M2633" s="1" t="s">
        <v>79</v>
      </c>
    </row>
    <row r="2634" spans="8:13">
      <c r="H2634" s="1" t="s">
        <v>584</v>
      </c>
      <c r="I2634" s="1" t="s">
        <v>5125</v>
      </c>
      <c r="J2634" s="1" t="s">
        <v>1222</v>
      </c>
      <c r="K2634" s="1" t="str">
        <f t="shared" si="83"/>
        <v>2015</v>
      </c>
      <c r="L2634" s="1">
        <f t="shared" si="82"/>
        <v>36</v>
      </c>
      <c r="M2634" s="1" t="s">
        <v>60</v>
      </c>
    </row>
    <row r="2635" spans="8:13" hidden="1">
      <c r="H2635" s="1" t="s">
        <v>324</v>
      </c>
      <c r="I2635" s="1" t="s">
        <v>8729</v>
      </c>
      <c r="J2635" s="1" t="s">
        <v>5622</v>
      </c>
      <c r="K2635" s="1" t="str">
        <f t="shared" si="83"/>
        <v>2020</v>
      </c>
      <c r="L2635" s="1">
        <f t="shared" si="82"/>
        <v>13</v>
      </c>
      <c r="M2635" s="1" t="s">
        <v>79</v>
      </c>
    </row>
    <row r="2636" spans="8:13" hidden="1">
      <c r="H2636" s="1" t="s">
        <v>479</v>
      </c>
      <c r="I2636" s="1" t="s">
        <v>8729</v>
      </c>
      <c r="J2636" s="1" t="s">
        <v>6807</v>
      </c>
      <c r="K2636" s="1" t="str">
        <f t="shared" si="83"/>
        <v>2015</v>
      </c>
      <c r="L2636" s="1">
        <f t="shared" si="82"/>
        <v>14</v>
      </c>
      <c r="M2636" s="1" t="s">
        <v>79</v>
      </c>
    </row>
    <row r="2637" spans="8:13">
      <c r="H2637" s="1" t="s">
        <v>809</v>
      </c>
      <c r="I2637" s="1" t="s">
        <v>5084</v>
      </c>
      <c r="J2637" s="1" t="s">
        <v>445</v>
      </c>
      <c r="K2637" s="1" t="str">
        <f t="shared" si="83"/>
        <v>2017</v>
      </c>
      <c r="L2637" s="1">
        <f t="shared" si="82"/>
        <v>36</v>
      </c>
      <c r="M2637" s="1" t="s">
        <v>60</v>
      </c>
    </row>
    <row r="2638" spans="8:13">
      <c r="H2638" s="1" t="s">
        <v>120</v>
      </c>
      <c r="I2638" s="1" t="s">
        <v>6134</v>
      </c>
      <c r="J2638" s="1" t="s">
        <v>5768</v>
      </c>
      <c r="K2638" s="1" t="str">
        <f t="shared" si="83"/>
        <v>2007</v>
      </c>
      <c r="L2638" s="1">
        <f t="shared" si="82"/>
        <v>36</v>
      </c>
      <c r="M2638" s="1" t="s">
        <v>60</v>
      </c>
    </row>
    <row r="2639" spans="8:13" hidden="1">
      <c r="H2639" s="1" t="s">
        <v>219</v>
      </c>
      <c r="I2639" s="1" t="s">
        <v>8729</v>
      </c>
      <c r="J2639" s="1" t="s">
        <v>7725</v>
      </c>
      <c r="K2639" s="1" t="str">
        <f t="shared" si="83"/>
        <v>2020</v>
      </c>
      <c r="L2639" s="1">
        <f t="shared" si="82"/>
        <v>60</v>
      </c>
      <c r="M2639" s="1" t="s">
        <v>79</v>
      </c>
    </row>
    <row r="2640" spans="8:13">
      <c r="H2640" s="1" t="s">
        <v>515</v>
      </c>
      <c r="I2640" s="1" t="s">
        <v>218</v>
      </c>
      <c r="J2640" s="1" t="s">
        <v>6352</v>
      </c>
      <c r="K2640" s="1" t="str">
        <f t="shared" si="83"/>
        <v>1987</v>
      </c>
      <c r="L2640" s="1">
        <f t="shared" si="82"/>
        <v>36</v>
      </c>
      <c r="M2640" s="1" t="s">
        <v>60</v>
      </c>
    </row>
    <row r="2641" spans="8:13">
      <c r="H2641" s="1" t="s">
        <v>584</v>
      </c>
      <c r="I2641" s="1" t="s">
        <v>6408</v>
      </c>
      <c r="J2641" s="1" t="s">
        <v>1222</v>
      </c>
      <c r="K2641" s="1" t="str">
        <f t="shared" si="83"/>
        <v>2015</v>
      </c>
      <c r="L2641" s="1">
        <f t="shared" si="82"/>
        <v>36</v>
      </c>
      <c r="M2641" s="1" t="s">
        <v>60</v>
      </c>
    </row>
    <row r="2642" spans="8:13">
      <c r="H2642" s="1" t="s">
        <v>809</v>
      </c>
      <c r="I2642" s="1" t="s">
        <v>3996</v>
      </c>
      <c r="J2642" s="1" t="s">
        <v>97</v>
      </c>
      <c r="K2642" s="1" t="str">
        <f t="shared" si="83"/>
        <v>2020</v>
      </c>
      <c r="L2642" s="1">
        <f t="shared" si="82"/>
        <v>36</v>
      </c>
      <c r="M2642" s="1" t="s">
        <v>60</v>
      </c>
    </row>
    <row r="2643" spans="8:13">
      <c r="H2643" s="1" t="s">
        <v>555</v>
      </c>
      <c r="I2643" s="1" t="s">
        <v>7188</v>
      </c>
      <c r="J2643" s="1" t="s">
        <v>7189</v>
      </c>
      <c r="K2643" s="1" t="str">
        <f t="shared" si="83"/>
        <v>2011</v>
      </c>
      <c r="L2643" s="1">
        <f t="shared" si="82"/>
        <v>36</v>
      </c>
      <c r="M2643" s="1" t="s">
        <v>60</v>
      </c>
    </row>
    <row r="2644" spans="8:13" hidden="1">
      <c r="H2644" s="1" t="s">
        <v>555</v>
      </c>
      <c r="I2644" s="1" t="s">
        <v>202</v>
      </c>
      <c r="J2644" s="1" t="s">
        <v>640</v>
      </c>
      <c r="K2644" s="1" t="str">
        <f t="shared" si="83"/>
        <v>2020</v>
      </c>
      <c r="L2644" s="1">
        <f t="shared" si="82"/>
        <v>40</v>
      </c>
      <c r="M2644" s="1" t="s">
        <v>79</v>
      </c>
    </row>
    <row r="2645" spans="8:13" hidden="1">
      <c r="H2645" s="1" t="s">
        <v>678</v>
      </c>
      <c r="I2645" s="1" t="s">
        <v>202</v>
      </c>
      <c r="J2645" s="1" t="s">
        <v>8665</v>
      </c>
      <c r="K2645" s="1" t="str">
        <f t="shared" si="83"/>
        <v>2020</v>
      </c>
      <c r="L2645" s="1">
        <f t="shared" si="82"/>
        <v>34</v>
      </c>
      <c r="M2645" s="1" t="s">
        <v>79</v>
      </c>
    </row>
    <row r="2646" spans="8:13">
      <c r="H2646" s="1" t="s">
        <v>282</v>
      </c>
      <c r="I2646" s="1" t="s">
        <v>648</v>
      </c>
      <c r="J2646" s="1" t="s">
        <v>7204</v>
      </c>
      <c r="K2646" s="1" t="str">
        <f t="shared" si="83"/>
        <v>2008</v>
      </c>
      <c r="L2646" s="1">
        <f t="shared" si="82"/>
        <v>36</v>
      </c>
      <c r="M2646" s="1" t="s">
        <v>60</v>
      </c>
    </row>
    <row r="2647" spans="8:13">
      <c r="H2647" s="1" t="s">
        <v>120</v>
      </c>
      <c r="I2647" s="1" t="s">
        <v>7354</v>
      </c>
      <c r="J2647" s="1" t="s">
        <v>6744</v>
      </c>
      <c r="K2647" s="1" t="str">
        <f t="shared" si="83"/>
        <v>2005</v>
      </c>
      <c r="L2647" s="1">
        <f t="shared" si="82"/>
        <v>36</v>
      </c>
      <c r="M2647" s="1" t="s">
        <v>60</v>
      </c>
    </row>
    <row r="2648" spans="8:13" hidden="1">
      <c r="H2648" s="1" t="s">
        <v>128</v>
      </c>
      <c r="I2648" s="1" t="s">
        <v>3292</v>
      </c>
      <c r="J2648" s="1" t="s">
        <v>8795</v>
      </c>
      <c r="K2648" s="1" t="str">
        <f t="shared" si="83"/>
        <v>1997</v>
      </c>
      <c r="L2648" s="1">
        <f t="shared" si="82"/>
        <v>26</v>
      </c>
      <c r="M2648" s="1" t="s">
        <v>79</v>
      </c>
    </row>
    <row r="2649" spans="8:13">
      <c r="H2649" s="1" t="s">
        <v>584</v>
      </c>
      <c r="I2649" s="1" t="s">
        <v>7500</v>
      </c>
      <c r="J2649" s="1" t="s">
        <v>227</v>
      </c>
      <c r="K2649" s="1" t="str">
        <f t="shared" si="83"/>
        <v>2017</v>
      </c>
      <c r="L2649" s="1">
        <f t="shared" si="82"/>
        <v>36</v>
      </c>
      <c r="M2649" s="1" t="s">
        <v>60</v>
      </c>
    </row>
    <row r="2650" spans="8:13" hidden="1">
      <c r="H2650" s="1" t="s">
        <v>126</v>
      </c>
      <c r="I2650" s="1" t="s">
        <v>5572</v>
      </c>
      <c r="J2650" s="1" t="s">
        <v>8800</v>
      </c>
      <c r="K2650" s="1" t="str">
        <f t="shared" si="83"/>
        <v>2010</v>
      </c>
      <c r="L2650" s="1">
        <f t="shared" si="82"/>
        <v>7</v>
      </c>
      <c r="M2650" s="1" t="s">
        <v>79</v>
      </c>
    </row>
    <row r="2651" spans="8:13" hidden="1">
      <c r="H2651" s="1" t="s">
        <v>479</v>
      </c>
      <c r="I2651" s="1" t="s">
        <v>202</v>
      </c>
      <c r="J2651" s="1" t="s">
        <v>486</v>
      </c>
      <c r="K2651" s="1" t="str">
        <f t="shared" si="83"/>
        <v>2018</v>
      </c>
      <c r="L2651" s="1">
        <f t="shared" si="82"/>
        <v>17</v>
      </c>
      <c r="M2651" s="1" t="s">
        <v>79</v>
      </c>
    </row>
    <row r="2652" spans="8:13" hidden="1">
      <c r="H2652" s="1" t="s">
        <v>58</v>
      </c>
      <c r="I2652" s="1" t="s">
        <v>202</v>
      </c>
      <c r="J2652" s="1" t="s">
        <v>7691</v>
      </c>
      <c r="K2652" s="1" t="str">
        <f t="shared" si="83"/>
        <v>2020</v>
      </c>
      <c r="L2652" s="1">
        <f t="shared" si="82"/>
        <v>10</v>
      </c>
      <c r="M2652" s="1" t="s">
        <v>79</v>
      </c>
    </row>
    <row r="2653" spans="8:13" hidden="1">
      <c r="H2653" s="1" t="s">
        <v>324</v>
      </c>
      <c r="I2653" s="1" t="s">
        <v>202</v>
      </c>
      <c r="J2653" s="1" t="s">
        <v>486</v>
      </c>
      <c r="K2653" s="1" t="str">
        <f t="shared" si="83"/>
        <v>2018</v>
      </c>
      <c r="L2653" s="1">
        <f t="shared" si="82"/>
        <v>11</v>
      </c>
      <c r="M2653" s="1" t="s">
        <v>79</v>
      </c>
    </row>
    <row r="2654" spans="8:13">
      <c r="H2654" s="1" t="s">
        <v>809</v>
      </c>
      <c r="I2654" s="1" t="s">
        <v>996</v>
      </c>
      <c r="J2654" s="1" t="s">
        <v>274</v>
      </c>
      <c r="K2654" s="1" t="str">
        <f t="shared" si="83"/>
        <v>2017</v>
      </c>
      <c r="L2654" s="1">
        <f t="shared" si="82"/>
        <v>36</v>
      </c>
      <c r="M2654" s="1" t="s">
        <v>60</v>
      </c>
    </row>
    <row r="2655" spans="8:13" hidden="1">
      <c r="H2655" s="1" t="s">
        <v>721</v>
      </c>
      <c r="I2655" s="1" t="s">
        <v>202</v>
      </c>
      <c r="J2655" s="1" t="s">
        <v>8624</v>
      </c>
      <c r="K2655" s="1" t="str">
        <f t="shared" si="83"/>
        <v>2011</v>
      </c>
      <c r="L2655" s="1">
        <f t="shared" si="82"/>
        <v>42</v>
      </c>
      <c r="M2655" s="1" t="s">
        <v>79</v>
      </c>
    </row>
    <row r="2656" spans="8:13">
      <c r="H2656" s="1" t="s">
        <v>101</v>
      </c>
      <c r="I2656" s="1" t="s">
        <v>202</v>
      </c>
      <c r="J2656" s="1" t="s">
        <v>1334</v>
      </c>
      <c r="K2656" s="1" t="str">
        <f t="shared" si="83"/>
        <v>2018</v>
      </c>
      <c r="L2656" s="1">
        <f t="shared" si="82"/>
        <v>36</v>
      </c>
      <c r="M2656" s="1" t="s">
        <v>60</v>
      </c>
    </row>
    <row r="2657" spans="8:13">
      <c r="H2657" s="1" t="s">
        <v>809</v>
      </c>
      <c r="I2657" s="1" t="s">
        <v>7357</v>
      </c>
      <c r="J2657" s="1" t="s">
        <v>8819</v>
      </c>
      <c r="K2657" s="1" t="str">
        <f t="shared" si="83"/>
        <v>2014</v>
      </c>
      <c r="L2657" s="1">
        <f t="shared" si="82"/>
        <v>36</v>
      </c>
      <c r="M2657" s="1" t="s">
        <v>60</v>
      </c>
    </row>
    <row r="2658" spans="8:13">
      <c r="H2658" s="1" t="s">
        <v>809</v>
      </c>
      <c r="I2658" s="1" t="s">
        <v>8846</v>
      </c>
      <c r="J2658" s="1" t="s">
        <v>8851</v>
      </c>
      <c r="K2658" s="1" t="str">
        <f t="shared" si="83"/>
        <v>2014</v>
      </c>
      <c r="L2658" s="1">
        <f t="shared" si="82"/>
        <v>36</v>
      </c>
      <c r="M2658" s="1" t="s">
        <v>60</v>
      </c>
    </row>
    <row r="2659" spans="8:13">
      <c r="H2659" s="1" t="s">
        <v>809</v>
      </c>
      <c r="I2659" s="1" t="s">
        <v>9244</v>
      </c>
      <c r="J2659" s="1" t="s">
        <v>9245</v>
      </c>
      <c r="K2659" s="1" t="str">
        <f t="shared" si="83"/>
        <v>2012</v>
      </c>
      <c r="L2659" s="1">
        <f t="shared" si="82"/>
        <v>36</v>
      </c>
      <c r="M2659" s="1" t="s">
        <v>60</v>
      </c>
    </row>
    <row r="2660" spans="8:13">
      <c r="H2660" s="1" t="s">
        <v>101</v>
      </c>
      <c r="I2660" s="1" t="s">
        <v>9618</v>
      </c>
      <c r="J2660" s="1" t="s">
        <v>9742</v>
      </c>
      <c r="K2660" s="1" t="str">
        <f t="shared" si="83"/>
        <v>2010</v>
      </c>
      <c r="L2660" s="1">
        <f t="shared" si="82"/>
        <v>36</v>
      </c>
      <c r="M2660" s="1" t="s">
        <v>60</v>
      </c>
    </row>
    <row r="2661" spans="8:13" hidden="1">
      <c r="H2661" s="1" t="s">
        <v>464</v>
      </c>
      <c r="I2661" s="1" t="s">
        <v>8821</v>
      </c>
      <c r="J2661" s="1" t="s">
        <v>8827</v>
      </c>
      <c r="K2661" s="1" t="str">
        <f t="shared" si="83"/>
        <v>1998</v>
      </c>
      <c r="L2661" s="1">
        <f t="shared" si="82"/>
        <v>15</v>
      </c>
      <c r="M2661" s="1" t="s">
        <v>79</v>
      </c>
    </row>
    <row r="2662" spans="8:13" hidden="1">
      <c r="H2662" s="1" t="s">
        <v>584</v>
      </c>
      <c r="I2662" s="1" t="s">
        <v>8821</v>
      </c>
      <c r="J2662" s="1" t="s">
        <v>7320</v>
      </c>
      <c r="K2662" s="1" t="str">
        <f t="shared" si="83"/>
        <v>2012</v>
      </c>
      <c r="L2662" s="1">
        <f t="shared" si="82"/>
        <v>35</v>
      </c>
      <c r="M2662" s="1" t="s">
        <v>79</v>
      </c>
    </row>
    <row r="2663" spans="8:13" hidden="1">
      <c r="H2663" s="1" t="s">
        <v>217</v>
      </c>
      <c r="I2663" s="1" t="s">
        <v>8821</v>
      </c>
      <c r="J2663" s="1" t="s">
        <v>7183</v>
      </c>
      <c r="K2663" s="1" t="str">
        <f t="shared" si="83"/>
        <v>2013</v>
      </c>
      <c r="L2663" s="1">
        <f t="shared" si="82"/>
        <v>15</v>
      </c>
      <c r="M2663" s="1" t="s">
        <v>79</v>
      </c>
    </row>
    <row r="2664" spans="8:13" hidden="1">
      <c r="H2664" s="1" t="s">
        <v>177</v>
      </c>
      <c r="I2664" s="1" t="s">
        <v>8821</v>
      </c>
      <c r="J2664" s="1" t="s">
        <v>8835</v>
      </c>
      <c r="K2664" s="1" t="str">
        <f t="shared" si="83"/>
        <v>2013</v>
      </c>
      <c r="L2664" s="1">
        <f t="shared" si="82"/>
        <v>22</v>
      </c>
      <c r="M2664" s="1" t="s">
        <v>79</v>
      </c>
    </row>
    <row r="2665" spans="8:13" hidden="1">
      <c r="H2665" s="1"/>
      <c r="I2665" s="1" t="s">
        <v>8837</v>
      </c>
      <c r="J2665" s="1" t="s">
        <v>8838</v>
      </c>
      <c r="K2665" s="1" t="str">
        <f t="shared" si="83"/>
        <v>2014</v>
      </c>
      <c r="L2665" s="1">
        <f t="shared" si="82"/>
        <v>0</v>
      </c>
      <c r="M2665" s="1" t="s">
        <v>79</v>
      </c>
    </row>
    <row r="2666" spans="8:13">
      <c r="H2666" s="1" t="s">
        <v>809</v>
      </c>
      <c r="I2666" s="1" t="s">
        <v>10132</v>
      </c>
      <c r="J2666" s="1" t="s">
        <v>9006</v>
      </c>
      <c r="K2666" s="1" t="str">
        <f t="shared" si="83"/>
        <v>2012</v>
      </c>
      <c r="L2666" s="1">
        <f t="shared" si="82"/>
        <v>36</v>
      </c>
      <c r="M2666" s="1" t="s">
        <v>60</v>
      </c>
    </row>
    <row r="2667" spans="8:13">
      <c r="H2667" s="1" t="s">
        <v>809</v>
      </c>
      <c r="I2667" s="1" t="s">
        <v>10438</v>
      </c>
      <c r="J2667" s="1" t="s">
        <v>1471</v>
      </c>
      <c r="K2667" s="1" t="str">
        <f t="shared" si="83"/>
        <v>2013</v>
      </c>
      <c r="L2667" s="1">
        <f t="shared" si="82"/>
        <v>36</v>
      </c>
      <c r="M2667" s="1" t="s">
        <v>60</v>
      </c>
    </row>
    <row r="2668" spans="8:13" hidden="1">
      <c r="H2668" s="1" t="s">
        <v>282</v>
      </c>
      <c r="I2668" s="1" t="s">
        <v>5326</v>
      </c>
      <c r="J2668" s="1" t="s">
        <v>8844</v>
      </c>
      <c r="K2668" s="1" t="str">
        <f t="shared" si="83"/>
        <v>2014</v>
      </c>
      <c r="L2668" s="1">
        <f t="shared" si="82"/>
        <v>43</v>
      </c>
      <c r="M2668" s="1" t="s">
        <v>79</v>
      </c>
    </row>
    <row r="2669" spans="8:13">
      <c r="H2669" s="1" t="s">
        <v>128</v>
      </c>
      <c r="I2669" s="1" t="s">
        <v>10522</v>
      </c>
      <c r="J2669" s="1" t="s">
        <v>8045</v>
      </c>
      <c r="K2669" s="1" t="str">
        <f t="shared" si="83"/>
        <v>2014</v>
      </c>
      <c r="L2669" s="1">
        <f t="shared" si="82"/>
        <v>36</v>
      </c>
      <c r="M2669" s="1" t="s">
        <v>60</v>
      </c>
    </row>
    <row r="2670" spans="8:13">
      <c r="H2670" s="1" t="s">
        <v>101</v>
      </c>
      <c r="I2670" s="1" t="s">
        <v>7293</v>
      </c>
      <c r="J2670" s="1" t="s">
        <v>10161</v>
      </c>
      <c r="K2670" s="1" t="str">
        <f t="shared" si="83"/>
        <v>2012</v>
      </c>
      <c r="L2670" s="1">
        <f t="shared" si="82"/>
        <v>36</v>
      </c>
      <c r="M2670" s="1" t="s">
        <v>60</v>
      </c>
    </row>
    <row r="2671" spans="8:13">
      <c r="H2671" s="1" t="s">
        <v>809</v>
      </c>
      <c r="I2671" s="1" t="s">
        <v>5681</v>
      </c>
      <c r="J2671" s="1" t="s">
        <v>9250</v>
      </c>
      <c r="K2671" s="1" t="str">
        <f t="shared" si="83"/>
        <v>2020</v>
      </c>
      <c r="L2671" s="1">
        <f t="shared" si="82"/>
        <v>36</v>
      </c>
      <c r="M2671" s="1" t="s">
        <v>60</v>
      </c>
    </row>
    <row r="2672" spans="8:13">
      <c r="H2672" s="1" t="s">
        <v>809</v>
      </c>
      <c r="I2672" s="1" t="s">
        <v>7357</v>
      </c>
      <c r="J2672" s="1" t="s">
        <v>6321</v>
      </c>
      <c r="K2672" s="1" t="str">
        <f t="shared" si="83"/>
        <v>2014</v>
      </c>
      <c r="L2672" s="1">
        <f t="shared" ref="L2672:L2735" si="84">H2672-(TEXT(I2672,"YYYY")-TEXT(J2672,"YYYY"))</f>
        <v>36</v>
      </c>
      <c r="M2672" s="1" t="s">
        <v>60</v>
      </c>
    </row>
    <row r="2673" spans="8:13">
      <c r="H2673" s="1" t="s">
        <v>809</v>
      </c>
      <c r="I2673" s="1" t="s">
        <v>8846</v>
      </c>
      <c r="J2673" s="1" t="s">
        <v>9477</v>
      </c>
      <c r="K2673" s="1" t="str">
        <f t="shared" si="83"/>
        <v>2014</v>
      </c>
      <c r="L2673" s="1">
        <f t="shared" si="84"/>
        <v>36</v>
      </c>
      <c r="M2673" s="1" t="s">
        <v>60</v>
      </c>
    </row>
    <row r="2674" spans="8:13" hidden="1">
      <c r="H2674" s="1" t="s">
        <v>721</v>
      </c>
      <c r="I2674" s="1" t="s">
        <v>8856</v>
      </c>
      <c r="J2674" s="1" t="s">
        <v>8857</v>
      </c>
      <c r="K2674" s="1" t="str">
        <f t="shared" si="83"/>
        <v>2006</v>
      </c>
      <c r="L2674" s="1">
        <f t="shared" si="84"/>
        <v>43</v>
      </c>
      <c r="M2674" s="1" t="s">
        <v>79</v>
      </c>
    </row>
    <row r="2675" spans="8:13">
      <c r="H2675" s="1" t="s">
        <v>128</v>
      </c>
      <c r="I2675" s="1" t="s">
        <v>11818</v>
      </c>
      <c r="J2675" s="1" t="s">
        <v>11822</v>
      </c>
      <c r="K2675" s="1" t="str">
        <f t="shared" si="83"/>
        <v>2009</v>
      </c>
      <c r="L2675" s="1">
        <f t="shared" si="84"/>
        <v>36</v>
      </c>
      <c r="M2675" s="1" t="s">
        <v>60</v>
      </c>
    </row>
    <row r="2676" spans="8:13" hidden="1">
      <c r="H2676" s="1" t="s">
        <v>120</v>
      </c>
      <c r="I2676" s="1" t="s">
        <v>8860</v>
      </c>
      <c r="J2676" s="1" t="s">
        <v>7183</v>
      </c>
      <c r="K2676" s="1" t="str">
        <f t="shared" si="83"/>
        <v>2013</v>
      </c>
      <c r="L2676" s="1">
        <f t="shared" si="84"/>
        <v>45</v>
      </c>
      <c r="M2676" s="1" t="s">
        <v>79</v>
      </c>
    </row>
    <row r="2677" spans="8:13" hidden="1">
      <c r="H2677" s="1" t="s">
        <v>58</v>
      </c>
      <c r="I2677" s="1" t="s">
        <v>8862</v>
      </c>
      <c r="J2677" s="1" t="s">
        <v>378</v>
      </c>
      <c r="K2677" s="1" t="str">
        <f t="shared" si="83"/>
        <v>2014</v>
      </c>
      <c r="L2677" s="1">
        <f t="shared" si="84"/>
        <v>10</v>
      </c>
      <c r="M2677" s="1"/>
    </row>
    <row r="2678" spans="8:13">
      <c r="H2678" s="1" t="s">
        <v>809</v>
      </c>
      <c r="I2678" s="1" t="s">
        <v>6169</v>
      </c>
      <c r="J2678" s="1" t="s">
        <v>6169</v>
      </c>
      <c r="K2678" s="1" t="str">
        <f t="shared" si="83"/>
        <v>2015</v>
      </c>
      <c r="L2678" s="1">
        <f t="shared" si="84"/>
        <v>36</v>
      </c>
      <c r="M2678" s="1" t="s">
        <v>60</v>
      </c>
    </row>
    <row r="2679" spans="8:13" hidden="1">
      <c r="H2679" s="1" t="s">
        <v>436</v>
      </c>
      <c r="I2679" s="1" t="s">
        <v>8866</v>
      </c>
      <c r="J2679" s="1" t="s">
        <v>5184</v>
      </c>
      <c r="K2679" s="1" t="str">
        <f t="shared" si="83"/>
        <v>2014</v>
      </c>
      <c r="L2679" s="1">
        <f t="shared" si="84"/>
        <v>59</v>
      </c>
      <c r="M2679" s="1" t="s">
        <v>79</v>
      </c>
    </row>
    <row r="2680" spans="8:13">
      <c r="H2680" s="1" t="s">
        <v>584</v>
      </c>
      <c r="I2680" s="1" t="s">
        <v>11990</v>
      </c>
      <c r="J2680" s="1" t="s">
        <v>1479</v>
      </c>
      <c r="K2680" s="1" t="str">
        <f t="shared" si="83"/>
        <v>2019</v>
      </c>
      <c r="L2680" s="1">
        <f t="shared" si="84"/>
        <v>36</v>
      </c>
      <c r="M2680" s="1" t="s">
        <v>60</v>
      </c>
    </row>
    <row r="2681" spans="8:13">
      <c r="H2681" s="1" t="s">
        <v>584</v>
      </c>
      <c r="I2681" s="1" t="s">
        <v>278</v>
      </c>
      <c r="J2681" s="1" t="s">
        <v>12285</v>
      </c>
      <c r="K2681" s="1" t="str">
        <f t="shared" si="83"/>
        <v>2019</v>
      </c>
      <c r="L2681" s="1">
        <f t="shared" si="84"/>
        <v>36</v>
      </c>
      <c r="M2681" s="1" t="s">
        <v>60</v>
      </c>
    </row>
    <row r="2682" spans="8:13" hidden="1">
      <c r="H2682" s="1" t="s">
        <v>247</v>
      </c>
      <c r="I2682" s="1" t="s">
        <v>8873</v>
      </c>
      <c r="J2682" s="1" t="s">
        <v>8874</v>
      </c>
      <c r="K2682" s="1" t="str">
        <f t="shared" si="83"/>
        <v>2013</v>
      </c>
      <c r="L2682" s="1">
        <f t="shared" si="84"/>
        <v>14</v>
      </c>
      <c r="M2682" s="1" t="s">
        <v>79</v>
      </c>
    </row>
    <row r="2683" spans="8:13">
      <c r="H2683" s="1" t="s">
        <v>149</v>
      </c>
      <c r="I2683" s="1" t="s">
        <v>111</v>
      </c>
      <c r="J2683" s="1" t="s">
        <v>152</v>
      </c>
      <c r="K2683" s="1" t="str">
        <f t="shared" si="83"/>
        <v>2017</v>
      </c>
      <c r="L2683" s="1">
        <f t="shared" si="84"/>
        <v>37</v>
      </c>
      <c r="M2683" s="1" t="s">
        <v>60</v>
      </c>
    </row>
    <row r="2684" spans="8:13">
      <c r="H2684" s="1" t="s">
        <v>310</v>
      </c>
      <c r="I2684" s="1" t="s">
        <v>755</v>
      </c>
      <c r="J2684" s="1" t="s">
        <v>756</v>
      </c>
      <c r="K2684" s="1" t="str">
        <f t="shared" si="83"/>
        <v>2009</v>
      </c>
      <c r="L2684" s="1">
        <f t="shared" si="84"/>
        <v>37</v>
      </c>
      <c r="M2684" s="1" t="s">
        <v>60</v>
      </c>
    </row>
    <row r="2685" spans="8:13" hidden="1">
      <c r="H2685" s="1" t="s">
        <v>644</v>
      </c>
      <c r="I2685" s="1" t="s">
        <v>8873</v>
      </c>
      <c r="J2685" s="1" t="s">
        <v>8879</v>
      </c>
      <c r="K2685" s="1" t="str">
        <f t="shared" si="83"/>
        <v>2009</v>
      </c>
      <c r="L2685" s="1">
        <f t="shared" si="84"/>
        <v>30</v>
      </c>
      <c r="M2685" s="1" t="s">
        <v>79</v>
      </c>
    </row>
    <row r="2686" spans="8:13">
      <c r="H2686" s="1" t="s">
        <v>584</v>
      </c>
      <c r="I2686" s="1" t="s">
        <v>1448</v>
      </c>
      <c r="J2686" s="1" t="s">
        <v>517</v>
      </c>
      <c r="K2686" s="1" t="str">
        <f t="shared" si="83"/>
        <v>2019</v>
      </c>
      <c r="L2686" s="1">
        <f t="shared" si="84"/>
        <v>37</v>
      </c>
      <c r="M2686" s="1" t="s">
        <v>60</v>
      </c>
    </row>
    <row r="2687" spans="8:13" hidden="1">
      <c r="H2687" s="1" t="s">
        <v>63</v>
      </c>
      <c r="I2687" s="1" t="s">
        <v>8134</v>
      </c>
      <c r="J2687" s="1" t="s">
        <v>8890</v>
      </c>
      <c r="K2687" s="1" t="str">
        <f t="shared" si="83"/>
        <v>2015</v>
      </c>
      <c r="L2687" s="1">
        <f t="shared" si="84"/>
        <v>25</v>
      </c>
      <c r="M2687" s="1" t="s">
        <v>79</v>
      </c>
    </row>
    <row r="2688" spans="8:13" hidden="1">
      <c r="H2688" s="1" t="s">
        <v>71</v>
      </c>
      <c r="I2688" s="1" t="s">
        <v>8134</v>
      </c>
      <c r="J2688" s="1" t="s">
        <v>8894</v>
      </c>
      <c r="K2688" s="1" t="str">
        <f t="shared" si="83"/>
        <v>2020</v>
      </c>
      <c r="L2688" s="1">
        <f t="shared" si="84"/>
        <v>7</v>
      </c>
      <c r="M2688" s="1" t="s">
        <v>79</v>
      </c>
    </row>
    <row r="2689" spans="8:13">
      <c r="H2689" s="1" t="s">
        <v>120</v>
      </c>
      <c r="I2689" s="1" t="s">
        <v>758</v>
      </c>
      <c r="J2689" s="1" t="s">
        <v>1789</v>
      </c>
      <c r="K2689" s="1" t="str">
        <f t="shared" si="83"/>
        <v>2010</v>
      </c>
      <c r="L2689" s="1">
        <f t="shared" si="84"/>
        <v>37</v>
      </c>
      <c r="M2689" s="1" t="s">
        <v>60</v>
      </c>
    </row>
    <row r="2690" spans="8:13" hidden="1">
      <c r="H2690" s="1" t="s">
        <v>367</v>
      </c>
      <c r="I2690" s="1" t="s">
        <v>8134</v>
      </c>
      <c r="J2690" s="1" t="s">
        <v>8904</v>
      </c>
      <c r="K2690" s="1" t="str">
        <f t="shared" ref="K2690:K2753" si="85">TEXT(J2690,"YYYY")</f>
        <v>2010</v>
      </c>
      <c r="L2690" s="1">
        <f t="shared" si="84"/>
        <v>16</v>
      </c>
      <c r="M2690" s="1" t="s">
        <v>79</v>
      </c>
    </row>
    <row r="2691" spans="8:13">
      <c r="H2691" s="1" t="s">
        <v>584</v>
      </c>
      <c r="I2691" s="1" t="s">
        <v>2003</v>
      </c>
      <c r="J2691" s="1" t="s">
        <v>1174</v>
      </c>
      <c r="K2691" s="1" t="str">
        <f t="shared" si="85"/>
        <v>2019</v>
      </c>
      <c r="L2691" s="1">
        <f t="shared" si="84"/>
        <v>37</v>
      </c>
      <c r="M2691" s="1" t="s">
        <v>60</v>
      </c>
    </row>
    <row r="2692" spans="8:13">
      <c r="H2692" s="1" t="s">
        <v>584</v>
      </c>
      <c r="I2692" s="1" t="s">
        <v>627</v>
      </c>
      <c r="J2692" s="1" t="s">
        <v>627</v>
      </c>
      <c r="K2692" s="1" t="str">
        <f t="shared" si="85"/>
        <v>2018</v>
      </c>
      <c r="L2692" s="1">
        <f t="shared" si="84"/>
        <v>37</v>
      </c>
      <c r="M2692" s="1" t="s">
        <v>60</v>
      </c>
    </row>
    <row r="2693" spans="8:13">
      <c r="H2693" s="1" t="s">
        <v>101</v>
      </c>
      <c r="I2693" s="1" t="s">
        <v>793</v>
      </c>
      <c r="J2693" s="1" t="s">
        <v>705</v>
      </c>
      <c r="K2693" s="1" t="str">
        <f t="shared" si="85"/>
        <v>2018</v>
      </c>
      <c r="L2693" s="1">
        <f t="shared" si="84"/>
        <v>37</v>
      </c>
      <c r="M2693" s="1" t="s">
        <v>60</v>
      </c>
    </row>
    <row r="2694" spans="8:13">
      <c r="H2694" s="1" t="s">
        <v>584</v>
      </c>
      <c r="I2694" s="1" t="s">
        <v>223</v>
      </c>
      <c r="J2694" s="1" t="s">
        <v>1286</v>
      </c>
      <c r="K2694" s="1" t="str">
        <f t="shared" si="85"/>
        <v>2017</v>
      </c>
      <c r="L2694" s="1">
        <f t="shared" si="84"/>
        <v>37</v>
      </c>
      <c r="M2694" s="1" t="s">
        <v>60</v>
      </c>
    </row>
    <row r="2695" spans="8:13">
      <c r="H2695" s="1" t="s">
        <v>584</v>
      </c>
      <c r="I2695" s="1" t="s">
        <v>3412</v>
      </c>
      <c r="J2695" s="1" t="s">
        <v>3414</v>
      </c>
      <c r="K2695" s="1" t="str">
        <f t="shared" si="85"/>
        <v>2019</v>
      </c>
      <c r="L2695" s="1">
        <f t="shared" si="84"/>
        <v>37</v>
      </c>
      <c r="M2695" s="1" t="s">
        <v>60</v>
      </c>
    </row>
    <row r="2696" spans="8:13" hidden="1">
      <c r="H2696" s="1" t="s">
        <v>584</v>
      </c>
      <c r="I2696" s="1" t="s">
        <v>8908</v>
      </c>
      <c r="J2696" s="1" t="s">
        <v>267</v>
      </c>
      <c r="K2696" s="1" t="str">
        <f t="shared" si="85"/>
        <v>2019</v>
      </c>
      <c r="L2696" s="1">
        <f t="shared" si="84"/>
        <v>36</v>
      </c>
      <c r="M2696" s="1" t="s">
        <v>79</v>
      </c>
    </row>
    <row r="2697" spans="8:13" hidden="1">
      <c r="H2697" s="1" t="s">
        <v>54</v>
      </c>
      <c r="I2697" s="1" t="s">
        <v>8908</v>
      </c>
      <c r="J2697" s="1" t="s">
        <v>5710</v>
      </c>
      <c r="K2697" s="1" t="str">
        <f t="shared" si="85"/>
        <v>2020</v>
      </c>
      <c r="L2697" s="1">
        <f t="shared" si="84"/>
        <v>3</v>
      </c>
      <c r="M2697" s="1" t="s">
        <v>79</v>
      </c>
    </row>
    <row r="2698" spans="8:13">
      <c r="H2698" s="1" t="s">
        <v>189</v>
      </c>
      <c r="I2698" s="1" t="s">
        <v>4457</v>
      </c>
      <c r="J2698" s="1" t="s">
        <v>4156</v>
      </c>
      <c r="K2698" s="1" t="str">
        <f t="shared" si="85"/>
        <v>2008</v>
      </c>
      <c r="L2698" s="1">
        <f t="shared" si="84"/>
        <v>37</v>
      </c>
      <c r="M2698" s="1" t="s">
        <v>60</v>
      </c>
    </row>
    <row r="2699" spans="8:13" hidden="1">
      <c r="H2699" s="1" t="s">
        <v>530</v>
      </c>
      <c r="I2699" s="1" t="s">
        <v>8908</v>
      </c>
      <c r="J2699" s="1" t="s">
        <v>8940</v>
      </c>
      <c r="K2699" s="1" t="str">
        <f t="shared" si="85"/>
        <v>1997</v>
      </c>
      <c r="L2699" s="1">
        <f t="shared" si="84"/>
        <v>10</v>
      </c>
      <c r="M2699" s="1" t="s">
        <v>79</v>
      </c>
    </row>
    <row r="2700" spans="8:13">
      <c r="H2700" s="1" t="s">
        <v>584</v>
      </c>
      <c r="I2700" s="1" t="s">
        <v>1656</v>
      </c>
      <c r="J2700" s="1" t="s">
        <v>5204</v>
      </c>
      <c r="K2700" s="1" t="str">
        <f t="shared" si="85"/>
        <v>2016</v>
      </c>
      <c r="L2700" s="1">
        <f t="shared" si="84"/>
        <v>37</v>
      </c>
      <c r="M2700" s="1" t="s">
        <v>60</v>
      </c>
    </row>
    <row r="2701" spans="8:13">
      <c r="H2701" s="1" t="s">
        <v>584</v>
      </c>
      <c r="I2701" s="1" t="s">
        <v>6095</v>
      </c>
      <c r="J2701" s="1" t="s">
        <v>873</v>
      </c>
      <c r="K2701" s="1" t="str">
        <f t="shared" si="85"/>
        <v>2017</v>
      </c>
      <c r="L2701" s="1">
        <f t="shared" si="84"/>
        <v>37</v>
      </c>
      <c r="M2701" s="1" t="s">
        <v>60</v>
      </c>
    </row>
    <row r="2702" spans="8:13" hidden="1">
      <c r="H2702" s="1" t="s">
        <v>130</v>
      </c>
      <c r="I2702" s="1" t="s">
        <v>8945</v>
      </c>
      <c r="J2702" s="1" t="s">
        <v>877</v>
      </c>
      <c r="K2702" s="1" t="str">
        <f t="shared" si="85"/>
        <v>2019</v>
      </c>
      <c r="L2702" s="1">
        <f t="shared" si="84"/>
        <v>11</v>
      </c>
      <c r="M2702" s="1" t="s">
        <v>79</v>
      </c>
    </row>
    <row r="2703" spans="8:13">
      <c r="H2703" s="1" t="s">
        <v>1343</v>
      </c>
      <c r="I2703" s="1" t="s">
        <v>6378</v>
      </c>
      <c r="J2703" s="1" t="s">
        <v>2023</v>
      </c>
      <c r="K2703" s="1" t="str">
        <f t="shared" si="85"/>
        <v>2013</v>
      </c>
      <c r="L2703" s="1">
        <f t="shared" si="84"/>
        <v>37</v>
      </c>
      <c r="M2703" s="1" t="s">
        <v>60</v>
      </c>
    </row>
    <row r="2704" spans="8:13">
      <c r="H2704" s="1" t="s">
        <v>584</v>
      </c>
      <c r="I2704" s="1" t="s">
        <v>3634</v>
      </c>
      <c r="J2704" s="1" t="s">
        <v>4505</v>
      </c>
      <c r="K2704" s="1" t="str">
        <f t="shared" si="85"/>
        <v>2016</v>
      </c>
      <c r="L2704" s="1">
        <f t="shared" si="84"/>
        <v>37</v>
      </c>
      <c r="M2704" s="1" t="s">
        <v>60</v>
      </c>
    </row>
    <row r="2705" spans="8:13" hidden="1">
      <c r="H2705" s="1" t="s">
        <v>50</v>
      </c>
      <c r="I2705" s="1" t="s">
        <v>8945</v>
      </c>
      <c r="J2705" s="1" t="s">
        <v>1249</v>
      </c>
      <c r="K2705" s="1" t="str">
        <f t="shared" si="85"/>
        <v>2018</v>
      </c>
      <c r="L2705" s="1">
        <f t="shared" si="84"/>
        <v>-1</v>
      </c>
      <c r="M2705" s="1" t="s">
        <v>79</v>
      </c>
    </row>
    <row r="2706" spans="8:13" hidden="1">
      <c r="H2706" s="1" t="s">
        <v>130</v>
      </c>
      <c r="I2706" s="1" t="s">
        <v>8945</v>
      </c>
      <c r="J2706" s="1" t="s">
        <v>474</v>
      </c>
      <c r="K2706" s="1" t="str">
        <f t="shared" si="85"/>
        <v>2018</v>
      </c>
      <c r="L2706" s="1">
        <f t="shared" si="84"/>
        <v>10</v>
      </c>
      <c r="M2706" s="1" t="s">
        <v>79</v>
      </c>
    </row>
    <row r="2707" spans="8:13">
      <c r="H2707" s="1" t="s">
        <v>584</v>
      </c>
      <c r="I2707" s="1" t="s">
        <v>6806</v>
      </c>
      <c r="J2707" s="1" t="s">
        <v>6807</v>
      </c>
      <c r="K2707" s="1" t="str">
        <f t="shared" si="85"/>
        <v>2015</v>
      </c>
      <c r="L2707" s="1">
        <f t="shared" si="84"/>
        <v>37</v>
      </c>
      <c r="M2707" s="1" t="s">
        <v>60</v>
      </c>
    </row>
    <row r="2708" spans="8:13">
      <c r="H2708" s="1" t="s">
        <v>299</v>
      </c>
      <c r="I2708" s="1" t="s">
        <v>6743</v>
      </c>
      <c r="J2708" s="1" t="s">
        <v>5528</v>
      </c>
      <c r="K2708" s="1" t="str">
        <f t="shared" si="85"/>
        <v>2009</v>
      </c>
      <c r="L2708" s="1">
        <f t="shared" si="84"/>
        <v>37</v>
      </c>
      <c r="M2708" s="1" t="s">
        <v>60</v>
      </c>
    </row>
    <row r="2709" spans="8:13" hidden="1">
      <c r="H2709" s="1" t="s">
        <v>217</v>
      </c>
      <c r="I2709" s="1" t="s">
        <v>8945</v>
      </c>
      <c r="J2709" s="1" t="s">
        <v>8945</v>
      </c>
      <c r="K2709" s="1" t="str">
        <f t="shared" si="85"/>
        <v>2020</v>
      </c>
      <c r="L2709" s="1">
        <f t="shared" si="84"/>
        <v>16</v>
      </c>
      <c r="M2709" s="1" t="s">
        <v>79</v>
      </c>
    </row>
    <row r="2710" spans="8:13">
      <c r="H2710" s="1" t="s">
        <v>1343</v>
      </c>
      <c r="I2710" s="1" t="s">
        <v>6923</v>
      </c>
      <c r="J2710" s="1" t="s">
        <v>3107</v>
      </c>
      <c r="K2710" s="1" t="str">
        <f t="shared" si="85"/>
        <v>2011</v>
      </c>
      <c r="L2710" s="1">
        <f t="shared" si="84"/>
        <v>37</v>
      </c>
      <c r="M2710" s="1" t="s">
        <v>60</v>
      </c>
    </row>
    <row r="2711" spans="8:13" hidden="1">
      <c r="H2711" s="1" t="s">
        <v>158</v>
      </c>
      <c r="I2711" s="1" t="s">
        <v>8945</v>
      </c>
      <c r="J2711" s="1" t="s">
        <v>7691</v>
      </c>
      <c r="K2711" s="1" t="str">
        <f t="shared" si="85"/>
        <v>2020</v>
      </c>
      <c r="L2711" s="1">
        <f t="shared" si="84"/>
        <v>11</v>
      </c>
      <c r="M2711" s="1" t="s">
        <v>79</v>
      </c>
    </row>
    <row r="2712" spans="8:13" hidden="1">
      <c r="H2712" s="1" t="s">
        <v>1343</v>
      </c>
      <c r="I2712" s="1" t="s">
        <v>8945</v>
      </c>
      <c r="J2712" s="1" t="s">
        <v>2593</v>
      </c>
      <c r="K2712" s="1" t="str">
        <f t="shared" si="85"/>
        <v>2000</v>
      </c>
      <c r="L2712" s="1">
        <f t="shared" si="84"/>
        <v>21</v>
      </c>
      <c r="M2712" s="1" t="s">
        <v>79</v>
      </c>
    </row>
    <row r="2713" spans="8:13" hidden="1">
      <c r="H2713" s="1" t="s">
        <v>263</v>
      </c>
      <c r="I2713" s="1" t="s">
        <v>8945</v>
      </c>
      <c r="J2713" s="1" t="s">
        <v>364</v>
      </c>
      <c r="K2713" s="1" t="str">
        <f t="shared" si="85"/>
        <v>2020</v>
      </c>
      <c r="L2713" s="1">
        <f t="shared" si="84"/>
        <v>18</v>
      </c>
      <c r="M2713" s="1" t="s">
        <v>79</v>
      </c>
    </row>
    <row r="2714" spans="8:13">
      <c r="H2714" s="1" t="s">
        <v>584</v>
      </c>
      <c r="I2714" s="1" t="s">
        <v>6940</v>
      </c>
      <c r="J2714" s="1" t="s">
        <v>6941</v>
      </c>
      <c r="K2714" s="1" t="str">
        <f t="shared" si="85"/>
        <v>2015</v>
      </c>
      <c r="L2714" s="1">
        <f t="shared" si="84"/>
        <v>37</v>
      </c>
      <c r="M2714" s="1" t="s">
        <v>60</v>
      </c>
    </row>
    <row r="2715" spans="8:13">
      <c r="H2715" s="1" t="s">
        <v>584</v>
      </c>
      <c r="I2715" s="1" t="s">
        <v>7034</v>
      </c>
      <c r="J2715" s="1" t="s">
        <v>7102</v>
      </c>
      <c r="K2715" s="1" t="str">
        <f t="shared" si="85"/>
        <v>2015</v>
      </c>
      <c r="L2715" s="1">
        <f t="shared" si="84"/>
        <v>37</v>
      </c>
      <c r="M2715" s="1" t="s">
        <v>60</v>
      </c>
    </row>
    <row r="2716" spans="8:13" hidden="1">
      <c r="H2716" s="1" t="s">
        <v>126</v>
      </c>
      <c r="I2716" s="1" t="s">
        <v>523</v>
      </c>
      <c r="J2716" s="1" t="s">
        <v>8996</v>
      </c>
      <c r="K2716" s="1" t="str">
        <f t="shared" si="85"/>
        <v>2008</v>
      </c>
      <c r="L2716" s="1">
        <f t="shared" si="84"/>
        <v>2</v>
      </c>
      <c r="M2716" s="1" t="s">
        <v>79</v>
      </c>
    </row>
    <row r="2717" spans="8:13" hidden="1">
      <c r="H2717" s="1" t="s">
        <v>128</v>
      </c>
      <c r="I2717" s="1" t="s">
        <v>523</v>
      </c>
      <c r="J2717" s="1" t="s">
        <v>4086</v>
      </c>
      <c r="K2717" s="1" t="str">
        <f t="shared" si="85"/>
        <v>2006</v>
      </c>
      <c r="L2717" s="1">
        <f t="shared" si="84"/>
        <v>28</v>
      </c>
      <c r="M2717" s="1" t="s">
        <v>79</v>
      </c>
    </row>
    <row r="2718" spans="8:13" hidden="1">
      <c r="H2718" s="1" t="s">
        <v>375</v>
      </c>
      <c r="I2718" s="1" t="s">
        <v>523</v>
      </c>
      <c r="J2718" s="1" t="s">
        <v>9006</v>
      </c>
      <c r="K2718" s="1" t="str">
        <f t="shared" si="85"/>
        <v>2012</v>
      </c>
      <c r="L2718" s="1">
        <f t="shared" si="84"/>
        <v>48</v>
      </c>
      <c r="M2718" s="1" t="s">
        <v>79</v>
      </c>
    </row>
    <row r="2719" spans="8:13">
      <c r="H2719" s="1" t="s">
        <v>149</v>
      </c>
      <c r="I2719" s="1" t="s">
        <v>921</v>
      </c>
      <c r="J2719" s="1" t="s">
        <v>7140</v>
      </c>
      <c r="K2719" s="1" t="str">
        <f t="shared" si="85"/>
        <v>2013</v>
      </c>
      <c r="L2719" s="1">
        <f t="shared" si="84"/>
        <v>37</v>
      </c>
      <c r="M2719" s="1" t="s">
        <v>60</v>
      </c>
    </row>
    <row r="2720" spans="8:13" hidden="1">
      <c r="H2720" s="1" t="s">
        <v>63</v>
      </c>
      <c r="I2720" s="1" t="s">
        <v>9012</v>
      </c>
      <c r="J2720" s="1" t="s">
        <v>364</v>
      </c>
      <c r="K2720" s="1" t="str">
        <f t="shared" si="85"/>
        <v>2020</v>
      </c>
      <c r="L2720" s="1">
        <f t="shared" si="84"/>
        <v>38</v>
      </c>
      <c r="M2720" s="1" t="s">
        <v>79</v>
      </c>
    </row>
    <row r="2721" spans="8:13" hidden="1">
      <c r="H2721" s="1" t="s">
        <v>104</v>
      </c>
      <c r="I2721" s="1" t="s">
        <v>9011</v>
      </c>
      <c r="J2721" s="1" t="s">
        <v>5844</v>
      </c>
      <c r="K2721" s="1" t="str">
        <f t="shared" si="85"/>
        <v>2019</v>
      </c>
      <c r="L2721" s="1">
        <f t="shared" si="84"/>
        <v>74</v>
      </c>
      <c r="M2721" s="1" t="s">
        <v>79</v>
      </c>
    </row>
    <row r="2722" spans="8:13">
      <c r="H2722" s="1" t="s">
        <v>555</v>
      </c>
      <c r="I2722" s="1" t="s">
        <v>4141</v>
      </c>
      <c r="J2722" s="1" t="s">
        <v>7218</v>
      </c>
      <c r="K2722" s="1" t="str">
        <f t="shared" si="85"/>
        <v>2012</v>
      </c>
      <c r="L2722" s="1">
        <f t="shared" si="84"/>
        <v>37</v>
      </c>
      <c r="M2722" s="1" t="s">
        <v>60</v>
      </c>
    </row>
    <row r="2723" spans="8:13">
      <c r="H2723" s="1" t="s">
        <v>101</v>
      </c>
      <c r="I2723" s="1" t="s">
        <v>5781</v>
      </c>
      <c r="J2723" s="1" t="s">
        <v>212</v>
      </c>
      <c r="K2723" s="1" t="str">
        <f t="shared" si="85"/>
        <v>2019</v>
      </c>
      <c r="L2723" s="1">
        <f t="shared" si="84"/>
        <v>37</v>
      </c>
      <c r="M2723" s="1" t="s">
        <v>60</v>
      </c>
    </row>
    <row r="2724" spans="8:13" hidden="1">
      <c r="H2724" s="1" t="s">
        <v>58</v>
      </c>
      <c r="I2724" s="1" t="s">
        <v>3346</v>
      </c>
      <c r="J2724" s="1" t="s">
        <v>3346</v>
      </c>
      <c r="K2724" s="1" t="str">
        <f t="shared" si="85"/>
        <v>2012</v>
      </c>
      <c r="L2724" s="1">
        <f t="shared" si="84"/>
        <v>10</v>
      </c>
      <c r="M2724" s="1" t="s">
        <v>79</v>
      </c>
    </row>
    <row r="2725" spans="8:13" hidden="1">
      <c r="H2725" s="1" t="s">
        <v>158</v>
      </c>
      <c r="I2725" s="1" t="s">
        <v>9011</v>
      </c>
      <c r="J2725" s="1" t="s">
        <v>877</v>
      </c>
      <c r="K2725" s="1" t="str">
        <f t="shared" si="85"/>
        <v>2019</v>
      </c>
      <c r="L2725" s="1">
        <f t="shared" si="84"/>
        <v>10</v>
      </c>
      <c r="M2725" s="1" t="s">
        <v>79</v>
      </c>
    </row>
    <row r="2726" spans="8:13" hidden="1">
      <c r="H2726" s="1" t="s">
        <v>367</v>
      </c>
      <c r="I2726" s="1" t="s">
        <v>9011</v>
      </c>
      <c r="J2726" s="1" t="s">
        <v>8134</v>
      </c>
      <c r="K2726" s="1" t="str">
        <f t="shared" si="85"/>
        <v>2020</v>
      </c>
      <c r="L2726" s="1">
        <f t="shared" si="84"/>
        <v>26</v>
      </c>
      <c r="M2726" s="1" t="s">
        <v>79</v>
      </c>
    </row>
    <row r="2727" spans="8:13" hidden="1">
      <c r="H2727" s="1" t="s">
        <v>324</v>
      </c>
      <c r="I2727" s="1" t="s">
        <v>9032</v>
      </c>
      <c r="J2727" s="1" t="s">
        <v>4638</v>
      </c>
      <c r="K2727" s="1" t="str">
        <f t="shared" si="85"/>
        <v>2012</v>
      </c>
      <c r="L2727" s="1">
        <f t="shared" si="84"/>
        <v>13</v>
      </c>
      <c r="M2727" s="1" t="s">
        <v>79</v>
      </c>
    </row>
    <row r="2728" spans="8:13" hidden="1">
      <c r="H2728" s="1" t="s">
        <v>126</v>
      </c>
      <c r="I2728" s="1" t="s">
        <v>9035</v>
      </c>
      <c r="J2728" s="1" t="s">
        <v>3141</v>
      </c>
      <c r="K2728" s="1" t="str">
        <f t="shared" si="85"/>
        <v>2011</v>
      </c>
      <c r="L2728" s="1">
        <f t="shared" si="84"/>
        <v>13</v>
      </c>
      <c r="M2728" s="1" t="s">
        <v>79</v>
      </c>
    </row>
    <row r="2729" spans="8:13" hidden="1">
      <c r="H2729" s="1" t="s">
        <v>344</v>
      </c>
      <c r="I2729" s="1" t="s">
        <v>9035</v>
      </c>
      <c r="J2729" s="1" t="s">
        <v>9038</v>
      </c>
      <c r="K2729" s="1" t="str">
        <f t="shared" si="85"/>
        <v>2004</v>
      </c>
      <c r="L2729" s="1">
        <f t="shared" si="84"/>
        <v>13</v>
      </c>
      <c r="M2729" s="1" t="s">
        <v>79</v>
      </c>
    </row>
    <row r="2730" spans="8:13">
      <c r="H2730" s="1" t="s">
        <v>101</v>
      </c>
      <c r="I2730" s="1" t="s">
        <v>7570</v>
      </c>
      <c r="J2730" s="1" t="s">
        <v>66</v>
      </c>
      <c r="K2730" s="1" t="str">
        <f t="shared" si="85"/>
        <v>2019</v>
      </c>
      <c r="L2730" s="1">
        <f t="shared" si="84"/>
        <v>37</v>
      </c>
      <c r="M2730" s="1" t="s">
        <v>60</v>
      </c>
    </row>
    <row r="2731" spans="8:13" hidden="1">
      <c r="H2731" s="1" t="s">
        <v>464</v>
      </c>
      <c r="I2731" s="1" t="s">
        <v>9045</v>
      </c>
      <c r="J2731" s="1" t="s">
        <v>9042</v>
      </c>
      <c r="K2731" s="1" t="str">
        <f t="shared" si="85"/>
        <v>1992</v>
      </c>
      <c r="L2731" s="1">
        <f t="shared" si="84"/>
        <v>11</v>
      </c>
      <c r="M2731" s="1" t="s">
        <v>79</v>
      </c>
    </row>
    <row r="2732" spans="8:13">
      <c r="H2732" s="1" t="s">
        <v>189</v>
      </c>
      <c r="I2732" s="1" t="s">
        <v>1184</v>
      </c>
      <c r="J2732" s="1" t="s">
        <v>7618</v>
      </c>
      <c r="K2732" s="1" t="str">
        <f t="shared" si="85"/>
        <v>2010</v>
      </c>
      <c r="L2732" s="1">
        <f t="shared" si="84"/>
        <v>37</v>
      </c>
      <c r="M2732" s="1" t="s">
        <v>60</v>
      </c>
    </row>
    <row r="2733" spans="8:13">
      <c r="H2733" s="1" t="s">
        <v>282</v>
      </c>
      <c r="I2733" s="1" t="s">
        <v>5882</v>
      </c>
      <c r="J2733" s="1" t="s">
        <v>8398</v>
      </c>
      <c r="K2733" s="1" t="str">
        <f t="shared" si="85"/>
        <v>2009</v>
      </c>
      <c r="L2733" s="1">
        <f t="shared" si="84"/>
        <v>37</v>
      </c>
      <c r="M2733" s="1" t="s">
        <v>60</v>
      </c>
    </row>
    <row r="2734" spans="8:13">
      <c r="H2734" s="1" t="s">
        <v>308</v>
      </c>
      <c r="I2734" s="1" t="s">
        <v>8665</v>
      </c>
      <c r="J2734" s="1" t="s">
        <v>8613</v>
      </c>
      <c r="K2734" s="1" t="str">
        <f t="shared" si="85"/>
        <v>2000</v>
      </c>
      <c r="L2734" s="1">
        <f t="shared" si="84"/>
        <v>37</v>
      </c>
      <c r="M2734" s="1" t="s">
        <v>60</v>
      </c>
    </row>
    <row r="2735" spans="8:13">
      <c r="H2735" s="1" t="s">
        <v>282</v>
      </c>
      <c r="I2735" s="1" t="s">
        <v>9045</v>
      </c>
      <c r="J2735" s="1" t="s">
        <v>4086</v>
      </c>
      <c r="K2735" s="1" t="str">
        <f t="shared" si="85"/>
        <v>2006</v>
      </c>
      <c r="L2735" s="1">
        <f t="shared" si="84"/>
        <v>37</v>
      </c>
      <c r="M2735" s="1" t="s">
        <v>60</v>
      </c>
    </row>
    <row r="2736" spans="8:13">
      <c r="H2736" s="1" t="s">
        <v>101</v>
      </c>
      <c r="I2736" s="1" t="s">
        <v>9113</v>
      </c>
      <c r="J2736" s="1" t="s">
        <v>9114</v>
      </c>
      <c r="K2736" s="1" t="str">
        <f t="shared" si="85"/>
        <v>2011</v>
      </c>
      <c r="L2736" s="1">
        <f t="shared" ref="L2736:L2799" si="86">H2736-(TEXT(I2736,"YYYY")-TEXT(J2736,"YYYY"))</f>
        <v>37</v>
      </c>
      <c r="M2736" s="1" t="s">
        <v>60</v>
      </c>
    </row>
    <row r="2737" spans="8:13">
      <c r="H2737" s="1" t="s">
        <v>584</v>
      </c>
      <c r="I2737" s="1" t="s">
        <v>9244</v>
      </c>
      <c r="J2737" s="1" t="s">
        <v>9404</v>
      </c>
      <c r="K2737" s="1" t="str">
        <f t="shared" si="85"/>
        <v>2012</v>
      </c>
      <c r="L2737" s="1">
        <f t="shared" si="86"/>
        <v>37</v>
      </c>
      <c r="M2737" s="1" t="s">
        <v>60</v>
      </c>
    </row>
    <row r="2738" spans="8:13" hidden="1">
      <c r="H2738" s="1" t="s">
        <v>130</v>
      </c>
      <c r="I2738" s="1" t="s">
        <v>9062</v>
      </c>
      <c r="J2738" s="1" t="s">
        <v>6677</v>
      </c>
      <c r="K2738" s="1" t="str">
        <f t="shared" si="85"/>
        <v>2012</v>
      </c>
      <c r="L2738" s="1">
        <f t="shared" si="86"/>
        <v>12</v>
      </c>
      <c r="M2738" s="1" t="s">
        <v>79</v>
      </c>
    </row>
    <row r="2739" spans="8:13" hidden="1">
      <c r="H2739" s="1" t="s">
        <v>177</v>
      </c>
      <c r="I2739" s="1" t="s">
        <v>8208</v>
      </c>
      <c r="J2739" s="1" t="s">
        <v>4638</v>
      </c>
      <c r="K2739" s="1" t="str">
        <f t="shared" si="85"/>
        <v>2012</v>
      </c>
      <c r="L2739" s="1">
        <f t="shared" si="86"/>
        <v>23</v>
      </c>
      <c r="M2739" s="1" t="s">
        <v>79</v>
      </c>
    </row>
    <row r="2740" spans="8:13">
      <c r="H2740" s="1" t="s">
        <v>584</v>
      </c>
      <c r="I2740" s="1" t="s">
        <v>9451</v>
      </c>
      <c r="J2740" s="1" t="s">
        <v>9459</v>
      </c>
      <c r="K2740" s="1" t="str">
        <f t="shared" si="85"/>
        <v>2012</v>
      </c>
      <c r="L2740" s="1">
        <f t="shared" si="86"/>
        <v>37</v>
      </c>
      <c r="M2740" s="1" t="s">
        <v>60</v>
      </c>
    </row>
    <row r="2741" spans="8:13" hidden="1">
      <c r="H2741" s="1" t="s">
        <v>310</v>
      </c>
      <c r="I2741" s="1" t="s">
        <v>9069</v>
      </c>
      <c r="J2741" s="1" t="s">
        <v>4090</v>
      </c>
      <c r="K2741" s="1" t="str">
        <f t="shared" si="85"/>
        <v>2005</v>
      </c>
      <c r="L2741" s="1">
        <f t="shared" si="86"/>
        <v>38</v>
      </c>
      <c r="M2741" s="1" t="s">
        <v>79</v>
      </c>
    </row>
    <row r="2742" spans="8:13">
      <c r="H2742" s="1" t="s">
        <v>584</v>
      </c>
      <c r="I2742" s="1" t="s">
        <v>9618</v>
      </c>
      <c r="J2742" s="1" t="s">
        <v>9630</v>
      </c>
      <c r="K2742" s="1" t="str">
        <f t="shared" si="85"/>
        <v>2012</v>
      </c>
      <c r="L2742" s="1">
        <f t="shared" si="86"/>
        <v>37</v>
      </c>
      <c r="M2742" s="1" t="s">
        <v>60</v>
      </c>
    </row>
    <row r="2743" spans="8:13" hidden="1">
      <c r="H2743" s="1" t="s">
        <v>53</v>
      </c>
      <c r="I2743" s="1" t="s">
        <v>9012</v>
      </c>
      <c r="J2743" s="1" t="s">
        <v>9077</v>
      </c>
      <c r="K2743" s="1" t="str">
        <f t="shared" si="85"/>
        <v>2012</v>
      </c>
      <c r="L2743" s="1">
        <f t="shared" si="86"/>
        <v>2</v>
      </c>
      <c r="M2743" s="1" t="s">
        <v>79</v>
      </c>
    </row>
    <row r="2744" spans="8:13">
      <c r="H2744" s="1" t="s">
        <v>78</v>
      </c>
      <c r="I2744" s="1" t="s">
        <v>9662</v>
      </c>
      <c r="J2744" s="1" t="s">
        <v>8134</v>
      </c>
      <c r="K2744" s="1" t="str">
        <f t="shared" si="85"/>
        <v>2020</v>
      </c>
      <c r="L2744" s="1">
        <f t="shared" si="86"/>
        <v>37</v>
      </c>
      <c r="M2744" s="1" t="s">
        <v>60</v>
      </c>
    </row>
    <row r="2745" spans="8:13" hidden="1">
      <c r="H2745" s="1" t="s">
        <v>130</v>
      </c>
      <c r="I2745" s="1" t="s">
        <v>9071</v>
      </c>
      <c r="J2745" s="1" t="s">
        <v>806</v>
      </c>
      <c r="K2745" s="1" t="str">
        <f t="shared" si="85"/>
        <v>2014</v>
      </c>
      <c r="L2745" s="1">
        <f t="shared" si="86"/>
        <v>6</v>
      </c>
      <c r="M2745" s="1" t="s">
        <v>79</v>
      </c>
    </row>
    <row r="2746" spans="8:13" hidden="1">
      <c r="H2746" s="1" t="s">
        <v>256</v>
      </c>
      <c r="I2746" s="1" t="s">
        <v>9012</v>
      </c>
      <c r="J2746" s="1" t="s">
        <v>9077</v>
      </c>
      <c r="K2746" s="1" t="str">
        <f t="shared" si="85"/>
        <v>2012</v>
      </c>
      <c r="L2746" s="1">
        <f t="shared" si="86"/>
        <v>52</v>
      </c>
      <c r="M2746" s="1" t="s">
        <v>79</v>
      </c>
    </row>
    <row r="2747" spans="8:13">
      <c r="H2747" s="1" t="s">
        <v>584</v>
      </c>
      <c r="I2747" s="1" t="s">
        <v>3294</v>
      </c>
      <c r="J2747" s="1" t="s">
        <v>2023</v>
      </c>
      <c r="K2747" s="1" t="str">
        <f t="shared" si="85"/>
        <v>2013</v>
      </c>
      <c r="L2747" s="1">
        <f t="shared" si="86"/>
        <v>37</v>
      </c>
      <c r="M2747" s="1" t="s">
        <v>60</v>
      </c>
    </row>
    <row r="2748" spans="8:13" hidden="1">
      <c r="H2748" s="1" t="s">
        <v>217</v>
      </c>
      <c r="I2748" s="1" t="s">
        <v>178</v>
      </c>
      <c r="J2748" s="1" t="s">
        <v>9089</v>
      </c>
      <c r="K2748" s="1" t="str">
        <f t="shared" si="85"/>
        <v>2008</v>
      </c>
      <c r="L2748" s="1">
        <f t="shared" si="86"/>
        <v>12</v>
      </c>
      <c r="M2748" s="1" t="s">
        <v>79</v>
      </c>
    </row>
    <row r="2749" spans="8:13">
      <c r="H2749" s="1" t="s">
        <v>149</v>
      </c>
      <c r="I2749" s="1" t="s">
        <v>10350</v>
      </c>
      <c r="J2749" s="1" t="s">
        <v>1003</v>
      </c>
      <c r="K2749" s="1" t="str">
        <f t="shared" si="85"/>
        <v>2011</v>
      </c>
      <c r="L2749" s="1">
        <f t="shared" si="86"/>
        <v>37</v>
      </c>
      <c r="M2749" s="1" t="s">
        <v>60</v>
      </c>
    </row>
    <row r="2750" spans="8:13">
      <c r="H2750" s="1" t="s">
        <v>101</v>
      </c>
      <c r="I2750" s="1" t="s">
        <v>10869</v>
      </c>
      <c r="J2750" s="1" t="s">
        <v>1265</v>
      </c>
      <c r="K2750" s="1" t="str">
        <f t="shared" si="85"/>
        <v>2019</v>
      </c>
      <c r="L2750" s="1">
        <f t="shared" si="86"/>
        <v>37</v>
      </c>
      <c r="M2750" s="1" t="s">
        <v>60</v>
      </c>
    </row>
    <row r="2751" spans="8:13">
      <c r="H2751" s="1" t="s">
        <v>1343</v>
      </c>
      <c r="I2751" s="1" t="s">
        <v>9192</v>
      </c>
      <c r="J2751" s="1" t="s">
        <v>11183</v>
      </c>
      <c r="K2751" s="1" t="str">
        <f t="shared" si="85"/>
        <v>2010</v>
      </c>
      <c r="L2751" s="1">
        <f t="shared" si="86"/>
        <v>37</v>
      </c>
      <c r="M2751" s="1" t="s">
        <v>60</v>
      </c>
    </row>
    <row r="2752" spans="8:13" hidden="1">
      <c r="H2752" s="1" t="s">
        <v>108</v>
      </c>
      <c r="I2752" s="1" t="s">
        <v>9100</v>
      </c>
      <c r="J2752" s="1" t="s">
        <v>9101</v>
      </c>
      <c r="K2752" s="1" t="str">
        <f t="shared" si="85"/>
        <v>2012</v>
      </c>
      <c r="L2752" s="1">
        <f t="shared" si="86"/>
        <v>8</v>
      </c>
      <c r="M2752" s="1" t="s">
        <v>79</v>
      </c>
    </row>
    <row r="2753" spans="8:13" hidden="1">
      <c r="H2753" s="1" t="s">
        <v>118</v>
      </c>
      <c r="I2753" s="1" t="s">
        <v>9100</v>
      </c>
      <c r="J2753" s="1" t="s">
        <v>9105</v>
      </c>
      <c r="K2753" s="1" t="str">
        <f t="shared" si="85"/>
        <v>2010</v>
      </c>
      <c r="L2753" s="1">
        <f t="shared" si="86"/>
        <v>23</v>
      </c>
      <c r="M2753" s="1" t="s">
        <v>79</v>
      </c>
    </row>
    <row r="2754" spans="8:13">
      <c r="H2754" s="1" t="s">
        <v>555</v>
      </c>
      <c r="I2754" s="1" t="s">
        <v>9691</v>
      </c>
      <c r="J2754" s="1" t="s">
        <v>941</v>
      </c>
      <c r="K2754" s="1" t="str">
        <f t="shared" ref="K2754:K2817" si="87">TEXT(J2754,"YYYY")</f>
        <v>2011</v>
      </c>
      <c r="L2754" s="1">
        <f t="shared" si="86"/>
        <v>37</v>
      </c>
      <c r="M2754" s="1" t="s">
        <v>60</v>
      </c>
    </row>
    <row r="2755" spans="8:13">
      <c r="H2755" s="1" t="s">
        <v>584</v>
      </c>
      <c r="I2755" s="1" t="s">
        <v>11290</v>
      </c>
      <c r="J2755" s="1" t="s">
        <v>7043</v>
      </c>
      <c r="K2755" s="1" t="str">
        <f t="shared" si="87"/>
        <v>2020</v>
      </c>
      <c r="L2755" s="1">
        <f t="shared" si="86"/>
        <v>37</v>
      </c>
      <c r="M2755" s="1" t="s">
        <v>60</v>
      </c>
    </row>
    <row r="2756" spans="8:13">
      <c r="H2756" s="1" t="s">
        <v>584</v>
      </c>
      <c r="I2756" s="1" t="s">
        <v>8512</v>
      </c>
      <c r="J2756" s="1" t="s">
        <v>2008</v>
      </c>
      <c r="K2756" s="1" t="str">
        <f t="shared" si="87"/>
        <v>2014</v>
      </c>
      <c r="L2756" s="1">
        <f t="shared" si="86"/>
        <v>37</v>
      </c>
      <c r="M2756" s="1" t="s">
        <v>60</v>
      </c>
    </row>
    <row r="2757" spans="8:13">
      <c r="H2757" s="1" t="s">
        <v>584</v>
      </c>
      <c r="I2757" s="1" t="s">
        <v>6688</v>
      </c>
      <c r="J2757" s="1" t="s">
        <v>11497</v>
      </c>
      <c r="K2757" s="1" t="str">
        <f t="shared" si="87"/>
        <v>2020</v>
      </c>
      <c r="L2757" s="1">
        <f t="shared" si="86"/>
        <v>37</v>
      </c>
      <c r="M2757" s="1" t="s">
        <v>60</v>
      </c>
    </row>
    <row r="2758" spans="8:13" hidden="1">
      <c r="H2758" s="1" t="s">
        <v>158</v>
      </c>
      <c r="I2758" s="1" t="s">
        <v>9071</v>
      </c>
      <c r="J2758" s="1" t="s">
        <v>9126</v>
      </c>
      <c r="K2758" s="1" t="str">
        <f t="shared" si="87"/>
        <v>2016</v>
      </c>
      <c r="L2758" s="1">
        <f t="shared" si="86"/>
        <v>7</v>
      </c>
      <c r="M2758" s="1" t="s">
        <v>79</v>
      </c>
    </row>
    <row r="2759" spans="8:13">
      <c r="H2759" s="1" t="s">
        <v>128</v>
      </c>
      <c r="I2759" s="1" t="s">
        <v>5069</v>
      </c>
      <c r="J2759" s="1" t="s">
        <v>1075</v>
      </c>
      <c r="K2759" s="1" t="str">
        <f t="shared" si="87"/>
        <v>2015</v>
      </c>
      <c r="L2759" s="1">
        <f t="shared" si="86"/>
        <v>37</v>
      </c>
      <c r="M2759" s="1" t="s">
        <v>60</v>
      </c>
    </row>
    <row r="2760" spans="8:13">
      <c r="H2760" s="1" t="s">
        <v>233</v>
      </c>
      <c r="I2760" s="1" t="s">
        <v>278</v>
      </c>
      <c r="J2760" s="1" t="s">
        <v>1943</v>
      </c>
      <c r="K2760" s="1" t="str">
        <f t="shared" si="87"/>
        <v>2008</v>
      </c>
      <c r="L2760" s="1">
        <f t="shared" si="86"/>
        <v>37</v>
      </c>
      <c r="M2760" s="1" t="s">
        <v>60</v>
      </c>
    </row>
    <row r="2761" spans="8:13">
      <c r="H2761" s="1" t="s">
        <v>584</v>
      </c>
      <c r="I2761" s="1" t="s">
        <v>8926</v>
      </c>
      <c r="J2761" s="1" t="s">
        <v>10602</v>
      </c>
      <c r="K2761" s="1" t="str">
        <f t="shared" si="87"/>
        <v>2020</v>
      </c>
      <c r="L2761" s="1">
        <f t="shared" si="86"/>
        <v>37</v>
      </c>
      <c r="M2761" s="1" t="s">
        <v>60</v>
      </c>
    </row>
    <row r="2762" spans="8:13" hidden="1">
      <c r="H2762" s="1" t="s">
        <v>217</v>
      </c>
      <c r="I2762" s="1" t="s">
        <v>9143</v>
      </c>
      <c r="J2762" s="1" t="s">
        <v>1072</v>
      </c>
      <c r="K2762" s="1" t="str">
        <f t="shared" si="87"/>
        <v>2009</v>
      </c>
      <c r="L2762" s="1">
        <f t="shared" si="86"/>
        <v>12</v>
      </c>
      <c r="M2762" s="1" t="s">
        <v>79</v>
      </c>
    </row>
    <row r="2763" spans="8:13">
      <c r="H2763" s="1" t="s">
        <v>3362</v>
      </c>
      <c r="I2763" s="1" t="s">
        <v>3363</v>
      </c>
      <c r="J2763" s="1" t="s">
        <v>2091</v>
      </c>
      <c r="K2763" s="1" t="str">
        <f t="shared" si="87"/>
        <v>2017</v>
      </c>
      <c r="L2763" s="1">
        <f t="shared" si="86"/>
        <v>37.700000000000003</v>
      </c>
      <c r="M2763" s="1" t="s">
        <v>60</v>
      </c>
    </row>
    <row r="2764" spans="8:13" hidden="1">
      <c r="H2764" s="1" t="s">
        <v>189</v>
      </c>
      <c r="I2764" s="1" t="s">
        <v>9143</v>
      </c>
      <c r="J2764" s="1" t="s">
        <v>9150</v>
      </c>
      <c r="K2764" s="1" t="str">
        <f t="shared" si="87"/>
        <v>1994</v>
      </c>
      <c r="L2764" s="1">
        <f t="shared" si="86"/>
        <v>28</v>
      </c>
      <c r="M2764" s="1" t="s">
        <v>79</v>
      </c>
    </row>
    <row r="2765" spans="8:13">
      <c r="H2765" s="1" t="s">
        <v>101</v>
      </c>
      <c r="I2765" s="1" t="s">
        <v>231</v>
      </c>
      <c r="J2765" s="1" t="s">
        <v>236</v>
      </c>
      <c r="K2765" s="1" t="str">
        <f t="shared" si="87"/>
        <v>2017</v>
      </c>
      <c r="L2765" s="1">
        <f t="shared" si="86"/>
        <v>38</v>
      </c>
      <c r="M2765" s="1" t="s">
        <v>60</v>
      </c>
    </row>
    <row r="2766" spans="8:13">
      <c r="H2766" s="1" t="s">
        <v>149</v>
      </c>
      <c r="I2766" s="1" t="s">
        <v>415</v>
      </c>
      <c r="J2766" s="1" t="s">
        <v>418</v>
      </c>
      <c r="K2766" s="1" t="str">
        <f t="shared" si="87"/>
        <v>2012</v>
      </c>
      <c r="L2766" s="1">
        <f t="shared" si="86"/>
        <v>38</v>
      </c>
      <c r="M2766" s="1" t="s">
        <v>60</v>
      </c>
    </row>
    <row r="2767" spans="8:13">
      <c r="H2767" s="1" t="s">
        <v>101</v>
      </c>
      <c r="I2767" s="1" t="s">
        <v>591</v>
      </c>
      <c r="J2767" s="1" t="s">
        <v>591</v>
      </c>
      <c r="K2767" s="1" t="str">
        <f t="shared" si="87"/>
        <v>2019</v>
      </c>
      <c r="L2767" s="1">
        <f t="shared" si="86"/>
        <v>38</v>
      </c>
      <c r="M2767" s="1" t="s">
        <v>60</v>
      </c>
    </row>
    <row r="2768" spans="8:13" hidden="1">
      <c r="H2768" s="1" t="s">
        <v>180</v>
      </c>
      <c r="I2768" s="1" t="s">
        <v>9143</v>
      </c>
      <c r="J2768" s="1" t="s">
        <v>3217</v>
      </c>
      <c r="K2768" s="1" t="str">
        <f t="shared" si="87"/>
        <v>2013</v>
      </c>
      <c r="L2768" s="1">
        <f t="shared" si="86"/>
        <v>63</v>
      </c>
      <c r="M2768" s="1" t="s">
        <v>79</v>
      </c>
    </row>
    <row r="2769" spans="8:13" hidden="1">
      <c r="H2769" s="1" t="s">
        <v>197</v>
      </c>
      <c r="I2769" s="1" t="s">
        <v>9108</v>
      </c>
      <c r="J2769" s="1" t="s">
        <v>9163</v>
      </c>
      <c r="K2769" s="1" t="str">
        <f t="shared" si="87"/>
        <v>2011</v>
      </c>
      <c r="L2769" s="1">
        <f t="shared" si="86"/>
        <v>16</v>
      </c>
      <c r="M2769" s="1" t="s">
        <v>79</v>
      </c>
    </row>
    <row r="2770" spans="8:13" hidden="1">
      <c r="H2770" s="1" t="s">
        <v>448</v>
      </c>
      <c r="I2770" s="1" t="s">
        <v>9143</v>
      </c>
      <c r="J2770" s="1" t="s">
        <v>8509</v>
      </c>
      <c r="K2770" s="1" t="str">
        <f t="shared" si="87"/>
        <v>2012</v>
      </c>
      <c r="L2770" s="1">
        <f t="shared" si="86"/>
        <v>31</v>
      </c>
      <c r="M2770" s="1" t="s">
        <v>79</v>
      </c>
    </row>
    <row r="2771" spans="8:13">
      <c r="H2771" s="1" t="s">
        <v>299</v>
      </c>
      <c r="I2771" s="1" t="s">
        <v>1462</v>
      </c>
      <c r="J2771" s="1" t="s">
        <v>1471</v>
      </c>
      <c r="K2771" s="1" t="str">
        <f t="shared" si="87"/>
        <v>2013</v>
      </c>
      <c r="L2771" s="1">
        <f t="shared" si="86"/>
        <v>38</v>
      </c>
      <c r="M2771" s="1" t="s">
        <v>60</v>
      </c>
    </row>
    <row r="2772" spans="8:13">
      <c r="H2772" s="1" t="s">
        <v>149</v>
      </c>
      <c r="I2772" s="1" t="s">
        <v>2523</v>
      </c>
      <c r="J2772" s="1" t="s">
        <v>2527</v>
      </c>
      <c r="K2772" s="1" t="str">
        <f t="shared" si="87"/>
        <v>2017</v>
      </c>
      <c r="L2772" s="1">
        <f t="shared" si="86"/>
        <v>38</v>
      </c>
      <c r="M2772" s="1" t="s">
        <v>60</v>
      </c>
    </row>
    <row r="2773" spans="8:13" hidden="1">
      <c r="H2773" s="1" t="s">
        <v>130</v>
      </c>
      <c r="I2773" s="1" t="s">
        <v>9143</v>
      </c>
      <c r="J2773" s="1" t="s">
        <v>9174</v>
      </c>
      <c r="K2773" s="1" t="str">
        <f t="shared" si="87"/>
        <v>2005</v>
      </c>
      <c r="L2773" s="1">
        <f t="shared" si="86"/>
        <v>4</v>
      </c>
      <c r="M2773" s="1" t="s">
        <v>79</v>
      </c>
    </row>
    <row r="2774" spans="8:13">
      <c r="H2774" s="1" t="s">
        <v>1343</v>
      </c>
      <c r="I2774" s="1" t="s">
        <v>4872</v>
      </c>
      <c r="J2774" s="1" t="s">
        <v>2023</v>
      </c>
      <c r="K2774" s="1" t="str">
        <f t="shared" si="87"/>
        <v>2013</v>
      </c>
      <c r="L2774" s="1">
        <f t="shared" si="86"/>
        <v>38</v>
      </c>
      <c r="M2774" s="1" t="s">
        <v>60</v>
      </c>
    </row>
    <row r="2775" spans="8:13">
      <c r="H2775" s="1" t="s">
        <v>120</v>
      </c>
      <c r="I2775" s="1" t="s">
        <v>4988</v>
      </c>
      <c r="J2775" s="1" t="s">
        <v>4638</v>
      </c>
      <c r="K2775" s="1" t="str">
        <f t="shared" si="87"/>
        <v>2012</v>
      </c>
      <c r="L2775" s="1">
        <f t="shared" si="86"/>
        <v>38</v>
      </c>
      <c r="M2775" s="1" t="s">
        <v>60</v>
      </c>
    </row>
    <row r="2776" spans="8:13" hidden="1">
      <c r="H2776" s="1" t="s">
        <v>515</v>
      </c>
      <c r="I2776" s="1" t="s">
        <v>9177</v>
      </c>
      <c r="J2776" s="1" t="s">
        <v>575</v>
      </c>
      <c r="K2776" s="1" t="str">
        <f t="shared" si="87"/>
        <v>2008</v>
      </c>
      <c r="L2776" s="1">
        <f t="shared" si="86"/>
        <v>61</v>
      </c>
      <c r="M2776" s="1" t="s">
        <v>79</v>
      </c>
    </row>
    <row r="2777" spans="8:13">
      <c r="H2777" s="1" t="s">
        <v>282</v>
      </c>
      <c r="I2777" s="1" t="s">
        <v>5125</v>
      </c>
      <c r="J2777" s="1" t="s">
        <v>941</v>
      </c>
      <c r="K2777" s="1" t="str">
        <f t="shared" si="87"/>
        <v>2011</v>
      </c>
      <c r="L2777" s="1">
        <f t="shared" si="86"/>
        <v>38</v>
      </c>
      <c r="M2777" s="1" t="s">
        <v>60</v>
      </c>
    </row>
    <row r="2778" spans="8:13" hidden="1">
      <c r="H2778" s="1" t="s">
        <v>678</v>
      </c>
      <c r="I2778" s="1" t="s">
        <v>9189</v>
      </c>
      <c r="J2778" s="1" t="s">
        <v>9190</v>
      </c>
      <c r="K2778" s="1" t="str">
        <f t="shared" si="87"/>
        <v>2009</v>
      </c>
      <c r="L2778" s="1">
        <f t="shared" si="86"/>
        <v>29</v>
      </c>
      <c r="M2778" s="1" t="s">
        <v>79</v>
      </c>
    </row>
    <row r="2779" spans="8:13">
      <c r="H2779" s="1" t="s">
        <v>149</v>
      </c>
      <c r="I2779" s="1" t="s">
        <v>5426</v>
      </c>
      <c r="J2779" s="1" t="s">
        <v>4734</v>
      </c>
      <c r="K2779" s="1" t="str">
        <f t="shared" si="87"/>
        <v>2016</v>
      </c>
      <c r="L2779" s="1">
        <f t="shared" si="86"/>
        <v>38</v>
      </c>
      <c r="M2779" s="1" t="s">
        <v>60</v>
      </c>
    </row>
    <row r="2780" spans="8:13" hidden="1">
      <c r="H2780" s="1" t="s">
        <v>247</v>
      </c>
      <c r="I2780" s="1" t="s">
        <v>9194</v>
      </c>
      <c r="J2780" s="1" t="s">
        <v>9198</v>
      </c>
      <c r="K2780" s="1" t="str">
        <f t="shared" si="87"/>
        <v>2011</v>
      </c>
      <c r="L2780" s="1">
        <f t="shared" si="86"/>
        <v>14</v>
      </c>
      <c r="M2780" s="1" t="s">
        <v>79</v>
      </c>
    </row>
    <row r="2781" spans="8:13">
      <c r="H2781" s="1" t="s">
        <v>101</v>
      </c>
      <c r="I2781" s="1" t="s">
        <v>987</v>
      </c>
      <c r="J2781" s="1" t="s">
        <v>227</v>
      </c>
      <c r="K2781" s="1" t="str">
        <f t="shared" si="87"/>
        <v>2017</v>
      </c>
      <c r="L2781" s="1">
        <f t="shared" si="86"/>
        <v>38</v>
      </c>
      <c r="M2781" s="1" t="s">
        <v>60</v>
      </c>
    </row>
    <row r="2782" spans="8:13">
      <c r="H2782" s="1" t="s">
        <v>101</v>
      </c>
      <c r="I2782" s="1" t="s">
        <v>4134</v>
      </c>
      <c r="J2782" s="1" t="s">
        <v>4134</v>
      </c>
      <c r="K2782" s="1" t="str">
        <f t="shared" si="87"/>
        <v>2016</v>
      </c>
      <c r="L2782" s="1">
        <f t="shared" si="86"/>
        <v>38</v>
      </c>
      <c r="M2782" s="1" t="s">
        <v>60</v>
      </c>
    </row>
    <row r="2783" spans="8:13" hidden="1">
      <c r="H2783" s="1" t="s">
        <v>134</v>
      </c>
      <c r="I2783" s="1" t="s">
        <v>9203</v>
      </c>
      <c r="J2783" s="1" t="s">
        <v>9208</v>
      </c>
      <c r="K2783" s="1" t="str">
        <f t="shared" si="87"/>
        <v>2005</v>
      </c>
      <c r="L2783" s="1">
        <f t="shared" si="86"/>
        <v>20</v>
      </c>
      <c r="M2783" s="1" t="s">
        <v>79</v>
      </c>
    </row>
    <row r="2784" spans="8:13" hidden="1">
      <c r="H2784" s="1" t="s">
        <v>484</v>
      </c>
      <c r="I2784" s="1" t="s">
        <v>9210</v>
      </c>
      <c r="J2784" s="1" t="s">
        <v>9140</v>
      </c>
      <c r="K2784" s="1" t="str">
        <f t="shared" si="87"/>
        <v>2010</v>
      </c>
      <c r="L2784" s="1">
        <f t="shared" si="86"/>
        <v>44</v>
      </c>
      <c r="M2784" s="1" t="s">
        <v>79</v>
      </c>
    </row>
    <row r="2785" spans="8:13">
      <c r="H2785" s="1" t="s">
        <v>101</v>
      </c>
      <c r="I2785" s="1" t="s">
        <v>6258</v>
      </c>
      <c r="J2785" s="1" t="s">
        <v>6259</v>
      </c>
      <c r="K2785" s="1" t="str">
        <f t="shared" si="87"/>
        <v>2015</v>
      </c>
      <c r="L2785" s="1">
        <f t="shared" si="86"/>
        <v>38</v>
      </c>
      <c r="M2785" s="1" t="s">
        <v>60</v>
      </c>
    </row>
    <row r="2786" spans="8:13" hidden="1">
      <c r="H2786" s="1" t="s">
        <v>324</v>
      </c>
      <c r="I2786" s="1" t="s">
        <v>9210</v>
      </c>
      <c r="J2786" s="1" t="s">
        <v>9216</v>
      </c>
      <c r="K2786" s="1" t="str">
        <f t="shared" si="87"/>
        <v>2013</v>
      </c>
      <c r="L2786" s="1">
        <f t="shared" si="86"/>
        <v>12</v>
      </c>
      <c r="M2786" s="1" t="s">
        <v>79</v>
      </c>
    </row>
    <row r="2787" spans="8:13" hidden="1">
      <c r="H2787" s="1" t="s">
        <v>108</v>
      </c>
      <c r="I2787" s="1" t="s">
        <v>9210</v>
      </c>
      <c r="J2787" s="1" t="s">
        <v>9218</v>
      </c>
      <c r="K2787" s="1" t="str">
        <f t="shared" si="87"/>
        <v>2014</v>
      </c>
      <c r="L2787" s="1">
        <f t="shared" si="86"/>
        <v>8</v>
      </c>
      <c r="M2787" s="1" t="s">
        <v>79</v>
      </c>
    </row>
    <row r="2788" spans="8:13">
      <c r="H2788" s="1" t="s">
        <v>149</v>
      </c>
      <c r="I2788" s="1" t="s">
        <v>6422</v>
      </c>
      <c r="J2788" s="1" t="s">
        <v>1413</v>
      </c>
      <c r="K2788" s="1" t="str">
        <f t="shared" si="87"/>
        <v>2015</v>
      </c>
      <c r="L2788" s="1">
        <f t="shared" si="86"/>
        <v>38</v>
      </c>
      <c r="M2788" s="1" t="s">
        <v>60</v>
      </c>
    </row>
    <row r="2789" spans="8:13">
      <c r="H2789" s="1" t="s">
        <v>282</v>
      </c>
      <c r="I2789" s="1" t="s">
        <v>6747</v>
      </c>
      <c r="J2789" s="1" t="s">
        <v>6795</v>
      </c>
      <c r="K2789" s="1" t="str">
        <f t="shared" si="87"/>
        <v>2015</v>
      </c>
      <c r="L2789" s="1">
        <f t="shared" si="86"/>
        <v>38</v>
      </c>
      <c r="M2789" s="1" t="s">
        <v>60</v>
      </c>
    </row>
    <row r="2790" spans="8:13">
      <c r="H2790" s="1" t="s">
        <v>101</v>
      </c>
      <c r="I2790" s="1" t="s">
        <v>3997</v>
      </c>
      <c r="J2790" s="1" t="s">
        <v>6564</v>
      </c>
      <c r="K2790" s="1" t="str">
        <f t="shared" si="87"/>
        <v>2015</v>
      </c>
      <c r="L2790" s="1">
        <f t="shared" si="86"/>
        <v>38</v>
      </c>
      <c r="M2790" s="1" t="s">
        <v>60</v>
      </c>
    </row>
    <row r="2791" spans="8:13" hidden="1">
      <c r="H2791" s="1" t="s">
        <v>71</v>
      </c>
      <c r="I2791" s="1" t="s">
        <v>9231</v>
      </c>
      <c r="J2791" s="1" t="s">
        <v>9232</v>
      </c>
      <c r="K2791" s="1" t="str">
        <f t="shared" si="87"/>
        <v>2012</v>
      </c>
      <c r="L2791" s="1">
        <f t="shared" si="86"/>
        <v>7</v>
      </c>
      <c r="M2791" s="1" t="s">
        <v>79</v>
      </c>
    </row>
    <row r="2792" spans="8:13" hidden="1">
      <c r="H2792" s="1" t="s">
        <v>233</v>
      </c>
      <c r="I2792" s="1" t="s">
        <v>9210</v>
      </c>
      <c r="J2792" s="1" t="s">
        <v>9234</v>
      </c>
      <c r="K2792" s="1" t="str">
        <f t="shared" si="87"/>
        <v>2004</v>
      </c>
      <c r="L2792" s="1">
        <f t="shared" si="86"/>
        <v>39</v>
      </c>
      <c r="M2792" s="1" t="s">
        <v>79</v>
      </c>
    </row>
    <row r="2793" spans="8:13" hidden="1">
      <c r="H2793" s="1" t="s">
        <v>197</v>
      </c>
      <c r="I2793" s="1" t="s">
        <v>9231</v>
      </c>
      <c r="J2793" s="1" t="s">
        <v>321</v>
      </c>
      <c r="K2793" s="1" t="str">
        <f t="shared" si="87"/>
        <v>2020</v>
      </c>
      <c r="L2793" s="1">
        <f t="shared" si="86"/>
        <v>25</v>
      </c>
      <c r="M2793" s="1" t="s">
        <v>79</v>
      </c>
    </row>
    <row r="2794" spans="8:13" hidden="1">
      <c r="H2794" s="1" t="s">
        <v>583</v>
      </c>
      <c r="I2794" s="1" t="s">
        <v>9210</v>
      </c>
      <c r="J2794" s="1"/>
      <c r="K2794" s="1" t="str">
        <f t="shared" si="87"/>
        <v>1900</v>
      </c>
      <c r="L2794" s="1">
        <f t="shared" si="86"/>
        <v>-92</v>
      </c>
      <c r="M2794" s="1" t="s">
        <v>79</v>
      </c>
    </row>
    <row r="2795" spans="8:13">
      <c r="H2795" s="1" t="s">
        <v>282</v>
      </c>
      <c r="I2795" s="1" t="s">
        <v>5747</v>
      </c>
      <c r="J2795" s="1" t="s">
        <v>4655</v>
      </c>
      <c r="K2795" s="1" t="str">
        <f t="shared" si="87"/>
        <v>2010</v>
      </c>
      <c r="L2795" s="1">
        <f t="shared" si="86"/>
        <v>38</v>
      </c>
      <c r="M2795" s="1" t="s">
        <v>60</v>
      </c>
    </row>
    <row r="2796" spans="8:13" hidden="1">
      <c r="H2796" s="1" t="s">
        <v>217</v>
      </c>
      <c r="I2796" s="1" t="s">
        <v>9210</v>
      </c>
      <c r="J2796" s="1" t="s">
        <v>1721</v>
      </c>
      <c r="K2796" s="1" t="str">
        <f t="shared" si="87"/>
        <v>2004</v>
      </c>
      <c r="L2796" s="1">
        <f t="shared" si="86"/>
        <v>6</v>
      </c>
      <c r="M2796" s="1" t="s">
        <v>79</v>
      </c>
    </row>
    <row r="2797" spans="8:13">
      <c r="H2797" s="1" t="s">
        <v>101</v>
      </c>
      <c r="I2797" s="1" t="s">
        <v>1154</v>
      </c>
      <c r="J2797" s="1" t="s">
        <v>84</v>
      </c>
      <c r="K2797" s="1" t="str">
        <f t="shared" si="87"/>
        <v>2017</v>
      </c>
      <c r="L2797" s="1">
        <f t="shared" si="86"/>
        <v>38</v>
      </c>
      <c r="M2797" s="1" t="s">
        <v>60</v>
      </c>
    </row>
    <row r="2798" spans="8:13">
      <c r="H2798" s="1" t="s">
        <v>149</v>
      </c>
      <c r="I2798" s="1" t="s">
        <v>544</v>
      </c>
      <c r="J2798" s="1" t="s">
        <v>1524</v>
      </c>
      <c r="K2798" s="1" t="str">
        <f t="shared" si="87"/>
        <v>2019</v>
      </c>
      <c r="L2798" s="1">
        <f t="shared" si="86"/>
        <v>38</v>
      </c>
      <c r="M2798" s="1" t="s">
        <v>60</v>
      </c>
    </row>
    <row r="2799" spans="8:13">
      <c r="H2799" s="1" t="s">
        <v>149</v>
      </c>
      <c r="I2799" s="1" t="s">
        <v>8512</v>
      </c>
      <c r="J2799" s="1" t="s">
        <v>8409</v>
      </c>
      <c r="K2799" s="1" t="str">
        <f t="shared" si="87"/>
        <v>2013</v>
      </c>
      <c r="L2799" s="1">
        <f t="shared" si="86"/>
        <v>38</v>
      </c>
      <c r="M2799" s="1" t="s">
        <v>60</v>
      </c>
    </row>
    <row r="2800" spans="8:13">
      <c r="H2800" s="1" t="s">
        <v>149</v>
      </c>
      <c r="I2800" s="1" t="s">
        <v>178</v>
      </c>
      <c r="J2800" s="1" t="s">
        <v>9117</v>
      </c>
      <c r="K2800" s="1" t="str">
        <f t="shared" si="87"/>
        <v>2011</v>
      </c>
      <c r="L2800" s="1">
        <f t="shared" ref="L2800:L2863" si="88">H2800-(TEXT(I2800,"YYYY")-TEXT(J2800,"YYYY"))</f>
        <v>38</v>
      </c>
      <c r="M2800" s="1" t="s">
        <v>60</v>
      </c>
    </row>
    <row r="2801" spans="8:13" hidden="1">
      <c r="H2801" s="1" t="s">
        <v>721</v>
      </c>
      <c r="I2801" s="1" t="s">
        <v>9256</v>
      </c>
      <c r="J2801" s="1" t="s">
        <v>9257</v>
      </c>
      <c r="K2801" s="1" t="str">
        <f t="shared" si="87"/>
        <v>2011</v>
      </c>
      <c r="L2801" s="1">
        <f t="shared" si="88"/>
        <v>49</v>
      </c>
      <c r="M2801" s="1" t="s">
        <v>79</v>
      </c>
    </row>
    <row r="2802" spans="8:13" hidden="1">
      <c r="H2802" s="1" t="s">
        <v>126</v>
      </c>
      <c r="I2802" s="1" t="s">
        <v>9260</v>
      </c>
      <c r="J2802" s="1" t="s">
        <v>2212</v>
      </c>
      <c r="K2802" s="1" t="str">
        <f t="shared" si="87"/>
        <v>2010</v>
      </c>
      <c r="L2802" s="1">
        <f t="shared" si="88"/>
        <v>11</v>
      </c>
      <c r="M2802" s="1" t="s">
        <v>79</v>
      </c>
    </row>
    <row r="2803" spans="8:13">
      <c r="H2803" s="1" t="s">
        <v>101</v>
      </c>
      <c r="I2803" s="1" t="s">
        <v>9108</v>
      </c>
      <c r="J2803" s="1" t="s">
        <v>9156</v>
      </c>
      <c r="K2803" s="1" t="str">
        <f t="shared" si="87"/>
        <v>2012</v>
      </c>
      <c r="L2803" s="1">
        <f t="shared" si="88"/>
        <v>38</v>
      </c>
      <c r="M2803" s="1" t="s">
        <v>60</v>
      </c>
    </row>
    <row r="2804" spans="8:13" hidden="1">
      <c r="H2804" s="1" t="s">
        <v>130</v>
      </c>
      <c r="I2804" s="1" t="s">
        <v>9263</v>
      </c>
      <c r="J2804" s="1" t="s">
        <v>9266</v>
      </c>
      <c r="K2804" s="1" t="str">
        <f t="shared" si="87"/>
        <v>2012</v>
      </c>
      <c r="L2804" s="1">
        <f t="shared" si="88"/>
        <v>11</v>
      </c>
      <c r="M2804" s="1" t="s">
        <v>79</v>
      </c>
    </row>
    <row r="2805" spans="8:13" hidden="1">
      <c r="H2805" s="1" t="s">
        <v>63</v>
      </c>
      <c r="I2805" s="1" t="s">
        <v>9263</v>
      </c>
      <c r="J2805" s="1" t="s">
        <v>4864</v>
      </c>
      <c r="K2805" s="1" t="str">
        <f t="shared" si="87"/>
        <v>2013</v>
      </c>
      <c r="L2805" s="1">
        <f t="shared" si="88"/>
        <v>30</v>
      </c>
      <c r="M2805" s="1" t="s">
        <v>79</v>
      </c>
    </row>
    <row r="2806" spans="8:13" hidden="1">
      <c r="H2806" s="1" t="s">
        <v>169</v>
      </c>
      <c r="I2806" s="1" t="s">
        <v>9263</v>
      </c>
      <c r="J2806" s="1" t="s">
        <v>9059</v>
      </c>
      <c r="K2806" s="1" t="str">
        <f t="shared" si="87"/>
        <v>2012</v>
      </c>
      <c r="L2806" s="1">
        <f t="shared" si="88"/>
        <v>19</v>
      </c>
      <c r="M2806" s="1" t="s">
        <v>79</v>
      </c>
    </row>
    <row r="2807" spans="8:13">
      <c r="H2807" s="1" t="s">
        <v>101</v>
      </c>
      <c r="I2807" s="1" t="s">
        <v>9362</v>
      </c>
      <c r="J2807" s="1" t="s">
        <v>9383</v>
      </c>
      <c r="K2807" s="1" t="str">
        <f t="shared" si="87"/>
        <v>2020</v>
      </c>
      <c r="L2807" s="1">
        <f t="shared" si="88"/>
        <v>38</v>
      </c>
      <c r="M2807" s="1" t="s">
        <v>60</v>
      </c>
    </row>
    <row r="2808" spans="8:13" hidden="1">
      <c r="H2808" s="1" t="s">
        <v>136</v>
      </c>
      <c r="I2808" s="1" t="s">
        <v>9273</v>
      </c>
      <c r="J2808" s="1" t="s">
        <v>9277</v>
      </c>
      <c r="K2808" s="1" t="str">
        <f t="shared" si="87"/>
        <v>1989</v>
      </c>
      <c r="L2808" s="1">
        <f t="shared" si="88"/>
        <v>26</v>
      </c>
      <c r="M2808" s="1" t="s">
        <v>79</v>
      </c>
    </row>
    <row r="2809" spans="8:13">
      <c r="H2809" s="1" t="s">
        <v>128</v>
      </c>
      <c r="I2809" s="1" t="s">
        <v>9693</v>
      </c>
      <c r="J2809" s="1" t="s">
        <v>1072</v>
      </c>
      <c r="K2809" s="1" t="str">
        <f t="shared" si="87"/>
        <v>2009</v>
      </c>
      <c r="L2809" s="1">
        <f t="shared" si="88"/>
        <v>38</v>
      </c>
      <c r="M2809" s="1" t="s">
        <v>60</v>
      </c>
    </row>
    <row r="2810" spans="8:13" hidden="1">
      <c r="H2810" s="1" t="s">
        <v>436</v>
      </c>
      <c r="I2810" s="1" t="s">
        <v>9273</v>
      </c>
      <c r="J2810" s="1" t="s">
        <v>7347</v>
      </c>
      <c r="K2810" s="1" t="str">
        <f t="shared" si="87"/>
        <v>2013</v>
      </c>
      <c r="L2810" s="1">
        <f t="shared" si="88"/>
        <v>59</v>
      </c>
      <c r="M2810" s="1" t="s">
        <v>79</v>
      </c>
    </row>
    <row r="2811" spans="8:13" hidden="1">
      <c r="H2811" s="1" t="s">
        <v>126</v>
      </c>
      <c r="I2811" s="1" t="s">
        <v>9284</v>
      </c>
      <c r="J2811" s="1" t="s">
        <v>2212</v>
      </c>
      <c r="K2811" s="1" t="str">
        <f t="shared" si="87"/>
        <v>2010</v>
      </c>
      <c r="L2811" s="1">
        <f t="shared" si="88"/>
        <v>11</v>
      </c>
      <c r="M2811" s="1" t="s">
        <v>79</v>
      </c>
    </row>
    <row r="2812" spans="8:13">
      <c r="H2812" s="1" t="s">
        <v>101</v>
      </c>
      <c r="I2812" s="1" t="s">
        <v>3294</v>
      </c>
      <c r="J2812" s="1" t="s">
        <v>9964</v>
      </c>
      <c r="K2812" s="1" t="str">
        <f t="shared" si="87"/>
        <v>2013</v>
      </c>
      <c r="L2812" s="1">
        <f t="shared" si="88"/>
        <v>38</v>
      </c>
      <c r="M2812" s="1" t="s">
        <v>60</v>
      </c>
    </row>
    <row r="2813" spans="8:13">
      <c r="H2813" s="1" t="s">
        <v>555</v>
      </c>
      <c r="I2813" s="1" t="s">
        <v>9512</v>
      </c>
      <c r="J2813" s="1" t="s">
        <v>9344</v>
      </c>
      <c r="K2813" s="1" t="str">
        <f t="shared" si="87"/>
        <v>2011</v>
      </c>
      <c r="L2813" s="1">
        <f t="shared" si="88"/>
        <v>38</v>
      </c>
      <c r="M2813" s="1" t="s">
        <v>60</v>
      </c>
    </row>
    <row r="2814" spans="8:13" hidden="1">
      <c r="H2814" s="1" t="s">
        <v>351</v>
      </c>
      <c r="I2814" s="1" t="s">
        <v>9293</v>
      </c>
      <c r="J2814" s="1" t="s">
        <v>604</v>
      </c>
      <c r="K2814" s="1" t="str">
        <f t="shared" si="87"/>
        <v>2019</v>
      </c>
      <c r="L2814" s="1">
        <f t="shared" si="88"/>
        <v>54</v>
      </c>
      <c r="M2814" s="1" t="s">
        <v>79</v>
      </c>
    </row>
    <row r="2815" spans="8:13" hidden="1">
      <c r="H2815" s="1" t="s">
        <v>584</v>
      </c>
      <c r="I2815" s="1" t="s">
        <v>9293</v>
      </c>
      <c r="J2815" s="1" t="s">
        <v>9204</v>
      </c>
      <c r="K2815" s="1" t="str">
        <f t="shared" si="87"/>
        <v>2010</v>
      </c>
      <c r="L2815" s="1">
        <f t="shared" si="88"/>
        <v>27</v>
      </c>
      <c r="M2815" s="1" t="s">
        <v>79</v>
      </c>
    </row>
    <row r="2816" spans="8:13">
      <c r="H2816" s="1" t="s">
        <v>128</v>
      </c>
      <c r="I2816" s="1" t="s">
        <v>3292</v>
      </c>
      <c r="J2816" s="1" t="s">
        <v>9274</v>
      </c>
      <c r="K2816" s="1" t="str">
        <f t="shared" si="87"/>
        <v>2009</v>
      </c>
      <c r="L2816" s="1">
        <f t="shared" si="88"/>
        <v>38</v>
      </c>
      <c r="M2816" s="1" t="s">
        <v>60</v>
      </c>
    </row>
    <row r="2817" spans="8:13" hidden="1">
      <c r="H2817" s="1" t="s">
        <v>217</v>
      </c>
      <c r="I2817" s="1" t="s">
        <v>9293</v>
      </c>
      <c r="J2817" s="1" t="s">
        <v>5894</v>
      </c>
      <c r="K2817" s="1" t="str">
        <f t="shared" si="87"/>
        <v>2020</v>
      </c>
      <c r="L2817" s="1">
        <f t="shared" si="88"/>
        <v>16</v>
      </c>
      <c r="M2817" s="1" t="s">
        <v>79</v>
      </c>
    </row>
    <row r="2818" spans="8:13">
      <c r="H2818" s="1" t="s">
        <v>101</v>
      </c>
      <c r="I2818" s="1" t="s">
        <v>10830</v>
      </c>
      <c r="J2818" s="1" t="s">
        <v>9293</v>
      </c>
      <c r="K2818" s="1" t="str">
        <f t="shared" ref="K2818:K2881" si="89">TEXT(J2818,"YYYY")</f>
        <v>2020</v>
      </c>
      <c r="L2818" s="1">
        <f t="shared" si="88"/>
        <v>38</v>
      </c>
      <c r="M2818" s="1" t="s">
        <v>60</v>
      </c>
    </row>
    <row r="2819" spans="8:13">
      <c r="H2819" s="1" t="s">
        <v>149</v>
      </c>
      <c r="I2819" s="1" t="s">
        <v>10869</v>
      </c>
      <c r="J2819" s="1" t="s">
        <v>1265</v>
      </c>
      <c r="K2819" s="1" t="str">
        <f t="shared" si="89"/>
        <v>2019</v>
      </c>
      <c r="L2819" s="1">
        <f t="shared" si="88"/>
        <v>38</v>
      </c>
      <c r="M2819" s="1" t="s">
        <v>60</v>
      </c>
    </row>
    <row r="2820" spans="8:13">
      <c r="H2820" s="1" t="s">
        <v>149</v>
      </c>
      <c r="I2820" s="1" t="s">
        <v>8512</v>
      </c>
      <c r="J2820" s="1" t="s">
        <v>9724</v>
      </c>
      <c r="K2820" s="1" t="str">
        <f t="shared" si="89"/>
        <v>2013</v>
      </c>
      <c r="L2820" s="1">
        <f t="shared" si="88"/>
        <v>38</v>
      </c>
      <c r="M2820" s="1" t="s">
        <v>60</v>
      </c>
    </row>
    <row r="2821" spans="8:13">
      <c r="H2821" s="1" t="s">
        <v>375</v>
      </c>
      <c r="I2821" s="1" t="s">
        <v>539</v>
      </c>
      <c r="J2821" s="1" t="s">
        <v>11453</v>
      </c>
      <c r="K2821" s="1" t="str">
        <f t="shared" si="89"/>
        <v>2002</v>
      </c>
      <c r="L2821" s="1">
        <f t="shared" si="88"/>
        <v>38</v>
      </c>
      <c r="M2821" s="1" t="s">
        <v>60</v>
      </c>
    </row>
    <row r="2822" spans="8:13">
      <c r="H2822" s="1" t="s">
        <v>101</v>
      </c>
      <c r="I2822" s="1" t="s">
        <v>6688</v>
      </c>
      <c r="J2822" s="1" t="s">
        <v>5681</v>
      </c>
      <c r="K2822" s="1" t="str">
        <f t="shared" si="89"/>
        <v>2020</v>
      </c>
      <c r="L2822" s="1">
        <f t="shared" si="88"/>
        <v>38</v>
      </c>
      <c r="M2822" s="1" t="s">
        <v>60</v>
      </c>
    </row>
    <row r="2823" spans="8:13">
      <c r="H2823" s="1" t="s">
        <v>149</v>
      </c>
      <c r="I2823" s="1" t="s">
        <v>11815</v>
      </c>
      <c r="J2823" s="1" t="s">
        <v>9236</v>
      </c>
      <c r="K2823" s="1" t="str">
        <f t="shared" si="89"/>
        <v>2014</v>
      </c>
      <c r="L2823" s="1">
        <f t="shared" si="88"/>
        <v>38</v>
      </c>
      <c r="M2823" s="1" t="s">
        <v>60</v>
      </c>
    </row>
    <row r="2824" spans="8:13">
      <c r="H2824" s="1" t="s">
        <v>101</v>
      </c>
      <c r="I2824" s="1" t="s">
        <v>11851</v>
      </c>
      <c r="J2824" s="1" t="s">
        <v>11857</v>
      </c>
      <c r="K2824" s="1" t="str">
        <f t="shared" si="89"/>
        <v>2015</v>
      </c>
      <c r="L2824" s="1">
        <f t="shared" si="88"/>
        <v>38</v>
      </c>
      <c r="M2824" s="1" t="s">
        <v>60</v>
      </c>
    </row>
    <row r="2825" spans="8:13">
      <c r="H2825" s="1" t="s">
        <v>101</v>
      </c>
      <c r="I2825" s="1"/>
      <c r="J2825" s="1"/>
      <c r="K2825" s="1" t="str">
        <f t="shared" si="89"/>
        <v>1900</v>
      </c>
      <c r="L2825" s="1">
        <f t="shared" si="88"/>
        <v>38</v>
      </c>
      <c r="M2825" s="1" t="s">
        <v>60</v>
      </c>
    </row>
    <row r="2826" spans="8:13" hidden="1">
      <c r="H2826" s="1" t="s">
        <v>247</v>
      </c>
      <c r="I2826" s="1" t="s">
        <v>9328</v>
      </c>
      <c r="J2826" s="1" t="s">
        <v>1994</v>
      </c>
      <c r="K2826" s="1" t="str">
        <f t="shared" si="89"/>
        <v>2011</v>
      </c>
      <c r="L2826" s="1">
        <f t="shared" si="88"/>
        <v>14</v>
      </c>
      <c r="M2826" s="1" t="s">
        <v>79</v>
      </c>
    </row>
    <row r="2827" spans="8:13">
      <c r="H2827" s="1" t="s">
        <v>101</v>
      </c>
      <c r="I2827" s="1" t="s">
        <v>11924</v>
      </c>
      <c r="J2827" s="1" t="s">
        <v>799</v>
      </c>
      <c r="K2827" s="1" t="str">
        <f t="shared" si="89"/>
        <v>2015</v>
      </c>
      <c r="L2827" s="1">
        <f t="shared" si="88"/>
        <v>38</v>
      </c>
      <c r="M2827" s="1" t="s">
        <v>60</v>
      </c>
    </row>
    <row r="2828" spans="8:13">
      <c r="H2828" s="1" t="s">
        <v>484</v>
      </c>
      <c r="I2828" s="1" t="s">
        <v>1685</v>
      </c>
      <c r="J2828" s="1" t="s">
        <v>6244</v>
      </c>
      <c r="K2828" s="1" t="str">
        <f t="shared" si="89"/>
        <v>2005</v>
      </c>
      <c r="L2828" s="1">
        <f t="shared" si="88"/>
        <v>38</v>
      </c>
      <c r="M2828" s="1" t="s">
        <v>60</v>
      </c>
    </row>
    <row r="2829" spans="8:13" hidden="1">
      <c r="H2829" s="1" t="s">
        <v>644</v>
      </c>
      <c r="I2829" s="1" t="s">
        <v>9328</v>
      </c>
      <c r="J2829" s="1" t="s">
        <v>2359</v>
      </c>
      <c r="K2829" s="1" t="str">
        <f t="shared" si="89"/>
        <v>1998</v>
      </c>
      <c r="L2829" s="1">
        <f t="shared" si="88"/>
        <v>21</v>
      </c>
      <c r="M2829" s="1" t="s">
        <v>79</v>
      </c>
    </row>
    <row r="2830" spans="8:13">
      <c r="H2830" s="1" t="s">
        <v>101</v>
      </c>
      <c r="I2830" s="1" t="s">
        <v>10243</v>
      </c>
      <c r="J2830" s="1" t="s">
        <v>9011</v>
      </c>
      <c r="K2830" s="1" t="str">
        <f t="shared" si="89"/>
        <v>2020</v>
      </c>
      <c r="L2830" s="1">
        <f t="shared" si="88"/>
        <v>38</v>
      </c>
      <c r="M2830" s="1" t="s">
        <v>60</v>
      </c>
    </row>
    <row r="2831" spans="8:13">
      <c r="H2831" s="1" t="s">
        <v>101</v>
      </c>
      <c r="I2831" s="1" t="s">
        <v>12335</v>
      </c>
      <c r="J2831" s="1" t="s">
        <v>12338</v>
      </c>
      <c r="K2831" s="1" t="str">
        <f t="shared" si="89"/>
        <v>2015</v>
      </c>
      <c r="L2831" s="1">
        <f t="shared" si="88"/>
        <v>38</v>
      </c>
      <c r="M2831" s="1" t="s">
        <v>60</v>
      </c>
    </row>
    <row r="2832" spans="8:13">
      <c r="H2832" s="1" t="s">
        <v>310</v>
      </c>
      <c r="I2832" s="1" t="s">
        <v>562</v>
      </c>
      <c r="J2832" s="1" t="s">
        <v>564</v>
      </c>
      <c r="K2832" s="1" t="str">
        <f t="shared" si="89"/>
        <v>2009</v>
      </c>
      <c r="L2832" s="1">
        <f t="shared" si="88"/>
        <v>39</v>
      </c>
      <c r="M2832" s="1" t="s">
        <v>60</v>
      </c>
    </row>
    <row r="2833" spans="8:13">
      <c r="H2833" s="1" t="s">
        <v>149</v>
      </c>
      <c r="I2833" s="1" t="s">
        <v>696</v>
      </c>
      <c r="J2833" s="1" t="s">
        <v>696</v>
      </c>
      <c r="K2833" s="1" t="str">
        <f t="shared" si="89"/>
        <v>2018</v>
      </c>
      <c r="L2833" s="1">
        <f t="shared" si="88"/>
        <v>39</v>
      </c>
      <c r="M2833" s="1" t="s">
        <v>60</v>
      </c>
    </row>
    <row r="2834" spans="8:13" hidden="1">
      <c r="H2834" s="1" t="s">
        <v>58</v>
      </c>
      <c r="I2834" s="1" t="s">
        <v>9350</v>
      </c>
      <c r="J2834" s="1" t="s">
        <v>9114</v>
      </c>
      <c r="K2834" s="1" t="str">
        <f t="shared" si="89"/>
        <v>2011</v>
      </c>
      <c r="L2834" s="1">
        <f t="shared" si="88"/>
        <v>9</v>
      </c>
      <c r="M2834" s="1" t="s">
        <v>79</v>
      </c>
    </row>
    <row r="2835" spans="8:13">
      <c r="H2835" s="1" t="s">
        <v>149</v>
      </c>
      <c r="I2835" s="1" t="s">
        <v>1643</v>
      </c>
      <c r="J2835" s="1" t="s">
        <v>1328</v>
      </c>
      <c r="K2835" s="1" t="str">
        <f t="shared" si="89"/>
        <v>2019</v>
      </c>
      <c r="L2835" s="1">
        <f t="shared" si="88"/>
        <v>39</v>
      </c>
      <c r="M2835" s="1" t="s">
        <v>60</v>
      </c>
    </row>
    <row r="2836" spans="8:13" hidden="1">
      <c r="H2836" s="1" t="s">
        <v>118</v>
      </c>
      <c r="I2836" s="1" t="s">
        <v>9354</v>
      </c>
      <c r="J2836" s="1" t="s">
        <v>7899</v>
      </c>
      <c r="K2836" s="1" t="str">
        <f t="shared" si="89"/>
        <v>2010</v>
      </c>
      <c r="L2836" s="1">
        <f t="shared" si="88"/>
        <v>23</v>
      </c>
      <c r="M2836" s="1" t="s">
        <v>79</v>
      </c>
    </row>
    <row r="2837" spans="8:13">
      <c r="H2837" s="1" t="s">
        <v>555</v>
      </c>
      <c r="I2837" s="1" t="s">
        <v>2899</v>
      </c>
      <c r="J2837" s="1" t="s">
        <v>236</v>
      </c>
      <c r="K2837" s="1" t="str">
        <f t="shared" si="89"/>
        <v>2017</v>
      </c>
      <c r="L2837" s="1">
        <f t="shared" si="88"/>
        <v>39</v>
      </c>
      <c r="M2837" s="1" t="s">
        <v>60</v>
      </c>
    </row>
    <row r="2838" spans="8:13" hidden="1">
      <c r="H2838" s="1" t="s">
        <v>158</v>
      </c>
      <c r="I2838" s="1" t="s">
        <v>9340</v>
      </c>
      <c r="J2838" s="1" t="s">
        <v>9059</v>
      </c>
      <c r="K2838" s="1" t="str">
        <f t="shared" si="89"/>
        <v>2012</v>
      </c>
      <c r="L2838" s="1">
        <f t="shared" si="88"/>
        <v>9</v>
      </c>
      <c r="M2838" s="1" t="s">
        <v>79</v>
      </c>
    </row>
    <row r="2839" spans="8:13">
      <c r="H2839" s="1" t="s">
        <v>149</v>
      </c>
      <c r="I2839" s="1" t="s">
        <v>3059</v>
      </c>
      <c r="J2839" s="1" t="s">
        <v>66</v>
      </c>
      <c r="K2839" s="1" t="str">
        <f t="shared" si="89"/>
        <v>2019</v>
      </c>
      <c r="L2839" s="1">
        <f t="shared" si="88"/>
        <v>39</v>
      </c>
      <c r="M2839" s="1" t="s">
        <v>60</v>
      </c>
    </row>
    <row r="2840" spans="8:13" hidden="1">
      <c r="H2840" s="1" t="s">
        <v>128</v>
      </c>
      <c r="I2840" s="1" t="s">
        <v>9362</v>
      </c>
      <c r="J2840" s="1" t="s">
        <v>9366</v>
      </c>
      <c r="K2840" s="1" t="str">
        <f t="shared" si="89"/>
        <v>2016</v>
      </c>
      <c r="L2840" s="1">
        <f t="shared" si="88"/>
        <v>38</v>
      </c>
      <c r="M2840" s="1" t="s">
        <v>79</v>
      </c>
    </row>
    <row r="2841" spans="8:13" hidden="1">
      <c r="H2841" s="1" t="s">
        <v>116</v>
      </c>
      <c r="I2841" s="1" t="s">
        <v>9362</v>
      </c>
      <c r="J2841" s="1" t="s">
        <v>1079</v>
      </c>
      <c r="K2841" s="1" t="str">
        <f t="shared" si="89"/>
        <v>2019</v>
      </c>
      <c r="L2841" s="1">
        <f t="shared" si="88"/>
        <v>4</v>
      </c>
      <c r="M2841" s="1" t="s">
        <v>79</v>
      </c>
    </row>
    <row r="2842" spans="8:13" hidden="1">
      <c r="H2842" s="1" t="s">
        <v>301</v>
      </c>
      <c r="I2842" s="1" t="s">
        <v>9362</v>
      </c>
      <c r="J2842" s="1" t="s">
        <v>312</v>
      </c>
      <c r="K2842" s="1" t="str">
        <f t="shared" si="89"/>
        <v>2018</v>
      </c>
      <c r="L2842" s="1">
        <f t="shared" si="88"/>
        <v>51</v>
      </c>
      <c r="M2842" s="1" t="s">
        <v>79</v>
      </c>
    </row>
    <row r="2843" spans="8:13">
      <c r="H2843" s="1" t="s">
        <v>282</v>
      </c>
      <c r="I2843" s="1" t="s">
        <v>1689</v>
      </c>
      <c r="J2843" s="1" t="s">
        <v>3322</v>
      </c>
      <c r="K2843" s="1" t="str">
        <f t="shared" si="89"/>
        <v>2014</v>
      </c>
      <c r="L2843" s="1">
        <f t="shared" si="88"/>
        <v>39</v>
      </c>
      <c r="M2843" s="1" t="s">
        <v>60</v>
      </c>
    </row>
    <row r="2844" spans="8:13" hidden="1">
      <c r="H2844" s="1" t="s">
        <v>177</v>
      </c>
      <c r="I2844" s="1" t="s">
        <v>9284</v>
      </c>
      <c r="J2844" s="1" t="s">
        <v>1815</v>
      </c>
      <c r="K2844" s="1" t="str">
        <f t="shared" si="89"/>
        <v>2008</v>
      </c>
      <c r="L2844" s="1">
        <f t="shared" si="88"/>
        <v>18</v>
      </c>
      <c r="M2844" s="1" t="s">
        <v>79</v>
      </c>
    </row>
    <row r="2845" spans="8:13">
      <c r="H2845" s="1" t="s">
        <v>149</v>
      </c>
      <c r="I2845" s="1" t="s">
        <v>3363</v>
      </c>
      <c r="J2845" s="1" t="s">
        <v>3370</v>
      </c>
      <c r="K2845" s="1" t="str">
        <f t="shared" si="89"/>
        <v>2017</v>
      </c>
      <c r="L2845" s="1">
        <f t="shared" si="88"/>
        <v>39</v>
      </c>
      <c r="M2845" s="1" t="s">
        <v>60</v>
      </c>
    </row>
    <row r="2846" spans="8:13">
      <c r="H2846" s="1" t="s">
        <v>128</v>
      </c>
      <c r="I2846" s="1" t="s">
        <v>4793</v>
      </c>
      <c r="J2846" s="1" t="s">
        <v>2008</v>
      </c>
      <c r="K2846" s="1" t="str">
        <f t="shared" si="89"/>
        <v>2014</v>
      </c>
      <c r="L2846" s="1">
        <f t="shared" si="88"/>
        <v>39</v>
      </c>
      <c r="M2846" s="1" t="s">
        <v>60</v>
      </c>
    </row>
    <row r="2847" spans="8:13" hidden="1">
      <c r="H2847" s="1" t="s">
        <v>120</v>
      </c>
      <c r="I2847" s="1" t="s">
        <v>9284</v>
      </c>
      <c r="J2847" s="1" t="s">
        <v>9006</v>
      </c>
      <c r="K2847" s="1" t="str">
        <f t="shared" si="89"/>
        <v>2012</v>
      </c>
      <c r="L2847" s="1">
        <f t="shared" si="88"/>
        <v>45</v>
      </c>
      <c r="M2847" s="1" t="s">
        <v>79</v>
      </c>
    </row>
    <row r="2848" spans="8:13" hidden="1">
      <c r="H2848" s="1" t="s">
        <v>136</v>
      </c>
      <c r="I2848" s="1" t="s">
        <v>9362</v>
      </c>
      <c r="J2848" s="1" t="s">
        <v>9389</v>
      </c>
      <c r="K2848" s="1" t="str">
        <f t="shared" si="89"/>
        <v>2004</v>
      </c>
      <c r="L2848" s="1">
        <f t="shared" si="88"/>
        <v>34</v>
      </c>
      <c r="M2848" s="1" t="s">
        <v>79</v>
      </c>
    </row>
    <row r="2849" spans="8:13" hidden="1">
      <c r="H2849" s="1" t="s">
        <v>134</v>
      </c>
      <c r="I2849" s="1" t="s">
        <v>9362</v>
      </c>
      <c r="J2849" s="1" t="s">
        <v>5710</v>
      </c>
      <c r="K2849" s="1" t="str">
        <f t="shared" si="89"/>
        <v>2020</v>
      </c>
      <c r="L2849" s="1">
        <f t="shared" si="88"/>
        <v>27</v>
      </c>
      <c r="M2849" s="1" t="s">
        <v>79</v>
      </c>
    </row>
    <row r="2850" spans="8:13" hidden="1">
      <c r="H2850" s="1" t="s">
        <v>310</v>
      </c>
      <c r="I2850" s="1" t="s">
        <v>9362</v>
      </c>
      <c r="J2850" s="1" t="s">
        <v>9290</v>
      </c>
      <c r="K2850" s="1" t="str">
        <f t="shared" si="89"/>
        <v>2010</v>
      </c>
      <c r="L2850" s="1">
        <f t="shared" si="88"/>
        <v>35</v>
      </c>
      <c r="M2850" s="1" t="s">
        <v>79</v>
      </c>
    </row>
    <row r="2851" spans="8:13">
      <c r="H2851" s="1" t="s">
        <v>149</v>
      </c>
      <c r="I2851" s="1" t="s">
        <v>5074</v>
      </c>
      <c r="J2851" s="1" t="s">
        <v>4806</v>
      </c>
      <c r="K2851" s="1" t="str">
        <f t="shared" si="89"/>
        <v>2017</v>
      </c>
      <c r="L2851" s="1">
        <f t="shared" si="88"/>
        <v>39</v>
      </c>
      <c r="M2851" s="1" t="s">
        <v>60</v>
      </c>
    </row>
    <row r="2852" spans="8:13">
      <c r="H2852" s="1" t="s">
        <v>555</v>
      </c>
      <c r="I2852" s="1" t="s">
        <v>5313</v>
      </c>
      <c r="J2852" s="1" t="s">
        <v>520</v>
      </c>
      <c r="K2852" s="1" t="str">
        <f t="shared" si="89"/>
        <v>2017</v>
      </c>
      <c r="L2852" s="1">
        <f t="shared" si="88"/>
        <v>39</v>
      </c>
      <c r="M2852" s="1" t="s">
        <v>60</v>
      </c>
    </row>
    <row r="2853" spans="8:13" hidden="1">
      <c r="H2853" s="1" t="s">
        <v>344</v>
      </c>
      <c r="I2853" s="1" t="s">
        <v>9362</v>
      </c>
      <c r="J2853" s="1" t="s">
        <v>9216</v>
      </c>
      <c r="K2853" s="1" t="str">
        <f t="shared" si="89"/>
        <v>2013</v>
      </c>
      <c r="L2853" s="1">
        <f t="shared" si="88"/>
        <v>14</v>
      </c>
      <c r="M2853" s="1" t="s">
        <v>79</v>
      </c>
    </row>
    <row r="2854" spans="8:13" hidden="1">
      <c r="H2854" s="1" t="s">
        <v>263</v>
      </c>
      <c r="I2854" s="1" t="s">
        <v>9411</v>
      </c>
      <c r="J2854" s="1" t="s">
        <v>9412</v>
      </c>
      <c r="K2854" s="1" t="str">
        <f t="shared" si="89"/>
        <v>2014</v>
      </c>
      <c r="L2854" s="1">
        <f t="shared" si="88"/>
        <v>18</v>
      </c>
      <c r="M2854" s="1" t="s">
        <v>79</v>
      </c>
    </row>
    <row r="2855" spans="8:13">
      <c r="H2855" s="1" t="s">
        <v>436</v>
      </c>
      <c r="I2855" s="1" t="s">
        <v>465</v>
      </c>
      <c r="J2855" s="1" t="s">
        <v>5385</v>
      </c>
      <c r="K2855" s="1" t="str">
        <f t="shared" si="89"/>
        <v>1996</v>
      </c>
      <c r="L2855" s="1">
        <f t="shared" si="88"/>
        <v>39</v>
      </c>
      <c r="M2855" s="1" t="s">
        <v>60</v>
      </c>
    </row>
    <row r="2856" spans="8:13">
      <c r="H2856" s="1" t="s">
        <v>189</v>
      </c>
      <c r="I2856" s="1" t="s">
        <v>4203</v>
      </c>
      <c r="J2856" s="1" t="s">
        <v>1072</v>
      </c>
      <c r="K2856" s="1" t="str">
        <f t="shared" si="89"/>
        <v>2009</v>
      </c>
      <c r="L2856" s="1">
        <f t="shared" si="88"/>
        <v>39</v>
      </c>
      <c r="M2856" s="1" t="s">
        <v>60</v>
      </c>
    </row>
    <row r="2857" spans="8:13" hidden="1">
      <c r="H2857" s="1" t="s">
        <v>158</v>
      </c>
      <c r="I2857" s="1" t="s">
        <v>9411</v>
      </c>
      <c r="J2857" s="1" t="s">
        <v>8849</v>
      </c>
      <c r="K2857" s="1" t="str">
        <f t="shared" si="89"/>
        <v>2013</v>
      </c>
      <c r="L2857" s="1">
        <f t="shared" si="88"/>
        <v>10</v>
      </c>
      <c r="M2857" s="1" t="s">
        <v>79</v>
      </c>
    </row>
    <row r="2858" spans="8:13" hidden="1">
      <c r="H2858" s="1" t="s">
        <v>240</v>
      </c>
      <c r="I2858" s="1" t="s">
        <v>9423</v>
      </c>
      <c r="J2858" s="1" t="s">
        <v>9153</v>
      </c>
      <c r="K2858" s="1" t="str">
        <f t="shared" si="89"/>
        <v>2000</v>
      </c>
      <c r="L2858" s="1">
        <f t="shared" si="88"/>
        <v>42</v>
      </c>
      <c r="M2858" s="1" t="s">
        <v>79</v>
      </c>
    </row>
    <row r="2859" spans="8:13">
      <c r="H2859" s="1" t="s">
        <v>233</v>
      </c>
      <c r="I2859" s="1" t="s">
        <v>5651</v>
      </c>
      <c r="J2859" s="1" t="s">
        <v>5654</v>
      </c>
      <c r="K2859" s="1" t="str">
        <f t="shared" si="89"/>
        <v>2006</v>
      </c>
      <c r="L2859" s="1">
        <f t="shared" si="88"/>
        <v>39</v>
      </c>
      <c r="M2859" s="1" t="s">
        <v>60</v>
      </c>
    </row>
    <row r="2860" spans="8:13" hidden="1">
      <c r="H2860" s="1" t="s">
        <v>367</v>
      </c>
      <c r="I2860" s="1" t="s">
        <v>9429</v>
      </c>
      <c r="J2860" s="1" t="s">
        <v>9431</v>
      </c>
      <c r="K2860" s="1" t="str">
        <f t="shared" si="89"/>
        <v>2012</v>
      </c>
      <c r="L2860" s="1">
        <f t="shared" si="88"/>
        <v>26</v>
      </c>
      <c r="M2860" s="1" t="s">
        <v>79</v>
      </c>
    </row>
    <row r="2861" spans="8:13" hidden="1">
      <c r="H2861" s="1" t="s">
        <v>189</v>
      </c>
      <c r="I2861" s="1" t="s">
        <v>9434</v>
      </c>
      <c r="J2861" s="1" t="s">
        <v>8599</v>
      </c>
      <c r="K2861" s="1" t="str">
        <f t="shared" si="89"/>
        <v>2012</v>
      </c>
      <c r="L2861" s="1">
        <f t="shared" si="88"/>
        <v>47</v>
      </c>
      <c r="M2861" s="1" t="s">
        <v>79</v>
      </c>
    </row>
    <row r="2862" spans="8:13">
      <c r="H2862" s="1" t="s">
        <v>149</v>
      </c>
      <c r="I2862" s="1" t="s">
        <v>5981</v>
      </c>
      <c r="J2862" s="1" t="s">
        <v>5988</v>
      </c>
      <c r="K2862" s="1" t="str">
        <f t="shared" si="89"/>
        <v>2017</v>
      </c>
      <c r="L2862" s="1">
        <f t="shared" si="88"/>
        <v>39</v>
      </c>
      <c r="M2862" s="1" t="s">
        <v>60</v>
      </c>
    </row>
    <row r="2863" spans="8:13" hidden="1">
      <c r="H2863" s="1" t="s">
        <v>555</v>
      </c>
      <c r="I2863" s="1" t="s">
        <v>9429</v>
      </c>
      <c r="J2863" s="1" t="s">
        <v>9439</v>
      </c>
      <c r="K2863" s="1" t="str">
        <f t="shared" si="89"/>
        <v>2012</v>
      </c>
      <c r="L2863" s="1">
        <f t="shared" si="88"/>
        <v>40</v>
      </c>
      <c r="M2863" s="1" t="s">
        <v>79</v>
      </c>
    </row>
    <row r="2864" spans="8:13" hidden="1">
      <c r="H2864" s="1" t="s">
        <v>158</v>
      </c>
      <c r="I2864" s="1" t="s">
        <v>7289</v>
      </c>
      <c r="J2864" s="1" t="s">
        <v>9441</v>
      </c>
      <c r="K2864" s="1" t="str">
        <f t="shared" si="89"/>
        <v>2014</v>
      </c>
      <c r="L2864" s="1">
        <f t="shared" ref="L2864:L2927" si="90">H2864-(TEXT(I2864,"YYYY")-TEXT(J2864,"YYYY"))</f>
        <v>11</v>
      </c>
      <c r="M2864" s="1" t="s">
        <v>79</v>
      </c>
    </row>
    <row r="2865" spans="8:13" hidden="1">
      <c r="H2865" s="1" t="s">
        <v>263</v>
      </c>
      <c r="I2865" s="1" t="s">
        <v>9136</v>
      </c>
      <c r="J2865" s="1" t="s">
        <v>998</v>
      </c>
      <c r="K2865" s="1" t="str">
        <f t="shared" si="89"/>
        <v>2010</v>
      </c>
      <c r="L2865" s="1">
        <f t="shared" si="90"/>
        <v>16</v>
      </c>
      <c r="M2865" s="1" t="s">
        <v>79</v>
      </c>
    </row>
    <row r="2866" spans="8:13">
      <c r="H2866" s="1" t="s">
        <v>299</v>
      </c>
      <c r="I2866" s="1" t="s">
        <v>2368</v>
      </c>
      <c r="J2866" s="1" t="s">
        <v>2019</v>
      </c>
      <c r="K2866" s="1" t="str">
        <f t="shared" si="89"/>
        <v>2012</v>
      </c>
      <c r="L2866" s="1">
        <f t="shared" si="90"/>
        <v>39</v>
      </c>
      <c r="M2866" s="1" t="s">
        <v>60</v>
      </c>
    </row>
    <row r="2867" spans="8:13" hidden="1">
      <c r="H2867" s="1" t="s">
        <v>63</v>
      </c>
      <c r="I2867" s="1" t="s">
        <v>7289</v>
      </c>
      <c r="J2867" s="1" t="s">
        <v>2708</v>
      </c>
      <c r="K2867" s="1" t="str">
        <f t="shared" si="89"/>
        <v>2012</v>
      </c>
      <c r="L2867" s="1">
        <f t="shared" si="90"/>
        <v>28</v>
      </c>
      <c r="M2867" s="1" t="s">
        <v>79</v>
      </c>
    </row>
    <row r="2868" spans="8:13">
      <c r="H2868" s="1" t="s">
        <v>282</v>
      </c>
      <c r="I2868" s="1" t="s">
        <v>6870</v>
      </c>
      <c r="J2868" s="1" t="s">
        <v>6871</v>
      </c>
      <c r="K2868" s="1" t="str">
        <f t="shared" si="89"/>
        <v>2011</v>
      </c>
      <c r="L2868" s="1">
        <f t="shared" si="90"/>
        <v>39</v>
      </c>
      <c r="M2868" s="1" t="s">
        <v>60</v>
      </c>
    </row>
    <row r="2869" spans="8:13">
      <c r="H2869" s="1" t="s">
        <v>351</v>
      </c>
      <c r="I2869" s="1" t="s">
        <v>7037</v>
      </c>
      <c r="J2869" s="1" t="s">
        <v>7057</v>
      </c>
      <c r="K2869" s="1" t="str">
        <f t="shared" si="89"/>
        <v>2004</v>
      </c>
      <c r="L2869" s="1">
        <f t="shared" si="90"/>
        <v>39</v>
      </c>
      <c r="M2869" s="1" t="s">
        <v>60</v>
      </c>
    </row>
    <row r="2870" spans="8:13">
      <c r="H2870" s="1" t="s">
        <v>301</v>
      </c>
      <c r="I2870" s="1" t="s">
        <v>165</v>
      </c>
      <c r="J2870" s="1" t="s">
        <v>7518</v>
      </c>
      <c r="K2870" s="1" t="str">
        <f t="shared" si="89"/>
        <v>2006</v>
      </c>
      <c r="L2870" s="1">
        <f t="shared" si="90"/>
        <v>39</v>
      </c>
      <c r="M2870" s="1" t="s">
        <v>60</v>
      </c>
    </row>
    <row r="2871" spans="8:13">
      <c r="H2871" s="1" t="s">
        <v>149</v>
      </c>
      <c r="I2871" s="1" t="s">
        <v>7570</v>
      </c>
      <c r="J2871" s="1" t="s">
        <v>5680</v>
      </c>
      <c r="K2871" s="1" t="str">
        <f t="shared" si="89"/>
        <v>2020</v>
      </c>
      <c r="L2871" s="1">
        <f t="shared" si="90"/>
        <v>39</v>
      </c>
      <c r="M2871" s="1" t="s">
        <v>60</v>
      </c>
    </row>
    <row r="2872" spans="8:13">
      <c r="H2872" s="1" t="s">
        <v>299</v>
      </c>
      <c r="I2872" s="1" t="s">
        <v>1331</v>
      </c>
      <c r="J2872" s="1" t="s">
        <v>8110</v>
      </c>
      <c r="K2872" s="1" t="str">
        <f t="shared" si="89"/>
        <v>2015</v>
      </c>
      <c r="L2872" s="1">
        <f t="shared" si="90"/>
        <v>39</v>
      </c>
      <c r="M2872" s="1" t="s">
        <v>60</v>
      </c>
    </row>
    <row r="2873" spans="8:13" hidden="1">
      <c r="H2873" s="1" t="s">
        <v>310</v>
      </c>
      <c r="I2873" s="1" t="s">
        <v>7289</v>
      </c>
      <c r="J2873" s="1" t="s">
        <v>855</v>
      </c>
      <c r="K2873" s="1" t="str">
        <f t="shared" si="89"/>
        <v>2011</v>
      </c>
      <c r="L2873" s="1">
        <f t="shared" si="90"/>
        <v>42</v>
      </c>
      <c r="M2873" s="1" t="s">
        <v>79</v>
      </c>
    </row>
    <row r="2874" spans="8:13">
      <c r="H2874" s="1" t="s">
        <v>128</v>
      </c>
      <c r="I2874" s="1" t="s">
        <v>6161</v>
      </c>
      <c r="J2874" s="1" t="s">
        <v>8599</v>
      </c>
      <c r="K2874" s="1" t="str">
        <f t="shared" si="89"/>
        <v>2012</v>
      </c>
      <c r="L2874" s="1">
        <f t="shared" si="90"/>
        <v>39</v>
      </c>
      <c r="M2874" s="1" t="s">
        <v>60</v>
      </c>
    </row>
    <row r="2875" spans="8:13" hidden="1">
      <c r="H2875" s="1" t="s">
        <v>530</v>
      </c>
      <c r="I2875" s="1" t="s">
        <v>7289</v>
      </c>
      <c r="J2875" s="1" t="s">
        <v>9234</v>
      </c>
      <c r="K2875" s="1" t="str">
        <f t="shared" si="89"/>
        <v>2004</v>
      </c>
      <c r="L2875" s="1">
        <f t="shared" si="90"/>
        <v>23</v>
      </c>
      <c r="M2875" s="1" t="s">
        <v>79</v>
      </c>
    </row>
    <row r="2876" spans="8:13">
      <c r="H2876" s="1" t="s">
        <v>149</v>
      </c>
      <c r="I2876" s="1" t="s">
        <v>8531</v>
      </c>
      <c r="J2876" s="1" t="s">
        <v>8815</v>
      </c>
      <c r="K2876" s="1" t="str">
        <f t="shared" si="89"/>
        <v>2014</v>
      </c>
      <c r="L2876" s="1">
        <f t="shared" si="90"/>
        <v>39</v>
      </c>
      <c r="M2876" s="1" t="s">
        <v>60</v>
      </c>
    </row>
    <row r="2877" spans="8:13" hidden="1">
      <c r="H2877" s="1" t="s">
        <v>464</v>
      </c>
      <c r="I2877" s="1" t="s">
        <v>7289</v>
      </c>
      <c r="J2877" s="1" t="s">
        <v>9471</v>
      </c>
      <c r="K2877" s="1" t="str">
        <f t="shared" si="89"/>
        <v>2012</v>
      </c>
      <c r="L2877" s="1">
        <f t="shared" si="90"/>
        <v>29</v>
      </c>
      <c r="M2877" s="1" t="s">
        <v>79</v>
      </c>
    </row>
    <row r="2878" spans="8:13">
      <c r="H2878" s="1" t="s">
        <v>555</v>
      </c>
      <c r="I2878" s="1" t="s">
        <v>8866</v>
      </c>
      <c r="J2878" s="1" t="s">
        <v>8868</v>
      </c>
      <c r="K2878" s="1" t="str">
        <f t="shared" si="89"/>
        <v>2013</v>
      </c>
      <c r="L2878" s="1">
        <f t="shared" si="90"/>
        <v>39</v>
      </c>
      <c r="M2878" s="1" t="s">
        <v>60</v>
      </c>
    </row>
    <row r="2879" spans="8:13" hidden="1">
      <c r="H2879" s="1" t="s">
        <v>479</v>
      </c>
      <c r="I2879" s="1" t="s">
        <v>9477</v>
      </c>
      <c r="J2879" s="1" t="s">
        <v>9478</v>
      </c>
      <c r="K2879" s="1" t="str">
        <f t="shared" si="89"/>
        <v>2013</v>
      </c>
      <c r="L2879" s="1">
        <f t="shared" si="90"/>
        <v>18</v>
      </c>
      <c r="M2879" s="1" t="s">
        <v>79</v>
      </c>
    </row>
    <row r="2880" spans="8:13">
      <c r="H2880" s="1" t="s">
        <v>149</v>
      </c>
      <c r="I2880" s="1" t="s">
        <v>7830</v>
      </c>
      <c r="J2880" s="1" t="s">
        <v>7830</v>
      </c>
      <c r="K2880" s="1" t="str">
        <f t="shared" si="89"/>
        <v>2020</v>
      </c>
      <c r="L2880" s="1">
        <f t="shared" si="90"/>
        <v>39</v>
      </c>
      <c r="M2880" s="1" t="s">
        <v>60</v>
      </c>
    </row>
    <row r="2881" spans="8:13" hidden="1">
      <c r="H2881" s="1" t="s">
        <v>197</v>
      </c>
      <c r="I2881" s="1" t="s">
        <v>9477</v>
      </c>
      <c r="J2881" s="1" t="s">
        <v>9482</v>
      </c>
      <c r="K2881" s="1" t="str">
        <f t="shared" si="89"/>
        <v>2014</v>
      </c>
      <c r="L2881" s="1">
        <f t="shared" si="90"/>
        <v>17</v>
      </c>
      <c r="M2881" s="1" t="s">
        <v>79</v>
      </c>
    </row>
    <row r="2882" spans="8:13" hidden="1">
      <c r="H2882" s="1" t="s">
        <v>126</v>
      </c>
      <c r="I2882" s="1" t="s">
        <v>321</v>
      </c>
      <c r="J2882" s="1" t="s">
        <v>9071</v>
      </c>
      <c r="K2882" s="1" t="str">
        <f t="shared" ref="K2882:K2945" si="91">TEXT(J2882,"YYYY")</f>
        <v>2020</v>
      </c>
      <c r="L2882" s="1">
        <f t="shared" si="90"/>
        <v>14</v>
      </c>
      <c r="M2882" s="1" t="s">
        <v>79</v>
      </c>
    </row>
    <row r="2883" spans="8:13" hidden="1">
      <c r="H2883" s="1" t="s">
        <v>130</v>
      </c>
      <c r="I2883" s="1" t="s">
        <v>321</v>
      </c>
      <c r="J2883" s="1" t="s">
        <v>606</v>
      </c>
      <c r="K2883" s="1" t="str">
        <f t="shared" si="91"/>
        <v>2020</v>
      </c>
      <c r="L2883" s="1">
        <f t="shared" si="90"/>
        <v>12</v>
      </c>
      <c r="M2883" s="1" t="s">
        <v>79</v>
      </c>
    </row>
    <row r="2884" spans="8:13" hidden="1">
      <c r="H2884" s="1" t="s">
        <v>678</v>
      </c>
      <c r="I2884" s="1" t="s">
        <v>321</v>
      </c>
      <c r="J2884" s="1" t="s">
        <v>4988</v>
      </c>
      <c r="K2884" s="1" t="str">
        <f t="shared" si="91"/>
        <v>2020</v>
      </c>
      <c r="L2884" s="1">
        <f t="shared" si="90"/>
        <v>34</v>
      </c>
      <c r="M2884" s="1" t="s">
        <v>79</v>
      </c>
    </row>
    <row r="2885" spans="8:13" hidden="1">
      <c r="H2885" s="1" t="s">
        <v>530</v>
      </c>
      <c r="I2885" s="1" t="s">
        <v>321</v>
      </c>
      <c r="J2885" s="1" t="s">
        <v>6150</v>
      </c>
      <c r="K2885" s="1" t="str">
        <f t="shared" si="91"/>
        <v>2017</v>
      </c>
      <c r="L2885" s="1">
        <f t="shared" si="90"/>
        <v>30</v>
      </c>
      <c r="M2885" s="1" t="s">
        <v>79</v>
      </c>
    </row>
    <row r="2886" spans="8:13">
      <c r="H2886" s="1" t="s">
        <v>233</v>
      </c>
      <c r="I2886" s="1" t="s">
        <v>9113</v>
      </c>
      <c r="J2886" s="1" t="s">
        <v>9147</v>
      </c>
      <c r="K2886" s="1" t="str">
        <f t="shared" si="91"/>
        <v>2002</v>
      </c>
      <c r="L2886" s="1">
        <f t="shared" si="90"/>
        <v>39</v>
      </c>
      <c r="M2886" s="1" t="s">
        <v>60</v>
      </c>
    </row>
    <row r="2887" spans="8:13" hidden="1">
      <c r="H2887" s="1" t="s">
        <v>247</v>
      </c>
      <c r="I2887" s="1" t="s">
        <v>321</v>
      </c>
      <c r="J2887" s="1" t="s">
        <v>1121</v>
      </c>
      <c r="K2887" s="1" t="str">
        <f t="shared" si="91"/>
        <v>2019</v>
      </c>
      <c r="L2887" s="1">
        <f t="shared" si="90"/>
        <v>14</v>
      </c>
      <c r="M2887" s="1" t="s">
        <v>79</v>
      </c>
    </row>
    <row r="2888" spans="8:13" hidden="1">
      <c r="H2888" s="1" t="s">
        <v>217</v>
      </c>
      <c r="I2888" s="1" t="s">
        <v>321</v>
      </c>
      <c r="J2888" s="1" t="s">
        <v>6638</v>
      </c>
      <c r="K2888" s="1" t="str">
        <f t="shared" si="91"/>
        <v>2020</v>
      </c>
      <c r="L2888" s="1">
        <f t="shared" si="90"/>
        <v>16</v>
      </c>
      <c r="M2888" s="1" t="s">
        <v>79</v>
      </c>
    </row>
    <row r="2889" spans="8:13" hidden="1">
      <c r="H2889" s="1" t="s">
        <v>53</v>
      </c>
      <c r="I2889" s="1" t="s">
        <v>9509</v>
      </c>
      <c r="J2889" s="1" t="s">
        <v>905</v>
      </c>
      <c r="K2889" s="1" t="str">
        <f t="shared" si="91"/>
        <v>2015</v>
      </c>
      <c r="L2889" s="1">
        <f t="shared" si="90"/>
        <v>2</v>
      </c>
      <c r="M2889" s="1" t="s">
        <v>79</v>
      </c>
    </row>
    <row r="2890" spans="8:13">
      <c r="H2890" s="1" t="s">
        <v>189</v>
      </c>
      <c r="I2890" s="1" t="s">
        <v>9346</v>
      </c>
      <c r="J2890" s="1" t="s">
        <v>3409</v>
      </c>
      <c r="K2890" s="1" t="str">
        <f t="shared" si="91"/>
        <v>2004</v>
      </c>
      <c r="L2890" s="1">
        <f t="shared" si="90"/>
        <v>39</v>
      </c>
      <c r="M2890" s="1" t="s">
        <v>60</v>
      </c>
    </row>
    <row r="2891" spans="8:13" hidden="1">
      <c r="H2891" s="1" t="s">
        <v>63</v>
      </c>
      <c r="I2891" s="1" t="s">
        <v>9515</v>
      </c>
      <c r="J2891" s="1" t="s">
        <v>9517</v>
      </c>
      <c r="K2891" s="1" t="str">
        <f t="shared" si="91"/>
        <v>2008</v>
      </c>
      <c r="L2891" s="1">
        <f t="shared" si="90"/>
        <v>26</v>
      </c>
      <c r="M2891" s="1" t="s">
        <v>79</v>
      </c>
    </row>
    <row r="2892" spans="8:13" hidden="1">
      <c r="H2892" s="1" t="s">
        <v>169</v>
      </c>
      <c r="I2892" s="1" t="s">
        <v>321</v>
      </c>
      <c r="J2892" s="1" t="s">
        <v>2426</v>
      </c>
      <c r="K2892" s="1" t="str">
        <f t="shared" si="91"/>
        <v>2018</v>
      </c>
      <c r="L2892" s="1">
        <f t="shared" si="90"/>
        <v>18</v>
      </c>
      <c r="M2892" s="1" t="s">
        <v>79</v>
      </c>
    </row>
    <row r="2893" spans="8:13" hidden="1">
      <c r="H2893" s="1" t="s">
        <v>217</v>
      </c>
      <c r="I2893" s="1" t="s">
        <v>9524</v>
      </c>
      <c r="J2893" s="1" t="s">
        <v>9114</v>
      </c>
      <c r="K2893" s="1" t="str">
        <f t="shared" si="91"/>
        <v>2011</v>
      </c>
      <c r="L2893" s="1">
        <f t="shared" si="90"/>
        <v>14</v>
      </c>
      <c r="M2893" s="1" t="s">
        <v>79</v>
      </c>
    </row>
    <row r="2894" spans="8:13" hidden="1">
      <c r="H2894" s="1" t="s">
        <v>308</v>
      </c>
      <c r="I2894" s="1" t="s">
        <v>9527</v>
      </c>
      <c r="J2894" s="1" t="s">
        <v>9528</v>
      </c>
      <c r="K2894" s="1" t="str">
        <f t="shared" si="91"/>
        <v>2005</v>
      </c>
      <c r="L2894" s="1">
        <f t="shared" si="90"/>
        <v>50</v>
      </c>
      <c r="M2894" s="1" t="s">
        <v>79</v>
      </c>
    </row>
    <row r="2895" spans="8:13">
      <c r="H2895" s="1" t="s">
        <v>149</v>
      </c>
      <c r="I2895" s="1" t="s">
        <v>9587</v>
      </c>
      <c r="J2895" s="1" t="s">
        <v>9595</v>
      </c>
      <c r="K2895" s="1" t="str">
        <f t="shared" si="91"/>
        <v>2012</v>
      </c>
      <c r="L2895" s="1">
        <f t="shared" si="90"/>
        <v>39</v>
      </c>
      <c r="M2895" s="1" t="s">
        <v>60</v>
      </c>
    </row>
    <row r="2896" spans="8:13">
      <c r="H2896" s="1" t="s">
        <v>555</v>
      </c>
      <c r="I2896" s="1" t="s">
        <v>9770</v>
      </c>
      <c r="J2896" s="1" t="s">
        <v>903</v>
      </c>
      <c r="K2896" s="1" t="str">
        <f t="shared" si="91"/>
        <v>2019</v>
      </c>
      <c r="L2896" s="1">
        <f t="shared" si="90"/>
        <v>39</v>
      </c>
      <c r="M2896" s="1" t="s">
        <v>60</v>
      </c>
    </row>
    <row r="2897" spans="8:13">
      <c r="H2897" s="1" t="s">
        <v>555</v>
      </c>
      <c r="I2897" s="1" t="s">
        <v>9822</v>
      </c>
      <c r="J2897" s="1" t="s">
        <v>9823</v>
      </c>
      <c r="K2897" s="1" t="str">
        <f t="shared" si="91"/>
        <v>2012</v>
      </c>
      <c r="L2897" s="1">
        <f t="shared" si="90"/>
        <v>39</v>
      </c>
      <c r="M2897" s="1" t="s">
        <v>60</v>
      </c>
    </row>
    <row r="2898" spans="8:13">
      <c r="H2898" s="1" t="s">
        <v>149</v>
      </c>
      <c r="I2898" s="1" t="s">
        <v>10100</v>
      </c>
      <c r="J2898" s="1" t="s">
        <v>10107</v>
      </c>
      <c r="K2898" s="1" t="str">
        <f t="shared" si="91"/>
        <v>2012</v>
      </c>
      <c r="L2898" s="1">
        <f t="shared" si="90"/>
        <v>39</v>
      </c>
      <c r="M2898" s="1" t="s">
        <v>60</v>
      </c>
    </row>
    <row r="2899" spans="8:13" hidden="1">
      <c r="H2899" s="1" t="s">
        <v>233</v>
      </c>
      <c r="I2899" s="1" t="s">
        <v>9544</v>
      </c>
      <c r="J2899" s="1" t="s">
        <v>9545</v>
      </c>
      <c r="K2899" s="1" t="str">
        <f t="shared" si="91"/>
        <v>2006</v>
      </c>
      <c r="L2899" s="1">
        <f t="shared" si="90"/>
        <v>42</v>
      </c>
      <c r="M2899" s="1" t="s">
        <v>79</v>
      </c>
    </row>
    <row r="2900" spans="8:13">
      <c r="H2900" s="1" t="s">
        <v>149</v>
      </c>
      <c r="I2900" s="1" t="s">
        <v>10350</v>
      </c>
      <c r="J2900" s="1" t="s">
        <v>9950</v>
      </c>
      <c r="K2900" s="1" t="str">
        <f t="shared" si="91"/>
        <v>2013</v>
      </c>
      <c r="L2900" s="1">
        <f t="shared" si="90"/>
        <v>39</v>
      </c>
      <c r="M2900" s="1" t="s">
        <v>60</v>
      </c>
    </row>
    <row r="2901" spans="8:13" hidden="1">
      <c r="H2901" s="1" t="s">
        <v>448</v>
      </c>
      <c r="I2901" s="1" t="s">
        <v>9553</v>
      </c>
      <c r="J2901" s="1" t="s">
        <v>9475</v>
      </c>
      <c r="K2901" s="1" t="str">
        <f t="shared" si="91"/>
        <v>2003</v>
      </c>
      <c r="L2901" s="1">
        <f t="shared" si="90"/>
        <v>22</v>
      </c>
      <c r="M2901" s="1" t="s">
        <v>79</v>
      </c>
    </row>
    <row r="2902" spans="8:13" hidden="1">
      <c r="H2902" s="1" t="s">
        <v>116</v>
      </c>
      <c r="I2902" s="1" t="s">
        <v>321</v>
      </c>
      <c r="J2902" s="1" t="s">
        <v>9557</v>
      </c>
      <c r="K2902" s="1" t="str">
        <f t="shared" si="91"/>
        <v>2020</v>
      </c>
      <c r="L2902" s="1">
        <f t="shared" si="90"/>
        <v>5</v>
      </c>
      <c r="M2902" s="1" t="s">
        <v>79</v>
      </c>
    </row>
    <row r="2903" spans="8:13">
      <c r="H2903" s="1" t="s">
        <v>149</v>
      </c>
      <c r="I2903" s="1" t="s">
        <v>7543</v>
      </c>
      <c r="J2903" s="1" t="s">
        <v>1471</v>
      </c>
      <c r="K2903" s="1" t="str">
        <f t="shared" si="91"/>
        <v>2013</v>
      </c>
      <c r="L2903" s="1">
        <f t="shared" si="90"/>
        <v>39</v>
      </c>
      <c r="M2903" s="1" t="s">
        <v>60</v>
      </c>
    </row>
    <row r="2904" spans="8:13">
      <c r="H2904" s="1" t="s">
        <v>149</v>
      </c>
      <c r="I2904" s="1" t="s">
        <v>261</v>
      </c>
      <c r="J2904" s="1" t="s">
        <v>640</v>
      </c>
      <c r="K2904" s="1" t="str">
        <f t="shared" si="91"/>
        <v>2020</v>
      </c>
      <c r="L2904" s="1">
        <f t="shared" si="90"/>
        <v>39</v>
      </c>
      <c r="M2904" s="1" t="s">
        <v>60</v>
      </c>
    </row>
    <row r="2905" spans="8:13" hidden="1">
      <c r="H2905" s="1" t="s">
        <v>479</v>
      </c>
      <c r="I2905" s="1" t="s">
        <v>9563</v>
      </c>
      <c r="J2905" s="1" t="s">
        <v>9553</v>
      </c>
      <c r="K2905" s="1" t="str">
        <f t="shared" si="91"/>
        <v>2013</v>
      </c>
      <c r="L2905" s="1">
        <f t="shared" si="90"/>
        <v>19</v>
      </c>
      <c r="M2905" s="1" t="s">
        <v>79</v>
      </c>
    </row>
    <row r="2906" spans="8:13" hidden="1">
      <c r="H2906" s="1" t="s">
        <v>99</v>
      </c>
      <c r="I2906" s="1" t="s">
        <v>9120</v>
      </c>
      <c r="J2906" s="1" t="s">
        <v>9566</v>
      </c>
      <c r="K2906" s="1" t="str">
        <f t="shared" si="91"/>
        <v>2012</v>
      </c>
      <c r="L2906" s="1">
        <f t="shared" si="90"/>
        <v>5</v>
      </c>
      <c r="M2906" s="1" t="s">
        <v>79</v>
      </c>
    </row>
    <row r="2907" spans="8:13" hidden="1">
      <c r="H2907" s="1" t="s">
        <v>144</v>
      </c>
      <c r="I2907" s="1" t="s">
        <v>9120</v>
      </c>
      <c r="J2907" s="1" t="s">
        <v>941</v>
      </c>
      <c r="K2907" s="1" t="str">
        <f t="shared" si="91"/>
        <v>2011</v>
      </c>
      <c r="L2907" s="1">
        <f t="shared" si="90"/>
        <v>22</v>
      </c>
      <c r="M2907" s="1" t="s">
        <v>79</v>
      </c>
    </row>
    <row r="2908" spans="8:13" hidden="1">
      <c r="H2908" s="1" t="s">
        <v>126</v>
      </c>
      <c r="I2908" s="1" t="s">
        <v>321</v>
      </c>
      <c r="J2908" s="1" t="s">
        <v>903</v>
      </c>
      <c r="K2908" s="1" t="str">
        <f t="shared" si="91"/>
        <v>2019</v>
      </c>
      <c r="L2908" s="1">
        <f t="shared" si="90"/>
        <v>13</v>
      </c>
      <c r="M2908" s="1" t="s">
        <v>79</v>
      </c>
    </row>
    <row r="2909" spans="8:13" hidden="1">
      <c r="H2909" s="1" t="s">
        <v>247</v>
      </c>
      <c r="I2909" s="1" t="s">
        <v>9574</v>
      </c>
      <c r="J2909" s="1" t="s">
        <v>540</v>
      </c>
      <c r="K2909" s="1" t="str">
        <f t="shared" si="91"/>
        <v>2018</v>
      </c>
      <c r="L2909" s="1">
        <f t="shared" si="90"/>
        <v>15</v>
      </c>
      <c r="M2909" s="1" t="s">
        <v>79</v>
      </c>
    </row>
    <row r="2910" spans="8:13">
      <c r="H2910" s="1" t="s">
        <v>721</v>
      </c>
      <c r="I2910" s="1" t="s">
        <v>8192</v>
      </c>
      <c r="J2910" s="1" t="s">
        <v>2397</v>
      </c>
      <c r="K2910" s="1" t="str">
        <f t="shared" si="91"/>
        <v>2008</v>
      </c>
      <c r="L2910" s="1">
        <f t="shared" si="90"/>
        <v>39</v>
      </c>
      <c r="M2910" s="1" t="s">
        <v>60</v>
      </c>
    </row>
    <row r="2911" spans="8:13">
      <c r="H2911" s="1" t="s">
        <v>555</v>
      </c>
      <c r="I2911" s="1" t="s">
        <v>10517</v>
      </c>
      <c r="J2911" s="1" t="s">
        <v>10814</v>
      </c>
      <c r="K2911" s="1" t="str">
        <f t="shared" si="91"/>
        <v>2014</v>
      </c>
      <c r="L2911" s="1">
        <f t="shared" si="90"/>
        <v>39</v>
      </c>
      <c r="M2911" s="1" t="s">
        <v>60</v>
      </c>
    </row>
    <row r="2912" spans="8:13" hidden="1">
      <c r="H2912" s="1" t="s">
        <v>389</v>
      </c>
      <c r="I2912" s="1" t="s">
        <v>4019</v>
      </c>
      <c r="J2912" s="1" t="s">
        <v>9582</v>
      </c>
      <c r="K2912" s="1" t="str">
        <f t="shared" si="91"/>
        <v>2008</v>
      </c>
      <c r="L2912" s="1">
        <f t="shared" si="90"/>
        <v>57</v>
      </c>
      <c r="M2912" s="1" t="s">
        <v>79</v>
      </c>
    </row>
    <row r="2913" spans="8:13">
      <c r="H2913" s="1" t="s">
        <v>128</v>
      </c>
      <c r="I2913" s="1" t="s">
        <v>7293</v>
      </c>
      <c r="J2913" s="1" t="s">
        <v>10761</v>
      </c>
      <c r="K2913" s="1" t="str">
        <f t="shared" si="91"/>
        <v>2011</v>
      </c>
      <c r="L2913" s="1">
        <f t="shared" si="90"/>
        <v>39</v>
      </c>
      <c r="M2913" s="1" t="s">
        <v>60</v>
      </c>
    </row>
    <row r="2914" spans="8:13">
      <c r="H2914" s="1" t="s">
        <v>149</v>
      </c>
      <c r="I2914" s="1" t="s">
        <v>8531</v>
      </c>
      <c r="J2914" s="1" t="s">
        <v>11360</v>
      </c>
      <c r="K2914" s="1" t="str">
        <f t="shared" si="91"/>
        <v>2014</v>
      </c>
      <c r="L2914" s="1">
        <f t="shared" si="90"/>
        <v>39</v>
      </c>
      <c r="M2914" s="1" t="s">
        <v>60</v>
      </c>
    </row>
    <row r="2915" spans="8:13">
      <c r="H2915" s="1" t="s">
        <v>555</v>
      </c>
      <c r="I2915" s="1" t="s">
        <v>8866</v>
      </c>
      <c r="J2915" s="1" t="s">
        <v>11384</v>
      </c>
      <c r="K2915" s="1" t="str">
        <f t="shared" si="91"/>
        <v>2013</v>
      </c>
      <c r="L2915" s="1">
        <f t="shared" si="90"/>
        <v>39</v>
      </c>
      <c r="M2915" s="1" t="s">
        <v>60</v>
      </c>
    </row>
    <row r="2916" spans="8:13" hidden="1">
      <c r="H2916" s="1" t="s">
        <v>144</v>
      </c>
      <c r="I2916" s="1" t="s">
        <v>9585</v>
      </c>
      <c r="J2916" s="1" t="s">
        <v>9600</v>
      </c>
      <c r="K2916" s="1" t="str">
        <f t="shared" si="91"/>
        <v>2019</v>
      </c>
      <c r="L2916" s="1">
        <f t="shared" si="90"/>
        <v>23</v>
      </c>
      <c r="M2916" s="1" t="s">
        <v>79</v>
      </c>
    </row>
    <row r="2917" spans="8:13" hidden="1">
      <c r="H2917" s="1" t="s">
        <v>308</v>
      </c>
      <c r="I2917" s="1" t="s">
        <v>9585</v>
      </c>
      <c r="J2917" s="1" t="s">
        <v>2023</v>
      </c>
      <c r="K2917" s="1" t="str">
        <f t="shared" si="91"/>
        <v>2013</v>
      </c>
      <c r="L2917" s="1">
        <f t="shared" si="90"/>
        <v>50</v>
      </c>
      <c r="M2917" s="1" t="s">
        <v>79</v>
      </c>
    </row>
    <row r="2918" spans="8:13">
      <c r="H2918" s="1" t="s">
        <v>555</v>
      </c>
      <c r="I2918" s="1" t="s">
        <v>11246</v>
      </c>
      <c r="J2918" s="1" t="s">
        <v>806</v>
      </c>
      <c r="K2918" s="1" t="str">
        <f t="shared" si="91"/>
        <v>2014</v>
      </c>
      <c r="L2918" s="1">
        <f t="shared" si="90"/>
        <v>39</v>
      </c>
      <c r="M2918" s="1" t="s">
        <v>60</v>
      </c>
    </row>
    <row r="2919" spans="8:13">
      <c r="H2919" s="1" t="s">
        <v>299</v>
      </c>
      <c r="I2919" s="1" t="s">
        <v>9463</v>
      </c>
      <c r="J2919" s="1" t="s">
        <v>2212</v>
      </c>
      <c r="K2919" s="1" t="str">
        <f t="shared" si="91"/>
        <v>2010</v>
      </c>
      <c r="L2919" s="1">
        <f t="shared" si="90"/>
        <v>39</v>
      </c>
      <c r="M2919" s="1" t="s">
        <v>60</v>
      </c>
    </row>
    <row r="2920" spans="8:13">
      <c r="H2920" s="1" t="s">
        <v>555</v>
      </c>
      <c r="I2920" s="1" t="s">
        <v>8180</v>
      </c>
      <c r="J2920" s="1" t="s">
        <v>1725</v>
      </c>
      <c r="K2920" s="1" t="str">
        <f t="shared" si="91"/>
        <v>2019</v>
      </c>
      <c r="L2920" s="1">
        <f t="shared" si="90"/>
        <v>39</v>
      </c>
      <c r="M2920" s="1" t="s">
        <v>60</v>
      </c>
    </row>
    <row r="2921" spans="8:13">
      <c r="H2921" s="1" t="s">
        <v>233</v>
      </c>
      <c r="I2921" s="1" t="s">
        <v>11851</v>
      </c>
      <c r="J2921" s="1" t="s">
        <v>6744</v>
      </c>
      <c r="K2921" s="1" t="str">
        <f t="shared" si="91"/>
        <v>2005</v>
      </c>
      <c r="L2921" s="1">
        <f t="shared" si="90"/>
        <v>39</v>
      </c>
      <c r="M2921" s="1" t="s">
        <v>60</v>
      </c>
    </row>
    <row r="2922" spans="8:13" hidden="1">
      <c r="H2922" s="1" t="s">
        <v>118</v>
      </c>
      <c r="I2922" s="1" t="s">
        <v>9618</v>
      </c>
      <c r="J2922" s="1" t="s">
        <v>9619</v>
      </c>
      <c r="K2922" s="1" t="str">
        <f t="shared" si="91"/>
        <v>2002</v>
      </c>
      <c r="L2922" s="1">
        <f t="shared" si="90"/>
        <v>15</v>
      </c>
      <c r="M2922" s="1" t="s">
        <v>79</v>
      </c>
    </row>
    <row r="2923" spans="8:13">
      <c r="H2923" s="1" t="s">
        <v>149</v>
      </c>
      <c r="I2923" s="1" t="s">
        <v>11866</v>
      </c>
      <c r="J2923" s="1" t="s">
        <v>6255</v>
      </c>
      <c r="K2923" s="1" t="str">
        <f t="shared" si="91"/>
        <v>2015</v>
      </c>
      <c r="L2923" s="1">
        <f t="shared" si="90"/>
        <v>39</v>
      </c>
      <c r="M2923" s="1" t="s">
        <v>60</v>
      </c>
    </row>
    <row r="2924" spans="8:13">
      <c r="H2924" s="1" t="s">
        <v>149</v>
      </c>
      <c r="I2924" s="1" t="s">
        <v>11088</v>
      </c>
      <c r="J2924" s="1" t="s">
        <v>8134</v>
      </c>
      <c r="K2924" s="1" t="str">
        <f t="shared" si="91"/>
        <v>2020</v>
      </c>
      <c r="L2924" s="1">
        <f t="shared" si="90"/>
        <v>39</v>
      </c>
      <c r="M2924" s="1" t="s">
        <v>60</v>
      </c>
    </row>
    <row r="2925" spans="8:13">
      <c r="H2925" s="1" t="s">
        <v>1343</v>
      </c>
      <c r="I2925" s="1" t="s">
        <v>943</v>
      </c>
      <c r="J2925" s="1" t="s">
        <v>191</v>
      </c>
      <c r="K2925" s="1" t="str">
        <f t="shared" si="91"/>
        <v>2018</v>
      </c>
      <c r="L2925" s="1">
        <f t="shared" si="90"/>
        <v>39</v>
      </c>
      <c r="M2925" s="1" t="s">
        <v>60</v>
      </c>
    </row>
    <row r="2926" spans="8:13">
      <c r="H2926" s="1" t="s">
        <v>282</v>
      </c>
      <c r="I2926" s="1" t="s">
        <v>395</v>
      </c>
      <c r="J2926" s="1" t="s">
        <v>1712</v>
      </c>
      <c r="K2926" s="1" t="str">
        <f t="shared" si="91"/>
        <v>2014</v>
      </c>
      <c r="L2926" s="1">
        <f t="shared" si="90"/>
        <v>40</v>
      </c>
      <c r="M2926" s="1" t="s">
        <v>60</v>
      </c>
    </row>
    <row r="2927" spans="8:13">
      <c r="H2927" s="1" t="s">
        <v>351</v>
      </c>
      <c r="I2927" s="1" t="s">
        <v>1643</v>
      </c>
      <c r="J2927" s="1" t="s">
        <v>1721</v>
      </c>
      <c r="K2927" s="1" t="str">
        <f t="shared" si="91"/>
        <v>2004</v>
      </c>
      <c r="L2927" s="1">
        <f t="shared" si="90"/>
        <v>40</v>
      </c>
      <c r="M2927" s="1" t="s">
        <v>60</v>
      </c>
    </row>
    <row r="2928" spans="8:13" hidden="1">
      <c r="H2928" s="1" t="s">
        <v>126</v>
      </c>
      <c r="I2928" s="1" t="s">
        <v>9618</v>
      </c>
      <c r="J2928" s="1" t="s">
        <v>9641</v>
      </c>
      <c r="K2928" s="1" t="str">
        <f t="shared" si="91"/>
        <v>2012</v>
      </c>
      <c r="L2928" s="1">
        <f t="shared" ref="L2928:L2991" si="92">H2928-(TEXT(I2928,"YYYY")-TEXT(J2928,"YYYY"))</f>
        <v>14</v>
      </c>
      <c r="M2928" s="1" t="s">
        <v>79</v>
      </c>
    </row>
    <row r="2929" spans="8:13">
      <c r="H2929" s="1" t="s">
        <v>128</v>
      </c>
      <c r="I2929" s="1" t="s">
        <v>3472</v>
      </c>
      <c r="J2929" s="1" t="s">
        <v>3476</v>
      </c>
      <c r="K2929" s="1" t="str">
        <f t="shared" si="91"/>
        <v>2016</v>
      </c>
      <c r="L2929" s="1">
        <f t="shared" si="92"/>
        <v>40</v>
      </c>
      <c r="M2929" s="1" t="s">
        <v>60</v>
      </c>
    </row>
    <row r="2930" spans="8:13">
      <c r="H2930" s="1" t="s">
        <v>555</v>
      </c>
      <c r="I2930" s="1" t="s">
        <v>3644</v>
      </c>
      <c r="J2930" s="1" t="s">
        <v>2418</v>
      </c>
      <c r="K2930" s="1" t="str">
        <f t="shared" si="91"/>
        <v>2018</v>
      </c>
      <c r="L2930" s="1">
        <f t="shared" si="92"/>
        <v>40</v>
      </c>
      <c r="M2930" s="1" t="s">
        <v>60</v>
      </c>
    </row>
    <row r="2931" spans="8:13">
      <c r="H2931" s="1" t="s">
        <v>282</v>
      </c>
      <c r="I2931" s="1" t="s">
        <v>4071</v>
      </c>
      <c r="J2931" s="1" t="s">
        <v>2023</v>
      </c>
      <c r="K2931" s="1" t="str">
        <f t="shared" si="91"/>
        <v>2013</v>
      </c>
      <c r="L2931" s="1">
        <f t="shared" si="92"/>
        <v>40</v>
      </c>
      <c r="M2931" s="1" t="s">
        <v>60</v>
      </c>
    </row>
    <row r="2932" spans="8:13">
      <c r="H2932" s="1" t="s">
        <v>310</v>
      </c>
      <c r="I2932" s="1" t="s">
        <v>4224</v>
      </c>
      <c r="J2932" s="1" t="s">
        <v>1619</v>
      </c>
      <c r="K2932" s="1" t="str">
        <f t="shared" si="91"/>
        <v>2013</v>
      </c>
      <c r="L2932" s="1">
        <f t="shared" si="92"/>
        <v>40</v>
      </c>
      <c r="M2932" s="1" t="s">
        <v>60</v>
      </c>
    </row>
    <row r="2933" spans="8:13" hidden="1">
      <c r="H2933" s="1" t="s">
        <v>310</v>
      </c>
      <c r="I2933" s="1" t="s">
        <v>9629</v>
      </c>
      <c r="J2933" s="1" t="s">
        <v>9656</v>
      </c>
      <c r="K2933" s="1" t="str">
        <f t="shared" si="91"/>
        <v>1993</v>
      </c>
      <c r="L2933" s="1">
        <f t="shared" si="92"/>
        <v>25</v>
      </c>
      <c r="M2933" s="1" t="s">
        <v>79</v>
      </c>
    </row>
    <row r="2934" spans="8:13" hidden="1">
      <c r="H2934" s="1" t="s">
        <v>128</v>
      </c>
      <c r="I2934" s="1" t="s">
        <v>9653</v>
      </c>
      <c r="J2934" s="1" t="s">
        <v>9659</v>
      </c>
      <c r="K2934" s="1" t="str">
        <f t="shared" si="91"/>
        <v>2011</v>
      </c>
      <c r="L2934" s="1">
        <f t="shared" si="92"/>
        <v>41</v>
      </c>
      <c r="M2934" s="1" t="s">
        <v>79</v>
      </c>
    </row>
    <row r="2935" spans="8:13" hidden="1">
      <c r="H2935" s="1" t="s">
        <v>144</v>
      </c>
      <c r="I2935" s="1" t="s">
        <v>9662</v>
      </c>
      <c r="J2935" s="1" t="s">
        <v>9214</v>
      </c>
      <c r="K2935" s="1" t="str">
        <f t="shared" si="91"/>
        <v>2010</v>
      </c>
      <c r="L2935" s="1">
        <f t="shared" si="92"/>
        <v>22</v>
      </c>
      <c r="M2935" s="1" t="s">
        <v>79</v>
      </c>
    </row>
    <row r="2936" spans="8:13">
      <c r="H2936" s="1" t="s">
        <v>1343</v>
      </c>
      <c r="I2936" s="1" t="s">
        <v>4698</v>
      </c>
      <c r="J2936" s="1" t="s">
        <v>209</v>
      </c>
      <c r="K2936" s="1" t="str">
        <f t="shared" si="91"/>
        <v>2016</v>
      </c>
      <c r="L2936" s="1">
        <f t="shared" si="92"/>
        <v>40</v>
      </c>
      <c r="M2936" s="1" t="s">
        <v>60</v>
      </c>
    </row>
    <row r="2937" spans="8:13">
      <c r="H2937" s="1" t="s">
        <v>136</v>
      </c>
      <c r="I2937" s="1" t="s">
        <v>496</v>
      </c>
      <c r="J2937" s="1" t="s">
        <v>1918</v>
      </c>
      <c r="K2937" s="1" t="str">
        <f t="shared" si="91"/>
        <v>2007</v>
      </c>
      <c r="L2937" s="1">
        <f t="shared" si="92"/>
        <v>40</v>
      </c>
      <c r="M2937" s="1" t="s">
        <v>60</v>
      </c>
    </row>
    <row r="2938" spans="8:13">
      <c r="H2938" s="1" t="s">
        <v>1343</v>
      </c>
      <c r="I2938" s="1" t="s">
        <v>397</v>
      </c>
      <c r="J2938" s="1" t="s">
        <v>3199</v>
      </c>
      <c r="K2938" s="1" t="str">
        <f t="shared" si="91"/>
        <v>2019</v>
      </c>
      <c r="L2938" s="1">
        <f t="shared" si="92"/>
        <v>40</v>
      </c>
      <c r="M2938" s="1" t="s">
        <v>60</v>
      </c>
    </row>
    <row r="2939" spans="8:13">
      <c r="H2939" s="1" t="s">
        <v>555</v>
      </c>
      <c r="I2939" s="1" t="s">
        <v>6231</v>
      </c>
      <c r="J2939" s="1" t="s">
        <v>6241</v>
      </c>
      <c r="K2939" s="1" t="str">
        <f t="shared" si="91"/>
        <v>2016</v>
      </c>
      <c r="L2939" s="1">
        <f t="shared" si="92"/>
        <v>40</v>
      </c>
      <c r="M2939" s="1" t="s">
        <v>60</v>
      </c>
    </row>
    <row r="2940" spans="8:13" hidden="1">
      <c r="H2940" s="1" t="s">
        <v>448</v>
      </c>
      <c r="I2940" s="1" t="s">
        <v>9662</v>
      </c>
      <c r="J2940" s="1" t="s">
        <v>9677</v>
      </c>
      <c r="K2940" s="1" t="str">
        <f t="shared" si="91"/>
        <v>2012</v>
      </c>
      <c r="L2940" s="1">
        <f t="shared" si="92"/>
        <v>32</v>
      </c>
      <c r="M2940" s="1" t="s">
        <v>79</v>
      </c>
    </row>
    <row r="2941" spans="8:13" hidden="1">
      <c r="H2941" s="1" t="s">
        <v>189</v>
      </c>
      <c r="I2941" s="1" t="s">
        <v>9662</v>
      </c>
      <c r="J2941" s="1" t="s">
        <v>9680</v>
      </c>
      <c r="K2941" s="1" t="str">
        <f t="shared" si="91"/>
        <v>2012</v>
      </c>
      <c r="L2941" s="1">
        <f t="shared" si="92"/>
        <v>47</v>
      </c>
      <c r="M2941" s="1" t="s">
        <v>79</v>
      </c>
    </row>
    <row r="2942" spans="8:13">
      <c r="H2942" s="1" t="s">
        <v>555</v>
      </c>
      <c r="I2942" s="1" t="s">
        <v>731</v>
      </c>
      <c r="J2942" s="1" t="s">
        <v>731</v>
      </c>
      <c r="K2942" s="1" t="str">
        <f t="shared" si="91"/>
        <v>2015</v>
      </c>
      <c r="L2942" s="1">
        <f t="shared" si="92"/>
        <v>40</v>
      </c>
      <c r="M2942" s="1" t="s">
        <v>60</v>
      </c>
    </row>
    <row r="2943" spans="8:13">
      <c r="H2943" s="1" t="s">
        <v>555</v>
      </c>
      <c r="I2943" s="1" t="s">
        <v>7130</v>
      </c>
      <c r="J2943" s="1" t="s">
        <v>7135</v>
      </c>
      <c r="K2943" s="1" t="str">
        <f t="shared" si="91"/>
        <v>2014</v>
      </c>
      <c r="L2943" s="1">
        <f t="shared" si="92"/>
        <v>40</v>
      </c>
      <c r="M2943" s="1" t="s">
        <v>60</v>
      </c>
    </row>
    <row r="2944" spans="8:13">
      <c r="H2944" s="1" t="s">
        <v>282</v>
      </c>
      <c r="I2944" s="1" t="s">
        <v>2426</v>
      </c>
      <c r="J2944" s="1" t="s">
        <v>1163</v>
      </c>
      <c r="K2944" s="1" t="str">
        <f t="shared" si="91"/>
        <v>2015</v>
      </c>
      <c r="L2944" s="1">
        <f t="shared" si="92"/>
        <v>40</v>
      </c>
      <c r="M2944" s="1" t="s">
        <v>60</v>
      </c>
    </row>
    <row r="2945" spans="8:13">
      <c r="H2945" s="1" t="s">
        <v>128</v>
      </c>
      <c r="I2945" s="1" t="s">
        <v>690</v>
      </c>
      <c r="J2945" s="1" t="s">
        <v>881</v>
      </c>
      <c r="K2945" s="1" t="str">
        <f t="shared" si="91"/>
        <v>2018</v>
      </c>
      <c r="L2945" s="1">
        <f t="shared" si="92"/>
        <v>40</v>
      </c>
      <c r="M2945" s="1" t="s">
        <v>60</v>
      </c>
    </row>
    <row r="2946" spans="8:13">
      <c r="H2946" s="1" t="s">
        <v>189</v>
      </c>
      <c r="I2946" s="1" t="s">
        <v>7898</v>
      </c>
      <c r="J2946" s="1" t="s">
        <v>1899</v>
      </c>
      <c r="K2946" s="1" t="str">
        <f t="shared" ref="K2946:K3009" si="93">TEXT(J2946,"YYYY")</f>
        <v>2005</v>
      </c>
      <c r="L2946" s="1">
        <f t="shared" si="92"/>
        <v>40</v>
      </c>
      <c r="M2946" s="1" t="s">
        <v>60</v>
      </c>
    </row>
    <row r="2947" spans="8:13">
      <c r="H2947" s="1" t="s">
        <v>555</v>
      </c>
      <c r="I2947" s="1" t="s">
        <v>7360</v>
      </c>
      <c r="J2947" s="1" t="s">
        <v>8345</v>
      </c>
      <c r="K2947" s="1" t="str">
        <f t="shared" si="93"/>
        <v>2014</v>
      </c>
      <c r="L2947" s="1">
        <f t="shared" si="92"/>
        <v>40</v>
      </c>
      <c r="M2947" s="1" t="s">
        <v>60</v>
      </c>
    </row>
    <row r="2948" spans="8:13">
      <c r="H2948" s="1" t="s">
        <v>555</v>
      </c>
      <c r="I2948" s="1" t="s">
        <v>218</v>
      </c>
      <c r="J2948" s="1" t="s">
        <v>218</v>
      </c>
      <c r="K2948" s="1" t="str">
        <f t="shared" si="93"/>
        <v>2016</v>
      </c>
      <c r="L2948" s="1">
        <f t="shared" si="92"/>
        <v>40</v>
      </c>
      <c r="M2948" s="1" t="s">
        <v>60</v>
      </c>
    </row>
    <row r="2949" spans="8:13">
      <c r="H2949" s="1" t="s">
        <v>555</v>
      </c>
      <c r="I2949" s="1" t="s">
        <v>9074</v>
      </c>
      <c r="J2949" s="1" t="s">
        <v>4638</v>
      </c>
      <c r="K2949" s="1" t="str">
        <f t="shared" si="93"/>
        <v>2012</v>
      </c>
      <c r="L2949" s="1">
        <f t="shared" si="92"/>
        <v>40</v>
      </c>
      <c r="M2949" s="1" t="s">
        <v>60</v>
      </c>
    </row>
    <row r="2950" spans="8:13">
      <c r="H2950" s="1" t="s">
        <v>256</v>
      </c>
      <c r="I2950" s="1" t="s">
        <v>9113</v>
      </c>
      <c r="J2950" s="1" t="s">
        <v>9153</v>
      </c>
      <c r="K2950" s="1" t="str">
        <f t="shared" si="93"/>
        <v>2000</v>
      </c>
      <c r="L2950" s="1">
        <f t="shared" si="92"/>
        <v>40</v>
      </c>
      <c r="M2950" s="1" t="s">
        <v>60</v>
      </c>
    </row>
    <row r="2951" spans="8:13">
      <c r="H2951" s="1" t="s">
        <v>128</v>
      </c>
      <c r="I2951" s="1" t="s">
        <v>9203</v>
      </c>
      <c r="J2951" s="1" t="s">
        <v>9204</v>
      </c>
      <c r="K2951" s="1" t="str">
        <f t="shared" si="93"/>
        <v>2010</v>
      </c>
      <c r="L2951" s="1">
        <f t="shared" si="92"/>
        <v>40</v>
      </c>
      <c r="M2951" s="1" t="s">
        <v>60</v>
      </c>
    </row>
    <row r="2952" spans="8:13">
      <c r="H2952" s="1" t="s">
        <v>555</v>
      </c>
      <c r="I2952" s="1" t="s">
        <v>9328</v>
      </c>
      <c r="J2952" s="1" t="s">
        <v>6312</v>
      </c>
      <c r="K2952" s="1" t="str">
        <f t="shared" si="93"/>
        <v>2012</v>
      </c>
      <c r="L2952" s="1">
        <f t="shared" si="92"/>
        <v>40</v>
      </c>
      <c r="M2952" s="1" t="s">
        <v>60</v>
      </c>
    </row>
    <row r="2953" spans="8:13">
      <c r="H2953" s="1" t="s">
        <v>555</v>
      </c>
      <c r="I2953" s="1" t="s">
        <v>9770</v>
      </c>
      <c r="J2953" s="1" t="s">
        <v>8450</v>
      </c>
      <c r="K2953" s="1" t="str">
        <f t="shared" si="93"/>
        <v>2020</v>
      </c>
      <c r="L2953" s="1">
        <f t="shared" si="92"/>
        <v>40</v>
      </c>
      <c r="M2953" s="1" t="s">
        <v>60</v>
      </c>
    </row>
    <row r="2954" spans="8:13">
      <c r="H2954" s="1" t="s">
        <v>120</v>
      </c>
      <c r="I2954" s="1" t="s">
        <v>10211</v>
      </c>
      <c r="J2954" s="1" t="s">
        <v>10212</v>
      </c>
      <c r="K2954" s="1" t="str">
        <f t="shared" si="93"/>
        <v>2006</v>
      </c>
      <c r="L2954" s="1">
        <f t="shared" si="92"/>
        <v>40</v>
      </c>
      <c r="M2954" s="1" t="s">
        <v>60</v>
      </c>
    </row>
    <row r="2955" spans="8:13" hidden="1">
      <c r="H2955" s="1" t="s">
        <v>126</v>
      </c>
      <c r="I2955" s="1" t="s">
        <v>9716</v>
      </c>
      <c r="J2955" s="1" t="s">
        <v>9701</v>
      </c>
      <c r="K2955" s="1" t="str">
        <f t="shared" si="93"/>
        <v>2012</v>
      </c>
      <c r="L2955" s="1">
        <f t="shared" si="92"/>
        <v>14</v>
      </c>
      <c r="M2955" s="1" t="s">
        <v>79</v>
      </c>
    </row>
    <row r="2956" spans="8:13">
      <c r="H2956" s="1" t="s">
        <v>1343</v>
      </c>
      <c r="I2956" s="1" t="s">
        <v>9212</v>
      </c>
      <c r="J2956" s="1" t="s">
        <v>10294</v>
      </c>
      <c r="K2956" s="1" t="str">
        <f t="shared" si="93"/>
        <v>2012</v>
      </c>
      <c r="L2956" s="1">
        <f t="shared" si="92"/>
        <v>40</v>
      </c>
      <c r="M2956" s="1" t="s">
        <v>60</v>
      </c>
    </row>
    <row r="2957" spans="8:13">
      <c r="H2957" s="1" t="s">
        <v>136</v>
      </c>
      <c r="I2957" s="1" t="s">
        <v>156</v>
      </c>
      <c r="J2957" s="1" t="s">
        <v>998</v>
      </c>
      <c r="K2957" s="1" t="str">
        <f t="shared" si="93"/>
        <v>2010</v>
      </c>
      <c r="L2957" s="1">
        <f t="shared" si="92"/>
        <v>40</v>
      </c>
      <c r="M2957" s="1" t="s">
        <v>60</v>
      </c>
    </row>
    <row r="2958" spans="8:13" hidden="1">
      <c r="H2958" s="1" t="s">
        <v>118</v>
      </c>
      <c r="I2958" s="1" t="s">
        <v>9716</v>
      </c>
      <c r="J2958" s="1" t="s">
        <v>1008</v>
      </c>
      <c r="K2958" s="1" t="str">
        <f t="shared" si="93"/>
        <v>2011</v>
      </c>
      <c r="L2958" s="1">
        <f t="shared" si="92"/>
        <v>24</v>
      </c>
      <c r="M2958" s="1" t="s">
        <v>79</v>
      </c>
    </row>
    <row r="2959" spans="8:13">
      <c r="H2959" s="1" t="s">
        <v>282</v>
      </c>
      <c r="I2959" s="1" t="s">
        <v>10522</v>
      </c>
      <c r="J2959" s="1" t="s">
        <v>10541</v>
      </c>
      <c r="K2959" s="1" t="str">
        <f t="shared" si="93"/>
        <v>2017</v>
      </c>
      <c r="L2959" s="1">
        <f t="shared" si="92"/>
        <v>40</v>
      </c>
      <c r="M2959" s="1" t="s">
        <v>60</v>
      </c>
    </row>
    <row r="2960" spans="8:13" hidden="1">
      <c r="H2960" s="1" t="s">
        <v>247</v>
      </c>
      <c r="I2960" s="1" t="s">
        <v>9733</v>
      </c>
      <c r="J2960" s="1" t="s">
        <v>9689</v>
      </c>
      <c r="K2960" s="1" t="str">
        <f t="shared" si="93"/>
        <v>2012</v>
      </c>
      <c r="L2960" s="1">
        <f t="shared" si="92"/>
        <v>15</v>
      </c>
      <c r="M2960" s="1" t="s">
        <v>79</v>
      </c>
    </row>
    <row r="2961" spans="8:13">
      <c r="H2961" s="1" t="s">
        <v>1343</v>
      </c>
      <c r="I2961" s="1" t="s">
        <v>10830</v>
      </c>
      <c r="J2961" s="1" t="s">
        <v>72</v>
      </c>
      <c r="K2961" s="1" t="str">
        <f t="shared" si="93"/>
        <v>2019</v>
      </c>
      <c r="L2961" s="1">
        <f t="shared" si="92"/>
        <v>40</v>
      </c>
      <c r="M2961" s="1" t="s">
        <v>60</v>
      </c>
    </row>
    <row r="2962" spans="8:13">
      <c r="H2962" s="1" t="s">
        <v>1343</v>
      </c>
      <c r="I2962" s="1" t="s">
        <v>10910</v>
      </c>
      <c r="J2962" s="1" t="s">
        <v>517</v>
      </c>
      <c r="K2962" s="1" t="str">
        <f t="shared" si="93"/>
        <v>2019</v>
      </c>
      <c r="L2962" s="1">
        <f t="shared" si="92"/>
        <v>40</v>
      </c>
      <c r="M2962" s="1" t="s">
        <v>60</v>
      </c>
    </row>
    <row r="2963" spans="8:13">
      <c r="H2963" s="1" t="s">
        <v>721</v>
      </c>
      <c r="I2963" s="1" t="s">
        <v>6666</v>
      </c>
      <c r="J2963" s="1" t="s">
        <v>10953</v>
      </c>
      <c r="K2963" s="1" t="str">
        <f t="shared" si="93"/>
        <v>2009</v>
      </c>
      <c r="L2963" s="1">
        <f t="shared" si="92"/>
        <v>40</v>
      </c>
      <c r="M2963" s="1" t="s">
        <v>60</v>
      </c>
    </row>
    <row r="2964" spans="8:13">
      <c r="H2964" s="1" t="s">
        <v>555</v>
      </c>
      <c r="I2964" s="1" t="s">
        <v>7360</v>
      </c>
      <c r="J2964" s="1" t="s">
        <v>9539</v>
      </c>
      <c r="K2964" s="1" t="str">
        <f t="shared" si="93"/>
        <v>2014</v>
      </c>
      <c r="L2964" s="1">
        <f t="shared" si="92"/>
        <v>40</v>
      </c>
      <c r="M2964" s="1" t="s">
        <v>60</v>
      </c>
    </row>
    <row r="2965" spans="8:13">
      <c r="H2965" s="1" t="s">
        <v>555</v>
      </c>
      <c r="I2965" s="1" t="s">
        <v>5681</v>
      </c>
      <c r="J2965" s="1" t="s">
        <v>690</v>
      </c>
      <c r="K2965" s="1" t="str">
        <f t="shared" si="93"/>
        <v>2020</v>
      </c>
      <c r="L2965" s="1">
        <f t="shared" si="92"/>
        <v>40</v>
      </c>
      <c r="M2965" s="1" t="s">
        <v>60</v>
      </c>
    </row>
    <row r="2966" spans="8:13">
      <c r="H2966" s="1" t="s">
        <v>555</v>
      </c>
      <c r="I2966" s="1" t="s">
        <v>8837</v>
      </c>
      <c r="J2966" s="1" t="s">
        <v>11132</v>
      </c>
      <c r="K2966" s="1" t="str">
        <f t="shared" si="93"/>
        <v>2014</v>
      </c>
      <c r="L2966" s="1">
        <f t="shared" si="92"/>
        <v>40</v>
      </c>
      <c r="M2966" s="1" t="s">
        <v>60</v>
      </c>
    </row>
    <row r="2967" spans="8:13" hidden="1">
      <c r="H2967" s="1" t="s">
        <v>126</v>
      </c>
      <c r="I2967" s="1" t="s">
        <v>1370</v>
      </c>
      <c r="J2967" s="1" t="s">
        <v>3802</v>
      </c>
      <c r="K2967" s="1" t="str">
        <f t="shared" si="93"/>
        <v>2019</v>
      </c>
      <c r="L2967" s="1">
        <f t="shared" si="92"/>
        <v>14</v>
      </c>
      <c r="M2967" s="1" t="s">
        <v>79</v>
      </c>
    </row>
    <row r="2968" spans="8:13" hidden="1">
      <c r="H2968" s="1" t="s">
        <v>187</v>
      </c>
      <c r="I2968" s="1" t="s">
        <v>9748</v>
      </c>
      <c r="J2968" s="1" t="s">
        <v>5976</v>
      </c>
      <c r="K2968" s="1" t="str">
        <f t="shared" si="93"/>
        <v>2014</v>
      </c>
      <c r="L2968" s="1">
        <f t="shared" si="92"/>
        <v>3</v>
      </c>
      <c r="M2968" s="1" t="s">
        <v>79</v>
      </c>
    </row>
    <row r="2969" spans="8:13">
      <c r="H2969" s="1" t="s">
        <v>555</v>
      </c>
      <c r="I2969" s="1" t="s">
        <v>11421</v>
      </c>
      <c r="J2969" s="1" t="s">
        <v>8717</v>
      </c>
      <c r="K2969" s="1" t="str">
        <f t="shared" si="93"/>
        <v>2020</v>
      </c>
      <c r="L2969" s="1">
        <f t="shared" si="92"/>
        <v>40</v>
      </c>
      <c r="M2969" s="1" t="s">
        <v>60</v>
      </c>
    </row>
    <row r="2970" spans="8:13">
      <c r="H2970" s="1" t="s">
        <v>555</v>
      </c>
      <c r="I2970" s="1" t="s">
        <v>10805</v>
      </c>
      <c r="J2970" s="1" t="s">
        <v>384</v>
      </c>
      <c r="K2970" s="1" t="str">
        <f t="shared" si="93"/>
        <v>2015</v>
      </c>
      <c r="L2970" s="1">
        <f t="shared" si="92"/>
        <v>40</v>
      </c>
      <c r="M2970" s="1" t="s">
        <v>60</v>
      </c>
    </row>
    <row r="2971" spans="8:13">
      <c r="H2971" s="1" t="s">
        <v>1343</v>
      </c>
      <c r="I2971" s="1" t="s">
        <v>278</v>
      </c>
      <c r="J2971" s="1" t="s">
        <v>2299</v>
      </c>
      <c r="K2971" s="1" t="str">
        <f t="shared" si="93"/>
        <v>2019</v>
      </c>
      <c r="L2971" s="1">
        <f t="shared" si="92"/>
        <v>40</v>
      </c>
      <c r="M2971" s="1" t="s">
        <v>60</v>
      </c>
    </row>
    <row r="2972" spans="8:13">
      <c r="H2972" s="1" t="s">
        <v>128</v>
      </c>
      <c r="I2972" s="1" t="s">
        <v>12335</v>
      </c>
      <c r="J2972" s="1" t="s">
        <v>12342</v>
      </c>
      <c r="K2972" s="1" t="str">
        <f t="shared" si="93"/>
        <v>2013</v>
      </c>
      <c r="L2972" s="1">
        <f t="shared" si="92"/>
        <v>40</v>
      </c>
      <c r="M2972" s="1" t="s">
        <v>60</v>
      </c>
    </row>
    <row r="2973" spans="8:13">
      <c r="H2973" s="1" t="s">
        <v>299</v>
      </c>
      <c r="I2973" s="1" t="s">
        <v>300</v>
      </c>
      <c r="J2973" s="1" t="s">
        <v>303</v>
      </c>
      <c r="K2973" s="1" t="str">
        <f t="shared" si="93"/>
        <v>2016</v>
      </c>
      <c r="L2973" s="1">
        <f t="shared" si="92"/>
        <v>41</v>
      </c>
      <c r="M2973" s="1" t="s">
        <v>60</v>
      </c>
    </row>
    <row r="2974" spans="8:13" hidden="1">
      <c r="H2974" s="1" t="s">
        <v>263</v>
      </c>
      <c r="I2974" s="1" t="s">
        <v>9781</v>
      </c>
      <c r="J2974" s="1" t="s">
        <v>9785</v>
      </c>
      <c r="K2974" s="1" t="str">
        <f t="shared" si="93"/>
        <v>2007</v>
      </c>
      <c r="L2974" s="1">
        <f t="shared" si="92"/>
        <v>12</v>
      </c>
      <c r="M2974" s="1" t="s">
        <v>79</v>
      </c>
    </row>
    <row r="2975" spans="8:13" hidden="1">
      <c r="H2975" s="1" t="s">
        <v>158</v>
      </c>
      <c r="I2975" s="1" t="s">
        <v>9594</v>
      </c>
      <c r="J2975" s="1" t="s">
        <v>9788</v>
      </c>
      <c r="K2975" s="1" t="str">
        <f t="shared" si="93"/>
        <v>2012</v>
      </c>
      <c r="L2975" s="1">
        <f t="shared" si="92"/>
        <v>10</v>
      </c>
      <c r="M2975" s="1" t="s">
        <v>79</v>
      </c>
    </row>
    <row r="2976" spans="8:13">
      <c r="H2976" s="1" t="s">
        <v>128</v>
      </c>
      <c r="I2976" s="1" t="s">
        <v>522</v>
      </c>
      <c r="J2976" s="1" t="s">
        <v>548</v>
      </c>
      <c r="K2976" s="1" t="str">
        <f t="shared" si="93"/>
        <v>2018</v>
      </c>
      <c r="L2976" s="1">
        <f t="shared" si="92"/>
        <v>41</v>
      </c>
      <c r="M2976" s="1" t="s">
        <v>60</v>
      </c>
    </row>
    <row r="2977" spans="8:13" hidden="1">
      <c r="H2977" s="1" t="s">
        <v>721</v>
      </c>
      <c r="I2977" s="1"/>
      <c r="J2977" s="1" t="s">
        <v>9794</v>
      </c>
      <c r="K2977" s="1" t="str">
        <f t="shared" si="93"/>
        <v>2007</v>
      </c>
      <c r="L2977" s="1">
        <f t="shared" si="92"/>
        <v>158</v>
      </c>
      <c r="M2977" s="1" t="s">
        <v>79</v>
      </c>
    </row>
    <row r="2978" spans="8:13" hidden="1">
      <c r="H2978" s="1" t="s">
        <v>324</v>
      </c>
      <c r="I2978" s="1" t="s">
        <v>9594</v>
      </c>
      <c r="J2978" s="1" t="s">
        <v>9797</v>
      </c>
      <c r="K2978" s="1" t="str">
        <f t="shared" si="93"/>
        <v>2006</v>
      </c>
      <c r="L2978" s="1">
        <f t="shared" si="92"/>
        <v>6</v>
      </c>
      <c r="M2978" s="1" t="s">
        <v>79</v>
      </c>
    </row>
    <row r="2979" spans="8:13" hidden="1">
      <c r="H2979" s="1" t="s">
        <v>180</v>
      </c>
      <c r="I2979" s="1" t="s">
        <v>9724</v>
      </c>
      <c r="J2979" s="1" t="s">
        <v>3409</v>
      </c>
      <c r="K2979" s="1" t="str">
        <f t="shared" si="93"/>
        <v>2004</v>
      </c>
      <c r="L2979" s="1">
        <f t="shared" si="92"/>
        <v>54</v>
      </c>
      <c r="M2979" s="1" t="s">
        <v>79</v>
      </c>
    </row>
    <row r="2980" spans="8:13">
      <c r="H2980" s="1" t="s">
        <v>282</v>
      </c>
      <c r="I2980" s="1" t="s">
        <v>903</v>
      </c>
      <c r="J2980" s="1" t="s">
        <v>1012</v>
      </c>
      <c r="K2980" s="1" t="str">
        <f t="shared" si="93"/>
        <v>2017</v>
      </c>
      <c r="L2980" s="1">
        <f t="shared" si="92"/>
        <v>41</v>
      </c>
      <c r="M2980" s="1" t="s">
        <v>60</v>
      </c>
    </row>
    <row r="2981" spans="8:13">
      <c r="H2981" s="1" t="s">
        <v>128</v>
      </c>
      <c r="I2981" s="1" t="s">
        <v>1296</v>
      </c>
      <c r="J2981" s="1" t="s">
        <v>467</v>
      </c>
      <c r="K2981" s="1" t="str">
        <f t="shared" si="93"/>
        <v>2016</v>
      </c>
      <c r="L2981" s="1">
        <f t="shared" si="92"/>
        <v>41</v>
      </c>
      <c r="M2981" s="1" t="s">
        <v>60</v>
      </c>
    </row>
    <row r="2982" spans="8:13" hidden="1">
      <c r="H2982" s="1" t="s">
        <v>1343</v>
      </c>
      <c r="I2982" s="1" t="s">
        <v>9478</v>
      </c>
      <c r="J2982" s="1" t="s">
        <v>4086</v>
      </c>
      <c r="K2982" s="1" t="str">
        <f t="shared" si="93"/>
        <v>2006</v>
      </c>
      <c r="L2982" s="1">
        <f t="shared" si="92"/>
        <v>34</v>
      </c>
      <c r="M2982" s="1" t="s">
        <v>79</v>
      </c>
    </row>
    <row r="2983" spans="8:13" hidden="1">
      <c r="H2983" s="1" t="s">
        <v>263</v>
      </c>
      <c r="I2983" s="1" t="s">
        <v>7885</v>
      </c>
      <c r="J2983" s="1" t="s">
        <v>9810</v>
      </c>
      <c r="K2983" s="1" t="str">
        <f t="shared" si="93"/>
        <v>2012</v>
      </c>
      <c r="L2983" s="1">
        <f t="shared" si="92"/>
        <v>17</v>
      </c>
      <c r="M2983" s="1" t="s">
        <v>79</v>
      </c>
    </row>
    <row r="2984" spans="8:13">
      <c r="H2984" s="1" t="s">
        <v>1343</v>
      </c>
      <c r="I2984" s="1" t="s">
        <v>1341</v>
      </c>
      <c r="J2984" s="1" t="s">
        <v>1328</v>
      </c>
      <c r="K2984" s="1" t="str">
        <f t="shared" si="93"/>
        <v>2019</v>
      </c>
      <c r="L2984" s="1">
        <f t="shared" si="92"/>
        <v>41</v>
      </c>
      <c r="M2984" s="1" t="s">
        <v>60</v>
      </c>
    </row>
    <row r="2985" spans="8:13">
      <c r="H2985" s="1" t="s">
        <v>282</v>
      </c>
      <c r="I2985" s="1" t="s">
        <v>1506</v>
      </c>
      <c r="J2985" s="1" t="s">
        <v>258</v>
      </c>
      <c r="K2985" s="1" t="str">
        <f t="shared" si="93"/>
        <v>2017</v>
      </c>
      <c r="L2985" s="1">
        <f t="shared" si="92"/>
        <v>41</v>
      </c>
      <c r="M2985" s="1" t="s">
        <v>60</v>
      </c>
    </row>
    <row r="2986" spans="8:13">
      <c r="H2986" s="1" t="s">
        <v>1343</v>
      </c>
      <c r="I2986" s="1" t="s">
        <v>1575</v>
      </c>
      <c r="J2986" s="1" t="s">
        <v>1524</v>
      </c>
      <c r="K2986" s="1" t="str">
        <f t="shared" si="93"/>
        <v>2019</v>
      </c>
      <c r="L2986" s="1">
        <f t="shared" si="92"/>
        <v>41</v>
      </c>
      <c r="M2986" s="1" t="s">
        <v>60</v>
      </c>
    </row>
    <row r="2987" spans="8:13" hidden="1">
      <c r="H2987" s="1" t="s">
        <v>158</v>
      </c>
      <c r="I2987" s="1" t="s">
        <v>7885</v>
      </c>
      <c r="J2987" s="1" t="s">
        <v>2708</v>
      </c>
      <c r="K2987" s="1" t="str">
        <f t="shared" si="93"/>
        <v>2012</v>
      </c>
      <c r="L2987" s="1">
        <f t="shared" si="92"/>
        <v>10</v>
      </c>
      <c r="M2987" s="1" t="s">
        <v>79</v>
      </c>
    </row>
    <row r="2988" spans="8:13">
      <c r="H2988" s="1" t="s">
        <v>282</v>
      </c>
      <c r="I2988" s="1" t="s">
        <v>2115</v>
      </c>
      <c r="J2988" s="1" t="s">
        <v>1573</v>
      </c>
      <c r="K2988" s="1" t="str">
        <f t="shared" si="93"/>
        <v>2016</v>
      </c>
      <c r="L2988" s="1">
        <f t="shared" si="92"/>
        <v>41</v>
      </c>
      <c r="M2988" s="1" t="s">
        <v>60</v>
      </c>
    </row>
    <row r="2989" spans="8:13" hidden="1">
      <c r="H2989" s="1" t="s">
        <v>189</v>
      </c>
      <c r="I2989" s="1" t="s">
        <v>9637</v>
      </c>
      <c r="J2989" s="1" t="s">
        <v>2023</v>
      </c>
      <c r="K2989" s="1" t="str">
        <f t="shared" si="93"/>
        <v>2013</v>
      </c>
      <c r="L2989" s="1">
        <f t="shared" si="92"/>
        <v>47</v>
      </c>
      <c r="M2989" s="1" t="s">
        <v>79</v>
      </c>
    </row>
    <row r="2990" spans="8:13">
      <c r="H2990" s="1" t="s">
        <v>120</v>
      </c>
      <c r="I2990" s="1" t="s">
        <v>2304</v>
      </c>
      <c r="J2990" s="1" t="s">
        <v>1657</v>
      </c>
      <c r="K2990" s="1" t="str">
        <f t="shared" si="93"/>
        <v>2014</v>
      </c>
      <c r="L2990" s="1">
        <f t="shared" si="92"/>
        <v>41</v>
      </c>
      <c r="M2990" s="1" t="s">
        <v>60</v>
      </c>
    </row>
    <row r="2991" spans="8:13">
      <c r="H2991" s="1" t="s">
        <v>299</v>
      </c>
      <c r="I2991" s="1" t="s">
        <v>2766</v>
      </c>
      <c r="J2991" s="1" t="s">
        <v>1222</v>
      </c>
      <c r="K2991" s="1" t="str">
        <f t="shared" si="93"/>
        <v>2015</v>
      </c>
      <c r="L2991" s="1">
        <f t="shared" si="92"/>
        <v>41</v>
      </c>
      <c r="M2991" s="1" t="s">
        <v>60</v>
      </c>
    </row>
    <row r="2992" spans="8:13" hidden="1">
      <c r="H2992" s="1" t="s">
        <v>555</v>
      </c>
      <c r="I2992" s="1" t="s">
        <v>9833</v>
      </c>
      <c r="J2992" s="1" t="s">
        <v>9834</v>
      </c>
      <c r="K2992" s="1" t="str">
        <f t="shared" si="93"/>
        <v>2005</v>
      </c>
      <c r="L2992" s="1">
        <f t="shared" ref="L2992:L3055" si="94">H2992-(TEXT(I2992,"YYYY")-TEXT(J2992,"YYYY"))</f>
        <v>32</v>
      </c>
      <c r="M2992" s="1" t="s">
        <v>79</v>
      </c>
    </row>
    <row r="2993" spans="8:13" hidden="1">
      <c r="H2993" s="1" t="s">
        <v>1343</v>
      </c>
      <c r="I2993" s="1" t="s">
        <v>9833</v>
      </c>
      <c r="J2993" s="1" t="s">
        <v>855</v>
      </c>
      <c r="K2993" s="1" t="str">
        <f t="shared" si="93"/>
        <v>2011</v>
      </c>
      <c r="L2993" s="1">
        <f t="shared" si="94"/>
        <v>39</v>
      </c>
      <c r="M2993" s="1" t="s">
        <v>79</v>
      </c>
    </row>
    <row r="2994" spans="8:13">
      <c r="H2994" s="1" t="s">
        <v>1343</v>
      </c>
      <c r="I2994" s="1" t="s">
        <v>3703</v>
      </c>
      <c r="J2994" s="1" t="s">
        <v>3708</v>
      </c>
      <c r="K2994" s="1" t="str">
        <f t="shared" si="93"/>
        <v>2017</v>
      </c>
      <c r="L2994" s="1">
        <f t="shared" si="94"/>
        <v>41</v>
      </c>
      <c r="M2994" s="1" t="s">
        <v>60</v>
      </c>
    </row>
    <row r="2995" spans="8:13" hidden="1">
      <c r="H2995" s="1" t="s">
        <v>169</v>
      </c>
      <c r="I2995" s="1" t="s">
        <v>9841</v>
      </c>
      <c r="J2995" s="1" t="s">
        <v>9841</v>
      </c>
      <c r="K2995" s="1" t="str">
        <f t="shared" si="93"/>
        <v>2010</v>
      </c>
      <c r="L2995" s="1">
        <f t="shared" si="94"/>
        <v>20</v>
      </c>
      <c r="M2995" s="1" t="s">
        <v>79</v>
      </c>
    </row>
    <row r="2996" spans="8:13">
      <c r="H2996" s="1" t="s">
        <v>1343</v>
      </c>
      <c r="I2996" s="1" t="s">
        <v>3927</v>
      </c>
      <c r="J2996" s="1" t="s">
        <v>162</v>
      </c>
      <c r="K2996" s="1" t="str">
        <f t="shared" si="93"/>
        <v>2016</v>
      </c>
      <c r="L2996" s="1">
        <f t="shared" si="94"/>
        <v>41</v>
      </c>
      <c r="M2996" s="1" t="s">
        <v>60</v>
      </c>
    </row>
    <row r="2997" spans="8:13" hidden="1">
      <c r="H2997" s="1" t="s">
        <v>71</v>
      </c>
      <c r="I2997" s="1" t="s">
        <v>9354</v>
      </c>
      <c r="J2997" s="1" t="s">
        <v>9847</v>
      </c>
      <c r="K2997" s="1" t="str">
        <f t="shared" si="93"/>
        <v>2011</v>
      </c>
      <c r="L2997" s="1">
        <f t="shared" si="94"/>
        <v>6</v>
      </c>
      <c r="M2997" s="1" t="s">
        <v>79</v>
      </c>
    </row>
    <row r="2998" spans="8:13" hidden="1">
      <c r="H2998" s="1" t="s">
        <v>809</v>
      </c>
      <c r="I2998" s="1" t="s">
        <v>9850</v>
      </c>
      <c r="J2998" s="1" t="s">
        <v>6304</v>
      </c>
      <c r="K2998" s="1" t="str">
        <f t="shared" si="93"/>
        <v>2002</v>
      </c>
      <c r="L2998" s="1">
        <f t="shared" si="94"/>
        <v>26</v>
      </c>
      <c r="M2998" s="1" t="s">
        <v>79</v>
      </c>
    </row>
    <row r="2999" spans="8:13">
      <c r="H2999" s="1" t="s">
        <v>310</v>
      </c>
      <c r="I2999" s="1" t="s">
        <v>5078</v>
      </c>
      <c r="J2999" s="1" t="s">
        <v>5079</v>
      </c>
      <c r="K2999" s="1" t="str">
        <f t="shared" si="93"/>
        <v>2013</v>
      </c>
      <c r="L2999" s="1">
        <f t="shared" si="94"/>
        <v>41</v>
      </c>
      <c r="M2999" s="1" t="s">
        <v>60</v>
      </c>
    </row>
    <row r="3000" spans="8:13" hidden="1">
      <c r="H3000" s="1" t="s">
        <v>160</v>
      </c>
      <c r="I3000" s="1" t="s">
        <v>9354</v>
      </c>
      <c r="J3000" s="1" t="s">
        <v>3262</v>
      </c>
      <c r="K3000" s="1" t="str">
        <f t="shared" si="93"/>
        <v>1992</v>
      </c>
      <c r="L3000" s="1">
        <f t="shared" si="94"/>
        <v>38</v>
      </c>
      <c r="M3000" s="1" t="s">
        <v>79</v>
      </c>
    </row>
    <row r="3001" spans="8:13" hidden="1">
      <c r="H3001" s="1" t="s">
        <v>144</v>
      </c>
      <c r="I3001" s="1" t="s">
        <v>9858</v>
      </c>
      <c r="J3001" s="1" t="s">
        <v>2212</v>
      </c>
      <c r="K3001" s="1" t="str">
        <f t="shared" si="93"/>
        <v>2010</v>
      </c>
      <c r="L3001" s="1">
        <f t="shared" si="94"/>
        <v>22</v>
      </c>
      <c r="M3001" s="1" t="s">
        <v>79</v>
      </c>
    </row>
    <row r="3002" spans="8:13">
      <c r="H3002" s="1" t="s">
        <v>1343</v>
      </c>
      <c r="I3002" s="1" t="s">
        <v>5121</v>
      </c>
      <c r="J3002" s="1" t="s">
        <v>5122</v>
      </c>
      <c r="K3002" s="1" t="str">
        <f t="shared" si="93"/>
        <v>2016</v>
      </c>
      <c r="L3002" s="1">
        <f t="shared" si="94"/>
        <v>41</v>
      </c>
      <c r="M3002" s="1" t="s">
        <v>60</v>
      </c>
    </row>
    <row r="3003" spans="8:13">
      <c r="H3003" s="1" t="s">
        <v>721</v>
      </c>
      <c r="I3003" s="1" t="s">
        <v>1296</v>
      </c>
      <c r="J3003" s="1" t="s">
        <v>1918</v>
      </c>
      <c r="K3003" s="1" t="str">
        <f t="shared" si="93"/>
        <v>2007</v>
      </c>
      <c r="L3003" s="1">
        <f t="shared" si="94"/>
        <v>41</v>
      </c>
      <c r="M3003" s="1" t="s">
        <v>60</v>
      </c>
    </row>
    <row r="3004" spans="8:13">
      <c r="H3004" s="1" t="s">
        <v>128</v>
      </c>
      <c r="I3004" s="1" t="s">
        <v>6196</v>
      </c>
      <c r="J3004" s="1" t="s">
        <v>493</v>
      </c>
      <c r="K3004" s="1" t="str">
        <f t="shared" si="93"/>
        <v>2019</v>
      </c>
      <c r="L3004" s="1">
        <f t="shared" si="94"/>
        <v>41</v>
      </c>
      <c r="M3004" s="1" t="s">
        <v>60</v>
      </c>
    </row>
    <row r="3005" spans="8:13">
      <c r="H3005" s="1" t="s">
        <v>128</v>
      </c>
      <c r="I3005" s="1" t="s">
        <v>6569</v>
      </c>
      <c r="J3005" s="1" t="s">
        <v>1956</v>
      </c>
      <c r="K3005" s="1" t="str">
        <f t="shared" si="93"/>
        <v>2019</v>
      </c>
      <c r="L3005" s="1">
        <f t="shared" si="94"/>
        <v>41</v>
      </c>
      <c r="M3005" s="1" t="s">
        <v>60</v>
      </c>
    </row>
    <row r="3006" spans="8:13">
      <c r="H3006" s="1" t="s">
        <v>282</v>
      </c>
      <c r="I3006" s="1" t="s">
        <v>352</v>
      </c>
      <c r="J3006" s="1" t="s">
        <v>6645</v>
      </c>
      <c r="K3006" s="1" t="str">
        <f t="shared" si="93"/>
        <v>2014</v>
      </c>
      <c r="L3006" s="1">
        <f t="shared" si="94"/>
        <v>41</v>
      </c>
      <c r="M3006" s="1" t="s">
        <v>60</v>
      </c>
    </row>
    <row r="3007" spans="8:13" hidden="1">
      <c r="H3007" s="1" t="s">
        <v>282</v>
      </c>
      <c r="I3007" s="1" t="s">
        <v>9868</v>
      </c>
      <c r="J3007" s="1" t="s">
        <v>9874</v>
      </c>
      <c r="K3007" s="1" t="str">
        <f t="shared" si="93"/>
        <v>2011</v>
      </c>
      <c r="L3007" s="1">
        <f t="shared" si="94"/>
        <v>41</v>
      </c>
      <c r="M3007" s="1" t="s">
        <v>79</v>
      </c>
    </row>
    <row r="3008" spans="8:13" hidden="1">
      <c r="H3008" s="1" t="s">
        <v>344</v>
      </c>
      <c r="I3008" s="1" t="s">
        <v>9868</v>
      </c>
      <c r="J3008" s="1" t="s">
        <v>1862</v>
      </c>
      <c r="K3008" s="1" t="str">
        <f t="shared" si="93"/>
        <v>2003</v>
      </c>
      <c r="L3008" s="1">
        <f t="shared" si="94"/>
        <v>11</v>
      </c>
      <c r="M3008" s="1" t="s">
        <v>79</v>
      </c>
    </row>
    <row r="3009" spans="8:13" hidden="1">
      <c r="H3009" s="1" t="s">
        <v>144</v>
      </c>
      <c r="I3009" s="1" t="s">
        <v>9868</v>
      </c>
      <c r="J3009" s="1" t="s">
        <v>5694</v>
      </c>
      <c r="K3009" s="1" t="str">
        <f t="shared" si="93"/>
        <v>2013</v>
      </c>
      <c r="L3009" s="1">
        <f t="shared" si="94"/>
        <v>24</v>
      </c>
      <c r="M3009" s="1" t="s">
        <v>79</v>
      </c>
    </row>
    <row r="3010" spans="8:13" hidden="1">
      <c r="H3010" s="1" t="s">
        <v>101</v>
      </c>
      <c r="I3010" s="1" t="s">
        <v>9868</v>
      </c>
      <c r="J3010" s="1" t="s">
        <v>2019</v>
      </c>
      <c r="K3010" s="1" t="str">
        <f t="shared" ref="K3010:K3073" si="95">TEXT(J3010,"YYYY")</f>
        <v>2012</v>
      </c>
      <c r="L3010" s="1">
        <f t="shared" si="94"/>
        <v>37</v>
      </c>
      <c r="M3010" s="1" t="s">
        <v>79</v>
      </c>
    </row>
    <row r="3011" spans="8:13">
      <c r="H3011" s="1" t="s">
        <v>282</v>
      </c>
      <c r="I3011" s="1" t="s">
        <v>7156</v>
      </c>
      <c r="J3011" s="1" t="s">
        <v>2008</v>
      </c>
      <c r="K3011" s="1" t="str">
        <f t="shared" si="95"/>
        <v>2014</v>
      </c>
      <c r="L3011" s="1">
        <f t="shared" si="94"/>
        <v>41</v>
      </c>
      <c r="M3011" s="1" t="s">
        <v>60</v>
      </c>
    </row>
    <row r="3012" spans="8:13" hidden="1">
      <c r="H3012" s="1" t="s">
        <v>233</v>
      </c>
      <c r="I3012" s="1" t="s">
        <v>9868</v>
      </c>
      <c r="J3012" s="1" t="s">
        <v>9006</v>
      </c>
      <c r="K3012" s="1" t="str">
        <f t="shared" si="95"/>
        <v>2012</v>
      </c>
      <c r="L3012" s="1">
        <f t="shared" si="94"/>
        <v>48</v>
      </c>
      <c r="M3012" s="1" t="s">
        <v>79</v>
      </c>
    </row>
    <row r="3013" spans="8:13">
      <c r="H3013" s="1" t="s">
        <v>1343</v>
      </c>
      <c r="I3013" s="1" t="s">
        <v>7570</v>
      </c>
      <c r="J3013" s="1" t="s">
        <v>5680</v>
      </c>
      <c r="K3013" s="1" t="str">
        <f t="shared" si="95"/>
        <v>2020</v>
      </c>
      <c r="L3013" s="1">
        <f t="shared" si="94"/>
        <v>41</v>
      </c>
      <c r="M3013" s="1" t="s">
        <v>60</v>
      </c>
    </row>
    <row r="3014" spans="8:13" hidden="1">
      <c r="H3014" s="1" t="s">
        <v>187</v>
      </c>
      <c r="I3014" s="1" t="s">
        <v>9868</v>
      </c>
      <c r="J3014" s="1" t="s">
        <v>4019</v>
      </c>
      <c r="K3014" s="1" t="str">
        <f t="shared" si="95"/>
        <v>2013</v>
      </c>
      <c r="L3014" s="1">
        <f t="shared" si="94"/>
        <v>9</v>
      </c>
      <c r="M3014" s="1" t="s">
        <v>79</v>
      </c>
    </row>
    <row r="3015" spans="8:13">
      <c r="H3015" s="1" t="s">
        <v>128</v>
      </c>
      <c r="I3015" s="1" t="s">
        <v>7570</v>
      </c>
      <c r="J3015" s="1" t="s">
        <v>2299</v>
      </c>
      <c r="K3015" s="1" t="str">
        <f t="shared" si="95"/>
        <v>2019</v>
      </c>
      <c r="L3015" s="1">
        <f t="shared" si="94"/>
        <v>41</v>
      </c>
      <c r="M3015" s="1" t="s">
        <v>60</v>
      </c>
    </row>
    <row r="3016" spans="8:13">
      <c r="H3016" s="1" t="s">
        <v>299</v>
      </c>
      <c r="I3016" s="1" t="s">
        <v>7638</v>
      </c>
      <c r="J3016" s="1" t="s">
        <v>2023</v>
      </c>
      <c r="K3016" s="1" t="str">
        <f t="shared" si="95"/>
        <v>2013</v>
      </c>
      <c r="L3016" s="1">
        <f t="shared" si="94"/>
        <v>41</v>
      </c>
      <c r="M3016" s="1" t="s">
        <v>60</v>
      </c>
    </row>
    <row r="3017" spans="8:13" hidden="1">
      <c r="H3017" s="1" t="s">
        <v>809</v>
      </c>
      <c r="I3017" s="1" t="s">
        <v>9895</v>
      </c>
      <c r="J3017" s="1" t="s">
        <v>9896</v>
      </c>
      <c r="K3017" s="1" t="str">
        <f t="shared" si="95"/>
        <v>2010</v>
      </c>
      <c r="L3017" s="1">
        <f t="shared" si="94"/>
        <v>33</v>
      </c>
      <c r="M3017" s="1" t="s">
        <v>79</v>
      </c>
    </row>
    <row r="3018" spans="8:13">
      <c r="H3018" s="1" t="s">
        <v>1343</v>
      </c>
      <c r="I3018" s="1" t="s">
        <v>7224</v>
      </c>
      <c r="J3018" s="1" t="s">
        <v>1712</v>
      </c>
      <c r="K3018" s="1" t="str">
        <f t="shared" si="95"/>
        <v>2014</v>
      </c>
      <c r="L3018" s="1">
        <f t="shared" si="94"/>
        <v>41</v>
      </c>
      <c r="M3018" s="1" t="s">
        <v>60</v>
      </c>
    </row>
    <row r="3019" spans="8:13" hidden="1">
      <c r="H3019" s="1" t="s">
        <v>555</v>
      </c>
      <c r="I3019" s="1" t="s">
        <v>9895</v>
      </c>
      <c r="J3019" s="1" t="s">
        <v>2023</v>
      </c>
      <c r="K3019" s="1" t="str">
        <f t="shared" si="95"/>
        <v>2013</v>
      </c>
      <c r="L3019" s="1">
        <f t="shared" si="94"/>
        <v>40</v>
      </c>
      <c r="M3019" s="1" t="s">
        <v>79</v>
      </c>
    </row>
    <row r="3020" spans="8:13" hidden="1">
      <c r="H3020" s="1" t="s">
        <v>299</v>
      </c>
      <c r="I3020" s="1" t="s">
        <v>9902</v>
      </c>
      <c r="J3020" s="1" t="s">
        <v>1815</v>
      </c>
      <c r="K3020" s="1" t="str">
        <f t="shared" si="95"/>
        <v>2008</v>
      </c>
      <c r="L3020" s="1">
        <f t="shared" si="94"/>
        <v>39</v>
      </c>
      <c r="M3020" s="1" t="s">
        <v>79</v>
      </c>
    </row>
    <row r="3021" spans="8:13">
      <c r="H3021" s="1" t="s">
        <v>1343</v>
      </c>
      <c r="I3021" s="1" t="s">
        <v>544</v>
      </c>
      <c r="J3021" s="1" t="s">
        <v>7691</v>
      </c>
      <c r="K3021" s="1" t="str">
        <f t="shared" si="95"/>
        <v>2020</v>
      </c>
      <c r="L3021" s="1">
        <f t="shared" si="94"/>
        <v>41</v>
      </c>
      <c r="M3021" s="1" t="s">
        <v>60</v>
      </c>
    </row>
    <row r="3022" spans="8:13" hidden="1">
      <c r="H3022" s="1"/>
      <c r="I3022" s="1" t="s">
        <v>9908</v>
      </c>
      <c r="J3022" s="1" t="s">
        <v>9913</v>
      </c>
      <c r="K3022" s="1" t="str">
        <f t="shared" si="95"/>
        <v>2011</v>
      </c>
      <c r="L3022" s="1">
        <f t="shared" si="94"/>
        <v>-2</v>
      </c>
      <c r="M3022" s="1" t="s">
        <v>79</v>
      </c>
    </row>
    <row r="3023" spans="8:13">
      <c r="H3023" s="1" t="s">
        <v>310</v>
      </c>
      <c r="I3023" s="1" t="s">
        <v>8690</v>
      </c>
      <c r="J3023" s="1" t="s">
        <v>8709</v>
      </c>
      <c r="K3023" s="1" t="str">
        <f t="shared" si="95"/>
        <v>2016</v>
      </c>
      <c r="L3023" s="1">
        <f t="shared" si="94"/>
        <v>41</v>
      </c>
      <c r="M3023" s="1" t="s">
        <v>60</v>
      </c>
    </row>
    <row r="3024" spans="8:13">
      <c r="H3024" s="1" t="s">
        <v>128</v>
      </c>
      <c r="I3024" s="1" t="s">
        <v>8856</v>
      </c>
      <c r="J3024" s="1" t="s">
        <v>8822</v>
      </c>
      <c r="K3024" s="1" t="str">
        <f t="shared" si="95"/>
        <v>2013</v>
      </c>
      <c r="L3024" s="1">
        <f t="shared" si="94"/>
        <v>41</v>
      </c>
      <c r="M3024" s="1" t="s">
        <v>60</v>
      </c>
    </row>
    <row r="3025" spans="8:13" hidden="1">
      <c r="H3025" s="1" t="s">
        <v>187</v>
      </c>
      <c r="I3025" s="1" t="s">
        <v>9908</v>
      </c>
      <c r="J3025" s="1" t="s">
        <v>9231</v>
      </c>
      <c r="K3025" s="1" t="str">
        <f t="shared" si="95"/>
        <v>2012</v>
      </c>
      <c r="L3025" s="1">
        <f t="shared" si="94"/>
        <v>8</v>
      </c>
      <c r="M3025" s="1" t="s">
        <v>79</v>
      </c>
    </row>
    <row r="3026" spans="8:13">
      <c r="H3026" s="1" t="s">
        <v>1343</v>
      </c>
      <c r="I3026" s="1" t="s">
        <v>9662</v>
      </c>
      <c r="J3026" s="1" t="s">
        <v>9680</v>
      </c>
      <c r="K3026" s="1" t="str">
        <f t="shared" si="95"/>
        <v>2012</v>
      </c>
      <c r="L3026" s="1">
        <f t="shared" si="94"/>
        <v>41</v>
      </c>
      <c r="M3026" s="1" t="s">
        <v>60</v>
      </c>
    </row>
    <row r="3027" spans="8:13" hidden="1">
      <c r="H3027" s="1" t="s">
        <v>197</v>
      </c>
      <c r="I3027" s="1" t="s">
        <v>9931</v>
      </c>
      <c r="J3027" s="1" t="s">
        <v>9932</v>
      </c>
      <c r="K3027" s="1" t="str">
        <f t="shared" si="95"/>
        <v>2013</v>
      </c>
      <c r="L3027" s="1">
        <f t="shared" si="94"/>
        <v>17</v>
      </c>
      <c r="M3027" s="1" t="s">
        <v>79</v>
      </c>
    </row>
    <row r="3028" spans="8:13">
      <c r="H3028" s="1" t="s">
        <v>721</v>
      </c>
      <c r="I3028" s="1" t="s">
        <v>9724</v>
      </c>
      <c r="J3028" s="1" t="s">
        <v>1862</v>
      </c>
      <c r="K3028" s="1" t="str">
        <f t="shared" si="95"/>
        <v>2003</v>
      </c>
      <c r="L3028" s="1">
        <f t="shared" si="94"/>
        <v>41</v>
      </c>
      <c r="M3028" s="1" t="s">
        <v>60</v>
      </c>
    </row>
    <row r="3029" spans="8:13">
      <c r="H3029" s="1" t="s">
        <v>128</v>
      </c>
      <c r="I3029" s="1" t="s">
        <v>9473</v>
      </c>
      <c r="J3029" s="1" t="s">
        <v>1125</v>
      </c>
      <c r="K3029" s="1" t="str">
        <f t="shared" si="95"/>
        <v>2012</v>
      </c>
      <c r="L3029" s="1">
        <f t="shared" si="94"/>
        <v>41</v>
      </c>
      <c r="M3029" s="1" t="s">
        <v>60</v>
      </c>
    </row>
    <row r="3030" spans="8:13" hidden="1">
      <c r="H3030" s="1" t="s">
        <v>169</v>
      </c>
      <c r="I3030" s="1" t="s">
        <v>9829</v>
      </c>
      <c r="J3030" s="1" t="s">
        <v>7885</v>
      </c>
      <c r="K3030" s="1" t="str">
        <f t="shared" si="95"/>
        <v>2013</v>
      </c>
      <c r="L3030" s="1">
        <f t="shared" si="94"/>
        <v>20</v>
      </c>
      <c r="M3030" s="1" t="s">
        <v>79</v>
      </c>
    </row>
    <row r="3031" spans="8:13">
      <c r="H3031" s="1" t="s">
        <v>128</v>
      </c>
      <c r="I3031" s="1" t="s">
        <v>10100</v>
      </c>
      <c r="J3031" s="1" t="s">
        <v>10128</v>
      </c>
      <c r="K3031" s="1" t="str">
        <f t="shared" si="95"/>
        <v>2011</v>
      </c>
      <c r="L3031" s="1">
        <f t="shared" si="94"/>
        <v>41</v>
      </c>
      <c r="M3031" s="1" t="s">
        <v>60</v>
      </c>
    </row>
    <row r="3032" spans="8:13" hidden="1">
      <c r="H3032" s="1" t="s">
        <v>448</v>
      </c>
      <c r="I3032" s="1" t="s">
        <v>9950</v>
      </c>
      <c r="J3032" s="1" t="s">
        <v>9156</v>
      </c>
      <c r="K3032" s="1" t="str">
        <f t="shared" si="95"/>
        <v>2012</v>
      </c>
      <c r="L3032" s="1">
        <f t="shared" si="94"/>
        <v>31</v>
      </c>
      <c r="M3032" s="1" t="s">
        <v>79</v>
      </c>
    </row>
    <row r="3033" spans="8:13">
      <c r="H3033" s="1" t="s">
        <v>1343</v>
      </c>
      <c r="I3033" s="1" t="s">
        <v>3825</v>
      </c>
      <c r="J3033" s="1" t="s">
        <v>9101</v>
      </c>
      <c r="K3033" s="1" t="str">
        <f t="shared" si="95"/>
        <v>2012</v>
      </c>
      <c r="L3033" s="1">
        <f t="shared" si="94"/>
        <v>41</v>
      </c>
      <c r="M3033" s="1" t="s">
        <v>60</v>
      </c>
    </row>
    <row r="3034" spans="8:13">
      <c r="H3034" s="1" t="s">
        <v>1343</v>
      </c>
      <c r="I3034" s="1" t="s">
        <v>10309</v>
      </c>
      <c r="J3034" s="1" t="s">
        <v>10310</v>
      </c>
      <c r="K3034" s="1" t="str">
        <f t="shared" si="95"/>
        <v>2013</v>
      </c>
      <c r="L3034" s="1">
        <f t="shared" si="94"/>
        <v>41</v>
      </c>
      <c r="M3034" s="1" t="s">
        <v>60</v>
      </c>
    </row>
    <row r="3035" spans="8:13">
      <c r="H3035" s="1" t="s">
        <v>282</v>
      </c>
      <c r="I3035" s="1" t="s">
        <v>10478</v>
      </c>
      <c r="J3035" s="1" t="s">
        <v>1003</v>
      </c>
      <c r="K3035" s="1" t="str">
        <f t="shared" si="95"/>
        <v>2011</v>
      </c>
      <c r="L3035" s="1">
        <f t="shared" si="94"/>
        <v>41</v>
      </c>
      <c r="M3035" s="1" t="s">
        <v>60</v>
      </c>
    </row>
    <row r="3036" spans="8:13">
      <c r="H3036" s="1" t="s">
        <v>128</v>
      </c>
      <c r="I3036" s="1" t="s">
        <v>10543</v>
      </c>
      <c r="J3036" s="1" t="s">
        <v>1288</v>
      </c>
      <c r="K3036" s="1" t="str">
        <f t="shared" si="95"/>
        <v>2019</v>
      </c>
      <c r="L3036" s="1">
        <f t="shared" si="94"/>
        <v>41</v>
      </c>
      <c r="M3036" s="1" t="s">
        <v>60</v>
      </c>
    </row>
    <row r="3037" spans="8:13" hidden="1">
      <c r="H3037" s="1" t="s">
        <v>128</v>
      </c>
      <c r="I3037" s="1" t="s">
        <v>9968</v>
      </c>
      <c r="J3037" s="1" t="s">
        <v>9969</v>
      </c>
      <c r="K3037" s="1" t="str">
        <f t="shared" si="95"/>
        <v>2012</v>
      </c>
      <c r="L3037" s="1">
        <f t="shared" si="94"/>
        <v>41</v>
      </c>
      <c r="M3037" s="1" t="s">
        <v>79</v>
      </c>
    </row>
    <row r="3038" spans="8:13" hidden="1">
      <c r="H3038" s="1" t="s">
        <v>118</v>
      </c>
      <c r="I3038" s="1" t="s">
        <v>4019</v>
      </c>
      <c r="J3038" s="1" t="s">
        <v>9580</v>
      </c>
      <c r="K3038" s="1" t="str">
        <f t="shared" si="95"/>
        <v>2013</v>
      </c>
      <c r="L3038" s="1">
        <f t="shared" si="94"/>
        <v>25</v>
      </c>
      <c r="M3038" s="1" t="s">
        <v>79</v>
      </c>
    </row>
    <row r="3039" spans="8:13">
      <c r="H3039" s="1" t="s">
        <v>120</v>
      </c>
      <c r="I3039" s="1" t="s">
        <v>2332</v>
      </c>
      <c r="J3039" s="1" t="s">
        <v>7785</v>
      </c>
      <c r="K3039" s="1" t="str">
        <f t="shared" si="95"/>
        <v>2015</v>
      </c>
      <c r="L3039" s="1">
        <f t="shared" si="94"/>
        <v>41</v>
      </c>
      <c r="M3039" s="1" t="s">
        <v>60</v>
      </c>
    </row>
    <row r="3040" spans="8:13">
      <c r="H3040" s="1" t="s">
        <v>1343</v>
      </c>
      <c r="I3040" s="1" t="s">
        <v>7224</v>
      </c>
      <c r="J3040" s="1" t="s">
        <v>7329</v>
      </c>
      <c r="K3040" s="1" t="str">
        <f t="shared" si="95"/>
        <v>2014</v>
      </c>
      <c r="L3040" s="1">
        <f t="shared" si="94"/>
        <v>41</v>
      </c>
      <c r="M3040" s="1" t="s">
        <v>60</v>
      </c>
    </row>
    <row r="3041" spans="8:13">
      <c r="H3041" s="1" t="s">
        <v>128</v>
      </c>
      <c r="I3041" s="1" t="s">
        <v>8856</v>
      </c>
      <c r="J3041" s="1" t="s">
        <v>6947</v>
      </c>
      <c r="K3041" s="1" t="str">
        <f t="shared" si="95"/>
        <v>2013</v>
      </c>
      <c r="L3041" s="1">
        <f t="shared" si="94"/>
        <v>41</v>
      </c>
      <c r="M3041" s="1" t="s">
        <v>60</v>
      </c>
    </row>
    <row r="3042" spans="8:13">
      <c r="H3042" s="1" t="s">
        <v>128</v>
      </c>
      <c r="I3042" s="1" t="s">
        <v>1390</v>
      </c>
      <c r="J3042" s="1" t="s">
        <v>604</v>
      </c>
      <c r="K3042" s="1" t="str">
        <f t="shared" si="95"/>
        <v>2019</v>
      </c>
      <c r="L3042" s="1">
        <f t="shared" si="94"/>
        <v>42</v>
      </c>
      <c r="M3042" s="1" t="s">
        <v>60</v>
      </c>
    </row>
    <row r="3043" spans="8:13" hidden="1">
      <c r="H3043" s="1" t="s">
        <v>247</v>
      </c>
      <c r="I3043" s="1" t="s">
        <v>9989</v>
      </c>
      <c r="J3043" s="1" t="s">
        <v>4019</v>
      </c>
      <c r="K3043" s="1" t="str">
        <f t="shared" si="95"/>
        <v>2013</v>
      </c>
      <c r="L3043" s="1">
        <f t="shared" si="94"/>
        <v>15</v>
      </c>
      <c r="M3043" s="1" t="s">
        <v>79</v>
      </c>
    </row>
    <row r="3044" spans="8:13" hidden="1">
      <c r="H3044" s="1" t="s">
        <v>308</v>
      </c>
      <c r="I3044" s="1" t="s">
        <v>9989</v>
      </c>
      <c r="J3044" s="1" t="s">
        <v>941</v>
      </c>
      <c r="K3044" s="1" t="str">
        <f t="shared" si="95"/>
        <v>2011</v>
      </c>
      <c r="L3044" s="1">
        <f t="shared" si="94"/>
        <v>55</v>
      </c>
      <c r="M3044" s="1" t="s">
        <v>79</v>
      </c>
    </row>
    <row r="3045" spans="8:13">
      <c r="H3045" s="1" t="s">
        <v>128</v>
      </c>
      <c r="I3045" s="1" t="s">
        <v>679</v>
      </c>
      <c r="J3045" s="1" t="s">
        <v>679</v>
      </c>
      <c r="K3045" s="1" t="str">
        <f t="shared" si="95"/>
        <v>2019</v>
      </c>
      <c r="L3045" s="1">
        <f t="shared" si="94"/>
        <v>42</v>
      </c>
      <c r="M3045" s="1" t="s">
        <v>60</v>
      </c>
    </row>
    <row r="3046" spans="8:13" hidden="1">
      <c r="H3046" s="1" t="s">
        <v>101</v>
      </c>
      <c r="I3046" s="1" t="s">
        <v>9998</v>
      </c>
      <c r="J3046" s="1" t="s">
        <v>1918</v>
      </c>
      <c r="K3046" s="1" t="str">
        <f t="shared" si="95"/>
        <v>2007</v>
      </c>
      <c r="L3046" s="1">
        <f t="shared" si="94"/>
        <v>32</v>
      </c>
      <c r="M3046" s="1" t="s">
        <v>79</v>
      </c>
    </row>
    <row r="3047" spans="8:13" hidden="1">
      <c r="H3047" s="1" t="s">
        <v>71</v>
      </c>
      <c r="I3047" s="1" t="s">
        <v>9534</v>
      </c>
      <c r="J3047" s="1" t="s">
        <v>10002</v>
      </c>
      <c r="K3047" s="1" t="str">
        <f t="shared" si="95"/>
        <v>2012</v>
      </c>
      <c r="L3047" s="1">
        <f t="shared" si="94"/>
        <v>6</v>
      </c>
      <c r="M3047" s="1" t="s">
        <v>79</v>
      </c>
    </row>
    <row r="3048" spans="8:13" hidden="1">
      <c r="H3048" s="1" t="s">
        <v>573</v>
      </c>
      <c r="I3048" s="1" t="s">
        <v>9534</v>
      </c>
      <c r="J3048" s="1" t="s">
        <v>10006</v>
      </c>
      <c r="K3048" s="1" t="str">
        <f t="shared" si="95"/>
        <v>2012</v>
      </c>
      <c r="L3048" s="1">
        <f t="shared" si="94"/>
        <v>65</v>
      </c>
      <c r="M3048" s="1" t="s">
        <v>79</v>
      </c>
    </row>
    <row r="3049" spans="8:13">
      <c r="H3049" s="1" t="s">
        <v>128</v>
      </c>
      <c r="I3049" s="1" t="s">
        <v>368</v>
      </c>
      <c r="J3049" s="1" t="s">
        <v>2430</v>
      </c>
      <c r="K3049" s="1" t="str">
        <f t="shared" si="95"/>
        <v>2018</v>
      </c>
      <c r="L3049" s="1">
        <f t="shared" si="94"/>
        <v>42</v>
      </c>
      <c r="M3049" s="1" t="s">
        <v>60</v>
      </c>
    </row>
    <row r="3050" spans="8:13" hidden="1">
      <c r="H3050" s="1" t="s">
        <v>530</v>
      </c>
      <c r="I3050" s="1" t="s">
        <v>10013</v>
      </c>
      <c r="J3050" s="1" t="s">
        <v>10014</v>
      </c>
      <c r="K3050" s="1" t="str">
        <f t="shared" si="95"/>
        <v>2003</v>
      </c>
      <c r="L3050" s="1">
        <f t="shared" si="94"/>
        <v>23</v>
      </c>
      <c r="M3050" s="1" t="s">
        <v>79</v>
      </c>
    </row>
    <row r="3051" spans="8:13" hidden="1">
      <c r="H3051" s="1" t="s">
        <v>169</v>
      </c>
      <c r="I3051" s="1" t="s">
        <v>6287</v>
      </c>
      <c r="J3051" s="1" t="s">
        <v>9100</v>
      </c>
      <c r="K3051" s="1" t="str">
        <f t="shared" si="95"/>
        <v>2012</v>
      </c>
      <c r="L3051" s="1">
        <f t="shared" si="94"/>
        <v>19</v>
      </c>
      <c r="M3051" s="1" t="s">
        <v>79</v>
      </c>
    </row>
    <row r="3052" spans="8:13">
      <c r="H3052" s="1" t="s">
        <v>310</v>
      </c>
      <c r="I3052" s="1" t="s">
        <v>2534</v>
      </c>
      <c r="J3052" s="1" t="s">
        <v>1163</v>
      </c>
      <c r="K3052" s="1" t="str">
        <f t="shared" si="95"/>
        <v>2015</v>
      </c>
      <c r="L3052" s="1">
        <f t="shared" si="94"/>
        <v>42</v>
      </c>
      <c r="M3052" s="1" t="s">
        <v>60</v>
      </c>
    </row>
    <row r="3053" spans="8:13" hidden="1">
      <c r="H3053" s="1" t="s">
        <v>108</v>
      </c>
      <c r="I3053" s="1" t="s">
        <v>6287</v>
      </c>
      <c r="J3053" s="1"/>
      <c r="K3053" s="1" t="str">
        <f t="shared" si="95"/>
        <v>1900</v>
      </c>
      <c r="L3053" s="1">
        <f t="shared" si="94"/>
        <v>-105</v>
      </c>
      <c r="M3053" s="1"/>
    </row>
    <row r="3054" spans="8:13">
      <c r="H3054" s="1" t="s">
        <v>282</v>
      </c>
      <c r="I3054" s="1" t="s">
        <v>2534</v>
      </c>
      <c r="J3054" s="1" t="s">
        <v>823</v>
      </c>
      <c r="K3054" s="1" t="str">
        <f t="shared" si="95"/>
        <v>2017</v>
      </c>
      <c r="L3054" s="1">
        <f t="shared" si="94"/>
        <v>42</v>
      </c>
      <c r="M3054" s="1" t="s">
        <v>60</v>
      </c>
    </row>
    <row r="3055" spans="8:13">
      <c r="H3055" s="1" t="s">
        <v>128</v>
      </c>
      <c r="I3055" s="1" t="s">
        <v>2994</v>
      </c>
      <c r="J3055" s="1" t="s">
        <v>527</v>
      </c>
      <c r="K3055" s="1" t="str">
        <f t="shared" si="95"/>
        <v>2018</v>
      </c>
      <c r="L3055" s="1">
        <f t="shared" si="94"/>
        <v>42</v>
      </c>
      <c r="M3055" s="1" t="s">
        <v>60</v>
      </c>
    </row>
    <row r="3056" spans="8:13" hidden="1">
      <c r="H3056" s="1" t="s">
        <v>149</v>
      </c>
      <c r="I3056" s="1" t="s">
        <v>6287</v>
      </c>
      <c r="J3056" s="1" t="s">
        <v>9751</v>
      </c>
      <c r="K3056" s="1" t="str">
        <f t="shared" si="95"/>
        <v>2010</v>
      </c>
      <c r="L3056" s="1">
        <f t="shared" ref="L3056:L3119" si="96">H3056-(TEXT(I3056,"YYYY")-TEXT(J3056,"YYYY"))</f>
        <v>36</v>
      </c>
      <c r="M3056" s="1" t="s">
        <v>79</v>
      </c>
    </row>
    <row r="3057" spans="8:13">
      <c r="H3057" s="1" t="s">
        <v>128</v>
      </c>
      <c r="I3057" s="1" t="s">
        <v>3035</v>
      </c>
      <c r="J3057" s="1" t="s">
        <v>1304</v>
      </c>
      <c r="K3057" s="1" t="str">
        <f t="shared" si="95"/>
        <v>2018</v>
      </c>
      <c r="L3057" s="1">
        <f t="shared" si="96"/>
        <v>42</v>
      </c>
      <c r="M3057" s="1" t="s">
        <v>60</v>
      </c>
    </row>
    <row r="3058" spans="8:13" hidden="1">
      <c r="H3058" s="1" t="s">
        <v>324</v>
      </c>
      <c r="I3058" s="1" t="s">
        <v>8019</v>
      </c>
      <c r="J3058" s="1" t="s">
        <v>6732</v>
      </c>
      <c r="K3058" s="1" t="str">
        <f t="shared" si="95"/>
        <v>2013</v>
      </c>
      <c r="L3058" s="1">
        <f t="shared" si="96"/>
        <v>13</v>
      </c>
      <c r="M3058" s="1" t="s">
        <v>79</v>
      </c>
    </row>
    <row r="3059" spans="8:13">
      <c r="H3059" s="1" t="s">
        <v>180</v>
      </c>
      <c r="I3059" s="1" t="s">
        <v>1689</v>
      </c>
      <c r="J3059" s="1" t="s">
        <v>3318</v>
      </c>
      <c r="K3059" s="1" t="str">
        <f t="shared" si="95"/>
        <v>1997</v>
      </c>
      <c r="L3059" s="1">
        <f t="shared" si="96"/>
        <v>42</v>
      </c>
      <c r="M3059" s="1" t="s">
        <v>60</v>
      </c>
    </row>
    <row r="3060" spans="8:13">
      <c r="H3060" s="1" t="s">
        <v>128</v>
      </c>
      <c r="I3060" s="1" t="s">
        <v>5431</v>
      </c>
      <c r="J3060" s="1" t="s">
        <v>1286</v>
      </c>
      <c r="K3060" s="1" t="str">
        <f t="shared" si="95"/>
        <v>2017</v>
      </c>
      <c r="L3060" s="1">
        <f t="shared" si="96"/>
        <v>42</v>
      </c>
      <c r="M3060" s="1" t="s">
        <v>60</v>
      </c>
    </row>
    <row r="3061" spans="8:13" hidden="1">
      <c r="H3061" s="1" t="s">
        <v>134</v>
      </c>
      <c r="I3061" s="1" t="s">
        <v>9733</v>
      </c>
      <c r="J3061" s="1" t="s">
        <v>10054</v>
      </c>
      <c r="K3061" s="1" t="str">
        <f t="shared" si="95"/>
        <v>2008</v>
      </c>
      <c r="L3061" s="1">
        <f t="shared" si="96"/>
        <v>23</v>
      </c>
      <c r="M3061" s="1" t="s">
        <v>79</v>
      </c>
    </row>
    <row r="3062" spans="8:13" hidden="1">
      <c r="H3062" s="1" t="s">
        <v>58</v>
      </c>
      <c r="I3062" s="1" t="s">
        <v>9733</v>
      </c>
      <c r="J3062" s="1" t="s">
        <v>10054</v>
      </c>
      <c r="K3062" s="1" t="str">
        <f t="shared" si="95"/>
        <v>2008</v>
      </c>
      <c r="L3062" s="1">
        <f t="shared" si="96"/>
        <v>6</v>
      </c>
      <c r="M3062" s="1" t="s">
        <v>79</v>
      </c>
    </row>
    <row r="3063" spans="8:13" hidden="1">
      <c r="H3063" s="1" t="s">
        <v>217</v>
      </c>
      <c r="I3063" s="1" t="s">
        <v>9733</v>
      </c>
      <c r="J3063" s="1" t="s">
        <v>10060</v>
      </c>
      <c r="K3063" s="1" t="str">
        <f t="shared" si="95"/>
        <v>1998</v>
      </c>
      <c r="L3063" s="1">
        <f t="shared" si="96"/>
        <v>2</v>
      </c>
      <c r="M3063" s="1" t="s">
        <v>79</v>
      </c>
    </row>
    <row r="3064" spans="8:13">
      <c r="H3064" s="1" t="s">
        <v>282</v>
      </c>
      <c r="I3064" s="1" t="s">
        <v>5485</v>
      </c>
      <c r="J3064" s="1" t="s">
        <v>3171</v>
      </c>
      <c r="K3064" s="1" t="str">
        <f t="shared" si="95"/>
        <v>2016</v>
      </c>
      <c r="L3064" s="1">
        <f t="shared" si="96"/>
        <v>42</v>
      </c>
      <c r="M3064" s="1" t="s">
        <v>60</v>
      </c>
    </row>
    <row r="3065" spans="8:13">
      <c r="H3065" s="1" t="s">
        <v>189</v>
      </c>
      <c r="I3065" s="1" t="s">
        <v>4203</v>
      </c>
      <c r="J3065" s="1" t="s">
        <v>2019</v>
      </c>
      <c r="K3065" s="1" t="str">
        <f t="shared" si="95"/>
        <v>2012</v>
      </c>
      <c r="L3065" s="1">
        <f t="shared" si="96"/>
        <v>42</v>
      </c>
      <c r="M3065" s="1" t="s">
        <v>60</v>
      </c>
    </row>
    <row r="3066" spans="8:13" hidden="1">
      <c r="H3066" s="1" t="s">
        <v>530</v>
      </c>
      <c r="I3066" s="1" t="s">
        <v>9733</v>
      </c>
      <c r="J3066" s="1" t="s">
        <v>7778</v>
      </c>
      <c r="K3066" s="1" t="str">
        <f t="shared" si="95"/>
        <v>2012</v>
      </c>
      <c r="L3066" s="1">
        <f t="shared" si="96"/>
        <v>33</v>
      </c>
      <c r="M3066" s="1" t="s">
        <v>79</v>
      </c>
    </row>
    <row r="3067" spans="8:13">
      <c r="H3067" s="1" t="s">
        <v>128</v>
      </c>
      <c r="I3067" s="1" t="s">
        <v>159</v>
      </c>
      <c r="J3067" s="1" t="s">
        <v>250</v>
      </c>
      <c r="K3067" s="1" t="str">
        <f t="shared" si="95"/>
        <v>2016</v>
      </c>
      <c r="L3067" s="1">
        <f t="shared" si="96"/>
        <v>42</v>
      </c>
      <c r="M3067" s="1" t="s">
        <v>60</v>
      </c>
    </row>
    <row r="3068" spans="8:13" hidden="1">
      <c r="H3068" s="1" t="s">
        <v>197</v>
      </c>
      <c r="I3068" s="1" t="s">
        <v>10072</v>
      </c>
      <c r="J3068" s="1" t="s">
        <v>7778</v>
      </c>
      <c r="K3068" s="1" t="str">
        <f t="shared" si="95"/>
        <v>2012</v>
      </c>
      <c r="L3068" s="1">
        <f t="shared" si="96"/>
        <v>17</v>
      </c>
      <c r="M3068" s="1" t="s">
        <v>79</v>
      </c>
    </row>
    <row r="3069" spans="8:13">
      <c r="H3069" s="1" t="s">
        <v>310</v>
      </c>
      <c r="I3069" s="1" t="s">
        <v>5140</v>
      </c>
      <c r="J3069" s="1" t="s">
        <v>1712</v>
      </c>
      <c r="K3069" s="1" t="str">
        <f t="shared" si="95"/>
        <v>2014</v>
      </c>
      <c r="L3069" s="1">
        <f t="shared" si="96"/>
        <v>42</v>
      </c>
      <c r="M3069" s="1" t="s">
        <v>60</v>
      </c>
    </row>
    <row r="3070" spans="8:13" hidden="1">
      <c r="H3070" s="1" t="s">
        <v>197</v>
      </c>
      <c r="I3070" s="1" t="s">
        <v>10072</v>
      </c>
      <c r="J3070" s="1" t="s">
        <v>10084</v>
      </c>
      <c r="K3070" s="1" t="str">
        <f t="shared" si="95"/>
        <v>2006</v>
      </c>
      <c r="L3070" s="1">
        <f t="shared" si="96"/>
        <v>11</v>
      </c>
      <c r="M3070" s="1" t="s">
        <v>79</v>
      </c>
    </row>
    <row r="3071" spans="8:13" hidden="1">
      <c r="H3071" s="1" t="s">
        <v>375</v>
      </c>
      <c r="I3071" s="1" t="s">
        <v>10072</v>
      </c>
      <c r="J3071" s="1" t="s">
        <v>10088</v>
      </c>
      <c r="K3071" s="1" t="str">
        <f t="shared" si="95"/>
        <v>1962</v>
      </c>
      <c r="L3071" s="1">
        <f t="shared" si="96"/>
        <v>6</v>
      </c>
      <c r="M3071" s="1" t="s">
        <v>79</v>
      </c>
    </row>
    <row r="3072" spans="8:13">
      <c r="H3072" s="1" t="s">
        <v>128</v>
      </c>
      <c r="I3072" s="1" t="s">
        <v>5140</v>
      </c>
      <c r="J3072" s="1" t="s">
        <v>1286</v>
      </c>
      <c r="K3072" s="1" t="str">
        <f t="shared" si="95"/>
        <v>2017</v>
      </c>
      <c r="L3072" s="1">
        <f t="shared" si="96"/>
        <v>42</v>
      </c>
      <c r="M3072" s="1" t="s">
        <v>60</v>
      </c>
    </row>
    <row r="3073" spans="8:13">
      <c r="H3073" s="1" t="s">
        <v>128</v>
      </c>
      <c r="I3073" s="1" t="s">
        <v>6817</v>
      </c>
      <c r="J3073" s="1" t="s">
        <v>6818</v>
      </c>
      <c r="K3073" s="1" t="str">
        <f t="shared" si="95"/>
        <v>2015</v>
      </c>
      <c r="L3073" s="1">
        <f t="shared" si="96"/>
        <v>42</v>
      </c>
      <c r="M3073" s="1" t="s">
        <v>60</v>
      </c>
    </row>
    <row r="3074" spans="8:13">
      <c r="H3074" s="1" t="s">
        <v>128</v>
      </c>
      <c r="I3074" s="1" t="s">
        <v>7554</v>
      </c>
      <c r="J3074" s="1" t="s">
        <v>6287</v>
      </c>
      <c r="K3074" s="1" t="str">
        <f t="shared" ref="K3074:K3137" si="97">TEXT(J3074,"YYYY")</f>
        <v>2013</v>
      </c>
      <c r="L3074" s="1">
        <f t="shared" si="96"/>
        <v>42</v>
      </c>
      <c r="M3074" s="1" t="s">
        <v>60</v>
      </c>
    </row>
    <row r="3075" spans="8:13">
      <c r="H3075" s="1" t="s">
        <v>282</v>
      </c>
      <c r="I3075" s="1" t="s">
        <v>7898</v>
      </c>
      <c r="J3075" s="1" t="s">
        <v>4531</v>
      </c>
      <c r="K3075" s="1" t="str">
        <f t="shared" si="97"/>
        <v>2011</v>
      </c>
      <c r="L3075" s="1">
        <f t="shared" si="96"/>
        <v>42</v>
      </c>
      <c r="M3075" s="1" t="s">
        <v>60</v>
      </c>
    </row>
    <row r="3076" spans="8:13">
      <c r="H3076" s="1" t="s">
        <v>128</v>
      </c>
      <c r="I3076" s="1" t="s">
        <v>8431</v>
      </c>
      <c r="J3076" s="1" t="s">
        <v>6586</v>
      </c>
      <c r="K3076" s="1" t="str">
        <f t="shared" si="97"/>
        <v>2020</v>
      </c>
      <c r="L3076" s="1">
        <f t="shared" si="96"/>
        <v>42</v>
      </c>
      <c r="M3076" s="1" t="s">
        <v>60</v>
      </c>
    </row>
    <row r="3077" spans="8:13" hidden="1">
      <c r="H3077" s="1" t="s">
        <v>308</v>
      </c>
      <c r="I3077" s="1" t="s">
        <v>10100</v>
      </c>
      <c r="J3077" s="1" t="s">
        <v>10110</v>
      </c>
      <c r="K3077" s="1" t="str">
        <f t="shared" si="97"/>
        <v>2012</v>
      </c>
      <c r="L3077" s="1">
        <f t="shared" si="96"/>
        <v>57</v>
      </c>
      <c r="M3077" s="1" t="s">
        <v>79</v>
      </c>
    </row>
    <row r="3078" spans="8:13">
      <c r="H3078" s="1" t="s">
        <v>282</v>
      </c>
      <c r="I3078" s="1" t="s">
        <v>8512</v>
      </c>
      <c r="J3078" s="1" t="s">
        <v>6947</v>
      </c>
      <c r="K3078" s="1" t="str">
        <f t="shared" si="97"/>
        <v>2013</v>
      </c>
      <c r="L3078" s="1">
        <f t="shared" si="96"/>
        <v>42</v>
      </c>
      <c r="M3078" s="1" t="s">
        <v>60</v>
      </c>
    </row>
    <row r="3079" spans="8:13">
      <c r="H3079" s="1" t="s">
        <v>189</v>
      </c>
      <c r="I3079" s="1" t="s">
        <v>8945</v>
      </c>
      <c r="J3079" s="1" t="s">
        <v>1222</v>
      </c>
      <c r="K3079" s="1" t="str">
        <f t="shared" si="97"/>
        <v>2015</v>
      </c>
      <c r="L3079" s="1">
        <f t="shared" si="96"/>
        <v>42</v>
      </c>
      <c r="M3079" s="1" t="s">
        <v>60</v>
      </c>
    </row>
    <row r="3080" spans="8:13">
      <c r="H3080" s="1" t="s">
        <v>310</v>
      </c>
      <c r="I3080" s="1" t="s">
        <v>9108</v>
      </c>
      <c r="J3080" s="1" t="s">
        <v>9169</v>
      </c>
      <c r="K3080" s="1" t="str">
        <f t="shared" si="97"/>
        <v>2009</v>
      </c>
      <c r="L3080" s="1">
        <f t="shared" si="96"/>
        <v>42</v>
      </c>
      <c r="M3080" s="1" t="s">
        <v>60</v>
      </c>
    </row>
    <row r="3081" spans="8:13">
      <c r="H3081" s="1" t="s">
        <v>128</v>
      </c>
      <c r="I3081" s="1" t="s">
        <v>9293</v>
      </c>
      <c r="J3081" s="1" t="s">
        <v>606</v>
      </c>
      <c r="K3081" s="1" t="str">
        <f t="shared" si="97"/>
        <v>2020</v>
      </c>
      <c r="L3081" s="1">
        <f t="shared" si="96"/>
        <v>42</v>
      </c>
      <c r="M3081" s="1" t="s">
        <v>60</v>
      </c>
    </row>
    <row r="3082" spans="8:13" hidden="1">
      <c r="H3082" s="1" t="s">
        <v>197</v>
      </c>
      <c r="I3082" s="1" t="s">
        <v>10100</v>
      </c>
      <c r="J3082" s="1" t="s">
        <v>7898</v>
      </c>
      <c r="K3082" s="1" t="str">
        <f t="shared" si="97"/>
        <v>2012</v>
      </c>
      <c r="L3082" s="1">
        <f t="shared" si="96"/>
        <v>17</v>
      </c>
      <c r="M3082" s="1" t="s">
        <v>79</v>
      </c>
    </row>
    <row r="3083" spans="8:13">
      <c r="H3083" s="1" t="s">
        <v>299</v>
      </c>
      <c r="I3083" s="1" t="s">
        <v>9328</v>
      </c>
      <c r="J3083" s="1" t="s">
        <v>9329</v>
      </c>
      <c r="K3083" s="1" t="str">
        <f t="shared" si="97"/>
        <v>2010</v>
      </c>
      <c r="L3083" s="1">
        <f t="shared" si="96"/>
        <v>42</v>
      </c>
      <c r="M3083" s="1" t="s">
        <v>60</v>
      </c>
    </row>
    <row r="3084" spans="8:13">
      <c r="H3084" s="1" t="s">
        <v>128</v>
      </c>
      <c r="I3084" s="1" t="s">
        <v>9662</v>
      </c>
      <c r="J3084" s="1" t="s">
        <v>9689</v>
      </c>
      <c r="K3084" s="1" t="str">
        <f t="shared" si="97"/>
        <v>2012</v>
      </c>
      <c r="L3084" s="1">
        <f t="shared" si="96"/>
        <v>42</v>
      </c>
      <c r="M3084" s="1" t="s">
        <v>60</v>
      </c>
    </row>
    <row r="3085" spans="8:13">
      <c r="H3085" s="1" t="s">
        <v>389</v>
      </c>
      <c r="I3085" s="1" t="s">
        <v>10100</v>
      </c>
      <c r="J3085" s="1" t="s">
        <v>10125</v>
      </c>
      <c r="K3085" s="1" t="str">
        <f t="shared" si="97"/>
        <v>1992</v>
      </c>
      <c r="L3085" s="1">
        <f t="shared" si="96"/>
        <v>42</v>
      </c>
      <c r="M3085" s="1" t="s">
        <v>60</v>
      </c>
    </row>
    <row r="3086" spans="8:13" hidden="1">
      <c r="H3086" s="1" t="s">
        <v>149</v>
      </c>
      <c r="I3086" s="1" t="s">
        <v>10132</v>
      </c>
      <c r="J3086" s="1" t="s">
        <v>10135</v>
      </c>
      <c r="K3086" s="1" t="str">
        <f t="shared" si="97"/>
        <v>2006</v>
      </c>
      <c r="L3086" s="1">
        <f t="shared" si="96"/>
        <v>33</v>
      </c>
      <c r="M3086" s="1" t="s">
        <v>79</v>
      </c>
    </row>
    <row r="3087" spans="8:13">
      <c r="H3087" s="1" t="s">
        <v>128</v>
      </c>
      <c r="I3087" s="1" t="s">
        <v>9823</v>
      </c>
      <c r="J3087" s="1" t="s">
        <v>10151</v>
      </c>
      <c r="K3087" s="1" t="str">
        <f t="shared" si="97"/>
        <v>2012</v>
      </c>
      <c r="L3087" s="1">
        <f t="shared" si="96"/>
        <v>42</v>
      </c>
      <c r="M3087" s="1" t="s">
        <v>60</v>
      </c>
    </row>
    <row r="3088" spans="8:13">
      <c r="H3088" s="1" t="s">
        <v>375</v>
      </c>
      <c r="I3088" s="1" t="s">
        <v>9212</v>
      </c>
      <c r="J3088" s="1" t="s">
        <v>10287</v>
      </c>
      <c r="K3088" s="1" t="str">
        <f t="shared" si="97"/>
        <v>1999</v>
      </c>
      <c r="L3088" s="1">
        <f t="shared" si="96"/>
        <v>42</v>
      </c>
      <c r="M3088" s="1" t="s">
        <v>60</v>
      </c>
    </row>
    <row r="3089" spans="8:13">
      <c r="H3089" s="1" t="s">
        <v>128</v>
      </c>
      <c r="I3089" s="1" t="s">
        <v>10563</v>
      </c>
      <c r="J3089" s="1" t="s">
        <v>10563</v>
      </c>
      <c r="K3089" s="1" t="str">
        <f t="shared" si="97"/>
        <v>2013</v>
      </c>
      <c r="L3089" s="1">
        <f t="shared" si="96"/>
        <v>42</v>
      </c>
      <c r="M3089" s="1" t="s">
        <v>60</v>
      </c>
    </row>
    <row r="3090" spans="8:13">
      <c r="H3090" s="1" t="s">
        <v>189</v>
      </c>
      <c r="I3090" s="1" t="s">
        <v>193</v>
      </c>
      <c r="J3090" s="1" t="s">
        <v>2630</v>
      </c>
      <c r="K3090" s="1" t="str">
        <f t="shared" si="97"/>
        <v>2015</v>
      </c>
      <c r="L3090" s="1">
        <f t="shared" si="96"/>
        <v>42</v>
      </c>
      <c r="M3090" s="1" t="s">
        <v>60</v>
      </c>
    </row>
    <row r="3091" spans="8:13">
      <c r="H3091" s="1" t="s">
        <v>128</v>
      </c>
      <c r="I3091" s="1" t="s">
        <v>10517</v>
      </c>
      <c r="J3091" s="1" t="s">
        <v>10812</v>
      </c>
      <c r="K3091" s="1" t="str">
        <f t="shared" si="97"/>
        <v>2015</v>
      </c>
      <c r="L3091" s="1">
        <f t="shared" si="96"/>
        <v>42</v>
      </c>
      <c r="M3091" s="1" t="s">
        <v>60</v>
      </c>
    </row>
    <row r="3092" spans="8:13" hidden="1">
      <c r="H3092" s="1" t="s">
        <v>158</v>
      </c>
      <c r="I3092" s="1" t="s">
        <v>10156</v>
      </c>
      <c r="J3092" s="1" t="s">
        <v>10157</v>
      </c>
      <c r="K3092" s="1" t="str">
        <f t="shared" si="97"/>
        <v>2010</v>
      </c>
      <c r="L3092" s="1">
        <f t="shared" si="96"/>
        <v>9</v>
      </c>
      <c r="M3092" s="1" t="s">
        <v>79</v>
      </c>
    </row>
    <row r="3093" spans="8:13">
      <c r="H3093" s="1" t="s">
        <v>128</v>
      </c>
      <c r="I3093" s="1" t="s">
        <v>8481</v>
      </c>
      <c r="J3093" s="1" t="s">
        <v>358</v>
      </c>
      <c r="K3093" s="1" t="str">
        <f t="shared" si="97"/>
        <v>2020</v>
      </c>
      <c r="L3093" s="1">
        <f t="shared" si="96"/>
        <v>42</v>
      </c>
      <c r="M3093" s="1" t="s">
        <v>60</v>
      </c>
    </row>
    <row r="3094" spans="8:13">
      <c r="H3094" s="1" t="s">
        <v>256</v>
      </c>
      <c r="I3094" s="1" t="s">
        <v>9206</v>
      </c>
      <c r="J3094" s="1" t="s">
        <v>11203</v>
      </c>
      <c r="K3094" s="1" t="str">
        <f t="shared" si="97"/>
        <v>2004</v>
      </c>
      <c r="L3094" s="1">
        <f t="shared" si="96"/>
        <v>42</v>
      </c>
      <c r="M3094" s="1" t="s">
        <v>60</v>
      </c>
    </row>
    <row r="3095" spans="8:13" hidden="1">
      <c r="H3095" s="1" t="s">
        <v>53</v>
      </c>
      <c r="I3095" s="1" t="s">
        <v>10161</v>
      </c>
      <c r="J3095" s="1" t="s">
        <v>10170</v>
      </c>
      <c r="K3095" s="1" t="str">
        <f t="shared" si="97"/>
        <v>2012</v>
      </c>
      <c r="L3095" s="1">
        <f t="shared" si="96"/>
        <v>2</v>
      </c>
      <c r="M3095" s="1" t="s">
        <v>79</v>
      </c>
    </row>
    <row r="3096" spans="8:13">
      <c r="H3096" s="1" t="s">
        <v>128</v>
      </c>
      <c r="I3096" s="1" t="s">
        <v>9308</v>
      </c>
      <c r="J3096" s="1" t="s">
        <v>5710</v>
      </c>
      <c r="K3096" s="1" t="str">
        <f t="shared" si="97"/>
        <v>2020</v>
      </c>
      <c r="L3096" s="1">
        <f t="shared" si="96"/>
        <v>42</v>
      </c>
      <c r="M3096" s="1" t="s">
        <v>60</v>
      </c>
    </row>
    <row r="3097" spans="8:13">
      <c r="H3097" s="1" t="s">
        <v>282</v>
      </c>
      <c r="I3097" s="1" t="s">
        <v>8512</v>
      </c>
      <c r="J3097" s="1" t="s">
        <v>6947</v>
      </c>
      <c r="K3097" s="1" t="str">
        <f t="shared" si="97"/>
        <v>2013</v>
      </c>
      <c r="L3097" s="1">
        <f t="shared" si="96"/>
        <v>42</v>
      </c>
      <c r="M3097" s="1" t="s">
        <v>60</v>
      </c>
    </row>
    <row r="3098" spans="8:13">
      <c r="H3098" s="1" t="s">
        <v>299</v>
      </c>
      <c r="I3098" s="1" t="s">
        <v>335</v>
      </c>
      <c r="J3098" s="1" t="s">
        <v>3458</v>
      </c>
      <c r="K3098" s="1" t="str">
        <f t="shared" si="97"/>
        <v>2018</v>
      </c>
      <c r="L3098" s="1">
        <f t="shared" si="96"/>
        <v>42</v>
      </c>
      <c r="M3098" s="1" t="s">
        <v>60</v>
      </c>
    </row>
    <row r="3099" spans="8:13">
      <c r="H3099" s="1" t="s">
        <v>136</v>
      </c>
      <c r="I3099" s="1" t="s">
        <v>11688</v>
      </c>
      <c r="J3099" s="1" t="s">
        <v>11719</v>
      </c>
      <c r="K3099" s="1" t="str">
        <f t="shared" si="97"/>
        <v>2008</v>
      </c>
      <c r="L3099" s="1">
        <f t="shared" si="96"/>
        <v>42</v>
      </c>
      <c r="M3099" s="1" t="s">
        <v>60</v>
      </c>
    </row>
    <row r="3100" spans="8:13" hidden="1">
      <c r="H3100" s="1" t="s">
        <v>101</v>
      </c>
      <c r="I3100" s="1" t="s">
        <v>3825</v>
      </c>
      <c r="J3100" s="1" t="s">
        <v>10186</v>
      </c>
      <c r="K3100" s="1" t="str">
        <f t="shared" si="97"/>
        <v>1995</v>
      </c>
      <c r="L3100" s="1">
        <f t="shared" si="96"/>
        <v>21</v>
      </c>
      <c r="M3100" s="1" t="s">
        <v>79</v>
      </c>
    </row>
    <row r="3101" spans="8:13" hidden="1">
      <c r="H3101" s="1" t="s">
        <v>479</v>
      </c>
      <c r="I3101" s="1" t="s">
        <v>7320</v>
      </c>
      <c r="J3101" s="1" t="s">
        <v>10189</v>
      </c>
      <c r="K3101" s="1" t="str">
        <f t="shared" si="97"/>
        <v>2011</v>
      </c>
      <c r="L3101" s="1">
        <f t="shared" si="96"/>
        <v>18</v>
      </c>
      <c r="M3101" s="1" t="s">
        <v>79</v>
      </c>
    </row>
    <row r="3102" spans="8:13" hidden="1">
      <c r="H3102" s="1" t="s">
        <v>71</v>
      </c>
      <c r="I3102" s="1" t="s">
        <v>10193</v>
      </c>
      <c r="J3102" s="1" t="s">
        <v>10194</v>
      </c>
      <c r="K3102" s="1" t="str">
        <f t="shared" si="97"/>
        <v>2012</v>
      </c>
      <c r="L3102" s="1">
        <f t="shared" si="96"/>
        <v>7</v>
      </c>
      <c r="M3102" s="1" t="s">
        <v>79</v>
      </c>
    </row>
    <row r="3103" spans="8:13">
      <c r="H3103" s="1" t="s">
        <v>128</v>
      </c>
      <c r="I3103" s="1" t="s">
        <v>6724</v>
      </c>
      <c r="J3103" s="1" t="s">
        <v>1534</v>
      </c>
      <c r="K3103" s="1" t="str">
        <f t="shared" si="97"/>
        <v>2016</v>
      </c>
      <c r="L3103" s="1">
        <f t="shared" si="96"/>
        <v>42</v>
      </c>
      <c r="M3103" s="1" t="s">
        <v>60</v>
      </c>
    </row>
    <row r="3104" spans="8:13" hidden="1">
      <c r="H3104" s="1" t="s">
        <v>187</v>
      </c>
      <c r="I3104" s="1" t="s">
        <v>9708</v>
      </c>
      <c r="J3104" s="1" t="s">
        <v>10200</v>
      </c>
      <c r="K3104" s="1" t="str">
        <f t="shared" si="97"/>
        <v>2011</v>
      </c>
      <c r="L3104" s="1">
        <f t="shared" si="96"/>
        <v>8</v>
      </c>
      <c r="M3104" s="1" t="s">
        <v>79</v>
      </c>
    </row>
    <row r="3105" spans="8:13">
      <c r="H3105" s="1" t="s">
        <v>484</v>
      </c>
      <c r="I3105" s="1" t="s">
        <v>5707</v>
      </c>
      <c r="J3105" s="1" t="s">
        <v>11905</v>
      </c>
      <c r="K3105" s="1" t="str">
        <f t="shared" si="97"/>
        <v>2014</v>
      </c>
      <c r="L3105" s="1">
        <f t="shared" si="96"/>
        <v>42</v>
      </c>
      <c r="M3105" s="1" t="s">
        <v>60</v>
      </c>
    </row>
    <row r="3106" spans="8:13">
      <c r="H3106" s="1" t="s">
        <v>299</v>
      </c>
      <c r="I3106" s="1" t="s">
        <v>3887</v>
      </c>
      <c r="J3106" s="1" t="s">
        <v>2496</v>
      </c>
      <c r="K3106" s="1" t="str">
        <f t="shared" si="97"/>
        <v>2018</v>
      </c>
      <c r="L3106" s="1">
        <f t="shared" si="96"/>
        <v>42</v>
      </c>
      <c r="M3106" s="1" t="s">
        <v>60</v>
      </c>
    </row>
    <row r="3107" spans="8:13">
      <c r="H3107" s="1" t="s">
        <v>299</v>
      </c>
      <c r="I3107" s="1" t="s">
        <v>726</v>
      </c>
      <c r="J3107" s="1" t="s">
        <v>728</v>
      </c>
      <c r="K3107" s="1" t="str">
        <f t="shared" si="97"/>
        <v>2018</v>
      </c>
      <c r="L3107" s="1">
        <f t="shared" si="96"/>
        <v>43</v>
      </c>
      <c r="M3107" s="1" t="s">
        <v>60</v>
      </c>
    </row>
    <row r="3108" spans="8:13" hidden="1">
      <c r="H3108" s="1" t="s">
        <v>189</v>
      </c>
      <c r="I3108" s="1" t="s">
        <v>9041</v>
      </c>
      <c r="J3108" s="1" t="s">
        <v>10215</v>
      </c>
      <c r="K3108" s="1" t="str">
        <f t="shared" si="97"/>
        <v>1992</v>
      </c>
      <c r="L3108" s="1">
        <f t="shared" si="96"/>
        <v>27</v>
      </c>
      <c r="M3108" s="1" t="s">
        <v>79</v>
      </c>
    </row>
    <row r="3109" spans="8:13">
      <c r="H3109" s="1" t="s">
        <v>282</v>
      </c>
      <c r="I3109" s="1" t="s">
        <v>774</v>
      </c>
      <c r="J3109" s="1" t="s">
        <v>774</v>
      </c>
      <c r="K3109" s="1" t="str">
        <f t="shared" si="97"/>
        <v>2014</v>
      </c>
      <c r="L3109" s="1">
        <f t="shared" si="96"/>
        <v>43</v>
      </c>
      <c r="M3109" s="1" t="s">
        <v>60</v>
      </c>
    </row>
    <row r="3110" spans="8:13" hidden="1">
      <c r="H3110" s="1" t="s">
        <v>187</v>
      </c>
      <c r="I3110" s="1" t="s">
        <v>8019</v>
      </c>
      <c r="J3110" s="1" t="s">
        <v>6038</v>
      </c>
      <c r="K3110" s="1" t="str">
        <f t="shared" si="97"/>
        <v>2013</v>
      </c>
      <c r="L3110" s="1">
        <f t="shared" si="96"/>
        <v>9</v>
      </c>
      <c r="M3110" s="1" t="s">
        <v>79</v>
      </c>
    </row>
    <row r="3111" spans="8:13">
      <c r="H3111" s="1" t="s">
        <v>282</v>
      </c>
      <c r="I3111" s="1" t="s">
        <v>1107</v>
      </c>
      <c r="J3111" s="1" t="s">
        <v>1110</v>
      </c>
      <c r="K3111" s="1" t="str">
        <f t="shared" si="97"/>
        <v>2019</v>
      </c>
      <c r="L3111" s="1">
        <f t="shared" si="96"/>
        <v>43</v>
      </c>
      <c r="M3111" s="1" t="s">
        <v>60</v>
      </c>
    </row>
    <row r="3112" spans="8:13">
      <c r="H3112" s="1" t="s">
        <v>282</v>
      </c>
      <c r="I3112" s="1" t="s">
        <v>1350</v>
      </c>
      <c r="J3112" s="1" t="s">
        <v>903</v>
      </c>
      <c r="K3112" s="1" t="str">
        <f t="shared" si="97"/>
        <v>2019</v>
      </c>
      <c r="L3112" s="1">
        <f t="shared" si="96"/>
        <v>43</v>
      </c>
      <c r="M3112" s="1" t="s">
        <v>60</v>
      </c>
    </row>
    <row r="3113" spans="8:13">
      <c r="H3113" s="1" t="s">
        <v>282</v>
      </c>
      <c r="I3113" s="1" t="s">
        <v>1637</v>
      </c>
      <c r="J3113" s="1" t="s">
        <v>1640</v>
      </c>
      <c r="K3113" s="1" t="str">
        <f t="shared" si="97"/>
        <v>2019</v>
      </c>
      <c r="L3113" s="1">
        <f t="shared" si="96"/>
        <v>43</v>
      </c>
      <c r="M3113" s="1" t="s">
        <v>60</v>
      </c>
    </row>
    <row r="3114" spans="8:13" hidden="1">
      <c r="H3114" s="1" t="s">
        <v>644</v>
      </c>
      <c r="I3114" s="1" t="s">
        <v>9437</v>
      </c>
      <c r="J3114" s="1" t="s">
        <v>10229</v>
      </c>
      <c r="K3114" s="1" t="str">
        <f t="shared" si="97"/>
        <v>2009</v>
      </c>
      <c r="L3114" s="1">
        <f t="shared" si="96"/>
        <v>31</v>
      </c>
      <c r="M3114" s="1" t="s">
        <v>79</v>
      </c>
    </row>
    <row r="3115" spans="8:13">
      <c r="H3115" s="1" t="s">
        <v>189</v>
      </c>
      <c r="I3115" s="1" t="s">
        <v>2381</v>
      </c>
      <c r="J3115" s="1" t="s">
        <v>2382</v>
      </c>
      <c r="K3115" s="1" t="str">
        <f t="shared" si="97"/>
        <v>2014</v>
      </c>
      <c r="L3115" s="1">
        <f t="shared" si="96"/>
        <v>43</v>
      </c>
      <c r="M3115" s="1" t="s">
        <v>60</v>
      </c>
    </row>
    <row r="3116" spans="8:13">
      <c r="H3116" s="1" t="s">
        <v>282</v>
      </c>
      <c r="I3116" s="1" t="s">
        <v>2689</v>
      </c>
      <c r="J3116" s="1" t="s">
        <v>191</v>
      </c>
      <c r="K3116" s="1" t="str">
        <f t="shared" si="97"/>
        <v>2018</v>
      </c>
      <c r="L3116" s="1">
        <f t="shared" si="96"/>
        <v>43</v>
      </c>
      <c r="M3116" s="1" t="s">
        <v>60</v>
      </c>
    </row>
    <row r="3117" spans="8:13" hidden="1">
      <c r="H3117" s="1" t="s">
        <v>187</v>
      </c>
      <c r="I3117" s="1" t="s">
        <v>3125</v>
      </c>
      <c r="J3117" s="1" t="s">
        <v>604</v>
      </c>
      <c r="K3117" s="1" t="str">
        <f t="shared" si="97"/>
        <v>2019</v>
      </c>
      <c r="L3117" s="1">
        <f t="shared" si="96"/>
        <v>8</v>
      </c>
      <c r="M3117" s="1" t="s">
        <v>79</v>
      </c>
    </row>
    <row r="3118" spans="8:13" hidden="1">
      <c r="H3118" s="1" t="s">
        <v>187</v>
      </c>
      <c r="I3118" s="1" t="s">
        <v>9437</v>
      </c>
      <c r="J3118" s="1" t="s">
        <v>178</v>
      </c>
      <c r="K3118" s="1" t="str">
        <f t="shared" si="97"/>
        <v>2012</v>
      </c>
      <c r="L3118" s="1">
        <f t="shared" si="96"/>
        <v>8</v>
      </c>
      <c r="M3118" s="1" t="s">
        <v>79</v>
      </c>
    </row>
    <row r="3119" spans="8:13" hidden="1">
      <c r="H3119" s="1" t="s">
        <v>101</v>
      </c>
      <c r="I3119" s="1" t="s">
        <v>9437</v>
      </c>
      <c r="J3119" s="1" t="s">
        <v>10246</v>
      </c>
      <c r="K3119" s="1" t="str">
        <f t="shared" si="97"/>
        <v>2013</v>
      </c>
      <c r="L3119" s="1">
        <f t="shared" si="96"/>
        <v>38</v>
      </c>
      <c r="M3119" s="1" t="s">
        <v>79</v>
      </c>
    </row>
    <row r="3120" spans="8:13">
      <c r="H3120" s="1" t="s">
        <v>120</v>
      </c>
      <c r="I3120" s="1" t="s">
        <v>2418</v>
      </c>
      <c r="J3120" s="1" t="s">
        <v>2839</v>
      </c>
      <c r="K3120" s="1" t="str">
        <f t="shared" si="97"/>
        <v>2015</v>
      </c>
      <c r="L3120" s="1">
        <f t="shared" ref="L3120:L3183" si="98">H3120-(TEXT(I3120,"YYYY")-TEXT(J3120,"YYYY"))</f>
        <v>43</v>
      </c>
      <c r="M3120" s="1" t="s">
        <v>60</v>
      </c>
    </row>
    <row r="3121" spans="8:13" hidden="1">
      <c r="H3121" s="1" t="s">
        <v>324</v>
      </c>
      <c r="I3121" s="1" t="s">
        <v>3125</v>
      </c>
      <c r="J3121" s="1" t="s">
        <v>709</v>
      </c>
      <c r="K3121" s="1" t="str">
        <f t="shared" si="97"/>
        <v>2019</v>
      </c>
      <c r="L3121" s="1">
        <f t="shared" si="98"/>
        <v>12</v>
      </c>
      <c r="M3121" s="1" t="s">
        <v>79</v>
      </c>
    </row>
    <row r="3122" spans="8:13">
      <c r="H3122" s="1" t="s">
        <v>282</v>
      </c>
      <c r="I3122" s="1" t="s">
        <v>3035</v>
      </c>
      <c r="J3122" s="1" t="s">
        <v>2779</v>
      </c>
      <c r="K3122" s="1" t="str">
        <f t="shared" si="97"/>
        <v>2018</v>
      </c>
      <c r="L3122" s="1">
        <f t="shared" si="98"/>
        <v>43</v>
      </c>
      <c r="M3122" s="1" t="s">
        <v>60</v>
      </c>
    </row>
    <row r="3123" spans="8:13">
      <c r="H3123" s="1" t="s">
        <v>282</v>
      </c>
      <c r="I3123" s="1" t="s">
        <v>896</v>
      </c>
      <c r="J3123" s="1" t="s">
        <v>66</v>
      </c>
      <c r="K3123" s="1" t="str">
        <f t="shared" si="97"/>
        <v>2019</v>
      </c>
      <c r="L3123" s="1">
        <f t="shared" si="98"/>
        <v>43</v>
      </c>
      <c r="M3123" s="1" t="s">
        <v>60</v>
      </c>
    </row>
    <row r="3124" spans="8:13">
      <c r="H3124" s="1" t="s">
        <v>299</v>
      </c>
      <c r="I3124" s="1" t="s">
        <v>4196</v>
      </c>
      <c r="J3124" s="1" t="s">
        <v>4203</v>
      </c>
      <c r="K3124" s="1" t="str">
        <f t="shared" si="97"/>
        <v>2017</v>
      </c>
      <c r="L3124" s="1">
        <f t="shared" si="98"/>
        <v>43</v>
      </c>
      <c r="M3124" s="1" t="s">
        <v>60</v>
      </c>
    </row>
    <row r="3125" spans="8:13">
      <c r="H3125" s="1" t="s">
        <v>299</v>
      </c>
      <c r="I3125" s="1" t="s">
        <v>3254</v>
      </c>
      <c r="J3125" s="1" t="s">
        <v>2237</v>
      </c>
      <c r="K3125" s="1" t="str">
        <f t="shared" si="97"/>
        <v>2016</v>
      </c>
      <c r="L3125" s="1">
        <f t="shared" si="98"/>
        <v>43</v>
      </c>
      <c r="M3125" s="1" t="s">
        <v>60</v>
      </c>
    </row>
    <row r="3126" spans="8:13">
      <c r="H3126" s="1" t="s">
        <v>120</v>
      </c>
      <c r="I3126" s="1" t="s">
        <v>4960</v>
      </c>
      <c r="J3126" s="1" t="s">
        <v>4961</v>
      </c>
      <c r="K3126" s="1" t="str">
        <f t="shared" si="97"/>
        <v>2014</v>
      </c>
      <c r="L3126" s="1">
        <f t="shared" si="98"/>
        <v>43</v>
      </c>
      <c r="M3126" s="1" t="s">
        <v>60</v>
      </c>
    </row>
    <row r="3127" spans="8:13">
      <c r="H3127" s="1" t="s">
        <v>282</v>
      </c>
      <c r="I3127" s="1" t="s">
        <v>5140</v>
      </c>
      <c r="J3127" s="1" t="s">
        <v>241</v>
      </c>
      <c r="K3127" s="1" t="str">
        <f t="shared" si="97"/>
        <v>2017</v>
      </c>
      <c r="L3127" s="1">
        <f t="shared" si="98"/>
        <v>43</v>
      </c>
      <c r="M3127" s="1" t="s">
        <v>60</v>
      </c>
    </row>
    <row r="3128" spans="8:13" hidden="1">
      <c r="H3128" s="1" t="s">
        <v>197</v>
      </c>
      <c r="I3128" s="1" t="s">
        <v>3125</v>
      </c>
      <c r="J3128" s="1" t="s">
        <v>7672</v>
      </c>
      <c r="K3128" s="1" t="str">
        <f t="shared" si="97"/>
        <v>2020</v>
      </c>
      <c r="L3128" s="1">
        <f t="shared" si="98"/>
        <v>17</v>
      </c>
      <c r="M3128" s="1" t="s">
        <v>79</v>
      </c>
    </row>
    <row r="3129" spans="8:13">
      <c r="H3129" s="1" t="s">
        <v>282</v>
      </c>
      <c r="I3129" s="1" t="s">
        <v>6000</v>
      </c>
      <c r="J3129" s="1" t="s">
        <v>3708</v>
      </c>
      <c r="K3129" s="1" t="str">
        <f t="shared" si="97"/>
        <v>2017</v>
      </c>
      <c r="L3129" s="1">
        <f t="shared" si="98"/>
        <v>43</v>
      </c>
      <c r="M3129" s="1" t="s">
        <v>60</v>
      </c>
    </row>
    <row r="3130" spans="8:13" hidden="1">
      <c r="H3130" s="1" t="s">
        <v>144</v>
      </c>
      <c r="I3130" s="1" t="s">
        <v>3125</v>
      </c>
      <c r="J3130" s="1" t="s">
        <v>1286</v>
      </c>
      <c r="K3130" s="1" t="str">
        <f t="shared" si="97"/>
        <v>2017</v>
      </c>
      <c r="L3130" s="1">
        <f t="shared" si="98"/>
        <v>21</v>
      </c>
      <c r="M3130" s="1" t="s">
        <v>79</v>
      </c>
    </row>
    <row r="3131" spans="8:13">
      <c r="H3131" s="1" t="s">
        <v>299</v>
      </c>
      <c r="I3131" s="1" t="s">
        <v>4291</v>
      </c>
      <c r="J3131" s="1" t="s">
        <v>1534</v>
      </c>
      <c r="K3131" s="1" t="str">
        <f t="shared" si="97"/>
        <v>2016</v>
      </c>
      <c r="L3131" s="1">
        <f t="shared" si="98"/>
        <v>43</v>
      </c>
      <c r="M3131" s="1" t="s">
        <v>60</v>
      </c>
    </row>
    <row r="3132" spans="8:13">
      <c r="H3132" s="1" t="s">
        <v>282</v>
      </c>
      <c r="I3132" s="1" t="s">
        <v>6689</v>
      </c>
      <c r="J3132" s="1" t="s">
        <v>6686</v>
      </c>
      <c r="K3132" s="1" t="str">
        <f t="shared" si="97"/>
        <v>2015</v>
      </c>
      <c r="L3132" s="1">
        <f t="shared" si="98"/>
        <v>43</v>
      </c>
      <c r="M3132" s="1" t="s">
        <v>60</v>
      </c>
    </row>
    <row r="3133" spans="8:13">
      <c r="H3133" s="1" t="s">
        <v>301</v>
      </c>
      <c r="I3133" s="1" t="s">
        <v>5582</v>
      </c>
      <c r="J3133" s="1" t="s">
        <v>7273</v>
      </c>
      <c r="K3133" s="1" t="str">
        <f t="shared" si="97"/>
        <v>2005</v>
      </c>
      <c r="L3133" s="1">
        <f t="shared" si="98"/>
        <v>43</v>
      </c>
      <c r="M3133" s="1" t="s">
        <v>60</v>
      </c>
    </row>
    <row r="3134" spans="8:13">
      <c r="H3134" s="1" t="s">
        <v>299</v>
      </c>
      <c r="I3134" s="1" t="s">
        <v>5747</v>
      </c>
      <c r="J3134" s="1" t="s">
        <v>7337</v>
      </c>
      <c r="K3134" s="1" t="str">
        <f t="shared" si="97"/>
        <v>2014</v>
      </c>
      <c r="L3134" s="1">
        <f t="shared" si="98"/>
        <v>43</v>
      </c>
      <c r="M3134" s="1" t="s">
        <v>60</v>
      </c>
    </row>
    <row r="3135" spans="8:13">
      <c r="H3135" s="1" t="s">
        <v>299</v>
      </c>
      <c r="I3135" s="1" t="s">
        <v>1184</v>
      </c>
      <c r="J3135" s="1" t="s">
        <v>459</v>
      </c>
      <c r="K3135" s="1" t="str">
        <f t="shared" si="97"/>
        <v>2019</v>
      </c>
      <c r="L3135" s="1">
        <f t="shared" si="98"/>
        <v>43</v>
      </c>
      <c r="M3135" s="1" t="s">
        <v>60</v>
      </c>
    </row>
    <row r="3136" spans="8:13">
      <c r="H3136" s="1" t="s">
        <v>299</v>
      </c>
      <c r="I3136" s="1" t="s">
        <v>7672</v>
      </c>
      <c r="J3136" s="1" t="s">
        <v>3802</v>
      </c>
      <c r="K3136" s="1" t="str">
        <f t="shared" si="97"/>
        <v>2019</v>
      </c>
      <c r="L3136" s="1">
        <f t="shared" si="98"/>
        <v>43</v>
      </c>
      <c r="M3136" s="1" t="s">
        <v>60</v>
      </c>
    </row>
    <row r="3137" spans="8:13">
      <c r="H3137" s="1" t="s">
        <v>189</v>
      </c>
      <c r="I3137" s="1" t="s">
        <v>1610</v>
      </c>
      <c r="J3137" s="1" t="s">
        <v>1534</v>
      </c>
      <c r="K3137" s="1" t="str">
        <f t="shared" si="97"/>
        <v>2016</v>
      </c>
      <c r="L3137" s="1">
        <f t="shared" si="98"/>
        <v>43</v>
      </c>
      <c r="M3137" s="1" t="s">
        <v>60</v>
      </c>
    </row>
    <row r="3138" spans="8:13" hidden="1">
      <c r="H3138" s="1" t="s">
        <v>149</v>
      </c>
      <c r="I3138" s="1" t="s">
        <v>10246</v>
      </c>
      <c r="J3138" s="1" t="s">
        <v>10303</v>
      </c>
      <c r="K3138" s="1" t="str">
        <f t="shared" ref="K3138:K3201" si="99">TEXT(J3138,"YYYY")</f>
        <v>2011</v>
      </c>
      <c r="L3138" s="1">
        <f t="shared" si="98"/>
        <v>37</v>
      </c>
      <c r="M3138" s="1" t="s">
        <v>79</v>
      </c>
    </row>
    <row r="3139" spans="8:13">
      <c r="H3139" s="1" t="s">
        <v>282</v>
      </c>
      <c r="I3139" s="1" t="s">
        <v>9108</v>
      </c>
      <c r="J3139" s="1" t="s">
        <v>178</v>
      </c>
      <c r="K3139" s="1" t="str">
        <f t="shared" si="99"/>
        <v>2012</v>
      </c>
      <c r="L3139" s="1">
        <f t="shared" si="98"/>
        <v>43</v>
      </c>
      <c r="M3139" s="1" t="s">
        <v>60</v>
      </c>
    </row>
    <row r="3140" spans="8:13">
      <c r="H3140" s="1" t="s">
        <v>282</v>
      </c>
      <c r="I3140" s="1" t="s">
        <v>9587</v>
      </c>
      <c r="J3140" s="1" t="s">
        <v>9588</v>
      </c>
      <c r="K3140" s="1" t="str">
        <f t="shared" si="99"/>
        <v>2012</v>
      </c>
      <c r="L3140" s="1">
        <f t="shared" si="98"/>
        <v>43</v>
      </c>
      <c r="M3140" s="1" t="s">
        <v>60</v>
      </c>
    </row>
    <row r="3141" spans="8:13" hidden="1">
      <c r="H3141" s="1" t="s">
        <v>584</v>
      </c>
      <c r="I3141" s="1" t="s">
        <v>10309</v>
      </c>
      <c r="J3141" s="1" t="s">
        <v>9978</v>
      </c>
      <c r="K3141" s="1" t="str">
        <f t="shared" si="99"/>
        <v>2013</v>
      </c>
      <c r="L3141" s="1">
        <f t="shared" si="98"/>
        <v>37</v>
      </c>
      <c r="M3141" s="1" t="s">
        <v>79</v>
      </c>
    </row>
    <row r="3142" spans="8:13" hidden="1">
      <c r="H3142" s="1" t="s">
        <v>118</v>
      </c>
      <c r="I3142" s="1" t="s">
        <v>9512</v>
      </c>
      <c r="J3142" s="1" t="s">
        <v>10263</v>
      </c>
      <c r="K3142" s="1" t="str">
        <f t="shared" si="99"/>
        <v>2013</v>
      </c>
      <c r="L3142" s="1">
        <f t="shared" si="98"/>
        <v>25</v>
      </c>
      <c r="M3142" s="1" t="s">
        <v>79</v>
      </c>
    </row>
    <row r="3143" spans="8:13">
      <c r="H3143" s="1" t="s">
        <v>120</v>
      </c>
      <c r="I3143" s="1" t="s">
        <v>9478</v>
      </c>
      <c r="J3143" s="1" t="s">
        <v>652</v>
      </c>
      <c r="K3143" s="1" t="str">
        <f t="shared" si="99"/>
        <v>2010</v>
      </c>
      <c r="L3143" s="1">
        <f t="shared" si="98"/>
        <v>43</v>
      </c>
      <c r="M3143" s="1" t="s">
        <v>60</v>
      </c>
    </row>
    <row r="3144" spans="8:13" hidden="1">
      <c r="H3144" s="1" t="s">
        <v>344</v>
      </c>
      <c r="I3144" s="1" t="s">
        <v>10281</v>
      </c>
      <c r="J3144" s="1" t="s">
        <v>7218</v>
      </c>
      <c r="K3144" s="1" t="str">
        <f t="shared" si="99"/>
        <v>2012</v>
      </c>
      <c r="L3144" s="1">
        <f t="shared" si="98"/>
        <v>13</v>
      </c>
      <c r="M3144" s="1" t="s">
        <v>79</v>
      </c>
    </row>
    <row r="3145" spans="8:13" hidden="1">
      <c r="H3145" s="1" t="s">
        <v>247</v>
      </c>
      <c r="I3145" s="1" t="s">
        <v>10281</v>
      </c>
      <c r="J3145" s="1" t="s">
        <v>962</v>
      </c>
      <c r="K3145" s="1" t="str">
        <f t="shared" si="99"/>
        <v>2020</v>
      </c>
      <c r="L3145" s="1">
        <f t="shared" si="98"/>
        <v>15</v>
      </c>
      <c r="M3145" s="1" t="s">
        <v>79</v>
      </c>
    </row>
    <row r="3146" spans="8:13" hidden="1">
      <c r="H3146" s="1" t="s">
        <v>809</v>
      </c>
      <c r="I3146" s="1" t="s">
        <v>9512</v>
      </c>
      <c r="J3146" s="1" t="s">
        <v>9512</v>
      </c>
      <c r="K3146" s="1" t="str">
        <f t="shared" si="99"/>
        <v>2013</v>
      </c>
      <c r="L3146" s="1">
        <f t="shared" si="98"/>
        <v>36</v>
      </c>
      <c r="M3146" s="1" t="s">
        <v>79</v>
      </c>
    </row>
    <row r="3147" spans="8:13">
      <c r="H3147" s="1" t="s">
        <v>282</v>
      </c>
      <c r="I3147" s="1" t="s">
        <v>9868</v>
      </c>
      <c r="J3147" s="1" t="s">
        <v>6558</v>
      </c>
      <c r="K3147" s="1" t="str">
        <f t="shared" si="99"/>
        <v>2013</v>
      </c>
      <c r="L3147" s="1">
        <f t="shared" si="98"/>
        <v>43</v>
      </c>
      <c r="M3147" s="1" t="s">
        <v>60</v>
      </c>
    </row>
    <row r="3148" spans="8:13">
      <c r="H3148" s="1" t="s">
        <v>299</v>
      </c>
      <c r="I3148" s="1" t="s">
        <v>9939</v>
      </c>
      <c r="J3148" s="1" t="s">
        <v>8380</v>
      </c>
      <c r="K3148" s="1" t="str">
        <f t="shared" si="99"/>
        <v>2012</v>
      </c>
      <c r="L3148" s="1">
        <f t="shared" si="98"/>
        <v>43</v>
      </c>
      <c r="M3148" s="1" t="s">
        <v>60</v>
      </c>
    </row>
    <row r="3149" spans="8:13" hidden="1">
      <c r="H3149" s="1" t="s">
        <v>375</v>
      </c>
      <c r="I3149" s="1" t="s">
        <v>10334</v>
      </c>
      <c r="J3149" s="1" t="s">
        <v>10335</v>
      </c>
      <c r="K3149" s="1" t="str">
        <f t="shared" si="99"/>
        <v>2010</v>
      </c>
      <c r="L3149" s="1">
        <f t="shared" si="98"/>
        <v>53</v>
      </c>
      <c r="M3149" s="1" t="s">
        <v>79</v>
      </c>
    </row>
    <row r="3150" spans="8:13" hidden="1">
      <c r="H3150" s="1" t="s">
        <v>217</v>
      </c>
      <c r="I3150" s="1" t="s">
        <v>9072</v>
      </c>
      <c r="J3150" s="1" t="s">
        <v>10338</v>
      </c>
      <c r="K3150" s="1" t="str">
        <f t="shared" si="99"/>
        <v>2010</v>
      </c>
      <c r="L3150" s="1">
        <f t="shared" si="98"/>
        <v>13</v>
      </c>
      <c r="M3150" s="1" t="s">
        <v>79</v>
      </c>
    </row>
    <row r="3151" spans="8:13" hidden="1">
      <c r="H3151" s="1" t="s">
        <v>310</v>
      </c>
      <c r="I3151" s="1" t="s">
        <v>9072</v>
      </c>
      <c r="J3151" s="1" t="s">
        <v>10343</v>
      </c>
      <c r="K3151" s="1" t="str">
        <f t="shared" si="99"/>
        <v>2008</v>
      </c>
      <c r="L3151" s="1">
        <f t="shared" si="98"/>
        <v>40</v>
      </c>
      <c r="M3151" s="1" t="s">
        <v>79</v>
      </c>
    </row>
    <row r="3152" spans="8:13">
      <c r="H3152" s="1" t="s">
        <v>299</v>
      </c>
      <c r="I3152" s="1" t="s">
        <v>10246</v>
      </c>
      <c r="J3152" s="1" t="s">
        <v>9455</v>
      </c>
      <c r="K3152" s="1" t="str">
        <f t="shared" si="99"/>
        <v>2012</v>
      </c>
      <c r="L3152" s="1">
        <f t="shared" si="98"/>
        <v>43</v>
      </c>
      <c r="M3152" s="1" t="s">
        <v>60</v>
      </c>
    </row>
    <row r="3153" spans="8:13" hidden="1">
      <c r="H3153" s="1" t="s">
        <v>584</v>
      </c>
      <c r="I3153" s="1" t="s">
        <v>9072</v>
      </c>
      <c r="J3153" s="1" t="s">
        <v>9709</v>
      </c>
      <c r="K3153" s="1" t="str">
        <f t="shared" si="99"/>
        <v>2012</v>
      </c>
      <c r="L3153" s="1">
        <f t="shared" si="98"/>
        <v>36</v>
      </c>
      <c r="M3153" s="1" t="s">
        <v>79</v>
      </c>
    </row>
    <row r="3154" spans="8:13">
      <c r="H3154" s="1" t="s">
        <v>310</v>
      </c>
      <c r="I3154" s="1" t="s">
        <v>10468</v>
      </c>
      <c r="J3154" s="1" t="s">
        <v>9874</v>
      </c>
      <c r="K3154" s="1" t="str">
        <f t="shared" si="99"/>
        <v>2011</v>
      </c>
      <c r="L3154" s="1">
        <f t="shared" si="98"/>
        <v>43</v>
      </c>
      <c r="M3154" s="1" t="s">
        <v>60</v>
      </c>
    </row>
    <row r="3155" spans="8:13">
      <c r="H3155" s="1" t="s">
        <v>484</v>
      </c>
      <c r="I3155" s="1" t="s">
        <v>11058</v>
      </c>
      <c r="J3155" s="1" t="s">
        <v>11069</v>
      </c>
      <c r="K3155" s="1" t="str">
        <f t="shared" si="99"/>
        <v>2015</v>
      </c>
      <c r="L3155" s="1">
        <f t="shared" si="98"/>
        <v>43</v>
      </c>
      <c r="M3155" s="1" t="s">
        <v>60</v>
      </c>
    </row>
    <row r="3156" spans="8:13">
      <c r="H3156" s="1" t="s">
        <v>299</v>
      </c>
      <c r="I3156" s="1" t="s">
        <v>297</v>
      </c>
      <c r="J3156" s="1" t="s">
        <v>1415</v>
      </c>
      <c r="K3156" s="1" t="str">
        <f t="shared" si="99"/>
        <v>2019</v>
      </c>
      <c r="L3156" s="1">
        <f t="shared" si="98"/>
        <v>43</v>
      </c>
      <c r="M3156" s="1" t="s">
        <v>60</v>
      </c>
    </row>
    <row r="3157" spans="8:13">
      <c r="H3157" s="1" t="s">
        <v>282</v>
      </c>
      <c r="I3157" s="1" t="s">
        <v>11394</v>
      </c>
      <c r="J3157" s="1" t="s">
        <v>12300</v>
      </c>
      <c r="K3157" s="1" t="str">
        <f t="shared" si="99"/>
        <v>2020</v>
      </c>
      <c r="L3157" s="1">
        <f t="shared" si="98"/>
        <v>43</v>
      </c>
      <c r="M3157" s="1" t="s">
        <v>60</v>
      </c>
    </row>
    <row r="3158" spans="8:13" hidden="1">
      <c r="H3158" s="1" t="s">
        <v>149</v>
      </c>
      <c r="I3158" s="1" t="s">
        <v>9902</v>
      </c>
      <c r="J3158" s="1" t="s">
        <v>941</v>
      </c>
      <c r="K3158" s="1" t="str">
        <f t="shared" si="99"/>
        <v>2011</v>
      </c>
      <c r="L3158" s="1">
        <f t="shared" si="98"/>
        <v>37</v>
      </c>
      <c r="M3158" s="1" t="s">
        <v>79</v>
      </c>
    </row>
    <row r="3159" spans="8:13" hidden="1">
      <c r="H3159" s="1" t="s">
        <v>310</v>
      </c>
      <c r="I3159" s="1" t="s">
        <v>7209</v>
      </c>
      <c r="J3159" s="1" t="s">
        <v>941</v>
      </c>
      <c r="K3159" s="1" t="str">
        <f t="shared" si="99"/>
        <v>2011</v>
      </c>
      <c r="L3159" s="1">
        <f t="shared" si="98"/>
        <v>43</v>
      </c>
      <c r="M3159" s="1" t="s">
        <v>79</v>
      </c>
    </row>
    <row r="3160" spans="8:13">
      <c r="H3160" s="1" t="s">
        <v>573</v>
      </c>
      <c r="I3160" s="1" t="s">
        <v>8926</v>
      </c>
      <c r="J3160" s="1" t="s">
        <v>12438</v>
      </c>
      <c r="K3160" s="1" t="str">
        <f t="shared" si="99"/>
        <v>1997</v>
      </c>
      <c r="L3160" s="1">
        <f t="shared" si="98"/>
        <v>43</v>
      </c>
      <c r="M3160" s="1" t="s">
        <v>60</v>
      </c>
    </row>
    <row r="3161" spans="8:13" hidden="1">
      <c r="H3161" s="1" t="s">
        <v>118</v>
      </c>
      <c r="I3161" s="1" t="s">
        <v>7209</v>
      </c>
      <c r="J3161" s="1" t="s">
        <v>10372</v>
      </c>
      <c r="K3161" s="1" t="str">
        <f t="shared" si="99"/>
        <v>2013</v>
      </c>
      <c r="L3161" s="1">
        <f t="shared" si="98"/>
        <v>25</v>
      </c>
      <c r="M3161" s="1" t="s">
        <v>79</v>
      </c>
    </row>
    <row r="3162" spans="8:13" hidden="1">
      <c r="H3162" s="1" t="s">
        <v>344</v>
      </c>
      <c r="I3162" s="1" t="s">
        <v>9902</v>
      </c>
      <c r="J3162" s="1" t="s">
        <v>10376</v>
      </c>
      <c r="K3162" s="1" t="str">
        <f t="shared" si="99"/>
        <v>2012</v>
      </c>
      <c r="L3162" s="1">
        <f t="shared" si="98"/>
        <v>20</v>
      </c>
      <c r="M3162" s="1" t="s">
        <v>79</v>
      </c>
    </row>
    <row r="3163" spans="8:13">
      <c r="H3163" s="1" t="s">
        <v>120</v>
      </c>
      <c r="I3163" s="1" t="s">
        <v>403</v>
      </c>
      <c r="J3163" s="1" t="s">
        <v>152</v>
      </c>
      <c r="K3163" s="1" t="str">
        <f t="shared" si="99"/>
        <v>2017</v>
      </c>
      <c r="L3163" s="1">
        <f t="shared" si="98"/>
        <v>44</v>
      </c>
      <c r="M3163" s="1" t="s">
        <v>60</v>
      </c>
    </row>
    <row r="3164" spans="8:13">
      <c r="H3164" s="1" t="s">
        <v>299</v>
      </c>
      <c r="I3164" s="1" t="s">
        <v>171</v>
      </c>
      <c r="J3164" s="1" t="s">
        <v>171</v>
      </c>
      <c r="K3164" s="1" t="str">
        <f t="shared" si="99"/>
        <v>2015</v>
      </c>
      <c r="L3164" s="1">
        <f t="shared" si="98"/>
        <v>44</v>
      </c>
      <c r="M3164" s="1" t="s">
        <v>60</v>
      </c>
    </row>
    <row r="3165" spans="8:13">
      <c r="H3165" s="1" t="s">
        <v>240</v>
      </c>
      <c r="I3165" s="1" t="s">
        <v>835</v>
      </c>
      <c r="J3165" s="1" t="s">
        <v>849</v>
      </c>
      <c r="K3165" s="1" t="str">
        <f t="shared" si="99"/>
        <v>2009</v>
      </c>
      <c r="L3165" s="1">
        <f t="shared" si="98"/>
        <v>44</v>
      </c>
      <c r="M3165" s="1" t="s">
        <v>60</v>
      </c>
    </row>
    <row r="3166" spans="8:13">
      <c r="H3166" s="1" t="s">
        <v>299</v>
      </c>
      <c r="I3166" s="1" t="s">
        <v>1042</v>
      </c>
      <c r="J3166" s="1" t="s">
        <v>66</v>
      </c>
      <c r="K3166" s="1" t="str">
        <f t="shared" si="99"/>
        <v>2019</v>
      </c>
      <c r="L3166" s="1">
        <f t="shared" si="98"/>
        <v>44</v>
      </c>
      <c r="M3166" s="1" t="s">
        <v>60</v>
      </c>
    </row>
    <row r="3167" spans="8:13">
      <c r="H3167" s="1" t="s">
        <v>299</v>
      </c>
      <c r="I3167" s="1" t="s">
        <v>1245</v>
      </c>
      <c r="J3167" s="1" t="s">
        <v>1174</v>
      </c>
      <c r="K3167" s="1" t="str">
        <f t="shared" si="99"/>
        <v>2019</v>
      </c>
      <c r="L3167" s="1">
        <f t="shared" si="98"/>
        <v>44</v>
      </c>
      <c r="M3167" s="1" t="s">
        <v>60</v>
      </c>
    </row>
    <row r="3168" spans="8:13">
      <c r="H3168" s="1" t="s">
        <v>310</v>
      </c>
      <c r="I3168" s="1" t="s">
        <v>1545</v>
      </c>
      <c r="J3168" s="1" t="s">
        <v>1039</v>
      </c>
      <c r="K3168" s="1" t="str">
        <f t="shared" si="99"/>
        <v>2018</v>
      </c>
      <c r="L3168" s="1">
        <f t="shared" si="98"/>
        <v>44</v>
      </c>
      <c r="M3168" s="1" t="s">
        <v>60</v>
      </c>
    </row>
    <row r="3169" spans="8:13" hidden="1">
      <c r="H3169" s="1" t="s">
        <v>99</v>
      </c>
      <c r="I3169" s="1" t="s">
        <v>10340</v>
      </c>
      <c r="J3169" s="1" t="s">
        <v>2019</v>
      </c>
      <c r="K3169" s="1" t="str">
        <f t="shared" si="99"/>
        <v>2012</v>
      </c>
      <c r="L3169" s="1">
        <f t="shared" si="98"/>
        <v>5</v>
      </c>
      <c r="M3169" s="1" t="s">
        <v>79</v>
      </c>
    </row>
    <row r="3170" spans="8:13" hidden="1">
      <c r="H3170" s="1" t="s">
        <v>136</v>
      </c>
      <c r="I3170" s="1" t="s">
        <v>9173</v>
      </c>
      <c r="J3170" s="1" t="s">
        <v>8899</v>
      </c>
      <c r="K3170" s="1" t="str">
        <f t="shared" si="99"/>
        <v>2006</v>
      </c>
      <c r="L3170" s="1">
        <f t="shared" si="98"/>
        <v>43</v>
      </c>
      <c r="M3170" s="1" t="s">
        <v>79</v>
      </c>
    </row>
    <row r="3171" spans="8:13" hidden="1">
      <c r="H3171" s="1" t="s">
        <v>144</v>
      </c>
      <c r="I3171" s="1" t="s">
        <v>9173</v>
      </c>
      <c r="J3171" s="1" t="s">
        <v>9913</v>
      </c>
      <c r="K3171" s="1" t="str">
        <f t="shared" si="99"/>
        <v>2011</v>
      </c>
      <c r="L3171" s="1">
        <f t="shared" si="98"/>
        <v>22</v>
      </c>
      <c r="M3171" s="1" t="s">
        <v>79</v>
      </c>
    </row>
    <row r="3172" spans="8:13" hidden="1">
      <c r="H3172" s="1" t="s">
        <v>583</v>
      </c>
      <c r="I3172" s="1" t="s">
        <v>10340</v>
      </c>
      <c r="J3172" s="1" t="s">
        <v>5694</v>
      </c>
      <c r="K3172" s="1" t="str">
        <f t="shared" si="99"/>
        <v>2013</v>
      </c>
      <c r="L3172" s="1">
        <f t="shared" si="98"/>
        <v>22</v>
      </c>
      <c r="M3172" s="1" t="s">
        <v>79</v>
      </c>
    </row>
    <row r="3173" spans="8:13">
      <c r="H3173" s="1" t="s">
        <v>120</v>
      </c>
      <c r="I3173" s="1" t="s">
        <v>1936</v>
      </c>
      <c r="J3173" s="1" t="s">
        <v>1534</v>
      </c>
      <c r="K3173" s="1" t="str">
        <f t="shared" si="99"/>
        <v>2016</v>
      </c>
      <c r="L3173" s="1">
        <f t="shared" si="98"/>
        <v>44</v>
      </c>
      <c r="M3173" s="1" t="s">
        <v>60</v>
      </c>
    </row>
    <row r="3174" spans="8:13">
      <c r="H3174" s="1" t="s">
        <v>299</v>
      </c>
      <c r="I3174" s="1" t="s">
        <v>4071</v>
      </c>
      <c r="J3174" s="1" t="s">
        <v>4077</v>
      </c>
      <c r="K3174" s="1" t="str">
        <f t="shared" si="99"/>
        <v>2016</v>
      </c>
      <c r="L3174" s="1">
        <f t="shared" si="98"/>
        <v>44</v>
      </c>
      <c r="M3174" s="1" t="s">
        <v>60</v>
      </c>
    </row>
    <row r="3175" spans="8:13" hidden="1">
      <c r="H3175" s="1" t="s">
        <v>134</v>
      </c>
      <c r="I3175" s="1" t="s">
        <v>10340</v>
      </c>
      <c r="J3175" s="1" t="s">
        <v>10406</v>
      </c>
      <c r="K3175" s="1" t="str">
        <f t="shared" si="99"/>
        <v>2005</v>
      </c>
      <c r="L3175" s="1">
        <f t="shared" si="98"/>
        <v>19</v>
      </c>
      <c r="M3175" s="1" t="s">
        <v>79</v>
      </c>
    </row>
    <row r="3176" spans="8:13">
      <c r="H3176" s="1" t="s">
        <v>240</v>
      </c>
      <c r="I3176" s="1" t="s">
        <v>4071</v>
      </c>
      <c r="J3176" s="1" t="s">
        <v>370</v>
      </c>
      <c r="K3176" s="1" t="str">
        <f t="shared" si="99"/>
        <v>2006</v>
      </c>
      <c r="L3176" s="1">
        <f t="shared" si="98"/>
        <v>44</v>
      </c>
      <c r="M3176" s="1" t="s">
        <v>60</v>
      </c>
    </row>
    <row r="3177" spans="8:13" hidden="1">
      <c r="H3177" s="1" t="s">
        <v>169</v>
      </c>
      <c r="I3177" s="1" t="s">
        <v>1139</v>
      </c>
      <c r="J3177" s="1" t="s">
        <v>1741</v>
      </c>
      <c r="K3177" s="1" t="str">
        <f t="shared" si="99"/>
        <v>2017</v>
      </c>
      <c r="L3177" s="1">
        <f t="shared" si="98"/>
        <v>17</v>
      </c>
      <c r="M3177" s="1" t="s">
        <v>79</v>
      </c>
    </row>
    <row r="3178" spans="8:13" hidden="1">
      <c r="H3178" s="1" t="s">
        <v>375</v>
      </c>
      <c r="I3178" s="1" t="s">
        <v>9673</v>
      </c>
      <c r="J3178" s="1" t="s">
        <v>10416</v>
      </c>
      <c r="K3178" s="1" t="str">
        <f t="shared" si="99"/>
        <v>2004</v>
      </c>
      <c r="L3178" s="1">
        <f t="shared" si="98"/>
        <v>47</v>
      </c>
      <c r="M3178" s="1" t="s">
        <v>79</v>
      </c>
    </row>
    <row r="3179" spans="8:13" hidden="1">
      <c r="H3179" s="1" t="s">
        <v>134</v>
      </c>
      <c r="I3179" s="1" t="s">
        <v>9673</v>
      </c>
      <c r="J3179" s="1" t="s">
        <v>5235</v>
      </c>
      <c r="K3179" s="1" t="str">
        <f t="shared" si="99"/>
        <v>2013</v>
      </c>
      <c r="L3179" s="1">
        <f t="shared" si="98"/>
        <v>27</v>
      </c>
      <c r="M3179" s="1" t="s">
        <v>79</v>
      </c>
    </row>
    <row r="3180" spans="8:13">
      <c r="H3180" s="1" t="s">
        <v>189</v>
      </c>
      <c r="I3180" s="1" t="s">
        <v>2257</v>
      </c>
      <c r="J3180" s="1" t="s">
        <v>1222</v>
      </c>
      <c r="K3180" s="1" t="str">
        <f t="shared" si="99"/>
        <v>2015</v>
      </c>
      <c r="L3180" s="1">
        <f t="shared" si="98"/>
        <v>44</v>
      </c>
      <c r="M3180" s="1" t="s">
        <v>60</v>
      </c>
    </row>
    <row r="3181" spans="8:13">
      <c r="H3181" s="1" t="s">
        <v>299</v>
      </c>
      <c r="I3181" s="1" t="s">
        <v>3404</v>
      </c>
      <c r="J3181" s="1" t="s">
        <v>4232</v>
      </c>
      <c r="K3181" s="1" t="str">
        <f t="shared" si="99"/>
        <v>2017</v>
      </c>
      <c r="L3181" s="1">
        <f t="shared" si="98"/>
        <v>44</v>
      </c>
      <c r="M3181" s="1" t="s">
        <v>60</v>
      </c>
    </row>
    <row r="3182" spans="8:13">
      <c r="H3182" s="1" t="s">
        <v>310</v>
      </c>
      <c r="I3182" s="1" t="s">
        <v>2843</v>
      </c>
      <c r="J3182" s="1" t="s">
        <v>5019</v>
      </c>
      <c r="K3182" s="1" t="str">
        <f t="shared" si="99"/>
        <v>2016</v>
      </c>
      <c r="L3182" s="1">
        <f t="shared" si="98"/>
        <v>44</v>
      </c>
      <c r="M3182" s="1" t="s">
        <v>60</v>
      </c>
    </row>
    <row r="3183" spans="8:13">
      <c r="H3183" s="1" t="s">
        <v>240</v>
      </c>
      <c r="I3183" s="1" t="s">
        <v>5049</v>
      </c>
      <c r="J3183" s="1" t="s">
        <v>1918</v>
      </c>
      <c r="K3183" s="1" t="str">
        <f t="shared" si="99"/>
        <v>2007</v>
      </c>
      <c r="L3183" s="1">
        <f t="shared" si="98"/>
        <v>44</v>
      </c>
      <c r="M3183" s="1" t="s">
        <v>60</v>
      </c>
    </row>
    <row r="3184" spans="8:13">
      <c r="H3184" s="1" t="s">
        <v>120</v>
      </c>
      <c r="I3184" s="1" t="s">
        <v>4373</v>
      </c>
      <c r="J3184" s="1" t="s">
        <v>1222</v>
      </c>
      <c r="K3184" s="1" t="str">
        <f t="shared" si="99"/>
        <v>2015</v>
      </c>
      <c r="L3184" s="1">
        <f t="shared" ref="L3184:L3247" si="100">H3184-(TEXT(I3184,"YYYY")-TEXT(J3184,"YYYY"))</f>
        <v>44</v>
      </c>
      <c r="M3184" s="1" t="s">
        <v>60</v>
      </c>
    </row>
    <row r="3185" spans="8:13">
      <c r="H3185" s="1" t="s">
        <v>299</v>
      </c>
      <c r="I3185" s="1" t="s">
        <v>740</v>
      </c>
      <c r="J3185" s="1" t="s">
        <v>274</v>
      </c>
      <c r="K3185" s="1" t="str">
        <f t="shared" si="99"/>
        <v>2017</v>
      </c>
      <c r="L3185" s="1">
        <f t="shared" si="100"/>
        <v>44</v>
      </c>
      <c r="M3185" s="1" t="s">
        <v>60</v>
      </c>
    </row>
    <row r="3186" spans="8:13" hidden="1">
      <c r="H3186" s="1" t="s">
        <v>99</v>
      </c>
      <c r="I3186" s="1" t="s">
        <v>10438</v>
      </c>
      <c r="J3186" s="1" t="s">
        <v>3217</v>
      </c>
      <c r="K3186" s="1" t="str">
        <f t="shared" si="99"/>
        <v>2013</v>
      </c>
      <c r="L3186" s="1">
        <f t="shared" si="100"/>
        <v>6</v>
      </c>
      <c r="M3186" s="1" t="s">
        <v>79</v>
      </c>
    </row>
    <row r="3187" spans="8:13">
      <c r="H3187" s="1" t="s">
        <v>299</v>
      </c>
      <c r="I3187" s="1" t="s">
        <v>6806</v>
      </c>
      <c r="J3187" s="1" t="s">
        <v>6807</v>
      </c>
      <c r="K3187" s="1" t="str">
        <f t="shared" si="99"/>
        <v>2015</v>
      </c>
      <c r="L3187" s="1">
        <f t="shared" si="100"/>
        <v>44</v>
      </c>
      <c r="M3187" s="1" t="s">
        <v>60</v>
      </c>
    </row>
    <row r="3188" spans="8:13">
      <c r="H3188" s="1" t="s">
        <v>299</v>
      </c>
      <c r="I3188" s="1" t="s">
        <v>6848</v>
      </c>
      <c r="J3188" s="1" t="s">
        <v>6772</v>
      </c>
      <c r="K3188" s="1" t="str">
        <f t="shared" si="99"/>
        <v>2015</v>
      </c>
      <c r="L3188" s="1">
        <f t="shared" si="100"/>
        <v>44</v>
      </c>
      <c r="M3188" s="1" t="s">
        <v>60</v>
      </c>
    </row>
    <row r="3189" spans="8:13" hidden="1">
      <c r="H3189" s="1" t="s">
        <v>149</v>
      </c>
      <c r="I3189" s="1" t="s">
        <v>6443</v>
      </c>
      <c r="J3189" s="1" t="s">
        <v>3943</v>
      </c>
      <c r="K3189" s="1" t="str">
        <f t="shared" si="99"/>
        <v>2013</v>
      </c>
      <c r="L3189" s="1">
        <f t="shared" si="100"/>
        <v>39</v>
      </c>
      <c r="M3189" s="1" t="s">
        <v>79</v>
      </c>
    </row>
    <row r="3190" spans="8:13">
      <c r="H3190" s="1" t="s">
        <v>299</v>
      </c>
      <c r="I3190" s="1" t="s">
        <v>7120</v>
      </c>
      <c r="J3190" s="1" t="s">
        <v>921</v>
      </c>
      <c r="K3190" s="1" t="str">
        <f t="shared" si="99"/>
        <v>2015</v>
      </c>
      <c r="L3190" s="1">
        <f t="shared" si="100"/>
        <v>44</v>
      </c>
      <c r="M3190" s="1" t="s">
        <v>60</v>
      </c>
    </row>
    <row r="3191" spans="8:13">
      <c r="H3191" s="1" t="s">
        <v>299</v>
      </c>
      <c r="I3191" s="1" t="s">
        <v>7292</v>
      </c>
      <c r="J3191" s="1" t="s">
        <v>6691</v>
      </c>
      <c r="K3191" s="1" t="str">
        <f t="shared" si="99"/>
        <v>2015</v>
      </c>
      <c r="L3191" s="1">
        <f t="shared" si="100"/>
        <v>44</v>
      </c>
      <c r="M3191" s="1" t="s">
        <v>60</v>
      </c>
    </row>
    <row r="3192" spans="8:13">
      <c r="H3192" s="1" t="s">
        <v>189</v>
      </c>
      <c r="I3192" s="1" t="s">
        <v>7340</v>
      </c>
      <c r="J3192" s="1" t="s">
        <v>7343</v>
      </c>
      <c r="K3192" s="1" t="str">
        <f t="shared" si="99"/>
        <v>2012</v>
      </c>
      <c r="L3192" s="1">
        <f t="shared" si="100"/>
        <v>44</v>
      </c>
      <c r="M3192" s="1" t="s">
        <v>60</v>
      </c>
    </row>
    <row r="3193" spans="8:13">
      <c r="H3193" s="1" t="s">
        <v>310</v>
      </c>
      <c r="I3193" s="1" t="s">
        <v>7354</v>
      </c>
      <c r="J3193" s="1" t="s">
        <v>7357</v>
      </c>
      <c r="K3193" s="1" t="str">
        <f t="shared" si="99"/>
        <v>2014</v>
      </c>
      <c r="L3193" s="1">
        <f t="shared" si="100"/>
        <v>44</v>
      </c>
      <c r="M3193" s="1" t="s">
        <v>60</v>
      </c>
    </row>
    <row r="3194" spans="8:13" hidden="1">
      <c r="H3194" s="1" t="s">
        <v>479</v>
      </c>
      <c r="I3194" s="1" t="s">
        <v>10438</v>
      </c>
      <c r="J3194" s="1" t="s">
        <v>6287</v>
      </c>
      <c r="K3194" s="1" t="str">
        <f t="shared" si="99"/>
        <v>2013</v>
      </c>
      <c r="L3194" s="1">
        <f t="shared" si="100"/>
        <v>19</v>
      </c>
      <c r="M3194" s="1" t="s">
        <v>79</v>
      </c>
    </row>
    <row r="3195" spans="8:13">
      <c r="H3195" s="1" t="s">
        <v>299</v>
      </c>
      <c r="I3195" s="1" t="s">
        <v>5781</v>
      </c>
      <c r="J3195" s="1" t="s">
        <v>7493</v>
      </c>
      <c r="K3195" s="1" t="str">
        <f t="shared" si="99"/>
        <v>2020</v>
      </c>
      <c r="L3195" s="1">
        <f t="shared" si="100"/>
        <v>44</v>
      </c>
      <c r="M3195" s="1" t="s">
        <v>60</v>
      </c>
    </row>
    <row r="3196" spans="8:13">
      <c r="H3196" s="1" t="s">
        <v>299</v>
      </c>
      <c r="I3196" s="1" t="s">
        <v>7543</v>
      </c>
      <c r="J3196" s="1" t="s">
        <v>7544</v>
      </c>
      <c r="K3196" s="1" t="str">
        <f t="shared" si="99"/>
        <v>2013</v>
      </c>
      <c r="L3196" s="1">
        <f t="shared" si="100"/>
        <v>44</v>
      </c>
      <c r="M3196" s="1" t="s">
        <v>60</v>
      </c>
    </row>
    <row r="3197" spans="8:13">
      <c r="H3197" s="1" t="s">
        <v>189</v>
      </c>
      <c r="I3197" s="1" t="s">
        <v>7954</v>
      </c>
      <c r="J3197" s="1" t="s">
        <v>2008</v>
      </c>
      <c r="K3197" s="1" t="str">
        <f t="shared" si="99"/>
        <v>2014</v>
      </c>
      <c r="L3197" s="1">
        <f t="shared" si="100"/>
        <v>44</v>
      </c>
      <c r="M3197" s="1" t="s">
        <v>60</v>
      </c>
    </row>
    <row r="3198" spans="8:13" hidden="1">
      <c r="H3198" s="1" t="s">
        <v>299</v>
      </c>
      <c r="I3198" s="1" t="s">
        <v>10468</v>
      </c>
      <c r="J3198" s="1" t="s">
        <v>7401</v>
      </c>
      <c r="K3198" s="1" t="str">
        <f t="shared" si="99"/>
        <v>2013</v>
      </c>
      <c r="L3198" s="1">
        <f t="shared" si="100"/>
        <v>44</v>
      </c>
      <c r="M3198" s="1" t="s">
        <v>79</v>
      </c>
    </row>
    <row r="3199" spans="8:13" hidden="1">
      <c r="H3199" s="1" t="s">
        <v>310</v>
      </c>
      <c r="I3199" s="1" t="s">
        <v>10468</v>
      </c>
      <c r="J3199" s="1" t="s">
        <v>9278</v>
      </c>
      <c r="K3199" s="1" t="str">
        <f t="shared" si="99"/>
        <v>1993</v>
      </c>
      <c r="L3199" s="1">
        <f t="shared" si="100"/>
        <v>25</v>
      </c>
      <c r="M3199" s="1" t="s">
        <v>79</v>
      </c>
    </row>
    <row r="3200" spans="8:13">
      <c r="H3200" s="1" t="s">
        <v>299</v>
      </c>
      <c r="I3200" s="1" t="s">
        <v>8001</v>
      </c>
      <c r="J3200" s="1" t="s">
        <v>1286</v>
      </c>
      <c r="K3200" s="1" t="str">
        <f t="shared" si="99"/>
        <v>2017</v>
      </c>
      <c r="L3200" s="1">
        <f t="shared" si="100"/>
        <v>44</v>
      </c>
      <c r="M3200" s="1" t="s">
        <v>60</v>
      </c>
    </row>
    <row r="3201" spans="8:13">
      <c r="H3201" s="1" t="s">
        <v>299</v>
      </c>
      <c r="I3201" s="1" t="s">
        <v>8415</v>
      </c>
      <c r="J3201" s="1" t="s">
        <v>7043</v>
      </c>
      <c r="K3201" s="1" t="str">
        <f t="shared" si="99"/>
        <v>2020</v>
      </c>
      <c r="L3201" s="1">
        <f t="shared" si="100"/>
        <v>44</v>
      </c>
      <c r="M3201" s="1" t="s">
        <v>60</v>
      </c>
    </row>
    <row r="3202" spans="8:13">
      <c r="H3202" s="1" t="s">
        <v>299</v>
      </c>
      <c r="I3202" s="1" t="s">
        <v>8729</v>
      </c>
      <c r="J3202" s="1" t="s">
        <v>5680</v>
      </c>
      <c r="K3202" s="1" t="str">
        <f t="shared" ref="K3202:K3265" si="101">TEXT(J3202,"YYYY")</f>
        <v>2020</v>
      </c>
      <c r="L3202" s="1">
        <f t="shared" si="100"/>
        <v>44</v>
      </c>
      <c r="M3202" s="1" t="s">
        <v>60</v>
      </c>
    </row>
    <row r="3203" spans="8:13" hidden="1">
      <c r="H3203" s="1" t="s">
        <v>555</v>
      </c>
      <c r="I3203" s="1" t="s">
        <v>10076</v>
      </c>
      <c r="J3203" s="1" t="s">
        <v>10486</v>
      </c>
      <c r="K3203" s="1" t="str">
        <f t="shared" si="101"/>
        <v>1988</v>
      </c>
      <c r="L3203" s="1">
        <f t="shared" si="100"/>
        <v>15</v>
      </c>
      <c r="M3203" s="1" t="s">
        <v>79</v>
      </c>
    </row>
    <row r="3204" spans="8:13">
      <c r="H3204" s="1" t="s">
        <v>484</v>
      </c>
      <c r="I3204" s="1" t="s">
        <v>9187</v>
      </c>
      <c r="J3204" s="1" t="s">
        <v>575</v>
      </c>
      <c r="K3204" s="1" t="str">
        <f t="shared" si="101"/>
        <v>2008</v>
      </c>
      <c r="L3204" s="1">
        <f t="shared" si="100"/>
        <v>44</v>
      </c>
      <c r="M3204" s="1" t="s">
        <v>60</v>
      </c>
    </row>
    <row r="3205" spans="8:13">
      <c r="H3205" s="1" t="s">
        <v>120</v>
      </c>
      <c r="I3205" s="1" t="s">
        <v>9587</v>
      </c>
      <c r="J3205" s="1" t="s">
        <v>9608</v>
      </c>
      <c r="K3205" s="1" t="str">
        <f t="shared" si="101"/>
        <v>2010</v>
      </c>
      <c r="L3205" s="1">
        <f t="shared" si="100"/>
        <v>44</v>
      </c>
      <c r="M3205" s="1" t="s">
        <v>60</v>
      </c>
    </row>
    <row r="3206" spans="8:13" hidden="1">
      <c r="H3206" s="1" t="s">
        <v>263</v>
      </c>
      <c r="I3206" s="1" t="s">
        <v>3292</v>
      </c>
      <c r="J3206" s="1" t="s">
        <v>2019</v>
      </c>
      <c r="K3206" s="1" t="str">
        <f t="shared" si="101"/>
        <v>2012</v>
      </c>
      <c r="L3206" s="1">
        <f t="shared" si="100"/>
        <v>17</v>
      </c>
      <c r="M3206" s="1" t="s">
        <v>79</v>
      </c>
    </row>
    <row r="3207" spans="8:13" hidden="1">
      <c r="H3207" s="1" t="s">
        <v>1343</v>
      </c>
      <c r="I3207" s="1" t="s">
        <v>3292</v>
      </c>
      <c r="J3207" s="1" t="s">
        <v>10497</v>
      </c>
      <c r="K3207" s="1" t="str">
        <f t="shared" si="101"/>
        <v>1993</v>
      </c>
      <c r="L3207" s="1">
        <f t="shared" si="100"/>
        <v>21</v>
      </c>
      <c r="M3207" s="1" t="s">
        <v>79</v>
      </c>
    </row>
    <row r="3208" spans="8:13">
      <c r="H3208" s="1" t="s">
        <v>136</v>
      </c>
      <c r="I3208" s="1" t="s">
        <v>9724</v>
      </c>
      <c r="J3208" s="1" t="s">
        <v>1918</v>
      </c>
      <c r="K3208" s="1" t="str">
        <f t="shared" si="101"/>
        <v>2007</v>
      </c>
      <c r="L3208" s="1">
        <f t="shared" si="100"/>
        <v>44</v>
      </c>
      <c r="M3208" s="1" t="s">
        <v>60</v>
      </c>
    </row>
    <row r="3209" spans="8:13">
      <c r="H3209" s="1" t="s">
        <v>310</v>
      </c>
      <c r="I3209" s="1" t="s">
        <v>9858</v>
      </c>
      <c r="J3209" s="1" t="s">
        <v>7730</v>
      </c>
      <c r="K3209" s="1" t="str">
        <f t="shared" si="101"/>
        <v>2011</v>
      </c>
      <c r="L3209" s="1">
        <f t="shared" si="100"/>
        <v>44</v>
      </c>
      <c r="M3209" s="1" t="s">
        <v>60</v>
      </c>
    </row>
    <row r="3210" spans="8:13">
      <c r="H3210" s="1" t="s">
        <v>189</v>
      </c>
      <c r="I3210" s="1" t="s">
        <v>10271</v>
      </c>
      <c r="J3210" s="1" t="s">
        <v>2212</v>
      </c>
      <c r="K3210" s="1" t="str">
        <f t="shared" si="101"/>
        <v>2010</v>
      </c>
      <c r="L3210" s="1">
        <f t="shared" si="100"/>
        <v>44</v>
      </c>
      <c r="M3210" s="1" t="s">
        <v>60</v>
      </c>
    </row>
    <row r="3211" spans="8:13">
      <c r="H3211" s="1" t="s">
        <v>721</v>
      </c>
      <c r="I3211" s="1" t="s">
        <v>9192</v>
      </c>
      <c r="J3211" s="1" t="s">
        <v>9480</v>
      </c>
      <c r="K3211" s="1" t="str">
        <f t="shared" si="101"/>
        <v>2007</v>
      </c>
      <c r="L3211" s="1">
        <f t="shared" si="100"/>
        <v>44</v>
      </c>
      <c r="M3211" s="1" t="s">
        <v>60</v>
      </c>
    </row>
    <row r="3212" spans="8:13" hidden="1">
      <c r="H3212" s="1" t="s">
        <v>130</v>
      </c>
      <c r="I3212" s="1" t="s">
        <v>156</v>
      </c>
      <c r="J3212" s="1" t="s">
        <v>522</v>
      </c>
      <c r="K3212" s="1" t="str">
        <f t="shared" si="101"/>
        <v>2019</v>
      </c>
      <c r="L3212" s="1">
        <f t="shared" si="100"/>
        <v>11</v>
      </c>
      <c r="M3212" s="1" t="s">
        <v>79</v>
      </c>
    </row>
    <row r="3213" spans="8:13">
      <c r="H3213" s="1" t="s">
        <v>299</v>
      </c>
      <c r="I3213" s="1" t="s">
        <v>8837</v>
      </c>
      <c r="J3213" s="1" t="s">
        <v>7329</v>
      </c>
      <c r="K3213" s="1" t="str">
        <f t="shared" si="101"/>
        <v>2014</v>
      </c>
      <c r="L3213" s="1">
        <f t="shared" si="100"/>
        <v>44</v>
      </c>
      <c r="M3213" s="1" t="s">
        <v>60</v>
      </c>
    </row>
    <row r="3214" spans="8:13" hidden="1">
      <c r="H3214" s="1" t="s">
        <v>479</v>
      </c>
      <c r="I3214" s="1" t="s">
        <v>156</v>
      </c>
      <c r="J3214" s="1" t="s">
        <v>877</v>
      </c>
      <c r="K3214" s="1" t="str">
        <f t="shared" si="101"/>
        <v>2019</v>
      </c>
      <c r="L3214" s="1">
        <f t="shared" si="100"/>
        <v>18</v>
      </c>
      <c r="M3214" s="1" t="s">
        <v>79</v>
      </c>
    </row>
    <row r="3215" spans="8:13">
      <c r="H3215" s="1" t="s">
        <v>299</v>
      </c>
      <c r="I3215" s="1" t="s">
        <v>11565</v>
      </c>
      <c r="J3215" s="1" t="s">
        <v>384</v>
      </c>
      <c r="K3215" s="1" t="str">
        <f t="shared" si="101"/>
        <v>2015</v>
      </c>
      <c r="L3215" s="1">
        <f t="shared" si="100"/>
        <v>44</v>
      </c>
      <c r="M3215" s="1" t="s">
        <v>60</v>
      </c>
    </row>
    <row r="3216" spans="8:13">
      <c r="H3216" s="1" t="s">
        <v>299</v>
      </c>
      <c r="I3216" s="1" t="s">
        <v>9816</v>
      </c>
      <c r="J3216" s="1" t="s">
        <v>1067</v>
      </c>
      <c r="K3216" s="1" t="str">
        <f t="shared" si="101"/>
        <v>2015</v>
      </c>
      <c r="L3216" s="1">
        <f t="shared" si="100"/>
        <v>44</v>
      </c>
      <c r="M3216" s="1" t="s">
        <v>60</v>
      </c>
    </row>
    <row r="3217" spans="8:13" hidden="1">
      <c r="H3217" s="1" t="s">
        <v>310</v>
      </c>
      <c r="I3217" s="1" t="s">
        <v>7543</v>
      </c>
      <c r="J3217" s="1" t="s">
        <v>10066</v>
      </c>
      <c r="K3217" s="1" t="str">
        <f t="shared" si="101"/>
        <v>2009</v>
      </c>
      <c r="L3217" s="1">
        <f t="shared" si="100"/>
        <v>41</v>
      </c>
      <c r="M3217" s="1" t="s">
        <v>79</v>
      </c>
    </row>
    <row r="3218" spans="8:13">
      <c r="H3218" s="1" t="s">
        <v>299</v>
      </c>
      <c r="I3218" s="1" t="s">
        <v>9132</v>
      </c>
      <c r="J3218" s="1" t="s">
        <v>6823</v>
      </c>
      <c r="K3218" s="1" t="str">
        <f t="shared" si="101"/>
        <v>2015</v>
      </c>
      <c r="L3218" s="1">
        <f t="shared" si="100"/>
        <v>44</v>
      </c>
      <c r="M3218" s="1" t="s">
        <v>60</v>
      </c>
    </row>
    <row r="3219" spans="8:13">
      <c r="H3219" s="1" t="s">
        <v>240</v>
      </c>
      <c r="I3219" s="1" t="s">
        <v>1781</v>
      </c>
      <c r="J3219" s="1" t="s">
        <v>2241</v>
      </c>
      <c r="K3219" s="1" t="str">
        <f t="shared" si="101"/>
        <v>2010</v>
      </c>
      <c r="L3219" s="1">
        <f t="shared" si="100"/>
        <v>44</v>
      </c>
      <c r="M3219" s="1" t="s">
        <v>60</v>
      </c>
    </row>
    <row r="3220" spans="8:13">
      <c r="H3220" s="1" t="s">
        <v>299</v>
      </c>
      <c r="I3220" s="1" t="s">
        <v>12397</v>
      </c>
      <c r="J3220" s="1" t="s">
        <v>10626</v>
      </c>
      <c r="K3220" s="1" t="str">
        <f t="shared" si="101"/>
        <v>2020</v>
      </c>
      <c r="L3220" s="1">
        <f t="shared" si="100"/>
        <v>44</v>
      </c>
      <c r="M3220" s="1" t="s">
        <v>60</v>
      </c>
    </row>
    <row r="3221" spans="8:13">
      <c r="H3221" s="1" t="s">
        <v>189</v>
      </c>
      <c r="I3221" s="1" t="s">
        <v>431</v>
      </c>
      <c r="J3221" s="1" t="s">
        <v>352</v>
      </c>
      <c r="K3221" s="1" t="str">
        <f t="shared" si="101"/>
        <v>2016</v>
      </c>
      <c r="L3221" s="1">
        <f t="shared" si="100"/>
        <v>45</v>
      </c>
      <c r="M3221" s="1" t="s">
        <v>60</v>
      </c>
    </row>
    <row r="3222" spans="8:13">
      <c r="H3222" s="1" t="s">
        <v>310</v>
      </c>
      <c r="I3222" s="1" t="s">
        <v>155</v>
      </c>
      <c r="J3222" s="1" t="s">
        <v>155</v>
      </c>
      <c r="K3222" s="1" t="str">
        <f t="shared" si="101"/>
        <v>2019</v>
      </c>
      <c r="L3222" s="1">
        <f t="shared" si="100"/>
        <v>45</v>
      </c>
      <c r="M3222" s="1" t="s">
        <v>60</v>
      </c>
    </row>
    <row r="3223" spans="8:13">
      <c r="H3223" s="1" t="s">
        <v>351</v>
      </c>
      <c r="I3223" s="1" t="s">
        <v>572</v>
      </c>
      <c r="J3223" s="1" t="s">
        <v>575</v>
      </c>
      <c r="K3223" s="1" t="str">
        <f t="shared" si="101"/>
        <v>2008</v>
      </c>
      <c r="L3223" s="1">
        <f t="shared" si="100"/>
        <v>45</v>
      </c>
      <c r="M3223" s="1" t="s">
        <v>60</v>
      </c>
    </row>
    <row r="3224" spans="8:13">
      <c r="H3224" s="1" t="s">
        <v>310</v>
      </c>
      <c r="I3224" s="1" t="s">
        <v>613</v>
      </c>
      <c r="J3224" s="1" t="s">
        <v>613</v>
      </c>
      <c r="K3224" s="1" t="str">
        <f t="shared" si="101"/>
        <v>2015</v>
      </c>
      <c r="L3224" s="1">
        <f t="shared" si="100"/>
        <v>45</v>
      </c>
      <c r="M3224" s="1" t="s">
        <v>60</v>
      </c>
    </row>
    <row r="3225" spans="8:13">
      <c r="H3225" s="1" t="s">
        <v>189</v>
      </c>
      <c r="I3225" s="1" t="s">
        <v>2822</v>
      </c>
      <c r="J3225" s="1" t="s">
        <v>1413</v>
      </c>
      <c r="K3225" s="1" t="str">
        <f t="shared" si="101"/>
        <v>2015</v>
      </c>
      <c r="L3225" s="1">
        <f t="shared" si="100"/>
        <v>45</v>
      </c>
      <c r="M3225" s="1" t="s">
        <v>60</v>
      </c>
    </row>
    <row r="3226" spans="8:13" hidden="1">
      <c r="H3226" s="1" t="s">
        <v>55</v>
      </c>
      <c r="I3226" s="1" t="s">
        <v>10522</v>
      </c>
      <c r="J3226" s="1" t="s">
        <v>10537</v>
      </c>
      <c r="K3226" s="1" t="str">
        <f t="shared" si="101"/>
        <v>2020</v>
      </c>
      <c r="L3226" s="1">
        <f t="shared" si="100"/>
        <v>4</v>
      </c>
      <c r="M3226" s="1" t="s">
        <v>79</v>
      </c>
    </row>
    <row r="3227" spans="8:13">
      <c r="H3227" s="1" t="s">
        <v>120</v>
      </c>
      <c r="I3227" s="1" t="s">
        <v>3673</v>
      </c>
      <c r="J3227" s="1" t="s">
        <v>3674</v>
      </c>
      <c r="K3227" s="1" t="str">
        <f t="shared" si="101"/>
        <v>2017</v>
      </c>
      <c r="L3227" s="1">
        <f t="shared" si="100"/>
        <v>45</v>
      </c>
      <c r="M3227" s="1" t="s">
        <v>60</v>
      </c>
    </row>
    <row r="3228" spans="8:13">
      <c r="H3228" s="1" t="s">
        <v>310</v>
      </c>
      <c r="I3228" s="1" t="s">
        <v>3779</v>
      </c>
      <c r="J3228" s="1" t="s">
        <v>3781</v>
      </c>
      <c r="K3228" s="1" t="str">
        <f t="shared" si="101"/>
        <v>2019</v>
      </c>
      <c r="L3228" s="1">
        <f t="shared" si="100"/>
        <v>45</v>
      </c>
      <c r="M3228" s="1" t="s">
        <v>60</v>
      </c>
    </row>
    <row r="3229" spans="8:13" hidden="1">
      <c r="H3229" s="1" t="s">
        <v>678</v>
      </c>
      <c r="I3229" s="1" t="s">
        <v>10543</v>
      </c>
      <c r="J3229" s="1" t="s">
        <v>10546</v>
      </c>
      <c r="K3229" s="1" t="str">
        <f t="shared" si="101"/>
        <v>2018</v>
      </c>
      <c r="L3229" s="1">
        <f t="shared" si="100"/>
        <v>32</v>
      </c>
      <c r="M3229" s="1" t="s">
        <v>79</v>
      </c>
    </row>
    <row r="3230" spans="8:13">
      <c r="H3230" s="1" t="s">
        <v>310</v>
      </c>
      <c r="I3230" s="1" t="s">
        <v>4071</v>
      </c>
      <c r="J3230" s="1" t="s">
        <v>4072</v>
      </c>
      <c r="K3230" s="1" t="str">
        <f t="shared" si="101"/>
        <v>2016</v>
      </c>
      <c r="L3230" s="1">
        <f t="shared" si="100"/>
        <v>45</v>
      </c>
      <c r="M3230" s="1" t="s">
        <v>60</v>
      </c>
    </row>
    <row r="3231" spans="8:13">
      <c r="H3231" s="1" t="s">
        <v>120</v>
      </c>
      <c r="I3231" s="1" t="s">
        <v>4219</v>
      </c>
      <c r="J3231" s="1" t="s">
        <v>4220</v>
      </c>
      <c r="K3231" s="1" t="str">
        <f t="shared" si="101"/>
        <v>2017</v>
      </c>
      <c r="L3231" s="1">
        <f t="shared" si="100"/>
        <v>45</v>
      </c>
      <c r="M3231" s="1" t="s">
        <v>60</v>
      </c>
    </row>
    <row r="3232" spans="8:13">
      <c r="H3232" s="1" t="s">
        <v>310</v>
      </c>
      <c r="I3232" s="1" t="s">
        <v>4324</v>
      </c>
      <c r="J3232" s="1" t="s">
        <v>2091</v>
      </c>
      <c r="K3232" s="1" t="str">
        <f t="shared" si="101"/>
        <v>2017</v>
      </c>
      <c r="L3232" s="1">
        <f t="shared" si="100"/>
        <v>45</v>
      </c>
      <c r="M3232" s="1" t="s">
        <v>60</v>
      </c>
    </row>
    <row r="3233" spans="8:13">
      <c r="H3233" s="1" t="s">
        <v>310</v>
      </c>
      <c r="I3233" s="1" t="s">
        <v>4372</v>
      </c>
      <c r="J3233" s="1" t="s">
        <v>4435</v>
      </c>
      <c r="K3233" s="1" t="str">
        <f t="shared" si="101"/>
        <v>2017</v>
      </c>
      <c r="L3233" s="1">
        <f t="shared" si="100"/>
        <v>45</v>
      </c>
      <c r="M3233" s="1" t="s">
        <v>60</v>
      </c>
    </row>
    <row r="3234" spans="8:13" hidden="1">
      <c r="H3234" s="1" t="s">
        <v>120</v>
      </c>
      <c r="I3234" s="1" t="s">
        <v>10543</v>
      </c>
      <c r="J3234" s="1" t="s">
        <v>10560</v>
      </c>
      <c r="K3234" s="1" t="str">
        <f t="shared" si="101"/>
        <v>2005</v>
      </c>
      <c r="L3234" s="1">
        <f t="shared" si="100"/>
        <v>31</v>
      </c>
      <c r="M3234" s="1" t="s">
        <v>79</v>
      </c>
    </row>
    <row r="3235" spans="8:13">
      <c r="H3235" s="1" t="s">
        <v>120</v>
      </c>
      <c r="I3235" s="1" t="s">
        <v>4372</v>
      </c>
      <c r="J3235" s="1" t="s">
        <v>3137</v>
      </c>
      <c r="K3235" s="1" t="str">
        <f t="shared" si="101"/>
        <v>2016</v>
      </c>
      <c r="L3235" s="1">
        <f t="shared" si="100"/>
        <v>45</v>
      </c>
      <c r="M3235" s="1" t="s">
        <v>60</v>
      </c>
    </row>
    <row r="3236" spans="8:13" hidden="1">
      <c r="H3236" s="1" t="s">
        <v>308</v>
      </c>
      <c r="I3236" s="1" t="s">
        <v>10543</v>
      </c>
      <c r="J3236" s="1" t="s">
        <v>561</v>
      </c>
      <c r="K3236" s="1" t="str">
        <f t="shared" si="101"/>
        <v>2020</v>
      </c>
      <c r="L3236" s="1">
        <f t="shared" si="100"/>
        <v>57</v>
      </c>
      <c r="M3236" s="1" t="s">
        <v>79</v>
      </c>
    </row>
    <row r="3237" spans="8:13">
      <c r="H3237" s="1" t="s">
        <v>120</v>
      </c>
      <c r="I3237" s="1" t="s">
        <v>5140</v>
      </c>
      <c r="J3237" s="1" t="s">
        <v>1534</v>
      </c>
      <c r="K3237" s="1" t="str">
        <f t="shared" si="101"/>
        <v>2016</v>
      </c>
      <c r="L3237" s="1">
        <f t="shared" si="100"/>
        <v>45</v>
      </c>
      <c r="M3237" s="1" t="s">
        <v>60</v>
      </c>
    </row>
    <row r="3238" spans="8:13">
      <c r="H3238" s="1" t="s">
        <v>351</v>
      </c>
      <c r="I3238" s="1" t="s">
        <v>5991</v>
      </c>
      <c r="J3238" s="1" t="s">
        <v>1918</v>
      </c>
      <c r="K3238" s="1" t="str">
        <f t="shared" si="101"/>
        <v>2007</v>
      </c>
      <c r="L3238" s="1">
        <f t="shared" si="100"/>
        <v>45</v>
      </c>
      <c r="M3238" s="1" t="s">
        <v>60</v>
      </c>
    </row>
    <row r="3239" spans="8:13" hidden="1">
      <c r="H3239" s="1" t="s">
        <v>144</v>
      </c>
      <c r="I3239" s="1" t="s">
        <v>10543</v>
      </c>
      <c r="J3239" s="1" t="s">
        <v>10574</v>
      </c>
      <c r="K3239" s="1" t="str">
        <f t="shared" si="101"/>
        <v>2005</v>
      </c>
      <c r="L3239" s="1">
        <f t="shared" si="100"/>
        <v>9</v>
      </c>
      <c r="M3239" s="1" t="s">
        <v>79</v>
      </c>
    </row>
    <row r="3240" spans="8:13" hidden="1">
      <c r="H3240" s="1" t="s">
        <v>101</v>
      </c>
      <c r="I3240" s="1" t="s">
        <v>10543</v>
      </c>
      <c r="J3240" s="1" t="s">
        <v>1370</v>
      </c>
      <c r="K3240" s="1" t="str">
        <f t="shared" si="101"/>
        <v>2019</v>
      </c>
      <c r="L3240" s="1">
        <f t="shared" si="100"/>
        <v>37</v>
      </c>
      <c r="M3240" s="1" t="s">
        <v>79</v>
      </c>
    </row>
    <row r="3241" spans="8:13">
      <c r="H3241" s="1" t="s">
        <v>310</v>
      </c>
      <c r="I3241" s="1" t="s">
        <v>4291</v>
      </c>
      <c r="J3241" s="1" t="s">
        <v>1286</v>
      </c>
      <c r="K3241" s="1" t="str">
        <f t="shared" si="101"/>
        <v>2017</v>
      </c>
      <c r="L3241" s="1">
        <f t="shared" si="100"/>
        <v>45</v>
      </c>
      <c r="M3241" s="1" t="s">
        <v>60</v>
      </c>
    </row>
    <row r="3242" spans="8:13">
      <c r="H3242" s="1" t="s">
        <v>484</v>
      </c>
      <c r="I3242" s="1" t="s">
        <v>6731</v>
      </c>
      <c r="J3242" s="1" t="s">
        <v>6732</v>
      </c>
      <c r="K3242" s="1" t="str">
        <f t="shared" si="101"/>
        <v>2013</v>
      </c>
      <c r="L3242" s="1">
        <f t="shared" si="100"/>
        <v>45</v>
      </c>
      <c r="M3242" s="1" t="s">
        <v>60</v>
      </c>
    </row>
    <row r="3243" spans="8:13">
      <c r="H3243" s="1" t="s">
        <v>721</v>
      </c>
      <c r="I3243" s="1" t="s">
        <v>6779</v>
      </c>
      <c r="J3243" s="1" t="s">
        <v>6792</v>
      </c>
      <c r="K3243" s="1" t="str">
        <f t="shared" si="101"/>
        <v>2009</v>
      </c>
      <c r="L3243" s="1">
        <f t="shared" si="100"/>
        <v>45</v>
      </c>
      <c r="M3243" s="1" t="s">
        <v>60</v>
      </c>
    </row>
    <row r="3244" spans="8:13">
      <c r="H3244" s="1" t="s">
        <v>484</v>
      </c>
      <c r="I3244" s="1" t="s">
        <v>6881</v>
      </c>
      <c r="J3244" s="1" t="s">
        <v>6883</v>
      </c>
      <c r="K3244" s="1" t="str">
        <f t="shared" si="101"/>
        <v>2012</v>
      </c>
      <c r="L3244" s="1">
        <f t="shared" si="100"/>
        <v>45</v>
      </c>
      <c r="M3244" s="1" t="s">
        <v>60</v>
      </c>
    </row>
    <row r="3245" spans="8:13">
      <c r="H3245" s="1" t="s">
        <v>120</v>
      </c>
      <c r="I3245" s="1" t="s">
        <v>7156</v>
      </c>
      <c r="J3245" s="1" t="s">
        <v>6104</v>
      </c>
      <c r="K3245" s="1" t="str">
        <f t="shared" si="101"/>
        <v>2015</v>
      </c>
      <c r="L3245" s="1">
        <f t="shared" si="100"/>
        <v>45</v>
      </c>
      <c r="M3245" s="1" t="s">
        <v>60</v>
      </c>
    </row>
    <row r="3246" spans="8:13" hidden="1">
      <c r="H3246" s="1" t="s">
        <v>448</v>
      </c>
      <c r="I3246" s="1" t="s">
        <v>8201</v>
      </c>
      <c r="J3246" s="1" t="s">
        <v>10546</v>
      </c>
      <c r="K3246" s="1" t="str">
        <f t="shared" si="101"/>
        <v>2018</v>
      </c>
      <c r="L3246" s="1">
        <f t="shared" si="100"/>
        <v>30</v>
      </c>
      <c r="M3246" s="1" t="s">
        <v>79</v>
      </c>
    </row>
    <row r="3247" spans="8:13" hidden="1">
      <c r="H3247" s="1" t="s">
        <v>55</v>
      </c>
      <c r="I3247" s="1" t="s">
        <v>8201</v>
      </c>
      <c r="J3247" s="1" t="s">
        <v>368</v>
      </c>
      <c r="K3247" s="1" t="str">
        <f t="shared" si="101"/>
        <v>2018</v>
      </c>
      <c r="L3247" s="1">
        <f t="shared" si="100"/>
        <v>2</v>
      </c>
      <c r="M3247" s="1" t="s">
        <v>79</v>
      </c>
    </row>
    <row r="3248" spans="8:13" hidden="1">
      <c r="H3248" s="1" t="s">
        <v>484</v>
      </c>
      <c r="I3248" s="1" t="s">
        <v>261</v>
      </c>
      <c r="J3248" s="1" t="s">
        <v>10275</v>
      </c>
      <c r="K3248" s="1" t="str">
        <f t="shared" si="101"/>
        <v>2019</v>
      </c>
      <c r="L3248" s="1">
        <f t="shared" ref="L3248:L3311" si="102">H3248-(TEXT(I3248,"YYYY")-TEXT(J3248,"YYYY"))</f>
        <v>47</v>
      </c>
      <c r="M3248" s="1" t="s">
        <v>79</v>
      </c>
    </row>
    <row r="3249" spans="8:13" hidden="1">
      <c r="H3249" s="1" t="s">
        <v>308</v>
      </c>
      <c r="I3249" s="1" t="s">
        <v>261</v>
      </c>
      <c r="J3249" s="1" t="s">
        <v>10602</v>
      </c>
      <c r="K3249" s="1" t="str">
        <f t="shared" si="101"/>
        <v>2020</v>
      </c>
      <c r="L3249" s="1">
        <f t="shared" si="102"/>
        <v>57</v>
      </c>
      <c r="M3249" s="1" t="s">
        <v>79</v>
      </c>
    </row>
    <row r="3250" spans="8:13">
      <c r="H3250" s="1" t="s">
        <v>310</v>
      </c>
      <c r="I3250" s="1" t="s">
        <v>7158</v>
      </c>
      <c r="J3250" s="1" t="s">
        <v>7159</v>
      </c>
      <c r="K3250" s="1" t="str">
        <f t="shared" si="101"/>
        <v>2014</v>
      </c>
      <c r="L3250" s="1">
        <f t="shared" si="102"/>
        <v>45</v>
      </c>
      <c r="M3250" s="1" t="s">
        <v>60</v>
      </c>
    </row>
    <row r="3251" spans="8:13">
      <c r="H3251" s="1" t="s">
        <v>310</v>
      </c>
      <c r="I3251" s="1" t="s">
        <v>7246</v>
      </c>
      <c r="J3251" s="1" t="s">
        <v>7251</v>
      </c>
      <c r="K3251" s="1" t="str">
        <f t="shared" si="101"/>
        <v>2015</v>
      </c>
      <c r="L3251" s="1">
        <f t="shared" si="102"/>
        <v>45</v>
      </c>
      <c r="M3251" s="1" t="s">
        <v>60</v>
      </c>
    </row>
    <row r="3252" spans="8:13">
      <c r="H3252" s="1" t="s">
        <v>310</v>
      </c>
      <c r="I3252" s="1" t="s">
        <v>7374</v>
      </c>
      <c r="J3252" s="1" t="s">
        <v>4519</v>
      </c>
      <c r="K3252" s="1" t="str">
        <f t="shared" si="101"/>
        <v>2015</v>
      </c>
      <c r="L3252" s="1">
        <f t="shared" si="102"/>
        <v>45</v>
      </c>
      <c r="M3252" s="1" t="s">
        <v>60</v>
      </c>
    </row>
    <row r="3253" spans="8:13">
      <c r="H3253" s="1" t="s">
        <v>310</v>
      </c>
      <c r="I3253" s="1" t="s">
        <v>7725</v>
      </c>
      <c r="J3253" s="1" t="s">
        <v>7043</v>
      </c>
      <c r="K3253" s="1" t="str">
        <f t="shared" si="101"/>
        <v>2020</v>
      </c>
      <c r="L3253" s="1">
        <f t="shared" si="102"/>
        <v>45</v>
      </c>
      <c r="M3253" s="1" t="s">
        <v>60</v>
      </c>
    </row>
    <row r="3254" spans="8:13" hidden="1">
      <c r="H3254" s="1" t="s">
        <v>263</v>
      </c>
      <c r="I3254" s="1" t="s">
        <v>261</v>
      </c>
      <c r="J3254" s="1" t="s">
        <v>1415</v>
      </c>
      <c r="K3254" s="1" t="str">
        <f t="shared" si="101"/>
        <v>2019</v>
      </c>
      <c r="L3254" s="1">
        <f t="shared" si="102"/>
        <v>17</v>
      </c>
      <c r="M3254" s="1" t="s">
        <v>79</v>
      </c>
    </row>
    <row r="3255" spans="8:13">
      <c r="H3255" s="1" t="s">
        <v>351</v>
      </c>
      <c r="I3255" s="1" t="s">
        <v>561</v>
      </c>
      <c r="J3255" s="1" t="s">
        <v>7618</v>
      </c>
      <c r="K3255" s="1" t="str">
        <f t="shared" si="101"/>
        <v>2010</v>
      </c>
      <c r="L3255" s="1">
        <f t="shared" si="102"/>
        <v>45</v>
      </c>
      <c r="M3255" s="1" t="s">
        <v>60</v>
      </c>
    </row>
    <row r="3256" spans="8:13" hidden="1">
      <c r="H3256" s="1" t="s">
        <v>63</v>
      </c>
      <c r="I3256" s="1" t="s">
        <v>261</v>
      </c>
      <c r="J3256" s="1" t="s">
        <v>7868</v>
      </c>
      <c r="K3256" s="1" t="str">
        <f t="shared" si="101"/>
        <v>2010</v>
      </c>
      <c r="L3256" s="1">
        <f t="shared" si="102"/>
        <v>20</v>
      </c>
      <c r="M3256" s="1" t="s">
        <v>79</v>
      </c>
    </row>
    <row r="3257" spans="8:13">
      <c r="H3257" s="1" t="s">
        <v>310</v>
      </c>
      <c r="I3257" s="1" t="s">
        <v>7383</v>
      </c>
      <c r="J3257" s="1" t="s">
        <v>4519</v>
      </c>
      <c r="K3257" s="1" t="str">
        <f t="shared" si="101"/>
        <v>2015</v>
      </c>
      <c r="L3257" s="1">
        <f t="shared" si="102"/>
        <v>45</v>
      </c>
      <c r="M3257" s="1" t="s">
        <v>60</v>
      </c>
    </row>
    <row r="3258" spans="8:13">
      <c r="H3258" s="1" t="s">
        <v>120</v>
      </c>
      <c r="I3258" s="1" t="s">
        <v>523</v>
      </c>
      <c r="J3258" s="1" t="s">
        <v>1079</v>
      </c>
      <c r="K3258" s="1" t="str">
        <f t="shared" si="101"/>
        <v>2019</v>
      </c>
      <c r="L3258" s="1">
        <f t="shared" si="102"/>
        <v>45</v>
      </c>
      <c r="M3258" s="1" t="s">
        <v>60</v>
      </c>
    </row>
    <row r="3259" spans="8:13">
      <c r="H3259" s="1" t="s">
        <v>120</v>
      </c>
      <c r="I3259" s="1" t="s">
        <v>9328</v>
      </c>
      <c r="J3259" s="1" t="s">
        <v>9344</v>
      </c>
      <c r="K3259" s="1" t="str">
        <f t="shared" si="101"/>
        <v>2011</v>
      </c>
      <c r="L3259" s="1">
        <f t="shared" si="102"/>
        <v>45</v>
      </c>
      <c r="M3259" s="1" t="s">
        <v>60</v>
      </c>
    </row>
    <row r="3260" spans="8:13">
      <c r="H3260" s="1" t="s">
        <v>310</v>
      </c>
      <c r="I3260" s="1" t="s">
        <v>6287</v>
      </c>
      <c r="J3260" s="1" t="s">
        <v>10028</v>
      </c>
      <c r="K3260" s="1" t="str">
        <f t="shared" si="101"/>
        <v>2013</v>
      </c>
      <c r="L3260" s="1">
        <f t="shared" si="102"/>
        <v>45</v>
      </c>
      <c r="M3260" s="1" t="s">
        <v>60</v>
      </c>
    </row>
    <row r="3261" spans="8:13">
      <c r="H3261" s="1" t="s">
        <v>310</v>
      </c>
      <c r="I3261" s="1" t="s">
        <v>9512</v>
      </c>
      <c r="J3261" s="1" t="s">
        <v>5079</v>
      </c>
      <c r="K3261" s="1" t="str">
        <f t="shared" si="101"/>
        <v>2013</v>
      </c>
      <c r="L3261" s="1">
        <f t="shared" si="102"/>
        <v>45</v>
      </c>
      <c r="M3261" s="1" t="s">
        <v>60</v>
      </c>
    </row>
    <row r="3262" spans="8:13">
      <c r="H3262" s="1" t="s">
        <v>310</v>
      </c>
      <c r="I3262" s="1" t="s">
        <v>156</v>
      </c>
      <c r="J3262" s="1" t="s">
        <v>5745</v>
      </c>
      <c r="K3262" s="1" t="str">
        <f t="shared" si="101"/>
        <v>2020</v>
      </c>
      <c r="L3262" s="1">
        <f t="shared" si="102"/>
        <v>45</v>
      </c>
      <c r="M3262" s="1" t="s">
        <v>60</v>
      </c>
    </row>
    <row r="3263" spans="8:13">
      <c r="H3263" s="1" t="s">
        <v>120</v>
      </c>
      <c r="I3263" s="1" t="s">
        <v>261</v>
      </c>
      <c r="J3263" s="1" t="s">
        <v>877</v>
      </c>
      <c r="K3263" s="1" t="str">
        <f t="shared" si="101"/>
        <v>2019</v>
      </c>
      <c r="L3263" s="1">
        <f t="shared" si="102"/>
        <v>45</v>
      </c>
      <c r="M3263" s="1" t="s">
        <v>60</v>
      </c>
    </row>
    <row r="3264" spans="8:13" hidden="1">
      <c r="H3264" s="1" t="s">
        <v>263</v>
      </c>
      <c r="I3264" s="1" t="s">
        <v>10640</v>
      </c>
      <c r="J3264" s="1" t="s">
        <v>4019</v>
      </c>
      <c r="K3264" s="1" t="str">
        <f t="shared" si="101"/>
        <v>2013</v>
      </c>
      <c r="L3264" s="1">
        <f t="shared" si="102"/>
        <v>16</v>
      </c>
      <c r="M3264" s="1" t="s">
        <v>79</v>
      </c>
    </row>
    <row r="3265" spans="8:13" hidden="1">
      <c r="H3265" s="1" t="s">
        <v>187</v>
      </c>
      <c r="I3265" s="1" t="s">
        <v>10640</v>
      </c>
      <c r="J3265" s="1" t="s">
        <v>4141</v>
      </c>
      <c r="K3265" s="1" t="str">
        <f t="shared" si="101"/>
        <v>2015</v>
      </c>
      <c r="L3265" s="1">
        <f t="shared" si="102"/>
        <v>9</v>
      </c>
      <c r="M3265" s="1" t="s">
        <v>79</v>
      </c>
    </row>
    <row r="3266" spans="8:13" hidden="1">
      <c r="H3266" s="1" t="s">
        <v>217</v>
      </c>
      <c r="I3266" s="1" t="s">
        <v>10640</v>
      </c>
      <c r="J3266" s="1" t="s">
        <v>10640</v>
      </c>
      <c r="K3266" s="1" t="str">
        <f t="shared" ref="K3266:K3329" si="103">TEXT(J3266,"YYYY")</f>
        <v>2015</v>
      </c>
      <c r="L3266" s="1">
        <f t="shared" si="102"/>
        <v>16</v>
      </c>
      <c r="M3266" s="1" t="s">
        <v>79</v>
      </c>
    </row>
    <row r="3267" spans="8:13">
      <c r="H3267" s="1" t="s">
        <v>310</v>
      </c>
      <c r="I3267" s="1" t="s">
        <v>11176</v>
      </c>
      <c r="J3267" s="1" t="s">
        <v>7043</v>
      </c>
      <c r="K3267" s="1" t="str">
        <f t="shared" si="103"/>
        <v>2020</v>
      </c>
      <c r="L3267" s="1">
        <f t="shared" si="102"/>
        <v>45</v>
      </c>
      <c r="M3267" s="1" t="s">
        <v>60</v>
      </c>
    </row>
    <row r="3268" spans="8:13">
      <c r="H3268" s="1" t="s">
        <v>310</v>
      </c>
      <c r="I3268" s="1" t="s">
        <v>8821</v>
      </c>
      <c r="J3268" s="1" t="s">
        <v>5742</v>
      </c>
      <c r="K3268" s="1" t="str">
        <f t="shared" si="103"/>
        <v>2014</v>
      </c>
      <c r="L3268" s="1">
        <f t="shared" si="102"/>
        <v>45</v>
      </c>
      <c r="M3268" s="1" t="s">
        <v>60</v>
      </c>
    </row>
    <row r="3269" spans="8:13">
      <c r="H3269" s="1" t="s">
        <v>256</v>
      </c>
      <c r="I3269" s="1" t="s">
        <v>5832</v>
      </c>
      <c r="J3269" s="1" t="s">
        <v>1072</v>
      </c>
      <c r="K3269" s="1" t="str">
        <f t="shared" si="103"/>
        <v>2009</v>
      </c>
      <c r="L3269" s="1">
        <f t="shared" si="102"/>
        <v>45</v>
      </c>
      <c r="M3269" s="1" t="s">
        <v>60</v>
      </c>
    </row>
    <row r="3270" spans="8:13" hidden="1">
      <c r="H3270" s="1" t="s">
        <v>134</v>
      </c>
      <c r="I3270" s="1" t="s">
        <v>8690</v>
      </c>
      <c r="J3270" s="1" t="s">
        <v>5710</v>
      </c>
      <c r="K3270" s="1" t="str">
        <f t="shared" si="103"/>
        <v>2020</v>
      </c>
      <c r="L3270" s="1">
        <f t="shared" si="102"/>
        <v>27</v>
      </c>
      <c r="M3270" s="1" t="s">
        <v>79</v>
      </c>
    </row>
    <row r="3271" spans="8:13" hidden="1">
      <c r="H3271" s="1" t="s">
        <v>116</v>
      </c>
      <c r="I3271" s="1" t="s">
        <v>1179</v>
      </c>
      <c r="J3271" s="1" t="s">
        <v>1179</v>
      </c>
      <c r="K3271" s="1" t="str">
        <f t="shared" si="103"/>
        <v>2019</v>
      </c>
      <c r="L3271" s="1">
        <f t="shared" si="102"/>
        <v>5</v>
      </c>
      <c r="M3271" s="1" t="s">
        <v>79</v>
      </c>
    </row>
    <row r="3272" spans="8:13" hidden="1">
      <c r="H3272" s="1" t="s">
        <v>116</v>
      </c>
      <c r="I3272" s="1" t="s">
        <v>10646</v>
      </c>
      <c r="J3272" s="1" t="s">
        <v>8945</v>
      </c>
      <c r="K3272" s="1" t="str">
        <f t="shared" si="103"/>
        <v>2020</v>
      </c>
      <c r="L3272" s="1">
        <f t="shared" si="102"/>
        <v>5</v>
      </c>
      <c r="M3272" s="1" t="s">
        <v>79</v>
      </c>
    </row>
    <row r="3273" spans="8:13">
      <c r="H3273" s="1" t="s">
        <v>219</v>
      </c>
      <c r="I3273" s="1" t="s">
        <v>11727</v>
      </c>
      <c r="J3273" s="1" t="s">
        <v>11733</v>
      </c>
      <c r="K3273" s="1" t="str">
        <f t="shared" si="103"/>
        <v>2001</v>
      </c>
      <c r="L3273" s="1">
        <f t="shared" si="102"/>
        <v>45</v>
      </c>
      <c r="M3273" s="1" t="s">
        <v>60</v>
      </c>
    </row>
    <row r="3274" spans="8:13" hidden="1">
      <c r="H3274" s="1" t="s">
        <v>584</v>
      </c>
      <c r="I3274" s="1" t="s">
        <v>10646</v>
      </c>
      <c r="J3274" s="1" t="s">
        <v>4680</v>
      </c>
      <c r="K3274" s="1" t="str">
        <f t="shared" si="103"/>
        <v>2020</v>
      </c>
      <c r="L3274" s="1">
        <f t="shared" si="102"/>
        <v>37</v>
      </c>
      <c r="M3274" s="1" t="s">
        <v>79</v>
      </c>
    </row>
    <row r="3275" spans="8:13">
      <c r="H3275" s="1" t="s">
        <v>310</v>
      </c>
      <c r="I3275" s="1" t="s">
        <v>7383</v>
      </c>
      <c r="J3275" s="1" t="s">
        <v>6255</v>
      </c>
      <c r="K3275" s="1" t="str">
        <f t="shared" si="103"/>
        <v>2015</v>
      </c>
      <c r="L3275" s="1">
        <f t="shared" si="102"/>
        <v>45</v>
      </c>
      <c r="M3275" s="1" t="s">
        <v>60</v>
      </c>
    </row>
    <row r="3276" spans="8:13">
      <c r="H3276" s="1" t="s">
        <v>310</v>
      </c>
      <c r="I3276" s="1" t="s">
        <v>1742</v>
      </c>
      <c r="J3276" s="1" t="s">
        <v>11784</v>
      </c>
      <c r="K3276" s="1" t="str">
        <f t="shared" si="103"/>
        <v>2015</v>
      </c>
      <c r="L3276" s="1">
        <f t="shared" si="102"/>
        <v>45</v>
      </c>
      <c r="M3276" s="1" t="s">
        <v>60</v>
      </c>
    </row>
    <row r="3277" spans="8:13">
      <c r="H3277" s="1" t="s">
        <v>310</v>
      </c>
      <c r="I3277" s="1" t="s">
        <v>1685</v>
      </c>
      <c r="J3277" s="1" t="s">
        <v>905</v>
      </c>
      <c r="K3277" s="1" t="str">
        <f t="shared" si="103"/>
        <v>2015</v>
      </c>
      <c r="L3277" s="1">
        <f t="shared" si="102"/>
        <v>45</v>
      </c>
      <c r="M3277" s="1" t="s">
        <v>60</v>
      </c>
    </row>
    <row r="3278" spans="8:13">
      <c r="H3278" s="1" t="s">
        <v>189</v>
      </c>
      <c r="I3278" s="1" t="s">
        <v>1265</v>
      </c>
      <c r="J3278" s="1" t="s">
        <v>1283</v>
      </c>
      <c r="K3278" s="1" t="str">
        <f t="shared" si="103"/>
        <v>2018</v>
      </c>
      <c r="L3278" s="1">
        <f t="shared" si="102"/>
        <v>46</v>
      </c>
      <c r="M3278" s="1" t="s">
        <v>60</v>
      </c>
    </row>
    <row r="3279" spans="8:13">
      <c r="H3279" s="1" t="s">
        <v>375</v>
      </c>
      <c r="I3279" s="1" t="s">
        <v>1355</v>
      </c>
      <c r="J3279" s="1" t="s">
        <v>1368</v>
      </c>
      <c r="K3279" s="1" t="str">
        <f t="shared" si="103"/>
        <v>2009</v>
      </c>
      <c r="L3279" s="1">
        <f t="shared" si="102"/>
        <v>46</v>
      </c>
      <c r="M3279" s="1" t="s">
        <v>60</v>
      </c>
    </row>
    <row r="3280" spans="8:13" hidden="1">
      <c r="H3280" s="1" t="s">
        <v>144</v>
      </c>
      <c r="I3280" s="1" t="s">
        <v>5184</v>
      </c>
      <c r="J3280" s="1" t="s">
        <v>5184</v>
      </c>
      <c r="K3280" s="1" t="str">
        <f t="shared" si="103"/>
        <v>2014</v>
      </c>
      <c r="L3280" s="1">
        <f t="shared" si="102"/>
        <v>24</v>
      </c>
      <c r="M3280" s="1" t="s">
        <v>79</v>
      </c>
    </row>
    <row r="3281" spans="8:13" hidden="1">
      <c r="H3281" s="1" t="s">
        <v>120</v>
      </c>
      <c r="I3281" s="1" t="s">
        <v>10675</v>
      </c>
      <c r="J3281" s="1" t="s">
        <v>10687</v>
      </c>
      <c r="K3281" s="1" t="str">
        <f t="shared" si="103"/>
        <v>1990</v>
      </c>
      <c r="L3281" s="1">
        <f t="shared" si="102"/>
        <v>16</v>
      </c>
      <c r="M3281" s="1" t="s">
        <v>79</v>
      </c>
    </row>
    <row r="3282" spans="8:13">
      <c r="H3282" s="1" t="s">
        <v>136</v>
      </c>
      <c r="I3282" s="1" t="s">
        <v>1408</v>
      </c>
      <c r="J3282" s="1" t="s">
        <v>1413</v>
      </c>
      <c r="K3282" s="1" t="str">
        <f t="shared" si="103"/>
        <v>2015</v>
      </c>
      <c r="L3282" s="1">
        <f t="shared" si="102"/>
        <v>46</v>
      </c>
      <c r="M3282" s="1" t="s">
        <v>60</v>
      </c>
    </row>
    <row r="3283" spans="8:13" hidden="1">
      <c r="H3283" s="1" t="s">
        <v>448</v>
      </c>
      <c r="I3283" s="1" t="s">
        <v>10675</v>
      </c>
      <c r="J3283" s="1" t="s">
        <v>10694</v>
      </c>
      <c r="K3283" s="1" t="str">
        <f t="shared" si="103"/>
        <v>2000</v>
      </c>
      <c r="L3283" s="1">
        <f t="shared" si="102"/>
        <v>12</v>
      </c>
      <c r="M3283" s="1" t="s">
        <v>79</v>
      </c>
    </row>
    <row r="3284" spans="8:13" hidden="1">
      <c r="H3284" s="1" t="s">
        <v>382</v>
      </c>
      <c r="I3284" s="1" t="s">
        <v>10697</v>
      </c>
      <c r="J3284" s="1" t="s">
        <v>8294</v>
      </c>
      <c r="K3284" s="1" t="str">
        <f t="shared" si="103"/>
        <v>2020</v>
      </c>
      <c r="L3284" s="1">
        <f t="shared" si="102"/>
        <v>70</v>
      </c>
      <c r="M3284" s="1" t="s">
        <v>79</v>
      </c>
    </row>
    <row r="3285" spans="8:13">
      <c r="H3285" s="1" t="s">
        <v>120</v>
      </c>
      <c r="I3285" s="1" t="s">
        <v>1518</v>
      </c>
      <c r="J3285" s="1" t="s">
        <v>1524</v>
      </c>
      <c r="K3285" s="1" t="str">
        <f t="shared" si="103"/>
        <v>2019</v>
      </c>
      <c r="L3285" s="1">
        <f t="shared" si="102"/>
        <v>46</v>
      </c>
      <c r="M3285" s="1" t="s">
        <v>60</v>
      </c>
    </row>
    <row r="3286" spans="8:13">
      <c r="H3286" s="1" t="s">
        <v>120</v>
      </c>
      <c r="I3286" s="1" t="s">
        <v>1812</v>
      </c>
      <c r="J3286" s="1" t="s">
        <v>1812</v>
      </c>
      <c r="K3286" s="1" t="str">
        <f t="shared" si="103"/>
        <v>2018</v>
      </c>
      <c r="L3286" s="1">
        <f t="shared" si="102"/>
        <v>46</v>
      </c>
      <c r="M3286" s="1" t="s">
        <v>60</v>
      </c>
    </row>
    <row r="3287" spans="8:13" hidden="1">
      <c r="H3287" s="1" t="s">
        <v>464</v>
      </c>
      <c r="I3287" s="1" t="s">
        <v>10697</v>
      </c>
      <c r="J3287" s="1" t="s">
        <v>236</v>
      </c>
      <c r="K3287" s="1" t="str">
        <f t="shared" si="103"/>
        <v>2017</v>
      </c>
      <c r="L3287" s="1">
        <f t="shared" si="102"/>
        <v>28</v>
      </c>
      <c r="M3287" s="1" t="s">
        <v>79</v>
      </c>
    </row>
    <row r="3288" spans="8:13">
      <c r="H3288" s="1" t="s">
        <v>120</v>
      </c>
      <c r="I3288" s="1" t="s">
        <v>3342</v>
      </c>
      <c r="J3288" s="1" t="s">
        <v>84</v>
      </c>
      <c r="K3288" s="1" t="str">
        <f t="shared" si="103"/>
        <v>2017</v>
      </c>
      <c r="L3288" s="1">
        <f t="shared" si="102"/>
        <v>46</v>
      </c>
      <c r="M3288" s="1" t="s">
        <v>60</v>
      </c>
    </row>
    <row r="3289" spans="8:13">
      <c r="H3289" s="1" t="s">
        <v>120</v>
      </c>
      <c r="I3289" s="1" t="s">
        <v>3488</v>
      </c>
      <c r="J3289" s="1" t="s">
        <v>2496</v>
      </c>
      <c r="K3289" s="1" t="str">
        <f t="shared" si="103"/>
        <v>2018</v>
      </c>
      <c r="L3289" s="1">
        <f t="shared" si="102"/>
        <v>46</v>
      </c>
      <c r="M3289" s="1" t="s">
        <v>60</v>
      </c>
    </row>
    <row r="3290" spans="8:13" hidden="1">
      <c r="H3290" s="1" t="s">
        <v>367</v>
      </c>
      <c r="I3290" s="1" t="s">
        <v>5619</v>
      </c>
      <c r="J3290" s="1" t="s">
        <v>10716</v>
      </c>
      <c r="K3290" s="1" t="str">
        <f t="shared" si="103"/>
        <v>2004</v>
      </c>
      <c r="L3290" s="1">
        <f t="shared" si="102"/>
        <v>10</v>
      </c>
      <c r="M3290" s="1" t="s">
        <v>79</v>
      </c>
    </row>
    <row r="3291" spans="8:13" hidden="1">
      <c r="H3291" s="1" t="s">
        <v>367</v>
      </c>
      <c r="I3291" s="1" t="s">
        <v>5619</v>
      </c>
      <c r="J3291" s="1" t="s">
        <v>10275</v>
      </c>
      <c r="K3291" s="1" t="str">
        <f t="shared" si="103"/>
        <v>2019</v>
      </c>
      <c r="L3291" s="1">
        <f t="shared" si="102"/>
        <v>25</v>
      </c>
      <c r="M3291" s="1" t="s">
        <v>79</v>
      </c>
    </row>
    <row r="3292" spans="8:13" hidden="1">
      <c r="H3292" s="1" t="s">
        <v>832</v>
      </c>
      <c r="I3292" s="1" t="s">
        <v>5619</v>
      </c>
      <c r="J3292" s="1" t="s">
        <v>1334</v>
      </c>
      <c r="K3292" s="1" t="str">
        <f t="shared" si="103"/>
        <v>2018</v>
      </c>
      <c r="L3292" s="1">
        <f t="shared" si="102"/>
        <v>74</v>
      </c>
      <c r="M3292" s="1" t="s">
        <v>79</v>
      </c>
    </row>
    <row r="3293" spans="8:13">
      <c r="H3293" s="1" t="s">
        <v>189</v>
      </c>
      <c r="I3293" s="1" t="s">
        <v>3863</v>
      </c>
      <c r="J3293" s="1" t="s">
        <v>1524</v>
      </c>
      <c r="K3293" s="1" t="str">
        <f t="shared" si="103"/>
        <v>2019</v>
      </c>
      <c r="L3293" s="1">
        <f t="shared" si="102"/>
        <v>46</v>
      </c>
      <c r="M3293" s="1" t="s">
        <v>60</v>
      </c>
    </row>
    <row r="3294" spans="8:13" hidden="1">
      <c r="H3294" s="1" t="s">
        <v>505</v>
      </c>
      <c r="I3294" s="1" t="s">
        <v>2332</v>
      </c>
      <c r="J3294" s="1" t="s">
        <v>364</v>
      </c>
      <c r="K3294" s="1" t="str">
        <f t="shared" si="103"/>
        <v>2020</v>
      </c>
      <c r="L3294" s="1">
        <f t="shared" si="102"/>
        <v>82</v>
      </c>
      <c r="M3294" s="1" t="s">
        <v>79</v>
      </c>
    </row>
    <row r="3295" spans="8:13" hidden="1">
      <c r="H3295" s="1" t="s">
        <v>515</v>
      </c>
      <c r="I3295" s="1" t="s">
        <v>2332</v>
      </c>
      <c r="J3295" s="1" t="s">
        <v>6586</v>
      </c>
      <c r="K3295" s="1" t="str">
        <f t="shared" si="103"/>
        <v>2020</v>
      </c>
      <c r="L3295" s="1">
        <f t="shared" si="102"/>
        <v>65</v>
      </c>
      <c r="M3295" s="1" t="s">
        <v>79</v>
      </c>
    </row>
    <row r="3296" spans="8:13" hidden="1">
      <c r="H3296" s="1" t="s">
        <v>116</v>
      </c>
      <c r="I3296" s="1" t="s">
        <v>2332</v>
      </c>
      <c r="J3296" s="1" t="s">
        <v>9383</v>
      </c>
      <c r="K3296" s="1" t="str">
        <f t="shared" si="103"/>
        <v>2020</v>
      </c>
      <c r="L3296" s="1">
        <f t="shared" si="102"/>
        <v>5</v>
      </c>
      <c r="M3296" s="1" t="s">
        <v>79</v>
      </c>
    </row>
    <row r="3297" spans="8:13">
      <c r="H3297" s="1" t="s">
        <v>120</v>
      </c>
      <c r="I3297" s="1" t="s">
        <v>3927</v>
      </c>
      <c r="J3297" s="1" t="s">
        <v>1534</v>
      </c>
      <c r="K3297" s="1" t="str">
        <f t="shared" si="103"/>
        <v>2016</v>
      </c>
      <c r="L3297" s="1">
        <f t="shared" si="102"/>
        <v>46</v>
      </c>
      <c r="M3297" s="1" t="s">
        <v>60</v>
      </c>
    </row>
    <row r="3298" spans="8:13" hidden="1">
      <c r="H3298" s="1" t="s">
        <v>247</v>
      </c>
      <c r="I3298" s="1" t="s">
        <v>2332</v>
      </c>
      <c r="J3298" s="1"/>
      <c r="K3298" s="1" t="str">
        <f t="shared" si="103"/>
        <v>1900</v>
      </c>
      <c r="L3298" s="1">
        <f t="shared" si="102"/>
        <v>-105</v>
      </c>
      <c r="M3298" s="1" t="s">
        <v>79</v>
      </c>
    </row>
    <row r="3299" spans="8:13">
      <c r="H3299" s="1" t="s">
        <v>240</v>
      </c>
      <c r="I3299" s="1" t="s">
        <v>2854</v>
      </c>
      <c r="J3299" s="1" t="s">
        <v>4330</v>
      </c>
      <c r="K3299" s="1" t="str">
        <f t="shared" si="103"/>
        <v>2010</v>
      </c>
      <c r="L3299" s="1">
        <f t="shared" si="102"/>
        <v>46</v>
      </c>
      <c r="M3299" s="1" t="s">
        <v>60</v>
      </c>
    </row>
    <row r="3300" spans="8:13" hidden="1">
      <c r="H3300" s="1" t="s">
        <v>189</v>
      </c>
      <c r="I3300" s="1" t="s">
        <v>2332</v>
      </c>
      <c r="J3300" s="1" t="s">
        <v>752</v>
      </c>
      <c r="K3300" s="1" t="str">
        <f t="shared" si="103"/>
        <v>2018</v>
      </c>
      <c r="L3300" s="1">
        <f t="shared" si="102"/>
        <v>45</v>
      </c>
      <c r="M3300" s="1" t="s">
        <v>79</v>
      </c>
    </row>
    <row r="3301" spans="8:13">
      <c r="H3301" s="1" t="s">
        <v>189</v>
      </c>
      <c r="I3301" s="1" t="s">
        <v>3838</v>
      </c>
      <c r="J3301" s="1" t="s">
        <v>1534</v>
      </c>
      <c r="K3301" s="1" t="str">
        <f t="shared" si="103"/>
        <v>2016</v>
      </c>
      <c r="L3301" s="1">
        <f t="shared" si="102"/>
        <v>46</v>
      </c>
      <c r="M3301" s="1" t="s">
        <v>60</v>
      </c>
    </row>
    <row r="3302" spans="8:13">
      <c r="H3302" s="1" t="s">
        <v>189</v>
      </c>
      <c r="I3302" s="1" t="s">
        <v>5097</v>
      </c>
      <c r="J3302" s="1" t="s">
        <v>1445</v>
      </c>
      <c r="K3302" s="1" t="str">
        <f t="shared" si="103"/>
        <v>2019</v>
      </c>
      <c r="L3302" s="1">
        <f t="shared" si="102"/>
        <v>46</v>
      </c>
      <c r="M3302" s="1" t="s">
        <v>60</v>
      </c>
    </row>
    <row r="3303" spans="8:13">
      <c r="H3303" s="1" t="s">
        <v>484</v>
      </c>
      <c r="I3303" s="1" t="s">
        <v>686</v>
      </c>
      <c r="J3303" s="1" t="s">
        <v>5208</v>
      </c>
      <c r="K3303" s="1" t="str">
        <f t="shared" si="103"/>
        <v>2015</v>
      </c>
      <c r="L3303" s="1">
        <f t="shared" si="102"/>
        <v>46</v>
      </c>
      <c r="M3303" s="1" t="s">
        <v>60</v>
      </c>
    </row>
    <row r="3304" spans="8:13">
      <c r="H3304" s="1" t="s">
        <v>484</v>
      </c>
      <c r="I3304" s="1" t="s">
        <v>5049</v>
      </c>
      <c r="J3304" s="1" t="s">
        <v>1222</v>
      </c>
      <c r="K3304" s="1" t="str">
        <f t="shared" si="103"/>
        <v>2015</v>
      </c>
      <c r="L3304" s="1">
        <f t="shared" si="102"/>
        <v>46</v>
      </c>
      <c r="M3304" s="1" t="s">
        <v>60</v>
      </c>
    </row>
    <row r="3305" spans="8:13" hidden="1">
      <c r="H3305" s="1" t="s">
        <v>116</v>
      </c>
      <c r="I3305" s="1" t="s">
        <v>1656</v>
      </c>
      <c r="J3305" s="1" t="s">
        <v>303</v>
      </c>
      <c r="K3305" s="1" t="str">
        <f t="shared" si="103"/>
        <v>2016</v>
      </c>
      <c r="L3305" s="1">
        <f t="shared" si="102"/>
        <v>5</v>
      </c>
      <c r="M3305" s="1" t="s">
        <v>79</v>
      </c>
    </row>
    <row r="3306" spans="8:13" hidden="1">
      <c r="H3306" s="1" t="s">
        <v>144</v>
      </c>
      <c r="I3306" s="1" t="s">
        <v>9477</v>
      </c>
      <c r="J3306" s="1" t="s">
        <v>1933</v>
      </c>
      <c r="K3306" s="1" t="str">
        <f t="shared" si="103"/>
        <v>2014</v>
      </c>
      <c r="L3306" s="1">
        <f t="shared" si="102"/>
        <v>24</v>
      </c>
      <c r="M3306" s="1" t="s">
        <v>79</v>
      </c>
    </row>
    <row r="3307" spans="8:13" hidden="1">
      <c r="H3307" s="1" t="s">
        <v>130</v>
      </c>
      <c r="I3307" s="1" t="s">
        <v>9477</v>
      </c>
      <c r="J3307" s="1" t="s">
        <v>10761</v>
      </c>
      <c r="K3307" s="1" t="str">
        <f t="shared" si="103"/>
        <v>2011</v>
      </c>
      <c r="L3307" s="1">
        <f t="shared" si="102"/>
        <v>9</v>
      </c>
      <c r="M3307" s="1" t="s">
        <v>79</v>
      </c>
    </row>
    <row r="3308" spans="8:13">
      <c r="H3308" s="1" t="s">
        <v>189</v>
      </c>
      <c r="I3308" s="1" t="s">
        <v>6931</v>
      </c>
      <c r="J3308" s="1" t="s">
        <v>6949</v>
      </c>
      <c r="K3308" s="1" t="str">
        <f t="shared" si="103"/>
        <v>2014</v>
      </c>
      <c r="L3308" s="1">
        <f t="shared" si="102"/>
        <v>46</v>
      </c>
      <c r="M3308" s="1" t="s">
        <v>60</v>
      </c>
    </row>
    <row r="3309" spans="8:13" hidden="1">
      <c r="H3309" s="1" t="s">
        <v>126</v>
      </c>
      <c r="I3309" s="1" t="s">
        <v>8824</v>
      </c>
      <c r="J3309" s="1" t="s">
        <v>10766</v>
      </c>
      <c r="K3309" s="1" t="str">
        <f t="shared" si="103"/>
        <v>2013</v>
      </c>
      <c r="L3309" s="1">
        <f t="shared" si="102"/>
        <v>13</v>
      </c>
      <c r="M3309" s="1" t="s">
        <v>79</v>
      </c>
    </row>
    <row r="3310" spans="8:13" hidden="1">
      <c r="H3310" s="1" t="s">
        <v>187</v>
      </c>
      <c r="I3310" s="1" t="s">
        <v>8824</v>
      </c>
      <c r="J3310" s="1" t="s">
        <v>9165</v>
      </c>
      <c r="K3310" s="1" t="str">
        <f t="shared" si="103"/>
        <v>2014</v>
      </c>
      <c r="L3310" s="1">
        <f t="shared" si="102"/>
        <v>9</v>
      </c>
      <c r="M3310" s="1" t="s">
        <v>79</v>
      </c>
    </row>
    <row r="3311" spans="8:13" hidden="1">
      <c r="H3311" s="1" t="s">
        <v>128</v>
      </c>
      <c r="I3311" s="1" t="s">
        <v>8824</v>
      </c>
      <c r="J3311" s="1" t="s">
        <v>5000</v>
      </c>
      <c r="K3311" s="1" t="str">
        <f t="shared" si="103"/>
        <v>2014</v>
      </c>
      <c r="L3311" s="1">
        <f t="shared" si="102"/>
        <v>42</v>
      </c>
      <c r="M3311" s="1" t="s">
        <v>79</v>
      </c>
    </row>
    <row r="3312" spans="8:13">
      <c r="H3312" s="1" t="s">
        <v>120</v>
      </c>
      <c r="I3312" s="1" t="s">
        <v>7340</v>
      </c>
      <c r="J3312" s="1" t="s">
        <v>7349</v>
      </c>
      <c r="K3312" s="1" t="str">
        <f t="shared" si="103"/>
        <v>2015</v>
      </c>
      <c r="L3312" s="1">
        <f t="shared" ref="L3312:L3375" si="104">H3312-(TEXT(I3312,"YYYY")-TEXT(J3312,"YYYY"))</f>
        <v>46</v>
      </c>
      <c r="M3312" s="1" t="s">
        <v>60</v>
      </c>
    </row>
    <row r="3313" spans="8:13">
      <c r="H3313" s="1" t="s">
        <v>189</v>
      </c>
      <c r="I3313" s="1" t="s">
        <v>7570</v>
      </c>
      <c r="J3313" s="1" t="s">
        <v>7583</v>
      </c>
      <c r="K3313" s="1" t="str">
        <f t="shared" si="103"/>
        <v>2019</v>
      </c>
      <c r="L3313" s="1">
        <f t="shared" si="104"/>
        <v>46</v>
      </c>
      <c r="M3313" s="1" t="s">
        <v>60</v>
      </c>
    </row>
    <row r="3314" spans="8:13" hidden="1">
      <c r="H3314" s="1" t="s">
        <v>644</v>
      </c>
      <c r="I3314" s="1" t="s">
        <v>8824</v>
      </c>
      <c r="J3314" s="1" t="s">
        <v>9482</v>
      </c>
      <c r="K3314" s="1" t="str">
        <f t="shared" si="103"/>
        <v>2014</v>
      </c>
      <c r="L3314" s="1">
        <f t="shared" si="104"/>
        <v>35</v>
      </c>
      <c r="M3314" s="1" t="s">
        <v>79</v>
      </c>
    </row>
    <row r="3315" spans="8:13">
      <c r="H3315" s="1" t="s">
        <v>120</v>
      </c>
      <c r="I3315" s="1" t="s">
        <v>7725</v>
      </c>
      <c r="J3315" s="1" t="s">
        <v>5441</v>
      </c>
      <c r="K3315" s="1" t="str">
        <f t="shared" si="103"/>
        <v>2020</v>
      </c>
      <c r="L3315" s="1">
        <f t="shared" si="104"/>
        <v>46</v>
      </c>
      <c r="M3315" s="1" t="s">
        <v>60</v>
      </c>
    </row>
    <row r="3316" spans="8:13">
      <c r="H3316" s="1" t="s">
        <v>189</v>
      </c>
      <c r="I3316" s="1" t="s">
        <v>7875</v>
      </c>
      <c r="J3316" s="1" t="s">
        <v>3556</v>
      </c>
      <c r="K3316" s="1" t="str">
        <f t="shared" si="103"/>
        <v>2011</v>
      </c>
      <c r="L3316" s="1">
        <f t="shared" si="104"/>
        <v>46</v>
      </c>
      <c r="M3316" s="1" t="s">
        <v>60</v>
      </c>
    </row>
    <row r="3317" spans="8:13" hidden="1">
      <c r="H3317" s="1" t="s">
        <v>120</v>
      </c>
      <c r="I3317" s="1" t="s">
        <v>193</v>
      </c>
      <c r="J3317" s="1" t="s">
        <v>1334</v>
      </c>
      <c r="K3317" s="1" t="str">
        <f t="shared" si="103"/>
        <v>2018</v>
      </c>
      <c r="L3317" s="1">
        <f t="shared" si="104"/>
        <v>44</v>
      </c>
      <c r="M3317" s="1" t="s">
        <v>79</v>
      </c>
    </row>
    <row r="3318" spans="8:13">
      <c r="H3318" s="1" t="s">
        <v>120</v>
      </c>
      <c r="I3318" s="1" t="s">
        <v>8247</v>
      </c>
      <c r="J3318" s="1" t="s">
        <v>7841</v>
      </c>
      <c r="K3318" s="1" t="str">
        <f t="shared" si="103"/>
        <v>2020</v>
      </c>
      <c r="L3318" s="1">
        <f t="shared" si="104"/>
        <v>46</v>
      </c>
      <c r="M3318" s="1" t="s">
        <v>60</v>
      </c>
    </row>
    <row r="3319" spans="8:13">
      <c r="H3319" s="1" t="s">
        <v>375</v>
      </c>
      <c r="I3319" s="1" t="s">
        <v>8665</v>
      </c>
      <c r="J3319" s="1" t="s">
        <v>8182</v>
      </c>
      <c r="K3319" s="1" t="str">
        <f t="shared" si="103"/>
        <v>2010</v>
      </c>
      <c r="L3319" s="1">
        <f t="shared" si="104"/>
        <v>46</v>
      </c>
      <c r="M3319" s="1" t="s">
        <v>60</v>
      </c>
    </row>
    <row r="3320" spans="8:13" hidden="1">
      <c r="H3320" s="1" t="s">
        <v>88</v>
      </c>
      <c r="I3320" s="1" t="s">
        <v>193</v>
      </c>
      <c r="J3320" s="1" t="s">
        <v>10796</v>
      </c>
      <c r="K3320" s="1" t="str">
        <f t="shared" si="103"/>
        <v>2011</v>
      </c>
      <c r="L3320" s="1">
        <f t="shared" si="104"/>
        <v>19</v>
      </c>
      <c r="M3320" s="1" t="s">
        <v>79</v>
      </c>
    </row>
    <row r="3321" spans="8:13" hidden="1">
      <c r="H3321" s="1" t="s">
        <v>144</v>
      </c>
      <c r="I3321" s="1" t="s">
        <v>193</v>
      </c>
      <c r="J3321" s="1" t="s">
        <v>752</v>
      </c>
      <c r="K3321" s="1" t="str">
        <f t="shared" si="103"/>
        <v>2018</v>
      </c>
      <c r="L3321" s="1">
        <f t="shared" si="104"/>
        <v>22</v>
      </c>
      <c r="M3321" s="1" t="s">
        <v>79</v>
      </c>
    </row>
    <row r="3322" spans="8:13">
      <c r="H3322" s="1" t="s">
        <v>233</v>
      </c>
      <c r="I3322" s="1" t="s">
        <v>9284</v>
      </c>
      <c r="J3322" s="1" t="s">
        <v>9290</v>
      </c>
      <c r="K3322" s="1" t="str">
        <f t="shared" si="103"/>
        <v>2010</v>
      </c>
      <c r="L3322" s="1">
        <f t="shared" si="104"/>
        <v>46</v>
      </c>
      <c r="M3322" s="1" t="s">
        <v>60</v>
      </c>
    </row>
    <row r="3323" spans="8:13">
      <c r="H3323" s="1" t="s">
        <v>120</v>
      </c>
      <c r="I3323" s="1" t="s">
        <v>9587</v>
      </c>
      <c r="J3323" s="1" t="s">
        <v>9591</v>
      </c>
      <c r="K3323" s="1" t="str">
        <f t="shared" si="103"/>
        <v>2012</v>
      </c>
      <c r="L3323" s="1">
        <f t="shared" si="104"/>
        <v>46</v>
      </c>
      <c r="M3323" s="1" t="s">
        <v>60</v>
      </c>
    </row>
    <row r="3324" spans="8:13">
      <c r="H3324" s="1" t="s">
        <v>120</v>
      </c>
      <c r="I3324" s="1" t="s">
        <v>9585</v>
      </c>
      <c r="J3324" s="1" t="s">
        <v>8415</v>
      </c>
      <c r="K3324" s="1" t="str">
        <f t="shared" si="103"/>
        <v>2020</v>
      </c>
      <c r="L3324" s="1">
        <f t="shared" si="104"/>
        <v>46</v>
      </c>
      <c r="M3324" s="1" t="s">
        <v>60</v>
      </c>
    </row>
    <row r="3325" spans="8:13" hidden="1">
      <c r="H3325" s="1" t="s">
        <v>126</v>
      </c>
      <c r="I3325" s="1" t="s">
        <v>10517</v>
      </c>
      <c r="J3325" s="1" t="s">
        <v>2023</v>
      </c>
      <c r="K3325" s="1" t="str">
        <f t="shared" si="103"/>
        <v>2013</v>
      </c>
      <c r="L3325" s="1">
        <f t="shared" si="104"/>
        <v>12</v>
      </c>
      <c r="M3325" s="1" t="s">
        <v>79</v>
      </c>
    </row>
    <row r="3326" spans="8:13" hidden="1">
      <c r="H3326" s="1" t="s">
        <v>344</v>
      </c>
      <c r="I3326" s="1" t="s">
        <v>10517</v>
      </c>
      <c r="J3326" s="1" t="s">
        <v>2008</v>
      </c>
      <c r="K3326" s="1" t="str">
        <f t="shared" si="103"/>
        <v>2014</v>
      </c>
      <c r="L3326" s="1">
        <f t="shared" si="104"/>
        <v>20</v>
      </c>
      <c r="M3326" s="1" t="s">
        <v>79</v>
      </c>
    </row>
    <row r="3327" spans="8:13">
      <c r="H3327" s="1" t="s">
        <v>120</v>
      </c>
      <c r="I3327" s="1" t="s">
        <v>10457</v>
      </c>
      <c r="J3327" s="1" t="s">
        <v>4019</v>
      </c>
      <c r="K3327" s="1" t="str">
        <f t="shared" si="103"/>
        <v>2013</v>
      </c>
      <c r="L3327" s="1">
        <f t="shared" si="104"/>
        <v>46</v>
      </c>
      <c r="M3327" s="1" t="s">
        <v>60</v>
      </c>
    </row>
    <row r="3328" spans="8:13" hidden="1">
      <c r="H3328" s="1" t="s">
        <v>217</v>
      </c>
      <c r="I3328" s="1" t="s">
        <v>10517</v>
      </c>
      <c r="J3328" s="1" t="s">
        <v>2019</v>
      </c>
      <c r="K3328" s="1" t="str">
        <f t="shared" si="103"/>
        <v>2012</v>
      </c>
      <c r="L3328" s="1">
        <f t="shared" si="104"/>
        <v>13</v>
      </c>
      <c r="M3328" s="1" t="s">
        <v>79</v>
      </c>
    </row>
    <row r="3329" spans="8:13" hidden="1">
      <c r="H3329" s="1" t="s">
        <v>324</v>
      </c>
      <c r="I3329" s="1" t="s">
        <v>10517</v>
      </c>
      <c r="J3329" s="1" t="s">
        <v>1222</v>
      </c>
      <c r="K3329" s="1" t="str">
        <f t="shared" si="103"/>
        <v>2015</v>
      </c>
      <c r="L3329" s="1">
        <f t="shared" si="104"/>
        <v>13</v>
      </c>
      <c r="M3329" s="1" t="s">
        <v>79</v>
      </c>
    </row>
    <row r="3330" spans="8:13">
      <c r="H3330" s="1" t="s">
        <v>120</v>
      </c>
      <c r="I3330" s="1" t="s">
        <v>7543</v>
      </c>
      <c r="J3330" s="1" t="s">
        <v>3217</v>
      </c>
      <c r="K3330" s="1" t="str">
        <f t="shared" ref="K3330:K3393" si="105">TEXT(J3330,"YYYY")</f>
        <v>2013</v>
      </c>
      <c r="L3330" s="1">
        <f t="shared" si="104"/>
        <v>46</v>
      </c>
      <c r="M3330" s="1" t="s">
        <v>60</v>
      </c>
    </row>
    <row r="3331" spans="8:13">
      <c r="H3331" s="1" t="s">
        <v>120</v>
      </c>
      <c r="I3331" s="1" t="s">
        <v>10522</v>
      </c>
      <c r="J3331" s="1" t="s">
        <v>10533</v>
      </c>
      <c r="K3331" s="1" t="str">
        <f t="shared" si="105"/>
        <v>2020</v>
      </c>
      <c r="L3331" s="1">
        <f t="shared" si="104"/>
        <v>46</v>
      </c>
      <c r="M3331" s="1" t="s">
        <v>60</v>
      </c>
    </row>
    <row r="3332" spans="8:13">
      <c r="H3332" s="1" t="s">
        <v>233</v>
      </c>
      <c r="I3332" s="1" t="s">
        <v>10543</v>
      </c>
      <c r="J3332" s="1" t="s">
        <v>236</v>
      </c>
      <c r="K3332" s="1" t="str">
        <f t="shared" si="105"/>
        <v>2017</v>
      </c>
      <c r="L3332" s="1">
        <f t="shared" si="104"/>
        <v>46</v>
      </c>
      <c r="M3332" s="1" t="s">
        <v>60</v>
      </c>
    </row>
    <row r="3333" spans="8:13" hidden="1">
      <c r="H3333" s="1" t="s">
        <v>233</v>
      </c>
      <c r="I3333" s="1" t="s">
        <v>10517</v>
      </c>
      <c r="J3333" s="1" t="s">
        <v>1222</v>
      </c>
      <c r="K3333" s="1" t="str">
        <f t="shared" si="105"/>
        <v>2015</v>
      </c>
      <c r="L3333" s="1">
        <f t="shared" si="104"/>
        <v>49</v>
      </c>
      <c r="M3333" s="1" t="s">
        <v>79</v>
      </c>
    </row>
    <row r="3334" spans="8:13" hidden="1">
      <c r="H3334" s="1" t="s">
        <v>58</v>
      </c>
      <c r="I3334" s="1" t="s">
        <v>10517</v>
      </c>
      <c r="J3334" s="1" t="s">
        <v>10817</v>
      </c>
      <c r="K3334" s="1" t="str">
        <f t="shared" si="105"/>
        <v>2014</v>
      </c>
      <c r="L3334" s="1">
        <f t="shared" si="104"/>
        <v>9</v>
      </c>
      <c r="M3334" s="1" t="s">
        <v>79</v>
      </c>
    </row>
    <row r="3335" spans="8:13">
      <c r="H3335" s="1" t="s">
        <v>189</v>
      </c>
      <c r="I3335" s="1" t="s">
        <v>3450</v>
      </c>
      <c r="J3335" s="1" t="s">
        <v>4094</v>
      </c>
      <c r="K3335" s="1" t="str">
        <f t="shared" si="105"/>
        <v>2014</v>
      </c>
      <c r="L3335" s="1">
        <f t="shared" si="104"/>
        <v>46</v>
      </c>
      <c r="M3335" s="1" t="s">
        <v>60</v>
      </c>
    </row>
    <row r="3336" spans="8:13" hidden="1">
      <c r="H3336" s="1" t="s">
        <v>644</v>
      </c>
      <c r="I3336" s="1" t="s">
        <v>10803</v>
      </c>
      <c r="J3336" s="1" t="s">
        <v>561</v>
      </c>
      <c r="K3336" s="1" t="str">
        <f t="shared" si="105"/>
        <v>2020</v>
      </c>
      <c r="L3336" s="1">
        <f t="shared" si="104"/>
        <v>35</v>
      </c>
      <c r="M3336" s="1" t="s">
        <v>79</v>
      </c>
    </row>
    <row r="3337" spans="8:13" hidden="1">
      <c r="H3337" s="1" t="s">
        <v>375</v>
      </c>
      <c r="I3337" s="1" t="s">
        <v>10803</v>
      </c>
      <c r="J3337" s="1" t="s">
        <v>9906</v>
      </c>
      <c r="K3337" s="1" t="str">
        <f t="shared" si="105"/>
        <v>2020</v>
      </c>
      <c r="L3337" s="1">
        <f t="shared" si="104"/>
        <v>56</v>
      </c>
      <c r="M3337" s="1" t="s">
        <v>79</v>
      </c>
    </row>
    <row r="3338" spans="8:13">
      <c r="H3338" s="1" t="s">
        <v>189</v>
      </c>
      <c r="I3338" s="1" t="s">
        <v>857</v>
      </c>
      <c r="J3338" s="1" t="s">
        <v>1265</v>
      </c>
      <c r="K3338" s="1" t="str">
        <f t="shared" si="105"/>
        <v>2019</v>
      </c>
      <c r="L3338" s="1">
        <f t="shared" si="104"/>
        <v>46</v>
      </c>
      <c r="M3338" s="1" t="s">
        <v>60</v>
      </c>
    </row>
    <row r="3339" spans="8:13">
      <c r="H3339" s="1" t="s">
        <v>120</v>
      </c>
      <c r="I3339" s="1" t="s">
        <v>11176</v>
      </c>
      <c r="J3339" s="1" t="s">
        <v>8665</v>
      </c>
      <c r="K3339" s="1" t="str">
        <f t="shared" si="105"/>
        <v>2020</v>
      </c>
      <c r="L3339" s="1">
        <f t="shared" si="104"/>
        <v>46</v>
      </c>
      <c r="M3339" s="1" t="s">
        <v>60</v>
      </c>
    </row>
    <row r="3340" spans="8:13" hidden="1">
      <c r="H3340" s="1" t="s">
        <v>479</v>
      </c>
      <c r="I3340" s="1" t="s">
        <v>9362</v>
      </c>
      <c r="J3340" s="1" t="s">
        <v>9362</v>
      </c>
      <c r="K3340" s="1" t="str">
        <f t="shared" si="105"/>
        <v>2020</v>
      </c>
      <c r="L3340" s="1">
        <f t="shared" si="104"/>
        <v>19</v>
      </c>
      <c r="M3340" s="1" t="s">
        <v>79</v>
      </c>
    </row>
    <row r="3341" spans="8:13">
      <c r="H3341" s="1" t="s">
        <v>120</v>
      </c>
      <c r="I3341" s="1" t="s">
        <v>6826</v>
      </c>
      <c r="J3341" s="1" t="s">
        <v>7289</v>
      </c>
      <c r="K3341" s="1" t="str">
        <f t="shared" si="105"/>
        <v>2014</v>
      </c>
      <c r="L3341" s="1">
        <f t="shared" si="104"/>
        <v>46</v>
      </c>
      <c r="M3341" s="1" t="s">
        <v>60</v>
      </c>
    </row>
    <row r="3342" spans="8:13">
      <c r="H3342" s="1" t="s">
        <v>120</v>
      </c>
      <c r="I3342" s="1" t="s">
        <v>11688</v>
      </c>
      <c r="J3342" s="1" t="s">
        <v>6355</v>
      </c>
      <c r="K3342" s="1" t="str">
        <f t="shared" si="105"/>
        <v>2016</v>
      </c>
      <c r="L3342" s="1">
        <f t="shared" si="104"/>
        <v>46</v>
      </c>
      <c r="M3342" s="1" t="s">
        <v>60</v>
      </c>
    </row>
    <row r="3343" spans="8:13" hidden="1">
      <c r="H3343" s="1" t="s">
        <v>63</v>
      </c>
      <c r="I3343" s="1" t="s">
        <v>10830</v>
      </c>
      <c r="J3343" s="1" t="s">
        <v>617</v>
      </c>
      <c r="K3343" s="1" t="str">
        <f t="shared" si="105"/>
        <v>2019</v>
      </c>
      <c r="L3343" s="1">
        <f t="shared" si="104"/>
        <v>29</v>
      </c>
      <c r="M3343" s="1" t="s">
        <v>79</v>
      </c>
    </row>
    <row r="3344" spans="8:13">
      <c r="H3344" s="1" t="s">
        <v>721</v>
      </c>
      <c r="I3344" s="1" t="s">
        <v>1083</v>
      </c>
      <c r="J3344" s="1" t="s">
        <v>11849</v>
      </c>
      <c r="K3344" s="1" t="str">
        <f t="shared" si="105"/>
        <v>2010</v>
      </c>
      <c r="L3344" s="1">
        <f t="shared" si="104"/>
        <v>46</v>
      </c>
      <c r="M3344" s="1" t="s">
        <v>60</v>
      </c>
    </row>
    <row r="3345" spans="8:13" hidden="1">
      <c r="H3345" s="1" t="s">
        <v>78</v>
      </c>
      <c r="I3345" s="1" t="s">
        <v>10830</v>
      </c>
      <c r="J3345" s="1" t="s">
        <v>10857</v>
      </c>
      <c r="K3345" s="1" t="str">
        <f t="shared" si="105"/>
        <v>2018</v>
      </c>
      <c r="L3345" s="1">
        <f t="shared" si="104"/>
        <v>27</v>
      </c>
      <c r="M3345" s="1" t="s">
        <v>79</v>
      </c>
    </row>
    <row r="3346" spans="8:13">
      <c r="H3346" s="1" t="s">
        <v>120</v>
      </c>
      <c r="I3346" s="1" t="s">
        <v>11851</v>
      </c>
      <c r="J3346" s="1" t="s">
        <v>5747</v>
      </c>
      <c r="K3346" s="1" t="str">
        <f t="shared" si="105"/>
        <v>2015</v>
      </c>
      <c r="L3346" s="1">
        <f t="shared" si="104"/>
        <v>46</v>
      </c>
      <c r="M3346" s="1" t="s">
        <v>60</v>
      </c>
    </row>
    <row r="3347" spans="8:13">
      <c r="H3347" s="1" t="s">
        <v>120</v>
      </c>
      <c r="I3347" s="1" t="s">
        <v>11899</v>
      </c>
      <c r="J3347" s="1" t="s">
        <v>1222</v>
      </c>
      <c r="K3347" s="1" t="str">
        <f t="shared" si="105"/>
        <v>2015</v>
      </c>
      <c r="L3347" s="1">
        <f t="shared" si="104"/>
        <v>46</v>
      </c>
      <c r="M3347" s="1" t="s">
        <v>60</v>
      </c>
    </row>
    <row r="3348" spans="8:13" hidden="1">
      <c r="H3348" s="1" t="s">
        <v>53</v>
      </c>
      <c r="I3348" s="1" t="s">
        <v>10830</v>
      </c>
      <c r="J3348" s="1" t="s">
        <v>5680</v>
      </c>
      <c r="K3348" s="1" t="str">
        <f t="shared" si="105"/>
        <v>2020</v>
      </c>
      <c r="L3348" s="1">
        <f t="shared" si="104"/>
        <v>2</v>
      </c>
      <c r="M3348" s="1" t="s">
        <v>79</v>
      </c>
    </row>
    <row r="3349" spans="8:13">
      <c r="H3349" s="1" t="s">
        <v>120</v>
      </c>
      <c r="I3349" s="1" t="s">
        <v>801</v>
      </c>
      <c r="J3349" s="1" t="s">
        <v>12045</v>
      </c>
      <c r="K3349" s="1" t="str">
        <f t="shared" si="105"/>
        <v>2015</v>
      </c>
      <c r="L3349" s="1">
        <f t="shared" si="104"/>
        <v>46</v>
      </c>
      <c r="M3349" s="1" t="s">
        <v>60</v>
      </c>
    </row>
    <row r="3350" spans="8:13" hidden="1">
      <c r="H3350" s="1" t="s">
        <v>187</v>
      </c>
      <c r="I3350" s="1" t="s">
        <v>10869</v>
      </c>
      <c r="J3350" s="1" t="s">
        <v>10522</v>
      </c>
      <c r="K3350" s="1" t="str">
        <f t="shared" si="105"/>
        <v>2020</v>
      </c>
      <c r="L3350" s="1">
        <f t="shared" si="104"/>
        <v>9</v>
      </c>
      <c r="M3350" s="1" t="s">
        <v>79</v>
      </c>
    </row>
    <row r="3351" spans="8:13" hidden="1">
      <c r="H3351" s="1" t="s">
        <v>247</v>
      </c>
      <c r="I3351" s="1" t="s">
        <v>10869</v>
      </c>
      <c r="J3351" s="1" t="s">
        <v>606</v>
      </c>
      <c r="K3351" s="1" t="str">
        <f t="shared" si="105"/>
        <v>2020</v>
      </c>
      <c r="L3351" s="1">
        <f t="shared" si="104"/>
        <v>15</v>
      </c>
      <c r="M3351" s="1" t="s">
        <v>79</v>
      </c>
    </row>
    <row r="3352" spans="8:13" hidden="1">
      <c r="H3352" s="1" t="s">
        <v>809</v>
      </c>
      <c r="I3352" s="1" t="s">
        <v>10869</v>
      </c>
      <c r="J3352" s="1" t="s">
        <v>10847</v>
      </c>
      <c r="K3352" s="1" t="str">
        <f t="shared" si="105"/>
        <v>2020</v>
      </c>
      <c r="L3352" s="1">
        <f t="shared" si="104"/>
        <v>36</v>
      </c>
      <c r="M3352" s="1" t="s">
        <v>79</v>
      </c>
    </row>
    <row r="3353" spans="8:13">
      <c r="H3353" s="1" t="s">
        <v>120</v>
      </c>
      <c r="I3353" s="1" t="s">
        <v>461</v>
      </c>
      <c r="J3353" s="1" t="s">
        <v>9308</v>
      </c>
      <c r="K3353" s="1" t="str">
        <f t="shared" si="105"/>
        <v>2020</v>
      </c>
      <c r="L3353" s="1">
        <f t="shared" si="104"/>
        <v>46</v>
      </c>
      <c r="M3353" s="1" t="s">
        <v>60</v>
      </c>
    </row>
    <row r="3354" spans="8:13">
      <c r="H3354" s="1" t="s">
        <v>256</v>
      </c>
      <c r="I3354" s="1" t="s">
        <v>278</v>
      </c>
      <c r="J3354" s="1" t="s">
        <v>12270</v>
      </c>
      <c r="K3354" s="1" t="str">
        <f t="shared" si="105"/>
        <v>2014</v>
      </c>
      <c r="L3354" s="1">
        <f t="shared" si="104"/>
        <v>46</v>
      </c>
      <c r="M3354" s="1" t="s">
        <v>60</v>
      </c>
    </row>
    <row r="3355" spans="8:13" hidden="1">
      <c r="H3355" s="1" t="s">
        <v>53</v>
      </c>
      <c r="I3355" s="1" t="s">
        <v>10869</v>
      </c>
      <c r="J3355" s="1" t="s">
        <v>9600</v>
      </c>
      <c r="K3355" s="1" t="str">
        <f t="shared" si="105"/>
        <v>2019</v>
      </c>
      <c r="L3355" s="1">
        <f t="shared" si="104"/>
        <v>1</v>
      </c>
      <c r="M3355" s="1" t="s">
        <v>79</v>
      </c>
    </row>
    <row r="3356" spans="8:13">
      <c r="H3356" s="1" t="s">
        <v>189</v>
      </c>
      <c r="I3356" s="1" t="s">
        <v>540</v>
      </c>
      <c r="J3356" s="1" t="s">
        <v>527</v>
      </c>
      <c r="K3356" s="1" t="str">
        <f t="shared" si="105"/>
        <v>2018</v>
      </c>
      <c r="L3356" s="1">
        <f t="shared" si="104"/>
        <v>47</v>
      </c>
      <c r="M3356" s="1" t="s">
        <v>60</v>
      </c>
    </row>
    <row r="3357" spans="8:13">
      <c r="H3357" s="1" t="s">
        <v>189</v>
      </c>
      <c r="I3357" s="1" t="s">
        <v>1107</v>
      </c>
      <c r="J3357" s="1" t="s">
        <v>1128</v>
      </c>
      <c r="K3357" s="1" t="str">
        <f t="shared" si="105"/>
        <v>2019</v>
      </c>
      <c r="L3357" s="1">
        <f t="shared" si="104"/>
        <v>47</v>
      </c>
      <c r="M3357" s="1" t="s">
        <v>60</v>
      </c>
    </row>
    <row r="3358" spans="8:13" hidden="1">
      <c r="H3358" s="1" t="s">
        <v>130</v>
      </c>
      <c r="I3358" s="1" t="s">
        <v>10869</v>
      </c>
      <c r="J3358" s="1" t="s">
        <v>10281</v>
      </c>
      <c r="K3358" s="1" t="str">
        <f t="shared" si="105"/>
        <v>2020</v>
      </c>
      <c r="L3358" s="1">
        <f t="shared" si="104"/>
        <v>12</v>
      </c>
      <c r="M3358" s="1" t="s">
        <v>79</v>
      </c>
    </row>
    <row r="3359" spans="8:13">
      <c r="H3359" s="1" t="s">
        <v>189</v>
      </c>
      <c r="I3359" s="1" t="s">
        <v>1341</v>
      </c>
      <c r="J3359" s="1" t="s">
        <v>877</v>
      </c>
      <c r="K3359" s="1" t="str">
        <f t="shared" si="105"/>
        <v>2019</v>
      </c>
      <c r="L3359" s="1">
        <f t="shared" si="104"/>
        <v>47</v>
      </c>
      <c r="M3359" s="1" t="s">
        <v>60</v>
      </c>
    </row>
    <row r="3360" spans="8:13">
      <c r="H3360" s="1" t="s">
        <v>351</v>
      </c>
      <c r="I3360" s="1" t="s">
        <v>1479</v>
      </c>
      <c r="J3360" s="5">
        <v>40544</v>
      </c>
      <c r="K3360" s="1" t="str">
        <f t="shared" si="105"/>
        <v>2011</v>
      </c>
      <c r="L3360" s="1">
        <f t="shared" si="104"/>
        <v>47</v>
      </c>
      <c r="M3360" s="1" t="s">
        <v>60</v>
      </c>
    </row>
    <row r="3361" spans="8:13" hidden="1">
      <c r="H3361" s="1" t="s">
        <v>1033</v>
      </c>
      <c r="I3361" s="1" t="s">
        <v>10910</v>
      </c>
      <c r="J3361" s="1" t="s">
        <v>1334</v>
      </c>
      <c r="K3361" s="1" t="str">
        <f t="shared" si="105"/>
        <v>2018</v>
      </c>
      <c r="L3361" s="1">
        <f t="shared" si="104"/>
        <v>71</v>
      </c>
      <c r="M3361" s="1" t="s">
        <v>79</v>
      </c>
    </row>
    <row r="3362" spans="8:13">
      <c r="H3362" s="1" t="s">
        <v>436</v>
      </c>
      <c r="I3362" s="1" t="s">
        <v>1110</v>
      </c>
      <c r="J3362" s="1" t="s">
        <v>1918</v>
      </c>
      <c r="K3362" s="1" t="str">
        <f t="shared" si="105"/>
        <v>2007</v>
      </c>
      <c r="L3362" s="1">
        <f t="shared" si="104"/>
        <v>47</v>
      </c>
      <c r="M3362" s="1" t="s">
        <v>60</v>
      </c>
    </row>
    <row r="3363" spans="8:13">
      <c r="H3363" s="1" t="s">
        <v>189</v>
      </c>
      <c r="I3363" s="1" t="s">
        <v>2292</v>
      </c>
      <c r="J3363" s="1" t="s">
        <v>2292</v>
      </c>
      <c r="K3363" s="1" t="str">
        <f t="shared" si="105"/>
        <v>2019</v>
      </c>
      <c r="L3363" s="1">
        <f t="shared" si="104"/>
        <v>47</v>
      </c>
      <c r="M3363" s="1" t="s">
        <v>60</v>
      </c>
    </row>
    <row r="3364" spans="8:13">
      <c r="H3364" s="1" t="s">
        <v>189</v>
      </c>
      <c r="I3364" s="1" t="s">
        <v>2308</v>
      </c>
      <c r="J3364" s="1" t="s">
        <v>527</v>
      </c>
      <c r="K3364" s="1" t="str">
        <f t="shared" si="105"/>
        <v>2018</v>
      </c>
      <c r="L3364" s="1">
        <f t="shared" si="104"/>
        <v>47</v>
      </c>
      <c r="M3364" s="1" t="s">
        <v>60</v>
      </c>
    </row>
    <row r="3365" spans="8:13">
      <c r="H3365" s="1" t="s">
        <v>484</v>
      </c>
      <c r="I3365" s="1" t="s">
        <v>2409</v>
      </c>
      <c r="J3365" s="1" t="s">
        <v>258</v>
      </c>
      <c r="K3365" s="1" t="str">
        <f t="shared" si="105"/>
        <v>2017</v>
      </c>
      <c r="L3365" s="1">
        <f t="shared" si="104"/>
        <v>47</v>
      </c>
      <c r="M3365" s="1" t="s">
        <v>60</v>
      </c>
    </row>
    <row r="3366" spans="8:13">
      <c r="H3366" s="1" t="s">
        <v>189</v>
      </c>
      <c r="I3366" s="1" t="s">
        <v>2396</v>
      </c>
      <c r="J3366" s="1" t="s">
        <v>723</v>
      </c>
      <c r="K3366" s="1" t="str">
        <f t="shared" si="105"/>
        <v>2018</v>
      </c>
      <c r="L3366" s="1">
        <f t="shared" si="104"/>
        <v>47</v>
      </c>
      <c r="M3366" s="1" t="s">
        <v>60</v>
      </c>
    </row>
    <row r="3367" spans="8:13" hidden="1">
      <c r="H3367" s="1" t="s">
        <v>104</v>
      </c>
      <c r="I3367" s="1" t="s">
        <v>10910</v>
      </c>
      <c r="J3367" s="1" t="s">
        <v>5224</v>
      </c>
      <c r="K3367" s="1" t="str">
        <f t="shared" si="105"/>
        <v>2020</v>
      </c>
      <c r="L3367" s="1">
        <f t="shared" si="104"/>
        <v>75</v>
      </c>
      <c r="M3367" s="1" t="s">
        <v>79</v>
      </c>
    </row>
    <row r="3368" spans="8:13">
      <c r="H3368" s="1" t="s">
        <v>484</v>
      </c>
      <c r="I3368" s="1" t="s">
        <v>1699</v>
      </c>
      <c r="J3368" s="1" t="s">
        <v>2178</v>
      </c>
      <c r="K3368" s="1" t="str">
        <f t="shared" si="105"/>
        <v>2018</v>
      </c>
      <c r="L3368" s="1">
        <f t="shared" si="104"/>
        <v>47</v>
      </c>
      <c r="M3368" s="1" t="s">
        <v>60</v>
      </c>
    </row>
    <row r="3369" spans="8:13">
      <c r="H3369" s="1" t="s">
        <v>189</v>
      </c>
      <c r="I3369" s="1" t="s">
        <v>2534</v>
      </c>
      <c r="J3369" s="1" t="s">
        <v>705</v>
      </c>
      <c r="K3369" s="1" t="str">
        <f t="shared" si="105"/>
        <v>2018</v>
      </c>
      <c r="L3369" s="1">
        <f t="shared" si="104"/>
        <v>47</v>
      </c>
      <c r="M3369" s="1" t="s">
        <v>60</v>
      </c>
    </row>
    <row r="3370" spans="8:13">
      <c r="H3370" s="1" t="s">
        <v>256</v>
      </c>
      <c r="I3370" s="1" t="s">
        <v>793</v>
      </c>
      <c r="J3370" s="1" t="s">
        <v>1933</v>
      </c>
      <c r="K3370" s="1" t="str">
        <f t="shared" si="105"/>
        <v>2014</v>
      </c>
      <c r="L3370" s="1">
        <f t="shared" si="104"/>
        <v>47</v>
      </c>
      <c r="M3370" s="1" t="s">
        <v>60</v>
      </c>
    </row>
    <row r="3371" spans="8:13" hidden="1">
      <c r="H3371" s="1" t="s">
        <v>530</v>
      </c>
      <c r="I3371" s="1" t="s">
        <v>10939</v>
      </c>
      <c r="J3371" s="1" t="s">
        <v>617</v>
      </c>
      <c r="K3371" s="1" t="str">
        <f t="shared" si="105"/>
        <v>2019</v>
      </c>
      <c r="L3371" s="1">
        <f t="shared" si="104"/>
        <v>32</v>
      </c>
      <c r="M3371" s="1" t="s">
        <v>79</v>
      </c>
    </row>
    <row r="3372" spans="8:13">
      <c r="H3372" s="1" t="s">
        <v>189</v>
      </c>
      <c r="I3372" s="1" t="s">
        <v>2422</v>
      </c>
      <c r="J3372" s="1" t="s">
        <v>2668</v>
      </c>
      <c r="K3372" s="1" t="str">
        <f t="shared" si="105"/>
        <v>2018</v>
      </c>
      <c r="L3372" s="1">
        <f t="shared" si="104"/>
        <v>47</v>
      </c>
      <c r="M3372" s="1" t="s">
        <v>60</v>
      </c>
    </row>
    <row r="3373" spans="8:13" hidden="1">
      <c r="H3373" s="1" t="s">
        <v>118</v>
      </c>
      <c r="I3373" s="1" t="s">
        <v>6666</v>
      </c>
      <c r="J3373" s="1" t="s">
        <v>489</v>
      </c>
      <c r="K3373" s="1" t="str">
        <f t="shared" si="105"/>
        <v>2020</v>
      </c>
      <c r="L3373" s="1">
        <f t="shared" si="104"/>
        <v>25</v>
      </c>
      <c r="M3373" s="1" t="s">
        <v>79</v>
      </c>
    </row>
    <row r="3374" spans="8:13" hidden="1">
      <c r="H3374" s="1" t="s">
        <v>263</v>
      </c>
      <c r="I3374" s="1" t="s">
        <v>6666</v>
      </c>
      <c r="J3374" s="1" t="s">
        <v>4960</v>
      </c>
      <c r="K3374" s="1" t="str">
        <f t="shared" si="105"/>
        <v>2017</v>
      </c>
      <c r="L3374" s="1">
        <f t="shared" si="104"/>
        <v>15</v>
      </c>
      <c r="M3374" s="1" t="s">
        <v>79</v>
      </c>
    </row>
    <row r="3375" spans="8:13">
      <c r="H3375" s="1" t="s">
        <v>189</v>
      </c>
      <c r="I3375" s="1" t="s">
        <v>1079</v>
      </c>
      <c r="J3375" s="1" t="s">
        <v>72</v>
      </c>
      <c r="K3375" s="1" t="str">
        <f t="shared" si="105"/>
        <v>2019</v>
      </c>
      <c r="L3375" s="1">
        <f t="shared" si="104"/>
        <v>47</v>
      </c>
      <c r="M3375" s="1" t="s">
        <v>60</v>
      </c>
    </row>
    <row r="3376" spans="8:13" hidden="1">
      <c r="H3376" s="1" t="s">
        <v>583</v>
      </c>
      <c r="I3376" s="1" t="s">
        <v>6666</v>
      </c>
      <c r="J3376" s="1" t="s">
        <v>193</v>
      </c>
      <c r="K3376" s="1" t="str">
        <f t="shared" si="105"/>
        <v>2020</v>
      </c>
      <c r="L3376" s="1">
        <f t="shared" ref="L3376:L3439" si="106">H3376-(TEXT(I3376,"YYYY")-TEXT(J3376,"YYYY"))</f>
        <v>22</v>
      </c>
      <c r="M3376" s="1" t="s">
        <v>79</v>
      </c>
    </row>
    <row r="3377" spans="8:13" hidden="1">
      <c r="H3377" s="1" t="s">
        <v>101</v>
      </c>
      <c r="I3377" s="1" t="s">
        <v>6666</v>
      </c>
      <c r="J3377" s="1" t="s">
        <v>10973</v>
      </c>
      <c r="K3377" s="1" t="str">
        <f t="shared" si="105"/>
        <v>2000</v>
      </c>
      <c r="L3377" s="1">
        <f t="shared" si="106"/>
        <v>18</v>
      </c>
      <c r="M3377" s="1" t="s">
        <v>79</v>
      </c>
    </row>
    <row r="3378" spans="8:13">
      <c r="H3378" s="1" t="s">
        <v>136</v>
      </c>
      <c r="I3378" s="1" t="s">
        <v>2907</v>
      </c>
      <c r="J3378" s="1" t="s">
        <v>2908</v>
      </c>
      <c r="K3378" s="1" t="str">
        <f t="shared" si="105"/>
        <v>2015</v>
      </c>
      <c r="L3378" s="1">
        <f t="shared" si="106"/>
        <v>47</v>
      </c>
      <c r="M3378" s="1" t="s">
        <v>60</v>
      </c>
    </row>
    <row r="3379" spans="8:13">
      <c r="H3379" s="1" t="s">
        <v>189</v>
      </c>
      <c r="I3379" s="1" t="s">
        <v>3566</v>
      </c>
      <c r="J3379" s="1" t="s">
        <v>236</v>
      </c>
      <c r="K3379" s="1" t="str">
        <f t="shared" si="105"/>
        <v>2017</v>
      </c>
      <c r="L3379" s="1">
        <f t="shared" si="106"/>
        <v>47</v>
      </c>
      <c r="M3379" s="1" t="s">
        <v>60</v>
      </c>
    </row>
    <row r="3380" spans="8:13" hidden="1">
      <c r="H3380" s="1" t="s">
        <v>101</v>
      </c>
      <c r="I3380" s="1" t="s">
        <v>6666</v>
      </c>
      <c r="J3380" s="1" t="s">
        <v>10983</v>
      </c>
      <c r="K3380" s="1" t="str">
        <f t="shared" si="105"/>
        <v>2016</v>
      </c>
      <c r="L3380" s="1">
        <f t="shared" si="106"/>
        <v>34</v>
      </c>
      <c r="M3380" s="1" t="s">
        <v>79</v>
      </c>
    </row>
    <row r="3381" spans="8:13">
      <c r="H3381" s="1" t="s">
        <v>189</v>
      </c>
      <c r="I3381" s="1" t="s">
        <v>1087</v>
      </c>
      <c r="J3381" s="1" t="s">
        <v>1015</v>
      </c>
      <c r="K3381" s="1" t="str">
        <f t="shared" si="105"/>
        <v>2018</v>
      </c>
      <c r="L3381" s="1">
        <f t="shared" si="106"/>
        <v>47</v>
      </c>
      <c r="M3381" s="1" t="s">
        <v>60</v>
      </c>
    </row>
    <row r="3382" spans="8:13" hidden="1">
      <c r="H3382" s="1" t="s">
        <v>448</v>
      </c>
      <c r="I3382" s="1" t="s">
        <v>6666</v>
      </c>
      <c r="J3382" s="1" t="s">
        <v>709</v>
      </c>
      <c r="K3382" s="1" t="str">
        <f t="shared" si="105"/>
        <v>2019</v>
      </c>
      <c r="L3382" s="1">
        <f t="shared" si="106"/>
        <v>31</v>
      </c>
      <c r="M3382" s="1" t="s">
        <v>79</v>
      </c>
    </row>
    <row r="3383" spans="8:13">
      <c r="H3383" s="1" t="s">
        <v>233</v>
      </c>
      <c r="I3383" s="1" t="s">
        <v>534</v>
      </c>
      <c r="J3383" s="1" t="s">
        <v>1249</v>
      </c>
      <c r="K3383" s="1" t="str">
        <f t="shared" si="105"/>
        <v>2018</v>
      </c>
      <c r="L3383" s="1">
        <f t="shared" si="106"/>
        <v>47</v>
      </c>
      <c r="M3383" s="1" t="s">
        <v>60</v>
      </c>
    </row>
    <row r="3384" spans="8:13">
      <c r="H3384" s="1" t="s">
        <v>189</v>
      </c>
      <c r="I3384" s="1" t="s">
        <v>5243</v>
      </c>
      <c r="J3384" s="1" t="s">
        <v>174</v>
      </c>
      <c r="K3384" s="1" t="str">
        <f t="shared" si="105"/>
        <v>2016</v>
      </c>
      <c r="L3384" s="1">
        <f t="shared" si="106"/>
        <v>47</v>
      </c>
      <c r="M3384" s="1" t="s">
        <v>60</v>
      </c>
    </row>
    <row r="3385" spans="8:13" hidden="1">
      <c r="H3385" s="1" t="s">
        <v>128</v>
      </c>
      <c r="I3385" s="1" t="s">
        <v>830</v>
      </c>
      <c r="J3385" s="1" t="s">
        <v>8134</v>
      </c>
      <c r="K3385" s="1" t="str">
        <f t="shared" si="105"/>
        <v>2020</v>
      </c>
      <c r="L3385" s="1">
        <f t="shared" si="106"/>
        <v>42</v>
      </c>
      <c r="M3385" s="1" t="s">
        <v>79</v>
      </c>
    </row>
    <row r="3386" spans="8:13" hidden="1">
      <c r="H3386" s="1" t="s">
        <v>448</v>
      </c>
      <c r="I3386" s="1" t="s">
        <v>830</v>
      </c>
      <c r="J3386" s="1" t="s">
        <v>1341</v>
      </c>
      <c r="K3386" s="1" t="str">
        <f t="shared" si="105"/>
        <v>2019</v>
      </c>
      <c r="L3386" s="1">
        <f t="shared" si="106"/>
        <v>31</v>
      </c>
      <c r="M3386" s="1" t="s">
        <v>79</v>
      </c>
    </row>
    <row r="3387" spans="8:13" hidden="1">
      <c r="H3387" s="1" t="s">
        <v>101</v>
      </c>
      <c r="I3387" s="1" t="s">
        <v>830</v>
      </c>
      <c r="J3387" s="1" t="s">
        <v>7360</v>
      </c>
      <c r="K3387" s="1" t="str">
        <f t="shared" si="105"/>
        <v>2014</v>
      </c>
      <c r="L3387" s="1">
        <f t="shared" si="106"/>
        <v>32</v>
      </c>
      <c r="M3387" s="1" t="s">
        <v>79</v>
      </c>
    </row>
    <row r="3388" spans="8:13">
      <c r="H3388" s="1" t="s">
        <v>484</v>
      </c>
      <c r="I3388" s="1" t="s">
        <v>5363</v>
      </c>
      <c r="J3388" s="1" t="s">
        <v>467</v>
      </c>
      <c r="K3388" s="1" t="str">
        <f t="shared" si="105"/>
        <v>2016</v>
      </c>
      <c r="L3388" s="1">
        <f t="shared" si="106"/>
        <v>47</v>
      </c>
      <c r="M3388" s="1" t="s">
        <v>60</v>
      </c>
    </row>
    <row r="3389" spans="8:13">
      <c r="H3389" s="1" t="s">
        <v>484</v>
      </c>
      <c r="I3389" s="1" t="s">
        <v>5378</v>
      </c>
      <c r="J3389" s="1" t="s">
        <v>4734</v>
      </c>
      <c r="K3389" s="1" t="str">
        <f t="shared" si="105"/>
        <v>2016</v>
      </c>
      <c r="L3389" s="1">
        <f t="shared" si="106"/>
        <v>47</v>
      </c>
      <c r="M3389" s="1" t="s">
        <v>60</v>
      </c>
    </row>
    <row r="3390" spans="8:13">
      <c r="H3390" s="1" t="s">
        <v>233</v>
      </c>
      <c r="I3390" s="1" t="s">
        <v>3018</v>
      </c>
      <c r="J3390" s="1" t="s">
        <v>236</v>
      </c>
      <c r="K3390" s="1" t="str">
        <f t="shared" si="105"/>
        <v>2017</v>
      </c>
      <c r="L3390" s="1">
        <f t="shared" si="106"/>
        <v>47</v>
      </c>
      <c r="M3390" s="1" t="s">
        <v>60</v>
      </c>
    </row>
    <row r="3391" spans="8:13" hidden="1">
      <c r="H3391" s="1" t="s">
        <v>479</v>
      </c>
      <c r="I3391" s="1" t="s">
        <v>830</v>
      </c>
      <c r="J3391" s="1"/>
      <c r="K3391" s="1" t="str">
        <f t="shared" si="105"/>
        <v>1900</v>
      </c>
      <c r="L3391" s="1">
        <f t="shared" si="106"/>
        <v>-101</v>
      </c>
      <c r="M3391" s="1" t="s">
        <v>79</v>
      </c>
    </row>
    <row r="3392" spans="8:13" hidden="1">
      <c r="H3392" s="1" t="s">
        <v>1488</v>
      </c>
      <c r="I3392" s="1" t="s">
        <v>830</v>
      </c>
      <c r="J3392" s="1"/>
      <c r="K3392" s="1" t="str">
        <f t="shared" si="105"/>
        <v>1900</v>
      </c>
      <c r="L3392" s="1">
        <f t="shared" si="106"/>
        <v>-53</v>
      </c>
      <c r="M3392" s="1" t="s">
        <v>79</v>
      </c>
    </row>
    <row r="3393" spans="8:13" hidden="1">
      <c r="H3393" s="1" t="s">
        <v>169</v>
      </c>
      <c r="I3393" s="1" t="s">
        <v>830</v>
      </c>
      <c r="J3393" s="1" t="s">
        <v>1725</v>
      </c>
      <c r="K3393" s="1" t="str">
        <f t="shared" si="105"/>
        <v>2019</v>
      </c>
      <c r="L3393" s="1">
        <f t="shared" si="106"/>
        <v>19</v>
      </c>
      <c r="M3393" s="1" t="s">
        <v>79</v>
      </c>
    </row>
    <row r="3394" spans="8:13" hidden="1">
      <c r="H3394" s="1" t="s">
        <v>809</v>
      </c>
      <c r="I3394" s="1" t="s">
        <v>11029</v>
      </c>
      <c r="J3394" s="1" t="s">
        <v>690</v>
      </c>
      <c r="K3394" s="1" t="str">
        <f t="shared" ref="K3394:K3457" si="107">TEXT(J3394,"YYYY")</f>
        <v>2020</v>
      </c>
      <c r="L3394" s="1">
        <f t="shared" si="106"/>
        <v>36</v>
      </c>
      <c r="M3394" s="1" t="s">
        <v>79</v>
      </c>
    </row>
    <row r="3395" spans="8:13">
      <c r="H3395" s="1" t="s">
        <v>484</v>
      </c>
      <c r="I3395" s="1" t="s">
        <v>4373</v>
      </c>
      <c r="J3395" s="1" t="s">
        <v>1534</v>
      </c>
      <c r="K3395" s="1" t="str">
        <f t="shared" si="107"/>
        <v>2016</v>
      </c>
      <c r="L3395" s="1">
        <f t="shared" si="106"/>
        <v>47</v>
      </c>
      <c r="M3395" s="1" t="s">
        <v>60</v>
      </c>
    </row>
    <row r="3396" spans="8:13" hidden="1">
      <c r="H3396" s="1" t="s">
        <v>448</v>
      </c>
      <c r="I3396" s="1" t="s">
        <v>11029</v>
      </c>
      <c r="J3396" s="1" t="s">
        <v>7020</v>
      </c>
      <c r="K3396" s="1" t="str">
        <f t="shared" si="107"/>
        <v>2020</v>
      </c>
      <c r="L3396" s="1">
        <f t="shared" si="106"/>
        <v>32</v>
      </c>
      <c r="M3396" s="1" t="s">
        <v>79</v>
      </c>
    </row>
    <row r="3397" spans="8:13">
      <c r="H3397" s="1" t="s">
        <v>189</v>
      </c>
      <c r="I3397" s="1" t="s">
        <v>3220</v>
      </c>
      <c r="J3397" s="1" t="s">
        <v>5622</v>
      </c>
      <c r="K3397" s="1" t="str">
        <f t="shared" si="107"/>
        <v>2020</v>
      </c>
      <c r="L3397" s="1">
        <f t="shared" si="106"/>
        <v>47</v>
      </c>
      <c r="M3397" s="1" t="s">
        <v>60</v>
      </c>
    </row>
    <row r="3398" spans="8:13">
      <c r="H3398" s="1" t="s">
        <v>484</v>
      </c>
      <c r="I3398" s="1" t="s">
        <v>5991</v>
      </c>
      <c r="J3398" s="1" t="s">
        <v>1534</v>
      </c>
      <c r="K3398" s="1" t="str">
        <f t="shared" si="107"/>
        <v>2016</v>
      </c>
      <c r="L3398" s="1">
        <f t="shared" si="106"/>
        <v>47</v>
      </c>
      <c r="M3398" s="1" t="s">
        <v>60</v>
      </c>
    </row>
    <row r="3399" spans="8:13" hidden="1">
      <c r="H3399" s="1" t="s">
        <v>644</v>
      </c>
      <c r="I3399" s="1" t="s">
        <v>11029</v>
      </c>
      <c r="J3399" s="1" t="s">
        <v>1341</v>
      </c>
      <c r="K3399" s="1" t="str">
        <f t="shared" si="107"/>
        <v>2019</v>
      </c>
      <c r="L3399" s="1">
        <f t="shared" si="106"/>
        <v>34</v>
      </c>
      <c r="M3399" s="1" t="s">
        <v>79</v>
      </c>
    </row>
    <row r="3400" spans="8:13" hidden="1">
      <c r="H3400" s="1" t="s">
        <v>71</v>
      </c>
      <c r="I3400" s="1" t="s">
        <v>11029</v>
      </c>
      <c r="J3400" s="1" t="s">
        <v>9362</v>
      </c>
      <c r="K3400" s="1" t="str">
        <f t="shared" si="107"/>
        <v>2020</v>
      </c>
      <c r="L3400" s="1">
        <f t="shared" si="106"/>
        <v>7</v>
      </c>
      <c r="M3400" s="1" t="s">
        <v>79</v>
      </c>
    </row>
    <row r="3401" spans="8:13" hidden="1">
      <c r="H3401" s="1" t="s">
        <v>573</v>
      </c>
      <c r="I3401" s="1" t="s">
        <v>11058</v>
      </c>
      <c r="J3401" s="1" t="s">
        <v>11060</v>
      </c>
      <c r="K3401" s="1" t="str">
        <f t="shared" si="107"/>
        <v>2006</v>
      </c>
      <c r="L3401" s="1">
        <f t="shared" si="106"/>
        <v>52</v>
      </c>
      <c r="M3401" s="1" t="s">
        <v>79</v>
      </c>
    </row>
    <row r="3402" spans="8:13" hidden="1">
      <c r="H3402" s="1" t="s">
        <v>299</v>
      </c>
      <c r="I3402" s="1" t="s">
        <v>11058</v>
      </c>
      <c r="J3402" s="1" t="s">
        <v>11066</v>
      </c>
      <c r="K3402" s="1" t="str">
        <f t="shared" si="107"/>
        <v>1994</v>
      </c>
      <c r="L3402" s="1">
        <f t="shared" si="106"/>
        <v>18</v>
      </c>
      <c r="M3402" s="1" t="s">
        <v>79</v>
      </c>
    </row>
    <row r="3403" spans="8:13">
      <c r="H3403" s="1" t="s">
        <v>189</v>
      </c>
      <c r="I3403" s="1" t="s">
        <v>5785</v>
      </c>
      <c r="J3403" s="1" t="s">
        <v>1075</v>
      </c>
      <c r="K3403" s="1" t="str">
        <f t="shared" si="107"/>
        <v>2015</v>
      </c>
      <c r="L3403" s="1">
        <f t="shared" si="106"/>
        <v>47</v>
      </c>
      <c r="M3403" s="1" t="s">
        <v>60</v>
      </c>
    </row>
    <row r="3404" spans="8:13">
      <c r="H3404" s="1" t="s">
        <v>136</v>
      </c>
      <c r="I3404" s="1" t="s">
        <v>6813</v>
      </c>
      <c r="J3404" s="1" t="s">
        <v>2019</v>
      </c>
      <c r="K3404" s="1" t="str">
        <f t="shared" si="107"/>
        <v>2012</v>
      </c>
      <c r="L3404" s="1">
        <f t="shared" si="106"/>
        <v>47</v>
      </c>
      <c r="M3404" s="1" t="s">
        <v>60</v>
      </c>
    </row>
    <row r="3405" spans="8:13">
      <c r="H3405" s="1" t="s">
        <v>189</v>
      </c>
      <c r="I3405" s="1" t="s">
        <v>355</v>
      </c>
      <c r="J3405" s="1" t="s">
        <v>5331</v>
      </c>
      <c r="K3405" s="1" t="str">
        <f t="shared" si="107"/>
        <v>2015</v>
      </c>
      <c r="L3405" s="1">
        <f t="shared" si="106"/>
        <v>47</v>
      </c>
      <c r="M3405" s="1" t="s">
        <v>60</v>
      </c>
    </row>
    <row r="3406" spans="8:13" hidden="1">
      <c r="H3406" s="1" t="s">
        <v>530</v>
      </c>
      <c r="I3406" s="1" t="s">
        <v>857</v>
      </c>
      <c r="J3406" s="1" t="s">
        <v>10533</v>
      </c>
      <c r="K3406" s="1" t="str">
        <f t="shared" si="107"/>
        <v>2020</v>
      </c>
      <c r="L3406" s="1">
        <f t="shared" si="106"/>
        <v>33</v>
      </c>
      <c r="M3406" s="1" t="s">
        <v>79</v>
      </c>
    </row>
    <row r="3407" spans="8:13" hidden="1">
      <c r="H3407" s="1" t="s">
        <v>310</v>
      </c>
      <c r="I3407" s="1" t="s">
        <v>857</v>
      </c>
      <c r="J3407" s="1" t="s">
        <v>758</v>
      </c>
      <c r="K3407" s="1" t="str">
        <f t="shared" si="107"/>
        <v>2019</v>
      </c>
      <c r="L3407" s="1">
        <f t="shared" si="106"/>
        <v>44</v>
      </c>
      <c r="M3407" s="1" t="s">
        <v>79</v>
      </c>
    </row>
    <row r="3408" spans="8:13">
      <c r="H3408" s="1" t="s">
        <v>189</v>
      </c>
      <c r="I3408" s="1" t="s">
        <v>8261</v>
      </c>
      <c r="J3408" s="1" t="s">
        <v>397</v>
      </c>
      <c r="K3408" s="1" t="str">
        <f t="shared" si="107"/>
        <v>2020</v>
      </c>
      <c r="L3408" s="1">
        <f t="shared" si="106"/>
        <v>47</v>
      </c>
      <c r="M3408" s="1" t="s">
        <v>60</v>
      </c>
    </row>
    <row r="3409" spans="8:13">
      <c r="H3409" s="1" t="s">
        <v>308</v>
      </c>
      <c r="I3409" s="1" t="s">
        <v>8534</v>
      </c>
      <c r="J3409" s="1" t="s">
        <v>8182</v>
      </c>
      <c r="K3409" s="1" t="str">
        <f t="shared" si="107"/>
        <v>2010</v>
      </c>
      <c r="L3409" s="1">
        <f t="shared" si="106"/>
        <v>47</v>
      </c>
      <c r="M3409" s="1" t="s">
        <v>60</v>
      </c>
    </row>
    <row r="3410" spans="8:13" hidden="1">
      <c r="H3410" s="1" t="s">
        <v>324</v>
      </c>
      <c r="I3410" s="1" t="s">
        <v>857</v>
      </c>
      <c r="J3410" s="1" t="s">
        <v>5441</v>
      </c>
      <c r="K3410" s="1" t="str">
        <f t="shared" si="107"/>
        <v>2020</v>
      </c>
      <c r="L3410" s="1">
        <f t="shared" si="106"/>
        <v>13</v>
      </c>
      <c r="M3410" s="1" t="s">
        <v>79</v>
      </c>
    </row>
    <row r="3411" spans="8:13">
      <c r="H3411" s="1" t="s">
        <v>189</v>
      </c>
      <c r="I3411" s="1" t="s">
        <v>6161</v>
      </c>
      <c r="J3411" s="1" t="s">
        <v>8597</v>
      </c>
      <c r="K3411" s="1" t="str">
        <f t="shared" si="107"/>
        <v>2015</v>
      </c>
      <c r="L3411" s="1">
        <f t="shared" si="106"/>
        <v>47</v>
      </c>
      <c r="M3411" s="1" t="s">
        <v>60</v>
      </c>
    </row>
    <row r="3412" spans="8:13">
      <c r="H3412" s="1" t="s">
        <v>484</v>
      </c>
      <c r="I3412" s="1" t="s">
        <v>8690</v>
      </c>
      <c r="J3412" s="1" t="s">
        <v>517</v>
      </c>
      <c r="K3412" s="1" t="str">
        <f t="shared" si="107"/>
        <v>2019</v>
      </c>
      <c r="L3412" s="1">
        <f t="shared" si="106"/>
        <v>47</v>
      </c>
      <c r="M3412" s="1" t="s">
        <v>60</v>
      </c>
    </row>
    <row r="3413" spans="8:13" hidden="1">
      <c r="H3413" s="1" t="s">
        <v>55</v>
      </c>
      <c r="I3413" s="1" t="s">
        <v>857</v>
      </c>
      <c r="J3413" s="1" t="s">
        <v>321</v>
      </c>
      <c r="K3413" s="1" t="str">
        <f t="shared" si="107"/>
        <v>2020</v>
      </c>
      <c r="L3413" s="1">
        <f t="shared" si="106"/>
        <v>4</v>
      </c>
      <c r="M3413" s="1" t="s">
        <v>79</v>
      </c>
    </row>
    <row r="3414" spans="8:13">
      <c r="H3414" s="1" t="s">
        <v>308</v>
      </c>
      <c r="I3414" s="1" t="s">
        <v>8729</v>
      </c>
      <c r="J3414" s="1" t="s">
        <v>8182</v>
      </c>
      <c r="K3414" s="1" t="str">
        <f t="shared" si="107"/>
        <v>2010</v>
      </c>
      <c r="L3414" s="1">
        <f t="shared" si="106"/>
        <v>47</v>
      </c>
      <c r="M3414" s="1" t="s">
        <v>60</v>
      </c>
    </row>
    <row r="3415" spans="8:13">
      <c r="H3415" s="1" t="s">
        <v>189</v>
      </c>
      <c r="I3415" s="1" t="s">
        <v>8908</v>
      </c>
      <c r="J3415" s="1" t="s">
        <v>7841</v>
      </c>
      <c r="K3415" s="1" t="str">
        <f t="shared" si="107"/>
        <v>2020</v>
      </c>
      <c r="L3415" s="1">
        <f t="shared" si="106"/>
        <v>47</v>
      </c>
      <c r="M3415" s="1" t="s">
        <v>60</v>
      </c>
    </row>
    <row r="3416" spans="8:13">
      <c r="H3416" s="1" t="s">
        <v>233</v>
      </c>
      <c r="I3416" s="1" t="s">
        <v>9139</v>
      </c>
      <c r="J3416" s="1" t="s">
        <v>9140</v>
      </c>
      <c r="K3416" s="1" t="str">
        <f t="shared" si="107"/>
        <v>2010</v>
      </c>
      <c r="L3416" s="1">
        <f t="shared" si="106"/>
        <v>47</v>
      </c>
      <c r="M3416" s="1" t="s">
        <v>60</v>
      </c>
    </row>
    <row r="3417" spans="8:13">
      <c r="H3417" s="1" t="s">
        <v>721</v>
      </c>
      <c r="I3417" s="1" t="s">
        <v>9222</v>
      </c>
      <c r="J3417" s="1" t="s">
        <v>9223</v>
      </c>
      <c r="K3417" s="1" t="str">
        <f t="shared" si="107"/>
        <v>2008</v>
      </c>
      <c r="L3417" s="1">
        <f t="shared" si="106"/>
        <v>47</v>
      </c>
      <c r="M3417" s="1" t="s">
        <v>60</v>
      </c>
    </row>
    <row r="3418" spans="8:13">
      <c r="H3418" s="1" t="s">
        <v>219</v>
      </c>
      <c r="I3418" s="1" t="s">
        <v>9908</v>
      </c>
      <c r="J3418" s="1" t="s">
        <v>9920</v>
      </c>
      <c r="K3418" s="1" t="str">
        <f t="shared" si="107"/>
        <v>2000</v>
      </c>
      <c r="L3418" s="1">
        <f t="shared" si="106"/>
        <v>47</v>
      </c>
      <c r="M3418" s="1" t="s">
        <v>60</v>
      </c>
    </row>
    <row r="3419" spans="8:13">
      <c r="H3419" s="1" t="s">
        <v>484</v>
      </c>
      <c r="I3419" s="1" t="s">
        <v>10803</v>
      </c>
      <c r="J3419" s="1" t="s">
        <v>1288</v>
      </c>
      <c r="K3419" s="1" t="str">
        <f t="shared" si="107"/>
        <v>2019</v>
      </c>
      <c r="L3419" s="1">
        <f t="shared" si="106"/>
        <v>47</v>
      </c>
      <c r="M3419" s="1" t="s">
        <v>60</v>
      </c>
    </row>
    <row r="3420" spans="8:13">
      <c r="H3420" s="1" t="s">
        <v>136</v>
      </c>
      <c r="I3420" s="1" t="s">
        <v>830</v>
      </c>
      <c r="J3420" s="1" t="s">
        <v>11016</v>
      </c>
      <c r="K3420" s="1" t="str">
        <f t="shared" si="107"/>
        <v>2017</v>
      </c>
      <c r="L3420" s="1">
        <f t="shared" si="106"/>
        <v>47</v>
      </c>
      <c r="M3420" s="1" t="s">
        <v>60</v>
      </c>
    </row>
    <row r="3421" spans="8:13">
      <c r="H3421" s="1" t="s">
        <v>233</v>
      </c>
      <c r="I3421" s="1" t="s">
        <v>11257</v>
      </c>
      <c r="J3421" s="1" t="s">
        <v>199</v>
      </c>
      <c r="K3421" s="1" t="str">
        <f t="shared" si="107"/>
        <v>2018</v>
      </c>
      <c r="L3421" s="1">
        <f t="shared" si="106"/>
        <v>47</v>
      </c>
      <c r="M3421" s="1" t="s">
        <v>60</v>
      </c>
    </row>
    <row r="3422" spans="8:13">
      <c r="H3422" s="1" t="s">
        <v>484</v>
      </c>
      <c r="I3422" s="1" t="s">
        <v>11978</v>
      </c>
      <c r="J3422" s="1" t="s">
        <v>8389</v>
      </c>
      <c r="K3422" s="1" t="str">
        <f t="shared" si="107"/>
        <v>2014</v>
      </c>
      <c r="L3422" s="1">
        <f t="shared" si="106"/>
        <v>47</v>
      </c>
      <c r="M3422" s="1" t="s">
        <v>60</v>
      </c>
    </row>
    <row r="3423" spans="8:13" hidden="1">
      <c r="H3423" s="1" t="s">
        <v>282</v>
      </c>
      <c r="I3423" s="1" t="s">
        <v>7293</v>
      </c>
      <c r="J3423" s="1" t="s">
        <v>11127</v>
      </c>
      <c r="K3423" s="1" t="str">
        <f t="shared" si="107"/>
        <v>2009</v>
      </c>
      <c r="L3423" s="1">
        <f t="shared" si="106"/>
        <v>38</v>
      </c>
      <c r="M3423" s="1" t="s">
        <v>79</v>
      </c>
    </row>
    <row r="3424" spans="8:13">
      <c r="H3424" s="1" t="s">
        <v>189</v>
      </c>
      <c r="I3424" s="1" t="s">
        <v>3806</v>
      </c>
      <c r="J3424" s="1" t="s">
        <v>2770</v>
      </c>
      <c r="K3424" s="1" t="str">
        <f t="shared" si="107"/>
        <v>2015</v>
      </c>
      <c r="L3424" s="1">
        <f t="shared" si="106"/>
        <v>47</v>
      </c>
      <c r="M3424" s="1" t="s">
        <v>60</v>
      </c>
    </row>
    <row r="3425" spans="8:13">
      <c r="H3425" s="1" t="s">
        <v>233</v>
      </c>
      <c r="I3425" s="1" t="s">
        <v>1165</v>
      </c>
      <c r="J3425" s="1" t="s">
        <v>913</v>
      </c>
      <c r="K3425" s="1" t="str">
        <f t="shared" si="107"/>
        <v>2018</v>
      </c>
      <c r="L3425" s="1">
        <f t="shared" si="106"/>
        <v>48</v>
      </c>
      <c r="M3425" s="1" t="s">
        <v>60</v>
      </c>
    </row>
    <row r="3426" spans="8:13">
      <c r="H3426" s="1" t="s">
        <v>484</v>
      </c>
      <c r="I3426" s="1" t="s">
        <v>1192</v>
      </c>
      <c r="J3426" s="1" t="s">
        <v>877</v>
      </c>
      <c r="K3426" s="1" t="str">
        <f t="shared" si="107"/>
        <v>2019</v>
      </c>
      <c r="L3426" s="1">
        <f t="shared" si="106"/>
        <v>48</v>
      </c>
      <c r="M3426" s="1" t="s">
        <v>60</v>
      </c>
    </row>
    <row r="3427" spans="8:13" hidden="1">
      <c r="H3427" s="1" t="s">
        <v>134</v>
      </c>
      <c r="I3427" s="1" t="s">
        <v>11135</v>
      </c>
      <c r="J3427" s="1" t="s">
        <v>11138</v>
      </c>
      <c r="K3427" s="1" t="str">
        <f t="shared" si="107"/>
        <v>2014</v>
      </c>
      <c r="L3427" s="1">
        <f t="shared" si="106"/>
        <v>21</v>
      </c>
      <c r="M3427" s="1" t="s">
        <v>79</v>
      </c>
    </row>
    <row r="3428" spans="8:13">
      <c r="H3428" s="1" t="s">
        <v>484</v>
      </c>
      <c r="I3428" s="1" t="s">
        <v>1689</v>
      </c>
      <c r="J3428" s="1" t="s">
        <v>1044</v>
      </c>
      <c r="K3428" s="1" t="str">
        <f t="shared" si="107"/>
        <v>2018</v>
      </c>
      <c r="L3428" s="1">
        <f t="shared" si="106"/>
        <v>48</v>
      </c>
      <c r="M3428" s="1" t="s">
        <v>60</v>
      </c>
    </row>
    <row r="3429" spans="8:13" hidden="1">
      <c r="H3429" s="1" t="s">
        <v>464</v>
      </c>
      <c r="I3429" s="1" t="s">
        <v>8481</v>
      </c>
      <c r="J3429" s="1" t="s">
        <v>496</v>
      </c>
      <c r="K3429" s="1" t="str">
        <f t="shared" si="107"/>
        <v>2017</v>
      </c>
      <c r="L3429" s="1">
        <f t="shared" si="106"/>
        <v>28</v>
      </c>
      <c r="M3429" s="1" t="s">
        <v>79</v>
      </c>
    </row>
    <row r="3430" spans="8:13">
      <c r="H3430" s="1" t="s">
        <v>136</v>
      </c>
      <c r="I3430" s="1" t="s">
        <v>679</v>
      </c>
      <c r="J3430" s="1" t="s">
        <v>84</v>
      </c>
      <c r="K3430" s="1" t="str">
        <f t="shared" si="107"/>
        <v>2017</v>
      </c>
      <c r="L3430" s="1">
        <f t="shared" si="106"/>
        <v>48</v>
      </c>
      <c r="M3430" s="1" t="s">
        <v>60</v>
      </c>
    </row>
    <row r="3431" spans="8:13">
      <c r="H3431" s="1" t="s">
        <v>233</v>
      </c>
      <c r="I3431" s="1" t="s">
        <v>465</v>
      </c>
      <c r="J3431" s="1" t="s">
        <v>1222</v>
      </c>
      <c r="K3431" s="1" t="str">
        <f t="shared" si="107"/>
        <v>2015</v>
      </c>
      <c r="L3431" s="1">
        <f t="shared" si="106"/>
        <v>48</v>
      </c>
      <c r="M3431" s="1" t="s">
        <v>60</v>
      </c>
    </row>
    <row r="3432" spans="8:13">
      <c r="H3432" s="1" t="s">
        <v>375</v>
      </c>
      <c r="I3432" s="1" t="s">
        <v>5521</v>
      </c>
      <c r="J3432" s="1" t="s">
        <v>5528</v>
      </c>
      <c r="K3432" s="1" t="str">
        <f t="shared" si="107"/>
        <v>2009</v>
      </c>
      <c r="L3432" s="1">
        <f t="shared" si="106"/>
        <v>48</v>
      </c>
      <c r="M3432" s="1" t="s">
        <v>60</v>
      </c>
    </row>
    <row r="3433" spans="8:13">
      <c r="H3433" s="1" t="s">
        <v>233</v>
      </c>
      <c r="I3433" s="1" t="s">
        <v>2368</v>
      </c>
      <c r="J3433" s="1" t="s">
        <v>1534</v>
      </c>
      <c r="K3433" s="1" t="str">
        <f t="shared" si="107"/>
        <v>2016</v>
      </c>
      <c r="L3433" s="1">
        <f t="shared" si="106"/>
        <v>48</v>
      </c>
      <c r="M3433" s="1" t="s">
        <v>60</v>
      </c>
    </row>
    <row r="3434" spans="8:13" hidden="1">
      <c r="H3434" s="1" t="s">
        <v>134</v>
      </c>
      <c r="I3434" s="1" t="s">
        <v>297</v>
      </c>
      <c r="J3434" s="1" t="s">
        <v>3536</v>
      </c>
      <c r="K3434" s="1" t="str">
        <f t="shared" si="107"/>
        <v>2018</v>
      </c>
      <c r="L3434" s="1">
        <f t="shared" si="106"/>
        <v>25</v>
      </c>
      <c r="M3434" s="1" t="s">
        <v>79</v>
      </c>
    </row>
    <row r="3435" spans="8:13">
      <c r="H3435" s="1" t="s">
        <v>484</v>
      </c>
      <c r="I3435" s="1" t="s">
        <v>5632</v>
      </c>
      <c r="J3435" s="1" t="s">
        <v>5019</v>
      </c>
      <c r="K3435" s="1" t="str">
        <f t="shared" si="107"/>
        <v>2016</v>
      </c>
      <c r="L3435" s="1">
        <f t="shared" si="106"/>
        <v>48</v>
      </c>
      <c r="M3435" s="1" t="s">
        <v>60</v>
      </c>
    </row>
    <row r="3436" spans="8:13">
      <c r="H3436" s="1" t="s">
        <v>484</v>
      </c>
      <c r="I3436" s="1" t="s">
        <v>441</v>
      </c>
      <c r="J3436" s="1" t="s">
        <v>6309</v>
      </c>
      <c r="K3436" s="1" t="str">
        <f t="shared" si="107"/>
        <v>2016</v>
      </c>
      <c r="L3436" s="1">
        <f t="shared" si="106"/>
        <v>48</v>
      </c>
      <c r="M3436" s="1" t="s">
        <v>60</v>
      </c>
    </row>
    <row r="3437" spans="8:13" hidden="1">
      <c r="H3437" s="1" t="s">
        <v>464</v>
      </c>
      <c r="I3437" s="1" t="s">
        <v>297</v>
      </c>
      <c r="J3437" s="1" t="s">
        <v>9293</v>
      </c>
      <c r="K3437" s="1" t="str">
        <f t="shared" si="107"/>
        <v>2020</v>
      </c>
      <c r="L3437" s="1">
        <f t="shared" si="106"/>
        <v>31</v>
      </c>
      <c r="M3437" s="1" t="s">
        <v>79</v>
      </c>
    </row>
    <row r="3438" spans="8:13" hidden="1">
      <c r="H3438" s="1" t="s">
        <v>464</v>
      </c>
      <c r="I3438" s="1" t="s">
        <v>11172</v>
      </c>
      <c r="J3438" s="1" t="s">
        <v>11174</v>
      </c>
      <c r="K3438" s="1" t="str">
        <f t="shared" si="107"/>
        <v>2013</v>
      </c>
      <c r="L3438" s="1">
        <f t="shared" si="106"/>
        <v>24</v>
      </c>
      <c r="M3438" s="1" t="s">
        <v>79</v>
      </c>
    </row>
    <row r="3439" spans="8:13">
      <c r="H3439" s="1" t="s">
        <v>721</v>
      </c>
      <c r="I3439" s="1" t="s">
        <v>6357</v>
      </c>
      <c r="J3439" s="1" t="s">
        <v>2008</v>
      </c>
      <c r="K3439" s="1" t="str">
        <f t="shared" si="107"/>
        <v>2014</v>
      </c>
      <c r="L3439" s="1">
        <f t="shared" si="106"/>
        <v>48</v>
      </c>
      <c r="M3439" s="1" t="s">
        <v>60</v>
      </c>
    </row>
    <row r="3440" spans="8:13" hidden="1">
      <c r="H3440" s="1" t="s">
        <v>1343</v>
      </c>
      <c r="I3440" s="1" t="s">
        <v>9192</v>
      </c>
      <c r="J3440" s="1" t="s">
        <v>11178</v>
      </c>
      <c r="K3440" s="1" t="str">
        <f t="shared" si="107"/>
        <v>2008</v>
      </c>
      <c r="L3440" s="1">
        <f t="shared" ref="L3440:L3503" si="108">H3440-(TEXT(I3440,"YYYY")-TEXT(J3440,"YYYY"))</f>
        <v>35</v>
      </c>
      <c r="M3440" s="1" t="s">
        <v>79</v>
      </c>
    </row>
    <row r="3441" spans="8:13">
      <c r="H3441" s="1" t="s">
        <v>484</v>
      </c>
      <c r="I3441" s="1" t="s">
        <v>6754</v>
      </c>
      <c r="J3441" s="1" t="s">
        <v>6605</v>
      </c>
      <c r="K3441" s="1" t="str">
        <f t="shared" si="107"/>
        <v>2015</v>
      </c>
      <c r="L3441" s="1">
        <f t="shared" si="108"/>
        <v>48</v>
      </c>
      <c r="M3441" s="1" t="s">
        <v>60</v>
      </c>
    </row>
    <row r="3442" spans="8:13" hidden="1">
      <c r="H3442" s="1" t="s">
        <v>217</v>
      </c>
      <c r="I3442" s="1" t="s">
        <v>9192</v>
      </c>
      <c r="J3442" s="1" t="s">
        <v>10155</v>
      </c>
      <c r="K3442" s="1" t="str">
        <f t="shared" si="107"/>
        <v>2013</v>
      </c>
      <c r="L3442" s="1">
        <f t="shared" si="108"/>
        <v>15</v>
      </c>
      <c r="M3442" s="1" t="s">
        <v>79</v>
      </c>
    </row>
    <row r="3443" spans="8:13">
      <c r="H3443" s="1" t="s">
        <v>484</v>
      </c>
      <c r="I3443" s="1" t="s">
        <v>165</v>
      </c>
      <c r="J3443" s="1" t="s">
        <v>4055</v>
      </c>
      <c r="K3443" s="1" t="str">
        <f t="shared" si="107"/>
        <v>2020</v>
      </c>
      <c r="L3443" s="1">
        <f t="shared" si="108"/>
        <v>48</v>
      </c>
      <c r="M3443" s="1" t="s">
        <v>60</v>
      </c>
    </row>
    <row r="3444" spans="8:13" hidden="1">
      <c r="H3444" s="1" t="s">
        <v>382</v>
      </c>
      <c r="I3444" s="1" t="s">
        <v>9192</v>
      </c>
      <c r="J3444" s="1" t="s">
        <v>7293</v>
      </c>
      <c r="K3444" s="1" t="str">
        <f t="shared" si="107"/>
        <v>2014</v>
      </c>
      <c r="L3444" s="1">
        <f t="shared" si="108"/>
        <v>70</v>
      </c>
      <c r="M3444" s="1" t="s">
        <v>79</v>
      </c>
    </row>
    <row r="3445" spans="8:13">
      <c r="H3445" s="1" t="s">
        <v>351</v>
      </c>
      <c r="I3445" s="1" t="s">
        <v>7913</v>
      </c>
      <c r="J3445" s="1" t="s">
        <v>2212</v>
      </c>
      <c r="K3445" s="1" t="str">
        <f t="shared" si="107"/>
        <v>2010</v>
      </c>
      <c r="L3445" s="1">
        <f t="shared" si="108"/>
        <v>48</v>
      </c>
      <c r="M3445" s="1" t="s">
        <v>60</v>
      </c>
    </row>
    <row r="3446" spans="8:13">
      <c r="H3446" s="1" t="s">
        <v>233</v>
      </c>
      <c r="I3446" s="1" t="s">
        <v>6218</v>
      </c>
      <c r="J3446" s="1" t="s">
        <v>459</v>
      </c>
      <c r="K3446" s="1" t="str">
        <f t="shared" si="107"/>
        <v>2019</v>
      </c>
      <c r="L3446" s="1">
        <f t="shared" si="108"/>
        <v>48</v>
      </c>
      <c r="M3446" s="1" t="s">
        <v>60</v>
      </c>
    </row>
    <row r="3447" spans="8:13">
      <c r="H3447" s="1" t="s">
        <v>484</v>
      </c>
      <c r="I3447" s="1" t="s">
        <v>8225</v>
      </c>
      <c r="J3447" s="1" t="s">
        <v>7937</v>
      </c>
      <c r="K3447" s="1" t="str">
        <f t="shared" si="107"/>
        <v>2020</v>
      </c>
      <c r="L3447" s="1">
        <f t="shared" si="108"/>
        <v>48</v>
      </c>
      <c r="M3447" s="1" t="s">
        <v>60</v>
      </c>
    </row>
    <row r="3448" spans="8:13">
      <c r="H3448" s="1" t="s">
        <v>721</v>
      </c>
      <c r="I3448" s="1" t="s">
        <v>7360</v>
      </c>
      <c r="J3448" s="1" t="s">
        <v>8330</v>
      </c>
      <c r="K3448" s="1" t="str">
        <f t="shared" si="107"/>
        <v>2011</v>
      </c>
      <c r="L3448" s="1">
        <f t="shared" si="108"/>
        <v>48</v>
      </c>
      <c r="M3448" s="1" t="s">
        <v>60</v>
      </c>
    </row>
    <row r="3449" spans="8:13">
      <c r="H3449" s="1" t="s">
        <v>233</v>
      </c>
      <c r="I3449" s="1" t="s">
        <v>8526</v>
      </c>
      <c r="J3449" s="1" t="s">
        <v>8304</v>
      </c>
      <c r="K3449" s="1" t="str">
        <f t="shared" si="107"/>
        <v>2013</v>
      </c>
      <c r="L3449" s="1">
        <f t="shared" si="108"/>
        <v>48</v>
      </c>
      <c r="M3449" s="1" t="s">
        <v>60</v>
      </c>
    </row>
    <row r="3450" spans="8:13" hidden="1">
      <c r="H3450" s="1" t="s">
        <v>367</v>
      </c>
      <c r="I3450" s="1" t="s">
        <v>11176</v>
      </c>
      <c r="J3450" s="1" t="s">
        <v>5246</v>
      </c>
      <c r="K3450" s="1" t="str">
        <f t="shared" si="107"/>
        <v>2020</v>
      </c>
      <c r="L3450" s="1">
        <f t="shared" si="108"/>
        <v>26</v>
      </c>
      <c r="M3450" s="1" t="s">
        <v>79</v>
      </c>
    </row>
    <row r="3451" spans="8:13">
      <c r="H3451" s="1" t="s">
        <v>233</v>
      </c>
      <c r="I3451" s="1" t="s">
        <v>8534</v>
      </c>
      <c r="J3451" s="1" t="s">
        <v>212</v>
      </c>
      <c r="K3451" s="1" t="str">
        <f t="shared" si="107"/>
        <v>2019</v>
      </c>
      <c r="L3451" s="1">
        <f t="shared" si="108"/>
        <v>48</v>
      </c>
      <c r="M3451" s="1" t="s">
        <v>60</v>
      </c>
    </row>
    <row r="3452" spans="8:13" hidden="1">
      <c r="H3452" s="1" t="s">
        <v>324</v>
      </c>
      <c r="I3452" s="1" t="s">
        <v>9691</v>
      </c>
      <c r="J3452" s="1" t="s">
        <v>1262</v>
      </c>
      <c r="K3452" s="1" t="str">
        <f t="shared" si="107"/>
        <v>2013</v>
      </c>
      <c r="L3452" s="1">
        <f t="shared" si="108"/>
        <v>12</v>
      </c>
      <c r="M3452" s="1" t="s">
        <v>79</v>
      </c>
    </row>
    <row r="3453" spans="8:13">
      <c r="H3453" s="1" t="s">
        <v>721</v>
      </c>
      <c r="I3453" s="1" t="s">
        <v>202</v>
      </c>
      <c r="J3453" s="1" t="s">
        <v>445</v>
      </c>
      <c r="K3453" s="1" t="str">
        <f t="shared" si="107"/>
        <v>2017</v>
      </c>
      <c r="L3453" s="1">
        <f t="shared" si="108"/>
        <v>48</v>
      </c>
      <c r="M3453" s="1" t="s">
        <v>60</v>
      </c>
    </row>
    <row r="3454" spans="8:13" hidden="1">
      <c r="H3454" s="1" t="s">
        <v>158</v>
      </c>
      <c r="I3454" s="1" t="s">
        <v>9691</v>
      </c>
      <c r="J3454" s="1" t="s">
        <v>11199</v>
      </c>
      <c r="K3454" s="1" t="str">
        <f t="shared" si="107"/>
        <v>2008</v>
      </c>
      <c r="L3454" s="1">
        <f t="shared" si="108"/>
        <v>5</v>
      </c>
      <c r="M3454" s="1" t="s">
        <v>79</v>
      </c>
    </row>
    <row r="3455" spans="8:13" hidden="1">
      <c r="H3455" s="1" t="s">
        <v>118</v>
      </c>
      <c r="I3455" s="1" t="s">
        <v>8512</v>
      </c>
      <c r="J3455" s="1" t="s">
        <v>1072</v>
      </c>
      <c r="K3455" s="1" t="str">
        <f t="shared" si="107"/>
        <v>2009</v>
      </c>
      <c r="L3455" s="1">
        <f t="shared" si="108"/>
        <v>20</v>
      </c>
      <c r="M3455" s="1" t="s">
        <v>79</v>
      </c>
    </row>
    <row r="3456" spans="8:13" hidden="1">
      <c r="H3456" s="1" t="s">
        <v>99</v>
      </c>
      <c r="I3456" s="1" t="s">
        <v>9206</v>
      </c>
      <c r="J3456" s="1" t="s">
        <v>10438</v>
      </c>
      <c r="K3456" s="1" t="str">
        <f t="shared" si="107"/>
        <v>2013</v>
      </c>
      <c r="L3456" s="1">
        <f t="shared" si="108"/>
        <v>5</v>
      </c>
      <c r="M3456" s="1" t="s">
        <v>79</v>
      </c>
    </row>
    <row r="3457" spans="8:13">
      <c r="H3457" s="1" t="s">
        <v>484</v>
      </c>
      <c r="I3457" s="1" t="s">
        <v>8945</v>
      </c>
      <c r="J3457" s="1" t="s">
        <v>7043</v>
      </c>
      <c r="K3457" s="1" t="str">
        <f t="shared" si="107"/>
        <v>2020</v>
      </c>
      <c r="L3457" s="1">
        <f t="shared" si="108"/>
        <v>48</v>
      </c>
      <c r="M3457" s="1" t="s">
        <v>60</v>
      </c>
    </row>
    <row r="3458" spans="8:13">
      <c r="H3458" s="1" t="s">
        <v>484</v>
      </c>
      <c r="I3458" s="1" t="s">
        <v>9858</v>
      </c>
      <c r="J3458" s="1" t="s">
        <v>2019</v>
      </c>
      <c r="K3458" s="1" t="str">
        <f t="shared" ref="K3458:K3521" si="109">TEXT(J3458,"YYYY")</f>
        <v>2012</v>
      </c>
      <c r="L3458" s="1">
        <f t="shared" si="108"/>
        <v>48</v>
      </c>
      <c r="M3458" s="1" t="s">
        <v>60</v>
      </c>
    </row>
    <row r="3459" spans="8:13">
      <c r="H3459" s="1" t="s">
        <v>233</v>
      </c>
      <c r="I3459" s="1" t="s">
        <v>10155</v>
      </c>
      <c r="J3459" s="1" t="s">
        <v>2708</v>
      </c>
      <c r="K3459" s="1" t="str">
        <f t="shared" si="109"/>
        <v>2012</v>
      </c>
      <c r="L3459" s="1">
        <f t="shared" si="108"/>
        <v>48</v>
      </c>
      <c r="M3459" s="1" t="s">
        <v>60</v>
      </c>
    </row>
    <row r="3460" spans="8:13" hidden="1">
      <c r="H3460" s="1" t="s">
        <v>809</v>
      </c>
      <c r="I3460" s="1" t="s">
        <v>9206</v>
      </c>
      <c r="J3460" s="1" t="s">
        <v>11207</v>
      </c>
      <c r="K3460" s="1" t="str">
        <f t="shared" si="109"/>
        <v>2007</v>
      </c>
      <c r="L3460" s="1">
        <f t="shared" si="108"/>
        <v>29</v>
      </c>
      <c r="M3460" s="1" t="s">
        <v>79</v>
      </c>
    </row>
    <row r="3461" spans="8:13">
      <c r="H3461" s="1" t="s">
        <v>484</v>
      </c>
      <c r="I3461" s="1" t="s">
        <v>9143</v>
      </c>
      <c r="J3461" s="1" t="s">
        <v>6732</v>
      </c>
      <c r="K3461" s="1" t="str">
        <f t="shared" si="109"/>
        <v>2013</v>
      </c>
      <c r="L3461" s="1">
        <f t="shared" si="108"/>
        <v>48</v>
      </c>
      <c r="M3461" s="1" t="s">
        <v>60</v>
      </c>
    </row>
    <row r="3462" spans="8:13">
      <c r="H3462" s="1" t="s">
        <v>301</v>
      </c>
      <c r="I3462" s="1" t="s">
        <v>10443</v>
      </c>
      <c r="J3462" s="1" t="s">
        <v>10444</v>
      </c>
      <c r="K3462" s="1" t="str">
        <f t="shared" si="109"/>
        <v>2008</v>
      </c>
      <c r="L3462" s="1">
        <f t="shared" si="108"/>
        <v>48</v>
      </c>
      <c r="M3462" s="1" t="s">
        <v>60</v>
      </c>
    </row>
    <row r="3463" spans="8:13" hidden="1">
      <c r="H3463" s="1" t="s">
        <v>126</v>
      </c>
      <c r="I3463" s="1" t="s">
        <v>9206</v>
      </c>
      <c r="J3463" s="1" t="s">
        <v>6443</v>
      </c>
      <c r="K3463" s="1" t="str">
        <f t="shared" si="109"/>
        <v>2013</v>
      </c>
      <c r="L3463" s="1">
        <f t="shared" si="108"/>
        <v>13</v>
      </c>
      <c r="M3463" s="1" t="s">
        <v>79</v>
      </c>
    </row>
    <row r="3464" spans="8:13">
      <c r="H3464" s="1" t="s">
        <v>484</v>
      </c>
      <c r="I3464" s="1" t="s">
        <v>9072</v>
      </c>
      <c r="J3464" s="1" t="s">
        <v>10483</v>
      </c>
      <c r="K3464" s="1" t="str">
        <f t="shared" si="109"/>
        <v>2013</v>
      </c>
      <c r="L3464" s="1">
        <f t="shared" si="108"/>
        <v>48</v>
      </c>
      <c r="M3464" s="1" t="s">
        <v>60</v>
      </c>
    </row>
    <row r="3465" spans="8:13">
      <c r="H3465" s="1" t="s">
        <v>721</v>
      </c>
      <c r="I3465" s="1" t="s">
        <v>7360</v>
      </c>
      <c r="J3465" s="1" t="s">
        <v>10761</v>
      </c>
      <c r="K3465" s="1" t="str">
        <f t="shared" si="109"/>
        <v>2011</v>
      </c>
      <c r="L3465" s="1">
        <f t="shared" si="108"/>
        <v>48</v>
      </c>
      <c r="M3465" s="1" t="s">
        <v>60</v>
      </c>
    </row>
    <row r="3466" spans="8:13">
      <c r="H3466" s="1" t="s">
        <v>233</v>
      </c>
      <c r="I3466" s="1" t="s">
        <v>8526</v>
      </c>
      <c r="J3466" s="1" t="s">
        <v>10038</v>
      </c>
      <c r="K3466" s="1" t="str">
        <f t="shared" si="109"/>
        <v>2013</v>
      </c>
      <c r="L3466" s="1">
        <f t="shared" si="108"/>
        <v>48</v>
      </c>
      <c r="M3466" s="1" t="s">
        <v>60</v>
      </c>
    </row>
    <row r="3467" spans="8:13">
      <c r="H3467" s="1" t="s">
        <v>484</v>
      </c>
      <c r="I3467" s="1" t="s">
        <v>8089</v>
      </c>
      <c r="J3467" s="1" t="s">
        <v>10602</v>
      </c>
      <c r="K3467" s="1" t="str">
        <f t="shared" si="109"/>
        <v>2020</v>
      </c>
      <c r="L3467" s="1">
        <f t="shared" si="108"/>
        <v>48</v>
      </c>
      <c r="M3467" s="1" t="s">
        <v>60</v>
      </c>
    </row>
    <row r="3468" spans="8:13">
      <c r="H3468" s="1" t="s">
        <v>375</v>
      </c>
      <c r="I3468" s="1" t="s">
        <v>171</v>
      </c>
      <c r="J3468" s="1" t="s">
        <v>11555</v>
      </c>
      <c r="K3468" s="1" t="str">
        <f t="shared" si="109"/>
        <v>2007</v>
      </c>
      <c r="L3468" s="1">
        <f t="shared" si="108"/>
        <v>48</v>
      </c>
      <c r="M3468" s="1" t="s">
        <v>60</v>
      </c>
    </row>
    <row r="3469" spans="8:13">
      <c r="H3469" s="1" t="s">
        <v>436</v>
      </c>
      <c r="I3469" s="1" t="s">
        <v>6092</v>
      </c>
      <c r="J3469" s="1" t="s">
        <v>1899</v>
      </c>
      <c r="K3469" s="1" t="str">
        <f t="shared" si="109"/>
        <v>2005</v>
      </c>
      <c r="L3469" s="1">
        <f t="shared" si="108"/>
        <v>48</v>
      </c>
      <c r="M3469" s="1" t="s">
        <v>60</v>
      </c>
    </row>
    <row r="3470" spans="8:13">
      <c r="H3470" s="1" t="s">
        <v>256</v>
      </c>
      <c r="I3470" s="1" t="s">
        <v>6570</v>
      </c>
      <c r="J3470" s="1" t="s">
        <v>12081</v>
      </c>
      <c r="K3470" s="1" t="str">
        <f t="shared" si="109"/>
        <v>2016</v>
      </c>
      <c r="L3470" s="1">
        <f t="shared" si="108"/>
        <v>48</v>
      </c>
      <c r="M3470" s="1" t="s">
        <v>60</v>
      </c>
    </row>
    <row r="3471" spans="8:13">
      <c r="H3471" s="1" t="s">
        <v>484</v>
      </c>
      <c r="I3471" s="1" t="s">
        <v>3805</v>
      </c>
      <c r="J3471" s="1" t="s">
        <v>6570</v>
      </c>
      <c r="K3471" s="1" t="str">
        <f t="shared" si="109"/>
        <v>2020</v>
      </c>
      <c r="L3471" s="1">
        <f t="shared" si="108"/>
        <v>48</v>
      </c>
      <c r="M3471" s="1" t="s">
        <v>60</v>
      </c>
    </row>
    <row r="3472" spans="8:13">
      <c r="H3472" s="1" t="s">
        <v>484</v>
      </c>
      <c r="I3472" s="1" t="s">
        <v>12459</v>
      </c>
      <c r="J3472" s="1" t="s">
        <v>10803</v>
      </c>
      <c r="K3472" s="1" t="str">
        <f t="shared" si="109"/>
        <v>2020</v>
      </c>
      <c r="L3472" s="1">
        <f t="shared" si="108"/>
        <v>48</v>
      </c>
      <c r="M3472" s="1" t="s">
        <v>60</v>
      </c>
    </row>
    <row r="3473" spans="8:13" hidden="1">
      <c r="H3473" s="1" t="s">
        <v>247</v>
      </c>
      <c r="I3473" s="1" t="s">
        <v>774</v>
      </c>
      <c r="J3473" s="1" t="s">
        <v>11228</v>
      </c>
      <c r="K3473" s="1" t="str">
        <f t="shared" si="109"/>
        <v>2003</v>
      </c>
      <c r="L3473" s="1">
        <f t="shared" si="108"/>
        <v>4</v>
      </c>
      <c r="M3473" s="1" t="s">
        <v>79</v>
      </c>
    </row>
    <row r="3474" spans="8:13">
      <c r="H3474" s="1" t="s">
        <v>721</v>
      </c>
      <c r="I3474" s="1" t="s">
        <v>822</v>
      </c>
      <c r="J3474" s="1" t="s">
        <v>823</v>
      </c>
      <c r="K3474" s="1" t="str">
        <f t="shared" si="109"/>
        <v>2017</v>
      </c>
      <c r="L3474" s="1">
        <f t="shared" si="108"/>
        <v>49</v>
      </c>
      <c r="M3474" s="1" t="s">
        <v>60</v>
      </c>
    </row>
    <row r="3475" spans="8:13">
      <c r="H3475" s="1" t="s">
        <v>256</v>
      </c>
      <c r="I3475" s="1" t="s">
        <v>1390</v>
      </c>
      <c r="J3475" s="1" t="s">
        <v>467</v>
      </c>
      <c r="K3475" s="1" t="str">
        <f t="shared" si="109"/>
        <v>2016</v>
      </c>
      <c r="L3475" s="1">
        <f t="shared" si="108"/>
        <v>49</v>
      </c>
      <c r="M3475" s="1" t="s">
        <v>60</v>
      </c>
    </row>
    <row r="3476" spans="8:13" hidden="1">
      <c r="H3476" s="1" t="s">
        <v>120</v>
      </c>
      <c r="I3476" s="1" t="s">
        <v>6826</v>
      </c>
      <c r="J3476" s="1" t="s">
        <v>6287</v>
      </c>
      <c r="K3476" s="1" t="str">
        <f t="shared" si="109"/>
        <v>2013</v>
      </c>
      <c r="L3476" s="1">
        <f t="shared" si="108"/>
        <v>45</v>
      </c>
      <c r="M3476" s="1" t="s">
        <v>79</v>
      </c>
    </row>
    <row r="3477" spans="8:13" hidden="1">
      <c r="H3477" s="1" t="s">
        <v>310</v>
      </c>
      <c r="I3477" s="1" t="s">
        <v>11233</v>
      </c>
      <c r="J3477" s="1" t="s">
        <v>6443</v>
      </c>
      <c r="K3477" s="1" t="str">
        <f t="shared" si="109"/>
        <v>2013</v>
      </c>
      <c r="L3477" s="1">
        <f t="shared" si="108"/>
        <v>44</v>
      </c>
      <c r="M3477" s="1" t="s">
        <v>79</v>
      </c>
    </row>
    <row r="3478" spans="8:13" hidden="1">
      <c r="H3478" s="1" t="s">
        <v>187</v>
      </c>
      <c r="I3478" s="1" t="s">
        <v>11233</v>
      </c>
      <c r="J3478" s="1" t="s">
        <v>9539</v>
      </c>
      <c r="K3478" s="1" t="str">
        <f t="shared" si="109"/>
        <v>2014</v>
      </c>
      <c r="L3478" s="1">
        <f t="shared" si="108"/>
        <v>9</v>
      </c>
      <c r="M3478" s="1" t="s">
        <v>79</v>
      </c>
    </row>
    <row r="3479" spans="8:13">
      <c r="H3479" s="1" t="s">
        <v>233</v>
      </c>
      <c r="I3479" s="1" t="s">
        <v>1506</v>
      </c>
      <c r="J3479" s="1" t="s">
        <v>1512</v>
      </c>
      <c r="K3479" s="1" t="str">
        <f t="shared" si="109"/>
        <v>2019</v>
      </c>
      <c r="L3479" s="1">
        <f t="shared" si="108"/>
        <v>49</v>
      </c>
      <c r="M3479" s="1" t="s">
        <v>60</v>
      </c>
    </row>
    <row r="3480" spans="8:13">
      <c r="H3480" s="1" t="s">
        <v>233</v>
      </c>
      <c r="I3480" s="1" t="s">
        <v>1506</v>
      </c>
      <c r="J3480" s="1" t="s">
        <v>877</v>
      </c>
      <c r="K3480" s="1" t="str">
        <f t="shared" si="109"/>
        <v>2019</v>
      </c>
      <c r="L3480" s="1">
        <f t="shared" si="108"/>
        <v>49</v>
      </c>
      <c r="M3480" s="1" t="s">
        <v>60</v>
      </c>
    </row>
    <row r="3481" spans="8:13">
      <c r="H3481" s="1" t="s">
        <v>233</v>
      </c>
      <c r="I3481" s="1" t="s">
        <v>1681</v>
      </c>
      <c r="J3481" s="1" t="s">
        <v>84</v>
      </c>
      <c r="K3481" s="1" t="str">
        <f t="shared" si="109"/>
        <v>2017</v>
      </c>
      <c r="L3481" s="1">
        <f t="shared" si="108"/>
        <v>49</v>
      </c>
      <c r="M3481" s="1" t="s">
        <v>60</v>
      </c>
    </row>
    <row r="3482" spans="8:13" hidden="1">
      <c r="H3482" s="1" t="s">
        <v>104</v>
      </c>
      <c r="I3482" s="1" t="s">
        <v>11233</v>
      </c>
      <c r="J3482" s="1" t="s">
        <v>7868</v>
      </c>
      <c r="K3482" s="1" t="str">
        <f t="shared" si="109"/>
        <v>2010</v>
      </c>
      <c r="L3482" s="1">
        <f t="shared" si="108"/>
        <v>71</v>
      </c>
      <c r="M3482" s="1" t="s">
        <v>79</v>
      </c>
    </row>
    <row r="3483" spans="8:13">
      <c r="H3483" s="1" t="s">
        <v>233</v>
      </c>
      <c r="I3483" s="1" t="s">
        <v>1825</v>
      </c>
      <c r="J3483" s="1" t="s">
        <v>474</v>
      </c>
      <c r="K3483" s="1" t="str">
        <f t="shared" si="109"/>
        <v>2018</v>
      </c>
      <c r="L3483" s="1">
        <f t="shared" si="108"/>
        <v>49</v>
      </c>
      <c r="M3483" s="1" t="s">
        <v>60</v>
      </c>
    </row>
    <row r="3484" spans="8:13">
      <c r="H3484" s="1" t="s">
        <v>233</v>
      </c>
      <c r="I3484" s="1" t="s">
        <v>2387</v>
      </c>
      <c r="J3484" s="1" t="s">
        <v>978</v>
      </c>
      <c r="K3484" s="1" t="str">
        <f t="shared" si="109"/>
        <v>2018</v>
      </c>
      <c r="L3484" s="1">
        <f t="shared" si="108"/>
        <v>49</v>
      </c>
      <c r="M3484" s="1" t="s">
        <v>60</v>
      </c>
    </row>
    <row r="3485" spans="8:13" hidden="1">
      <c r="H3485" s="1" t="s">
        <v>53</v>
      </c>
      <c r="I3485" s="1" t="s">
        <v>4094</v>
      </c>
      <c r="J3485" s="1" t="s">
        <v>8818</v>
      </c>
      <c r="K3485" s="1" t="str">
        <f t="shared" si="109"/>
        <v>2014</v>
      </c>
      <c r="L3485" s="1">
        <f t="shared" si="108"/>
        <v>2</v>
      </c>
      <c r="M3485" s="1" t="s">
        <v>79</v>
      </c>
    </row>
    <row r="3486" spans="8:13" hidden="1">
      <c r="H3486" s="1" t="s">
        <v>158</v>
      </c>
      <c r="I3486" s="1" t="s">
        <v>7337</v>
      </c>
      <c r="J3486" s="1" t="s">
        <v>9477</v>
      </c>
      <c r="K3486" s="1" t="str">
        <f t="shared" si="109"/>
        <v>2014</v>
      </c>
      <c r="L3486" s="1">
        <f t="shared" si="108"/>
        <v>11</v>
      </c>
      <c r="M3486" s="1" t="s">
        <v>79</v>
      </c>
    </row>
    <row r="3487" spans="8:13" hidden="1">
      <c r="H3487" s="1" t="s">
        <v>58</v>
      </c>
      <c r="I3487" s="1" t="s">
        <v>7337</v>
      </c>
      <c r="J3487" s="1" t="s">
        <v>11247</v>
      </c>
      <c r="K3487" s="1" t="str">
        <f t="shared" si="109"/>
        <v>2014</v>
      </c>
      <c r="L3487" s="1">
        <f t="shared" si="108"/>
        <v>10</v>
      </c>
      <c r="M3487" s="1" t="s">
        <v>79</v>
      </c>
    </row>
    <row r="3488" spans="8:13" hidden="1">
      <c r="H3488" s="1" t="s">
        <v>256</v>
      </c>
      <c r="I3488" s="1" t="s">
        <v>7337</v>
      </c>
      <c r="J3488" s="1" t="s">
        <v>10636</v>
      </c>
      <c r="K3488" s="1" t="str">
        <f t="shared" si="109"/>
        <v>2004</v>
      </c>
      <c r="L3488" s="1">
        <f t="shared" si="108"/>
        <v>42</v>
      </c>
      <c r="M3488" s="1" t="s">
        <v>79</v>
      </c>
    </row>
    <row r="3489" spans="8:13">
      <c r="H3489" s="1" t="s">
        <v>149</v>
      </c>
      <c r="I3489" s="1" t="s">
        <v>2880</v>
      </c>
      <c r="J3489" s="1" t="s">
        <v>728</v>
      </c>
      <c r="K3489" s="1" t="str">
        <f t="shared" si="109"/>
        <v>2018</v>
      </c>
      <c r="L3489" s="1">
        <f t="shared" si="108"/>
        <v>49</v>
      </c>
      <c r="M3489" s="1" t="s">
        <v>60</v>
      </c>
    </row>
    <row r="3490" spans="8:13">
      <c r="H3490" s="1" t="s">
        <v>233</v>
      </c>
      <c r="I3490" s="1" t="s">
        <v>3385</v>
      </c>
      <c r="J3490" s="1" t="s">
        <v>243</v>
      </c>
      <c r="K3490" s="1" t="str">
        <f t="shared" si="109"/>
        <v>2017</v>
      </c>
      <c r="L3490" s="1">
        <f t="shared" si="108"/>
        <v>49</v>
      </c>
      <c r="M3490" s="1" t="s">
        <v>60</v>
      </c>
    </row>
    <row r="3491" spans="8:13">
      <c r="H3491" s="1" t="s">
        <v>233</v>
      </c>
      <c r="I3491" s="1" t="s">
        <v>3454</v>
      </c>
      <c r="J3491" s="1" t="s">
        <v>2344</v>
      </c>
      <c r="K3491" s="1" t="str">
        <f t="shared" si="109"/>
        <v>2018</v>
      </c>
      <c r="L3491" s="1">
        <f t="shared" si="108"/>
        <v>49</v>
      </c>
      <c r="M3491" s="1" t="s">
        <v>60</v>
      </c>
    </row>
    <row r="3492" spans="8:13">
      <c r="H3492" s="1" t="s">
        <v>233</v>
      </c>
      <c r="I3492" s="1" t="s">
        <v>2268</v>
      </c>
      <c r="J3492" s="1" t="s">
        <v>1534</v>
      </c>
      <c r="K3492" s="1" t="str">
        <f t="shared" si="109"/>
        <v>2016</v>
      </c>
      <c r="L3492" s="1">
        <f t="shared" si="108"/>
        <v>49</v>
      </c>
      <c r="M3492" s="1" t="s">
        <v>60</v>
      </c>
    </row>
    <row r="3493" spans="8:13">
      <c r="H3493" s="1" t="s">
        <v>233</v>
      </c>
      <c r="I3493" s="1" t="s">
        <v>1661</v>
      </c>
      <c r="J3493" s="1" t="s">
        <v>274</v>
      </c>
      <c r="K3493" s="1" t="str">
        <f t="shared" si="109"/>
        <v>2017</v>
      </c>
      <c r="L3493" s="1">
        <f t="shared" si="108"/>
        <v>49</v>
      </c>
      <c r="M3493" s="1" t="s">
        <v>60</v>
      </c>
    </row>
    <row r="3494" spans="8:13" hidden="1">
      <c r="H3494" s="1" t="s">
        <v>219</v>
      </c>
      <c r="I3494" s="1" t="s">
        <v>7360</v>
      </c>
      <c r="J3494" s="1" t="s">
        <v>11255</v>
      </c>
      <c r="K3494" s="1" t="str">
        <f t="shared" si="109"/>
        <v>2009</v>
      </c>
      <c r="L3494" s="1">
        <f t="shared" si="108"/>
        <v>55</v>
      </c>
      <c r="M3494" s="1" t="s">
        <v>79</v>
      </c>
    </row>
    <row r="3495" spans="8:13">
      <c r="H3495" s="1" t="s">
        <v>233</v>
      </c>
      <c r="I3495" s="1" t="s">
        <v>4906</v>
      </c>
      <c r="J3495" s="1" t="s">
        <v>4907</v>
      </c>
      <c r="K3495" s="1" t="str">
        <f t="shared" si="109"/>
        <v>2017</v>
      </c>
      <c r="L3495" s="1">
        <f t="shared" si="108"/>
        <v>49</v>
      </c>
      <c r="M3495" s="1" t="s">
        <v>60</v>
      </c>
    </row>
    <row r="3496" spans="8:13">
      <c r="H3496" s="1" t="s">
        <v>233</v>
      </c>
      <c r="I3496" s="1" t="s">
        <v>4942</v>
      </c>
      <c r="J3496" s="1" t="s">
        <v>520</v>
      </c>
      <c r="K3496" s="1" t="str">
        <f t="shared" si="109"/>
        <v>2017</v>
      </c>
      <c r="L3496" s="1">
        <f t="shared" si="108"/>
        <v>49</v>
      </c>
      <c r="M3496" s="1" t="s">
        <v>60</v>
      </c>
    </row>
    <row r="3497" spans="8:13">
      <c r="H3497" s="1" t="s">
        <v>233</v>
      </c>
      <c r="I3497" s="1" t="s">
        <v>5572</v>
      </c>
      <c r="J3497" s="1" t="s">
        <v>274</v>
      </c>
      <c r="K3497" s="1" t="str">
        <f t="shared" si="109"/>
        <v>2017</v>
      </c>
      <c r="L3497" s="1">
        <f t="shared" si="108"/>
        <v>49</v>
      </c>
      <c r="M3497" s="1" t="s">
        <v>60</v>
      </c>
    </row>
    <row r="3498" spans="8:13" hidden="1">
      <c r="H3498" s="1" t="s">
        <v>158</v>
      </c>
      <c r="I3498" s="1" t="s">
        <v>11257</v>
      </c>
      <c r="J3498" s="1" t="s">
        <v>10543</v>
      </c>
      <c r="K3498" s="1" t="str">
        <f t="shared" si="109"/>
        <v>2020</v>
      </c>
      <c r="L3498" s="1">
        <f t="shared" si="108"/>
        <v>11</v>
      </c>
      <c r="M3498" s="1" t="s">
        <v>79</v>
      </c>
    </row>
    <row r="3499" spans="8:13" hidden="1">
      <c r="H3499" s="1" t="s">
        <v>308</v>
      </c>
      <c r="I3499" s="1" t="s">
        <v>11257</v>
      </c>
      <c r="J3499" s="1" t="s">
        <v>11267</v>
      </c>
      <c r="K3499" s="1" t="str">
        <f t="shared" si="109"/>
        <v>2010</v>
      </c>
      <c r="L3499" s="1">
        <f t="shared" si="108"/>
        <v>47</v>
      </c>
      <c r="M3499" s="1" t="s">
        <v>79</v>
      </c>
    </row>
    <row r="3500" spans="8:13" hidden="1">
      <c r="H3500" s="1" t="s">
        <v>134</v>
      </c>
      <c r="I3500" s="1" t="s">
        <v>11257</v>
      </c>
      <c r="J3500" s="1" t="s">
        <v>11272</v>
      </c>
      <c r="K3500" s="1" t="str">
        <f t="shared" si="109"/>
        <v>2017</v>
      </c>
      <c r="L3500" s="1">
        <f t="shared" si="108"/>
        <v>24</v>
      </c>
      <c r="M3500" s="1" t="s">
        <v>79</v>
      </c>
    </row>
    <row r="3501" spans="8:13">
      <c r="H3501" s="1" t="s">
        <v>233</v>
      </c>
      <c r="I3501" s="1" t="s">
        <v>5785</v>
      </c>
      <c r="J3501" s="1" t="s">
        <v>6686</v>
      </c>
      <c r="K3501" s="1" t="str">
        <f t="shared" si="109"/>
        <v>2015</v>
      </c>
      <c r="L3501" s="1">
        <f t="shared" si="108"/>
        <v>49</v>
      </c>
      <c r="M3501" s="1" t="s">
        <v>60</v>
      </c>
    </row>
    <row r="3502" spans="8:13">
      <c r="H3502" s="1" t="s">
        <v>136</v>
      </c>
      <c r="I3502" s="1" t="s">
        <v>6965</v>
      </c>
      <c r="J3502" s="1" t="s">
        <v>6915</v>
      </c>
      <c r="K3502" s="1" t="str">
        <f t="shared" si="109"/>
        <v>2014</v>
      </c>
      <c r="L3502" s="1">
        <f t="shared" si="108"/>
        <v>49</v>
      </c>
      <c r="M3502" s="1" t="s">
        <v>60</v>
      </c>
    </row>
    <row r="3503" spans="8:13">
      <c r="H3503" s="1" t="s">
        <v>256</v>
      </c>
      <c r="I3503" s="1" t="s">
        <v>7125</v>
      </c>
      <c r="J3503" s="1" t="s">
        <v>6721</v>
      </c>
      <c r="K3503" s="1" t="str">
        <f t="shared" si="109"/>
        <v>2012</v>
      </c>
      <c r="L3503" s="1">
        <f t="shared" si="108"/>
        <v>49</v>
      </c>
      <c r="M3503" s="1" t="s">
        <v>60</v>
      </c>
    </row>
    <row r="3504" spans="8:13" hidden="1">
      <c r="H3504" s="1" t="s">
        <v>458</v>
      </c>
      <c r="I3504" s="1" t="s">
        <v>11257</v>
      </c>
      <c r="J3504" s="1" t="s">
        <v>707</v>
      </c>
      <c r="K3504" s="1" t="str">
        <f t="shared" si="109"/>
        <v>2020</v>
      </c>
      <c r="L3504" s="1">
        <f t="shared" ref="L3504:L3567" si="110">H3504-(TEXT(I3504,"YYYY")-TEXT(J3504,"YYYY"))</f>
        <v>64</v>
      </c>
      <c r="M3504" s="1" t="s">
        <v>79</v>
      </c>
    </row>
    <row r="3505" spans="8:13">
      <c r="H3505" s="1" t="s">
        <v>233</v>
      </c>
      <c r="I3505" s="1" t="s">
        <v>7354</v>
      </c>
      <c r="J3505" s="1" t="s">
        <v>7310</v>
      </c>
      <c r="K3505" s="1" t="str">
        <f t="shared" si="109"/>
        <v>2015</v>
      </c>
      <c r="L3505" s="1">
        <f t="shared" si="110"/>
        <v>49</v>
      </c>
      <c r="M3505" s="1" t="s">
        <v>60</v>
      </c>
    </row>
    <row r="3506" spans="8:13">
      <c r="H3506" s="1" t="s">
        <v>136</v>
      </c>
      <c r="I3506" s="1" t="s">
        <v>1079</v>
      </c>
      <c r="J3506" s="1" t="s">
        <v>199</v>
      </c>
      <c r="K3506" s="1" t="str">
        <f t="shared" si="109"/>
        <v>2018</v>
      </c>
      <c r="L3506" s="1">
        <f t="shared" si="110"/>
        <v>49</v>
      </c>
      <c r="M3506" s="1" t="s">
        <v>60</v>
      </c>
    </row>
    <row r="3507" spans="8:13">
      <c r="H3507" s="1" t="s">
        <v>301</v>
      </c>
      <c r="I3507" s="1" t="s">
        <v>7570</v>
      </c>
      <c r="J3507" s="1" t="s">
        <v>3171</v>
      </c>
      <c r="K3507" s="1" t="str">
        <f t="shared" si="109"/>
        <v>2016</v>
      </c>
      <c r="L3507" s="1">
        <f t="shared" si="110"/>
        <v>49</v>
      </c>
      <c r="M3507" s="1" t="s">
        <v>60</v>
      </c>
    </row>
    <row r="3508" spans="8:13" hidden="1">
      <c r="H3508" s="1" t="s">
        <v>108</v>
      </c>
      <c r="I3508" s="1" t="s">
        <v>11290</v>
      </c>
      <c r="J3508" s="1" t="s">
        <v>8134</v>
      </c>
      <c r="K3508" s="1" t="str">
        <f t="shared" si="109"/>
        <v>2020</v>
      </c>
      <c r="L3508" s="1">
        <f t="shared" si="110"/>
        <v>8</v>
      </c>
      <c r="M3508" s="1" t="s">
        <v>79</v>
      </c>
    </row>
    <row r="3509" spans="8:13" hidden="1">
      <c r="H3509" s="1" t="s">
        <v>53</v>
      </c>
      <c r="I3509" s="1" t="s">
        <v>7244</v>
      </c>
      <c r="J3509" s="1" t="s">
        <v>1619</v>
      </c>
      <c r="K3509" s="1" t="str">
        <f t="shared" si="109"/>
        <v>2013</v>
      </c>
      <c r="L3509" s="1">
        <f t="shared" si="110"/>
        <v>1</v>
      </c>
      <c r="M3509" s="1" t="s">
        <v>79</v>
      </c>
    </row>
    <row r="3510" spans="8:13">
      <c r="H3510" s="1" t="s">
        <v>233</v>
      </c>
      <c r="I3510" s="1" t="s">
        <v>8665</v>
      </c>
      <c r="J3510" s="1" t="s">
        <v>8016</v>
      </c>
      <c r="K3510" s="1" t="str">
        <f t="shared" si="109"/>
        <v>2020</v>
      </c>
      <c r="L3510" s="1">
        <f t="shared" si="110"/>
        <v>49</v>
      </c>
      <c r="M3510" s="1" t="s">
        <v>60</v>
      </c>
    </row>
    <row r="3511" spans="8:13">
      <c r="H3511" s="1" t="s">
        <v>233</v>
      </c>
      <c r="I3511" s="1" t="s">
        <v>9045</v>
      </c>
      <c r="J3511" s="1" t="s">
        <v>6677</v>
      </c>
      <c r="K3511" s="1" t="str">
        <f t="shared" si="109"/>
        <v>2012</v>
      </c>
      <c r="L3511" s="1">
        <f t="shared" si="110"/>
        <v>49</v>
      </c>
      <c r="M3511" s="1" t="s">
        <v>60</v>
      </c>
    </row>
    <row r="3512" spans="8:13">
      <c r="H3512" s="1" t="s">
        <v>721</v>
      </c>
      <c r="I3512" s="1" t="s">
        <v>9781</v>
      </c>
      <c r="J3512" s="1" t="s">
        <v>9782</v>
      </c>
      <c r="K3512" s="1" t="str">
        <f t="shared" si="109"/>
        <v>2011</v>
      </c>
      <c r="L3512" s="1">
        <f t="shared" si="110"/>
        <v>49</v>
      </c>
      <c r="M3512" s="1" t="s">
        <v>60</v>
      </c>
    </row>
    <row r="3513" spans="8:13" hidden="1">
      <c r="H3513" s="1" t="s">
        <v>101</v>
      </c>
      <c r="I3513" s="1" t="s">
        <v>9308</v>
      </c>
      <c r="J3513" s="1" t="s">
        <v>7725</v>
      </c>
      <c r="K3513" s="1" t="str">
        <f t="shared" si="109"/>
        <v>2020</v>
      </c>
      <c r="L3513" s="1">
        <f t="shared" si="110"/>
        <v>38</v>
      </c>
      <c r="M3513" s="1" t="s">
        <v>79</v>
      </c>
    </row>
    <row r="3514" spans="8:13" hidden="1">
      <c r="H3514" s="1" t="s">
        <v>530</v>
      </c>
      <c r="I3514" s="1" t="s">
        <v>9308</v>
      </c>
      <c r="J3514" s="1" t="s">
        <v>4044</v>
      </c>
      <c r="K3514" s="1" t="str">
        <f t="shared" si="109"/>
        <v>2020</v>
      </c>
      <c r="L3514" s="1">
        <f t="shared" si="110"/>
        <v>33</v>
      </c>
      <c r="M3514" s="1" t="s">
        <v>79</v>
      </c>
    </row>
    <row r="3515" spans="8:13" hidden="1">
      <c r="H3515" s="1" t="s">
        <v>101</v>
      </c>
      <c r="I3515" s="1" t="s">
        <v>9293</v>
      </c>
      <c r="J3515" s="1" t="s">
        <v>5294</v>
      </c>
      <c r="K3515" s="1" t="str">
        <f t="shared" si="109"/>
        <v>2020</v>
      </c>
      <c r="L3515" s="1">
        <f t="shared" si="110"/>
        <v>38</v>
      </c>
      <c r="M3515" s="1" t="s">
        <v>79</v>
      </c>
    </row>
    <row r="3516" spans="8:13">
      <c r="H3516" s="1" t="s">
        <v>233</v>
      </c>
      <c r="I3516" s="1" t="s">
        <v>9108</v>
      </c>
      <c r="J3516" s="1" t="s">
        <v>10345</v>
      </c>
      <c r="K3516" s="1" t="str">
        <f t="shared" si="109"/>
        <v>2012</v>
      </c>
      <c r="L3516" s="1">
        <f t="shared" si="110"/>
        <v>49</v>
      </c>
      <c r="M3516" s="1" t="s">
        <v>60</v>
      </c>
    </row>
    <row r="3517" spans="8:13" hidden="1">
      <c r="H3517" s="1" t="s">
        <v>158</v>
      </c>
      <c r="I3517" s="1" t="s">
        <v>7244</v>
      </c>
      <c r="J3517" s="1" t="s">
        <v>11322</v>
      </c>
      <c r="K3517" s="1" t="str">
        <f t="shared" si="109"/>
        <v>2014</v>
      </c>
      <c r="L3517" s="1">
        <f t="shared" si="110"/>
        <v>11</v>
      </c>
      <c r="M3517" s="1" t="s">
        <v>79</v>
      </c>
    </row>
    <row r="3518" spans="8:13">
      <c r="H3518" s="1" t="s">
        <v>233</v>
      </c>
      <c r="I3518" s="1" t="s">
        <v>193</v>
      </c>
      <c r="J3518" s="1" t="s">
        <v>663</v>
      </c>
      <c r="K3518" s="1" t="str">
        <f t="shared" si="109"/>
        <v>2020</v>
      </c>
      <c r="L3518" s="1">
        <f t="shared" si="110"/>
        <v>49</v>
      </c>
      <c r="M3518" s="1" t="s">
        <v>60</v>
      </c>
    </row>
    <row r="3519" spans="8:13" hidden="1">
      <c r="H3519" s="1" t="s">
        <v>88</v>
      </c>
      <c r="I3519" s="1" t="s">
        <v>7244</v>
      </c>
      <c r="J3519" s="1" t="s">
        <v>10636</v>
      </c>
      <c r="K3519" s="1" t="str">
        <f t="shared" si="109"/>
        <v>2004</v>
      </c>
      <c r="L3519" s="1">
        <f t="shared" si="110"/>
        <v>18</v>
      </c>
      <c r="M3519" s="1" t="s">
        <v>79</v>
      </c>
    </row>
    <row r="3520" spans="8:13" hidden="1">
      <c r="H3520" s="1" t="s">
        <v>448</v>
      </c>
      <c r="I3520" s="1" t="s">
        <v>7244</v>
      </c>
      <c r="J3520" s="1" t="s">
        <v>11323</v>
      </c>
      <c r="K3520" s="1" t="str">
        <f t="shared" si="109"/>
        <v>2003</v>
      </c>
      <c r="L3520" s="1">
        <f t="shared" si="110"/>
        <v>21</v>
      </c>
      <c r="M3520" s="1"/>
    </row>
    <row r="3521" spans="8:13">
      <c r="H3521" s="1" t="s">
        <v>351</v>
      </c>
      <c r="I3521" s="1" t="s">
        <v>830</v>
      </c>
      <c r="J3521" s="1" t="s">
        <v>7360</v>
      </c>
      <c r="K3521" s="1" t="str">
        <f t="shared" si="109"/>
        <v>2014</v>
      </c>
      <c r="L3521" s="1">
        <f t="shared" si="110"/>
        <v>49</v>
      </c>
      <c r="M3521" s="1" t="s">
        <v>60</v>
      </c>
    </row>
    <row r="3522" spans="8:13" hidden="1">
      <c r="H3522" s="1" t="s">
        <v>126</v>
      </c>
      <c r="I3522" s="1" t="s">
        <v>2102</v>
      </c>
      <c r="J3522" s="1" t="s">
        <v>10939</v>
      </c>
      <c r="K3522" s="1" t="str">
        <f t="shared" ref="K3522:K3585" si="111">TEXT(J3522,"YYYY")</f>
        <v>2020</v>
      </c>
      <c r="L3522" s="1">
        <f t="shared" si="110"/>
        <v>14</v>
      </c>
      <c r="M3522" s="1" t="s">
        <v>79</v>
      </c>
    </row>
    <row r="3523" spans="8:13" hidden="1">
      <c r="H3523" s="1" t="s">
        <v>54</v>
      </c>
      <c r="I3523" s="1" t="s">
        <v>2102</v>
      </c>
      <c r="J3523" s="1" t="s">
        <v>1427</v>
      </c>
      <c r="K3523" s="1" t="str">
        <f t="shared" si="111"/>
        <v>2019</v>
      </c>
      <c r="L3523" s="1">
        <f t="shared" si="110"/>
        <v>2</v>
      </c>
      <c r="M3523" s="1" t="s">
        <v>79</v>
      </c>
    </row>
    <row r="3524" spans="8:13">
      <c r="H3524" s="1" t="s">
        <v>233</v>
      </c>
      <c r="I3524" s="1" t="s">
        <v>6688</v>
      </c>
      <c r="J3524" s="1" t="s">
        <v>8134</v>
      </c>
      <c r="K3524" s="1" t="str">
        <f t="shared" si="111"/>
        <v>2020</v>
      </c>
      <c r="L3524" s="1">
        <f t="shared" si="110"/>
        <v>49</v>
      </c>
      <c r="M3524" s="1" t="s">
        <v>60</v>
      </c>
    </row>
    <row r="3525" spans="8:13">
      <c r="H3525" s="1" t="s">
        <v>233</v>
      </c>
      <c r="I3525" s="1" t="s">
        <v>11727</v>
      </c>
      <c r="J3525" s="1" t="s">
        <v>11703</v>
      </c>
      <c r="K3525" s="1" t="str">
        <f t="shared" si="111"/>
        <v>2016</v>
      </c>
      <c r="L3525" s="1">
        <f t="shared" si="110"/>
        <v>49</v>
      </c>
      <c r="M3525" s="1" t="s">
        <v>60</v>
      </c>
    </row>
    <row r="3526" spans="8:13" hidden="1">
      <c r="H3526" s="1" t="s">
        <v>299</v>
      </c>
      <c r="I3526" s="1" t="s">
        <v>7224</v>
      </c>
      <c r="J3526" s="1" t="s">
        <v>11336</v>
      </c>
      <c r="K3526" s="1" t="str">
        <f t="shared" si="111"/>
        <v>2013</v>
      </c>
      <c r="L3526" s="1">
        <f t="shared" si="110"/>
        <v>43</v>
      </c>
      <c r="M3526" s="1" t="s">
        <v>79</v>
      </c>
    </row>
    <row r="3527" spans="8:13">
      <c r="H3527" s="1" t="s">
        <v>136</v>
      </c>
      <c r="I3527" s="1" t="s">
        <v>6705</v>
      </c>
      <c r="J3527" s="1" t="s">
        <v>5747</v>
      </c>
      <c r="K3527" s="1" t="str">
        <f t="shared" si="111"/>
        <v>2015</v>
      </c>
      <c r="L3527" s="1">
        <f t="shared" si="110"/>
        <v>49</v>
      </c>
      <c r="M3527" s="1" t="s">
        <v>60</v>
      </c>
    </row>
    <row r="3528" spans="8:13">
      <c r="H3528" s="1" t="s">
        <v>233</v>
      </c>
      <c r="I3528" s="1" t="s">
        <v>11990</v>
      </c>
      <c r="J3528" s="1" t="s">
        <v>5821</v>
      </c>
      <c r="K3528" s="1" t="str">
        <f t="shared" si="111"/>
        <v>2020</v>
      </c>
      <c r="L3528" s="1">
        <f t="shared" si="110"/>
        <v>49</v>
      </c>
      <c r="M3528" s="1" t="s">
        <v>60</v>
      </c>
    </row>
    <row r="3529" spans="8:13" hidden="1">
      <c r="H3529" s="1" t="s">
        <v>88</v>
      </c>
      <c r="I3529" s="1" t="s">
        <v>7224</v>
      </c>
      <c r="J3529" s="1" t="s">
        <v>11322</v>
      </c>
      <c r="K3529" s="1" t="str">
        <f t="shared" si="111"/>
        <v>2014</v>
      </c>
      <c r="L3529" s="1">
        <f t="shared" si="110"/>
        <v>28</v>
      </c>
      <c r="M3529" s="1" t="s">
        <v>79</v>
      </c>
    </row>
    <row r="3530" spans="8:13" hidden="1">
      <c r="H3530" s="1" t="s">
        <v>263</v>
      </c>
      <c r="I3530" s="1" t="s">
        <v>5184</v>
      </c>
      <c r="J3530" s="1" t="s">
        <v>7329</v>
      </c>
      <c r="K3530" s="1" t="str">
        <f t="shared" si="111"/>
        <v>2014</v>
      </c>
      <c r="L3530" s="1">
        <f t="shared" si="110"/>
        <v>18</v>
      </c>
      <c r="M3530" s="1" t="s">
        <v>79</v>
      </c>
    </row>
    <row r="3531" spans="8:13" hidden="1">
      <c r="H3531" s="1" t="s">
        <v>644</v>
      </c>
      <c r="I3531" s="1" t="s">
        <v>5681</v>
      </c>
      <c r="J3531" s="1" t="s">
        <v>6104</v>
      </c>
      <c r="K3531" s="1" t="str">
        <f t="shared" si="111"/>
        <v>2015</v>
      </c>
      <c r="L3531" s="1">
        <f t="shared" si="110"/>
        <v>30</v>
      </c>
      <c r="M3531" s="1" t="s">
        <v>79</v>
      </c>
    </row>
    <row r="3532" spans="8:13">
      <c r="H3532" s="1" t="s">
        <v>233</v>
      </c>
      <c r="I3532" s="1" t="s">
        <v>3916</v>
      </c>
      <c r="J3532" s="1" t="s">
        <v>6638</v>
      </c>
      <c r="K3532" s="1" t="str">
        <f t="shared" si="111"/>
        <v>2020</v>
      </c>
      <c r="L3532" s="1">
        <f t="shared" si="110"/>
        <v>49</v>
      </c>
      <c r="M3532" s="1" t="s">
        <v>60</v>
      </c>
    </row>
    <row r="3533" spans="8:13">
      <c r="H3533" s="1" t="s">
        <v>136</v>
      </c>
      <c r="I3533" s="1" t="s">
        <v>692</v>
      </c>
      <c r="J3533" s="1" t="s">
        <v>692</v>
      </c>
      <c r="K3533" s="1" t="str">
        <f t="shared" si="111"/>
        <v>2019</v>
      </c>
      <c r="L3533" s="1">
        <f t="shared" si="110"/>
        <v>50</v>
      </c>
      <c r="M3533" s="1" t="s">
        <v>60</v>
      </c>
    </row>
    <row r="3534" spans="8:13" hidden="1">
      <c r="H3534" s="1" t="s">
        <v>389</v>
      </c>
      <c r="I3534" s="1" t="s">
        <v>5184</v>
      </c>
      <c r="J3534" s="1" t="s">
        <v>11345</v>
      </c>
      <c r="K3534" s="1" t="str">
        <f t="shared" si="111"/>
        <v>2010</v>
      </c>
      <c r="L3534" s="1">
        <f t="shared" si="110"/>
        <v>58</v>
      </c>
      <c r="M3534" s="1" t="s">
        <v>79</v>
      </c>
    </row>
    <row r="3535" spans="8:13" hidden="1">
      <c r="H3535" s="1" t="s">
        <v>263</v>
      </c>
      <c r="I3535" s="1" t="s">
        <v>5184</v>
      </c>
      <c r="J3535" s="1" t="s">
        <v>11205</v>
      </c>
      <c r="K3535" s="1" t="str">
        <f t="shared" si="111"/>
        <v>2014</v>
      </c>
      <c r="L3535" s="1">
        <f t="shared" si="110"/>
        <v>18</v>
      </c>
      <c r="M3535" s="1" t="s">
        <v>79</v>
      </c>
    </row>
    <row r="3536" spans="8:13" hidden="1">
      <c r="H3536" s="1" t="s">
        <v>344</v>
      </c>
      <c r="I3536" s="1" t="s">
        <v>8505</v>
      </c>
      <c r="J3536" s="1" t="s">
        <v>11347</v>
      </c>
      <c r="K3536" s="1" t="str">
        <f t="shared" si="111"/>
        <v>2009</v>
      </c>
      <c r="L3536" s="1">
        <f t="shared" si="110"/>
        <v>16</v>
      </c>
      <c r="M3536" s="1" t="s">
        <v>79</v>
      </c>
    </row>
    <row r="3537" spans="8:13" hidden="1">
      <c r="H3537" s="1" t="s">
        <v>177</v>
      </c>
      <c r="I3537" s="1" t="s">
        <v>8505</v>
      </c>
      <c r="J3537" s="1" t="s">
        <v>391</v>
      </c>
      <c r="K3537" s="1" t="str">
        <f t="shared" si="111"/>
        <v>2012</v>
      </c>
      <c r="L3537" s="1">
        <f t="shared" si="110"/>
        <v>21</v>
      </c>
      <c r="M3537" s="1" t="s">
        <v>79</v>
      </c>
    </row>
    <row r="3538" spans="8:13">
      <c r="H3538" s="1" t="s">
        <v>136</v>
      </c>
      <c r="I3538" s="1" t="s">
        <v>946</v>
      </c>
      <c r="J3538" s="1" t="s">
        <v>72</v>
      </c>
      <c r="K3538" s="1" t="str">
        <f t="shared" si="111"/>
        <v>2019</v>
      </c>
      <c r="L3538" s="1">
        <f t="shared" si="110"/>
        <v>50</v>
      </c>
      <c r="M3538" s="1" t="s">
        <v>60</v>
      </c>
    </row>
    <row r="3539" spans="8:13">
      <c r="H3539" s="1" t="s">
        <v>240</v>
      </c>
      <c r="I3539" s="1" t="s">
        <v>1056</v>
      </c>
      <c r="J3539" s="1" t="s">
        <v>1075</v>
      </c>
      <c r="K3539" s="1" t="str">
        <f t="shared" si="111"/>
        <v>2015</v>
      </c>
      <c r="L3539" s="1">
        <f t="shared" si="110"/>
        <v>50</v>
      </c>
      <c r="M3539" s="1" t="s">
        <v>60</v>
      </c>
    </row>
    <row r="3540" spans="8:13" hidden="1">
      <c r="H3540" s="1" t="s">
        <v>644</v>
      </c>
      <c r="I3540" s="1" t="s">
        <v>8512</v>
      </c>
      <c r="J3540" s="1" t="s">
        <v>1933</v>
      </c>
      <c r="K3540" s="1" t="str">
        <f t="shared" si="111"/>
        <v>2014</v>
      </c>
      <c r="L3540" s="1">
        <f t="shared" si="110"/>
        <v>35</v>
      </c>
      <c r="M3540" s="1" t="s">
        <v>79</v>
      </c>
    </row>
    <row r="3541" spans="8:13">
      <c r="H3541" s="1" t="s">
        <v>721</v>
      </c>
      <c r="I3541" s="1" t="s">
        <v>1324</v>
      </c>
      <c r="J3541" s="1" t="s">
        <v>1334</v>
      </c>
      <c r="K3541" s="1" t="str">
        <f t="shared" si="111"/>
        <v>2018</v>
      </c>
      <c r="L3541" s="1">
        <f t="shared" si="110"/>
        <v>50</v>
      </c>
      <c r="M3541" s="1" t="s">
        <v>60</v>
      </c>
    </row>
    <row r="3542" spans="8:13">
      <c r="H3542" s="1" t="s">
        <v>136</v>
      </c>
      <c r="I3542" s="1" t="s">
        <v>1243</v>
      </c>
      <c r="J3542" s="1" t="s">
        <v>532</v>
      </c>
      <c r="K3542" s="1" t="str">
        <f t="shared" si="111"/>
        <v>2019</v>
      </c>
      <c r="L3542" s="1">
        <f t="shared" si="110"/>
        <v>50</v>
      </c>
      <c r="M3542" s="1" t="s">
        <v>60</v>
      </c>
    </row>
    <row r="3543" spans="8:13">
      <c r="H3543" s="1" t="s">
        <v>351</v>
      </c>
      <c r="I3543" s="1" t="s">
        <v>223</v>
      </c>
      <c r="J3543" s="1" t="s">
        <v>2019</v>
      </c>
      <c r="K3543" s="1" t="str">
        <f t="shared" si="111"/>
        <v>2012</v>
      </c>
      <c r="L3543" s="1">
        <f t="shared" si="110"/>
        <v>50</v>
      </c>
      <c r="M3543" s="1" t="s">
        <v>60</v>
      </c>
    </row>
    <row r="3544" spans="8:13">
      <c r="H3544" s="1" t="s">
        <v>136</v>
      </c>
      <c r="I3544" s="1" t="s">
        <v>1741</v>
      </c>
      <c r="J3544" s="1" t="s">
        <v>3254</v>
      </c>
      <c r="K3544" s="1" t="str">
        <f t="shared" si="111"/>
        <v>2017</v>
      </c>
      <c r="L3544" s="1">
        <f t="shared" si="110"/>
        <v>50</v>
      </c>
      <c r="M3544" s="1" t="s">
        <v>60</v>
      </c>
    </row>
    <row r="3545" spans="8:13">
      <c r="H3545" s="1" t="s">
        <v>721</v>
      </c>
      <c r="I3545" s="1" t="s">
        <v>3745</v>
      </c>
      <c r="J3545" s="1" t="s">
        <v>3746</v>
      </c>
      <c r="K3545" s="1" t="str">
        <f t="shared" si="111"/>
        <v>2014</v>
      </c>
      <c r="L3545" s="1">
        <f t="shared" si="110"/>
        <v>50</v>
      </c>
      <c r="M3545" s="1" t="s">
        <v>60</v>
      </c>
    </row>
    <row r="3546" spans="8:13">
      <c r="H3546" s="1" t="s">
        <v>721</v>
      </c>
      <c r="I3546" s="1" t="s">
        <v>3230</v>
      </c>
      <c r="J3546" s="1" t="s">
        <v>4563</v>
      </c>
      <c r="K3546" s="1" t="str">
        <f t="shared" si="111"/>
        <v>2015</v>
      </c>
      <c r="L3546" s="1">
        <f t="shared" si="110"/>
        <v>50</v>
      </c>
      <c r="M3546" s="1" t="s">
        <v>60</v>
      </c>
    </row>
    <row r="3547" spans="8:13">
      <c r="H3547" s="1" t="s">
        <v>721</v>
      </c>
      <c r="I3547" s="1" t="s">
        <v>4574</v>
      </c>
      <c r="J3547" s="1" t="s">
        <v>4212</v>
      </c>
      <c r="K3547" s="1" t="str">
        <f t="shared" si="111"/>
        <v>2015</v>
      </c>
      <c r="L3547" s="1">
        <f t="shared" si="110"/>
        <v>50</v>
      </c>
      <c r="M3547" s="1" t="s">
        <v>60</v>
      </c>
    </row>
    <row r="3548" spans="8:13">
      <c r="H3548" s="1" t="s">
        <v>351</v>
      </c>
      <c r="I3548" s="1" t="s">
        <v>4851</v>
      </c>
      <c r="J3548" s="1" t="s">
        <v>2019</v>
      </c>
      <c r="K3548" s="1" t="str">
        <f t="shared" si="111"/>
        <v>2012</v>
      </c>
      <c r="L3548" s="1">
        <f t="shared" si="110"/>
        <v>50</v>
      </c>
      <c r="M3548" s="1" t="s">
        <v>60</v>
      </c>
    </row>
    <row r="3549" spans="8:13">
      <c r="H3549" s="1" t="s">
        <v>308</v>
      </c>
      <c r="I3549" s="1" t="s">
        <v>3385</v>
      </c>
      <c r="J3549" s="1" t="s">
        <v>2212</v>
      </c>
      <c r="K3549" s="1" t="str">
        <f t="shared" si="111"/>
        <v>2010</v>
      </c>
      <c r="L3549" s="1">
        <f t="shared" si="110"/>
        <v>50</v>
      </c>
      <c r="M3549" s="1" t="s">
        <v>60</v>
      </c>
    </row>
    <row r="3550" spans="8:13">
      <c r="H3550" s="1" t="s">
        <v>375</v>
      </c>
      <c r="I3550" s="1" t="s">
        <v>5967</v>
      </c>
      <c r="J3550" s="1" t="s">
        <v>5972</v>
      </c>
      <c r="K3550" s="1" t="str">
        <f t="shared" si="111"/>
        <v>2011</v>
      </c>
      <c r="L3550" s="1">
        <f t="shared" si="110"/>
        <v>50</v>
      </c>
      <c r="M3550" s="1" t="s">
        <v>60</v>
      </c>
    </row>
    <row r="3551" spans="8:13">
      <c r="H3551" s="1" t="s">
        <v>136</v>
      </c>
      <c r="I3551" s="1" t="s">
        <v>5975</v>
      </c>
      <c r="J3551" s="1" t="s">
        <v>84</v>
      </c>
      <c r="K3551" s="1" t="str">
        <f t="shared" si="111"/>
        <v>2017</v>
      </c>
      <c r="L3551" s="1">
        <f t="shared" si="110"/>
        <v>50</v>
      </c>
      <c r="M3551" s="1" t="s">
        <v>60</v>
      </c>
    </row>
    <row r="3552" spans="8:13">
      <c r="H3552" s="1" t="s">
        <v>256</v>
      </c>
      <c r="I3552" s="1" t="s">
        <v>364</v>
      </c>
      <c r="J3552" s="1" t="s">
        <v>195</v>
      </c>
      <c r="K3552" s="1" t="str">
        <f t="shared" si="111"/>
        <v>2018</v>
      </c>
      <c r="L3552" s="1">
        <f t="shared" si="110"/>
        <v>50</v>
      </c>
      <c r="M3552" s="1" t="s">
        <v>60</v>
      </c>
    </row>
    <row r="3553" spans="8:13">
      <c r="H3553" s="1" t="s">
        <v>256</v>
      </c>
      <c r="I3553" s="1" t="s">
        <v>3817</v>
      </c>
      <c r="J3553" s="1" t="s">
        <v>6947</v>
      </c>
      <c r="K3553" s="1" t="str">
        <f t="shared" si="111"/>
        <v>2013</v>
      </c>
      <c r="L3553" s="1">
        <f t="shared" si="110"/>
        <v>50</v>
      </c>
      <c r="M3553" s="1" t="s">
        <v>60</v>
      </c>
    </row>
    <row r="3554" spans="8:13">
      <c r="H3554" s="1" t="s">
        <v>721</v>
      </c>
      <c r="I3554" s="1" t="s">
        <v>303</v>
      </c>
      <c r="J3554" s="1" t="s">
        <v>6104</v>
      </c>
      <c r="K3554" s="1" t="str">
        <f t="shared" si="111"/>
        <v>2015</v>
      </c>
      <c r="L3554" s="1">
        <f t="shared" si="110"/>
        <v>50</v>
      </c>
      <c r="M3554" s="1" t="s">
        <v>60</v>
      </c>
    </row>
    <row r="3555" spans="8:13">
      <c r="H3555" s="1" t="s">
        <v>136</v>
      </c>
      <c r="I3555" s="1" t="s">
        <v>7089</v>
      </c>
      <c r="J3555" s="1" t="s">
        <v>7043</v>
      </c>
      <c r="K3555" s="1" t="str">
        <f t="shared" si="111"/>
        <v>2020</v>
      </c>
      <c r="L3555" s="1">
        <f t="shared" si="110"/>
        <v>50</v>
      </c>
      <c r="M3555" s="1" t="s">
        <v>60</v>
      </c>
    </row>
    <row r="3556" spans="8:13" hidden="1">
      <c r="H3556" s="1" t="s">
        <v>464</v>
      </c>
      <c r="I3556" s="1" t="s">
        <v>8821</v>
      </c>
      <c r="J3556" s="1" t="s">
        <v>5385</v>
      </c>
      <c r="K3556" s="1" t="str">
        <f t="shared" si="111"/>
        <v>1996</v>
      </c>
      <c r="L3556" s="1">
        <f t="shared" si="110"/>
        <v>13</v>
      </c>
      <c r="M3556" s="1" t="s">
        <v>79</v>
      </c>
    </row>
    <row r="3557" spans="8:13" hidden="1">
      <c r="H3557" s="1" t="s">
        <v>584</v>
      </c>
      <c r="I3557" s="1" t="s">
        <v>8821</v>
      </c>
      <c r="J3557" s="1" t="s">
        <v>11364</v>
      </c>
      <c r="K3557" s="1" t="str">
        <f t="shared" si="111"/>
        <v>2005</v>
      </c>
      <c r="L3557" s="1">
        <f t="shared" si="110"/>
        <v>28</v>
      </c>
      <c r="M3557" s="1" t="s">
        <v>79</v>
      </c>
    </row>
    <row r="3558" spans="8:13" hidden="1">
      <c r="H3558" s="1" t="s">
        <v>217</v>
      </c>
      <c r="I3558" s="1" t="s">
        <v>8821</v>
      </c>
      <c r="J3558" s="1" t="s">
        <v>2023</v>
      </c>
      <c r="K3558" s="1" t="str">
        <f t="shared" si="111"/>
        <v>2013</v>
      </c>
      <c r="L3558" s="1">
        <f t="shared" si="110"/>
        <v>15</v>
      </c>
      <c r="M3558" s="1" t="s">
        <v>79</v>
      </c>
    </row>
    <row r="3559" spans="8:13" hidden="1">
      <c r="H3559" s="1" t="s">
        <v>310</v>
      </c>
      <c r="I3559" s="1" t="s">
        <v>5681</v>
      </c>
      <c r="J3559" s="1" t="s">
        <v>11368</v>
      </c>
      <c r="K3559" s="1" t="str">
        <f t="shared" si="111"/>
        <v>2019</v>
      </c>
      <c r="L3559" s="1">
        <f t="shared" si="110"/>
        <v>44</v>
      </c>
      <c r="M3559" s="1" t="s">
        <v>79</v>
      </c>
    </row>
    <row r="3560" spans="8:13">
      <c r="H3560" s="1" t="s">
        <v>136</v>
      </c>
      <c r="I3560" s="1" t="s">
        <v>159</v>
      </c>
      <c r="J3560" s="1" t="s">
        <v>250</v>
      </c>
      <c r="K3560" s="1" t="str">
        <f t="shared" si="111"/>
        <v>2016</v>
      </c>
      <c r="L3560" s="1">
        <f t="shared" si="110"/>
        <v>50</v>
      </c>
      <c r="M3560" s="1" t="s">
        <v>60</v>
      </c>
    </row>
    <row r="3561" spans="8:13">
      <c r="H3561" s="1" t="s">
        <v>301</v>
      </c>
      <c r="I3561" s="1" t="s">
        <v>7626</v>
      </c>
      <c r="J3561" s="1" t="s">
        <v>227</v>
      </c>
      <c r="K3561" s="1" t="str">
        <f t="shared" si="111"/>
        <v>2017</v>
      </c>
      <c r="L3561" s="1">
        <f t="shared" si="110"/>
        <v>50</v>
      </c>
      <c r="M3561" s="1" t="s">
        <v>60</v>
      </c>
    </row>
    <row r="3562" spans="8:13" hidden="1">
      <c r="H3562" s="1" t="s">
        <v>1343</v>
      </c>
      <c r="I3562" s="1" t="s">
        <v>5681</v>
      </c>
      <c r="J3562" s="1" t="s">
        <v>11372</v>
      </c>
      <c r="K3562" s="1" t="str">
        <f t="shared" si="111"/>
        <v>2019</v>
      </c>
      <c r="L3562" s="1">
        <f t="shared" si="110"/>
        <v>40</v>
      </c>
      <c r="M3562" s="1" t="s">
        <v>79</v>
      </c>
    </row>
    <row r="3563" spans="8:13">
      <c r="H3563" s="1" t="s">
        <v>256</v>
      </c>
      <c r="I3563" s="1" t="s">
        <v>8081</v>
      </c>
      <c r="J3563" s="1" t="s">
        <v>881</v>
      </c>
      <c r="K3563" s="1" t="str">
        <f t="shared" si="111"/>
        <v>2018</v>
      </c>
      <c r="L3563" s="1">
        <f t="shared" si="110"/>
        <v>50</v>
      </c>
      <c r="M3563" s="1" t="s">
        <v>60</v>
      </c>
    </row>
    <row r="3564" spans="8:13">
      <c r="H3564" s="1" t="s">
        <v>515</v>
      </c>
      <c r="I3564" s="1" t="s">
        <v>8512</v>
      </c>
      <c r="J3564" s="1" t="s">
        <v>8523</v>
      </c>
      <c r="K3564" s="1" t="str">
        <f t="shared" si="111"/>
        <v>1999</v>
      </c>
      <c r="L3564" s="1">
        <f t="shared" si="110"/>
        <v>50</v>
      </c>
      <c r="M3564" s="1" t="s">
        <v>60</v>
      </c>
    </row>
    <row r="3565" spans="8:13">
      <c r="H3565" s="1" t="s">
        <v>136</v>
      </c>
      <c r="I3565" s="1" t="s">
        <v>5243</v>
      </c>
      <c r="J3565" s="1" t="s">
        <v>162</v>
      </c>
      <c r="K3565" s="1" t="str">
        <f t="shared" si="111"/>
        <v>2016</v>
      </c>
      <c r="L3565" s="1">
        <f t="shared" si="110"/>
        <v>50</v>
      </c>
      <c r="M3565" s="1" t="s">
        <v>60</v>
      </c>
    </row>
    <row r="3566" spans="8:13" hidden="1">
      <c r="H3566" s="1" t="s">
        <v>282</v>
      </c>
      <c r="I3566" s="1" t="s">
        <v>5326</v>
      </c>
      <c r="J3566" s="1" t="s">
        <v>1712</v>
      </c>
      <c r="K3566" s="1" t="str">
        <f t="shared" si="111"/>
        <v>2014</v>
      </c>
      <c r="L3566" s="1">
        <f t="shared" si="110"/>
        <v>43</v>
      </c>
      <c r="M3566" s="1" t="s">
        <v>79</v>
      </c>
    </row>
    <row r="3567" spans="8:13">
      <c r="H3567" s="1" t="s">
        <v>219</v>
      </c>
      <c r="I3567" s="1" t="s">
        <v>3294</v>
      </c>
      <c r="J3567" s="1" t="s">
        <v>9982</v>
      </c>
      <c r="K3567" s="1" t="str">
        <f t="shared" si="111"/>
        <v>2003</v>
      </c>
      <c r="L3567" s="1">
        <f t="shared" si="110"/>
        <v>50</v>
      </c>
      <c r="M3567" s="1" t="s">
        <v>60</v>
      </c>
    </row>
    <row r="3568" spans="8:13">
      <c r="H3568" s="1" t="s">
        <v>219</v>
      </c>
      <c r="I3568" s="1" t="s">
        <v>8201</v>
      </c>
      <c r="J3568" s="1" t="s">
        <v>2212</v>
      </c>
      <c r="K3568" s="1" t="str">
        <f t="shared" si="111"/>
        <v>2010</v>
      </c>
      <c r="L3568" s="1">
        <f t="shared" ref="L3568:L3631" si="112">H3568-(TEXT(I3568,"YYYY")-TEXT(J3568,"YYYY"))</f>
        <v>50</v>
      </c>
      <c r="M3568" s="1" t="s">
        <v>60</v>
      </c>
    </row>
    <row r="3569" spans="8:13">
      <c r="H3569" s="1" t="s">
        <v>721</v>
      </c>
      <c r="I3569" s="1" t="s">
        <v>2332</v>
      </c>
      <c r="J3569" s="1" t="s">
        <v>1265</v>
      </c>
      <c r="K3569" s="1" t="str">
        <f t="shared" si="111"/>
        <v>2019</v>
      </c>
      <c r="L3569" s="1">
        <f t="shared" si="112"/>
        <v>50</v>
      </c>
      <c r="M3569" s="1" t="s">
        <v>60</v>
      </c>
    </row>
    <row r="3570" spans="8:13">
      <c r="H3570" s="1" t="s">
        <v>515</v>
      </c>
      <c r="I3570" s="1" t="s">
        <v>8512</v>
      </c>
      <c r="J3570" s="1" t="s">
        <v>11351</v>
      </c>
      <c r="K3570" s="1" t="str">
        <f t="shared" si="111"/>
        <v>1999</v>
      </c>
      <c r="L3570" s="1">
        <f t="shared" si="112"/>
        <v>50</v>
      </c>
      <c r="M3570" s="1" t="s">
        <v>60</v>
      </c>
    </row>
    <row r="3571" spans="8:13">
      <c r="H3571" s="1" t="s">
        <v>136</v>
      </c>
      <c r="I3571" s="1" t="s">
        <v>6688</v>
      </c>
      <c r="J3571" s="1" t="s">
        <v>5710</v>
      </c>
      <c r="K3571" s="1" t="str">
        <f t="shared" si="111"/>
        <v>2020</v>
      </c>
      <c r="L3571" s="1">
        <f t="shared" si="112"/>
        <v>50</v>
      </c>
      <c r="M3571" s="1" t="s">
        <v>60</v>
      </c>
    </row>
    <row r="3572" spans="8:13">
      <c r="H3572" s="1" t="s">
        <v>136</v>
      </c>
      <c r="I3572" s="1" t="s">
        <v>11669</v>
      </c>
      <c r="J3572" s="1" t="s">
        <v>4734</v>
      </c>
      <c r="K3572" s="1" t="str">
        <f t="shared" si="111"/>
        <v>2016</v>
      </c>
      <c r="L3572" s="1">
        <f t="shared" si="112"/>
        <v>50</v>
      </c>
      <c r="M3572" s="1" t="s">
        <v>60</v>
      </c>
    </row>
    <row r="3573" spans="8:13" hidden="1">
      <c r="H3573" s="1" t="s">
        <v>721</v>
      </c>
      <c r="I3573" s="1" t="s">
        <v>8856</v>
      </c>
      <c r="J3573" s="1" t="s">
        <v>11382</v>
      </c>
      <c r="K3573" s="1" t="str">
        <f t="shared" si="111"/>
        <v>2006</v>
      </c>
      <c r="L3573" s="1">
        <f t="shared" si="112"/>
        <v>43</v>
      </c>
      <c r="M3573" s="1" t="s">
        <v>79</v>
      </c>
    </row>
    <row r="3574" spans="8:13">
      <c r="H3574" s="1" t="s">
        <v>721</v>
      </c>
      <c r="I3574" s="1" t="s">
        <v>3988</v>
      </c>
      <c r="J3574" s="1" t="s">
        <v>93</v>
      </c>
      <c r="K3574" s="1" t="str">
        <f t="shared" si="111"/>
        <v>2014</v>
      </c>
      <c r="L3574" s="1">
        <f t="shared" si="112"/>
        <v>50</v>
      </c>
      <c r="M3574" s="1" t="s">
        <v>60</v>
      </c>
    </row>
    <row r="3575" spans="8:13" hidden="1">
      <c r="H3575" s="1" t="s">
        <v>120</v>
      </c>
      <c r="I3575" s="1" t="s">
        <v>8860</v>
      </c>
      <c r="J3575" s="1" t="s">
        <v>9722</v>
      </c>
      <c r="K3575" s="1" t="str">
        <f t="shared" si="111"/>
        <v>2013</v>
      </c>
      <c r="L3575" s="1">
        <f t="shared" si="112"/>
        <v>45</v>
      </c>
      <c r="M3575" s="1" t="s">
        <v>79</v>
      </c>
    </row>
    <row r="3576" spans="8:13" hidden="1">
      <c r="H3576" s="1" t="s">
        <v>58</v>
      </c>
      <c r="I3576" s="1" t="s">
        <v>8860</v>
      </c>
      <c r="J3576" s="1" t="s">
        <v>11383</v>
      </c>
      <c r="K3576" s="1" t="str">
        <f t="shared" si="111"/>
        <v>2014</v>
      </c>
      <c r="L3576" s="1">
        <f t="shared" si="112"/>
        <v>10</v>
      </c>
      <c r="M3576" s="1" t="s">
        <v>79</v>
      </c>
    </row>
    <row r="3577" spans="8:13">
      <c r="H3577" s="1" t="s">
        <v>721</v>
      </c>
      <c r="I3577" s="1" t="s">
        <v>11374</v>
      </c>
      <c r="J3577" s="1" t="s">
        <v>2008</v>
      </c>
      <c r="K3577" s="1" t="str">
        <f t="shared" si="111"/>
        <v>2014</v>
      </c>
      <c r="L3577" s="1">
        <f t="shared" si="112"/>
        <v>50</v>
      </c>
      <c r="M3577" s="1" t="s">
        <v>60</v>
      </c>
    </row>
    <row r="3578" spans="8:13" hidden="1">
      <c r="H3578" s="1" t="s">
        <v>436</v>
      </c>
      <c r="I3578" s="1" t="s">
        <v>8866</v>
      </c>
      <c r="J3578" s="1" t="s">
        <v>8866</v>
      </c>
      <c r="K3578" s="1" t="str">
        <f t="shared" si="111"/>
        <v>2014</v>
      </c>
      <c r="L3578" s="1">
        <f t="shared" si="112"/>
        <v>59</v>
      </c>
      <c r="M3578" s="1" t="s">
        <v>79</v>
      </c>
    </row>
    <row r="3579" spans="8:13">
      <c r="H3579" s="1" t="s">
        <v>721</v>
      </c>
      <c r="I3579" s="1" t="s">
        <v>12334</v>
      </c>
      <c r="J3579" s="1" t="s">
        <v>12351</v>
      </c>
      <c r="K3579" s="1" t="str">
        <f t="shared" si="111"/>
        <v>2019</v>
      </c>
      <c r="L3579" s="1">
        <f t="shared" si="112"/>
        <v>50</v>
      </c>
      <c r="M3579" s="1" t="s">
        <v>60</v>
      </c>
    </row>
    <row r="3580" spans="8:13" hidden="1">
      <c r="H3580" s="1" t="s">
        <v>144</v>
      </c>
      <c r="I3580" s="1" t="s">
        <v>11387</v>
      </c>
      <c r="J3580" s="1" t="s">
        <v>6586</v>
      </c>
      <c r="K3580" s="1" t="str">
        <f t="shared" si="111"/>
        <v>2020</v>
      </c>
      <c r="L3580" s="1">
        <f t="shared" si="112"/>
        <v>24</v>
      </c>
      <c r="M3580" s="1" t="s">
        <v>79</v>
      </c>
    </row>
    <row r="3581" spans="8:13">
      <c r="H3581" s="1" t="s">
        <v>256</v>
      </c>
      <c r="I3581" s="1" t="s">
        <v>700</v>
      </c>
      <c r="J3581" s="1" t="s">
        <v>702</v>
      </c>
      <c r="K3581" s="1" t="str">
        <f t="shared" si="111"/>
        <v>2018</v>
      </c>
      <c r="L3581" s="1">
        <f t="shared" si="112"/>
        <v>51</v>
      </c>
      <c r="M3581" s="1" t="s">
        <v>60</v>
      </c>
    </row>
    <row r="3582" spans="8:13">
      <c r="H3582" s="1" t="s">
        <v>721</v>
      </c>
      <c r="I3582" s="1" t="s">
        <v>1310</v>
      </c>
      <c r="J3582" s="1" t="s">
        <v>888</v>
      </c>
      <c r="K3582" s="1" t="str">
        <f t="shared" si="111"/>
        <v>2019</v>
      </c>
      <c r="L3582" s="1">
        <f t="shared" si="112"/>
        <v>51</v>
      </c>
      <c r="M3582" s="1" t="s">
        <v>60</v>
      </c>
    </row>
    <row r="3583" spans="8:13" hidden="1">
      <c r="H3583" s="1" t="s">
        <v>177</v>
      </c>
      <c r="I3583" s="1" t="s">
        <v>8486</v>
      </c>
      <c r="J3583" s="1" t="s">
        <v>2023</v>
      </c>
      <c r="K3583" s="1" t="str">
        <f t="shared" si="111"/>
        <v>2013</v>
      </c>
      <c r="L3583" s="1">
        <f t="shared" si="112"/>
        <v>16</v>
      </c>
      <c r="M3583" s="1" t="s">
        <v>79</v>
      </c>
    </row>
    <row r="3584" spans="8:13">
      <c r="H3584" s="1" t="s">
        <v>721</v>
      </c>
      <c r="I3584" s="1" t="s">
        <v>1448</v>
      </c>
      <c r="J3584" s="1" t="s">
        <v>66</v>
      </c>
      <c r="K3584" s="1" t="str">
        <f t="shared" si="111"/>
        <v>2019</v>
      </c>
      <c r="L3584" s="1">
        <f t="shared" si="112"/>
        <v>51</v>
      </c>
      <c r="M3584" s="1" t="s">
        <v>60</v>
      </c>
    </row>
    <row r="3585" spans="8:13" hidden="1">
      <c r="H3585" s="1" t="s">
        <v>324</v>
      </c>
      <c r="I3585" s="1" t="s">
        <v>8486</v>
      </c>
      <c r="J3585" s="1" t="s">
        <v>11404</v>
      </c>
      <c r="K3585" s="1" t="str">
        <f t="shared" si="111"/>
        <v>2019</v>
      </c>
      <c r="L3585" s="1">
        <f t="shared" si="112"/>
        <v>12</v>
      </c>
      <c r="M3585" s="1" t="s">
        <v>79</v>
      </c>
    </row>
    <row r="3586" spans="8:13" hidden="1">
      <c r="H3586" s="1" t="s">
        <v>344</v>
      </c>
      <c r="I3586" s="1" t="s">
        <v>8486</v>
      </c>
      <c r="J3586" s="1" t="s">
        <v>1598</v>
      </c>
      <c r="K3586" s="1" t="str">
        <f t="shared" ref="K3586:K3649" si="113">TEXT(J3586,"YYYY")</f>
        <v>2017</v>
      </c>
      <c r="L3586" s="1">
        <f t="shared" si="112"/>
        <v>18</v>
      </c>
      <c r="M3586" s="1" t="s">
        <v>79</v>
      </c>
    </row>
    <row r="3587" spans="8:13">
      <c r="H3587" s="1" t="s">
        <v>721</v>
      </c>
      <c r="I3587" s="1" t="s">
        <v>467</v>
      </c>
      <c r="J3587" s="1" t="s">
        <v>467</v>
      </c>
      <c r="K3587" s="1" t="str">
        <f t="shared" si="113"/>
        <v>2016</v>
      </c>
      <c r="L3587" s="1">
        <f t="shared" si="112"/>
        <v>51</v>
      </c>
      <c r="M3587" s="1" t="s">
        <v>60</v>
      </c>
    </row>
    <row r="3588" spans="8:13" hidden="1">
      <c r="H3588" s="1" t="s">
        <v>134</v>
      </c>
      <c r="I3588" s="1" t="s">
        <v>8486</v>
      </c>
      <c r="J3588" s="1" t="s">
        <v>8822</v>
      </c>
      <c r="K3588" s="1" t="str">
        <f t="shared" si="113"/>
        <v>2013</v>
      </c>
      <c r="L3588" s="1">
        <f t="shared" si="112"/>
        <v>20</v>
      </c>
      <c r="M3588" s="1" t="s">
        <v>79</v>
      </c>
    </row>
    <row r="3589" spans="8:13">
      <c r="H3589" s="1" t="s">
        <v>256</v>
      </c>
      <c r="I3589" s="1" t="s">
        <v>2308</v>
      </c>
      <c r="J3589" s="1" t="s">
        <v>579</v>
      </c>
      <c r="K3589" s="1" t="str">
        <f t="shared" si="113"/>
        <v>2017</v>
      </c>
      <c r="L3589" s="1">
        <f t="shared" si="112"/>
        <v>51</v>
      </c>
      <c r="M3589" s="1" t="s">
        <v>60</v>
      </c>
    </row>
    <row r="3590" spans="8:13" hidden="1">
      <c r="H3590" s="1" t="s">
        <v>809</v>
      </c>
      <c r="I3590" s="1" t="s">
        <v>8089</v>
      </c>
      <c r="J3590" s="1" t="s">
        <v>5745</v>
      </c>
      <c r="K3590" s="1" t="str">
        <f t="shared" si="113"/>
        <v>2020</v>
      </c>
      <c r="L3590" s="1">
        <f t="shared" si="112"/>
        <v>36</v>
      </c>
      <c r="M3590" s="1" t="s">
        <v>79</v>
      </c>
    </row>
    <row r="3591" spans="8:13">
      <c r="H3591" s="1" t="s">
        <v>308</v>
      </c>
      <c r="I3591" s="1" t="s">
        <v>2930</v>
      </c>
      <c r="J3591" s="1" t="s">
        <v>2939</v>
      </c>
      <c r="K3591" s="1" t="str">
        <f t="shared" si="113"/>
        <v>2012</v>
      </c>
      <c r="L3591" s="1">
        <f t="shared" si="112"/>
        <v>51</v>
      </c>
      <c r="M3591" s="1" t="s">
        <v>60</v>
      </c>
    </row>
    <row r="3592" spans="8:13" hidden="1">
      <c r="H3592" s="1" t="s">
        <v>63</v>
      </c>
      <c r="I3592" s="1" t="s">
        <v>11421</v>
      </c>
      <c r="J3592" s="1" t="s">
        <v>7895</v>
      </c>
      <c r="K3592" s="1" t="str">
        <f t="shared" si="113"/>
        <v>2010</v>
      </c>
      <c r="L3592" s="1">
        <f t="shared" si="112"/>
        <v>20</v>
      </c>
      <c r="M3592" s="1" t="s">
        <v>79</v>
      </c>
    </row>
    <row r="3593" spans="8:13">
      <c r="H3593" s="1" t="s">
        <v>389</v>
      </c>
      <c r="I3593" s="1" t="s">
        <v>3059</v>
      </c>
      <c r="J3593" s="1" t="s">
        <v>1943</v>
      </c>
      <c r="K3593" s="1" t="str">
        <f t="shared" si="113"/>
        <v>2008</v>
      </c>
      <c r="L3593" s="1">
        <f t="shared" si="112"/>
        <v>51</v>
      </c>
      <c r="M3593" s="1" t="s">
        <v>60</v>
      </c>
    </row>
    <row r="3594" spans="8:13">
      <c r="H3594" s="1" t="s">
        <v>721</v>
      </c>
      <c r="I3594" s="1" t="s">
        <v>5521</v>
      </c>
      <c r="J3594" s="1" t="s">
        <v>4969</v>
      </c>
      <c r="K3594" s="1" t="str">
        <f t="shared" si="113"/>
        <v>2017</v>
      </c>
      <c r="L3594" s="1">
        <f t="shared" si="112"/>
        <v>51</v>
      </c>
      <c r="M3594" s="1" t="s">
        <v>60</v>
      </c>
    </row>
    <row r="3595" spans="8:13" hidden="1">
      <c r="H3595" s="1" t="s">
        <v>367</v>
      </c>
      <c r="I3595" s="1" t="s">
        <v>539</v>
      </c>
      <c r="J3595" s="1" t="s">
        <v>7691</v>
      </c>
      <c r="K3595" s="1" t="str">
        <f t="shared" si="113"/>
        <v>2020</v>
      </c>
      <c r="L3595" s="1">
        <f t="shared" si="112"/>
        <v>26</v>
      </c>
      <c r="M3595" s="1" t="s">
        <v>79</v>
      </c>
    </row>
    <row r="3596" spans="8:13" hidden="1">
      <c r="H3596" s="1" t="s">
        <v>351</v>
      </c>
      <c r="I3596" s="1" t="s">
        <v>539</v>
      </c>
      <c r="J3596" s="1" t="s">
        <v>8247</v>
      </c>
      <c r="K3596" s="1" t="str">
        <f t="shared" si="113"/>
        <v>2020</v>
      </c>
      <c r="L3596" s="1">
        <f t="shared" si="112"/>
        <v>55</v>
      </c>
      <c r="M3596" s="1" t="s">
        <v>79</v>
      </c>
    </row>
    <row r="3597" spans="8:13">
      <c r="H3597" s="1" t="s">
        <v>256</v>
      </c>
      <c r="I3597" s="1" t="s">
        <v>5651</v>
      </c>
      <c r="J3597" s="1" t="s">
        <v>1222</v>
      </c>
      <c r="K3597" s="1" t="str">
        <f t="shared" si="113"/>
        <v>2015</v>
      </c>
      <c r="L3597" s="1">
        <f t="shared" si="112"/>
        <v>51</v>
      </c>
      <c r="M3597" s="1" t="s">
        <v>60</v>
      </c>
    </row>
    <row r="3598" spans="8:13" hidden="1">
      <c r="H3598" s="1" t="s">
        <v>158</v>
      </c>
      <c r="I3598" s="1" t="s">
        <v>539</v>
      </c>
      <c r="J3598" s="1" t="s">
        <v>11449</v>
      </c>
      <c r="K3598" s="1" t="str">
        <f t="shared" si="113"/>
        <v>2019</v>
      </c>
      <c r="L3598" s="1">
        <f t="shared" si="112"/>
        <v>10</v>
      </c>
      <c r="M3598" s="1" t="s">
        <v>79</v>
      </c>
    </row>
    <row r="3599" spans="8:13">
      <c r="H3599" s="1" t="s">
        <v>721</v>
      </c>
      <c r="I3599" s="1" t="s">
        <v>5745</v>
      </c>
      <c r="J3599" s="1" t="s">
        <v>5441</v>
      </c>
      <c r="K3599" s="1" t="str">
        <f t="shared" si="113"/>
        <v>2020</v>
      </c>
      <c r="L3599" s="1">
        <f t="shared" si="112"/>
        <v>51</v>
      </c>
      <c r="M3599" s="1" t="s">
        <v>60</v>
      </c>
    </row>
    <row r="3600" spans="8:13">
      <c r="H3600" s="1" t="s">
        <v>721</v>
      </c>
      <c r="I3600" s="1" t="s">
        <v>6046</v>
      </c>
      <c r="J3600" s="1" t="s">
        <v>1286</v>
      </c>
      <c r="K3600" s="1" t="str">
        <f t="shared" si="113"/>
        <v>2017</v>
      </c>
      <c r="L3600" s="1">
        <f t="shared" si="112"/>
        <v>51</v>
      </c>
      <c r="M3600" s="1" t="s">
        <v>60</v>
      </c>
    </row>
    <row r="3601" spans="8:13" hidden="1">
      <c r="H3601" s="1" t="s">
        <v>160</v>
      </c>
      <c r="I3601" s="1" t="s">
        <v>7574</v>
      </c>
      <c r="J3601" s="1" t="s">
        <v>11461</v>
      </c>
      <c r="K3601" s="1" t="str">
        <f t="shared" si="113"/>
        <v>2019</v>
      </c>
      <c r="L3601" s="1">
        <f t="shared" si="112"/>
        <v>57</v>
      </c>
      <c r="M3601" s="1" t="s">
        <v>79</v>
      </c>
    </row>
    <row r="3602" spans="8:13" hidden="1">
      <c r="H3602" s="1" t="s">
        <v>78</v>
      </c>
      <c r="I3602" s="1" t="s">
        <v>7574</v>
      </c>
      <c r="J3602" s="1" t="s">
        <v>11464</v>
      </c>
      <c r="K3602" s="1" t="str">
        <f t="shared" si="113"/>
        <v>2000</v>
      </c>
      <c r="L3602" s="1">
        <f t="shared" si="112"/>
        <v>9</v>
      </c>
      <c r="M3602" s="1" t="s">
        <v>79</v>
      </c>
    </row>
    <row r="3603" spans="8:13">
      <c r="H3603" s="1" t="s">
        <v>301</v>
      </c>
      <c r="I3603" s="1" t="s">
        <v>5988</v>
      </c>
      <c r="J3603" s="1" t="s">
        <v>6104</v>
      </c>
      <c r="K3603" s="1" t="str">
        <f t="shared" si="113"/>
        <v>2015</v>
      </c>
      <c r="L3603" s="1">
        <f t="shared" si="112"/>
        <v>51</v>
      </c>
      <c r="M3603" s="1" t="s">
        <v>60</v>
      </c>
    </row>
    <row r="3604" spans="8:13">
      <c r="H3604" s="1" t="s">
        <v>721</v>
      </c>
      <c r="I3604" s="1" t="s">
        <v>6487</v>
      </c>
      <c r="J3604" s="1" t="s">
        <v>705</v>
      </c>
      <c r="K3604" s="1" t="str">
        <f t="shared" si="113"/>
        <v>2018</v>
      </c>
      <c r="L3604" s="1">
        <f t="shared" si="112"/>
        <v>51</v>
      </c>
      <c r="M3604" s="1" t="s">
        <v>60</v>
      </c>
    </row>
    <row r="3605" spans="8:13" hidden="1">
      <c r="H3605" s="1" t="s">
        <v>134</v>
      </c>
      <c r="I3605" s="1" t="s">
        <v>9124</v>
      </c>
      <c r="J3605" s="1" t="s">
        <v>10543</v>
      </c>
      <c r="K3605" s="1" t="str">
        <f t="shared" si="113"/>
        <v>2020</v>
      </c>
      <c r="L3605" s="1">
        <f t="shared" si="112"/>
        <v>27</v>
      </c>
      <c r="M3605" s="1" t="s">
        <v>79</v>
      </c>
    </row>
    <row r="3606" spans="8:13" hidden="1">
      <c r="H3606" s="1" t="s">
        <v>367</v>
      </c>
      <c r="I3606" s="1" t="s">
        <v>9124</v>
      </c>
      <c r="J3606" s="1" t="s">
        <v>1442</v>
      </c>
      <c r="K3606" s="1" t="str">
        <f t="shared" si="113"/>
        <v>2019</v>
      </c>
      <c r="L3606" s="1">
        <f t="shared" si="112"/>
        <v>25</v>
      </c>
      <c r="M3606" s="1" t="s">
        <v>79</v>
      </c>
    </row>
    <row r="3607" spans="8:13">
      <c r="H3607" s="1" t="s">
        <v>721</v>
      </c>
      <c r="I3607" s="1" t="s">
        <v>6771</v>
      </c>
      <c r="J3607" s="1" t="s">
        <v>6772</v>
      </c>
      <c r="K3607" s="1" t="str">
        <f t="shared" si="113"/>
        <v>2015</v>
      </c>
      <c r="L3607" s="1">
        <f t="shared" si="112"/>
        <v>51</v>
      </c>
      <c r="M3607" s="1" t="s">
        <v>60</v>
      </c>
    </row>
    <row r="3608" spans="8:13">
      <c r="H3608" s="1" t="s">
        <v>721</v>
      </c>
      <c r="I3608" s="1" t="s">
        <v>4563</v>
      </c>
      <c r="J3608" s="1" t="s">
        <v>171</v>
      </c>
      <c r="K3608" s="1" t="str">
        <f t="shared" si="113"/>
        <v>2015</v>
      </c>
      <c r="L3608" s="1">
        <f t="shared" si="112"/>
        <v>51</v>
      </c>
      <c r="M3608" s="1" t="s">
        <v>60</v>
      </c>
    </row>
    <row r="3609" spans="8:13">
      <c r="H3609" s="1" t="s">
        <v>721</v>
      </c>
      <c r="I3609" s="1" t="s">
        <v>7672</v>
      </c>
      <c r="J3609" s="1" t="s">
        <v>7528</v>
      </c>
      <c r="K3609" s="1" t="str">
        <f t="shared" si="113"/>
        <v>2020</v>
      </c>
      <c r="L3609" s="1">
        <f t="shared" si="112"/>
        <v>51</v>
      </c>
      <c r="M3609" s="1" t="s">
        <v>60</v>
      </c>
    </row>
    <row r="3610" spans="8:13">
      <c r="H3610" s="1" t="s">
        <v>240</v>
      </c>
      <c r="I3610" s="1" t="s">
        <v>381</v>
      </c>
      <c r="J3610" s="1" t="s">
        <v>2023</v>
      </c>
      <c r="K3610" s="1" t="str">
        <f t="shared" si="113"/>
        <v>2013</v>
      </c>
      <c r="L3610" s="1">
        <f t="shared" si="112"/>
        <v>51</v>
      </c>
      <c r="M3610" s="1" t="s">
        <v>60</v>
      </c>
    </row>
    <row r="3611" spans="8:13" hidden="1">
      <c r="H3611" s="1" t="s">
        <v>324</v>
      </c>
      <c r="I3611" s="1" t="s">
        <v>9124</v>
      </c>
      <c r="J3611" s="1" t="s">
        <v>5844</v>
      </c>
      <c r="K3611" s="1" t="str">
        <f t="shared" si="113"/>
        <v>2019</v>
      </c>
      <c r="L3611" s="1">
        <f t="shared" si="112"/>
        <v>12</v>
      </c>
      <c r="M3611" s="1" t="s">
        <v>79</v>
      </c>
    </row>
    <row r="3612" spans="8:13">
      <c r="H3612" s="1" t="s">
        <v>693</v>
      </c>
      <c r="I3612" s="1" t="s">
        <v>7736</v>
      </c>
      <c r="J3612" s="1" t="s">
        <v>7737</v>
      </c>
      <c r="K3612" s="1" t="str">
        <f t="shared" si="113"/>
        <v>1998</v>
      </c>
      <c r="L3612" s="1">
        <f t="shared" si="112"/>
        <v>51</v>
      </c>
      <c r="M3612" s="1" t="s">
        <v>60</v>
      </c>
    </row>
    <row r="3613" spans="8:13">
      <c r="H3613" s="1" t="s">
        <v>721</v>
      </c>
      <c r="I3613" s="1" t="s">
        <v>1681</v>
      </c>
      <c r="J3613" s="1" t="s">
        <v>873</v>
      </c>
      <c r="K3613" s="1" t="str">
        <f t="shared" si="113"/>
        <v>2017</v>
      </c>
      <c r="L3613" s="1">
        <f t="shared" si="112"/>
        <v>51</v>
      </c>
      <c r="M3613" s="1" t="s">
        <v>60</v>
      </c>
    </row>
    <row r="3614" spans="8:13">
      <c r="H3614" s="1" t="s">
        <v>256</v>
      </c>
      <c r="I3614" s="1" t="s">
        <v>544</v>
      </c>
      <c r="J3614" s="1" t="s">
        <v>604</v>
      </c>
      <c r="K3614" s="1" t="str">
        <f t="shared" si="113"/>
        <v>2019</v>
      </c>
      <c r="L3614" s="1">
        <f t="shared" si="112"/>
        <v>51</v>
      </c>
      <c r="M3614" s="1" t="s">
        <v>60</v>
      </c>
    </row>
    <row r="3615" spans="8:13">
      <c r="H3615" s="1" t="s">
        <v>721</v>
      </c>
      <c r="I3615" s="1" t="s">
        <v>8534</v>
      </c>
      <c r="J3615" s="1" t="s">
        <v>7725</v>
      </c>
      <c r="K3615" s="1" t="str">
        <f t="shared" si="113"/>
        <v>2020</v>
      </c>
      <c r="L3615" s="1">
        <f t="shared" si="112"/>
        <v>51</v>
      </c>
      <c r="M3615" s="1" t="s">
        <v>60</v>
      </c>
    </row>
    <row r="3616" spans="8:13">
      <c r="H3616" s="1" t="s">
        <v>721</v>
      </c>
      <c r="I3616" s="1" t="s">
        <v>8690</v>
      </c>
      <c r="J3616" s="1" t="s">
        <v>7768</v>
      </c>
      <c r="K3616" s="1" t="str">
        <f t="shared" si="113"/>
        <v>2020</v>
      </c>
      <c r="L3616" s="1">
        <f t="shared" si="112"/>
        <v>51</v>
      </c>
      <c r="M3616" s="1" t="s">
        <v>60</v>
      </c>
    </row>
    <row r="3617" spans="8:13">
      <c r="H3617" s="1" t="s">
        <v>256</v>
      </c>
      <c r="I3617" s="1" t="s">
        <v>3125</v>
      </c>
      <c r="J3617" s="1" t="s">
        <v>10275</v>
      </c>
      <c r="K3617" s="1" t="str">
        <f t="shared" si="113"/>
        <v>2019</v>
      </c>
      <c r="L3617" s="1">
        <f t="shared" si="112"/>
        <v>51</v>
      </c>
      <c r="M3617" s="1" t="s">
        <v>60</v>
      </c>
    </row>
    <row r="3618" spans="8:13">
      <c r="H3618" s="1" t="s">
        <v>375</v>
      </c>
      <c r="I3618" s="1" t="s">
        <v>10869</v>
      </c>
      <c r="J3618" s="1" t="s">
        <v>10895</v>
      </c>
      <c r="K3618" s="1" t="str">
        <f t="shared" si="113"/>
        <v>2015</v>
      </c>
      <c r="L3618" s="1">
        <f t="shared" si="112"/>
        <v>51</v>
      </c>
      <c r="M3618" s="1" t="s">
        <v>60</v>
      </c>
    </row>
    <row r="3619" spans="8:13" hidden="1">
      <c r="H3619" s="1" t="s">
        <v>584</v>
      </c>
      <c r="I3619" s="1" t="s">
        <v>3721</v>
      </c>
      <c r="J3619" s="1" t="s">
        <v>10803</v>
      </c>
      <c r="K3619" s="1" t="str">
        <f t="shared" si="113"/>
        <v>2020</v>
      </c>
      <c r="L3619" s="1">
        <f t="shared" si="112"/>
        <v>37</v>
      </c>
      <c r="M3619" s="1" t="s">
        <v>79</v>
      </c>
    </row>
    <row r="3620" spans="8:13">
      <c r="H3620" s="1" t="s">
        <v>721</v>
      </c>
      <c r="I3620" s="1" t="s">
        <v>9132</v>
      </c>
      <c r="J3620" s="1" t="s">
        <v>5747</v>
      </c>
      <c r="K3620" s="1" t="str">
        <f t="shared" si="113"/>
        <v>2015</v>
      </c>
      <c r="L3620" s="1">
        <f t="shared" si="112"/>
        <v>51</v>
      </c>
      <c r="M3620" s="1" t="s">
        <v>60</v>
      </c>
    </row>
    <row r="3621" spans="8:13">
      <c r="H3621" s="1" t="s">
        <v>256</v>
      </c>
      <c r="I3621" s="1" t="s">
        <v>3806</v>
      </c>
      <c r="J3621" s="1" t="s">
        <v>9539</v>
      </c>
      <c r="K3621" s="1" t="str">
        <f t="shared" si="113"/>
        <v>2014</v>
      </c>
      <c r="L3621" s="1">
        <f t="shared" si="112"/>
        <v>51</v>
      </c>
      <c r="M3621" s="1" t="s">
        <v>60</v>
      </c>
    </row>
    <row r="3622" spans="8:13">
      <c r="H3622" s="1" t="s">
        <v>256</v>
      </c>
      <c r="I3622" s="1" t="s">
        <v>278</v>
      </c>
      <c r="J3622" s="1" t="s">
        <v>1174</v>
      </c>
      <c r="K3622" s="1" t="str">
        <f t="shared" si="113"/>
        <v>2019</v>
      </c>
      <c r="L3622" s="1">
        <f t="shared" si="112"/>
        <v>51</v>
      </c>
      <c r="M3622" s="1" t="s">
        <v>60</v>
      </c>
    </row>
    <row r="3623" spans="8:13" hidden="1">
      <c r="H3623" s="1" t="s">
        <v>158</v>
      </c>
      <c r="I3623" s="1" t="s">
        <v>10640</v>
      </c>
      <c r="J3623" s="1" t="s">
        <v>3217</v>
      </c>
      <c r="K3623" s="1" t="str">
        <f t="shared" si="113"/>
        <v>2013</v>
      </c>
      <c r="L3623" s="1">
        <f t="shared" si="112"/>
        <v>9</v>
      </c>
      <c r="M3623" s="1" t="s">
        <v>79</v>
      </c>
    </row>
    <row r="3624" spans="8:13" hidden="1">
      <c r="H3624" s="1" t="s">
        <v>584</v>
      </c>
      <c r="I3624" s="1" t="s">
        <v>3721</v>
      </c>
      <c r="J3624" s="1" t="s">
        <v>11530</v>
      </c>
      <c r="K3624" s="1" t="str">
        <f t="shared" si="113"/>
        <v>2010</v>
      </c>
      <c r="L3624" s="1">
        <f t="shared" si="112"/>
        <v>27</v>
      </c>
      <c r="M3624" s="1" t="s">
        <v>79</v>
      </c>
    </row>
    <row r="3625" spans="8:13" hidden="1">
      <c r="H3625" s="1" t="s">
        <v>158</v>
      </c>
      <c r="I3625" s="1" t="s">
        <v>11531</v>
      </c>
      <c r="J3625" s="1" t="s">
        <v>7370</v>
      </c>
      <c r="K3625" s="1" t="str">
        <f t="shared" si="113"/>
        <v>2011</v>
      </c>
      <c r="L3625" s="1">
        <f t="shared" si="112"/>
        <v>7</v>
      </c>
      <c r="M3625" s="1" t="s">
        <v>79</v>
      </c>
    </row>
    <row r="3626" spans="8:13" hidden="1">
      <c r="H3626" s="1" t="s">
        <v>217</v>
      </c>
      <c r="I3626" s="1" t="s">
        <v>11531</v>
      </c>
      <c r="J3626" s="1" t="s">
        <v>2023</v>
      </c>
      <c r="K3626" s="1" t="str">
        <f t="shared" si="113"/>
        <v>2013</v>
      </c>
      <c r="L3626" s="1">
        <f t="shared" si="112"/>
        <v>14</v>
      </c>
      <c r="M3626" s="1" t="s">
        <v>79</v>
      </c>
    </row>
    <row r="3627" spans="8:13" hidden="1">
      <c r="H3627" s="1" t="s">
        <v>126</v>
      </c>
      <c r="I3627" s="1" t="s">
        <v>4600</v>
      </c>
      <c r="J3627" s="1" t="s">
        <v>4600</v>
      </c>
      <c r="K3627" s="1" t="str">
        <f t="shared" si="113"/>
        <v>2014</v>
      </c>
      <c r="L3627" s="1">
        <f t="shared" si="112"/>
        <v>14</v>
      </c>
      <c r="M3627" s="1" t="s">
        <v>79</v>
      </c>
    </row>
    <row r="3628" spans="8:13" hidden="1">
      <c r="H3628" s="1" t="s">
        <v>177</v>
      </c>
      <c r="I3628" s="1" t="s">
        <v>11531</v>
      </c>
      <c r="J3628" s="1" t="s">
        <v>7911</v>
      </c>
      <c r="K3628" s="1" t="str">
        <f t="shared" si="113"/>
        <v>2011</v>
      </c>
      <c r="L3628" s="1">
        <f t="shared" si="112"/>
        <v>19</v>
      </c>
      <c r="M3628" s="1" t="s">
        <v>79</v>
      </c>
    </row>
    <row r="3629" spans="8:13" hidden="1">
      <c r="H3629" s="1" t="s">
        <v>240</v>
      </c>
      <c r="I3629" s="1" t="s">
        <v>11531</v>
      </c>
      <c r="J3629" s="1" t="s">
        <v>5747</v>
      </c>
      <c r="K3629" s="1" t="str">
        <f t="shared" si="113"/>
        <v>2015</v>
      </c>
      <c r="L3629" s="1">
        <f t="shared" si="112"/>
        <v>54</v>
      </c>
      <c r="M3629" s="1" t="s">
        <v>79</v>
      </c>
    </row>
    <row r="3630" spans="8:13" hidden="1">
      <c r="H3630" s="1" t="s">
        <v>54</v>
      </c>
      <c r="I3630" s="1" t="s">
        <v>6398</v>
      </c>
      <c r="J3630" s="1" t="s">
        <v>6947</v>
      </c>
      <c r="K3630" s="1" t="str">
        <f t="shared" si="113"/>
        <v>2013</v>
      </c>
      <c r="L3630" s="1">
        <f t="shared" si="112"/>
        <v>1</v>
      </c>
      <c r="M3630" s="1" t="s">
        <v>79</v>
      </c>
    </row>
    <row r="3631" spans="8:13" hidden="1">
      <c r="H3631" s="1" t="s">
        <v>324</v>
      </c>
      <c r="I3631" s="1" t="s">
        <v>6398</v>
      </c>
      <c r="J3631" s="1" t="s">
        <v>6104</v>
      </c>
      <c r="K3631" s="1" t="str">
        <f t="shared" si="113"/>
        <v>2015</v>
      </c>
      <c r="L3631" s="1">
        <f t="shared" si="112"/>
        <v>13</v>
      </c>
      <c r="M3631" s="1" t="s">
        <v>79</v>
      </c>
    </row>
    <row r="3632" spans="8:13" hidden="1">
      <c r="H3632" s="1" t="s">
        <v>71</v>
      </c>
      <c r="I3632" s="1" t="s">
        <v>6398</v>
      </c>
      <c r="J3632" s="1" t="s">
        <v>905</v>
      </c>
      <c r="K3632" s="1" t="str">
        <f t="shared" si="113"/>
        <v>2015</v>
      </c>
      <c r="L3632" s="1">
        <f t="shared" ref="L3632:L3695" si="114">H3632-(TEXT(I3632,"YYYY")-TEXT(J3632,"YYYY"))</f>
        <v>7</v>
      </c>
      <c r="M3632" s="1" t="s">
        <v>79</v>
      </c>
    </row>
    <row r="3633" spans="8:13" hidden="1">
      <c r="H3633" s="1" t="s">
        <v>555</v>
      </c>
      <c r="I3633" s="1" t="s">
        <v>6398</v>
      </c>
      <c r="J3633" s="1" t="s">
        <v>7911</v>
      </c>
      <c r="K3633" s="1" t="str">
        <f t="shared" si="113"/>
        <v>2011</v>
      </c>
      <c r="L3633" s="1">
        <f t="shared" si="114"/>
        <v>36</v>
      </c>
      <c r="M3633" s="1" t="s">
        <v>79</v>
      </c>
    </row>
    <row r="3634" spans="8:13" hidden="1">
      <c r="H3634" s="1" t="s">
        <v>555</v>
      </c>
      <c r="I3634" s="1" t="s">
        <v>6398</v>
      </c>
      <c r="J3634" s="1" t="s">
        <v>4212</v>
      </c>
      <c r="K3634" s="1" t="str">
        <f t="shared" si="113"/>
        <v>2015</v>
      </c>
      <c r="L3634" s="1">
        <f t="shared" si="114"/>
        <v>40</v>
      </c>
      <c r="M3634" s="1" t="s">
        <v>79</v>
      </c>
    </row>
    <row r="3635" spans="8:13">
      <c r="H3635" s="1" t="s">
        <v>256</v>
      </c>
      <c r="I3635" s="1" t="s">
        <v>1376</v>
      </c>
      <c r="J3635" s="1" t="s">
        <v>1328</v>
      </c>
      <c r="K3635" s="1" t="str">
        <f t="shared" si="113"/>
        <v>2019</v>
      </c>
      <c r="L3635" s="1">
        <f t="shared" si="114"/>
        <v>52</v>
      </c>
      <c r="M3635" s="1" t="s">
        <v>60</v>
      </c>
    </row>
    <row r="3636" spans="8:13">
      <c r="H3636" s="1" t="s">
        <v>301</v>
      </c>
      <c r="I3636" s="1" t="s">
        <v>1408</v>
      </c>
      <c r="J3636" s="1" t="s">
        <v>881</v>
      </c>
      <c r="K3636" s="1" t="str">
        <f t="shared" si="113"/>
        <v>2018</v>
      </c>
      <c r="L3636" s="1">
        <f t="shared" si="114"/>
        <v>52</v>
      </c>
      <c r="M3636" s="1" t="s">
        <v>60</v>
      </c>
    </row>
    <row r="3637" spans="8:13" hidden="1">
      <c r="H3637" s="1" t="s">
        <v>130</v>
      </c>
      <c r="I3637" s="1" t="s">
        <v>6398</v>
      </c>
      <c r="J3637" s="1" t="s">
        <v>905</v>
      </c>
      <c r="K3637" s="1" t="str">
        <f t="shared" si="113"/>
        <v>2015</v>
      </c>
      <c r="L3637" s="1">
        <f t="shared" si="114"/>
        <v>12</v>
      </c>
      <c r="M3637" s="1" t="s">
        <v>79</v>
      </c>
    </row>
    <row r="3638" spans="8:13" hidden="1">
      <c r="H3638" s="1" t="s">
        <v>130</v>
      </c>
      <c r="I3638" s="1" t="s">
        <v>11547</v>
      </c>
      <c r="J3638" s="1" t="s">
        <v>1222</v>
      </c>
      <c r="K3638" s="1" t="str">
        <f t="shared" si="113"/>
        <v>2015</v>
      </c>
      <c r="L3638" s="1">
        <f t="shared" si="114"/>
        <v>12</v>
      </c>
      <c r="M3638" s="1" t="s">
        <v>79</v>
      </c>
    </row>
    <row r="3639" spans="8:13">
      <c r="H3639" s="1" t="s">
        <v>256</v>
      </c>
      <c r="I3639" s="1" t="s">
        <v>1415</v>
      </c>
      <c r="J3639" s="1" t="s">
        <v>1030</v>
      </c>
      <c r="K3639" s="1" t="str">
        <f t="shared" si="113"/>
        <v>2019</v>
      </c>
      <c r="L3639" s="1">
        <f t="shared" si="114"/>
        <v>52</v>
      </c>
      <c r="M3639" s="1" t="s">
        <v>60</v>
      </c>
    </row>
    <row r="3640" spans="8:13">
      <c r="H3640" s="1" t="s">
        <v>256</v>
      </c>
      <c r="I3640" s="1" t="s">
        <v>2308</v>
      </c>
      <c r="J3640" s="1" t="s">
        <v>2344</v>
      </c>
      <c r="K3640" s="1" t="str">
        <f t="shared" si="113"/>
        <v>2018</v>
      </c>
      <c r="L3640" s="1">
        <f t="shared" si="114"/>
        <v>52</v>
      </c>
      <c r="M3640" s="1" t="s">
        <v>60</v>
      </c>
    </row>
    <row r="3641" spans="8:13">
      <c r="H3641" s="1" t="s">
        <v>256</v>
      </c>
      <c r="I3641" s="1" t="s">
        <v>554</v>
      </c>
      <c r="J3641" s="1" t="s">
        <v>2178</v>
      </c>
      <c r="K3641" s="1" t="str">
        <f t="shared" si="113"/>
        <v>2018</v>
      </c>
      <c r="L3641" s="1">
        <f t="shared" si="114"/>
        <v>52</v>
      </c>
      <c r="M3641" s="1" t="s">
        <v>60</v>
      </c>
    </row>
    <row r="3642" spans="8:13" hidden="1">
      <c r="H3642" s="1" t="s">
        <v>247</v>
      </c>
      <c r="I3642" s="1" t="s">
        <v>11547</v>
      </c>
      <c r="J3642" s="1" t="s">
        <v>5747</v>
      </c>
      <c r="K3642" s="1" t="str">
        <f t="shared" si="113"/>
        <v>2015</v>
      </c>
      <c r="L3642" s="1">
        <f t="shared" si="114"/>
        <v>15</v>
      </c>
      <c r="M3642" s="1" t="s">
        <v>79</v>
      </c>
    </row>
    <row r="3643" spans="8:13">
      <c r="H3643" s="1" t="s">
        <v>256</v>
      </c>
      <c r="I3643" s="1" t="s">
        <v>3682</v>
      </c>
      <c r="J3643" s="1" t="s">
        <v>3694</v>
      </c>
      <c r="K3643" s="1" t="str">
        <f t="shared" si="113"/>
        <v>2018</v>
      </c>
      <c r="L3643" s="1">
        <f t="shared" si="114"/>
        <v>52</v>
      </c>
      <c r="M3643" s="1" t="s">
        <v>60</v>
      </c>
    </row>
    <row r="3644" spans="8:13" hidden="1">
      <c r="H3644" s="1" t="s">
        <v>180</v>
      </c>
      <c r="I3644" s="1" t="s">
        <v>11547</v>
      </c>
      <c r="J3644" s="1" t="s">
        <v>11555</v>
      </c>
      <c r="K3644" s="1" t="str">
        <f t="shared" si="113"/>
        <v>2007</v>
      </c>
      <c r="L3644" s="1">
        <f t="shared" si="114"/>
        <v>55</v>
      </c>
      <c r="M3644" s="1" t="s">
        <v>79</v>
      </c>
    </row>
    <row r="3645" spans="8:13">
      <c r="H3645" s="1" t="s">
        <v>301</v>
      </c>
      <c r="I3645" s="1" t="s">
        <v>5253</v>
      </c>
      <c r="J3645" s="1" t="s">
        <v>5078</v>
      </c>
      <c r="K3645" s="1" t="str">
        <f t="shared" si="113"/>
        <v>2017</v>
      </c>
      <c r="L3645" s="1">
        <f t="shared" si="114"/>
        <v>52</v>
      </c>
      <c r="M3645" s="1" t="s">
        <v>60</v>
      </c>
    </row>
    <row r="3646" spans="8:13" hidden="1">
      <c r="H3646" s="1" t="s">
        <v>247</v>
      </c>
      <c r="I3646" s="1" t="s">
        <v>11559</v>
      </c>
      <c r="J3646" s="1" t="s">
        <v>2212</v>
      </c>
      <c r="K3646" s="1" t="str">
        <f t="shared" si="113"/>
        <v>2010</v>
      </c>
      <c r="L3646" s="1">
        <f t="shared" si="114"/>
        <v>10</v>
      </c>
      <c r="M3646" s="1" t="s">
        <v>79</v>
      </c>
    </row>
    <row r="3647" spans="8:13" hidden="1">
      <c r="H3647" s="1" t="s">
        <v>479</v>
      </c>
      <c r="I3647" s="1" t="s">
        <v>384</v>
      </c>
      <c r="J3647" s="1" t="s">
        <v>384</v>
      </c>
      <c r="K3647" s="1" t="str">
        <f t="shared" si="113"/>
        <v>2015</v>
      </c>
      <c r="L3647" s="1">
        <f t="shared" si="114"/>
        <v>19</v>
      </c>
      <c r="M3647" s="1" t="s">
        <v>79</v>
      </c>
    </row>
    <row r="3648" spans="8:13">
      <c r="H3648" s="1" t="s">
        <v>256</v>
      </c>
      <c r="I3648" s="1" t="s">
        <v>5363</v>
      </c>
      <c r="J3648" s="1" t="s">
        <v>1286</v>
      </c>
      <c r="K3648" s="1" t="str">
        <f t="shared" si="113"/>
        <v>2017</v>
      </c>
      <c r="L3648" s="1">
        <f t="shared" si="114"/>
        <v>52</v>
      </c>
      <c r="M3648" s="1" t="s">
        <v>60</v>
      </c>
    </row>
    <row r="3649" spans="8:13">
      <c r="H3649" s="1" t="s">
        <v>160</v>
      </c>
      <c r="I3649" s="1" t="s">
        <v>6236</v>
      </c>
      <c r="J3649" s="1" t="s">
        <v>1072</v>
      </c>
      <c r="K3649" s="1" t="str">
        <f t="shared" si="113"/>
        <v>2009</v>
      </c>
      <c r="L3649" s="1">
        <f t="shared" si="114"/>
        <v>52</v>
      </c>
      <c r="M3649" s="1" t="s">
        <v>60</v>
      </c>
    </row>
    <row r="3650" spans="8:13" hidden="1">
      <c r="H3650" s="1" t="s">
        <v>71</v>
      </c>
      <c r="I3650" s="1" t="s">
        <v>11565</v>
      </c>
      <c r="J3650" s="1" t="s">
        <v>10038</v>
      </c>
      <c r="K3650" s="1" t="str">
        <f t="shared" ref="K3650:K3713" si="115">TEXT(J3650,"YYYY")</f>
        <v>2013</v>
      </c>
      <c r="L3650" s="1">
        <f t="shared" si="114"/>
        <v>5</v>
      </c>
      <c r="M3650" s="1" t="s">
        <v>79</v>
      </c>
    </row>
    <row r="3651" spans="8:13" hidden="1">
      <c r="H3651" s="1" t="s">
        <v>324</v>
      </c>
      <c r="I3651" s="1" t="s">
        <v>11565</v>
      </c>
      <c r="J3651" s="1" t="s">
        <v>1067</v>
      </c>
      <c r="K3651" s="1" t="str">
        <f t="shared" si="115"/>
        <v>2015</v>
      </c>
      <c r="L3651" s="1">
        <f t="shared" si="114"/>
        <v>13</v>
      </c>
      <c r="M3651" s="1" t="s">
        <v>79</v>
      </c>
    </row>
    <row r="3652" spans="8:13">
      <c r="H3652" s="1" t="s">
        <v>256</v>
      </c>
      <c r="I3652" s="1" t="s">
        <v>6364</v>
      </c>
      <c r="J3652" s="1" t="s">
        <v>303</v>
      </c>
      <c r="K3652" s="1" t="str">
        <f t="shared" si="115"/>
        <v>2016</v>
      </c>
      <c r="L3652" s="1">
        <f t="shared" si="114"/>
        <v>52</v>
      </c>
      <c r="M3652" s="1" t="s">
        <v>60</v>
      </c>
    </row>
    <row r="3653" spans="8:13" hidden="1">
      <c r="H3653" s="1" t="s">
        <v>282</v>
      </c>
      <c r="I3653" s="1" t="s">
        <v>11565</v>
      </c>
      <c r="J3653" s="1" t="s">
        <v>11570</v>
      </c>
      <c r="K3653" s="1" t="str">
        <f t="shared" si="115"/>
        <v>1998</v>
      </c>
      <c r="L3653" s="1">
        <f t="shared" si="114"/>
        <v>26</v>
      </c>
      <c r="M3653" s="1" t="s">
        <v>79</v>
      </c>
    </row>
    <row r="3654" spans="8:13" hidden="1">
      <c r="H3654" s="1" t="s">
        <v>144</v>
      </c>
      <c r="I3654" s="1" t="s">
        <v>11565</v>
      </c>
      <c r="J3654" s="1" t="s">
        <v>11572</v>
      </c>
      <c r="K3654" s="1" t="str">
        <f t="shared" si="115"/>
        <v>2000</v>
      </c>
      <c r="L3654" s="1">
        <f t="shared" si="114"/>
        <v>9</v>
      </c>
      <c r="M3654" s="1" t="s">
        <v>79</v>
      </c>
    </row>
    <row r="3655" spans="8:13">
      <c r="H3655" s="1" t="s">
        <v>256</v>
      </c>
      <c r="I3655" s="1" t="s">
        <v>6779</v>
      </c>
      <c r="J3655" s="1" t="s">
        <v>6780</v>
      </c>
      <c r="K3655" s="1" t="str">
        <f t="shared" si="115"/>
        <v>2015</v>
      </c>
      <c r="L3655" s="1">
        <f t="shared" si="114"/>
        <v>52</v>
      </c>
      <c r="M3655" s="1" t="s">
        <v>60</v>
      </c>
    </row>
    <row r="3656" spans="8:13">
      <c r="H3656" s="1" t="s">
        <v>256</v>
      </c>
      <c r="I3656" s="1" t="s">
        <v>7130</v>
      </c>
      <c r="J3656" s="1" t="s">
        <v>7137</v>
      </c>
      <c r="K3656" s="1" t="str">
        <f t="shared" si="115"/>
        <v>2014</v>
      </c>
      <c r="L3656" s="1">
        <f t="shared" si="114"/>
        <v>52</v>
      </c>
      <c r="M3656" s="1" t="s">
        <v>60</v>
      </c>
    </row>
    <row r="3657" spans="8:13" hidden="1">
      <c r="H3657" s="1" t="s">
        <v>130</v>
      </c>
      <c r="I3657" s="1" t="s">
        <v>11246</v>
      </c>
      <c r="J3657" s="1" t="s">
        <v>6947</v>
      </c>
      <c r="K3657" s="1" t="str">
        <f t="shared" si="115"/>
        <v>2013</v>
      </c>
      <c r="L3657" s="1">
        <f t="shared" si="114"/>
        <v>10</v>
      </c>
      <c r="M3657" s="1" t="s">
        <v>79</v>
      </c>
    </row>
    <row r="3658" spans="8:13" hidden="1">
      <c r="H3658" s="1" t="s">
        <v>50</v>
      </c>
      <c r="I3658" s="1" t="s">
        <v>10590</v>
      </c>
      <c r="J3658" s="1" t="s">
        <v>97</v>
      </c>
      <c r="K3658" s="1" t="str">
        <f t="shared" si="115"/>
        <v>2020</v>
      </c>
      <c r="L3658" s="1">
        <f t="shared" si="114"/>
        <v>1</v>
      </c>
      <c r="M3658" s="1" t="s">
        <v>79</v>
      </c>
    </row>
    <row r="3659" spans="8:13">
      <c r="H3659" s="1" t="s">
        <v>256</v>
      </c>
      <c r="I3659" s="1" t="s">
        <v>7736</v>
      </c>
      <c r="J3659" s="1" t="s">
        <v>7655</v>
      </c>
      <c r="K3659" s="1" t="str">
        <f t="shared" si="115"/>
        <v>2016</v>
      </c>
      <c r="L3659" s="1">
        <f t="shared" si="114"/>
        <v>52</v>
      </c>
      <c r="M3659" s="1" t="s">
        <v>60</v>
      </c>
    </row>
    <row r="3660" spans="8:13" hidden="1">
      <c r="H3660" s="1" t="s">
        <v>247</v>
      </c>
      <c r="I3660" s="1" t="s">
        <v>10590</v>
      </c>
      <c r="J3660" s="1" t="s">
        <v>7856</v>
      </c>
      <c r="K3660" s="1" t="str">
        <f t="shared" si="115"/>
        <v>2020</v>
      </c>
      <c r="L3660" s="1">
        <f t="shared" si="114"/>
        <v>15</v>
      </c>
      <c r="M3660" s="1" t="s">
        <v>79</v>
      </c>
    </row>
    <row r="3661" spans="8:13">
      <c r="H3661" s="1" t="s">
        <v>301</v>
      </c>
      <c r="I3661" s="1" t="s">
        <v>8033</v>
      </c>
      <c r="J3661" s="1" t="s">
        <v>8036</v>
      </c>
      <c r="K3661" s="1" t="str">
        <f t="shared" si="115"/>
        <v>2014</v>
      </c>
      <c r="L3661" s="1">
        <f t="shared" si="114"/>
        <v>52</v>
      </c>
      <c r="M3661" s="1" t="s">
        <v>60</v>
      </c>
    </row>
    <row r="3662" spans="8:13" hidden="1">
      <c r="H3662" s="1" t="s">
        <v>50</v>
      </c>
      <c r="I3662" s="1" t="s">
        <v>7069</v>
      </c>
      <c r="J3662" s="1" t="s">
        <v>6104</v>
      </c>
      <c r="K3662" s="1" t="str">
        <f t="shared" si="115"/>
        <v>2015</v>
      </c>
      <c r="L3662" s="1">
        <f t="shared" si="114"/>
        <v>1</v>
      </c>
      <c r="M3662" s="1" t="s">
        <v>79</v>
      </c>
    </row>
    <row r="3663" spans="8:13" hidden="1">
      <c r="H3663" s="1" t="s">
        <v>219</v>
      </c>
      <c r="I3663" s="1" t="s">
        <v>7069</v>
      </c>
      <c r="J3663" s="1" t="s">
        <v>4600</v>
      </c>
      <c r="K3663" s="1" t="str">
        <f t="shared" si="115"/>
        <v>2014</v>
      </c>
      <c r="L3663" s="1">
        <f t="shared" si="114"/>
        <v>59</v>
      </c>
      <c r="M3663" s="1" t="s">
        <v>79</v>
      </c>
    </row>
    <row r="3664" spans="8:13" hidden="1">
      <c r="H3664" s="1"/>
      <c r="I3664" s="1" t="s">
        <v>7069</v>
      </c>
      <c r="J3664" s="1" t="s">
        <v>1163</v>
      </c>
      <c r="K3664" s="1" t="str">
        <f t="shared" si="115"/>
        <v>2015</v>
      </c>
      <c r="L3664" s="1">
        <f t="shared" si="114"/>
        <v>0</v>
      </c>
      <c r="M3664" s="1"/>
    </row>
    <row r="3665" spans="8:13">
      <c r="H3665" s="1" t="s">
        <v>375</v>
      </c>
      <c r="I3665" s="1" t="s">
        <v>8192</v>
      </c>
      <c r="J3665" s="1" t="s">
        <v>1534</v>
      </c>
      <c r="K3665" s="1" t="str">
        <f t="shared" si="115"/>
        <v>2016</v>
      </c>
      <c r="L3665" s="1">
        <f t="shared" si="114"/>
        <v>52</v>
      </c>
      <c r="M3665" s="1" t="s">
        <v>60</v>
      </c>
    </row>
    <row r="3666" spans="8:13" hidden="1">
      <c r="H3666" s="1" t="s">
        <v>130</v>
      </c>
      <c r="I3666" s="1" t="s">
        <v>171</v>
      </c>
      <c r="J3666" s="1" t="s">
        <v>1259</v>
      </c>
      <c r="K3666" s="1" t="str">
        <f t="shared" si="115"/>
        <v>2014</v>
      </c>
      <c r="L3666" s="1">
        <f t="shared" si="114"/>
        <v>11</v>
      </c>
      <c r="M3666" s="1" t="s">
        <v>79</v>
      </c>
    </row>
    <row r="3667" spans="8:13">
      <c r="H3667" s="1" t="s">
        <v>256</v>
      </c>
      <c r="I3667" s="1" t="s">
        <v>9362</v>
      </c>
      <c r="J3667" s="1" t="s">
        <v>7691</v>
      </c>
      <c r="K3667" s="1" t="str">
        <f t="shared" si="115"/>
        <v>2020</v>
      </c>
      <c r="L3667" s="1">
        <f t="shared" si="114"/>
        <v>52</v>
      </c>
      <c r="M3667" s="1" t="s">
        <v>60</v>
      </c>
    </row>
    <row r="3668" spans="8:13">
      <c r="H3668" s="1" t="s">
        <v>308</v>
      </c>
      <c r="I3668" s="1" t="s">
        <v>9748</v>
      </c>
      <c r="J3668" s="1" t="s">
        <v>8890</v>
      </c>
      <c r="K3668" s="1" t="str">
        <f t="shared" si="115"/>
        <v>2015</v>
      </c>
      <c r="L3668" s="1">
        <f t="shared" si="114"/>
        <v>52</v>
      </c>
      <c r="M3668" s="1" t="s">
        <v>60</v>
      </c>
    </row>
    <row r="3669" spans="8:13">
      <c r="H3669" s="1" t="s">
        <v>256</v>
      </c>
      <c r="I3669" s="1" t="s">
        <v>10675</v>
      </c>
      <c r="J3669" s="1" t="s">
        <v>10675</v>
      </c>
      <c r="K3669" s="1" t="str">
        <f t="shared" si="115"/>
        <v>2020</v>
      </c>
      <c r="L3669" s="1">
        <f t="shared" si="114"/>
        <v>52</v>
      </c>
      <c r="M3669" s="1" t="s">
        <v>60</v>
      </c>
    </row>
    <row r="3670" spans="8:13" hidden="1">
      <c r="H3670" s="1" t="s">
        <v>448</v>
      </c>
      <c r="I3670" s="1" t="s">
        <v>171</v>
      </c>
      <c r="J3670" s="1" t="s">
        <v>6947</v>
      </c>
      <c r="K3670" s="1" t="str">
        <f t="shared" si="115"/>
        <v>2013</v>
      </c>
      <c r="L3670" s="1">
        <f t="shared" si="114"/>
        <v>30</v>
      </c>
      <c r="M3670" s="1" t="s">
        <v>79</v>
      </c>
    </row>
    <row r="3671" spans="8:13">
      <c r="H3671" s="1" t="s">
        <v>389</v>
      </c>
      <c r="I3671" s="1" t="s">
        <v>10910</v>
      </c>
      <c r="J3671" s="1" t="s">
        <v>10930</v>
      </c>
      <c r="K3671" s="1" t="str">
        <f t="shared" si="115"/>
        <v>2010</v>
      </c>
      <c r="L3671" s="1">
        <f t="shared" si="114"/>
        <v>52</v>
      </c>
      <c r="M3671" s="1" t="s">
        <v>60</v>
      </c>
    </row>
    <row r="3672" spans="8:13" hidden="1">
      <c r="H3672" s="1" t="s">
        <v>233</v>
      </c>
      <c r="I3672" s="1" t="s">
        <v>9816</v>
      </c>
      <c r="J3672" s="1" t="s">
        <v>905</v>
      </c>
      <c r="K3672" s="1" t="str">
        <f t="shared" si="115"/>
        <v>2015</v>
      </c>
      <c r="L3672" s="1">
        <f t="shared" si="114"/>
        <v>49</v>
      </c>
      <c r="M3672" s="1" t="s">
        <v>79</v>
      </c>
    </row>
    <row r="3673" spans="8:13">
      <c r="H3673" s="1" t="s">
        <v>256</v>
      </c>
      <c r="I3673" s="1" t="s">
        <v>857</v>
      </c>
      <c r="J3673" s="1" t="s">
        <v>7830</v>
      </c>
      <c r="K3673" s="1" t="str">
        <f t="shared" si="115"/>
        <v>2020</v>
      </c>
      <c r="L3673" s="1">
        <f t="shared" si="114"/>
        <v>52</v>
      </c>
      <c r="M3673" s="1" t="s">
        <v>60</v>
      </c>
    </row>
    <row r="3674" spans="8:13">
      <c r="H3674" s="1" t="s">
        <v>256</v>
      </c>
      <c r="I3674" s="1" t="s">
        <v>857</v>
      </c>
      <c r="J3674" s="1" t="s">
        <v>8294</v>
      </c>
      <c r="K3674" s="1" t="str">
        <f t="shared" si="115"/>
        <v>2020</v>
      </c>
      <c r="L3674" s="1">
        <f t="shared" si="114"/>
        <v>52</v>
      </c>
      <c r="M3674" s="1" t="s">
        <v>60</v>
      </c>
    </row>
    <row r="3675" spans="8:13" hidden="1">
      <c r="H3675" s="1" t="s">
        <v>299</v>
      </c>
      <c r="I3675" s="1" t="s">
        <v>9816</v>
      </c>
      <c r="J3675" s="1" t="s">
        <v>11605</v>
      </c>
      <c r="K3675" s="1" t="str">
        <f t="shared" si="115"/>
        <v>2006</v>
      </c>
      <c r="L3675" s="1">
        <f t="shared" si="114"/>
        <v>35</v>
      </c>
      <c r="M3675" s="1" t="s">
        <v>79</v>
      </c>
    </row>
    <row r="3676" spans="8:13" hidden="1">
      <c r="H3676" s="1" t="s">
        <v>120</v>
      </c>
      <c r="I3676" s="1" t="s">
        <v>9816</v>
      </c>
      <c r="J3676" s="1" t="s">
        <v>5634</v>
      </c>
      <c r="K3676" s="1" t="str">
        <f t="shared" si="115"/>
        <v>2014</v>
      </c>
      <c r="L3676" s="1">
        <f t="shared" si="114"/>
        <v>45</v>
      </c>
      <c r="M3676" s="1" t="s">
        <v>79</v>
      </c>
    </row>
    <row r="3677" spans="8:13">
      <c r="H3677" s="1" t="s">
        <v>240</v>
      </c>
      <c r="I3677" s="1" t="s">
        <v>8526</v>
      </c>
      <c r="J3677" s="1" t="s">
        <v>8528</v>
      </c>
      <c r="K3677" s="1" t="str">
        <f t="shared" si="115"/>
        <v>2012</v>
      </c>
      <c r="L3677" s="1">
        <f t="shared" si="114"/>
        <v>52</v>
      </c>
      <c r="M3677" s="1" t="s">
        <v>60</v>
      </c>
    </row>
    <row r="3678" spans="8:13">
      <c r="H3678" s="1" t="s">
        <v>301</v>
      </c>
      <c r="I3678" s="1" t="s">
        <v>11851</v>
      </c>
      <c r="J3678" s="1" t="s">
        <v>7282</v>
      </c>
      <c r="K3678" s="1" t="str">
        <f t="shared" si="115"/>
        <v>2014</v>
      </c>
      <c r="L3678" s="1">
        <f t="shared" si="114"/>
        <v>52</v>
      </c>
      <c r="M3678" s="1" t="s">
        <v>60</v>
      </c>
    </row>
    <row r="3679" spans="8:13" hidden="1">
      <c r="H3679" s="1" t="s">
        <v>530</v>
      </c>
      <c r="I3679" s="1" t="s">
        <v>10590</v>
      </c>
      <c r="J3679" s="1" t="s">
        <v>11617</v>
      </c>
      <c r="K3679" s="1" t="str">
        <f t="shared" si="115"/>
        <v>2016</v>
      </c>
      <c r="L3679" s="1">
        <f t="shared" si="114"/>
        <v>29</v>
      </c>
      <c r="M3679" s="1" t="s">
        <v>79</v>
      </c>
    </row>
    <row r="3680" spans="8:13">
      <c r="H3680" s="1" t="s">
        <v>301</v>
      </c>
      <c r="I3680" s="1" t="s">
        <v>155</v>
      </c>
      <c r="J3680" s="1" t="s">
        <v>459</v>
      </c>
      <c r="K3680" s="1" t="str">
        <f t="shared" si="115"/>
        <v>2019</v>
      </c>
      <c r="L3680" s="1">
        <f t="shared" si="114"/>
        <v>53</v>
      </c>
      <c r="M3680" s="1" t="s">
        <v>60</v>
      </c>
    </row>
    <row r="3681" spans="8:13">
      <c r="H3681" s="1" t="s">
        <v>240</v>
      </c>
      <c r="I3681" s="1" t="s">
        <v>1183</v>
      </c>
      <c r="J3681" s="1" t="s">
        <v>752</v>
      </c>
      <c r="K3681" s="1" t="str">
        <f t="shared" si="115"/>
        <v>2018</v>
      </c>
      <c r="L3681" s="1">
        <f t="shared" si="114"/>
        <v>53</v>
      </c>
      <c r="M3681" s="1" t="s">
        <v>60</v>
      </c>
    </row>
    <row r="3682" spans="8:13">
      <c r="H3682" s="1" t="s">
        <v>375</v>
      </c>
      <c r="I3682" s="1" t="s">
        <v>1936</v>
      </c>
      <c r="J3682" s="1" t="s">
        <v>1222</v>
      </c>
      <c r="K3682" s="1" t="str">
        <f t="shared" si="115"/>
        <v>2015</v>
      </c>
      <c r="L3682" s="1">
        <f t="shared" si="114"/>
        <v>53</v>
      </c>
      <c r="M3682" s="1" t="s">
        <v>60</v>
      </c>
    </row>
    <row r="3683" spans="8:13">
      <c r="H3683" s="1" t="s">
        <v>351</v>
      </c>
      <c r="I3683" s="1" t="s">
        <v>978</v>
      </c>
      <c r="J3683" s="1" t="s">
        <v>2237</v>
      </c>
      <c r="K3683" s="1" t="str">
        <f t="shared" si="115"/>
        <v>2016</v>
      </c>
      <c r="L3683" s="1">
        <f t="shared" si="114"/>
        <v>53</v>
      </c>
      <c r="M3683" s="1" t="s">
        <v>60</v>
      </c>
    </row>
    <row r="3684" spans="8:13">
      <c r="H3684" s="1" t="s">
        <v>301</v>
      </c>
      <c r="I3684" s="1" t="s">
        <v>2418</v>
      </c>
      <c r="J3684" s="1" t="s">
        <v>2588</v>
      </c>
      <c r="K3684" s="1" t="str">
        <f t="shared" si="115"/>
        <v>2018</v>
      </c>
      <c r="L3684" s="1">
        <f t="shared" si="114"/>
        <v>53</v>
      </c>
      <c r="M3684" s="1" t="s">
        <v>60</v>
      </c>
    </row>
    <row r="3685" spans="8:13">
      <c r="H3685" s="1" t="s">
        <v>375</v>
      </c>
      <c r="I3685" s="1" t="s">
        <v>3279</v>
      </c>
      <c r="J3685" s="1" t="s">
        <v>2023</v>
      </c>
      <c r="K3685" s="1" t="str">
        <f t="shared" si="115"/>
        <v>2013</v>
      </c>
      <c r="L3685" s="1">
        <f t="shared" si="114"/>
        <v>53</v>
      </c>
      <c r="M3685" s="1" t="s">
        <v>60</v>
      </c>
    </row>
    <row r="3686" spans="8:13">
      <c r="H3686" s="1" t="s">
        <v>240</v>
      </c>
      <c r="I3686" s="1" t="s">
        <v>972</v>
      </c>
      <c r="J3686" s="1" t="s">
        <v>3422</v>
      </c>
      <c r="K3686" s="1" t="str">
        <f t="shared" si="115"/>
        <v>2017</v>
      </c>
      <c r="L3686" s="1">
        <f t="shared" si="114"/>
        <v>53</v>
      </c>
      <c r="M3686" s="1" t="s">
        <v>60</v>
      </c>
    </row>
    <row r="3687" spans="8:13" hidden="1">
      <c r="H3687" s="1" t="s">
        <v>448</v>
      </c>
      <c r="I3687" s="1" t="s">
        <v>11621</v>
      </c>
      <c r="J3687" s="1" t="s">
        <v>1259</v>
      </c>
      <c r="K3687" s="1" t="str">
        <f t="shared" si="115"/>
        <v>2014</v>
      </c>
      <c r="L3687" s="1">
        <f t="shared" si="114"/>
        <v>31</v>
      </c>
      <c r="M3687" s="1" t="s">
        <v>79</v>
      </c>
    </row>
    <row r="3688" spans="8:13" hidden="1">
      <c r="H3688" s="1" t="s">
        <v>149</v>
      </c>
      <c r="I3688" s="1" t="s">
        <v>11621</v>
      </c>
      <c r="J3688" s="1" t="s">
        <v>7895</v>
      </c>
      <c r="K3688" s="1" t="str">
        <f t="shared" si="115"/>
        <v>2010</v>
      </c>
      <c r="L3688" s="1">
        <f t="shared" si="114"/>
        <v>34</v>
      </c>
      <c r="M3688" s="1" t="s">
        <v>79</v>
      </c>
    </row>
    <row r="3689" spans="8:13" hidden="1">
      <c r="H3689" s="1" t="s">
        <v>136</v>
      </c>
      <c r="I3689" s="1" t="s">
        <v>11621</v>
      </c>
      <c r="J3689" s="1" t="s">
        <v>892</v>
      </c>
      <c r="K3689" s="1" t="str">
        <f t="shared" si="115"/>
        <v>2015</v>
      </c>
      <c r="L3689" s="1">
        <f t="shared" si="114"/>
        <v>50</v>
      </c>
      <c r="M3689" s="1" t="s">
        <v>79</v>
      </c>
    </row>
    <row r="3690" spans="8:13" hidden="1">
      <c r="H3690" s="1" t="s">
        <v>128</v>
      </c>
      <c r="I3690" s="1" t="s">
        <v>5785</v>
      </c>
      <c r="J3690" s="1" t="s">
        <v>11642</v>
      </c>
      <c r="K3690" s="1" t="str">
        <f t="shared" si="115"/>
        <v>1985</v>
      </c>
      <c r="L3690" s="1">
        <f t="shared" si="114"/>
        <v>12</v>
      </c>
      <c r="M3690" s="1" t="s">
        <v>79</v>
      </c>
    </row>
    <row r="3691" spans="8:13" hidden="1">
      <c r="H3691" s="1" t="s">
        <v>81</v>
      </c>
      <c r="I3691" s="1" t="s">
        <v>5785</v>
      </c>
      <c r="J3691" s="1" t="s">
        <v>11644</v>
      </c>
      <c r="K3691" s="1" t="str">
        <f t="shared" si="115"/>
        <v>2012</v>
      </c>
      <c r="L3691" s="1">
        <f t="shared" si="114"/>
        <v>58</v>
      </c>
      <c r="M3691" s="1" t="s">
        <v>79</v>
      </c>
    </row>
    <row r="3692" spans="8:13" hidden="1">
      <c r="H3692" s="1" t="s">
        <v>464</v>
      </c>
      <c r="I3692" s="1" t="s">
        <v>335</v>
      </c>
      <c r="J3692" s="1" t="s">
        <v>3458</v>
      </c>
      <c r="K3692" s="1" t="str">
        <f t="shared" si="115"/>
        <v>2018</v>
      </c>
      <c r="L3692" s="1">
        <f t="shared" si="114"/>
        <v>29</v>
      </c>
      <c r="M3692" s="1" t="s">
        <v>79</v>
      </c>
    </row>
    <row r="3693" spans="8:13" hidden="1">
      <c r="H3693" s="1" t="s">
        <v>108</v>
      </c>
      <c r="I3693" s="1" t="s">
        <v>335</v>
      </c>
      <c r="J3693" s="1" t="s">
        <v>4291</v>
      </c>
      <c r="K3693" s="1" t="str">
        <f t="shared" si="115"/>
        <v>2017</v>
      </c>
      <c r="L3693" s="1">
        <f t="shared" si="114"/>
        <v>5</v>
      </c>
      <c r="M3693" s="1" t="s">
        <v>79</v>
      </c>
    </row>
    <row r="3694" spans="8:13" hidden="1">
      <c r="H3694" s="1" t="s">
        <v>479</v>
      </c>
      <c r="I3694" s="1" t="s">
        <v>7818</v>
      </c>
      <c r="J3694" s="1" t="s">
        <v>905</v>
      </c>
      <c r="K3694" s="1" t="str">
        <f t="shared" si="115"/>
        <v>2015</v>
      </c>
      <c r="L3694" s="1">
        <f t="shared" si="114"/>
        <v>18</v>
      </c>
      <c r="M3694" s="1" t="s">
        <v>79</v>
      </c>
    </row>
    <row r="3695" spans="8:13" hidden="1">
      <c r="H3695" s="1" t="s">
        <v>120</v>
      </c>
      <c r="I3695" s="1" t="s">
        <v>11653</v>
      </c>
      <c r="J3695" s="1" t="s">
        <v>11654</v>
      </c>
      <c r="K3695" s="1" t="str">
        <f t="shared" si="115"/>
        <v>2016</v>
      </c>
      <c r="L3695" s="1">
        <f t="shared" si="114"/>
        <v>46</v>
      </c>
      <c r="M3695" s="1" t="s">
        <v>79</v>
      </c>
    </row>
    <row r="3696" spans="8:13">
      <c r="H3696" s="1" t="s">
        <v>351</v>
      </c>
      <c r="I3696" s="1" t="s">
        <v>3607</v>
      </c>
      <c r="J3696" s="1" t="s">
        <v>227</v>
      </c>
      <c r="K3696" s="1" t="str">
        <f t="shared" si="115"/>
        <v>2017</v>
      </c>
      <c r="L3696" s="1">
        <f t="shared" ref="L3696:L3759" si="116">H3696-(TEXT(I3696,"YYYY")-TEXT(J3696,"YYYY"))</f>
        <v>53</v>
      </c>
      <c r="M3696" s="1" t="s">
        <v>60</v>
      </c>
    </row>
    <row r="3697" spans="8:13" hidden="1">
      <c r="H3697" s="1" t="s">
        <v>324</v>
      </c>
      <c r="I3697" s="1" t="s">
        <v>11653</v>
      </c>
      <c r="J3697" s="1" t="s">
        <v>1125</v>
      </c>
      <c r="K3697" s="1" t="str">
        <f t="shared" si="115"/>
        <v>2012</v>
      </c>
      <c r="L3697" s="1">
        <f t="shared" si="116"/>
        <v>9</v>
      </c>
      <c r="M3697" s="1" t="s">
        <v>79</v>
      </c>
    </row>
    <row r="3698" spans="8:13" hidden="1">
      <c r="H3698" s="1" t="s">
        <v>247</v>
      </c>
      <c r="I3698" s="1" t="s">
        <v>9463</v>
      </c>
      <c r="J3698" s="1" t="s">
        <v>1067</v>
      </c>
      <c r="K3698" s="1" t="str">
        <f t="shared" si="115"/>
        <v>2015</v>
      </c>
      <c r="L3698" s="1">
        <f t="shared" si="116"/>
        <v>15</v>
      </c>
      <c r="M3698" s="1" t="s">
        <v>79</v>
      </c>
    </row>
    <row r="3699" spans="8:13">
      <c r="H3699" s="1" t="s">
        <v>81</v>
      </c>
      <c r="I3699" s="1" t="s">
        <v>851</v>
      </c>
      <c r="J3699" s="1" t="s">
        <v>3141</v>
      </c>
      <c r="K3699" s="1" t="str">
        <f t="shared" si="115"/>
        <v>2011</v>
      </c>
      <c r="L3699" s="1">
        <f t="shared" si="116"/>
        <v>53</v>
      </c>
      <c r="M3699" s="1" t="s">
        <v>60</v>
      </c>
    </row>
    <row r="3700" spans="8:13">
      <c r="H3700" s="1" t="s">
        <v>240</v>
      </c>
      <c r="I3700" s="1" t="s">
        <v>956</v>
      </c>
      <c r="J3700" s="1" t="s">
        <v>2486</v>
      </c>
      <c r="K3700" s="1" t="str">
        <f t="shared" si="115"/>
        <v>2017</v>
      </c>
      <c r="L3700" s="1">
        <f t="shared" si="116"/>
        <v>53</v>
      </c>
      <c r="M3700" s="1" t="s">
        <v>60</v>
      </c>
    </row>
    <row r="3701" spans="8:13" hidden="1">
      <c r="H3701" s="1" t="s">
        <v>177</v>
      </c>
      <c r="I3701" s="1" t="s">
        <v>11660</v>
      </c>
      <c r="J3701" s="1" t="s">
        <v>11663</v>
      </c>
      <c r="K3701" s="1" t="str">
        <f t="shared" si="115"/>
        <v>2014</v>
      </c>
      <c r="L3701" s="1">
        <f t="shared" si="116"/>
        <v>21</v>
      </c>
      <c r="M3701" s="1" t="s">
        <v>79</v>
      </c>
    </row>
    <row r="3702" spans="8:13" hidden="1">
      <c r="H3702" s="1" t="s">
        <v>308</v>
      </c>
      <c r="I3702" s="1" t="s">
        <v>5122</v>
      </c>
      <c r="J3702" s="1" t="s">
        <v>1534</v>
      </c>
      <c r="K3702" s="1" t="str">
        <f t="shared" si="115"/>
        <v>2016</v>
      </c>
      <c r="L3702" s="1">
        <f t="shared" si="116"/>
        <v>57</v>
      </c>
      <c r="M3702" s="1" t="s">
        <v>79</v>
      </c>
    </row>
    <row r="3703" spans="8:13" hidden="1">
      <c r="H3703" s="1" t="s">
        <v>187</v>
      </c>
      <c r="I3703" s="1" t="s">
        <v>7776</v>
      </c>
      <c r="J3703" s="1" t="s">
        <v>1163</v>
      </c>
      <c r="K3703" s="1" t="str">
        <f t="shared" si="115"/>
        <v>2015</v>
      </c>
      <c r="L3703" s="1">
        <f t="shared" si="116"/>
        <v>8</v>
      </c>
      <c r="M3703" s="1" t="s">
        <v>79</v>
      </c>
    </row>
    <row r="3704" spans="8:13" hidden="1">
      <c r="H3704" s="1" t="s">
        <v>187</v>
      </c>
      <c r="I3704" s="1" t="s">
        <v>9463</v>
      </c>
      <c r="J3704" s="1" t="s">
        <v>11667</v>
      </c>
      <c r="K3704" s="1" t="str">
        <f t="shared" si="115"/>
        <v>2011</v>
      </c>
      <c r="L3704" s="1">
        <f t="shared" si="116"/>
        <v>5</v>
      </c>
      <c r="M3704" s="1" t="s">
        <v>79</v>
      </c>
    </row>
    <row r="3705" spans="8:13">
      <c r="H3705" s="1" t="s">
        <v>301</v>
      </c>
      <c r="I3705" s="1" t="s">
        <v>4232</v>
      </c>
      <c r="J3705" s="1" t="s">
        <v>4232</v>
      </c>
      <c r="K3705" s="1" t="str">
        <f t="shared" si="115"/>
        <v>2017</v>
      </c>
      <c r="L3705" s="1">
        <f t="shared" si="116"/>
        <v>53</v>
      </c>
      <c r="M3705" s="1" t="s">
        <v>60</v>
      </c>
    </row>
    <row r="3706" spans="8:13" hidden="1">
      <c r="H3706" s="1" t="s">
        <v>1694</v>
      </c>
      <c r="I3706" s="1" t="s">
        <v>7776</v>
      </c>
      <c r="J3706" s="1" t="s">
        <v>11671</v>
      </c>
      <c r="K3706" s="1" t="str">
        <f t="shared" si="115"/>
        <v>2010</v>
      </c>
      <c r="L3706" s="1">
        <f t="shared" si="116"/>
        <v>66</v>
      </c>
      <c r="M3706" s="1" t="s">
        <v>79</v>
      </c>
    </row>
    <row r="3707" spans="8:13">
      <c r="H3707" s="1" t="s">
        <v>240</v>
      </c>
      <c r="I3707" s="1" t="s">
        <v>395</v>
      </c>
      <c r="J3707" s="1" t="s">
        <v>250</v>
      </c>
      <c r="K3707" s="1" t="str">
        <f t="shared" si="115"/>
        <v>2016</v>
      </c>
      <c r="L3707" s="1">
        <f t="shared" si="116"/>
        <v>53</v>
      </c>
      <c r="M3707" s="1" t="s">
        <v>60</v>
      </c>
    </row>
    <row r="3708" spans="8:13">
      <c r="H3708" s="1" t="s">
        <v>351</v>
      </c>
      <c r="I3708" s="1" t="s">
        <v>4659</v>
      </c>
      <c r="J3708" s="1" t="s">
        <v>4600</v>
      </c>
      <c r="K3708" s="1" t="str">
        <f t="shared" si="115"/>
        <v>2014</v>
      </c>
      <c r="L3708" s="1">
        <f t="shared" si="116"/>
        <v>53</v>
      </c>
      <c r="M3708" s="1" t="s">
        <v>60</v>
      </c>
    </row>
    <row r="3709" spans="8:13" hidden="1">
      <c r="H3709" s="1" t="s">
        <v>644</v>
      </c>
      <c r="I3709" s="1" t="s">
        <v>11669</v>
      </c>
      <c r="J3709" s="1" t="s">
        <v>2008</v>
      </c>
      <c r="K3709" s="1" t="str">
        <f t="shared" si="115"/>
        <v>2014</v>
      </c>
      <c r="L3709" s="1">
        <f t="shared" si="116"/>
        <v>33</v>
      </c>
      <c r="M3709" s="1" t="s">
        <v>79</v>
      </c>
    </row>
    <row r="3710" spans="8:13" hidden="1">
      <c r="H3710" s="1" t="s">
        <v>644</v>
      </c>
      <c r="I3710" s="1" t="s">
        <v>11669</v>
      </c>
      <c r="J3710" s="1" t="s">
        <v>10290</v>
      </c>
      <c r="K3710" s="1" t="str">
        <f t="shared" si="115"/>
        <v>2013</v>
      </c>
      <c r="L3710" s="1">
        <f t="shared" si="116"/>
        <v>32</v>
      </c>
      <c r="M3710" s="1" t="s">
        <v>79</v>
      </c>
    </row>
    <row r="3711" spans="8:13" hidden="1">
      <c r="H3711" s="1" t="s">
        <v>217</v>
      </c>
      <c r="I3711" s="1" t="s">
        <v>7776</v>
      </c>
      <c r="J3711" s="1" t="s">
        <v>6104</v>
      </c>
      <c r="K3711" s="1" t="str">
        <f t="shared" si="115"/>
        <v>2015</v>
      </c>
      <c r="L3711" s="1">
        <f t="shared" si="116"/>
        <v>15</v>
      </c>
      <c r="M3711" s="1" t="s">
        <v>79</v>
      </c>
    </row>
    <row r="3712" spans="8:13" hidden="1">
      <c r="H3712" s="1" t="s">
        <v>282</v>
      </c>
      <c r="I3712" s="1" t="s">
        <v>11669</v>
      </c>
      <c r="J3712" s="1" t="s">
        <v>5385</v>
      </c>
      <c r="K3712" s="1" t="str">
        <f t="shared" si="115"/>
        <v>1996</v>
      </c>
      <c r="L3712" s="1">
        <f t="shared" si="116"/>
        <v>23</v>
      </c>
      <c r="M3712" s="1" t="s">
        <v>79</v>
      </c>
    </row>
    <row r="3713" spans="8:13">
      <c r="H3713" s="1" t="s">
        <v>301</v>
      </c>
      <c r="I3713" s="1" t="s">
        <v>412</v>
      </c>
      <c r="J3713" s="1" t="s">
        <v>303</v>
      </c>
      <c r="K3713" s="1" t="str">
        <f t="shared" si="115"/>
        <v>2016</v>
      </c>
      <c r="L3713" s="1">
        <f t="shared" si="116"/>
        <v>53</v>
      </c>
      <c r="M3713" s="1" t="s">
        <v>60</v>
      </c>
    </row>
    <row r="3714" spans="8:13">
      <c r="H3714" s="1" t="s">
        <v>301</v>
      </c>
      <c r="I3714" s="1" t="s">
        <v>4373</v>
      </c>
      <c r="J3714" s="1" t="s">
        <v>5471</v>
      </c>
      <c r="K3714" s="1" t="str">
        <f t="shared" ref="K3714:K3777" si="117">TEXT(J3714,"YYYY")</f>
        <v>2017</v>
      </c>
      <c r="L3714" s="1">
        <f t="shared" si="116"/>
        <v>53</v>
      </c>
      <c r="M3714" s="1" t="s">
        <v>60</v>
      </c>
    </row>
    <row r="3715" spans="8:13">
      <c r="H3715" s="1" t="s">
        <v>240</v>
      </c>
      <c r="I3715" s="1" t="s">
        <v>3220</v>
      </c>
      <c r="J3715" s="1" t="s">
        <v>877</v>
      </c>
      <c r="K3715" s="1" t="str">
        <f t="shared" si="117"/>
        <v>2019</v>
      </c>
      <c r="L3715" s="1">
        <f t="shared" si="116"/>
        <v>53</v>
      </c>
      <c r="M3715" s="1" t="s">
        <v>60</v>
      </c>
    </row>
    <row r="3716" spans="8:13">
      <c r="H3716" s="1" t="s">
        <v>301</v>
      </c>
      <c r="I3716" s="1" t="s">
        <v>358</v>
      </c>
      <c r="J3716" s="1" t="s">
        <v>1351</v>
      </c>
      <c r="K3716" s="1" t="str">
        <f t="shared" si="117"/>
        <v>2020</v>
      </c>
      <c r="L3716" s="1">
        <f t="shared" si="116"/>
        <v>53</v>
      </c>
      <c r="M3716" s="1" t="s">
        <v>60</v>
      </c>
    </row>
    <row r="3717" spans="8:13">
      <c r="H3717" s="1" t="s">
        <v>301</v>
      </c>
      <c r="I3717" s="1" t="s">
        <v>1799</v>
      </c>
      <c r="J3717" s="1" t="s">
        <v>4182</v>
      </c>
      <c r="K3717" s="1" t="str">
        <f t="shared" si="117"/>
        <v>2017</v>
      </c>
      <c r="L3717" s="1">
        <f t="shared" si="116"/>
        <v>53</v>
      </c>
      <c r="M3717" s="1" t="s">
        <v>60</v>
      </c>
    </row>
    <row r="3718" spans="8:13">
      <c r="H3718" s="1" t="s">
        <v>180</v>
      </c>
      <c r="I3718" s="1" t="s">
        <v>6737</v>
      </c>
      <c r="J3718" s="1" t="s">
        <v>6741</v>
      </c>
      <c r="K3718" s="1" t="str">
        <f t="shared" si="117"/>
        <v>2006</v>
      </c>
      <c r="L3718" s="1">
        <f t="shared" si="116"/>
        <v>53</v>
      </c>
      <c r="M3718" s="1" t="s">
        <v>60</v>
      </c>
    </row>
    <row r="3719" spans="8:13" hidden="1">
      <c r="H3719" s="1" t="s">
        <v>134</v>
      </c>
      <c r="I3719" s="1" t="s">
        <v>5832</v>
      </c>
      <c r="J3719" s="1" t="s">
        <v>2212</v>
      </c>
      <c r="K3719" s="1" t="str">
        <f t="shared" si="117"/>
        <v>2010</v>
      </c>
      <c r="L3719" s="1">
        <f t="shared" si="116"/>
        <v>21</v>
      </c>
      <c r="M3719" s="1" t="s">
        <v>79</v>
      </c>
    </row>
    <row r="3720" spans="8:13">
      <c r="H3720" s="1" t="s">
        <v>301</v>
      </c>
      <c r="I3720" s="1" t="s">
        <v>7060</v>
      </c>
      <c r="J3720" s="1" t="s">
        <v>384</v>
      </c>
      <c r="K3720" s="1" t="str">
        <f t="shared" si="117"/>
        <v>2015</v>
      </c>
      <c r="L3720" s="1">
        <f t="shared" si="116"/>
        <v>53</v>
      </c>
      <c r="M3720" s="1" t="s">
        <v>60</v>
      </c>
    </row>
    <row r="3721" spans="8:13">
      <c r="H3721" s="1" t="s">
        <v>240</v>
      </c>
      <c r="I3721" s="1" t="s">
        <v>7156</v>
      </c>
      <c r="J3721" s="1" t="s">
        <v>6104</v>
      </c>
      <c r="K3721" s="1" t="str">
        <f t="shared" si="117"/>
        <v>2015</v>
      </c>
      <c r="L3721" s="1">
        <f t="shared" si="116"/>
        <v>53</v>
      </c>
      <c r="M3721" s="1" t="s">
        <v>60</v>
      </c>
    </row>
    <row r="3722" spans="8:13">
      <c r="H3722" s="1" t="s">
        <v>301</v>
      </c>
      <c r="I3722" s="1" t="s">
        <v>7570</v>
      </c>
      <c r="J3722" s="1" t="s">
        <v>5680</v>
      </c>
      <c r="K3722" s="1" t="str">
        <f t="shared" si="117"/>
        <v>2020</v>
      </c>
      <c r="L3722" s="1">
        <f t="shared" si="116"/>
        <v>53</v>
      </c>
      <c r="M3722" s="1" t="s">
        <v>60</v>
      </c>
    </row>
    <row r="3723" spans="8:13">
      <c r="H3723" s="1" t="s">
        <v>308</v>
      </c>
      <c r="I3723" s="1" t="s">
        <v>7890</v>
      </c>
      <c r="J3723" s="1" t="s">
        <v>7891</v>
      </c>
      <c r="K3723" s="1" t="str">
        <f t="shared" si="117"/>
        <v>2007</v>
      </c>
      <c r="L3723" s="1">
        <f t="shared" si="116"/>
        <v>53</v>
      </c>
      <c r="M3723" s="1" t="s">
        <v>60</v>
      </c>
    </row>
    <row r="3724" spans="8:13">
      <c r="H3724" s="1" t="s">
        <v>301</v>
      </c>
      <c r="I3724" s="1" t="s">
        <v>6586</v>
      </c>
      <c r="J3724" s="1" t="s">
        <v>4044</v>
      </c>
      <c r="K3724" s="1" t="str">
        <f t="shared" si="117"/>
        <v>2020</v>
      </c>
      <c r="L3724" s="1">
        <f t="shared" si="116"/>
        <v>53</v>
      </c>
      <c r="M3724" s="1" t="s">
        <v>60</v>
      </c>
    </row>
    <row r="3725" spans="8:13">
      <c r="H3725" s="1" t="s">
        <v>301</v>
      </c>
      <c r="I3725" s="1" t="s">
        <v>8534</v>
      </c>
      <c r="J3725" s="1" t="s">
        <v>5710</v>
      </c>
      <c r="K3725" s="1" t="str">
        <f t="shared" si="117"/>
        <v>2020</v>
      </c>
      <c r="L3725" s="1">
        <f t="shared" si="116"/>
        <v>53</v>
      </c>
      <c r="M3725" s="1" t="s">
        <v>60</v>
      </c>
    </row>
    <row r="3726" spans="8:13">
      <c r="H3726" s="1" t="s">
        <v>240</v>
      </c>
      <c r="I3726" s="1" t="s">
        <v>10161</v>
      </c>
      <c r="J3726" s="1" t="s">
        <v>10162</v>
      </c>
      <c r="K3726" s="1" t="str">
        <f t="shared" si="117"/>
        <v>2011</v>
      </c>
      <c r="L3726" s="1">
        <f t="shared" si="116"/>
        <v>53</v>
      </c>
      <c r="M3726" s="1" t="s">
        <v>60</v>
      </c>
    </row>
    <row r="3727" spans="8:13">
      <c r="H3727" s="1" t="s">
        <v>301</v>
      </c>
      <c r="I3727" s="1" t="s">
        <v>3450</v>
      </c>
      <c r="J3727" s="1" t="s">
        <v>2770</v>
      </c>
      <c r="K3727" s="1" t="str">
        <f t="shared" si="117"/>
        <v>2015</v>
      </c>
      <c r="L3727" s="1">
        <f t="shared" si="116"/>
        <v>53</v>
      </c>
      <c r="M3727" s="1" t="s">
        <v>60</v>
      </c>
    </row>
    <row r="3728" spans="8:13">
      <c r="H3728" s="1" t="s">
        <v>301</v>
      </c>
      <c r="I3728" s="1" t="s">
        <v>2332</v>
      </c>
      <c r="J3728" s="1" t="s">
        <v>8261</v>
      </c>
      <c r="K3728" s="1" t="str">
        <f t="shared" si="117"/>
        <v>2020</v>
      </c>
      <c r="L3728" s="1">
        <f t="shared" si="116"/>
        <v>53</v>
      </c>
      <c r="M3728" s="1" t="s">
        <v>60</v>
      </c>
    </row>
    <row r="3729" spans="8:13" hidden="1">
      <c r="H3729" s="1" t="s">
        <v>88</v>
      </c>
      <c r="I3729" s="1" t="s">
        <v>11703</v>
      </c>
      <c r="J3729" s="1" t="s">
        <v>4622</v>
      </c>
      <c r="K3729" s="1" t="str">
        <f t="shared" si="117"/>
        <v>2015</v>
      </c>
      <c r="L3729" s="1">
        <f t="shared" si="116"/>
        <v>27</v>
      </c>
      <c r="M3729" s="1" t="s">
        <v>79</v>
      </c>
    </row>
    <row r="3730" spans="8:13">
      <c r="H3730" s="1" t="s">
        <v>308</v>
      </c>
      <c r="I3730" s="1" t="s">
        <v>6666</v>
      </c>
      <c r="J3730" s="1" t="s">
        <v>412</v>
      </c>
      <c r="K3730" s="1" t="str">
        <f t="shared" si="117"/>
        <v>2016</v>
      </c>
      <c r="L3730" s="1">
        <f t="shared" si="116"/>
        <v>53</v>
      </c>
      <c r="M3730" s="1" t="s">
        <v>60</v>
      </c>
    </row>
    <row r="3731" spans="8:13" hidden="1">
      <c r="H3731" s="1" t="s">
        <v>448</v>
      </c>
      <c r="I3731" s="1" t="s">
        <v>6186</v>
      </c>
      <c r="J3731" s="1" t="s">
        <v>3409</v>
      </c>
      <c r="K3731" s="1" t="str">
        <f t="shared" si="117"/>
        <v>2004</v>
      </c>
      <c r="L3731" s="1">
        <f t="shared" si="116"/>
        <v>20</v>
      </c>
      <c r="M3731" s="1" t="s">
        <v>79</v>
      </c>
    </row>
    <row r="3732" spans="8:13">
      <c r="H3732" s="1" t="s">
        <v>301</v>
      </c>
      <c r="I3732" s="1"/>
      <c r="J3732" s="1"/>
      <c r="K3732" s="1" t="str">
        <f t="shared" si="117"/>
        <v>1900</v>
      </c>
      <c r="L3732" s="1">
        <f t="shared" si="116"/>
        <v>53</v>
      </c>
      <c r="M3732" s="1" t="s">
        <v>60</v>
      </c>
    </row>
    <row r="3733" spans="8:13" hidden="1">
      <c r="H3733" s="1" t="s">
        <v>63</v>
      </c>
      <c r="I3733" s="1" t="s">
        <v>11711</v>
      </c>
      <c r="J3733" s="1" t="s">
        <v>1222</v>
      </c>
      <c r="K3733" s="1" t="str">
        <f t="shared" si="117"/>
        <v>2015</v>
      </c>
      <c r="L3733" s="1">
        <f t="shared" si="116"/>
        <v>29</v>
      </c>
      <c r="M3733" s="1" t="s">
        <v>79</v>
      </c>
    </row>
    <row r="3734" spans="8:13" hidden="1">
      <c r="H3734" s="1" t="s">
        <v>55</v>
      </c>
      <c r="I3734" s="1" t="s">
        <v>11711</v>
      </c>
      <c r="J3734" s="1" t="s">
        <v>5747</v>
      </c>
      <c r="K3734" s="1" t="str">
        <f t="shared" si="117"/>
        <v>2015</v>
      </c>
      <c r="L3734" s="1">
        <f t="shared" si="116"/>
        <v>3</v>
      </c>
      <c r="M3734" s="1" t="s">
        <v>79</v>
      </c>
    </row>
    <row r="3735" spans="8:13">
      <c r="H3735" s="1" t="s">
        <v>240</v>
      </c>
      <c r="I3735" s="1" t="s">
        <v>241</v>
      </c>
      <c r="J3735" s="1" t="s">
        <v>243</v>
      </c>
      <c r="K3735" s="1" t="str">
        <f t="shared" si="117"/>
        <v>2017</v>
      </c>
      <c r="L3735" s="1">
        <f t="shared" si="116"/>
        <v>54</v>
      </c>
      <c r="M3735" s="1" t="s">
        <v>60</v>
      </c>
    </row>
    <row r="3736" spans="8:13" hidden="1">
      <c r="H3736" s="1" t="s">
        <v>78</v>
      </c>
      <c r="I3736" s="1" t="s">
        <v>3497</v>
      </c>
      <c r="J3736" s="1" t="s">
        <v>11716</v>
      </c>
      <c r="K3736" s="1" t="str">
        <f t="shared" si="117"/>
        <v>2009</v>
      </c>
      <c r="L3736" s="1">
        <f t="shared" si="116"/>
        <v>22</v>
      </c>
      <c r="M3736" s="1" t="s">
        <v>79</v>
      </c>
    </row>
    <row r="3737" spans="8:13" hidden="1">
      <c r="H3737" s="1" t="s">
        <v>158</v>
      </c>
      <c r="I3737" s="1" t="s">
        <v>5505</v>
      </c>
      <c r="J3737" s="1" t="s">
        <v>5747</v>
      </c>
      <c r="K3737" s="1" t="str">
        <f t="shared" si="117"/>
        <v>2015</v>
      </c>
      <c r="L3737" s="1">
        <f t="shared" si="116"/>
        <v>10</v>
      </c>
      <c r="M3737" s="1" t="s">
        <v>79</v>
      </c>
    </row>
    <row r="3738" spans="8:13">
      <c r="H3738" s="1" t="s">
        <v>351</v>
      </c>
      <c r="I3738" s="1" t="s">
        <v>352</v>
      </c>
      <c r="J3738" s="1" t="s">
        <v>355</v>
      </c>
      <c r="K3738" s="1" t="str">
        <f t="shared" si="117"/>
        <v>2015</v>
      </c>
      <c r="L3738" s="1">
        <f t="shared" si="116"/>
        <v>54</v>
      </c>
      <c r="M3738" s="1" t="s">
        <v>60</v>
      </c>
    </row>
    <row r="3739" spans="8:13" hidden="1">
      <c r="H3739" s="1" t="s">
        <v>484</v>
      </c>
      <c r="I3739" s="1" t="s">
        <v>11688</v>
      </c>
      <c r="J3739" s="1" t="s">
        <v>11722</v>
      </c>
      <c r="K3739" s="1" t="str">
        <f t="shared" si="117"/>
        <v>1990</v>
      </c>
      <c r="L3739" s="1">
        <f t="shared" si="116"/>
        <v>22</v>
      </c>
      <c r="M3739" s="1" t="s">
        <v>79</v>
      </c>
    </row>
    <row r="3740" spans="8:13">
      <c r="H3740" s="1" t="s">
        <v>351</v>
      </c>
      <c r="I3740" s="1" t="s">
        <v>1798</v>
      </c>
      <c r="J3740" s="1" t="s">
        <v>1799</v>
      </c>
      <c r="K3740" s="1" t="str">
        <f t="shared" si="117"/>
        <v>2017</v>
      </c>
      <c r="L3740" s="1">
        <f t="shared" si="116"/>
        <v>54</v>
      </c>
      <c r="M3740" s="1" t="s">
        <v>60</v>
      </c>
    </row>
    <row r="3741" spans="8:13">
      <c r="H3741" s="1" t="s">
        <v>375</v>
      </c>
      <c r="I3741" s="1" t="s">
        <v>572</v>
      </c>
      <c r="J3741" s="1" t="s">
        <v>162</v>
      </c>
      <c r="K3741" s="1" t="str">
        <f t="shared" si="117"/>
        <v>2016</v>
      </c>
      <c r="L3741" s="1">
        <f t="shared" si="116"/>
        <v>54</v>
      </c>
      <c r="M3741" s="1" t="s">
        <v>60</v>
      </c>
    </row>
    <row r="3742" spans="8:13" hidden="1">
      <c r="H3742" s="1" t="s">
        <v>136</v>
      </c>
      <c r="I3742" s="1" t="s">
        <v>11727</v>
      </c>
      <c r="J3742" s="1" t="s">
        <v>11728</v>
      </c>
      <c r="K3742" s="1" t="str">
        <f t="shared" si="117"/>
        <v>2016</v>
      </c>
      <c r="L3742" s="1">
        <f t="shared" si="116"/>
        <v>50</v>
      </c>
      <c r="M3742" s="1" t="s">
        <v>79</v>
      </c>
    </row>
    <row r="3743" spans="8:13">
      <c r="H3743" s="1" t="s">
        <v>240</v>
      </c>
      <c r="I3743" s="1" t="s">
        <v>2847</v>
      </c>
      <c r="J3743" s="1" t="s">
        <v>2854</v>
      </c>
      <c r="K3743" s="1" t="str">
        <f t="shared" si="117"/>
        <v>2018</v>
      </c>
      <c r="L3743" s="1">
        <f t="shared" si="116"/>
        <v>54</v>
      </c>
      <c r="M3743" s="1" t="s">
        <v>60</v>
      </c>
    </row>
    <row r="3744" spans="8:13">
      <c r="H3744" s="1" t="s">
        <v>375</v>
      </c>
      <c r="I3744" s="1" t="s">
        <v>3623</v>
      </c>
      <c r="J3744" s="1" t="s">
        <v>174</v>
      </c>
      <c r="K3744" s="1" t="str">
        <f t="shared" si="117"/>
        <v>2016</v>
      </c>
      <c r="L3744" s="1">
        <f t="shared" si="116"/>
        <v>54</v>
      </c>
      <c r="M3744" s="1" t="s">
        <v>60</v>
      </c>
    </row>
    <row r="3745" spans="8:13">
      <c r="H3745" s="1" t="s">
        <v>351</v>
      </c>
      <c r="I3745" s="1" t="s">
        <v>804</v>
      </c>
      <c r="J3745" s="1" t="s">
        <v>2111</v>
      </c>
      <c r="K3745" s="1" t="str">
        <f t="shared" si="117"/>
        <v>2017</v>
      </c>
      <c r="L3745" s="1">
        <f t="shared" si="116"/>
        <v>54</v>
      </c>
      <c r="M3745" s="1" t="s">
        <v>60</v>
      </c>
    </row>
    <row r="3746" spans="8:13" hidden="1">
      <c r="H3746" s="1" t="s">
        <v>217</v>
      </c>
      <c r="I3746" s="1" t="s">
        <v>11727</v>
      </c>
      <c r="J3746" s="1" t="s">
        <v>1413</v>
      </c>
      <c r="K3746" s="1" t="str">
        <f t="shared" si="117"/>
        <v>2015</v>
      </c>
      <c r="L3746" s="1">
        <f t="shared" si="116"/>
        <v>15</v>
      </c>
      <c r="M3746" s="1" t="s">
        <v>79</v>
      </c>
    </row>
    <row r="3747" spans="8:13">
      <c r="H3747" s="1" t="s">
        <v>351</v>
      </c>
      <c r="I3747" s="1" t="s">
        <v>3838</v>
      </c>
      <c r="J3747" s="1" t="s">
        <v>250</v>
      </c>
      <c r="K3747" s="1" t="str">
        <f t="shared" si="117"/>
        <v>2016</v>
      </c>
      <c r="L3747" s="1">
        <f t="shared" si="116"/>
        <v>54</v>
      </c>
      <c r="M3747" s="1" t="s">
        <v>60</v>
      </c>
    </row>
    <row r="3748" spans="8:13" hidden="1">
      <c r="H3748" s="1" t="s">
        <v>144</v>
      </c>
      <c r="I3748" s="1" t="s">
        <v>4134</v>
      </c>
      <c r="J3748" s="1" t="s">
        <v>3952</v>
      </c>
      <c r="K3748" s="1" t="str">
        <f t="shared" si="117"/>
        <v>2016</v>
      </c>
      <c r="L3748" s="1">
        <f t="shared" si="116"/>
        <v>24</v>
      </c>
      <c r="M3748" s="1" t="s">
        <v>79</v>
      </c>
    </row>
    <row r="3749" spans="8:13">
      <c r="H3749" s="1" t="s">
        <v>351</v>
      </c>
      <c r="I3749" s="1" t="s">
        <v>4828</v>
      </c>
      <c r="J3749" s="1" t="s">
        <v>4840</v>
      </c>
      <c r="K3749" s="1" t="str">
        <f t="shared" si="117"/>
        <v>2016</v>
      </c>
      <c r="L3749" s="1">
        <f t="shared" si="116"/>
        <v>54</v>
      </c>
      <c r="M3749" s="1" t="s">
        <v>60</v>
      </c>
    </row>
    <row r="3750" spans="8:13">
      <c r="H3750" s="1" t="s">
        <v>240</v>
      </c>
      <c r="I3750" s="1" t="s">
        <v>2843</v>
      </c>
      <c r="J3750" s="1" t="s">
        <v>5023</v>
      </c>
      <c r="K3750" s="1" t="str">
        <f t="shared" si="117"/>
        <v>2017</v>
      </c>
      <c r="L3750" s="1">
        <f t="shared" si="116"/>
        <v>54</v>
      </c>
      <c r="M3750" s="1" t="s">
        <v>60</v>
      </c>
    </row>
    <row r="3751" spans="8:13">
      <c r="H3751" s="1" t="s">
        <v>240</v>
      </c>
      <c r="I3751" s="1" t="s">
        <v>5155</v>
      </c>
      <c r="J3751" s="1" t="s">
        <v>496</v>
      </c>
      <c r="K3751" s="1" t="str">
        <f t="shared" si="117"/>
        <v>2017</v>
      </c>
      <c r="L3751" s="1">
        <f t="shared" si="116"/>
        <v>54</v>
      </c>
      <c r="M3751" s="1" t="s">
        <v>60</v>
      </c>
    </row>
    <row r="3752" spans="8:13" hidden="1">
      <c r="H3752" s="1" t="s">
        <v>247</v>
      </c>
      <c r="I3752" s="1" t="s">
        <v>11740</v>
      </c>
      <c r="J3752" s="1" t="s">
        <v>3458</v>
      </c>
      <c r="K3752" s="1" t="str">
        <f t="shared" si="117"/>
        <v>2018</v>
      </c>
      <c r="L3752" s="1">
        <f t="shared" si="116"/>
        <v>13</v>
      </c>
      <c r="M3752" s="1" t="s">
        <v>79</v>
      </c>
    </row>
    <row r="3753" spans="8:13" hidden="1">
      <c r="H3753" s="1">
        <v>12</v>
      </c>
      <c r="I3753" s="1" t="s">
        <v>11740</v>
      </c>
      <c r="J3753" s="1" t="s">
        <v>6078</v>
      </c>
      <c r="K3753" s="1" t="str">
        <f t="shared" si="117"/>
        <v>2017</v>
      </c>
      <c r="L3753" s="1">
        <f t="shared" si="116"/>
        <v>9</v>
      </c>
      <c r="M3753" s="1" t="s">
        <v>79</v>
      </c>
    </row>
    <row r="3754" spans="8:13" hidden="1">
      <c r="H3754" s="1" t="s">
        <v>324</v>
      </c>
      <c r="I3754" s="1" t="s">
        <v>9305</v>
      </c>
      <c r="J3754" s="1" t="s">
        <v>7542</v>
      </c>
      <c r="K3754" s="1" t="str">
        <f t="shared" si="117"/>
        <v>2020</v>
      </c>
      <c r="L3754" s="1">
        <f t="shared" si="116"/>
        <v>13</v>
      </c>
      <c r="M3754" s="1" t="s">
        <v>79</v>
      </c>
    </row>
    <row r="3755" spans="8:13" hidden="1">
      <c r="H3755" s="1" t="s">
        <v>1343</v>
      </c>
      <c r="I3755" s="1" t="s">
        <v>9305</v>
      </c>
      <c r="J3755" s="1" t="s">
        <v>3668</v>
      </c>
      <c r="K3755" s="1" t="str">
        <f t="shared" si="117"/>
        <v>2018</v>
      </c>
      <c r="L3755" s="1">
        <f t="shared" si="116"/>
        <v>39</v>
      </c>
      <c r="M3755" s="1" t="s">
        <v>79</v>
      </c>
    </row>
    <row r="3756" spans="8:13" hidden="1">
      <c r="H3756" s="1" t="s">
        <v>247</v>
      </c>
      <c r="I3756" s="1" t="s">
        <v>9305</v>
      </c>
      <c r="J3756" s="1" t="s">
        <v>1699</v>
      </c>
      <c r="K3756" s="1" t="str">
        <f t="shared" si="117"/>
        <v>2019</v>
      </c>
      <c r="L3756" s="1">
        <f t="shared" si="116"/>
        <v>14</v>
      </c>
      <c r="M3756" s="1" t="s">
        <v>79</v>
      </c>
    </row>
    <row r="3757" spans="8:13" hidden="1">
      <c r="H3757" s="1" t="s">
        <v>55</v>
      </c>
      <c r="I3757" s="1" t="s">
        <v>9305</v>
      </c>
      <c r="J3757" s="1" t="s">
        <v>7542</v>
      </c>
      <c r="K3757" s="1" t="str">
        <f t="shared" si="117"/>
        <v>2020</v>
      </c>
      <c r="L3757" s="1">
        <f t="shared" si="116"/>
        <v>4</v>
      </c>
      <c r="M3757" s="1" t="s">
        <v>79</v>
      </c>
    </row>
    <row r="3758" spans="8:13" hidden="1">
      <c r="H3758" s="1" t="s">
        <v>169</v>
      </c>
      <c r="I3758" s="1" t="s">
        <v>9305</v>
      </c>
      <c r="J3758" s="1" t="s">
        <v>10281</v>
      </c>
      <c r="K3758" s="1" t="str">
        <f t="shared" si="117"/>
        <v>2020</v>
      </c>
      <c r="L3758" s="1">
        <f t="shared" si="116"/>
        <v>20</v>
      </c>
      <c r="M3758" s="1" t="s">
        <v>79</v>
      </c>
    </row>
    <row r="3759" spans="8:13" hidden="1">
      <c r="H3759" s="1" t="s">
        <v>130</v>
      </c>
      <c r="I3759" s="1" t="s">
        <v>9305</v>
      </c>
      <c r="J3759" s="1" t="s">
        <v>11762</v>
      </c>
      <c r="K3759" s="1" t="str">
        <f t="shared" si="117"/>
        <v>2016</v>
      </c>
      <c r="L3759" s="1">
        <f t="shared" si="116"/>
        <v>8</v>
      </c>
      <c r="M3759" s="1" t="s">
        <v>79</v>
      </c>
    </row>
    <row r="3760" spans="8:13">
      <c r="H3760" s="1" t="s">
        <v>240</v>
      </c>
      <c r="I3760" s="1" t="s">
        <v>5645</v>
      </c>
      <c r="J3760" s="1" t="s">
        <v>5648</v>
      </c>
      <c r="K3760" s="1" t="str">
        <f t="shared" si="117"/>
        <v>2016</v>
      </c>
      <c r="L3760" s="1">
        <f t="shared" ref="L3760:L3823" si="118">H3760-(TEXT(I3760,"YYYY")-TEXT(J3760,"YYYY"))</f>
        <v>54</v>
      </c>
      <c r="M3760" s="1" t="s">
        <v>60</v>
      </c>
    </row>
    <row r="3761" spans="8:13">
      <c r="H3761" s="1" t="s">
        <v>219</v>
      </c>
      <c r="I3761" s="1" t="s">
        <v>6153</v>
      </c>
      <c r="J3761" s="1" t="s">
        <v>2212</v>
      </c>
      <c r="K3761" s="1" t="str">
        <f t="shared" si="117"/>
        <v>2010</v>
      </c>
      <c r="L3761" s="1">
        <f t="shared" si="118"/>
        <v>54</v>
      </c>
      <c r="M3761" s="1" t="s">
        <v>60</v>
      </c>
    </row>
    <row r="3762" spans="8:13" hidden="1">
      <c r="H3762" s="1" t="s">
        <v>126</v>
      </c>
      <c r="I3762" s="1" t="s">
        <v>1742</v>
      </c>
      <c r="J3762" s="1" t="s">
        <v>6255</v>
      </c>
      <c r="K3762" s="1" t="str">
        <f t="shared" si="117"/>
        <v>2015</v>
      </c>
      <c r="L3762" s="1">
        <f t="shared" si="118"/>
        <v>14</v>
      </c>
      <c r="M3762" s="1" t="s">
        <v>79</v>
      </c>
    </row>
    <row r="3763" spans="8:13" hidden="1">
      <c r="H3763" s="1" t="s">
        <v>217</v>
      </c>
      <c r="I3763" s="1" t="s">
        <v>1742</v>
      </c>
      <c r="J3763" s="1" t="s">
        <v>4961</v>
      </c>
      <c r="K3763" s="1" t="str">
        <f t="shared" si="117"/>
        <v>2014</v>
      </c>
      <c r="L3763" s="1">
        <f t="shared" si="118"/>
        <v>15</v>
      </c>
      <c r="M3763" s="1" t="s">
        <v>79</v>
      </c>
    </row>
    <row r="3764" spans="8:13">
      <c r="H3764" s="1" t="s">
        <v>240</v>
      </c>
      <c r="I3764" s="1" t="s">
        <v>6440</v>
      </c>
      <c r="J3764" s="1" t="s">
        <v>1534</v>
      </c>
      <c r="K3764" s="1" t="str">
        <f t="shared" si="117"/>
        <v>2016</v>
      </c>
      <c r="L3764" s="1">
        <f t="shared" si="118"/>
        <v>54</v>
      </c>
      <c r="M3764" s="1" t="s">
        <v>60</v>
      </c>
    </row>
    <row r="3765" spans="8:13">
      <c r="H3765" s="1" t="s">
        <v>375</v>
      </c>
      <c r="I3765" s="1" t="s">
        <v>6652</v>
      </c>
      <c r="J3765" s="1" t="s">
        <v>6645</v>
      </c>
      <c r="K3765" s="1" t="str">
        <f t="shared" si="117"/>
        <v>2014</v>
      </c>
      <c r="L3765" s="1">
        <f t="shared" si="118"/>
        <v>54</v>
      </c>
      <c r="M3765" s="1" t="s">
        <v>60</v>
      </c>
    </row>
    <row r="3766" spans="8:13">
      <c r="H3766" s="1" t="s">
        <v>375</v>
      </c>
      <c r="I3766" s="1" t="s">
        <v>178</v>
      </c>
      <c r="J3766" s="1" t="s">
        <v>9130</v>
      </c>
      <c r="K3766" s="1" t="str">
        <f t="shared" si="117"/>
        <v>2010</v>
      </c>
      <c r="L3766" s="1">
        <f t="shared" si="118"/>
        <v>54</v>
      </c>
      <c r="M3766" s="1" t="s">
        <v>60</v>
      </c>
    </row>
    <row r="3767" spans="8:13" hidden="1">
      <c r="H3767" s="1" t="s">
        <v>479</v>
      </c>
      <c r="I3767" s="1" t="s">
        <v>8372</v>
      </c>
      <c r="J3767" s="1" t="s">
        <v>8373</v>
      </c>
      <c r="K3767" s="1" t="str">
        <f t="shared" si="117"/>
        <v>2015</v>
      </c>
      <c r="L3767" s="1">
        <f t="shared" si="118"/>
        <v>19</v>
      </c>
      <c r="M3767" s="1" t="s">
        <v>79</v>
      </c>
    </row>
    <row r="3768" spans="8:13" hidden="1">
      <c r="H3768" s="1" t="s">
        <v>247</v>
      </c>
      <c r="I3768" s="1" t="s">
        <v>8377</v>
      </c>
      <c r="J3768" s="1" t="s">
        <v>11777</v>
      </c>
      <c r="K3768" s="1" t="str">
        <f t="shared" si="117"/>
        <v>2014</v>
      </c>
      <c r="L3768" s="1">
        <f t="shared" si="118"/>
        <v>14</v>
      </c>
      <c r="M3768" s="1" t="s">
        <v>79</v>
      </c>
    </row>
    <row r="3769" spans="8:13" hidden="1">
      <c r="H3769" s="1" t="s">
        <v>644</v>
      </c>
      <c r="I3769" s="1" t="s">
        <v>8377</v>
      </c>
      <c r="J3769" s="1" t="s">
        <v>11778</v>
      </c>
      <c r="K3769" s="1" t="str">
        <f t="shared" si="117"/>
        <v>2012</v>
      </c>
      <c r="L3769" s="1">
        <f t="shared" si="118"/>
        <v>32</v>
      </c>
      <c r="M3769" s="1" t="s">
        <v>79</v>
      </c>
    </row>
    <row r="3770" spans="8:13" hidden="1">
      <c r="H3770" s="1" t="s">
        <v>1152</v>
      </c>
      <c r="I3770" s="1" t="s">
        <v>8377</v>
      </c>
      <c r="J3770" s="1" t="s">
        <v>11780</v>
      </c>
      <c r="K3770" s="1" t="str">
        <f t="shared" si="117"/>
        <v>2014</v>
      </c>
      <c r="L3770" s="1">
        <f t="shared" si="118"/>
        <v>76</v>
      </c>
      <c r="M3770" s="1" t="s">
        <v>79</v>
      </c>
    </row>
    <row r="3771" spans="8:13">
      <c r="H3771" s="1" t="s">
        <v>375</v>
      </c>
      <c r="I3771" s="1" t="s">
        <v>9293</v>
      </c>
      <c r="J3771" s="1" t="s">
        <v>527</v>
      </c>
      <c r="K3771" s="1" t="str">
        <f t="shared" si="117"/>
        <v>2018</v>
      </c>
      <c r="L3771" s="1">
        <f t="shared" si="118"/>
        <v>54</v>
      </c>
      <c r="M3771" s="1" t="s">
        <v>60</v>
      </c>
    </row>
    <row r="3772" spans="8:13" hidden="1">
      <c r="H3772" s="1" t="s">
        <v>351</v>
      </c>
      <c r="I3772" s="1" t="s">
        <v>11784</v>
      </c>
      <c r="J3772" s="1" t="s">
        <v>11785</v>
      </c>
      <c r="K3772" s="1" t="str">
        <f t="shared" si="117"/>
        <v>2008</v>
      </c>
      <c r="L3772" s="1">
        <f t="shared" si="118"/>
        <v>48</v>
      </c>
      <c r="M3772" s="1" t="s">
        <v>79</v>
      </c>
    </row>
    <row r="3773" spans="8:13">
      <c r="H3773" s="1" t="s">
        <v>160</v>
      </c>
      <c r="I3773" s="1" t="s">
        <v>9447</v>
      </c>
      <c r="J3773" s="1" t="s">
        <v>575</v>
      </c>
      <c r="K3773" s="1" t="str">
        <f t="shared" si="117"/>
        <v>2008</v>
      </c>
      <c r="L3773" s="1">
        <f t="shared" si="118"/>
        <v>54</v>
      </c>
      <c r="M3773" s="1" t="s">
        <v>60</v>
      </c>
    </row>
    <row r="3774" spans="8:13" hidden="1">
      <c r="H3774" s="1" t="s">
        <v>144</v>
      </c>
      <c r="I3774" s="1" t="s">
        <v>8180</v>
      </c>
      <c r="J3774" s="1" t="s">
        <v>6826</v>
      </c>
      <c r="K3774" s="1" t="str">
        <f t="shared" si="117"/>
        <v>2014</v>
      </c>
      <c r="L3774" s="1">
        <f t="shared" si="118"/>
        <v>18</v>
      </c>
      <c r="M3774" s="1" t="s">
        <v>79</v>
      </c>
    </row>
    <row r="3775" spans="8:13">
      <c r="H3775" s="1" t="s">
        <v>240</v>
      </c>
      <c r="I3775" s="1" t="s">
        <v>9455</v>
      </c>
      <c r="J3775" s="1" t="s">
        <v>9439</v>
      </c>
      <c r="K3775" s="1" t="str">
        <f t="shared" si="117"/>
        <v>2012</v>
      </c>
      <c r="L3775" s="1">
        <f t="shared" si="118"/>
        <v>54</v>
      </c>
      <c r="M3775" s="1" t="s">
        <v>60</v>
      </c>
    </row>
    <row r="3776" spans="8:13">
      <c r="H3776" s="1" t="s">
        <v>308</v>
      </c>
      <c r="I3776" s="1" t="s">
        <v>9700</v>
      </c>
      <c r="J3776" s="1" t="s">
        <v>10300</v>
      </c>
      <c r="K3776" s="1" t="str">
        <f t="shared" si="117"/>
        <v>2010</v>
      </c>
      <c r="L3776" s="1">
        <f t="shared" si="118"/>
        <v>54</v>
      </c>
      <c r="M3776" s="1" t="s">
        <v>60</v>
      </c>
    </row>
    <row r="3777" spans="8:13">
      <c r="H3777" s="1" t="s">
        <v>351</v>
      </c>
      <c r="I3777" s="1" t="s">
        <v>1056</v>
      </c>
      <c r="J3777" s="1" t="s">
        <v>459</v>
      </c>
      <c r="K3777" s="1" t="str">
        <f t="shared" si="117"/>
        <v>2019</v>
      </c>
      <c r="L3777" s="1">
        <f t="shared" si="118"/>
        <v>55</v>
      </c>
      <c r="M3777" s="1" t="s">
        <v>60</v>
      </c>
    </row>
    <row r="3778" spans="8:13" hidden="1">
      <c r="H3778" s="1" t="s">
        <v>367</v>
      </c>
      <c r="I3778" s="1" t="s">
        <v>11792</v>
      </c>
      <c r="J3778" s="1" t="s">
        <v>11792</v>
      </c>
      <c r="K3778" s="1" t="str">
        <f t="shared" ref="K3778:K3841" si="119">TEXT(J3778,"YYYY")</f>
        <v>2015</v>
      </c>
      <c r="L3778" s="1">
        <f t="shared" si="118"/>
        <v>26</v>
      </c>
      <c r="M3778" s="1" t="s">
        <v>79</v>
      </c>
    </row>
    <row r="3779" spans="8:13">
      <c r="H3779" s="1" t="s">
        <v>375</v>
      </c>
      <c r="I3779" s="1" t="s">
        <v>1085</v>
      </c>
      <c r="J3779" s="1" t="s">
        <v>474</v>
      </c>
      <c r="K3779" s="1" t="str">
        <f t="shared" si="119"/>
        <v>2018</v>
      </c>
      <c r="L3779" s="1">
        <f t="shared" si="118"/>
        <v>55</v>
      </c>
      <c r="M3779" s="1" t="s">
        <v>60</v>
      </c>
    </row>
    <row r="3780" spans="8:13">
      <c r="H3780" s="1" t="s">
        <v>351</v>
      </c>
      <c r="I3780" s="1" t="s">
        <v>1390</v>
      </c>
      <c r="J3780" s="1" t="s">
        <v>1396</v>
      </c>
      <c r="K3780" s="1" t="str">
        <f t="shared" si="119"/>
        <v>2019</v>
      </c>
      <c r="L3780" s="1">
        <f t="shared" si="118"/>
        <v>55</v>
      </c>
      <c r="M3780" s="1" t="s">
        <v>60</v>
      </c>
    </row>
    <row r="3781" spans="8:13" hidden="1">
      <c r="H3781" s="1" t="s">
        <v>130</v>
      </c>
      <c r="I3781" s="1" t="s">
        <v>11800</v>
      </c>
      <c r="J3781" s="1" t="s">
        <v>11801</v>
      </c>
      <c r="K3781" s="1" t="str">
        <f t="shared" si="119"/>
        <v>2005</v>
      </c>
      <c r="L3781" s="1">
        <f t="shared" si="118"/>
        <v>2</v>
      </c>
      <c r="M3781" s="1" t="s">
        <v>79</v>
      </c>
    </row>
    <row r="3782" spans="8:13">
      <c r="H3782" s="1" t="s">
        <v>351</v>
      </c>
      <c r="I3782" s="1" t="s">
        <v>431</v>
      </c>
      <c r="J3782" s="1" t="s">
        <v>486</v>
      </c>
      <c r="K3782" s="1" t="str">
        <f t="shared" si="119"/>
        <v>2018</v>
      </c>
      <c r="L3782" s="1">
        <f t="shared" si="118"/>
        <v>55</v>
      </c>
      <c r="M3782" s="1" t="s">
        <v>60</v>
      </c>
    </row>
    <row r="3783" spans="8:13">
      <c r="H3783" s="1" t="s">
        <v>308</v>
      </c>
      <c r="I3783" s="1" t="s">
        <v>1643</v>
      </c>
      <c r="J3783" s="1" t="s">
        <v>873</v>
      </c>
      <c r="K3783" s="1" t="str">
        <f t="shared" si="119"/>
        <v>2017</v>
      </c>
      <c r="L3783" s="1">
        <f t="shared" si="118"/>
        <v>55</v>
      </c>
      <c r="M3783" s="1" t="s">
        <v>60</v>
      </c>
    </row>
    <row r="3784" spans="8:13" hidden="1">
      <c r="H3784" s="1" t="s">
        <v>299</v>
      </c>
      <c r="I3784" s="1" t="s">
        <v>11800</v>
      </c>
      <c r="J3784" s="1" t="s">
        <v>11805</v>
      </c>
      <c r="K3784" s="1" t="str">
        <f t="shared" si="119"/>
        <v>2005</v>
      </c>
      <c r="L3784" s="1">
        <f t="shared" si="118"/>
        <v>34</v>
      </c>
      <c r="M3784" s="1" t="s">
        <v>79</v>
      </c>
    </row>
    <row r="3785" spans="8:13" hidden="1">
      <c r="H3785" s="1" t="s">
        <v>55</v>
      </c>
      <c r="I3785" s="1" t="s">
        <v>8180</v>
      </c>
      <c r="J3785" s="1" t="s">
        <v>8134</v>
      </c>
      <c r="K3785" s="1" t="str">
        <f t="shared" si="119"/>
        <v>2020</v>
      </c>
      <c r="L3785" s="1">
        <f t="shared" si="118"/>
        <v>4</v>
      </c>
      <c r="M3785" s="1" t="s">
        <v>79</v>
      </c>
    </row>
    <row r="3786" spans="8:13">
      <c r="H3786" s="1" t="s">
        <v>351</v>
      </c>
      <c r="I3786" s="1" t="s">
        <v>5342</v>
      </c>
      <c r="J3786" s="1" t="s">
        <v>352</v>
      </c>
      <c r="K3786" s="1" t="str">
        <f t="shared" si="119"/>
        <v>2016</v>
      </c>
      <c r="L3786" s="1">
        <f t="shared" si="118"/>
        <v>55</v>
      </c>
      <c r="M3786" s="1" t="s">
        <v>60</v>
      </c>
    </row>
    <row r="3787" spans="8:13" hidden="1">
      <c r="H3787" s="1" t="s">
        <v>134</v>
      </c>
      <c r="I3787" s="1" t="s">
        <v>8180</v>
      </c>
      <c r="J3787" s="1" t="s">
        <v>830</v>
      </c>
      <c r="K3787" s="1" t="str">
        <f t="shared" si="119"/>
        <v>2020</v>
      </c>
      <c r="L3787" s="1">
        <f t="shared" si="118"/>
        <v>27</v>
      </c>
      <c r="M3787" s="1" t="s">
        <v>79</v>
      </c>
    </row>
    <row r="3788" spans="8:13">
      <c r="H3788" s="1" t="s">
        <v>515</v>
      </c>
      <c r="I3788" s="1" t="s">
        <v>7821</v>
      </c>
      <c r="J3788" s="1" t="s">
        <v>7618</v>
      </c>
      <c r="K3788" s="1" t="str">
        <f t="shared" si="119"/>
        <v>2010</v>
      </c>
      <c r="L3788" s="1">
        <f t="shared" si="118"/>
        <v>55</v>
      </c>
      <c r="M3788" s="1" t="s">
        <v>60</v>
      </c>
    </row>
    <row r="3789" spans="8:13">
      <c r="H3789" s="1" t="s">
        <v>308</v>
      </c>
      <c r="I3789" s="1" t="s">
        <v>7502</v>
      </c>
      <c r="J3789" s="1" t="s">
        <v>7868</v>
      </c>
      <c r="K3789" s="1" t="str">
        <f t="shared" si="119"/>
        <v>2010</v>
      </c>
      <c r="L3789" s="1">
        <f t="shared" si="118"/>
        <v>55</v>
      </c>
      <c r="M3789" s="1" t="s">
        <v>60</v>
      </c>
    </row>
    <row r="3790" spans="8:13">
      <c r="H3790" s="1" t="s">
        <v>375</v>
      </c>
      <c r="I3790" s="1" t="s">
        <v>202</v>
      </c>
      <c r="J3790" s="1" t="s">
        <v>248</v>
      </c>
      <c r="K3790" s="1" t="str">
        <f t="shared" si="119"/>
        <v>2019</v>
      </c>
      <c r="L3790" s="1">
        <f t="shared" si="118"/>
        <v>55</v>
      </c>
      <c r="M3790" s="1" t="s">
        <v>60</v>
      </c>
    </row>
    <row r="3791" spans="8:13" hidden="1">
      <c r="H3791" s="1" t="s">
        <v>263</v>
      </c>
      <c r="I3791" s="1" t="s">
        <v>562</v>
      </c>
      <c r="J3791" s="1" t="s">
        <v>4638</v>
      </c>
      <c r="K3791" s="1" t="str">
        <f t="shared" si="119"/>
        <v>2012</v>
      </c>
      <c r="L3791" s="1">
        <f t="shared" si="118"/>
        <v>15</v>
      </c>
      <c r="M3791" s="1" t="s">
        <v>79</v>
      </c>
    </row>
    <row r="3792" spans="8:13" hidden="1">
      <c r="H3792" s="1" t="s">
        <v>197</v>
      </c>
      <c r="I3792" s="1" t="s">
        <v>562</v>
      </c>
      <c r="J3792" s="1" t="s">
        <v>562</v>
      </c>
      <c r="K3792" s="1" t="str">
        <f t="shared" si="119"/>
        <v>2015</v>
      </c>
      <c r="L3792" s="1">
        <f t="shared" si="118"/>
        <v>17</v>
      </c>
      <c r="M3792" s="1" t="s">
        <v>79</v>
      </c>
    </row>
    <row r="3793" spans="8:13">
      <c r="H3793" s="1" t="s">
        <v>160</v>
      </c>
      <c r="I3793" s="1" t="s">
        <v>9226</v>
      </c>
      <c r="J3793" s="1" t="s">
        <v>9227</v>
      </c>
      <c r="K3793" s="1" t="str">
        <f t="shared" si="119"/>
        <v>2009</v>
      </c>
      <c r="L3793" s="1">
        <f t="shared" si="118"/>
        <v>55</v>
      </c>
      <c r="M3793" s="1" t="s">
        <v>60</v>
      </c>
    </row>
    <row r="3794" spans="8:13" hidden="1">
      <c r="H3794" s="1" t="s">
        <v>375</v>
      </c>
      <c r="I3794" s="1" t="s">
        <v>11818</v>
      </c>
      <c r="J3794" s="1" t="s">
        <v>11818</v>
      </c>
      <c r="K3794" s="1" t="str">
        <f t="shared" si="119"/>
        <v>2015</v>
      </c>
      <c r="L3794" s="1">
        <f t="shared" si="118"/>
        <v>56</v>
      </c>
      <c r="M3794" s="1" t="s">
        <v>79</v>
      </c>
    </row>
    <row r="3795" spans="8:13">
      <c r="H3795" s="1" t="s">
        <v>308</v>
      </c>
      <c r="I3795" s="1" t="s">
        <v>9527</v>
      </c>
      <c r="J3795" s="1" t="s">
        <v>6669</v>
      </c>
      <c r="K3795" s="1" t="str">
        <f t="shared" si="119"/>
        <v>2010</v>
      </c>
      <c r="L3795" s="1">
        <f t="shared" si="118"/>
        <v>55</v>
      </c>
      <c r="M3795" s="1" t="s">
        <v>60</v>
      </c>
    </row>
    <row r="3796" spans="8:13">
      <c r="H3796" s="1" t="s">
        <v>375</v>
      </c>
      <c r="I3796" s="1" t="s">
        <v>9733</v>
      </c>
      <c r="J3796" s="1" t="s">
        <v>9739</v>
      </c>
      <c r="K3796" s="1" t="str">
        <f t="shared" si="119"/>
        <v>2011</v>
      </c>
      <c r="L3796" s="1">
        <f t="shared" si="118"/>
        <v>55</v>
      </c>
      <c r="M3796" s="1" t="s">
        <v>60</v>
      </c>
    </row>
    <row r="3797" spans="8:13">
      <c r="H3797" s="1" t="s">
        <v>382</v>
      </c>
      <c r="I3797" s="1" t="s">
        <v>9833</v>
      </c>
      <c r="J3797" s="1" t="s">
        <v>2679</v>
      </c>
      <c r="K3797" s="1" t="str">
        <f t="shared" si="119"/>
        <v>1998</v>
      </c>
      <c r="L3797" s="1">
        <f t="shared" si="118"/>
        <v>55</v>
      </c>
      <c r="M3797" s="1" t="s">
        <v>60</v>
      </c>
    </row>
    <row r="3798" spans="8:13">
      <c r="H3798" s="1" t="s">
        <v>351</v>
      </c>
      <c r="I3798" s="1" t="s">
        <v>9401</v>
      </c>
      <c r="J3798" s="1" t="s">
        <v>9563</v>
      </c>
      <c r="K3798" s="1" t="str">
        <f t="shared" si="119"/>
        <v>2013</v>
      </c>
      <c r="L3798" s="1">
        <f t="shared" si="118"/>
        <v>55</v>
      </c>
      <c r="M3798" s="1" t="s">
        <v>60</v>
      </c>
    </row>
    <row r="3799" spans="8:13">
      <c r="H3799" s="1" t="s">
        <v>351</v>
      </c>
      <c r="I3799" s="1" t="s">
        <v>4032</v>
      </c>
      <c r="J3799" s="1" t="s">
        <v>6607</v>
      </c>
      <c r="K3799" s="1" t="str">
        <f t="shared" si="119"/>
        <v>2020</v>
      </c>
      <c r="L3799" s="1">
        <f t="shared" si="118"/>
        <v>55</v>
      </c>
      <c r="M3799" s="1" t="s">
        <v>60</v>
      </c>
    </row>
    <row r="3800" spans="8:13">
      <c r="H3800" s="1" t="s">
        <v>308</v>
      </c>
      <c r="I3800" s="1" t="s">
        <v>309</v>
      </c>
      <c r="J3800" s="1" t="s">
        <v>312</v>
      </c>
      <c r="K3800" s="1" t="str">
        <f t="shared" si="119"/>
        <v>2018</v>
      </c>
      <c r="L3800" s="1">
        <f t="shared" si="118"/>
        <v>56</v>
      </c>
      <c r="M3800" s="1" t="s">
        <v>60</v>
      </c>
    </row>
    <row r="3801" spans="8:13" hidden="1">
      <c r="H3801" s="1" t="s">
        <v>130</v>
      </c>
      <c r="I3801" s="1" t="s">
        <v>11825</v>
      </c>
      <c r="J3801" s="1" t="s">
        <v>11138</v>
      </c>
      <c r="K3801" s="1" t="str">
        <f t="shared" si="119"/>
        <v>2014</v>
      </c>
      <c r="L3801" s="1">
        <f t="shared" si="118"/>
        <v>11</v>
      </c>
      <c r="M3801" s="1" t="s">
        <v>79</v>
      </c>
    </row>
    <row r="3802" spans="8:13">
      <c r="H3802" s="1" t="s">
        <v>375</v>
      </c>
      <c r="I3802" s="1" t="s">
        <v>1643</v>
      </c>
      <c r="J3802" s="1" t="s">
        <v>1725</v>
      </c>
      <c r="K3802" s="1" t="str">
        <f t="shared" si="119"/>
        <v>2019</v>
      </c>
      <c r="L3802" s="1">
        <f t="shared" si="118"/>
        <v>56</v>
      </c>
      <c r="M3802" s="1" t="s">
        <v>60</v>
      </c>
    </row>
    <row r="3803" spans="8:13" hidden="1">
      <c r="H3803" s="1" t="s">
        <v>99</v>
      </c>
      <c r="I3803" s="1" t="s">
        <v>6169</v>
      </c>
      <c r="J3803" s="1" t="s">
        <v>8409</v>
      </c>
      <c r="K3803" s="1" t="str">
        <f t="shared" si="119"/>
        <v>2013</v>
      </c>
      <c r="L3803" s="1">
        <f t="shared" si="118"/>
        <v>4</v>
      </c>
      <c r="M3803" s="1" t="s">
        <v>79</v>
      </c>
    </row>
    <row r="3804" spans="8:13">
      <c r="H3804" s="1" t="s">
        <v>375</v>
      </c>
      <c r="I3804" s="1" t="s">
        <v>2299</v>
      </c>
      <c r="J3804" s="1" t="s">
        <v>403</v>
      </c>
      <c r="K3804" s="1" t="str">
        <f t="shared" si="119"/>
        <v>2019</v>
      </c>
      <c r="L3804" s="1">
        <f t="shared" si="118"/>
        <v>56</v>
      </c>
      <c r="M3804" s="1" t="s">
        <v>60</v>
      </c>
    </row>
    <row r="3805" spans="8:13" hidden="1">
      <c r="H3805" s="1" t="s">
        <v>233</v>
      </c>
      <c r="I3805" s="1" t="s">
        <v>11825</v>
      </c>
      <c r="J3805" s="1" t="s">
        <v>7362</v>
      </c>
      <c r="K3805" s="1" t="str">
        <f t="shared" si="119"/>
        <v>2015</v>
      </c>
      <c r="L3805" s="1">
        <f t="shared" si="118"/>
        <v>49</v>
      </c>
      <c r="M3805" s="1" t="s">
        <v>79</v>
      </c>
    </row>
    <row r="3806" spans="8:13" hidden="1">
      <c r="H3806" s="1" t="s">
        <v>530</v>
      </c>
      <c r="I3806" s="1" t="s">
        <v>11825</v>
      </c>
      <c r="J3806" s="1" t="s">
        <v>391</v>
      </c>
      <c r="K3806" s="1" t="str">
        <f t="shared" si="119"/>
        <v>2012</v>
      </c>
      <c r="L3806" s="1">
        <f t="shared" si="118"/>
        <v>30</v>
      </c>
      <c r="M3806" s="1" t="s">
        <v>79</v>
      </c>
    </row>
    <row r="3807" spans="8:13" hidden="1">
      <c r="H3807" s="1" t="s">
        <v>169</v>
      </c>
      <c r="I3807" s="1" t="s">
        <v>6169</v>
      </c>
      <c r="J3807" s="1" t="s">
        <v>1222</v>
      </c>
      <c r="K3807" s="1" t="str">
        <f t="shared" si="119"/>
        <v>2015</v>
      </c>
      <c r="L3807" s="1">
        <f t="shared" si="118"/>
        <v>20</v>
      </c>
      <c r="M3807" s="1" t="s">
        <v>79</v>
      </c>
    </row>
    <row r="3808" spans="8:13" hidden="1">
      <c r="H3808" s="1" t="s">
        <v>247</v>
      </c>
      <c r="I3808" s="1" t="s">
        <v>1083</v>
      </c>
      <c r="J3808" s="1" t="s">
        <v>1067</v>
      </c>
      <c r="K3808" s="1" t="str">
        <f t="shared" si="119"/>
        <v>2015</v>
      </c>
      <c r="L3808" s="1">
        <f t="shared" si="118"/>
        <v>15</v>
      </c>
      <c r="M3808" s="1" t="s">
        <v>79</v>
      </c>
    </row>
    <row r="3809" spans="8:13" hidden="1">
      <c r="H3809" s="1" t="s">
        <v>144</v>
      </c>
      <c r="I3809" s="1" t="s">
        <v>11825</v>
      </c>
      <c r="J3809" s="1" t="s">
        <v>11847</v>
      </c>
      <c r="K3809" s="1" t="str">
        <f t="shared" si="119"/>
        <v>2008</v>
      </c>
      <c r="L3809" s="1">
        <f t="shared" si="118"/>
        <v>17</v>
      </c>
      <c r="M3809" s="1" t="s">
        <v>79</v>
      </c>
    </row>
    <row r="3810" spans="8:13">
      <c r="H3810" s="1" t="s">
        <v>375</v>
      </c>
      <c r="I3810" s="1" t="s">
        <v>2843</v>
      </c>
      <c r="J3810" s="1" t="s">
        <v>227</v>
      </c>
      <c r="K3810" s="1" t="str">
        <f t="shared" si="119"/>
        <v>2017</v>
      </c>
      <c r="L3810" s="1">
        <f t="shared" si="118"/>
        <v>56</v>
      </c>
      <c r="M3810" s="1" t="s">
        <v>60</v>
      </c>
    </row>
    <row r="3811" spans="8:13">
      <c r="H3811" s="1" t="s">
        <v>308</v>
      </c>
      <c r="I3811" s="1" t="s">
        <v>3484</v>
      </c>
      <c r="J3811" s="1" t="s">
        <v>4270</v>
      </c>
      <c r="K3811" s="1" t="str">
        <f t="shared" si="119"/>
        <v>2017</v>
      </c>
      <c r="L3811" s="1">
        <f t="shared" si="118"/>
        <v>56</v>
      </c>
      <c r="M3811" s="1" t="s">
        <v>60</v>
      </c>
    </row>
    <row r="3812" spans="8:13" hidden="1">
      <c r="H3812" s="1" t="s">
        <v>101</v>
      </c>
      <c r="I3812" s="1" t="s">
        <v>1083</v>
      </c>
      <c r="J3812" s="1" t="s">
        <v>6255</v>
      </c>
      <c r="K3812" s="1" t="str">
        <f t="shared" si="119"/>
        <v>2015</v>
      </c>
      <c r="L3812" s="1">
        <f t="shared" si="118"/>
        <v>38</v>
      </c>
      <c r="M3812" s="1" t="s">
        <v>79</v>
      </c>
    </row>
    <row r="3813" spans="8:13" hidden="1">
      <c r="H3813" s="1" t="s">
        <v>88</v>
      </c>
      <c r="I3813" s="1" t="s">
        <v>11851</v>
      </c>
      <c r="J3813" s="1" t="s">
        <v>11854</v>
      </c>
      <c r="K3813" s="1" t="str">
        <f t="shared" si="119"/>
        <v>2015</v>
      </c>
      <c r="L3813" s="1">
        <f t="shared" si="118"/>
        <v>28</v>
      </c>
      <c r="M3813" s="1" t="s">
        <v>79</v>
      </c>
    </row>
    <row r="3814" spans="8:13" hidden="1">
      <c r="H3814" s="1" t="s">
        <v>158</v>
      </c>
      <c r="I3814" s="1" t="s">
        <v>10197</v>
      </c>
      <c r="J3814" s="1" t="s">
        <v>384</v>
      </c>
      <c r="K3814" s="1" t="str">
        <f t="shared" si="119"/>
        <v>2015</v>
      </c>
      <c r="L3814" s="1">
        <f t="shared" si="118"/>
        <v>11</v>
      </c>
      <c r="M3814" s="1" t="s">
        <v>79</v>
      </c>
    </row>
    <row r="3815" spans="8:13">
      <c r="H3815" s="1" t="s">
        <v>180</v>
      </c>
      <c r="I3815" s="1" t="s">
        <v>412</v>
      </c>
      <c r="J3815" s="1" t="s">
        <v>4709</v>
      </c>
      <c r="K3815" s="1" t="str">
        <f t="shared" si="119"/>
        <v>2009</v>
      </c>
      <c r="L3815" s="1">
        <f t="shared" si="118"/>
        <v>56</v>
      </c>
      <c r="M3815" s="1" t="s">
        <v>60</v>
      </c>
    </row>
    <row r="3816" spans="8:13">
      <c r="H3816" s="1" t="s">
        <v>375</v>
      </c>
      <c r="I3816" s="1" t="s">
        <v>6607</v>
      </c>
      <c r="J3816" s="1" t="s">
        <v>5706</v>
      </c>
      <c r="K3816" s="1" t="str">
        <f t="shared" si="119"/>
        <v>2020</v>
      </c>
      <c r="L3816" s="1">
        <f t="shared" si="118"/>
        <v>56</v>
      </c>
      <c r="M3816" s="1" t="s">
        <v>60</v>
      </c>
    </row>
    <row r="3817" spans="8:13">
      <c r="H3817" s="1" t="s">
        <v>721</v>
      </c>
      <c r="I3817" s="1" t="s">
        <v>6965</v>
      </c>
      <c r="J3817" s="1" t="s">
        <v>7020</v>
      </c>
      <c r="K3817" s="1" t="str">
        <f t="shared" si="119"/>
        <v>2020</v>
      </c>
      <c r="L3817" s="1">
        <f t="shared" si="118"/>
        <v>56</v>
      </c>
      <c r="M3817" s="1" t="s">
        <v>60</v>
      </c>
    </row>
    <row r="3818" spans="8:13">
      <c r="H3818" s="1" t="s">
        <v>436</v>
      </c>
      <c r="I3818" s="1" t="s">
        <v>6247</v>
      </c>
      <c r="J3818" s="1" t="s">
        <v>2019</v>
      </c>
      <c r="K3818" s="1" t="str">
        <f t="shared" si="119"/>
        <v>2012</v>
      </c>
      <c r="L3818" s="1">
        <f t="shared" si="118"/>
        <v>56</v>
      </c>
      <c r="M3818" s="1" t="s">
        <v>60</v>
      </c>
    </row>
    <row r="3819" spans="8:13">
      <c r="H3819" s="1" t="s">
        <v>375</v>
      </c>
      <c r="I3819" s="1" t="s">
        <v>9078</v>
      </c>
      <c r="J3819" s="1" t="s">
        <v>9059</v>
      </c>
      <c r="K3819" s="1" t="str">
        <f t="shared" si="119"/>
        <v>2012</v>
      </c>
      <c r="L3819" s="1">
        <f t="shared" si="118"/>
        <v>56</v>
      </c>
      <c r="M3819" s="1" t="s">
        <v>60</v>
      </c>
    </row>
    <row r="3820" spans="8:13" hidden="1">
      <c r="H3820" s="1" t="s">
        <v>644</v>
      </c>
      <c r="I3820" s="1" t="s">
        <v>9132</v>
      </c>
      <c r="J3820" s="1" t="s">
        <v>2023</v>
      </c>
      <c r="K3820" s="1" t="str">
        <f t="shared" si="119"/>
        <v>2013</v>
      </c>
      <c r="L3820" s="1">
        <f t="shared" si="118"/>
        <v>33</v>
      </c>
      <c r="M3820" s="1" t="s">
        <v>79</v>
      </c>
    </row>
    <row r="3821" spans="8:13">
      <c r="H3821" s="1" t="s">
        <v>160</v>
      </c>
      <c r="I3821" s="1" t="s">
        <v>6287</v>
      </c>
      <c r="J3821" s="1" t="s">
        <v>1003</v>
      </c>
      <c r="K3821" s="1" t="str">
        <f t="shared" si="119"/>
        <v>2011</v>
      </c>
      <c r="L3821" s="1">
        <f t="shared" si="118"/>
        <v>56</v>
      </c>
      <c r="M3821" s="1" t="s">
        <v>60</v>
      </c>
    </row>
    <row r="3822" spans="8:13">
      <c r="H3822" s="1" t="s">
        <v>436</v>
      </c>
      <c r="I3822" s="1" t="s">
        <v>10353</v>
      </c>
      <c r="J3822" s="1" t="s">
        <v>10354</v>
      </c>
      <c r="K3822" s="1" t="str">
        <f t="shared" si="119"/>
        <v>2012</v>
      </c>
      <c r="L3822" s="1">
        <f t="shared" si="118"/>
        <v>56</v>
      </c>
      <c r="M3822" s="1" t="s">
        <v>60</v>
      </c>
    </row>
    <row r="3823" spans="8:13">
      <c r="H3823" s="1" t="s">
        <v>436</v>
      </c>
      <c r="I3823" s="1" t="s">
        <v>10478</v>
      </c>
      <c r="J3823" s="1" t="s">
        <v>3832</v>
      </c>
      <c r="K3823" s="1" t="str">
        <f t="shared" si="119"/>
        <v>2010</v>
      </c>
      <c r="L3823" s="1">
        <f t="shared" si="118"/>
        <v>56</v>
      </c>
      <c r="M3823" s="1" t="s">
        <v>60</v>
      </c>
    </row>
    <row r="3824" spans="8:13" hidden="1">
      <c r="H3824" s="1" t="s">
        <v>158</v>
      </c>
      <c r="I3824" s="1" t="s">
        <v>9132</v>
      </c>
      <c r="J3824" s="1" t="s">
        <v>941</v>
      </c>
      <c r="K3824" s="1" t="str">
        <f t="shared" si="119"/>
        <v>2011</v>
      </c>
      <c r="L3824" s="1">
        <f t="shared" ref="L3824:L3887" si="120">H3824-(TEXT(I3824,"YYYY")-TEXT(J3824,"YYYY"))</f>
        <v>7</v>
      </c>
      <c r="M3824" s="1" t="s">
        <v>79</v>
      </c>
    </row>
    <row r="3825" spans="8:13" hidden="1">
      <c r="H3825" s="1" t="s">
        <v>217</v>
      </c>
      <c r="I3825" s="1" t="s">
        <v>507</v>
      </c>
      <c r="J3825" s="1" t="s">
        <v>2023</v>
      </c>
      <c r="K3825" s="1" t="str">
        <f t="shared" si="119"/>
        <v>2013</v>
      </c>
      <c r="L3825" s="1">
        <f t="shared" si="120"/>
        <v>14</v>
      </c>
      <c r="M3825" s="1" t="s">
        <v>79</v>
      </c>
    </row>
    <row r="3826" spans="8:13" hidden="1">
      <c r="H3826" s="1" t="s">
        <v>464</v>
      </c>
      <c r="I3826" s="1" t="s">
        <v>9132</v>
      </c>
      <c r="J3826" s="1" t="s">
        <v>2023</v>
      </c>
      <c r="K3826" s="1" t="str">
        <f t="shared" si="119"/>
        <v>2013</v>
      </c>
      <c r="L3826" s="1">
        <f t="shared" si="120"/>
        <v>29</v>
      </c>
      <c r="M3826" s="1" t="s">
        <v>79</v>
      </c>
    </row>
    <row r="3827" spans="8:13" hidden="1">
      <c r="H3827" s="1" t="s">
        <v>120</v>
      </c>
      <c r="I3827" s="1" t="s">
        <v>11866</v>
      </c>
      <c r="J3827" s="1" t="s">
        <v>11642</v>
      </c>
      <c r="K3827" s="1" t="str">
        <f t="shared" si="119"/>
        <v>1985</v>
      </c>
      <c r="L3827" s="1">
        <f t="shared" si="120"/>
        <v>16</v>
      </c>
      <c r="M3827" s="1" t="s">
        <v>79</v>
      </c>
    </row>
    <row r="3828" spans="8:13">
      <c r="H3828" s="1" t="s">
        <v>375</v>
      </c>
      <c r="I3828" s="1" t="s">
        <v>857</v>
      </c>
      <c r="J3828" s="1" t="s">
        <v>690</v>
      </c>
      <c r="K3828" s="1" t="str">
        <f t="shared" si="119"/>
        <v>2020</v>
      </c>
      <c r="L3828" s="1">
        <f t="shared" si="120"/>
        <v>56</v>
      </c>
      <c r="M3828" s="1" t="s">
        <v>60</v>
      </c>
    </row>
    <row r="3829" spans="8:13" hidden="1">
      <c r="H3829" s="1" t="s">
        <v>584</v>
      </c>
      <c r="I3829" s="1" t="s">
        <v>11866</v>
      </c>
      <c r="J3829" s="1" t="s">
        <v>11872</v>
      </c>
      <c r="K3829" s="1" t="str">
        <f t="shared" si="119"/>
        <v>2005</v>
      </c>
      <c r="L3829" s="1">
        <f t="shared" si="120"/>
        <v>27</v>
      </c>
      <c r="M3829" s="1" t="s">
        <v>79</v>
      </c>
    </row>
    <row r="3830" spans="8:13">
      <c r="H3830" s="1" t="s">
        <v>375</v>
      </c>
      <c r="I3830" s="1" t="s">
        <v>5184</v>
      </c>
      <c r="J3830" s="1" t="s">
        <v>7282</v>
      </c>
      <c r="K3830" s="1" t="str">
        <f t="shared" si="119"/>
        <v>2014</v>
      </c>
      <c r="L3830" s="1">
        <f t="shared" si="120"/>
        <v>56</v>
      </c>
      <c r="M3830" s="1" t="s">
        <v>60</v>
      </c>
    </row>
    <row r="3831" spans="8:13" hidden="1">
      <c r="H3831" s="1" t="s">
        <v>324</v>
      </c>
      <c r="I3831" s="1" t="s">
        <v>1067</v>
      </c>
      <c r="J3831" s="1" t="s">
        <v>11875</v>
      </c>
      <c r="K3831" s="1" t="str">
        <f t="shared" si="119"/>
        <v>2010</v>
      </c>
      <c r="L3831" s="1">
        <f t="shared" si="120"/>
        <v>8</v>
      </c>
      <c r="M3831" s="1" t="s">
        <v>79</v>
      </c>
    </row>
    <row r="3832" spans="8:13">
      <c r="H3832" s="1" t="s">
        <v>308</v>
      </c>
      <c r="I3832" s="1" t="s">
        <v>10805</v>
      </c>
      <c r="J3832" s="1" t="s">
        <v>2008</v>
      </c>
      <c r="K3832" s="1" t="str">
        <f t="shared" si="119"/>
        <v>2014</v>
      </c>
      <c r="L3832" s="1">
        <f t="shared" si="120"/>
        <v>56</v>
      </c>
      <c r="M3832" s="1" t="s">
        <v>60</v>
      </c>
    </row>
    <row r="3833" spans="8:13">
      <c r="H3833" s="1" t="s">
        <v>308</v>
      </c>
      <c r="I3833" s="1" t="s">
        <v>758</v>
      </c>
      <c r="J3833" s="1" t="s">
        <v>877</v>
      </c>
      <c r="K3833" s="1" t="str">
        <f t="shared" si="119"/>
        <v>2019</v>
      </c>
      <c r="L3833" s="1">
        <f t="shared" si="120"/>
        <v>57</v>
      </c>
      <c r="M3833" s="1" t="s">
        <v>60</v>
      </c>
    </row>
    <row r="3834" spans="8:13" hidden="1">
      <c r="H3834" s="1" t="s">
        <v>120</v>
      </c>
      <c r="I3834" s="1" t="s">
        <v>9132</v>
      </c>
      <c r="J3834" s="1" t="s">
        <v>6009</v>
      </c>
      <c r="K3834" s="1" t="str">
        <f t="shared" si="119"/>
        <v>1995</v>
      </c>
      <c r="L3834" s="1">
        <f t="shared" si="120"/>
        <v>26</v>
      </c>
      <c r="M3834" s="1" t="s">
        <v>79</v>
      </c>
    </row>
    <row r="3835" spans="8:13" hidden="1">
      <c r="H3835" s="1" t="s">
        <v>126</v>
      </c>
      <c r="I3835" s="1" t="s">
        <v>3988</v>
      </c>
      <c r="J3835" s="1" t="s">
        <v>1067</v>
      </c>
      <c r="K3835" s="1" t="str">
        <f t="shared" si="119"/>
        <v>2015</v>
      </c>
      <c r="L3835" s="1">
        <f t="shared" si="120"/>
        <v>14</v>
      </c>
      <c r="M3835" s="1" t="s">
        <v>79</v>
      </c>
    </row>
    <row r="3836" spans="8:13" hidden="1">
      <c r="H3836" s="1" t="s">
        <v>217</v>
      </c>
      <c r="I3836" s="1" t="s">
        <v>3988</v>
      </c>
      <c r="J3836" s="1" t="s">
        <v>6038</v>
      </c>
      <c r="K3836" s="1" t="str">
        <f t="shared" si="119"/>
        <v>2013</v>
      </c>
      <c r="L3836" s="1">
        <f t="shared" si="120"/>
        <v>14</v>
      </c>
      <c r="M3836" s="1" t="s">
        <v>79</v>
      </c>
    </row>
    <row r="3837" spans="8:13">
      <c r="H3837" s="1" t="s">
        <v>308</v>
      </c>
      <c r="I3837" s="1" t="s">
        <v>1030</v>
      </c>
      <c r="J3837" s="1" t="s">
        <v>72</v>
      </c>
      <c r="K3837" s="1" t="str">
        <f t="shared" si="119"/>
        <v>2019</v>
      </c>
      <c r="L3837" s="1">
        <f t="shared" si="120"/>
        <v>57</v>
      </c>
      <c r="M3837" s="1" t="s">
        <v>60</v>
      </c>
    </row>
    <row r="3838" spans="8:13" hidden="1">
      <c r="H3838" s="1" t="s">
        <v>108</v>
      </c>
      <c r="I3838" s="1" t="s">
        <v>1067</v>
      </c>
      <c r="J3838" s="1" t="s">
        <v>507</v>
      </c>
      <c r="K3838" s="1" t="str">
        <f t="shared" si="119"/>
        <v>2015</v>
      </c>
      <c r="L3838" s="1">
        <f t="shared" si="120"/>
        <v>8</v>
      </c>
      <c r="M3838" s="1" t="s">
        <v>79</v>
      </c>
    </row>
    <row r="3839" spans="8:13" hidden="1">
      <c r="H3839" s="1" t="s">
        <v>58</v>
      </c>
      <c r="I3839" s="1" t="s">
        <v>8116</v>
      </c>
      <c r="J3839" s="1" t="s">
        <v>905</v>
      </c>
      <c r="K3839" s="1" t="str">
        <f t="shared" si="119"/>
        <v>2015</v>
      </c>
      <c r="L3839" s="1">
        <f t="shared" si="120"/>
        <v>10</v>
      </c>
      <c r="M3839" s="1" t="s">
        <v>79</v>
      </c>
    </row>
    <row r="3840" spans="8:13">
      <c r="H3840" s="1" t="s">
        <v>180</v>
      </c>
      <c r="I3840" s="1" t="s">
        <v>5455</v>
      </c>
      <c r="J3840" s="1" t="s">
        <v>941</v>
      </c>
      <c r="K3840" s="1" t="str">
        <f t="shared" si="119"/>
        <v>2011</v>
      </c>
      <c r="L3840" s="1">
        <f t="shared" si="120"/>
        <v>57</v>
      </c>
      <c r="M3840" s="1" t="s">
        <v>60</v>
      </c>
    </row>
    <row r="3841" spans="8:13">
      <c r="H3841" s="1" t="s">
        <v>436</v>
      </c>
      <c r="I3841" s="1" t="s">
        <v>1296</v>
      </c>
      <c r="J3841" s="1" t="s">
        <v>1222</v>
      </c>
      <c r="K3841" s="1" t="str">
        <f t="shared" si="119"/>
        <v>2015</v>
      </c>
      <c r="L3841" s="1">
        <f t="shared" si="120"/>
        <v>57</v>
      </c>
      <c r="M3841" s="1" t="s">
        <v>60</v>
      </c>
    </row>
    <row r="3842" spans="8:13">
      <c r="H3842" s="1" t="s">
        <v>436</v>
      </c>
      <c r="I3842" s="1" t="s">
        <v>5632</v>
      </c>
      <c r="J3842" s="1" t="s">
        <v>2008</v>
      </c>
      <c r="K3842" s="1" t="str">
        <f t="shared" ref="K3842:K3905" si="121">TEXT(J3842,"YYYY")</f>
        <v>2014</v>
      </c>
      <c r="L3842" s="1">
        <f t="shared" si="120"/>
        <v>57</v>
      </c>
      <c r="M3842" s="1" t="s">
        <v>60</v>
      </c>
    </row>
    <row r="3843" spans="8:13" hidden="1">
      <c r="H3843" s="1" t="s">
        <v>555</v>
      </c>
      <c r="I3843" s="1" t="s">
        <v>8116</v>
      </c>
      <c r="J3843" s="1" t="s">
        <v>2770</v>
      </c>
      <c r="K3843" s="1" t="str">
        <f t="shared" si="121"/>
        <v>2015</v>
      </c>
      <c r="L3843" s="1">
        <f t="shared" si="120"/>
        <v>40</v>
      </c>
      <c r="M3843" s="1" t="s">
        <v>79</v>
      </c>
    </row>
    <row r="3844" spans="8:13" hidden="1">
      <c r="H3844" s="1" t="s">
        <v>128</v>
      </c>
      <c r="I3844" s="1" t="s">
        <v>8110</v>
      </c>
      <c r="J3844" s="1" t="s">
        <v>11893</v>
      </c>
      <c r="K3844" s="1" t="str">
        <f t="shared" si="121"/>
        <v>2012</v>
      </c>
      <c r="L3844" s="1">
        <f t="shared" si="120"/>
        <v>39</v>
      </c>
      <c r="M3844" s="1" t="s">
        <v>79</v>
      </c>
    </row>
    <row r="3845" spans="8:13" hidden="1">
      <c r="H3845" s="1" t="s">
        <v>479</v>
      </c>
      <c r="I3845" s="1" t="s">
        <v>8110</v>
      </c>
      <c r="J3845" s="1" t="s">
        <v>6104</v>
      </c>
      <c r="K3845" s="1" t="str">
        <f t="shared" si="121"/>
        <v>2015</v>
      </c>
      <c r="L3845" s="1">
        <f t="shared" si="120"/>
        <v>19</v>
      </c>
      <c r="M3845" s="1" t="s">
        <v>79</v>
      </c>
    </row>
    <row r="3846" spans="8:13">
      <c r="H3846" s="1" t="s">
        <v>160</v>
      </c>
      <c r="I3846" s="1" t="s">
        <v>7012</v>
      </c>
      <c r="J3846" s="1" t="s">
        <v>384</v>
      </c>
      <c r="K3846" s="1" t="str">
        <f t="shared" si="121"/>
        <v>2015</v>
      </c>
      <c r="L3846" s="1">
        <f t="shared" si="120"/>
        <v>57</v>
      </c>
      <c r="M3846" s="1" t="s">
        <v>60</v>
      </c>
    </row>
    <row r="3847" spans="8:13" hidden="1">
      <c r="H3847" s="1" t="s">
        <v>50</v>
      </c>
      <c r="I3847" s="1" t="s">
        <v>11374</v>
      </c>
      <c r="J3847" s="1" t="s">
        <v>1067</v>
      </c>
      <c r="K3847" s="1" t="str">
        <f t="shared" si="121"/>
        <v>2015</v>
      </c>
      <c r="L3847" s="1">
        <f t="shared" si="120"/>
        <v>1</v>
      </c>
      <c r="M3847" s="1" t="s">
        <v>79</v>
      </c>
    </row>
    <row r="3848" spans="8:13">
      <c r="H3848" s="1" t="s">
        <v>160</v>
      </c>
      <c r="I3848" s="1" t="s">
        <v>5781</v>
      </c>
      <c r="J3848" s="1" t="s">
        <v>1427</v>
      </c>
      <c r="K3848" s="1" t="str">
        <f t="shared" si="121"/>
        <v>2019</v>
      </c>
      <c r="L3848" s="1">
        <f t="shared" si="120"/>
        <v>57</v>
      </c>
      <c r="M3848" s="1" t="s">
        <v>60</v>
      </c>
    </row>
    <row r="3849" spans="8:13">
      <c r="H3849" s="1" t="s">
        <v>160</v>
      </c>
      <c r="I3849" s="1" t="s">
        <v>7812</v>
      </c>
      <c r="J3849" s="1" t="s">
        <v>5747</v>
      </c>
      <c r="K3849" s="1" t="str">
        <f t="shared" si="121"/>
        <v>2015</v>
      </c>
      <c r="L3849" s="1">
        <f t="shared" si="120"/>
        <v>57</v>
      </c>
      <c r="M3849" s="1" t="s">
        <v>60</v>
      </c>
    </row>
    <row r="3850" spans="8:13">
      <c r="H3850" s="1" t="s">
        <v>160</v>
      </c>
      <c r="I3850" s="1" t="s">
        <v>9618</v>
      </c>
      <c r="J3850" s="1" t="s">
        <v>9647</v>
      </c>
      <c r="K3850" s="1" t="str">
        <f t="shared" si="121"/>
        <v>2011</v>
      </c>
      <c r="L3850" s="1">
        <f t="shared" si="120"/>
        <v>57</v>
      </c>
      <c r="M3850" s="1" t="s">
        <v>60</v>
      </c>
    </row>
    <row r="3851" spans="8:13">
      <c r="H3851" s="1" t="s">
        <v>219</v>
      </c>
      <c r="I3851" s="1" t="s">
        <v>9954</v>
      </c>
      <c r="J3851" s="1" t="s">
        <v>9960</v>
      </c>
      <c r="K3851" s="1" t="str">
        <f t="shared" si="121"/>
        <v>2010</v>
      </c>
      <c r="L3851" s="1">
        <f t="shared" si="120"/>
        <v>57</v>
      </c>
      <c r="M3851" s="1" t="s">
        <v>60</v>
      </c>
    </row>
    <row r="3852" spans="8:13" hidden="1">
      <c r="H3852" s="1" t="s">
        <v>158</v>
      </c>
      <c r="I3852" s="1" t="s">
        <v>11899</v>
      </c>
      <c r="J3852" s="1" t="s">
        <v>1815</v>
      </c>
      <c r="K3852" s="1" t="str">
        <f t="shared" si="121"/>
        <v>2008</v>
      </c>
      <c r="L3852" s="1">
        <f t="shared" si="120"/>
        <v>4</v>
      </c>
      <c r="M3852" s="1" t="s">
        <v>79</v>
      </c>
    </row>
    <row r="3853" spans="8:13">
      <c r="H3853" s="1" t="s">
        <v>308</v>
      </c>
      <c r="I3853" s="1" t="s">
        <v>6287</v>
      </c>
      <c r="J3853" s="1" t="s">
        <v>10021</v>
      </c>
      <c r="K3853" s="1" t="str">
        <f t="shared" si="121"/>
        <v>2013</v>
      </c>
      <c r="L3853" s="1">
        <f t="shared" si="120"/>
        <v>57</v>
      </c>
      <c r="M3853" s="1" t="s">
        <v>60</v>
      </c>
    </row>
    <row r="3854" spans="8:13">
      <c r="H3854" s="1" t="s">
        <v>308</v>
      </c>
      <c r="I3854" s="1" t="s">
        <v>9173</v>
      </c>
      <c r="J3854" s="1" t="s">
        <v>10021</v>
      </c>
      <c r="K3854" s="1" t="str">
        <f t="shared" si="121"/>
        <v>2013</v>
      </c>
      <c r="L3854" s="1">
        <f t="shared" si="120"/>
        <v>57</v>
      </c>
      <c r="M3854" s="1" t="s">
        <v>60</v>
      </c>
    </row>
    <row r="3855" spans="8:13">
      <c r="H3855" s="1" t="s">
        <v>308</v>
      </c>
      <c r="I3855" s="1" t="s">
        <v>261</v>
      </c>
      <c r="J3855" s="1" t="s">
        <v>3304</v>
      </c>
      <c r="K3855" s="1" t="str">
        <f t="shared" si="121"/>
        <v>2020</v>
      </c>
      <c r="L3855" s="1">
        <f t="shared" si="120"/>
        <v>57</v>
      </c>
      <c r="M3855" s="1" t="s">
        <v>60</v>
      </c>
    </row>
    <row r="3856" spans="8:13" hidden="1">
      <c r="H3856" s="1" t="s">
        <v>118</v>
      </c>
      <c r="I3856" s="1" t="s">
        <v>9509</v>
      </c>
      <c r="J3856" s="1" t="s">
        <v>2008</v>
      </c>
      <c r="K3856" s="1" t="str">
        <f t="shared" si="121"/>
        <v>2014</v>
      </c>
      <c r="L3856" s="1">
        <f t="shared" si="120"/>
        <v>24</v>
      </c>
      <c r="M3856" s="1" t="s">
        <v>79</v>
      </c>
    </row>
    <row r="3857" spans="8:13" hidden="1">
      <c r="H3857" s="1" t="s">
        <v>88</v>
      </c>
      <c r="I3857" s="1" t="s">
        <v>9509</v>
      </c>
      <c r="J3857" s="1" t="s">
        <v>10520</v>
      </c>
      <c r="K3857" s="1" t="str">
        <f t="shared" si="121"/>
        <v>2013</v>
      </c>
      <c r="L3857" s="1">
        <f t="shared" si="120"/>
        <v>26</v>
      </c>
      <c r="M3857" s="1" t="s">
        <v>79</v>
      </c>
    </row>
    <row r="3858" spans="8:13">
      <c r="H3858" s="1" t="s">
        <v>219</v>
      </c>
      <c r="I3858" s="1" t="s">
        <v>861</v>
      </c>
      <c r="J3858" s="1" t="s">
        <v>873</v>
      </c>
      <c r="K3858" s="1" t="str">
        <f t="shared" si="121"/>
        <v>2017</v>
      </c>
      <c r="L3858" s="1">
        <f t="shared" si="120"/>
        <v>58</v>
      </c>
      <c r="M3858" s="1" t="s">
        <v>60</v>
      </c>
    </row>
    <row r="3859" spans="8:13">
      <c r="H3859" s="1" t="s">
        <v>436</v>
      </c>
      <c r="I3859" s="1" t="s">
        <v>368</v>
      </c>
      <c r="J3859" s="1" t="s">
        <v>2486</v>
      </c>
      <c r="K3859" s="1" t="str">
        <f t="shared" si="121"/>
        <v>2017</v>
      </c>
      <c r="L3859" s="1">
        <f t="shared" si="120"/>
        <v>58</v>
      </c>
      <c r="M3859" s="1" t="s">
        <v>60</v>
      </c>
    </row>
    <row r="3860" spans="8:13">
      <c r="H3860" s="1" t="s">
        <v>81</v>
      </c>
      <c r="I3860" s="1" t="s">
        <v>1689</v>
      </c>
      <c r="J3860" s="1" t="s">
        <v>3314</v>
      </c>
      <c r="K3860" s="1" t="str">
        <f t="shared" si="121"/>
        <v>2015</v>
      </c>
      <c r="L3860" s="1">
        <f t="shared" si="120"/>
        <v>58</v>
      </c>
      <c r="M3860" s="1" t="s">
        <v>60</v>
      </c>
    </row>
    <row r="3861" spans="8:13" hidden="1">
      <c r="H3861" s="1" t="s">
        <v>479</v>
      </c>
      <c r="I3861" s="1" t="s">
        <v>9509</v>
      </c>
      <c r="J3861" s="1" t="s">
        <v>905</v>
      </c>
      <c r="K3861" s="1" t="str">
        <f t="shared" si="121"/>
        <v>2015</v>
      </c>
      <c r="L3861" s="1">
        <f t="shared" si="120"/>
        <v>19</v>
      </c>
      <c r="M3861" s="1" t="s">
        <v>79</v>
      </c>
    </row>
    <row r="3862" spans="8:13" hidden="1">
      <c r="H3862" s="1" t="s">
        <v>344</v>
      </c>
      <c r="I3862" s="1" t="s">
        <v>1006</v>
      </c>
      <c r="J3862" s="1" t="s">
        <v>11922</v>
      </c>
      <c r="K3862" s="1" t="str">
        <f t="shared" si="121"/>
        <v>2015</v>
      </c>
      <c r="L3862" s="1">
        <f t="shared" si="120"/>
        <v>21</v>
      </c>
      <c r="M3862" s="1" t="s">
        <v>79</v>
      </c>
    </row>
    <row r="3863" spans="8:13" hidden="1">
      <c r="H3863" s="1" t="s">
        <v>530</v>
      </c>
      <c r="I3863" s="1" t="s">
        <v>9509</v>
      </c>
      <c r="J3863" s="1" t="s">
        <v>11924</v>
      </c>
      <c r="K3863" s="1" t="str">
        <f t="shared" si="121"/>
        <v>2015</v>
      </c>
      <c r="L3863" s="1">
        <f t="shared" si="120"/>
        <v>33</v>
      </c>
      <c r="M3863" s="1" t="s">
        <v>79</v>
      </c>
    </row>
    <row r="3864" spans="8:13" hidden="1">
      <c r="H3864" s="1" t="s">
        <v>217</v>
      </c>
      <c r="I3864" s="1" t="s">
        <v>1006</v>
      </c>
      <c r="J3864" s="1" t="s">
        <v>1067</v>
      </c>
      <c r="K3864" s="1" t="str">
        <f t="shared" si="121"/>
        <v>2015</v>
      </c>
      <c r="L3864" s="1">
        <f t="shared" si="120"/>
        <v>16</v>
      </c>
      <c r="M3864" s="1" t="s">
        <v>79</v>
      </c>
    </row>
    <row r="3865" spans="8:13" hidden="1">
      <c r="H3865" s="1" t="s">
        <v>149</v>
      </c>
      <c r="I3865" s="1" t="s">
        <v>1006</v>
      </c>
      <c r="J3865" s="1" t="s">
        <v>11927</v>
      </c>
      <c r="K3865" s="1" t="str">
        <f t="shared" si="121"/>
        <v>2017</v>
      </c>
      <c r="L3865" s="1">
        <f t="shared" si="120"/>
        <v>41</v>
      </c>
      <c r="M3865" s="1" t="s">
        <v>79</v>
      </c>
    </row>
    <row r="3866" spans="8:13" hidden="1">
      <c r="H3866" s="1" t="s">
        <v>436</v>
      </c>
      <c r="I3866" s="1" t="s">
        <v>537</v>
      </c>
      <c r="J3866" s="1" t="s">
        <v>3409</v>
      </c>
      <c r="K3866" s="1" t="str">
        <f t="shared" si="121"/>
        <v>2004</v>
      </c>
      <c r="L3866" s="1">
        <f t="shared" si="120"/>
        <v>48</v>
      </c>
      <c r="M3866" s="1" t="s">
        <v>79</v>
      </c>
    </row>
    <row r="3867" spans="8:13" hidden="1">
      <c r="H3867" s="1" t="s">
        <v>149</v>
      </c>
      <c r="I3867" s="1" t="s">
        <v>537</v>
      </c>
      <c r="J3867" s="1" t="s">
        <v>9443</v>
      </c>
      <c r="K3867" s="1" t="str">
        <f t="shared" si="121"/>
        <v>2013</v>
      </c>
      <c r="L3867" s="1">
        <f t="shared" si="120"/>
        <v>37</v>
      </c>
      <c r="M3867" s="1" t="s">
        <v>79</v>
      </c>
    </row>
    <row r="3868" spans="8:13" hidden="1">
      <c r="H3868" s="1" t="s">
        <v>126</v>
      </c>
      <c r="I3868" s="1" t="s">
        <v>613</v>
      </c>
      <c r="J3868" s="1" t="s">
        <v>892</v>
      </c>
      <c r="K3868" s="1" t="str">
        <f t="shared" si="121"/>
        <v>2015</v>
      </c>
      <c r="L3868" s="1">
        <f t="shared" si="120"/>
        <v>14</v>
      </c>
      <c r="M3868" s="1" t="s">
        <v>79</v>
      </c>
    </row>
    <row r="3869" spans="8:13" hidden="1">
      <c r="H3869" s="1" t="s">
        <v>367</v>
      </c>
      <c r="I3869" s="1" t="s">
        <v>429</v>
      </c>
      <c r="J3869" s="1" t="s">
        <v>8197</v>
      </c>
      <c r="K3869" s="1" t="str">
        <f t="shared" si="121"/>
        <v>2020</v>
      </c>
      <c r="L3869" s="1">
        <f t="shared" si="120"/>
        <v>26</v>
      </c>
      <c r="M3869" s="1" t="s">
        <v>79</v>
      </c>
    </row>
    <row r="3870" spans="8:13" hidden="1">
      <c r="H3870" s="1" t="s">
        <v>247</v>
      </c>
      <c r="I3870" s="1" t="s">
        <v>613</v>
      </c>
      <c r="J3870" s="1" t="s">
        <v>6255</v>
      </c>
      <c r="K3870" s="1" t="str">
        <f t="shared" si="121"/>
        <v>2015</v>
      </c>
      <c r="L3870" s="1">
        <f t="shared" si="120"/>
        <v>15</v>
      </c>
      <c r="M3870" s="1" t="s">
        <v>79</v>
      </c>
    </row>
    <row r="3871" spans="8:13" hidden="1">
      <c r="H3871" s="1" t="s">
        <v>247</v>
      </c>
      <c r="I3871" s="1" t="s">
        <v>613</v>
      </c>
      <c r="J3871" s="1" t="s">
        <v>1918</v>
      </c>
      <c r="K3871" s="1" t="str">
        <f t="shared" si="121"/>
        <v>2007</v>
      </c>
      <c r="L3871" s="1">
        <f t="shared" si="120"/>
        <v>7</v>
      </c>
      <c r="M3871" s="1" t="s">
        <v>79</v>
      </c>
    </row>
    <row r="3872" spans="8:13">
      <c r="H3872" s="1" t="s">
        <v>160</v>
      </c>
      <c r="I3872" s="1" t="s">
        <v>3458</v>
      </c>
      <c r="J3872" s="1" t="s">
        <v>3461</v>
      </c>
      <c r="K3872" s="1" t="str">
        <f t="shared" si="121"/>
        <v>2018</v>
      </c>
      <c r="L3872" s="1">
        <f t="shared" si="120"/>
        <v>58</v>
      </c>
      <c r="M3872" s="1" t="s">
        <v>60</v>
      </c>
    </row>
    <row r="3873" spans="8:13">
      <c r="H3873" s="1" t="s">
        <v>180</v>
      </c>
      <c r="I3873" s="1" t="s">
        <v>2268</v>
      </c>
      <c r="J3873" s="1" t="s">
        <v>4531</v>
      </c>
      <c r="K3873" s="1" t="str">
        <f t="shared" si="121"/>
        <v>2011</v>
      </c>
      <c r="L3873" s="1">
        <f t="shared" si="120"/>
        <v>58</v>
      </c>
      <c r="M3873" s="1" t="s">
        <v>60</v>
      </c>
    </row>
    <row r="3874" spans="8:13">
      <c r="H3874" s="1" t="s">
        <v>160</v>
      </c>
      <c r="I3874" s="1" t="s">
        <v>3942</v>
      </c>
      <c r="J3874" s="1" t="s">
        <v>5541</v>
      </c>
      <c r="K3874" s="1" t="str">
        <f t="shared" si="121"/>
        <v>2017</v>
      </c>
      <c r="L3874" s="1">
        <f t="shared" si="120"/>
        <v>58</v>
      </c>
      <c r="M3874" s="1" t="s">
        <v>60</v>
      </c>
    </row>
    <row r="3875" spans="8:13" hidden="1">
      <c r="H3875" s="1" t="s">
        <v>530</v>
      </c>
      <c r="I3875" s="1" t="s">
        <v>613</v>
      </c>
      <c r="J3875" s="1" t="s">
        <v>1619</v>
      </c>
      <c r="K3875" s="1" t="str">
        <f t="shared" si="121"/>
        <v>2013</v>
      </c>
      <c r="L3875" s="1">
        <f t="shared" si="120"/>
        <v>31</v>
      </c>
      <c r="M3875" s="1" t="s">
        <v>79</v>
      </c>
    </row>
    <row r="3876" spans="8:13" hidden="1">
      <c r="H3876" s="1" t="s">
        <v>219</v>
      </c>
      <c r="I3876" s="1" t="s">
        <v>613</v>
      </c>
      <c r="J3876" s="1" t="s">
        <v>1222</v>
      </c>
      <c r="K3876" s="1" t="str">
        <f t="shared" si="121"/>
        <v>2015</v>
      </c>
      <c r="L3876" s="1">
        <f t="shared" si="120"/>
        <v>60</v>
      </c>
      <c r="M3876" s="1" t="s">
        <v>79</v>
      </c>
    </row>
    <row r="3877" spans="8:13" hidden="1">
      <c r="H3877" s="1" t="s">
        <v>118</v>
      </c>
      <c r="I3877" s="1" t="s">
        <v>613</v>
      </c>
      <c r="J3877" s="1" t="s">
        <v>1657</v>
      </c>
      <c r="K3877" s="1" t="str">
        <f t="shared" si="121"/>
        <v>2014</v>
      </c>
      <c r="L3877" s="1">
        <f t="shared" si="120"/>
        <v>24</v>
      </c>
      <c r="M3877" s="1" t="s">
        <v>79</v>
      </c>
    </row>
    <row r="3878" spans="8:13" hidden="1">
      <c r="H3878" s="1" t="s">
        <v>71</v>
      </c>
      <c r="I3878" s="1" t="s">
        <v>613</v>
      </c>
      <c r="J3878" s="1" t="s">
        <v>2023</v>
      </c>
      <c r="K3878" s="1" t="str">
        <f t="shared" si="121"/>
        <v>2013</v>
      </c>
      <c r="L3878" s="1">
        <f t="shared" si="120"/>
        <v>5</v>
      </c>
      <c r="M3878" s="1" t="s">
        <v>79</v>
      </c>
    </row>
    <row r="3879" spans="8:13">
      <c r="H3879" s="1" t="s">
        <v>160</v>
      </c>
      <c r="I3879" s="1" t="s">
        <v>1799</v>
      </c>
      <c r="J3879" s="1" t="s">
        <v>236</v>
      </c>
      <c r="K3879" s="1" t="str">
        <f t="shared" si="121"/>
        <v>2017</v>
      </c>
      <c r="L3879" s="1">
        <f t="shared" si="120"/>
        <v>58</v>
      </c>
      <c r="M3879" s="1" t="s">
        <v>60</v>
      </c>
    </row>
    <row r="3880" spans="8:13" hidden="1">
      <c r="H3880" s="1" t="s">
        <v>130</v>
      </c>
      <c r="I3880" s="1" t="s">
        <v>1685</v>
      </c>
      <c r="J3880" s="1" t="s">
        <v>4709</v>
      </c>
      <c r="K3880" s="1" t="str">
        <f t="shared" si="121"/>
        <v>2009</v>
      </c>
      <c r="L3880" s="1">
        <f t="shared" si="120"/>
        <v>6</v>
      </c>
      <c r="M3880" s="1" t="s">
        <v>79</v>
      </c>
    </row>
    <row r="3881" spans="8:13" hidden="1">
      <c r="H3881" s="1" t="s">
        <v>101</v>
      </c>
      <c r="I3881" s="1" t="s">
        <v>429</v>
      </c>
      <c r="J3881" s="1" t="s">
        <v>11505</v>
      </c>
      <c r="K3881" s="1" t="str">
        <f t="shared" si="121"/>
        <v>2017</v>
      </c>
      <c r="L3881" s="1">
        <f t="shared" si="120"/>
        <v>35</v>
      </c>
      <c r="M3881" s="1" t="s">
        <v>79</v>
      </c>
    </row>
    <row r="3882" spans="8:13">
      <c r="H3882" s="1" t="s">
        <v>387</v>
      </c>
      <c r="I3882" s="1" t="s">
        <v>755</v>
      </c>
      <c r="J3882" s="1" t="s">
        <v>1918</v>
      </c>
      <c r="K3882" s="1" t="str">
        <f t="shared" si="121"/>
        <v>2007</v>
      </c>
      <c r="L3882" s="1">
        <f t="shared" si="120"/>
        <v>58</v>
      </c>
      <c r="M3882" s="1" t="s">
        <v>60</v>
      </c>
    </row>
    <row r="3883" spans="8:13">
      <c r="H3883" s="1" t="s">
        <v>160</v>
      </c>
      <c r="I3883" s="1" t="s">
        <v>6674</v>
      </c>
      <c r="J3883" s="1" t="s">
        <v>441</v>
      </c>
      <c r="K3883" s="1" t="str">
        <f t="shared" si="121"/>
        <v>2016</v>
      </c>
      <c r="L3883" s="1">
        <f t="shared" si="120"/>
        <v>58</v>
      </c>
      <c r="M3883" s="1" t="s">
        <v>60</v>
      </c>
    </row>
    <row r="3884" spans="8:13" hidden="1">
      <c r="H3884" s="1" t="s">
        <v>189</v>
      </c>
      <c r="I3884" s="1" t="s">
        <v>11088</v>
      </c>
      <c r="J3884" s="1" t="s">
        <v>606</v>
      </c>
      <c r="K3884" s="1" t="str">
        <f t="shared" si="121"/>
        <v>2020</v>
      </c>
      <c r="L3884" s="1">
        <f t="shared" si="120"/>
        <v>47</v>
      </c>
      <c r="M3884" s="1" t="s">
        <v>79</v>
      </c>
    </row>
    <row r="3885" spans="8:13">
      <c r="H3885" s="1" t="s">
        <v>436</v>
      </c>
      <c r="I3885" s="1" t="s">
        <v>6747</v>
      </c>
      <c r="J3885" s="1" t="s">
        <v>372</v>
      </c>
      <c r="K3885" s="1" t="str">
        <f t="shared" si="121"/>
        <v>2019</v>
      </c>
      <c r="L3885" s="1">
        <f t="shared" si="120"/>
        <v>58</v>
      </c>
      <c r="M3885" s="1" t="s">
        <v>60</v>
      </c>
    </row>
    <row r="3886" spans="8:13">
      <c r="H3886" s="1" t="s">
        <v>160</v>
      </c>
      <c r="I3886" s="1" t="s">
        <v>3815</v>
      </c>
      <c r="J3886" s="1" t="s">
        <v>6908</v>
      </c>
      <c r="K3886" s="1" t="str">
        <f t="shared" si="121"/>
        <v>2020</v>
      </c>
      <c r="L3886" s="1">
        <f t="shared" si="120"/>
        <v>58</v>
      </c>
      <c r="M3886" s="1" t="s">
        <v>60</v>
      </c>
    </row>
    <row r="3887" spans="8:13" hidden="1">
      <c r="H3887" s="1" t="s">
        <v>310</v>
      </c>
      <c r="I3887" s="1" t="s">
        <v>11088</v>
      </c>
      <c r="J3887" s="1" t="s">
        <v>6940</v>
      </c>
      <c r="K3887" s="1" t="str">
        <f t="shared" si="121"/>
        <v>2015</v>
      </c>
      <c r="L3887" s="1">
        <f t="shared" si="120"/>
        <v>40</v>
      </c>
      <c r="M3887" s="1" t="s">
        <v>79</v>
      </c>
    </row>
    <row r="3888" spans="8:13">
      <c r="H3888" s="1" t="s">
        <v>160</v>
      </c>
      <c r="I3888" s="1" t="s">
        <v>6586</v>
      </c>
      <c r="J3888" s="1" t="s">
        <v>489</v>
      </c>
      <c r="K3888" s="1" t="str">
        <f t="shared" si="121"/>
        <v>2020</v>
      </c>
      <c r="L3888" s="1">
        <f t="shared" ref="L3888:L3951" si="122">H3888-(TEXT(I3888,"YYYY")-TEXT(J3888,"YYYY"))</f>
        <v>58</v>
      </c>
      <c r="M3888" s="1" t="s">
        <v>60</v>
      </c>
    </row>
    <row r="3889" spans="8:13">
      <c r="H3889" s="1" t="s">
        <v>160</v>
      </c>
      <c r="I3889" s="1" t="s">
        <v>7209</v>
      </c>
      <c r="J3889" s="1" t="s">
        <v>10369</v>
      </c>
      <c r="K3889" s="1" t="str">
        <f t="shared" si="121"/>
        <v>2013</v>
      </c>
      <c r="L3889" s="1">
        <f t="shared" si="122"/>
        <v>58</v>
      </c>
      <c r="M3889" s="1" t="s">
        <v>60</v>
      </c>
    </row>
    <row r="3890" spans="8:13">
      <c r="H3890" s="1" t="s">
        <v>160</v>
      </c>
      <c r="I3890" s="1" t="s">
        <v>10869</v>
      </c>
      <c r="J3890" s="1" t="s">
        <v>9011</v>
      </c>
      <c r="K3890" s="1" t="str">
        <f t="shared" si="121"/>
        <v>2020</v>
      </c>
      <c r="L3890" s="1">
        <f t="shared" si="122"/>
        <v>58</v>
      </c>
      <c r="M3890" s="1" t="s">
        <v>60</v>
      </c>
    </row>
    <row r="3891" spans="8:13">
      <c r="H3891" s="1" t="s">
        <v>436</v>
      </c>
      <c r="I3891" s="1" t="s">
        <v>155</v>
      </c>
      <c r="J3891" s="1" t="s">
        <v>437</v>
      </c>
      <c r="K3891" s="1" t="str">
        <f t="shared" si="121"/>
        <v>2019</v>
      </c>
      <c r="L3891" s="1">
        <f t="shared" si="122"/>
        <v>59</v>
      </c>
      <c r="M3891" s="1" t="s">
        <v>60</v>
      </c>
    </row>
    <row r="3892" spans="8:13" hidden="1">
      <c r="H3892" s="1" t="s">
        <v>78</v>
      </c>
      <c r="I3892" s="1" t="s">
        <v>11924</v>
      </c>
      <c r="J3892" s="1" t="s">
        <v>4519</v>
      </c>
      <c r="K3892" s="1" t="str">
        <f t="shared" si="121"/>
        <v>2015</v>
      </c>
      <c r="L3892" s="1">
        <f t="shared" si="122"/>
        <v>29</v>
      </c>
      <c r="M3892" s="1" t="s">
        <v>79</v>
      </c>
    </row>
    <row r="3893" spans="8:13">
      <c r="H3893" s="1" t="s">
        <v>219</v>
      </c>
      <c r="I3893" s="1" t="s">
        <v>3817</v>
      </c>
      <c r="J3893" s="1" t="s">
        <v>1259</v>
      </c>
      <c r="K3893" s="1" t="str">
        <f t="shared" si="121"/>
        <v>2014</v>
      </c>
      <c r="L3893" s="1">
        <f t="shared" si="122"/>
        <v>59</v>
      </c>
      <c r="M3893" s="1" t="s">
        <v>60</v>
      </c>
    </row>
    <row r="3894" spans="8:13" hidden="1">
      <c r="H3894" s="1" t="s">
        <v>484</v>
      </c>
      <c r="I3894" s="1" t="s">
        <v>11924</v>
      </c>
      <c r="J3894" s="1" t="s">
        <v>711</v>
      </c>
      <c r="K3894" s="1" t="str">
        <f t="shared" si="121"/>
        <v>2014</v>
      </c>
      <c r="L3894" s="1">
        <f t="shared" si="122"/>
        <v>47</v>
      </c>
      <c r="M3894" s="1" t="s">
        <v>79</v>
      </c>
    </row>
    <row r="3895" spans="8:13">
      <c r="H3895" s="1" t="s">
        <v>436</v>
      </c>
      <c r="I3895" s="1" t="s">
        <v>5502</v>
      </c>
      <c r="J3895" s="1" t="s">
        <v>1598</v>
      </c>
      <c r="K3895" s="1" t="str">
        <f t="shared" si="121"/>
        <v>2017</v>
      </c>
      <c r="L3895" s="1">
        <f t="shared" si="122"/>
        <v>59</v>
      </c>
      <c r="M3895" s="1" t="s">
        <v>60</v>
      </c>
    </row>
    <row r="3896" spans="8:13" hidden="1">
      <c r="H3896" s="1" t="s">
        <v>149</v>
      </c>
      <c r="I3896" s="1" t="s">
        <v>11978</v>
      </c>
      <c r="J3896" s="1" t="s">
        <v>11979</v>
      </c>
      <c r="K3896" s="1" t="str">
        <f t="shared" si="121"/>
        <v>2015</v>
      </c>
      <c r="L3896" s="1">
        <f t="shared" si="122"/>
        <v>39</v>
      </c>
      <c r="M3896" s="1" t="s">
        <v>79</v>
      </c>
    </row>
    <row r="3897" spans="8:13">
      <c r="H3897" s="1" t="s">
        <v>1488</v>
      </c>
      <c r="I3897" s="1" t="s">
        <v>474</v>
      </c>
      <c r="J3897" s="1" t="s">
        <v>2212</v>
      </c>
      <c r="K3897" s="1" t="str">
        <f t="shared" si="121"/>
        <v>2010</v>
      </c>
      <c r="L3897" s="1">
        <f t="shared" si="122"/>
        <v>59</v>
      </c>
      <c r="M3897" s="1" t="s">
        <v>60</v>
      </c>
    </row>
    <row r="3898" spans="8:13">
      <c r="H3898" s="1" t="s">
        <v>436</v>
      </c>
      <c r="I3898" s="1" t="s">
        <v>1799</v>
      </c>
      <c r="J3898" s="1" t="s">
        <v>5981</v>
      </c>
      <c r="K3898" s="1" t="str">
        <f t="shared" si="121"/>
        <v>2017</v>
      </c>
      <c r="L3898" s="1">
        <f t="shared" si="122"/>
        <v>59</v>
      </c>
      <c r="M3898" s="1" t="s">
        <v>60</v>
      </c>
    </row>
    <row r="3899" spans="8:13" hidden="1">
      <c r="H3899" s="1" t="s">
        <v>809</v>
      </c>
      <c r="I3899" s="1" t="s">
        <v>11978</v>
      </c>
      <c r="J3899" s="1" t="s">
        <v>11979</v>
      </c>
      <c r="K3899" s="1" t="str">
        <f t="shared" si="121"/>
        <v>2015</v>
      </c>
      <c r="L3899" s="1">
        <f t="shared" si="122"/>
        <v>36</v>
      </c>
      <c r="M3899" s="1" t="s">
        <v>79</v>
      </c>
    </row>
    <row r="3900" spans="8:13">
      <c r="H3900" s="1" t="s">
        <v>389</v>
      </c>
      <c r="I3900" s="1" t="s">
        <v>6834</v>
      </c>
      <c r="J3900" s="1" t="s">
        <v>6591</v>
      </c>
      <c r="K3900" s="1" t="str">
        <f t="shared" si="121"/>
        <v>2012</v>
      </c>
      <c r="L3900" s="1">
        <f t="shared" si="122"/>
        <v>59</v>
      </c>
      <c r="M3900" s="1" t="s">
        <v>60</v>
      </c>
    </row>
    <row r="3901" spans="8:13" hidden="1">
      <c r="H3901" s="1" t="s">
        <v>58</v>
      </c>
      <c r="I3901" s="1" t="s">
        <v>11088</v>
      </c>
      <c r="J3901" s="1" t="s">
        <v>9383</v>
      </c>
      <c r="K3901" s="1" t="str">
        <f t="shared" si="121"/>
        <v>2020</v>
      </c>
      <c r="L3901" s="1">
        <f t="shared" si="122"/>
        <v>10</v>
      </c>
      <c r="M3901" s="1" t="s">
        <v>79</v>
      </c>
    </row>
    <row r="3902" spans="8:13" hidden="1">
      <c r="H3902" s="1" t="s">
        <v>1343</v>
      </c>
      <c r="I3902" s="1" t="s">
        <v>11978</v>
      </c>
      <c r="J3902" s="1" t="s">
        <v>11987</v>
      </c>
      <c r="K3902" s="1" t="str">
        <f t="shared" si="121"/>
        <v>2013</v>
      </c>
      <c r="L3902" s="1">
        <f t="shared" si="122"/>
        <v>39</v>
      </c>
      <c r="M3902" s="1" t="s">
        <v>79</v>
      </c>
    </row>
    <row r="3903" spans="8:13">
      <c r="H3903" s="1" t="s">
        <v>436</v>
      </c>
      <c r="I3903" s="1" t="s">
        <v>7992</v>
      </c>
      <c r="J3903" s="1" t="s">
        <v>873</v>
      </c>
      <c r="K3903" s="1" t="str">
        <f t="shared" si="121"/>
        <v>2017</v>
      </c>
      <c r="L3903" s="1">
        <f t="shared" si="122"/>
        <v>59</v>
      </c>
      <c r="M3903" s="1" t="s">
        <v>60</v>
      </c>
    </row>
    <row r="3904" spans="8:13">
      <c r="H3904" s="1" t="s">
        <v>436</v>
      </c>
      <c r="I3904" s="1" t="s">
        <v>8646</v>
      </c>
      <c r="J3904" s="1" t="s">
        <v>5680</v>
      </c>
      <c r="K3904" s="1" t="str">
        <f t="shared" si="121"/>
        <v>2020</v>
      </c>
      <c r="L3904" s="1">
        <f t="shared" si="122"/>
        <v>59</v>
      </c>
      <c r="M3904" s="1" t="s">
        <v>60</v>
      </c>
    </row>
    <row r="3905" spans="8:13">
      <c r="H3905" s="1" t="s">
        <v>436</v>
      </c>
      <c r="I3905" s="1" t="s">
        <v>1262</v>
      </c>
      <c r="J3905" s="1" t="s">
        <v>3943</v>
      </c>
      <c r="K3905" s="1" t="str">
        <f t="shared" si="121"/>
        <v>2013</v>
      </c>
      <c r="L3905" s="1">
        <f t="shared" si="122"/>
        <v>59</v>
      </c>
      <c r="M3905" s="1" t="s">
        <v>60</v>
      </c>
    </row>
    <row r="3906" spans="8:13" hidden="1">
      <c r="H3906" s="1" t="s">
        <v>584</v>
      </c>
      <c r="I3906" s="1" t="s">
        <v>11990</v>
      </c>
      <c r="J3906" s="1" t="s">
        <v>12002</v>
      </c>
      <c r="K3906" s="1" t="str">
        <f t="shared" ref="K3906:K3969" si="123">TEXT(J3906,"YYYY")</f>
        <v>2000</v>
      </c>
      <c r="L3906" s="1">
        <f t="shared" si="122"/>
        <v>17</v>
      </c>
      <c r="M3906" s="1" t="s">
        <v>79</v>
      </c>
    </row>
    <row r="3907" spans="8:13" hidden="1">
      <c r="H3907" s="1" t="s">
        <v>108</v>
      </c>
      <c r="I3907" s="1" t="s">
        <v>11990</v>
      </c>
      <c r="J3907" s="1" t="s">
        <v>690</v>
      </c>
      <c r="K3907" s="1" t="str">
        <f t="shared" si="123"/>
        <v>2020</v>
      </c>
      <c r="L3907" s="1">
        <f t="shared" si="122"/>
        <v>8</v>
      </c>
      <c r="M3907" s="1" t="s">
        <v>79</v>
      </c>
    </row>
    <row r="3908" spans="8:13" hidden="1">
      <c r="H3908" s="1" t="s">
        <v>644</v>
      </c>
      <c r="I3908" s="1" t="s">
        <v>11990</v>
      </c>
      <c r="J3908" s="1" t="s">
        <v>12009</v>
      </c>
      <c r="K3908" s="1" t="str">
        <f t="shared" si="123"/>
        <v>1997</v>
      </c>
      <c r="L3908" s="1">
        <f t="shared" si="122"/>
        <v>12</v>
      </c>
      <c r="M3908" s="1" t="s">
        <v>79</v>
      </c>
    </row>
    <row r="3909" spans="8:13">
      <c r="H3909" s="1" t="s">
        <v>436</v>
      </c>
      <c r="I3909" s="1" t="s">
        <v>12376</v>
      </c>
      <c r="J3909" s="1" t="s">
        <v>8201</v>
      </c>
      <c r="K3909" s="1" t="str">
        <f t="shared" si="123"/>
        <v>2020</v>
      </c>
      <c r="L3909" s="1">
        <f t="shared" si="122"/>
        <v>59</v>
      </c>
      <c r="M3909" s="1" t="s">
        <v>60</v>
      </c>
    </row>
    <row r="3910" spans="8:13">
      <c r="H3910" s="1" t="s">
        <v>458</v>
      </c>
      <c r="I3910" s="1" t="s">
        <v>1056</v>
      </c>
      <c r="J3910" s="1" t="s">
        <v>1083</v>
      </c>
      <c r="K3910" s="1" t="str">
        <f t="shared" si="123"/>
        <v>2015</v>
      </c>
      <c r="L3910" s="1">
        <f t="shared" si="122"/>
        <v>60</v>
      </c>
      <c r="M3910" s="1" t="s">
        <v>60</v>
      </c>
    </row>
    <row r="3911" spans="8:13">
      <c r="H3911" s="1" t="s">
        <v>389</v>
      </c>
      <c r="I3911" s="1" t="s">
        <v>5595</v>
      </c>
      <c r="J3911" s="1" t="s">
        <v>3522</v>
      </c>
      <c r="K3911" s="1" t="str">
        <f t="shared" si="123"/>
        <v>2016</v>
      </c>
      <c r="L3911" s="1">
        <f t="shared" si="122"/>
        <v>60</v>
      </c>
      <c r="M3911" s="1" t="s">
        <v>60</v>
      </c>
    </row>
    <row r="3912" spans="8:13" hidden="1">
      <c r="H3912" s="1" t="s">
        <v>367</v>
      </c>
      <c r="I3912" s="1" t="s">
        <v>6283</v>
      </c>
      <c r="J3912" s="1" t="s">
        <v>360</v>
      </c>
      <c r="K3912" s="1" t="str">
        <f t="shared" si="123"/>
        <v>2019</v>
      </c>
      <c r="L3912" s="1">
        <f t="shared" si="122"/>
        <v>25</v>
      </c>
      <c r="M3912" s="1" t="s">
        <v>79</v>
      </c>
    </row>
    <row r="3913" spans="8:13">
      <c r="H3913" s="1" t="s">
        <v>81</v>
      </c>
      <c r="I3913" s="1" t="s">
        <v>6345</v>
      </c>
      <c r="J3913" s="1" t="s">
        <v>6355</v>
      </c>
      <c r="K3913" s="1" t="str">
        <f t="shared" si="123"/>
        <v>2016</v>
      </c>
      <c r="L3913" s="1">
        <f t="shared" si="122"/>
        <v>60</v>
      </c>
      <c r="M3913" s="1" t="s">
        <v>60</v>
      </c>
    </row>
    <row r="3914" spans="8:13" hidden="1">
      <c r="H3914" s="1" t="s">
        <v>1343</v>
      </c>
      <c r="I3914" s="1" t="s">
        <v>6283</v>
      </c>
      <c r="J3914" s="1" t="s">
        <v>12020</v>
      </c>
      <c r="K3914" s="1" t="str">
        <f t="shared" si="123"/>
        <v>2004</v>
      </c>
      <c r="L3914" s="1">
        <f t="shared" si="122"/>
        <v>25</v>
      </c>
      <c r="M3914" s="1" t="s">
        <v>79</v>
      </c>
    </row>
    <row r="3915" spans="8:13">
      <c r="H3915" s="1" t="s">
        <v>180</v>
      </c>
      <c r="I3915" s="1" t="s">
        <v>8192</v>
      </c>
      <c r="J3915" s="1" t="s">
        <v>84</v>
      </c>
      <c r="K3915" s="1" t="str">
        <f t="shared" si="123"/>
        <v>2017</v>
      </c>
      <c r="L3915" s="1">
        <f t="shared" si="122"/>
        <v>60</v>
      </c>
      <c r="M3915" s="1" t="s">
        <v>60</v>
      </c>
    </row>
    <row r="3916" spans="8:13">
      <c r="H3916" s="1" t="s">
        <v>458</v>
      </c>
      <c r="I3916" s="1" t="s">
        <v>1610</v>
      </c>
      <c r="J3916" s="1" t="s">
        <v>250</v>
      </c>
      <c r="K3916" s="1" t="str">
        <f t="shared" si="123"/>
        <v>2016</v>
      </c>
      <c r="L3916" s="1">
        <f t="shared" si="122"/>
        <v>60</v>
      </c>
      <c r="M3916" s="1" t="s">
        <v>60</v>
      </c>
    </row>
    <row r="3917" spans="8:13">
      <c r="H3917" s="1" t="s">
        <v>81</v>
      </c>
      <c r="I3917" s="1" t="s">
        <v>1610</v>
      </c>
      <c r="J3917" s="1" t="s">
        <v>517</v>
      </c>
      <c r="K3917" s="1" t="str">
        <f t="shared" si="123"/>
        <v>2019</v>
      </c>
      <c r="L3917" s="1">
        <f t="shared" si="122"/>
        <v>60</v>
      </c>
      <c r="M3917" s="1" t="s">
        <v>60</v>
      </c>
    </row>
    <row r="3918" spans="8:13">
      <c r="H3918" s="1" t="s">
        <v>81</v>
      </c>
      <c r="I3918" s="1" t="s">
        <v>8821</v>
      </c>
      <c r="J3918" s="1" t="s">
        <v>8822</v>
      </c>
      <c r="K3918" s="1" t="str">
        <f t="shared" si="123"/>
        <v>2013</v>
      </c>
      <c r="L3918" s="1">
        <f t="shared" si="122"/>
        <v>60</v>
      </c>
      <c r="M3918" s="1" t="s">
        <v>60</v>
      </c>
    </row>
    <row r="3919" spans="8:13">
      <c r="H3919" s="1" t="s">
        <v>180</v>
      </c>
      <c r="I3919" s="1" t="s">
        <v>6443</v>
      </c>
      <c r="J3919" s="1" t="s">
        <v>2263</v>
      </c>
      <c r="K3919" s="1" t="str">
        <f t="shared" si="123"/>
        <v>2010</v>
      </c>
      <c r="L3919" s="1">
        <f t="shared" si="122"/>
        <v>60</v>
      </c>
      <c r="M3919" s="1" t="s">
        <v>60</v>
      </c>
    </row>
    <row r="3920" spans="8:13">
      <c r="H3920" s="1" t="s">
        <v>1488</v>
      </c>
      <c r="I3920" s="1" t="s">
        <v>9477</v>
      </c>
      <c r="J3920" s="1" t="s">
        <v>10764</v>
      </c>
      <c r="K3920" s="1" t="str">
        <f t="shared" si="123"/>
        <v>2007</v>
      </c>
      <c r="L3920" s="1">
        <f t="shared" si="122"/>
        <v>60</v>
      </c>
      <c r="M3920" s="1" t="s">
        <v>60</v>
      </c>
    </row>
    <row r="3921" spans="8:13" hidden="1">
      <c r="H3921" s="1" t="s">
        <v>479</v>
      </c>
      <c r="I3921" s="1" t="s">
        <v>10805</v>
      </c>
      <c r="J3921" s="1" t="s">
        <v>1222</v>
      </c>
      <c r="K3921" s="1" t="str">
        <f t="shared" si="123"/>
        <v>2015</v>
      </c>
      <c r="L3921" s="1">
        <f t="shared" si="122"/>
        <v>19</v>
      </c>
      <c r="M3921" s="1" t="s">
        <v>79</v>
      </c>
    </row>
    <row r="3922" spans="8:13" hidden="1">
      <c r="H3922" s="1" t="s">
        <v>189</v>
      </c>
      <c r="I3922" s="1" t="s">
        <v>968</v>
      </c>
      <c r="J3922" s="1" t="s">
        <v>1755</v>
      </c>
      <c r="K3922" s="1" t="str">
        <f t="shared" si="123"/>
        <v>2014</v>
      </c>
      <c r="L3922" s="1">
        <f t="shared" si="122"/>
        <v>46</v>
      </c>
      <c r="M3922" s="1" t="s">
        <v>79</v>
      </c>
    </row>
    <row r="3923" spans="8:13" hidden="1">
      <c r="H3923" s="1" t="s">
        <v>247</v>
      </c>
      <c r="I3923" s="1" t="s">
        <v>6283</v>
      </c>
      <c r="J3923" s="1" t="s">
        <v>8717</v>
      </c>
      <c r="K3923" s="1" t="str">
        <f t="shared" si="123"/>
        <v>2020</v>
      </c>
      <c r="L3923" s="1">
        <f t="shared" si="122"/>
        <v>15</v>
      </c>
      <c r="M3923" s="1" t="s">
        <v>79</v>
      </c>
    </row>
    <row r="3924" spans="8:13">
      <c r="H3924" s="1" t="s">
        <v>81</v>
      </c>
      <c r="I3924" s="1" t="s">
        <v>8821</v>
      </c>
      <c r="J3924" s="1" t="s">
        <v>2023</v>
      </c>
      <c r="K3924" s="1" t="str">
        <f t="shared" si="123"/>
        <v>2013</v>
      </c>
      <c r="L3924" s="1">
        <f t="shared" si="122"/>
        <v>60</v>
      </c>
      <c r="M3924" s="1" t="s">
        <v>60</v>
      </c>
    </row>
    <row r="3925" spans="8:13" hidden="1">
      <c r="H3925" s="1" t="s">
        <v>126</v>
      </c>
      <c r="I3925" s="1" t="s">
        <v>968</v>
      </c>
      <c r="J3925" s="1" t="s">
        <v>1712</v>
      </c>
      <c r="K3925" s="1" t="str">
        <f t="shared" si="123"/>
        <v>2014</v>
      </c>
      <c r="L3925" s="1">
        <f t="shared" si="122"/>
        <v>13</v>
      </c>
      <c r="M3925" s="1" t="s">
        <v>79</v>
      </c>
    </row>
    <row r="3926" spans="8:13">
      <c r="H3926" s="1" t="s">
        <v>219</v>
      </c>
      <c r="I3926" s="1" t="s">
        <v>6398</v>
      </c>
      <c r="J3926" s="1" t="s">
        <v>6104</v>
      </c>
      <c r="K3926" s="1" t="str">
        <f t="shared" si="123"/>
        <v>2015</v>
      </c>
      <c r="L3926" s="1">
        <f t="shared" si="122"/>
        <v>60</v>
      </c>
      <c r="M3926" s="1" t="s">
        <v>60</v>
      </c>
    </row>
    <row r="3927" spans="8:13" hidden="1">
      <c r="H3927" s="1">
        <v>1</v>
      </c>
      <c r="I3927" s="1" t="s">
        <v>11978</v>
      </c>
      <c r="J3927" s="1" t="s">
        <v>12039</v>
      </c>
      <c r="K3927" s="1" t="str">
        <f t="shared" si="123"/>
        <v>2014</v>
      </c>
      <c r="L3927" s="1">
        <f t="shared" si="122"/>
        <v>0</v>
      </c>
      <c r="M3927" s="1" t="s">
        <v>79</v>
      </c>
    </row>
    <row r="3928" spans="8:13">
      <c r="H3928" s="1" t="s">
        <v>458</v>
      </c>
      <c r="I3928" s="1" t="s">
        <v>1427</v>
      </c>
      <c r="J3928" s="1" t="s">
        <v>467</v>
      </c>
      <c r="K3928" s="1" t="str">
        <f t="shared" si="123"/>
        <v>2016</v>
      </c>
      <c r="L3928" s="1">
        <f t="shared" si="122"/>
        <v>61</v>
      </c>
      <c r="M3928" s="1" t="s">
        <v>60</v>
      </c>
    </row>
    <row r="3929" spans="8:13">
      <c r="H3929" s="1" t="s">
        <v>81</v>
      </c>
      <c r="I3929" s="1" t="s">
        <v>3918</v>
      </c>
      <c r="J3929" s="1" t="s">
        <v>1222</v>
      </c>
      <c r="K3929" s="1" t="str">
        <f t="shared" si="123"/>
        <v>2015</v>
      </c>
      <c r="L3929" s="1">
        <f t="shared" si="122"/>
        <v>61</v>
      </c>
      <c r="M3929" s="1" t="s">
        <v>60</v>
      </c>
    </row>
    <row r="3930" spans="8:13" hidden="1">
      <c r="H3930" s="1" t="s">
        <v>78</v>
      </c>
      <c r="I3930" s="1" t="s">
        <v>801</v>
      </c>
      <c r="J3930" s="1" t="s">
        <v>1899</v>
      </c>
      <c r="K3930" s="1" t="str">
        <f t="shared" si="123"/>
        <v>2005</v>
      </c>
      <c r="L3930" s="1">
        <f t="shared" si="122"/>
        <v>19</v>
      </c>
      <c r="M3930" s="1" t="s">
        <v>79</v>
      </c>
    </row>
    <row r="3931" spans="8:13">
      <c r="H3931" s="1" t="s">
        <v>180</v>
      </c>
      <c r="I3931" s="1" t="s">
        <v>7206</v>
      </c>
      <c r="J3931" s="1" t="s">
        <v>2023</v>
      </c>
      <c r="K3931" s="1" t="str">
        <f t="shared" si="123"/>
        <v>2013</v>
      </c>
      <c r="L3931" s="1">
        <f t="shared" si="122"/>
        <v>61</v>
      </c>
      <c r="M3931" s="1" t="s">
        <v>60</v>
      </c>
    </row>
    <row r="3932" spans="8:13">
      <c r="H3932" s="1" t="s">
        <v>81</v>
      </c>
      <c r="I3932" s="1" t="s">
        <v>8690</v>
      </c>
      <c r="J3932" s="1" t="s">
        <v>5441</v>
      </c>
      <c r="K3932" s="1" t="str">
        <f t="shared" si="123"/>
        <v>2020</v>
      </c>
      <c r="L3932" s="1">
        <f t="shared" si="122"/>
        <v>61</v>
      </c>
      <c r="M3932" s="1" t="s">
        <v>60</v>
      </c>
    </row>
    <row r="3933" spans="8:13" hidden="1">
      <c r="H3933" s="1" t="s">
        <v>299</v>
      </c>
      <c r="I3933" s="1" t="s">
        <v>801</v>
      </c>
      <c r="J3933" s="1" t="s">
        <v>652</v>
      </c>
      <c r="K3933" s="1" t="str">
        <f t="shared" si="123"/>
        <v>2010</v>
      </c>
      <c r="L3933" s="1">
        <f t="shared" si="122"/>
        <v>39</v>
      </c>
      <c r="M3933" s="1" t="s">
        <v>79</v>
      </c>
    </row>
    <row r="3934" spans="8:13">
      <c r="H3934" s="1" t="s">
        <v>389</v>
      </c>
      <c r="I3934" s="1" t="s">
        <v>1341</v>
      </c>
      <c r="J3934" s="1" t="s">
        <v>877</v>
      </c>
      <c r="K3934" s="1" t="str">
        <f t="shared" si="123"/>
        <v>2019</v>
      </c>
      <c r="L3934" s="1">
        <f t="shared" si="122"/>
        <v>62</v>
      </c>
      <c r="M3934" s="1" t="s">
        <v>60</v>
      </c>
    </row>
    <row r="3935" spans="8:13">
      <c r="H3935" s="1" t="s">
        <v>180</v>
      </c>
      <c r="I3935" s="1" t="s">
        <v>610</v>
      </c>
      <c r="J3935" s="1" t="s">
        <v>1534</v>
      </c>
      <c r="K3935" s="1" t="str">
        <f t="shared" si="123"/>
        <v>2016</v>
      </c>
      <c r="L3935" s="1">
        <f t="shared" si="122"/>
        <v>62</v>
      </c>
      <c r="M3935" s="1" t="s">
        <v>60</v>
      </c>
    </row>
    <row r="3936" spans="8:13" hidden="1">
      <c r="H3936" s="1" t="s">
        <v>484</v>
      </c>
      <c r="I3936" s="1" t="s">
        <v>801</v>
      </c>
      <c r="J3936" s="1" t="s">
        <v>12048</v>
      </c>
      <c r="K3936" s="1" t="str">
        <f t="shared" si="123"/>
        <v>2007</v>
      </c>
      <c r="L3936" s="1">
        <f t="shared" si="122"/>
        <v>40</v>
      </c>
      <c r="M3936" s="1" t="s">
        <v>79</v>
      </c>
    </row>
    <row r="3937" spans="8:13" hidden="1">
      <c r="H3937" s="1" t="s">
        <v>464</v>
      </c>
      <c r="I3937" s="1" t="s">
        <v>968</v>
      </c>
      <c r="J3937" s="1" t="s">
        <v>1815</v>
      </c>
      <c r="K3937" s="1" t="str">
        <f t="shared" si="123"/>
        <v>2008</v>
      </c>
      <c r="L3937" s="1">
        <f t="shared" si="122"/>
        <v>24</v>
      </c>
      <c r="M3937" s="1" t="s">
        <v>79</v>
      </c>
    </row>
    <row r="3938" spans="8:13" hidden="1">
      <c r="H3938" s="1" t="s">
        <v>58</v>
      </c>
      <c r="I3938" s="1" t="s">
        <v>11425</v>
      </c>
      <c r="J3938" s="1" t="s">
        <v>9864</v>
      </c>
      <c r="K3938" s="1" t="str">
        <f t="shared" si="123"/>
        <v>2020</v>
      </c>
      <c r="L3938" s="1">
        <f t="shared" si="122"/>
        <v>10</v>
      </c>
      <c r="M3938" s="1" t="s">
        <v>79</v>
      </c>
    </row>
    <row r="3939" spans="8:13">
      <c r="H3939" s="1" t="s">
        <v>180</v>
      </c>
      <c r="I3939" s="1" t="s">
        <v>3434</v>
      </c>
      <c r="J3939" s="1" t="s">
        <v>1015</v>
      </c>
      <c r="K3939" s="1" t="str">
        <f t="shared" si="123"/>
        <v>2018</v>
      </c>
      <c r="L3939" s="1">
        <f t="shared" si="122"/>
        <v>62</v>
      </c>
      <c r="M3939" s="1" t="s">
        <v>60</v>
      </c>
    </row>
    <row r="3940" spans="8:13" hidden="1">
      <c r="H3940" s="1" t="s">
        <v>99</v>
      </c>
      <c r="I3940" s="1" t="s">
        <v>11425</v>
      </c>
      <c r="J3940" s="1" t="s">
        <v>12061</v>
      </c>
      <c r="K3940" s="1" t="str">
        <f t="shared" si="123"/>
        <v>2020</v>
      </c>
      <c r="L3940" s="1">
        <f t="shared" si="122"/>
        <v>6</v>
      </c>
      <c r="M3940" s="1" t="s">
        <v>79</v>
      </c>
    </row>
    <row r="3941" spans="8:13" hidden="1">
      <c r="H3941" s="1" t="s">
        <v>197</v>
      </c>
      <c r="I3941" s="1" t="s">
        <v>11425</v>
      </c>
      <c r="J3941" s="1" t="s">
        <v>8294</v>
      </c>
      <c r="K3941" s="1" t="str">
        <f t="shared" si="123"/>
        <v>2020</v>
      </c>
      <c r="L3941" s="1">
        <f t="shared" si="122"/>
        <v>17</v>
      </c>
      <c r="M3941" s="1" t="s">
        <v>79</v>
      </c>
    </row>
    <row r="3942" spans="8:13" hidden="1">
      <c r="H3942" s="1" t="s">
        <v>247</v>
      </c>
      <c r="I3942" s="1" t="s">
        <v>6570</v>
      </c>
      <c r="J3942" s="1" t="s">
        <v>1609</v>
      </c>
      <c r="K3942" s="1" t="str">
        <f t="shared" si="123"/>
        <v>2019</v>
      </c>
      <c r="L3942" s="1">
        <f t="shared" si="122"/>
        <v>14</v>
      </c>
      <c r="M3942" s="1" t="s">
        <v>79</v>
      </c>
    </row>
    <row r="3943" spans="8:13">
      <c r="H3943" s="1" t="s">
        <v>389</v>
      </c>
      <c r="I3943" s="1"/>
      <c r="J3943" s="1"/>
      <c r="K3943" s="1" t="str">
        <f t="shared" si="123"/>
        <v>1900</v>
      </c>
      <c r="L3943" s="1">
        <f t="shared" si="122"/>
        <v>62</v>
      </c>
      <c r="M3943" s="1" t="s">
        <v>60</v>
      </c>
    </row>
    <row r="3944" spans="8:13" hidden="1">
      <c r="H3944" s="1" t="s">
        <v>130</v>
      </c>
      <c r="I3944" s="1" t="s">
        <v>6570</v>
      </c>
      <c r="J3944" s="1" t="s">
        <v>261</v>
      </c>
      <c r="K3944" s="1" t="str">
        <f t="shared" si="123"/>
        <v>2020</v>
      </c>
      <c r="L3944" s="1">
        <f t="shared" si="122"/>
        <v>12</v>
      </c>
      <c r="M3944" s="1" t="s">
        <v>79</v>
      </c>
    </row>
    <row r="3945" spans="8:13" hidden="1">
      <c r="H3945" s="1" t="s">
        <v>375</v>
      </c>
      <c r="I3945" s="1" t="s">
        <v>6570</v>
      </c>
      <c r="J3945" s="1" t="s">
        <v>3781</v>
      </c>
      <c r="K3945" s="1" t="str">
        <f t="shared" si="123"/>
        <v>2019</v>
      </c>
      <c r="L3945" s="1">
        <f t="shared" si="122"/>
        <v>55</v>
      </c>
      <c r="M3945" s="1" t="s">
        <v>79</v>
      </c>
    </row>
    <row r="3946" spans="8:13">
      <c r="H3946" s="1" t="s">
        <v>389</v>
      </c>
      <c r="I3946" s="1" t="s">
        <v>4106</v>
      </c>
      <c r="J3946" s="1" t="s">
        <v>4123</v>
      </c>
      <c r="K3946" s="1" t="str">
        <f t="shared" si="123"/>
        <v>2016</v>
      </c>
      <c r="L3946" s="1">
        <f t="shared" si="122"/>
        <v>62</v>
      </c>
      <c r="M3946" s="1" t="s">
        <v>60</v>
      </c>
    </row>
    <row r="3947" spans="8:13">
      <c r="H3947" s="1" t="s">
        <v>389</v>
      </c>
      <c r="I3947" s="1" t="s">
        <v>4509</v>
      </c>
      <c r="J3947" s="1" t="s">
        <v>931</v>
      </c>
      <c r="K3947" s="1" t="str">
        <f t="shared" si="123"/>
        <v>2016</v>
      </c>
      <c r="L3947" s="1">
        <f t="shared" si="122"/>
        <v>62</v>
      </c>
      <c r="M3947" s="1" t="s">
        <v>60</v>
      </c>
    </row>
    <row r="3948" spans="8:13" hidden="1">
      <c r="H3948" s="1" t="s">
        <v>351</v>
      </c>
      <c r="I3948" s="1" t="s">
        <v>238</v>
      </c>
      <c r="J3948" s="1" t="s">
        <v>12085</v>
      </c>
      <c r="K3948" s="1" t="str">
        <f t="shared" si="123"/>
        <v>2019</v>
      </c>
      <c r="L3948" s="1">
        <f t="shared" si="122"/>
        <v>54</v>
      </c>
      <c r="M3948" s="1" t="s">
        <v>79</v>
      </c>
    </row>
    <row r="3949" spans="8:13" hidden="1">
      <c r="H3949" s="1" t="s">
        <v>116</v>
      </c>
      <c r="I3949" s="1" t="s">
        <v>238</v>
      </c>
      <c r="J3949" s="1" t="s">
        <v>5441</v>
      </c>
      <c r="K3949" s="1" t="str">
        <f t="shared" si="123"/>
        <v>2020</v>
      </c>
      <c r="L3949" s="1">
        <f t="shared" si="122"/>
        <v>5</v>
      </c>
      <c r="M3949" s="1" t="s">
        <v>79</v>
      </c>
    </row>
    <row r="3950" spans="8:13" hidden="1">
      <c r="H3950" s="1" t="s">
        <v>158</v>
      </c>
      <c r="I3950" s="1" t="s">
        <v>8416</v>
      </c>
      <c r="J3950" s="1" t="s">
        <v>12093</v>
      </c>
      <c r="K3950" s="1" t="str">
        <f t="shared" si="123"/>
        <v>2019</v>
      </c>
      <c r="L3950" s="1">
        <f t="shared" si="122"/>
        <v>10</v>
      </c>
      <c r="M3950" s="1" t="s">
        <v>79</v>
      </c>
    </row>
    <row r="3951" spans="8:13">
      <c r="H3951" s="1" t="s">
        <v>389</v>
      </c>
      <c r="I3951" s="1" t="s">
        <v>5170</v>
      </c>
      <c r="J3951" s="1" t="s">
        <v>236</v>
      </c>
      <c r="K3951" s="1" t="str">
        <f t="shared" si="123"/>
        <v>2017</v>
      </c>
      <c r="L3951" s="1">
        <f t="shared" si="122"/>
        <v>62</v>
      </c>
      <c r="M3951" s="1" t="s">
        <v>60</v>
      </c>
    </row>
    <row r="3952" spans="8:13">
      <c r="H3952" s="1" t="s">
        <v>1488</v>
      </c>
      <c r="I3952" s="1" t="s">
        <v>152</v>
      </c>
      <c r="J3952" s="1" t="s">
        <v>6312</v>
      </c>
      <c r="K3952" s="1" t="str">
        <f t="shared" si="123"/>
        <v>2012</v>
      </c>
      <c r="L3952" s="1">
        <f t="shared" ref="L3952:L4015" si="124">H3952-(TEXT(I3952,"YYYY")-TEXT(J3952,"YYYY"))</f>
        <v>62</v>
      </c>
      <c r="M3952" s="1" t="s">
        <v>60</v>
      </c>
    </row>
    <row r="3953" spans="8:13">
      <c r="H3953" s="1" t="s">
        <v>389</v>
      </c>
      <c r="I3953" s="1" t="s">
        <v>7031</v>
      </c>
      <c r="J3953" s="1" t="s">
        <v>7031</v>
      </c>
      <c r="K3953" s="1" t="str">
        <f t="shared" si="123"/>
        <v>2015</v>
      </c>
      <c r="L3953" s="1">
        <f t="shared" si="124"/>
        <v>62</v>
      </c>
      <c r="M3953" s="1" t="s">
        <v>60</v>
      </c>
    </row>
    <row r="3954" spans="8:13" hidden="1">
      <c r="H3954" s="1" t="s">
        <v>809</v>
      </c>
      <c r="I3954" s="1" t="s">
        <v>8416</v>
      </c>
      <c r="J3954" s="1" t="s">
        <v>2534</v>
      </c>
      <c r="K3954" s="1" t="str">
        <f t="shared" si="123"/>
        <v>2018</v>
      </c>
      <c r="L3954" s="1">
        <f t="shared" si="124"/>
        <v>34</v>
      </c>
      <c r="M3954" s="1" t="s">
        <v>79</v>
      </c>
    </row>
    <row r="3955" spans="8:13">
      <c r="H3955" s="1" t="s">
        <v>515</v>
      </c>
      <c r="I3955" s="1" t="s">
        <v>4988</v>
      </c>
      <c r="J3955" s="1" t="s">
        <v>873</v>
      </c>
      <c r="K3955" s="1" t="str">
        <f t="shared" si="123"/>
        <v>2017</v>
      </c>
      <c r="L3955" s="1">
        <f t="shared" si="124"/>
        <v>62</v>
      </c>
      <c r="M3955" s="1" t="s">
        <v>60</v>
      </c>
    </row>
    <row r="3956" spans="8:13">
      <c r="H3956" s="1" t="s">
        <v>458</v>
      </c>
      <c r="I3956" s="1" t="s">
        <v>544</v>
      </c>
      <c r="J3956" s="1" t="s">
        <v>705</v>
      </c>
      <c r="K3956" s="1" t="str">
        <f t="shared" si="123"/>
        <v>2018</v>
      </c>
      <c r="L3956" s="1">
        <f t="shared" si="124"/>
        <v>62</v>
      </c>
      <c r="M3956" s="1" t="s">
        <v>60</v>
      </c>
    </row>
    <row r="3957" spans="8:13" hidden="1">
      <c r="H3957" s="1" t="s">
        <v>256</v>
      </c>
      <c r="I3957" s="1" t="s">
        <v>4032</v>
      </c>
      <c r="J3957" s="1" t="s">
        <v>5441</v>
      </c>
      <c r="K3957" s="1" t="str">
        <f t="shared" si="123"/>
        <v>2020</v>
      </c>
      <c r="L3957" s="1">
        <f t="shared" si="124"/>
        <v>52</v>
      </c>
      <c r="M3957" s="1" t="s">
        <v>79</v>
      </c>
    </row>
    <row r="3958" spans="8:13">
      <c r="H3958" s="1" t="s">
        <v>458</v>
      </c>
      <c r="I3958" s="1" t="s">
        <v>9629</v>
      </c>
      <c r="J3958" s="1" t="s">
        <v>8624</v>
      </c>
      <c r="K3958" s="1" t="str">
        <f t="shared" si="123"/>
        <v>2011</v>
      </c>
      <c r="L3958" s="1">
        <f t="shared" si="124"/>
        <v>62</v>
      </c>
      <c r="M3958" s="1" t="s">
        <v>60</v>
      </c>
    </row>
    <row r="3959" spans="8:13">
      <c r="H3959" s="1" t="s">
        <v>180</v>
      </c>
      <c r="I3959" s="1" t="s">
        <v>11257</v>
      </c>
      <c r="J3959" s="1" t="s">
        <v>1130</v>
      </c>
      <c r="K3959" s="1" t="str">
        <f t="shared" si="123"/>
        <v>2019</v>
      </c>
      <c r="L3959" s="1">
        <f t="shared" si="124"/>
        <v>62</v>
      </c>
      <c r="M3959" s="1" t="s">
        <v>60</v>
      </c>
    </row>
    <row r="3960" spans="8:13">
      <c r="H3960" s="1" t="s">
        <v>389</v>
      </c>
      <c r="I3960" s="1" t="s">
        <v>11851</v>
      </c>
      <c r="J3960" s="1" t="s">
        <v>2246</v>
      </c>
      <c r="K3960" s="1" t="str">
        <f t="shared" si="123"/>
        <v>2015</v>
      </c>
      <c r="L3960" s="1">
        <f t="shared" si="124"/>
        <v>62</v>
      </c>
      <c r="M3960" s="1" t="s">
        <v>60</v>
      </c>
    </row>
    <row r="3961" spans="8:13">
      <c r="H3961" s="1" t="s">
        <v>389</v>
      </c>
      <c r="I3961" s="1" t="s">
        <v>12403</v>
      </c>
      <c r="J3961" s="1" t="s">
        <v>12403</v>
      </c>
      <c r="K3961" s="1" t="str">
        <f t="shared" si="123"/>
        <v>2020</v>
      </c>
      <c r="L3961" s="1">
        <f t="shared" si="124"/>
        <v>62</v>
      </c>
      <c r="M3961" s="1" t="s">
        <v>60</v>
      </c>
    </row>
    <row r="3962" spans="8:13">
      <c r="H3962" s="1" t="s">
        <v>180</v>
      </c>
      <c r="I3962" s="1" t="s">
        <v>248</v>
      </c>
      <c r="J3962" s="1" t="s">
        <v>604</v>
      </c>
      <c r="K3962" s="1" t="str">
        <f t="shared" si="123"/>
        <v>2019</v>
      </c>
      <c r="L3962" s="1">
        <f t="shared" si="124"/>
        <v>63</v>
      </c>
      <c r="M3962" s="1" t="s">
        <v>60</v>
      </c>
    </row>
    <row r="3963" spans="8:13">
      <c r="H3963" s="1" t="s">
        <v>458</v>
      </c>
      <c r="I3963" s="1" t="s">
        <v>1783</v>
      </c>
      <c r="J3963" s="1" t="s">
        <v>2226</v>
      </c>
      <c r="K3963" s="1" t="str">
        <f t="shared" si="123"/>
        <v>2017</v>
      </c>
      <c r="L3963" s="1">
        <f t="shared" si="124"/>
        <v>63</v>
      </c>
      <c r="M3963" s="1" t="s">
        <v>60</v>
      </c>
    </row>
    <row r="3964" spans="8:13" hidden="1">
      <c r="H3964" s="1" t="s">
        <v>101</v>
      </c>
      <c r="I3964" s="1" t="s">
        <v>4032</v>
      </c>
      <c r="J3964" s="1" t="s">
        <v>8110</v>
      </c>
      <c r="K3964" s="1" t="str">
        <f t="shared" si="123"/>
        <v>2015</v>
      </c>
      <c r="L3964" s="1">
        <f t="shared" si="124"/>
        <v>33</v>
      </c>
      <c r="M3964" s="1" t="s">
        <v>79</v>
      </c>
    </row>
    <row r="3965" spans="8:13">
      <c r="H3965" s="1" t="s">
        <v>180</v>
      </c>
      <c r="I3965" s="1" t="s">
        <v>195</v>
      </c>
      <c r="J3965" s="1" t="s">
        <v>1283</v>
      </c>
      <c r="K3965" s="1" t="str">
        <f t="shared" si="123"/>
        <v>2018</v>
      </c>
      <c r="L3965" s="1">
        <f t="shared" si="124"/>
        <v>63</v>
      </c>
      <c r="M3965" s="1" t="s">
        <v>60</v>
      </c>
    </row>
    <row r="3966" spans="8:13" hidden="1">
      <c r="H3966" s="1" t="s">
        <v>99</v>
      </c>
      <c r="I3966" s="1" t="s">
        <v>4032</v>
      </c>
      <c r="J3966" s="1" t="s">
        <v>1643</v>
      </c>
      <c r="K3966" s="1" t="str">
        <f t="shared" si="123"/>
        <v>2019</v>
      </c>
      <c r="L3966" s="1">
        <f t="shared" si="124"/>
        <v>5</v>
      </c>
      <c r="M3966" s="1" t="s">
        <v>79</v>
      </c>
    </row>
    <row r="3967" spans="8:13">
      <c r="H3967" s="1" t="s">
        <v>180</v>
      </c>
      <c r="I3967" s="1" t="s">
        <v>2689</v>
      </c>
      <c r="J3967" s="1" t="s">
        <v>978</v>
      </c>
      <c r="K3967" s="1" t="str">
        <f t="shared" si="123"/>
        <v>2018</v>
      </c>
      <c r="L3967" s="1">
        <f t="shared" si="124"/>
        <v>63</v>
      </c>
      <c r="M3967" s="1" t="s">
        <v>60</v>
      </c>
    </row>
    <row r="3968" spans="8:13" hidden="1">
      <c r="H3968" s="1" t="s">
        <v>187</v>
      </c>
      <c r="I3968" s="1" t="s">
        <v>11263</v>
      </c>
      <c r="J3968" s="1" t="s">
        <v>6586</v>
      </c>
      <c r="K3968" s="1" t="str">
        <f t="shared" si="123"/>
        <v>2020</v>
      </c>
      <c r="L3968" s="1">
        <f t="shared" si="124"/>
        <v>9</v>
      </c>
      <c r="M3968" s="1" t="s">
        <v>79</v>
      </c>
    </row>
    <row r="3969" spans="8:13">
      <c r="H3969" s="1" t="s">
        <v>180</v>
      </c>
      <c r="I3969" s="1" t="s">
        <v>1799</v>
      </c>
      <c r="J3969" s="1" t="s">
        <v>1212</v>
      </c>
      <c r="K3969" s="1" t="str">
        <f t="shared" si="123"/>
        <v>2017</v>
      </c>
      <c r="L3969" s="1">
        <f t="shared" si="124"/>
        <v>63</v>
      </c>
      <c r="M3969" s="1" t="s">
        <v>60</v>
      </c>
    </row>
    <row r="3970" spans="8:13">
      <c r="H3970" s="1" t="s">
        <v>458</v>
      </c>
      <c r="I3970" s="1" t="s">
        <v>9437</v>
      </c>
      <c r="J3970" s="1" t="s">
        <v>6418</v>
      </c>
      <c r="K3970" s="1" t="str">
        <f t="shared" ref="K3970:K4033" si="125">TEXT(J3970,"YYYY")</f>
        <v>2012</v>
      </c>
      <c r="L3970" s="1">
        <f t="shared" si="124"/>
        <v>63</v>
      </c>
      <c r="M3970" s="1" t="s">
        <v>60</v>
      </c>
    </row>
    <row r="3971" spans="8:13">
      <c r="H3971" s="1" t="s">
        <v>180</v>
      </c>
      <c r="I3971" s="1" t="s">
        <v>830</v>
      </c>
      <c r="J3971" s="1" t="s">
        <v>7768</v>
      </c>
      <c r="K3971" s="1" t="str">
        <f t="shared" si="125"/>
        <v>2020</v>
      </c>
      <c r="L3971" s="1">
        <f t="shared" si="124"/>
        <v>63</v>
      </c>
      <c r="M3971" s="1" t="s">
        <v>60</v>
      </c>
    </row>
    <row r="3972" spans="8:13">
      <c r="H3972" s="1" t="s">
        <v>387</v>
      </c>
      <c r="I3972" s="1" t="s">
        <v>562</v>
      </c>
      <c r="J3972" s="1" t="s">
        <v>2212</v>
      </c>
      <c r="K3972" s="1" t="str">
        <f t="shared" si="125"/>
        <v>2010</v>
      </c>
      <c r="L3972" s="1">
        <f t="shared" si="124"/>
        <v>63</v>
      </c>
      <c r="M3972" s="1" t="s">
        <v>60</v>
      </c>
    </row>
    <row r="3973" spans="8:13" hidden="1">
      <c r="H3973" s="1" t="s">
        <v>301</v>
      </c>
      <c r="I3973" s="1" t="s">
        <v>461</v>
      </c>
      <c r="J3973" s="1" t="s">
        <v>7345</v>
      </c>
      <c r="K3973" s="1" t="str">
        <f t="shared" si="125"/>
        <v>2014</v>
      </c>
      <c r="L3973" s="1">
        <f t="shared" si="124"/>
        <v>47</v>
      </c>
      <c r="M3973" s="1" t="s">
        <v>79</v>
      </c>
    </row>
    <row r="3974" spans="8:13" hidden="1">
      <c r="H3974" s="1" t="s">
        <v>233</v>
      </c>
      <c r="I3974" s="1" t="s">
        <v>461</v>
      </c>
      <c r="J3974" s="1" t="s">
        <v>12170</v>
      </c>
      <c r="K3974" s="1" t="str">
        <f t="shared" si="125"/>
        <v>2015</v>
      </c>
      <c r="L3974" s="1">
        <f t="shared" si="124"/>
        <v>44</v>
      </c>
      <c r="M3974" s="1" t="s">
        <v>79</v>
      </c>
    </row>
    <row r="3975" spans="8:13">
      <c r="H3975" s="1" t="s">
        <v>180</v>
      </c>
      <c r="I3975" s="1" t="s">
        <v>355</v>
      </c>
      <c r="J3975" s="1" t="s">
        <v>7199</v>
      </c>
      <c r="K3975" s="1" t="str">
        <f t="shared" si="125"/>
        <v>2015</v>
      </c>
      <c r="L3975" s="1">
        <f t="shared" si="124"/>
        <v>63</v>
      </c>
      <c r="M3975" s="1" t="s">
        <v>60</v>
      </c>
    </row>
    <row r="3976" spans="8:13">
      <c r="H3976" s="1" t="s">
        <v>458</v>
      </c>
      <c r="I3976" s="1" t="s">
        <v>1812</v>
      </c>
      <c r="J3976" s="1" t="s">
        <v>752</v>
      </c>
      <c r="K3976" s="1" t="str">
        <f t="shared" si="125"/>
        <v>2018</v>
      </c>
      <c r="L3976" s="1">
        <f t="shared" si="124"/>
        <v>64</v>
      </c>
      <c r="M3976" s="1" t="s">
        <v>60</v>
      </c>
    </row>
    <row r="3977" spans="8:13" hidden="1">
      <c r="H3977" s="1" t="s">
        <v>116</v>
      </c>
      <c r="I3977" s="1" t="s">
        <v>461</v>
      </c>
      <c r="J3977" s="1" t="s">
        <v>12180</v>
      </c>
      <c r="K3977" s="1" t="str">
        <f t="shared" si="125"/>
        <v>2019</v>
      </c>
      <c r="L3977" s="1">
        <f t="shared" si="124"/>
        <v>4</v>
      </c>
      <c r="M3977" s="1" t="s">
        <v>79</v>
      </c>
    </row>
    <row r="3978" spans="8:13" hidden="1">
      <c r="H3978" s="1" t="s">
        <v>128</v>
      </c>
      <c r="I3978" s="1" t="s">
        <v>461</v>
      </c>
      <c r="J3978" s="1" t="s">
        <v>12184</v>
      </c>
      <c r="K3978" s="1" t="str">
        <f t="shared" si="125"/>
        <v>1990</v>
      </c>
      <c r="L3978" s="1">
        <f t="shared" si="124"/>
        <v>12</v>
      </c>
      <c r="M3978" s="1" t="s">
        <v>79</v>
      </c>
    </row>
    <row r="3979" spans="8:13">
      <c r="H3979" s="1" t="s">
        <v>573</v>
      </c>
      <c r="I3979" s="1" t="s">
        <v>1741</v>
      </c>
      <c r="J3979" s="1" t="s">
        <v>3238</v>
      </c>
      <c r="K3979" s="1" t="str">
        <f t="shared" si="125"/>
        <v>2015</v>
      </c>
      <c r="L3979" s="1">
        <f t="shared" si="124"/>
        <v>64</v>
      </c>
      <c r="M3979" s="1" t="s">
        <v>60</v>
      </c>
    </row>
    <row r="3980" spans="8:13">
      <c r="H3980" s="1" t="s">
        <v>515</v>
      </c>
      <c r="I3980" s="1" t="s">
        <v>5485</v>
      </c>
      <c r="J3980" s="1" t="s">
        <v>209</v>
      </c>
      <c r="K3980" s="1" t="str">
        <f t="shared" si="125"/>
        <v>2016</v>
      </c>
      <c r="L3980" s="1">
        <f t="shared" si="124"/>
        <v>64</v>
      </c>
      <c r="M3980" s="1" t="s">
        <v>60</v>
      </c>
    </row>
    <row r="3981" spans="8:13" hidden="1">
      <c r="H3981" s="1" t="s">
        <v>108</v>
      </c>
      <c r="I3981" s="1" t="s">
        <v>12191</v>
      </c>
      <c r="J3981" s="1" t="s">
        <v>10803</v>
      </c>
      <c r="K3981" s="1" t="str">
        <f t="shared" si="125"/>
        <v>2020</v>
      </c>
      <c r="L3981" s="1">
        <f t="shared" si="124"/>
        <v>8</v>
      </c>
      <c r="M3981" s="1" t="s">
        <v>79</v>
      </c>
    </row>
    <row r="3982" spans="8:13" hidden="1">
      <c r="H3982" s="1" t="s">
        <v>644</v>
      </c>
      <c r="I3982" s="1" t="s">
        <v>12191</v>
      </c>
      <c r="J3982" s="1" t="s">
        <v>707</v>
      </c>
      <c r="K3982" s="1" t="str">
        <f t="shared" si="125"/>
        <v>2020</v>
      </c>
      <c r="L3982" s="1">
        <f t="shared" si="124"/>
        <v>35</v>
      </c>
      <c r="M3982" s="1" t="s">
        <v>79</v>
      </c>
    </row>
    <row r="3983" spans="8:13">
      <c r="H3983" s="1" t="s">
        <v>515</v>
      </c>
      <c r="I3983" s="1" t="s">
        <v>6607</v>
      </c>
      <c r="J3983" s="1" t="s">
        <v>3781</v>
      </c>
      <c r="K3983" s="1" t="str">
        <f t="shared" si="125"/>
        <v>2019</v>
      </c>
      <c r="L3983" s="1">
        <f t="shared" si="124"/>
        <v>64</v>
      </c>
      <c r="M3983" s="1" t="s">
        <v>60</v>
      </c>
    </row>
    <row r="3984" spans="8:13">
      <c r="H3984" s="1" t="s">
        <v>573</v>
      </c>
      <c r="I3984" s="1" t="s">
        <v>9629</v>
      </c>
      <c r="J3984" s="1" t="s">
        <v>8624</v>
      </c>
      <c r="K3984" s="1" t="str">
        <f t="shared" si="125"/>
        <v>2011</v>
      </c>
      <c r="L3984" s="1">
        <f t="shared" si="124"/>
        <v>64</v>
      </c>
      <c r="M3984" s="1" t="s">
        <v>60</v>
      </c>
    </row>
    <row r="3985" spans="8:13">
      <c r="H3985" s="1" t="s">
        <v>458</v>
      </c>
      <c r="I3985" s="1" t="s">
        <v>6666</v>
      </c>
      <c r="J3985" s="1" t="s">
        <v>690</v>
      </c>
      <c r="K3985" s="1" t="str">
        <f t="shared" si="125"/>
        <v>2020</v>
      </c>
      <c r="L3985" s="1">
        <f t="shared" si="124"/>
        <v>64</v>
      </c>
      <c r="M3985" s="1" t="s">
        <v>60</v>
      </c>
    </row>
    <row r="3986" spans="8:13" hidden="1">
      <c r="H3986" s="1" t="s">
        <v>479</v>
      </c>
      <c r="I3986" s="1" t="s">
        <v>3805</v>
      </c>
      <c r="J3986" s="1" t="s">
        <v>7574</v>
      </c>
      <c r="K3986" s="1" t="str">
        <f t="shared" si="125"/>
        <v>2020</v>
      </c>
      <c r="L3986" s="1">
        <f t="shared" si="124"/>
        <v>19</v>
      </c>
      <c r="M3986" s="1" t="s">
        <v>79</v>
      </c>
    </row>
    <row r="3987" spans="8:13" hidden="1">
      <c r="H3987" s="1" t="s">
        <v>149</v>
      </c>
      <c r="I3987" s="1" t="s">
        <v>3805</v>
      </c>
      <c r="J3987" s="1" t="s">
        <v>8717</v>
      </c>
      <c r="K3987" s="1" t="str">
        <f t="shared" si="125"/>
        <v>2020</v>
      </c>
      <c r="L3987" s="1">
        <f t="shared" si="124"/>
        <v>39</v>
      </c>
      <c r="M3987" s="1" t="s">
        <v>79</v>
      </c>
    </row>
    <row r="3988" spans="8:13">
      <c r="H3988" s="1" t="s">
        <v>458</v>
      </c>
      <c r="I3988" s="1" t="s">
        <v>11302</v>
      </c>
      <c r="J3988" s="1" t="s">
        <v>11303</v>
      </c>
      <c r="K3988" s="1" t="str">
        <f t="shared" si="125"/>
        <v>2005</v>
      </c>
      <c r="L3988" s="1">
        <f t="shared" si="124"/>
        <v>64</v>
      </c>
      <c r="M3988" s="1" t="s">
        <v>60</v>
      </c>
    </row>
    <row r="3989" spans="8:13">
      <c r="H3989" s="1" t="s">
        <v>1101</v>
      </c>
      <c r="I3989" s="1" t="s">
        <v>9463</v>
      </c>
      <c r="J3989" s="1" t="s">
        <v>11658</v>
      </c>
      <c r="K3989" s="1" t="str">
        <f t="shared" si="125"/>
        <v>2008</v>
      </c>
      <c r="L3989" s="1">
        <f t="shared" si="124"/>
        <v>64</v>
      </c>
      <c r="M3989" s="1" t="s">
        <v>60</v>
      </c>
    </row>
    <row r="3990" spans="8:13" hidden="1">
      <c r="H3990" s="1" t="s">
        <v>247</v>
      </c>
      <c r="I3990" s="1" t="s">
        <v>12212</v>
      </c>
      <c r="J3990" s="1" t="s">
        <v>4019</v>
      </c>
      <c r="K3990" s="1" t="str">
        <f t="shared" si="125"/>
        <v>2013</v>
      </c>
      <c r="L3990" s="1">
        <f t="shared" si="124"/>
        <v>13</v>
      </c>
      <c r="M3990" s="1" t="s">
        <v>79</v>
      </c>
    </row>
    <row r="3991" spans="8:13">
      <c r="H3991" s="1" t="s">
        <v>515</v>
      </c>
      <c r="I3991" s="1" t="s">
        <v>1825</v>
      </c>
      <c r="J3991" s="1" t="s">
        <v>199</v>
      </c>
      <c r="K3991" s="1" t="str">
        <f t="shared" si="125"/>
        <v>2018</v>
      </c>
      <c r="L3991" s="1">
        <f t="shared" si="124"/>
        <v>65</v>
      </c>
      <c r="M3991" s="1" t="s">
        <v>60</v>
      </c>
    </row>
    <row r="3992" spans="8:13" hidden="1">
      <c r="H3992" s="1" t="s">
        <v>344</v>
      </c>
      <c r="I3992" s="1" t="s">
        <v>12212</v>
      </c>
      <c r="J3992" s="1" t="s">
        <v>1815</v>
      </c>
      <c r="K3992" s="1" t="str">
        <f t="shared" si="125"/>
        <v>2008</v>
      </c>
      <c r="L3992" s="1">
        <f t="shared" si="124"/>
        <v>14</v>
      </c>
      <c r="M3992" s="1" t="s">
        <v>79</v>
      </c>
    </row>
    <row r="3993" spans="8:13" hidden="1">
      <c r="H3993" s="1" t="s">
        <v>177</v>
      </c>
      <c r="I3993" s="1" t="s">
        <v>12212</v>
      </c>
      <c r="J3993" s="1" t="s">
        <v>1815</v>
      </c>
      <c r="K3993" s="1" t="str">
        <f t="shared" si="125"/>
        <v>2008</v>
      </c>
      <c r="L3993" s="1">
        <f t="shared" si="124"/>
        <v>16</v>
      </c>
      <c r="M3993" s="1" t="s">
        <v>79</v>
      </c>
    </row>
    <row r="3994" spans="8:13" hidden="1">
      <c r="H3994" s="1" t="s">
        <v>120</v>
      </c>
      <c r="I3994" s="1" t="s">
        <v>12212</v>
      </c>
      <c r="J3994" s="1" t="s">
        <v>459</v>
      </c>
      <c r="K3994" s="1" t="str">
        <f t="shared" si="125"/>
        <v>2019</v>
      </c>
      <c r="L3994" s="1">
        <f t="shared" si="124"/>
        <v>50</v>
      </c>
      <c r="M3994" s="1" t="s">
        <v>79</v>
      </c>
    </row>
    <row r="3995" spans="8:13" hidden="1">
      <c r="H3995" s="1" t="s">
        <v>299</v>
      </c>
      <c r="I3995" s="1" t="s">
        <v>3805</v>
      </c>
      <c r="J3995" s="1" t="s">
        <v>892</v>
      </c>
      <c r="K3995" s="1" t="str">
        <f t="shared" si="125"/>
        <v>2015</v>
      </c>
      <c r="L3995" s="1">
        <f t="shared" si="124"/>
        <v>39</v>
      </c>
      <c r="M3995" s="1" t="s">
        <v>79</v>
      </c>
    </row>
    <row r="3996" spans="8:13" hidden="1">
      <c r="H3996" s="1" t="s">
        <v>344</v>
      </c>
      <c r="I3996" s="1" t="s">
        <v>3805</v>
      </c>
      <c r="J3996" s="1" t="s">
        <v>1012</v>
      </c>
      <c r="K3996" s="1" t="str">
        <f t="shared" si="125"/>
        <v>2017</v>
      </c>
      <c r="L3996" s="1">
        <f t="shared" si="124"/>
        <v>18</v>
      </c>
      <c r="M3996" s="1" t="s">
        <v>79</v>
      </c>
    </row>
    <row r="3997" spans="8:13" hidden="1">
      <c r="H3997" s="1" t="s">
        <v>78</v>
      </c>
      <c r="I3997" s="1" t="s">
        <v>3805</v>
      </c>
      <c r="J3997" s="1" t="s">
        <v>12228</v>
      </c>
      <c r="K3997" s="1" t="str">
        <f t="shared" si="125"/>
        <v>2020</v>
      </c>
      <c r="L3997" s="1">
        <f t="shared" si="124"/>
        <v>29</v>
      </c>
      <c r="M3997" s="1" t="s">
        <v>79</v>
      </c>
    </row>
    <row r="3998" spans="8:13">
      <c r="H3998" s="1" t="s">
        <v>515</v>
      </c>
      <c r="I3998" s="1" t="s">
        <v>793</v>
      </c>
      <c r="J3998" s="1" t="s">
        <v>532</v>
      </c>
      <c r="K3998" s="1" t="str">
        <f t="shared" si="125"/>
        <v>2019</v>
      </c>
      <c r="L3998" s="1">
        <f t="shared" si="124"/>
        <v>65</v>
      </c>
      <c r="M3998" s="1" t="s">
        <v>60</v>
      </c>
    </row>
    <row r="3999" spans="8:13">
      <c r="H3999" s="1" t="s">
        <v>515</v>
      </c>
      <c r="I3999" s="1" t="s">
        <v>2115</v>
      </c>
      <c r="J3999" s="1" t="s">
        <v>881</v>
      </c>
      <c r="K3999" s="1" t="str">
        <f t="shared" si="125"/>
        <v>2018</v>
      </c>
      <c r="L3999" s="1">
        <f t="shared" si="124"/>
        <v>65</v>
      </c>
      <c r="M3999" s="1" t="s">
        <v>60</v>
      </c>
    </row>
    <row r="4000" spans="8:13" hidden="1">
      <c r="H4000" s="1" t="s">
        <v>88</v>
      </c>
      <c r="I4000" s="1" t="s">
        <v>12237</v>
      </c>
      <c r="J4000" s="1" t="s">
        <v>12240</v>
      </c>
      <c r="K4000" s="1" t="str">
        <f t="shared" si="125"/>
        <v>2009</v>
      </c>
      <c r="L4000" s="1">
        <f t="shared" si="124"/>
        <v>17</v>
      </c>
      <c r="M4000" s="1" t="s">
        <v>79</v>
      </c>
    </row>
    <row r="4001" spans="8:13" hidden="1">
      <c r="H4001" s="1" t="s">
        <v>301</v>
      </c>
      <c r="I4001" s="1" t="s">
        <v>12237</v>
      </c>
      <c r="J4001" s="1" t="s">
        <v>6989</v>
      </c>
      <c r="K4001" s="1" t="str">
        <f t="shared" si="125"/>
        <v>2020</v>
      </c>
      <c r="L4001" s="1">
        <f t="shared" si="124"/>
        <v>53</v>
      </c>
      <c r="M4001" s="1" t="s">
        <v>79</v>
      </c>
    </row>
    <row r="4002" spans="8:13">
      <c r="H4002" s="1" t="s">
        <v>573</v>
      </c>
      <c r="I4002" s="1" t="s">
        <v>956</v>
      </c>
      <c r="J4002" s="1" t="s">
        <v>4192</v>
      </c>
      <c r="K4002" s="1" t="str">
        <f t="shared" si="125"/>
        <v>2017</v>
      </c>
      <c r="L4002" s="1">
        <f t="shared" si="124"/>
        <v>65</v>
      </c>
      <c r="M4002" s="1" t="s">
        <v>60</v>
      </c>
    </row>
    <row r="4003" spans="8:13">
      <c r="H4003" s="1" t="s">
        <v>515</v>
      </c>
      <c r="I4003" s="1" t="s">
        <v>7456</v>
      </c>
      <c r="J4003" s="1" t="s">
        <v>1534</v>
      </c>
      <c r="K4003" s="1" t="str">
        <f t="shared" si="125"/>
        <v>2016</v>
      </c>
      <c r="L4003" s="1">
        <f t="shared" si="124"/>
        <v>65</v>
      </c>
      <c r="M4003" s="1" t="s">
        <v>60</v>
      </c>
    </row>
    <row r="4004" spans="8:13">
      <c r="H4004" s="1" t="s">
        <v>382</v>
      </c>
      <c r="I4004" s="1" t="s">
        <v>415</v>
      </c>
      <c r="J4004" s="1" t="s">
        <v>9958</v>
      </c>
      <c r="K4004" s="1" t="str">
        <f t="shared" si="125"/>
        <v>2008</v>
      </c>
      <c r="L4004" s="1">
        <f t="shared" si="124"/>
        <v>65</v>
      </c>
      <c r="M4004" s="1" t="s">
        <v>60</v>
      </c>
    </row>
    <row r="4005" spans="8:13">
      <c r="H4005" s="1" t="s">
        <v>104</v>
      </c>
      <c r="I4005" s="1" t="s">
        <v>3721</v>
      </c>
      <c r="J4005" s="1" t="s">
        <v>11523</v>
      </c>
      <c r="K4005" s="1" t="str">
        <f t="shared" si="125"/>
        <v>2010</v>
      </c>
      <c r="L4005" s="1">
        <f t="shared" si="124"/>
        <v>65</v>
      </c>
      <c r="M4005" s="1" t="s">
        <v>60</v>
      </c>
    </row>
    <row r="4006" spans="8:13">
      <c r="H4006" s="1" t="s">
        <v>1488</v>
      </c>
      <c r="I4006" s="1" t="s">
        <v>1479</v>
      </c>
      <c r="J4006" s="1" t="s">
        <v>978</v>
      </c>
      <c r="K4006" s="1" t="str">
        <f t="shared" si="125"/>
        <v>2018</v>
      </c>
      <c r="L4006" s="1">
        <f t="shared" si="124"/>
        <v>66</v>
      </c>
      <c r="M4006" s="1" t="s">
        <v>60</v>
      </c>
    </row>
    <row r="4007" spans="8:13">
      <c r="H4007" s="1" t="s">
        <v>573</v>
      </c>
      <c r="I4007" s="1" t="s">
        <v>3838</v>
      </c>
      <c r="J4007" s="1" t="s">
        <v>227</v>
      </c>
      <c r="K4007" s="1" t="str">
        <f t="shared" si="125"/>
        <v>2017</v>
      </c>
      <c r="L4007" s="1">
        <f t="shared" si="124"/>
        <v>66</v>
      </c>
      <c r="M4007" s="1" t="s">
        <v>60</v>
      </c>
    </row>
    <row r="4008" spans="8:13" hidden="1">
      <c r="H4008" s="1" t="s">
        <v>644</v>
      </c>
      <c r="I4008" s="1" t="s">
        <v>278</v>
      </c>
      <c r="J4008" s="1" t="s">
        <v>690</v>
      </c>
      <c r="K4008" s="1" t="str">
        <f t="shared" si="125"/>
        <v>2020</v>
      </c>
      <c r="L4008" s="1">
        <f t="shared" si="124"/>
        <v>35</v>
      </c>
      <c r="M4008" s="1" t="s">
        <v>79</v>
      </c>
    </row>
    <row r="4009" spans="8:13">
      <c r="H4009" s="1" t="s">
        <v>573</v>
      </c>
      <c r="I4009" s="1" t="s">
        <v>6231</v>
      </c>
      <c r="J4009" s="1" t="s">
        <v>162</v>
      </c>
      <c r="K4009" s="1" t="str">
        <f t="shared" si="125"/>
        <v>2016</v>
      </c>
      <c r="L4009" s="1">
        <f t="shared" si="124"/>
        <v>66</v>
      </c>
      <c r="M4009" s="1" t="s">
        <v>60</v>
      </c>
    </row>
    <row r="4010" spans="8:13">
      <c r="H4010" s="1" t="s">
        <v>573</v>
      </c>
      <c r="I4010" s="1" t="s">
        <v>6262</v>
      </c>
      <c r="J4010" s="1" t="s">
        <v>384</v>
      </c>
      <c r="K4010" s="1" t="str">
        <f t="shared" si="125"/>
        <v>2015</v>
      </c>
      <c r="L4010" s="1">
        <f t="shared" si="124"/>
        <v>66</v>
      </c>
      <c r="M4010" s="1" t="s">
        <v>60</v>
      </c>
    </row>
    <row r="4011" spans="8:13">
      <c r="H4011" s="1" t="s">
        <v>573</v>
      </c>
      <c r="I4011" s="1" t="s">
        <v>996</v>
      </c>
      <c r="J4011" s="1" t="s">
        <v>236</v>
      </c>
      <c r="K4011" s="1" t="str">
        <f t="shared" si="125"/>
        <v>2017</v>
      </c>
      <c r="L4011" s="1">
        <f t="shared" si="124"/>
        <v>66</v>
      </c>
      <c r="M4011" s="1" t="s">
        <v>60</v>
      </c>
    </row>
    <row r="4012" spans="8:13" hidden="1">
      <c r="H4012" s="1" t="s">
        <v>126</v>
      </c>
      <c r="I4012" s="1" t="s">
        <v>278</v>
      </c>
      <c r="J4012" s="1" t="s">
        <v>312</v>
      </c>
      <c r="K4012" s="1" t="str">
        <f t="shared" si="125"/>
        <v>2018</v>
      </c>
      <c r="L4012" s="1">
        <f t="shared" si="124"/>
        <v>12</v>
      </c>
      <c r="M4012" s="1" t="s">
        <v>79</v>
      </c>
    </row>
    <row r="4013" spans="8:13">
      <c r="H4013" s="1" t="s">
        <v>573</v>
      </c>
      <c r="I4013" s="1" t="s">
        <v>8021</v>
      </c>
      <c r="J4013" s="1" t="s">
        <v>2770</v>
      </c>
      <c r="K4013" s="1" t="str">
        <f t="shared" si="125"/>
        <v>2015</v>
      </c>
      <c r="L4013" s="1">
        <f t="shared" si="124"/>
        <v>66</v>
      </c>
      <c r="M4013" s="1" t="s">
        <v>60</v>
      </c>
    </row>
    <row r="4014" spans="8:13">
      <c r="H4014" s="1" t="s">
        <v>573</v>
      </c>
      <c r="I4014" s="1" t="s">
        <v>8646</v>
      </c>
      <c r="J4014" s="1" t="s">
        <v>5710</v>
      </c>
      <c r="K4014" s="1" t="str">
        <f t="shared" si="125"/>
        <v>2020</v>
      </c>
      <c r="L4014" s="1">
        <f t="shared" si="124"/>
        <v>66</v>
      </c>
      <c r="M4014" s="1" t="s">
        <v>60</v>
      </c>
    </row>
    <row r="4015" spans="8:13" hidden="1">
      <c r="H4015" s="1" t="s">
        <v>530</v>
      </c>
      <c r="I4015" s="1" t="s">
        <v>12293</v>
      </c>
      <c r="J4015" s="1" t="s">
        <v>12295</v>
      </c>
      <c r="K4015" s="1" t="str">
        <f t="shared" si="125"/>
        <v>2013</v>
      </c>
      <c r="L4015" s="1">
        <f t="shared" si="124"/>
        <v>26</v>
      </c>
      <c r="M4015" s="1" t="s">
        <v>79</v>
      </c>
    </row>
    <row r="4016" spans="8:13" hidden="1">
      <c r="H4016" s="1" t="s">
        <v>197</v>
      </c>
      <c r="I4016" s="1" t="s">
        <v>10243</v>
      </c>
      <c r="J4016" s="1" t="s">
        <v>12300</v>
      </c>
      <c r="K4016" s="1" t="str">
        <f t="shared" si="125"/>
        <v>2020</v>
      </c>
      <c r="L4016" s="1">
        <f t="shared" ref="L4016:L4079" si="126">H4016-(TEXT(I4016,"YYYY")-TEXT(J4016,"YYYY"))</f>
        <v>17</v>
      </c>
      <c r="M4016" s="1" t="s">
        <v>79</v>
      </c>
    </row>
    <row r="4017" spans="8:13">
      <c r="H4017" s="1" t="s">
        <v>573</v>
      </c>
      <c r="I4017" s="1" t="s">
        <v>10939</v>
      </c>
      <c r="J4017" s="1" t="s">
        <v>8134</v>
      </c>
      <c r="K4017" s="1" t="str">
        <f t="shared" si="125"/>
        <v>2020</v>
      </c>
      <c r="L4017" s="1">
        <f t="shared" si="126"/>
        <v>66</v>
      </c>
      <c r="M4017" s="1" t="s">
        <v>60</v>
      </c>
    </row>
    <row r="4018" spans="8:13">
      <c r="H4018" s="1" t="s">
        <v>387</v>
      </c>
      <c r="I4018" s="1" t="s">
        <v>2689</v>
      </c>
      <c r="J4018" s="1" t="s">
        <v>1873</v>
      </c>
      <c r="K4018" s="1" t="str">
        <f t="shared" si="125"/>
        <v>2017</v>
      </c>
      <c r="L4018" s="1">
        <f t="shared" si="126"/>
        <v>67</v>
      </c>
      <c r="M4018" s="1" t="s">
        <v>60</v>
      </c>
    </row>
    <row r="4019" spans="8:13">
      <c r="H4019" s="1" t="s">
        <v>1488</v>
      </c>
      <c r="I4019" s="1" t="s">
        <v>6554</v>
      </c>
      <c r="J4019" s="1" t="s">
        <v>7089</v>
      </c>
      <c r="K4019" s="1" t="str">
        <f t="shared" si="125"/>
        <v>2020</v>
      </c>
      <c r="L4019" s="1">
        <f t="shared" si="126"/>
        <v>67</v>
      </c>
      <c r="M4019" s="1" t="s">
        <v>60</v>
      </c>
    </row>
    <row r="4020" spans="8:13" hidden="1">
      <c r="H4020" s="1" t="s">
        <v>101</v>
      </c>
      <c r="I4020" s="1" t="s">
        <v>11394</v>
      </c>
      <c r="J4020" s="1" t="s">
        <v>12313</v>
      </c>
      <c r="K4020" s="1" t="str">
        <f t="shared" si="125"/>
        <v>2019</v>
      </c>
      <c r="L4020" s="1">
        <f t="shared" si="126"/>
        <v>37</v>
      </c>
      <c r="M4020" s="1" t="s">
        <v>79</v>
      </c>
    </row>
    <row r="4021" spans="8:13">
      <c r="H4021" s="1" t="s">
        <v>1488</v>
      </c>
      <c r="I4021" s="1" t="s">
        <v>9563</v>
      </c>
      <c r="J4021" s="1" t="s">
        <v>1471</v>
      </c>
      <c r="K4021" s="1" t="str">
        <f t="shared" si="125"/>
        <v>2013</v>
      </c>
      <c r="L4021" s="1">
        <f t="shared" si="126"/>
        <v>67</v>
      </c>
      <c r="M4021" s="1" t="s">
        <v>60</v>
      </c>
    </row>
    <row r="4022" spans="8:13">
      <c r="H4022" s="1" t="s">
        <v>1488</v>
      </c>
      <c r="I4022" s="1" t="s">
        <v>9308</v>
      </c>
      <c r="J4022" s="1" t="s">
        <v>6586</v>
      </c>
      <c r="K4022" s="1" t="str">
        <f t="shared" si="125"/>
        <v>2020</v>
      </c>
      <c r="L4022" s="1">
        <f t="shared" si="126"/>
        <v>67</v>
      </c>
      <c r="M4022" s="1" t="s">
        <v>60</v>
      </c>
    </row>
    <row r="4023" spans="8:13" hidden="1">
      <c r="H4023" s="1" t="s">
        <v>136</v>
      </c>
      <c r="I4023" s="1" t="s">
        <v>12212</v>
      </c>
      <c r="J4023" s="1" t="s">
        <v>1933</v>
      </c>
      <c r="K4023" s="1" t="str">
        <f t="shared" si="125"/>
        <v>2014</v>
      </c>
      <c r="L4023" s="1">
        <f t="shared" si="126"/>
        <v>49</v>
      </c>
      <c r="M4023" s="1" t="s">
        <v>79</v>
      </c>
    </row>
    <row r="4024" spans="8:13" hidden="1">
      <c r="H4024" s="1" t="s">
        <v>126</v>
      </c>
      <c r="I4024" s="1" t="s">
        <v>11394</v>
      </c>
      <c r="J4024" s="1" t="s">
        <v>8717</v>
      </c>
      <c r="K4024" s="1" t="str">
        <f t="shared" si="125"/>
        <v>2020</v>
      </c>
      <c r="L4024" s="1">
        <f t="shared" si="126"/>
        <v>14</v>
      </c>
      <c r="M4024" s="1" t="s">
        <v>79</v>
      </c>
    </row>
    <row r="4025" spans="8:13">
      <c r="H4025" s="1" t="s">
        <v>1033</v>
      </c>
      <c r="I4025" s="1" t="s">
        <v>11800</v>
      </c>
      <c r="J4025" s="1" t="s">
        <v>11803</v>
      </c>
      <c r="K4025" s="1" t="str">
        <f t="shared" si="125"/>
        <v>2009</v>
      </c>
      <c r="L4025" s="1">
        <f t="shared" si="126"/>
        <v>67</v>
      </c>
      <c r="M4025" s="1" t="s">
        <v>60</v>
      </c>
    </row>
    <row r="4026" spans="8:13">
      <c r="H4026" s="1" t="s">
        <v>693</v>
      </c>
      <c r="I4026" s="1" t="s">
        <v>1415</v>
      </c>
      <c r="J4026" s="1" t="s">
        <v>1214</v>
      </c>
      <c r="K4026" s="1" t="str">
        <f t="shared" si="125"/>
        <v>2019</v>
      </c>
      <c r="L4026" s="1">
        <f t="shared" si="126"/>
        <v>69</v>
      </c>
      <c r="M4026" s="1" t="s">
        <v>60</v>
      </c>
    </row>
    <row r="4027" spans="8:13">
      <c r="H4027" s="1" t="s">
        <v>389</v>
      </c>
      <c r="I4027" s="1" t="s">
        <v>5569</v>
      </c>
      <c r="J4027" s="1" t="s">
        <v>2008</v>
      </c>
      <c r="K4027" s="1" t="str">
        <f t="shared" si="125"/>
        <v>2014</v>
      </c>
      <c r="L4027" s="1">
        <f t="shared" si="126"/>
        <v>69</v>
      </c>
      <c r="M4027" s="1" t="s">
        <v>60</v>
      </c>
    </row>
    <row r="4028" spans="8:13" hidden="1">
      <c r="H4028" s="1" t="s">
        <v>263</v>
      </c>
      <c r="I4028" s="1" t="s">
        <v>12335</v>
      </c>
      <c r="J4028" s="1" t="s">
        <v>12336</v>
      </c>
      <c r="K4028" s="1" t="str">
        <f t="shared" si="125"/>
        <v>2008</v>
      </c>
      <c r="L4028" s="1">
        <f t="shared" si="126"/>
        <v>11</v>
      </c>
      <c r="M4028" s="1" t="s">
        <v>79</v>
      </c>
    </row>
    <row r="4029" spans="8:13">
      <c r="H4029" s="1" t="s">
        <v>1101</v>
      </c>
      <c r="I4029" s="1" t="s">
        <v>10161</v>
      </c>
      <c r="J4029" s="1" t="s">
        <v>10166</v>
      </c>
      <c r="K4029" s="1" t="str">
        <f t="shared" si="125"/>
        <v>2010</v>
      </c>
      <c r="L4029" s="1">
        <f t="shared" si="126"/>
        <v>69</v>
      </c>
      <c r="M4029" s="1" t="s">
        <v>60</v>
      </c>
    </row>
    <row r="4030" spans="8:13" hidden="1">
      <c r="H4030" s="1" t="s">
        <v>53</v>
      </c>
      <c r="I4030" s="1" t="s">
        <v>12335</v>
      </c>
      <c r="J4030" s="1" t="s">
        <v>12340</v>
      </c>
      <c r="K4030" s="1" t="str">
        <f t="shared" si="125"/>
        <v>2015</v>
      </c>
      <c r="L4030" s="1">
        <f t="shared" si="126"/>
        <v>2</v>
      </c>
      <c r="M4030" s="1" t="s">
        <v>79</v>
      </c>
    </row>
    <row r="4031" spans="8:13">
      <c r="H4031" s="1" t="s">
        <v>1101</v>
      </c>
      <c r="I4031" s="1" t="s">
        <v>606</v>
      </c>
      <c r="J4031" s="1" t="s">
        <v>72</v>
      </c>
      <c r="K4031" s="1" t="str">
        <f t="shared" si="125"/>
        <v>2019</v>
      </c>
      <c r="L4031" s="1">
        <f t="shared" si="126"/>
        <v>70</v>
      </c>
      <c r="M4031" s="1" t="s">
        <v>60</v>
      </c>
    </row>
    <row r="4032" spans="8:13" hidden="1">
      <c r="H4032" s="1" t="s">
        <v>12344</v>
      </c>
      <c r="I4032" s="1" t="s">
        <v>12335</v>
      </c>
      <c r="J4032" s="1" t="s">
        <v>9232</v>
      </c>
      <c r="K4032" s="1" t="str">
        <f t="shared" si="125"/>
        <v>2012</v>
      </c>
      <c r="L4032" s="1" t="e">
        <f t="shared" si="126"/>
        <v>#VALUE!</v>
      </c>
      <c r="M4032" s="1" t="s">
        <v>79</v>
      </c>
    </row>
    <row r="4033" spans="8:13" hidden="1">
      <c r="H4033" s="1" t="s">
        <v>809</v>
      </c>
      <c r="I4033" s="1" t="s">
        <v>12335</v>
      </c>
      <c r="J4033" s="1" t="s">
        <v>8036</v>
      </c>
      <c r="K4033" s="1" t="str">
        <f t="shared" si="125"/>
        <v>2014</v>
      </c>
      <c r="L4033" s="1">
        <f t="shared" si="126"/>
        <v>35</v>
      </c>
      <c r="M4033" s="1" t="s">
        <v>79</v>
      </c>
    </row>
    <row r="4034" spans="8:13" hidden="1">
      <c r="H4034" s="1" t="s">
        <v>721</v>
      </c>
      <c r="I4034" s="1" t="s">
        <v>12335</v>
      </c>
      <c r="J4034" s="1" t="s">
        <v>93</v>
      </c>
      <c r="K4034" s="1" t="str">
        <f t="shared" ref="K4034:K4088" si="127">TEXT(J4034,"YYYY")</f>
        <v>2014</v>
      </c>
      <c r="L4034" s="1">
        <f t="shared" si="126"/>
        <v>50</v>
      </c>
      <c r="M4034" s="1" t="s">
        <v>79</v>
      </c>
    </row>
    <row r="4035" spans="8:13" hidden="1">
      <c r="H4035" s="1" t="s">
        <v>128</v>
      </c>
      <c r="I4035" s="1" t="s">
        <v>10517</v>
      </c>
      <c r="J4035" s="1" t="s">
        <v>11978</v>
      </c>
      <c r="K4035" s="1" t="str">
        <f t="shared" si="127"/>
        <v>2015</v>
      </c>
      <c r="L4035" s="1">
        <f t="shared" si="126"/>
        <v>42</v>
      </c>
      <c r="M4035" s="1" t="s">
        <v>79</v>
      </c>
    </row>
    <row r="4036" spans="8:13" hidden="1">
      <c r="H4036" s="1" t="s">
        <v>126</v>
      </c>
      <c r="I4036" s="1" t="s">
        <v>10517</v>
      </c>
      <c r="J4036" s="1" t="s">
        <v>2023</v>
      </c>
      <c r="K4036" s="1" t="str">
        <f t="shared" si="127"/>
        <v>2013</v>
      </c>
      <c r="L4036" s="1">
        <f t="shared" si="126"/>
        <v>12</v>
      </c>
      <c r="M4036" s="1" t="s">
        <v>79</v>
      </c>
    </row>
    <row r="4037" spans="8:13">
      <c r="H4037" s="1" t="s">
        <v>382</v>
      </c>
      <c r="I4037" s="1" t="s">
        <v>9308</v>
      </c>
      <c r="J4037" s="1" t="s">
        <v>5441</v>
      </c>
      <c r="K4037" s="1" t="str">
        <f t="shared" si="127"/>
        <v>2020</v>
      </c>
      <c r="L4037" s="1">
        <f t="shared" si="126"/>
        <v>70</v>
      </c>
      <c r="M4037" s="1" t="s">
        <v>60</v>
      </c>
    </row>
    <row r="4038" spans="8:13" hidden="1">
      <c r="H4038" s="1" t="s">
        <v>101</v>
      </c>
      <c r="I4038" s="1" t="s">
        <v>12334</v>
      </c>
      <c r="J4038" s="1"/>
      <c r="K4038" s="1" t="str">
        <f t="shared" si="127"/>
        <v>1900</v>
      </c>
      <c r="L4038" s="1">
        <f t="shared" si="126"/>
        <v>-82</v>
      </c>
      <c r="M4038" s="1" t="s">
        <v>79</v>
      </c>
    </row>
    <row r="4039" spans="8:13">
      <c r="H4039" s="1" t="s">
        <v>1101</v>
      </c>
      <c r="I4039" s="1" t="s">
        <v>10830</v>
      </c>
      <c r="J4039" s="1" t="s">
        <v>10847</v>
      </c>
      <c r="K4039" s="1" t="str">
        <f t="shared" si="127"/>
        <v>2020</v>
      </c>
      <c r="L4039" s="1">
        <f t="shared" si="126"/>
        <v>71</v>
      </c>
      <c r="M4039" s="1" t="s">
        <v>60</v>
      </c>
    </row>
    <row r="4040" spans="8:13" hidden="1">
      <c r="H4040" s="1" t="s">
        <v>530</v>
      </c>
      <c r="I4040" s="1" t="s">
        <v>12360</v>
      </c>
      <c r="J4040" s="1" t="s">
        <v>12338</v>
      </c>
      <c r="K4040" s="1" t="str">
        <f t="shared" si="127"/>
        <v>2015</v>
      </c>
      <c r="L4040" s="1">
        <f t="shared" si="126"/>
        <v>28</v>
      </c>
      <c r="M4040" s="1" t="s">
        <v>79</v>
      </c>
    </row>
    <row r="4041" spans="8:13" hidden="1">
      <c r="H4041" s="1" t="s">
        <v>78</v>
      </c>
      <c r="I4041" s="1" t="s">
        <v>943</v>
      </c>
      <c r="J4041" s="1" t="s">
        <v>12365</v>
      </c>
      <c r="K4041" s="1" t="str">
        <f t="shared" si="127"/>
        <v>2009</v>
      </c>
      <c r="L4041" s="1">
        <f t="shared" si="126"/>
        <v>18</v>
      </c>
      <c r="M4041" s="1" t="s">
        <v>79</v>
      </c>
    </row>
    <row r="4042" spans="8:13">
      <c r="H4042" s="1" t="s">
        <v>1033</v>
      </c>
      <c r="I4042" s="1" t="s">
        <v>9045</v>
      </c>
      <c r="J4042" s="1" t="s">
        <v>3141</v>
      </c>
      <c r="K4042" s="1" t="str">
        <f t="shared" si="127"/>
        <v>2011</v>
      </c>
      <c r="L4042" s="1">
        <f t="shared" si="126"/>
        <v>72</v>
      </c>
      <c r="M4042" s="1" t="s">
        <v>60</v>
      </c>
    </row>
    <row r="4043" spans="8:13">
      <c r="H4043" s="1" t="s">
        <v>1694</v>
      </c>
      <c r="I4043" s="1" t="s">
        <v>11246</v>
      </c>
      <c r="J4043" s="1" t="s">
        <v>1163</v>
      </c>
      <c r="K4043" s="1" t="str">
        <f t="shared" si="127"/>
        <v>2015</v>
      </c>
      <c r="L4043" s="1">
        <f t="shared" si="126"/>
        <v>72</v>
      </c>
      <c r="M4043" s="1" t="s">
        <v>60</v>
      </c>
    </row>
    <row r="4044" spans="8:13">
      <c r="H4044" s="1" t="s">
        <v>1033</v>
      </c>
      <c r="I4044" s="1" t="s">
        <v>2368</v>
      </c>
      <c r="J4044" s="1" t="s">
        <v>84</v>
      </c>
      <c r="K4044" s="1" t="str">
        <f t="shared" si="127"/>
        <v>2017</v>
      </c>
      <c r="L4044" s="1">
        <f t="shared" si="126"/>
        <v>73</v>
      </c>
      <c r="M4044" s="1" t="s">
        <v>60</v>
      </c>
    </row>
    <row r="4045" spans="8:13">
      <c r="H4045" s="1" t="s">
        <v>1033</v>
      </c>
      <c r="I4045" s="1" t="s">
        <v>6929</v>
      </c>
      <c r="J4045" s="1" t="s">
        <v>6807</v>
      </c>
      <c r="K4045" s="1" t="str">
        <f t="shared" si="127"/>
        <v>2015</v>
      </c>
      <c r="L4045" s="1">
        <f t="shared" si="126"/>
        <v>73</v>
      </c>
      <c r="M4045" s="1" t="s">
        <v>60</v>
      </c>
    </row>
    <row r="4046" spans="8:13" hidden="1">
      <c r="H4046" s="1" t="s">
        <v>678</v>
      </c>
      <c r="I4046" s="1" t="s">
        <v>12376</v>
      </c>
      <c r="J4046" s="1" t="s">
        <v>8134</v>
      </c>
      <c r="K4046" s="1" t="str">
        <f t="shared" si="127"/>
        <v>2020</v>
      </c>
      <c r="L4046" s="1">
        <f t="shared" si="126"/>
        <v>34</v>
      </c>
      <c r="M4046" s="1" t="s">
        <v>79</v>
      </c>
    </row>
    <row r="4047" spans="8:13" hidden="1">
      <c r="H4047" s="1" t="s">
        <v>126</v>
      </c>
      <c r="I4047" s="1" t="s">
        <v>12376</v>
      </c>
      <c r="J4047" s="1" t="s">
        <v>1308</v>
      </c>
      <c r="K4047" s="1" t="str">
        <f t="shared" si="127"/>
        <v>2019</v>
      </c>
      <c r="L4047" s="1">
        <f t="shared" si="126"/>
        <v>13</v>
      </c>
      <c r="M4047" s="1" t="s">
        <v>79</v>
      </c>
    </row>
    <row r="4048" spans="8:13" hidden="1">
      <c r="H4048" s="1" t="s">
        <v>81</v>
      </c>
      <c r="I4048" s="1" t="s">
        <v>12387</v>
      </c>
      <c r="J4048" s="1" t="s">
        <v>934</v>
      </c>
      <c r="K4048" s="1" t="str">
        <f t="shared" si="127"/>
        <v>2019</v>
      </c>
      <c r="L4048" s="1">
        <f t="shared" si="126"/>
        <v>60</v>
      </c>
      <c r="M4048" s="1" t="s">
        <v>79</v>
      </c>
    </row>
    <row r="4049" spans="8:13">
      <c r="H4049" s="1" t="s">
        <v>1070</v>
      </c>
      <c r="I4049" s="1" t="s">
        <v>3927</v>
      </c>
      <c r="J4049" s="1" t="s">
        <v>931</v>
      </c>
      <c r="K4049" s="1" t="str">
        <f t="shared" si="127"/>
        <v>2016</v>
      </c>
      <c r="L4049" s="1">
        <f t="shared" si="126"/>
        <v>74</v>
      </c>
      <c r="M4049" s="1" t="s">
        <v>60</v>
      </c>
    </row>
    <row r="4050" spans="8:13">
      <c r="H4050" s="1" t="s">
        <v>1070</v>
      </c>
      <c r="I4050" s="1" t="s">
        <v>6262</v>
      </c>
      <c r="J4050" s="1" t="s">
        <v>1163</v>
      </c>
      <c r="K4050" s="1" t="str">
        <f t="shared" si="127"/>
        <v>2015</v>
      </c>
      <c r="L4050" s="1">
        <f t="shared" si="126"/>
        <v>74</v>
      </c>
      <c r="M4050" s="1" t="s">
        <v>60</v>
      </c>
    </row>
    <row r="4051" spans="8:13" hidden="1">
      <c r="H4051" s="1" t="s">
        <v>308</v>
      </c>
      <c r="I4051" s="1" t="s">
        <v>12397</v>
      </c>
      <c r="J4051" s="1" t="s">
        <v>12399</v>
      </c>
      <c r="K4051" s="1" t="str">
        <f t="shared" si="127"/>
        <v>2003</v>
      </c>
      <c r="L4051" s="1">
        <f t="shared" si="126"/>
        <v>40</v>
      </c>
      <c r="M4051" s="1" t="s">
        <v>79</v>
      </c>
    </row>
    <row r="4052" spans="8:13">
      <c r="H4052" s="1" t="s">
        <v>104</v>
      </c>
      <c r="I4052" s="1" t="s">
        <v>7812</v>
      </c>
      <c r="J4052" s="1" t="s">
        <v>6940</v>
      </c>
      <c r="K4052" s="1" t="str">
        <f t="shared" si="127"/>
        <v>2015</v>
      </c>
      <c r="L4052" s="1">
        <f t="shared" si="126"/>
        <v>74</v>
      </c>
      <c r="M4052" s="1" t="s">
        <v>60</v>
      </c>
    </row>
    <row r="4053" spans="8:13">
      <c r="H4053" s="1" t="s">
        <v>104</v>
      </c>
      <c r="I4053" s="1" t="s">
        <v>3199</v>
      </c>
      <c r="J4053" s="1" t="s">
        <v>3207</v>
      </c>
      <c r="K4053" s="1" t="str">
        <f t="shared" si="127"/>
        <v>2019</v>
      </c>
      <c r="L4053" s="1">
        <f t="shared" si="126"/>
        <v>75</v>
      </c>
      <c r="M4053" s="1" t="s">
        <v>60</v>
      </c>
    </row>
    <row r="4054" spans="8:13" hidden="1">
      <c r="H4054" s="1" t="s">
        <v>108</v>
      </c>
      <c r="I4054" s="1" t="s">
        <v>12403</v>
      </c>
      <c r="J4054" s="1" t="s">
        <v>12408</v>
      </c>
      <c r="K4054" s="1" t="str">
        <f t="shared" si="127"/>
        <v>2020</v>
      </c>
      <c r="L4054" s="1">
        <f t="shared" si="126"/>
        <v>8</v>
      </c>
      <c r="M4054" s="1" t="s">
        <v>79</v>
      </c>
    </row>
    <row r="4055" spans="8:13" hidden="1">
      <c r="H4055" s="1" t="s">
        <v>583</v>
      </c>
      <c r="I4055" s="1" t="s">
        <v>12403</v>
      </c>
      <c r="J4055" s="1" t="s">
        <v>7628</v>
      </c>
      <c r="K4055" s="1" t="str">
        <f t="shared" si="127"/>
        <v>2018</v>
      </c>
      <c r="L4055" s="1">
        <f t="shared" si="126"/>
        <v>20</v>
      </c>
      <c r="M4055" s="1" t="s">
        <v>79</v>
      </c>
    </row>
    <row r="4056" spans="8:13" hidden="1">
      <c r="H4056" s="1" t="s">
        <v>310</v>
      </c>
      <c r="I4056" s="1" t="s">
        <v>12403</v>
      </c>
      <c r="J4056" s="1" t="s">
        <v>12414</v>
      </c>
      <c r="K4056" s="1" t="str">
        <f t="shared" si="127"/>
        <v>2010</v>
      </c>
      <c r="L4056" s="1">
        <f t="shared" si="126"/>
        <v>35</v>
      </c>
      <c r="M4056" s="1" t="s">
        <v>79</v>
      </c>
    </row>
    <row r="4057" spans="8:13">
      <c r="H4057" s="1" t="s">
        <v>832</v>
      </c>
      <c r="I4057" s="1" t="s">
        <v>6291</v>
      </c>
      <c r="J4057" s="1" t="s">
        <v>892</v>
      </c>
      <c r="K4057" s="1" t="str">
        <f t="shared" si="127"/>
        <v>2015</v>
      </c>
      <c r="L4057" s="1">
        <f t="shared" si="126"/>
        <v>76</v>
      </c>
      <c r="M4057" s="1" t="s">
        <v>60</v>
      </c>
    </row>
    <row r="4058" spans="8:13" hidden="1">
      <c r="H4058" s="1" t="s">
        <v>177</v>
      </c>
      <c r="I4058" s="1" t="s">
        <v>12416</v>
      </c>
      <c r="J4058" s="1" t="s">
        <v>5710</v>
      </c>
      <c r="K4058" s="1" t="str">
        <f t="shared" si="127"/>
        <v>2020</v>
      </c>
      <c r="L4058" s="1">
        <f t="shared" si="126"/>
        <v>23</v>
      </c>
      <c r="M4058" s="1" t="s">
        <v>79</v>
      </c>
    </row>
    <row r="4059" spans="8:13" hidden="1">
      <c r="H4059" s="1" t="s">
        <v>118</v>
      </c>
      <c r="I4059" s="1" t="s">
        <v>12422</v>
      </c>
      <c r="J4059" s="1" t="s">
        <v>10602</v>
      </c>
      <c r="K4059" s="1" t="str">
        <f t="shared" si="127"/>
        <v>2020</v>
      </c>
      <c r="L4059" s="1">
        <f t="shared" si="126"/>
        <v>25</v>
      </c>
      <c r="M4059" s="1" t="s">
        <v>79</v>
      </c>
    </row>
    <row r="4060" spans="8:13" hidden="1">
      <c r="H4060" s="1" t="s">
        <v>120</v>
      </c>
      <c r="I4060" s="1" t="s">
        <v>12422</v>
      </c>
      <c r="J4060" s="1" t="s">
        <v>7760</v>
      </c>
      <c r="K4060" s="1" t="str">
        <f t="shared" si="127"/>
        <v>2020</v>
      </c>
      <c r="L4060" s="1">
        <f t="shared" si="126"/>
        <v>46</v>
      </c>
      <c r="M4060" s="1" t="s">
        <v>79</v>
      </c>
    </row>
    <row r="4061" spans="8:13">
      <c r="H4061" s="1" t="s">
        <v>1152</v>
      </c>
      <c r="I4061" s="1" t="s">
        <v>335</v>
      </c>
      <c r="J4061" s="1" t="s">
        <v>11631</v>
      </c>
      <c r="K4061" s="1" t="str">
        <f t="shared" si="127"/>
        <v>2019</v>
      </c>
      <c r="L4061" s="1">
        <f t="shared" si="126"/>
        <v>76</v>
      </c>
      <c r="M4061" s="1" t="s">
        <v>60</v>
      </c>
    </row>
    <row r="4062" spans="8:13" hidden="1">
      <c r="H4062" s="1" t="s">
        <v>375</v>
      </c>
      <c r="I4062" s="1" t="s">
        <v>12422</v>
      </c>
      <c r="J4062" s="1" t="s">
        <v>12097</v>
      </c>
      <c r="K4062" s="1" t="str">
        <f t="shared" si="127"/>
        <v>2020</v>
      </c>
      <c r="L4062" s="1">
        <f t="shared" si="126"/>
        <v>56</v>
      </c>
      <c r="M4062" s="1" t="s">
        <v>79</v>
      </c>
    </row>
    <row r="4063" spans="8:13" hidden="1">
      <c r="H4063" s="1" t="s">
        <v>128</v>
      </c>
      <c r="I4063" s="1" t="s">
        <v>12422</v>
      </c>
      <c r="J4063" s="1" t="s">
        <v>3304</v>
      </c>
      <c r="K4063" s="1" t="str">
        <f t="shared" si="127"/>
        <v>2020</v>
      </c>
      <c r="L4063" s="1">
        <f t="shared" si="126"/>
        <v>42</v>
      </c>
      <c r="M4063" s="1" t="s">
        <v>79</v>
      </c>
    </row>
    <row r="4064" spans="8:13">
      <c r="H4064" s="1" t="s">
        <v>225</v>
      </c>
      <c r="I4064" s="1" t="s">
        <v>613</v>
      </c>
      <c r="J4064" s="1" t="s">
        <v>6255</v>
      </c>
      <c r="K4064" s="1" t="str">
        <f t="shared" si="127"/>
        <v>2015</v>
      </c>
      <c r="L4064" s="1">
        <f t="shared" si="126"/>
        <v>81</v>
      </c>
      <c r="M4064" s="1" t="s">
        <v>60</v>
      </c>
    </row>
    <row r="4065" spans="8:13" ht="15">
      <c r="H4065" s="1" t="s">
        <v>583</v>
      </c>
      <c r="I4065" s="1"/>
      <c r="J4065" s="1" t="s">
        <v>1712</v>
      </c>
      <c r="K4065" s="1" t="str">
        <f t="shared" si="127"/>
        <v>2014</v>
      </c>
      <c r="L4065" s="8">
        <f t="shared" si="126"/>
        <v>136</v>
      </c>
      <c r="M4065" s="1" t="s">
        <v>60</v>
      </c>
    </row>
    <row r="4066" spans="8:13" ht="15">
      <c r="H4066" s="1" t="s">
        <v>71</v>
      </c>
      <c r="I4066" s="1" t="s">
        <v>111</v>
      </c>
      <c r="J4066" s="1" t="s">
        <v>145</v>
      </c>
      <c r="K4066" s="1" t="str">
        <f t="shared" si="127"/>
        <v>2017年9月</v>
      </c>
      <c r="L4066" s="8" t="e">
        <f t="shared" si="126"/>
        <v>#VALUE!</v>
      </c>
      <c r="M4066" s="1" t="s">
        <v>60</v>
      </c>
    </row>
    <row r="4067" spans="8:13" hidden="1">
      <c r="H4067" s="1" t="s">
        <v>583</v>
      </c>
      <c r="I4067" s="1" t="s">
        <v>9748</v>
      </c>
      <c r="J4067" s="1" t="s">
        <v>9250</v>
      </c>
      <c r="K4067" s="1" t="str">
        <f t="shared" si="127"/>
        <v>2020</v>
      </c>
      <c r="L4067" s="1">
        <f t="shared" si="126"/>
        <v>22</v>
      </c>
      <c r="M4067" s="1" t="s">
        <v>79</v>
      </c>
    </row>
    <row r="4068" spans="8:13" hidden="1">
      <c r="H4068" s="1" t="s">
        <v>584</v>
      </c>
      <c r="I4068" s="1" t="s">
        <v>2804</v>
      </c>
      <c r="J4068" s="1" t="s">
        <v>8134</v>
      </c>
      <c r="K4068" s="1" t="str">
        <f t="shared" si="127"/>
        <v>2020</v>
      </c>
      <c r="L4068" s="1">
        <f t="shared" si="126"/>
        <v>37</v>
      </c>
      <c r="M4068" s="1" t="s">
        <v>79</v>
      </c>
    </row>
    <row r="4069" spans="8:13" ht="15">
      <c r="H4069" s="1" t="s">
        <v>644</v>
      </c>
      <c r="I4069" s="1" t="s">
        <v>1226</v>
      </c>
      <c r="J4069" s="1" t="s">
        <v>1238</v>
      </c>
      <c r="K4069" s="1" t="str">
        <f t="shared" si="127"/>
        <v>2016年10月</v>
      </c>
      <c r="L4069" s="8" t="e">
        <f t="shared" si="126"/>
        <v>#VALUE!</v>
      </c>
      <c r="M4069" s="1" t="s">
        <v>60</v>
      </c>
    </row>
    <row r="4070" spans="8:13" hidden="1">
      <c r="H4070" s="1" t="s">
        <v>1343</v>
      </c>
      <c r="I4070" s="1" t="s">
        <v>2804</v>
      </c>
      <c r="J4070" s="1" t="s">
        <v>663</v>
      </c>
      <c r="K4070" s="1" t="str">
        <f t="shared" si="127"/>
        <v>2020</v>
      </c>
      <c r="L4070" s="1">
        <f t="shared" si="126"/>
        <v>41</v>
      </c>
      <c r="M4070" s="1" t="s">
        <v>79</v>
      </c>
    </row>
    <row r="4071" spans="8:13" hidden="1">
      <c r="H4071" s="1"/>
      <c r="I4071" s="1"/>
      <c r="J4071" s="1"/>
      <c r="K4071" s="1" t="str">
        <f t="shared" si="127"/>
        <v>1900</v>
      </c>
      <c r="L4071" s="1">
        <f t="shared" si="126"/>
        <v>0</v>
      </c>
      <c r="M4071" s="1"/>
    </row>
    <row r="4072" spans="8:13" ht="15">
      <c r="H4072" s="1" t="s">
        <v>4508</v>
      </c>
      <c r="I4072" s="1" t="s">
        <v>4509</v>
      </c>
      <c r="J4072" s="1" t="s">
        <v>467</v>
      </c>
      <c r="K4072" s="1" t="str">
        <f t="shared" si="127"/>
        <v>2016</v>
      </c>
      <c r="L4072" s="8" t="e">
        <f t="shared" si="126"/>
        <v>#VALUE!</v>
      </c>
      <c r="M4072" s="1" t="s">
        <v>60</v>
      </c>
    </row>
    <row r="4073" spans="8:13" ht="15">
      <c r="H4073" s="1" t="s">
        <v>5451</v>
      </c>
      <c r="I4073" s="1" t="s">
        <v>465</v>
      </c>
      <c r="J4073" s="1" t="s">
        <v>5452</v>
      </c>
      <c r="K4073" s="1" t="str">
        <f t="shared" si="127"/>
        <v>2015</v>
      </c>
      <c r="L4073" s="8" t="e">
        <f t="shared" si="126"/>
        <v>#VALUE!</v>
      </c>
      <c r="M4073" s="1" t="s">
        <v>60</v>
      </c>
    </row>
    <row r="4074" spans="8:13" hidden="1">
      <c r="H4074" s="1" t="s">
        <v>282</v>
      </c>
      <c r="I4074" s="1" t="s">
        <v>12459</v>
      </c>
      <c r="J4074" s="1" t="s">
        <v>10602</v>
      </c>
      <c r="K4074" s="1" t="str">
        <f t="shared" si="127"/>
        <v>2020</v>
      </c>
      <c r="L4074" s="1">
        <f t="shared" si="126"/>
        <v>43</v>
      </c>
      <c r="M4074" s="1" t="s">
        <v>79</v>
      </c>
    </row>
    <row r="4075" spans="8:13" ht="15">
      <c r="H4075" s="1" t="s">
        <v>5927</v>
      </c>
      <c r="I4075" s="1" t="s">
        <v>2822</v>
      </c>
      <c r="J4075" s="1" t="s">
        <v>1212</v>
      </c>
      <c r="K4075" s="1" t="str">
        <f t="shared" si="127"/>
        <v>2017</v>
      </c>
      <c r="L4075" s="8" t="e">
        <f t="shared" si="126"/>
        <v>#VALUE!</v>
      </c>
      <c r="M4075" s="1" t="s">
        <v>60</v>
      </c>
    </row>
    <row r="4076" spans="8:13" hidden="1">
      <c r="H4076" s="1" t="s">
        <v>583</v>
      </c>
      <c r="I4076" s="1" t="s">
        <v>12459</v>
      </c>
      <c r="J4076" s="1" t="s">
        <v>12465</v>
      </c>
      <c r="K4076" s="1" t="str">
        <f t="shared" si="127"/>
        <v>2016</v>
      </c>
      <c r="L4076" s="1">
        <f t="shared" si="126"/>
        <v>18</v>
      </c>
      <c r="M4076" s="1" t="s">
        <v>79</v>
      </c>
    </row>
    <row r="4077" spans="8:13" ht="15">
      <c r="H4077" s="1" t="s">
        <v>6728</v>
      </c>
      <c r="I4077" s="1" t="s">
        <v>6723</v>
      </c>
      <c r="J4077" s="1" t="s">
        <v>1222</v>
      </c>
      <c r="K4077" s="1" t="str">
        <f t="shared" si="127"/>
        <v>2015</v>
      </c>
      <c r="L4077" s="8" t="e">
        <f t="shared" si="126"/>
        <v>#VALUE!</v>
      </c>
      <c r="M4077" s="1" t="s">
        <v>60</v>
      </c>
    </row>
    <row r="4078" spans="8:13" hidden="1">
      <c r="H4078" s="1" t="s">
        <v>118</v>
      </c>
      <c r="I4078" s="1" t="s">
        <v>10455</v>
      </c>
      <c r="J4078" s="1" t="s">
        <v>12479</v>
      </c>
      <c r="K4078" s="1" t="str">
        <f t="shared" si="127"/>
        <v>2017</v>
      </c>
      <c r="L4078" s="1">
        <f t="shared" si="126"/>
        <v>22</v>
      </c>
      <c r="M4078" s="1" t="s">
        <v>79</v>
      </c>
    </row>
    <row r="4079" spans="8:13" ht="15">
      <c r="H4079" s="1" t="s">
        <v>6742</v>
      </c>
      <c r="I4079" s="1" t="s">
        <v>6743</v>
      </c>
      <c r="J4079" s="1" t="s">
        <v>6744</v>
      </c>
      <c r="K4079" s="1" t="str">
        <f t="shared" si="127"/>
        <v>2005</v>
      </c>
      <c r="L4079" s="8" t="e">
        <f t="shared" si="126"/>
        <v>#VALUE!</v>
      </c>
      <c r="M4079" s="1" t="s">
        <v>60</v>
      </c>
    </row>
    <row r="4080" spans="8:13" hidden="1">
      <c r="H4080" s="1" t="s">
        <v>144</v>
      </c>
      <c r="I4080" s="1" t="s">
        <v>12488</v>
      </c>
      <c r="J4080" s="1" t="s">
        <v>7768</v>
      </c>
      <c r="K4080" s="1" t="str">
        <f t="shared" si="127"/>
        <v>2020</v>
      </c>
      <c r="L4080" s="1">
        <f t="shared" ref="L4080:L4088" si="128">H4080-(TEXT(I4080,"YYYY")-TEXT(J4080,"YYYY"))</f>
        <v>24</v>
      </c>
      <c r="M4080" s="1" t="s">
        <v>79</v>
      </c>
    </row>
    <row r="4081" spans="8:13" ht="15">
      <c r="H4081" s="1" t="s">
        <v>2694</v>
      </c>
      <c r="I4081" s="1" t="s">
        <v>7898</v>
      </c>
      <c r="J4081" s="1" t="s">
        <v>7899</v>
      </c>
      <c r="K4081" s="1" t="str">
        <f t="shared" si="127"/>
        <v>2010</v>
      </c>
      <c r="L4081" s="8" t="e">
        <f t="shared" si="128"/>
        <v>#VALUE!</v>
      </c>
      <c r="M4081" s="1" t="s">
        <v>60</v>
      </c>
    </row>
    <row r="4082" spans="8:13" hidden="1">
      <c r="H4082" s="1" t="s">
        <v>530</v>
      </c>
      <c r="I4082" s="1" t="s">
        <v>12488</v>
      </c>
      <c r="J4082" s="1" t="s">
        <v>663</v>
      </c>
      <c r="K4082" s="1" t="str">
        <f t="shared" si="127"/>
        <v>2020</v>
      </c>
      <c r="L4082" s="1">
        <f t="shared" si="128"/>
        <v>33</v>
      </c>
      <c r="M4082" s="1" t="s">
        <v>79</v>
      </c>
    </row>
    <row r="4083" spans="8:13" hidden="1">
      <c r="H4083" s="1" t="s">
        <v>118</v>
      </c>
      <c r="I4083" s="1" t="s">
        <v>12488</v>
      </c>
      <c r="J4083" s="1" t="s">
        <v>9250</v>
      </c>
      <c r="K4083" s="1" t="str">
        <f t="shared" si="127"/>
        <v>2020</v>
      </c>
      <c r="L4083" s="1">
        <f t="shared" si="128"/>
        <v>25</v>
      </c>
      <c r="M4083" s="1" t="s">
        <v>79</v>
      </c>
    </row>
    <row r="4084" spans="8:13" hidden="1">
      <c r="H4084" s="1" t="s">
        <v>263</v>
      </c>
      <c r="I4084" s="1" t="s">
        <v>12488</v>
      </c>
      <c r="J4084" s="1" t="s">
        <v>261</v>
      </c>
      <c r="K4084" s="1" t="str">
        <f t="shared" si="127"/>
        <v>2020</v>
      </c>
      <c r="L4084" s="1">
        <f t="shared" si="128"/>
        <v>18</v>
      </c>
      <c r="M4084" s="1" t="s">
        <v>79</v>
      </c>
    </row>
    <row r="4085" spans="8:13" hidden="1">
      <c r="H4085" s="1" t="s">
        <v>344</v>
      </c>
      <c r="I4085" s="1" t="s">
        <v>12488</v>
      </c>
      <c r="J4085" s="1" t="s">
        <v>156</v>
      </c>
      <c r="K4085" s="1" t="str">
        <f t="shared" si="127"/>
        <v>2020</v>
      </c>
      <c r="L4085" s="1">
        <f t="shared" si="128"/>
        <v>21</v>
      </c>
      <c r="M4085" s="1" t="s">
        <v>79</v>
      </c>
    </row>
    <row r="4086" spans="8:13" ht="15">
      <c r="H4086" s="1" t="s">
        <v>65</v>
      </c>
      <c r="I4086" s="1" t="s">
        <v>8837</v>
      </c>
      <c r="J4086" s="1" t="s">
        <v>8840</v>
      </c>
      <c r="K4086" s="1" t="str">
        <f t="shared" si="127"/>
        <v>2008</v>
      </c>
      <c r="L4086" s="8" t="e">
        <f t="shared" si="128"/>
        <v>#VALUE!</v>
      </c>
      <c r="M4086" s="1" t="s">
        <v>60</v>
      </c>
    </row>
    <row r="4087" spans="8:13" hidden="1">
      <c r="H4087" s="1" t="s">
        <v>555</v>
      </c>
      <c r="I4087" s="1" t="s">
        <v>12503</v>
      </c>
      <c r="J4087" s="1" t="s">
        <v>888</v>
      </c>
      <c r="K4087" s="1" t="str">
        <f t="shared" si="127"/>
        <v>2019</v>
      </c>
      <c r="L4087" s="1">
        <f t="shared" si="128"/>
        <v>39</v>
      </c>
      <c r="M4087" s="1" t="s">
        <v>79</v>
      </c>
    </row>
    <row r="4088" spans="8:13" ht="15">
      <c r="H4088" s="1" t="s">
        <v>10635</v>
      </c>
      <c r="I4088" s="1" t="s">
        <v>3450</v>
      </c>
      <c r="J4088" s="1" t="s">
        <v>10636</v>
      </c>
      <c r="K4088" s="1" t="str">
        <f t="shared" si="127"/>
        <v>2004</v>
      </c>
      <c r="L4088" s="8" t="e">
        <f t="shared" si="128"/>
        <v>#VALUE!</v>
      </c>
      <c r="M4088" s="1" t="s">
        <v>60</v>
      </c>
    </row>
    <row r="4089" spans="8:13" hidden="1"/>
    <row r="4090" spans="8:13" hidden="1"/>
    <row r="4091" spans="8:13" hidden="1"/>
    <row r="4092" spans="8:13" hidden="1"/>
    <row r="4093" spans="8:13" hidden="1"/>
    <row r="4094" spans="8:13" hidden="1"/>
    <row r="4095" spans="8:13" hidden="1"/>
    <row r="4096" spans="8:13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</sheetData>
  <autoFilter ref="M1:M4130">
    <filterColumn colId="0">
      <filters>
        <filter val="女"/>
      </filters>
    </filterColumn>
  </autoFilter>
  <sortState ref="H2:M4088">
    <sortCondition ref="L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:T3563"/>
  <sheetViews>
    <sheetView topLeftCell="C52" workbookViewId="0">
      <selection activeCell="N74" sqref="N74"/>
    </sheetView>
  </sheetViews>
  <sheetFormatPr baseColWidth="10" defaultRowHeight="15" x14ac:dyDescent="0"/>
  <cols>
    <col min="10" max="10" width="9.5" bestFit="1" customWidth="1"/>
    <col min="11" max="11" width="10.83203125" style="20"/>
    <col min="14" max="14" width="9" style="20" customWidth="1" collapsed="1"/>
    <col min="18" max="18" width="10.83203125" style="24"/>
  </cols>
  <sheetData>
    <row r="1" spans="10:20">
      <c r="J1" s="1" t="s">
        <v>12524</v>
      </c>
      <c r="K1" s="20" t="s">
        <v>12519</v>
      </c>
      <c r="L1" s="2" t="s">
        <v>12517</v>
      </c>
      <c r="M1" s="1" t="s">
        <v>38</v>
      </c>
      <c r="N1" s="20" t="s">
        <v>12529</v>
      </c>
      <c r="R1" s="27"/>
      <c r="S1" s="27">
        <v>1</v>
      </c>
      <c r="T1" s="27">
        <v>2</v>
      </c>
    </row>
    <row r="2" spans="10:20">
      <c r="J2" s="1" t="s">
        <v>10297</v>
      </c>
      <c r="K2" s="20" t="str">
        <f>TEXT(J2,"YYYY")</f>
        <v>1952</v>
      </c>
      <c r="L2" s="1">
        <f>H2-(TEXT(I2,"YYYY")-TEXT(J2,"YYYY"))</f>
        <v>52</v>
      </c>
      <c r="M2" s="1" t="s">
        <v>60</v>
      </c>
      <c r="N2" s="20" t="s">
        <v>53</v>
      </c>
      <c r="R2" s="27">
        <v>1952</v>
      </c>
      <c r="S2" s="28"/>
      <c r="T2" s="28">
        <v>1</v>
      </c>
    </row>
    <row r="3" spans="10:20">
      <c r="J3" s="1" t="s">
        <v>12248</v>
      </c>
      <c r="K3" s="20" t="str">
        <f>TEXT(J3,"YYYY")</f>
        <v>1970</v>
      </c>
      <c r="L3" s="1">
        <f>H3-(TEXT(I3,"YYYY")-TEXT(J3,"YYYY"))</f>
        <v>70</v>
      </c>
      <c r="M3" s="1" t="s">
        <v>60</v>
      </c>
      <c r="N3" s="20" t="s">
        <v>53</v>
      </c>
      <c r="R3" s="27">
        <v>1953</v>
      </c>
      <c r="S3" s="28"/>
      <c r="T3" s="28"/>
    </row>
    <row r="4" spans="10:20">
      <c r="J4" s="1" t="s">
        <v>12274</v>
      </c>
      <c r="K4" s="20" t="str">
        <f>TEXT(J4,"YYYY")</f>
        <v>1970</v>
      </c>
      <c r="L4" s="1">
        <f>H4-(TEXT(I4,"YYYY")-TEXT(J4,"YYYY"))</f>
        <v>70</v>
      </c>
      <c r="M4" s="1" t="s">
        <v>60</v>
      </c>
      <c r="N4" s="20" t="s">
        <v>53</v>
      </c>
      <c r="R4" s="27">
        <v>1954</v>
      </c>
      <c r="S4" s="28"/>
      <c r="T4" s="28"/>
    </row>
    <row r="5" spans="10:20">
      <c r="J5" s="1" t="s">
        <v>6401</v>
      </c>
      <c r="K5" s="20" t="str">
        <f>TEXT(J5,"YYYY")</f>
        <v>1973</v>
      </c>
      <c r="L5" s="1">
        <f>H5-(TEXT(I5,"YYYY")-TEXT(J5,"YYYY"))</f>
        <v>73</v>
      </c>
      <c r="M5" s="1" t="s">
        <v>60</v>
      </c>
      <c r="N5" s="20" t="s">
        <v>53</v>
      </c>
      <c r="R5" s="27">
        <v>1955</v>
      </c>
      <c r="S5" s="28"/>
      <c r="T5" s="28"/>
    </row>
    <row r="6" spans="10:20">
      <c r="J6" s="1" t="s">
        <v>4068</v>
      </c>
      <c r="K6" s="20" t="str">
        <f>TEXT(J6,"YYYY")</f>
        <v>1975</v>
      </c>
      <c r="L6" s="1">
        <f>H6-(TEXT(I6,"YYYY")-TEXT(J6,"YYYY"))</f>
        <v>75</v>
      </c>
      <c r="M6" s="1" t="s">
        <v>79</v>
      </c>
      <c r="N6" s="20" t="s">
        <v>53</v>
      </c>
      <c r="R6" s="27">
        <v>1956</v>
      </c>
      <c r="S6" s="28"/>
      <c r="T6" s="28"/>
    </row>
    <row r="7" spans="10:20">
      <c r="J7" s="1" t="s">
        <v>2467</v>
      </c>
      <c r="K7" s="20" t="str">
        <f>TEXT(J7,"YYYY")</f>
        <v>1979</v>
      </c>
      <c r="L7" s="1">
        <f>H7-(TEXT(I7,"YYYY")-TEXT(J7,"YYYY"))</f>
        <v>79</v>
      </c>
      <c r="M7" s="1" t="s">
        <v>79</v>
      </c>
      <c r="N7" s="20" t="s">
        <v>53</v>
      </c>
      <c r="R7" s="27">
        <v>1957</v>
      </c>
      <c r="S7" s="28"/>
      <c r="T7" s="28"/>
    </row>
    <row r="8" spans="10:20">
      <c r="J8" s="1" t="s">
        <v>8252</v>
      </c>
      <c r="K8" s="20" t="str">
        <f>TEXT(J8,"YYYY")</f>
        <v>1980</v>
      </c>
      <c r="L8" s="1">
        <f>H8-(TEXT(I8,"YYYY")-TEXT(J8,"YYYY"))</f>
        <v>80</v>
      </c>
      <c r="M8" s="1" t="s">
        <v>60</v>
      </c>
      <c r="N8" s="20" t="s">
        <v>50</v>
      </c>
      <c r="R8" s="27">
        <v>1958</v>
      </c>
      <c r="S8" s="28"/>
      <c r="T8" s="28"/>
    </row>
    <row r="9" spans="10:20">
      <c r="J9" s="1" t="s">
        <v>4354</v>
      </c>
      <c r="K9" s="20" t="str">
        <f>TEXT(J9,"YYYY")</f>
        <v>1980</v>
      </c>
      <c r="L9" s="1">
        <f>H9-(TEXT(I9,"YYYY")-TEXT(J9,"YYYY"))</f>
        <v>80</v>
      </c>
      <c r="M9" s="1" t="s">
        <v>60</v>
      </c>
      <c r="N9" s="20" t="s">
        <v>53</v>
      </c>
      <c r="R9" s="27">
        <v>1959</v>
      </c>
      <c r="S9" s="28"/>
      <c r="T9" s="28"/>
    </row>
    <row r="10" spans="10:20">
      <c r="J10" s="1" t="s">
        <v>11884</v>
      </c>
      <c r="K10" s="20" t="str">
        <f>TEXT(J10,"YYYY")</f>
        <v>1980</v>
      </c>
      <c r="L10" s="1">
        <f>H10-(TEXT(I10,"YYYY")-TEXT(J10,"YYYY"))</f>
        <v>80</v>
      </c>
      <c r="M10" s="1" t="s">
        <v>60</v>
      </c>
      <c r="N10" s="20" t="s">
        <v>53</v>
      </c>
      <c r="R10" s="27">
        <v>1960</v>
      </c>
      <c r="S10" s="28"/>
      <c r="T10" s="28"/>
    </row>
    <row r="11" spans="10:20">
      <c r="J11" s="1" t="s">
        <v>10384</v>
      </c>
      <c r="K11" s="20" t="str">
        <f>TEXT(J11,"YYYY")</f>
        <v>1982</v>
      </c>
      <c r="L11" s="1">
        <f>H11-(TEXT(I11,"YYYY")-TEXT(J11,"YYYY"))</f>
        <v>82</v>
      </c>
      <c r="M11" s="1" t="s">
        <v>60</v>
      </c>
      <c r="N11" s="20" t="s">
        <v>53</v>
      </c>
      <c r="R11" s="27">
        <v>1961</v>
      </c>
      <c r="S11" s="28"/>
      <c r="T11" s="28"/>
    </row>
    <row r="12" spans="10:20">
      <c r="J12" s="1" t="s">
        <v>10915</v>
      </c>
      <c r="K12" s="20" t="str">
        <f>TEXT(J12,"YYYY")</f>
        <v>1982</v>
      </c>
      <c r="L12" s="1">
        <f>H12-(TEXT(I12,"YYYY")-TEXT(J12,"YYYY"))</f>
        <v>82</v>
      </c>
      <c r="M12" s="1" t="s">
        <v>60</v>
      </c>
      <c r="N12" s="20" t="s">
        <v>53</v>
      </c>
      <c r="R12" s="27">
        <v>1962</v>
      </c>
      <c r="S12" s="28"/>
      <c r="T12" s="28"/>
    </row>
    <row r="13" spans="10:20">
      <c r="J13" s="1" t="s">
        <v>5558</v>
      </c>
      <c r="K13" s="20" t="str">
        <f>TEXT(J13,"YYYY")</f>
        <v>1983</v>
      </c>
      <c r="L13" s="1">
        <f>H13-(TEXT(I13,"YYYY")-TEXT(J13,"YYYY"))</f>
        <v>83</v>
      </c>
      <c r="M13" s="1" t="s">
        <v>79</v>
      </c>
      <c r="N13" s="20" t="s">
        <v>53</v>
      </c>
      <c r="R13" s="27">
        <v>1963</v>
      </c>
      <c r="S13" s="28"/>
      <c r="T13" s="28"/>
    </row>
    <row r="14" spans="10:20">
      <c r="J14" s="1" t="s">
        <v>6888</v>
      </c>
      <c r="K14" s="20" t="str">
        <f>TEXT(J14,"YYYY")</f>
        <v>1984</v>
      </c>
      <c r="L14" s="1">
        <f>H14-(TEXT(I14,"YYYY")-TEXT(J14,"YYYY"))</f>
        <v>84</v>
      </c>
      <c r="M14" s="1" t="s">
        <v>60</v>
      </c>
      <c r="N14" s="20" t="s">
        <v>53</v>
      </c>
      <c r="R14" s="27">
        <v>1964</v>
      </c>
      <c r="S14" s="28"/>
      <c r="T14" s="28"/>
    </row>
    <row r="15" spans="10:20">
      <c r="J15" s="1" t="s">
        <v>11642</v>
      </c>
      <c r="K15" s="20" t="str">
        <f>TEXT(J15,"YYYY")</f>
        <v>1985</v>
      </c>
      <c r="L15" s="1">
        <f>H15-(TEXT(I15,"YYYY")-TEXT(J15,"YYYY"))</f>
        <v>85</v>
      </c>
      <c r="M15" s="1" t="s">
        <v>79</v>
      </c>
      <c r="N15" s="20" t="s">
        <v>50</v>
      </c>
      <c r="R15" s="27">
        <v>1965</v>
      </c>
      <c r="S15" s="28"/>
      <c r="T15" s="28"/>
    </row>
    <row r="16" spans="10:20">
      <c r="J16" s="1" t="s">
        <v>11642</v>
      </c>
      <c r="K16" s="20" t="str">
        <f>TEXT(J16,"YYYY")</f>
        <v>1985</v>
      </c>
      <c r="L16" s="1">
        <f>H16-(TEXT(I16,"YYYY")-TEXT(J16,"YYYY"))</f>
        <v>85</v>
      </c>
      <c r="M16" s="1" t="s">
        <v>79</v>
      </c>
      <c r="N16" s="20" t="s">
        <v>50</v>
      </c>
      <c r="R16" s="27">
        <v>1966</v>
      </c>
      <c r="S16" s="28"/>
      <c r="T16" s="28"/>
    </row>
    <row r="17" spans="10:20">
      <c r="J17" s="1" t="s">
        <v>1253</v>
      </c>
      <c r="K17" s="20" t="str">
        <f>TEXT(J17,"YYYY")</f>
        <v>1986</v>
      </c>
      <c r="L17" s="1">
        <f>H17-(TEXT(I17,"YYYY")-TEXT(J17,"YYYY"))</f>
        <v>86</v>
      </c>
      <c r="M17" s="1" t="s">
        <v>60</v>
      </c>
      <c r="N17" s="20" t="s">
        <v>53</v>
      </c>
      <c r="R17" s="27">
        <v>1967</v>
      </c>
      <c r="S17" s="28"/>
      <c r="T17" s="28"/>
    </row>
    <row r="18" spans="10:20">
      <c r="J18" s="1" t="s">
        <v>1253</v>
      </c>
      <c r="K18" s="20" t="str">
        <f>TEXT(J18,"YYYY")</f>
        <v>1986</v>
      </c>
      <c r="L18" s="1">
        <f>H18-(TEXT(I18,"YYYY")-TEXT(J18,"YYYY"))</f>
        <v>86</v>
      </c>
      <c r="M18" s="1" t="s">
        <v>60</v>
      </c>
      <c r="N18" s="20" t="s">
        <v>53</v>
      </c>
      <c r="R18" s="27">
        <v>1968</v>
      </c>
      <c r="S18" s="28"/>
      <c r="T18" s="28"/>
    </row>
    <row r="19" spans="10:20">
      <c r="J19" s="1" t="s">
        <v>5399</v>
      </c>
      <c r="K19" s="20" t="str">
        <f>TEXT(J19,"YYYY")</f>
        <v>1986</v>
      </c>
      <c r="L19" s="1">
        <f>H19-(TEXT(I19,"YYYY")-TEXT(J19,"YYYY"))</f>
        <v>86</v>
      </c>
      <c r="M19" s="1" t="s">
        <v>79</v>
      </c>
      <c r="N19" s="20" t="s">
        <v>53</v>
      </c>
      <c r="R19" s="27">
        <v>1969</v>
      </c>
      <c r="S19" s="28"/>
      <c r="T19" s="28"/>
    </row>
    <row r="20" spans="10:20">
      <c r="J20" s="1" t="s">
        <v>5399</v>
      </c>
      <c r="K20" s="20" t="str">
        <f>TEXT(J20,"YYYY")</f>
        <v>1986</v>
      </c>
      <c r="L20" s="1">
        <f>H20-(TEXT(I20,"YYYY")-TEXT(J20,"YYYY"))</f>
        <v>86</v>
      </c>
      <c r="M20" s="1" t="s">
        <v>79</v>
      </c>
      <c r="N20" s="20" t="s">
        <v>53</v>
      </c>
      <c r="R20" s="27">
        <v>1970</v>
      </c>
      <c r="S20" s="28"/>
      <c r="T20" s="28">
        <v>1</v>
      </c>
    </row>
    <row r="21" spans="10:20">
      <c r="J21" s="1" t="s">
        <v>5399</v>
      </c>
      <c r="K21" s="20" t="str">
        <f>TEXT(J21,"YYYY")</f>
        <v>1986</v>
      </c>
      <c r="L21" s="1">
        <f>H21-(TEXT(I21,"YYYY")-TEXT(J21,"YYYY"))</f>
        <v>86</v>
      </c>
      <c r="M21" s="1" t="s">
        <v>60</v>
      </c>
      <c r="N21" s="20" t="s">
        <v>53</v>
      </c>
      <c r="R21" s="27">
        <v>1971</v>
      </c>
      <c r="S21" s="28"/>
      <c r="T21" s="28"/>
    </row>
    <row r="22" spans="10:20">
      <c r="J22" s="1" t="s">
        <v>5399</v>
      </c>
      <c r="K22" s="20" t="str">
        <f>TEXT(J22,"YYYY")</f>
        <v>1986</v>
      </c>
      <c r="L22" s="1">
        <f>H22-(TEXT(I22,"YYYY")-TEXT(J22,"YYYY"))</f>
        <v>86</v>
      </c>
      <c r="M22" s="1" t="s">
        <v>60</v>
      </c>
      <c r="N22" s="20" t="s">
        <v>53</v>
      </c>
      <c r="R22" s="27">
        <v>1972</v>
      </c>
      <c r="S22" s="28"/>
      <c r="T22" s="28"/>
    </row>
    <row r="23" spans="10:20">
      <c r="J23" s="1" t="s">
        <v>5399</v>
      </c>
      <c r="K23" s="20" t="str">
        <f>TEXT(J23,"YYYY")</f>
        <v>1986</v>
      </c>
      <c r="L23" s="1">
        <f>H23-(TEXT(I23,"YYYY")-TEXT(J23,"YYYY"))</f>
        <v>86</v>
      </c>
      <c r="M23" s="1" t="s">
        <v>79</v>
      </c>
      <c r="N23" s="20" t="s">
        <v>53</v>
      </c>
      <c r="R23" s="27">
        <v>1973</v>
      </c>
      <c r="S23" s="28"/>
      <c r="T23" s="28">
        <v>1</v>
      </c>
    </row>
    <row r="24" spans="10:20">
      <c r="J24" s="1" t="s">
        <v>11525</v>
      </c>
      <c r="K24" s="20" t="str">
        <f>TEXT(J24,"YYYY")</f>
        <v>1986</v>
      </c>
      <c r="L24" s="1">
        <f>H24-(TEXT(I24,"YYYY")-TEXT(J24,"YYYY"))</f>
        <v>86</v>
      </c>
      <c r="M24" s="1" t="s">
        <v>60</v>
      </c>
      <c r="N24" s="20" t="s">
        <v>53</v>
      </c>
      <c r="R24" s="27">
        <v>1974</v>
      </c>
      <c r="S24" s="28"/>
      <c r="T24" s="28"/>
    </row>
    <row r="25" spans="10:20">
      <c r="J25" s="1" t="s">
        <v>11736</v>
      </c>
      <c r="K25" s="20" t="str">
        <f>TEXT(J25,"YYYY")</f>
        <v>1986</v>
      </c>
      <c r="L25" s="1">
        <f>H25-(TEXT(I25,"YYYY")-TEXT(J25,"YYYY"))</f>
        <v>86</v>
      </c>
      <c r="M25" s="1" t="s">
        <v>60</v>
      </c>
      <c r="N25" s="20" t="s">
        <v>53</v>
      </c>
      <c r="R25" s="27">
        <v>1975</v>
      </c>
      <c r="S25" s="28"/>
      <c r="T25" s="28">
        <v>1</v>
      </c>
    </row>
    <row r="26" spans="10:20">
      <c r="J26" s="1" t="s">
        <v>5265</v>
      </c>
      <c r="K26" s="20" t="str">
        <f>TEXT(J26,"YYYY")</f>
        <v>1987</v>
      </c>
      <c r="L26" s="1">
        <f>H26-(TEXT(I26,"YYYY")-TEXT(J26,"YYYY"))</f>
        <v>87</v>
      </c>
      <c r="M26" s="1" t="s">
        <v>79</v>
      </c>
      <c r="N26" s="20" t="s">
        <v>50</v>
      </c>
      <c r="R26" s="27">
        <v>1976</v>
      </c>
      <c r="S26" s="28"/>
      <c r="T26" s="28"/>
    </row>
    <row r="27" spans="10:20">
      <c r="J27" s="1" t="s">
        <v>6352</v>
      </c>
      <c r="K27" s="20" t="str">
        <f>TEXT(J27,"YYYY")</f>
        <v>1987</v>
      </c>
      <c r="L27" s="1">
        <f>H27-(TEXT(I27,"YYYY")-TEXT(J27,"YYYY"))</f>
        <v>87</v>
      </c>
      <c r="M27" s="1" t="s">
        <v>60</v>
      </c>
      <c r="N27" s="20" t="s">
        <v>50</v>
      </c>
      <c r="R27" s="27">
        <v>1977</v>
      </c>
      <c r="S27" s="28"/>
      <c r="T27" s="28"/>
    </row>
    <row r="28" spans="10:20">
      <c r="J28" s="1" t="s">
        <v>3223</v>
      </c>
      <c r="K28" s="20" t="str">
        <f>TEXT(J28,"YYYY")</f>
        <v>1987</v>
      </c>
      <c r="L28" s="1">
        <f>H28-(TEXT(I28,"YYYY")-TEXT(J28,"YYYY"))</f>
        <v>87</v>
      </c>
      <c r="M28" s="1" t="s">
        <v>79</v>
      </c>
      <c r="N28" s="20" t="s">
        <v>53</v>
      </c>
      <c r="R28" s="27">
        <v>1978</v>
      </c>
      <c r="S28" s="28"/>
      <c r="T28" s="28"/>
    </row>
    <row r="29" spans="10:20">
      <c r="J29" s="1" t="s">
        <v>1890</v>
      </c>
      <c r="K29" s="20" t="str">
        <f>TEXT(J29,"YYYY")</f>
        <v>1988</v>
      </c>
      <c r="L29" s="1">
        <f>H29-(TEXT(I29,"YYYY")-TEXT(J29,"YYYY"))</f>
        <v>88</v>
      </c>
      <c r="M29" s="1" t="s">
        <v>60</v>
      </c>
      <c r="N29" s="20" t="s">
        <v>53</v>
      </c>
      <c r="R29" s="27">
        <v>1979</v>
      </c>
      <c r="S29" s="28"/>
      <c r="T29" s="28">
        <v>1</v>
      </c>
    </row>
    <row r="30" spans="10:20">
      <c r="J30" s="1" t="s">
        <v>3426</v>
      </c>
      <c r="K30" s="20" t="str">
        <f>TEXT(J30,"YYYY")</f>
        <v>1988</v>
      </c>
      <c r="L30" s="1">
        <f>H30-(TEXT(I30,"YYYY")-TEXT(J30,"YYYY"))</f>
        <v>88</v>
      </c>
      <c r="M30" s="1" t="s">
        <v>60</v>
      </c>
      <c r="N30" s="20" t="s">
        <v>53</v>
      </c>
      <c r="R30" s="27">
        <v>1980</v>
      </c>
      <c r="S30" s="28">
        <v>0.33</v>
      </c>
      <c r="T30" s="28">
        <v>0.67</v>
      </c>
    </row>
    <row r="31" spans="10:20">
      <c r="J31" s="1" t="s">
        <v>5683</v>
      </c>
      <c r="K31" s="20" t="str">
        <f>TEXT(J31,"YYYY")</f>
        <v>1989</v>
      </c>
      <c r="L31" s="1">
        <f>H31-(TEXT(I31,"YYYY")-TEXT(J31,"YYYY"))</f>
        <v>89</v>
      </c>
      <c r="M31" s="1" t="s">
        <v>60</v>
      </c>
      <c r="N31" s="20" t="s">
        <v>50</v>
      </c>
      <c r="R31" s="27">
        <v>1981</v>
      </c>
      <c r="S31" s="28"/>
      <c r="T31" s="28"/>
    </row>
    <row r="32" spans="10:20">
      <c r="J32" s="1" t="s">
        <v>1400</v>
      </c>
      <c r="K32" s="20" t="str">
        <f>TEXT(J32,"YYYY")</f>
        <v>1989</v>
      </c>
      <c r="L32" s="1">
        <f>H32-(TEXT(I32,"YYYY")-TEXT(J32,"YYYY"))</f>
        <v>89</v>
      </c>
      <c r="M32" s="1" t="s">
        <v>79</v>
      </c>
      <c r="N32" s="20" t="s">
        <v>53</v>
      </c>
      <c r="R32" s="27">
        <v>1982</v>
      </c>
      <c r="S32" s="28"/>
      <c r="T32" s="28">
        <v>1</v>
      </c>
    </row>
    <row r="33" spans="10:20">
      <c r="J33" s="1" t="s">
        <v>5683</v>
      </c>
      <c r="K33" s="20" t="str">
        <f>TEXT(J33,"YYYY")</f>
        <v>1989</v>
      </c>
      <c r="L33" s="1">
        <f>H33-(TEXT(I33,"YYYY")-TEXT(J33,"YYYY"))</f>
        <v>89</v>
      </c>
      <c r="M33" s="1" t="s">
        <v>60</v>
      </c>
      <c r="N33" s="20" t="s">
        <v>53</v>
      </c>
      <c r="R33" s="27">
        <v>1983</v>
      </c>
      <c r="S33" s="28"/>
      <c r="T33" s="28">
        <v>1</v>
      </c>
    </row>
    <row r="34" spans="10:20">
      <c r="J34" s="1" t="s">
        <v>9277</v>
      </c>
      <c r="K34" s="20" t="str">
        <f>TEXT(J34,"YYYY")</f>
        <v>1989</v>
      </c>
      <c r="L34" s="1">
        <f>H34-(TEXT(I34,"YYYY")-TEXT(J34,"YYYY"))</f>
        <v>89</v>
      </c>
      <c r="M34" s="1" t="s">
        <v>79</v>
      </c>
      <c r="N34" s="20" t="s">
        <v>53</v>
      </c>
      <c r="R34" s="27">
        <v>1984</v>
      </c>
      <c r="S34" s="28"/>
      <c r="T34" s="28">
        <v>1</v>
      </c>
    </row>
    <row r="35" spans="10:20">
      <c r="J35" s="1" t="s">
        <v>6176</v>
      </c>
      <c r="K35" s="20" t="str">
        <f>TEXT(J35,"YYYY")</f>
        <v>1990</v>
      </c>
      <c r="L35" s="1">
        <f>H35-(TEXT(I35,"YYYY")-TEXT(J35,"YYYY"))</f>
        <v>90</v>
      </c>
      <c r="M35" s="1" t="s">
        <v>60</v>
      </c>
      <c r="N35" s="20" t="s">
        <v>50</v>
      </c>
      <c r="R35" s="27">
        <v>1985</v>
      </c>
      <c r="S35" s="28">
        <v>1</v>
      </c>
      <c r="T35" s="28"/>
    </row>
    <row r="36" spans="10:20">
      <c r="J36" s="1" t="s">
        <v>9537</v>
      </c>
      <c r="K36" s="20" t="str">
        <f>TEXT(J36,"YYYY")</f>
        <v>1990</v>
      </c>
      <c r="L36" s="1">
        <f>H36-(TEXT(I36,"YYYY")-TEXT(J36,"YYYY"))</f>
        <v>90</v>
      </c>
      <c r="M36" s="1" t="s">
        <v>60</v>
      </c>
      <c r="N36" s="20" t="s">
        <v>50</v>
      </c>
      <c r="Q36">
        <f>COUNTA(K17:K25)</f>
        <v>9</v>
      </c>
      <c r="R36" s="27">
        <v>1986</v>
      </c>
      <c r="S36" s="28"/>
      <c r="T36" s="28">
        <v>1</v>
      </c>
    </row>
    <row r="37" spans="10:20">
      <c r="J37" s="1" t="s">
        <v>11337</v>
      </c>
      <c r="K37" s="20" t="str">
        <f>TEXT(J37,"YYYY")</f>
        <v>1990</v>
      </c>
      <c r="L37" s="1">
        <f>H37-(TEXT(I37,"YYYY")-TEXT(J37,"YYYY"))</f>
        <v>90</v>
      </c>
      <c r="M37" s="1" t="s">
        <v>60</v>
      </c>
      <c r="N37" s="20" t="s">
        <v>50</v>
      </c>
      <c r="R37" s="27">
        <v>1987</v>
      </c>
      <c r="S37" s="28">
        <v>0.67</v>
      </c>
      <c r="T37" s="28">
        <v>0.33</v>
      </c>
    </row>
    <row r="38" spans="10:20">
      <c r="J38" s="1" t="s">
        <v>11722</v>
      </c>
      <c r="K38" s="20" t="str">
        <f>TEXT(J38,"YYYY")</f>
        <v>1990</v>
      </c>
      <c r="L38" s="1">
        <f>H38-(TEXT(I38,"YYYY")-TEXT(J38,"YYYY"))</f>
        <v>90</v>
      </c>
      <c r="M38" s="1" t="s">
        <v>79</v>
      </c>
      <c r="N38" s="20" t="s">
        <v>50</v>
      </c>
      <c r="R38" s="27">
        <v>1988</v>
      </c>
      <c r="S38" s="28"/>
      <c r="T38" s="28">
        <v>1</v>
      </c>
    </row>
    <row r="39" spans="10:20">
      <c r="J39" s="1" t="s">
        <v>12184</v>
      </c>
      <c r="K39" s="20" t="str">
        <f>TEXT(J39,"YYYY")</f>
        <v>1990</v>
      </c>
      <c r="L39" s="1">
        <f>H39-(TEXT(I39,"YYYY")-TEXT(J39,"YYYY"))</f>
        <v>90</v>
      </c>
      <c r="M39" s="1" t="s">
        <v>79</v>
      </c>
      <c r="N39" s="20" t="s">
        <v>50</v>
      </c>
      <c r="Q39">
        <f>COUNTA(K31:K34)</f>
        <v>4</v>
      </c>
      <c r="R39" s="27">
        <v>1989</v>
      </c>
      <c r="S39" s="28">
        <v>0.25</v>
      </c>
      <c r="T39" s="28">
        <v>0.75</v>
      </c>
    </row>
    <row r="40" spans="10:20">
      <c r="J40" s="5">
        <v>32874</v>
      </c>
      <c r="K40" s="20" t="str">
        <f>TEXT(J40,"YYYY")</f>
        <v>1990</v>
      </c>
      <c r="L40" s="1">
        <f>H40-(TEXT(I40,"YYYY")-TEXT(J40,"YYYY"))</f>
        <v>90</v>
      </c>
      <c r="M40" s="1" t="s">
        <v>60</v>
      </c>
      <c r="N40" s="20" t="s">
        <v>53</v>
      </c>
      <c r="Q40">
        <f>COUNTA(K35:K47)</f>
        <v>13</v>
      </c>
      <c r="R40" s="27">
        <v>1990</v>
      </c>
      <c r="S40" s="28">
        <f>5/13</f>
        <v>0.38461538461538464</v>
      </c>
      <c r="T40" s="28">
        <f>8/13</f>
        <v>0.61538461538461542</v>
      </c>
    </row>
    <row r="41" spans="10:20">
      <c r="J41" s="1" t="s">
        <v>4041</v>
      </c>
      <c r="K41" s="20" t="str">
        <f>TEXT(J41,"YYYY")</f>
        <v>1990</v>
      </c>
      <c r="L41" s="1">
        <f>H41-(TEXT(I41,"YYYY")-TEXT(J41,"YYYY"))</f>
        <v>90</v>
      </c>
      <c r="M41" s="1" t="s">
        <v>60</v>
      </c>
      <c r="N41" s="20" t="s">
        <v>53</v>
      </c>
      <c r="R41" s="27">
        <v>1991</v>
      </c>
      <c r="S41" s="28"/>
      <c r="T41" s="28">
        <v>1</v>
      </c>
    </row>
    <row r="42" spans="10:20">
      <c r="J42" s="1" t="s">
        <v>5465</v>
      </c>
      <c r="K42" s="20" t="str">
        <f>TEXT(J42,"YYYY")</f>
        <v>1990</v>
      </c>
      <c r="L42" s="1">
        <f>H42-(TEXT(I42,"YYYY")-TEXT(J42,"YYYY"))</f>
        <v>90</v>
      </c>
      <c r="M42" s="1" t="s">
        <v>60</v>
      </c>
      <c r="N42" s="20" t="s">
        <v>53</v>
      </c>
      <c r="R42" s="27">
        <v>1992</v>
      </c>
      <c r="S42" s="28">
        <f>1/6</f>
        <v>0.16666666666666666</v>
      </c>
      <c r="T42" s="28">
        <f>5/6</f>
        <v>0.83333333333333337</v>
      </c>
    </row>
    <row r="43" spans="10:20">
      <c r="J43" s="1" t="s">
        <v>7838</v>
      </c>
      <c r="K43" s="20" t="str">
        <f>TEXT(J43,"YYYY")</f>
        <v>1990</v>
      </c>
      <c r="L43" s="1">
        <f>H43-(TEXT(I43,"YYYY")-TEXT(J43,"YYYY"))</f>
        <v>90</v>
      </c>
      <c r="M43" s="1" t="s">
        <v>79</v>
      </c>
      <c r="N43" s="20" t="s">
        <v>53</v>
      </c>
      <c r="R43" s="27">
        <v>1993</v>
      </c>
      <c r="S43" s="28"/>
      <c r="T43" s="28"/>
    </row>
    <row r="44" spans="10:20">
      <c r="J44" s="1" t="s">
        <v>5465</v>
      </c>
      <c r="K44" s="20" t="str">
        <f>TEXT(J44,"YYYY")</f>
        <v>1990</v>
      </c>
      <c r="L44" s="1">
        <f>H44-(TEXT(I44,"YYYY")-TEXT(J44,"YYYY"))</f>
        <v>90</v>
      </c>
      <c r="M44" s="1" t="s">
        <v>60</v>
      </c>
      <c r="N44" s="20" t="s">
        <v>53</v>
      </c>
      <c r="Q44">
        <f>COUNTA(K62:K66)</f>
        <v>5</v>
      </c>
      <c r="R44" s="27">
        <v>1994</v>
      </c>
      <c r="S44" s="28">
        <f>2/5</f>
        <v>0.4</v>
      </c>
      <c r="T44" s="28">
        <f>3/5</f>
        <v>0.6</v>
      </c>
    </row>
    <row r="45" spans="10:20">
      <c r="J45" s="1" t="s">
        <v>8393</v>
      </c>
      <c r="K45" s="20" t="str">
        <f>TEXT(J45,"YYYY")</f>
        <v>1990</v>
      </c>
      <c r="L45" s="1">
        <f>H45-(TEXT(I45,"YYYY")-TEXT(J45,"YYYY"))</f>
        <v>90</v>
      </c>
      <c r="M45" s="1" t="s">
        <v>60</v>
      </c>
      <c r="N45" s="20" t="s">
        <v>53</v>
      </c>
      <c r="R45" s="27">
        <v>1995</v>
      </c>
      <c r="S45" s="28">
        <f>2/7</f>
        <v>0.2857142857142857</v>
      </c>
      <c r="T45" s="28">
        <f>5/7</f>
        <v>0.7142857142857143</v>
      </c>
    </row>
    <row r="46" spans="10:20">
      <c r="J46" s="1" t="s">
        <v>9248</v>
      </c>
      <c r="K46" s="20" t="str">
        <f>TEXT(J46,"YYYY")</f>
        <v>1990</v>
      </c>
      <c r="L46" s="1">
        <f>H46-(TEXT(I46,"YYYY")-TEXT(J46,"YYYY"))</f>
        <v>90</v>
      </c>
      <c r="M46" s="1" t="s">
        <v>60</v>
      </c>
      <c r="N46" s="20" t="s">
        <v>53</v>
      </c>
      <c r="Q46">
        <f>COUNTA(K74:K93)</f>
        <v>20</v>
      </c>
      <c r="R46" s="27">
        <v>1996</v>
      </c>
      <c r="S46" s="28">
        <f>2/20</f>
        <v>0.1</v>
      </c>
      <c r="T46" s="28">
        <v>0.9</v>
      </c>
    </row>
    <row r="47" spans="10:20">
      <c r="J47" s="1" t="s">
        <v>10687</v>
      </c>
      <c r="K47" s="20" t="str">
        <f>TEXT(J47,"YYYY")</f>
        <v>1990</v>
      </c>
      <c r="L47" s="1">
        <f>H47-(TEXT(I47,"YYYY")-TEXT(J47,"YYYY"))</f>
        <v>90</v>
      </c>
      <c r="M47" s="1" t="s">
        <v>79</v>
      </c>
      <c r="N47" s="20" t="s">
        <v>53</v>
      </c>
      <c r="Q47">
        <f>COUNTA(K94:K121)</f>
        <v>28</v>
      </c>
      <c r="R47" s="27">
        <v>1997</v>
      </c>
      <c r="S47" s="28">
        <f>5/28</f>
        <v>0.17857142857142858</v>
      </c>
      <c r="T47" s="28">
        <v>0.82140000000000002</v>
      </c>
    </row>
    <row r="48" spans="10:20">
      <c r="J48" s="1" t="s">
        <v>2999</v>
      </c>
      <c r="K48" s="20" t="str">
        <f>TEXT(J48,"YYYY")</f>
        <v>1991</v>
      </c>
      <c r="L48" s="1">
        <f>H48-(TEXT(I48,"YYYY")-TEXT(J48,"YYYY"))</f>
        <v>91</v>
      </c>
      <c r="M48" s="1" t="s">
        <v>60</v>
      </c>
      <c r="N48" s="20" t="s">
        <v>53</v>
      </c>
      <c r="Q48">
        <f>COUNTA(K122:K134)</f>
        <v>13</v>
      </c>
      <c r="R48" s="27">
        <v>1998</v>
      </c>
      <c r="S48" s="28">
        <f>1/13</f>
        <v>7.6923076923076927E-2</v>
      </c>
      <c r="T48" s="28">
        <f>12/13</f>
        <v>0.92307692307692313</v>
      </c>
    </row>
    <row r="49" spans="10:20">
      <c r="J49" s="1" t="s">
        <v>10215</v>
      </c>
      <c r="K49" s="20" t="str">
        <f>TEXT(J49,"YYYY")</f>
        <v>1992</v>
      </c>
      <c r="L49" s="1">
        <f>H49-(TEXT(I49,"YYYY")-TEXT(J49,"YYYY"))</f>
        <v>92</v>
      </c>
      <c r="M49" s="1" t="s">
        <v>79</v>
      </c>
      <c r="N49" s="20" t="s">
        <v>50</v>
      </c>
      <c r="Q49">
        <f>COUNTA(K135:K150)</f>
        <v>16</v>
      </c>
      <c r="R49" s="27">
        <v>1999</v>
      </c>
      <c r="S49" s="28"/>
      <c r="T49" s="28">
        <v>1</v>
      </c>
    </row>
    <row r="50" spans="10:20">
      <c r="J50" s="1" t="s">
        <v>3262</v>
      </c>
      <c r="K50" s="20" t="str">
        <f>TEXT(J50,"YYYY")</f>
        <v>1992</v>
      </c>
      <c r="L50" s="1">
        <f>H50-(TEXT(I50,"YYYY")-TEXT(J50,"YYYY"))</f>
        <v>92</v>
      </c>
      <c r="M50" s="1" t="s">
        <v>60</v>
      </c>
      <c r="N50" s="20" t="s">
        <v>53</v>
      </c>
      <c r="Q50">
        <f>COUNTA(K151:K190)</f>
        <v>40</v>
      </c>
      <c r="R50" s="27">
        <v>2000</v>
      </c>
      <c r="S50" s="28">
        <f>11/40</f>
        <v>0.27500000000000002</v>
      </c>
      <c r="T50" s="28">
        <f>18/40</f>
        <v>0.45</v>
      </c>
    </row>
    <row r="51" spans="10:20">
      <c r="J51" s="1" t="s">
        <v>9042</v>
      </c>
      <c r="K51" s="20" t="str">
        <f>TEXT(J51,"YYYY")</f>
        <v>1992</v>
      </c>
      <c r="L51" s="1">
        <f>H51-(TEXT(I51,"YYYY")-TEXT(J51,"YYYY"))</f>
        <v>92</v>
      </c>
      <c r="M51" s="1" t="s">
        <v>60</v>
      </c>
      <c r="N51" s="20" t="s">
        <v>53</v>
      </c>
      <c r="Q51">
        <f>COUNTA(K191:K199)</f>
        <v>9</v>
      </c>
      <c r="R51" s="27">
        <v>2001</v>
      </c>
      <c r="S51" s="28">
        <f>1/9</f>
        <v>0.1111111111111111</v>
      </c>
      <c r="T51" s="28">
        <f>8/9</f>
        <v>0.88888888888888884</v>
      </c>
    </row>
    <row r="52" spans="10:20">
      <c r="J52" s="1" t="s">
        <v>9042</v>
      </c>
      <c r="K52" s="20" t="str">
        <f>TEXT(J52,"YYYY")</f>
        <v>1992</v>
      </c>
      <c r="L52" s="1">
        <f>H52-(TEXT(I52,"YYYY")-TEXT(J52,"YYYY"))</f>
        <v>92</v>
      </c>
      <c r="M52" s="1" t="s">
        <v>79</v>
      </c>
      <c r="N52" s="20" t="s">
        <v>53</v>
      </c>
      <c r="Q52">
        <f>COUNTA(K200:K212)</f>
        <v>13</v>
      </c>
      <c r="R52" s="27">
        <v>2002</v>
      </c>
      <c r="S52" s="28">
        <f>4/13</f>
        <v>0.30769230769230771</v>
      </c>
      <c r="T52" s="28">
        <f>9/13</f>
        <v>0.69230769230769229</v>
      </c>
    </row>
    <row r="53" spans="10:20">
      <c r="J53" s="1" t="s">
        <v>3262</v>
      </c>
      <c r="K53" s="20" t="str">
        <f>TEXT(J53,"YYYY")</f>
        <v>1992</v>
      </c>
      <c r="L53" s="1">
        <f>H53-(TEXT(I53,"YYYY")-TEXT(J53,"YYYY"))</f>
        <v>92</v>
      </c>
      <c r="M53" s="1" t="s">
        <v>79</v>
      </c>
      <c r="N53" s="20" t="s">
        <v>53</v>
      </c>
      <c r="Q53" s="25">
        <v>0.25</v>
      </c>
      <c r="R53" s="27">
        <v>2003</v>
      </c>
      <c r="S53" s="28">
        <f>8/25</f>
        <v>0.32</v>
      </c>
      <c r="T53" s="28">
        <f>16/25</f>
        <v>0.64</v>
      </c>
    </row>
    <row r="54" spans="10:20">
      <c r="J54" s="1" t="s">
        <v>12112</v>
      </c>
      <c r="K54" s="20" t="str">
        <f>TEXT(J54,"YYYY")</f>
        <v>1992</v>
      </c>
      <c r="L54" s="1">
        <f>H54-(TEXT(I54,"YYYY")-TEXT(J54,"YYYY"))</f>
        <v>92</v>
      </c>
      <c r="M54" s="1" t="s">
        <v>60</v>
      </c>
      <c r="N54" s="20" t="s">
        <v>53</v>
      </c>
      <c r="Q54">
        <f>COUNTA(K238:K271)</f>
        <v>34</v>
      </c>
      <c r="R54" s="27">
        <v>2004</v>
      </c>
      <c r="S54" s="28">
        <f>4/34</f>
        <v>0.11764705882352941</v>
      </c>
      <c r="T54" s="28">
        <f>30/34</f>
        <v>0.88235294117647056</v>
      </c>
    </row>
    <row r="55" spans="10:20">
      <c r="J55" s="1" t="s">
        <v>6179</v>
      </c>
      <c r="K55" s="20" t="str">
        <f>TEXT(J55,"YYYY")</f>
        <v>1993</v>
      </c>
      <c r="L55" s="1">
        <f>H55-(TEXT(I55,"YYYY")-TEXT(J55,"YYYY"))</f>
        <v>93</v>
      </c>
      <c r="M55" s="1" t="s">
        <v>60</v>
      </c>
      <c r="N55" s="20" t="s">
        <v>50</v>
      </c>
      <c r="Q55">
        <f>COUNTA(K272:K320)</f>
        <v>49</v>
      </c>
      <c r="R55" s="27">
        <v>2005</v>
      </c>
      <c r="S55" s="28">
        <f>7/49</f>
        <v>0.14285714285714285</v>
      </c>
      <c r="T55" s="28">
        <f>37/49</f>
        <v>0.75510204081632648</v>
      </c>
    </row>
    <row r="56" spans="10:20">
      <c r="J56" s="1" t="s">
        <v>10497</v>
      </c>
      <c r="K56" s="20" t="str">
        <f>TEXT(J56,"YYYY")</f>
        <v>1993</v>
      </c>
      <c r="L56" s="1">
        <f>H56-(TEXT(I56,"YYYY")-TEXT(J56,"YYYY"))</f>
        <v>93</v>
      </c>
      <c r="M56" s="1" t="s">
        <v>79</v>
      </c>
      <c r="N56" s="20" t="s">
        <v>50</v>
      </c>
      <c r="Q56">
        <f>COUNTA(K321:K362)</f>
        <v>42</v>
      </c>
      <c r="R56" s="27">
        <v>2006</v>
      </c>
      <c r="S56" s="28">
        <f>8/42</f>
        <v>0.19047619047619047</v>
      </c>
      <c r="T56" s="28">
        <f>32/42</f>
        <v>0.76190476190476186</v>
      </c>
    </row>
    <row r="57" spans="10:20">
      <c r="J57" s="1" t="s">
        <v>11574</v>
      </c>
      <c r="K57" s="20" t="str">
        <f>TEXT(J57,"YYYY")</f>
        <v>1993</v>
      </c>
      <c r="L57" s="1">
        <f>H57-(TEXT(I57,"YYYY")-TEXT(J57,"YYYY"))</f>
        <v>93</v>
      </c>
      <c r="M57" s="1" t="s">
        <v>60</v>
      </c>
      <c r="N57" s="20" t="s">
        <v>50</v>
      </c>
      <c r="Q57">
        <f>COUNTA(K363:K426)</f>
        <v>64</v>
      </c>
      <c r="R57" s="27">
        <v>2007</v>
      </c>
      <c r="S57" s="28">
        <f>10/64</f>
        <v>0.15625</v>
      </c>
      <c r="T57" s="28">
        <f>53/64</f>
        <v>0.828125</v>
      </c>
    </row>
    <row r="58" spans="10:20">
      <c r="J58" s="1" t="s">
        <v>6193</v>
      </c>
      <c r="K58" s="20" t="str">
        <f>TEXT(J58,"YYYY")</f>
        <v>1993</v>
      </c>
      <c r="L58" s="1">
        <f>H58-(TEXT(I58,"YYYY")-TEXT(J58,"YYYY"))</f>
        <v>93</v>
      </c>
      <c r="M58" s="1" t="s">
        <v>60</v>
      </c>
      <c r="N58" s="20" t="s">
        <v>53</v>
      </c>
      <c r="Q58">
        <f>COUNTA(K427:K511)</f>
        <v>85</v>
      </c>
      <c r="R58" s="27">
        <v>2008</v>
      </c>
      <c r="S58" s="28">
        <f>23/85</f>
        <v>0.27058823529411763</v>
      </c>
      <c r="T58" s="28">
        <f>52/85</f>
        <v>0.61176470588235299</v>
      </c>
    </row>
    <row r="59" spans="10:20">
      <c r="J59" s="1" t="s">
        <v>8452</v>
      </c>
      <c r="K59" s="20" t="str">
        <f>TEXT(J59,"YYYY")</f>
        <v>1993</v>
      </c>
      <c r="L59" s="1">
        <f>H59-(TEXT(I59,"YYYY")-TEXT(J59,"YYYY"))</f>
        <v>93</v>
      </c>
      <c r="M59" s="1" t="s">
        <v>60</v>
      </c>
      <c r="N59" s="20" t="s">
        <v>53</v>
      </c>
      <c r="O59">
        <f>COUNTA(N512:N527)</f>
        <v>16</v>
      </c>
      <c r="P59">
        <v>2</v>
      </c>
      <c r="Q59">
        <f>COUNTA(K512:K586)</f>
        <v>75</v>
      </c>
      <c r="R59" s="27">
        <v>2009</v>
      </c>
      <c r="S59" s="28">
        <f>16/75</f>
        <v>0.21333333333333335</v>
      </c>
      <c r="T59" s="28">
        <f>57/75</f>
        <v>0.76</v>
      </c>
    </row>
    <row r="60" spans="10:20">
      <c r="J60" s="1" t="s">
        <v>9278</v>
      </c>
      <c r="K60" s="20" t="str">
        <f>TEXT(J60,"YYYY")</f>
        <v>1993</v>
      </c>
      <c r="L60" s="1">
        <f>H60-(TEXT(I60,"YYYY")-TEXT(J60,"YYYY"))</f>
        <v>93</v>
      </c>
      <c r="M60" s="1" t="s">
        <v>60</v>
      </c>
      <c r="N60" s="20" t="s">
        <v>53</v>
      </c>
      <c r="O60">
        <v>30</v>
      </c>
      <c r="P60">
        <v>1</v>
      </c>
      <c r="Q60">
        <f>COUNTA(K587:K711)</f>
        <v>125</v>
      </c>
      <c r="R60" s="27">
        <v>2010</v>
      </c>
      <c r="S60" s="28">
        <f>30/125</f>
        <v>0.24</v>
      </c>
      <c r="T60" s="28">
        <f>(125-31)/125</f>
        <v>0.752</v>
      </c>
    </row>
    <row r="61" spans="10:20">
      <c r="J61" s="1" t="s">
        <v>9656</v>
      </c>
      <c r="K61" s="20" t="str">
        <f>TEXT(J61,"YYYY")</f>
        <v>1993</v>
      </c>
      <c r="L61" s="1">
        <f>H61-(TEXT(I61,"YYYY")-TEXT(J61,"YYYY"))</f>
        <v>93</v>
      </c>
      <c r="M61" s="1" t="s">
        <v>79</v>
      </c>
      <c r="N61" s="20" t="s">
        <v>53</v>
      </c>
      <c r="O61">
        <f>COUNTA(N712:N729)</f>
        <v>18</v>
      </c>
      <c r="P61">
        <v>1</v>
      </c>
      <c r="Q61">
        <f>COUNTA(K712:K822)</f>
        <v>111</v>
      </c>
      <c r="R61" s="27">
        <v>2011</v>
      </c>
      <c r="S61" s="28">
        <f>18/111</f>
        <v>0.16216216216216217</v>
      </c>
      <c r="T61" s="28">
        <f>(111-19)/111</f>
        <v>0.8288288288288288</v>
      </c>
    </row>
    <row r="62" spans="10:20">
      <c r="J62" s="1" t="s">
        <v>11066</v>
      </c>
      <c r="K62" s="20" t="str">
        <f>TEXT(J62,"YYYY")</f>
        <v>1994</v>
      </c>
      <c r="L62" s="1">
        <f>H62-(TEXT(I62,"YYYY")-TEXT(J62,"YYYY"))</f>
        <v>94</v>
      </c>
      <c r="M62" s="1" t="s">
        <v>79</v>
      </c>
      <c r="N62" s="20" t="s">
        <v>50</v>
      </c>
      <c r="O62">
        <f>COUNTA(N823:N864)</f>
        <v>42</v>
      </c>
      <c r="P62">
        <v>1</v>
      </c>
      <c r="Q62">
        <f>COUNTA(K823:K1001)</f>
        <v>179</v>
      </c>
      <c r="R62" s="27">
        <v>2012</v>
      </c>
      <c r="S62" s="28">
        <f>42/179</f>
        <v>0.23463687150837989</v>
      </c>
      <c r="T62" s="28">
        <f>(179-43)/179</f>
        <v>0.75977653631284914</v>
      </c>
    </row>
    <row r="63" spans="10:20">
      <c r="J63" s="1" t="s">
        <v>11242</v>
      </c>
      <c r="K63" s="20" t="str">
        <f>TEXT(J63,"YYYY")</f>
        <v>1994</v>
      </c>
      <c r="L63" s="1">
        <f>H63-(TEXT(I63,"YYYY")-TEXT(J63,"YYYY"))</f>
        <v>94</v>
      </c>
      <c r="M63" s="1" t="s">
        <v>60</v>
      </c>
      <c r="N63" s="20" t="s">
        <v>50</v>
      </c>
      <c r="O63">
        <f>COUNTA(N1002:N1039)</f>
        <v>38</v>
      </c>
      <c r="P63">
        <v>6</v>
      </c>
      <c r="Q63">
        <f>COUNTA(K1002:K1216)</f>
        <v>215</v>
      </c>
      <c r="R63" s="27">
        <v>2013</v>
      </c>
      <c r="S63" s="28">
        <f>38/215</f>
        <v>0.17674418604651163</v>
      </c>
      <c r="T63" s="28">
        <f>(215-44)/215</f>
        <v>0.79534883720930227</v>
      </c>
    </row>
    <row r="64" spans="10:20">
      <c r="J64" s="1" t="s">
        <v>2492</v>
      </c>
      <c r="K64" s="20" t="str">
        <f>TEXT(J64,"YYYY")</f>
        <v>1994</v>
      </c>
      <c r="L64" s="1">
        <f>H64-(TEXT(I64,"YYYY")-TEXT(J64,"YYYY"))</f>
        <v>94</v>
      </c>
      <c r="M64" s="1" t="s">
        <v>60</v>
      </c>
      <c r="N64" s="20" t="s">
        <v>53</v>
      </c>
      <c r="O64">
        <f>COUNTA(N1217:N1284)</f>
        <v>68</v>
      </c>
      <c r="P64">
        <v>3</v>
      </c>
      <c r="Q64">
        <f>COUNTA(K1217:K1482)</f>
        <v>266</v>
      </c>
      <c r="R64" s="27">
        <v>2014</v>
      </c>
      <c r="S64" s="28">
        <f>68/266</f>
        <v>0.25563909774436089</v>
      </c>
      <c r="T64" s="28">
        <f>(266-71)/266</f>
        <v>0.73308270676691734</v>
      </c>
    </row>
    <row r="65" spans="10:20">
      <c r="J65" s="1" t="s">
        <v>8713</v>
      </c>
      <c r="K65" s="20" t="str">
        <f>TEXT(J65,"YYYY")</f>
        <v>1994</v>
      </c>
      <c r="L65" s="1">
        <f>H65-(TEXT(I65,"YYYY")-TEXT(J65,"YYYY"))</f>
        <v>94</v>
      </c>
      <c r="M65" s="1" t="s">
        <v>60</v>
      </c>
      <c r="N65" s="20" t="s">
        <v>53</v>
      </c>
      <c r="O65">
        <f>COUNTA(N1483:N1563)</f>
        <v>81</v>
      </c>
      <c r="P65">
        <v>7</v>
      </c>
      <c r="Q65">
        <f>COUNTA(K1483:K1875)</f>
        <v>393</v>
      </c>
      <c r="R65" s="27">
        <v>2015</v>
      </c>
      <c r="S65" s="28">
        <f>81/393</f>
        <v>0.20610687022900764</v>
      </c>
      <c r="T65" s="28">
        <f>(393-88)/393</f>
        <v>0.77608142493638677</v>
      </c>
    </row>
    <row r="66" spans="10:20">
      <c r="J66" s="1" t="s">
        <v>9150</v>
      </c>
      <c r="K66" s="20" t="str">
        <f>TEXT(J66,"YYYY")</f>
        <v>1994</v>
      </c>
      <c r="L66" s="1">
        <f>H66-(TEXT(I66,"YYYY")-TEXT(J66,"YYYY"))</f>
        <v>94</v>
      </c>
      <c r="M66" s="1" t="s">
        <v>79</v>
      </c>
      <c r="N66" s="20" t="s">
        <v>53</v>
      </c>
      <c r="O66">
        <f>COUNTA(N1876:N1942)</f>
        <v>67</v>
      </c>
      <c r="P66">
        <v>11</v>
      </c>
      <c r="Q66">
        <f>COUNTA(K1876:K2222)</f>
        <v>347</v>
      </c>
      <c r="R66" s="27">
        <v>2016</v>
      </c>
      <c r="S66" s="28">
        <f>67/347</f>
        <v>0.1930835734870317</v>
      </c>
      <c r="T66" s="28">
        <f>(347-78)/347</f>
        <v>0.77521613832853031</v>
      </c>
    </row>
    <row r="67" spans="10:20">
      <c r="J67" s="1" t="s">
        <v>7091</v>
      </c>
      <c r="K67" s="20" t="str">
        <f>TEXT(J67,"YYYY")</f>
        <v>1995</v>
      </c>
      <c r="L67" s="1">
        <f>H67-(TEXT(I67,"YYYY")-TEXT(J67,"YYYY"))</f>
        <v>95</v>
      </c>
      <c r="M67" s="1" t="s">
        <v>60</v>
      </c>
      <c r="N67" s="20" t="s">
        <v>50</v>
      </c>
      <c r="O67">
        <f>COUNTA(N2223:N2292)</f>
        <v>70</v>
      </c>
      <c r="P67">
        <v>9</v>
      </c>
      <c r="Q67">
        <f>COUNTA(K2223:K2582)</f>
        <v>360</v>
      </c>
      <c r="R67" s="27">
        <v>2017</v>
      </c>
      <c r="S67" s="28">
        <f>70/360</f>
        <v>0.19444444444444445</v>
      </c>
      <c r="T67" s="28">
        <f>(360-79)/360</f>
        <v>0.78055555555555556</v>
      </c>
    </row>
    <row r="68" spans="10:20">
      <c r="J68" s="1" t="s">
        <v>6009</v>
      </c>
      <c r="K68" s="20" t="str">
        <f>TEXT(J68,"YYYY")</f>
        <v>1995</v>
      </c>
      <c r="L68" s="1">
        <f>H68-(TEXT(I68,"YYYY")-TEXT(J68,"YYYY"))</f>
        <v>95</v>
      </c>
      <c r="M68" s="1" t="s">
        <v>79</v>
      </c>
      <c r="N68" s="20" t="s">
        <v>50</v>
      </c>
      <c r="O68">
        <f>COUNTA(N2583:N2641)</f>
        <v>59</v>
      </c>
      <c r="P68">
        <v>7</v>
      </c>
      <c r="Q68">
        <f>COUNTA(K2583:K2883)</f>
        <v>301</v>
      </c>
      <c r="R68" s="27">
        <v>2018</v>
      </c>
      <c r="S68" s="28">
        <f>59/301</f>
        <v>0.19601328903654486</v>
      </c>
      <c r="T68" s="28">
        <f>(301-66)/301</f>
        <v>0.78073089700996678</v>
      </c>
    </row>
    <row r="69" spans="10:20">
      <c r="J69" s="1" t="s">
        <v>624</v>
      </c>
      <c r="K69" s="20" t="str">
        <f>TEXT(J69,"YYYY")</f>
        <v>1995</v>
      </c>
      <c r="L69" s="1">
        <f>H69-(TEXT(I69,"YYYY")-TEXT(J69,"YYYY"))</f>
        <v>95</v>
      </c>
      <c r="M69" s="1" t="s">
        <v>60</v>
      </c>
      <c r="N69" s="20" t="s">
        <v>53</v>
      </c>
      <c r="O69" s="1" t="s">
        <v>12538</v>
      </c>
      <c r="P69" s="1"/>
      <c r="Q69">
        <f>COUNTA(K2884:K3248)</f>
        <v>365</v>
      </c>
      <c r="R69" s="27">
        <v>2019</v>
      </c>
      <c r="S69" s="28">
        <f>77/365</f>
        <v>0.21095890410958903</v>
      </c>
      <c r="T69" s="28">
        <f>(365-87)/365</f>
        <v>0.76164383561643834</v>
      </c>
    </row>
    <row r="70" spans="10:20">
      <c r="J70" s="1" t="s">
        <v>2509</v>
      </c>
      <c r="K70" s="20" t="str">
        <f>TEXT(J70,"YYYY")</f>
        <v>1995</v>
      </c>
      <c r="L70" s="1">
        <f>H70-(TEXT(I70,"YYYY")-TEXT(J70,"YYYY"))</f>
        <v>95</v>
      </c>
      <c r="M70" s="1" t="s">
        <v>60</v>
      </c>
      <c r="N70" s="20" t="s">
        <v>53</v>
      </c>
      <c r="O70" s="1" t="s">
        <v>12537</v>
      </c>
      <c r="P70" s="1"/>
      <c r="Q70">
        <f>COUNTA(K3249:K3563)</f>
        <v>315</v>
      </c>
      <c r="R70" s="27">
        <v>2020</v>
      </c>
      <c r="S70" s="28">
        <f>80/315</f>
        <v>0.25396825396825395</v>
      </c>
      <c r="T70" s="28">
        <f>(315-89)/315</f>
        <v>0.71746031746031746</v>
      </c>
    </row>
    <row r="71" spans="10:20">
      <c r="J71" s="1" t="s">
        <v>6009</v>
      </c>
      <c r="K71" s="20" t="str">
        <f>TEXT(J71,"YYYY")</f>
        <v>1995</v>
      </c>
      <c r="L71" s="1">
        <f>H71-(TEXT(I71,"YYYY")-TEXT(J71,"YYYY"))</f>
        <v>95</v>
      </c>
      <c r="M71" s="1" t="s">
        <v>60</v>
      </c>
      <c r="N71" s="20" t="s">
        <v>53</v>
      </c>
    </row>
    <row r="72" spans="10:20">
      <c r="J72" s="1" t="s">
        <v>7379</v>
      </c>
      <c r="K72" s="20" t="str">
        <f>TEXT(J72,"YYYY")</f>
        <v>1995</v>
      </c>
      <c r="L72" s="1">
        <f>H72-(TEXT(I72,"YYYY")-TEXT(J72,"YYYY"))</f>
        <v>95</v>
      </c>
      <c r="M72" s="1" t="s">
        <v>60</v>
      </c>
      <c r="N72" s="20" t="s">
        <v>53</v>
      </c>
    </row>
    <row r="73" spans="10:20">
      <c r="J73" s="1" t="s">
        <v>6009</v>
      </c>
      <c r="K73" s="20" t="str">
        <f>TEXT(J73,"YYYY")</f>
        <v>1995</v>
      </c>
      <c r="L73" s="1">
        <f>H73-(TEXT(I73,"YYYY")-TEXT(J73,"YYYY"))</f>
        <v>95</v>
      </c>
      <c r="M73" s="1" t="s">
        <v>60</v>
      </c>
      <c r="N73" s="20" t="s">
        <v>53</v>
      </c>
    </row>
    <row r="74" spans="10:20">
      <c r="J74" s="1" t="s">
        <v>3498</v>
      </c>
      <c r="K74" s="20" t="str">
        <f>TEXT(J74,"YYYY")</f>
        <v>1996</v>
      </c>
      <c r="L74" s="1">
        <f>H74-(TEXT(I74,"YYYY")-TEXT(J74,"YYYY"))</f>
        <v>96</v>
      </c>
      <c r="M74" s="1" t="s">
        <v>60</v>
      </c>
      <c r="N74" s="20" t="s">
        <v>50</v>
      </c>
    </row>
    <row r="75" spans="10:20">
      <c r="J75" s="1" t="s">
        <v>5385</v>
      </c>
      <c r="K75" s="20" t="str">
        <f>TEXT(J75,"YYYY")</f>
        <v>1996</v>
      </c>
      <c r="L75" s="1">
        <f>H75-(TEXT(I75,"YYYY")-TEXT(J75,"YYYY"))</f>
        <v>96</v>
      </c>
      <c r="M75" s="1" t="s">
        <v>79</v>
      </c>
      <c r="N75" s="20" t="s">
        <v>50</v>
      </c>
    </row>
    <row r="76" spans="10:20">
      <c r="J76" s="1" t="s">
        <v>4724</v>
      </c>
      <c r="K76" s="20" t="str">
        <f>TEXT(J76,"YYYY")</f>
        <v>1996</v>
      </c>
      <c r="L76" s="1">
        <f>H76-(TEXT(I76,"YYYY")-TEXT(J76,"YYYY"))</f>
        <v>96</v>
      </c>
      <c r="M76" s="1" t="s">
        <v>79</v>
      </c>
      <c r="N76" s="20" t="s">
        <v>53</v>
      </c>
    </row>
    <row r="77" spans="10:20">
      <c r="J77" s="1" t="s">
        <v>5180</v>
      </c>
      <c r="K77" s="20" t="str">
        <f>TEXT(J77,"YYYY")</f>
        <v>1996</v>
      </c>
      <c r="L77" s="1">
        <f>H77-(TEXT(I77,"YYYY")-TEXT(J77,"YYYY"))</f>
        <v>96</v>
      </c>
      <c r="M77" s="1" t="s">
        <v>79</v>
      </c>
      <c r="N77" s="20" t="s">
        <v>53</v>
      </c>
    </row>
    <row r="78" spans="10:20">
      <c r="J78" s="1" t="s">
        <v>5200</v>
      </c>
      <c r="K78" s="20" t="str">
        <f>TEXT(J78,"YYYY")</f>
        <v>1996</v>
      </c>
      <c r="L78" s="1">
        <f>H78-(TEXT(I78,"YYYY")-TEXT(J78,"YYYY"))</f>
        <v>96</v>
      </c>
      <c r="M78" s="1" t="s">
        <v>60</v>
      </c>
      <c r="N78" s="20" t="s">
        <v>53</v>
      </c>
    </row>
    <row r="79" spans="10:20">
      <c r="J79" s="1" t="s">
        <v>5367</v>
      </c>
      <c r="K79" s="20" t="str">
        <f>TEXT(J79,"YYYY")</f>
        <v>1996</v>
      </c>
      <c r="L79" s="1">
        <f>H79-(TEXT(I79,"YYYY")-TEXT(J79,"YYYY"))</f>
        <v>96</v>
      </c>
      <c r="M79" s="1" t="s">
        <v>79</v>
      </c>
      <c r="N79" s="20" t="s">
        <v>53</v>
      </c>
    </row>
    <row r="80" spans="10:20">
      <c r="J80" s="1" t="s">
        <v>5385</v>
      </c>
      <c r="K80" s="20" t="str">
        <f>TEXT(J80,"YYYY")</f>
        <v>1996</v>
      </c>
      <c r="L80" s="1">
        <f>H80-(TEXT(I80,"YYYY")-TEXT(J80,"YYYY"))</f>
        <v>96</v>
      </c>
      <c r="M80" s="1" t="s">
        <v>60</v>
      </c>
      <c r="N80" s="20" t="s">
        <v>53</v>
      </c>
    </row>
    <row r="81" spans="10:14">
      <c r="J81" s="1" t="s">
        <v>6189</v>
      </c>
      <c r="K81" s="20" t="str">
        <f>TEXT(J81,"YYYY")</f>
        <v>1996</v>
      </c>
      <c r="L81" s="1">
        <f>H81-(TEXT(I81,"YYYY")-TEXT(J81,"YYYY"))</f>
        <v>96</v>
      </c>
      <c r="M81" s="1" t="s">
        <v>79</v>
      </c>
      <c r="N81" s="20" t="s">
        <v>53</v>
      </c>
    </row>
    <row r="82" spans="10:14">
      <c r="J82" s="1" t="s">
        <v>5385</v>
      </c>
      <c r="K82" s="20" t="str">
        <f>TEXT(J82,"YYYY")</f>
        <v>1996</v>
      </c>
      <c r="L82" s="1">
        <f>H82-(TEXT(I82,"YYYY")-TEXT(J82,"YYYY"))</f>
        <v>96</v>
      </c>
      <c r="M82" s="1" t="s">
        <v>79</v>
      </c>
      <c r="N82" s="20" t="s">
        <v>53</v>
      </c>
    </row>
    <row r="83" spans="10:14">
      <c r="J83" s="1" t="s">
        <v>6551</v>
      </c>
      <c r="K83" s="20" t="str">
        <f>TEXT(J83,"YYYY")</f>
        <v>1996</v>
      </c>
      <c r="L83" s="1">
        <f>H83-(TEXT(I83,"YYYY")-TEXT(J83,"YYYY"))</f>
        <v>96</v>
      </c>
      <c r="M83" s="1" t="s">
        <v>60</v>
      </c>
      <c r="N83" s="20" t="s">
        <v>53</v>
      </c>
    </row>
    <row r="84" spans="10:14">
      <c r="J84" s="1" t="s">
        <v>6647</v>
      </c>
      <c r="K84" s="20" t="str">
        <f>TEXT(J84,"YYYY")</f>
        <v>1996</v>
      </c>
      <c r="L84" s="1">
        <f>H84-(TEXT(I84,"YYYY")-TEXT(J84,"YYYY"))</f>
        <v>96</v>
      </c>
      <c r="M84" s="1" t="s">
        <v>79</v>
      </c>
      <c r="N84" s="20" t="s">
        <v>53</v>
      </c>
    </row>
    <row r="85" spans="10:14">
      <c r="J85" s="1" t="s">
        <v>5385</v>
      </c>
      <c r="K85" s="20" t="str">
        <f>TEXT(J85,"YYYY")</f>
        <v>1996</v>
      </c>
      <c r="L85" s="1">
        <f>H85-(TEXT(I85,"YYYY")-TEXT(J85,"YYYY"))</f>
        <v>96</v>
      </c>
      <c r="M85" s="1" t="s">
        <v>60</v>
      </c>
      <c r="N85" s="20" t="s">
        <v>53</v>
      </c>
    </row>
    <row r="86" spans="10:14">
      <c r="J86" s="1" t="s">
        <v>6189</v>
      </c>
      <c r="K86" s="20" t="str">
        <f>TEXT(J86,"YYYY")</f>
        <v>1996</v>
      </c>
      <c r="L86" s="1">
        <f>H86-(TEXT(I86,"YYYY")-TEXT(J86,"YYYY"))</f>
        <v>96</v>
      </c>
      <c r="M86" s="1" t="s">
        <v>79</v>
      </c>
      <c r="N86" s="20" t="s">
        <v>53</v>
      </c>
    </row>
    <row r="87" spans="10:14">
      <c r="J87" s="1" t="s">
        <v>7788</v>
      </c>
      <c r="K87" s="20" t="str">
        <f>TEXT(J87,"YYYY")</f>
        <v>1996</v>
      </c>
      <c r="L87" s="1">
        <f>H87-(TEXT(I87,"YYYY")-TEXT(J87,"YYYY"))</f>
        <v>96</v>
      </c>
      <c r="M87" s="1" t="s">
        <v>60</v>
      </c>
      <c r="N87" s="20" t="s">
        <v>53</v>
      </c>
    </row>
    <row r="88" spans="10:14">
      <c r="J88" s="1" t="s">
        <v>7788</v>
      </c>
      <c r="K88" s="20" t="str">
        <f>TEXT(J88,"YYYY")</f>
        <v>1996</v>
      </c>
      <c r="L88" s="1">
        <f>H88-(TEXT(I88,"YYYY")-TEXT(J88,"YYYY"))</f>
        <v>96</v>
      </c>
      <c r="M88" s="1" t="s">
        <v>60</v>
      </c>
      <c r="N88" s="20" t="s">
        <v>53</v>
      </c>
    </row>
    <row r="89" spans="10:14">
      <c r="J89" s="1" t="s">
        <v>5385</v>
      </c>
      <c r="K89" s="20" t="str">
        <f>TEXT(J89,"YYYY")</f>
        <v>1996</v>
      </c>
      <c r="L89" s="1">
        <f>H89-(TEXT(I89,"YYYY")-TEXT(J89,"YYYY"))</f>
        <v>96</v>
      </c>
      <c r="M89" s="1" t="s">
        <v>60</v>
      </c>
      <c r="N89" s="20" t="s">
        <v>53</v>
      </c>
    </row>
    <row r="90" spans="10:14">
      <c r="J90" s="1" t="s">
        <v>9541</v>
      </c>
      <c r="K90" s="20" t="str">
        <f>TEXT(J90,"YYYY")</f>
        <v>1996</v>
      </c>
      <c r="L90" s="1">
        <f>H90-(TEXT(I90,"YYYY")-TEXT(J90,"YYYY"))</f>
        <v>96</v>
      </c>
      <c r="M90" s="1" t="s">
        <v>60</v>
      </c>
      <c r="N90" s="20" t="s">
        <v>53</v>
      </c>
    </row>
    <row r="91" spans="10:14">
      <c r="J91" s="1" t="s">
        <v>5385</v>
      </c>
      <c r="K91" s="20" t="str">
        <f>TEXT(J91,"YYYY")</f>
        <v>1996</v>
      </c>
      <c r="L91" s="1">
        <f>H91-(TEXT(I91,"YYYY")-TEXT(J91,"YYYY"))</f>
        <v>96</v>
      </c>
      <c r="M91" s="1" t="s">
        <v>79</v>
      </c>
      <c r="N91" s="20" t="s">
        <v>53</v>
      </c>
    </row>
    <row r="92" spans="10:14">
      <c r="J92" s="1" t="s">
        <v>11692</v>
      </c>
      <c r="K92" s="20" t="str">
        <f>TEXT(J92,"YYYY")</f>
        <v>1996</v>
      </c>
      <c r="L92" s="1">
        <f>H92-(TEXT(I92,"YYYY")-TEXT(J92,"YYYY"))</f>
        <v>96</v>
      </c>
      <c r="M92" s="1" t="s">
        <v>60</v>
      </c>
      <c r="N92" s="20" t="s">
        <v>53</v>
      </c>
    </row>
    <row r="93" spans="10:14">
      <c r="J93" s="1" t="s">
        <v>6157</v>
      </c>
      <c r="K93" s="20" t="str">
        <f>TEXT(J93,"YYYY")</f>
        <v>1996</v>
      </c>
      <c r="L93" s="1">
        <f>H93-(TEXT(I93,"YYYY")-TEXT(J93,"YYYY"))</f>
        <v>96</v>
      </c>
      <c r="M93" s="1" t="s">
        <v>60</v>
      </c>
      <c r="N93" s="20" t="s">
        <v>55</v>
      </c>
    </row>
    <row r="94" spans="10:14">
      <c r="J94" s="1" t="s">
        <v>3245</v>
      </c>
      <c r="K94" s="20" t="str">
        <f>TEXT(J94,"YYYY")</f>
        <v>1997</v>
      </c>
      <c r="L94" s="1">
        <f>H94-(TEXT(I94,"YYYY")-TEXT(J94,"YYYY"))</f>
        <v>97</v>
      </c>
      <c r="M94" s="1" t="s">
        <v>79</v>
      </c>
      <c r="N94" s="20" t="s">
        <v>50</v>
      </c>
    </row>
    <row r="95" spans="10:14">
      <c r="J95" s="1" t="s">
        <v>3167</v>
      </c>
      <c r="K95" s="20" t="str">
        <f>TEXT(J95,"YYYY")</f>
        <v>1997</v>
      </c>
      <c r="L95" s="1">
        <f>H95-(TEXT(I95,"YYYY")-TEXT(J95,"YYYY"))</f>
        <v>97</v>
      </c>
      <c r="M95" s="1" t="s">
        <v>60</v>
      </c>
      <c r="N95" s="20" t="s">
        <v>50</v>
      </c>
    </row>
    <row r="96" spans="10:14">
      <c r="J96" s="1" t="s">
        <v>3167</v>
      </c>
      <c r="K96" s="20" t="str">
        <f>TEXT(J96,"YYYY")</f>
        <v>1997</v>
      </c>
      <c r="L96" s="1">
        <f>H96-(TEXT(I96,"YYYY")-TEXT(J96,"YYYY"))</f>
        <v>97</v>
      </c>
      <c r="M96" s="1" t="s">
        <v>60</v>
      </c>
      <c r="N96" s="20" t="s">
        <v>50</v>
      </c>
    </row>
    <row r="97" spans="10:14">
      <c r="J97" s="1" t="s">
        <v>3167</v>
      </c>
      <c r="K97" s="20" t="str">
        <f>TEXT(J97,"YYYY")</f>
        <v>1997</v>
      </c>
      <c r="L97" s="1">
        <f>H97-(TEXT(I97,"YYYY")-TEXT(J97,"YYYY"))</f>
        <v>97</v>
      </c>
      <c r="M97" s="1" t="s">
        <v>79</v>
      </c>
      <c r="N97" s="20" t="s">
        <v>50</v>
      </c>
    </row>
    <row r="98" spans="10:14">
      <c r="J98" s="1" t="s">
        <v>12009</v>
      </c>
      <c r="K98" s="20" t="str">
        <f>TEXT(J98,"YYYY")</f>
        <v>1997</v>
      </c>
      <c r="L98" s="1">
        <f>H98-(TEXT(I98,"YYYY")-TEXT(J98,"YYYY"))</f>
        <v>97</v>
      </c>
      <c r="M98" s="1" t="s">
        <v>79</v>
      </c>
      <c r="N98" s="20" t="s">
        <v>50</v>
      </c>
    </row>
    <row r="99" spans="10:14">
      <c r="J99" s="1" t="s">
        <v>3158</v>
      </c>
      <c r="K99" s="20" t="str">
        <f>TEXT(J99,"YYYY")</f>
        <v>1997</v>
      </c>
      <c r="L99" s="1">
        <f>H99-(TEXT(I99,"YYYY")-TEXT(J99,"YYYY"))</f>
        <v>97</v>
      </c>
      <c r="M99" s="1" t="s">
        <v>60</v>
      </c>
      <c r="N99" s="20" t="s">
        <v>53</v>
      </c>
    </row>
    <row r="100" spans="10:14">
      <c r="J100" s="1" t="s">
        <v>3167</v>
      </c>
      <c r="K100" s="20" t="str">
        <f>TEXT(J100,"YYYY")</f>
        <v>1997</v>
      </c>
      <c r="L100" s="1">
        <f>H100-(TEXT(I100,"YYYY")-TEXT(J100,"YYYY"))</f>
        <v>97</v>
      </c>
      <c r="M100" s="1" t="s">
        <v>79</v>
      </c>
      <c r="N100" s="20" t="s">
        <v>53</v>
      </c>
    </row>
    <row r="101" spans="10:14">
      <c r="J101" s="1" t="s">
        <v>3318</v>
      </c>
      <c r="K101" s="20" t="str">
        <f>TEXT(J101,"YYYY")</f>
        <v>1997</v>
      </c>
      <c r="L101" s="1">
        <f>H101-(TEXT(I101,"YYYY")-TEXT(J101,"YYYY"))</f>
        <v>97</v>
      </c>
      <c r="M101" s="1" t="s">
        <v>60</v>
      </c>
      <c r="N101" s="20" t="s">
        <v>53</v>
      </c>
    </row>
    <row r="102" spans="10:14">
      <c r="J102" s="1" t="s">
        <v>3167</v>
      </c>
      <c r="K102" s="20" t="str">
        <f>TEXT(J102,"YYYY")</f>
        <v>1997</v>
      </c>
      <c r="L102" s="1">
        <f>H102-(TEXT(I102,"YYYY")-TEXT(J102,"YYYY"))</f>
        <v>97</v>
      </c>
      <c r="M102" s="1" t="s">
        <v>79</v>
      </c>
      <c r="N102" s="20" t="s">
        <v>53</v>
      </c>
    </row>
    <row r="103" spans="10:14">
      <c r="J103" s="1" t="s">
        <v>3167</v>
      </c>
      <c r="K103" s="20" t="str">
        <f>TEXT(J103,"YYYY")</f>
        <v>1997</v>
      </c>
      <c r="L103" s="1">
        <f>H103-(TEXT(I103,"YYYY")-TEXT(J103,"YYYY"))</f>
        <v>97</v>
      </c>
      <c r="M103" s="1" t="s">
        <v>60</v>
      </c>
      <c r="N103" s="20" t="s">
        <v>53</v>
      </c>
    </row>
    <row r="104" spans="10:14">
      <c r="J104" s="1" t="s">
        <v>5026</v>
      </c>
      <c r="K104" s="20" t="str">
        <f>TEXT(J104,"YYYY")</f>
        <v>1997</v>
      </c>
      <c r="L104" s="1">
        <f>H104-(TEXT(I104,"YYYY")-TEXT(J104,"YYYY"))</f>
        <v>97</v>
      </c>
      <c r="M104" s="1" t="s">
        <v>60</v>
      </c>
      <c r="N104" s="20" t="s">
        <v>53</v>
      </c>
    </row>
    <row r="105" spans="10:14">
      <c r="J105" s="1" t="s">
        <v>5145</v>
      </c>
      <c r="K105" s="20" t="str">
        <f>TEXT(J105,"YYYY")</f>
        <v>1997</v>
      </c>
      <c r="L105" s="1">
        <f>H105-(TEXT(I105,"YYYY")-TEXT(J105,"YYYY"))</f>
        <v>97</v>
      </c>
      <c r="M105" s="1" t="s">
        <v>79</v>
      </c>
      <c r="N105" s="20" t="s">
        <v>53</v>
      </c>
    </row>
    <row r="106" spans="10:14">
      <c r="J106" s="1" t="s">
        <v>3167</v>
      </c>
      <c r="K106" s="20" t="str">
        <f>TEXT(J106,"YYYY")</f>
        <v>1997</v>
      </c>
      <c r="L106" s="1">
        <f>H106-(TEXT(I106,"YYYY")-TEXT(J106,"YYYY"))</f>
        <v>97</v>
      </c>
      <c r="M106" s="1" t="s">
        <v>79</v>
      </c>
      <c r="N106" s="20" t="s">
        <v>53</v>
      </c>
    </row>
    <row r="107" spans="10:14">
      <c r="J107" s="1" t="s">
        <v>6117</v>
      </c>
      <c r="K107" s="20" t="str">
        <f>TEXT(J107,"YYYY")</f>
        <v>1997</v>
      </c>
      <c r="L107" s="1">
        <f>H107-(TEXT(I107,"YYYY")-TEXT(J107,"YYYY"))</f>
        <v>97</v>
      </c>
      <c r="M107" s="1" t="s">
        <v>60</v>
      </c>
      <c r="N107" s="20" t="s">
        <v>53</v>
      </c>
    </row>
    <row r="108" spans="10:14">
      <c r="J108" s="1" t="s">
        <v>3167</v>
      </c>
      <c r="K108" s="20" t="str">
        <f>TEXT(J108,"YYYY")</f>
        <v>1997</v>
      </c>
      <c r="L108" s="1">
        <f>H108-(TEXT(I108,"YYYY")-TEXT(J108,"YYYY"))</f>
        <v>97</v>
      </c>
      <c r="M108" s="1" t="s">
        <v>60</v>
      </c>
      <c r="N108" s="20" t="s">
        <v>53</v>
      </c>
    </row>
    <row r="109" spans="10:14">
      <c r="J109" s="1" t="s">
        <v>3167</v>
      </c>
      <c r="K109" s="20" t="str">
        <f>TEXT(J109,"YYYY")</f>
        <v>1997</v>
      </c>
      <c r="L109" s="1">
        <f>H109-(TEXT(I109,"YYYY")-TEXT(J109,"YYYY"))</f>
        <v>97</v>
      </c>
      <c r="M109" s="1" t="s">
        <v>79</v>
      </c>
      <c r="N109" s="20" t="s">
        <v>53</v>
      </c>
    </row>
    <row r="110" spans="10:14">
      <c r="J110" s="1" t="s">
        <v>3167</v>
      </c>
      <c r="K110" s="20" t="str">
        <f>TEXT(J110,"YYYY")</f>
        <v>1997</v>
      </c>
      <c r="L110" s="1">
        <f>H110-(TEXT(I110,"YYYY")-TEXT(J110,"YYYY"))</f>
        <v>97</v>
      </c>
      <c r="M110" s="1" t="s">
        <v>79</v>
      </c>
      <c r="N110" s="20" t="s">
        <v>53</v>
      </c>
    </row>
    <row r="111" spans="10:14">
      <c r="J111" s="1" t="s">
        <v>3167</v>
      </c>
      <c r="K111" s="20" t="str">
        <f>TEXT(J111,"YYYY")</f>
        <v>1997</v>
      </c>
      <c r="L111" s="1">
        <f>H111-(TEXT(I111,"YYYY")-TEXT(J111,"YYYY"))</f>
        <v>97</v>
      </c>
      <c r="M111" s="1" t="s">
        <v>79</v>
      </c>
      <c r="N111" s="20" t="s">
        <v>53</v>
      </c>
    </row>
    <row r="112" spans="10:14">
      <c r="J112" s="1" t="s">
        <v>6117</v>
      </c>
      <c r="K112" s="20" t="str">
        <f>TEXT(J112,"YYYY")</f>
        <v>1997</v>
      </c>
      <c r="L112" s="1">
        <f>H112-(TEXT(I112,"YYYY")-TEXT(J112,"YYYY"))</f>
        <v>97</v>
      </c>
      <c r="M112" s="1" t="s">
        <v>79</v>
      </c>
      <c r="N112" s="20" t="s">
        <v>53</v>
      </c>
    </row>
    <row r="113" spans="10:14">
      <c r="J113" s="1" t="s">
        <v>3167</v>
      </c>
      <c r="K113" s="20" t="str">
        <f>TEXT(J113,"YYYY")</f>
        <v>1997</v>
      </c>
      <c r="L113" s="1">
        <f>H113-(TEXT(I113,"YYYY")-TEXT(J113,"YYYY"))</f>
        <v>97</v>
      </c>
      <c r="M113" s="1" t="s">
        <v>79</v>
      </c>
      <c r="N113" s="20" t="s">
        <v>53</v>
      </c>
    </row>
    <row r="114" spans="10:14">
      <c r="J114" s="1" t="s">
        <v>3167</v>
      </c>
      <c r="K114" s="20" t="str">
        <f>TEXT(J114,"YYYY")</f>
        <v>1997</v>
      </c>
      <c r="L114" s="1">
        <f>H114-(TEXT(I114,"YYYY")-TEXT(J114,"YYYY"))</f>
        <v>97</v>
      </c>
      <c r="M114" s="1"/>
      <c r="N114" s="20" t="s">
        <v>53</v>
      </c>
    </row>
    <row r="115" spans="10:14">
      <c r="J115" s="1" t="s">
        <v>3167</v>
      </c>
      <c r="K115" s="20" t="str">
        <f>TEXT(J115,"YYYY")</f>
        <v>1997</v>
      </c>
      <c r="L115" s="1">
        <f>H115-(TEXT(I115,"YYYY")-TEXT(J115,"YYYY"))</f>
        <v>97</v>
      </c>
      <c r="M115" s="1" t="s">
        <v>79</v>
      </c>
      <c r="N115" s="20" t="s">
        <v>53</v>
      </c>
    </row>
    <row r="116" spans="10:14">
      <c r="J116" s="1" t="s">
        <v>8795</v>
      </c>
      <c r="K116" s="20" t="str">
        <f>TEXT(J116,"YYYY")</f>
        <v>1997</v>
      </c>
      <c r="L116" s="1">
        <f>H116-(TEXT(I116,"YYYY")-TEXT(J116,"YYYY"))</f>
        <v>97</v>
      </c>
      <c r="M116" s="1" t="s">
        <v>79</v>
      </c>
      <c r="N116" s="20" t="s">
        <v>53</v>
      </c>
    </row>
    <row r="117" spans="10:14">
      <c r="J117" s="1" t="s">
        <v>8940</v>
      </c>
      <c r="K117" s="20" t="str">
        <f>TEXT(J117,"YYYY")</f>
        <v>1997</v>
      </c>
      <c r="L117" s="1">
        <f>H117-(TEXT(I117,"YYYY")-TEXT(J117,"YYYY"))</f>
        <v>97</v>
      </c>
      <c r="M117" s="1" t="s">
        <v>79</v>
      </c>
      <c r="N117" s="20" t="s">
        <v>53</v>
      </c>
    </row>
    <row r="118" spans="10:14">
      <c r="J118" s="1" t="s">
        <v>9622</v>
      </c>
      <c r="K118" s="20" t="str">
        <f>TEXT(J118,"YYYY")</f>
        <v>1997</v>
      </c>
      <c r="L118" s="1">
        <f>H118-(TEXT(I118,"YYYY")-TEXT(J118,"YYYY"))</f>
        <v>97</v>
      </c>
      <c r="M118" s="1" t="s">
        <v>60</v>
      </c>
      <c r="N118" s="20" t="s">
        <v>53</v>
      </c>
    </row>
    <row r="119" spans="10:14">
      <c r="J119" s="1" t="s">
        <v>11152</v>
      </c>
      <c r="K119" s="20" t="str">
        <f>TEXT(J119,"YYYY")</f>
        <v>1997</v>
      </c>
      <c r="L119" s="1">
        <f>H119-(TEXT(I119,"YYYY")-TEXT(J119,"YYYY"))</f>
        <v>97</v>
      </c>
      <c r="M119" s="1" t="s">
        <v>60</v>
      </c>
      <c r="N119" s="20" t="s">
        <v>53</v>
      </c>
    </row>
    <row r="120" spans="10:14">
      <c r="J120" s="1" t="s">
        <v>12290</v>
      </c>
      <c r="K120" s="20" t="str">
        <f>TEXT(J120,"YYYY")</f>
        <v>1997</v>
      </c>
      <c r="L120" s="1">
        <f>H120-(TEXT(I120,"YYYY")-TEXT(J120,"YYYY"))</f>
        <v>97</v>
      </c>
      <c r="M120" s="1" t="s">
        <v>60</v>
      </c>
      <c r="N120" s="20" t="s">
        <v>53</v>
      </c>
    </row>
    <row r="121" spans="10:14">
      <c r="J121" s="1" t="s">
        <v>12438</v>
      </c>
      <c r="K121" s="20" t="str">
        <f>TEXT(J121,"YYYY")</f>
        <v>1997</v>
      </c>
      <c r="L121" s="1">
        <f>H121-(TEXT(I121,"YYYY")-TEXT(J121,"YYYY"))</f>
        <v>97</v>
      </c>
      <c r="M121" s="1" t="s">
        <v>60</v>
      </c>
      <c r="N121" s="20" t="s">
        <v>55</v>
      </c>
    </row>
    <row r="122" spans="10:14">
      <c r="J122" s="1" t="s">
        <v>11240</v>
      </c>
      <c r="K122" s="20" t="str">
        <f>TEXT(J122,"YYYY")</f>
        <v>1998</v>
      </c>
      <c r="L122" s="1">
        <f>H122-(TEXT(I122,"YYYY")-TEXT(J122,"YYYY"))</f>
        <v>98</v>
      </c>
      <c r="M122" s="1" t="s">
        <v>60</v>
      </c>
      <c r="N122" s="20" t="s">
        <v>50</v>
      </c>
    </row>
    <row r="123" spans="10:14">
      <c r="J123" s="1" t="s">
        <v>2885</v>
      </c>
      <c r="K123" s="20" t="str">
        <f>TEXT(J123,"YYYY")</f>
        <v>1998</v>
      </c>
      <c r="L123" s="1">
        <f>H123-(TEXT(I123,"YYYY")-TEXT(J123,"YYYY"))</f>
        <v>98</v>
      </c>
      <c r="M123" s="1" t="s">
        <v>60</v>
      </c>
      <c r="N123" s="20" t="s">
        <v>53</v>
      </c>
    </row>
    <row r="124" spans="10:14">
      <c r="J124" s="1" t="s">
        <v>6801</v>
      </c>
      <c r="K124" s="20" t="str">
        <f>TEXT(J124,"YYYY")</f>
        <v>1998</v>
      </c>
      <c r="L124" s="1">
        <f>H124-(TEXT(I124,"YYYY")-TEXT(J124,"YYYY"))</f>
        <v>98</v>
      </c>
      <c r="M124" s="1" t="s">
        <v>60</v>
      </c>
      <c r="N124" s="20" t="s">
        <v>53</v>
      </c>
    </row>
    <row r="125" spans="10:14">
      <c r="J125" s="1" t="s">
        <v>7737</v>
      </c>
      <c r="K125" s="20" t="str">
        <f>TEXT(J125,"YYYY")</f>
        <v>1998</v>
      </c>
      <c r="L125" s="1">
        <f>H125-(TEXT(I125,"YYYY")-TEXT(J125,"YYYY"))</f>
        <v>98</v>
      </c>
      <c r="M125" s="1" t="s">
        <v>60</v>
      </c>
      <c r="N125" s="20" t="s">
        <v>53</v>
      </c>
    </row>
    <row r="126" spans="10:14">
      <c r="J126" s="1" t="s">
        <v>2679</v>
      </c>
      <c r="K126" s="20" t="str">
        <f>TEXT(J126,"YYYY")</f>
        <v>1998</v>
      </c>
      <c r="L126" s="1">
        <f>H126-(TEXT(I126,"YYYY")-TEXT(J126,"YYYY"))</f>
        <v>98</v>
      </c>
      <c r="M126" s="1" t="s">
        <v>60</v>
      </c>
      <c r="N126" s="20" t="s">
        <v>53</v>
      </c>
    </row>
    <row r="127" spans="10:14">
      <c r="J127" s="1" t="s">
        <v>8367</v>
      </c>
      <c r="K127" s="20" t="str">
        <f>TEXT(J127,"YYYY")</f>
        <v>1998</v>
      </c>
      <c r="L127" s="1">
        <f>H127-(TEXT(I127,"YYYY")-TEXT(J127,"YYYY"))</f>
        <v>98</v>
      </c>
      <c r="M127" s="1" t="s">
        <v>60</v>
      </c>
      <c r="N127" s="20" t="s">
        <v>53</v>
      </c>
    </row>
    <row r="128" spans="10:14">
      <c r="J128" s="1" t="s">
        <v>8827</v>
      </c>
      <c r="K128" s="20" t="str">
        <f>TEXT(J128,"YYYY")</f>
        <v>1998</v>
      </c>
      <c r="L128" s="1">
        <f>H128-(TEXT(I128,"YYYY")-TEXT(J128,"YYYY"))</f>
        <v>98</v>
      </c>
      <c r="M128" s="1" t="s">
        <v>79</v>
      </c>
      <c r="N128" s="20" t="s">
        <v>53</v>
      </c>
    </row>
    <row r="129" spans="10:14">
      <c r="J129" s="1" t="s">
        <v>9097</v>
      </c>
      <c r="K129" s="20" t="str">
        <f>TEXT(J129,"YYYY")</f>
        <v>1998</v>
      </c>
      <c r="L129" s="1">
        <f>H129-(TEXT(I129,"YYYY")-TEXT(J129,"YYYY"))</f>
        <v>98</v>
      </c>
      <c r="M129" s="1" t="s">
        <v>60</v>
      </c>
      <c r="N129" s="20" t="s">
        <v>53</v>
      </c>
    </row>
    <row r="130" spans="10:14">
      <c r="J130" s="1" t="s">
        <v>2359</v>
      </c>
      <c r="K130" s="20" t="str">
        <f>TEXT(J130,"YYYY")</f>
        <v>1998</v>
      </c>
      <c r="L130" s="1">
        <f>H130-(TEXT(I130,"YYYY")-TEXT(J130,"YYYY"))</f>
        <v>98</v>
      </c>
      <c r="M130" s="1" t="s">
        <v>79</v>
      </c>
      <c r="N130" s="20" t="s">
        <v>53</v>
      </c>
    </row>
    <row r="131" spans="10:14">
      <c r="J131" s="1" t="s">
        <v>2679</v>
      </c>
      <c r="K131" s="20" t="str">
        <f>TEXT(J131,"YYYY")</f>
        <v>1998</v>
      </c>
      <c r="L131" s="1">
        <f>H131-(TEXT(I131,"YYYY")-TEXT(J131,"YYYY"))</f>
        <v>98</v>
      </c>
      <c r="M131" s="1" t="s">
        <v>60</v>
      </c>
      <c r="N131" s="20" t="s">
        <v>53</v>
      </c>
    </row>
    <row r="132" spans="10:14">
      <c r="J132" s="1" t="s">
        <v>9888</v>
      </c>
      <c r="K132" s="20" t="str">
        <f>TEXT(J132,"YYYY")</f>
        <v>1998</v>
      </c>
      <c r="L132" s="1">
        <f>H132-(TEXT(I132,"YYYY")-TEXT(J132,"YYYY"))</f>
        <v>98</v>
      </c>
      <c r="M132" s="1" t="s">
        <v>60</v>
      </c>
      <c r="N132" s="20" t="s">
        <v>53</v>
      </c>
    </row>
    <row r="133" spans="10:14">
      <c r="J133" s="1" t="s">
        <v>2679</v>
      </c>
      <c r="K133" s="20" t="str">
        <f>TEXT(J133,"YYYY")</f>
        <v>1998</v>
      </c>
      <c r="L133" s="1">
        <f>H133-(TEXT(I133,"YYYY")-TEXT(J133,"YYYY"))</f>
        <v>98</v>
      </c>
      <c r="M133" s="1" t="s">
        <v>60</v>
      </c>
      <c r="N133" s="20" t="s">
        <v>53</v>
      </c>
    </row>
    <row r="134" spans="10:14">
      <c r="J134" s="1" t="s">
        <v>11776</v>
      </c>
      <c r="K134" s="20" t="str">
        <f>TEXT(J134,"YYYY")</f>
        <v>1998</v>
      </c>
      <c r="L134" s="1">
        <f>H134-(TEXT(I134,"YYYY")-TEXT(J134,"YYYY"))</f>
        <v>98</v>
      </c>
      <c r="M134" s="1" t="s">
        <v>60</v>
      </c>
      <c r="N134" s="20" t="s">
        <v>53</v>
      </c>
    </row>
    <row r="135" spans="10:14">
      <c r="J135" s="1" t="s">
        <v>845</v>
      </c>
      <c r="K135" s="20" t="str">
        <f>TEXT(J135,"YYYY")</f>
        <v>1999</v>
      </c>
      <c r="L135" s="1">
        <f>H135-(TEXT(I135,"YYYY")-TEXT(J135,"YYYY"))</f>
        <v>99</v>
      </c>
      <c r="M135" s="1" t="s">
        <v>60</v>
      </c>
      <c r="N135" s="20" t="s">
        <v>53</v>
      </c>
    </row>
    <row r="136" spans="10:14">
      <c r="J136" s="1" t="s">
        <v>870</v>
      </c>
      <c r="K136" s="20" t="str">
        <f>TEXT(J136,"YYYY")</f>
        <v>1999</v>
      </c>
      <c r="L136" s="1">
        <f>H136-(TEXT(I136,"YYYY")-TEXT(J136,"YYYY"))</f>
        <v>99</v>
      </c>
      <c r="M136" s="1" t="s">
        <v>79</v>
      </c>
      <c r="N136" s="20" t="s">
        <v>53</v>
      </c>
    </row>
    <row r="137" spans="10:14">
      <c r="J137" s="1" t="s">
        <v>870</v>
      </c>
      <c r="K137" s="20" t="str">
        <f>TEXT(J137,"YYYY")</f>
        <v>1999</v>
      </c>
      <c r="L137" s="1">
        <f>H137-(TEXT(I137,"YYYY")-TEXT(J137,"YYYY"))</f>
        <v>99</v>
      </c>
      <c r="M137" s="1" t="s">
        <v>60</v>
      </c>
      <c r="N137" s="20" t="s">
        <v>53</v>
      </c>
    </row>
    <row r="138" spans="10:14">
      <c r="J138" s="1" t="s">
        <v>1292</v>
      </c>
      <c r="K138" s="20" t="str">
        <f>TEXT(J138,"YYYY")</f>
        <v>1999</v>
      </c>
      <c r="L138" s="1">
        <f>H138-(TEXT(I138,"YYYY")-TEXT(J138,"YYYY"))</f>
        <v>99</v>
      </c>
      <c r="M138" s="1" t="s">
        <v>79</v>
      </c>
      <c r="N138" s="20" t="s">
        <v>53</v>
      </c>
    </row>
    <row r="139" spans="10:14">
      <c r="J139" s="1" t="s">
        <v>1554</v>
      </c>
      <c r="K139" s="20" t="str">
        <f>TEXT(J139,"YYYY")</f>
        <v>1999</v>
      </c>
      <c r="L139" s="1">
        <f>H139-(TEXT(I139,"YYYY")-TEXT(J139,"YYYY"))</f>
        <v>99</v>
      </c>
      <c r="M139" s="1" t="s">
        <v>60</v>
      </c>
      <c r="N139" s="20" t="s">
        <v>53</v>
      </c>
    </row>
    <row r="140" spans="10:14">
      <c r="J140" s="1" t="s">
        <v>870</v>
      </c>
      <c r="K140" s="20" t="str">
        <f>TEXT(J140,"YYYY")</f>
        <v>1999</v>
      </c>
      <c r="L140" s="1">
        <f>H140-(TEXT(I140,"YYYY")-TEXT(J140,"YYYY"))</f>
        <v>99</v>
      </c>
      <c r="M140" s="1" t="s">
        <v>79</v>
      </c>
      <c r="N140" s="20" t="s">
        <v>53</v>
      </c>
    </row>
    <row r="141" spans="10:14">
      <c r="J141" s="1" t="s">
        <v>870</v>
      </c>
      <c r="K141" s="20" t="str">
        <f>TEXT(J141,"YYYY")</f>
        <v>1999</v>
      </c>
      <c r="L141" s="1">
        <f>H141-(TEXT(I141,"YYYY")-TEXT(J141,"YYYY"))</f>
        <v>99</v>
      </c>
      <c r="M141" s="1" t="s">
        <v>79</v>
      </c>
      <c r="N141" s="20" t="s">
        <v>53</v>
      </c>
    </row>
    <row r="142" spans="10:14">
      <c r="J142" s="1" t="s">
        <v>1292</v>
      </c>
      <c r="K142" s="20" t="str">
        <f>TEXT(J142,"YYYY")</f>
        <v>1999</v>
      </c>
      <c r="L142" s="1">
        <f>H142-(TEXT(I142,"YYYY")-TEXT(J142,"YYYY"))</f>
        <v>99</v>
      </c>
      <c r="M142" s="1" t="s">
        <v>60</v>
      </c>
      <c r="N142" s="20" t="s">
        <v>53</v>
      </c>
    </row>
    <row r="143" spans="10:14">
      <c r="J143" s="1" t="s">
        <v>6529</v>
      </c>
      <c r="K143" s="20" t="str">
        <f>TEXT(J143,"YYYY")</f>
        <v>1999</v>
      </c>
      <c r="L143" s="1">
        <f>H143-(TEXT(I143,"YYYY")-TEXT(J143,"YYYY"))</f>
        <v>99</v>
      </c>
      <c r="M143" s="1" t="s">
        <v>60</v>
      </c>
      <c r="N143" s="20" t="s">
        <v>53</v>
      </c>
    </row>
    <row r="144" spans="10:14">
      <c r="J144" s="1" t="s">
        <v>7333</v>
      </c>
      <c r="K144" s="20" t="str">
        <f>TEXT(J144,"YYYY")</f>
        <v>1999</v>
      </c>
      <c r="L144" s="1">
        <f>H144-(TEXT(I144,"YYYY")-TEXT(J144,"YYYY"))</f>
        <v>99</v>
      </c>
      <c r="M144" s="1" t="s">
        <v>79</v>
      </c>
      <c r="N144" s="20" t="s">
        <v>53</v>
      </c>
    </row>
    <row r="145" spans="10:14">
      <c r="J145" s="1" t="s">
        <v>2975</v>
      </c>
      <c r="K145" s="20" t="str">
        <f>TEXT(J145,"YYYY")</f>
        <v>1999</v>
      </c>
      <c r="L145" s="1">
        <f>H145-(TEXT(I145,"YYYY")-TEXT(J145,"YYYY"))</f>
        <v>99</v>
      </c>
      <c r="M145" s="1" t="s">
        <v>60</v>
      </c>
      <c r="N145" s="20" t="s">
        <v>53</v>
      </c>
    </row>
    <row r="146" spans="10:14">
      <c r="J146" s="1" t="s">
        <v>8918</v>
      </c>
      <c r="K146" s="20" t="str">
        <f>TEXT(J146,"YYYY")</f>
        <v>1999</v>
      </c>
      <c r="L146" s="1">
        <f>H146-(TEXT(I146,"YYYY")-TEXT(J146,"YYYY"))</f>
        <v>99</v>
      </c>
      <c r="M146" s="1" t="s">
        <v>60</v>
      </c>
      <c r="N146" s="20" t="s">
        <v>53</v>
      </c>
    </row>
    <row r="147" spans="10:14">
      <c r="J147" s="1" t="s">
        <v>10287</v>
      </c>
      <c r="K147" s="20" t="str">
        <f>TEXT(J147,"YYYY")</f>
        <v>1999</v>
      </c>
      <c r="L147" s="1">
        <f>H147-(TEXT(I147,"YYYY")-TEXT(J147,"YYYY"))</f>
        <v>99</v>
      </c>
      <c r="M147" s="1" t="s">
        <v>60</v>
      </c>
      <c r="N147" s="20" t="s">
        <v>53</v>
      </c>
    </row>
    <row r="148" spans="10:14">
      <c r="J148" s="1" t="s">
        <v>11351</v>
      </c>
      <c r="K148" s="20" t="str">
        <f>TEXT(J148,"YYYY")</f>
        <v>1999</v>
      </c>
      <c r="L148" s="1">
        <f>H148-(TEXT(I148,"YYYY")-TEXT(J148,"YYYY"))</f>
        <v>99</v>
      </c>
      <c r="M148" s="1" t="s">
        <v>60</v>
      </c>
      <c r="N148" s="20" t="s">
        <v>53</v>
      </c>
    </row>
    <row r="149" spans="10:14">
      <c r="J149" s="1" t="s">
        <v>11686</v>
      </c>
      <c r="K149" s="20" t="str">
        <f>TEXT(J149,"YYYY")</f>
        <v>1999</v>
      </c>
      <c r="L149" s="1">
        <f>H149-(TEXT(I149,"YYYY")-TEXT(J149,"YYYY"))</f>
        <v>99</v>
      </c>
      <c r="M149" s="1" t="s">
        <v>60</v>
      </c>
      <c r="N149" s="20" t="s">
        <v>53</v>
      </c>
    </row>
    <row r="150" spans="10:14">
      <c r="J150" s="1" t="s">
        <v>11767</v>
      </c>
      <c r="K150" s="20" t="str">
        <f>TEXT(J150,"YYYY")</f>
        <v>1999</v>
      </c>
      <c r="L150" s="1">
        <f>H150-(TEXT(I150,"YYYY")-TEXT(J150,"YYYY"))</f>
        <v>99</v>
      </c>
      <c r="M150" s="1" t="s">
        <v>60</v>
      </c>
      <c r="N150" s="20" t="s">
        <v>53</v>
      </c>
    </row>
    <row r="151" spans="10:14">
      <c r="J151" s="1" t="s">
        <v>3712</v>
      </c>
      <c r="K151" s="20" t="str">
        <f>TEXT(J151,"YYYY")</f>
        <v>2000</v>
      </c>
      <c r="L151" s="1">
        <f>H151-(TEXT(I151,"YYYY")-TEXT(J151,"YYYY"))</f>
        <v>100</v>
      </c>
      <c r="M151" s="1" t="s">
        <v>60</v>
      </c>
      <c r="N151" s="20" t="s">
        <v>50</v>
      </c>
    </row>
    <row r="152" spans="10:14">
      <c r="J152" s="1" t="s">
        <v>4048</v>
      </c>
      <c r="K152" s="20" t="str">
        <f>TEXT(J152,"YYYY")</f>
        <v>2000</v>
      </c>
      <c r="L152" s="1">
        <f>H152-(TEXT(I152,"YYYY")-TEXT(J152,"YYYY"))</f>
        <v>100</v>
      </c>
      <c r="M152" s="1" t="s">
        <v>79</v>
      </c>
      <c r="N152" s="20" t="s">
        <v>50</v>
      </c>
    </row>
    <row r="153" spans="10:14">
      <c r="J153" s="1" t="s">
        <v>2593</v>
      </c>
      <c r="K153" s="20" t="str">
        <f>TEXT(J153,"YYYY")</f>
        <v>2000</v>
      </c>
      <c r="L153" s="1">
        <f>H153-(TEXT(I153,"YYYY")-TEXT(J153,"YYYY"))</f>
        <v>100</v>
      </c>
      <c r="M153" s="1" t="s">
        <v>60</v>
      </c>
      <c r="N153" s="20" t="s">
        <v>50</v>
      </c>
    </row>
    <row r="154" spans="10:14">
      <c r="J154" s="1" t="s">
        <v>7480</v>
      </c>
      <c r="K154" s="20" t="str">
        <f>TEXT(J154,"YYYY")</f>
        <v>2000</v>
      </c>
      <c r="L154" s="1">
        <f>H154-(TEXT(I154,"YYYY")-TEXT(J154,"YYYY"))</f>
        <v>100</v>
      </c>
      <c r="M154" s="1" t="s">
        <v>79</v>
      </c>
      <c r="N154" s="20" t="s">
        <v>50</v>
      </c>
    </row>
    <row r="155" spans="10:14">
      <c r="J155" s="1" t="s">
        <v>7659</v>
      </c>
      <c r="K155" s="20" t="str">
        <f>TEXT(J155,"YYYY")</f>
        <v>2000</v>
      </c>
      <c r="L155" s="1">
        <f>H155-(TEXT(I155,"YYYY")-TEXT(J155,"YYYY"))</f>
        <v>100</v>
      </c>
      <c r="M155" s="1" t="s">
        <v>79</v>
      </c>
      <c r="N155" s="20" t="s">
        <v>50</v>
      </c>
    </row>
    <row r="156" spans="10:14">
      <c r="J156" s="1" t="s">
        <v>8613</v>
      </c>
      <c r="K156" s="20" t="str">
        <f>TEXT(J156,"YYYY")</f>
        <v>2000</v>
      </c>
      <c r="L156" s="1">
        <f>H156-(TEXT(I156,"YYYY")-TEXT(J156,"YYYY"))</f>
        <v>100</v>
      </c>
      <c r="M156" s="1" t="s">
        <v>60</v>
      </c>
      <c r="N156" s="20" t="s">
        <v>50</v>
      </c>
    </row>
    <row r="157" spans="10:14">
      <c r="J157" s="1" t="s">
        <v>9153</v>
      </c>
      <c r="K157" s="20" t="str">
        <f>TEXT(J157,"YYYY")</f>
        <v>2000</v>
      </c>
      <c r="L157" s="1">
        <f>H157-(TEXT(I157,"YYYY")-TEXT(J157,"YYYY"))</f>
        <v>100</v>
      </c>
      <c r="M157" s="1" t="s">
        <v>79</v>
      </c>
      <c r="N157" s="20" t="s">
        <v>50</v>
      </c>
    </row>
    <row r="158" spans="10:14">
      <c r="J158" s="1" t="s">
        <v>9920</v>
      </c>
      <c r="K158" s="20" t="str">
        <f>TEXT(J158,"YYYY")</f>
        <v>2000</v>
      </c>
      <c r="L158" s="1">
        <f>H158-(TEXT(I158,"YYYY")-TEXT(J158,"YYYY"))</f>
        <v>100</v>
      </c>
      <c r="M158" s="1" t="s">
        <v>60</v>
      </c>
      <c r="N158" s="20" t="s">
        <v>50</v>
      </c>
    </row>
    <row r="159" spans="10:14">
      <c r="J159" s="1" t="s">
        <v>11376</v>
      </c>
      <c r="K159" s="20" t="str">
        <f>TEXT(J159,"YYYY")</f>
        <v>2000</v>
      </c>
      <c r="L159" s="1">
        <f>H159-(TEXT(I159,"YYYY")-TEXT(J159,"YYYY"))</f>
        <v>100</v>
      </c>
      <c r="M159" s="1" t="s">
        <v>60</v>
      </c>
      <c r="N159" s="20" t="s">
        <v>50</v>
      </c>
    </row>
    <row r="160" spans="10:14">
      <c r="J160" s="1" t="s">
        <v>2593</v>
      </c>
      <c r="K160" s="20" t="str">
        <f>TEXT(J160,"YYYY")</f>
        <v>2000</v>
      </c>
      <c r="L160" s="1">
        <f>H160-(TEXT(I160,"YYYY")-TEXT(J160,"YYYY"))</f>
        <v>100</v>
      </c>
      <c r="M160" s="1" t="s">
        <v>60</v>
      </c>
      <c r="N160" s="20" t="s">
        <v>50</v>
      </c>
    </row>
    <row r="161" spans="10:14">
      <c r="J161" s="1" t="s">
        <v>11464</v>
      </c>
      <c r="K161" s="20" t="str">
        <f>TEXT(J161,"YYYY")</f>
        <v>2000</v>
      </c>
      <c r="L161" s="1">
        <f>H161-(TEXT(I161,"YYYY")-TEXT(J161,"YYYY"))</f>
        <v>100</v>
      </c>
      <c r="M161" s="1" t="s">
        <v>79</v>
      </c>
      <c r="N161" s="20" t="s">
        <v>50</v>
      </c>
    </row>
    <row r="162" spans="10:14">
      <c r="J162" s="1" t="s">
        <v>2593</v>
      </c>
      <c r="K162" s="20" t="str">
        <f>TEXT(J162,"YYYY")</f>
        <v>2000</v>
      </c>
      <c r="L162" s="1">
        <f>H162-(TEXT(I162,"YYYY")-TEXT(J162,"YYYY"))</f>
        <v>100</v>
      </c>
      <c r="M162" s="1" t="s">
        <v>79</v>
      </c>
      <c r="N162" s="20" t="s">
        <v>53</v>
      </c>
    </row>
    <row r="163" spans="10:14">
      <c r="J163" s="1" t="s">
        <v>4626</v>
      </c>
      <c r="K163" s="20" t="str">
        <f>TEXT(J163,"YYYY")</f>
        <v>2000</v>
      </c>
      <c r="L163" s="1">
        <f>H163-(TEXT(I163,"YYYY")-TEXT(J163,"YYYY"))</f>
        <v>100</v>
      </c>
      <c r="M163" s="1"/>
      <c r="N163" s="20" t="s">
        <v>53</v>
      </c>
    </row>
    <row r="164" spans="10:14">
      <c r="J164" s="1" t="s">
        <v>5277</v>
      </c>
      <c r="K164" s="20" t="str">
        <f>TEXT(J164,"YYYY")</f>
        <v>2000</v>
      </c>
      <c r="L164" s="1">
        <f>H164-(TEXT(I164,"YYYY")-TEXT(J164,"YYYY"))</f>
        <v>100</v>
      </c>
      <c r="M164" s="1" t="s">
        <v>60</v>
      </c>
      <c r="N164" s="20" t="s">
        <v>53</v>
      </c>
    </row>
    <row r="165" spans="10:14">
      <c r="J165" s="1" t="s">
        <v>6465</v>
      </c>
      <c r="K165" s="20" t="str">
        <f>TEXT(J165,"YYYY")</f>
        <v>2000</v>
      </c>
      <c r="L165" s="1">
        <f>H165-(TEXT(I165,"YYYY")-TEXT(J165,"YYYY"))</f>
        <v>100</v>
      </c>
      <c r="M165" s="1" t="s">
        <v>60</v>
      </c>
      <c r="N165" s="20" t="s">
        <v>53</v>
      </c>
    </row>
    <row r="166" spans="10:14">
      <c r="J166" s="1" t="s">
        <v>2593</v>
      </c>
      <c r="K166" s="20" t="str">
        <f>TEXT(J166,"YYYY")</f>
        <v>2000</v>
      </c>
      <c r="L166" s="1">
        <f>H166-(TEXT(I166,"YYYY")-TEXT(J166,"YYYY"))</f>
        <v>100</v>
      </c>
      <c r="M166" s="1" t="s">
        <v>60</v>
      </c>
      <c r="N166" s="20" t="s">
        <v>53</v>
      </c>
    </row>
    <row r="167" spans="10:14">
      <c r="J167" s="1" t="s">
        <v>6465</v>
      </c>
      <c r="K167" s="20" t="str">
        <f>TEXT(J167,"YYYY")</f>
        <v>2000</v>
      </c>
      <c r="L167" s="1">
        <f>H167-(TEXT(I167,"YYYY")-TEXT(J167,"YYYY"))</f>
        <v>100</v>
      </c>
      <c r="M167" s="1" t="s">
        <v>60</v>
      </c>
      <c r="N167" s="20" t="s">
        <v>53</v>
      </c>
    </row>
    <row r="168" spans="10:14">
      <c r="J168" s="1" t="s">
        <v>6608</v>
      </c>
      <c r="K168" s="20" t="str">
        <f>TEXT(J168,"YYYY")</f>
        <v>2000</v>
      </c>
      <c r="L168" s="1">
        <f>H168-(TEXT(I168,"YYYY")-TEXT(J168,"YYYY"))</f>
        <v>100</v>
      </c>
      <c r="M168" s="1" t="s">
        <v>60</v>
      </c>
      <c r="N168" s="20" t="s">
        <v>53</v>
      </c>
    </row>
    <row r="169" spans="10:14">
      <c r="J169" s="1" t="s">
        <v>6608</v>
      </c>
      <c r="K169" s="20" t="str">
        <f>TEXT(J169,"YYYY")</f>
        <v>2000</v>
      </c>
      <c r="L169" s="1">
        <f>H169-(TEXT(I169,"YYYY")-TEXT(J169,"YYYY"))</f>
        <v>100</v>
      </c>
      <c r="M169" s="1" t="s">
        <v>60</v>
      </c>
      <c r="N169" s="20" t="s">
        <v>53</v>
      </c>
    </row>
    <row r="170" spans="10:14">
      <c r="J170" s="1" t="s">
        <v>2593</v>
      </c>
      <c r="K170" s="20" t="str">
        <f>TEXT(J170,"YYYY")</f>
        <v>2000</v>
      </c>
      <c r="L170" s="1">
        <f>H170-(TEXT(I170,"YYYY")-TEXT(J170,"YYYY"))</f>
        <v>100</v>
      </c>
      <c r="M170" s="1" t="s">
        <v>79</v>
      </c>
      <c r="N170" s="20" t="s">
        <v>53</v>
      </c>
    </row>
    <row r="171" spans="10:14">
      <c r="J171" s="1" t="s">
        <v>2593</v>
      </c>
      <c r="K171" s="20" t="str">
        <f>TEXT(J171,"YYYY")</f>
        <v>2000</v>
      </c>
      <c r="L171" s="1">
        <f>H171-(TEXT(I171,"YYYY")-TEXT(J171,"YYYY"))</f>
        <v>100</v>
      </c>
      <c r="M171" s="1" t="s">
        <v>60</v>
      </c>
      <c r="N171" s="20" t="s">
        <v>53</v>
      </c>
    </row>
    <row r="172" spans="10:14">
      <c r="J172" s="1" t="s">
        <v>7052</v>
      </c>
      <c r="K172" s="20" t="str">
        <f>TEXT(J172,"YYYY")</f>
        <v>2000</v>
      </c>
      <c r="L172" s="1">
        <f>H172-(TEXT(I172,"YYYY")-TEXT(J172,"YYYY"))</f>
        <v>100</v>
      </c>
      <c r="M172" s="1" t="s">
        <v>79</v>
      </c>
      <c r="N172" s="20" t="s">
        <v>53</v>
      </c>
    </row>
    <row r="173" spans="10:14">
      <c r="J173" s="1" t="s">
        <v>6608</v>
      </c>
      <c r="K173" s="20" t="str">
        <f>TEXT(J173,"YYYY")</f>
        <v>2000</v>
      </c>
      <c r="L173" s="1">
        <f>H173-(TEXT(I173,"YYYY")-TEXT(J173,"YYYY"))</f>
        <v>100</v>
      </c>
      <c r="M173" s="1" t="s">
        <v>79</v>
      </c>
      <c r="N173" s="20" t="s">
        <v>53</v>
      </c>
    </row>
    <row r="174" spans="10:14">
      <c r="J174" s="1" t="s">
        <v>7480</v>
      </c>
      <c r="K174" s="20" t="str">
        <f>TEXT(J174,"YYYY")</f>
        <v>2000</v>
      </c>
      <c r="L174" s="1">
        <f>H174-(TEXT(I174,"YYYY")-TEXT(J174,"YYYY"))</f>
        <v>100</v>
      </c>
      <c r="M174" s="1" t="s">
        <v>60</v>
      </c>
      <c r="N174" s="20" t="s">
        <v>53</v>
      </c>
    </row>
    <row r="175" spans="10:14">
      <c r="J175" s="1" t="s">
        <v>8211</v>
      </c>
      <c r="K175" s="20" t="str">
        <f>TEXT(J175,"YYYY")</f>
        <v>2000</v>
      </c>
      <c r="L175" s="1">
        <f>H175-(TEXT(I175,"YYYY")-TEXT(J175,"YYYY"))</f>
        <v>100</v>
      </c>
      <c r="M175" s="1" t="s">
        <v>79</v>
      </c>
      <c r="N175" s="20" t="s">
        <v>53</v>
      </c>
    </row>
    <row r="176" spans="10:14">
      <c r="J176" s="1" t="s">
        <v>2593</v>
      </c>
      <c r="K176" s="20" t="str">
        <f>TEXT(J176,"YYYY")</f>
        <v>2000</v>
      </c>
      <c r="L176" s="1">
        <f>H176-(TEXT(I176,"YYYY")-TEXT(J176,"YYYY"))</f>
        <v>100</v>
      </c>
      <c r="M176" s="1" t="s">
        <v>60</v>
      </c>
      <c r="N176" s="20" t="s">
        <v>53</v>
      </c>
    </row>
    <row r="177" spans="10:14">
      <c r="J177" s="1" t="s">
        <v>8613</v>
      </c>
      <c r="K177" s="20" t="str">
        <f>TEXT(J177,"YYYY")</f>
        <v>2000</v>
      </c>
      <c r="L177" s="1">
        <f>H177-(TEXT(I177,"YYYY")-TEXT(J177,"YYYY"))</f>
        <v>100</v>
      </c>
      <c r="M177" s="1" t="s">
        <v>60</v>
      </c>
      <c r="N177" s="20" t="s">
        <v>53</v>
      </c>
    </row>
    <row r="178" spans="10:14">
      <c r="J178" s="1" t="s">
        <v>2593</v>
      </c>
      <c r="K178" s="20" t="str">
        <f>TEXT(J178,"YYYY")</f>
        <v>2000</v>
      </c>
      <c r="L178" s="1">
        <f>H178-(TEXT(I178,"YYYY")-TEXT(J178,"YYYY"))</f>
        <v>100</v>
      </c>
      <c r="M178" s="1" t="s">
        <v>79</v>
      </c>
      <c r="N178" s="20" t="s">
        <v>53</v>
      </c>
    </row>
    <row r="179" spans="10:14">
      <c r="J179" s="1" t="s">
        <v>9153</v>
      </c>
      <c r="K179" s="20" t="str">
        <f>TEXT(J179,"YYYY")</f>
        <v>2000</v>
      </c>
      <c r="L179" s="1">
        <f>H179-(TEXT(I179,"YYYY")-TEXT(J179,"YYYY"))</f>
        <v>100</v>
      </c>
      <c r="M179" s="1" t="s">
        <v>60</v>
      </c>
      <c r="N179" s="20" t="s">
        <v>53</v>
      </c>
    </row>
    <row r="180" spans="10:14">
      <c r="J180" s="1" t="s">
        <v>9634</v>
      </c>
      <c r="K180" s="20" t="str">
        <f>TEXT(J180,"YYYY")</f>
        <v>2000</v>
      </c>
      <c r="L180" s="1">
        <f>H180-(TEXT(I180,"YYYY")-TEXT(J180,"YYYY"))</f>
        <v>100</v>
      </c>
      <c r="M180" s="1" t="s">
        <v>60</v>
      </c>
      <c r="N180" s="20" t="s">
        <v>53</v>
      </c>
    </row>
    <row r="181" spans="10:14">
      <c r="J181" s="1" t="s">
        <v>9667</v>
      </c>
      <c r="K181" s="20" t="str">
        <f>TEXT(J181,"YYYY")</f>
        <v>2000</v>
      </c>
      <c r="L181" s="1">
        <f>H181-(TEXT(I181,"YYYY")-TEXT(J181,"YYYY"))</f>
        <v>100</v>
      </c>
      <c r="M181" s="1" t="s">
        <v>60</v>
      </c>
      <c r="N181" s="20" t="s">
        <v>53</v>
      </c>
    </row>
    <row r="182" spans="10:14">
      <c r="J182" s="1" t="s">
        <v>10694</v>
      </c>
      <c r="K182" s="20" t="str">
        <f>TEXT(J182,"YYYY")</f>
        <v>2000</v>
      </c>
      <c r="L182" s="1">
        <f>H182-(TEXT(I182,"YYYY")-TEXT(J182,"YYYY"))</f>
        <v>100</v>
      </c>
      <c r="M182" s="1" t="s">
        <v>79</v>
      </c>
      <c r="N182" s="20" t="s">
        <v>53</v>
      </c>
    </row>
    <row r="183" spans="10:14">
      <c r="J183" s="1" t="s">
        <v>10973</v>
      </c>
      <c r="K183" s="20" t="str">
        <f>TEXT(J183,"YYYY")</f>
        <v>2000</v>
      </c>
      <c r="L183" s="1">
        <f>H183-(TEXT(I183,"YYYY")-TEXT(J183,"YYYY"))</f>
        <v>100</v>
      </c>
      <c r="M183" s="1" t="s">
        <v>79</v>
      </c>
      <c r="N183" s="20" t="s">
        <v>53</v>
      </c>
    </row>
    <row r="184" spans="10:14">
      <c r="J184" s="1" t="s">
        <v>11122</v>
      </c>
      <c r="K184" s="20" t="str">
        <f>TEXT(J184,"YYYY")</f>
        <v>2000</v>
      </c>
      <c r="L184" s="1">
        <f>H184-(TEXT(I184,"YYYY")-TEXT(J184,"YYYY"))</f>
        <v>100</v>
      </c>
      <c r="M184" s="1" t="s">
        <v>60</v>
      </c>
      <c r="N184" s="20" t="s">
        <v>53</v>
      </c>
    </row>
    <row r="185" spans="10:14">
      <c r="J185" s="1" t="s">
        <v>11187</v>
      </c>
      <c r="K185" s="20" t="str">
        <f>TEXT(J185,"YYYY")</f>
        <v>2000</v>
      </c>
      <c r="L185" s="1">
        <f>H185-(TEXT(I185,"YYYY")-TEXT(J185,"YYYY"))</f>
        <v>100</v>
      </c>
      <c r="M185" s="1" t="s">
        <v>60</v>
      </c>
      <c r="N185" s="20" t="s">
        <v>53</v>
      </c>
    </row>
    <row r="186" spans="10:14">
      <c r="J186" s="1" t="s">
        <v>11636</v>
      </c>
      <c r="K186" s="20" t="str">
        <f>TEXT(J186,"YYYY")</f>
        <v>2000</v>
      </c>
      <c r="L186" s="1">
        <f>H186-(TEXT(I186,"YYYY")-TEXT(J186,"YYYY"))</f>
        <v>100</v>
      </c>
      <c r="M186" s="1" t="s">
        <v>60</v>
      </c>
      <c r="N186" s="20" t="s">
        <v>53</v>
      </c>
    </row>
    <row r="187" spans="10:14">
      <c r="J187" s="1" t="s">
        <v>12002</v>
      </c>
      <c r="K187" s="20" t="str">
        <f>TEXT(J187,"YYYY")</f>
        <v>2000</v>
      </c>
      <c r="L187" s="1">
        <f>H187-(TEXT(I187,"YYYY")-TEXT(J187,"YYYY"))</f>
        <v>100</v>
      </c>
      <c r="M187" s="1" t="s">
        <v>79</v>
      </c>
      <c r="N187" s="20" t="s">
        <v>53</v>
      </c>
    </row>
    <row r="188" spans="10:14">
      <c r="J188" s="1" t="s">
        <v>12252</v>
      </c>
      <c r="K188" s="20" t="str">
        <f>TEXT(J188,"YYYY")</f>
        <v>2000</v>
      </c>
      <c r="L188" s="1">
        <f>H188-(TEXT(I188,"YYYY")-TEXT(J188,"YYYY"))</f>
        <v>100</v>
      </c>
      <c r="M188" s="1" t="s">
        <v>60</v>
      </c>
      <c r="N188" s="20" t="s">
        <v>53</v>
      </c>
    </row>
    <row r="189" spans="10:14">
      <c r="J189" s="1" t="s">
        <v>12326</v>
      </c>
      <c r="K189" s="20" t="str">
        <f>TEXT(J189,"YYYY")</f>
        <v>2000</v>
      </c>
      <c r="L189" s="1">
        <f>H189-(TEXT(I189,"YYYY")-TEXT(J189,"YYYY"))</f>
        <v>100</v>
      </c>
      <c r="M189" s="1" t="s">
        <v>60</v>
      </c>
      <c r="N189" s="20" t="s">
        <v>53</v>
      </c>
    </row>
    <row r="190" spans="10:14">
      <c r="J190" s="1" t="s">
        <v>11572</v>
      </c>
      <c r="K190" s="20" t="str">
        <f>TEXT(J190,"YYYY")</f>
        <v>2000</v>
      </c>
      <c r="L190" s="1">
        <f>H190-(TEXT(I190,"YYYY")-TEXT(J190,"YYYY"))</f>
        <v>100</v>
      </c>
      <c r="M190" s="1" t="s">
        <v>79</v>
      </c>
      <c r="N190" s="20" t="s">
        <v>55</v>
      </c>
    </row>
    <row r="191" spans="10:14">
      <c r="J191" s="1" t="s">
        <v>9426</v>
      </c>
      <c r="K191" s="20" t="str">
        <f>TEXT(J191,"YYYY")</f>
        <v>2001</v>
      </c>
      <c r="L191" s="1">
        <f>H191-(TEXT(I191,"YYYY")-TEXT(J191,"YYYY"))</f>
        <v>101</v>
      </c>
      <c r="M191" s="1" t="s">
        <v>60</v>
      </c>
      <c r="N191" s="20" t="s">
        <v>50</v>
      </c>
    </row>
    <row r="192" spans="10:14">
      <c r="J192" s="1" t="s">
        <v>952</v>
      </c>
      <c r="K192" s="20" t="str">
        <f>TEXT(J192,"YYYY")</f>
        <v>2001</v>
      </c>
      <c r="L192" s="1">
        <f>H192-(TEXT(I192,"YYYY")-TEXT(J192,"YYYY"))</f>
        <v>101</v>
      </c>
      <c r="M192" s="1" t="s">
        <v>79</v>
      </c>
      <c r="N192" s="20" t="s">
        <v>53</v>
      </c>
    </row>
    <row r="193" spans="10:14">
      <c r="J193" s="1" t="s">
        <v>952</v>
      </c>
      <c r="K193" s="20" t="str">
        <f>TEXT(J193,"YYYY")</f>
        <v>2001</v>
      </c>
      <c r="L193" s="1">
        <f>H193-(TEXT(I193,"YYYY")-TEXT(J193,"YYYY"))</f>
        <v>101</v>
      </c>
      <c r="M193" s="1" t="s">
        <v>79</v>
      </c>
      <c r="N193" s="20" t="s">
        <v>53</v>
      </c>
    </row>
    <row r="194" spans="10:14">
      <c r="J194" s="1" t="s">
        <v>4810</v>
      </c>
      <c r="K194" s="20" t="str">
        <f>TEXT(J194,"YYYY")</f>
        <v>2001</v>
      </c>
      <c r="L194" s="1">
        <f>H194-(TEXT(I194,"YYYY")-TEXT(J194,"YYYY"))</f>
        <v>101</v>
      </c>
      <c r="M194" s="1" t="s">
        <v>60</v>
      </c>
      <c r="N194" s="20" t="s">
        <v>53</v>
      </c>
    </row>
    <row r="195" spans="10:14">
      <c r="J195" s="1" t="s">
        <v>6843</v>
      </c>
      <c r="K195" s="20" t="str">
        <f>TEXT(J195,"YYYY")</f>
        <v>2001</v>
      </c>
      <c r="L195" s="1">
        <f>H195-(TEXT(I195,"YYYY")-TEXT(J195,"YYYY"))</f>
        <v>101</v>
      </c>
      <c r="M195" s="1" t="s">
        <v>79</v>
      </c>
      <c r="N195" s="20" t="s">
        <v>53</v>
      </c>
    </row>
    <row r="196" spans="10:14">
      <c r="J196" s="1" t="s">
        <v>952</v>
      </c>
      <c r="K196" s="20" t="str">
        <f>TEXT(J196,"YYYY")</f>
        <v>2001</v>
      </c>
      <c r="L196" s="1">
        <f>H196-(TEXT(I196,"YYYY")-TEXT(J196,"YYYY"))</f>
        <v>101</v>
      </c>
      <c r="M196" s="1" t="s">
        <v>60</v>
      </c>
      <c r="N196" s="20" t="s">
        <v>53</v>
      </c>
    </row>
    <row r="197" spans="10:14">
      <c r="J197" s="1" t="s">
        <v>9696</v>
      </c>
      <c r="K197" s="20" t="str">
        <f>TEXT(J197,"YYYY")</f>
        <v>2001</v>
      </c>
      <c r="L197" s="1">
        <f>H197-(TEXT(I197,"YYYY")-TEXT(J197,"YYYY"))</f>
        <v>101</v>
      </c>
      <c r="M197" s="1" t="s">
        <v>60</v>
      </c>
      <c r="N197" s="20" t="s">
        <v>53</v>
      </c>
    </row>
    <row r="198" spans="10:14">
      <c r="J198" s="1" t="s">
        <v>952</v>
      </c>
      <c r="K198" s="20" t="str">
        <f>TEXT(J198,"YYYY")</f>
        <v>2001</v>
      </c>
      <c r="L198" s="1">
        <f>H198-(TEXT(I198,"YYYY")-TEXT(J198,"YYYY"))</f>
        <v>101</v>
      </c>
      <c r="M198" s="1" t="s">
        <v>60</v>
      </c>
      <c r="N198" s="20" t="s">
        <v>53</v>
      </c>
    </row>
    <row r="199" spans="10:14">
      <c r="J199" s="1" t="s">
        <v>11733</v>
      </c>
      <c r="K199" s="20" t="str">
        <f>TEXT(J199,"YYYY")</f>
        <v>2001</v>
      </c>
      <c r="L199" s="1">
        <f>H199-(TEXT(I199,"YYYY")-TEXT(J199,"YYYY"))</f>
        <v>101</v>
      </c>
      <c r="M199" s="1" t="s">
        <v>60</v>
      </c>
      <c r="N199" s="20" t="s">
        <v>53</v>
      </c>
    </row>
    <row r="200" spans="10:14">
      <c r="J200" s="1" t="s">
        <v>4480</v>
      </c>
      <c r="K200" s="20" t="str">
        <f>TEXT(J200,"YYYY")</f>
        <v>2002</v>
      </c>
      <c r="L200" s="1">
        <f>H200-(TEXT(I200,"YYYY")-TEXT(J200,"YYYY"))</f>
        <v>102</v>
      </c>
      <c r="M200" s="1" t="s">
        <v>60</v>
      </c>
      <c r="N200" s="20" t="s">
        <v>50</v>
      </c>
    </row>
    <row r="201" spans="10:14">
      <c r="J201" s="1" t="s">
        <v>4996</v>
      </c>
      <c r="K201" s="20" t="str">
        <f>TEXT(J201,"YYYY")</f>
        <v>2002</v>
      </c>
      <c r="L201" s="1">
        <f>H201-(TEXT(I201,"YYYY")-TEXT(J201,"YYYY"))</f>
        <v>102</v>
      </c>
      <c r="M201" s="1" t="s">
        <v>60</v>
      </c>
      <c r="N201" s="20" t="s">
        <v>50</v>
      </c>
    </row>
    <row r="202" spans="10:14">
      <c r="J202" s="1" t="s">
        <v>5044</v>
      </c>
      <c r="K202" s="20" t="str">
        <f>TEXT(J202,"YYYY")</f>
        <v>2002</v>
      </c>
      <c r="L202" s="1">
        <f>H202-(TEXT(I202,"YYYY")-TEXT(J202,"YYYY"))</f>
        <v>102</v>
      </c>
      <c r="M202" s="1" t="s">
        <v>79</v>
      </c>
      <c r="N202" s="20" t="s">
        <v>50</v>
      </c>
    </row>
    <row r="203" spans="10:14">
      <c r="J203" s="1" t="s">
        <v>11453</v>
      </c>
      <c r="K203" s="20" t="str">
        <f>TEXT(J203,"YYYY")</f>
        <v>2002</v>
      </c>
      <c r="L203" s="1">
        <f>H203-(TEXT(I203,"YYYY")-TEXT(J203,"YYYY"))</f>
        <v>102</v>
      </c>
      <c r="M203" s="1" t="s">
        <v>60</v>
      </c>
      <c r="N203" s="20" t="s">
        <v>50</v>
      </c>
    </row>
    <row r="204" spans="10:14">
      <c r="J204" s="1" t="s">
        <v>3381</v>
      </c>
      <c r="K204" s="20" t="str">
        <f>TEXT(J204,"YYYY")</f>
        <v>2002</v>
      </c>
      <c r="L204" s="1">
        <f>H204-(TEXT(I204,"YYYY")-TEXT(J204,"YYYY"))</f>
        <v>102</v>
      </c>
      <c r="M204" s="1" t="s">
        <v>60</v>
      </c>
      <c r="N204" s="20" t="s">
        <v>53</v>
      </c>
    </row>
    <row r="205" spans="10:14">
      <c r="J205" s="1" t="s">
        <v>6304</v>
      </c>
      <c r="K205" s="20" t="str">
        <f>TEXT(J205,"YYYY")</f>
        <v>2002</v>
      </c>
      <c r="L205" s="1">
        <f>H205-(TEXT(I205,"YYYY")-TEXT(J205,"YYYY"))</f>
        <v>102</v>
      </c>
      <c r="M205" s="1" t="s">
        <v>60</v>
      </c>
      <c r="N205" s="20" t="s">
        <v>53</v>
      </c>
    </row>
    <row r="206" spans="10:14">
      <c r="J206" s="1" t="s">
        <v>6920</v>
      </c>
      <c r="K206" s="20" t="str">
        <f>TEXT(J206,"YYYY")</f>
        <v>2002</v>
      </c>
      <c r="L206" s="1">
        <f>H206-(TEXT(I206,"YYYY")-TEXT(J206,"YYYY"))</f>
        <v>102</v>
      </c>
      <c r="M206" s="1" t="s">
        <v>60</v>
      </c>
      <c r="N206" s="20" t="s">
        <v>53</v>
      </c>
    </row>
    <row r="207" spans="10:14">
      <c r="J207" s="1" t="s">
        <v>7239</v>
      </c>
      <c r="K207" s="20" t="str">
        <f>TEXT(J207,"YYYY")</f>
        <v>2002</v>
      </c>
      <c r="L207" s="1">
        <f>H207-(TEXT(I207,"YYYY")-TEXT(J207,"YYYY"))</f>
        <v>102</v>
      </c>
      <c r="M207" s="1" t="s">
        <v>60</v>
      </c>
      <c r="N207" s="20" t="s">
        <v>53</v>
      </c>
    </row>
    <row r="208" spans="10:14">
      <c r="J208" s="1" t="s">
        <v>6304</v>
      </c>
      <c r="K208" s="20" t="str">
        <f>TEXT(J208,"YYYY")</f>
        <v>2002</v>
      </c>
      <c r="L208" s="1">
        <f>H208-(TEXT(I208,"YYYY")-TEXT(J208,"YYYY"))</f>
        <v>102</v>
      </c>
      <c r="M208" s="1" t="s">
        <v>60</v>
      </c>
      <c r="N208" s="20" t="s">
        <v>53</v>
      </c>
    </row>
    <row r="209" spans="10:14">
      <c r="J209" s="1" t="s">
        <v>6304</v>
      </c>
      <c r="K209" s="20" t="str">
        <f>TEXT(J209,"YYYY")</f>
        <v>2002</v>
      </c>
      <c r="L209" s="1">
        <f>H209-(TEXT(I209,"YYYY")-TEXT(J209,"YYYY"))</f>
        <v>102</v>
      </c>
      <c r="M209" s="1"/>
      <c r="N209" s="20" t="s">
        <v>53</v>
      </c>
    </row>
    <row r="210" spans="10:14">
      <c r="J210" s="1" t="s">
        <v>9147</v>
      </c>
      <c r="K210" s="20" t="str">
        <f>TEXT(J210,"YYYY")</f>
        <v>2002</v>
      </c>
      <c r="L210" s="1">
        <f>H210-(TEXT(I210,"YYYY")-TEXT(J210,"YYYY"))</f>
        <v>102</v>
      </c>
      <c r="M210" s="1" t="s">
        <v>60</v>
      </c>
      <c r="N210" s="20" t="s">
        <v>53</v>
      </c>
    </row>
    <row r="211" spans="10:14">
      <c r="J211" s="1" t="s">
        <v>9619</v>
      </c>
      <c r="K211" s="20" t="str">
        <f>TEXT(J211,"YYYY")</f>
        <v>2002</v>
      </c>
      <c r="L211" s="1">
        <f>H211-(TEXT(I211,"YYYY")-TEXT(J211,"YYYY"))</f>
        <v>102</v>
      </c>
      <c r="M211" s="1" t="s">
        <v>79</v>
      </c>
      <c r="N211" s="20" t="s">
        <v>53</v>
      </c>
    </row>
    <row r="212" spans="10:14">
      <c r="J212" s="1" t="s">
        <v>6304</v>
      </c>
      <c r="K212" s="20" t="str">
        <f>TEXT(J212,"YYYY")</f>
        <v>2002</v>
      </c>
      <c r="L212" s="1">
        <f>H212-(TEXT(I212,"YYYY")-TEXT(J212,"YYYY"))</f>
        <v>102</v>
      </c>
      <c r="M212" s="1" t="s">
        <v>79</v>
      </c>
      <c r="N212" s="20" t="s">
        <v>53</v>
      </c>
    </row>
    <row r="213" spans="10:14">
      <c r="J213" s="1" t="s">
        <v>1862</v>
      </c>
      <c r="K213" s="20" t="str">
        <f>TEXT(J213,"YYYY")</f>
        <v>2003</v>
      </c>
      <c r="L213" s="1">
        <f>H213-(TEXT(I213,"YYYY")-TEXT(J213,"YYYY"))</f>
        <v>103</v>
      </c>
      <c r="M213" s="1" t="s">
        <v>60</v>
      </c>
      <c r="N213" s="20" t="s">
        <v>50</v>
      </c>
    </row>
    <row r="214" spans="10:14">
      <c r="J214" s="1" t="s">
        <v>7384</v>
      </c>
      <c r="K214" s="20" t="str">
        <f>TEXT(J214,"YYYY")</f>
        <v>2003</v>
      </c>
      <c r="L214" s="1">
        <f>H214-(TEXT(I214,"YYYY")-TEXT(J214,"YYYY"))</f>
        <v>103</v>
      </c>
      <c r="M214" s="1" t="s">
        <v>79</v>
      </c>
      <c r="N214" s="20" t="s">
        <v>50</v>
      </c>
    </row>
    <row r="215" spans="10:14">
      <c r="J215" s="1" t="s">
        <v>9475</v>
      </c>
      <c r="K215" s="20" t="str">
        <f>TEXT(J215,"YYYY")</f>
        <v>2003</v>
      </c>
      <c r="L215" s="1">
        <f>H215-(TEXT(I215,"YYYY")-TEXT(J215,"YYYY"))</f>
        <v>103</v>
      </c>
      <c r="M215" s="1" t="s">
        <v>79</v>
      </c>
      <c r="N215" s="20" t="s">
        <v>50</v>
      </c>
    </row>
    <row r="216" spans="10:14">
      <c r="J216" s="1" t="s">
        <v>1862</v>
      </c>
      <c r="K216" s="20" t="str">
        <f>TEXT(J216,"YYYY")</f>
        <v>2003</v>
      </c>
      <c r="L216" s="1">
        <f>H216-(TEXT(I216,"YYYY")-TEXT(J216,"YYYY"))</f>
        <v>103</v>
      </c>
      <c r="M216" s="1" t="s">
        <v>60</v>
      </c>
      <c r="N216" s="20" t="s">
        <v>50</v>
      </c>
    </row>
    <row r="217" spans="10:14">
      <c r="J217" s="1" t="s">
        <v>1862</v>
      </c>
      <c r="K217" s="20" t="str">
        <f>TEXT(J217,"YYYY")</f>
        <v>2003</v>
      </c>
      <c r="L217" s="1">
        <f>H217-(TEXT(I217,"YYYY")-TEXT(J217,"YYYY"))</f>
        <v>103</v>
      </c>
      <c r="M217" s="1" t="s">
        <v>60</v>
      </c>
      <c r="N217" s="20" t="s">
        <v>50</v>
      </c>
    </row>
    <row r="218" spans="10:14">
      <c r="J218" s="1" t="s">
        <v>10789</v>
      </c>
      <c r="K218" s="20" t="str">
        <f>TEXT(J218,"YYYY")</f>
        <v>2003</v>
      </c>
      <c r="L218" s="1">
        <f>H218-(TEXT(I218,"YYYY")-TEXT(J218,"YYYY"))</f>
        <v>103</v>
      </c>
      <c r="M218" s="1" t="s">
        <v>60</v>
      </c>
      <c r="N218" s="20" t="s">
        <v>50</v>
      </c>
    </row>
    <row r="219" spans="10:14">
      <c r="J219" s="1" t="s">
        <v>9982</v>
      </c>
      <c r="K219" s="20" t="str">
        <f>TEXT(J219,"YYYY")</f>
        <v>2003</v>
      </c>
      <c r="L219" s="1">
        <f>H219-(TEXT(I219,"YYYY")-TEXT(J219,"YYYY"))</f>
        <v>103</v>
      </c>
      <c r="M219" s="1" t="s">
        <v>60</v>
      </c>
      <c r="N219" s="20" t="s">
        <v>50</v>
      </c>
    </row>
    <row r="220" spans="10:14">
      <c r="J220" s="1" t="s">
        <v>1862</v>
      </c>
      <c r="K220" s="20" t="str">
        <f>TEXT(J220,"YYYY")</f>
        <v>2003</v>
      </c>
      <c r="L220" s="1">
        <f>H220-(TEXT(I220,"YYYY")-TEXT(J220,"YYYY"))</f>
        <v>103</v>
      </c>
      <c r="M220" s="1" t="s">
        <v>60</v>
      </c>
      <c r="N220" s="20" t="s">
        <v>50</v>
      </c>
    </row>
    <row r="221" spans="10:14">
      <c r="J221" s="1" t="s">
        <v>1862</v>
      </c>
      <c r="K221" s="20" t="str">
        <f>TEXT(J221,"YYYY")</f>
        <v>2003</v>
      </c>
      <c r="L221" s="1">
        <f>H221-(TEXT(I221,"YYYY")-TEXT(J221,"YYYY"))</f>
        <v>103</v>
      </c>
      <c r="M221" s="1" t="s">
        <v>60</v>
      </c>
      <c r="N221" s="20" t="s">
        <v>53</v>
      </c>
    </row>
    <row r="222" spans="10:14">
      <c r="J222" s="1" t="s">
        <v>1862</v>
      </c>
      <c r="K222" s="20" t="str">
        <f>TEXT(J222,"YYYY")</f>
        <v>2003</v>
      </c>
      <c r="L222" s="1">
        <f>H222-(TEXT(I222,"YYYY")-TEXT(J222,"YYYY"))</f>
        <v>103</v>
      </c>
      <c r="M222" s="1" t="s">
        <v>60</v>
      </c>
      <c r="N222" s="20" t="s">
        <v>53</v>
      </c>
    </row>
    <row r="223" spans="10:14">
      <c r="J223" s="1" t="s">
        <v>3468</v>
      </c>
      <c r="K223" s="20" t="str">
        <f>TEXT(J223,"YYYY")</f>
        <v>2003</v>
      </c>
      <c r="L223" s="1">
        <f>H223-(TEXT(I223,"YYYY")-TEXT(J223,"YYYY"))</f>
        <v>103</v>
      </c>
      <c r="M223" s="1" t="s">
        <v>60</v>
      </c>
      <c r="N223" s="20" t="s">
        <v>53</v>
      </c>
    </row>
    <row r="224" spans="10:14">
      <c r="J224" s="1" t="s">
        <v>3760</v>
      </c>
      <c r="K224" s="20" t="str">
        <f>TEXT(J224,"YYYY")</f>
        <v>2003</v>
      </c>
      <c r="L224" s="1">
        <f>H224-(TEXT(I224,"YYYY")-TEXT(J224,"YYYY"))</f>
        <v>103</v>
      </c>
      <c r="M224" s="1" t="s">
        <v>60</v>
      </c>
      <c r="N224" s="20" t="s">
        <v>53</v>
      </c>
    </row>
    <row r="225" spans="10:14">
      <c r="J225" s="1" t="s">
        <v>1862</v>
      </c>
      <c r="K225" s="20" t="str">
        <f>TEXT(J225,"YYYY")</f>
        <v>2003</v>
      </c>
      <c r="L225" s="1">
        <f>H225-(TEXT(I225,"YYYY")-TEXT(J225,"YYYY"))</f>
        <v>103</v>
      </c>
      <c r="M225" s="1" t="s">
        <v>79</v>
      </c>
      <c r="N225" s="20" t="s">
        <v>53</v>
      </c>
    </row>
    <row r="226" spans="10:14">
      <c r="J226" s="1" t="s">
        <v>6127</v>
      </c>
      <c r="K226" s="20" t="str">
        <f>TEXT(J226,"YYYY")</f>
        <v>2003</v>
      </c>
      <c r="L226" s="1">
        <f>H226-(TEXT(I226,"YYYY")-TEXT(J226,"YYYY"))</f>
        <v>103</v>
      </c>
      <c r="M226" s="1" t="s">
        <v>60</v>
      </c>
      <c r="N226" s="20" t="s">
        <v>53</v>
      </c>
    </row>
    <row r="227" spans="10:14">
      <c r="J227" s="1" t="s">
        <v>7216</v>
      </c>
      <c r="K227" s="20" t="str">
        <f>TEXT(J227,"YYYY")</f>
        <v>2003</v>
      </c>
      <c r="L227" s="1">
        <f>H227-(TEXT(I227,"YYYY")-TEXT(J227,"YYYY"))</f>
        <v>103</v>
      </c>
      <c r="M227" s="1" t="s">
        <v>79</v>
      </c>
      <c r="N227" s="20" t="s">
        <v>53</v>
      </c>
    </row>
    <row r="228" spans="10:14">
      <c r="J228" s="1" t="s">
        <v>8189</v>
      </c>
      <c r="K228" s="20" t="str">
        <f>TEXT(J228,"YYYY")</f>
        <v>2003</v>
      </c>
      <c r="L228" s="1">
        <f>H228-(TEXT(I228,"YYYY")-TEXT(J228,"YYYY"))</f>
        <v>103</v>
      </c>
      <c r="M228" s="1" t="s">
        <v>60</v>
      </c>
      <c r="N228" s="20" t="s">
        <v>53</v>
      </c>
    </row>
    <row r="229" spans="10:14">
      <c r="J229" s="1" t="s">
        <v>8238</v>
      </c>
      <c r="K229" s="20" t="str">
        <f>TEXT(J229,"YYYY")</f>
        <v>2003</v>
      </c>
      <c r="L229" s="1">
        <f>H229-(TEXT(I229,"YYYY")-TEXT(J229,"YYYY"))</f>
        <v>103</v>
      </c>
      <c r="M229" s="1" t="s">
        <v>79</v>
      </c>
      <c r="N229" s="20" t="s">
        <v>53</v>
      </c>
    </row>
    <row r="230" spans="10:14">
      <c r="J230" s="1" t="s">
        <v>9087</v>
      </c>
      <c r="K230" s="20" t="str">
        <f>TEXT(J230,"YYYY")</f>
        <v>2003</v>
      </c>
      <c r="L230" s="1">
        <f>H230-(TEXT(I230,"YYYY")-TEXT(J230,"YYYY"))</f>
        <v>103</v>
      </c>
      <c r="M230" s="1" t="s">
        <v>60</v>
      </c>
      <c r="N230" s="20" t="s">
        <v>53</v>
      </c>
    </row>
    <row r="231" spans="10:14">
      <c r="J231" s="1" t="s">
        <v>9475</v>
      </c>
      <c r="K231" s="20" t="str">
        <f>TEXT(J231,"YYYY")</f>
        <v>2003</v>
      </c>
      <c r="L231" s="1">
        <f>H231-(TEXT(I231,"YYYY")-TEXT(J231,"YYYY"))</f>
        <v>103</v>
      </c>
      <c r="M231" s="1" t="s">
        <v>60</v>
      </c>
      <c r="N231" s="20" t="s">
        <v>53</v>
      </c>
    </row>
    <row r="232" spans="10:14">
      <c r="J232" s="1" t="s">
        <v>1862</v>
      </c>
      <c r="K232" s="20" t="str">
        <f>TEXT(J232,"YYYY")</f>
        <v>2003</v>
      </c>
      <c r="L232" s="1">
        <f>H232-(TEXT(I232,"YYYY")-TEXT(J232,"YYYY"))</f>
        <v>103</v>
      </c>
      <c r="M232" s="1" t="s">
        <v>60</v>
      </c>
      <c r="N232" s="20" t="s">
        <v>53</v>
      </c>
    </row>
    <row r="233" spans="10:14">
      <c r="J233" s="1" t="s">
        <v>1862</v>
      </c>
      <c r="K233" s="20" t="str">
        <f>TEXT(J233,"YYYY")</f>
        <v>2003</v>
      </c>
      <c r="L233" s="1">
        <f>H233-(TEXT(I233,"YYYY")-TEXT(J233,"YYYY"))</f>
        <v>103</v>
      </c>
      <c r="M233" s="1" t="s">
        <v>79</v>
      </c>
      <c r="N233" s="20" t="s">
        <v>53</v>
      </c>
    </row>
    <row r="234" spans="10:14">
      <c r="J234" s="1" t="s">
        <v>9982</v>
      </c>
      <c r="K234" s="20" t="str">
        <f>TEXT(J234,"YYYY")</f>
        <v>2003</v>
      </c>
      <c r="L234" s="1">
        <f>H234-(TEXT(I234,"YYYY")-TEXT(J234,"YYYY"))</f>
        <v>103</v>
      </c>
      <c r="M234" s="1" t="s">
        <v>60</v>
      </c>
      <c r="N234" s="20" t="s">
        <v>53</v>
      </c>
    </row>
    <row r="235" spans="10:14">
      <c r="J235" s="1" t="s">
        <v>11228</v>
      </c>
      <c r="K235" s="20" t="str">
        <f>TEXT(J235,"YYYY")</f>
        <v>2003</v>
      </c>
      <c r="L235" s="1">
        <f>H235-(TEXT(I235,"YYYY")-TEXT(J235,"YYYY"))</f>
        <v>103</v>
      </c>
      <c r="M235" s="1" t="s">
        <v>79</v>
      </c>
      <c r="N235" s="20" t="s">
        <v>53</v>
      </c>
    </row>
    <row r="236" spans="10:14">
      <c r="J236" s="1" t="s">
        <v>11323</v>
      </c>
      <c r="K236" s="20" t="str">
        <f>TEXT(J236,"YYYY")</f>
        <v>2003</v>
      </c>
      <c r="L236" s="1">
        <f>H236-(TEXT(I236,"YYYY")-TEXT(J236,"YYYY"))</f>
        <v>103</v>
      </c>
      <c r="M236" s="1"/>
      <c r="N236" s="20" t="s">
        <v>53</v>
      </c>
    </row>
    <row r="237" spans="10:14">
      <c r="J237" s="1" t="s">
        <v>12399</v>
      </c>
      <c r="K237" s="20" t="str">
        <f>TEXT(J237,"YYYY")</f>
        <v>2003</v>
      </c>
      <c r="L237" s="1">
        <f>H237-(TEXT(I237,"YYYY")-TEXT(J237,"YYYY"))</f>
        <v>103</v>
      </c>
      <c r="M237" s="1" t="s">
        <v>79</v>
      </c>
      <c r="N237" s="20" t="s">
        <v>55</v>
      </c>
    </row>
    <row r="238" spans="10:14">
      <c r="J238" s="1" t="s">
        <v>2471</v>
      </c>
      <c r="K238" s="20" t="str">
        <f>TEXT(J238,"YYYY")</f>
        <v>2004</v>
      </c>
      <c r="L238" s="1">
        <f>H238-(TEXT(I238,"YYYY")-TEXT(J238,"YYYY"))</f>
        <v>104</v>
      </c>
      <c r="M238" s="1" t="s">
        <v>79</v>
      </c>
      <c r="N238" s="20" t="s">
        <v>50</v>
      </c>
    </row>
    <row r="239" spans="10:14">
      <c r="J239" s="1" t="s">
        <v>1721</v>
      </c>
      <c r="K239" s="20" t="str">
        <f>TEXT(J239,"YYYY")</f>
        <v>2004</v>
      </c>
      <c r="L239" s="1">
        <f>H239-(TEXT(I239,"YYYY")-TEXT(J239,"YYYY"))</f>
        <v>104</v>
      </c>
      <c r="M239" s="1" t="s">
        <v>79</v>
      </c>
      <c r="N239" s="20" t="s">
        <v>50</v>
      </c>
    </row>
    <row r="240" spans="10:14">
      <c r="J240" s="1" t="s">
        <v>9389</v>
      </c>
      <c r="K240" s="20" t="str">
        <f>TEXT(J240,"YYYY")</f>
        <v>2004</v>
      </c>
      <c r="L240" s="1">
        <f>H240-(TEXT(I240,"YYYY")-TEXT(J240,"YYYY"))</f>
        <v>104</v>
      </c>
      <c r="M240" s="1" t="s">
        <v>79</v>
      </c>
      <c r="N240" s="20" t="s">
        <v>50</v>
      </c>
    </row>
    <row r="241" spans="10:14">
      <c r="J241" s="1" t="s">
        <v>3409</v>
      </c>
      <c r="K241" s="20" t="str">
        <f>TEXT(J241,"YYYY")</f>
        <v>2004</v>
      </c>
      <c r="L241" s="1">
        <f>H241-(TEXT(I241,"YYYY")-TEXT(J241,"YYYY"))</f>
        <v>104</v>
      </c>
      <c r="M241" s="1" t="s">
        <v>79</v>
      </c>
      <c r="N241" s="20" t="s">
        <v>50</v>
      </c>
    </row>
    <row r="242" spans="10:14">
      <c r="J242" s="1" t="s">
        <v>1721</v>
      </c>
      <c r="K242" s="20" t="str">
        <f>TEXT(J242,"YYYY")</f>
        <v>2004</v>
      </c>
      <c r="L242" s="1">
        <f>H242-(TEXT(I242,"YYYY")-TEXT(J242,"YYYY"))</f>
        <v>104</v>
      </c>
      <c r="M242" s="1" t="s">
        <v>60</v>
      </c>
      <c r="N242" s="20" t="s">
        <v>53</v>
      </c>
    </row>
    <row r="243" spans="10:14">
      <c r="J243" s="1" t="s">
        <v>2471</v>
      </c>
      <c r="K243" s="20" t="str">
        <f>TEXT(J243,"YYYY")</f>
        <v>2004</v>
      </c>
      <c r="L243" s="1">
        <f>H243-(TEXT(I243,"YYYY")-TEXT(J243,"YYYY"))</f>
        <v>104</v>
      </c>
      <c r="M243" s="1" t="s">
        <v>60</v>
      </c>
      <c r="N243" s="20" t="s">
        <v>53</v>
      </c>
    </row>
    <row r="244" spans="10:14">
      <c r="J244" s="1" t="s">
        <v>3409</v>
      </c>
      <c r="K244" s="20" t="str">
        <f>TEXT(J244,"YYYY")</f>
        <v>2004</v>
      </c>
      <c r="L244" s="1">
        <f>H244-(TEXT(I244,"YYYY")-TEXT(J244,"YYYY"))</f>
        <v>104</v>
      </c>
      <c r="M244" s="1" t="s">
        <v>60</v>
      </c>
      <c r="N244" s="20" t="s">
        <v>53</v>
      </c>
    </row>
    <row r="245" spans="10:14">
      <c r="J245" s="1" t="s">
        <v>5065</v>
      </c>
      <c r="K245" s="20" t="str">
        <f>TEXT(J245,"YYYY")</f>
        <v>2004</v>
      </c>
      <c r="L245" s="1">
        <f>H245-(TEXT(I245,"YYYY")-TEXT(J245,"YYYY"))</f>
        <v>104</v>
      </c>
      <c r="M245" s="1" t="s">
        <v>79</v>
      </c>
      <c r="N245" s="20" t="s">
        <v>53</v>
      </c>
    </row>
    <row r="246" spans="10:14">
      <c r="J246" s="1" t="s">
        <v>6083</v>
      </c>
      <c r="K246" s="20" t="str">
        <f>TEXT(J246,"YYYY")</f>
        <v>2004</v>
      </c>
      <c r="L246" s="1">
        <f>H246-(TEXT(I246,"YYYY")-TEXT(J246,"YYYY"))</f>
        <v>104</v>
      </c>
      <c r="M246" s="1" t="s">
        <v>60</v>
      </c>
      <c r="N246" s="20" t="s">
        <v>53</v>
      </c>
    </row>
    <row r="247" spans="10:14">
      <c r="J247" s="1" t="s">
        <v>6839</v>
      </c>
      <c r="K247" s="20" t="str">
        <f>TEXT(J247,"YYYY")</f>
        <v>2004</v>
      </c>
      <c r="L247" s="1">
        <f>H247-(TEXT(I247,"YYYY")-TEXT(J247,"YYYY"))</f>
        <v>104</v>
      </c>
      <c r="M247" s="1" t="s">
        <v>60</v>
      </c>
      <c r="N247" s="20" t="s">
        <v>53</v>
      </c>
    </row>
    <row r="248" spans="10:14">
      <c r="J248" s="1" t="s">
        <v>7057</v>
      </c>
      <c r="K248" s="20" t="str">
        <f>TEXT(J248,"YYYY")</f>
        <v>2004</v>
      </c>
      <c r="L248" s="1">
        <f>H248-(TEXT(I248,"YYYY")-TEXT(J248,"YYYY"))</f>
        <v>104</v>
      </c>
      <c r="M248" s="1" t="s">
        <v>60</v>
      </c>
      <c r="N248" s="20" t="s">
        <v>53</v>
      </c>
    </row>
    <row r="249" spans="10:14">
      <c r="J249" s="1" t="s">
        <v>3409</v>
      </c>
      <c r="K249" s="20" t="str">
        <f>TEXT(J249,"YYYY")</f>
        <v>2004</v>
      </c>
      <c r="L249" s="1">
        <f>H249-(TEXT(I249,"YYYY")-TEXT(J249,"YYYY"))</f>
        <v>104</v>
      </c>
      <c r="M249" s="1" t="s">
        <v>79</v>
      </c>
      <c r="N249" s="20" t="s">
        <v>53</v>
      </c>
    </row>
    <row r="250" spans="10:14">
      <c r="J250" s="1" t="s">
        <v>7668</v>
      </c>
      <c r="K250" s="20" t="str">
        <f>TEXT(J250,"YYYY")</f>
        <v>2004</v>
      </c>
      <c r="L250" s="1">
        <f>H250-(TEXT(I250,"YYYY")-TEXT(J250,"YYYY"))</f>
        <v>104</v>
      </c>
      <c r="M250" s="1" t="s">
        <v>60</v>
      </c>
      <c r="N250" s="20" t="s">
        <v>53</v>
      </c>
    </row>
    <row r="251" spans="10:14">
      <c r="J251" s="1" t="s">
        <v>3409</v>
      </c>
      <c r="K251" s="20" t="str">
        <f>TEXT(J251,"YYYY")</f>
        <v>2004</v>
      </c>
      <c r="L251" s="1">
        <f>H251-(TEXT(I251,"YYYY")-TEXT(J251,"YYYY"))</f>
        <v>104</v>
      </c>
      <c r="M251" s="1" t="s">
        <v>60</v>
      </c>
      <c r="N251" s="20" t="s">
        <v>53</v>
      </c>
    </row>
    <row r="252" spans="10:14">
      <c r="J252" s="1" t="s">
        <v>8365</v>
      </c>
      <c r="K252" s="20" t="str">
        <f>TEXT(J252,"YYYY")</f>
        <v>2004</v>
      </c>
      <c r="L252" s="1">
        <f>H252-(TEXT(I252,"YYYY")-TEXT(J252,"YYYY"))</f>
        <v>104</v>
      </c>
      <c r="M252" s="1"/>
      <c r="N252" s="20" t="s">
        <v>53</v>
      </c>
    </row>
    <row r="253" spans="10:14">
      <c r="J253" s="1" t="s">
        <v>8365</v>
      </c>
      <c r="K253" s="20" t="str">
        <f>TEXT(J253,"YYYY")</f>
        <v>2004</v>
      </c>
      <c r="L253" s="1">
        <f>H253-(TEXT(I253,"YYYY")-TEXT(J253,"YYYY"))</f>
        <v>104</v>
      </c>
      <c r="M253" s="1" t="s">
        <v>79</v>
      </c>
      <c r="N253" s="20" t="s">
        <v>53</v>
      </c>
    </row>
    <row r="254" spans="10:14">
      <c r="J254" s="1" t="s">
        <v>9038</v>
      </c>
      <c r="K254" s="20" t="str">
        <f>TEXT(J254,"YYYY")</f>
        <v>2004</v>
      </c>
      <c r="L254" s="1">
        <f>H254-(TEXT(I254,"YYYY")-TEXT(J254,"YYYY"))</f>
        <v>104</v>
      </c>
      <c r="M254" s="1" t="s">
        <v>79</v>
      </c>
      <c r="N254" s="20" t="s">
        <v>53</v>
      </c>
    </row>
    <row r="255" spans="10:14">
      <c r="J255" s="1" t="s">
        <v>9048</v>
      </c>
      <c r="K255" s="20" t="str">
        <f>TEXT(J255,"YYYY")</f>
        <v>2004</v>
      </c>
      <c r="L255" s="1">
        <f>H255-(TEXT(I255,"YYYY")-TEXT(J255,"YYYY"))</f>
        <v>104</v>
      </c>
      <c r="M255" s="1" t="s">
        <v>60</v>
      </c>
      <c r="N255" s="20" t="s">
        <v>53</v>
      </c>
    </row>
    <row r="256" spans="10:14">
      <c r="J256" s="1" t="s">
        <v>1721</v>
      </c>
      <c r="K256" s="20" t="str">
        <f>TEXT(J256,"YYYY")</f>
        <v>2004</v>
      </c>
      <c r="L256" s="1">
        <f>H256-(TEXT(I256,"YYYY")-TEXT(J256,"YYYY"))</f>
        <v>104</v>
      </c>
      <c r="M256" s="1" t="s">
        <v>60</v>
      </c>
      <c r="N256" s="20" t="s">
        <v>53</v>
      </c>
    </row>
    <row r="257" spans="10:14">
      <c r="J257" s="1" t="s">
        <v>9234</v>
      </c>
      <c r="K257" s="20" t="str">
        <f>TEXT(J257,"YYYY")</f>
        <v>2004</v>
      </c>
      <c r="L257" s="1">
        <f>H257-(TEXT(I257,"YYYY")-TEXT(J257,"YYYY"))</f>
        <v>104</v>
      </c>
      <c r="M257" s="1" t="s">
        <v>79</v>
      </c>
      <c r="N257" s="20" t="s">
        <v>53</v>
      </c>
    </row>
    <row r="258" spans="10:14">
      <c r="J258" s="1" t="s">
        <v>3409</v>
      </c>
      <c r="K258" s="20" t="str">
        <f>TEXT(J258,"YYYY")</f>
        <v>2004</v>
      </c>
      <c r="L258" s="1">
        <f>H258-(TEXT(I258,"YYYY")-TEXT(J258,"YYYY"))</f>
        <v>104</v>
      </c>
      <c r="M258" s="1" t="s">
        <v>60</v>
      </c>
      <c r="N258" s="20" t="s">
        <v>53</v>
      </c>
    </row>
    <row r="259" spans="10:14">
      <c r="J259" s="1" t="s">
        <v>1721</v>
      </c>
      <c r="K259" s="20" t="str">
        <f>TEXT(J259,"YYYY")</f>
        <v>2004</v>
      </c>
      <c r="L259" s="1">
        <f>H259-(TEXT(I259,"YYYY")-TEXT(J259,"YYYY"))</f>
        <v>104</v>
      </c>
      <c r="M259" s="1" t="s">
        <v>60</v>
      </c>
      <c r="N259" s="20" t="s">
        <v>53</v>
      </c>
    </row>
    <row r="260" spans="10:14">
      <c r="J260" s="1" t="s">
        <v>9234</v>
      </c>
      <c r="K260" s="20" t="str">
        <f>TEXT(J260,"YYYY")</f>
        <v>2004</v>
      </c>
      <c r="L260" s="1">
        <f>H260-(TEXT(I260,"YYYY")-TEXT(J260,"YYYY"))</f>
        <v>104</v>
      </c>
      <c r="M260" s="1" t="s">
        <v>79</v>
      </c>
      <c r="N260" s="20" t="s">
        <v>53</v>
      </c>
    </row>
    <row r="261" spans="10:14">
      <c r="J261" s="1" t="s">
        <v>3409</v>
      </c>
      <c r="K261" s="20" t="str">
        <f>TEXT(J261,"YYYY")</f>
        <v>2004</v>
      </c>
      <c r="L261" s="1">
        <f>H261-(TEXT(I261,"YYYY")-TEXT(J261,"YYYY"))</f>
        <v>104</v>
      </c>
      <c r="M261" s="1" t="s">
        <v>79</v>
      </c>
      <c r="N261" s="20" t="s">
        <v>53</v>
      </c>
    </row>
    <row r="262" spans="10:14">
      <c r="J262" s="1" t="s">
        <v>10416</v>
      </c>
      <c r="K262" s="20" t="str">
        <f>TEXT(J262,"YYYY")</f>
        <v>2004</v>
      </c>
      <c r="L262" s="1">
        <f>H262-(TEXT(I262,"YYYY")-TEXT(J262,"YYYY"))</f>
        <v>104</v>
      </c>
      <c r="M262" s="1" t="s">
        <v>79</v>
      </c>
      <c r="N262" s="20" t="s">
        <v>53</v>
      </c>
    </row>
    <row r="263" spans="10:14">
      <c r="J263" s="1" t="s">
        <v>10716</v>
      </c>
      <c r="K263" s="20" t="str">
        <f>TEXT(J263,"YYYY")</f>
        <v>2004</v>
      </c>
      <c r="L263" s="1">
        <f>H263-(TEXT(I263,"YYYY")-TEXT(J263,"YYYY"))</f>
        <v>104</v>
      </c>
      <c r="M263" s="1" t="s">
        <v>79</v>
      </c>
      <c r="N263" s="20" t="s">
        <v>53</v>
      </c>
    </row>
    <row r="264" spans="10:14">
      <c r="J264" s="1" t="s">
        <v>11203</v>
      </c>
      <c r="K264" s="20" t="str">
        <f>TEXT(J264,"YYYY")</f>
        <v>2004</v>
      </c>
      <c r="L264" s="1">
        <f>H264-(TEXT(I264,"YYYY")-TEXT(J264,"YYYY"))</f>
        <v>104</v>
      </c>
      <c r="M264" s="1" t="s">
        <v>60</v>
      </c>
      <c r="N264" s="20" t="s">
        <v>53</v>
      </c>
    </row>
    <row r="265" spans="10:14">
      <c r="J265" s="1" t="s">
        <v>10636</v>
      </c>
      <c r="K265" s="20" t="str">
        <f>TEXT(J265,"YYYY")</f>
        <v>2004</v>
      </c>
      <c r="L265" s="1">
        <f>H265-(TEXT(I265,"YYYY")-TEXT(J265,"YYYY"))</f>
        <v>104</v>
      </c>
      <c r="M265" s="1" t="s">
        <v>79</v>
      </c>
      <c r="N265" s="20" t="s">
        <v>53</v>
      </c>
    </row>
    <row r="266" spans="10:14">
      <c r="J266" s="1" t="s">
        <v>3409</v>
      </c>
      <c r="K266" s="20" t="str">
        <f>TEXT(J266,"YYYY")</f>
        <v>2004</v>
      </c>
      <c r="L266" s="1">
        <f>H266-(TEXT(I266,"YYYY")-TEXT(J266,"YYYY"))</f>
        <v>104</v>
      </c>
      <c r="M266" s="1" t="s">
        <v>60</v>
      </c>
      <c r="N266" s="20" t="s">
        <v>53</v>
      </c>
    </row>
    <row r="267" spans="10:14">
      <c r="J267" s="1" t="s">
        <v>10636</v>
      </c>
      <c r="K267" s="20" t="str">
        <f>TEXT(J267,"YYYY")</f>
        <v>2004</v>
      </c>
      <c r="L267" s="1">
        <f>H267-(TEXT(I267,"YYYY")-TEXT(J267,"YYYY"))</f>
        <v>104</v>
      </c>
      <c r="M267" s="1" t="s">
        <v>79</v>
      </c>
      <c r="N267" s="20" t="s">
        <v>53</v>
      </c>
    </row>
    <row r="268" spans="10:14">
      <c r="J268" s="1" t="s">
        <v>11349</v>
      </c>
      <c r="K268" s="20" t="str">
        <f>TEXT(J268,"YYYY")</f>
        <v>2004</v>
      </c>
      <c r="L268" s="1">
        <f>H268-(TEXT(I268,"YYYY")-TEXT(J268,"YYYY"))</f>
        <v>104</v>
      </c>
      <c r="M268" s="1" t="s">
        <v>60</v>
      </c>
      <c r="N268" s="20" t="s">
        <v>53</v>
      </c>
    </row>
    <row r="269" spans="10:14">
      <c r="J269" s="1" t="s">
        <v>3409</v>
      </c>
      <c r="K269" s="20" t="str">
        <f>TEXT(J269,"YYYY")</f>
        <v>2004</v>
      </c>
      <c r="L269" s="1">
        <f>H269-(TEXT(I269,"YYYY")-TEXT(J269,"YYYY"))</f>
        <v>104</v>
      </c>
      <c r="M269" s="1" t="s">
        <v>60</v>
      </c>
      <c r="N269" s="20" t="s">
        <v>53</v>
      </c>
    </row>
    <row r="270" spans="10:14">
      <c r="J270" s="1" t="s">
        <v>3409</v>
      </c>
      <c r="K270" s="20" t="str">
        <f>TEXT(J270,"YYYY")</f>
        <v>2004</v>
      </c>
      <c r="L270" s="1">
        <f>H270-(TEXT(I270,"YYYY")-TEXT(J270,"YYYY"))</f>
        <v>104</v>
      </c>
      <c r="M270" s="1" t="s">
        <v>79</v>
      </c>
      <c r="N270" s="20" t="s">
        <v>53</v>
      </c>
    </row>
    <row r="271" spans="10:14">
      <c r="J271" s="1" t="s">
        <v>12020</v>
      </c>
      <c r="K271" s="20" t="str">
        <f>TEXT(J271,"YYYY")</f>
        <v>2004</v>
      </c>
      <c r="L271" s="1">
        <f>H271-(TEXT(I271,"YYYY")-TEXT(J271,"YYYY"))</f>
        <v>104</v>
      </c>
      <c r="M271" s="1" t="s">
        <v>79</v>
      </c>
      <c r="N271" s="20" t="s">
        <v>53</v>
      </c>
    </row>
    <row r="272" spans="10:14">
      <c r="J272" s="1" t="s">
        <v>1899</v>
      </c>
      <c r="K272" s="20" t="str">
        <f>TEXT(J272,"YYYY")</f>
        <v>2005</v>
      </c>
      <c r="L272" s="1">
        <f>H272-(TEXT(I272,"YYYY")-TEXT(J272,"YYYY"))</f>
        <v>105</v>
      </c>
      <c r="M272" s="1" t="s">
        <v>79</v>
      </c>
      <c r="N272" s="20" t="s">
        <v>50</v>
      </c>
    </row>
    <row r="273" spans="10:14">
      <c r="J273" s="1" t="s">
        <v>6694</v>
      </c>
      <c r="K273" s="20" t="str">
        <f>TEXT(J273,"YYYY")</f>
        <v>2005</v>
      </c>
      <c r="L273" s="1">
        <f>H273-(TEXT(I273,"YYYY")-TEXT(J273,"YYYY"))</f>
        <v>105</v>
      </c>
      <c r="M273" s="1" t="s">
        <v>60</v>
      </c>
      <c r="N273" s="20" t="s">
        <v>50</v>
      </c>
    </row>
    <row r="274" spans="10:14">
      <c r="J274" s="1" t="s">
        <v>7176</v>
      </c>
      <c r="K274" s="20" t="str">
        <f>TEXT(J274,"YYYY")</f>
        <v>2005</v>
      </c>
      <c r="L274" s="1">
        <f>H274-(TEXT(I274,"YYYY")-TEXT(J274,"YYYY"))</f>
        <v>105</v>
      </c>
      <c r="M274" s="1" t="s">
        <v>60</v>
      </c>
      <c r="N274" s="20" t="s">
        <v>50</v>
      </c>
    </row>
    <row r="275" spans="10:14">
      <c r="J275" s="1" t="s">
        <v>9174</v>
      </c>
      <c r="K275" s="20" t="str">
        <f>TEXT(J275,"YYYY")</f>
        <v>2005</v>
      </c>
      <c r="L275" s="1">
        <f>H275-(TEXT(I275,"YYYY")-TEXT(J275,"YYYY"))</f>
        <v>105</v>
      </c>
      <c r="M275" s="1" t="s">
        <v>79</v>
      </c>
      <c r="N275" s="20" t="s">
        <v>50</v>
      </c>
    </row>
    <row r="276" spans="10:14">
      <c r="J276" s="1" t="s">
        <v>11303</v>
      </c>
      <c r="K276" s="20" t="str">
        <f>TEXT(J276,"YYYY")</f>
        <v>2005</v>
      </c>
      <c r="L276" s="1">
        <f>H276-(TEXT(I276,"YYYY")-TEXT(J276,"YYYY"))</f>
        <v>105</v>
      </c>
      <c r="M276" s="1" t="s">
        <v>60</v>
      </c>
      <c r="N276" s="20" t="s">
        <v>50</v>
      </c>
    </row>
    <row r="277" spans="10:14">
      <c r="J277" s="1" t="s">
        <v>11801</v>
      </c>
      <c r="K277" s="20" t="str">
        <f>TEXT(J277,"YYYY")</f>
        <v>2005</v>
      </c>
      <c r="L277" s="1">
        <f>H277-(TEXT(I277,"YYYY")-TEXT(J277,"YYYY"))</f>
        <v>105</v>
      </c>
      <c r="M277" s="1" t="s">
        <v>79</v>
      </c>
      <c r="N277" s="20" t="s">
        <v>50</v>
      </c>
    </row>
    <row r="278" spans="10:14">
      <c r="J278" s="1" t="s">
        <v>11805</v>
      </c>
      <c r="K278" s="20" t="str">
        <f>TEXT(J278,"YYYY")</f>
        <v>2005</v>
      </c>
      <c r="L278" s="1">
        <f>H278-(TEXT(I278,"YYYY")-TEXT(J278,"YYYY"))</f>
        <v>105</v>
      </c>
      <c r="M278" s="1" t="s">
        <v>79</v>
      </c>
      <c r="N278" s="20" t="s">
        <v>50</v>
      </c>
    </row>
    <row r="279" spans="10:14">
      <c r="J279" s="1" t="s">
        <v>1899</v>
      </c>
      <c r="K279" s="20" t="str">
        <f>TEXT(J279,"YYYY")</f>
        <v>2005</v>
      </c>
      <c r="L279" s="1">
        <f>H279-(TEXT(I279,"YYYY")-TEXT(J279,"YYYY"))</f>
        <v>105</v>
      </c>
      <c r="M279" s="1" t="s">
        <v>79</v>
      </c>
      <c r="N279" s="20" t="s">
        <v>53</v>
      </c>
    </row>
    <row r="280" spans="10:14">
      <c r="J280" s="1" t="s">
        <v>3509</v>
      </c>
      <c r="K280" s="20" t="str">
        <f>TEXT(J280,"YYYY")</f>
        <v>2005</v>
      </c>
      <c r="L280" s="1">
        <f>H280-(TEXT(I280,"YYYY")-TEXT(J280,"YYYY"))</f>
        <v>105</v>
      </c>
      <c r="M280" s="1" t="s">
        <v>79</v>
      </c>
      <c r="N280" s="20" t="s">
        <v>53</v>
      </c>
    </row>
    <row r="281" spans="10:14">
      <c r="J281" s="1" t="s">
        <v>3537</v>
      </c>
      <c r="K281" s="20" t="str">
        <f>TEXT(J281,"YYYY")</f>
        <v>2005</v>
      </c>
      <c r="L281" s="1">
        <f>H281-(TEXT(I281,"YYYY")-TEXT(J281,"YYYY"))</f>
        <v>105</v>
      </c>
      <c r="M281" s="1" t="s">
        <v>60</v>
      </c>
      <c r="N281" s="20" t="s">
        <v>53</v>
      </c>
    </row>
    <row r="282" spans="10:14">
      <c r="J282" s="1" t="s">
        <v>4090</v>
      </c>
      <c r="K282" s="20" t="str">
        <f>TEXT(J282,"YYYY")</f>
        <v>2005</v>
      </c>
      <c r="L282" s="1">
        <f>H282-(TEXT(I282,"YYYY")-TEXT(J282,"YYYY"))</f>
        <v>105</v>
      </c>
      <c r="M282" s="1" t="s">
        <v>60</v>
      </c>
      <c r="N282" s="20" t="s">
        <v>53</v>
      </c>
    </row>
    <row r="283" spans="10:14">
      <c r="J283" s="1" t="s">
        <v>5095</v>
      </c>
      <c r="K283" s="20" t="str">
        <f>TEXT(J283,"YYYY")</f>
        <v>2005</v>
      </c>
      <c r="L283" s="1">
        <f>H283-(TEXT(I283,"YYYY")-TEXT(J283,"YYYY"))</f>
        <v>105</v>
      </c>
      <c r="M283" s="1" t="s">
        <v>79</v>
      </c>
      <c r="N283" s="20" t="s">
        <v>53</v>
      </c>
    </row>
    <row r="284" spans="10:14">
      <c r="J284" s="1" t="s">
        <v>6147</v>
      </c>
      <c r="K284" s="20" t="str">
        <f>TEXT(J284,"YYYY")</f>
        <v>2005</v>
      </c>
      <c r="L284" s="1">
        <f>H284-(TEXT(I284,"YYYY")-TEXT(J284,"YYYY"))</f>
        <v>105</v>
      </c>
      <c r="M284" s="1" t="s">
        <v>60</v>
      </c>
      <c r="N284" s="20" t="s">
        <v>53</v>
      </c>
    </row>
    <row r="285" spans="10:14">
      <c r="J285" s="1" t="s">
        <v>6244</v>
      </c>
      <c r="K285" s="20" t="str">
        <f>TEXT(J285,"YYYY")</f>
        <v>2005</v>
      </c>
      <c r="L285" s="1">
        <f>H285-(TEXT(I285,"YYYY")-TEXT(J285,"YYYY"))</f>
        <v>105</v>
      </c>
      <c r="M285" s="1" t="s">
        <v>79</v>
      </c>
      <c r="N285" s="20" t="s">
        <v>53</v>
      </c>
    </row>
    <row r="286" spans="10:14">
      <c r="J286" s="1" t="s">
        <v>1899</v>
      </c>
      <c r="K286" s="20" t="str">
        <f>TEXT(J286,"YYYY")</f>
        <v>2005</v>
      </c>
      <c r="L286" s="1">
        <f>H286-(TEXT(I286,"YYYY")-TEXT(J286,"YYYY"))</f>
        <v>105</v>
      </c>
      <c r="M286" s="1" t="s">
        <v>60</v>
      </c>
      <c r="N286" s="20" t="s">
        <v>53</v>
      </c>
    </row>
    <row r="287" spans="10:14">
      <c r="J287" s="1" t="s">
        <v>6482</v>
      </c>
      <c r="K287" s="20" t="str">
        <f>TEXT(J287,"YYYY")</f>
        <v>2005</v>
      </c>
      <c r="L287" s="1">
        <f>H287-(TEXT(I287,"YYYY")-TEXT(J287,"YYYY"))</f>
        <v>105</v>
      </c>
      <c r="M287" s="1" t="s">
        <v>79</v>
      </c>
      <c r="N287" s="20" t="s">
        <v>53</v>
      </c>
    </row>
    <row r="288" spans="10:14">
      <c r="J288" s="1" t="s">
        <v>6744</v>
      </c>
      <c r="K288" s="20" t="str">
        <f>TEXT(J288,"YYYY")</f>
        <v>2005</v>
      </c>
      <c r="L288" s="1">
        <f>H288-(TEXT(I288,"YYYY")-TEXT(J288,"YYYY"))</f>
        <v>105</v>
      </c>
      <c r="M288" s="1" t="s">
        <v>60</v>
      </c>
      <c r="N288" s="20" t="s">
        <v>53</v>
      </c>
    </row>
    <row r="289" spans="10:14">
      <c r="J289" s="1" t="s">
        <v>1899</v>
      </c>
      <c r="K289" s="20" t="str">
        <f>TEXT(J289,"YYYY")</f>
        <v>2005</v>
      </c>
      <c r="L289" s="1">
        <f>H289-(TEXT(I289,"YYYY")-TEXT(J289,"YYYY"))</f>
        <v>105</v>
      </c>
      <c r="M289" s="1" t="s">
        <v>60</v>
      </c>
      <c r="N289" s="20" t="s">
        <v>53</v>
      </c>
    </row>
    <row r="290" spans="10:14">
      <c r="J290" s="1" t="s">
        <v>7249</v>
      </c>
      <c r="K290" s="20" t="str">
        <f>TEXT(J290,"YYYY")</f>
        <v>2005</v>
      </c>
      <c r="L290" s="1">
        <f>H290-(TEXT(I290,"YYYY")-TEXT(J290,"YYYY"))</f>
        <v>105</v>
      </c>
      <c r="M290" s="1" t="s">
        <v>79</v>
      </c>
      <c r="N290" s="20" t="s">
        <v>53</v>
      </c>
    </row>
    <row r="291" spans="10:14">
      <c r="J291" s="1" t="s">
        <v>1899</v>
      </c>
      <c r="K291" s="20" t="str">
        <f>TEXT(J291,"YYYY")</f>
        <v>2005</v>
      </c>
      <c r="L291" s="1">
        <f>H291-(TEXT(I291,"YYYY")-TEXT(J291,"YYYY"))</f>
        <v>105</v>
      </c>
      <c r="M291" s="1" t="s">
        <v>79</v>
      </c>
      <c r="N291" s="20" t="s">
        <v>53</v>
      </c>
    </row>
    <row r="292" spans="10:14">
      <c r="J292" s="1" t="s">
        <v>7801</v>
      </c>
      <c r="K292" s="20" t="str">
        <f>TEXT(J292,"YYYY")</f>
        <v>2005</v>
      </c>
      <c r="L292" s="1">
        <f>H292-(TEXT(I292,"YYYY")-TEXT(J292,"YYYY"))</f>
        <v>105</v>
      </c>
      <c r="M292" s="1" t="s">
        <v>79</v>
      </c>
      <c r="N292" s="20" t="s">
        <v>53</v>
      </c>
    </row>
    <row r="293" spans="10:14">
      <c r="J293" s="1" t="s">
        <v>1899</v>
      </c>
      <c r="K293" s="20" t="str">
        <f>TEXT(J293,"YYYY")</f>
        <v>2005</v>
      </c>
      <c r="L293" s="1">
        <f>H293-(TEXT(I293,"YYYY")-TEXT(J293,"YYYY"))</f>
        <v>105</v>
      </c>
      <c r="M293" s="1" t="s">
        <v>79</v>
      </c>
      <c r="N293" s="20" t="s">
        <v>53</v>
      </c>
    </row>
    <row r="294" spans="10:14">
      <c r="J294" s="1" t="s">
        <v>1899</v>
      </c>
      <c r="K294" s="20" t="str">
        <f>TEXT(J294,"YYYY")</f>
        <v>2005</v>
      </c>
      <c r="L294" s="1">
        <f>H294-(TEXT(I294,"YYYY")-TEXT(J294,"YYYY"))</f>
        <v>105</v>
      </c>
      <c r="M294" s="1" t="s">
        <v>60</v>
      </c>
      <c r="N294" s="20" t="s">
        <v>53</v>
      </c>
    </row>
    <row r="295" spans="10:14">
      <c r="J295" s="1" t="s">
        <v>7801</v>
      </c>
      <c r="K295" s="20" t="str">
        <f>TEXT(J295,"YYYY")</f>
        <v>2005</v>
      </c>
      <c r="L295" s="1">
        <f>H295-(TEXT(I295,"YYYY")-TEXT(J295,"YYYY"))</f>
        <v>105</v>
      </c>
      <c r="M295" s="1" t="s">
        <v>79</v>
      </c>
      <c r="N295" s="20" t="s">
        <v>53</v>
      </c>
    </row>
    <row r="296" spans="10:14">
      <c r="J296" s="1" t="s">
        <v>7801</v>
      </c>
      <c r="K296" s="20" t="str">
        <f>TEXT(J296,"YYYY")</f>
        <v>2005</v>
      </c>
      <c r="L296" s="1">
        <f>H296-(TEXT(I296,"YYYY")-TEXT(J296,"YYYY"))</f>
        <v>105</v>
      </c>
      <c r="M296" s="1" t="s">
        <v>60</v>
      </c>
      <c r="N296" s="20" t="s">
        <v>53</v>
      </c>
    </row>
    <row r="297" spans="10:14">
      <c r="J297" s="1" t="s">
        <v>8674</v>
      </c>
      <c r="K297" s="20" t="str">
        <f>TEXT(J297,"YYYY")</f>
        <v>2005</v>
      </c>
      <c r="L297" s="1">
        <f>H297-(TEXT(I297,"YYYY")-TEXT(J297,"YYYY"))</f>
        <v>105</v>
      </c>
      <c r="M297" s="1" t="s">
        <v>79</v>
      </c>
      <c r="N297" s="20" t="s">
        <v>53</v>
      </c>
    </row>
    <row r="298" spans="10:14">
      <c r="J298" s="1" t="s">
        <v>4090</v>
      </c>
      <c r="K298" s="20" t="str">
        <f>TEXT(J298,"YYYY")</f>
        <v>2005</v>
      </c>
      <c r="L298" s="1">
        <f>H298-(TEXT(I298,"YYYY")-TEXT(J298,"YYYY"))</f>
        <v>105</v>
      </c>
      <c r="M298" s="1" t="s">
        <v>79</v>
      </c>
      <c r="N298" s="20" t="s">
        <v>53</v>
      </c>
    </row>
    <row r="299" spans="10:14">
      <c r="J299" s="1" t="s">
        <v>9208</v>
      </c>
      <c r="K299" s="20" t="str">
        <f>TEXT(J299,"YYYY")</f>
        <v>2005</v>
      </c>
      <c r="L299" s="1">
        <f>H299-(TEXT(I299,"YYYY")-TEXT(J299,"YYYY"))</f>
        <v>105</v>
      </c>
      <c r="M299" s="1" t="s">
        <v>79</v>
      </c>
      <c r="N299" s="20" t="s">
        <v>53</v>
      </c>
    </row>
    <row r="300" spans="10:14">
      <c r="J300" s="1" t="s">
        <v>9528</v>
      </c>
      <c r="K300" s="20" t="str">
        <f>TEXT(J300,"YYYY")</f>
        <v>2005</v>
      </c>
      <c r="L300" s="1">
        <f>H300-(TEXT(I300,"YYYY")-TEXT(J300,"YYYY"))</f>
        <v>105</v>
      </c>
      <c r="M300" s="1" t="s">
        <v>79</v>
      </c>
      <c r="N300" s="20" t="s">
        <v>53</v>
      </c>
    </row>
    <row r="301" spans="10:14">
      <c r="J301" s="1" t="s">
        <v>9644</v>
      </c>
      <c r="K301" s="20" t="str">
        <f>TEXT(J301,"YYYY")</f>
        <v>2005</v>
      </c>
      <c r="L301" s="1">
        <f>H301-(TEXT(I301,"YYYY")-TEXT(J301,"YYYY"))</f>
        <v>105</v>
      </c>
      <c r="M301" s="1" t="s">
        <v>60</v>
      </c>
      <c r="N301" s="20" t="s">
        <v>53</v>
      </c>
    </row>
    <row r="302" spans="10:14">
      <c r="J302" s="1" t="s">
        <v>9834</v>
      </c>
      <c r="K302" s="20" t="str">
        <f>TEXT(J302,"YYYY")</f>
        <v>2005</v>
      </c>
      <c r="L302" s="1">
        <f>H302-(TEXT(I302,"YYYY")-TEXT(J302,"YYYY"))</f>
        <v>105</v>
      </c>
      <c r="M302" s="1" t="s">
        <v>79</v>
      </c>
      <c r="N302" s="20" t="s">
        <v>53</v>
      </c>
    </row>
    <row r="303" spans="10:14">
      <c r="J303" s="1" t="s">
        <v>1899</v>
      </c>
      <c r="K303" s="20" t="str">
        <f>TEXT(J303,"YYYY")</f>
        <v>2005</v>
      </c>
      <c r="L303" s="1">
        <f>H303-(TEXT(I303,"YYYY")-TEXT(J303,"YYYY"))</f>
        <v>105</v>
      </c>
      <c r="M303" s="1" t="s">
        <v>60</v>
      </c>
      <c r="N303" s="20" t="s">
        <v>53</v>
      </c>
    </row>
    <row r="304" spans="10:14">
      <c r="J304" s="1" t="s">
        <v>10268</v>
      </c>
      <c r="K304" s="20" t="str">
        <f>TEXT(J304,"YYYY")</f>
        <v>2005</v>
      </c>
      <c r="L304" s="1">
        <f>H304-(TEXT(I304,"YYYY")-TEXT(J304,"YYYY"))</f>
        <v>105</v>
      </c>
      <c r="M304" s="1" t="s">
        <v>60</v>
      </c>
      <c r="N304" s="20" t="s">
        <v>53</v>
      </c>
    </row>
    <row r="305" spans="10:14">
      <c r="J305" s="1" t="s">
        <v>10406</v>
      </c>
      <c r="K305" s="20" t="str">
        <f>TEXT(J305,"YYYY")</f>
        <v>2005</v>
      </c>
      <c r="L305" s="1">
        <f>H305-(TEXT(I305,"YYYY")-TEXT(J305,"YYYY"))</f>
        <v>105</v>
      </c>
      <c r="M305" s="1" t="s">
        <v>79</v>
      </c>
      <c r="N305" s="20" t="s">
        <v>53</v>
      </c>
    </row>
    <row r="306" spans="10:14">
      <c r="J306" s="1" t="s">
        <v>10560</v>
      </c>
      <c r="K306" s="20" t="str">
        <f>TEXT(J306,"YYYY")</f>
        <v>2005</v>
      </c>
      <c r="L306" s="1">
        <f>H306-(TEXT(I306,"YYYY")-TEXT(J306,"YYYY"))</f>
        <v>105</v>
      </c>
      <c r="M306" s="1" t="s">
        <v>79</v>
      </c>
      <c r="N306" s="20" t="s">
        <v>53</v>
      </c>
    </row>
    <row r="307" spans="10:14">
      <c r="J307" s="1" t="s">
        <v>10574</v>
      </c>
      <c r="K307" s="20" t="str">
        <f>TEXT(J307,"YYYY")</f>
        <v>2005</v>
      </c>
      <c r="L307" s="1">
        <f>H307-(TEXT(I307,"YYYY")-TEXT(J307,"YYYY"))</f>
        <v>105</v>
      </c>
      <c r="M307" s="1" t="s">
        <v>79</v>
      </c>
      <c r="N307" s="20" t="s">
        <v>53</v>
      </c>
    </row>
    <row r="308" spans="10:14">
      <c r="J308" s="1" t="s">
        <v>11364</v>
      </c>
      <c r="K308" s="20" t="str">
        <f>TEXT(J308,"YYYY")</f>
        <v>2005</v>
      </c>
      <c r="L308" s="1">
        <f>H308-(TEXT(I308,"YYYY")-TEXT(J308,"YYYY"))</f>
        <v>105</v>
      </c>
      <c r="M308" s="1" t="s">
        <v>79</v>
      </c>
      <c r="N308" s="20" t="s">
        <v>53</v>
      </c>
    </row>
    <row r="309" spans="10:14">
      <c r="J309" s="1" t="s">
        <v>1899</v>
      </c>
      <c r="K309" s="20" t="str">
        <f>TEXT(J309,"YYYY")</f>
        <v>2005</v>
      </c>
      <c r="L309" s="1">
        <f>H309-(TEXT(I309,"YYYY")-TEXT(J309,"YYYY"))</f>
        <v>105</v>
      </c>
      <c r="M309" s="1" t="s">
        <v>60</v>
      </c>
      <c r="N309" s="20" t="s">
        <v>53</v>
      </c>
    </row>
    <row r="310" spans="10:14">
      <c r="J310" s="1" t="s">
        <v>1899</v>
      </c>
      <c r="K310" s="20" t="str">
        <f>TEXT(J310,"YYYY")</f>
        <v>2005</v>
      </c>
      <c r="L310" s="1">
        <f>H310-(TEXT(I310,"YYYY")-TEXT(J310,"YYYY"))</f>
        <v>105</v>
      </c>
      <c r="M310" s="1" t="s">
        <v>60</v>
      </c>
      <c r="N310" s="20" t="s">
        <v>53</v>
      </c>
    </row>
    <row r="311" spans="10:14">
      <c r="J311" s="1" t="s">
        <v>6744</v>
      </c>
      <c r="K311" s="20" t="str">
        <f>TEXT(J311,"YYYY")</f>
        <v>2005</v>
      </c>
      <c r="L311" s="1">
        <f>H311-(TEXT(I311,"YYYY")-TEXT(J311,"YYYY"))</f>
        <v>105</v>
      </c>
      <c r="M311" s="1" t="s">
        <v>60</v>
      </c>
      <c r="N311" s="20" t="s">
        <v>53</v>
      </c>
    </row>
    <row r="312" spans="10:14">
      <c r="J312" s="1" t="s">
        <v>11872</v>
      </c>
      <c r="K312" s="20" t="str">
        <f>TEXT(J312,"YYYY")</f>
        <v>2005</v>
      </c>
      <c r="L312" s="1">
        <f>H312-(TEXT(I312,"YYYY")-TEXT(J312,"YYYY"))</f>
        <v>105</v>
      </c>
      <c r="M312" s="1" t="s">
        <v>79</v>
      </c>
      <c r="N312" s="20" t="s">
        <v>53</v>
      </c>
    </row>
    <row r="313" spans="10:14">
      <c r="J313" s="1" t="s">
        <v>6244</v>
      </c>
      <c r="K313" s="20" t="str">
        <f>TEXT(J313,"YYYY")</f>
        <v>2005</v>
      </c>
      <c r="L313" s="1">
        <f>H313-(TEXT(I313,"YYYY")-TEXT(J313,"YYYY"))</f>
        <v>105</v>
      </c>
      <c r="M313" s="1" t="s">
        <v>60</v>
      </c>
      <c r="N313" s="20" t="s">
        <v>53</v>
      </c>
    </row>
    <row r="314" spans="10:14">
      <c r="J314" s="1" t="s">
        <v>8604</v>
      </c>
      <c r="K314" s="20" t="str">
        <f>TEXT(J314,"YYYY")</f>
        <v>2005</v>
      </c>
      <c r="L314" s="1">
        <f>H314-(TEXT(I314,"YYYY")-TEXT(J314,"YYYY"))</f>
        <v>105</v>
      </c>
      <c r="M314" s="1" t="s">
        <v>60</v>
      </c>
      <c r="N314" s="20" t="s">
        <v>53</v>
      </c>
    </row>
    <row r="315" spans="10:14">
      <c r="J315" s="1" t="s">
        <v>1899</v>
      </c>
      <c r="K315" s="20" t="str">
        <f>TEXT(J315,"YYYY")</f>
        <v>2005</v>
      </c>
      <c r="L315" s="1">
        <f>H315-(TEXT(I315,"YYYY")-TEXT(J315,"YYYY"))</f>
        <v>105</v>
      </c>
      <c r="M315" s="1" t="s">
        <v>79</v>
      </c>
      <c r="N315" s="20" t="s">
        <v>53</v>
      </c>
    </row>
    <row r="316" spans="10:14">
      <c r="J316" s="1" t="s">
        <v>1899</v>
      </c>
      <c r="K316" s="20" t="str">
        <f>TEXT(J316,"YYYY")</f>
        <v>2005</v>
      </c>
      <c r="L316" s="1">
        <f>H316-(TEXT(I316,"YYYY")-TEXT(J316,"YYYY"))</f>
        <v>105</v>
      </c>
      <c r="M316" s="1" t="s">
        <v>60</v>
      </c>
    </row>
    <row r="317" spans="10:14">
      <c r="J317" s="1" t="s">
        <v>7273</v>
      </c>
      <c r="K317" s="20" t="str">
        <f>TEXT(J317,"YYYY")</f>
        <v>2005</v>
      </c>
      <c r="L317" s="1">
        <f>H317-(TEXT(I317,"YYYY")-TEXT(J317,"YYYY"))</f>
        <v>105</v>
      </c>
      <c r="M317" s="1" t="s">
        <v>60</v>
      </c>
    </row>
    <row r="318" spans="10:14">
      <c r="J318" s="1" t="s">
        <v>6744</v>
      </c>
      <c r="K318" s="20" t="str">
        <f>TEXT(J318,"YYYY")</f>
        <v>2005</v>
      </c>
      <c r="L318" s="1">
        <f>H318-(TEXT(I318,"YYYY")-TEXT(J318,"YYYY"))</f>
        <v>105</v>
      </c>
      <c r="M318" s="1" t="s">
        <v>60</v>
      </c>
    </row>
    <row r="319" spans="10:14">
      <c r="J319" s="1" t="s">
        <v>8604</v>
      </c>
      <c r="K319" s="20" t="str">
        <f>TEXT(J319,"YYYY")</f>
        <v>2005</v>
      </c>
      <c r="L319" s="1">
        <f>H319-(TEXT(I319,"YYYY")-TEXT(J319,"YYYY"))</f>
        <v>105</v>
      </c>
      <c r="M319" s="1" t="s">
        <v>60</v>
      </c>
    </row>
    <row r="320" spans="10:14">
      <c r="J320" s="1" t="s">
        <v>10046</v>
      </c>
      <c r="K320" s="20" t="str">
        <f>TEXT(J320,"YYYY")</f>
        <v>2005</v>
      </c>
      <c r="L320" s="1">
        <f>H320-(TEXT(I320,"YYYY")-TEXT(J320,"YYYY"))</f>
        <v>105</v>
      </c>
      <c r="M320" s="1" t="s">
        <v>60</v>
      </c>
    </row>
    <row r="321" spans="10:14">
      <c r="J321" s="1" t="s">
        <v>4387</v>
      </c>
      <c r="K321" s="20" t="str">
        <f>TEXT(J321,"YYYY")</f>
        <v>2006</v>
      </c>
      <c r="L321" s="1">
        <f>H321-(TEXT(I321,"YYYY")-TEXT(J321,"YYYY"))</f>
        <v>106</v>
      </c>
      <c r="M321" s="1" t="s">
        <v>79</v>
      </c>
      <c r="N321" s="20" t="s">
        <v>50</v>
      </c>
    </row>
    <row r="322" spans="10:14">
      <c r="J322" s="1" t="s">
        <v>4553</v>
      </c>
      <c r="K322" s="20" t="str">
        <f>TEXT(J322,"YYYY")</f>
        <v>2006</v>
      </c>
      <c r="L322" s="1">
        <f>H322-(TEXT(I322,"YYYY")-TEXT(J322,"YYYY"))</f>
        <v>106</v>
      </c>
      <c r="M322" s="1" t="s">
        <v>79</v>
      </c>
      <c r="N322" s="20" t="s">
        <v>50</v>
      </c>
    </row>
    <row r="323" spans="10:14">
      <c r="J323" s="1" t="s">
        <v>5628</v>
      </c>
      <c r="K323" s="20" t="str">
        <f>TEXT(J323,"YYYY")</f>
        <v>2006</v>
      </c>
      <c r="L323" s="1">
        <f>H323-(TEXT(I323,"YYYY")-TEXT(J323,"YYYY"))</f>
        <v>106</v>
      </c>
      <c r="M323" s="1" t="s">
        <v>79</v>
      </c>
      <c r="N323" s="20" t="s">
        <v>50</v>
      </c>
    </row>
    <row r="324" spans="10:14">
      <c r="J324" s="1" t="s">
        <v>7518</v>
      </c>
      <c r="K324" s="20" t="str">
        <f>TEXT(J324,"YYYY")</f>
        <v>2006</v>
      </c>
      <c r="L324" s="1">
        <f>H324-(TEXT(I324,"YYYY")-TEXT(J324,"YYYY"))</f>
        <v>106</v>
      </c>
      <c r="M324" s="1" t="s">
        <v>60</v>
      </c>
      <c r="N324" s="20" t="s">
        <v>50</v>
      </c>
    </row>
    <row r="325" spans="10:14">
      <c r="J325" s="1" t="s">
        <v>8899</v>
      </c>
      <c r="K325" s="20" t="str">
        <f>TEXT(J325,"YYYY")</f>
        <v>2006</v>
      </c>
      <c r="L325" s="1">
        <f>H325-(TEXT(I325,"YYYY")-TEXT(J325,"YYYY"))</f>
        <v>106</v>
      </c>
      <c r="M325" s="1" t="s">
        <v>60</v>
      </c>
      <c r="N325" s="20" t="s">
        <v>50</v>
      </c>
    </row>
    <row r="326" spans="10:14">
      <c r="J326" s="1" t="s">
        <v>9545</v>
      </c>
      <c r="K326" s="20" t="str">
        <f>TEXT(J326,"YYYY")</f>
        <v>2006</v>
      </c>
      <c r="L326" s="1">
        <f>H326-(TEXT(I326,"YYYY")-TEXT(J326,"YYYY"))</f>
        <v>106</v>
      </c>
      <c r="M326" s="1" t="s">
        <v>79</v>
      </c>
      <c r="N326" s="20" t="s">
        <v>50</v>
      </c>
    </row>
    <row r="327" spans="10:14">
      <c r="J327" s="1" t="s">
        <v>9797</v>
      </c>
      <c r="K327" s="20" t="str">
        <f>TEXT(J327,"YYYY")</f>
        <v>2006</v>
      </c>
      <c r="L327" s="1">
        <f>H327-(TEXT(I327,"YYYY")-TEXT(J327,"YYYY"))</f>
        <v>106</v>
      </c>
      <c r="M327" s="1" t="s">
        <v>79</v>
      </c>
      <c r="N327" s="20" t="s">
        <v>50</v>
      </c>
    </row>
    <row r="328" spans="10:14">
      <c r="J328" s="1" t="s">
        <v>11382</v>
      </c>
      <c r="K328" s="20" t="str">
        <f>TEXT(J328,"YYYY")</f>
        <v>2006</v>
      </c>
      <c r="L328" s="1">
        <f>H328-(TEXT(I328,"YYYY")-TEXT(J328,"YYYY"))</f>
        <v>106</v>
      </c>
      <c r="M328" s="1" t="s">
        <v>79</v>
      </c>
      <c r="N328" s="20" t="s">
        <v>50</v>
      </c>
    </row>
    <row r="329" spans="10:14">
      <c r="J329" s="1" t="s">
        <v>370</v>
      </c>
      <c r="K329" s="20" t="str">
        <f>TEXT(J329,"YYYY")</f>
        <v>2006</v>
      </c>
      <c r="L329" s="1">
        <f>H329-(TEXT(I329,"YYYY")-TEXT(J329,"YYYY"))</f>
        <v>106</v>
      </c>
      <c r="M329" s="1" t="s">
        <v>60</v>
      </c>
      <c r="N329" s="20" t="s">
        <v>53</v>
      </c>
    </row>
    <row r="330" spans="10:14">
      <c r="J330" s="1" t="s">
        <v>2079</v>
      </c>
      <c r="K330" s="20" t="str">
        <f>TEXT(J330,"YYYY")</f>
        <v>2006</v>
      </c>
      <c r="L330" s="1">
        <f>H330-(TEXT(I330,"YYYY")-TEXT(J330,"YYYY"))</f>
        <v>106</v>
      </c>
      <c r="M330" s="1" t="s">
        <v>79</v>
      </c>
      <c r="N330" s="20" t="s">
        <v>53</v>
      </c>
    </row>
    <row r="331" spans="10:14">
      <c r="J331" s="1" t="s">
        <v>2481</v>
      </c>
      <c r="K331" s="20" t="str">
        <f>TEXT(J331,"YYYY")</f>
        <v>2006</v>
      </c>
      <c r="L331" s="1">
        <f>H331-(TEXT(I331,"YYYY")-TEXT(J331,"YYYY"))</f>
        <v>106</v>
      </c>
      <c r="M331" s="1" t="s">
        <v>60</v>
      </c>
      <c r="N331" s="20" t="s">
        <v>53</v>
      </c>
    </row>
    <row r="332" spans="10:14">
      <c r="J332" s="1" t="s">
        <v>4086</v>
      </c>
      <c r="K332" s="20" t="str">
        <f>TEXT(J332,"YYYY")</f>
        <v>2006</v>
      </c>
      <c r="L332" s="1">
        <f>H332-(TEXT(I332,"YYYY")-TEXT(J332,"YYYY"))</f>
        <v>106</v>
      </c>
      <c r="M332" s="1" t="s">
        <v>60</v>
      </c>
      <c r="N332" s="20" t="s">
        <v>53</v>
      </c>
    </row>
    <row r="333" spans="10:14">
      <c r="J333" s="1" t="s">
        <v>4110</v>
      </c>
      <c r="K333" s="20" t="str">
        <f>TEXT(J333,"YYYY")</f>
        <v>2006</v>
      </c>
      <c r="L333" s="1">
        <f>H333-(TEXT(I333,"YYYY")-TEXT(J333,"YYYY"))</f>
        <v>106</v>
      </c>
      <c r="M333" s="1" t="s">
        <v>60</v>
      </c>
      <c r="N333" s="20" t="s">
        <v>53</v>
      </c>
    </row>
    <row r="334" spans="10:14">
      <c r="J334" s="1" t="s">
        <v>4387</v>
      </c>
      <c r="K334" s="20" t="str">
        <f>TEXT(J334,"YYYY")</f>
        <v>2006</v>
      </c>
      <c r="L334" s="1">
        <f>H334-(TEXT(I334,"YYYY")-TEXT(J334,"YYYY"))</f>
        <v>106</v>
      </c>
      <c r="M334" s="1" t="s">
        <v>60</v>
      </c>
      <c r="N334" s="20" t="s">
        <v>53</v>
      </c>
    </row>
    <row r="335" spans="10:14">
      <c r="J335" s="1" t="s">
        <v>4650</v>
      </c>
      <c r="K335" s="20" t="str">
        <f>TEXT(J335,"YYYY")</f>
        <v>2006</v>
      </c>
      <c r="L335" s="1">
        <f>H335-(TEXT(I335,"YYYY")-TEXT(J335,"YYYY"))</f>
        <v>106</v>
      </c>
      <c r="M335" s="1" t="s">
        <v>79</v>
      </c>
      <c r="N335" s="20" t="s">
        <v>53</v>
      </c>
    </row>
    <row r="336" spans="10:14">
      <c r="J336" s="1" t="s">
        <v>5654</v>
      </c>
      <c r="K336" s="20" t="str">
        <f>TEXT(J336,"YYYY")</f>
        <v>2006</v>
      </c>
      <c r="L336" s="1">
        <f>H336-(TEXT(I336,"YYYY")-TEXT(J336,"YYYY"))</f>
        <v>106</v>
      </c>
      <c r="M336" s="1" t="s">
        <v>60</v>
      </c>
      <c r="N336" s="20" t="s">
        <v>53</v>
      </c>
    </row>
    <row r="337" spans="10:14">
      <c r="J337" s="1" t="s">
        <v>2079</v>
      </c>
      <c r="K337" s="20" t="str">
        <f>TEXT(J337,"YYYY")</f>
        <v>2006</v>
      </c>
      <c r="L337" s="1">
        <f>H337-(TEXT(I337,"YYYY")-TEXT(J337,"YYYY"))</f>
        <v>106</v>
      </c>
      <c r="M337" s="1" t="s">
        <v>60</v>
      </c>
      <c r="N337" s="20" t="s">
        <v>53</v>
      </c>
    </row>
    <row r="338" spans="10:14">
      <c r="J338" s="1" t="s">
        <v>6534</v>
      </c>
      <c r="K338" s="20" t="str">
        <f>TEXT(J338,"YYYY")</f>
        <v>2006</v>
      </c>
      <c r="L338" s="1">
        <f>H338-(TEXT(I338,"YYYY")-TEXT(J338,"YYYY"))</f>
        <v>106</v>
      </c>
      <c r="M338" s="1" t="s">
        <v>79</v>
      </c>
      <c r="N338" s="20" t="s">
        <v>53</v>
      </c>
    </row>
    <row r="339" spans="10:14">
      <c r="J339" s="1" t="s">
        <v>6541</v>
      </c>
      <c r="K339" s="20" t="str">
        <f>TEXT(J339,"YYYY")</f>
        <v>2006</v>
      </c>
      <c r="L339" s="1">
        <f>H339-(TEXT(I339,"YYYY")-TEXT(J339,"YYYY"))</f>
        <v>106</v>
      </c>
      <c r="M339" s="1" t="s">
        <v>79</v>
      </c>
      <c r="N339" s="20" t="s">
        <v>53</v>
      </c>
    </row>
    <row r="340" spans="10:14">
      <c r="J340" s="1" t="s">
        <v>6682</v>
      </c>
      <c r="K340" s="20" t="str">
        <f>TEXT(J340,"YYYY")</f>
        <v>2006</v>
      </c>
      <c r="L340" s="1">
        <f>H340-(TEXT(I340,"YYYY")-TEXT(J340,"YYYY"))</f>
        <v>106</v>
      </c>
      <c r="M340" s="1" t="s">
        <v>79</v>
      </c>
      <c r="N340" s="20" t="s">
        <v>53</v>
      </c>
    </row>
    <row r="341" spans="10:14">
      <c r="J341" s="1" t="s">
        <v>6741</v>
      </c>
      <c r="K341" s="20" t="str">
        <f>TEXT(J341,"YYYY")</f>
        <v>2006</v>
      </c>
      <c r="L341" s="1">
        <f>H341-(TEXT(I341,"YYYY")-TEXT(J341,"YYYY"))</f>
        <v>106</v>
      </c>
      <c r="M341" s="1" t="s">
        <v>60</v>
      </c>
      <c r="N341" s="20" t="s">
        <v>53</v>
      </c>
    </row>
    <row r="342" spans="10:14">
      <c r="J342" s="1" t="s">
        <v>2079</v>
      </c>
      <c r="K342" s="20" t="str">
        <f>TEXT(J342,"YYYY")</f>
        <v>2006</v>
      </c>
      <c r="L342" s="1">
        <f>H342-(TEXT(I342,"YYYY")-TEXT(J342,"YYYY"))</f>
        <v>106</v>
      </c>
      <c r="M342" s="1" t="s">
        <v>60</v>
      </c>
      <c r="N342" s="20" t="s">
        <v>53</v>
      </c>
    </row>
    <row r="343" spans="10:14">
      <c r="J343" s="1" t="s">
        <v>7266</v>
      </c>
      <c r="K343" s="20" t="str">
        <f>TEXT(J343,"YYYY")</f>
        <v>2006</v>
      </c>
      <c r="L343" s="1">
        <f>H343-(TEXT(I343,"YYYY")-TEXT(J343,"YYYY"))</f>
        <v>106</v>
      </c>
      <c r="M343" s="1" t="s">
        <v>79</v>
      </c>
      <c r="N343" s="20" t="s">
        <v>53</v>
      </c>
    </row>
    <row r="344" spans="10:14">
      <c r="J344" s="1" t="s">
        <v>2079</v>
      </c>
      <c r="K344" s="20" t="str">
        <f>TEXT(J344,"YYYY")</f>
        <v>2006</v>
      </c>
      <c r="L344" s="1">
        <f>H344-(TEXT(I344,"YYYY")-TEXT(J344,"YYYY"))</f>
        <v>106</v>
      </c>
      <c r="M344" s="1" t="s">
        <v>79</v>
      </c>
      <c r="N344" s="20" t="s">
        <v>53</v>
      </c>
    </row>
    <row r="345" spans="10:14">
      <c r="J345" s="1" t="s">
        <v>7266</v>
      </c>
      <c r="K345" s="20" t="str">
        <f>TEXT(J345,"YYYY")</f>
        <v>2006</v>
      </c>
      <c r="L345" s="1">
        <f>H345-(TEXT(I345,"YYYY")-TEXT(J345,"YYYY"))</f>
        <v>106</v>
      </c>
      <c r="M345" s="1" t="s">
        <v>60</v>
      </c>
      <c r="N345" s="20" t="s">
        <v>53</v>
      </c>
    </row>
    <row r="346" spans="10:14">
      <c r="J346" s="1" t="s">
        <v>2079</v>
      </c>
      <c r="K346" s="20" t="str">
        <f>TEXT(J346,"YYYY")</f>
        <v>2006</v>
      </c>
      <c r="L346" s="1">
        <f>H346-(TEXT(I346,"YYYY")-TEXT(J346,"YYYY"))</f>
        <v>106</v>
      </c>
      <c r="M346" s="1" t="s">
        <v>79</v>
      </c>
      <c r="N346" s="20" t="s">
        <v>53</v>
      </c>
    </row>
    <row r="347" spans="10:14">
      <c r="J347" s="1" t="s">
        <v>2481</v>
      </c>
      <c r="K347" s="20" t="str">
        <f>TEXT(J347,"YYYY")</f>
        <v>2006</v>
      </c>
      <c r="L347" s="1">
        <f>H347-(TEXT(I347,"YYYY")-TEXT(J347,"YYYY"))</f>
        <v>106</v>
      </c>
      <c r="M347" s="1" t="s">
        <v>79</v>
      </c>
      <c r="N347" s="20" t="s">
        <v>53</v>
      </c>
    </row>
    <row r="348" spans="10:14">
      <c r="J348" s="1" t="s">
        <v>2079</v>
      </c>
      <c r="K348" s="20" t="str">
        <f>TEXT(J348,"YYYY")</f>
        <v>2006</v>
      </c>
      <c r="L348" s="1">
        <f>H348-(TEXT(I348,"YYYY")-TEXT(J348,"YYYY"))</f>
        <v>106</v>
      </c>
      <c r="M348" s="1" t="s">
        <v>60</v>
      </c>
      <c r="N348" s="20" t="s">
        <v>53</v>
      </c>
    </row>
    <row r="349" spans="10:14">
      <c r="J349" s="1" t="s">
        <v>2079</v>
      </c>
      <c r="K349" s="20" t="str">
        <f>TEXT(J349,"YYYY")</f>
        <v>2006</v>
      </c>
      <c r="L349" s="1">
        <f>H349-(TEXT(I349,"YYYY")-TEXT(J349,"YYYY"))</f>
        <v>106</v>
      </c>
      <c r="M349" s="1" t="s">
        <v>79</v>
      </c>
      <c r="N349" s="20" t="s">
        <v>53</v>
      </c>
    </row>
    <row r="350" spans="10:14">
      <c r="J350" s="1" t="s">
        <v>8857</v>
      </c>
      <c r="K350" s="20" t="str">
        <f>TEXT(J350,"YYYY")</f>
        <v>2006</v>
      </c>
      <c r="L350" s="1">
        <f>H350-(TEXT(I350,"YYYY")-TEXT(J350,"YYYY"))</f>
        <v>106</v>
      </c>
      <c r="M350" s="1" t="s">
        <v>79</v>
      </c>
      <c r="N350" s="20" t="s">
        <v>53</v>
      </c>
    </row>
    <row r="351" spans="10:14">
      <c r="J351" s="1" t="s">
        <v>4086</v>
      </c>
      <c r="K351" s="20" t="str">
        <f>TEXT(J351,"YYYY")</f>
        <v>2006</v>
      </c>
      <c r="L351" s="1">
        <f>H351-(TEXT(I351,"YYYY")-TEXT(J351,"YYYY"))</f>
        <v>106</v>
      </c>
      <c r="M351" s="1" t="s">
        <v>79</v>
      </c>
      <c r="N351" s="20" t="s">
        <v>53</v>
      </c>
    </row>
    <row r="352" spans="10:14">
      <c r="J352" s="1" t="s">
        <v>4086</v>
      </c>
      <c r="K352" s="20" t="str">
        <f>TEXT(J352,"YYYY")</f>
        <v>2006</v>
      </c>
      <c r="L352" s="1">
        <f>H352-(TEXT(I352,"YYYY")-TEXT(J352,"YYYY"))</f>
        <v>106</v>
      </c>
      <c r="M352" s="1" t="s">
        <v>60</v>
      </c>
      <c r="N352" s="20" t="s">
        <v>53</v>
      </c>
    </row>
    <row r="353" spans="10:14">
      <c r="J353" s="1" t="s">
        <v>4086</v>
      </c>
      <c r="K353" s="20" t="str">
        <f>TEXT(J353,"YYYY")</f>
        <v>2006</v>
      </c>
      <c r="L353" s="1">
        <f>H353-(TEXT(I353,"YYYY")-TEXT(J353,"YYYY"))</f>
        <v>106</v>
      </c>
      <c r="M353" s="1" t="s">
        <v>79</v>
      </c>
      <c r="N353" s="20" t="s">
        <v>53</v>
      </c>
    </row>
    <row r="354" spans="10:14">
      <c r="J354" s="1" t="s">
        <v>10212</v>
      </c>
      <c r="K354" s="20" t="str">
        <f>TEXT(J354,"YYYY")</f>
        <v>2006</v>
      </c>
      <c r="L354" s="1">
        <f>H354-(TEXT(I354,"YYYY")-TEXT(J354,"YYYY"))</f>
        <v>106</v>
      </c>
      <c r="M354" s="1" t="s">
        <v>60</v>
      </c>
      <c r="N354" s="20" t="s">
        <v>53</v>
      </c>
    </row>
    <row r="355" spans="10:14">
      <c r="J355" s="1" t="s">
        <v>2079</v>
      </c>
      <c r="K355" s="20" t="str">
        <f>TEXT(J355,"YYYY")</f>
        <v>2006</v>
      </c>
      <c r="L355" s="1">
        <f>H355-(TEXT(I355,"YYYY")-TEXT(J355,"YYYY"))</f>
        <v>106</v>
      </c>
      <c r="M355" s="1" t="s">
        <v>60</v>
      </c>
      <c r="N355" s="20" t="s">
        <v>53</v>
      </c>
    </row>
    <row r="356" spans="10:14">
      <c r="J356" s="1" t="s">
        <v>8899</v>
      </c>
      <c r="K356" s="20" t="str">
        <f>TEXT(J356,"YYYY")</f>
        <v>2006</v>
      </c>
      <c r="L356" s="1">
        <f>H356-(TEXT(I356,"YYYY")-TEXT(J356,"YYYY"))</f>
        <v>106</v>
      </c>
      <c r="M356" s="1" t="s">
        <v>79</v>
      </c>
      <c r="N356" s="20" t="s">
        <v>53</v>
      </c>
    </row>
    <row r="357" spans="10:14">
      <c r="J357" s="1" t="s">
        <v>11060</v>
      </c>
      <c r="K357" s="20" t="str">
        <f>TEXT(J357,"YYYY")</f>
        <v>2006</v>
      </c>
      <c r="L357" s="1">
        <f>H357-(TEXT(I357,"YYYY")-TEXT(J357,"YYYY"))</f>
        <v>106</v>
      </c>
      <c r="M357" s="1" t="s">
        <v>79</v>
      </c>
      <c r="N357" s="20" t="s">
        <v>53</v>
      </c>
    </row>
    <row r="358" spans="10:14">
      <c r="J358" s="1" t="s">
        <v>11090</v>
      </c>
      <c r="K358" s="20" t="str">
        <f>TEXT(J358,"YYYY")</f>
        <v>2006</v>
      </c>
      <c r="L358" s="1">
        <f>H358-(TEXT(I358,"YYYY")-TEXT(J358,"YYYY"))</f>
        <v>106</v>
      </c>
      <c r="M358" s="1" t="s">
        <v>60</v>
      </c>
      <c r="N358" s="20" t="s">
        <v>53</v>
      </c>
    </row>
    <row r="359" spans="10:14">
      <c r="J359" s="1" t="s">
        <v>11223</v>
      </c>
      <c r="K359" s="20" t="str">
        <f>TEXT(J359,"YYYY")</f>
        <v>2006</v>
      </c>
      <c r="L359" s="1">
        <f>H359-(TEXT(I359,"YYYY")-TEXT(J359,"YYYY"))</f>
        <v>106</v>
      </c>
      <c r="M359" s="1" t="s">
        <v>60</v>
      </c>
      <c r="N359" s="20" t="s">
        <v>53</v>
      </c>
    </row>
    <row r="360" spans="10:14">
      <c r="J360" s="1" t="s">
        <v>2079</v>
      </c>
      <c r="K360" s="20" t="str">
        <f>TEXT(J360,"YYYY")</f>
        <v>2006</v>
      </c>
      <c r="L360" s="1">
        <f>H360-(TEXT(I360,"YYYY")-TEXT(J360,"YYYY"))</f>
        <v>106</v>
      </c>
      <c r="M360" s="1" t="s">
        <v>60</v>
      </c>
      <c r="N360" s="20" t="s">
        <v>53</v>
      </c>
    </row>
    <row r="361" spans="10:14">
      <c r="J361" s="1" t="s">
        <v>11605</v>
      </c>
      <c r="K361" s="20" t="str">
        <f>TEXT(J361,"YYYY")</f>
        <v>2006</v>
      </c>
      <c r="L361" s="1">
        <f>H361-(TEXT(I361,"YYYY")-TEXT(J361,"YYYY"))</f>
        <v>106</v>
      </c>
      <c r="M361" s="1" t="s">
        <v>79</v>
      </c>
      <c r="N361" s="20" t="s">
        <v>55</v>
      </c>
    </row>
    <row r="362" spans="10:14">
      <c r="J362" s="1" t="s">
        <v>12393</v>
      </c>
      <c r="K362" s="20" t="str">
        <f>TEXT(J362,"YYYY")</f>
        <v>2006</v>
      </c>
      <c r="L362" s="1">
        <f>H362-(TEXT(I362,"YYYY")-TEXT(J362,"YYYY"))</f>
        <v>106</v>
      </c>
      <c r="M362" s="1" t="s">
        <v>60</v>
      </c>
      <c r="N362" s="20" t="s">
        <v>55</v>
      </c>
    </row>
    <row r="363" spans="10:14">
      <c r="J363" s="1" t="s">
        <v>1918</v>
      </c>
      <c r="K363" s="20" t="str">
        <f>TEXT(J363,"YYYY")</f>
        <v>2007</v>
      </c>
      <c r="L363" s="1">
        <f>H363-(TEXT(I363,"YYYY")-TEXT(J363,"YYYY"))</f>
        <v>107</v>
      </c>
      <c r="M363" s="1" t="s">
        <v>79</v>
      </c>
      <c r="N363" s="20" t="s">
        <v>50</v>
      </c>
    </row>
    <row r="364" spans="10:14">
      <c r="J364" s="1" t="s">
        <v>1918</v>
      </c>
      <c r="K364" s="20" t="str">
        <f>TEXT(J364,"YYYY")</f>
        <v>2007</v>
      </c>
      <c r="L364" s="1">
        <f>H364-(TEXT(I364,"YYYY")-TEXT(J364,"YYYY"))</f>
        <v>107</v>
      </c>
      <c r="M364" s="1" t="s">
        <v>79</v>
      </c>
      <c r="N364" s="20" t="s">
        <v>50</v>
      </c>
    </row>
    <row r="365" spans="10:14">
      <c r="J365" s="1" t="s">
        <v>5659</v>
      </c>
      <c r="K365" s="20" t="str">
        <f>TEXT(J365,"YYYY")</f>
        <v>2007</v>
      </c>
      <c r="L365" s="1">
        <f>H365-(TEXT(I365,"YYYY")-TEXT(J365,"YYYY"))</f>
        <v>107</v>
      </c>
      <c r="M365" s="1" t="s">
        <v>79</v>
      </c>
      <c r="N365" s="20" t="s">
        <v>50</v>
      </c>
    </row>
    <row r="366" spans="10:14">
      <c r="J366" s="1" t="s">
        <v>1918</v>
      </c>
      <c r="K366" s="20" t="str">
        <f>TEXT(J366,"YYYY")</f>
        <v>2007</v>
      </c>
      <c r="L366" s="1">
        <f>H366-(TEXT(I366,"YYYY")-TEXT(J366,"YYYY"))</f>
        <v>107</v>
      </c>
      <c r="M366" s="1" t="s">
        <v>79</v>
      </c>
      <c r="N366" s="20" t="s">
        <v>50</v>
      </c>
    </row>
    <row r="367" spans="10:14">
      <c r="J367" s="1" t="s">
        <v>1918</v>
      </c>
      <c r="K367" s="20" t="str">
        <f>TEXT(J367,"YYYY")</f>
        <v>2007</v>
      </c>
      <c r="L367" s="1">
        <f>H367-(TEXT(I367,"YYYY")-TEXT(J367,"YYYY"))</f>
        <v>107</v>
      </c>
      <c r="M367" s="1" t="s">
        <v>79</v>
      </c>
      <c r="N367" s="20" t="s">
        <v>50</v>
      </c>
    </row>
    <row r="368" spans="10:14">
      <c r="J368" s="1" t="s">
        <v>1918</v>
      </c>
      <c r="K368" s="20" t="str">
        <f>TEXT(J368,"YYYY")</f>
        <v>2007</v>
      </c>
      <c r="L368" s="1">
        <f>H368-(TEXT(I368,"YYYY")-TEXT(J368,"YYYY"))</f>
        <v>107</v>
      </c>
      <c r="M368" s="1" t="s">
        <v>60</v>
      </c>
      <c r="N368" s="20" t="s">
        <v>50</v>
      </c>
    </row>
    <row r="369" spans="10:14">
      <c r="J369" s="1" t="s">
        <v>1918</v>
      </c>
      <c r="K369" s="20" t="str">
        <f>TEXT(J369,"YYYY")</f>
        <v>2007</v>
      </c>
      <c r="L369" s="1">
        <f>H369-(TEXT(I369,"YYYY")-TEXT(J369,"YYYY"))</f>
        <v>107</v>
      </c>
      <c r="M369" s="1" t="s">
        <v>79</v>
      </c>
      <c r="N369" s="20" t="s">
        <v>50</v>
      </c>
    </row>
    <row r="370" spans="10:14">
      <c r="J370" s="1" t="s">
        <v>1918</v>
      </c>
      <c r="K370" s="20" t="str">
        <f>TEXT(J370,"YYYY")</f>
        <v>2007</v>
      </c>
      <c r="L370" s="1">
        <f>H370-(TEXT(I370,"YYYY")-TEXT(J370,"YYYY"))</f>
        <v>107</v>
      </c>
      <c r="M370" s="1" t="s">
        <v>60</v>
      </c>
      <c r="N370" s="20" t="s">
        <v>50</v>
      </c>
    </row>
    <row r="371" spans="10:14">
      <c r="J371" s="1" t="s">
        <v>12048</v>
      </c>
      <c r="K371" s="20" t="str">
        <f>TEXT(J371,"YYYY")</f>
        <v>2007</v>
      </c>
      <c r="L371" s="1">
        <f>H371-(TEXT(I371,"YYYY")-TEXT(J371,"YYYY"))</f>
        <v>107</v>
      </c>
      <c r="M371" s="1" t="s">
        <v>79</v>
      </c>
      <c r="N371" s="20" t="s">
        <v>50</v>
      </c>
    </row>
    <row r="372" spans="10:14">
      <c r="J372" s="1" t="s">
        <v>12138</v>
      </c>
      <c r="K372" s="20" t="str">
        <f>TEXT(J372,"YYYY")</f>
        <v>2007</v>
      </c>
      <c r="L372" s="1">
        <f>H372-(TEXT(I372,"YYYY")-TEXT(J372,"YYYY"))</f>
        <v>107</v>
      </c>
      <c r="M372" s="1" t="s">
        <v>60</v>
      </c>
      <c r="N372" s="20" t="s">
        <v>50</v>
      </c>
    </row>
    <row r="373" spans="10:14">
      <c r="J373" s="1" t="s">
        <v>671</v>
      </c>
      <c r="K373" s="20" t="str">
        <f>TEXT(J373,"YYYY")</f>
        <v>2007</v>
      </c>
      <c r="L373" s="1">
        <f>H373-(TEXT(I373,"YYYY")-TEXT(J373,"YYYY"))</f>
        <v>107</v>
      </c>
      <c r="M373" s="1" t="s">
        <v>60</v>
      </c>
      <c r="N373" s="20" t="s">
        <v>53</v>
      </c>
    </row>
    <row r="374" spans="10:14">
      <c r="J374" s="1" t="s">
        <v>1918</v>
      </c>
      <c r="K374" s="20" t="str">
        <f>TEXT(J374,"YYYY")</f>
        <v>2007</v>
      </c>
      <c r="L374" s="1">
        <f>H374-(TEXT(I374,"YYYY")-TEXT(J374,"YYYY"))</f>
        <v>107</v>
      </c>
      <c r="M374" s="1" t="s">
        <v>60</v>
      </c>
      <c r="N374" s="20" t="s">
        <v>53</v>
      </c>
    </row>
    <row r="375" spans="10:14">
      <c r="J375" s="1" t="s">
        <v>1918</v>
      </c>
      <c r="K375" s="20" t="str">
        <f>TEXT(J375,"YYYY")</f>
        <v>2007</v>
      </c>
      <c r="L375" s="1">
        <f>H375-(TEXT(I375,"YYYY")-TEXT(J375,"YYYY"))</f>
        <v>107</v>
      </c>
      <c r="M375" s="1" t="s">
        <v>79</v>
      </c>
      <c r="N375" s="20" t="s">
        <v>53</v>
      </c>
    </row>
    <row r="376" spans="10:14">
      <c r="J376" s="1" t="s">
        <v>1918</v>
      </c>
      <c r="K376" s="20" t="str">
        <f>TEXT(J376,"YYYY")</f>
        <v>2007</v>
      </c>
      <c r="L376" s="1">
        <f>H376-(TEXT(I376,"YYYY")-TEXT(J376,"YYYY"))</f>
        <v>107</v>
      </c>
      <c r="M376" s="1" t="s">
        <v>60</v>
      </c>
      <c r="N376" s="20" t="s">
        <v>53</v>
      </c>
    </row>
    <row r="377" spans="10:14">
      <c r="J377" s="1" t="s">
        <v>1918</v>
      </c>
      <c r="K377" s="20" t="str">
        <f>TEXT(J377,"YYYY")</f>
        <v>2007</v>
      </c>
      <c r="L377" s="1">
        <f>H377-(TEXT(I377,"YYYY")-TEXT(J377,"YYYY"))</f>
        <v>107</v>
      </c>
      <c r="M377" s="1" t="s">
        <v>79</v>
      </c>
      <c r="N377" s="20" t="s">
        <v>53</v>
      </c>
    </row>
    <row r="378" spans="10:14">
      <c r="J378" s="1" t="s">
        <v>1918</v>
      </c>
      <c r="K378" s="20" t="str">
        <f>TEXT(J378,"YYYY")</f>
        <v>2007</v>
      </c>
      <c r="L378" s="1">
        <f>H378-(TEXT(I378,"YYYY")-TEXT(J378,"YYYY"))</f>
        <v>107</v>
      </c>
      <c r="M378" s="1" t="s">
        <v>60</v>
      </c>
      <c r="N378" s="20" t="s">
        <v>53</v>
      </c>
    </row>
    <row r="379" spans="10:14">
      <c r="J379" s="1" t="s">
        <v>1918</v>
      </c>
      <c r="K379" s="20" t="str">
        <f>TEXT(J379,"YYYY")</f>
        <v>2007</v>
      </c>
      <c r="L379" s="1">
        <f>H379-(TEXT(I379,"YYYY")-TEXT(J379,"YYYY"))</f>
        <v>107</v>
      </c>
      <c r="M379" s="1" t="s">
        <v>60</v>
      </c>
      <c r="N379" s="20" t="s">
        <v>53</v>
      </c>
    </row>
    <row r="380" spans="10:14">
      <c r="J380" s="1" t="s">
        <v>1918</v>
      </c>
      <c r="K380" s="20" t="str">
        <f>TEXT(J380,"YYYY")</f>
        <v>2007</v>
      </c>
      <c r="L380" s="1">
        <f>H380-(TEXT(I380,"YYYY")-TEXT(J380,"YYYY"))</f>
        <v>107</v>
      </c>
      <c r="M380" s="1" t="s">
        <v>60</v>
      </c>
      <c r="N380" s="20" t="s">
        <v>53</v>
      </c>
    </row>
    <row r="381" spans="10:14">
      <c r="J381" s="1" t="s">
        <v>4414</v>
      </c>
      <c r="K381" s="20" t="str">
        <f>TEXT(J381,"YYYY")</f>
        <v>2007</v>
      </c>
      <c r="L381" s="1">
        <f>H381-(TEXT(I381,"YYYY")-TEXT(J381,"YYYY"))</f>
        <v>107</v>
      </c>
      <c r="M381" s="1" t="s">
        <v>60</v>
      </c>
      <c r="N381" s="20" t="s">
        <v>53</v>
      </c>
    </row>
    <row r="382" spans="10:14">
      <c r="J382" s="1" t="s">
        <v>1918</v>
      </c>
      <c r="K382" s="20" t="str">
        <f>TEXT(J382,"YYYY")</f>
        <v>2007</v>
      </c>
      <c r="L382" s="1">
        <f>H382-(TEXT(I382,"YYYY")-TEXT(J382,"YYYY"))</f>
        <v>107</v>
      </c>
      <c r="M382" s="1" t="s">
        <v>79</v>
      </c>
      <c r="N382" s="20" t="s">
        <v>53</v>
      </c>
    </row>
    <row r="383" spans="10:14">
      <c r="J383" s="1" t="s">
        <v>1918</v>
      </c>
      <c r="K383" s="20" t="str">
        <f>TEXT(J383,"YYYY")</f>
        <v>2007</v>
      </c>
      <c r="L383" s="1">
        <f>H383-(TEXT(I383,"YYYY")-TEXT(J383,"YYYY"))</f>
        <v>107</v>
      </c>
      <c r="M383" s="1" t="s">
        <v>60</v>
      </c>
      <c r="N383" s="20" t="s">
        <v>53</v>
      </c>
    </row>
    <row r="384" spans="10:14">
      <c r="J384" s="1" t="s">
        <v>1918</v>
      </c>
      <c r="K384" s="20" t="str">
        <f>TEXT(J384,"YYYY")</f>
        <v>2007</v>
      </c>
      <c r="L384" s="1">
        <f>H384-(TEXT(I384,"YYYY")-TEXT(J384,"YYYY"))</f>
        <v>107</v>
      </c>
      <c r="M384" s="1" t="s">
        <v>60</v>
      </c>
      <c r="N384" s="20" t="s">
        <v>53</v>
      </c>
    </row>
    <row r="385" spans="10:14">
      <c r="J385" s="1" t="s">
        <v>5152</v>
      </c>
      <c r="K385" s="20" t="str">
        <f>TEXT(J385,"YYYY")</f>
        <v>2007</v>
      </c>
      <c r="L385" s="1">
        <f>H385-(TEXT(I385,"YYYY")-TEXT(J385,"YYYY"))</f>
        <v>107</v>
      </c>
      <c r="M385" s="1" t="s">
        <v>79</v>
      </c>
      <c r="N385" s="20" t="s">
        <v>53</v>
      </c>
    </row>
    <row r="386" spans="10:14">
      <c r="J386" s="1" t="s">
        <v>1918</v>
      </c>
      <c r="K386" s="20" t="str">
        <f>TEXT(J386,"YYYY")</f>
        <v>2007</v>
      </c>
      <c r="L386" s="1">
        <f>H386-(TEXT(I386,"YYYY")-TEXT(J386,"YYYY"))</f>
        <v>107</v>
      </c>
      <c r="M386" s="1" t="s">
        <v>60</v>
      </c>
      <c r="N386" s="20" t="s">
        <v>53</v>
      </c>
    </row>
    <row r="387" spans="10:14">
      <c r="J387" s="1" t="s">
        <v>1918</v>
      </c>
      <c r="K387" s="20" t="str">
        <f>TEXT(J387,"YYYY")</f>
        <v>2007</v>
      </c>
      <c r="L387" s="1">
        <f>H387-(TEXT(I387,"YYYY")-TEXT(J387,"YYYY"))</f>
        <v>107</v>
      </c>
      <c r="M387" s="1" t="s">
        <v>79</v>
      </c>
      <c r="N387" s="20" t="s">
        <v>53</v>
      </c>
    </row>
    <row r="388" spans="10:14">
      <c r="J388" s="1" t="s">
        <v>1918</v>
      </c>
      <c r="K388" s="20" t="str">
        <f>TEXT(J388,"YYYY")</f>
        <v>2007</v>
      </c>
      <c r="L388" s="1">
        <f>H388-(TEXT(I388,"YYYY")-TEXT(J388,"YYYY"))</f>
        <v>107</v>
      </c>
      <c r="M388" s="1" t="s">
        <v>60</v>
      </c>
      <c r="N388" s="20" t="s">
        <v>53</v>
      </c>
    </row>
    <row r="389" spans="10:14">
      <c r="J389" s="1" t="s">
        <v>1918</v>
      </c>
      <c r="K389" s="20" t="str">
        <f>TEXT(J389,"YYYY")</f>
        <v>2007</v>
      </c>
      <c r="L389" s="1">
        <f>H389-(TEXT(I389,"YYYY")-TEXT(J389,"YYYY"))</f>
        <v>107</v>
      </c>
      <c r="M389" s="1" t="s">
        <v>60</v>
      </c>
      <c r="N389" s="20" t="s">
        <v>53</v>
      </c>
    </row>
    <row r="390" spans="10:14">
      <c r="J390" s="1" t="s">
        <v>1918</v>
      </c>
      <c r="K390" s="20" t="str">
        <f>TEXT(J390,"YYYY")</f>
        <v>2007</v>
      </c>
      <c r="L390" s="1">
        <f>H390-(TEXT(I390,"YYYY")-TEXT(J390,"YYYY"))</f>
        <v>107</v>
      </c>
      <c r="M390" s="1" t="s">
        <v>60</v>
      </c>
      <c r="N390" s="20" t="s">
        <v>53</v>
      </c>
    </row>
    <row r="391" spans="10:14">
      <c r="J391" s="1" t="s">
        <v>1918</v>
      </c>
      <c r="K391" s="20" t="str">
        <f>TEXT(J391,"YYYY")</f>
        <v>2007</v>
      </c>
      <c r="L391" s="1">
        <f>H391-(TEXT(I391,"YYYY")-TEXT(J391,"YYYY"))</f>
        <v>107</v>
      </c>
      <c r="M391" s="1" t="s">
        <v>60</v>
      </c>
      <c r="N391" s="20" t="s">
        <v>53</v>
      </c>
    </row>
    <row r="392" spans="10:14">
      <c r="J392" s="1" t="s">
        <v>1918</v>
      </c>
      <c r="K392" s="20" t="str">
        <f>TEXT(J392,"YYYY")</f>
        <v>2007</v>
      </c>
      <c r="L392" s="1">
        <f>H392-(TEXT(I392,"YYYY")-TEXT(J392,"YYYY"))</f>
        <v>107</v>
      </c>
      <c r="M392" s="1"/>
      <c r="N392" s="20" t="s">
        <v>53</v>
      </c>
    </row>
    <row r="393" spans="10:14">
      <c r="J393" s="1" t="s">
        <v>1918</v>
      </c>
      <c r="K393" s="20" t="str">
        <f>TEXT(J393,"YYYY")</f>
        <v>2007</v>
      </c>
      <c r="L393" s="1">
        <f>H393-(TEXT(I393,"YYYY")-TEXT(J393,"YYYY"))</f>
        <v>107</v>
      </c>
      <c r="M393" s="1" t="s">
        <v>60</v>
      </c>
      <c r="N393" s="20" t="s">
        <v>53</v>
      </c>
    </row>
    <row r="394" spans="10:14">
      <c r="J394" s="1" t="s">
        <v>6809</v>
      </c>
      <c r="K394" s="20" t="str">
        <f>TEXT(J394,"YYYY")</f>
        <v>2007</v>
      </c>
      <c r="L394" s="1">
        <f>H394-(TEXT(I394,"YYYY")-TEXT(J394,"YYYY"))</f>
        <v>107</v>
      </c>
      <c r="M394" s="1" t="s">
        <v>60</v>
      </c>
      <c r="N394" s="20" t="s">
        <v>53</v>
      </c>
    </row>
    <row r="395" spans="10:14">
      <c r="J395" s="1" t="s">
        <v>7024</v>
      </c>
      <c r="K395" s="20" t="str">
        <f>TEXT(J395,"YYYY")</f>
        <v>2007</v>
      </c>
      <c r="L395" s="1">
        <f>H395-(TEXT(I395,"YYYY")-TEXT(J395,"YYYY"))</f>
        <v>107</v>
      </c>
      <c r="M395" s="1" t="s">
        <v>79</v>
      </c>
      <c r="N395" s="20" t="s">
        <v>53</v>
      </c>
    </row>
    <row r="396" spans="10:14">
      <c r="J396" s="1" t="s">
        <v>7099</v>
      </c>
      <c r="K396" s="20" t="str">
        <f>TEXT(J396,"YYYY")</f>
        <v>2007</v>
      </c>
      <c r="L396" s="1">
        <f>H396-(TEXT(I396,"YYYY")-TEXT(J396,"YYYY"))</f>
        <v>107</v>
      </c>
      <c r="M396" s="1" t="s">
        <v>79</v>
      </c>
      <c r="N396" s="20" t="s">
        <v>53</v>
      </c>
    </row>
    <row r="397" spans="10:14">
      <c r="J397" s="1" t="s">
        <v>7295</v>
      </c>
      <c r="K397" s="20" t="str">
        <f>TEXT(J397,"YYYY")</f>
        <v>2007</v>
      </c>
      <c r="L397" s="1">
        <f>H397-(TEXT(I397,"YYYY")-TEXT(J397,"YYYY"))</f>
        <v>107</v>
      </c>
      <c r="M397" s="1" t="s">
        <v>60</v>
      </c>
      <c r="N397" s="20" t="s">
        <v>53</v>
      </c>
    </row>
    <row r="398" spans="10:14">
      <c r="J398" s="1" t="s">
        <v>7295</v>
      </c>
      <c r="K398" s="20" t="str">
        <f>TEXT(J398,"YYYY")</f>
        <v>2007</v>
      </c>
      <c r="L398" s="1">
        <f>H398-(TEXT(I398,"YYYY")-TEXT(J398,"YYYY"))</f>
        <v>107</v>
      </c>
      <c r="M398" s="1" t="s">
        <v>79</v>
      </c>
      <c r="N398" s="20" t="s">
        <v>53</v>
      </c>
    </row>
    <row r="399" spans="10:14">
      <c r="J399" s="1" t="s">
        <v>2559</v>
      </c>
      <c r="K399" s="20" t="str">
        <f>TEXT(J399,"YYYY")</f>
        <v>2007</v>
      </c>
      <c r="L399" s="1">
        <f>H399-(TEXT(I399,"YYYY")-TEXT(J399,"YYYY"))</f>
        <v>107</v>
      </c>
      <c r="M399" s="1" t="s">
        <v>79</v>
      </c>
      <c r="N399" s="20" t="s">
        <v>53</v>
      </c>
    </row>
    <row r="400" spans="10:14">
      <c r="J400" s="1" t="s">
        <v>1918</v>
      </c>
      <c r="K400" s="20" t="str">
        <f>TEXT(J400,"YYYY")</f>
        <v>2007</v>
      </c>
      <c r="L400" s="1">
        <f>H400-(TEXT(I400,"YYYY")-TEXT(J400,"YYYY"))</f>
        <v>107</v>
      </c>
      <c r="M400" s="1" t="s">
        <v>60</v>
      </c>
      <c r="N400" s="20" t="s">
        <v>53</v>
      </c>
    </row>
    <row r="401" spans="10:14">
      <c r="J401" s="1" t="s">
        <v>7891</v>
      </c>
      <c r="K401" s="20" t="str">
        <f>TEXT(J401,"YYYY")</f>
        <v>2007</v>
      </c>
      <c r="L401" s="1">
        <f>H401-(TEXT(I401,"YYYY")-TEXT(J401,"YYYY"))</f>
        <v>107</v>
      </c>
      <c r="M401" s="1" t="s">
        <v>60</v>
      </c>
      <c r="N401" s="20" t="s">
        <v>53</v>
      </c>
    </row>
    <row r="402" spans="10:14">
      <c r="J402" s="1" t="s">
        <v>7971</v>
      </c>
      <c r="K402" s="20" t="str">
        <f>TEXT(J402,"YYYY")</f>
        <v>2007</v>
      </c>
      <c r="L402" s="1">
        <f>H402-(TEXT(I402,"YYYY")-TEXT(J402,"YYYY"))</f>
        <v>107</v>
      </c>
      <c r="M402" s="1" t="s">
        <v>79</v>
      </c>
      <c r="N402" s="20" t="s">
        <v>53</v>
      </c>
    </row>
    <row r="403" spans="10:14">
      <c r="J403" s="1" t="s">
        <v>7891</v>
      </c>
      <c r="K403" s="20" t="str">
        <f>TEXT(J403,"YYYY")</f>
        <v>2007</v>
      </c>
      <c r="L403" s="1">
        <f>H403-(TEXT(I403,"YYYY")-TEXT(J403,"YYYY"))</f>
        <v>107</v>
      </c>
      <c r="M403" s="1" t="s">
        <v>79</v>
      </c>
      <c r="N403" s="20" t="s">
        <v>53</v>
      </c>
    </row>
    <row r="404" spans="10:14">
      <c r="J404" s="1" t="s">
        <v>8923</v>
      </c>
      <c r="K404" s="20" t="str">
        <f>TEXT(J404,"YYYY")</f>
        <v>2007</v>
      </c>
      <c r="L404" s="1">
        <f>H404-(TEXT(I404,"YYYY")-TEXT(J404,"YYYY"))</f>
        <v>107</v>
      </c>
      <c r="M404" s="1" t="s">
        <v>60</v>
      </c>
      <c r="N404" s="20" t="s">
        <v>53</v>
      </c>
    </row>
    <row r="405" spans="10:14">
      <c r="J405" s="1" t="s">
        <v>9178</v>
      </c>
      <c r="K405" s="20" t="str">
        <f>TEXT(J405,"YYYY")</f>
        <v>2007</v>
      </c>
      <c r="L405" s="1">
        <f>H405-(TEXT(I405,"YYYY")-TEXT(J405,"YYYY"))</f>
        <v>107</v>
      </c>
      <c r="M405" s="1" t="s">
        <v>60</v>
      </c>
      <c r="N405" s="20" t="s">
        <v>53</v>
      </c>
    </row>
    <row r="406" spans="10:14">
      <c r="J406" s="1" t="s">
        <v>7891</v>
      </c>
      <c r="K406" s="20" t="str">
        <f>TEXT(J406,"YYYY")</f>
        <v>2007</v>
      </c>
      <c r="L406" s="1">
        <f>H406-(TEXT(I406,"YYYY")-TEXT(J406,"YYYY"))</f>
        <v>107</v>
      </c>
      <c r="M406" s="1" t="s">
        <v>60</v>
      </c>
      <c r="N406" s="20" t="s">
        <v>53</v>
      </c>
    </row>
    <row r="407" spans="10:14">
      <c r="J407" s="1" t="s">
        <v>9480</v>
      </c>
      <c r="K407" s="20" t="str">
        <f>TEXT(J407,"YYYY")</f>
        <v>2007</v>
      </c>
      <c r="L407" s="1">
        <f>H407-(TEXT(I407,"YYYY")-TEXT(J407,"YYYY"))</f>
        <v>107</v>
      </c>
      <c r="M407" s="1" t="s">
        <v>60</v>
      </c>
      <c r="N407" s="20" t="s">
        <v>53</v>
      </c>
    </row>
    <row r="408" spans="10:14">
      <c r="J408" s="1" t="s">
        <v>9711</v>
      </c>
      <c r="K408" s="20" t="str">
        <f>TEXT(J408,"YYYY")</f>
        <v>2007</v>
      </c>
      <c r="L408" s="1">
        <f>H408-(TEXT(I408,"YYYY")-TEXT(J408,"YYYY"))</f>
        <v>107</v>
      </c>
      <c r="M408" s="1" t="s">
        <v>60</v>
      </c>
      <c r="N408" s="20" t="s">
        <v>53</v>
      </c>
    </row>
    <row r="409" spans="10:14">
      <c r="J409" s="1" t="s">
        <v>1918</v>
      </c>
      <c r="K409" s="20" t="str">
        <f>TEXT(J409,"YYYY")</f>
        <v>2007</v>
      </c>
      <c r="L409" s="1">
        <f>H409-(TEXT(I409,"YYYY")-TEXT(J409,"YYYY"))</f>
        <v>107</v>
      </c>
      <c r="M409" s="1" t="s">
        <v>60</v>
      </c>
      <c r="N409" s="20" t="s">
        <v>53</v>
      </c>
    </row>
    <row r="410" spans="10:14">
      <c r="J410" s="1" t="s">
        <v>9785</v>
      </c>
      <c r="K410" s="20" t="str">
        <f>TEXT(J410,"YYYY")</f>
        <v>2007</v>
      </c>
      <c r="L410" s="1">
        <f>H410-(TEXT(I410,"YYYY")-TEXT(J410,"YYYY"))</f>
        <v>107</v>
      </c>
      <c r="M410" s="1" t="s">
        <v>79</v>
      </c>
      <c r="N410" s="20" t="s">
        <v>53</v>
      </c>
    </row>
    <row r="411" spans="10:14">
      <c r="J411" s="1" t="s">
        <v>9794</v>
      </c>
      <c r="K411" s="20" t="str">
        <f>TEXT(J411,"YYYY")</f>
        <v>2007</v>
      </c>
      <c r="L411" s="1">
        <f>H411-(TEXT(I411,"YYYY")-TEXT(J411,"YYYY"))</f>
        <v>107</v>
      </c>
      <c r="M411" s="1" t="s">
        <v>79</v>
      </c>
      <c r="N411" s="20" t="s">
        <v>53</v>
      </c>
    </row>
    <row r="412" spans="10:14">
      <c r="J412" s="1" t="s">
        <v>9794</v>
      </c>
      <c r="K412" s="20" t="str">
        <f>TEXT(J412,"YYYY")</f>
        <v>2007</v>
      </c>
      <c r="L412" s="1">
        <f>H412-(TEXT(I412,"YYYY")-TEXT(J412,"YYYY"))</f>
        <v>107</v>
      </c>
      <c r="M412" s="1" t="s">
        <v>60</v>
      </c>
      <c r="N412" s="20" t="s">
        <v>53</v>
      </c>
    </row>
    <row r="413" spans="10:14">
      <c r="J413" s="1" t="s">
        <v>1918</v>
      </c>
      <c r="K413" s="20" t="str">
        <f>TEXT(J413,"YYYY")</f>
        <v>2007</v>
      </c>
      <c r="L413" s="1">
        <f>H413-(TEXT(I413,"YYYY")-TEXT(J413,"YYYY"))</f>
        <v>107</v>
      </c>
      <c r="M413" s="1" t="s">
        <v>79</v>
      </c>
      <c r="N413" s="20" t="s">
        <v>53</v>
      </c>
    </row>
    <row r="414" spans="10:14">
      <c r="J414" s="1" t="s">
        <v>10401</v>
      </c>
      <c r="K414" s="20" t="str">
        <f>TEXT(J414,"YYYY")</f>
        <v>2007</v>
      </c>
      <c r="L414" s="1">
        <f>H414-(TEXT(I414,"YYYY")-TEXT(J414,"YYYY"))</f>
        <v>107</v>
      </c>
      <c r="M414" s="1" t="s">
        <v>60</v>
      </c>
      <c r="N414" s="20" t="s">
        <v>53</v>
      </c>
    </row>
    <row r="415" spans="10:14">
      <c r="J415" s="1" t="s">
        <v>10465</v>
      </c>
      <c r="K415" s="20" t="str">
        <f>TEXT(J415,"YYYY")</f>
        <v>2007</v>
      </c>
      <c r="L415" s="1">
        <f>H415-(TEXT(I415,"YYYY")-TEXT(J415,"YYYY"))</f>
        <v>107</v>
      </c>
      <c r="M415" s="1" t="s">
        <v>60</v>
      </c>
      <c r="N415" s="20" t="s">
        <v>53</v>
      </c>
    </row>
    <row r="416" spans="10:14">
      <c r="J416" s="1" t="s">
        <v>1918</v>
      </c>
      <c r="K416" s="20" t="str">
        <f>TEXT(J416,"YYYY")</f>
        <v>2007</v>
      </c>
      <c r="L416" s="1">
        <f>H416-(TEXT(I416,"YYYY")-TEXT(J416,"YYYY"))</f>
        <v>107</v>
      </c>
      <c r="M416" s="1" t="s">
        <v>60</v>
      </c>
      <c r="N416" s="20" t="s">
        <v>53</v>
      </c>
    </row>
    <row r="417" spans="10:15">
      <c r="J417" s="1" t="s">
        <v>10556</v>
      </c>
      <c r="K417" s="20" t="str">
        <f>TEXT(J417,"YYYY")</f>
        <v>2007</v>
      </c>
      <c r="L417" s="1">
        <f>H417-(TEXT(I417,"YYYY")-TEXT(J417,"YYYY"))</f>
        <v>107</v>
      </c>
      <c r="M417" s="1" t="s">
        <v>60</v>
      </c>
      <c r="N417" s="20" t="s">
        <v>53</v>
      </c>
    </row>
    <row r="418" spans="10:15">
      <c r="J418" s="1" t="s">
        <v>10764</v>
      </c>
      <c r="K418" s="20" t="str">
        <f>TEXT(J418,"YYYY")</f>
        <v>2007</v>
      </c>
      <c r="L418" s="1">
        <f>H418-(TEXT(I418,"YYYY")-TEXT(J418,"YYYY"))</f>
        <v>107</v>
      </c>
      <c r="M418" s="1" t="s">
        <v>60</v>
      </c>
      <c r="N418" s="20" t="s">
        <v>53</v>
      </c>
    </row>
    <row r="419" spans="10:15">
      <c r="J419" s="1" t="s">
        <v>9480</v>
      </c>
      <c r="K419" s="20" t="str">
        <f>TEXT(J419,"YYYY")</f>
        <v>2007</v>
      </c>
      <c r="L419" s="1">
        <f>H419-(TEXT(I419,"YYYY")-TEXT(J419,"YYYY"))</f>
        <v>107</v>
      </c>
      <c r="M419" s="1" t="s">
        <v>60</v>
      </c>
      <c r="N419" s="20" t="s">
        <v>53</v>
      </c>
    </row>
    <row r="420" spans="10:15">
      <c r="J420" s="1" t="s">
        <v>11207</v>
      </c>
      <c r="K420" s="20" t="str">
        <f>TEXT(J420,"YYYY")</f>
        <v>2007</v>
      </c>
      <c r="L420" s="1">
        <f>H420-(TEXT(I420,"YYYY")-TEXT(J420,"YYYY"))</f>
        <v>107</v>
      </c>
      <c r="M420" s="1" t="s">
        <v>79</v>
      </c>
      <c r="N420" s="20" t="s">
        <v>53</v>
      </c>
    </row>
    <row r="421" spans="10:15">
      <c r="J421" s="1" t="s">
        <v>11280</v>
      </c>
      <c r="K421" s="20" t="str">
        <f>TEXT(J421,"YYYY")</f>
        <v>2007</v>
      </c>
      <c r="L421" s="1">
        <f>H421-(TEXT(I421,"YYYY")-TEXT(J421,"YYYY"))</f>
        <v>107</v>
      </c>
      <c r="M421" s="1" t="s">
        <v>60</v>
      </c>
      <c r="N421" s="20" t="s">
        <v>53</v>
      </c>
    </row>
    <row r="422" spans="10:15">
      <c r="J422" s="1" t="s">
        <v>11513</v>
      </c>
      <c r="K422" s="20" t="str">
        <f>TEXT(J422,"YYYY")</f>
        <v>2007</v>
      </c>
      <c r="L422" s="1">
        <f>H422-(TEXT(I422,"YYYY")-TEXT(J422,"YYYY"))</f>
        <v>107</v>
      </c>
      <c r="M422" s="1" t="s">
        <v>60</v>
      </c>
      <c r="N422" s="20" t="s">
        <v>53</v>
      </c>
    </row>
    <row r="423" spans="10:15">
      <c r="J423" s="1" t="s">
        <v>11555</v>
      </c>
      <c r="K423" s="20" t="str">
        <f>TEXT(J423,"YYYY")</f>
        <v>2007</v>
      </c>
      <c r="L423" s="1">
        <f>H423-(TEXT(I423,"YYYY")-TEXT(J423,"YYYY"))</f>
        <v>107</v>
      </c>
      <c r="M423" s="1" t="s">
        <v>79</v>
      </c>
      <c r="N423" s="20" t="s">
        <v>53</v>
      </c>
    </row>
    <row r="424" spans="10:15">
      <c r="J424" s="1" t="s">
        <v>11555</v>
      </c>
      <c r="K424" s="20" t="str">
        <f>TEXT(J424,"YYYY")</f>
        <v>2007</v>
      </c>
      <c r="L424" s="1">
        <f>H424-(TEXT(I424,"YYYY")-TEXT(J424,"YYYY"))</f>
        <v>107</v>
      </c>
      <c r="M424" s="1" t="s">
        <v>60</v>
      </c>
      <c r="N424" s="20" t="s">
        <v>53</v>
      </c>
    </row>
    <row r="425" spans="10:15">
      <c r="J425" s="1" t="s">
        <v>1918</v>
      </c>
      <c r="K425" s="20" t="str">
        <f>TEXT(J425,"YYYY")</f>
        <v>2007</v>
      </c>
      <c r="L425" s="1">
        <f>H425-(TEXT(I425,"YYYY")-TEXT(J425,"YYYY"))</f>
        <v>107</v>
      </c>
      <c r="M425" s="1" t="s">
        <v>79</v>
      </c>
      <c r="N425" s="20" t="s">
        <v>53</v>
      </c>
    </row>
    <row r="426" spans="10:15">
      <c r="J426" s="1" t="s">
        <v>1918</v>
      </c>
      <c r="K426" s="20" t="str">
        <f>TEXT(J426,"YYYY")</f>
        <v>2007</v>
      </c>
      <c r="L426" s="1">
        <f>H426-(TEXT(I426,"YYYY")-TEXT(J426,"YYYY"))</f>
        <v>107</v>
      </c>
      <c r="M426" s="1"/>
      <c r="N426" s="20" t="s">
        <v>54</v>
      </c>
    </row>
    <row r="427" spans="10:15">
      <c r="J427" s="1" t="s">
        <v>1815</v>
      </c>
      <c r="K427" s="20" t="str">
        <f>TEXT(J427,"YYYY")</f>
        <v>2008</v>
      </c>
      <c r="L427" s="1">
        <f>H427-(TEXT(I427,"YYYY")-TEXT(J427,"YYYY"))</f>
        <v>108</v>
      </c>
      <c r="M427" s="1" t="s">
        <v>60</v>
      </c>
      <c r="N427" s="20" t="s">
        <v>50</v>
      </c>
      <c r="O427">
        <f>COUNTA(N427:N449)</f>
        <v>23</v>
      </c>
    </row>
    <row r="428" spans="10:15">
      <c r="J428" s="1" t="s">
        <v>2959</v>
      </c>
      <c r="K428" s="20" t="str">
        <f>TEXT(J428,"YYYY")</f>
        <v>2008</v>
      </c>
      <c r="L428" s="1">
        <f>H428-(TEXT(I428,"YYYY")-TEXT(J428,"YYYY"))</f>
        <v>108</v>
      </c>
      <c r="M428" s="1" t="s">
        <v>79</v>
      </c>
      <c r="N428" s="20" t="s">
        <v>50</v>
      </c>
    </row>
    <row r="429" spans="10:15">
      <c r="J429" s="1" t="s">
        <v>4156</v>
      </c>
      <c r="K429" s="20" t="str">
        <f>TEXT(J429,"YYYY")</f>
        <v>2008</v>
      </c>
      <c r="L429" s="1">
        <f>H429-(TEXT(I429,"YYYY")-TEXT(J429,"YYYY"))</f>
        <v>108</v>
      </c>
      <c r="M429" s="1" t="s">
        <v>60</v>
      </c>
      <c r="N429" s="20" t="s">
        <v>50</v>
      </c>
    </row>
    <row r="430" spans="10:15">
      <c r="J430" s="1" t="s">
        <v>4156</v>
      </c>
      <c r="K430" s="20" t="str">
        <f>TEXT(J430,"YYYY")</f>
        <v>2008</v>
      </c>
      <c r="L430" s="1">
        <f>H430-(TEXT(I430,"YYYY")-TEXT(J430,"YYYY"))</f>
        <v>108</v>
      </c>
      <c r="M430" s="1" t="s">
        <v>60</v>
      </c>
      <c r="N430" s="20" t="s">
        <v>50</v>
      </c>
    </row>
    <row r="431" spans="10:15">
      <c r="J431" s="1" t="s">
        <v>1815</v>
      </c>
      <c r="K431" s="20" t="str">
        <f>TEXT(J431,"YYYY")</f>
        <v>2008</v>
      </c>
      <c r="L431" s="1">
        <f>H431-(TEXT(I431,"YYYY")-TEXT(J431,"YYYY"))</f>
        <v>108</v>
      </c>
      <c r="M431" s="1" t="s">
        <v>79</v>
      </c>
      <c r="N431" s="20" t="s">
        <v>50</v>
      </c>
    </row>
    <row r="432" spans="10:15">
      <c r="J432" s="1" t="s">
        <v>6615</v>
      </c>
      <c r="K432" s="20" t="str">
        <f>TEXT(J432,"YYYY")</f>
        <v>2008</v>
      </c>
      <c r="L432" s="1">
        <f>H432-(TEXT(I432,"YYYY")-TEXT(J432,"YYYY"))</f>
        <v>108</v>
      </c>
      <c r="M432" s="1" t="s">
        <v>60</v>
      </c>
      <c r="N432" s="20" t="s">
        <v>50</v>
      </c>
    </row>
    <row r="433" spans="10:14">
      <c r="J433" s="1" t="s">
        <v>4156</v>
      </c>
      <c r="K433" s="20" t="str">
        <f>TEXT(J433,"YYYY")</f>
        <v>2008</v>
      </c>
      <c r="L433" s="1">
        <f>H433-(TEXT(I433,"YYYY")-TEXT(J433,"YYYY"))</f>
        <v>108</v>
      </c>
      <c r="M433" s="1" t="s">
        <v>79</v>
      </c>
      <c r="N433" s="20" t="s">
        <v>50</v>
      </c>
    </row>
    <row r="434" spans="10:14">
      <c r="J434" s="1" t="s">
        <v>1815</v>
      </c>
      <c r="K434" s="20" t="str">
        <f>TEXT(J434,"YYYY")</f>
        <v>2008</v>
      </c>
      <c r="L434" s="1">
        <f>H434-(TEXT(I434,"YYYY")-TEXT(J434,"YYYY"))</f>
        <v>108</v>
      </c>
      <c r="M434" s="1"/>
      <c r="N434" s="20" t="s">
        <v>50</v>
      </c>
    </row>
    <row r="435" spans="10:14">
      <c r="J435" s="1" t="s">
        <v>8216</v>
      </c>
      <c r="K435" s="20" t="str">
        <f>TEXT(J435,"YYYY")</f>
        <v>2008</v>
      </c>
      <c r="L435" s="1">
        <f>H435-(TEXT(I435,"YYYY")-TEXT(J435,"YYYY"))</f>
        <v>108</v>
      </c>
      <c r="M435" s="1" t="s">
        <v>60</v>
      </c>
      <c r="N435" s="20" t="s">
        <v>50</v>
      </c>
    </row>
    <row r="436" spans="10:14">
      <c r="J436" s="1" t="s">
        <v>1815</v>
      </c>
      <c r="K436" s="20" t="str">
        <f>TEXT(J436,"YYYY")</f>
        <v>2008</v>
      </c>
      <c r="L436" s="1">
        <f>H436-(TEXT(I436,"YYYY")-TEXT(J436,"YYYY"))</f>
        <v>108</v>
      </c>
      <c r="M436" s="1" t="s">
        <v>60</v>
      </c>
      <c r="N436" s="20" t="s">
        <v>50</v>
      </c>
    </row>
    <row r="437" spans="10:14">
      <c r="J437" s="1" t="s">
        <v>9089</v>
      </c>
      <c r="K437" s="20" t="str">
        <f>TEXT(J437,"YYYY")</f>
        <v>2008</v>
      </c>
      <c r="L437" s="1">
        <f>H437-(TEXT(I437,"YYYY")-TEXT(J437,"YYYY"))</f>
        <v>108</v>
      </c>
      <c r="M437" s="1" t="s">
        <v>79</v>
      </c>
      <c r="N437" s="20" t="s">
        <v>50</v>
      </c>
    </row>
    <row r="438" spans="10:14">
      <c r="J438" s="1" t="s">
        <v>9223</v>
      </c>
      <c r="K438" s="20" t="str">
        <f>TEXT(J438,"YYYY")</f>
        <v>2008</v>
      </c>
      <c r="L438" s="1">
        <f>H438-(TEXT(I438,"YYYY")-TEXT(J438,"YYYY"))</f>
        <v>108</v>
      </c>
      <c r="M438" s="1" t="s">
        <v>60</v>
      </c>
      <c r="N438" s="20" t="s">
        <v>50</v>
      </c>
    </row>
    <row r="439" spans="10:14">
      <c r="J439" s="1" t="s">
        <v>575</v>
      </c>
      <c r="K439" s="20" t="str">
        <f>TEXT(J439,"YYYY")</f>
        <v>2008</v>
      </c>
      <c r="L439" s="1">
        <f>H439-(TEXT(I439,"YYYY")-TEXT(J439,"YYYY"))</f>
        <v>108</v>
      </c>
      <c r="M439" s="1" t="s">
        <v>60</v>
      </c>
      <c r="N439" s="20" t="s">
        <v>50</v>
      </c>
    </row>
    <row r="440" spans="10:14">
      <c r="J440" s="1" t="s">
        <v>9883</v>
      </c>
      <c r="K440" s="20" t="str">
        <f>TEXT(J440,"YYYY")</f>
        <v>2008</v>
      </c>
      <c r="L440" s="1">
        <f>H440-(TEXT(I440,"YYYY")-TEXT(J440,"YYYY"))</f>
        <v>108</v>
      </c>
      <c r="M440" s="1" t="s">
        <v>60</v>
      </c>
      <c r="N440" s="20" t="s">
        <v>50</v>
      </c>
    </row>
    <row r="441" spans="10:14">
      <c r="J441" s="1" t="s">
        <v>2397</v>
      </c>
      <c r="K441" s="20" t="str">
        <f>TEXT(J441,"YYYY")</f>
        <v>2008</v>
      </c>
      <c r="L441" s="1">
        <f>H441-(TEXT(I441,"YYYY")-TEXT(J441,"YYYY"))</f>
        <v>108</v>
      </c>
      <c r="M441" s="1" t="s">
        <v>60</v>
      </c>
      <c r="N441" s="20" t="s">
        <v>50</v>
      </c>
    </row>
    <row r="442" spans="10:14">
      <c r="J442" s="1" t="s">
        <v>1815</v>
      </c>
      <c r="K442" s="20" t="str">
        <f>TEXT(J442,"YYYY")</f>
        <v>2008</v>
      </c>
      <c r="L442" s="1">
        <f>H442-(TEXT(I442,"YYYY")-TEXT(J442,"YYYY"))</f>
        <v>108</v>
      </c>
      <c r="M442" s="1" t="s">
        <v>60</v>
      </c>
      <c r="N442" s="20" t="s">
        <v>50</v>
      </c>
    </row>
    <row r="443" spans="10:14">
      <c r="J443" s="1" t="s">
        <v>11209</v>
      </c>
      <c r="K443" s="20" t="str">
        <f>TEXT(J443,"YYYY")</f>
        <v>2008</v>
      </c>
      <c r="L443" s="1">
        <f>H443-(TEXT(I443,"YYYY")-TEXT(J443,"YYYY"))</f>
        <v>108</v>
      </c>
      <c r="M443" s="1" t="s">
        <v>60</v>
      </c>
      <c r="N443" s="20" t="s">
        <v>50</v>
      </c>
    </row>
    <row r="444" spans="10:14">
      <c r="J444" s="1" t="s">
        <v>1815</v>
      </c>
      <c r="K444" s="20" t="str">
        <f>TEXT(J444,"YYYY")</f>
        <v>2008</v>
      </c>
      <c r="L444" s="1">
        <f>H444-(TEXT(I444,"YYYY")-TEXT(J444,"YYYY"))</f>
        <v>108</v>
      </c>
      <c r="M444" s="1" t="s">
        <v>60</v>
      </c>
      <c r="N444" s="20" t="s">
        <v>50</v>
      </c>
    </row>
    <row r="445" spans="10:14">
      <c r="J445" s="1" t="s">
        <v>1815</v>
      </c>
      <c r="K445" s="20" t="str">
        <f>TEXT(J445,"YYYY")</f>
        <v>2008</v>
      </c>
      <c r="L445" s="1">
        <f>H445-(TEXT(I445,"YYYY")-TEXT(J445,"YYYY"))</f>
        <v>108</v>
      </c>
      <c r="M445" s="1" t="s">
        <v>60</v>
      </c>
      <c r="N445" s="20" t="s">
        <v>50</v>
      </c>
    </row>
    <row r="446" spans="10:14">
      <c r="J446" s="1" t="s">
        <v>11785</v>
      </c>
      <c r="K446" s="20" t="str">
        <f>TEXT(J446,"YYYY")</f>
        <v>2008</v>
      </c>
      <c r="L446" s="1">
        <f>H446-(TEXT(I446,"YYYY")-TEXT(J446,"YYYY"))</f>
        <v>108</v>
      </c>
      <c r="M446" s="1" t="s">
        <v>79</v>
      </c>
      <c r="N446" s="20" t="s">
        <v>50</v>
      </c>
    </row>
    <row r="447" spans="10:14">
      <c r="J447" s="1" t="s">
        <v>1815</v>
      </c>
      <c r="K447" s="20" t="str">
        <f>TEXT(J447,"YYYY")</f>
        <v>2008</v>
      </c>
      <c r="L447" s="1">
        <f>H447-(TEXT(I447,"YYYY")-TEXT(J447,"YYYY"))</f>
        <v>108</v>
      </c>
      <c r="M447" s="1" t="s">
        <v>79</v>
      </c>
      <c r="N447" s="20" t="s">
        <v>50</v>
      </c>
    </row>
    <row r="448" spans="10:14">
      <c r="J448" s="1" t="s">
        <v>1943</v>
      </c>
      <c r="K448" s="20" t="str">
        <f>TEXT(J448,"YYYY")</f>
        <v>2008</v>
      </c>
      <c r="L448" s="1">
        <f>H448-(TEXT(I448,"YYYY")-TEXT(J448,"YYYY"))</f>
        <v>108</v>
      </c>
      <c r="M448" s="1" t="s">
        <v>60</v>
      </c>
      <c r="N448" s="20" t="s">
        <v>50</v>
      </c>
    </row>
    <row r="449" spans="10:14">
      <c r="J449" s="1" t="s">
        <v>12336</v>
      </c>
      <c r="K449" s="20" t="str">
        <f>TEXT(J449,"YYYY")</f>
        <v>2008</v>
      </c>
      <c r="L449" s="1">
        <f>H449-(TEXT(I449,"YYYY")-TEXT(J449,"YYYY"))</f>
        <v>108</v>
      </c>
      <c r="M449" s="1" t="s">
        <v>79</v>
      </c>
      <c r="N449" s="20" t="s">
        <v>50</v>
      </c>
    </row>
    <row r="450" spans="10:14">
      <c r="J450" s="1" t="s">
        <v>575</v>
      </c>
      <c r="K450" s="20" t="str">
        <f>TEXT(J450,"YYYY")</f>
        <v>2008</v>
      </c>
      <c r="L450" s="1">
        <f>H450-(TEXT(I450,"YYYY")-TEXT(J450,"YYYY"))</f>
        <v>108</v>
      </c>
      <c r="M450" s="1" t="s">
        <v>60</v>
      </c>
      <c r="N450" s="20" t="s">
        <v>53</v>
      </c>
    </row>
    <row r="451" spans="10:14">
      <c r="J451" s="5">
        <v>39448</v>
      </c>
      <c r="K451" s="20" t="str">
        <f>TEXT(J451,"YYYY")</f>
        <v>2008</v>
      </c>
      <c r="L451" s="1">
        <f>H451-(TEXT(I451,"YYYY")-TEXT(J451,"YYYY"))</f>
        <v>108</v>
      </c>
      <c r="M451" s="1" t="s">
        <v>60</v>
      </c>
      <c r="N451" s="20" t="s">
        <v>53</v>
      </c>
    </row>
    <row r="452" spans="10:14">
      <c r="J452" s="1" t="s">
        <v>1815</v>
      </c>
      <c r="K452" s="20" t="str">
        <f>TEXT(J452,"YYYY")</f>
        <v>2008</v>
      </c>
      <c r="L452" s="1">
        <f>H452-(TEXT(I452,"YYYY")-TEXT(J452,"YYYY"))</f>
        <v>108</v>
      </c>
      <c r="M452" s="1" t="s">
        <v>79</v>
      </c>
      <c r="N452" s="20" t="s">
        <v>53</v>
      </c>
    </row>
    <row r="453" spans="10:14">
      <c r="J453" s="1" t="s">
        <v>1943</v>
      </c>
      <c r="K453" s="20" t="str">
        <f>TEXT(J453,"YYYY")</f>
        <v>2008</v>
      </c>
      <c r="L453" s="1">
        <f>H453-(TEXT(I453,"YYYY")-TEXT(J453,"YYYY"))</f>
        <v>108</v>
      </c>
      <c r="M453" s="1" t="s">
        <v>60</v>
      </c>
      <c r="N453" s="20" t="s">
        <v>53</v>
      </c>
    </row>
    <row r="454" spans="10:14">
      <c r="J454" s="1" t="s">
        <v>1815</v>
      </c>
      <c r="K454" s="20" t="str">
        <f>TEXT(J454,"YYYY")</f>
        <v>2008</v>
      </c>
      <c r="L454" s="1">
        <f>H454-(TEXT(I454,"YYYY")-TEXT(J454,"YYYY"))</f>
        <v>108</v>
      </c>
      <c r="M454" s="1" t="s">
        <v>79</v>
      </c>
      <c r="N454" s="20" t="s">
        <v>53</v>
      </c>
    </row>
    <row r="455" spans="10:14">
      <c r="J455" s="1" t="s">
        <v>1943</v>
      </c>
      <c r="K455" s="20" t="str">
        <f>TEXT(J455,"YYYY")</f>
        <v>2008</v>
      </c>
      <c r="L455" s="1">
        <f>H455-(TEXT(I455,"YYYY")-TEXT(J455,"YYYY"))</f>
        <v>108</v>
      </c>
      <c r="M455" s="1" t="s">
        <v>79</v>
      </c>
      <c r="N455" s="20" t="s">
        <v>53</v>
      </c>
    </row>
    <row r="456" spans="10:14">
      <c r="J456" s="1" t="s">
        <v>2324</v>
      </c>
      <c r="K456" s="20" t="str">
        <f>TEXT(J456,"YYYY")</f>
        <v>2008</v>
      </c>
      <c r="L456" s="1">
        <f>H456-(TEXT(I456,"YYYY")-TEXT(J456,"YYYY"))</f>
        <v>108</v>
      </c>
      <c r="M456" s="1" t="s">
        <v>79</v>
      </c>
      <c r="N456" s="20" t="s">
        <v>53</v>
      </c>
    </row>
    <row r="457" spans="10:14">
      <c r="J457" s="1" t="s">
        <v>2352</v>
      </c>
      <c r="K457" s="20" t="str">
        <f>TEXT(J457,"YYYY")</f>
        <v>2008</v>
      </c>
      <c r="L457" s="1">
        <f>H457-(TEXT(I457,"YYYY")-TEXT(J457,"YYYY"))</f>
        <v>108</v>
      </c>
      <c r="M457" s="1" t="s">
        <v>79</v>
      </c>
      <c r="N457" s="20" t="s">
        <v>53</v>
      </c>
    </row>
    <row r="458" spans="10:14">
      <c r="J458" s="1" t="s">
        <v>2364</v>
      </c>
      <c r="K458" s="20" t="str">
        <f>TEXT(J458,"YYYY")</f>
        <v>2008</v>
      </c>
      <c r="L458" s="1">
        <f>H458-(TEXT(I458,"YYYY")-TEXT(J458,"YYYY"))</f>
        <v>108</v>
      </c>
      <c r="M458" s="1" t="s">
        <v>79</v>
      </c>
      <c r="N458" s="20" t="s">
        <v>53</v>
      </c>
    </row>
    <row r="459" spans="10:14">
      <c r="J459" s="1" t="s">
        <v>2397</v>
      </c>
      <c r="K459" s="20" t="str">
        <f>TEXT(J459,"YYYY")</f>
        <v>2008</v>
      </c>
      <c r="L459" s="1">
        <f>H459-(TEXT(I459,"YYYY")-TEXT(J459,"YYYY"))</f>
        <v>108</v>
      </c>
      <c r="M459" s="1" t="s">
        <v>79</v>
      </c>
      <c r="N459" s="20" t="s">
        <v>53</v>
      </c>
    </row>
    <row r="460" spans="10:14">
      <c r="J460" s="1" t="s">
        <v>1943</v>
      </c>
      <c r="K460" s="20" t="str">
        <f>TEXT(J460,"YYYY")</f>
        <v>2008</v>
      </c>
      <c r="L460" s="1">
        <f>H460-(TEXT(I460,"YYYY")-TEXT(J460,"YYYY"))</f>
        <v>108</v>
      </c>
      <c r="M460" s="1" t="s">
        <v>60</v>
      </c>
      <c r="N460" s="20" t="s">
        <v>53</v>
      </c>
    </row>
    <row r="461" spans="10:14">
      <c r="J461" s="1" t="s">
        <v>2868</v>
      </c>
      <c r="K461" s="20" t="str">
        <f>TEXT(J461,"YYYY")</f>
        <v>2008</v>
      </c>
      <c r="L461" s="1">
        <f>H461-(TEXT(I461,"YYYY")-TEXT(J461,"YYYY"))</f>
        <v>108</v>
      </c>
      <c r="M461" s="1" t="s">
        <v>60</v>
      </c>
      <c r="N461" s="20" t="s">
        <v>53</v>
      </c>
    </row>
    <row r="462" spans="10:14">
      <c r="J462" s="1" t="s">
        <v>2959</v>
      </c>
      <c r="K462" s="20" t="str">
        <f>TEXT(J462,"YYYY")</f>
        <v>2008</v>
      </c>
      <c r="L462" s="1">
        <f>H462-(TEXT(I462,"YYYY")-TEXT(J462,"YYYY"))</f>
        <v>108</v>
      </c>
      <c r="M462" s="1" t="s">
        <v>79</v>
      </c>
      <c r="N462" s="20" t="s">
        <v>53</v>
      </c>
    </row>
    <row r="463" spans="10:14">
      <c r="J463" s="1" t="s">
        <v>1943</v>
      </c>
      <c r="K463" s="20" t="str">
        <f>TEXT(J463,"YYYY")</f>
        <v>2008</v>
      </c>
      <c r="L463" s="1">
        <f>H463-(TEXT(I463,"YYYY")-TEXT(J463,"YYYY"))</f>
        <v>108</v>
      </c>
      <c r="M463" s="1" t="s">
        <v>79</v>
      </c>
      <c r="N463" s="20" t="s">
        <v>53</v>
      </c>
    </row>
    <row r="464" spans="10:14">
      <c r="J464" s="1" t="s">
        <v>2868</v>
      </c>
      <c r="K464" s="20" t="str">
        <f>TEXT(J464,"YYYY")</f>
        <v>2008</v>
      </c>
      <c r="L464" s="1">
        <f>H464-(TEXT(I464,"YYYY")-TEXT(J464,"YYYY"))</f>
        <v>108</v>
      </c>
      <c r="M464" s="1" t="s">
        <v>79</v>
      </c>
      <c r="N464" s="20" t="s">
        <v>53</v>
      </c>
    </row>
    <row r="465" spans="10:14">
      <c r="J465" s="1" t="s">
        <v>1815</v>
      </c>
      <c r="K465" s="20" t="str">
        <f>TEXT(J465,"YYYY")</f>
        <v>2008</v>
      </c>
      <c r="L465" s="1">
        <f>H465-(TEXT(I465,"YYYY")-TEXT(J465,"YYYY"))</f>
        <v>108</v>
      </c>
      <c r="M465" s="1" t="s">
        <v>60</v>
      </c>
      <c r="N465" s="20" t="s">
        <v>53</v>
      </c>
    </row>
    <row r="466" spans="10:14">
      <c r="J466" s="1" t="s">
        <v>2868</v>
      </c>
      <c r="K466" s="20" t="str">
        <f>TEXT(J466,"YYYY")</f>
        <v>2008</v>
      </c>
      <c r="L466" s="1">
        <f>H466-(TEXT(I466,"YYYY")-TEXT(J466,"YYYY"))</f>
        <v>108</v>
      </c>
      <c r="M466" s="1" t="s">
        <v>60</v>
      </c>
      <c r="N466" s="20" t="s">
        <v>53</v>
      </c>
    </row>
    <row r="467" spans="10:14">
      <c r="J467" s="1" t="s">
        <v>1815</v>
      </c>
      <c r="K467" s="20" t="str">
        <f>TEXT(J467,"YYYY")</f>
        <v>2008</v>
      </c>
      <c r="L467" s="1">
        <f>H467-(TEXT(I467,"YYYY")-TEXT(J467,"YYYY"))</f>
        <v>108</v>
      </c>
      <c r="M467" s="1" t="s">
        <v>60</v>
      </c>
      <c r="N467" s="20" t="s">
        <v>53</v>
      </c>
    </row>
    <row r="468" spans="10:14">
      <c r="J468" s="1" t="s">
        <v>4156</v>
      </c>
      <c r="K468" s="20" t="str">
        <f>TEXT(J468,"YYYY")</f>
        <v>2008</v>
      </c>
      <c r="L468" s="1">
        <f>H468-(TEXT(I468,"YYYY")-TEXT(J468,"YYYY"))</f>
        <v>108</v>
      </c>
      <c r="M468" s="1" t="s">
        <v>79</v>
      </c>
      <c r="N468" s="20" t="s">
        <v>53</v>
      </c>
    </row>
    <row r="469" spans="10:14">
      <c r="J469" s="1" t="s">
        <v>4405</v>
      </c>
      <c r="K469" s="20" t="str">
        <f>TEXT(J469,"YYYY")</f>
        <v>2008</v>
      </c>
      <c r="L469" s="1">
        <f>H469-(TEXT(I469,"YYYY")-TEXT(J469,"YYYY"))</f>
        <v>108</v>
      </c>
      <c r="M469" s="1" t="s">
        <v>79</v>
      </c>
      <c r="N469" s="20" t="s">
        <v>53</v>
      </c>
    </row>
    <row r="470" spans="10:14">
      <c r="J470" s="1" t="s">
        <v>4156</v>
      </c>
      <c r="K470" s="20" t="str">
        <f>TEXT(J470,"YYYY")</f>
        <v>2008</v>
      </c>
      <c r="L470" s="1">
        <f>H470-(TEXT(I470,"YYYY")-TEXT(J470,"YYYY"))</f>
        <v>108</v>
      </c>
      <c r="M470" s="1" t="s">
        <v>79</v>
      </c>
      <c r="N470" s="20" t="s">
        <v>53</v>
      </c>
    </row>
    <row r="471" spans="10:14">
      <c r="J471" s="1" t="s">
        <v>4156</v>
      </c>
      <c r="K471" s="20" t="str">
        <f>TEXT(J471,"YYYY")</f>
        <v>2008</v>
      </c>
      <c r="L471" s="1">
        <f>H471-(TEXT(I471,"YYYY")-TEXT(J471,"YYYY"))</f>
        <v>108</v>
      </c>
      <c r="M471" s="1" t="s">
        <v>60</v>
      </c>
      <c r="N471" s="20" t="s">
        <v>53</v>
      </c>
    </row>
    <row r="472" spans="10:14">
      <c r="J472" s="1" t="s">
        <v>5284</v>
      </c>
      <c r="K472" s="20" t="str">
        <f>TEXT(J472,"YYYY")</f>
        <v>2008</v>
      </c>
      <c r="L472" s="1">
        <f>H472-(TEXT(I472,"YYYY")-TEXT(J472,"YYYY"))</f>
        <v>108</v>
      </c>
      <c r="M472" s="1" t="s">
        <v>60</v>
      </c>
      <c r="N472" s="20" t="s">
        <v>53</v>
      </c>
    </row>
    <row r="473" spans="10:14">
      <c r="J473" s="1" t="s">
        <v>1815</v>
      </c>
      <c r="K473" s="20" t="str">
        <f>TEXT(J473,"YYYY")</f>
        <v>2008</v>
      </c>
      <c r="L473" s="1">
        <f>H473-(TEXT(I473,"YYYY")-TEXT(J473,"YYYY"))</f>
        <v>108</v>
      </c>
      <c r="M473" s="1" t="s">
        <v>60</v>
      </c>
      <c r="N473" s="20" t="s">
        <v>53</v>
      </c>
    </row>
    <row r="474" spans="10:14">
      <c r="J474" s="1" t="s">
        <v>6307</v>
      </c>
      <c r="K474" s="20" t="str">
        <f>TEXT(J474,"YYYY")</f>
        <v>2008</v>
      </c>
      <c r="L474" s="1">
        <f>H474-(TEXT(I474,"YYYY")-TEXT(J474,"YYYY"))</f>
        <v>108</v>
      </c>
      <c r="M474" s="1" t="s">
        <v>60</v>
      </c>
      <c r="N474" s="20" t="s">
        <v>53</v>
      </c>
    </row>
    <row r="475" spans="10:14">
      <c r="J475" s="1" t="s">
        <v>6615</v>
      </c>
      <c r="K475" s="20" t="str">
        <f>TEXT(J475,"YYYY")</f>
        <v>2008</v>
      </c>
      <c r="L475" s="1">
        <f>H475-(TEXT(I475,"YYYY")-TEXT(J475,"YYYY"))</f>
        <v>108</v>
      </c>
      <c r="M475" s="1" t="s">
        <v>79</v>
      </c>
      <c r="N475" s="20" t="s">
        <v>53</v>
      </c>
    </row>
    <row r="476" spans="10:14">
      <c r="J476" s="1" t="s">
        <v>6615</v>
      </c>
      <c r="K476" s="20" t="str">
        <f>TEXT(J476,"YYYY")</f>
        <v>2008</v>
      </c>
      <c r="L476" s="1">
        <f>H476-(TEXT(I476,"YYYY")-TEXT(J476,"YYYY"))</f>
        <v>108</v>
      </c>
      <c r="M476" s="1" t="s">
        <v>60</v>
      </c>
      <c r="N476" s="20" t="s">
        <v>53</v>
      </c>
    </row>
    <row r="477" spans="10:14">
      <c r="J477" s="1" t="s">
        <v>1815</v>
      </c>
      <c r="K477" s="20" t="str">
        <f>TEXT(J477,"YYYY")</f>
        <v>2008</v>
      </c>
      <c r="L477" s="1">
        <f>H477-(TEXT(I477,"YYYY")-TEXT(J477,"YYYY"))</f>
        <v>108</v>
      </c>
      <c r="M477" s="1" t="s">
        <v>60</v>
      </c>
      <c r="N477" s="20" t="s">
        <v>53</v>
      </c>
    </row>
    <row r="478" spans="10:14">
      <c r="J478" s="1" t="s">
        <v>1815</v>
      </c>
      <c r="K478" s="20" t="str">
        <f>TEXT(J478,"YYYY")</f>
        <v>2008</v>
      </c>
      <c r="L478" s="1">
        <f>H478-(TEXT(I478,"YYYY")-TEXT(J478,"YYYY"))</f>
        <v>108</v>
      </c>
      <c r="M478" s="1" t="s">
        <v>79</v>
      </c>
      <c r="N478" s="20" t="s">
        <v>53</v>
      </c>
    </row>
    <row r="479" spans="10:14">
      <c r="J479" s="1" t="s">
        <v>7258</v>
      </c>
      <c r="K479" s="20" t="str">
        <f>TEXT(J479,"YYYY")</f>
        <v>2008</v>
      </c>
      <c r="L479" s="1">
        <f>H479-(TEXT(I479,"YYYY")-TEXT(J479,"YYYY"))</f>
        <v>108</v>
      </c>
      <c r="M479" s="1" t="s">
        <v>60</v>
      </c>
      <c r="N479" s="20" t="s">
        <v>53</v>
      </c>
    </row>
    <row r="480" spans="10:14">
      <c r="J480" s="1" t="s">
        <v>1815</v>
      </c>
      <c r="K480" s="20" t="str">
        <f>TEXT(J480,"YYYY")</f>
        <v>2008</v>
      </c>
      <c r="L480" s="1">
        <f>H480-(TEXT(I480,"YYYY")-TEXT(J480,"YYYY"))</f>
        <v>108</v>
      </c>
      <c r="M480" s="1" t="s">
        <v>79</v>
      </c>
      <c r="N480" s="20" t="s">
        <v>53</v>
      </c>
    </row>
    <row r="481" spans="10:14">
      <c r="J481" s="1" t="s">
        <v>1815</v>
      </c>
      <c r="K481" s="20" t="str">
        <f>TEXT(J481,"YYYY")</f>
        <v>2008</v>
      </c>
      <c r="L481" s="1">
        <f>H481-(TEXT(I481,"YYYY")-TEXT(J481,"YYYY"))</f>
        <v>108</v>
      </c>
      <c r="M481" s="1" t="s">
        <v>60</v>
      </c>
      <c r="N481" s="20" t="s">
        <v>53</v>
      </c>
    </row>
    <row r="482" spans="10:14">
      <c r="J482" s="1" t="s">
        <v>7734</v>
      </c>
      <c r="K482" s="20" t="str">
        <f>TEXT(J482,"YYYY")</f>
        <v>2008</v>
      </c>
      <c r="L482" s="1">
        <f>H482-(TEXT(I482,"YYYY")-TEXT(J482,"YYYY"))</f>
        <v>108</v>
      </c>
      <c r="M482" s="1" t="s">
        <v>79</v>
      </c>
      <c r="N482" s="20" t="s">
        <v>53</v>
      </c>
    </row>
    <row r="483" spans="10:14">
      <c r="J483" s="1" t="s">
        <v>1815</v>
      </c>
      <c r="K483" s="20" t="str">
        <f>TEXT(J483,"YYYY")</f>
        <v>2008</v>
      </c>
      <c r="L483" s="1">
        <f>H483-(TEXT(I483,"YYYY")-TEXT(J483,"YYYY"))</f>
        <v>108</v>
      </c>
      <c r="M483" s="1"/>
      <c r="N483" s="20" t="s">
        <v>53</v>
      </c>
    </row>
    <row r="484" spans="10:14">
      <c r="J484" s="1" t="s">
        <v>8840</v>
      </c>
      <c r="K484" s="20" t="str">
        <f>TEXT(J484,"YYYY")</f>
        <v>2008</v>
      </c>
      <c r="L484" s="1">
        <f>H484-(TEXT(I484,"YYYY")-TEXT(J484,"YYYY"))</f>
        <v>108</v>
      </c>
      <c r="M484" s="1" t="s">
        <v>60</v>
      </c>
      <c r="N484" s="20" t="s">
        <v>53</v>
      </c>
    </row>
    <row r="485" spans="10:14">
      <c r="J485" s="1" t="s">
        <v>8847</v>
      </c>
      <c r="K485" s="20" t="str">
        <f>TEXT(J485,"YYYY")</f>
        <v>2008</v>
      </c>
      <c r="L485" s="1">
        <f>H485-(TEXT(I485,"YYYY")-TEXT(J485,"YYYY"))</f>
        <v>108</v>
      </c>
      <c r="M485" s="1" t="s">
        <v>60</v>
      </c>
      <c r="N485" s="20" t="s">
        <v>53</v>
      </c>
    </row>
    <row r="486" spans="10:14">
      <c r="J486" s="1" t="s">
        <v>8996</v>
      </c>
      <c r="K486" s="20" t="str">
        <f>TEXT(J486,"YYYY")</f>
        <v>2008</v>
      </c>
      <c r="L486" s="1">
        <f>H486-(TEXT(I486,"YYYY")-TEXT(J486,"YYYY"))</f>
        <v>108</v>
      </c>
      <c r="M486" s="1" t="s">
        <v>79</v>
      </c>
      <c r="N486" s="20" t="s">
        <v>53</v>
      </c>
    </row>
    <row r="487" spans="10:14">
      <c r="J487" s="1" t="s">
        <v>575</v>
      </c>
      <c r="K487" s="20" t="str">
        <f>TEXT(J487,"YYYY")</f>
        <v>2008</v>
      </c>
      <c r="L487" s="1">
        <f>H487-(TEXT(I487,"YYYY")-TEXT(J487,"YYYY"))</f>
        <v>108</v>
      </c>
      <c r="M487" s="1" t="s">
        <v>79</v>
      </c>
      <c r="N487" s="20" t="s">
        <v>53</v>
      </c>
    </row>
    <row r="488" spans="10:14">
      <c r="J488" s="1" t="s">
        <v>575</v>
      </c>
      <c r="K488" s="20" t="str">
        <f>TEXT(J488,"YYYY")</f>
        <v>2008</v>
      </c>
      <c r="L488" s="1">
        <f>H488-(TEXT(I488,"YYYY")-TEXT(J488,"YYYY"))</f>
        <v>108</v>
      </c>
      <c r="M488" s="1" t="s">
        <v>60</v>
      </c>
      <c r="N488" s="20" t="s">
        <v>53</v>
      </c>
    </row>
    <row r="489" spans="10:14">
      <c r="J489" s="1" t="s">
        <v>1815</v>
      </c>
      <c r="K489" s="20" t="str">
        <f>TEXT(J489,"YYYY")</f>
        <v>2008</v>
      </c>
      <c r="L489" s="1">
        <f>H489-(TEXT(I489,"YYYY")-TEXT(J489,"YYYY"))</f>
        <v>108</v>
      </c>
      <c r="M489" s="1" t="s">
        <v>79</v>
      </c>
      <c r="N489" s="20" t="s">
        <v>53</v>
      </c>
    </row>
    <row r="490" spans="10:14">
      <c r="J490" s="1" t="s">
        <v>9517</v>
      </c>
      <c r="K490" s="20" t="str">
        <f>TEXT(J490,"YYYY")</f>
        <v>2008</v>
      </c>
      <c r="L490" s="1">
        <f>H490-(TEXT(I490,"YYYY")-TEXT(J490,"YYYY"))</f>
        <v>108</v>
      </c>
      <c r="M490" s="1" t="s">
        <v>79</v>
      </c>
      <c r="N490" s="20" t="s">
        <v>53</v>
      </c>
    </row>
    <row r="491" spans="10:14">
      <c r="J491" s="1" t="s">
        <v>9582</v>
      </c>
      <c r="K491" s="20" t="str">
        <f>TEXT(J491,"YYYY")</f>
        <v>2008</v>
      </c>
      <c r="L491" s="1">
        <f>H491-(TEXT(I491,"YYYY")-TEXT(J491,"YYYY"))</f>
        <v>108</v>
      </c>
      <c r="M491" s="1" t="s">
        <v>79</v>
      </c>
      <c r="N491" s="20" t="s">
        <v>53</v>
      </c>
    </row>
    <row r="492" spans="10:14">
      <c r="J492" s="1" t="s">
        <v>1815</v>
      </c>
      <c r="K492" s="20" t="str">
        <f>TEXT(J492,"YYYY")</f>
        <v>2008</v>
      </c>
      <c r="L492" s="1">
        <f>H492-(TEXT(I492,"YYYY")-TEXT(J492,"YYYY"))</f>
        <v>108</v>
      </c>
      <c r="M492" s="1" t="s">
        <v>79</v>
      </c>
      <c r="N492" s="20" t="s">
        <v>53</v>
      </c>
    </row>
    <row r="493" spans="10:14">
      <c r="J493" s="1" t="s">
        <v>9958</v>
      </c>
      <c r="K493" s="20" t="str">
        <f>TEXT(J493,"YYYY")</f>
        <v>2008</v>
      </c>
      <c r="L493" s="1">
        <f>H493-(TEXT(I493,"YYYY")-TEXT(J493,"YYYY"))</f>
        <v>108</v>
      </c>
      <c r="M493" s="1" t="s">
        <v>60</v>
      </c>
      <c r="N493" s="20" t="s">
        <v>53</v>
      </c>
    </row>
    <row r="494" spans="10:14">
      <c r="J494" s="1" t="s">
        <v>10208</v>
      </c>
      <c r="K494" s="20" t="str">
        <f>TEXT(J494,"YYYY")</f>
        <v>2008</v>
      </c>
      <c r="L494" s="1">
        <f>H494-(TEXT(I494,"YYYY")-TEXT(J494,"YYYY"))</f>
        <v>108</v>
      </c>
      <c r="M494" s="1" t="s">
        <v>60</v>
      </c>
      <c r="N494" s="20" t="s">
        <v>53</v>
      </c>
    </row>
    <row r="495" spans="10:14">
      <c r="J495" s="1" t="s">
        <v>10226</v>
      </c>
      <c r="K495" s="20" t="str">
        <f>TEXT(J495,"YYYY")</f>
        <v>2008</v>
      </c>
      <c r="L495" s="1">
        <f>H495-(TEXT(I495,"YYYY")-TEXT(J495,"YYYY"))</f>
        <v>108</v>
      </c>
      <c r="M495" s="1" t="s">
        <v>60</v>
      </c>
      <c r="N495" s="20" t="s">
        <v>53</v>
      </c>
    </row>
    <row r="496" spans="10:14">
      <c r="J496" s="1" t="s">
        <v>10343</v>
      </c>
      <c r="K496" s="20" t="str">
        <f>TEXT(J496,"YYYY")</f>
        <v>2008</v>
      </c>
      <c r="L496" s="1">
        <f>H496-(TEXT(I496,"YYYY")-TEXT(J496,"YYYY"))</f>
        <v>108</v>
      </c>
      <c r="M496" s="1" t="s">
        <v>79</v>
      </c>
      <c r="N496" s="20" t="s">
        <v>53</v>
      </c>
    </row>
    <row r="497" spans="10:14">
      <c r="J497" s="1" t="s">
        <v>10444</v>
      </c>
      <c r="K497" s="20" t="str">
        <f>TEXT(J497,"YYYY")</f>
        <v>2008</v>
      </c>
      <c r="L497" s="1">
        <f>H497-(TEXT(I497,"YYYY")-TEXT(J497,"YYYY"))</f>
        <v>108</v>
      </c>
      <c r="M497" s="1" t="s">
        <v>60</v>
      </c>
      <c r="N497" s="20" t="s">
        <v>53</v>
      </c>
    </row>
    <row r="498" spans="10:14">
      <c r="J498" s="1" t="s">
        <v>11178</v>
      </c>
      <c r="K498" s="20" t="str">
        <f>TEXT(J498,"YYYY")</f>
        <v>2008</v>
      </c>
      <c r="L498" s="1">
        <f>H498-(TEXT(I498,"YYYY")-TEXT(J498,"YYYY"))</f>
        <v>108</v>
      </c>
      <c r="M498" s="1" t="s">
        <v>79</v>
      </c>
      <c r="N498" s="20" t="s">
        <v>53</v>
      </c>
    </row>
    <row r="499" spans="10:14">
      <c r="J499" s="1" t="s">
        <v>1815</v>
      </c>
      <c r="K499" s="20" t="str">
        <f>TEXT(J499,"YYYY")</f>
        <v>2008</v>
      </c>
      <c r="L499" s="1">
        <f>H499-(TEXT(I499,"YYYY")-TEXT(J499,"YYYY"))</f>
        <v>108</v>
      </c>
      <c r="M499" s="1" t="s">
        <v>60</v>
      </c>
      <c r="N499" s="20" t="s">
        <v>53</v>
      </c>
    </row>
    <row r="500" spans="10:14">
      <c r="J500" s="1" t="s">
        <v>11199</v>
      </c>
      <c r="K500" s="20" t="str">
        <f>TEXT(J500,"YYYY")</f>
        <v>2008</v>
      </c>
      <c r="L500" s="1">
        <f>H500-(TEXT(I500,"YYYY")-TEXT(J500,"YYYY"))</f>
        <v>108</v>
      </c>
      <c r="M500" s="1" t="s">
        <v>79</v>
      </c>
      <c r="N500" s="20" t="s">
        <v>53</v>
      </c>
    </row>
    <row r="501" spans="10:14">
      <c r="J501" s="1" t="s">
        <v>11209</v>
      </c>
      <c r="K501" s="20" t="str">
        <f>TEXT(J501,"YYYY")</f>
        <v>2008</v>
      </c>
      <c r="L501" s="1">
        <f>H501-(TEXT(I501,"YYYY")-TEXT(J501,"YYYY"))</f>
        <v>108</v>
      </c>
      <c r="M501" s="1" t="s">
        <v>60</v>
      </c>
      <c r="N501" s="20" t="s">
        <v>53</v>
      </c>
    </row>
    <row r="502" spans="10:14">
      <c r="J502" s="1" t="s">
        <v>11178</v>
      </c>
      <c r="K502" s="20" t="str">
        <f>TEXT(J502,"YYYY")</f>
        <v>2008</v>
      </c>
      <c r="L502" s="1">
        <f>H502-(TEXT(I502,"YYYY")-TEXT(J502,"YYYY"))</f>
        <v>108</v>
      </c>
      <c r="M502" s="1" t="s">
        <v>60</v>
      </c>
      <c r="N502" s="20" t="s">
        <v>53</v>
      </c>
    </row>
    <row r="503" spans="10:14">
      <c r="J503" s="1" t="s">
        <v>575</v>
      </c>
      <c r="K503" s="20" t="str">
        <f>TEXT(J503,"YYYY")</f>
        <v>2008</v>
      </c>
      <c r="L503" s="1">
        <f>H503-(TEXT(I503,"YYYY")-TEXT(J503,"YYYY"))</f>
        <v>108</v>
      </c>
      <c r="M503" s="1" t="s">
        <v>60</v>
      </c>
      <c r="N503" s="20" t="s">
        <v>53</v>
      </c>
    </row>
    <row r="504" spans="10:14">
      <c r="J504" s="1" t="s">
        <v>11456</v>
      </c>
      <c r="K504" s="20" t="str">
        <f>TEXT(J504,"YYYY")</f>
        <v>2008</v>
      </c>
      <c r="L504" s="1">
        <f>H504-(TEXT(I504,"YYYY")-TEXT(J504,"YYYY"))</f>
        <v>108</v>
      </c>
      <c r="M504" s="1" t="s">
        <v>60</v>
      </c>
      <c r="N504" s="20" t="s">
        <v>53</v>
      </c>
    </row>
    <row r="505" spans="10:14">
      <c r="J505" s="1" t="s">
        <v>11658</v>
      </c>
      <c r="K505" s="20" t="str">
        <f>TEXT(J505,"YYYY")</f>
        <v>2008</v>
      </c>
      <c r="L505" s="1">
        <f>H505-(TEXT(I505,"YYYY")-TEXT(J505,"YYYY"))</f>
        <v>108</v>
      </c>
      <c r="M505" s="1" t="s">
        <v>60</v>
      </c>
      <c r="N505" s="20" t="s">
        <v>53</v>
      </c>
    </row>
    <row r="506" spans="10:14">
      <c r="J506" s="1" t="s">
        <v>1815</v>
      </c>
      <c r="K506" s="20" t="str">
        <f>TEXT(J506,"YYYY")</f>
        <v>2008</v>
      </c>
      <c r="L506" s="1">
        <f>H506-(TEXT(I506,"YYYY")-TEXT(J506,"YYYY"))</f>
        <v>108</v>
      </c>
      <c r="M506" s="1" t="s">
        <v>60</v>
      </c>
      <c r="N506" s="20" t="s">
        <v>53</v>
      </c>
    </row>
    <row r="507" spans="10:14">
      <c r="J507" s="1" t="s">
        <v>11719</v>
      </c>
      <c r="K507" s="20" t="str">
        <f>TEXT(J507,"YYYY")</f>
        <v>2008</v>
      </c>
      <c r="L507" s="1">
        <f>H507-(TEXT(I507,"YYYY")-TEXT(J507,"YYYY"))</f>
        <v>108</v>
      </c>
      <c r="M507" s="1" t="s">
        <v>60</v>
      </c>
      <c r="N507" s="20" t="s">
        <v>53</v>
      </c>
    </row>
    <row r="508" spans="10:14">
      <c r="J508" s="1" t="s">
        <v>11847</v>
      </c>
      <c r="K508" s="20" t="str">
        <f>TEXT(J508,"YYYY")</f>
        <v>2008</v>
      </c>
      <c r="L508" s="1">
        <f>H508-(TEXT(I508,"YYYY")-TEXT(J508,"YYYY"))</f>
        <v>108</v>
      </c>
      <c r="M508" s="1" t="s">
        <v>79</v>
      </c>
      <c r="N508" s="20" t="s">
        <v>53</v>
      </c>
    </row>
    <row r="509" spans="10:14">
      <c r="J509" s="1" t="s">
        <v>1815</v>
      </c>
      <c r="K509" s="20" t="str">
        <f>TEXT(J509,"YYYY")</f>
        <v>2008</v>
      </c>
      <c r="L509" s="1">
        <f>H509-(TEXT(I509,"YYYY")-TEXT(J509,"YYYY"))</f>
        <v>108</v>
      </c>
      <c r="M509" s="1" t="s">
        <v>79</v>
      </c>
      <c r="N509" s="20" t="s">
        <v>53</v>
      </c>
    </row>
    <row r="510" spans="10:14">
      <c r="J510" s="1" t="s">
        <v>1815</v>
      </c>
      <c r="K510" s="20" t="str">
        <f>TEXT(J510,"YYYY")</f>
        <v>2008</v>
      </c>
      <c r="L510" s="1">
        <f>H510-(TEXT(I510,"YYYY")-TEXT(J510,"YYYY"))</f>
        <v>108</v>
      </c>
      <c r="M510" s="1" t="s">
        <v>79</v>
      </c>
      <c r="N510" s="20" t="s">
        <v>53</v>
      </c>
    </row>
    <row r="511" spans="10:14">
      <c r="J511" s="1" t="s">
        <v>1815</v>
      </c>
      <c r="K511" s="20" t="str">
        <f>TEXT(J511,"YYYY")</f>
        <v>2008</v>
      </c>
      <c r="L511" s="1">
        <f>H511-(TEXT(I511,"YYYY")-TEXT(J511,"YYYY"))</f>
        <v>108</v>
      </c>
      <c r="M511" s="1" t="s">
        <v>79</v>
      </c>
      <c r="N511" s="20" t="s">
        <v>53</v>
      </c>
    </row>
    <row r="512" spans="10:14">
      <c r="J512" s="1" t="s">
        <v>1072</v>
      </c>
      <c r="K512" s="20" t="str">
        <f>TEXT(J512,"YYYY")</f>
        <v>2009</v>
      </c>
      <c r="L512" s="1">
        <f>H512-(TEXT(I512,"YYYY")-TEXT(J512,"YYYY"))</f>
        <v>109</v>
      </c>
      <c r="M512" s="1" t="s">
        <v>79</v>
      </c>
      <c r="N512" s="20" t="s">
        <v>50</v>
      </c>
    </row>
    <row r="513" spans="10:14">
      <c r="J513" s="1" t="s">
        <v>4709</v>
      </c>
      <c r="K513" s="20" t="str">
        <f>TEXT(J513,"YYYY")</f>
        <v>2009</v>
      </c>
      <c r="L513" s="1">
        <f>H513-(TEXT(I513,"YYYY")-TEXT(J513,"YYYY"))</f>
        <v>109</v>
      </c>
      <c r="M513" s="1" t="s">
        <v>60</v>
      </c>
      <c r="N513" s="20" t="s">
        <v>50</v>
      </c>
    </row>
    <row r="514" spans="10:14">
      <c r="J514" s="1" t="s">
        <v>5321</v>
      </c>
      <c r="K514" s="20" t="str">
        <f>TEXT(J514,"YYYY")</f>
        <v>2009</v>
      </c>
      <c r="L514" s="1">
        <f>H514-(TEXT(I514,"YYYY")-TEXT(J514,"YYYY"))</f>
        <v>109</v>
      </c>
      <c r="M514" s="1" t="s">
        <v>79</v>
      </c>
      <c r="N514" s="20" t="s">
        <v>50</v>
      </c>
    </row>
    <row r="515" spans="10:14">
      <c r="J515" s="1" t="s">
        <v>1072</v>
      </c>
      <c r="K515" s="20" t="str">
        <f>TEXT(J515,"YYYY")</f>
        <v>2009</v>
      </c>
      <c r="L515" s="1">
        <f>H515-(TEXT(I515,"YYYY")-TEXT(J515,"YYYY"))</f>
        <v>109</v>
      </c>
      <c r="M515" s="1" t="s">
        <v>60</v>
      </c>
      <c r="N515" s="20" t="s">
        <v>50</v>
      </c>
    </row>
    <row r="516" spans="10:14">
      <c r="J516" s="1" t="s">
        <v>1072</v>
      </c>
      <c r="K516" s="20" t="str">
        <f>TEXT(J516,"YYYY")</f>
        <v>2009</v>
      </c>
      <c r="L516" s="1">
        <f>H516-(TEXT(I516,"YYYY")-TEXT(J516,"YYYY"))</f>
        <v>109</v>
      </c>
      <c r="M516" s="1" t="s">
        <v>60</v>
      </c>
      <c r="N516" s="20" t="s">
        <v>50</v>
      </c>
    </row>
    <row r="517" spans="10:14">
      <c r="J517" s="1" t="s">
        <v>6876</v>
      </c>
      <c r="K517" s="20" t="str">
        <f>TEXT(J517,"YYYY")</f>
        <v>2009</v>
      </c>
      <c r="L517" s="1">
        <f>H517-(TEXT(I517,"YYYY")-TEXT(J517,"YYYY"))</f>
        <v>109</v>
      </c>
      <c r="M517" s="1" t="s">
        <v>79</v>
      </c>
      <c r="N517" s="20" t="s">
        <v>50</v>
      </c>
    </row>
    <row r="518" spans="10:14">
      <c r="J518" s="1" t="s">
        <v>1072</v>
      </c>
      <c r="K518" s="20" t="str">
        <f>TEXT(J518,"YYYY")</f>
        <v>2009</v>
      </c>
      <c r="L518" s="1">
        <f>H518-(TEXT(I518,"YYYY")-TEXT(J518,"YYYY"))</f>
        <v>109</v>
      </c>
      <c r="M518" s="1" t="s">
        <v>79</v>
      </c>
      <c r="N518" s="20" t="s">
        <v>50</v>
      </c>
    </row>
    <row r="519" spans="10:14">
      <c r="J519" s="1" t="s">
        <v>8879</v>
      </c>
      <c r="K519" s="20" t="str">
        <f>TEXT(J519,"YYYY")</f>
        <v>2009</v>
      </c>
      <c r="L519" s="1">
        <f>H519-(TEXT(I519,"YYYY")-TEXT(J519,"YYYY"))</f>
        <v>109</v>
      </c>
      <c r="M519" s="1" t="s">
        <v>79</v>
      </c>
      <c r="N519" s="20" t="s">
        <v>50</v>
      </c>
    </row>
    <row r="520" spans="10:14">
      <c r="J520" s="1" t="s">
        <v>9110</v>
      </c>
      <c r="K520" s="20" t="str">
        <f>TEXT(J520,"YYYY")</f>
        <v>2009</v>
      </c>
      <c r="L520" s="1">
        <f>H520-(TEXT(I520,"YYYY")-TEXT(J520,"YYYY"))</f>
        <v>109</v>
      </c>
      <c r="M520" s="1" t="s">
        <v>60</v>
      </c>
      <c r="N520" s="20" t="s">
        <v>50</v>
      </c>
    </row>
    <row r="521" spans="10:14">
      <c r="J521" s="1" t="s">
        <v>9195</v>
      </c>
      <c r="K521" s="20" t="str">
        <f>TEXT(J521,"YYYY")</f>
        <v>2009</v>
      </c>
      <c r="L521" s="1">
        <f>H521-(TEXT(I521,"YYYY")-TEXT(J521,"YYYY"))</f>
        <v>109</v>
      </c>
      <c r="M521" s="1" t="s">
        <v>60</v>
      </c>
      <c r="N521" s="20" t="s">
        <v>50</v>
      </c>
    </row>
    <row r="522" spans="10:14">
      <c r="J522" s="1" t="s">
        <v>1072</v>
      </c>
      <c r="K522" s="20" t="str">
        <f>TEXT(J522,"YYYY")</f>
        <v>2009</v>
      </c>
      <c r="L522" s="1">
        <f>H522-(TEXT(I522,"YYYY")-TEXT(J522,"YYYY"))</f>
        <v>109</v>
      </c>
      <c r="M522" s="1" t="s">
        <v>60</v>
      </c>
      <c r="N522" s="20" t="s">
        <v>50</v>
      </c>
    </row>
    <row r="523" spans="10:14">
      <c r="J523" s="1" t="s">
        <v>11127</v>
      </c>
      <c r="K523" s="20" t="str">
        <f>TEXT(J523,"YYYY")</f>
        <v>2009</v>
      </c>
      <c r="L523" s="1">
        <f>H523-(TEXT(I523,"YYYY")-TEXT(J523,"YYYY"))</f>
        <v>109</v>
      </c>
      <c r="M523" s="1" t="s">
        <v>79</v>
      </c>
      <c r="N523" s="20" t="s">
        <v>50</v>
      </c>
    </row>
    <row r="524" spans="10:14">
      <c r="J524" s="1" t="s">
        <v>11347</v>
      </c>
      <c r="K524" s="20" t="str">
        <f>TEXT(J524,"YYYY")</f>
        <v>2009</v>
      </c>
      <c r="L524" s="1">
        <f>H524-(TEXT(I524,"YYYY")-TEXT(J524,"YYYY"))</f>
        <v>109</v>
      </c>
      <c r="M524" s="1" t="s">
        <v>79</v>
      </c>
      <c r="N524" s="20" t="s">
        <v>50</v>
      </c>
    </row>
    <row r="525" spans="10:14">
      <c r="J525" s="1" t="s">
        <v>11716</v>
      </c>
      <c r="K525" s="20" t="str">
        <f>TEXT(J525,"YYYY")</f>
        <v>2009</v>
      </c>
      <c r="L525" s="1">
        <f>H525-(TEXT(I525,"YYYY")-TEXT(J525,"YYYY"))</f>
        <v>109</v>
      </c>
      <c r="M525" s="1" t="s">
        <v>79</v>
      </c>
      <c r="N525" s="20" t="s">
        <v>50</v>
      </c>
    </row>
    <row r="526" spans="10:14">
      <c r="J526" s="1" t="s">
        <v>11803</v>
      </c>
      <c r="K526" s="20" t="str">
        <f>TEXT(J526,"YYYY")</f>
        <v>2009</v>
      </c>
      <c r="L526" s="1">
        <f>H526-(TEXT(I526,"YYYY")-TEXT(J526,"YYYY"))</f>
        <v>109</v>
      </c>
      <c r="M526" s="1" t="s">
        <v>60</v>
      </c>
      <c r="N526" s="20" t="s">
        <v>50</v>
      </c>
    </row>
    <row r="527" spans="10:14">
      <c r="J527" s="1" t="s">
        <v>4709</v>
      </c>
      <c r="K527" s="20" t="str">
        <f>TEXT(J527,"YYYY")</f>
        <v>2009</v>
      </c>
      <c r="L527" s="1">
        <f>H527-(TEXT(I527,"YYYY")-TEXT(J527,"YYYY"))</f>
        <v>109</v>
      </c>
      <c r="M527" s="1" t="s">
        <v>79</v>
      </c>
      <c r="N527" s="20" t="s">
        <v>50</v>
      </c>
    </row>
    <row r="528" spans="10:14">
      <c r="J528" s="1" t="s">
        <v>564</v>
      </c>
      <c r="K528" s="20" t="str">
        <f>TEXT(J528,"YYYY")</f>
        <v>2009</v>
      </c>
      <c r="L528" s="1">
        <f>H528-(TEXT(I528,"YYYY")-TEXT(J528,"YYYY"))</f>
        <v>109</v>
      </c>
      <c r="M528" s="1" t="s">
        <v>60</v>
      </c>
      <c r="N528" s="20" t="s">
        <v>53</v>
      </c>
    </row>
    <row r="529" spans="10:14">
      <c r="J529" s="1" t="s">
        <v>756</v>
      </c>
      <c r="K529" s="20" t="str">
        <f>TEXT(J529,"YYYY")</f>
        <v>2009</v>
      </c>
      <c r="L529" s="1">
        <f>H529-(TEXT(I529,"YYYY")-TEXT(J529,"YYYY"))</f>
        <v>109</v>
      </c>
      <c r="M529" s="1" t="s">
        <v>60</v>
      </c>
      <c r="N529" s="20" t="s">
        <v>53</v>
      </c>
    </row>
    <row r="530" spans="10:14">
      <c r="J530" s="1" t="s">
        <v>849</v>
      </c>
      <c r="K530" s="20" t="str">
        <f>TEXT(J530,"YYYY")</f>
        <v>2009</v>
      </c>
      <c r="L530" s="1">
        <f>H530-(TEXT(I530,"YYYY")-TEXT(J530,"YYYY"))</f>
        <v>109</v>
      </c>
      <c r="M530" s="1" t="s">
        <v>60</v>
      </c>
      <c r="N530" s="20" t="s">
        <v>53</v>
      </c>
    </row>
    <row r="531" spans="10:14">
      <c r="J531" s="1" t="s">
        <v>1072</v>
      </c>
      <c r="K531" s="20" t="str">
        <f>TEXT(J531,"YYYY")</f>
        <v>2009</v>
      </c>
      <c r="L531" s="1">
        <f>H531-(TEXT(I531,"YYYY")-TEXT(J531,"YYYY"))</f>
        <v>109</v>
      </c>
      <c r="M531" s="1" t="s">
        <v>79</v>
      </c>
      <c r="N531" s="20" t="s">
        <v>53</v>
      </c>
    </row>
    <row r="532" spans="10:14">
      <c r="J532" s="1" t="s">
        <v>1072</v>
      </c>
      <c r="K532" s="20" t="str">
        <f>TEXT(J532,"YYYY")</f>
        <v>2009</v>
      </c>
      <c r="L532" s="1">
        <f>H532-(TEXT(I532,"YYYY")-TEXT(J532,"YYYY"))</f>
        <v>109</v>
      </c>
      <c r="M532" s="1" t="s">
        <v>60</v>
      </c>
      <c r="N532" s="20" t="s">
        <v>53</v>
      </c>
    </row>
    <row r="533" spans="10:14">
      <c r="J533" s="1" t="s">
        <v>1072</v>
      </c>
      <c r="K533" s="20" t="str">
        <f>TEXT(J533,"YYYY")</f>
        <v>2009</v>
      </c>
      <c r="L533" s="1">
        <f>H533-(TEXT(I533,"YYYY")-TEXT(J533,"YYYY"))</f>
        <v>109</v>
      </c>
      <c r="M533" s="1" t="s">
        <v>79</v>
      </c>
      <c r="N533" s="20" t="s">
        <v>53</v>
      </c>
    </row>
    <row r="534" spans="10:14">
      <c r="J534" s="1" t="s">
        <v>1072</v>
      </c>
      <c r="K534" s="20" t="str">
        <f>TEXT(J534,"YYYY")</f>
        <v>2009</v>
      </c>
      <c r="L534" s="1">
        <f>H534-(TEXT(I534,"YYYY")-TEXT(J534,"YYYY"))</f>
        <v>109</v>
      </c>
      <c r="M534" s="1" t="s">
        <v>60</v>
      </c>
      <c r="N534" s="20" t="s">
        <v>53</v>
      </c>
    </row>
    <row r="535" spans="10:14">
      <c r="J535" s="1" t="s">
        <v>849</v>
      </c>
      <c r="K535" s="20" t="str">
        <f>TEXT(J535,"YYYY")</f>
        <v>2009</v>
      </c>
      <c r="L535" s="1">
        <f>H535-(TEXT(I535,"YYYY")-TEXT(J535,"YYYY"))</f>
        <v>109</v>
      </c>
      <c r="M535" s="1" t="s">
        <v>79</v>
      </c>
      <c r="N535" s="20" t="s">
        <v>53</v>
      </c>
    </row>
    <row r="536" spans="10:14">
      <c r="J536" s="1" t="s">
        <v>1775</v>
      </c>
      <c r="K536" s="20" t="str">
        <f>TEXT(J536,"YYYY")</f>
        <v>2009</v>
      </c>
      <c r="L536" s="1">
        <f>H536-(TEXT(I536,"YYYY")-TEXT(J536,"YYYY"))</f>
        <v>109</v>
      </c>
      <c r="M536" s="1" t="s">
        <v>60</v>
      </c>
      <c r="N536" s="20" t="s">
        <v>53</v>
      </c>
    </row>
    <row r="537" spans="10:14">
      <c r="J537" s="1" t="s">
        <v>1775</v>
      </c>
      <c r="K537" s="20" t="str">
        <f>TEXT(J537,"YYYY")</f>
        <v>2009</v>
      </c>
      <c r="L537" s="1">
        <f>H537-(TEXT(I537,"YYYY")-TEXT(J537,"YYYY"))</f>
        <v>109</v>
      </c>
      <c r="M537" s="1" t="s">
        <v>60</v>
      </c>
      <c r="N537" s="20" t="s">
        <v>53</v>
      </c>
    </row>
    <row r="538" spans="10:14">
      <c r="J538" s="1" t="s">
        <v>3022</v>
      </c>
      <c r="K538" s="20" t="str">
        <f>TEXT(J538,"YYYY")</f>
        <v>2009</v>
      </c>
      <c r="L538" s="1">
        <f>H538-(TEXT(I538,"YYYY")-TEXT(J538,"YYYY"))</f>
        <v>109</v>
      </c>
      <c r="M538" s="1" t="s">
        <v>79</v>
      </c>
      <c r="N538" s="20" t="s">
        <v>53</v>
      </c>
    </row>
    <row r="539" spans="10:14">
      <c r="J539" s="1" t="s">
        <v>1072</v>
      </c>
      <c r="K539" s="20" t="str">
        <f>TEXT(J539,"YYYY")</f>
        <v>2009</v>
      </c>
      <c r="L539" s="1">
        <f>H539-(TEXT(I539,"YYYY")-TEXT(J539,"YYYY"))</f>
        <v>109</v>
      </c>
      <c r="M539" s="1" t="s">
        <v>79</v>
      </c>
      <c r="N539" s="20" t="s">
        <v>53</v>
      </c>
    </row>
    <row r="540" spans="10:14">
      <c r="J540" s="1" t="s">
        <v>3772</v>
      </c>
      <c r="K540" s="20" t="str">
        <f>TEXT(J540,"YYYY")</f>
        <v>2009</v>
      </c>
      <c r="L540" s="1">
        <f>H540-(TEXT(I540,"YYYY")-TEXT(J540,"YYYY"))</f>
        <v>109</v>
      </c>
      <c r="M540" s="1" t="s">
        <v>79</v>
      </c>
      <c r="N540" s="20" t="s">
        <v>53</v>
      </c>
    </row>
    <row r="541" spans="10:14">
      <c r="J541" s="1" t="s">
        <v>1072</v>
      </c>
      <c r="K541" s="20" t="str">
        <f>TEXT(J541,"YYYY")</f>
        <v>2009</v>
      </c>
      <c r="L541" s="1">
        <f>H541-(TEXT(I541,"YYYY")-TEXT(J541,"YYYY"))</f>
        <v>109</v>
      </c>
      <c r="M541" s="1" t="s">
        <v>79</v>
      </c>
      <c r="N541" s="20" t="s">
        <v>53</v>
      </c>
    </row>
    <row r="542" spans="10:14">
      <c r="J542" s="1" t="s">
        <v>4425</v>
      </c>
      <c r="K542" s="20" t="str">
        <f>TEXT(J542,"YYYY")</f>
        <v>2009</v>
      </c>
      <c r="L542" s="1">
        <f>H542-(TEXT(I542,"YYYY")-TEXT(J542,"YYYY"))</f>
        <v>109</v>
      </c>
      <c r="M542" s="1" t="s">
        <v>79</v>
      </c>
      <c r="N542" s="20" t="s">
        <v>53</v>
      </c>
    </row>
    <row r="543" spans="10:14">
      <c r="J543" s="1" t="s">
        <v>4931</v>
      </c>
      <c r="K543" s="20" t="str">
        <f>TEXT(J543,"YYYY")</f>
        <v>2009</v>
      </c>
      <c r="L543" s="1">
        <f>H543-(TEXT(I543,"YYYY")-TEXT(J543,"YYYY"))</f>
        <v>109</v>
      </c>
      <c r="M543" s="1" t="s">
        <v>79</v>
      </c>
      <c r="N543" s="20" t="s">
        <v>53</v>
      </c>
    </row>
    <row r="544" spans="10:14">
      <c r="J544" s="1" t="s">
        <v>1072</v>
      </c>
      <c r="K544" s="20" t="str">
        <f>TEXT(J544,"YYYY")</f>
        <v>2009</v>
      </c>
      <c r="L544" s="1">
        <f>H544-(TEXT(I544,"YYYY")-TEXT(J544,"YYYY"))</f>
        <v>109</v>
      </c>
      <c r="M544" s="1" t="s">
        <v>60</v>
      </c>
      <c r="N544" s="20" t="s">
        <v>53</v>
      </c>
    </row>
    <row r="545" spans="10:14">
      <c r="J545" s="1" t="s">
        <v>1072</v>
      </c>
      <c r="K545" s="20" t="str">
        <f>TEXT(J545,"YYYY")</f>
        <v>2009</v>
      </c>
      <c r="L545" s="1">
        <f>H545-(TEXT(I545,"YYYY")-TEXT(J545,"YYYY"))</f>
        <v>109</v>
      </c>
      <c r="M545" s="1" t="s">
        <v>79</v>
      </c>
      <c r="N545" s="20" t="s">
        <v>53</v>
      </c>
    </row>
    <row r="546" spans="10:14">
      <c r="J546" s="1" t="s">
        <v>1072</v>
      </c>
      <c r="K546" s="20" t="str">
        <f>TEXT(J546,"YYYY")</f>
        <v>2009</v>
      </c>
      <c r="L546" s="1">
        <f>H546-(TEXT(I546,"YYYY")-TEXT(J546,"YYYY"))</f>
        <v>109</v>
      </c>
      <c r="M546" s="1" t="s">
        <v>79</v>
      </c>
      <c r="N546" s="20" t="s">
        <v>53</v>
      </c>
    </row>
    <row r="547" spans="10:14">
      <c r="J547" s="1" t="s">
        <v>5528</v>
      </c>
      <c r="K547" s="20" t="str">
        <f>TEXT(J547,"YYYY")</f>
        <v>2009</v>
      </c>
      <c r="L547" s="1">
        <f>H547-(TEXT(I547,"YYYY")-TEXT(J547,"YYYY"))</f>
        <v>109</v>
      </c>
      <c r="M547" s="1" t="s">
        <v>60</v>
      </c>
      <c r="N547" s="20" t="s">
        <v>53</v>
      </c>
    </row>
    <row r="548" spans="10:14">
      <c r="J548" s="1" t="s">
        <v>5609</v>
      </c>
      <c r="K548" s="20" t="str">
        <f>TEXT(J548,"YYYY")</f>
        <v>2009</v>
      </c>
      <c r="L548" s="1">
        <f>H548-(TEXT(I548,"YYYY")-TEXT(J548,"YYYY"))</f>
        <v>109</v>
      </c>
      <c r="M548" s="1" t="s">
        <v>79</v>
      </c>
      <c r="N548" s="20" t="s">
        <v>53</v>
      </c>
    </row>
    <row r="549" spans="10:14">
      <c r="J549" s="1" t="s">
        <v>6412</v>
      </c>
      <c r="K549" s="20" t="str">
        <f>TEXT(J549,"YYYY")</f>
        <v>2009</v>
      </c>
      <c r="L549" s="1">
        <f>H549-(TEXT(I549,"YYYY")-TEXT(J549,"YYYY"))</f>
        <v>109</v>
      </c>
      <c r="M549" s="1" t="s">
        <v>79</v>
      </c>
      <c r="N549" s="20" t="s">
        <v>53</v>
      </c>
    </row>
    <row r="550" spans="10:14">
      <c r="J550" s="1" t="s">
        <v>6792</v>
      </c>
      <c r="K550" s="20" t="str">
        <f>TEXT(J550,"YYYY")</f>
        <v>2009</v>
      </c>
      <c r="L550" s="1">
        <f>H550-(TEXT(I550,"YYYY")-TEXT(J550,"YYYY"))</f>
        <v>109</v>
      </c>
      <c r="M550" s="1" t="s">
        <v>60</v>
      </c>
      <c r="N550" s="20" t="s">
        <v>53</v>
      </c>
    </row>
    <row r="551" spans="10:14">
      <c r="J551" s="1" t="s">
        <v>5528</v>
      </c>
      <c r="K551" s="20" t="str">
        <f>TEXT(J551,"YYYY")</f>
        <v>2009</v>
      </c>
      <c r="L551" s="1">
        <f>H551-(TEXT(I551,"YYYY")-TEXT(J551,"YYYY"))</f>
        <v>109</v>
      </c>
      <c r="M551" s="1" t="s">
        <v>60</v>
      </c>
      <c r="N551" s="20" t="s">
        <v>53</v>
      </c>
    </row>
    <row r="552" spans="10:14">
      <c r="J552" s="1" t="s">
        <v>6895</v>
      </c>
      <c r="K552" s="20" t="str">
        <f>TEXT(J552,"YYYY")</f>
        <v>2009</v>
      </c>
      <c r="L552" s="1">
        <f>H552-(TEXT(I552,"YYYY")-TEXT(J552,"YYYY"))</f>
        <v>109</v>
      </c>
      <c r="M552" s="1" t="s">
        <v>60</v>
      </c>
      <c r="N552" s="20" t="s">
        <v>53</v>
      </c>
    </row>
    <row r="553" spans="10:14">
      <c r="J553" s="1" t="s">
        <v>7261</v>
      </c>
      <c r="K553" s="20" t="str">
        <f>TEXT(J553,"YYYY")</f>
        <v>2009</v>
      </c>
      <c r="L553" s="1">
        <f>H553-(TEXT(I553,"YYYY")-TEXT(J553,"YYYY"))</f>
        <v>109</v>
      </c>
      <c r="M553" s="1" t="s">
        <v>79</v>
      </c>
      <c r="N553" s="20" t="s">
        <v>53</v>
      </c>
    </row>
    <row r="554" spans="10:14">
      <c r="J554" s="1" t="s">
        <v>1072</v>
      </c>
      <c r="K554" s="20" t="str">
        <f>TEXT(J554,"YYYY")</f>
        <v>2009</v>
      </c>
      <c r="L554" s="1">
        <f>H554-(TEXT(I554,"YYYY")-TEXT(J554,"YYYY"))</f>
        <v>109</v>
      </c>
      <c r="M554" s="1" t="s">
        <v>79</v>
      </c>
      <c r="N554" s="20" t="s">
        <v>53</v>
      </c>
    </row>
    <row r="555" spans="10:14">
      <c r="J555" s="1" t="s">
        <v>1072</v>
      </c>
      <c r="K555" s="20" t="str">
        <f>TEXT(J555,"YYYY")</f>
        <v>2009</v>
      </c>
      <c r="L555" s="1">
        <f>H555-(TEXT(I555,"YYYY")-TEXT(J555,"YYYY"))</f>
        <v>109</v>
      </c>
      <c r="M555" s="1" t="s">
        <v>79</v>
      </c>
      <c r="N555" s="20" t="s">
        <v>53</v>
      </c>
    </row>
    <row r="556" spans="10:14">
      <c r="J556" s="1" t="s">
        <v>1072</v>
      </c>
      <c r="K556" s="20" t="str">
        <f>TEXT(J556,"YYYY")</f>
        <v>2009</v>
      </c>
      <c r="L556" s="1">
        <f>H556-(TEXT(I556,"YYYY")-TEXT(J556,"YYYY"))</f>
        <v>109</v>
      </c>
      <c r="M556" s="1" t="s">
        <v>79</v>
      </c>
      <c r="N556" s="20" t="s">
        <v>53</v>
      </c>
    </row>
    <row r="557" spans="10:14">
      <c r="J557" s="1" t="s">
        <v>4709</v>
      </c>
      <c r="K557" s="20" t="str">
        <f>TEXT(J557,"YYYY")</f>
        <v>2009</v>
      </c>
      <c r="L557" s="1">
        <f>H557-(TEXT(I557,"YYYY")-TEXT(J557,"YYYY"))</f>
        <v>109</v>
      </c>
      <c r="M557" s="1" t="s">
        <v>79</v>
      </c>
      <c r="N557" s="20" t="s">
        <v>53</v>
      </c>
    </row>
    <row r="558" spans="10:14">
      <c r="J558" s="1" t="s">
        <v>8398</v>
      </c>
      <c r="K558" s="20" t="str">
        <f>TEXT(J558,"YYYY")</f>
        <v>2009</v>
      </c>
      <c r="L558" s="1">
        <f>H558-(TEXT(I558,"YYYY")-TEXT(J558,"YYYY"))</f>
        <v>109</v>
      </c>
      <c r="M558" s="1" t="s">
        <v>60</v>
      </c>
      <c r="N558" s="20" t="s">
        <v>53</v>
      </c>
    </row>
    <row r="559" spans="10:14">
      <c r="J559" s="1" t="s">
        <v>8506</v>
      </c>
      <c r="K559" s="20" t="str">
        <f>TEXT(J559,"YYYY")</f>
        <v>2009</v>
      </c>
      <c r="L559" s="1">
        <f>H559-(TEXT(I559,"YYYY")-TEXT(J559,"YYYY"))</f>
        <v>109</v>
      </c>
      <c r="M559" s="1" t="s">
        <v>79</v>
      </c>
      <c r="N559" s="20" t="s">
        <v>53</v>
      </c>
    </row>
    <row r="560" spans="10:14">
      <c r="J560" s="1" t="s">
        <v>1072</v>
      </c>
      <c r="K560" s="20" t="str">
        <f>TEXT(J560,"YYYY")</f>
        <v>2009</v>
      </c>
      <c r="L560" s="1">
        <f>H560-(TEXT(I560,"YYYY")-TEXT(J560,"YYYY"))</f>
        <v>109</v>
      </c>
      <c r="M560" s="1" t="s">
        <v>79</v>
      </c>
      <c r="N560" s="20" t="s">
        <v>53</v>
      </c>
    </row>
    <row r="561" spans="10:14">
      <c r="J561" s="1" t="s">
        <v>9169</v>
      </c>
      <c r="K561" s="20" t="str">
        <f>TEXT(J561,"YYYY")</f>
        <v>2009</v>
      </c>
      <c r="L561" s="1">
        <f>H561-(TEXT(I561,"YYYY")-TEXT(J561,"YYYY"))</f>
        <v>109</v>
      </c>
      <c r="M561" s="1" t="s">
        <v>60</v>
      </c>
      <c r="N561" s="20" t="s">
        <v>53</v>
      </c>
    </row>
    <row r="562" spans="10:14">
      <c r="J562" s="1" t="s">
        <v>9227</v>
      </c>
      <c r="K562" s="20" t="str">
        <f>TEXT(J562,"YYYY")</f>
        <v>2009</v>
      </c>
      <c r="L562" s="1">
        <f>H562-(TEXT(I562,"YYYY")-TEXT(J562,"YYYY"))</f>
        <v>109</v>
      </c>
      <c r="M562" s="1" t="s">
        <v>60</v>
      </c>
      <c r="N562" s="20" t="s">
        <v>53</v>
      </c>
    </row>
    <row r="563" spans="10:14">
      <c r="J563" s="1" t="s">
        <v>9274</v>
      </c>
      <c r="K563" s="20" t="str">
        <f>TEXT(J563,"YYYY")</f>
        <v>2009</v>
      </c>
      <c r="L563" s="1">
        <f>H563-(TEXT(I563,"YYYY")-TEXT(J563,"YYYY"))</f>
        <v>109</v>
      </c>
      <c r="M563" s="1" t="s">
        <v>60</v>
      </c>
      <c r="N563" s="20" t="s">
        <v>53</v>
      </c>
    </row>
    <row r="564" spans="10:14">
      <c r="J564" s="1" t="s">
        <v>5528</v>
      </c>
      <c r="K564" s="20" t="str">
        <f>TEXT(J564,"YYYY")</f>
        <v>2009</v>
      </c>
      <c r="L564" s="1">
        <f>H564-(TEXT(I564,"YYYY")-TEXT(J564,"YYYY"))</f>
        <v>109</v>
      </c>
      <c r="M564" s="1" t="s">
        <v>60</v>
      </c>
      <c r="N564" s="20" t="s">
        <v>53</v>
      </c>
    </row>
    <row r="565" spans="10:14">
      <c r="J565" s="1" t="s">
        <v>5528</v>
      </c>
      <c r="K565" s="20" t="str">
        <f>TEXT(J565,"YYYY")</f>
        <v>2009</v>
      </c>
      <c r="L565" s="1">
        <f>H565-(TEXT(I565,"YYYY")-TEXT(J565,"YYYY"))</f>
        <v>109</v>
      </c>
      <c r="M565" s="1" t="s">
        <v>60</v>
      </c>
      <c r="N565" s="20" t="s">
        <v>53</v>
      </c>
    </row>
    <row r="566" spans="10:14">
      <c r="J566" s="1" t="s">
        <v>9611</v>
      </c>
      <c r="K566" s="20" t="str">
        <f>TEXT(J566,"YYYY")</f>
        <v>2009</v>
      </c>
      <c r="L566" s="1">
        <f>H566-(TEXT(I566,"YYYY")-TEXT(J566,"YYYY"))</f>
        <v>109</v>
      </c>
      <c r="M566" s="1" t="s">
        <v>60</v>
      </c>
      <c r="N566" s="20" t="s">
        <v>53</v>
      </c>
    </row>
    <row r="567" spans="10:14">
      <c r="J567" s="1" t="s">
        <v>9683</v>
      </c>
      <c r="K567" s="20" t="str">
        <f>TEXT(J567,"YYYY")</f>
        <v>2009</v>
      </c>
      <c r="L567" s="1">
        <f>H567-(TEXT(I567,"YYYY")-TEXT(J567,"YYYY"))</f>
        <v>109</v>
      </c>
      <c r="M567" s="1" t="s">
        <v>60</v>
      </c>
      <c r="N567" s="20" t="s">
        <v>53</v>
      </c>
    </row>
    <row r="568" spans="10:14">
      <c r="J568" s="1" t="s">
        <v>9683</v>
      </c>
      <c r="K568" s="20" t="str">
        <f>TEXT(J568,"YYYY")</f>
        <v>2009</v>
      </c>
      <c r="L568" s="1">
        <f>H568-(TEXT(I568,"YYYY")-TEXT(J568,"YYYY"))</f>
        <v>109</v>
      </c>
      <c r="M568" s="1" t="s">
        <v>60</v>
      </c>
      <c r="N568" s="20" t="s">
        <v>53</v>
      </c>
    </row>
    <row r="569" spans="10:14">
      <c r="J569" s="1" t="s">
        <v>9683</v>
      </c>
      <c r="K569" s="20" t="str">
        <f>TEXT(J569,"YYYY")</f>
        <v>2009</v>
      </c>
      <c r="L569" s="1">
        <f>H569-(TEXT(I569,"YYYY")-TEXT(J569,"YYYY"))</f>
        <v>109</v>
      </c>
      <c r="M569" s="1" t="s">
        <v>60</v>
      </c>
      <c r="N569" s="20" t="s">
        <v>53</v>
      </c>
    </row>
    <row r="570" spans="10:14">
      <c r="J570" s="1" t="s">
        <v>9804</v>
      </c>
      <c r="K570" s="20" t="str">
        <f>TEXT(J570,"YYYY")</f>
        <v>2009</v>
      </c>
      <c r="L570" s="1">
        <f>H570-(TEXT(I570,"YYYY")-TEXT(J570,"YYYY"))</f>
        <v>109</v>
      </c>
      <c r="M570" s="1" t="s">
        <v>60</v>
      </c>
      <c r="N570" s="20" t="s">
        <v>53</v>
      </c>
    </row>
    <row r="571" spans="10:14">
      <c r="J571" s="1" t="s">
        <v>9946</v>
      </c>
      <c r="K571" s="20" t="str">
        <f>TEXT(J571,"YYYY")</f>
        <v>2009</v>
      </c>
      <c r="L571" s="1">
        <f>H571-(TEXT(I571,"YYYY")-TEXT(J571,"YYYY"))</f>
        <v>109</v>
      </c>
      <c r="M571" s="1" t="s">
        <v>60</v>
      </c>
      <c r="N571" s="20" t="s">
        <v>53</v>
      </c>
    </row>
    <row r="572" spans="10:14">
      <c r="J572" s="1" t="s">
        <v>1072</v>
      </c>
      <c r="K572" s="20" t="str">
        <f>TEXT(J572,"YYYY")</f>
        <v>2009</v>
      </c>
      <c r="L572" s="1">
        <f>H572-(TEXT(I572,"YYYY")-TEXT(J572,"YYYY"))</f>
        <v>109</v>
      </c>
      <c r="M572" s="1" t="s">
        <v>60</v>
      </c>
      <c r="N572" s="20" t="s">
        <v>53</v>
      </c>
    </row>
    <row r="573" spans="10:14">
      <c r="J573" s="1" t="s">
        <v>9274</v>
      </c>
      <c r="K573" s="20" t="str">
        <f>TEXT(J573,"YYYY")</f>
        <v>2009</v>
      </c>
      <c r="L573" s="1">
        <f>H573-(TEXT(I573,"YYYY")-TEXT(J573,"YYYY"))</f>
        <v>109</v>
      </c>
      <c r="M573" s="1" t="s">
        <v>60</v>
      </c>
      <c r="N573" s="20" t="s">
        <v>53</v>
      </c>
    </row>
    <row r="574" spans="10:14">
      <c r="J574" s="1" t="s">
        <v>10229</v>
      </c>
      <c r="K574" s="20" t="str">
        <f>TEXT(J574,"YYYY")</f>
        <v>2009</v>
      </c>
      <c r="L574" s="1">
        <f>H574-(TEXT(I574,"YYYY")-TEXT(J574,"YYYY"))</f>
        <v>109</v>
      </c>
      <c r="M574" s="1" t="s">
        <v>79</v>
      </c>
      <c r="N574" s="20" t="s">
        <v>53</v>
      </c>
    </row>
    <row r="575" spans="10:14">
      <c r="J575" s="1" t="s">
        <v>756</v>
      </c>
      <c r="K575" s="20" t="str">
        <f>TEXT(J575,"YYYY")</f>
        <v>2009</v>
      </c>
      <c r="L575" s="1">
        <f>H575-(TEXT(I575,"YYYY")-TEXT(J575,"YYYY"))</f>
        <v>109</v>
      </c>
      <c r="M575" s="1" t="s">
        <v>60</v>
      </c>
      <c r="N575" s="20" t="s">
        <v>53</v>
      </c>
    </row>
    <row r="576" spans="10:14">
      <c r="J576" s="1" t="s">
        <v>10284</v>
      </c>
      <c r="K576" s="20" t="str">
        <f>TEXT(J576,"YYYY")</f>
        <v>2009</v>
      </c>
      <c r="L576" s="1">
        <f>H576-(TEXT(I576,"YYYY")-TEXT(J576,"YYYY"))</f>
        <v>109</v>
      </c>
      <c r="M576" s="1" t="s">
        <v>60</v>
      </c>
      <c r="N576" s="20" t="s">
        <v>53</v>
      </c>
    </row>
    <row r="577" spans="10:14">
      <c r="J577" s="1" t="s">
        <v>9274</v>
      </c>
      <c r="K577" s="20" t="str">
        <f>TEXT(J577,"YYYY")</f>
        <v>2009</v>
      </c>
      <c r="L577" s="1">
        <f>H577-(TEXT(I577,"YYYY")-TEXT(J577,"YYYY"))</f>
        <v>109</v>
      </c>
      <c r="M577" s="1" t="s">
        <v>60</v>
      </c>
      <c r="N577" s="20" t="s">
        <v>53</v>
      </c>
    </row>
    <row r="578" spans="10:14">
      <c r="J578" s="1" t="s">
        <v>10066</v>
      </c>
      <c r="K578" s="20" t="str">
        <f>TEXT(J578,"YYYY")</f>
        <v>2009</v>
      </c>
      <c r="L578" s="1">
        <f>H578-(TEXT(I578,"YYYY")-TEXT(J578,"YYYY"))</f>
        <v>109</v>
      </c>
      <c r="M578" s="1" t="s">
        <v>79</v>
      </c>
      <c r="N578" s="20" t="s">
        <v>53</v>
      </c>
    </row>
    <row r="579" spans="10:14">
      <c r="J579" s="1" t="s">
        <v>8879</v>
      </c>
      <c r="K579" s="20" t="str">
        <f>TEXT(J579,"YYYY")</f>
        <v>2009</v>
      </c>
      <c r="L579" s="1">
        <f>H579-(TEXT(I579,"YYYY")-TEXT(J579,"YYYY"))</f>
        <v>109</v>
      </c>
      <c r="M579" s="1" t="s">
        <v>60</v>
      </c>
      <c r="N579" s="20" t="s">
        <v>53</v>
      </c>
    </row>
    <row r="580" spans="10:14">
      <c r="J580" s="1" t="s">
        <v>10953</v>
      </c>
      <c r="K580" s="20" t="str">
        <f>TEXT(J580,"YYYY")</f>
        <v>2009</v>
      </c>
      <c r="L580" s="1">
        <f>H580-(TEXT(I580,"YYYY")-TEXT(J580,"YYYY"))</f>
        <v>109</v>
      </c>
      <c r="M580" s="1" t="s">
        <v>60</v>
      </c>
      <c r="N580" s="20" t="s">
        <v>53</v>
      </c>
    </row>
    <row r="581" spans="10:14">
      <c r="J581" s="1" t="s">
        <v>1072</v>
      </c>
      <c r="K581" s="20" t="str">
        <f>TEXT(J581,"YYYY")</f>
        <v>2009</v>
      </c>
      <c r="L581" s="1">
        <f>H581-(TEXT(I581,"YYYY")-TEXT(J581,"YYYY"))</f>
        <v>109</v>
      </c>
      <c r="M581" s="1" t="s">
        <v>79</v>
      </c>
      <c r="N581" s="20" t="s">
        <v>53</v>
      </c>
    </row>
    <row r="582" spans="10:14">
      <c r="J582" s="1" t="s">
        <v>11255</v>
      </c>
      <c r="K582" s="20" t="str">
        <f>TEXT(J582,"YYYY")</f>
        <v>2009</v>
      </c>
      <c r="L582" s="1">
        <f>H582-(TEXT(I582,"YYYY")-TEXT(J582,"YYYY"))</f>
        <v>109</v>
      </c>
      <c r="M582" s="1" t="s">
        <v>79</v>
      </c>
      <c r="N582" s="20" t="s">
        <v>53</v>
      </c>
    </row>
    <row r="583" spans="10:14">
      <c r="J583" s="1" t="s">
        <v>1072</v>
      </c>
      <c r="K583" s="20" t="str">
        <f>TEXT(J583,"YYYY")</f>
        <v>2009</v>
      </c>
      <c r="L583" s="1">
        <f>H583-(TEXT(I583,"YYYY")-TEXT(J583,"YYYY"))</f>
        <v>109</v>
      </c>
      <c r="M583" s="1" t="s">
        <v>60</v>
      </c>
      <c r="N583" s="20" t="s">
        <v>53</v>
      </c>
    </row>
    <row r="584" spans="10:14">
      <c r="J584" s="1" t="s">
        <v>11822</v>
      </c>
      <c r="K584" s="20" t="str">
        <f>TEXT(J584,"YYYY")</f>
        <v>2009</v>
      </c>
      <c r="L584" s="1">
        <f>H584-(TEXT(I584,"YYYY")-TEXT(J584,"YYYY"))</f>
        <v>109</v>
      </c>
      <c r="M584" s="1" t="s">
        <v>60</v>
      </c>
      <c r="N584" s="20" t="s">
        <v>53</v>
      </c>
    </row>
    <row r="585" spans="10:14">
      <c r="J585" s="1" t="s">
        <v>12240</v>
      </c>
      <c r="K585" s="20" t="str">
        <f>TEXT(J585,"YYYY")</f>
        <v>2009</v>
      </c>
      <c r="L585" s="1">
        <f>H585-(TEXT(I585,"YYYY")-TEXT(J585,"YYYY"))</f>
        <v>109</v>
      </c>
      <c r="M585" s="1" t="s">
        <v>79</v>
      </c>
      <c r="N585" s="20" t="s">
        <v>55</v>
      </c>
    </row>
    <row r="586" spans="10:14">
      <c r="J586" s="1" t="s">
        <v>12365</v>
      </c>
      <c r="K586" s="20" t="str">
        <f>TEXT(J586,"YYYY")</f>
        <v>2009</v>
      </c>
      <c r="L586" s="1">
        <f>H586-(TEXT(I586,"YYYY")-TEXT(J586,"YYYY"))</f>
        <v>109</v>
      </c>
      <c r="M586" s="1" t="s">
        <v>79</v>
      </c>
      <c r="N586" s="20" t="s">
        <v>55</v>
      </c>
    </row>
    <row r="587" spans="10:14">
      <c r="J587" s="1" t="s">
        <v>2212</v>
      </c>
      <c r="K587" s="20" t="str">
        <f>TEXT(J587,"YYYY")</f>
        <v>2010</v>
      </c>
      <c r="L587" s="1">
        <f>H587-(TEXT(I587,"YYYY")-TEXT(J587,"YYYY"))</f>
        <v>110</v>
      </c>
      <c r="M587" s="1" t="s">
        <v>60</v>
      </c>
      <c r="N587" s="20" t="s">
        <v>50</v>
      </c>
    </row>
    <row r="588" spans="10:14">
      <c r="J588" s="1" t="s">
        <v>2212</v>
      </c>
      <c r="K588" s="20" t="str">
        <f>TEXT(J588,"YYYY")</f>
        <v>2010</v>
      </c>
      <c r="L588" s="1">
        <f>H588-(TEXT(I588,"YYYY")-TEXT(J588,"YYYY"))</f>
        <v>110</v>
      </c>
      <c r="M588" s="1" t="s">
        <v>60</v>
      </c>
      <c r="N588" s="20" t="s">
        <v>50</v>
      </c>
    </row>
    <row r="589" spans="10:14">
      <c r="J589" s="1" t="s">
        <v>2212</v>
      </c>
      <c r="K589" s="20" t="str">
        <f>TEXT(J589,"YYYY")</f>
        <v>2010</v>
      </c>
      <c r="L589" s="1">
        <f>H589-(TEXT(I589,"YYYY")-TEXT(J589,"YYYY"))</f>
        <v>110</v>
      </c>
      <c r="M589" s="1" t="s">
        <v>79</v>
      </c>
      <c r="N589" s="20" t="s">
        <v>50</v>
      </c>
    </row>
    <row r="590" spans="10:14">
      <c r="J590" s="1" t="s">
        <v>5221</v>
      </c>
      <c r="K590" s="20" t="str">
        <f>TEXT(J590,"YYYY")</f>
        <v>2010</v>
      </c>
      <c r="L590" s="1">
        <f>H590-(TEXT(I590,"YYYY")-TEXT(J590,"YYYY"))</f>
        <v>110</v>
      </c>
      <c r="M590" s="1" t="s">
        <v>60</v>
      </c>
      <c r="N590" s="20" t="s">
        <v>50</v>
      </c>
    </row>
    <row r="591" spans="10:14">
      <c r="J591" s="1" t="s">
        <v>2212</v>
      </c>
      <c r="K591" s="20" t="str">
        <f>TEXT(J591,"YYYY")</f>
        <v>2010</v>
      </c>
      <c r="L591" s="1">
        <f>H591-(TEXT(I591,"YYYY")-TEXT(J591,"YYYY"))</f>
        <v>110</v>
      </c>
      <c r="M591" s="1" t="s">
        <v>60</v>
      </c>
      <c r="N591" s="20" t="s">
        <v>50</v>
      </c>
    </row>
    <row r="592" spans="10:14">
      <c r="J592" s="1" t="s">
        <v>6336</v>
      </c>
      <c r="K592" s="20" t="str">
        <f>TEXT(J592,"YYYY")</f>
        <v>2010</v>
      </c>
      <c r="L592" s="1">
        <f>H592-(TEXT(I592,"YYYY")-TEXT(J592,"YYYY"))</f>
        <v>110</v>
      </c>
      <c r="M592" s="1" t="s">
        <v>60</v>
      </c>
      <c r="N592" s="20" t="s">
        <v>50</v>
      </c>
    </row>
    <row r="593" spans="10:14">
      <c r="J593" s="1" t="s">
        <v>2212</v>
      </c>
      <c r="K593" s="20" t="str">
        <f>TEXT(J593,"YYYY")</f>
        <v>2010</v>
      </c>
      <c r="L593" s="1">
        <f>H593-(TEXT(I593,"YYYY")-TEXT(J593,"YYYY"))</f>
        <v>110</v>
      </c>
      <c r="M593" s="1" t="s">
        <v>79</v>
      </c>
      <c r="N593" s="20" t="s">
        <v>50</v>
      </c>
    </row>
    <row r="594" spans="10:14">
      <c r="J594" s="1" t="s">
        <v>7618</v>
      </c>
      <c r="K594" s="20" t="str">
        <f>TEXT(J594,"YYYY")</f>
        <v>2010</v>
      </c>
      <c r="L594" s="1">
        <f>H594-(TEXT(I594,"YYYY")-TEXT(J594,"YYYY"))</f>
        <v>110</v>
      </c>
      <c r="M594" s="1" t="s">
        <v>60</v>
      </c>
      <c r="N594" s="20" t="s">
        <v>50</v>
      </c>
    </row>
    <row r="595" spans="10:14">
      <c r="J595" s="1" t="s">
        <v>8182</v>
      </c>
      <c r="K595" s="20" t="str">
        <f>TEXT(J595,"YYYY")</f>
        <v>2010</v>
      </c>
      <c r="L595" s="1">
        <f>H595-(TEXT(I595,"YYYY")-TEXT(J595,"YYYY"))</f>
        <v>110</v>
      </c>
      <c r="M595" s="1" t="s">
        <v>79</v>
      </c>
      <c r="N595" s="20" t="s">
        <v>50</v>
      </c>
    </row>
    <row r="596" spans="10:14">
      <c r="J596" s="1" t="s">
        <v>9204</v>
      </c>
      <c r="K596" s="20" t="str">
        <f>TEXT(J596,"YYYY")</f>
        <v>2010</v>
      </c>
      <c r="L596" s="1">
        <f>H596-(TEXT(I596,"YYYY")-TEXT(J596,"YYYY"))</f>
        <v>110</v>
      </c>
      <c r="M596" s="1" t="s">
        <v>79</v>
      </c>
      <c r="N596" s="20" t="s">
        <v>50</v>
      </c>
    </row>
    <row r="597" spans="10:14">
      <c r="J597" s="1" t="s">
        <v>9329</v>
      </c>
      <c r="K597" s="20" t="str">
        <f>TEXT(J597,"YYYY")</f>
        <v>2010</v>
      </c>
      <c r="L597" s="1">
        <f>H597-(TEXT(I597,"YYYY")-TEXT(J597,"YYYY"))</f>
        <v>110</v>
      </c>
      <c r="M597" s="1" t="s">
        <v>60</v>
      </c>
      <c r="N597" s="20" t="s">
        <v>50</v>
      </c>
    </row>
    <row r="598" spans="10:14">
      <c r="J598" s="1" t="s">
        <v>7899</v>
      </c>
      <c r="K598" s="20" t="str">
        <f>TEXT(J598,"YYYY")</f>
        <v>2010</v>
      </c>
      <c r="L598" s="1">
        <f>H598-(TEXT(I598,"YYYY")-TEXT(J598,"YYYY"))</f>
        <v>110</v>
      </c>
      <c r="M598" s="1" t="s">
        <v>79</v>
      </c>
      <c r="N598" s="20" t="s">
        <v>50</v>
      </c>
    </row>
    <row r="599" spans="10:14">
      <c r="J599" s="1" t="s">
        <v>9290</v>
      </c>
      <c r="K599" s="20" t="str">
        <f>TEXT(J599,"YYYY")</f>
        <v>2010</v>
      </c>
      <c r="L599" s="1">
        <f>H599-(TEXT(I599,"YYYY")-TEXT(J599,"YYYY"))</f>
        <v>110</v>
      </c>
      <c r="M599" s="1" t="s">
        <v>79</v>
      </c>
      <c r="N599" s="20" t="s">
        <v>50</v>
      </c>
    </row>
    <row r="600" spans="10:14">
      <c r="J600" s="1" t="s">
        <v>998</v>
      </c>
      <c r="K600" s="20" t="str">
        <f>TEXT(J600,"YYYY")</f>
        <v>2010</v>
      </c>
      <c r="L600" s="1">
        <f>H600-(TEXT(I600,"YYYY")-TEXT(J600,"YYYY"))</f>
        <v>110</v>
      </c>
      <c r="M600" s="1" t="s">
        <v>79</v>
      </c>
      <c r="N600" s="20" t="s">
        <v>50</v>
      </c>
    </row>
    <row r="601" spans="10:14">
      <c r="J601" s="1" t="s">
        <v>6669</v>
      </c>
      <c r="K601" s="20" t="str">
        <f>TEXT(J601,"YYYY")</f>
        <v>2010</v>
      </c>
      <c r="L601" s="1">
        <f>H601-(TEXT(I601,"YYYY")-TEXT(J601,"YYYY"))</f>
        <v>110</v>
      </c>
      <c r="M601" s="1" t="s">
        <v>60</v>
      </c>
      <c r="N601" s="20" t="s">
        <v>50</v>
      </c>
    </row>
    <row r="602" spans="10:14">
      <c r="J602" s="1" t="s">
        <v>9751</v>
      </c>
      <c r="K602" s="20" t="str">
        <f>TEXT(J602,"YYYY")</f>
        <v>2010</v>
      </c>
      <c r="L602" s="1">
        <f>H602-(TEXT(I602,"YYYY")-TEXT(J602,"YYYY"))</f>
        <v>110</v>
      </c>
      <c r="M602" s="1" t="s">
        <v>60</v>
      </c>
      <c r="N602" s="20" t="s">
        <v>50</v>
      </c>
    </row>
    <row r="603" spans="10:14">
      <c r="J603" s="1" t="s">
        <v>652</v>
      </c>
      <c r="K603" s="20" t="str">
        <f>TEXT(J603,"YYYY")</f>
        <v>2010</v>
      </c>
      <c r="L603" s="1">
        <f>H603-(TEXT(I603,"YYYY")-TEXT(J603,"YYYY"))</f>
        <v>110</v>
      </c>
      <c r="M603" s="1" t="s">
        <v>60</v>
      </c>
      <c r="N603" s="20" t="s">
        <v>50</v>
      </c>
    </row>
    <row r="604" spans="10:14">
      <c r="J604" s="1" t="s">
        <v>9960</v>
      </c>
      <c r="K604" s="20" t="str">
        <f>TEXT(J604,"YYYY")</f>
        <v>2010</v>
      </c>
      <c r="L604" s="1">
        <f>H604-(TEXT(I604,"YYYY")-TEXT(J604,"YYYY"))</f>
        <v>110</v>
      </c>
      <c r="M604" s="1" t="s">
        <v>60</v>
      </c>
      <c r="N604" s="20" t="s">
        <v>50</v>
      </c>
    </row>
    <row r="605" spans="10:14">
      <c r="J605" s="1" t="s">
        <v>10335</v>
      </c>
      <c r="K605" s="20" t="str">
        <f>TEXT(J605,"YYYY")</f>
        <v>2010</v>
      </c>
      <c r="L605" s="1">
        <f>H605-(TEXT(I605,"YYYY")-TEXT(J605,"YYYY"))</f>
        <v>110</v>
      </c>
      <c r="M605" s="1" t="s">
        <v>79</v>
      </c>
      <c r="N605" s="20" t="s">
        <v>50</v>
      </c>
    </row>
    <row r="606" spans="10:14">
      <c r="J606" s="1" t="s">
        <v>3832</v>
      </c>
      <c r="K606" s="20" t="str">
        <f>TEXT(J606,"YYYY")</f>
        <v>2010</v>
      </c>
      <c r="L606" s="1">
        <f>H606-(TEXT(I606,"YYYY")-TEXT(J606,"YYYY"))</f>
        <v>110</v>
      </c>
      <c r="M606" s="1" t="s">
        <v>60</v>
      </c>
      <c r="N606" s="20" t="s">
        <v>50</v>
      </c>
    </row>
    <row r="607" spans="10:14">
      <c r="J607" s="1" t="s">
        <v>2212</v>
      </c>
      <c r="K607" s="20" t="str">
        <f>TEXT(J607,"YYYY")</f>
        <v>2010</v>
      </c>
      <c r="L607" s="1">
        <f>H607-(TEXT(I607,"YYYY")-TEXT(J607,"YYYY"))</f>
        <v>110</v>
      </c>
      <c r="M607" s="1" t="s">
        <v>60</v>
      </c>
      <c r="N607" s="20" t="s">
        <v>50</v>
      </c>
    </row>
    <row r="608" spans="10:14">
      <c r="J608" s="1" t="s">
        <v>2212</v>
      </c>
      <c r="K608" s="20" t="str">
        <f>TEXT(J608,"YYYY")</f>
        <v>2010</v>
      </c>
      <c r="L608" s="1">
        <f>H608-(TEXT(I608,"YYYY")-TEXT(J608,"YYYY"))</f>
        <v>110</v>
      </c>
      <c r="M608" s="1" t="s">
        <v>60</v>
      </c>
      <c r="N608" s="20" t="s">
        <v>50</v>
      </c>
    </row>
    <row r="609" spans="10:15">
      <c r="J609" s="1" t="s">
        <v>7868</v>
      </c>
      <c r="K609" s="20" t="str">
        <f>TEXT(J609,"YYYY")</f>
        <v>2010</v>
      </c>
      <c r="L609" s="1">
        <f>H609-(TEXT(I609,"YYYY")-TEXT(J609,"YYYY"))</f>
        <v>110</v>
      </c>
      <c r="M609" s="1" t="s">
        <v>79</v>
      </c>
      <c r="N609" s="20" t="s">
        <v>50</v>
      </c>
    </row>
    <row r="610" spans="10:15">
      <c r="J610" s="1" t="s">
        <v>11267</v>
      </c>
      <c r="K610" s="20" t="str">
        <f>TEXT(J610,"YYYY")</f>
        <v>2010</v>
      </c>
      <c r="L610" s="1">
        <f>H610-(TEXT(I610,"YYYY")-TEXT(J610,"YYYY"))</f>
        <v>110</v>
      </c>
      <c r="M610" s="1" t="s">
        <v>60</v>
      </c>
      <c r="N610" s="20" t="s">
        <v>50</v>
      </c>
    </row>
    <row r="611" spans="10:15">
      <c r="J611" s="1" t="s">
        <v>11345</v>
      </c>
      <c r="K611" s="20" t="str">
        <f>TEXT(J611,"YYYY")</f>
        <v>2010</v>
      </c>
      <c r="L611" s="1">
        <f>H611-(TEXT(I611,"YYYY")-TEXT(J611,"YYYY"))</f>
        <v>110</v>
      </c>
      <c r="M611" s="1" t="s">
        <v>79</v>
      </c>
      <c r="N611" s="20" t="s">
        <v>50</v>
      </c>
    </row>
    <row r="612" spans="10:15">
      <c r="J612" s="1" t="s">
        <v>2212</v>
      </c>
      <c r="K612" s="20" t="str">
        <f>TEXT(J612,"YYYY")</f>
        <v>2010</v>
      </c>
      <c r="L612" s="1">
        <f>H612-(TEXT(I612,"YYYY")-TEXT(J612,"YYYY"))</f>
        <v>110</v>
      </c>
      <c r="M612" s="1" t="s">
        <v>60</v>
      </c>
      <c r="N612" s="20" t="s">
        <v>50</v>
      </c>
    </row>
    <row r="613" spans="10:15">
      <c r="J613" s="1" t="s">
        <v>11671</v>
      </c>
      <c r="K613" s="20" t="str">
        <f>TEXT(J613,"YYYY")</f>
        <v>2010</v>
      </c>
      <c r="L613" s="1">
        <f>H613-(TEXT(I613,"YYYY")-TEXT(J613,"YYYY"))</f>
        <v>110</v>
      </c>
      <c r="M613" s="1" t="s">
        <v>79</v>
      </c>
      <c r="N613" s="20" t="s">
        <v>50</v>
      </c>
      <c r="O613">
        <f>COUNTA(N587:N616)</f>
        <v>30</v>
      </c>
    </row>
    <row r="614" spans="10:15">
      <c r="J614" s="1" t="s">
        <v>2212</v>
      </c>
      <c r="K614" s="20" t="str">
        <f>TEXT(J614,"YYYY")</f>
        <v>2010</v>
      </c>
      <c r="L614" s="1">
        <f>H614-(TEXT(I614,"YYYY")-TEXT(J614,"YYYY"))</f>
        <v>110</v>
      </c>
      <c r="M614" s="1" t="s">
        <v>60</v>
      </c>
      <c r="N614" s="20" t="s">
        <v>50</v>
      </c>
    </row>
    <row r="615" spans="10:15">
      <c r="J615" s="1" t="s">
        <v>9329</v>
      </c>
      <c r="K615" s="20" t="str">
        <f>TEXT(J615,"YYYY")</f>
        <v>2010</v>
      </c>
      <c r="L615" s="1">
        <f>H615-(TEXT(I615,"YYYY")-TEXT(J615,"YYYY"))</f>
        <v>110</v>
      </c>
      <c r="M615" s="1" t="s">
        <v>60</v>
      </c>
      <c r="N615" s="20" t="s">
        <v>50</v>
      </c>
    </row>
    <row r="616" spans="10:15">
      <c r="J616" s="1" t="s">
        <v>2241</v>
      </c>
      <c r="K616" s="20" t="str">
        <f>TEXT(J616,"YYYY")</f>
        <v>2010</v>
      </c>
      <c r="L616" s="1">
        <f>H616-(TEXT(I616,"YYYY")-TEXT(J616,"YYYY"))</f>
        <v>110</v>
      </c>
      <c r="M616" s="1" t="s">
        <v>60</v>
      </c>
      <c r="N616" s="20" t="s">
        <v>50</v>
      </c>
    </row>
    <row r="617" spans="10:15">
      <c r="J617" s="1" t="s">
        <v>652</v>
      </c>
      <c r="K617" s="20" t="str">
        <f>TEXT(J617,"YYYY")</f>
        <v>2010</v>
      </c>
      <c r="L617" s="1">
        <f>H617-(TEXT(I617,"YYYY")-TEXT(J617,"YYYY"))</f>
        <v>110</v>
      </c>
      <c r="M617" s="1" t="s">
        <v>60</v>
      </c>
      <c r="N617" s="20" t="s">
        <v>53</v>
      </c>
    </row>
    <row r="618" spans="10:15">
      <c r="J618" s="1" t="s">
        <v>998</v>
      </c>
      <c r="K618" s="20" t="str">
        <f>TEXT(J618,"YYYY")</f>
        <v>2010</v>
      </c>
      <c r="L618" s="1">
        <f>H618-(TEXT(I618,"YYYY")-TEXT(J618,"YYYY"))</f>
        <v>110</v>
      </c>
      <c r="M618" s="1" t="s">
        <v>79</v>
      </c>
      <c r="N618" s="20" t="s">
        <v>53</v>
      </c>
    </row>
    <row r="619" spans="10:15">
      <c r="J619" s="1" t="s">
        <v>1338</v>
      </c>
      <c r="K619" s="20" t="str">
        <f>TEXT(J619,"YYYY")</f>
        <v>2010</v>
      </c>
      <c r="L619" s="1">
        <f>H619-(TEXT(I619,"YYYY")-TEXT(J619,"YYYY"))</f>
        <v>110</v>
      </c>
      <c r="M619" s="1" t="s">
        <v>60</v>
      </c>
      <c r="N619" s="20" t="s">
        <v>53</v>
      </c>
    </row>
    <row r="620" spans="10:15">
      <c r="J620" s="1" t="s">
        <v>1789</v>
      </c>
      <c r="K620" s="20" t="str">
        <f>TEXT(J620,"YYYY")</f>
        <v>2010</v>
      </c>
      <c r="L620" s="1">
        <f>H620-(TEXT(I620,"YYYY")-TEXT(J620,"YYYY"))</f>
        <v>110</v>
      </c>
      <c r="M620" s="1" t="s">
        <v>60</v>
      </c>
      <c r="N620" s="20" t="s">
        <v>53</v>
      </c>
    </row>
    <row r="621" spans="10:15">
      <c r="J621" s="1" t="s">
        <v>2241</v>
      </c>
      <c r="K621" s="20" t="str">
        <f>TEXT(J621,"YYYY")</f>
        <v>2010</v>
      </c>
      <c r="L621" s="1">
        <f>H621-(TEXT(I621,"YYYY")-TEXT(J621,"YYYY"))</f>
        <v>110</v>
      </c>
      <c r="M621" s="1" t="s">
        <v>79</v>
      </c>
      <c r="N621" s="20" t="s">
        <v>53</v>
      </c>
    </row>
    <row r="622" spans="10:15">
      <c r="J622" s="1" t="s">
        <v>2263</v>
      </c>
      <c r="K622" s="20" t="str">
        <f>TEXT(J622,"YYYY")</f>
        <v>2010</v>
      </c>
      <c r="L622" s="1">
        <f>H622-(TEXT(I622,"YYYY")-TEXT(J622,"YYYY"))</f>
        <v>110</v>
      </c>
      <c r="M622" s="1" t="s">
        <v>79</v>
      </c>
      <c r="N622" s="20" t="s">
        <v>53</v>
      </c>
    </row>
    <row r="623" spans="10:15">
      <c r="J623" s="1" t="s">
        <v>652</v>
      </c>
      <c r="K623" s="20" t="str">
        <f>TEXT(J623,"YYYY")</f>
        <v>2010</v>
      </c>
      <c r="L623" s="1">
        <f>H623-(TEXT(I623,"YYYY")-TEXT(J623,"YYYY"))</f>
        <v>110</v>
      </c>
      <c r="M623" s="1" t="s">
        <v>79</v>
      </c>
      <c r="N623" s="20" t="s">
        <v>53</v>
      </c>
    </row>
    <row r="624" spans="10:15">
      <c r="J624" s="1" t="s">
        <v>3690</v>
      </c>
      <c r="K624" s="20" t="str">
        <f>TEXT(J624,"YYYY")</f>
        <v>2010</v>
      </c>
      <c r="L624" s="1">
        <f>H624-(TEXT(I624,"YYYY")-TEXT(J624,"YYYY"))</f>
        <v>110</v>
      </c>
      <c r="M624" s="1" t="s">
        <v>79</v>
      </c>
      <c r="N624" s="20" t="s">
        <v>53</v>
      </c>
    </row>
    <row r="625" spans="10:14">
      <c r="J625" s="1" t="s">
        <v>3832</v>
      </c>
      <c r="K625" s="20" t="str">
        <f>TEXT(J625,"YYYY")</f>
        <v>2010</v>
      </c>
      <c r="L625" s="1">
        <f>H625-(TEXT(I625,"YYYY")-TEXT(J625,"YYYY"))</f>
        <v>110</v>
      </c>
      <c r="M625" s="1" t="s">
        <v>79</v>
      </c>
      <c r="N625" s="20" t="s">
        <v>53</v>
      </c>
    </row>
    <row r="626" spans="10:14">
      <c r="J626" s="1" t="s">
        <v>2212</v>
      </c>
      <c r="K626" s="20" t="str">
        <f>TEXT(J626,"YYYY")</f>
        <v>2010</v>
      </c>
      <c r="L626" s="1">
        <f>H626-(TEXT(I626,"YYYY")-TEXT(J626,"YYYY"))</f>
        <v>110</v>
      </c>
      <c r="M626" s="1" t="s">
        <v>60</v>
      </c>
      <c r="N626" s="20" t="s">
        <v>53</v>
      </c>
    </row>
    <row r="627" spans="10:14">
      <c r="J627" s="1" t="s">
        <v>4330</v>
      </c>
      <c r="K627" s="20" t="str">
        <f>TEXT(J627,"YYYY")</f>
        <v>2010</v>
      </c>
      <c r="L627" s="1">
        <f>H627-(TEXT(I627,"YYYY")-TEXT(J627,"YYYY"))</f>
        <v>110</v>
      </c>
      <c r="M627" s="1" t="s">
        <v>60</v>
      </c>
      <c r="N627" s="20" t="s">
        <v>53</v>
      </c>
    </row>
    <row r="628" spans="10:14">
      <c r="J628" s="1" t="s">
        <v>4330</v>
      </c>
      <c r="K628" s="20" t="str">
        <f>TEXT(J628,"YYYY")</f>
        <v>2010</v>
      </c>
      <c r="L628" s="1">
        <f>H628-(TEXT(I628,"YYYY")-TEXT(J628,"YYYY"))</f>
        <v>110</v>
      </c>
      <c r="M628" s="1" t="s">
        <v>79</v>
      </c>
      <c r="N628" s="20" t="s">
        <v>53</v>
      </c>
    </row>
    <row r="629" spans="10:14">
      <c r="J629" s="1" t="s">
        <v>4655</v>
      </c>
      <c r="K629" s="20" t="str">
        <f>TEXT(J629,"YYYY")</f>
        <v>2010</v>
      </c>
      <c r="L629" s="1">
        <f>H629-(TEXT(I629,"YYYY")-TEXT(J629,"YYYY"))</f>
        <v>110</v>
      </c>
      <c r="M629" s="1"/>
      <c r="N629" s="20" t="s">
        <v>53</v>
      </c>
    </row>
    <row r="630" spans="10:14">
      <c r="J630" s="1" t="s">
        <v>2212</v>
      </c>
      <c r="K630" s="20" t="str">
        <f>TEXT(J630,"YYYY")</f>
        <v>2010</v>
      </c>
      <c r="L630" s="1">
        <f>H630-(TEXT(I630,"YYYY")-TEXT(J630,"YYYY"))</f>
        <v>110</v>
      </c>
      <c r="M630" s="1" t="s">
        <v>79</v>
      </c>
      <c r="N630" s="20" t="s">
        <v>53</v>
      </c>
    </row>
    <row r="631" spans="10:14">
      <c r="J631" s="1" t="s">
        <v>5309</v>
      </c>
      <c r="K631" s="20" t="str">
        <f>TEXT(J631,"YYYY")</f>
        <v>2010</v>
      </c>
      <c r="L631" s="1">
        <f>H631-(TEXT(I631,"YYYY")-TEXT(J631,"YYYY"))</f>
        <v>110</v>
      </c>
      <c r="M631" s="1" t="s">
        <v>79</v>
      </c>
      <c r="N631" s="20" t="s">
        <v>53</v>
      </c>
    </row>
    <row r="632" spans="10:14">
      <c r="J632" s="1" t="s">
        <v>652</v>
      </c>
      <c r="K632" s="20" t="str">
        <f>TEXT(J632,"YYYY")</f>
        <v>2010</v>
      </c>
      <c r="L632" s="1">
        <f>H632-(TEXT(I632,"YYYY")-TEXT(J632,"YYYY"))</f>
        <v>110</v>
      </c>
      <c r="M632" s="1" t="s">
        <v>60</v>
      </c>
      <c r="N632" s="20" t="s">
        <v>53</v>
      </c>
    </row>
    <row r="633" spans="10:14">
      <c r="J633" s="1" t="s">
        <v>2212</v>
      </c>
      <c r="K633" s="20" t="str">
        <f>TEXT(J633,"YYYY")</f>
        <v>2010</v>
      </c>
      <c r="L633" s="1">
        <f>H633-(TEXT(I633,"YYYY")-TEXT(J633,"YYYY"))</f>
        <v>110</v>
      </c>
      <c r="M633" s="1" t="s">
        <v>60</v>
      </c>
      <c r="N633" s="20" t="s">
        <v>53</v>
      </c>
    </row>
    <row r="634" spans="10:14">
      <c r="J634" s="1" t="s">
        <v>652</v>
      </c>
      <c r="K634" s="20" t="str">
        <f>TEXT(J634,"YYYY")</f>
        <v>2010</v>
      </c>
      <c r="L634" s="1">
        <f>H634-(TEXT(I634,"YYYY")-TEXT(J634,"YYYY"))</f>
        <v>110</v>
      </c>
      <c r="M634" s="1" t="s">
        <v>79</v>
      </c>
      <c r="N634" s="20" t="s">
        <v>53</v>
      </c>
    </row>
    <row r="635" spans="10:14">
      <c r="J635" s="1" t="s">
        <v>2212</v>
      </c>
      <c r="K635" s="20" t="str">
        <f>TEXT(J635,"YYYY")</f>
        <v>2010</v>
      </c>
      <c r="L635" s="1">
        <f>H635-(TEXT(I635,"YYYY")-TEXT(J635,"YYYY"))</f>
        <v>110</v>
      </c>
      <c r="M635" s="1" t="s">
        <v>60</v>
      </c>
      <c r="N635" s="20" t="s">
        <v>53</v>
      </c>
    </row>
    <row r="636" spans="10:14">
      <c r="J636" s="1" t="s">
        <v>2212</v>
      </c>
      <c r="K636" s="20" t="str">
        <f>TEXT(J636,"YYYY")</f>
        <v>2010</v>
      </c>
      <c r="L636" s="1">
        <f>H636-(TEXT(I636,"YYYY")-TEXT(J636,"YYYY"))</f>
        <v>110</v>
      </c>
      <c r="M636" s="1" t="s">
        <v>60</v>
      </c>
      <c r="N636" s="20" t="s">
        <v>53</v>
      </c>
    </row>
    <row r="637" spans="10:14">
      <c r="J637" s="1" t="s">
        <v>652</v>
      </c>
      <c r="K637" s="20" t="str">
        <f>TEXT(J637,"YYYY")</f>
        <v>2010</v>
      </c>
      <c r="L637" s="1">
        <f>H637-(TEXT(I637,"YYYY")-TEXT(J637,"YYYY"))</f>
        <v>110</v>
      </c>
      <c r="M637" s="1" t="s">
        <v>60</v>
      </c>
      <c r="N637" s="20" t="s">
        <v>53</v>
      </c>
    </row>
    <row r="638" spans="10:14">
      <c r="J638" s="1" t="s">
        <v>6336</v>
      </c>
      <c r="K638" s="20" t="str">
        <f>TEXT(J638,"YYYY")</f>
        <v>2010</v>
      </c>
      <c r="L638" s="1">
        <f>H638-(TEXT(I638,"YYYY")-TEXT(J638,"YYYY"))</f>
        <v>110</v>
      </c>
      <c r="M638" s="1" t="s">
        <v>79</v>
      </c>
      <c r="N638" s="20" t="s">
        <v>53</v>
      </c>
    </row>
    <row r="639" spans="10:14">
      <c r="J639" s="1" t="s">
        <v>652</v>
      </c>
      <c r="K639" s="20" t="str">
        <f>TEXT(J639,"YYYY")</f>
        <v>2010</v>
      </c>
      <c r="L639" s="1">
        <f>H639-(TEXT(I639,"YYYY")-TEXT(J639,"YYYY"))</f>
        <v>110</v>
      </c>
      <c r="M639" s="1" t="s">
        <v>79</v>
      </c>
      <c r="N639" s="20" t="s">
        <v>53</v>
      </c>
    </row>
    <row r="640" spans="10:14">
      <c r="J640" s="1" t="s">
        <v>2212</v>
      </c>
      <c r="K640" s="20" t="str">
        <f>TEXT(J640,"YYYY")</f>
        <v>2010</v>
      </c>
      <c r="L640" s="1">
        <f>H640-(TEXT(I640,"YYYY")-TEXT(J640,"YYYY"))</f>
        <v>110</v>
      </c>
      <c r="M640" s="1" t="s">
        <v>79</v>
      </c>
      <c r="N640" s="20" t="s">
        <v>53</v>
      </c>
    </row>
    <row r="641" spans="10:14">
      <c r="J641" s="1" t="s">
        <v>6669</v>
      </c>
      <c r="K641" s="20" t="str">
        <f>TEXT(J641,"YYYY")</f>
        <v>2010</v>
      </c>
      <c r="L641" s="1">
        <f>H641-(TEXT(I641,"YYYY")-TEXT(J641,"YYYY"))</f>
        <v>110</v>
      </c>
      <c r="M641" s="1" t="s">
        <v>79</v>
      </c>
      <c r="N641" s="20" t="s">
        <v>53</v>
      </c>
    </row>
    <row r="642" spans="10:14">
      <c r="J642" s="1" t="s">
        <v>2212</v>
      </c>
      <c r="K642" s="20" t="str">
        <f>TEXT(J642,"YYYY")</f>
        <v>2010</v>
      </c>
      <c r="L642" s="1">
        <f>H642-(TEXT(I642,"YYYY")-TEXT(J642,"YYYY"))</f>
        <v>110</v>
      </c>
      <c r="M642" s="1" t="s">
        <v>79</v>
      </c>
      <c r="N642" s="20" t="s">
        <v>53</v>
      </c>
    </row>
    <row r="643" spans="10:14">
      <c r="J643" s="1" t="s">
        <v>6790</v>
      </c>
      <c r="K643" s="20" t="str">
        <f>TEXT(J643,"YYYY")</f>
        <v>2010</v>
      </c>
      <c r="L643" s="1">
        <f>H643-(TEXT(I643,"YYYY")-TEXT(J643,"YYYY"))</f>
        <v>110</v>
      </c>
      <c r="M643" s="1" t="s">
        <v>60</v>
      </c>
      <c r="N643" s="20" t="s">
        <v>53</v>
      </c>
    </row>
    <row r="644" spans="10:14">
      <c r="J644" s="1" t="s">
        <v>2212</v>
      </c>
      <c r="K644" s="20" t="str">
        <f>TEXT(J644,"YYYY")</f>
        <v>2010</v>
      </c>
      <c r="L644" s="1">
        <f>H644-(TEXT(I644,"YYYY")-TEXT(J644,"YYYY"))</f>
        <v>110</v>
      </c>
      <c r="M644" s="1" t="s">
        <v>60</v>
      </c>
      <c r="N644" s="20" t="s">
        <v>53</v>
      </c>
    </row>
    <row r="645" spans="10:14">
      <c r="J645" s="1" t="s">
        <v>2212</v>
      </c>
      <c r="K645" s="20" t="str">
        <f>TEXT(J645,"YYYY")</f>
        <v>2010</v>
      </c>
      <c r="L645" s="1">
        <f>H645-(TEXT(I645,"YYYY")-TEXT(J645,"YYYY"))</f>
        <v>110</v>
      </c>
      <c r="M645" s="1" t="s">
        <v>60</v>
      </c>
      <c r="N645" s="20" t="s">
        <v>53</v>
      </c>
    </row>
    <row r="646" spans="10:14">
      <c r="J646" s="1" t="s">
        <v>2212</v>
      </c>
      <c r="K646" s="20" t="str">
        <f>TEXT(J646,"YYYY")</f>
        <v>2010</v>
      </c>
      <c r="L646" s="1">
        <f>H646-(TEXT(I646,"YYYY")-TEXT(J646,"YYYY"))</f>
        <v>110</v>
      </c>
      <c r="M646" s="1" t="s">
        <v>60</v>
      </c>
      <c r="N646" s="20" t="s">
        <v>53</v>
      </c>
    </row>
    <row r="647" spans="10:14">
      <c r="J647" s="1" t="s">
        <v>6336</v>
      </c>
      <c r="K647" s="20" t="str">
        <f>TEXT(J647,"YYYY")</f>
        <v>2010</v>
      </c>
      <c r="L647" s="1">
        <f>H647-(TEXT(I647,"YYYY")-TEXT(J647,"YYYY"))</f>
        <v>110</v>
      </c>
      <c r="M647" s="1" t="s">
        <v>79</v>
      </c>
      <c r="N647" s="20" t="s">
        <v>53</v>
      </c>
    </row>
    <row r="648" spans="10:14">
      <c r="J648" s="1" t="s">
        <v>6790</v>
      </c>
      <c r="K648" s="20" t="str">
        <f>TEXT(J648,"YYYY")</f>
        <v>2010</v>
      </c>
      <c r="L648" s="1">
        <f>H648-(TEXT(I648,"YYYY")-TEXT(J648,"YYYY"))</f>
        <v>110</v>
      </c>
      <c r="M648" s="1" t="s">
        <v>79</v>
      </c>
      <c r="N648" s="20" t="s">
        <v>53</v>
      </c>
    </row>
    <row r="649" spans="10:14">
      <c r="J649" s="1" t="s">
        <v>7247</v>
      </c>
      <c r="K649" s="20" t="str">
        <f>TEXT(J649,"YYYY")</f>
        <v>2010</v>
      </c>
      <c r="L649" s="1">
        <f>H649-(TEXT(I649,"YYYY")-TEXT(J649,"YYYY"))</f>
        <v>110</v>
      </c>
      <c r="M649" s="1" t="s">
        <v>79</v>
      </c>
      <c r="N649" s="20" t="s">
        <v>53</v>
      </c>
    </row>
    <row r="650" spans="10:14">
      <c r="J650" s="1" t="s">
        <v>4655</v>
      </c>
      <c r="K650" s="20" t="str">
        <f>TEXT(J650,"YYYY")</f>
        <v>2010</v>
      </c>
      <c r="L650" s="1">
        <f>H650-(TEXT(I650,"YYYY")-TEXT(J650,"YYYY"))</f>
        <v>110</v>
      </c>
      <c r="M650" s="1" t="s">
        <v>60</v>
      </c>
      <c r="N650" s="20" t="s">
        <v>53</v>
      </c>
    </row>
    <row r="651" spans="10:14">
      <c r="J651" s="1" t="s">
        <v>7609</v>
      </c>
      <c r="K651" s="20" t="str">
        <f>TEXT(J651,"YYYY")</f>
        <v>2010</v>
      </c>
      <c r="L651" s="1">
        <f>H651-(TEXT(I651,"YYYY")-TEXT(J651,"YYYY"))</f>
        <v>110</v>
      </c>
      <c r="M651" s="1" t="s">
        <v>60</v>
      </c>
      <c r="N651" s="20" t="s">
        <v>53</v>
      </c>
    </row>
    <row r="652" spans="10:14">
      <c r="J652" s="1" t="s">
        <v>7618</v>
      </c>
      <c r="K652" s="20" t="str">
        <f>TEXT(J652,"YYYY")</f>
        <v>2010</v>
      </c>
      <c r="L652" s="1">
        <f>H652-(TEXT(I652,"YYYY")-TEXT(J652,"YYYY"))</f>
        <v>110</v>
      </c>
      <c r="M652" s="1" t="s">
        <v>60</v>
      </c>
      <c r="N652" s="20" t="s">
        <v>53</v>
      </c>
    </row>
    <row r="653" spans="10:14">
      <c r="J653" s="1" t="s">
        <v>6669</v>
      </c>
      <c r="K653" s="20" t="str">
        <f>TEXT(J653,"YYYY")</f>
        <v>2010</v>
      </c>
      <c r="L653" s="1">
        <f>H653-(TEXT(I653,"YYYY")-TEXT(J653,"YYYY"))</f>
        <v>110</v>
      </c>
      <c r="M653" s="1" t="s">
        <v>79</v>
      </c>
      <c r="N653" s="20" t="s">
        <v>53</v>
      </c>
    </row>
    <row r="654" spans="10:14">
      <c r="J654" s="1" t="s">
        <v>7618</v>
      </c>
      <c r="K654" s="20" t="str">
        <f>TEXT(J654,"YYYY")</f>
        <v>2010</v>
      </c>
      <c r="L654" s="1">
        <f>H654-(TEXT(I654,"YYYY")-TEXT(J654,"YYYY"))</f>
        <v>110</v>
      </c>
      <c r="M654" s="1" t="s">
        <v>60</v>
      </c>
      <c r="N654" s="20" t="s">
        <v>53</v>
      </c>
    </row>
    <row r="655" spans="10:14">
      <c r="J655" s="1" t="s">
        <v>7618</v>
      </c>
      <c r="K655" s="20" t="str">
        <f>TEXT(J655,"YYYY")</f>
        <v>2010</v>
      </c>
      <c r="L655" s="1">
        <f>H655-(TEXT(I655,"YYYY")-TEXT(J655,"YYYY"))</f>
        <v>110</v>
      </c>
      <c r="M655" s="1" t="s">
        <v>60</v>
      </c>
      <c r="N655" s="20" t="s">
        <v>53</v>
      </c>
    </row>
    <row r="656" spans="10:14">
      <c r="J656" s="1" t="s">
        <v>7868</v>
      </c>
      <c r="K656" s="20" t="str">
        <f>TEXT(J656,"YYYY")</f>
        <v>2010</v>
      </c>
      <c r="L656" s="1">
        <f>H656-(TEXT(I656,"YYYY")-TEXT(J656,"YYYY"))</f>
        <v>110</v>
      </c>
      <c r="M656" s="1" t="s">
        <v>60</v>
      </c>
      <c r="N656" s="20" t="s">
        <v>53</v>
      </c>
    </row>
    <row r="657" spans="10:14">
      <c r="J657" s="1" t="s">
        <v>7895</v>
      </c>
      <c r="K657" s="20" t="str">
        <f>TEXT(J657,"YYYY")</f>
        <v>2010</v>
      </c>
      <c r="L657" s="1">
        <f>H657-(TEXT(I657,"YYYY")-TEXT(J657,"YYYY"))</f>
        <v>110</v>
      </c>
      <c r="M657" s="1" t="s">
        <v>79</v>
      </c>
      <c r="N657" s="20" t="s">
        <v>53</v>
      </c>
    </row>
    <row r="658" spans="10:14">
      <c r="J658" s="1" t="s">
        <v>2212</v>
      </c>
      <c r="K658" s="20" t="str">
        <f>TEXT(J658,"YYYY")</f>
        <v>2010</v>
      </c>
      <c r="L658" s="1">
        <f>H658-(TEXT(I658,"YYYY")-TEXT(J658,"YYYY"))</f>
        <v>110</v>
      </c>
      <c r="M658" s="1" t="s">
        <v>60</v>
      </c>
      <c r="N658" s="20" t="s">
        <v>53</v>
      </c>
    </row>
    <row r="659" spans="10:14">
      <c r="J659" s="1" t="s">
        <v>8182</v>
      </c>
      <c r="K659" s="20" t="str">
        <f>TEXT(J659,"YYYY")</f>
        <v>2010</v>
      </c>
      <c r="L659" s="1">
        <f>H659-(TEXT(I659,"YYYY")-TEXT(J659,"YYYY"))</f>
        <v>110</v>
      </c>
      <c r="M659" s="1" t="s">
        <v>60</v>
      </c>
      <c r="N659" s="20" t="s">
        <v>53</v>
      </c>
    </row>
    <row r="660" spans="10:14">
      <c r="J660" s="1" t="s">
        <v>4330</v>
      </c>
      <c r="K660" s="20" t="str">
        <f>TEXT(J660,"YYYY")</f>
        <v>2010</v>
      </c>
      <c r="L660" s="1">
        <f>H660-(TEXT(I660,"YYYY")-TEXT(J660,"YYYY"))</f>
        <v>110</v>
      </c>
      <c r="M660" s="1" t="s">
        <v>60</v>
      </c>
      <c r="N660" s="20" t="s">
        <v>53</v>
      </c>
    </row>
    <row r="661" spans="10:14">
      <c r="J661" s="1" t="s">
        <v>8412</v>
      </c>
      <c r="K661" s="20" t="str">
        <f>TEXT(J661,"YYYY")</f>
        <v>2010</v>
      </c>
      <c r="L661" s="1">
        <f>H661-(TEXT(I661,"YYYY")-TEXT(J661,"YYYY"))</f>
        <v>110</v>
      </c>
      <c r="M661" s="1"/>
      <c r="N661" s="20" t="s">
        <v>53</v>
      </c>
    </row>
    <row r="662" spans="10:14">
      <c r="J662" s="1" t="s">
        <v>2212</v>
      </c>
      <c r="K662" s="20" t="str">
        <f>TEXT(J662,"YYYY")</f>
        <v>2010</v>
      </c>
      <c r="L662" s="1">
        <f>H662-(TEXT(I662,"YYYY")-TEXT(J662,"YYYY"))</f>
        <v>110</v>
      </c>
      <c r="M662" s="1" t="s">
        <v>79</v>
      </c>
      <c r="N662" s="20" t="s">
        <v>53</v>
      </c>
    </row>
    <row r="663" spans="10:14">
      <c r="J663" s="1" t="s">
        <v>8182</v>
      </c>
      <c r="K663" s="20" t="str">
        <f>TEXT(J663,"YYYY")</f>
        <v>2010</v>
      </c>
      <c r="L663" s="1">
        <f>H663-(TEXT(I663,"YYYY")-TEXT(J663,"YYYY"))</f>
        <v>110</v>
      </c>
      <c r="M663" s="1" t="s">
        <v>79</v>
      </c>
      <c r="N663" s="20" t="s">
        <v>53</v>
      </c>
    </row>
    <row r="664" spans="10:14">
      <c r="J664" s="1" t="s">
        <v>5309</v>
      </c>
      <c r="K664" s="20" t="str">
        <f>TEXT(J664,"YYYY")</f>
        <v>2010</v>
      </c>
      <c r="L664" s="1">
        <f>H664-(TEXT(I664,"YYYY")-TEXT(J664,"YYYY"))</f>
        <v>110</v>
      </c>
      <c r="M664" s="1" t="s">
        <v>60</v>
      </c>
      <c r="N664" s="20" t="s">
        <v>53</v>
      </c>
    </row>
    <row r="665" spans="10:14">
      <c r="J665" s="1" t="s">
        <v>8182</v>
      </c>
      <c r="K665" s="20" t="str">
        <f>TEXT(J665,"YYYY")</f>
        <v>2010</v>
      </c>
      <c r="L665" s="1">
        <f>H665-(TEXT(I665,"YYYY")-TEXT(J665,"YYYY"))</f>
        <v>110</v>
      </c>
      <c r="M665" s="1" t="s">
        <v>60</v>
      </c>
      <c r="N665" s="20" t="s">
        <v>53</v>
      </c>
    </row>
    <row r="666" spans="10:14">
      <c r="J666" s="1" t="s">
        <v>8182</v>
      </c>
      <c r="K666" s="20" t="str">
        <f>TEXT(J666,"YYYY")</f>
        <v>2010</v>
      </c>
      <c r="L666" s="1">
        <f>H666-(TEXT(I666,"YYYY")-TEXT(J666,"YYYY"))</f>
        <v>110</v>
      </c>
      <c r="M666" s="1" t="s">
        <v>60</v>
      </c>
      <c r="N666" s="20" t="s">
        <v>53</v>
      </c>
    </row>
    <row r="667" spans="10:14">
      <c r="J667" s="1" t="s">
        <v>8800</v>
      </c>
      <c r="K667" s="20" t="str">
        <f>TEXT(J667,"YYYY")</f>
        <v>2010</v>
      </c>
      <c r="L667" s="1">
        <f>H667-(TEXT(I667,"YYYY")-TEXT(J667,"YYYY"))</f>
        <v>110</v>
      </c>
      <c r="M667" s="1" t="s">
        <v>79</v>
      </c>
      <c r="N667" s="20" t="s">
        <v>53</v>
      </c>
    </row>
    <row r="668" spans="10:14">
      <c r="J668" s="1" t="s">
        <v>7364</v>
      </c>
      <c r="K668" s="20" t="str">
        <f>TEXT(J668,"YYYY")</f>
        <v>2010</v>
      </c>
      <c r="L668" s="1">
        <f>H668-(TEXT(I668,"YYYY")-TEXT(J668,"YYYY"))</f>
        <v>110</v>
      </c>
      <c r="M668" s="1" t="s">
        <v>60</v>
      </c>
      <c r="N668" s="20" t="s">
        <v>53</v>
      </c>
    </row>
    <row r="669" spans="10:14">
      <c r="J669" s="1" t="s">
        <v>8884</v>
      </c>
      <c r="K669" s="20" t="str">
        <f>TEXT(J669,"YYYY")</f>
        <v>2010</v>
      </c>
      <c r="L669" s="1">
        <f>H669-(TEXT(I669,"YYYY")-TEXT(J669,"YYYY"))</f>
        <v>110</v>
      </c>
      <c r="M669" s="1" t="s">
        <v>60</v>
      </c>
      <c r="N669" s="20" t="s">
        <v>53</v>
      </c>
    </row>
    <row r="670" spans="10:14">
      <c r="J670" s="1" t="s">
        <v>8904</v>
      </c>
      <c r="K670" s="20" t="str">
        <f>TEXT(J670,"YYYY")</f>
        <v>2010</v>
      </c>
      <c r="L670" s="1">
        <f>H670-(TEXT(I670,"YYYY")-TEXT(J670,"YYYY"))</f>
        <v>110</v>
      </c>
      <c r="M670" s="1" t="s">
        <v>79</v>
      </c>
      <c r="N670" s="20" t="s">
        <v>53</v>
      </c>
    </row>
    <row r="671" spans="10:14">
      <c r="J671" s="1" t="s">
        <v>8884</v>
      </c>
      <c r="K671" s="20" t="str">
        <f>TEXT(J671,"YYYY")</f>
        <v>2010</v>
      </c>
      <c r="L671" s="1">
        <f>H671-(TEXT(I671,"YYYY")-TEXT(J671,"YYYY"))</f>
        <v>110</v>
      </c>
      <c r="M671" s="1" t="s">
        <v>60</v>
      </c>
      <c r="N671" s="20" t="s">
        <v>53</v>
      </c>
    </row>
    <row r="672" spans="10:14">
      <c r="J672" s="1" t="s">
        <v>9105</v>
      </c>
      <c r="K672" s="20" t="str">
        <f>TEXT(J672,"YYYY")</f>
        <v>2010</v>
      </c>
      <c r="L672" s="1">
        <f>H672-(TEXT(I672,"YYYY")-TEXT(J672,"YYYY"))</f>
        <v>110</v>
      </c>
      <c r="M672" s="1" t="s">
        <v>79</v>
      </c>
      <c r="N672" s="20" t="s">
        <v>53</v>
      </c>
    </row>
    <row r="673" spans="10:14">
      <c r="J673" s="1" t="s">
        <v>9130</v>
      </c>
      <c r="K673" s="20" t="str">
        <f>TEXT(J673,"YYYY")</f>
        <v>2010</v>
      </c>
      <c r="L673" s="1">
        <f>H673-(TEXT(I673,"YYYY")-TEXT(J673,"YYYY"))</f>
        <v>110</v>
      </c>
      <c r="M673" s="1" t="s">
        <v>60</v>
      </c>
      <c r="N673" s="20" t="s">
        <v>53</v>
      </c>
    </row>
    <row r="674" spans="10:14">
      <c r="J674" s="1" t="s">
        <v>9140</v>
      </c>
      <c r="K674" s="20" t="str">
        <f>TEXT(J674,"YYYY")</f>
        <v>2010</v>
      </c>
      <c r="L674" s="1">
        <f>H674-(TEXT(I674,"YYYY")-TEXT(J674,"YYYY"))</f>
        <v>110</v>
      </c>
      <c r="M674" s="1" t="s">
        <v>60</v>
      </c>
      <c r="N674" s="20" t="s">
        <v>53</v>
      </c>
    </row>
    <row r="675" spans="10:14">
      <c r="J675" s="1" t="s">
        <v>9204</v>
      </c>
      <c r="K675" s="20" t="str">
        <f>TEXT(J675,"YYYY")</f>
        <v>2010</v>
      </c>
      <c r="L675" s="1">
        <f>H675-(TEXT(I675,"YYYY")-TEXT(J675,"YYYY"))</f>
        <v>110</v>
      </c>
      <c r="M675" s="1" t="s">
        <v>60</v>
      </c>
      <c r="N675" s="20" t="s">
        <v>53</v>
      </c>
    </row>
    <row r="676" spans="10:14">
      <c r="J676" s="1" t="s">
        <v>9140</v>
      </c>
      <c r="K676" s="20" t="str">
        <f>TEXT(J676,"YYYY")</f>
        <v>2010</v>
      </c>
      <c r="L676" s="1">
        <f>H676-(TEXT(I676,"YYYY")-TEXT(J676,"YYYY"))</f>
        <v>110</v>
      </c>
      <c r="M676" s="1" t="s">
        <v>79</v>
      </c>
      <c r="N676" s="20" t="s">
        <v>53</v>
      </c>
    </row>
    <row r="677" spans="10:14">
      <c r="J677" s="1" t="s">
        <v>9214</v>
      </c>
      <c r="K677" s="20" t="str">
        <f>TEXT(J677,"YYYY")</f>
        <v>2010</v>
      </c>
      <c r="L677" s="1">
        <f>H677-(TEXT(I677,"YYYY")-TEXT(J677,"YYYY"))</f>
        <v>110</v>
      </c>
      <c r="M677" s="1" t="s">
        <v>60</v>
      </c>
      <c r="N677" s="20" t="s">
        <v>53</v>
      </c>
    </row>
    <row r="678" spans="10:14">
      <c r="J678" s="1" t="s">
        <v>2212</v>
      </c>
      <c r="K678" s="20" t="str">
        <f>TEXT(J678,"YYYY")</f>
        <v>2010</v>
      </c>
      <c r="L678" s="1">
        <f>H678-(TEXT(I678,"YYYY")-TEXT(J678,"YYYY"))</f>
        <v>110</v>
      </c>
      <c r="M678" s="1" t="s">
        <v>79</v>
      </c>
      <c r="N678" s="20" t="s">
        <v>53</v>
      </c>
    </row>
    <row r="679" spans="10:14">
      <c r="J679" s="1" t="s">
        <v>2212</v>
      </c>
      <c r="K679" s="20" t="str">
        <f>TEXT(J679,"YYYY")</f>
        <v>2010</v>
      </c>
      <c r="L679" s="1">
        <f>H679-(TEXT(I679,"YYYY")-TEXT(J679,"YYYY"))</f>
        <v>110</v>
      </c>
      <c r="M679" s="1" t="s">
        <v>79</v>
      </c>
      <c r="N679" s="20" t="s">
        <v>53</v>
      </c>
    </row>
    <row r="680" spans="10:14">
      <c r="J680" s="1" t="s">
        <v>9290</v>
      </c>
      <c r="K680" s="20" t="str">
        <f>TEXT(J680,"YYYY")</f>
        <v>2010</v>
      </c>
      <c r="L680" s="1">
        <f>H680-(TEXT(I680,"YYYY")-TEXT(J680,"YYYY"))</f>
        <v>110</v>
      </c>
      <c r="M680" s="1" t="s">
        <v>60</v>
      </c>
      <c r="N680" s="20" t="s">
        <v>53</v>
      </c>
    </row>
    <row r="681" spans="10:14">
      <c r="J681" s="1" t="s">
        <v>2212</v>
      </c>
      <c r="K681" s="20" t="str">
        <f>TEXT(J681,"YYYY")</f>
        <v>2010</v>
      </c>
      <c r="L681" s="1">
        <f>H681-(TEXT(I681,"YYYY")-TEXT(J681,"YYYY"))</f>
        <v>110</v>
      </c>
      <c r="M681" s="1" t="s">
        <v>60</v>
      </c>
      <c r="N681" s="20" t="s">
        <v>53</v>
      </c>
    </row>
    <row r="682" spans="10:14">
      <c r="J682" s="1" t="s">
        <v>9605</v>
      </c>
      <c r="K682" s="20" t="str">
        <f>TEXT(J682,"YYYY")</f>
        <v>2010</v>
      </c>
      <c r="L682" s="1">
        <f>H682-(TEXT(I682,"YYYY")-TEXT(J682,"YYYY"))</f>
        <v>110</v>
      </c>
      <c r="M682" s="1" t="s">
        <v>60</v>
      </c>
      <c r="N682" s="20" t="s">
        <v>53</v>
      </c>
    </row>
    <row r="683" spans="10:14">
      <c r="J683" s="1" t="s">
        <v>9742</v>
      </c>
      <c r="K683" s="20" t="str">
        <f>TEXT(J683,"YYYY")</f>
        <v>2010</v>
      </c>
      <c r="L683" s="1">
        <f>H683-(TEXT(I683,"YYYY")-TEXT(J683,"YYYY"))</f>
        <v>110</v>
      </c>
      <c r="M683" s="1" t="s">
        <v>60</v>
      </c>
      <c r="N683" s="20" t="s">
        <v>53</v>
      </c>
    </row>
    <row r="684" spans="10:14">
      <c r="J684" s="1" t="s">
        <v>9827</v>
      </c>
      <c r="K684" s="20" t="str">
        <f>TEXT(J684,"YYYY")</f>
        <v>2010</v>
      </c>
      <c r="L684" s="1">
        <f>H684-(TEXT(I684,"YYYY")-TEXT(J684,"YYYY"))</f>
        <v>110</v>
      </c>
      <c r="M684" s="1" t="s">
        <v>60</v>
      </c>
      <c r="N684" s="20" t="s">
        <v>53</v>
      </c>
    </row>
    <row r="685" spans="10:14">
      <c r="J685" s="1" t="s">
        <v>9841</v>
      </c>
      <c r="K685" s="20" t="str">
        <f>TEXT(J685,"YYYY")</f>
        <v>2010</v>
      </c>
      <c r="L685" s="1">
        <f>H685-(TEXT(I685,"YYYY")-TEXT(J685,"YYYY"))</f>
        <v>110</v>
      </c>
      <c r="M685" s="1" t="s">
        <v>79</v>
      </c>
      <c r="N685" s="20" t="s">
        <v>53</v>
      </c>
    </row>
    <row r="686" spans="10:14">
      <c r="J686" s="1" t="s">
        <v>2212</v>
      </c>
      <c r="K686" s="20" t="str">
        <f>TEXT(J686,"YYYY")</f>
        <v>2010</v>
      </c>
      <c r="L686" s="1">
        <f>H686-(TEXT(I686,"YYYY")-TEXT(J686,"YYYY"))</f>
        <v>110</v>
      </c>
      <c r="M686" s="1" t="s">
        <v>79</v>
      </c>
      <c r="N686" s="20" t="s">
        <v>53</v>
      </c>
    </row>
    <row r="687" spans="10:14">
      <c r="J687" s="1" t="s">
        <v>9896</v>
      </c>
      <c r="K687" s="20" t="str">
        <f>TEXT(J687,"YYYY")</f>
        <v>2010</v>
      </c>
      <c r="L687" s="1">
        <f>H687-(TEXT(I687,"YYYY")-TEXT(J687,"YYYY"))</f>
        <v>110</v>
      </c>
      <c r="M687" s="1" t="s">
        <v>79</v>
      </c>
      <c r="N687" s="20" t="s">
        <v>53</v>
      </c>
    </row>
    <row r="688" spans="10:14">
      <c r="J688" s="1" t="s">
        <v>2212</v>
      </c>
      <c r="K688" s="20" t="str">
        <f>TEXT(J688,"YYYY")</f>
        <v>2010</v>
      </c>
      <c r="L688" s="1">
        <f>H688-(TEXT(I688,"YYYY")-TEXT(J688,"YYYY"))</f>
        <v>110</v>
      </c>
      <c r="M688" s="1" t="s">
        <v>60</v>
      </c>
      <c r="N688" s="20" t="s">
        <v>53</v>
      </c>
    </row>
    <row r="689" spans="10:14">
      <c r="J689" s="1" t="s">
        <v>10300</v>
      </c>
      <c r="K689" s="20" t="str">
        <f>TEXT(J689,"YYYY")</f>
        <v>2010</v>
      </c>
      <c r="L689" s="1">
        <f>H689-(TEXT(I689,"YYYY")-TEXT(J689,"YYYY"))</f>
        <v>110</v>
      </c>
      <c r="M689" s="1" t="s">
        <v>60</v>
      </c>
      <c r="N689" s="20" t="s">
        <v>53</v>
      </c>
    </row>
    <row r="690" spans="10:14">
      <c r="J690" s="1" t="s">
        <v>10338</v>
      </c>
      <c r="K690" s="20" t="str">
        <f>TEXT(J690,"YYYY")</f>
        <v>2010</v>
      </c>
      <c r="L690" s="1">
        <f>H690-(TEXT(I690,"YYYY")-TEXT(J690,"YYYY"))</f>
        <v>110</v>
      </c>
      <c r="M690" s="1" t="s">
        <v>79</v>
      </c>
      <c r="N690" s="20" t="s">
        <v>53</v>
      </c>
    </row>
    <row r="691" spans="10:14">
      <c r="J691" s="1" t="s">
        <v>2263</v>
      </c>
      <c r="K691" s="20" t="str">
        <f>TEXT(J691,"YYYY")</f>
        <v>2010</v>
      </c>
      <c r="L691" s="1">
        <f>H691-(TEXT(I691,"YYYY")-TEXT(J691,"YYYY"))</f>
        <v>110</v>
      </c>
      <c r="M691" s="1" t="s">
        <v>60</v>
      </c>
      <c r="N691" s="20" t="s">
        <v>53</v>
      </c>
    </row>
    <row r="692" spans="10:14">
      <c r="J692" s="1" t="s">
        <v>9329</v>
      </c>
      <c r="K692" s="20" t="str">
        <f>TEXT(J692,"YYYY")</f>
        <v>2010</v>
      </c>
      <c r="L692" s="1">
        <f>H692-(TEXT(I692,"YYYY")-TEXT(J692,"YYYY"))</f>
        <v>110</v>
      </c>
      <c r="M692" s="1" t="s">
        <v>60</v>
      </c>
      <c r="N692" s="20" t="s">
        <v>53</v>
      </c>
    </row>
    <row r="693" spans="10:14">
      <c r="J693" s="1" t="s">
        <v>10930</v>
      </c>
      <c r="K693" s="20" t="str">
        <f>TEXT(J693,"YYYY")</f>
        <v>2010</v>
      </c>
      <c r="L693" s="1">
        <f>H693-(TEXT(I693,"YYYY")-TEXT(J693,"YYYY"))</f>
        <v>110</v>
      </c>
      <c r="M693" s="1" t="s">
        <v>60</v>
      </c>
      <c r="N693" s="20" t="s">
        <v>53</v>
      </c>
    </row>
    <row r="694" spans="10:14">
      <c r="J694" s="1" t="s">
        <v>11183</v>
      </c>
      <c r="K694" s="20" t="str">
        <f>TEXT(J694,"YYYY")</f>
        <v>2010</v>
      </c>
      <c r="L694" s="1">
        <f>H694-(TEXT(I694,"YYYY")-TEXT(J694,"YYYY"))</f>
        <v>110</v>
      </c>
      <c r="M694" s="1" t="s">
        <v>60</v>
      </c>
      <c r="N694" s="20" t="s">
        <v>53</v>
      </c>
    </row>
    <row r="695" spans="10:14">
      <c r="J695" s="1" t="s">
        <v>2212</v>
      </c>
      <c r="K695" s="20" t="str">
        <f>TEXT(J695,"YYYY")</f>
        <v>2010</v>
      </c>
      <c r="L695" s="1">
        <f>H695-(TEXT(I695,"YYYY")-TEXT(J695,"YYYY"))</f>
        <v>110</v>
      </c>
      <c r="M695" s="1" t="s">
        <v>60</v>
      </c>
      <c r="N695" s="20" t="s">
        <v>53</v>
      </c>
    </row>
    <row r="696" spans="10:14">
      <c r="J696" s="1" t="s">
        <v>7868</v>
      </c>
      <c r="K696" s="20" t="str">
        <f>TEXT(J696,"YYYY")</f>
        <v>2010</v>
      </c>
      <c r="L696" s="1">
        <f>H696-(TEXT(I696,"YYYY")-TEXT(J696,"YYYY"))</f>
        <v>110</v>
      </c>
      <c r="M696" s="1" t="s">
        <v>60</v>
      </c>
      <c r="N696" s="20" t="s">
        <v>53</v>
      </c>
    </row>
    <row r="697" spans="10:14">
      <c r="J697" s="1" t="s">
        <v>11267</v>
      </c>
      <c r="K697" s="20" t="str">
        <f>TEXT(J697,"YYYY")</f>
        <v>2010</v>
      </c>
      <c r="L697" s="1">
        <f>H697-(TEXT(I697,"YYYY")-TEXT(J697,"YYYY"))</f>
        <v>110</v>
      </c>
      <c r="M697" s="1" t="s">
        <v>79</v>
      </c>
      <c r="N697" s="20" t="s">
        <v>53</v>
      </c>
    </row>
    <row r="698" spans="10:14">
      <c r="J698" s="1" t="s">
        <v>11381</v>
      </c>
      <c r="K698" s="20" t="str">
        <f>TEXT(J698,"YYYY")</f>
        <v>2010</v>
      </c>
      <c r="L698" s="1">
        <f>H698-(TEXT(I698,"YYYY")-TEXT(J698,"YYYY"))</f>
        <v>110</v>
      </c>
      <c r="M698" s="1" t="s">
        <v>60</v>
      </c>
      <c r="N698" s="20" t="s">
        <v>53</v>
      </c>
    </row>
    <row r="699" spans="10:14">
      <c r="J699" s="1" t="s">
        <v>7895</v>
      </c>
      <c r="K699" s="20" t="str">
        <f>TEXT(J699,"YYYY")</f>
        <v>2010</v>
      </c>
      <c r="L699" s="1">
        <f>H699-(TEXT(I699,"YYYY")-TEXT(J699,"YYYY"))</f>
        <v>110</v>
      </c>
      <c r="M699" s="1" t="s">
        <v>79</v>
      </c>
      <c r="N699" s="20" t="s">
        <v>53</v>
      </c>
    </row>
    <row r="700" spans="10:14">
      <c r="J700" s="1" t="s">
        <v>11523</v>
      </c>
      <c r="K700" s="20" t="str">
        <f>TEXT(J700,"YYYY")</f>
        <v>2010</v>
      </c>
      <c r="L700" s="1">
        <f>H700-(TEXT(I700,"YYYY")-TEXT(J700,"YYYY"))</f>
        <v>110</v>
      </c>
      <c r="M700" s="1" t="s">
        <v>60</v>
      </c>
      <c r="N700" s="20" t="s">
        <v>53</v>
      </c>
    </row>
    <row r="701" spans="10:14">
      <c r="J701" s="1" t="s">
        <v>7895</v>
      </c>
      <c r="K701" s="20" t="str">
        <f>TEXT(J701,"YYYY")</f>
        <v>2010</v>
      </c>
      <c r="L701" s="1">
        <f>H701-(TEXT(I701,"YYYY")-TEXT(J701,"YYYY"))</f>
        <v>110</v>
      </c>
      <c r="M701" s="1" t="s">
        <v>79</v>
      </c>
      <c r="N701" s="20" t="s">
        <v>53</v>
      </c>
    </row>
    <row r="702" spans="10:14">
      <c r="J702" s="1" t="s">
        <v>2212</v>
      </c>
      <c r="K702" s="20" t="str">
        <f>TEXT(J702,"YYYY")</f>
        <v>2010</v>
      </c>
      <c r="L702" s="1">
        <f>H702-(TEXT(I702,"YYYY")-TEXT(J702,"YYYY"))</f>
        <v>110</v>
      </c>
      <c r="M702" s="1" t="s">
        <v>79</v>
      </c>
      <c r="N702" s="20" t="s">
        <v>53</v>
      </c>
    </row>
    <row r="703" spans="10:14">
      <c r="J703" s="1" t="s">
        <v>11849</v>
      </c>
      <c r="K703" s="20" t="str">
        <f>TEXT(J703,"YYYY")</f>
        <v>2010</v>
      </c>
      <c r="L703" s="1">
        <f>H703-(TEXT(I703,"YYYY")-TEXT(J703,"YYYY"))</f>
        <v>110</v>
      </c>
      <c r="M703" s="1" t="s">
        <v>60</v>
      </c>
      <c r="N703" s="20" t="s">
        <v>53</v>
      </c>
    </row>
    <row r="704" spans="10:14">
      <c r="J704" s="1" t="s">
        <v>7895</v>
      </c>
      <c r="K704" s="20" t="str">
        <f>TEXT(J704,"YYYY")</f>
        <v>2010</v>
      </c>
      <c r="L704" s="1">
        <f>H704-(TEXT(I704,"YYYY")-TEXT(J704,"YYYY"))</f>
        <v>110</v>
      </c>
      <c r="M704" s="1" t="s">
        <v>60</v>
      </c>
      <c r="N704" s="20" t="s">
        <v>53</v>
      </c>
    </row>
    <row r="705" spans="10:14">
      <c r="J705" s="1" t="s">
        <v>11875</v>
      </c>
      <c r="K705" s="20" t="str">
        <f>TEXT(J705,"YYYY")</f>
        <v>2010</v>
      </c>
      <c r="L705" s="1">
        <f>H705-(TEXT(I705,"YYYY")-TEXT(J705,"YYYY"))</f>
        <v>110</v>
      </c>
      <c r="M705" s="1" t="s">
        <v>79</v>
      </c>
      <c r="N705" s="20" t="s">
        <v>53</v>
      </c>
    </row>
    <row r="706" spans="10:14">
      <c r="J706" s="1" t="s">
        <v>2212</v>
      </c>
      <c r="K706" s="20" t="str">
        <f>TEXT(J706,"YYYY")</f>
        <v>2010</v>
      </c>
      <c r="L706" s="1">
        <f>H706-(TEXT(I706,"YYYY")-TEXT(J706,"YYYY"))</f>
        <v>110</v>
      </c>
      <c r="M706" s="1" t="s">
        <v>60</v>
      </c>
      <c r="N706" s="20" t="s">
        <v>53</v>
      </c>
    </row>
    <row r="707" spans="10:14">
      <c r="J707" s="1" t="s">
        <v>7895</v>
      </c>
      <c r="K707" s="20" t="str">
        <f>TEXT(J707,"YYYY")</f>
        <v>2010</v>
      </c>
      <c r="L707" s="1">
        <f>H707-(TEXT(I707,"YYYY")-TEXT(J707,"YYYY"))</f>
        <v>110</v>
      </c>
      <c r="M707" s="1" t="s">
        <v>60</v>
      </c>
      <c r="N707" s="20" t="s">
        <v>53</v>
      </c>
    </row>
    <row r="708" spans="10:14">
      <c r="J708" s="1" t="s">
        <v>12043</v>
      </c>
      <c r="K708" s="20" t="str">
        <f>TEXT(J708,"YYYY")</f>
        <v>2010</v>
      </c>
      <c r="L708" s="1">
        <f>H708-(TEXT(I708,"YYYY")-TEXT(J708,"YYYY"))</f>
        <v>110</v>
      </c>
      <c r="M708" s="1" t="s">
        <v>60</v>
      </c>
      <c r="N708" s="20" t="s">
        <v>53</v>
      </c>
    </row>
    <row r="709" spans="10:14">
      <c r="J709" s="1" t="s">
        <v>652</v>
      </c>
      <c r="K709" s="20" t="str">
        <f>TEXT(J709,"YYYY")</f>
        <v>2010</v>
      </c>
      <c r="L709" s="1">
        <f>H709-(TEXT(I709,"YYYY")-TEXT(J709,"YYYY"))</f>
        <v>110</v>
      </c>
      <c r="M709" s="1" t="s">
        <v>79</v>
      </c>
      <c r="N709" s="20" t="s">
        <v>53</v>
      </c>
    </row>
    <row r="710" spans="10:14">
      <c r="J710" s="1" t="s">
        <v>12414</v>
      </c>
      <c r="K710" s="20" t="str">
        <f>TEXT(J710,"YYYY")</f>
        <v>2010</v>
      </c>
      <c r="L710" s="1">
        <f>H710-(TEXT(I710,"YYYY")-TEXT(J710,"YYYY"))</f>
        <v>110</v>
      </c>
      <c r="M710" s="1" t="s">
        <v>79</v>
      </c>
      <c r="N710" s="20" t="s">
        <v>53</v>
      </c>
    </row>
    <row r="711" spans="10:14">
      <c r="J711" s="1" t="s">
        <v>7899</v>
      </c>
      <c r="K711" s="20" t="str">
        <f>TEXT(J711,"YYYY")</f>
        <v>2010</v>
      </c>
      <c r="L711" s="1">
        <f>H711-(TEXT(I711,"YYYY")-TEXT(J711,"YYYY"))</f>
        <v>110</v>
      </c>
      <c r="M711" s="1" t="s">
        <v>60</v>
      </c>
      <c r="N711" s="20" t="s">
        <v>54</v>
      </c>
    </row>
    <row r="712" spans="10:14">
      <c r="J712" s="1" t="s">
        <v>941</v>
      </c>
      <c r="K712" s="20" t="str">
        <f>TEXT(J712,"YYYY")</f>
        <v>2011</v>
      </c>
      <c r="L712" s="1">
        <f>H712-(TEXT(I712,"YYYY")-TEXT(J712,"YYYY"))</f>
        <v>111</v>
      </c>
      <c r="M712" s="1" t="s">
        <v>60</v>
      </c>
      <c r="N712" s="20" t="s">
        <v>50</v>
      </c>
    </row>
    <row r="713" spans="10:14">
      <c r="J713" s="1" t="s">
        <v>4178</v>
      </c>
      <c r="K713" s="20" t="str">
        <f>TEXT(J713,"YYYY")</f>
        <v>2011</v>
      </c>
      <c r="L713" s="1">
        <f>H713-(TEXT(I713,"YYYY")-TEXT(J713,"YYYY"))</f>
        <v>111</v>
      </c>
      <c r="M713" s="1" t="s">
        <v>79</v>
      </c>
      <c r="N713" s="20" t="s">
        <v>50</v>
      </c>
    </row>
    <row r="714" spans="10:14">
      <c r="J714" s="1" t="s">
        <v>1994</v>
      </c>
      <c r="K714" s="20" t="str">
        <f>TEXT(J714,"YYYY")</f>
        <v>2011</v>
      </c>
      <c r="L714" s="1">
        <f>H714-(TEXT(I714,"YYYY")-TEXT(J714,"YYYY"))</f>
        <v>111</v>
      </c>
      <c r="M714" s="1" t="s">
        <v>79</v>
      </c>
      <c r="N714" s="20" t="s">
        <v>50</v>
      </c>
    </row>
    <row r="715" spans="10:14">
      <c r="J715" s="1" t="s">
        <v>941</v>
      </c>
      <c r="K715" s="20" t="str">
        <f>TEXT(J715,"YYYY")</f>
        <v>2011</v>
      </c>
      <c r="L715" s="1">
        <f>H715-(TEXT(I715,"YYYY")-TEXT(J715,"YYYY"))</f>
        <v>111</v>
      </c>
      <c r="M715" s="1" t="s">
        <v>60</v>
      </c>
      <c r="N715" s="20" t="s">
        <v>50</v>
      </c>
    </row>
    <row r="716" spans="10:14">
      <c r="J716" s="1" t="s">
        <v>5176</v>
      </c>
      <c r="K716" s="20" t="str">
        <f>TEXT(J716,"YYYY")</f>
        <v>2011</v>
      </c>
      <c r="L716" s="1">
        <f>H716-(TEXT(I716,"YYYY")-TEXT(J716,"YYYY"))</f>
        <v>111</v>
      </c>
      <c r="M716" s="1" t="s">
        <v>79</v>
      </c>
      <c r="N716" s="20" t="s">
        <v>50</v>
      </c>
    </row>
    <row r="717" spans="10:14">
      <c r="J717" s="1" t="s">
        <v>5192</v>
      </c>
      <c r="K717" s="20" t="str">
        <f>TEXT(J717,"YYYY")</f>
        <v>2011</v>
      </c>
      <c r="L717" s="1">
        <f>H717-(TEXT(I717,"YYYY")-TEXT(J717,"YYYY"))</f>
        <v>111</v>
      </c>
      <c r="M717" s="1" t="s">
        <v>79</v>
      </c>
      <c r="N717" s="20" t="s">
        <v>50</v>
      </c>
    </row>
    <row r="718" spans="10:14">
      <c r="J718" s="1" t="s">
        <v>941</v>
      </c>
      <c r="K718" s="20" t="str">
        <f>TEXT(J718,"YYYY")</f>
        <v>2011</v>
      </c>
      <c r="L718" s="1">
        <f>H718-(TEXT(I718,"YYYY")-TEXT(J718,"YYYY"))</f>
        <v>111</v>
      </c>
      <c r="M718" s="1" t="s">
        <v>79</v>
      </c>
      <c r="N718" s="20" t="s">
        <v>50</v>
      </c>
    </row>
    <row r="719" spans="10:14">
      <c r="J719" s="1" t="s">
        <v>1994</v>
      </c>
      <c r="K719" s="20" t="str">
        <f>TEXT(J719,"YYYY")</f>
        <v>2011</v>
      </c>
      <c r="L719" s="1">
        <f>H719-(TEXT(I719,"YYYY")-TEXT(J719,"YYYY"))</f>
        <v>111</v>
      </c>
      <c r="M719" s="1" t="s">
        <v>79</v>
      </c>
      <c r="N719" s="20" t="s">
        <v>50</v>
      </c>
    </row>
    <row r="720" spans="10:14">
      <c r="J720" s="1" t="s">
        <v>3141</v>
      </c>
      <c r="K720" s="20" t="str">
        <f>TEXT(J720,"YYYY")</f>
        <v>2011</v>
      </c>
      <c r="L720" s="1">
        <f>H720-(TEXT(I720,"YYYY")-TEXT(J720,"YYYY"))</f>
        <v>111</v>
      </c>
      <c r="M720" s="1" t="s">
        <v>79</v>
      </c>
      <c r="N720" s="20" t="s">
        <v>50</v>
      </c>
    </row>
    <row r="721" spans="10:14">
      <c r="J721" s="1" t="s">
        <v>8520</v>
      </c>
      <c r="K721" s="20" t="str">
        <f>TEXT(J721,"YYYY")</f>
        <v>2011</v>
      </c>
      <c r="L721" s="1">
        <f>H721-(TEXT(I721,"YYYY")-TEXT(J721,"YYYY"))</f>
        <v>111</v>
      </c>
      <c r="M721" s="1" t="s">
        <v>60</v>
      </c>
      <c r="N721" s="20" t="s">
        <v>50</v>
      </c>
    </row>
    <row r="722" spans="10:14">
      <c r="J722" s="1" t="s">
        <v>9114</v>
      </c>
      <c r="K722" s="20" t="str">
        <f>TEXT(J722,"YYYY")</f>
        <v>2011</v>
      </c>
      <c r="L722" s="1">
        <f>H722-(TEXT(I722,"YYYY")-TEXT(J722,"YYYY"))</f>
        <v>111</v>
      </c>
      <c r="M722" s="1" t="s">
        <v>60</v>
      </c>
      <c r="N722" s="20" t="s">
        <v>50</v>
      </c>
    </row>
    <row r="723" spans="10:14">
      <c r="J723" s="1" t="s">
        <v>9163</v>
      </c>
      <c r="K723" s="20" t="str">
        <f>TEXT(J723,"YYYY")</f>
        <v>2011</v>
      </c>
      <c r="L723" s="1">
        <f>H723-(TEXT(I723,"YYYY")-TEXT(J723,"YYYY"))</f>
        <v>111</v>
      </c>
      <c r="M723" s="1" t="s">
        <v>79</v>
      </c>
      <c r="N723" s="20" t="s">
        <v>50</v>
      </c>
    </row>
    <row r="724" spans="10:14">
      <c r="J724" s="1" t="s">
        <v>9469</v>
      </c>
      <c r="K724" s="20" t="str">
        <f>TEXT(J724,"YYYY")</f>
        <v>2011</v>
      </c>
      <c r="L724" s="1">
        <f>H724-(TEXT(I724,"YYYY")-TEXT(J724,"YYYY"))</f>
        <v>111</v>
      </c>
      <c r="M724" s="1" t="s">
        <v>60</v>
      </c>
      <c r="N724" s="20" t="s">
        <v>50</v>
      </c>
    </row>
    <row r="725" spans="10:14">
      <c r="J725" s="1" t="s">
        <v>9739</v>
      </c>
      <c r="K725" s="20" t="str">
        <f>TEXT(J725,"YYYY")</f>
        <v>2011</v>
      </c>
      <c r="L725" s="1">
        <f>H725-(TEXT(I725,"YYYY")-TEXT(J725,"YYYY"))</f>
        <v>111</v>
      </c>
      <c r="M725" s="1" t="s">
        <v>60</v>
      </c>
      <c r="N725" s="20" t="s">
        <v>50</v>
      </c>
    </row>
    <row r="726" spans="10:14">
      <c r="J726" s="1" t="s">
        <v>1003</v>
      </c>
      <c r="K726" s="20" t="str">
        <f>TEXT(J726,"YYYY")</f>
        <v>2011</v>
      </c>
      <c r="L726" s="1">
        <f>H726-(TEXT(I726,"YYYY")-TEXT(J726,"YYYY"))</f>
        <v>111</v>
      </c>
      <c r="M726" s="1" t="s">
        <v>60</v>
      </c>
      <c r="N726" s="20" t="s">
        <v>50</v>
      </c>
    </row>
    <row r="727" spans="10:14">
      <c r="J727" s="1" t="s">
        <v>941</v>
      </c>
      <c r="K727" s="20" t="str">
        <f>TEXT(J727,"YYYY")</f>
        <v>2011</v>
      </c>
      <c r="L727" s="1">
        <f>H727-(TEXT(I727,"YYYY")-TEXT(J727,"YYYY"))</f>
        <v>111</v>
      </c>
      <c r="M727" s="1" t="s">
        <v>79</v>
      </c>
      <c r="N727" s="20" t="s">
        <v>50</v>
      </c>
    </row>
    <row r="728" spans="10:14">
      <c r="J728" s="1" t="s">
        <v>941</v>
      </c>
      <c r="K728" s="20" t="str">
        <f>TEXT(J728,"YYYY")</f>
        <v>2011</v>
      </c>
      <c r="L728" s="1">
        <f>H728-(TEXT(I728,"YYYY")-TEXT(J728,"YYYY"))</f>
        <v>111</v>
      </c>
      <c r="M728" s="1" t="s">
        <v>60</v>
      </c>
      <c r="N728" s="20" t="s">
        <v>50</v>
      </c>
    </row>
    <row r="729" spans="10:14">
      <c r="J729" s="1" t="s">
        <v>941</v>
      </c>
      <c r="K729" s="20" t="str">
        <f>TEXT(J729,"YYYY")</f>
        <v>2011</v>
      </c>
      <c r="L729" s="1">
        <f>H729-(TEXT(I729,"YYYY")-TEXT(J729,"YYYY"))</f>
        <v>111</v>
      </c>
      <c r="M729" s="1" t="s">
        <v>60</v>
      </c>
      <c r="N729" s="20" t="s">
        <v>50</v>
      </c>
    </row>
    <row r="730" spans="10:14">
      <c r="J730" s="1" t="s">
        <v>182</v>
      </c>
      <c r="K730" s="20" t="str">
        <f>TEXT(J730,"YYYY")</f>
        <v>2011</v>
      </c>
      <c r="L730" s="1">
        <f>H730-(TEXT(I730,"YYYY")-TEXT(J730,"YYYY"))</f>
        <v>111</v>
      </c>
      <c r="M730" s="1" t="s">
        <v>79</v>
      </c>
      <c r="N730" s="20" t="s">
        <v>53</v>
      </c>
    </row>
    <row r="731" spans="10:14">
      <c r="J731" s="1" t="s">
        <v>855</v>
      </c>
      <c r="K731" s="20" t="str">
        <f>TEXT(J731,"YYYY")</f>
        <v>2011</v>
      </c>
      <c r="L731" s="1">
        <f>H731-(TEXT(I731,"YYYY")-TEXT(J731,"YYYY"))</f>
        <v>111</v>
      </c>
      <c r="M731" s="1" t="s">
        <v>60</v>
      </c>
      <c r="N731" s="20" t="s">
        <v>53</v>
      </c>
    </row>
    <row r="732" spans="10:14">
      <c r="J732" s="1" t="s">
        <v>1003</v>
      </c>
      <c r="K732" s="20" t="str">
        <f>TEXT(J732,"YYYY")</f>
        <v>2011</v>
      </c>
      <c r="L732" s="1">
        <f>H732-(TEXT(I732,"YYYY")-TEXT(J732,"YYYY"))</f>
        <v>111</v>
      </c>
      <c r="M732" s="1" t="s">
        <v>79</v>
      </c>
      <c r="N732" s="20" t="s">
        <v>53</v>
      </c>
    </row>
    <row r="733" spans="10:14">
      <c r="J733" s="1" t="s">
        <v>1008</v>
      </c>
      <c r="K733" s="20" t="str">
        <f>TEXT(J733,"YYYY")</f>
        <v>2011</v>
      </c>
      <c r="L733" s="1">
        <f>H733-(TEXT(I733,"YYYY")-TEXT(J733,"YYYY"))</f>
        <v>111</v>
      </c>
      <c r="M733" s="1" t="s">
        <v>79</v>
      </c>
      <c r="N733" s="20" t="s">
        <v>53</v>
      </c>
    </row>
    <row r="734" spans="10:14">
      <c r="J734" s="1" t="s">
        <v>941</v>
      </c>
      <c r="K734" s="20" t="str">
        <f>TEXT(J734,"YYYY")</f>
        <v>2011</v>
      </c>
      <c r="L734" s="1">
        <f>H734-(TEXT(I734,"YYYY")-TEXT(J734,"YYYY"))</f>
        <v>111</v>
      </c>
      <c r="M734" s="1" t="s">
        <v>79</v>
      </c>
      <c r="N734" s="20" t="s">
        <v>53</v>
      </c>
    </row>
    <row r="735" spans="10:14">
      <c r="J735" s="1" t="s">
        <v>1994</v>
      </c>
      <c r="K735" s="20" t="str">
        <f>TEXT(J735,"YYYY")</f>
        <v>2011</v>
      </c>
      <c r="L735" s="1">
        <f>H735-(TEXT(I735,"YYYY")-TEXT(J735,"YYYY"))</f>
        <v>111</v>
      </c>
      <c r="M735" s="1" t="s">
        <v>60</v>
      </c>
      <c r="N735" s="20" t="s">
        <v>53</v>
      </c>
    </row>
    <row r="736" spans="10:14">
      <c r="J736" s="1" t="s">
        <v>2995</v>
      </c>
      <c r="K736" s="20" t="str">
        <f>TEXT(J736,"YYYY")</f>
        <v>2011</v>
      </c>
      <c r="L736" s="1">
        <f>H736-(TEXT(I736,"YYYY")-TEXT(J736,"YYYY"))</f>
        <v>111</v>
      </c>
      <c r="M736" s="1" t="s">
        <v>79</v>
      </c>
      <c r="N736" s="20" t="s">
        <v>53</v>
      </c>
    </row>
    <row r="737" spans="10:14">
      <c r="J737" s="1" t="s">
        <v>3107</v>
      </c>
      <c r="K737" s="20" t="str">
        <f>TEXT(J737,"YYYY")</f>
        <v>2011</v>
      </c>
      <c r="L737" s="1">
        <f>H737-(TEXT(I737,"YYYY")-TEXT(J737,"YYYY"))</f>
        <v>111</v>
      </c>
      <c r="M737" s="1" t="s">
        <v>79</v>
      </c>
      <c r="N737" s="20" t="s">
        <v>53</v>
      </c>
    </row>
    <row r="738" spans="10:14">
      <c r="J738" s="1" t="s">
        <v>3141</v>
      </c>
      <c r="K738" s="20" t="str">
        <f>TEXT(J738,"YYYY")</f>
        <v>2011</v>
      </c>
      <c r="L738" s="1">
        <f>H738-(TEXT(I738,"YYYY")-TEXT(J738,"YYYY"))</f>
        <v>111</v>
      </c>
      <c r="M738" s="1" t="s">
        <v>60</v>
      </c>
      <c r="N738" s="20" t="s">
        <v>53</v>
      </c>
    </row>
    <row r="739" spans="10:14">
      <c r="J739" s="1" t="s">
        <v>1994</v>
      </c>
      <c r="K739" s="20" t="str">
        <f>TEXT(J739,"YYYY")</f>
        <v>2011</v>
      </c>
      <c r="L739" s="1">
        <f>H739-(TEXT(I739,"YYYY")-TEXT(J739,"YYYY"))</f>
        <v>111</v>
      </c>
      <c r="M739" s="1" t="s">
        <v>60</v>
      </c>
      <c r="N739" s="20" t="s">
        <v>53</v>
      </c>
    </row>
    <row r="740" spans="10:14">
      <c r="J740" s="1" t="s">
        <v>941</v>
      </c>
      <c r="K740" s="20" t="str">
        <f>TEXT(J740,"YYYY")</f>
        <v>2011</v>
      </c>
      <c r="L740" s="1">
        <f>H740-(TEXT(I740,"YYYY")-TEXT(J740,"YYYY"))</f>
        <v>111</v>
      </c>
      <c r="M740" s="1" t="s">
        <v>79</v>
      </c>
      <c r="N740" s="20" t="s">
        <v>53</v>
      </c>
    </row>
    <row r="741" spans="10:14">
      <c r="J741" s="1" t="s">
        <v>941</v>
      </c>
      <c r="K741" s="20" t="str">
        <f>TEXT(J741,"YYYY")</f>
        <v>2011</v>
      </c>
      <c r="L741" s="1">
        <f>H741-(TEXT(I741,"YYYY")-TEXT(J741,"YYYY"))</f>
        <v>111</v>
      </c>
      <c r="M741" s="1" t="s">
        <v>79</v>
      </c>
      <c r="N741" s="20" t="s">
        <v>53</v>
      </c>
    </row>
    <row r="742" spans="10:14">
      <c r="J742" s="1" t="s">
        <v>3141</v>
      </c>
      <c r="K742" s="20" t="str">
        <f>TEXT(J742,"YYYY")</f>
        <v>2011</v>
      </c>
      <c r="L742" s="1">
        <f>H742-(TEXT(I742,"YYYY")-TEXT(J742,"YYYY"))</f>
        <v>111</v>
      </c>
      <c r="M742" s="1" t="s">
        <v>60</v>
      </c>
      <c r="N742" s="20" t="s">
        <v>53</v>
      </c>
    </row>
    <row r="743" spans="10:14">
      <c r="J743" s="1" t="s">
        <v>941</v>
      </c>
      <c r="K743" s="20" t="str">
        <f>TEXT(J743,"YYYY")</f>
        <v>2011</v>
      </c>
      <c r="L743" s="1">
        <f>H743-(TEXT(I743,"YYYY")-TEXT(J743,"YYYY"))</f>
        <v>111</v>
      </c>
      <c r="M743" s="1" t="s">
        <v>60</v>
      </c>
      <c r="N743" s="20" t="s">
        <v>53</v>
      </c>
    </row>
    <row r="744" spans="10:14">
      <c r="J744" s="1" t="s">
        <v>4395</v>
      </c>
      <c r="K744" s="20" t="str">
        <f>TEXT(J744,"YYYY")</f>
        <v>2011</v>
      </c>
      <c r="L744" s="1">
        <f>H744-(TEXT(I744,"YYYY")-TEXT(J744,"YYYY"))</f>
        <v>111</v>
      </c>
      <c r="M744" s="1" t="s">
        <v>60</v>
      </c>
      <c r="N744" s="20" t="s">
        <v>53</v>
      </c>
    </row>
    <row r="745" spans="10:14">
      <c r="J745" s="1" t="s">
        <v>4531</v>
      </c>
      <c r="K745" s="20" t="str">
        <f>TEXT(J745,"YYYY")</f>
        <v>2011</v>
      </c>
      <c r="L745" s="1">
        <f>H745-(TEXT(I745,"YYYY")-TEXT(J745,"YYYY"))</f>
        <v>111</v>
      </c>
      <c r="M745" s="1" t="s">
        <v>60</v>
      </c>
      <c r="N745" s="20" t="s">
        <v>53</v>
      </c>
    </row>
    <row r="746" spans="10:14">
      <c r="J746" s="1" t="s">
        <v>4618</v>
      </c>
      <c r="K746" s="20" t="str">
        <f>TEXT(J746,"YYYY")</f>
        <v>2011</v>
      </c>
      <c r="L746" s="1">
        <f>H746-(TEXT(I746,"YYYY")-TEXT(J746,"YYYY"))</f>
        <v>111</v>
      </c>
      <c r="M746" s="1" t="s">
        <v>79</v>
      </c>
      <c r="N746" s="20" t="s">
        <v>53</v>
      </c>
    </row>
    <row r="747" spans="10:14">
      <c r="J747" s="1" t="s">
        <v>5117</v>
      </c>
      <c r="K747" s="20" t="str">
        <f>TEXT(J747,"YYYY")</f>
        <v>2011</v>
      </c>
      <c r="L747" s="1">
        <f>H747-(TEXT(I747,"YYYY")-TEXT(J747,"YYYY"))</f>
        <v>111</v>
      </c>
      <c r="M747" s="1" t="s">
        <v>79</v>
      </c>
      <c r="N747" s="20" t="s">
        <v>53</v>
      </c>
    </row>
    <row r="748" spans="10:14">
      <c r="J748" s="1" t="s">
        <v>5176</v>
      </c>
      <c r="K748" s="20" t="str">
        <f>TEXT(J748,"YYYY")</f>
        <v>2011</v>
      </c>
      <c r="L748" s="1">
        <f>H748-(TEXT(I748,"YYYY")-TEXT(J748,"YYYY"))</f>
        <v>111</v>
      </c>
      <c r="M748" s="1" t="s">
        <v>60</v>
      </c>
      <c r="N748" s="20" t="s">
        <v>53</v>
      </c>
    </row>
    <row r="749" spans="10:14">
      <c r="J749" s="1" t="s">
        <v>5176</v>
      </c>
      <c r="K749" s="20" t="str">
        <f>TEXT(J749,"YYYY")</f>
        <v>2011</v>
      </c>
      <c r="L749" s="1">
        <f>H749-(TEXT(I749,"YYYY")-TEXT(J749,"YYYY"))</f>
        <v>111</v>
      </c>
      <c r="M749" s="1" t="s">
        <v>60</v>
      </c>
      <c r="N749" s="20" t="s">
        <v>53</v>
      </c>
    </row>
    <row r="750" spans="10:14">
      <c r="J750" s="1" t="s">
        <v>941</v>
      </c>
      <c r="K750" s="20" t="str">
        <f>TEXT(J750,"YYYY")</f>
        <v>2011</v>
      </c>
      <c r="L750" s="1">
        <f>H750-(TEXT(I750,"YYYY")-TEXT(J750,"YYYY"))</f>
        <v>111</v>
      </c>
      <c r="M750" s="1" t="s">
        <v>60</v>
      </c>
      <c r="N750" s="20" t="s">
        <v>53</v>
      </c>
    </row>
    <row r="751" spans="10:14">
      <c r="J751" s="1" t="s">
        <v>5972</v>
      </c>
      <c r="K751" s="20" t="str">
        <f>TEXT(J751,"YYYY")</f>
        <v>2011</v>
      </c>
      <c r="L751" s="1">
        <f>H751-(TEXT(I751,"YYYY")-TEXT(J751,"YYYY"))</f>
        <v>111</v>
      </c>
      <c r="M751" s="1" t="s">
        <v>60</v>
      </c>
      <c r="N751" s="20" t="s">
        <v>53</v>
      </c>
    </row>
    <row r="752" spans="10:14">
      <c r="J752" s="1" t="s">
        <v>6504</v>
      </c>
      <c r="K752" s="20" t="str">
        <f>TEXT(J752,"YYYY")</f>
        <v>2011</v>
      </c>
      <c r="L752" s="1">
        <f>H752-(TEXT(I752,"YYYY")-TEXT(J752,"YYYY"))</f>
        <v>111</v>
      </c>
      <c r="M752" s="1" t="s">
        <v>79</v>
      </c>
      <c r="N752" s="20" t="s">
        <v>53</v>
      </c>
    </row>
    <row r="753" spans="10:14">
      <c r="J753" s="1" t="s">
        <v>941</v>
      </c>
      <c r="K753" s="20" t="str">
        <f>TEXT(J753,"YYYY")</f>
        <v>2011</v>
      </c>
      <c r="L753" s="1">
        <f>H753-(TEXT(I753,"YYYY")-TEXT(J753,"YYYY"))</f>
        <v>111</v>
      </c>
      <c r="M753" s="1" t="s">
        <v>79</v>
      </c>
      <c r="N753" s="20" t="s">
        <v>53</v>
      </c>
    </row>
    <row r="754" spans="10:14">
      <c r="J754" s="1" t="s">
        <v>6871</v>
      </c>
      <c r="K754" s="20" t="str">
        <f>TEXT(J754,"YYYY")</f>
        <v>2011</v>
      </c>
      <c r="L754" s="1">
        <f>H754-(TEXT(I754,"YYYY")-TEXT(J754,"YYYY"))</f>
        <v>111</v>
      </c>
      <c r="M754" s="1" t="s">
        <v>60</v>
      </c>
      <c r="N754" s="20" t="s">
        <v>53</v>
      </c>
    </row>
    <row r="755" spans="10:14">
      <c r="J755" s="1" t="s">
        <v>6871</v>
      </c>
      <c r="K755" s="20" t="str">
        <f>TEXT(J755,"YYYY")</f>
        <v>2011</v>
      </c>
      <c r="L755" s="1">
        <f>H755-(TEXT(I755,"YYYY")-TEXT(J755,"YYYY"))</f>
        <v>111</v>
      </c>
      <c r="M755" s="1" t="s">
        <v>79</v>
      </c>
      <c r="N755" s="20" t="s">
        <v>53</v>
      </c>
    </row>
    <row r="756" spans="10:14">
      <c r="J756" s="1" t="s">
        <v>3107</v>
      </c>
      <c r="K756" s="20" t="str">
        <f>TEXT(J756,"YYYY")</f>
        <v>2011</v>
      </c>
      <c r="L756" s="1">
        <f>H756-(TEXT(I756,"YYYY")-TEXT(J756,"YYYY"))</f>
        <v>111</v>
      </c>
      <c r="M756" s="1" t="s">
        <v>60</v>
      </c>
      <c r="N756" s="20" t="s">
        <v>53</v>
      </c>
    </row>
    <row r="757" spans="10:14">
      <c r="J757" s="1" t="s">
        <v>7189</v>
      </c>
      <c r="K757" s="20" t="str">
        <f>TEXT(J757,"YYYY")</f>
        <v>2011</v>
      </c>
      <c r="L757" s="1">
        <f>H757-(TEXT(I757,"YYYY")-TEXT(J757,"YYYY"))</f>
        <v>111</v>
      </c>
      <c r="M757" s="1" t="s">
        <v>60</v>
      </c>
      <c r="N757" s="20" t="s">
        <v>53</v>
      </c>
    </row>
    <row r="758" spans="10:14">
      <c r="J758" s="1" t="s">
        <v>7298</v>
      </c>
      <c r="K758" s="20" t="str">
        <f>TEXT(J758,"YYYY")</f>
        <v>2011</v>
      </c>
      <c r="L758" s="1">
        <f>H758-(TEXT(I758,"YYYY")-TEXT(J758,"YYYY"))</f>
        <v>111</v>
      </c>
      <c r="M758" s="1" t="s">
        <v>79</v>
      </c>
      <c r="N758" s="20" t="s">
        <v>53</v>
      </c>
    </row>
    <row r="759" spans="10:14">
      <c r="J759" s="1" t="s">
        <v>6871</v>
      </c>
      <c r="K759" s="20" t="str">
        <f>TEXT(J759,"YYYY")</f>
        <v>2011</v>
      </c>
      <c r="L759" s="1">
        <f>H759-(TEXT(I759,"YYYY")-TEXT(J759,"YYYY"))</f>
        <v>111</v>
      </c>
      <c r="M759" s="1" t="s">
        <v>60</v>
      </c>
      <c r="N759" s="20" t="s">
        <v>53</v>
      </c>
    </row>
    <row r="760" spans="10:14">
      <c r="J760" s="1" t="s">
        <v>7639</v>
      </c>
      <c r="K760" s="20" t="str">
        <f>TEXT(J760,"YYYY")</f>
        <v>2011</v>
      </c>
      <c r="L760" s="1">
        <f>H760-(TEXT(I760,"YYYY")-TEXT(J760,"YYYY"))</f>
        <v>111</v>
      </c>
      <c r="M760" s="1" t="s">
        <v>79</v>
      </c>
      <c r="N760" s="20" t="s">
        <v>53</v>
      </c>
    </row>
    <row r="761" spans="10:14">
      <c r="J761" s="1" t="s">
        <v>7645</v>
      </c>
      <c r="K761" s="20" t="str">
        <f>TEXT(J761,"YYYY")</f>
        <v>2011</v>
      </c>
      <c r="L761" s="1">
        <f>H761-(TEXT(I761,"YYYY")-TEXT(J761,"YYYY"))</f>
        <v>111</v>
      </c>
      <c r="M761" s="1" t="s">
        <v>79</v>
      </c>
      <c r="N761" s="20" t="s">
        <v>53</v>
      </c>
    </row>
    <row r="762" spans="10:14">
      <c r="J762" s="1" t="s">
        <v>6871</v>
      </c>
      <c r="K762" s="20" t="str">
        <f>TEXT(J762,"YYYY")</f>
        <v>2011</v>
      </c>
      <c r="L762" s="1">
        <f>H762-(TEXT(I762,"YYYY")-TEXT(J762,"YYYY"))</f>
        <v>111</v>
      </c>
      <c r="M762" s="1" t="s">
        <v>79</v>
      </c>
      <c r="N762" s="20" t="s">
        <v>53</v>
      </c>
    </row>
    <row r="763" spans="10:14">
      <c r="J763" s="1" t="s">
        <v>7730</v>
      </c>
      <c r="K763" s="20" t="str">
        <f>TEXT(J763,"YYYY")</f>
        <v>2011</v>
      </c>
      <c r="L763" s="1">
        <f>H763-(TEXT(I763,"YYYY")-TEXT(J763,"YYYY"))</f>
        <v>111</v>
      </c>
      <c r="M763" s="1" t="s">
        <v>60</v>
      </c>
      <c r="N763" s="20" t="s">
        <v>53</v>
      </c>
    </row>
    <row r="764" spans="10:14">
      <c r="J764" s="1" t="s">
        <v>7796</v>
      </c>
      <c r="K764" s="20" t="str">
        <f>TEXT(J764,"YYYY")</f>
        <v>2011</v>
      </c>
      <c r="L764" s="1">
        <f>H764-(TEXT(I764,"YYYY")-TEXT(J764,"YYYY"))</f>
        <v>111</v>
      </c>
      <c r="M764" s="1" t="s">
        <v>60</v>
      </c>
      <c r="N764" s="20" t="s">
        <v>53</v>
      </c>
    </row>
    <row r="765" spans="10:14">
      <c r="J765" s="1" t="s">
        <v>7865</v>
      </c>
      <c r="K765" s="20" t="str">
        <f>TEXT(J765,"YYYY")</f>
        <v>2011</v>
      </c>
      <c r="L765" s="1">
        <f>H765-(TEXT(I765,"YYYY")-TEXT(J765,"YYYY"))</f>
        <v>111</v>
      </c>
      <c r="M765" s="1" t="s">
        <v>60</v>
      </c>
      <c r="N765" s="20" t="s">
        <v>53</v>
      </c>
    </row>
    <row r="766" spans="10:14">
      <c r="J766" s="1" t="s">
        <v>3556</v>
      </c>
      <c r="K766" s="20" t="str">
        <f>TEXT(J766,"YYYY")</f>
        <v>2011</v>
      </c>
      <c r="L766" s="1">
        <f>H766-(TEXT(I766,"YYYY")-TEXT(J766,"YYYY"))</f>
        <v>111</v>
      </c>
      <c r="M766" s="1" t="s">
        <v>60</v>
      </c>
      <c r="N766" s="20" t="s">
        <v>53</v>
      </c>
    </row>
    <row r="767" spans="10:14">
      <c r="J767" s="1" t="s">
        <v>4531</v>
      </c>
      <c r="K767" s="20" t="str">
        <f>TEXT(J767,"YYYY")</f>
        <v>2011</v>
      </c>
      <c r="L767" s="1">
        <f>H767-(TEXT(I767,"YYYY")-TEXT(J767,"YYYY"))</f>
        <v>111</v>
      </c>
      <c r="M767" s="1" t="s">
        <v>60</v>
      </c>
      <c r="N767" s="20" t="s">
        <v>53</v>
      </c>
    </row>
    <row r="768" spans="10:14">
      <c r="J768" s="1" t="s">
        <v>3107</v>
      </c>
      <c r="K768" s="20" t="str">
        <f>TEXT(J768,"YYYY")</f>
        <v>2011</v>
      </c>
      <c r="L768" s="1">
        <f>H768-(TEXT(I768,"YYYY")-TEXT(J768,"YYYY"))</f>
        <v>111</v>
      </c>
      <c r="M768" s="1" t="s">
        <v>60</v>
      </c>
      <c r="N768" s="20" t="s">
        <v>53</v>
      </c>
    </row>
    <row r="769" spans="10:14">
      <c r="J769" s="1" t="s">
        <v>4531</v>
      </c>
      <c r="K769" s="20" t="str">
        <f>TEXT(J769,"YYYY")</f>
        <v>2011</v>
      </c>
      <c r="L769" s="1">
        <f>H769-(TEXT(I769,"YYYY")-TEXT(J769,"YYYY"))</f>
        <v>111</v>
      </c>
      <c r="M769" s="1" t="s">
        <v>60</v>
      </c>
      <c r="N769" s="20" t="s">
        <v>53</v>
      </c>
    </row>
    <row r="770" spans="10:14">
      <c r="J770" s="1" t="s">
        <v>7911</v>
      </c>
      <c r="K770" s="20" t="str">
        <f>TEXT(J770,"YYYY")</f>
        <v>2011</v>
      </c>
      <c r="L770" s="1">
        <f>H770-(TEXT(I770,"YYYY")-TEXT(J770,"YYYY"))</f>
        <v>111</v>
      </c>
      <c r="M770" s="1" t="s">
        <v>60</v>
      </c>
      <c r="N770" s="20" t="s">
        <v>53</v>
      </c>
    </row>
    <row r="771" spans="10:14">
      <c r="J771" s="1" t="s">
        <v>4531</v>
      </c>
      <c r="K771" s="20" t="str">
        <f>TEXT(J771,"YYYY")</f>
        <v>2011</v>
      </c>
      <c r="L771" s="1">
        <f>H771-(TEXT(I771,"YYYY")-TEXT(J771,"YYYY"))</f>
        <v>111</v>
      </c>
      <c r="M771" s="1" t="s">
        <v>79</v>
      </c>
      <c r="N771" s="20" t="s">
        <v>53</v>
      </c>
    </row>
    <row r="772" spans="10:14">
      <c r="J772" s="1" t="s">
        <v>8330</v>
      </c>
      <c r="K772" s="20" t="str">
        <f>TEXT(J772,"YYYY")</f>
        <v>2011</v>
      </c>
      <c r="L772" s="1">
        <f>H772-(TEXT(I772,"YYYY")-TEXT(J772,"YYYY"))</f>
        <v>111</v>
      </c>
      <c r="M772" s="1" t="s">
        <v>60</v>
      </c>
      <c r="N772" s="20" t="s">
        <v>53</v>
      </c>
    </row>
    <row r="773" spans="10:14">
      <c r="J773" s="1" t="s">
        <v>7865</v>
      </c>
      <c r="K773" s="20" t="str">
        <f>TEXT(J773,"YYYY")</f>
        <v>2011</v>
      </c>
      <c r="L773" s="1">
        <f>H773-(TEXT(I773,"YYYY")-TEXT(J773,"YYYY"))</f>
        <v>111</v>
      </c>
      <c r="M773" s="1" t="s">
        <v>79</v>
      </c>
      <c r="N773" s="20" t="s">
        <v>53</v>
      </c>
    </row>
    <row r="774" spans="10:14">
      <c r="J774" s="1" t="s">
        <v>8624</v>
      </c>
      <c r="K774" s="20" t="str">
        <f>TEXT(J774,"YYYY")</f>
        <v>2011</v>
      </c>
      <c r="L774" s="1">
        <f>H774-(TEXT(I774,"YYYY")-TEXT(J774,"YYYY"))</f>
        <v>111</v>
      </c>
      <c r="M774" s="1" t="s">
        <v>60</v>
      </c>
      <c r="N774" s="20" t="s">
        <v>53</v>
      </c>
    </row>
    <row r="775" spans="10:14">
      <c r="J775" s="1" t="s">
        <v>8624</v>
      </c>
      <c r="K775" s="20" t="str">
        <f>TEXT(J775,"YYYY")</f>
        <v>2011</v>
      </c>
      <c r="L775" s="1">
        <f>H775-(TEXT(I775,"YYYY")-TEXT(J775,"YYYY"))</f>
        <v>111</v>
      </c>
      <c r="M775" s="1" t="s">
        <v>79</v>
      </c>
      <c r="N775" s="20" t="s">
        <v>53</v>
      </c>
    </row>
    <row r="776" spans="10:14">
      <c r="J776" s="1" t="s">
        <v>3141</v>
      </c>
      <c r="K776" s="20" t="str">
        <f>TEXT(J776,"YYYY")</f>
        <v>2011</v>
      </c>
      <c r="L776" s="1">
        <f>H776-(TEXT(I776,"YYYY")-TEXT(J776,"YYYY"))</f>
        <v>111</v>
      </c>
      <c r="M776" s="1" t="s">
        <v>79</v>
      </c>
      <c r="N776" s="20" t="s">
        <v>53</v>
      </c>
    </row>
    <row r="777" spans="10:14">
      <c r="J777" s="1" t="s">
        <v>3141</v>
      </c>
      <c r="K777" s="20" t="str">
        <f>TEXT(J777,"YYYY")</f>
        <v>2011</v>
      </c>
      <c r="L777" s="1">
        <f>H777-(TEXT(I777,"YYYY")-TEXT(J777,"YYYY"))</f>
        <v>111</v>
      </c>
      <c r="M777" s="1" t="s">
        <v>60</v>
      </c>
      <c r="N777" s="20" t="s">
        <v>53</v>
      </c>
    </row>
    <row r="778" spans="10:14">
      <c r="J778" s="1" t="s">
        <v>7865</v>
      </c>
      <c r="K778" s="20" t="str">
        <f>TEXT(J778,"YYYY")</f>
        <v>2011</v>
      </c>
      <c r="L778" s="1">
        <f>H778-(TEXT(I778,"YYYY")-TEXT(J778,"YYYY"))</f>
        <v>111</v>
      </c>
      <c r="M778" s="1" t="s">
        <v>60</v>
      </c>
      <c r="N778" s="20" t="s">
        <v>53</v>
      </c>
    </row>
    <row r="779" spans="10:14">
      <c r="J779" s="1" t="s">
        <v>9198</v>
      </c>
      <c r="K779" s="20" t="str">
        <f>TEXT(J779,"YYYY")</f>
        <v>2011</v>
      </c>
      <c r="L779" s="1">
        <f>H779-(TEXT(I779,"YYYY")-TEXT(J779,"YYYY"))</f>
        <v>111</v>
      </c>
      <c r="M779" s="1" t="s">
        <v>79</v>
      </c>
      <c r="N779" s="20" t="s">
        <v>53</v>
      </c>
    </row>
    <row r="780" spans="10:14">
      <c r="J780" s="1" t="s">
        <v>9322</v>
      </c>
      <c r="K780" s="20" t="str">
        <f>TEXT(J780,"YYYY")</f>
        <v>2011</v>
      </c>
      <c r="L780" s="1">
        <f>H780-(TEXT(I780,"YYYY")-TEXT(J780,"YYYY"))</f>
        <v>111</v>
      </c>
      <c r="M780" s="1" t="s">
        <v>60</v>
      </c>
      <c r="N780" s="20" t="s">
        <v>53</v>
      </c>
    </row>
    <row r="781" spans="10:14">
      <c r="J781" s="1" t="s">
        <v>3556</v>
      </c>
      <c r="K781" s="20" t="str">
        <f>TEXT(J781,"YYYY")</f>
        <v>2011</v>
      </c>
      <c r="L781" s="1">
        <f>H781-(TEXT(I781,"YYYY")-TEXT(J781,"YYYY"))</f>
        <v>111</v>
      </c>
      <c r="M781" s="1" t="s">
        <v>60</v>
      </c>
      <c r="N781" s="20" t="s">
        <v>53</v>
      </c>
    </row>
    <row r="782" spans="10:14">
      <c r="J782" s="1" t="s">
        <v>1994</v>
      </c>
      <c r="K782" s="20" t="str">
        <f>TEXT(J782,"YYYY")</f>
        <v>2011</v>
      </c>
      <c r="L782" s="1">
        <f>H782-(TEXT(I782,"YYYY")-TEXT(J782,"YYYY"))</f>
        <v>111</v>
      </c>
      <c r="M782" s="1" t="s">
        <v>79</v>
      </c>
      <c r="N782" s="20" t="s">
        <v>53</v>
      </c>
    </row>
    <row r="783" spans="10:14">
      <c r="J783" s="1" t="s">
        <v>9344</v>
      </c>
      <c r="K783" s="20" t="str">
        <f>TEXT(J783,"YYYY")</f>
        <v>2011</v>
      </c>
      <c r="L783" s="1">
        <f>H783-(TEXT(I783,"YYYY")-TEXT(J783,"YYYY"))</f>
        <v>111</v>
      </c>
      <c r="M783" s="1" t="s">
        <v>60</v>
      </c>
      <c r="N783" s="20" t="s">
        <v>53</v>
      </c>
    </row>
    <row r="784" spans="10:14">
      <c r="J784" s="1" t="s">
        <v>7730</v>
      </c>
      <c r="K784" s="20" t="str">
        <f>TEXT(J784,"YYYY")</f>
        <v>2011</v>
      </c>
      <c r="L784" s="1">
        <f>H784-(TEXT(I784,"YYYY")-TEXT(J784,"YYYY"))</f>
        <v>111</v>
      </c>
      <c r="M784" s="1" t="s">
        <v>60</v>
      </c>
      <c r="N784" s="20" t="s">
        <v>53</v>
      </c>
    </row>
    <row r="785" spans="10:14">
      <c r="J785" s="1" t="s">
        <v>9114</v>
      </c>
      <c r="K785" s="20" t="str">
        <f>TEXT(J785,"YYYY")</f>
        <v>2011</v>
      </c>
      <c r="L785" s="1">
        <f>H785-(TEXT(I785,"YYYY")-TEXT(J785,"YYYY"))</f>
        <v>111</v>
      </c>
      <c r="M785" s="1" t="s">
        <v>79</v>
      </c>
      <c r="N785" s="20" t="s">
        <v>53</v>
      </c>
    </row>
    <row r="786" spans="10:14">
      <c r="J786" s="1" t="s">
        <v>855</v>
      </c>
      <c r="K786" s="20" t="str">
        <f>TEXT(J786,"YYYY")</f>
        <v>2011</v>
      </c>
      <c r="L786" s="1">
        <f>H786-(TEXT(I786,"YYYY")-TEXT(J786,"YYYY"))</f>
        <v>111</v>
      </c>
      <c r="M786" s="1" t="s">
        <v>79</v>
      </c>
      <c r="N786" s="20" t="s">
        <v>53</v>
      </c>
    </row>
    <row r="787" spans="10:14">
      <c r="J787" s="1" t="s">
        <v>9114</v>
      </c>
      <c r="K787" s="20" t="str">
        <f>TEXT(J787,"YYYY")</f>
        <v>2011</v>
      </c>
      <c r="L787" s="1">
        <f>H787-(TEXT(I787,"YYYY")-TEXT(J787,"YYYY"))</f>
        <v>111</v>
      </c>
      <c r="M787" s="1" t="s">
        <v>79</v>
      </c>
      <c r="N787" s="20" t="s">
        <v>53</v>
      </c>
    </row>
    <row r="788" spans="10:14">
      <c r="J788" s="1" t="s">
        <v>941</v>
      </c>
      <c r="K788" s="20" t="str">
        <f>TEXT(J788,"YYYY")</f>
        <v>2011</v>
      </c>
      <c r="L788" s="1">
        <f>H788-(TEXT(I788,"YYYY")-TEXT(J788,"YYYY"))</f>
        <v>111</v>
      </c>
      <c r="M788" s="1" t="s">
        <v>79</v>
      </c>
      <c r="N788" s="20" t="s">
        <v>53</v>
      </c>
    </row>
    <row r="789" spans="10:14">
      <c r="J789" s="1" t="s">
        <v>9647</v>
      </c>
      <c r="K789" s="20" t="str">
        <f>TEXT(J789,"YYYY")</f>
        <v>2011</v>
      </c>
      <c r="L789" s="1">
        <f>H789-(TEXT(I789,"YYYY")-TEXT(J789,"YYYY"))</f>
        <v>111</v>
      </c>
      <c r="M789" s="1" t="s">
        <v>60</v>
      </c>
      <c r="N789" s="20" t="s">
        <v>53</v>
      </c>
    </row>
    <row r="790" spans="10:14">
      <c r="J790" s="1" t="s">
        <v>9659</v>
      </c>
      <c r="K790" s="20" t="str">
        <f>TEXT(J790,"YYYY")</f>
        <v>2011</v>
      </c>
      <c r="L790" s="1">
        <f>H790-(TEXT(I790,"YYYY")-TEXT(J790,"YYYY"))</f>
        <v>111</v>
      </c>
      <c r="M790" s="1" t="s">
        <v>79</v>
      </c>
      <c r="N790" s="20" t="s">
        <v>53</v>
      </c>
    </row>
    <row r="791" spans="10:14">
      <c r="J791" s="1" t="s">
        <v>8624</v>
      </c>
      <c r="K791" s="20" t="str">
        <f>TEXT(J791,"YYYY")</f>
        <v>2011</v>
      </c>
      <c r="L791" s="1">
        <f>H791-(TEXT(I791,"YYYY")-TEXT(J791,"YYYY"))</f>
        <v>111</v>
      </c>
      <c r="M791" s="1" t="s">
        <v>60</v>
      </c>
      <c r="N791" s="20" t="s">
        <v>53</v>
      </c>
    </row>
    <row r="792" spans="10:14">
      <c r="J792" s="1" t="s">
        <v>9782</v>
      </c>
      <c r="K792" s="20" t="str">
        <f>TEXT(J792,"YYYY")</f>
        <v>2011</v>
      </c>
      <c r="L792" s="1">
        <f>H792-(TEXT(I792,"YYYY")-TEXT(J792,"YYYY"))</f>
        <v>111</v>
      </c>
      <c r="M792" s="1" t="s">
        <v>60</v>
      </c>
      <c r="N792" s="20" t="s">
        <v>53</v>
      </c>
    </row>
    <row r="793" spans="10:14">
      <c r="J793" s="1" t="s">
        <v>3141</v>
      </c>
      <c r="K793" s="20" t="str">
        <f>TEXT(J793,"YYYY")</f>
        <v>2011</v>
      </c>
      <c r="L793" s="1">
        <f>H793-(TEXT(I793,"YYYY")-TEXT(J793,"YYYY"))</f>
        <v>111</v>
      </c>
      <c r="M793" s="1" t="s">
        <v>60</v>
      </c>
      <c r="N793" s="20" t="s">
        <v>53</v>
      </c>
    </row>
    <row r="794" spans="10:14">
      <c r="J794" s="1" t="s">
        <v>855</v>
      </c>
      <c r="K794" s="20" t="str">
        <f>TEXT(J794,"YYYY")</f>
        <v>2011</v>
      </c>
      <c r="L794" s="1">
        <f>H794-(TEXT(I794,"YYYY")-TEXT(J794,"YYYY"))</f>
        <v>111</v>
      </c>
      <c r="M794" s="1" t="s">
        <v>79</v>
      </c>
      <c r="N794" s="20" t="s">
        <v>53</v>
      </c>
    </row>
    <row r="795" spans="10:14">
      <c r="J795" s="1" t="s">
        <v>9844</v>
      </c>
      <c r="K795" s="20" t="str">
        <f>TEXT(J795,"YYYY")</f>
        <v>2011</v>
      </c>
      <c r="L795" s="1">
        <f>H795-(TEXT(I795,"YYYY")-TEXT(J795,"YYYY"))</f>
        <v>111</v>
      </c>
      <c r="M795" s="1" t="s">
        <v>60</v>
      </c>
      <c r="N795" s="20" t="s">
        <v>53</v>
      </c>
    </row>
    <row r="796" spans="10:14">
      <c r="J796" s="1" t="s">
        <v>9847</v>
      </c>
      <c r="K796" s="20" t="str">
        <f>TEXT(J796,"YYYY")</f>
        <v>2011</v>
      </c>
      <c r="L796" s="1">
        <f>H796-(TEXT(I796,"YYYY")-TEXT(J796,"YYYY"))</f>
        <v>111</v>
      </c>
      <c r="M796" s="1" t="s">
        <v>79</v>
      </c>
      <c r="N796" s="20" t="s">
        <v>53</v>
      </c>
    </row>
    <row r="797" spans="10:14">
      <c r="J797" s="1" t="s">
        <v>7730</v>
      </c>
      <c r="K797" s="20" t="str">
        <f>TEXT(J797,"YYYY")</f>
        <v>2011</v>
      </c>
      <c r="L797" s="1">
        <f>H797-(TEXT(I797,"YYYY")-TEXT(J797,"YYYY"))</f>
        <v>111</v>
      </c>
      <c r="M797" s="1" t="s">
        <v>60</v>
      </c>
      <c r="N797" s="20" t="s">
        <v>53</v>
      </c>
    </row>
    <row r="798" spans="10:14">
      <c r="J798" s="1" t="s">
        <v>941</v>
      </c>
      <c r="K798" s="20" t="str">
        <f>TEXT(J798,"YYYY")</f>
        <v>2011</v>
      </c>
      <c r="L798" s="1">
        <f>H798-(TEXT(I798,"YYYY")-TEXT(J798,"YYYY"))</f>
        <v>111</v>
      </c>
      <c r="M798" s="1" t="s">
        <v>60</v>
      </c>
      <c r="N798" s="20" t="s">
        <v>53</v>
      </c>
    </row>
    <row r="799" spans="10:14">
      <c r="J799" s="1" t="s">
        <v>9874</v>
      </c>
      <c r="K799" s="20" t="str">
        <f>TEXT(J799,"YYYY")</f>
        <v>2011</v>
      </c>
      <c r="L799" s="1">
        <f>H799-(TEXT(I799,"YYYY")-TEXT(J799,"YYYY"))</f>
        <v>111</v>
      </c>
      <c r="M799" s="1" t="s">
        <v>79</v>
      </c>
      <c r="N799" s="20" t="s">
        <v>53</v>
      </c>
    </row>
    <row r="800" spans="10:14">
      <c r="J800" s="1" t="s">
        <v>9909</v>
      </c>
      <c r="K800" s="20" t="str">
        <f>TEXT(J800,"YYYY")</f>
        <v>2011</v>
      </c>
      <c r="L800" s="1">
        <f>H800-(TEXT(I800,"YYYY")-TEXT(J800,"YYYY"))</f>
        <v>111</v>
      </c>
      <c r="M800" s="1" t="s">
        <v>60</v>
      </c>
      <c r="N800" s="20" t="s">
        <v>53</v>
      </c>
    </row>
    <row r="801" spans="10:14">
      <c r="J801" s="1" t="s">
        <v>9913</v>
      </c>
      <c r="K801" s="20" t="str">
        <f>TEXT(J801,"YYYY")</f>
        <v>2011</v>
      </c>
      <c r="L801" s="1">
        <f>H801-(TEXT(I801,"YYYY")-TEXT(J801,"YYYY"))</f>
        <v>111</v>
      </c>
      <c r="M801" s="1" t="s">
        <v>79</v>
      </c>
      <c r="N801" s="20" t="s">
        <v>53</v>
      </c>
    </row>
    <row r="802" spans="10:14">
      <c r="J802" s="1" t="s">
        <v>9935</v>
      </c>
      <c r="K802" s="20" t="str">
        <f>TEXT(J802,"YYYY")</f>
        <v>2011</v>
      </c>
      <c r="L802" s="1">
        <f>H802-(TEXT(I802,"YYYY")-TEXT(J802,"YYYY"))</f>
        <v>111</v>
      </c>
      <c r="M802" s="1" t="s">
        <v>60</v>
      </c>
      <c r="N802" s="20" t="s">
        <v>53</v>
      </c>
    </row>
    <row r="803" spans="10:14">
      <c r="J803" s="1" t="s">
        <v>941</v>
      </c>
      <c r="K803" s="20" t="str">
        <f>TEXT(J803,"YYYY")</f>
        <v>2011</v>
      </c>
      <c r="L803" s="1">
        <f>H803-(TEXT(I803,"YYYY")-TEXT(J803,"YYYY"))</f>
        <v>111</v>
      </c>
      <c r="M803" s="1" t="s">
        <v>79</v>
      </c>
      <c r="N803" s="20" t="s">
        <v>53</v>
      </c>
    </row>
    <row r="804" spans="10:14">
      <c r="J804" s="1" t="s">
        <v>10128</v>
      </c>
      <c r="K804" s="20" t="str">
        <f>TEXT(J804,"YYYY")</f>
        <v>2011</v>
      </c>
      <c r="L804" s="1">
        <f>H804-(TEXT(I804,"YYYY")-TEXT(J804,"YYYY"))</f>
        <v>111</v>
      </c>
      <c r="M804" s="1" t="s">
        <v>60</v>
      </c>
      <c r="N804" s="20" t="s">
        <v>53</v>
      </c>
    </row>
    <row r="805" spans="10:14">
      <c r="J805" s="1" t="s">
        <v>4618</v>
      </c>
      <c r="K805" s="20" t="str">
        <f>TEXT(J805,"YYYY")</f>
        <v>2011</v>
      </c>
      <c r="L805" s="1">
        <f>H805-(TEXT(I805,"YYYY")-TEXT(J805,"YYYY"))</f>
        <v>111</v>
      </c>
      <c r="M805" s="1" t="s">
        <v>60</v>
      </c>
      <c r="N805" s="20" t="s">
        <v>53</v>
      </c>
    </row>
    <row r="806" spans="10:14">
      <c r="J806" s="1" t="s">
        <v>1003</v>
      </c>
      <c r="K806" s="20" t="str">
        <f>TEXT(J806,"YYYY")</f>
        <v>2011</v>
      </c>
      <c r="L806" s="1">
        <f>H806-(TEXT(I806,"YYYY")-TEXT(J806,"YYYY"))</f>
        <v>111</v>
      </c>
      <c r="M806" s="1" t="s">
        <v>60</v>
      </c>
      <c r="N806" s="20" t="s">
        <v>53</v>
      </c>
    </row>
    <row r="807" spans="10:14">
      <c r="J807" s="1" t="s">
        <v>941</v>
      </c>
      <c r="K807" s="20" t="str">
        <f>TEXT(J807,"YYYY")</f>
        <v>2011</v>
      </c>
      <c r="L807" s="1">
        <f>H807-(TEXT(I807,"YYYY")-TEXT(J807,"YYYY"))</f>
        <v>111</v>
      </c>
      <c r="M807" s="1" t="s">
        <v>60</v>
      </c>
      <c r="N807" s="20" t="s">
        <v>53</v>
      </c>
    </row>
    <row r="808" spans="10:14">
      <c r="J808" s="1" t="s">
        <v>10303</v>
      </c>
      <c r="K808" s="20" t="str">
        <f>TEXT(J808,"YYYY")</f>
        <v>2011</v>
      </c>
      <c r="L808" s="1">
        <f>H808-(TEXT(I808,"YYYY")-TEXT(J808,"YYYY"))</f>
        <v>111</v>
      </c>
      <c r="M808" s="1" t="s">
        <v>79</v>
      </c>
      <c r="N808" s="20" t="s">
        <v>53</v>
      </c>
    </row>
    <row r="809" spans="10:14">
      <c r="J809" s="1" t="s">
        <v>9344</v>
      </c>
      <c r="K809" s="20" t="str">
        <f>TEXT(J809,"YYYY")</f>
        <v>2011</v>
      </c>
      <c r="L809" s="1">
        <f>H809-(TEXT(I809,"YYYY")-TEXT(J809,"YYYY"))</f>
        <v>111</v>
      </c>
      <c r="M809" s="1" t="s">
        <v>60</v>
      </c>
      <c r="N809" s="20" t="s">
        <v>53</v>
      </c>
    </row>
    <row r="810" spans="10:14">
      <c r="J810" s="1" t="s">
        <v>1003</v>
      </c>
      <c r="K810" s="20" t="str">
        <f>TEXT(J810,"YYYY")</f>
        <v>2011</v>
      </c>
      <c r="L810" s="1">
        <f>H810-(TEXT(I810,"YYYY")-TEXT(J810,"YYYY"))</f>
        <v>111</v>
      </c>
      <c r="M810" s="1" t="s">
        <v>60</v>
      </c>
      <c r="N810" s="20" t="s">
        <v>53</v>
      </c>
    </row>
    <row r="811" spans="10:14">
      <c r="J811" s="1" t="s">
        <v>941</v>
      </c>
      <c r="K811" s="20" t="str">
        <f>TEXT(J811,"YYYY")</f>
        <v>2011</v>
      </c>
      <c r="L811" s="1">
        <f>H811-(TEXT(I811,"YYYY")-TEXT(J811,"YYYY"))</f>
        <v>111</v>
      </c>
      <c r="M811" s="1" t="s">
        <v>79</v>
      </c>
      <c r="N811" s="20" t="s">
        <v>53</v>
      </c>
    </row>
    <row r="812" spans="10:14">
      <c r="J812" s="1" t="s">
        <v>9913</v>
      </c>
      <c r="K812" s="20" t="str">
        <f>TEXT(J812,"YYYY")</f>
        <v>2011</v>
      </c>
      <c r="L812" s="1">
        <f>H812-(TEXT(I812,"YYYY")-TEXT(J812,"YYYY"))</f>
        <v>111</v>
      </c>
      <c r="M812" s="1" t="s">
        <v>79</v>
      </c>
      <c r="N812" s="20" t="s">
        <v>53</v>
      </c>
    </row>
    <row r="813" spans="10:14">
      <c r="J813" s="1" t="s">
        <v>941</v>
      </c>
      <c r="K813" s="20" t="str">
        <f>TEXT(J813,"YYYY")</f>
        <v>2011</v>
      </c>
      <c r="L813" s="1">
        <f>H813-(TEXT(I813,"YYYY")-TEXT(J813,"YYYY"))</f>
        <v>111</v>
      </c>
      <c r="M813" s="1" t="s">
        <v>60</v>
      </c>
      <c r="N813" s="20" t="s">
        <v>53</v>
      </c>
    </row>
    <row r="814" spans="10:14">
      <c r="J814" s="1" t="s">
        <v>855</v>
      </c>
      <c r="K814" s="20" t="str">
        <f>TEXT(J814,"YYYY")</f>
        <v>2011</v>
      </c>
      <c r="L814" s="1">
        <f>H814-(TEXT(I814,"YYYY")-TEXT(J814,"YYYY"))</f>
        <v>111</v>
      </c>
      <c r="M814" s="1" t="s">
        <v>60</v>
      </c>
      <c r="N814" s="20" t="s">
        <v>53</v>
      </c>
    </row>
    <row r="815" spans="10:14">
      <c r="J815" s="1" t="s">
        <v>9874</v>
      </c>
      <c r="K815" s="20" t="str">
        <f>TEXT(J815,"YYYY")</f>
        <v>2011</v>
      </c>
      <c r="L815" s="1">
        <f>H815-(TEXT(I815,"YYYY")-TEXT(J815,"YYYY"))</f>
        <v>111</v>
      </c>
      <c r="M815" s="1" t="s">
        <v>60</v>
      </c>
      <c r="N815" s="20" t="s">
        <v>53</v>
      </c>
    </row>
    <row r="816" spans="10:14">
      <c r="J816" s="1" t="s">
        <v>10761</v>
      </c>
      <c r="K816" s="20" t="str">
        <f>TEXT(J816,"YYYY")</f>
        <v>2011</v>
      </c>
      <c r="L816" s="1">
        <f>H816-(TEXT(I816,"YYYY")-TEXT(J816,"YYYY"))</f>
        <v>111</v>
      </c>
      <c r="M816" s="1" t="s">
        <v>79</v>
      </c>
      <c r="N816" s="20" t="s">
        <v>53</v>
      </c>
    </row>
    <row r="817" spans="10:14">
      <c r="J817" s="1" t="s">
        <v>10796</v>
      </c>
      <c r="K817" s="20" t="str">
        <f>TEXT(J817,"YYYY")</f>
        <v>2011</v>
      </c>
      <c r="L817" s="1">
        <f>H817-(TEXT(I817,"YYYY")-TEXT(J817,"YYYY"))</f>
        <v>111</v>
      </c>
      <c r="M817" s="1" t="s">
        <v>79</v>
      </c>
      <c r="N817" s="20" t="s">
        <v>53</v>
      </c>
    </row>
    <row r="818" spans="10:14">
      <c r="J818" s="1" t="s">
        <v>7173</v>
      </c>
      <c r="K818" s="20" t="str">
        <f>TEXT(J818,"YYYY")</f>
        <v>2011</v>
      </c>
      <c r="L818" s="1">
        <f>H818-(TEXT(I818,"YYYY")-TEXT(J818,"YYYY"))</f>
        <v>111</v>
      </c>
      <c r="M818" s="1" t="s">
        <v>60</v>
      </c>
      <c r="N818" s="20" t="s">
        <v>53</v>
      </c>
    </row>
    <row r="819" spans="10:14">
      <c r="J819" s="1" t="s">
        <v>10761</v>
      </c>
      <c r="K819" s="20" t="str">
        <f>TEXT(J819,"YYYY")</f>
        <v>2011</v>
      </c>
      <c r="L819" s="1">
        <f>H819-(TEXT(I819,"YYYY")-TEXT(J819,"YYYY"))</f>
        <v>111</v>
      </c>
      <c r="M819" s="1" t="s">
        <v>60</v>
      </c>
      <c r="N819" s="20" t="s">
        <v>53</v>
      </c>
    </row>
    <row r="820" spans="10:14">
      <c r="J820" s="1" t="s">
        <v>7911</v>
      </c>
      <c r="K820" s="20" t="str">
        <f>TEXT(J820,"YYYY")</f>
        <v>2011</v>
      </c>
      <c r="L820" s="1">
        <f>H820-(TEXT(I820,"YYYY")-TEXT(J820,"YYYY"))</f>
        <v>111</v>
      </c>
      <c r="M820" s="1" t="s">
        <v>60</v>
      </c>
      <c r="N820" s="20" t="s">
        <v>53</v>
      </c>
    </row>
    <row r="821" spans="10:14">
      <c r="J821" s="1" t="s">
        <v>941</v>
      </c>
      <c r="K821" s="20" t="str">
        <f>TEXT(J821,"YYYY")</f>
        <v>2011</v>
      </c>
      <c r="L821" s="1">
        <f>H821-(TEXT(I821,"YYYY")-TEXT(J821,"YYYY"))</f>
        <v>111</v>
      </c>
      <c r="M821" s="1" t="s">
        <v>79</v>
      </c>
      <c r="N821" s="20" t="s">
        <v>53</v>
      </c>
    </row>
    <row r="822" spans="10:14">
      <c r="J822" s="1" t="s">
        <v>941</v>
      </c>
      <c r="K822" s="20" t="str">
        <f>TEXT(J822,"YYYY")</f>
        <v>2011</v>
      </c>
      <c r="L822" s="1">
        <f>H822-(TEXT(I822,"YYYY")-TEXT(J822,"YYYY"))</f>
        <v>111</v>
      </c>
      <c r="M822" s="1" t="s">
        <v>79</v>
      </c>
      <c r="N822" s="20" t="s">
        <v>55</v>
      </c>
    </row>
    <row r="823" spans="10:14">
      <c r="J823" s="1" t="s">
        <v>418</v>
      </c>
      <c r="K823" s="20" t="str">
        <f>TEXT(J823,"YYYY")</f>
        <v>2012</v>
      </c>
      <c r="L823" s="1">
        <f>H823-(TEXT(I823,"YYYY")-TEXT(J823,"YYYY"))</f>
        <v>112</v>
      </c>
      <c r="M823" s="1" t="s">
        <v>60</v>
      </c>
      <c r="N823" s="20" t="s">
        <v>50</v>
      </c>
    </row>
    <row r="824" spans="10:14">
      <c r="J824" s="1" t="s">
        <v>3872</v>
      </c>
      <c r="K824" s="20" t="str">
        <f>TEXT(J824,"YYYY")</f>
        <v>2012</v>
      </c>
      <c r="L824" s="1">
        <f>H824-(TEXT(I824,"YYYY")-TEXT(J824,"YYYY"))</f>
        <v>112</v>
      </c>
      <c r="M824" s="1" t="s">
        <v>79</v>
      </c>
      <c r="N824" s="20" t="s">
        <v>50</v>
      </c>
    </row>
    <row r="825" spans="10:14">
      <c r="J825" s="1" t="s">
        <v>5107</v>
      </c>
      <c r="K825" s="20" t="str">
        <f>TEXT(J825,"YYYY")</f>
        <v>2012</v>
      </c>
      <c r="L825" s="1">
        <f>H825-(TEXT(I825,"YYYY")-TEXT(J825,"YYYY"))</f>
        <v>112</v>
      </c>
      <c r="M825" s="1" t="s">
        <v>79</v>
      </c>
      <c r="N825" s="20" t="s">
        <v>50</v>
      </c>
    </row>
    <row r="826" spans="10:14">
      <c r="J826" s="1" t="s">
        <v>5336</v>
      </c>
      <c r="K826" s="20" t="str">
        <f>TEXT(J826,"YYYY")</f>
        <v>2012</v>
      </c>
      <c r="L826" s="1">
        <f>H826-(TEXT(I826,"YYYY")-TEXT(J826,"YYYY"))</f>
        <v>112</v>
      </c>
      <c r="M826" s="1" t="s">
        <v>79</v>
      </c>
      <c r="N826" s="20" t="s">
        <v>50</v>
      </c>
    </row>
    <row r="827" spans="10:14">
      <c r="J827" s="1" t="s">
        <v>2019</v>
      </c>
      <c r="K827" s="20" t="str">
        <f>TEXT(J827,"YYYY")</f>
        <v>2012</v>
      </c>
      <c r="L827" s="1">
        <f>H827-(TEXT(I827,"YYYY")-TEXT(J827,"YYYY"))</f>
        <v>112</v>
      </c>
      <c r="M827" s="1" t="s">
        <v>60</v>
      </c>
      <c r="N827" s="20" t="s">
        <v>50</v>
      </c>
    </row>
    <row r="828" spans="10:14">
      <c r="J828" s="1" t="s">
        <v>2019</v>
      </c>
      <c r="K828" s="20" t="str">
        <f>TEXT(J828,"YYYY")</f>
        <v>2012</v>
      </c>
      <c r="L828" s="1">
        <f>H828-(TEXT(I828,"YYYY")-TEXT(J828,"YYYY"))</f>
        <v>112</v>
      </c>
      <c r="M828" s="1" t="s">
        <v>60</v>
      </c>
      <c r="N828" s="20" t="s">
        <v>50</v>
      </c>
    </row>
    <row r="829" spans="10:14">
      <c r="J829" s="1" t="s">
        <v>6312</v>
      </c>
      <c r="K829" s="20" t="str">
        <f>TEXT(J829,"YYYY")</f>
        <v>2012</v>
      </c>
      <c r="L829" s="1">
        <f>H829-(TEXT(I829,"YYYY")-TEXT(J829,"YYYY"))</f>
        <v>112</v>
      </c>
      <c r="M829" s="1" t="s">
        <v>60</v>
      </c>
      <c r="N829" s="20" t="s">
        <v>50</v>
      </c>
    </row>
    <row r="830" spans="10:14">
      <c r="J830" s="1" t="s">
        <v>6312</v>
      </c>
      <c r="K830" s="20" t="str">
        <f>TEXT(J830,"YYYY")</f>
        <v>2012</v>
      </c>
      <c r="L830" s="1">
        <f>H830-(TEXT(I830,"YYYY")-TEXT(J830,"YYYY"))</f>
        <v>112</v>
      </c>
      <c r="M830" s="1" t="s">
        <v>79</v>
      </c>
      <c r="N830" s="20" t="s">
        <v>50</v>
      </c>
    </row>
    <row r="831" spans="10:14">
      <c r="J831" s="1" t="s">
        <v>6591</v>
      </c>
      <c r="K831" s="20" t="str">
        <f>TEXT(J831,"YYYY")</f>
        <v>2012</v>
      </c>
      <c r="L831" s="1">
        <f>H831-(TEXT(I831,"YYYY")-TEXT(J831,"YYYY"))</f>
        <v>112</v>
      </c>
      <c r="M831" s="1" t="s">
        <v>79</v>
      </c>
      <c r="N831" s="20" t="s">
        <v>50</v>
      </c>
    </row>
    <row r="832" spans="10:14">
      <c r="J832" s="1" t="s">
        <v>6594</v>
      </c>
      <c r="K832" s="20" t="str">
        <f>TEXT(J832,"YYYY")</f>
        <v>2012</v>
      </c>
      <c r="L832" s="1">
        <f>H832-(TEXT(I832,"YYYY")-TEXT(J832,"YYYY"))</f>
        <v>112</v>
      </c>
      <c r="M832" s="1"/>
      <c r="N832" s="20" t="s">
        <v>50</v>
      </c>
    </row>
    <row r="833" spans="10:14">
      <c r="J833" s="1" t="s">
        <v>6679</v>
      </c>
      <c r="K833" s="20" t="str">
        <f>TEXT(J833,"YYYY")</f>
        <v>2012</v>
      </c>
      <c r="L833" s="1">
        <f>H833-(TEXT(I833,"YYYY")-TEXT(J833,"YYYY"))</f>
        <v>112</v>
      </c>
      <c r="M833" s="1" t="s">
        <v>79</v>
      </c>
      <c r="N833" s="20" t="s">
        <v>50</v>
      </c>
    </row>
    <row r="834" spans="10:14">
      <c r="J834" s="1" t="s">
        <v>6883</v>
      </c>
      <c r="K834" s="20" t="str">
        <f>TEXT(J834,"YYYY")</f>
        <v>2012</v>
      </c>
      <c r="L834" s="1">
        <f>H834-(TEXT(I834,"YYYY")-TEXT(J834,"YYYY"))</f>
        <v>112</v>
      </c>
      <c r="M834" s="1" t="s">
        <v>60</v>
      </c>
      <c r="N834" s="20" t="s">
        <v>50</v>
      </c>
    </row>
    <row r="835" spans="10:14">
      <c r="J835" s="1" t="s">
        <v>6721</v>
      </c>
      <c r="K835" s="20" t="str">
        <f>TEXT(J835,"YYYY")</f>
        <v>2012</v>
      </c>
      <c r="L835" s="1">
        <f>H835-(TEXT(I835,"YYYY")-TEXT(J835,"YYYY"))</f>
        <v>112</v>
      </c>
      <c r="M835" s="1" t="s">
        <v>60</v>
      </c>
      <c r="N835" s="20" t="s">
        <v>50</v>
      </c>
    </row>
    <row r="836" spans="10:14">
      <c r="J836" s="1" t="s">
        <v>8609</v>
      </c>
      <c r="K836" s="20" t="str">
        <f>TEXT(J836,"YYYY")</f>
        <v>2012</v>
      </c>
      <c r="L836" s="1">
        <f>H836-(TEXT(I836,"YYYY")-TEXT(J836,"YYYY"))</f>
        <v>112</v>
      </c>
      <c r="M836" s="1" t="s">
        <v>79</v>
      </c>
      <c r="N836" s="20" t="s">
        <v>50</v>
      </c>
    </row>
    <row r="837" spans="10:14">
      <c r="J837" s="1" t="s">
        <v>8338</v>
      </c>
      <c r="K837" s="20" t="str">
        <f>TEXT(J837,"YYYY")</f>
        <v>2012</v>
      </c>
      <c r="L837" s="1">
        <f>H837-(TEXT(I837,"YYYY")-TEXT(J837,"YYYY"))</f>
        <v>112</v>
      </c>
      <c r="M837" s="1" t="s">
        <v>60</v>
      </c>
      <c r="N837" s="20" t="s">
        <v>50</v>
      </c>
    </row>
    <row r="838" spans="10:14">
      <c r="J838" s="1" t="s">
        <v>3346</v>
      </c>
      <c r="K838" s="20" t="str">
        <f>TEXT(J838,"YYYY")</f>
        <v>2012</v>
      </c>
      <c r="L838" s="1">
        <f>H838-(TEXT(I838,"YYYY")-TEXT(J838,"YYYY"))</f>
        <v>112</v>
      </c>
      <c r="M838" s="1" t="s">
        <v>60</v>
      </c>
      <c r="N838" s="20" t="s">
        <v>50</v>
      </c>
    </row>
    <row r="839" spans="10:14">
      <c r="J839" s="1" t="s">
        <v>3346</v>
      </c>
      <c r="K839" s="20" t="str">
        <f>TEXT(J839,"YYYY")</f>
        <v>2012</v>
      </c>
      <c r="L839" s="1">
        <f>H839-(TEXT(I839,"YYYY")-TEXT(J839,"YYYY"))</f>
        <v>112</v>
      </c>
      <c r="M839" s="1" t="s">
        <v>79</v>
      </c>
      <c r="N839" s="20" t="s">
        <v>50</v>
      </c>
    </row>
    <row r="840" spans="10:14">
      <c r="J840" s="1" t="s">
        <v>9059</v>
      </c>
      <c r="K840" s="20" t="str">
        <f>TEXT(J840,"YYYY")</f>
        <v>2012</v>
      </c>
      <c r="L840" s="1">
        <f>H840-(TEXT(I840,"YYYY")-TEXT(J840,"YYYY"))</f>
        <v>112</v>
      </c>
      <c r="M840" s="1" t="s">
        <v>60</v>
      </c>
      <c r="N840" s="20" t="s">
        <v>50</v>
      </c>
    </row>
    <row r="841" spans="10:14">
      <c r="J841" s="1" t="s">
        <v>4638</v>
      </c>
      <c r="K841" s="20" t="str">
        <f>TEXT(J841,"YYYY")</f>
        <v>2012</v>
      </c>
      <c r="L841" s="1">
        <f>H841-(TEXT(I841,"YYYY")-TEXT(J841,"YYYY"))</f>
        <v>112</v>
      </c>
      <c r="M841" s="1" t="s">
        <v>60</v>
      </c>
      <c r="N841" s="20" t="s">
        <v>50</v>
      </c>
    </row>
    <row r="842" spans="10:14">
      <c r="J842" s="1" t="s">
        <v>8509</v>
      </c>
      <c r="K842" s="20" t="str">
        <f>TEXT(J842,"YYYY")</f>
        <v>2012</v>
      </c>
      <c r="L842" s="1">
        <f>H842-(TEXT(I842,"YYYY")-TEXT(J842,"YYYY"))</f>
        <v>112</v>
      </c>
      <c r="M842" s="1" t="s">
        <v>60</v>
      </c>
      <c r="N842" s="20" t="s">
        <v>50</v>
      </c>
    </row>
    <row r="843" spans="10:14">
      <c r="J843" s="1" t="s">
        <v>9156</v>
      </c>
      <c r="K843" s="20" t="str">
        <f>TEXT(J843,"YYYY")</f>
        <v>2012</v>
      </c>
      <c r="L843" s="1">
        <f>H843-(TEXT(I843,"YYYY")-TEXT(J843,"YYYY"))</f>
        <v>112</v>
      </c>
      <c r="M843" s="1" t="s">
        <v>60</v>
      </c>
      <c r="N843" s="20" t="s">
        <v>50</v>
      </c>
    </row>
    <row r="844" spans="10:14">
      <c r="J844" s="1" t="s">
        <v>8509</v>
      </c>
      <c r="K844" s="20" t="str">
        <f>TEXT(J844,"YYYY")</f>
        <v>2012</v>
      </c>
      <c r="L844" s="1">
        <f>H844-(TEXT(I844,"YYYY")-TEXT(J844,"YYYY"))</f>
        <v>112</v>
      </c>
      <c r="M844" s="1" t="s">
        <v>79</v>
      </c>
      <c r="N844" s="20" t="s">
        <v>50</v>
      </c>
    </row>
    <row r="845" spans="10:14">
      <c r="J845" s="1" t="s">
        <v>9245</v>
      </c>
      <c r="K845" s="20" t="str">
        <f>TEXT(J845,"YYYY")</f>
        <v>2012</v>
      </c>
      <c r="L845" s="1">
        <f>H845-(TEXT(I845,"YYYY")-TEXT(J845,"YYYY"))</f>
        <v>112</v>
      </c>
      <c r="M845" s="1" t="s">
        <v>60</v>
      </c>
      <c r="N845" s="20" t="s">
        <v>50</v>
      </c>
    </row>
    <row r="846" spans="10:14">
      <c r="J846" s="1" t="s">
        <v>2577</v>
      </c>
      <c r="K846" s="20" t="str">
        <f>TEXT(J846,"YYYY")</f>
        <v>2012</v>
      </c>
      <c r="L846" s="1">
        <f>H846-(TEXT(I846,"YYYY")-TEXT(J846,"YYYY"))</f>
        <v>112</v>
      </c>
      <c r="M846" s="1" t="s">
        <v>60</v>
      </c>
      <c r="N846" s="20" t="s">
        <v>50</v>
      </c>
    </row>
    <row r="847" spans="10:14">
      <c r="J847" s="1" t="s">
        <v>6312</v>
      </c>
      <c r="K847" s="20" t="str">
        <f>TEXT(J847,"YYYY")</f>
        <v>2012</v>
      </c>
      <c r="L847" s="1">
        <f>H847-(TEXT(I847,"YYYY")-TEXT(J847,"YYYY"))</f>
        <v>112</v>
      </c>
      <c r="M847" s="1" t="s">
        <v>60</v>
      </c>
      <c r="N847" s="20" t="s">
        <v>50</v>
      </c>
    </row>
    <row r="848" spans="10:14">
      <c r="J848" s="1" t="s">
        <v>9416</v>
      </c>
      <c r="K848" s="20" t="str">
        <f>TEXT(J848,"YYYY")</f>
        <v>2012</v>
      </c>
      <c r="L848" s="1">
        <f>H848-(TEXT(I848,"YYYY")-TEXT(J848,"YYYY"))</f>
        <v>112</v>
      </c>
      <c r="M848" s="1" t="s">
        <v>60</v>
      </c>
      <c r="N848" s="20" t="s">
        <v>50</v>
      </c>
    </row>
    <row r="849" spans="10:14">
      <c r="J849" s="1" t="s">
        <v>9431</v>
      </c>
      <c r="K849" s="20" t="str">
        <f>TEXT(J849,"YYYY")</f>
        <v>2012</v>
      </c>
      <c r="L849" s="1">
        <f>H849-(TEXT(I849,"YYYY")-TEXT(J849,"YYYY"))</f>
        <v>112</v>
      </c>
      <c r="M849" s="1" t="s">
        <v>79</v>
      </c>
      <c r="N849" s="20" t="s">
        <v>50</v>
      </c>
    </row>
    <row r="850" spans="10:14">
      <c r="J850" s="1" t="s">
        <v>8599</v>
      </c>
      <c r="K850" s="20" t="str">
        <f>TEXT(J850,"YYYY")</f>
        <v>2012</v>
      </c>
      <c r="L850" s="1">
        <f>H850-(TEXT(I850,"YYYY")-TEXT(J850,"YYYY"))</f>
        <v>112</v>
      </c>
      <c r="M850" s="1" t="s">
        <v>79</v>
      </c>
      <c r="N850" s="20" t="s">
        <v>50</v>
      </c>
    </row>
    <row r="851" spans="10:14">
      <c r="J851" s="1" t="s">
        <v>2708</v>
      </c>
      <c r="K851" s="20" t="str">
        <f>TEXT(J851,"YYYY")</f>
        <v>2012</v>
      </c>
      <c r="L851" s="1">
        <f>H851-(TEXT(I851,"YYYY")-TEXT(J851,"YYYY"))</f>
        <v>112</v>
      </c>
      <c r="M851" s="1" t="s">
        <v>79</v>
      </c>
      <c r="N851" s="20" t="s">
        <v>50</v>
      </c>
    </row>
    <row r="852" spans="10:14">
      <c r="J852" s="1" t="s">
        <v>9439</v>
      </c>
      <c r="K852" s="20" t="str">
        <f>TEXT(J852,"YYYY")</f>
        <v>2012</v>
      </c>
      <c r="L852" s="1">
        <f>H852-(TEXT(I852,"YYYY")-TEXT(J852,"YYYY"))</f>
        <v>112</v>
      </c>
      <c r="M852" s="1" t="s">
        <v>60</v>
      </c>
      <c r="N852" s="20" t="s">
        <v>50</v>
      </c>
    </row>
    <row r="853" spans="10:14">
      <c r="J853" s="1" t="s">
        <v>9459</v>
      </c>
      <c r="K853" s="20" t="str">
        <f>TEXT(J853,"YYYY")</f>
        <v>2012</v>
      </c>
      <c r="L853" s="1">
        <f>H853-(TEXT(I853,"YYYY")-TEXT(J853,"YYYY"))</f>
        <v>112</v>
      </c>
      <c r="M853" s="1" t="s">
        <v>60</v>
      </c>
      <c r="N853" s="20" t="s">
        <v>50</v>
      </c>
    </row>
    <row r="854" spans="10:14">
      <c r="J854" s="1" t="s">
        <v>9471</v>
      </c>
      <c r="K854" s="20" t="str">
        <f>TEXT(J854,"YYYY")</f>
        <v>2012</v>
      </c>
      <c r="L854" s="1">
        <f>H854-(TEXT(I854,"YYYY")-TEXT(J854,"YYYY"))</f>
        <v>112</v>
      </c>
      <c r="M854" s="1" t="s">
        <v>79</v>
      </c>
      <c r="N854" s="20" t="s">
        <v>50</v>
      </c>
    </row>
    <row r="855" spans="10:14">
      <c r="J855" s="1" t="s">
        <v>9566</v>
      </c>
      <c r="K855" s="20" t="str">
        <f>TEXT(J855,"YYYY")</f>
        <v>2012</v>
      </c>
      <c r="L855" s="1">
        <f>H855-(TEXT(I855,"YYYY")-TEXT(J855,"YYYY"))</f>
        <v>112</v>
      </c>
      <c r="M855" s="1" t="s">
        <v>79</v>
      </c>
      <c r="N855" s="20" t="s">
        <v>50</v>
      </c>
    </row>
    <row r="856" spans="10:14">
      <c r="J856" s="1" t="s">
        <v>9626</v>
      </c>
      <c r="K856" s="20" t="str">
        <f>TEXT(J856,"YYYY")</f>
        <v>2012</v>
      </c>
      <c r="L856" s="1">
        <f>H856-(TEXT(I856,"YYYY")-TEXT(J856,"YYYY"))</f>
        <v>112</v>
      </c>
      <c r="M856" s="1" t="s">
        <v>60</v>
      </c>
      <c r="N856" s="20" t="s">
        <v>50</v>
      </c>
    </row>
    <row r="857" spans="10:14">
      <c r="J857" s="1" t="s">
        <v>9701</v>
      </c>
      <c r="K857" s="20" t="str">
        <f>TEXT(J857,"YYYY")</f>
        <v>2012</v>
      </c>
      <c r="L857" s="1">
        <f>H857-(TEXT(I857,"YYYY")-TEXT(J857,"YYYY"))</f>
        <v>112</v>
      </c>
      <c r="M857" s="1" t="s">
        <v>60</v>
      </c>
      <c r="N857" s="20" t="s">
        <v>50</v>
      </c>
    </row>
    <row r="858" spans="10:14">
      <c r="J858" s="1" t="s">
        <v>11180</v>
      </c>
      <c r="K858" s="20" t="str">
        <f>TEXT(J858,"YYYY")</f>
        <v>2012</v>
      </c>
      <c r="L858" s="1">
        <f>H858-(TEXT(I858,"YYYY")-TEXT(J858,"YYYY"))</f>
        <v>112</v>
      </c>
      <c r="M858" s="1" t="s">
        <v>60</v>
      </c>
      <c r="N858" s="20" t="s">
        <v>50</v>
      </c>
    </row>
    <row r="859" spans="10:14">
      <c r="J859" s="1" t="s">
        <v>8528</v>
      </c>
      <c r="K859" s="20" t="str">
        <f>TEXT(J859,"YYYY")</f>
        <v>2012</v>
      </c>
      <c r="L859" s="1">
        <f>H859-(TEXT(I859,"YYYY")-TEXT(J859,"YYYY"))</f>
        <v>112</v>
      </c>
      <c r="M859" s="1" t="s">
        <v>60</v>
      </c>
      <c r="N859" s="20" t="s">
        <v>50</v>
      </c>
    </row>
    <row r="860" spans="10:14">
      <c r="J860" s="1" t="s">
        <v>1125</v>
      </c>
      <c r="K860" s="20" t="str">
        <f>TEXT(J860,"YYYY")</f>
        <v>2012</v>
      </c>
      <c r="L860" s="1">
        <f>H860-(TEXT(I860,"YYYY")-TEXT(J860,"YYYY"))</f>
        <v>112</v>
      </c>
      <c r="M860" s="1" t="s">
        <v>79</v>
      </c>
      <c r="N860" s="20" t="s">
        <v>50</v>
      </c>
    </row>
    <row r="861" spans="10:14">
      <c r="J861" s="1" t="s">
        <v>11778</v>
      </c>
      <c r="K861" s="20" t="str">
        <f>TEXT(J861,"YYYY")</f>
        <v>2012</v>
      </c>
      <c r="L861" s="1">
        <f>H861-(TEXT(I861,"YYYY")-TEXT(J861,"YYYY"))</f>
        <v>112</v>
      </c>
      <c r="M861" s="1" t="s">
        <v>79</v>
      </c>
      <c r="N861" s="20" t="s">
        <v>50</v>
      </c>
    </row>
    <row r="862" spans="10:14">
      <c r="J862" s="1" t="s">
        <v>11832</v>
      </c>
      <c r="K862" s="20" t="str">
        <f>TEXT(J862,"YYYY")</f>
        <v>2012</v>
      </c>
      <c r="L862" s="1">
        <f>H862-(TEXT(I862,"YYYY")-TEXT(J862,"YYYY"))</f>
        <v>112</v>
      </c>
      <c r="M862" s="1" t="s">
        <v>60</v>
      </c>
      <c r="N862" s="20" t="s">
        <v>50</v>
      </c>
    </row>
    <row r="863" spans="10:14">
      <c r="J863" s="1" t="s">
        <v>2019</v>
      </c>
      <c r="K863" s="20" t="str">
        <f>TEXT(J863,"YYYY")</f>
        <v>2012</v>
      </c>
      <c r="L863" s="1">
        <f>H863-(TEXT(I863,"YYYY")-TEXT(J863,"YYYY"))</f>
        <v>112</v>
      </c>
      <c r="M863" s="1" t="s">
        <v>60</v>
      </c>
      <c r="N863" s="20" t="s">
        <v>50</v>
      </c>
    </row>
    <row r="864" spans="10:14">
      <c r="J864" s="1" t="s">
        <v>9232</v>
      </c>
      <c r="K864" s="20" t="str">
        <f>TEXT(J864,"YYYY")</f>
        <v>2012</v>
      </c>
      <c r="L864" s="1">
        <f>H864-(TEXT(I864,"YYYY")-TEXT(J864,"YYYY"))</f>
        <v>112</v>
      </c>
      <c r="M864" s="1" t="s">
        <v>79</v>
      </c>
      <c r="N864" s="20" t="s">
        <v>50</v>
      </c>
    </row>
    <row r="865" spans="10:14">
      <c r="J865" s="1" t="s">
        <v>391</v>
      </c>
      <c r="K865" s="20" t="str">
        <f>TEXT(J865,"YYYY")</f>
        <v>2012</v>
      </c>
      <c r="L865" s="1">
        <f>H865-(TEXT(I865,"YYYY")-TEXT(J865,"YYYY"))</f>
        <v>112</v>
      </c>
      <c r="M865" s="1" t="s">
        <v>79</v>
      </c>
      <c r="N865" s="20" t="s">
        <v>53</v>
      </c>
    </row>
    <row r="866" spans="10:14">
      <c r="J866" s="1" t="s">
        <v>1125</v>
      </c>
      <c r="K866" s="20" t="str">
        <f>TEXT(J866,"YYYY")</f>
        <v>2012</v>
      </c>
      <c r="L866" s="1">
        <f>H866-(TEXT(I866,"YYYY")-TEXT(J866,"YYYY"))</f>
        <v>112</v>
      </c>
      <c r="M866" s="1" t="s">
        <v>79</v>
      </c>
      <c r="N866" s="20" t="s">
        <v>53</v>
      </c>
    </row>
    <row r="867" spans="10:14">
      <c r="J867" s="1" t="s">
        <v>2019</v>
      </c>
      <c r="K867" s="20" t="str">
        <f>TEXT(J867,"YYYY")</f>
        <v>2012</v>
      </c>
      <c r="L867" s="1">
        <f>H867-(TEXT(I867,"YYYY")-TEXT(J867,"YYYY"))</f>
        <v>112</v>
      </c>
      <c r="M867" s="1" t="s">
        <v>60</v>
      </c>
      <c r="N867" s="20" t="s">
        <v>53</v>
      </c>
    </row>
    <row r="868" spans="10:14">
      <c r="J868" s="1" t="s">
        <v>2019</v>
      </c>
      <c r="K868" s="20" t="str">
        <f>TEXT(J868,"YYYY")</f>
        <v>2012</v>
      </c>
      <c r="L868" s="1">
        <f>H868-(TEXT(I868,"YYYY")-TEXT(J868,"YYYY"))</f>
        <v>112</v>
      </c>
      <c r="M868" s="1" t="s">
        <v>79</v>
      </c>
      <c r="N868" s="20" t="s">
        <v>53</v>
      </c>
    </row>
    <row r="869" spans="10:14">
      <c r="J869" s="1" t="s">
        <v>2939</v>
      </c>
      <c r="K869" s="20" t="str">
        <f>TEXT(J869,"YYYY")</f>
        <v>2012</v>
      </c>
      <c r="L869" s="1">
        <f>H869-(TEXT(I869,"YYYY")-TEXT(J869,"YYYY"))</f>
        <v>112</v>
      </c>
      <c r="M869" s="1" t="s">
        <v>60</v>
      </c>
      <c r="N869" s="20" t="s">
        <v>53</v>
      </c>
    </row>
    <row r="870" spans="10:14">
      <c r="J870" s="1" t="s">
        <v>2943</v>
      </c>
      <c r="K870" s="20" t="str">
        <f>TEXT(J870,"YYYY")</f>
        <v>2012</v>
      </c>
      <c r="L870" s="1">
        <f>H870-(TEXT(I870,"YYYY")-TEXT(J870,"YYYY"))</f>
        <v>112</v>
      </c>
      <c r="M870" s="1" t="s">
        <v>60</v>
      </c>
      <c r="N870" s="20" t="s">
        <v>53</v>
      </c>
    </row>
    <row r="871" spans="10:14">
      <c r="J871" s="1" t="s">
        <v>1125</v>
      </c>
      <c r="K871" s="20" t="str">
        <f>TEXT(J871,"YYYY")</f>
        <v>2012</v>
      </c>
      <c r="L871" s="1">
        <f>H871-(TEXT(I871,"YYYY")-TEXT(J871,"YYYY"))</f>
        <v>112</v>
      </c>
      <c r="M871" s="1" t="s">
        <v>60</v>
      </c>
      <c r="N871" s="20" t="s">
        <v>53</v>
      </c>
    </row>
    <row r="872" spans="10:14">
      <c r="J872" s="1" t="s">
        <v>3036</v>
      </c>
      <c r="K872" s="20" t="str">
        <f>TEXT(J872,"YYYY")</f>
        <v>2012</v>
      </c>
      <c r="L872" s="1">
        <f>H872-(TEXT(I872,"YYYY")-TEXT(J872,"YYYY"))</f>
        <v>112</v>
      </c>
      <c r="M872" s="1" t="s">
        <v>79</v>
      </c>
      <c r="N872" s="20" t="s">
        <v>53</v>
      </c>
    </row>
    <row r="873" spans="10:14">
      <c r="J873" s="1" t="s">
        <v>2019</v>
      </c>
      <c r="K873" s="20" t="str">
        <f>TEXT(J873,"YYYY")</f>
        <v>2012</v>
      </c>
      <c r="L873" s="1">
        <f>H873-(TEXT(I873,"YYYY")-TEXT(J873,"YYYY"))</f>
        <v>112</v>
      </c>
      <c r="M873" s="1" t="s">
        <v>60</v>
      </c>
      <c r="N873" s="20" t="s">
        <v>53</v>
      </c>
    </row>
    <row r="874" spans="10:14">
      <c r="J874" s="1" t="s">
        <v>3346</v>
      </c>
      <c r="K874" s="20" t="str">
        <f>TEXT(J874,"YYYY")</f>
        <v>2012</v>
      </c>
      <c r="L874" s="1">
        <f>H874-(TEXT(I874,"YYYY")-TEXT(J874,"YYYY"))</f>
        <v>112</v>
      </c>
      <c r="M874" s="1" t="s">
        <v>60</v>
      </c>
      <c r="N874" s="20" t="s">
        <v>53</v>
      </c>
    </row>
    <row r="875" spans="10:14">
      <c r="J875" s="1" t="s">
        <v>2019</v>
      </c>
      <c r="K875" s="20" t="str">
        <f>TEXT(J875,"YYYY")</f>
        <v>2012</v>
      </c>
      <c r="L875" s="1">
        <f>H875-(TEXT(I875,"YYYY")-TEXT(J875,"YYYY"))</f>
        <v>112</v>
      </c>
      <c r="M875" s="1" t="s">
        <v>79</v>
      </c>
      <c r="N875" s="20" t="s">
        <v>53</v>
      </c>
    </row>
    <row r="876" spans="10:14">
      <c r="J876" s="1" t="s">
        <v>1125</v>
      </c>
      <c r="K876" s="20" t="str">
        <f>TEXT(J876,"YYYY")</f>
        <v>2012</v>
      </c>
      <c r="L876" s="1">
        <f>H876-(TEXT(I876,"YYYY")-TEXT(J876,"YYYY"))</f>
        <v>112</v>
      </c>
      <c r="M876" s="1" t="s">
        <v>79</v>
      </c>
      <c r="N876" s="20" t="s">
        <v>53</v>
      </c>
    </row>
    <row r="877" spans="10:14">
      <c r="J877" s="1" t="s">
        <v>3826</v>
      </c>
      <c r="K877" s="20" t="str">
        <f>TEXT(J877,"YYYY")</f>
        <v>2012</v>
      </c>
      <c r="L877" s="1">
        <f>H877-(TEXT(I877,"YYYY")-TEXT(J877,"YYYY"))</f>
        <v>112</v>
      </c>
      <c r="M877" s="1" t="s">
        <v>79</v>
      </c>
      <c r="N877" s="20" t="s">
        <v>53</v>
      </c>
    </row>
    <row r="878" spans="10:14">
      <c r="J878" s="1" t="s">
        <v>4208</v>
      </c>
      <c r="K878" s="20" t="str">
        <f>TEXT(J878,"YYYY")</f>
        <v>2012</v>
      </c>
      <c r="L878" s="1">
        <f>H878-(TEXT(I878,"YYYY")-TEXT(J878,"YYYY"))</f>
        <v>112</v>
      </c>
      <c r="M878" s="1" t="s">
        <v>79</v>
      </c>
      <c r="N878" s="20" t="s">
        <v>53</v>
      </c>
    </row>
    <row r="879" spans="10:14">
      <c r="J879" s="1" t="s">
        <v>4208</v>
      </c>
      <c r="K879" s="20" t="str">
        <f>TEXT(J879,"YYYY")</f>
        <v>2012</v>
      </c>
      <c r="L879" s="1">
        <f>H879-(TEXT(I879,"YYYY")-TEXT(J879,"YYYY"))</f>
        <v>112</v>
      </c>
      <c r="M879" s="1" t="s">
        <v>60</v>
      </c>
      <c r="N879" s="20" t="s">
        <v>53</v>
      </c>
    </row>
    <row r="880" spans="10:14">
      <c r="J880" s="1" t="s">
        <v>4208</v>
      </c>
      <c r="K880" s="20" t="str">
        <f>TEXT(J880,"YYYY")</f>
        <v>2012</v>
      </c>
      <c r="L880" s="1">
        <f>H880-(TEXT(I880,"YYYY")-TEXT(J880,"YYYY"))</f>
        <v>112</v>
      </c>
      <c r="M880" s="1" t="s">
        <v>79</v>
      </c>
      <c r="N880" s="20" t="s">
        <v>53</v>
      </c>
    </row>
    <row r="881" spans="10:14">
      <c r="J881" s="1" t="s">
        <v>4638</v>
      </c>
      <c r="K881" s="20" t="str">
        <f>TEXT(J881,"YYYY")</f>
        <v>2012</v>
      </c>
      <c r="L881" s="1">
        <f>H881-(TEXT(I881,"YYYY")-TEXT(J881,"YYYY"))</f>
        <v>112</v>
      </c>
      <c r="M881" s="1"/>
      <c r="N881" s="20" t="s">
        <v>53</v>
      </c>
    </row>
    <row r="882" spans="10:14">
      <c r="J882" s="1" t="s">
        <v>2019</v>
      </c>
      <c r="K882" s="20" t="str">
        <f>TEXT(J882,"YYYY")</f>
        <v>2012</v>
      </c>
      <c r="L882" s="1">
        <f>H882-(TEXT(I882,"YYYY")-TEXT(J882,"YYYY"))</f>
        <v>112</v>
      </c>
      <c r="M882" s="1" t="s">
        <v>60</v>
      </c>
      <c r="N882" s="20" t="s">
        <v>53</v>
      </c>
    </row>
    <row r="883" spans="10:14">
      <c r="J883" s="1" t="s">
        <v>4208</v>
      </c>
      <c r="K883" s="20" t="str">
        <f>TEXT(J883,"YYYY")</f>
        <v>2012</v>
      </c>
      <c r="L883" s="1">
        <f>H883-(TEXT(I883,"YYYY")-TEXT(J883,"YYYY"))</f>
        <v>112</v>
      </c>
      <c r="M883" s="1" t="s">
        <v>79</v>
      </c>
      <c r="N883" s="20" t="s">
        <v>53</v>
      </c>
    </row>
    <row r="884" spans="10:14">
      <c r="J884" s="1" t="s">
        <v>4638</v>
      </c>
      <c r="K884" s="20" t="str">
        <f>TEXT(J884,"YYYY")</f>
        <v>2012</v>
      </c>
      <c r="L884" s="1">
        <f>H884-(TEXT(I884,"YYYY")-TEXT(J884,"YYYY"))</f>
        <v>112</v>
      </c>
      <c r="M884" s="1" t="s">
        <v>60</v>
      </c>
      <c r="N884" s="20" t="s">
        <v>53</v>
      </c>
    </row>
    <row r="885" spans="10:14">
      <c r="J885" s="1" t="s">
        <v>5238</v>
      </c>
      <c r="K885" s="20" t="str">
        <f>TEXT(J885,"YYYY")</f>
        <v>2012</v>
      </c>
      <c r="L885" s="1">
        <f>H885-(TEXT(I885,"YYYY")-TEXT(J885,"YYYY"))</f>
        <v>112</v>
      </c>
      <c r="M885" s="1" t="s">
        <v>60</v>
      </c>
      <c r="N885" s="20" t="s">
        <v>53</v>
      </c>
    </row>
    <row r="886" spans="10:14">
      <c r="J886" s="1" t="s">
        <v>2019</v>
      </c>
      <c r="K886" s="20" t="str">
        <f>TEXT(J886,"YYYY")</f>
        <v>2012</v>
      </c>
      <c r="L886" s="1">
        <f>H886-(TEXT(I886,"YYYY")-TEXT(J886,"YYYY"))</f>
        <v>112</v>
      </c>
      <c r="M886" s="1" t="s">
        <v>60</v>
      </c>
      <c r="N886" s="20" t="s">
        <v>53</v>
      </c>
    </row>
    <row r="887" spans="10:14">
      <c r="J887" s="1" t="s">
        <v>5677</v>
      </c>
      <c r="K887" s="20" t="str">
        <f>TEXT(J887,"YYYY")</f>
        <v>2012</v>
      </c>
      <c r="L887" s="1">
        <f>H887-(TEXT(I887,"YYYY")-TEXT(J887,"YYYY"))</f>
        <v>112</v>
      </c>
      <c r="M887" s="1" t="s">
        <v>60</v>
      </c>
      <c r="N887" s="20" t="s">
        <v>53</v>
      </c>
    </row>
    <row r="888" spans="10:14">
      <c r="J888" s="1" t="s">
        <v>2019</v>
      </c>
      <c r="K888" s="20" t="str">
        <f>TEXT(J888,"YYYY")</f>
        <v>2012</v>
      </c>
      <c r="L888" s="1">
        <f>H888-(TEXT(I888,"YYYY")-TEXT(J888,"YYYY"))</f>
        <v>112</v>
      </c>
      <c r="M888" s="1" t="s">
        <v>79</v>
      </c>
      <c r="N888" s="20" t="s">
        <v>53</v>
      </c>
    </row>
    <row r="889" spans="10:14">
      <c r="J889" s="1" t="s">
        <v>2019</v>
      </c>
      <c r="K889" s="20" t="str">
        <f>TEXT(J889,"YYYY")</f>
        <v>2012</v>
      </c>
      <c r="L889" s="1">
        <f>H889-(TEXT(I889,"YYYY")-TEXT(J889,"YYYY"))</f>
        <v>112</v>
      </c>
      <c r="M889" s="1" t="s">
        <v>79</v>
      </c>
      <c r="N889" s="20" t="s">
        <v>53</v>
      </c>
    </row>
    <row r="890" spans="10:14">
      <c r="J890" s="1" t="s">
        <v>6403</v>
      </c>
      <c r="K890" s="20" t="str">
        <f>TEXT(J890,"YYYY")</f>
        <v>2012</v>
      </c>
      <c r="L890" s="1">
        <f>H890-(TEXT(I890,"YYYY")-TEXT(J890,"YYYY"))</f>
        <v>112</v>
      </c>
      <c r="M890" s="1" t="s">
        <v>60</v>
      </c>
      <c r="N890" s="20" t="s">
        <v>53</v>
      </c>
    </row>
    <row r="891" spans="10:14">
      <c r="J891" s="1" t="s">
        <v>6418</v>
      </c>
      <c r="K891" s="20" t="str">
        <f>TEXT(J891,"YYYY")</f>
        <v>2012</v>
      </c>
      <c r="L891" s="1">
        <f>H891-(TEXT(I891,"YYYY")-TEXT(J891,"YYYY"))</f>
        <v>112</v>
      </c>
      <c r="M891" s="1" t="s">
        <v>79</v>
      </c>
      <c r="N891" s="20" t="s">
        <v>53</v>
      </c>
    </row>
    <row r="892" spans="10:14">
      <c r="J892" s="1" t="s">
        <v>6312</v>
      </c>
      <c r="K892" s="20" t="str">
        <f>TEXT(J892,"YYYY")</f>
        <v>2012</v>
      </c>
      <c r="L892" s="1">
        <f>H892-(TEXT(I892,"YYYY")-TEXT(J892,"YYYY"))</f>
        <v>112</v>
      </c>
      <c r="M892" s="1" t="s">
        <v>79</v>
      </c>
      <c r="N892" s="20" t="s">
        <v>53</v>
      </c>
    </row>
    <row r="893" spans="10:14">
      <c r="J893" s="1" t="s">
        <v>6312</v>
      </c>
      <c r="K893" s="20" t="str">
        <f>TEXT(J893,"YYYY")</f>
        <v>2012</v>
      </c>
      <c r="L893" s="1">
        <f>H893-(TEXT(I893,"YYYY")-TEXT(J893,"YYYY"))</f>
        <v>112</v>
      </c>
      <c r="M893" s="1" t="s">
        <v>79</v>
      </c>
      <c r="N893" s="20" t="s">
        <v>53</v>
      </c>
    </row>
    <row r="894" spans="10:14">
      <c r="J894" s="1" t="s">
        <v>6721</v>
      </c>
      <c r="K894" s="20" t="str">
        <f>TEXT(J894,"YYYY")</f>
        <v>2012</v>
      </c>
      <c r="L894" s="1">
        <f>H894-(TEXT(I894,"YYYY")-TEXT(J894,"YYYY"))</f>
        <v>112</v>
      </c>
      <c r="M894" s="1" t="s">
        <v>79</v>
      </c>
      <c r="N894" s="20" t="s">
        <v>53</v>
      </c>
    </row>
    <row r="895" spans="10:14">
      <c r="J895" s="1" t="s">
        <v>2019</v>
      </c>
      <c r="K895" s="20" t="str">
        <f>TEXT(J895,"YYYY")</f>
        <v>2012</v>
      </c>
      <c r="L895" s="1">
        <f>H895-(TEXT(I895,"YYYY")-TEXT(J895,"YYYY"))</f>
        <v>112</v>
      </c>
      <c r="M895" s="1" t="s">
        <v>60</v>
      </c>
      <c r="N895" s="20" t="s">
        <v>53</v>
      </c>
    </row>
    <row r="896" spans="10:14">
      <c r="J896" s="1" t="s">
        <v>6591</v>
      </c>
      <c r="K896" s="20" t="str">
        <f>TEXT(J896,"YYYY")</f>
        <v>2012</v>
      </c>
      <c r="L896" s="1">
        <f>H896-(TEXT(I896,"YYYY")-TEXT(J896,"YYYY"))</f>
        <v>112</v>
      </c>
      <c r="M896" s="1" t="s">
        <v>60</v>
      </c>
      <c r="N896" s="20" t="s">
        <v>53</v>
      </c>
    </row>
    <row r="897" spans="10:14">
      <c r="J897" s="1" t="s">
        <v>6591</v>
      </c>
      <c r="K897" s="20" t="str">
        <f>TEXT(J897,"YYYY")</f>
        <v>2012</v>
      </c>
      <c r="L897" s="1">
        <f>H897-(TEXT(I897,"YYYY")-TEXT(J897,"YYYY"))</f>
        <v>112</v>
      </c>
      <c r="M897" s="1" t="s">
        <v>60</v>
      </c>
      <c r="N897" s="20" t="s">
        <v>53</v>
      </c>
    </row>
    <row r="898" spans="10:14">
      <c r="J898" s="1" t="s">
        <v>2019</v>
      </c>
      <c r="K898" s="20" t="str">
        <f>TEXT(J898,"YYYY")</f>
        <v>2012</v>
      </c>
      <c r="L898" s="1">
        <f>H898-(TEXT(I898,"YYYY")-TEXT(J898,"YYYY"))</f>
        <v>112</v>
      </c>
      <c r="M898" s="1" t="s">
        <v>79</v>
      </c>
      <c r="N898" s="20" t="s">
        <v>53</v>
      </c>
    </row>
    <row r="899" spans="10:14">
      <c r="J899" s="1" t="s">
        <v>6721</v>
      </c>
      <c r="K899" s="20" t="str">
        <f>TEXT(J899,"YYYY")</f>
        <v>2012</v>
      </c>
      <c r="L899" s="1">
        <f>H899-(TEXT(I899,"YYYY")-TEXT(J899,"YYYY"))</f>
        <v>112</v>
      </c>
      <c r="M899" s="1" t="s">
        <v>60</v>
      </c>
      <c r="N899" s="20" t="s">
        <v>53</v>
      </c>
    </row>
    <row r="900" spans="10:14">
      <c r="J900" s="1" t="s">
        <v>2708</v>
      </c>
      <c r="K900" s="20" t="str">
        <f>TEXT(J900,"YYYY")</f>
        <v>2012</v>
      </c>
      <c r="L900" s="1">
        <f>H900-(TEXT(I900,"YYYY")-TEXT(J900,"YYYY"))</f>
        <v>112</v>
      </c>
      <c r="M900" s="1" t="s">
        <v>60</v>
      </c>
      <c r="N900" s="20" t="s">
        <v>53</v>
      </c>
    </row>
    <row r="901" spans="10:14">
      <c r="J901" s="1" t="s">
        <v>7218</v>
      </c>
      <c r="K901" s="20" t="str">
        <f>TEXT(J901,"YYYY")</f>
        <v>2012</v>
      </c>
      <c r="L901" s="1">
        <f>H901-(TEXT(I901,"YYYY")-TEXT(J901,"YYYY"))</f>
        <v>112</v>
      </c>
      <c r="M901" s="1" t="s">
        <v>60</v>
      </c>
      <c r="N901" s="20" t="s">
        <v>53</v>
      </c>
    </row>
    <row r="902" spans="10:14">
      <c r="J902" s="1" t="s">
        <v>7254</v>
      </c>
      <c r="K902" s="20" t="str">
        <f>TEXT(J902,"YYYY")</f>
        <v>2012</v>
      </c>
      <c r="L902" s="1">
        <f>H902-(TEXT(I902,"YYYY")-TEXT(J902,"YYYY"))</f>
        <v>112</v>
      </c>
      <c r="M902" s="1" t="s">
        <v>79</v>
      </c>
      <c r="N902" s="20" t="s">
        <v>53</v>
      </c>
    </row>
    <row r="903" spans="10:14">
      <c r="J903" s="1" t="s">
        <v>7268</v>
      </c>
      <c r="K903" s="20" t="str">
        <f>TEXT(J903,"YYYY")</f>
        <v>2012</v>
      </c>
      <c r="L903" s="1">
        <f>H903-(TEXT(I903,"YYYY")-TEXT(J903,"YYYY"))</f>
        <v>112</v>
      </c>
      <c r="M903" s="1" t="s">
        <v>60</v>
      </c>
      <c r="N903" s="20" t="s">
        <v>53</v>
      </c>
    </row>
    <row r="904" spans="10:14">
      <c r="J904" s="1" t="s">
        <v>7284</v>
      </c>
      <c r="K904" s="20" t="str">
        <f>TEXT(J904,"YYYY")</f>
        <v>2012</v>
      </c>
      <c r="L904" s="1">
        <f>H904-(TEXT(I904,"YYYY")-TEXT(J904,"YYYY"))</f>
        <v>112</v>
      </c>
      <c r="M904" s="1" t="s">
        <v>60</v>
      </c>
      <c r="N904" s="20" t="s">
        <v>53</v>
      </c>
    </row>
    <row r="905" spans="10:14">
      <c r="J905" s="1" t="s">
        <v>6721</v>
      </c>
      <c r="K905" s="20" t="str">
        <f>TEXT(J905,"YYYY")</f>
        <v>2012</v>
      </c>
      <c r="L905" s="1">
        <f>H905-(TEXT(I905,"YYYY")-TEXT(J905,"YYYY"))</f>
        <v>112</v>
      </c>
      <c r="M905" s="1" t="s">
        <v>60</v>
      </c>
      <c r="N905" s="20" t="s">
        <v>53</v>
      </c>
    </row>
    <row r="906" spans="10:14">
      <c r="J906" s="1" t="s">
        <v>7343</v>
      </c>
      <c r="K906" s="20" t="str">
        <f>TEXT(J906,"YYYY")</f>
        <v>2012</v>
      </c>
      <c r="L906" s="1">
        <f>H906-(TEXT(I906,"YYYY")-TEXT(J906,"YYYY"))</f>
        <v>112</v>
      </c>
      <c r="M906" s="1" t="s">
        <v>60</v>
      </c>
      <c r="N906" s="20" t="s">
        <v>53</v>
      </c>
    </row>
    <row r="907" spans="10:14">
      <c r="J907" s="1" t="s">
        <v>2019</v>
      </c>
      <c r="K907" s="20" t="str">
        <f>TEXT(J907,"YYYY")</f>
        <v>2012</v>
      </c>
      <c r="L907" s="1">
        <f>H907-(TEXT(I907,"YYYY")-TEXT(J907,"YYYY"))</f>
        <v>112</v>
      </c>
      <c r="M907" s="1" t="s">
        <v>79</v>
      </c>
      <c r="N907" s="20" t="s">
        <v>53</v>
      </c>
    </row>
    <row r="908" spans="10:14">
      <c r="J908" s="1" t="s">
        <v>2019</v>
      </c>
      <c r="K908" s="20" t="str">
        <f>TEXT(J908,"YYYY")</f>
        <v>2012</v>
      </c>
      <c r="L908" s="1">
        <f>H908-(TEXT(I908,"YYYY")-TEXT(J908,"YYYY"))</f>
        <v>112</v>
      </c>
      <c r="M908" s="1"/>
      <c r="N908" s="20" t="s">
        <v>53</v>
      </c>
    </row>
    <row r="909" spans="10:14">
      <c r="J909" s="1" t="s">
        <v>6721</v>
      </c>
      <c r="K909" s="20" t="str">
        <f>TEXT(J909,"YYYY")</f>
        <v>2012</v>
      </c>
      <c r="L909" s="1">
        <f>H909-(TEXT(I909,"YYYY")-TEXT(J909,"YYYY"))</f>
        <v>112</v>
      </c>
      <c r="M909" s="1" t="s">
        <v>79</v>
      </c>
      <c r="N909" s="20" t="s">
        <v>53</v>
      </c>
    </row>
    <row r="910" spans="10:14">
      <c r="J910" s="1" t="s">
        <v>2019</v>
      </c>
      <c r="K910" s="20" t="str">
        <f>TEXT(J910,"YYYY")</f>
        <v>2012</v>
      </c>
      <c r="L910" s="1">
        <f>H910-(TEXT(I910,"YYYY")-TEXT(J910,"YYYY"))</f>
        <v>112</v>
      </c>
      <c r="M910" s="1" t="s">
        <v>60</v>
      </c>
      <c r="N910" s="20" t="s">
        <v>53</v>
      </c>
    </row>
    <row r="911" spans="10:14">
      <c r="J911" s="1" t="s">
        <v>7778</v>
      </c>
      <c r="K911" s="20" t="str">
        <f>TEXT(J911,"YYYY")</f>
        <v>2012</v>
      </c>
      <c r="L911" s="1">
        <f>H911-(TEXT(I911,"YYYY")-TEXT(J911,"YYYY"))</f>
        <v>112</v>
      </c>
      <c r="M911" s="1" t="s">
        <v>60</v>
      </c>
      <c r="N911" s="20" t="s">
        <v>53</v>
      </c>
    </row>
    <row r="912" spans="10:14">
      <c r="J912" s="1" t="s">
        <v>7783</v>
      </c>
      <c r="K912" s="20" t="str">
        <f>TEXT(J912,"YYYY")</f>
        <v>2012</v>
      </c>
      <c r="L912" s="1">
        <f>H912-(TEXT(I912,"YYYY")-TEXT(J912,"YYYY"))</f>
        <v>112</v>
      </c>
      <c r="M912" s="1" t="s">
        <v>60</v>
      </c>
      <c r="N912" s="20" t="s">
        <v>53</v>
      </c>
    </row>
    <row r="913" spans="10:14">
      <c r="J913" s="1" t="s">
        <v>6677</v>
      </c>
      <c r="K913" s="20" t="str">
        <f>TEXT(J913,"YYYY")</f>
        <v>2012</v>
      </c>
      <c r="L913" s="1">
        <f>H913-(TEXT(I913,"YYYY")-TEXT(J913,"YYYY"))</f>
        <v>112</v>
      </c>
      <c r="M913" s="1" t="s">
        <v>60</v>
      </c>
      <c r="N913" s="20" t="s">
        <v>53</v>
      </c>
    </row>
    <row r="914" spans="10:14">
      <c r="J914" s="1" t="s">
        <v>2019</v>
      </c>
      <c r="K914" s="20" t="str">
        <f>TEXT(J914,"YYYY")</f>
        <v>2012</v>
      </c>
      <c r="L914" s="1">
        <f>H914-(TEXT(I914,"YYYY")-TEXT(J914,"YYYY"))</f>
        <v>112</v>
      </c>
      <c r="M914" s="1" t="s">
        <v>79</v>
      </c>
      <c r="N914" s="20" t="s">
        <v>53</v>
      </c>
    </row>
    <row r="915" spans="10:14">
      <c r="J915" s="1" t="s">
        <v>6677</v>
      </c>
      <c r="K915" s="20" t="str">
        <f>TEXT(J915,"YYYY")</f>
        <v>2012</v>
      </c>
      <c r="L915" s="1">
        <f>H915-(TEXT(I915,"YYYY")-TEXT(J915,"YYYY"))</f>
        <v>112</v>
      </c>
      <c r="M915" s="1" t="s">
        <v>60</v>
      </c>
      <c r="N915" s="20" t="s">
        <v>53</v>
      </c>
    </row>
    <row r="916" spans="10:14">
      <c r="J916" s="1" t="s">
        <v>8208</v>
      </c>
      <c r="K916" s="20" t="str">
        <f>TEXT(J916,"YYYY")</f>
        <v>2012</v>
      </c>
      <c r="L916" s="1">
        <f>H916-(TEXT(I916,"YYYY")-TEXT(J916,"YYYY"))</f>
        <v>112</v>
      </c>
      <c r="M916" s="1" t="s">
        <v>60</v>
      </c>
      <c r="N916" s="20" t="s">
        <v>53</v>
      </c>
    </row>
    <row r="917" spans="10:14">
      <c r="J917" s="1" t="s">
        <v>8231</v>
      </c>
      <c r="K917" s="20" t="str">
        <f>TEXT(J917,"YYYY")</f>
        <v>2012</v>
      </c>
      <c r="L917" s="1">
        <f>H917-(TEXT(I917,"YYYY")-TEXT(J917,"YYYY"))</f>
        <v>112</v>
      </c>
      <c r="M917" s="1" t="s">
        <v>79</v>
      </c>
      <c r="N917" s="20" t="s">
        <v>53</v>
      </c>
    </row>
    <row r="918" spans="10:14">
      <c r="J918" s="1" t="s">
        <v>8380</v>
      </c>
      <c r="K918" s="20" t="str">
        <f>TEXT(J918,"YYYY")</f>
        <v>2012</v>
      </c>
      <c r="L918" s="1">
        <f>H918-(TEXT(I918,"YYYY")-TEXT(J918,"YYYY"))</f>
        <v>112</v>
      </c>
      <c r="M918" s="1" t="s">
        <v>79</v>
      </c>
      <c r="N918" s="20" t="s">
        <v>53</v>
      </c>
    </row>
    <row r="919" spans="10:14">
      <c r="J919" s="1" t="s">
        <v>8509</v>
      </c>
      <c r="K919" s="20" t="str">
        <f>TEXT(J919,"YYYY")</f>
        <v>2012</v>
      </c>
      <c r="L919" s="1">
        <f>H919-(TEXT(I919,"YYYY")-TEXT(J919,"YYYY"))</f>
        <v>112</v>
      </c>
      <c r="M919" s="1" t="s">
        <v>79</v>
      </c>
      <c r="N919" s="20" t="s">
        <v>53</v>
      </c>
    </row>
    <row r="920" spans="10:14">
      <c r="J920" s="1" t="s">
        <v>8528</v>
      </c>
      <c r="K920" s="20" t="str">
        <f>TEXT(J920,"YYYY")</f>
        <v>2012</v>
      </c>
      <c r="L920" s="1">
        <f>H920-(TEXT(I920,"YYYY")-TEXT(J920,"YYYY"))</f>
        <v>112</v>
      </c>
      <c r="M920" s="1"/>
      <c r="N920" s="20" t="s">
        <v>53</v>
      </c>
    </row>
    <row r="921" spans="10:14">
      <c r="J921" s="1" t="s">
        <v>8609</v>
      </c>
      <c r="K921" s="20" t="str">
        <f>TEXT(J921,"YYYY")</f>
        <v>2012</v>
      </c>
      <c r="L921" s="1">
        <f>H921-(TEXT(I921,"YYYY")-TEXT(J921,"YYYY"))</f>
        <v>112</v>
      </c>
      <c r="M921" s="1" t="s">
        <v>60</v>
      </c>
      <c r="N921" s="20" t="s">
        <v>53</v>
      </c>
    </row>
    <row r="922" spans="10:14">
      <c r="J922" s="1" t="s">
        <v>7320</v>
      </c>
      <c r="K922" s="20" t="str">
        <f>TEXT(J922,"YYYY")</f>
        <v>2012</v>
      </c>
      <c r="L922" s="1">
        <f>H922-(TEXT(I922,"YYYY")-TEXT(J922,"YYYY"))</f>
        <v>112</v>
      </c>
      <c r="M922" s="1" t="s">
        <v>79</v>
      </c>
      <c r="N922" s="20" t="s">
        <v>53</v>
      </c>
    </row>
    <row r="923" spans="10:14">
      <c r="J923" s="1" t="s">
        <v>9006</v>
      </c>
      <c r="K923" s="20" t="str">
        <f>TEXT(J923,"YYYY")</f>
        <v>2012</v>
      </c>
      <c r="L923" s="1">
        <f>H923-(TEXT(I923,"YYYY")-TEXT(J923,"YYYY"))</f>
        <v>112</v>
      </c>
      <c r="M923" s="1" t="s">
        <v>79</v>
      </c>
      <c r="N923" s="20" t="s">
        <v>53</v>
      </c>
    </row>
    <row r="924" spans="10:14">
      <c r="J924" s="1" t="s">
        <v>4638</v>
      </c>
      <c r="K924" s="20" t="str">
        <f>TEXT(J924,"YYYY")</f>
        <v>2012</v>
      </c>
      <c r="L924" s="1">
        <f>H924-(TEXT(I924,"YYYY")-TEXT(J924,"YYYY"))</f>
        <v>112</v>
      </c>
      <c r="M924" s="1" t="s">
        <v>79</v>
      </c>
      <c r="N924" s="20" t="s">
        <v>53</v>
      </c>
    </row>
    <row r="925" spans="10:14">
      <c r="J925" s="1" t="s">
        <v>6677</v>
      </c>
      <c r="K925" s="20" t="str">
        <f>TEXT(J925,"YYYY")</f>
        <v>2012</v>
      </c>
      <c r="L925" s="1">
        <f>H925-(TEXT(I925,"YYYY")-TEXT(J925,"YYYY"))</f>
        <v>112</v>
      </c>
      <c r="M925" s="1" t="s">
        <v>60</v>
      </c>
      <c r="N925" s="20" t="s">
        <v>53</v>
      </c>
    </row>
    <row r="926" spans="10:14">
      <c r="J926" s="1" t="s">
        <v>6677</v>
      </c>
      <c r="K926" s="20" t="str">
        <f>TEXT(J926,"YYYY")</f>
        <v>2012</v>
      </c>
      <c r="L926" s="1">
        <f>H926-(TEXT(I926,"YYYY")-TEXT(J926,"YYYY"))</f>
        <v>112</v>
      </c>
      <c r="M926" s="1" t="s">
        <v>79</v>
      </c>
      <c r="N926" s="20" t="s">
        <v>53</v>
      </c>
    </row>
    <row r="927" spans="10:14">
      <c r="J927" s="1" t="s">
        <v>4638</v>
      </c>
      <c r="K927" s="20" t="str">
        <f>TEXT(J927,"YYYY")</f>
        <v>2012</v>
      </c>
      <c r="L927" s="1">
        <f>H927-(TEXT(I927,"YYYY")-TEXT(J927,"YYYY"))</f>
        <v>112</v>
      </c>
      <c r="M927" s="1" t="s">
        <v>79</v>
      </c>
      <c r="N927" s="20" t="s">
        <v>53</v>
      </c>
    </row>
    <row r="928" spans="10:14">
      <c r="J928" s="1" t="s">
        <v>8599</v>
      </c>
      <c r="K928" s="20" t="str">
        <f>TEXT(J928,"YYYY")</f>
        <v>2012</v>
      </c>
      <c r="L928" s="1">
        <f>H928-(TEXT(I928,"YYYY")-TEXT(J928,"YYYY"))</f>
        <v>112</v>
      </c>
      <c r="M928" s="1" t="s">
        <v>60</v>
      </c>
      <c r="N928" s="20" t="s">
        <v>53</v>
      </c>
    </row>
    <row r="929" spans="10:14">
      <c r="J929" s="1" t="s">
        <v>9077</v>
      </c>
      <c r="K929" s="20" t="str">
        <f>TEXT(J929,"YYYY")</f>
        <v>2012</v>
      </c>
      <c r="L929" s="1">
        <f>H929-(TEXT(I929,"YYYY")-TEXT(J929,"YYYY"))</f>
        <v>112</v>
      </c>
      <c r="M929" s="1" t="s">
        <v>79</v>
      </c>
      <c r="N929" s="20" t="s">
        <v>53</v>
      </c>
    </row>
    <row r="930" spans="10:14">
      <c r="J930" s="1" t="s">
        <v>9092</v>
      </c>
      <c r="K930" s="20" t="str">
        <f>TEXT(J930,"YYYY")</f>
        <v>2012</v>
      </c>
      <c r="L930" s="1">
        <f>H930-(TEXT(I930,"YYYY")-TEXT(J930,"YYYY"))</f>
        <v>112</v>
      </c>
      <c r="M930" s="1" t="s">
        <v>60</v>
      </c>
      <c r="N930" s="20" t="s">
        <v>53</v>
      </c>
    </row>
    <row r="931" spans="10:14">
      <c r="J931" s="1" t="s">
        <v>9059</v>
      </c>
      <c r="K931" s="20" t="str">
        <f>TEXT(J931,"YYYY")</f>
        <v>2012</v>
      </c>
      <c r="L931" s="1">
        <f>H931-(TEXT(I931,"YYYY")-TEXT(J931,"YYYY"))</f>
        <v>112</v>
      </c>
      <c r="M931" s="1" t="s">
        <v>60</v>
      </c>
      <c r="N931" s="20" t="s">
        <v>53</v>
      </c>
    </row>
    <row r="932" spans="10:14">
      <c r="J932" s="1" t="s">
        <v>9101</v>
      </c>
      <c r="K932" s="20" t="str">
        <f>TEXT(J932,"YYYY")</f>
        <v>2012</v>
      </c>
      <c r="L932" s="1">
        <f>H932-(TEXT(I932,"YYYY")-TEXT(J932,"YYYY"))</f>
        <v>112</v>
      </c>
      <c r="M932" s="1" t="s">
        <v>79</v>
      </c>
      <c r="N932" s="20" t="s">
        <v>53</v>
      </c>
    </row>
    <row r="933" spans="10:14">
      <c r="J933" s="1" t="s">
        <v>9121</v>
      </c>
      <c r="K933" s="20" t="str">
        <f>TEXT(J933,"YYYY")</f>
        <v>2012</v>
      </c>
      <c r="L933" s="1">
        <f>H933-(TEXT(I933,"YYYY")-TEXT(J933,"YYYY"))</f>
        <v>112</v>
      </c>
      <c r="M933" s="1" t="s">
        <v>60</v>
      </c>
      <c r="N933" s="20" t="s">
        <v>53</v>
      </c>
    </row>
    <row r="934" spans="10:14">
      <c r="J934" s="1" t="s">
        <v>178</v>
      </c>
      <c r="K934" s="20" t="str">
        <f>TEXT(J934,"YYYY")</f>
        <v>2012</v>
      </c>
      <c r="L934" s="1">
        <f>H934-(TEXT(I934,"YYYY")-TEXT(J934,"YYYY"))</f>
        <v>112</v>
      </c>
      <c r="M934" s="1" t="s">
        <v>60</v>
      </c>
      <c r="N934" s="20" t="s">
        <v>53</v>
      </c>
    </row>
    <row r="935" spans="10:14">
      <c r="J935" s="1" t="s">
        <v>9182</v>
      </c>
      <c r="K935" s="20" t="str">
        <f>TEXT(J935,"YYYY")</f>
        <v>2012</v>
      </c>
      <c r="L935" s="1">
        <f>H935-(TEXT(I935,"YYYY")-TEXT(J935,"YYYY"))</f>
        <v>112</v>
      </c>
      <c r="M935" s="1" t="s">
        <v>60</v>
      </c>
      <c r="N935" s="20" t="s">
        <v>53</v>
      </c>
    </row>
    <row r="936" spans="10:14">
      <c r="J936" s="1" t="s">
        <v>9232</v>
      </c>
      <c r="K936" s="20" t="str">
        <f>TEXT(J936,"YYYY")</f>
        <v>2012</v>
      </c>
      <c r="L936" s="1">
        <f>H936-(TEXT(I936,"YYYY")-TEXT(J936,"YYYY"))</f>
        <v>112</v>
      </c>
      <c r="M936" s="1" t="s">
        <v>79</v>
      </c>
      <c r="N936" s="20" t="s">
        <v>53</v>
      </c>
    </row>
    <row r="937" spans="10:14">
      <c r="J937" s="1" t="s">
        <v>9100</v>
      </c>
      <c r="K937" s="20" t="str">
        <f>TEXT(J937,"YYYY")</f>
        <v>2012</v>
      </c>
      <c r="L937" s="1">
        <f>H937-(TEXT(I937,"YYYY")-TEXT(J937,"YYYY"))</f>
        <v>112</v>
      </c>
      <c r="M937" s="1" t="s">
        <v>60</v>
      </c>
      <c r="N937" s="20" t="s">
        <v>53</v>
      </c>
    </row>
    <row r="938" spans="10:14">
      <c r="J938" s="1" t="s">
        <v>9266</v>
      </c>
      <c r="K938" s="20" t="str">
        <f>TEXT(J938,"YYYY")</f>
        <v>2012</v>
      </c>
      <c r="L938" s="1">
        <f>H938-(TEXT(I938,"YYYY")-TEXT(J938,"YYYY"))</f>
        <v>112</v>
      </c>
      <c r="M938" s="1" t="s">
        <v>79</v>
      </c>
      <c r="N938" s="20" t="s">
        <v>53</v>
      </c>
    </row>
    <row r="939" spans="10:14">
      <c r="J939" s="1" t="s">
        <v>9059</v>
      </c>
      <c r="K939" s="20" t="str">
        <f>TEXT(J939,"YYYY")</f>
        <v>2012</v>
      </c>
      <c r="L939" s="1">
        <f>H939-(TEXT(I939,"YYYY")-TEXT(J939,"YYYY"))</f>
        <v>112</v>
      </c>
      <c r="M939" s="1" t="s">
        <v>79</v>
      </c>
      <c r="N939" s="20" t="s">
        <v>53</v>
      </c>
    </row>
    <row r="940" spans="10:14">
      <c r="J940" s="1" t="s">
        <v>9341</v>
      </c>
      <c r="K940" s="20" t="str">
        <f>TEXT(J940,"YYYY")</f>
        <v>2012</v>
      </c>
      <c r="L940" s="1">
        <f>H940-(TEXT(I940,"YYYY")-TEXT(J940,"YYYY"))</f>
        <v>112</v>
      </c>
      <c r="M940" s="1" t="s">
        <v>60</v>
      </c>
      <c r="N940" s="20" t="s">
        <v>53</v>
      </c>
    </row>
    <row r="941" spans="10:14">
      <c r="J941" s="1" t="s">
        <v>9059</v>
      </c>
      <c r="K941" s="20" t="str">
        <f>TEXT(J941,"YYYY")</f>
        <v>2012</v>
      </c>
      <c r="L941" s="1">
        <f>H941-(TEXT(I941,"YYYY")-TEXT(J941,"YYYY"))</f>
        <v>112</v>
      </c>
      <c r="M941" s="1" t="s">
        <v>79</v>
      </c>
      <c r="N941" s="20" t="s">
        <v>53</v>
      </c>
    </row>
    <row r="942" spans="10:14">
      <c r="J942" s="1" t="s">
        <v>9006</v>
      </c>
      <c r="K942" s="20" t="str">
        <f>TEXT(J942,"YYYY")</f>
        <v>2012</v>
      </c>
      <c r="L942" s="1">
        <f>H942-(TEXT(I942,"YYYY")-TEXT(J942,"YYYY"))</f>
        <v>112</v>
      </c>
      <c r="M942" s="1" t="s">
        <v>79</v>
      </c>
      <c r="N942" s="20" t="s">
        <v>53</v>
      </c>
    </row>
    <row r="943" spans="10:14">
      <c r="J943" s="1" t="s">
        <v>9404</v>
      </c>
      <c r="K943" s="20" t="str">
        <f>TEXT(J943,"YYYY")</f>
        <v>2012</v>
      </c>
      <c r="L943" s="1">
        <f>H943-(TEXT(I943,"YYYY")-TEXT(J943,"YYYY"))</f>
        <v>112</v>
      </c>
      <c r="M943" s="1" t="s">
        <v>60</v>
      </c>
      <c r="N943" s="20" t="s">
        <v>53</v>
      </c>
    </row>
    <row r="944" spans="10:14">
      <c r="J944" s="1" t="s">
        <v>9419</v>
      </c>
      <c r="K944" s="20" t="str">
        <f>TEXT(J944,"YYYY")</f>
        <v>2012</v>
      </c>
      <c r="L944" s="1">
        <f>H944-(TEXT(I944,"YYYY")-TEXT(J944,"YYYY"))</f>
        <v>112</v>
      </c>
      <c r="M944" s="1" t="s">
        <v>60</v>
      </c>
      <c r="N944" s="20" t="s">
        <v>53</v>
      </c>
    </row>
    <row r="945" spans="10:14">
      <c r="J945" s="1" t="s">
        <v>9439</v>
      </c>
      <c r="K945" s="20" t="str">
        <f>TEXT(J945,"YYYY")</f>
        <v>2012</v>
      </c>
      <c r="L945" s="1">
        <f>H945-(TEXT(I945,"YYYY")-TEXT(J945,"YYYY"))</f>
        <v>112</v>
      </c>
      <c r="M945" s="1" t="s">
        <v>79</v>
      </c>
      <c r="N945" s="20" t="s">
        <v>53</v>
      </c>
    </row>
    <row r="946" spans="10:14">
      <c r="J946" s="1" t="s">
        <v>9439</v>
      </c>
      <c r="K946" s="20" t="str">
        <f>TEXT(J946,"YYYY")</f>
        <v>2012</v>
      </c>
      <c r="L946" s="1">
        <f>H946-(TEXT(I946,"YYYY")-TEXT(J946,"YYYY"))</f>
        <v>112</v>
      </c>
      <c r="M946" s="1" t="s">
        <v>60</v>
      </c>
      <c r="N946" s="20" t="s">
        <v>53</v>
      </c>
    </row>
    <row r="947" spans="10:14">
      <c r="J947" s="1" t="s">
        <v>9439</v>
      </c>
      <c r="K947" s="20" t="str">
        <f>TEXT(J947,"YYYY")</f>
        <v>2012</v>
      </c>
      <c r="L947" s="1">
        <f>H947-(TEXT(I947,"YYYY")-TEXT(J947,"YYYY"))</f>
        <v>112</v>
      </c>
      <c r="M947" s="1" t="s">
        <v>60</v>
      </c>
      <c r="N947" s="20" t="s">
        <v>53</v>
      </c>
    </row>
    <row r="948" spans="10:14">
      <c r="J948" s="1" t="s">
        <v>9006</v>
      </c>
      <c r="K948" s="20" t="str">
        <f>TEXT(J948,"YYYY")</f>
        <v>2012</v>
      </c>
      <c r="L948" s="1">
        <f>H948-(TEXT(I948,"YYYY")-TEXT(J948,"YYYY"))</f>
        <v>112</v>
      </c>
      <c r="M948" s="1" t="s">
        <v>60</v>
      </c>
      <c r="N948" s="20" t="s">
        <v>53</v>
      </c>
    </row>
    <row r="949" spans="10:14">
      <c r="J949" s="1" t="s">
        <v>9549</v>
      </c>
      <c r="K949" s="20" t="str">
        <f>TEXT(J949,"YYYY")</f>
        <v>2012</v>
      </c>
      <c r="L949" s="1">
        <f>H949-(TEXT(I949,"YYYY")-TEXT(J949,"YYYY"))</f>
        <v>112</v>
      </c>
      <c r="M949" s="1" t="s">
        <v>60</v>
      </c>
      <c r="N949" s="20" t="s">
        <v>53</v>
      </c>
    </row>
    <row r="950" spans="10:14">
      <c r="J950" s="1" t="s">
        <v>7126</v>
      </c>
      <c r="K950" s="20" t="str">
        <f>TEXT(J950,"YYYY")</f>
        <v>2012</v>
      </c>
      <c r="L950" s="1">
        <f>H950-(TEXT(I950,"YYYY")-TEXT(J950,"YYYY"))</f>
        <v>112</v>
      </c>
      <c r="M950" s="1" t="s">
        <v>60</v>
      </c>
      <c r="N950" s="20" t="s">
        <v>53</v>
      </c>
    </row>
    <row r="951" spans="10:14">
      <c r="J951" s="1" t="s">
        <v>9588</v>
      </c>
      <c r="K951" s="20" t="str">
        <f>TEXT(J951,"YYYY")</f>
        <v>2012</v>
      </c>
      <c r="L951" s="1">
        <f>H951-(TEXT(I951,"YYYY")-TEXT(J951,"YYYY"))</f>
        <v>112</v>
      </c>
      <c r="M951" s="1" t="s">
        <v>60</v>
      </c>
      <c r="N951" s="20" t="s">
        <v>53</v>
      </c>
    </row>
    <row r="952" spans="10:14">
      <c r="J952" s="1" t="s">
        <v>9591</v>
      </c>
      <c r="K952" s="20" t="str">
        <f>TEXT(J952,"YYYY")</f>
        <v>2012</v>
      </c>
      <c r="L952" s="1">
        <f>H952-(TEXT(I952,"YYYY")-TEXT(J952,"YYYY"))</f>
        <v>112</v>
      </c>
      <c r="M952" s="1" t="s">
        <v>60</v>
      </c>
      <c r="N952" s="20" t="s">
        <v>53</v>
      </c>
    </row>
    <row r="953" spans="10:14">
      <c r="J953" s="1" t="s">
        <v>9595</v>
      </c>
      <c r="K953" s="20" t="str">
        <f>TEXT(J953,"YYYY")</f>
        <v>2012</v>
      </c>
      <c r="L953" s="1">
        <f>H953-(TEXT(I953,"YYYY")-TEXT(J953,"YYYY"))</f>
        <v>112</v>
      </c>
      <c r="M953" s="1" t="s">
        <v>60</v>
      </c>
      <c r="N953" s="20" t="s">
        <v>53</v>
      </c>
    </row>
    <row r="954" spans="10:14">
      <c r="J954" s="1" t="s">
        <v>9641</v>
      </c>
      <c r="K954" s="20" t="str">
        <f>TEXT(J954,"YYYY")</f>
        <v>2012</v>
      </c>
      <c r="L954" s="1">
        <f>H954-(TEXT(I954,"YYYY")-TEXT(J954,"YYYY"))</f>
        <v>112</v>
      </c>
      <c r="M954" s="1" t="s">
        <v>79</v>
      </c>
      <c r="N954" s="20" t="s">
        <v>53</v>
      </c>
    </row>
    <row r="955" spans="10:14">
      <c r="J955" s="1" t="s">
        <v>9680</v>
      </c>
      <c r="K955" s="20" t="str">
        <f>TEXT(J955,"YYYY")</f>
        <v>2012</v>
      </c>
      <c r="L955" s="1">
        <f>H955-(TEXT(I955,"YYYY")-TEXT(J955,"YYYY"))</f>
        <v>112</v>
      </c>
      <c r="M955" s="1" t="s">
        <v>79</v>
      </c>
      <c r="N955" s="20" t="s">
        <v>53</v>
      </c>
    </row>
    <row r="956" spans="10:14">
      <c r="J956" s="1" t="s">
        <v>9680</v>
      </c>
      <c r="K956" s="20" t="str">
        <f>TEXT(J956,"YYYY")</f>
        <v>2012</v>
      </c>
      <c r="L956" s="1">
        <f>H956-(TEXT(I956,"YYYY")-TEXT(J956,"YYYY"))</f>
        <v>112</v>
      </c>
      <c r="M956" s="1" t="s">
        <v>60</v>
      </c>
      <c r="N956" s="20" t="s">
        <v>53</v>
      </c>
    </row>
    <row r="957" spans="10:14">
      <c r="J957" s="1" t="s">
        <v>9689</v>
      </c>
      <c r="K957" s="20" t="str">
        <f>TEXT(J957,"YYYY")</f>
        <v>2012</v>
      </c>
      <c r="L957" s="1">
        <f>H957-(TEXT(I957,"YYYY")-TEXT(J957,"YYYY"))</f>
        <v>112</v>
      </c>
      <c r="M957" s="1" t="s">
        <v>79</v>
      </c>
      <c r="N957" s="20" t="s">
        <v>53</v>
      </c>
    </row>
    <row r="958" spans="10:14">
      <c r="J958" s="1" t="s">
        <v>9788</v>
      </c>
      <c r="K958" s="20" t="str">
        <f>TEXT(J958,"YYYY")</f>
        <v>2012</v>
      </c>
      <c r="L958" s="1">
        <f>H958-(TEXT(I958,"YYYY")-TEXT(J958,"YYYY"))</f>
        <v>112</v>
      </c>
      <c r="M958" s="1" t="s">
        <v>79</v>
      </c>
      <c r="N958" s="20" t="s">
        <v>53</v>
      </c>
    </row>
    <row r="959" spans="10:14">
      <c r="J959" s="1" t="s">
        <v>9810</v>
      </c>
      <c r="K959" s="20" t="str">
        <f>TEXT(J959,"YYYY")</f>
        <v>2012</v>
      </c>
      <c r="L959" s="1">
        <f>H959-(TEXT(I959,"YYYY")-TEXT(J959,"YYYY"))</f>
        <v>112</v>
      </c>
      <c r="M959" s="1" t="s">
        <v>79</v>
      </c>
      <c r="N959" s="20" t="s">
        <v>53</v>
      </c>
    </row>
    <row r="960" spans="10:14">
      <c r="J960" s="1" t="s">
        <v>2708</v>
      </c>
      <c r="K960" s="20" t="str">
        <f>TEXT(J960,"YYYY")</f>
        <v>2012</v>
      </c>
      <c r="L960" s="1">
        <f>H960-(TEXT(I960,"YYYY")-TEXT(J960,"YYYY"))</f>
        <v>112</v>
      </c>
      <c r="M960" s="1" t="s">
        <v>79</v>
      </c>
      <c r="N960" s="20" t="s">
        <v>53</v>
      </c>
    </row>
    <row r="961" spans="10:14">
      <c r="J961" s="1" t="s">
        <v>2019</v>
      </c>
      <c r="K961" s="20" t="str">
        <f>TEXT(J961,"YYYY")</f>
        <v>2012</v>
      </c>
      <c r="L961" s="1">
        <f>H961-(TEXT(I961,"YYYY")-TEXT(J961,"YYYY"))</f>
        <v>112</v>
      </c>
      <c r="M961" s="1" t="s">
        <v>60</v>
      </c>
      <c r="N961" s="20" t="s">
        <v>53</v>
      </c>
    </row>
    <row r="962" spans="10:14">
      <c r="J962" s="1" t="s">
        <v>2019</v>
      </c>
      <c r="K962" s="20" t="str">
        <f>TEXT(J962,"YYYY")</f>
        <v>2012</v>
      </c>
      <c r="L962" s="1">
        <f>H962-(TEXT(I962,"YYYY")-TEXT(J962,"YYYY"))</f>
        <v>112</v>
      </c>
      <c r="M962" s="1" t="s">
        <v>79</v>
      </c>
      <c r="N962" s="20" t="s">
        <v>53</v>
      </c>
    </row>
    <row r="963" spans="10:14">
      <c r="J963" s="1" t="s">
        <v>9006</v>
      </c>
      <c r="K963" s="20" t="str">
        <f>TEXT(J963,"YYYY")</f>
        <v>2012</v>
      </c>
      <c r="L963" s="1">
        <f>H963-(TEXT(I963,"YYYY")-TEXT(J963,"YYYY"))</f>
        <v>112</v>
      </c>
      <c r="M963" s="1" t="s">
        <v>79</v>
      </c>
      <c r="N963" s="20" t="s">
        <v>53</v>
      </c>
    </row>
    <row r="964" spans="10:14">
      <c r="J964" s="1" t="s">
        <v>3346</v>
      </c>
      <c r="K964" s="20" t="str">
        <f>TEXT(J964,"YYYY")</f>
        <v>2012</v>
      </c>
      <c r="L964" s="1">
        <f>H964-(TEXT(I964,"YYYY")-TEXT(J964,"YYYY"))</f>
        <v>112</v>
      </c>
      <c r="M964" s="1" t="s">
        <v>60</v>
      </c>
      <c r="N964" s="20" t="s">
        <v>53</v>
      </c>
    </row>
    <row r="965" spans="10:14">
      <c r="J965" s="1" t="s">
        <v>9917</v>
      </c>
      <c r="K965" s="20" t="str">
        <f>TEXT(J965,"YYYY")</f>
        <v>2012</v>
      </c>
      <c r="L965" s="1">
        <f>H965-(TEXT(I965,"YYYY")-TEXT(J965,"YYYY"))</f>
        <v>112</v>
      </c>
      <c r="M965" s="1" t="s">
        <v>60</v>
      </c>
      <c r="N965" s="20" t="s">
        <v>53</v>
      </c>
    </row>
    <row r="966" spans="10:14">
      <c r="J966" s="1" t="s">
        <v>1125</v>
      </c>
      <c r="K966" s="20" t="str">
        <f>TEXT(J966,"YYYY")</f>
        <v>2012</v>
      </c>
      <c r="L966" s="1">
        <f>H966-(TEXT(I966,"YYYY")-TEXT(J966,"YYYY"))</f>
        <v>112</v>
      </c>
      <c r="M966" s="1" t="s">
        <v>60</v>
      </c>
      <c r="N966" s="20" t="s">
        <v>53</v>
      </c>
    </row>
    <row r="967" spans="10:14">
      <c r="J967" s="1" t="s">
        <v>8380</v>
      </c>
      <c r="K967" s="20" t="str">
        <f>TEXT(J967,"YYYY")</f>
        <v>2012</v>
      </c>
      <c r="L967" s="1">
        <f>H967-(TEXT(I967,"YYYY")-TEXT(J967,"YYYY"))</f>
        <v>112</v>
      </c>
      <c r="M967" s="1" t="s">
        <v>60</v>
      </c>
      <c r="N967" s="20" t="s">
        <v>53</v>
      </c>
    </row>
    <row r="968" spans="10:14">
      <c r="J968" s="1" t="s">
        <v>9969</v>
      </c>
      <c r="K968" s="20" t="str">
        <f>TEXT(J968,"YYYY")</f>
        <v>2012</v>
      </c>
      <c r="L968" s="1">
        <f>H968-(TEXT(I968,"YYYY")-TEXT(J968,"YYYY"))</f>
        <v>112</v>
      </c>
      <c r="M968" s="1" t="s">
        <v>79</v>
      </c>
      <c r="N968" s="20" t="s">
        <v>53</v>
      </c>
    </row>
    <row r="969" spans="10:14">
      <c r="J969" s="1" t="s">
        <v>9823</v>
      </c>
      <c r="K969" s="20" t="str">
        <f>TEXT(J969,"YYYY")</f>
        <v>2012</v>
      </c>
      <c r="L969" s="1">
        <f>H969-(TEXT(I969,"YYYY")-TEXT(J969,"YYYY"))</f>
        <v>112</v>
      </c>
      <c r="M969" s="1" t="s">
        <v>60</v>
      </c>
      <c r="N969" s="20" t="s">
        <v>53</v>
      </c>
    </row>
    <row r="970" spans="10:14">
      <c r="J970" s="1" t="s">
        <v>10002</v>
      </c>
      <c r="K970" s="20" t="str">
        <f>TEXT(J970,"YYYY")</f>
        <v>2012</v>
      </c>
      <c r="L970" s="1">
        <f>H970-(TEXT(I970,"YYYY")-TEXT(J970,"YYYY"))</f>
        <v>112</v>
      </c>
      <c r="M970" s="1" t="s">
        <v>79</v>
      </c>
      <c r="N970" s="20" t="s">
        <v>53</v>
      </c>
    </row>
    <row r="971" spans="10:14">
      <c r="J971" s="1" t="s">
        <v>10006</v>
      </c>
      <c r="K971" s="20" t="str">
        <f>TEXT(J971,"YYYY")</f>
        <v>2012</v>
      </c>
      <c r="L971" s="1">
        <f>H971-(TEXT(I971,"YYYY")-TEXT(J971,"YYYY"))</f>
        <v>112</v>
      </c>
      <c r="M971" s="1" t="s">
        <v>79</v>
      </c>
      <c r="N971" s="20" t="s">
        <v>53</v>
      </c>
    </row>
    <row r="972" spans="10:14">
      <c r="J972" s="1" t="s">
        <v>9100</v>
      </c>
      <c r="K972" s="20" t="str">
        <f>TEXT(J972,"YYYY")</f>
        <v>2012</v>
      </c>
      <c r="L972" s="1">
        <f>H972-(TEXT(I972,"YYYY")-TEXT(J972,"YYYY"))</f>
        <v>112</v>
      </c>
      <c r="M972" s="1" t="s">
        <v>79</v>
      </c>
      <c r="N972" s="20" t="s">
        <v>53</v>
      </c>
    </row>
    <row r="973" spans="10:14">
      <c r="J973" s="1" t="s">
        <v>2708</v>
      </c>
      <c r="K973" s="20" t="str">
        <f>TEXT(J973,"YYYY")</f>
        <v>2012</v>
      </c>
      <c r="L973" s="1">
        <f>H973-(TEXT(I973,"YYYY")-TEXT(J973,"YYYY"))</f>
        <v>112</v>
      </c>
      <c r="M973" s="1" t="s">
        <v>60</v>
      </c>
      <c r="N973" s="20" t="s">
        <v>53</v>
      </c>
    </row>
    <row r="974" spans="10:14">
      <c r="J974" s="1" t="s">
        <v>6418</v>
      </c>
      <c r="K974" s="20" t="str">
        <f>TEXT(J974,"YYYY")</f>
        <v>2012</v>
      </c>
      <c r="L974" s="1">
        <f>H974-(TEXT(I974,"YYYY")-TEXT(J974,"YYYY"))</f>
        <v>112</v>
      </c>
      <c r="M974" s="1" t="s">
        <v>60</v>
      </c>
      <c r="N974" s="20" t="s">
        <v>53</v>
      </c>
    </row>
    <row r="975" spans="10:14">
      <c r="J975" s="1" t="s">
        <v>178</v>
      </c>
      <c r="K975" s="20" t="str">
        <f>TEXT(J975,"YYYY")</f>
        <v>2012</v>
      </c>
      <c r="L975" s="1">
        <f>H975-(TEXT(I975,"YYYY")-TEXT(J975,"YYYY"))</f>
        <v>112</v>
      </c>
      <c r="M975" s="1" t="s">
        <v>79</v>
      </c>
      <c r="N975" s="20" t="s">
        <v>53</v>
      </c>
    </row>
    <row r="976" spans="10:14">
      <c r="J976" s="1" t="s">
        <v>2019</v>
      </c>
      <c r="K976" s="20" t="str">
        <f>TEXT(J976,"YYYY")</f>
        <v>2012</v>
      </c>
      <c r="L976" s="1">
        <f>H976-(TEXT(I976,"YYYY")-TEXT(J976,"YYYY"))</f>
        <v>112</v>
      </c>
      <c r="M976" s="1" t="s">
        <v>60</v>
      </c>
      <c r="N976" s="20" t="s">
        <v>53</v>
      </c>
    </row>
    <row r="977" spans="10:14">
      <c r="J977" s="1" t="s">
        <v>10294</v>
      </c>
      <c r="K977" s="20" t="str">
        <f>TEXT(J977,"YYYY")</f>
        <v>2012</v>
      </c>
      <c r="L977" s="1">
        <f>H977-(TEXT(I977,"YYYY")-TEXT(J977,"YYYY"))</f>
        <v>112</v>
      </c>
      <c r="M977" s="1" t="s">
        <v>60</v>
      </c>
      <c r="N977" s="20" t="s">
        <v>53</v>
      </c>
    </row>
    <row r="978" spans="10:14">
      <c r="J978" s="1" t="s">
        <v>9455</v>
      </c>
      <c r="K978" s="20" t="str">
        <f>TEXT(J978,"YYYY")</f>
        <v>2012</v>
      </c>
      <c r="L978" s="1">
        <f>H978-(TEXT(I978,"YYYY")-TEXT(J978,"YYYY"))</f>
        <v>112</v>
      </c>
      <c r="M978" s="1" t="s">
        <v>60</v>
      </c>
      <c r="N978" s="20" t="s">
        <v>53</v>
      </c>
    </row>
    <row r="979" spans="10:14">
      <c r="J979" s="1" t="s">
        <v>7218</v>
      </c>
      <c r="K979" s="20" t="str">
        <f>TEXT(J979,"YYYY")</f>
        <v>2012</v>
      </c>
      <c r="L979" s="1">
        <f>H979-(TEXT(I979,"YYYY")-TEXT(J979,"YYYY"))</f>
        <v>112</v>
      </c>
      <c r="M979" s="1" t="s">
        <v>79</v>
      </c>
      <c r="N979" s="20" t="s">
        <v>53</v>
      </c>
    </row>
    <row r="980" spans="10:14">
      <c r="J980" s="1" t="s">
        <v>10345</v>
      </c>
      <c r="K980" s="20" t="str">
        <f>TEXT(J980,"YYYY")</f>
        <v>2012</v>
      </c>
      <c r="L980" s="1">
        <f>H980-(TEXT(I980,"YYYY")-TEXT(J980,"YYYY"))</f>
        <v>112</v>
      </c>
      <c r="M980" s="1" t="s">
        <v>60</v>
      </c>
      <c r="N980" s="20" t="s">
        <v>53</v>
      </c>
    </row>
    <row r="981" spans="10:14">
      <c r="J981" s="1" t="s">
        <v>9709</v>
      </c>
      <c r="K981" s="20" t="str">
        <f>TEXT(J981,"YYYY")</f>
        <v>2012</v>
      </c>
      <c r="L981" s="1">
        <f>H981-(TEXT(I981,"YYYY")-TEXT(J981,"YYYY"))</f>
        <v>112</v>
      </c>
      <c r="M981" s="1" t="s">
        <v>79</v>
      </c>
      <c r="N981" s="20" t="s">
        <v>53</v>
      </c>
    </row>
    <row r="982" spans="10:14">
      <c r="J982" s="1" t="s">
        <v>10354</v>
      </c>
      <c r="K982" s="20" t="str">
        <f>TEXT(J982,"YYYY")</f>
        <v>2012</v>
      </c>
      <c r="L982" s="1">
        <f>H982-(TEXT(I982,"YYYY")-TEXT(J982,"YYYY"))</f>
        <v>112</v>
      </c>
      <c r="M982" s="1" t="s">
        <v>60</v>
      </c>
      <c r="N982" s="20" t="s">
        <v>53</v>
      </c>
    </row>
    <row r="983" spans="10:14">
      <c r="J983" s="1" t="s">
        <v>10376</v>
      </c>
      <c r="K983" s="20" t="str">
        <f>TEXT(J983,"YYYY")</f>
        <v>2012</v>
      </c>
      <c r="L983" s="1">
        <f>H983-(TEXT(I983,"YYYY")-TEXT(J983,"YYYY"))</f>
        <v>112</v>
      </c>
      <c r="M983" s="1" t="s">
        <v>79</v>
      </c>
      <c r="N983" s="20" t="s">
        <v>53</v>
      </c>
    </row>
    <row r="984" spans="10:14">
      <c r="J984" s="1" t="s">
        <v>2019</v>
      </c>
      <c r="K984" s="20" t="str">
        <f>TEXT(J984,"YYYY")</f>
        <v>2012</v>
      </c>
      <c r="L984" s="1">
        <f>H984-(TEXT(I984,"YYYY")-TEXT(J984,"YYYY"))</f>
        <v>112</v>
      </c>
      <c r="M984" s="1" t="s">
        <v>79</v>
      </c>
      <c r="N984" s="20" t="s">
        <v>53</v>
      </c>
    </row>
    <row r="985" spans="10:14">
      <c r="J985" s="1" t="s">
        <v>2019</v>
      </c>
      <c r="K985" s="20" t="str">
        <f>TEXT(J985,"YYYY")</f>
        <v>2012</v>
      </c>
      <c r="L985" s="1">
        <f>H985-(TEXT(I985,"YYYY")-TEXT(J985,"YYYY"))</f>
        <v>112</v>
      </c>
      <c r="M985" s="1" t="s">
        <v>79</v>
      </c>
      <c r="N985" s="20" t="s">
        <v>53</v>
      </c>
    </row>
    <row r="986" spans="10:14">
      <c r="J986" s="1" t="s">
        <v>2019</v>
      </c>
      <c r="K986" s="20" t="str">
        <f>TEXT(J986,"YYYY")</f>
        <v>2012</v>
      </c>
      <c r="L986" s="1">
        <f>H986-(TEXT(I986,"YYYY")-TEXT(J986,"YYYY"))</f>
        <v>112</v>
      </c>
      <c r="M986" s="1" t="s">
        <v>79</v>
      </c>
      <c r="N986" s="20" t="s">
        <v>53</v>
      </c>
    </row>
    <row r="987" spans="10:14">
      <c r="J987" s="1" t="s">
        <v>10161</v>
      </c>
      <c r="K987" s="20" t="str">
        <f>TEXT(J987,"YYYY")</f>
        <v>2012</v>
      </c>
      <c r="L987" s="1">
        <f>H987-(TEXT(I987,"YYYY")-TEXT(J987,"YYYY"))</f>
        <v>112</v>
      </c>
      <c r="M987" s="1" t="s">
        <v>60</v>
      </c>
      <c r="N987" s="20" t="s">
        <v>53</v>
      </c>
    </row>
    <row r="988" spans="10:14">
      <c r="J988" s="1" t="s">
        <v>10193</v>
      </c>
      <c r="K988" s="20" t="str">
        <f>TEXT(J988,"YYYY")</f>
        <v>2012</v>
      </c>
      <c r="L988" s="1">
        <f>H988-(TEXT(I988,"YYYY")-TEXT(J988,"YYYY"))</f>
        <v>112</v>
      </c>
      <c r="M988" s="1" t="s">
        <v>60</v>
      </c>
      <c r="N988" s="20" t="s">
        <v>53</v>
      </c>
    </row>
    <row r="989" spans="10:14">
      <c r="J989" s="1" t="s">
        <v>10161</v>
      </c>
      <c r="K989" s="20" t="str">
        <f>TEXT(J989,"YYYY")</f>
        <v>2012</v>
      </c>
      <c r="L989" s="1">
        <f>H989-(TEXT(I989,"YYYY")-TEXT(J989,"YYYY"))</f>
        <v>112</v>
      </c>
      <c r="M989" s="1" t="s">
        <v>60</v>
      </c>
      <c r="N989" s="20" t="s">
        <v>53</v>
      </c>
    </row>
    <row r="990" spans="10:14">
      <c r="J990" s="1" t="s">
        <v>3825</v>
      </c>
      <c r="K990" s="20" t="str">
        <f>TEXT(J990,"YYYY")</f>
        <v>2012</v>
      </c>
      <c r="L990" s="1">
        <f>H990-(TEXT(I990,"YYYY")-TEXT(J990,"YYYY"))</f>
        <v>112</v>
      </c>
      <c r="M990" s="1" t="s">
        <v>60</v>
      </c>
      <c r="N990" s="20" t="s">
        <v>53</v>
      </c>
    </row>
    <row r="991" spans="10:14">
      <c r="J991" s="1" t="s">
        <v>391</v>
      </c>
      <c r="K991" s="20" t="str">
        <f>TEXT(J991,"YYYY")</f>
        <v>2012</v>
      </c>
      <c r="L991" s="1">
        <f>H991-(TEXT(I991,"YYYY")-TEXT(J991,"YYYY"))</f>
        <v>112</v>
      </c>
      <c r="M991" s="1" t="s">
        <v>79</v>
      </c>
      <c r="N991" s="20" t="s">
        <v>53</v>
      </c>
    </row>
    <row r="992" spans="10:14">
      <c r="J992" s="1" t="s">
        <v>11644</v>
      </c>
      <c r="K992" s="20" t="str">
        <f>TEXT(J992,"YYYY")</f>
        <v>2012</v>
      </c>
      <c r="L992" s="1">
        <f>H992-(TEXT(I992,"YYYY")-TEXT(J992,"YYYY"))</f>
        <v>112</v>
      </c>
      <c r="M992" s="1" t="s">
        <v>79</v>
      </c>
      <c r="N992" s="20" t="s">
        <v>53</v>
      </c>
    </row>
    <row r="993" spans="10:14">
      <c r="J993" s="1" t="s">
        <v>8208</v>
      </c>
      <c r="K993" s="20" t="str">
        <f>TEXT(J993,"YYYY")</f>
        <v>2012</v>
      </c>
      <c r="L993" s="1">
        <f>H993-(TEXT(I993,"YYYY")-TEXT(J993,"YYYY"))</f>
        <v>112</v>
      </c>
      <c r="M993" s="1" t="s">
        <v>60</v>
      </c>
      <c r="N993" s="20" t="s">
        <v>53</v>
      </c>
    </row>
    <row r="994" spans="10:14">
      <c r="J994" s="1" t="s">
        <v>4638</v>
      </c>
      <c r="K994" s="20" t="str">
        <f>TEXT(J994,"YYYY")</f>
        <v>2012</v>
      </c>
      <c r="L994" s="1">
        <f>H994-(TEXT(I994,"YYYY")-TEXT(J994,"YYYY"))</f>
        <v>112</v>
      </c>
      <c r="M994" s="1" t="s">
        <v>79</v>
      </c>
      <c r="N994" s="20" t="s">
        <v>53</v>
      </c>
    </row>
    <row r="995" spans="10:14">
      <c r="J995" s="1" t="s">
        <v>2019</v>
      </c>
      <c r="K995" s="20" t="str">
        <f>TEXT(J995,"YYYY")</f>
        <v>2012</v>
      </c>
      <c r="L995" s="1">
        <f>H995-(TEXT(I995,"YYYY")-TEXT(J995,"YYYY"))</f>
        <v>112</v>
      </c>
      <c r="M995" s="1" t="s">
        <v>60</v>
      </c>
      <c r="N995" s="20" t="s">
        <v>53</v>
      </c>
    </row>
    <row r="996" spans="10:14">
      <c r="J996" s="1" t="s">
        <v>391</v>
      </c>
      <c r="K996" s="20" t="str">
        <f>TEXT(J996,"YYYY")</f>
        <v>2012</v>
      </c>
      <c r="L996" s="1">
        <f>H996-(TEXT(I996,"YYYY")-TEXT(J996,"YYYY"))</f>
        <v>112</v>
      </c>
      <c r="M996" s="1" t="s">
        <v>79</v>
      </c>
      <c r="N996" s="20" t="s">
        <v>53</v>
      </c>
    </row>
    <row r="997" spans="10:14">
      <c r="J997" s="1" t="s">
        <v>11893</v>
      </c>
      <c r="K997" s="20" t="str">
        <f>TEXT(J997,"YYYY")</f>
        <v>2012</v>
      </c>
      <c r="L997" s="1">
        <f>H997-(TEXT(I997,"YYYY")-TEXT(J997,"YYYY"))</f>
        <v>112</v>
      </c>
      <c r="M997" s="1" t="s">
        <v>79</v>
      </c>
      <c r="N997" s="20" t="s">
        <v>53</v>
      </c>
    </row>
    <row r="998" spans="10:14">
      <c r="J998" s="1" t="s">
        <v>11972</v>
      </c>
      <c r="K998" s="20" t="str">
        <f>TEXT(J998,"YYYY")</f>
        <v>2012</v>
      </c>
      <c r="L998" s="1">
        <f>H998-(TEXT(I998,"YYYY")-TEXT(J998,"YYYY"))</f>
        <v>112</v>
      </c>
      <c r="M998" s="1" t="s">
        <v>60</v>
      </c>
      <c r="N998" s="20" t="s">
        <v>53</v>
      </c>
    </row>
    <row r="999" spans="10:14">
      <c r="J999" s="1" t="s">
        <v>2019</v>
      </c>
      <c r="K999" s="20" t="str">
        <f>TEXT(J999,"YYYY")</f>
        <v>2012</v>
      </c>
      <c r="L999" s="1">
        <f>H999-(TEXT(I999,"YYYY")-TEXT(J999,"YYYY"))</f>
        <v>112</v>
      </c>
      <c r="M999" s="1" t="s">
        <v>60</v>
      </c>
      <c r="N999" s="20" t="s">
        <v>53</v>
      </c>
    </row>
    <row r="1000" spans="10:14">
      <c r="J1000" s="1" t="s">
        <v>9222</v>
      </c>
      <c r="K1000" s="20" t="str">
        <f>TEXT(J1000,"YYYY")</f>
        <v>2012</v>
      </c>
      <c r="L1000" s="1">
        <f>H1000-(TEXT(I1000,"YYYY")-TEXT(J1000,"YYYY"))</f>
        <v>112</v>
      </c>
      <c r="M1000" s="1" t="s">
        <v>60</v>
      </c>
      <c r="N1000" s="20" t="s">
        <v>53</v>
      </c>
    </row>
    <row r="1001" spans="10:14">
      <c r="J1001" s="1" t="s">
        <v>9618</v>
      </c>
      <c r="K1001" s="20" t="str">
        <f>TEXT(J1001,"YYYY")</f>
        <v>2012</v>
      </c>
      <c r="L1001" s="1">
        <f>H1001-(TEXT(I1001,"YYYY")-TEXT(J1001,"YYYY"))</f>
        <v>112</v>
      </c>
      <c r="M1001" s="1" t="s">
        <v>60</v>
      </c>
      <c r="N1001" s="20" t="s">
        <v>55</v>
      </c>
    </row>
    <row r="1002" spans="10:14">
      <c r="J1002" s="1" t="s">
        <v>2405</v>
      </c>
      <c r="K1002" s="20" t="str">
        <f>TEXT(J1002,"YYYY")</f>
        <v>2013</v>
      </c>
      <c r="L1002" s="1">
        <f>H1002-(TEXT(I1002,"YYYY")-TEXT(J1002,"YYYY"))</f>
        <v>113</v>
      </c>
      <c r="M1002" s="1" t="s">
        <v>79</v>
      </c>
      <c r="N1002" s="20" t="s">
        <v>50</v>
      </c>
    </row>
    <row r="1003" spans="10:14">
      <c r="J1003" s="1" t="s">
        <v>2405</v>
      </c>
      <c r="K1003" s="20" t="str">
        <f>TEXT(J1003,"YYYY")</f>
        <v>2013</v>
      </c>
      <c r="L1003" s="1">
        <f>H1003-(TEXT(I1003,"YYYY")-TEXT(J1003,"YYYY"))</f>
        <v>113</v>
      </c>
      <c r="M1003" s="1" t="s">
        <v>79</v>
      </c>
      <c r="N1003" s="20" t="s">
        <v>50</v>
      </c>
    </row>
    <row r="1004" spans="10:14">
      <c r="J1004" s="1" t="s">
        <v>2023</v>
      </c>
      <c r="K1004" s="20" t="str">
        <f>TEXT(J1004,"YYYY")</f>
        <v>2013</v>
      </c>
      <c r="L1004" s="1">
        <f>H1004-(TEXT(I1004,"YYYY")-TEXT(J1004,"YYYY"))</f>
        <v>113</v>
      </c>
      <c r="M1004" s="1" t="s">
        <v>79</v>
      </c>
      <c r="N1004" s="20" t="s">
        <v>50</v>
      </c>
    </row>
    <row r="1005" spans="10:14">
      <c r="J1005" s="1" t="s">
        <v>2023</v>
      </c>
      <c r="K1005" s="20" t="str">
        <f>TEXT(J1005,"YYYY")</f>
        <v>2013</v>
      </c>
      <c r="L1005" s="1">
        <f>H1005-(TEXT(I1005,"YYYY")-TEXT(J1005,"YYYY"))</f>
        <v>113</v>
      </c>
      <c r="M1005" s="1" t="s">
        <v>79</v>
      </c>
      <c r="N1005" s="20" t="s">
        <v>50</v>
      </c>
    </row>
    <row r="1006" spans="10:14">
      <c r="J1006" s="1" t="s">
        <v>2023</v>
      </c>
      <c r="K1006" s="20" t="str">
        <f>TEXT(J1006,"YYYY")</f>
        <v>2013</v>
      </c>
      <c r="L1006" s="1">
        <f>H1006-(TEXT(I1006,"YYYY")-TEXT(J1006,"YYYY"))</f>
        <v>113</v>
      </c>
      <c r="M1006" s="1" t="s">
        <v>79</v>
      </c>
      <c r="N1006" s="20" t="s">
        <v>50</v>
      </c>
    </row>
    <row r="1007" spans="10:14">
      <c r="J1007" s="1" t="s">
        <v>6558</v>
      </c>
      <c r="K1007" s="20" t="str">
        <f>TEXT(J1007,"YYYY")</f>
        <v>2013</v>
      </c>
      <c r="L1007" s="1">
        <f>H1007-(TEXT(I1007,"YYYY")-TEXT(J1007,"YYYY"))</f>
        <v>113</v>
      </c>
      <c r="M1007" s="1" t="s">
        <v>60</v>
      </c>
      <c r="N1007" s="20" t="s">
        <v>50</v>
      </c>
    </row>
    <row r="1008" spans="10:14">
      <c r="J1008" s="1" t="s">
        <v>6904</v>
      </c>
      <c r="K1008" s="20" t="str">
        <f>TEXT(J1008,"YYYY")</f>
        <v>2013</v>
      </c>
      <c r="L1008" s="1">
        <f>H1008-(TEXT(I1008,"YYYY")-TEXT(J1008,"YYYY"))</f>
        <v>113</v>
      </c>
      <c r="M1008" s="1" t="s">
        <v>79</v>
      </c>
      <c r="N1008" s="20" t="s">
        <v>50</v>
      </c>
    </row>
    <row r="1009" spans="10:14">
      <c r="J1009" s="1" t="s">
        <v>1471</v>
      </c>
      <c r="K1009" s="20" t="str">
        <f>TEXT(J1009,"YYYY")</f>
        <v>2013</v>
      </c>
      <c r="L1009" s="1">
        <f>H1009-(TEXT(I1009,"YYYY")-TEXT(J1009,"YYYY"))</f>
        <v>113</v>
      </c>
      <c r="M1009" s="1" t="s">
        <v>60</v>
      </c>
      <c r="N1009" s="20" t="s">
        <v>50</v>
      </c>
    </row>
    <row r="1010" spans="10:14">
      <c r="J1010" s="1" t="s">
        <v>2023</v>
      </c>
      <c r="K1010" s="20" t="str">
        <f>TEXT(J1010,"YYYY")</f>
        <v>2013</v>
      </c>
      <c r="L1010" s="1">
        <f>H1010-(TEXT(I1010,"YYYY")-TEXT(J1010,"YYYY"))</f>
        <v>113</v>
      </c>
      <c r="M1010" s="1" t="s">
        <v>60</v>
      </c>
      <c r="N1010" s="20" t="s">
        <v>50</v>
      </c>
    </row>
    <row r="1011" spans="10:14">
      <c r="J1011" s="1" t="s">
        <v>9216</v>
      </c>
      <c r="K1011" s="20" t="str">
        <f>TEXT(J1011,"YYYY")</f>
        <v>2013</v>
      </c>
      <c r="L1011" s="1">
        <f>H1011-(TEXT(I1011,"YYYY")-TEXT(J1011,"YYYY"))</f>
        <v>113</v>
      </c>
      <c r="M1011" s="1" t="s">
        <v>60</v>
      </c>
      <c r="N1011" s="20" t="s">
        <v>50</v>
      </c>
    </row>
    <row r="1012" spans="10:14">
      <c r="J1012" s="1" t="s">
        <v>9401</v>
      </c>
      <c r="K1012" s="20" t="str">
        <f>TEXT(J1012,"YYYY")</f>
        <v>2013</v>
      </c>
      <c r="L1012" s="1">
        <f>H1012-(TEXT(I1012,"YYYY")-TEXT(J1012,"YYYY"))</f>
        <v>113</v>
      </c>
      <c r="M1012" s="1" t="s">
        <v>60</v>
      </c>
      <c r="N1012" s="20" t="s">
        <v>50</v>
      </c>
    </row>
    <row r="1013" spans="10:14">
      <c r="J1013" s="1" t="s">
        <v>9216</v>
      </c>
      <c r="K1013" s="20" t="str">
        <f>TEXT(J1013,"YYYY")</f>
        <v>2013</v>
      </c>
      <c r="L1013" s="1">
        <f>H1013-(TEXT(I1013,"YYYY")-TEXT(J1013,"YYYY"))</f>
        <v>113</v>
      </c>
      <c r="M1013" s="1" t="s">
        <v>79</v>
      </c>
      <c r="N1013" s="20" t="s">
        <v>50</v>
      </c>
    </row>
    <row r="1014" spans="10:14">
      <c r="J1014" s="1" t="s">
        <v>9580</v>
      </c>
      <c r="K1014" s="20" t="str">
        <f>TEXT(J1014,"YYYY")</f>
        <v>2013</v>
      </c>
      <c r="L1014" s="1">
        <f>H1014-(TEXT(I1014,"YYYY")-TEXT(J1014,"YYYY"))</f>
        <v>113</v>
      </c>
      <c r="M1014" s="1" t="s">
        <v>60</v>
      </c>
      <c r="N1014" s="20" t="s">
        <v>50</v>
      </c>
    </row>
    <row r="1015" spans="10:14">
      <c r="J1015" s="1" t="s">
        <v>9932</v>
      </c>
      <c r="K1015" s="20" t="str">
        <f>TEXT(J1015,"YYYY")</f>
        <v>2013</v>
      </c>
      <c r="L1015" s="1">
        <f>H1015-(TEXT(I1015,"YYYY")-TEXT(J1015,"YYYY"))</f>
        <v>113</v>
      </c>
      <c r="M1015" s="1" t="s">
        <v>79</v>
      </c>
      <c r="N1015" s="20" t="s">
        <v>50</v>
      </c>
    </row>
    <row r="1016" spans="10:14">
      <c r="J1016" s="1" t="s">
        <v>2023</v>
      </c>
      <c r="K1016" s="20" t="str">
        <f>TEXT(J1016,"YYYY")</f>
        <v>2013</v>
      </c>
      <c r="L1016" s="1">
        <f>H1016-(TEXT(I1016,"YYYY")-TEXT(J1016,"YYYY"))</f>
        <v>113</v>
      </c>
      <c r="M1016" s="1" t="s">
        <v>60</v>
      </c>
      <c r="N1016" s="20" t="s">
        <v>50</v>
      </c>
    </row>
    <row r="1017" spans="10:14">
      <c r="J1017" s="1" t="s">
        <v>10263</v>
      </c>
      <c r="K1017" s="20" t="str">
        <f>TEXT(J1017,"YYYY")</f>
        <v>2013</v>
      </c>
      <c r="L1017" s="1">
        <f>H1017-(TEXT(I1017,"YYYY")-TEXT(J1017,"YYYY"))</f>
        <v>113</v>
      </c>
      <c r="M1017" s="1" t="s">
        <v>60</v>
      </c>
      <c r="N1017" s="20" t="s">
        <v>50</v>
      </c>
    </row>
    <row r="1018" spans="10:14">
      <c r="J1018" s="1" t="s">
        <v>10263</v>
      </c>
      <c r="K1018" s="20" t="str">
        <f>TEXT(J1018,"YYYY")</f>
        <v>2013</v>
      </c>
      <c r="L1018" s="1">
        <f>H1018-(TEXT(I1018,"YYYY")-TEXT(J1018,"YYYY"))</f>
        <v>113</v>
      </c>
      <c r="M1018" s="1" t="s">
        <v>79</v>
      </c>
      <c r="N1018" s="20" t="s">
        <v>50</v>
      </c>
    </row>
    <row r="1019" spans="10:14">
      <c r="J1019" s="1" t="s">
        <v>10369</v>
      </c>
      <c r="K1019" s="20" t="str">
        <f>TEXT(J1019,"YYYY")</f>
        <v>2013</v>
      </c>
      <c r="L1019" s="1">
        <f>H1019-(TEXT(I1019,"YYYY")-TEXT(J1019,"YYYY"))</f>
        <v>113</v>
      </c>
      <c r="M1019" s="1" t="s">
        <v>60</v>
      </c>
      <c r="N1019" s="20" t="s">
        <v>50</v>
      </c>
    </row>
    <row r="1020" spans="10:14">
      <c r="J1020" s="1" t="s">
        <v>9833</v>
      </c>
      <c r="K1020" s="20" t="str">
        <f>TEXT(J1020,"YYYY")</f>
        <v>2013</v>
      </c>
      <c r="L1020" s="1">
        <f>H1020-(TEXT(I1020,"YYYY")-TEXT(J1020,"YYYY"))</f>
        <v>113</v>
      </c>
      <c r="M1020" s="1" t="s">
        <v>60</v>
      </c>
      <c r="N1020" s="20" t="s">
        <v>50</v>
      </c>
    </row>
    <row r="1021" spans="10:14">
      <c r="J1021" s="1" t="s">
        <v>10520</v>
      </c>
      <c r="K1021" s="20" t="str">
        <f>TEXT(J1021,"YYYY")</f>
        <v>2013</v>
      </c>
      <c r="L1021" s="1">
        <f>H1021-(TEXT(I1021,"YYYY")-TEXT(J1021,"YYYY"))</f>
        <v>113</v>
      </c>
      <c r="M1021" s="1" t="s">
        <v>60</v>
      </c>
      <c r="N1021" s="20" t="s">
        <v>50</v>
      </c>
    </row>
    <row r="1022" spans="10:14">
      <c r="J1022" s="1" t="s">
        <v>10766</v>
      </c>
      <c r="K1022" s="20" t="str">
        <f>TEXT(J1022,"YYYY")</f>
        <v>2013</v>
      </c>
      <c r="L1022" s="1">
        <f>H1022-(TEXT(I1022,"YYYY")-TEXT(J1022,"YYYY"))</f>
        <v>113</v>
      </c>
      <c r="M1022" s="1" t="s">
        <v>79</v>
      </c>
      <c r="N1022" s="20" t="s">
        <v>50</v>
      </c>
    </row>
    <row r="1023" spans="10:14">
      <c r="J1023" s="1" t="s">
        <v>10183</v>
      </c>
      <c r="K1023" s="20" t="str">
        <f>TEXT(J1023,"YYYY")</f>
        <v>2013</v>
      </c>
      <c r="L1023" s="1">
        <f>H1023-(TEXT(I1023,"YYYY")-TEXT(J1023,"YYYY"))</f>
        <v>113</v>
      </c>
      <c r="M1023" s="1" t="s">
        <v>60</v>
      </c>
      <c r="N1023" s="20" t="s">
        <v>50</v>
      </c>
    </row>
    <row r="1024" spans="10:14">
      <c r="J1024" s="1" t="s">
        <v>11174</v>
      </c>
      <c r="K1024" s="20" t="str">
        <f>TEXT(J1024,"YYYY")</f>
        <v>2013</v>
      </c>
      <c r="L1024" s="1">
        <f>H1024-(TEXT(I1024,"YYYY")-TEXT(J1024,"YYYY"))</f>
        <v>113</v>
      </c>
      <c r="M1024" s="1" t="s">
        <v>79</v>
      </c>
      <c r="N1024" s="20" t="s">
        <v>50</v>
      </c>
    </row>
    <row r="1025" spans="10:14">
      <c r="J1025" s="1" t="s">
        <v>10155</v>
      </c>
      <c r="K1025" s="20" t="str">
        <f>TEXT(J1025,"YYYY")</f>
        <v>2013</v>
      </c>
      <c r="L1025" s="1">
        <f>H1025-(TEXT(I1025,"YYYY")-TEXT(J1025,"YYYY"))</f>
        <v>113</v>
      </c>
      <c r="M1025" s="1" t="s">
        <v>79</v>
      </c>
      <c r="N1025" s="20" t="s">
        <v>50</v>
      </c>
    </row>
    <row r="1026" spans="10:14">
      <c r="J1026" s="1" t="s">
        <v>6947</v>
      </c>
      <c r="K1026" s="20" t="str">
        <f>TEXT(J1026,"YYYY")</f>
        <v>2013</v>
      </c>
      <c r="L1026" s="1">
        <f>H1026-(TEXT(I1026,"YYYY")-TEXT(J1026,"YYYY"))</f>
        <v>113</v>
      </c>
      <c r="M1026" s="1" t="s">
        <v>60</v>
      </c>
      <c r="N1026" s="20" t="s">
        <v>50</v>
      </c>
    </row>
    <row r="1027" spans="10:14">
      <c r="J1027" s="1" t="s">
        <v>10438</v>
      </c>
      <c r="K1027" s="20" t="str">
        <f>TEXT(J1027,"YYYY")</f>
        <v>2013</v>
      </c>
      <c r="L1027" s="1">
        <f>H1027-(TEXT(I1027,"YYYY")-TEXT(J1027,"YYYY"))</f>
        <v>113</v>
      </c>
      <c r="M1027" s="1" t="s">
        <v>79</v>
      </c>
      <c r="N1027" s="20" t="s">
        <v>50</v>
      </c>
    </row>
    <row r="1028" spans="10:14">
      <c r="J1028" s="1" t="s">
        <v>6443</v>
      </c>
      <c r="K1028" s="20" t="str">
        <f>TEXT(J1028,"YYYY")</f>
        <v>2013</v>
      </c>
      <c r="L1028" s="1">
        <f>H1028-(TEXT(I1028,"YYYY")-TEXT(J1028,"YYYY"))</f>
        <v>113</v>
      </c>
      <c r="M1028" s="1" t="s">
        <v>79</v>
      </c>
      <c r="N1028" s="20" t="s">
        <v>50</v>
      </c>
    </row>
    <row r="1029" spans="10:14">
      <c r="J1029" s="1" t="s">
        <v>6443</v>
      </c>
      <c r="K1029" s="20" t="str">
        <f>TEXT(J1029,"YYYY")</f>
        <v>2013</v>
      </c>
      <c r="L1029" s="1">
        <f>H1029-(TEXT(I1029,"YYYY")-TEXT(J1029,"YYYY"))</f>
        <v>113</v>
      </c>
      <c r="M1029" s="1" t="s">
        <v>79</v>
      </c>
      <c r="N1029" s="20" t="s">
        <v>50</v>
      </c>
    </row>
    <row r="1030" spans="10:14">
      <c r="J1030" s="1" t="s">
        <v>9722</v>
      </c>
      <c r="K1030" s="20" t="str">
        <f>TEXT(J1030,"YYYY")</f>
        <v>2013</v>
      </c>
      <c r="L1030" s="1">
        <f>H1030-(TEXT(I1030,"YYYY")-TEXT(J1030,"YYYY"))</f>
        <v>113</v>
      </c>
      <c r="M1030" s="1" t="s">
        <v>60</v>
      </c>
      <c r="N1030" s="20" t="s">
        <v>50</v>
      </c>
    </row>
    <row r="1031" spans="10:14">
      <c r="J1031" s="1" t="s">
        <v>11336</v>
      </c>
      <c r="K1031" s="20" t="str">
        <f>TEXT(J1031,"YYYY")</f>
        <v>2013</v>
      </c>
      <c r="L1031" s="1">
        <f>H1031-(TEXT(I1031,"YYYY")-TEXT(J1031,"YYYY"))</f>
        <v>113</v>
      </c>
      <c r="M1031" s="1" t="s">
        <v>79</v>
      </c>
      <c r="N1031" s="20" t="s">
        <v>50</v>
      </c>
    </row>
    <row r="1032" spans="10:14">
      <c r="J1032" s="1" t="s">
        <v>6947</v>
      </c>
      <c r="K1032" s="20" t="str">
        <f>TEXT(J1032,"YYYY")</f>
        <v>2013</v>
      </c>
      <c r="L1032" s="1">
        <f>H1032-(TEXT(I1032,"YYYY")-TEXT(J1032,"YYYY"))</f>
        <v>113</v>
      </c>
      <c r="M1032" s="1" t="s">
        <v>60</v>
      </c>
      <c r="N1032" s="20" t="s">
        <v>50</v>
      </c>
    </row>
    <row r="1033" spans="10:14">
      <c r="J1033" s="1" t="s">
        <v>10038</v>
      </c>
      <c r="K1033" s="20" t="str">
        <f>TEXT(J1033,"YYYY")</f>
        <v>2013</v>
      </c>
      <c r="L1033" s="1">
        <f>H1033-(TEXT(I1033,"YYYY")-TEXT(J1033,"YYYY"))</f>
        <v>113</v>
      </c>
      <c r="M1033" s="1" t="s">
        <v>60</v>
      </c>
      <c r="N1033" s="20" t="s">
        <v>50</v>
      </c>
    </row>
    <row r="1034" spans="10:14">
      <c r="J1034" s="1" t="s">
        <v>2023</v>
      </c>
      <c r="K1034" s="20" t="str">
        <f>TEXT(J1034,"YYYY")</f>
        <v>2013</v>
      </c>
      <c r="L1034" s="1">
        <f>H1034-(TEXT(I1034,"YYYY")-TEXT(J1034,"YYYY"))</f>
        <v>113</v>
      </c>
      <c r="M1034" s="1" t="s">
        <v>60</v>
      </c>
      <c r="N1034" s="20" t="s">
        <v>50</v>
      </c>
    </row>
    <row r="1035" spans="10:14">
      <c r="J1035" s="1" t="s">
        <v>6947</v>
      </c>
      <c r="K1035" s="20" t="str">
        <f>TEXT(J1035,"YYYY")</f>
        <v>2013</v>
      </c>
      <c r="L1035" s="1">
        <f>H1035-(TEXT(I1035,"YYYY")-TEXT(J1035,"YYYY"))</f>
        <v>113</v>
      </c>
      <c r="M1035" s="1" t="s">
        <v>60</v>
      </c>
      <c r="N1035" s="20" t="s">
        <v>50</v>
      </c>
    </row>
    <row r="1036" spans="10:14">
      <c r="J1036" s="1" t="s">
        <v>9722</v>
      </c>
      <c r="K1036" s="20" t="str">
        <f>TEXT(J1036,"YYYY")</f>
        <v>2013</v>
      </c>
      <c r="L1036" s="1">
        <f>H1036-(TEXT(I1036,"YYYY")-TEXT(J1036,"YYYY"))</f>
        <v>113</v>
      </c>
      <c r="M1036" s="1" t="s">
        <v>79</v>
      </c>
      <c r="N1036" s="20" t="s">
        <v>50</v>
      </c>
    </row>
    <row r="1037" spans="10:14">
      <c r="J1037" s="1" t="s">
        <v>3217</v>
      </c>
      <c r="K1037" s="20" t="str">
        <f>TEXT(J1037,"YYYY")</f>
        <v>2013</v>
      </c>
      <c r="L1037" s="1">
        <f>H1037-(TEXT(I1037,"YYYY")-TEXT(J1037,"YYYY"))</f>
        <v>113</v>
      </c>
      <c r="M1037" s="1" t="s">
        <v>79</v>
      </c>
      <c r="N1037" s="20" t="s">
        <v>50</v>
      </c>
    </row>
    <row r="1038" spans="10:14">
      <c r="J1038" s="1" t="s">
        <v>6947</v>
      </c>
      <c r="K1038" s="20" t="str">
        <f>TEXT(J1038,"YYYY")</f>
        <v>2013</v>
      </c>
      <c r="L1038" s="1">
        <f>H1038-(TEXT(I1038,"YYYY")-TEXT(J1038,"YYYY"))</f>
        <v>113</v>
      </c>
      <c r="M1038" s="1" t="s">
        <v>79</v>
      </c>
      <c r="N1038" s="20" t="s">
        <v>50</v>
      </c>
    </row>
    <row r="1039" spans="10:14">
      <c r="J1039" s="1" t="s">
        <v>6038</v>
      </c>
      <c r="K1039" s="20" t="str">
        <f>TEXT(J1039,"YYYY")</f>
        <v>2013</v>
      </c>
      <c r="L1039" s="1">
        <f>H1039-(TEXT(I1039,"YYYY")-TEXT(J1039,"YYYY"))</f>
        <v>113</v>
      </c>
      <c r="M1039" s="1" t="s">
        <v>79</v>
      </c>
      <c r="N1039" s="20" t="s">
        <v>50</v>
      </c>
    </row>
    <row r="1040" spans="10:14">
      <c r="J1040" s="1" t="s">
        <v>1619</v>
      </c>
      <c r="K1040" s="20" t="str">
        <f>TEXT(J1040,"YYYY")</f>
        <v>2013</v>
      </c>
      <c r="L1040" s="1">
        <f>H1040-(TEXT(I1040,"YYYY")-TEXT(J1040,"YYYY"))</f>
        <v>113</v>
      </c>
      <c r="M1040" s="1" t="s">
        <v>79</v>
      </c>
      <c r="N1040" s="20" t="s">
        <v>53</v>
      </c>
    </row>
    <row r="1041" spans="10:14">
      <c r="J1041" s="1" t="s">
        <v>2023</v>
      </c>
      <c r="K1041" s="20" t="str">
        <f>TEXT(J1041,"YYYY")</f>
        <v>2013</v>
      </c>
      <c r="L1041" s="1">
        <f>H1041-(TEXT(I1041,"YYYY")-TEXT(J1041,"YYYY"))</f>
        <v>113</v>
      </c>
      <c r="M1041" s="1" t="s">
        <v>60</v>
      </c>
      <c r="N1041" s="20" t="s">
        <v>53</v>
      </c>
    </row>
    <row r="1042" spans="10:14">
      <c r="J1042" s="1" t="s">
        <v>2023</v>
      </c>
      <c r="K1042" s="20" t="str">
        <f>TEXT(J1042,"YYYY")</f>
        <v>2013</v>
      </c>
      <c r="L1042" s="1">
        <f>H1042-(TEXT(I1042,"YYYY")-TEXT(J1042,"YYYY"))</f>
        <v>113</v>
      </c>
      <c r="M1042" s="1" t="s">
        <v>79</v>
      </c>
      <c r="N1042" s="20" t="s">
        <v>53</v>
      </c>
    </row>
    <row r="1043" spans="10:14">
      <c r="J1043" s="1" t="s">
        <v>3217</v>
      </c>
      <c r="K1043" s="20" t="str">
        <f>TEXT(J1043,"YYYY")</f>
        <v>2013</v>
      </c>
      <c r="L1043" s="1">
        <f>H1043-(TEXT(I1043,"YYYY")-TEXT(J1043,"YYYY"))</f>
        <v>113</v>
      </c>
      <c r="M1043" s="1" t="s">
        <v>79</v>
      </c>
      <c r="N1043" s="20" t="s">
        <v>53</v>
      </c>
    </row>
    <row r="1044" spans="10:14">
      <c r="J1044" s="1" t="s">
        <v>2023</v>
      </c>
      <c r="K1044" s="20" t="str">
        <f>TEXT(J1044,"YYYY")</f>
        <v>2013</v>
      </c>
      <c r="L1044" s="1">
        <f>H1044-(TEXT(I1044,"YYYY")-TEXT(J1044,"YYYY"))</f>
        <v>113</v>
      </c>
      <c r="M1044" s="1" t="s">
        <v>60</v>
      </c>
      <c r="N1044" s="20" t="s">
        <v>53</v>
      </c>
    </row>
    <row r="1045" spans="10:14">
      <c r="J1045" s="1" t="s">
        <v>3295</v>
      </c>
      <c r="K1045" s="20" t="str">
        <f>TEXT(J1045,"YYYY")</f>
        <v>2013</v>
      </c>
      <c r="L1045" s="1">
        <f>H1045-(TEXT(I1045,"YYYY")-TEXT(J1045,"YYYY"))</f>
        <v>113</v>
      </c>
      <c r="M1045" s="1" t="s">
        <v>79</v>
      </c>
      <c r="N1045" s="20" t="s">
        <v>53</v>
      </c>
    </row>
    <row r="1046" spans="10:14">
      <c r="J1046" s="1" t="s">
        <v>3943</v>
      </c>
      <c r="K1046" s="20" t="str">
        <f>TEXT(J1046,"YYYY")</f>
        <v>2013</v>
      </c>
      <c r="L1046" s="1">
        <f>H1046-(TEXT(I1046,"YYYY")-TEXT(J1046,"YYYY"))</f>
        <v>113</v>
      </c>
      <c r="M1046" s="1" t="s">
        <v>60</v>
      </c>
      <c r="N1046" s="20" t="s">
        <v>53</v>
      </c>
    </row>
    <row r="1047" spans="10:14">
      <c r="J1047" s="1" t="s">
        <v>2023</v>
      </c>
      <c r="K1047" s="20" t="str">
        <f>TEXT(J1047,"YYYY")</f>
        <v>2013</v>
      </c>
      <c r="L1047" s="1">
        <f>H1047-(TEXT(I1047,"YYYY")-TEXT(J1047,"YYYY"))</f>
        <v>113</v>
      </c>
      <c r="M1047" s="1" t="s">
        <v>79</v>
      </c>
      <c r="N1047" s="20" t="s">
        <v>53</v>
      </c>
    </row>
    <row r="1048" spans="10:14">
      <c r="J1048" s="1" t="s">
        <v>2023</v>
      </c>
      <c r="K1048" s="20" t="str">
        <f>TEXT(J1048,"YYYY")</f>
        <v>2013</v>
      </c>
      <c r="L1048" s="1">
        <f>H1048-(TEXT(I1048,"YYYY")-TEXT(J1048,"YYYY"))</f>
        <v>113</v>
      </c>
      <c r="M1048" s="1" t="s">
        <v>60</v>
      </c>
      <c r="N1048" s="20" t="s">
        <v>53</v>
      </c>
    </row>
    <row r="1049" spans="10:14">
      <c r="J1049" s="1" t="s">
        <v>1619</v>
      </c>
      <c r="K1049" s="20" t="str">
        <f>TEXT(J1049,"YYYY")</f>
        <v>2013</v>
      </c>
      <c r="L1049" s="1">
        <f>H1049-(TEXT(I1049,"YYYY")-TEXT(J1049,"YYYY"))</f>
        <v>113</v>
      </c>
      <c r="M1049" s="1" t="s">
        <v>60</v>
      </c>
      <c r="N1049" s="20" t="s">
        <v>53</v>
      </c>
    </row>
    <row r="1050" spans="10:14">
      <c r="J1050" s="1" t="s">
        <v>2023</v>
      </c>
      <c r="K1050" s="20" t="str">
        <f>TEXT(J1050,"YYYY")</f>
        <v>2013</v>
      </c>
      <c r="L1050" s="1">
        <f>H1050-(TEXT(I1050,"YYYY")-TEXT(J1050,"YYYY"))</f>
        <v>113</v>
      </c>
      <c r="M1050" s="1" t="s">
        <v>60</v>
      </c>
      <c r="N1050" s="20" t="s">
        <v>53</v>
      </c>
    </row>
    <row r="1051" spans="10:14">
      <c r="J1051" s="1" t="s">
        <v>2023</v>
      </c>
      <c r="K1051" s="20" t="str">
        <f>TEXT(J1051,"YYYY")</f>
        <v>2013</v>
      </c>
      <c r="L1051" s="1">
        <f>H1051-(TEXT(I1051,"YYYY")-TEXT(J1051,"YYYY"))</f>
        <v>113</v>
      </c>
      <c r="M1051" s="1" t="s">
        <v>79</v>
      </c>
      <c r="N1051" s="20" t="s">
        <v>53</v>
      </c>
    </row>
    <row r="1052" spans="10:14">
      <c r="J1052" s="1" t="s">
        <v>2023</v>
      </c>
      <c r="K1052" s="20" t="str">
        <f>TEXT(J1052,"YYYY")</f>
        <v>2013</v>
      </c>
      <c r="L1052" s="1">
        <f>H1052-(TEXT(I1052,"YYYY")-TEXT(J1052,"YYYY"))</f>
        <v>113</v>
      </c>
      <c r="M1052" s="1" t="s">
        <v>79</v>
      </c>
      <c r="N1052" s="20" t="s">
        <v>53</v>
      </c>
    </row>
    <row r="1053" spans="10:14">
      <c r="J1053" s="1" t="s">
        <v>4864</v>
      </c>
      <c r="K1053" s="20" t="str">
        <f>TEXT(J1053,"YYYY")</f>
        <v>2013</v>
      </c>
      <c r="L1053" s="1">
        <f>H1053-(TEXT(I1053,"YYYY")-TEXT(J1053,"YYYY"))</f>
        <v>113</v>
      </c>
      <c r="M1053" s="1" t="s">
        <v>79</v>
      </c>
      <c r="N1053" s="20" t="s">
        <v>53</v>
      </c>
    </row>
    <row r="1054" spans="10:14">
      <c r="J1054" s="1" t="s">
        <v>2023</v>
      </c>
      <c r="K1054" s="20" t="str">
        <f>TEXT(J1054,"YYYY")</f>
        <v>2013</v>
      </c>
      <c r="L1054" s="1">
        <f>H1054-(TEXT(I1054,"YYYY")-TEXT(J1054,"YYYY"))</f>
        <v>113</v>
      </c>
      <c r="M1054" s="1" t="s">
        <v>60</v>
      </c>
      <c r="N1054" s="20" t="s">
        <v>53</v>
      </c>
    </row>
    <row r="1055" spans="10:14">
      <c r="J1055" s="1" t="s">
        <v>5071</v>
      </c>
      <c r="K1055" s="20" t="str">
        <f>TEXT(J1055,"YYYY")</f>
        <v>2013</v>
      </c>
      <c r="L1055" s="1">
        <f>H1055-(TEXT(I1055,"YYYY")-TEXT(J1055,"YYYY"))</f>
        <v>113</v>
      </c>
      <c r="M1055" s="1" t="s">
        <v>79</v>
      </c>
      <c r="N1055" s="20" t="s">
        <v>53</v>
      </c>
    </row>
    <row r="1056" spans="10:14">
      <c r="J1056" s="1" t="s">
        <v>2023</v>
      </c>
      <c r="K1056" s="20" t="str">
        <f>TEXT(J1056,"YYYY")</f>
        <v>2013</v>
      </c>
      <c r="L1056" s="1">
        <f>H1056-(TEXT(I1056,"YYYY")-TEXT(J1056,"YYYY"))</f>
        <v>113</v>
      </c>
      <c r="M1056" s="1" t="s">
        <v>60</v>
      </c>
      <c r="N1056" s="20" t="s">
        <v>53</v>
      </c>
    </row>
    <row r="1057" spans="10:14">
      <c r="J1057" s="1" t="s">
        <v>5235</v>
      </c>
      <c r="K1057" s="20" t="str">
        <f>TEXT(J1057,"YYYY")</f>
        <v>2013</v>
      </c>
      <c r="L1057" s="1">
        <f>H1057-(TEXT(I1057,"YYYY")-TEXT(J1057,"YYYY"))</f>
        <v>113</v>
      </c>
      <c r="M1057" s="1" t="s">
        <v>79</v>
      </c>
      <c r="N1057" s="20" t="s">
        <v>53</v>
      </c>
    </row>
    <row r="1058" spans="10:14">
      <c r="J1058" s="1" t="s">
        <v>2023</v>
      </c>
      <c r="K1058" s="20" t="str">
        <f>TEXT(J1058,"YYYY")</f>
        <v>2013</v>
      </c>
      <c r="L1058" s="1">
        <f>H1058-(TEXT(I1058,"YYYY")-TEXT(J1058,"YYYY"))</f>
        <v>113</v>
      </c>
      <c r="M1058" s="1" t="s">
        <v>79</v>
      </c>
      <c r="N1058" s="20" t="s">
        <v>53</v>
      </c>
    </row>
    <row r="1059" spans="10:14">
      <c r="J1059" s="1" t="s">
        <v>2023</v>
      </c>
      <c r="K1059" s="20" t="str">
        <f>TEXT(J1059,"YYYY")</f>
        <v>2013</v>
      </c>
      <c r="L1059" s="1">
        <f>H1059-(TEXT(I1059,"YYYY")-TEXT(J1059,"YYYY"))</f>
        <v>113</v>
      </c>
      <c r="M1059" s="1" t="s">
        <v>79</v>
      </c>
      <c r="N1059" s="20" t="s">
        <v>53</v>
      </c>
    </row>
    <row r="1060" spans="10:14">
      <c r="J1060" s="1" t="s">
        <v>2023</v>
      </c>
      <c r="K1060" s="20" t="str">
        <f>TEXT(J1060,"YYYY")</f>
        <v>2013</v>
      </c>
      <c r="L1060" s="1">
        <f>H1060-(TEXT(I1060,"YYYY")-TEXT(J1060,"YYYY"))</f>
        <v>113</v>
      </c>
      <c r="M1060" s="1" t="s">
        <v>79</v>
      </c>
      <c r="N1060" s="20" t="s">
        <v>53</v>
      </c>
    </row>
    <row r="1061" spans="10:14">
      <c r="J1061" s="1" t="s">
        <v>5694</v>
      </c>
      <c r="K1061" s="20" t="str">
        <f>TEXT(J1061,"YYYY")</f>
        <v>2013</v>
      </c>
      <c r="L1061" s="1">
        <f>H1061-(TEXT(I1061,"YYYY")-TEXT(J1061,"YYYY"))</f>
        <v>113</v>
      </c>
      <c r="M1061" s="1" t="s">
        <v>60</v>
      </c>
      <c r="N1061" s="20" t="s">
        <v>53</v>
      </c>
    </row>
    <row r="1062" spans="10:14">
      <c r="J1062" s="1" t="s">
        <v>6038</v>
      </c>
      <c r="K1062" s="20" t="str">
        <f>TEXT(J1062,"YYYY")</f>
        <v>2013</v>
      </c>
      <c r="L1062" s="1">
        <f>H1062-(TEXT(I1062,"YYYY")-TEXT(J1062,"YYYY"))</f>
        <v>113</v>
      </c>
      <c r="M1062" s="1" t="s">
        <v>60</v>
      </c>
      <c r="N1062" s="20" t="s">
        <v>53</v>
      </c>
    </row>
    <row r="1063" spans="10:14">
      <c r="J1063" s="1" t="s">
        <v>6139</v>
      </c>
      <c r="K1063" s="20" t="str">
        <f>TEXT(J1063,"YYYY")</f>
        <v>2013</v>
      </c>
      <c r="L1063" s="1">
        <f>H1063-(TEXT(I1063,"YYYY")-TEXT(J1063,"YYYY"))</f>
        <v>113</v>
      </c>
      <c r="M1063" s="1" t="s">
        <v>60</v>
      </c>
      <c r="N1063" s="20" t="s">
        <v>53</v>
      </c>
    </row>
    <row r="1064" spans="10:14">
      <c r="J1064" s="1" t="s">
        <v>6139</v>
      </c>
      <c r="K1064" s="20" t="str">
        <f>TEXT(J1064,"YYYY")</f>
        <v>2013</v>
      </c>
      <c r="L1064" s="1">
        <f>H1064-(TEXT(I1064,"YYYY")-TEXT(J1064,"YYYY"))</f>
        <v>113</v>
      </c>
      <c r="M1064" s="1" t="s">
        <v>60</v>
      </c>
      <c r="N1064" s="20" t="s">
        <v>53</v>
      </c>
    </row>
    <row r="1065" spans="10:14">
      <c r="J1065" s="1" t="s">
        <v>3294</v>
      </c>
      <c r="K1065" s="20" t="str">
        <f>TEXT(J1065,"YYYY")</f>
        <v>2013</v>
      </c>
      <c r="L1065" s="1">
        <f>H1065-(TEXT(I1065,"YYYY")-TEXT(J1065,"YYYY"))</f>
        <v>113</v>
      </c>
      <c r="M1065" s="1" t="s">
        <v>79</v>
      </c>
      <c r="N1065" s="20" t="s">
        <v>53</v>
      </c>
    </row>
    <row r="1066" spans="10:14">
      <c r="J1066" s="1" t="s">
        <v>2023</v>
      </c>
      <c r="K1066" s="20" t="str">
        <f>TEXT(J1066,"YYYY")</f>
        <v>2013</v>
      </c>
      <c r="L1066" s="1">
        <f>H1066-(TEXT(I1066,"YYYY")-TEXT(J1066,"YYYY"))</f>
        <v>113</v>
      </c>
      <c r="M1066" s="1" t="s">
        <v>60</v>
      </c>
      <c r="N1066" s="20" t="s">
        <v>53</v>
      </c>
    </row>
    <row r="1067" spans="10:14">
      <c r="J1067" s="1" t="s">
        <v>2023</v>
      </c>
      <c r="K1067" s="20" t="str">
        <f>TEXT(J1067,"YYYY")</f>
        <v>2013</v>
      </c>
      <c r="L1067" s="1">
        <f>H1067-(TEXT(I1067,"YYYY")-TEXT(J1067,"YYYY"))</f>
        <v>113</v>
      </c>
      <c r="M1067" s="1" t="s">
        <v>79</v>
      </c>
      <c r="N1067" s="20" t="s">
        <v>53</v>
      </c>
    </row>
    <row r="1068" spans="10:14">
      <c r="J1068" s="1" t="s">
        <v>6287</v>
      </c>
      <c r="K1068" s="20" t="str">
        <f>TEXT(J1068,"YYYY")</f>
        <v>2013</v>
      </c>
      <c r="L1068" s="1">
        <f>H1068-(TEXT(I1068,"YYYY")-TEXT(J1068,"YYYY"))</f>
        <v>113</v>
      </c>
      <c r="M1068" s="1" t="s">
        <v>79</v>
      </c>
      <c r="N1068" s="20" t="s">
        <v>53</v>
      </c>
    </row>
    <row r="1069" spans="10:14">
      <c r="J1069" s="1" t="s">
        <v>2023</v>
      </c>
      <c r="K1069" s="20" t="str">
        <f>TEXT(J1069,"YYYY")</f>
        <v>2013</v>
      </c>
      <c r="L1069" s="1">
        <f>H1069-(TEXT(I1069,"YYYY")-TEXT(J1069,"YYYY"))</f>
        <v>113</v>
      </c>
      <c r="M1069" s="1" t="s">
        <v>79</v>
      </c>
      <c r="N1069" s="20" t="s">
        <v>53</v>
      </c>
    </row>
    <row r="1070" spans="10:14">
      <c r="J1070" s="1" t="s">
        <v>2023</v>
      </c>
      <c r="K1070" s="20" t="str">
        <f>TEXT(J1070,"YYYY")</f>
        <v>2013</v>
      </c>
      <c r="L1070" s="1">
        <f>H1070-(TEXT(I1070,"YYYY")-TEXT(J1070,"YYYY"))</f>
        <v>113</v>
      </c>
      <c r="M1070" s="1" t="s">
        <v>60</v>
      </c>
      <c r="N1070" s="20" t="s">
        <v>53</v>
      </c>
    </row>
    <row r="1071" spans="10:14">
      <c r="J1071" s="1" t="s">
        <v>6443</v>
      </c>
      <c r="K1071" s="20" t="str">
        <f>TEXT(J1071,"YYYY")</f>
        <v>2013</v>
      </c>
      <c r="L1071" s="1">
        <f>H1071-(TEXT(I1071,"YYYY")-TEXT(J1071,"YYYY"))</f>
        <v>113</v>
      </c>
      <c r="M1071" s="1" t="s">
        <v>79</v>
      </c>
      <c r="N1071" s="20" t="s">
        <v>53</v>
      </c>
    </row>
    <row r="1072" spans="10:14">
      <c r="J1072" s="1" t="s">
        <v>6287</v>
      </c>
      <c r="K1072" s="20" t="str">
        <f>TEXT(J1072,"YYYY")</f>
        <v>2013</v>
      </c>
      <c r="L1072" s="1">
        <f>H1072-(TEXT(I1072,"YYYY")-TEXT(J1072,"YYYY"))</f>
        <v>113</v>
      </c>
      <c r="M1072" s="1" t="s">
        <v>79</v>
      </c>
      <c r="N1072" s="20" t="s">
        <v>53</v>
      </c>
    </row>
    <row r="1073" spans="10:14">
      <c r="J1073" s="1" t="s">
        <v>2023</v>
      </c>
      <c r="K1073" s="20" t="str">
        <f>TEXT(J1073,"YYYY")</f>
        <v>2013</v>
      </c>
      <c r="L1073" s="1">
        <f>H1073-(TEXT(I1073,"YYYY")-TEXT(J1073,"YYYY"))</f>
        <v>113</v>
      </c>
      <c r="M1073" s="1" t="s">
        <v>60</v>
      </c>
      <c r="N1073" s="20" t="s">
        <v>53</v>
      </c>
    </row>
    <row r="1074" spans="10:14">
      <c r="J1074" s="1" t="s">
        <v>2023</v>
      </c>
      <c r="K1074" s="20" t="str">
        <f>TEXT(J1074,"YYYY")</f>
        <v>2013</v>
      </c>
      <c r="L1074" s="1">
        <f>H1074-(TEXT(I1074,"YYYY")-TEXT(J1074,"YYYY"))</f>
        <v>113</v>
      </c>
      <c r="M1074" s="1" t="s">
        <v>79</v>
      </c>
      <c r="N1074" s="20" t="s">
        <v>53</v>
      </c>
    </row>
    <row r="1075" spans="10:14">
      <c r="J1075" s="1" t="s">
        <v>6684</v>
      </c>
      <c r="K1075" s="20" t="str">
        <f>TEXT(J1075,"YYYY")</f>
        <v>2013</v>
      </c>
      <c r="L1075" s="1">
        <f>H1075-(TEXT(I1075,"YYYY")-TEXT(J1075,"YYYY"))</f>
        <v>113</v>
      </c>
      <c r="M1075" s="1" t="s">
        <v>79</v>
      </c>
      <c r="N1075" s="20" t="s">
        <v>53</v>
      </c>
    </row>
    <row r="1076" spans="10:14">
      <c r="J1076" s="1" t="s">
        <v>6732</v>
      </c>
      <c r="K1076" s="20" t="str">
        <f>TEXT(J1076,"YYYY")</f>
        <v>2013</v>
      </c>
      <c r="L1076" s="1">
        <f>H1076-(TEXT(I1076,"YYYY")-TEXT(J1076,"YYYY"))</f>
        <v>113</v>
      </c>
      <c r="M1076" s="1" t="s">
        <v>60</v>
      </c>
      <c r="N1076" s="20" t="s">
        <v>53</v>
      </c>
    </row>
    <row r="1077" spans="10:14">
      <c r="J1077" s="1" t="s">
        <v>6762</v>
      </c>
      <c r="K1077" s="20" t="str">
        <f>TEXT(J1077,"YYYY")</f>
        <v>2013</v>
      </c>
      <c r="L1077" s="1">
        <f>H1077-(TEXT(I1077,"YYYY")-TEXT(J1077,"YYYY"))</f>
        <v>113</v>
      </c>
      <c r="M1077" s="1" t="s">
        <v>79</v>
      </c>
      <c r="N1077" s="20" t="s">
        <v>53</v>
      </c>
    </row>
    <row r="1078" spans="10:14">
      <c r="J1078" s="1" t="s">
        <v>6904</v>
      </c>
      <c r="K1078" s="20" t="str">
        <f>TEXT(J1078,"YYYY")</f>
        <v>2013</v>
      </c>
      <c r="L1078" s="1">
        <f>H1078-(TEXT(I1078,"YYYY")-TEXT(J1078,"YYYY"))</f>
        <v>113</v>
      </c>
      <c r="M1078" s="1" t="s">
        <v>79</v>
      </c>
      <c r="N1078" s="20" t="s">
        <v>53</v>
      </c>
    </row>
    <row r="1079" spans="10:14">
      <c r="J1079" s="1" t="s">
        <v>6947</v>
      </c>
      <c r="K1079" s="20" t="str">
        <f>TEXT(J1079,"YYYY")</f>
        <v>2013</v>
      </c>
      <c r="L1079" s="1">
        <f>H1079-(TEXT(I1079,"YYYY")-TEXT(J1079,"YYYY"))</f>
        <v>113</v>
      </c>
      <c r="M1079" s="1" t="s">
        <v>60</v>
      </c>
      <c r="N1079" s="20" t="s">
        <v>53</v>
      </c>
    </row>
    <row r="1080" spans="10:14">
      <c r="J1080" s="1" t="s">
        <v>6957</v>
      </c>
      <c r="K1080" s="20" t="str">
        <f>TEXT(J1080,"YYYY")</f>
        <v>2013</v>
      </c>
      <c r="L1080" s="1">
        <f>H1080-(TEXT(I1080,"YYYY")-TEXT(J1080,"YYYY"))</f>
        <v>113</v>
      </c>
      <c r="M1080" s="1" t="s">
        <v>79</v>
      </c>
      <c r="N1080" s="20" t="s">
        <v>53</v>
      </c>
    </row>
    <row r="1081" spans="10:14">
      <c r="J1081" s="1" t="s">
        <v>6959</v>
      </c>
      <c r="K1081" s="20" t="str">
        <f>TEXT(J1081,"YYYY")</f>
        <v>2013</v>
      </c>
      <c r="L1081" s="1">
        <f>H1081-(TEXT(I1081,"YYYY")-TEXT(J1081,"YYYY"))</f>
        <v>113</v>
      </c>
      <c r="M1081" s="1" t="s">
        <v>79</v>
      </c>
      <c r="N1081" s="20" t="s">
        <v>53</v>
      </c>
    </row>
    <row r="1082" spans="10:14">
      <c r="J1082" s="1" t="s">
        <v>6947</v>
      </c>
      <c r="K1082" s="20" t="str">
        <f>TEXT(J1082,"YYYY")</f>
        <v>2013</v>
      </c>
      <c r="L1082" s="1">
        <f>H1082-(TEXT(I1082,"YYYY")-TEXT(J1082,"YYYY"))</f>
        <v>113</v>
      </c>
      <c r="M1082" s="1" t="s">
        <v>79</v>
      </c>
      <c r="N1082" s="20" t="s">
        <v>53</v>
      </c>
    </row>
    <row r="1083" spans="10:14">
      <c r="J1083" s="1" t="s">
        <v>7150</v>
      </c>
      <c r="K1083" s="20" t="str">
        <f>TEXT(J1083,"YYYY")</f>
        <v>2013</v>
      </c>
      <c r="L1083" s="1">
        <f>H1083-(TEXT(I1083,"YYYY")-TEXT(J1083,"YYYY"))</f>
        <v>113</v>
      </c>
      <c r="M1083" s="1" t="s">
        <v>79</v>
      </c>
      <c r="N1083" s="20" t="s">
        <v>53</v>
      </c>
    </row>
    <row r="1084" spans="10:14">
      <c r="J1084" s="1" t="s">
        <v>7186</v>
      </c>
      <c r="K1084" s="20" t="str">
        <f>TEXT(J1084,"YYYY")</f>
        <v>2013</v>
      </c>
      <c r="L1084" s="1">
        <f>H1084-(TEXT(I1084,"YYYY")-TEXT(J1084,"YYYY"))</f>
        <v>113</v>
      </c>
      <c r="M1084" s="1" t="s">
        <v>79</v>
      </c>
      <c r="N1084" s="20" t="s">
        <v>53</v>
      </c>
    </row>
    <row r="1085" spans="10:14">
      <c r="J1085" s="1" t="s">
        <v>2023</v>
      </c>
      <c r="K1085" s="20" t="str">
        <f>TEXT(J1085,"YYYY")</f>
        <v>2013</v>
      </c>
      <c r="L1085" s="1">
        <f>H1085-(TEXT(I1085,"YYYY")-TEXT(J1085,"YYYY"))</f>
        <v>113</v>
      </c>
      <c r="M1085" s="1" t="s">
        <v>60</v>
      </c>
      <c r="N1085" s="20" t="s">
        <v>53</v>
      </c>
    </row>
    <row r="1086" spans="10:14">
      <c r="J1086" s="1" t="s">
        <v>7209</v>
      </c>
      <c r="K1086" s="20" t="str">
        <f>TEXT(J1086,"YYYY")</f>
        <v>2013</v>
      </c>
      <c r="L1086" s="1">
        <f>H1086-(TEXT(I1086,"YYYY")-TEXT(J1086,"YYYY"))</f>
        <v>113</v>
      </c>
      <c r="M1086" s="1" t="s">
        <v>79</v>
      </c>
      <c r="N1086" s="20" t="s">
        <v>53</v>
      </c>
    </row>
    <row r="1087" spans="10:14">
      <c r="J1087" s="1" t="s">
        <v>7226</v>
      </c>
      <c r="K1087" s="20" t="str">
        <f>TEXT(J1087,"YYYY")</f>
        <v>2013</v>
      </c>
      <c r="L1087" s="1">
        <f>H1087-(TEXT(I1087,"YYYY")-TEXT(J1087,"YYYY"))</f>
        <v>113</v>
      </c>
      <c r="M1087" s="1" t="s">
        <v>79</v>
      </c>
      <c r="N1087" s="20" t="s">
        <v>53</v>
      </c>
    </row>
    <row r="1088" spans="10:14">
      <c r="J1088" s="1" t="s">
        <v>1619</v>
      </c>
      <c r="K1088" s="20" t="str">
        <f>TEXT(J1088,"YYYY")</f>
        <v>2013</v>
      </c>
      <c r="L1088" s="1">
        <f>H1088-(TEXT(I1088,"YYYY")-TEXT(J1088,"YYYY"))</f>
        <v>113</v>
      </c>
      <c r="M1088" s="1" t="s">
        <v>79</v>
      </c>
      <c r="N1088" s="20" t="s">
        <v>53</v>
      </c>
    </row>
    <row r="1089" spans="10:14">
      <c r="J1089" s="1" t="s">
        <v>6732</v>
      </c>
      <c r="K1089" s="20" t="str">
        <f>TEXT(J1089,"YYYY")</f>
        <v>2013</v>
      </c>
      <c r="L1089" s="1">
        <f>H1089-(TEXT(I1089,"YYYY")-TEXT(J1089,"YYYY"))</f>
        <v>113</v>
      </c>
      <c r="M1089" s="1" t="s">
        <v>79</v>
      </c>
      <c r="N1089" s="20" t="s">
        <v>53</v>
      </c>
    </row>
    <row r="1090" spans="10:14">
      <c r="J1090" s="1" t="s">
        <v>7347</v>
      </c>
      <c r="K1090" s="20" t="str">
        <f>TEXT(J1090,"YYYY")</f>
        <v>2013</v>
      </c>
      <c r="L1090" s="1">
        <f>H1090-(TEXT(I1090,"YYYY")-TEXT(J1090,"YYYY"))</f>
        <v>113</v>
      </c>
      <c r="M1090" s="1" t="s">
        <v>60</v>
      </c>
      <c r="N1090" s="20" t="s">
        <v>53</v>
      </c>
    </row>
    <row r="1091" spans="10:14">
      <c r="J1091" s="1" t="s">
        <v>7401</v>
      </c>
      <c r="K1091" s="20" t="str">
        <f>TEXT(J1091,"YYYY")</f>
        <v>2013</v>
      </c>
      <c r="L1091" s="1">
        <f>H1091-(TEXT(I1091,"YYYY")-TEXT(J1091,"YYYY"))</f>
        <v>113</v>
      </c>
      <c r="M1091" s="1" t="s">
        <v>79</v>
      </c>
      <c r="N1091" s="20" t="s">
        <v>53</v>
      </c>
    </row>
    <row r="1092" spans="10:14">
      <c r="J1092" s="1" t="s">
        <v>2023</v>
      </c>
      <c r="K1092" s="20" t="str">
        <f>TEXT(J1092,"YYYY")</f>
        <v>2013</v>
      </c>
      <c r="L1092" s="1">
        <f>H1092-(TEXT(I1092,"YYYY")-TEXT(J1092,"YYYY"))</f>
        <v>113</v>
      </c>
      <c r="M1092" s="1" t="s">
        <v>60</v>
      </c>
      <c r="N1092" s="20" t="s">
        <v>53</v>
      </c>
    </row>
    <row r="1093" spans="10:14">
      <c r="J1093" s="1" t="s">
        <v>7514</v>
      </c>
      <c r="K1093" s="20" t="str">
        <f>TEXT(J1093,"YYYY")</f>
        <v>2013</v>
      </c>
      <c r="L1093" s="1">
        <f>H1093-(TEXT(I1093,"YYYY")-TEXT(J1093,"YYYY"))</f>
        <v>113</v>
      </c>
      <c r="M1093" s="1" t="s">
        <v>79</v>
      </c>
      <c r="N1093" s="20" t="s">
        <v>53</v>
      </c>
    </row>
    <row r="1094" spans="10:14">
      <c r="J1094" s="1" t="s">
        <v>7544</v>
      </c>
      <c r="K1094" s="20" t="str">
        <f>TEXT(J1094,"YYYY")</f>
        <v>2013</v>
      </c>
      <c r="L1094" s="1">
        <f>H1094-(TEXT(I1094,"YYYY")-TEXT(J1094,"YYYY"))</f>
        <v>113</v>
      </c>
      <c r="M1094" s="1" t="s">
        <v>60</v>
      </c>
      <c r="N1094" s="20" t="s">
        <v>53</v>
      </c>
    </row>
    <row r="1095" spans="10:14">
      <c r="J1095" s="1" t="s">
        <v>6287</v>
      </c>
      <c r="K1095" s="20" t="str">
        <f>TEXT(J1095,"YYYY")</f>
        <v>2013</v>
      </c>
      <c r="L1095" s="1">
        <f>H1095-(TEXT(I1095,"YYYY")-TEXT(J1095,"YYYY"))</f>
        <v>113</v>
      </c>
      <c r="M1095" s="1" t="s">
        <v>60</v>
      </c>
      <c r="N1095" s="20" t="s">
        <v>53</v>
      </c>
    </row>
    <row r="1096" spans="10:14">
      <c r="J1096" s="1" t="s">
        <v>2023</v>
      </c>
      <c r="K1096" s="20" t="str">
        <f>TEXT(J1096,"YYYY")</f>
        <v>2013</v>
      </c>
      <c r="L1096" s="1">
        <f>H1096-(TEXT(I1096,"YYYY")-TEXT(J1096,"YYYY"))</f>
        <v>113</v>
      </c>
      <c r="M1096" s="1" t="s">
        <v>60</v>
      </c>
      <c r="N1096" s="20" t="s">
        <v>53</v>
      </c>
    </row>
    <row r="1097" spans="10:14">
      <c r="J1097" s="1" t="s">
        <v>2023</v>
      </c>
      <c r="K1097" s="20" t="str">
        <f>TEXT(J1097,"YYYY")</f>
        <v>2013</v>
      </c>
      <c r="L1097" s="1">
        <f>H1097-(TEXT(I1097,"YYYY")-TEXT(J1097,"YYYY"))</f>
        <v>113</v>
      </c>
      <c r="M1097" s="1" t="s">
        <v>60</v>
      </c>
      <c r="N1097" s="20" t="s">
        <v>53</v>
      </c>
    </row>
    <row r="1098" spans="10:14">
      <c r="J1098" s="1" t="s">
        <v>3217</v>
      </c>
      <c r="K1098" s="20" t="str">
        <f>TEXT(J1098,"YYYY")</f>
        <v>2013</v>
      </c>
      <c r="L1098" s="1">
        <f>H1098-(TEXT(I1098,"YYYY")-TEXT(J1098,"YYYY"))</f>
        <v>113</v>
      </c>
      <c r="M1098" s="1"/>
      <c r="N1098" s="20" t="s">
        <v>53</v>
      </c>
    </row>
    <row r="1099" spans="10:14">
      <c r="J1099" s="1" t="s">
        <v>3217</v>
      </c>
      <c r="K1099" s="20" t="str">
        <f>TEXT(J1099,"YYYY")</f>
        <v>2013</v>
      </c>
      <c r="L1099" s="1">
        <f>H1099-(TEXT(I1099,"YYYY")-TEXT(J1099,"YYYY"))</f>
        <v>113</v>
      </c>
      <c r="M1099" s="1" t="s">
        <v>79</v>
      </c>
      <c r="N1099" s="20" t="s">
        <v>53</v>
      </c>
    </row>
    <row r="1100" spans="10:14">
      <c r="J1100" s="1" t="s">
        <v>6947</v>
      </c>
      <c r="K1100" s="20" t="str">
        <f>TEXT(J1100,"YYYY")</f>
        <v>2013</v>
      </c>
      <c r="L1100" s="1">
        <f>H1100-(TEXT(I1100,"YYYY")-TEXT(J1100,"YYYY"))</f>
        <v>113</v>
      </c>
      <c r="M1100" s="1" t="s">
        <v>60</v>
      </c>
      <c r="N1100" s="20" t="s">
        <v>53</v>
      </c>
    </row>
    <row r="1101" spans="10:14">
      <c r="J1101" s="1" t="s">
        <v>2023</v>
      </c>
      <c r="K1101" s="20" t="str">
        <f>TEXT(J1101,"YYYY")</f>
        <v>2013</v>
      </c>
      <c r="L1101" s="1">
        <f>H1101-(TEXT(I1101,"YYYY")-TEXT(J1101,"YYYY"))</f>
        <v>113</v>
      </c>
      <c r="M1101" s="1" t="s">
        <v>79</v>
      </c>
      <c r="N1101" s="20" t="s">
        <v>53</v>
      </c>
    </row>
    <row r="1102" spans="10:14">
      <c r="J1102" s="1" t="s">
        <v>2023</v>
      </c>
      <c r="K1102" s="20" t="str">
        <f>TEXT(J1102,"YYYY")</f>
        <v>2013</v>
      </c>
      <c r="L1102" s="1">
        <f>H1102-(TEXT(I1102,"YYYY")-TEXT(J1102,"YYYY"))</f>
        <v>113</v>
      </c>
      <c r="M1102" s="1"/>
      <c r="N1102" s="20" t="s">
        <v>53</v>
      </c>
    </row>
    <row r="1103" spans="10:14">
      <c r="J1103" s="1" t="s">
        <v>2023</v>
      </c>
      <c r="K1103" s="20" t="str">
        <f>TEXT(J1103,"YYYY")</f>
        <v>2013</v>
      </c>
      <c r="L1103" s="1">
        <f>H1103-(TEXT(I1103,"YYYY")-TEXT(J1103,"YYYY"))</f>
        <v>113</v>
      </c>
      <c r="M1103" s="1" t="s">
        <v>79</v>
      </c>
      <c r="N1103" s="20" t="s">
        <v>53</v>
      </c>
    </row>
    <row r="1104" spans="10:14">
      <c r="J1104" s="1" t="s">
        <v>8304</v>
      </c>
      <c r="K1104" s="20" t="str">
        <f>TEXT(J1104,"YYYY")</f>
        <v>2013</v>
      </c>
      <c r="L1104" s="1">
        <f>H1104-(TEXT(I1104,"YYYY")-TEXT(J1104,"YYYY"))</f>
        <v>113</v>
      </c>
      <c r="M1104" s="1" t="s">
        <v>79</v>
      </c>
      <c r="N1104" s="20" t="s">
        <v>53</v>
      </c>
    </row>
    <row r="1105" spans="10:14">
      <c r="J1105" s="1" t="s">
        <v>3704</v>
      </c>
      <c r="K1105" s="20" t="str">
        <f>TEXT(J1105,"YYYY")</f>
        <v>2013</v>
      </c>
      <c r="L1105" s="1">
        <f>H1105-(TEXT(I1105,"YYYY")-TEXT(J1105,"YYYY"))</f>
        <v>113</v>
      </c>
      <c r="M1105" s="1"/>
      <c r="N1105" s="20" t="s">
        <v>53</v>
      </c>
    </row>
    <row r="1106" spans="10:14">
      <c r="J1106" s="1" t="s">
        <v>8409</v>
      </c>
      <c r="K1106" s="20" t="str">
        <f>TEXT(J1106,"YYYY")</f>
        <v>2013</v>
      </c>
      <c r="L1106" s="1">
        <f>H1106-(TEXT(I1106,"YYYY")-TEXT(J1106,"YYYY"))</f>
        <v>113</v>
      </c>
      <c r="M1106" s="1"/>
      <c r="N1106" s="20" t="s">
        <v>53</v>
      </c>
    </row>
    <row r="1107" spans="10:14">
      <c r="J1107" s="1" t="s">
        <v>8409</v>
      </c>
      <c r="K1107" s="20" t="str">
        <f>TEXT(J1107,"YYYY")</f>
        <v>2013</v>
      </c>
      <c r="L1107" s="1">
        <f>H1107-(TEXT(I1107,"YYYY")-TEXT(J1107,"YYYY"))</f>
        <v>113</v>
      </c>
      <c r="M1107" s="1" t="s">
        <v>60</v>
      </c>
      <c r="N1107" s="20" t="s">
        <v>53</v>
      </c>
    </row>
    <row r="1108" spans="10:14">
      <c r="J1108" s="1" t="s">
        <v>8409</v>
      </c>
      <c r="K1108" s="20" t="str">
        <f>TEXT(J1108,"YYYY")</f>
        <v>2013</v>
      </c>
      <c r="L1108" s="1">
        <f>H1108-(TEXT(I1108,"YYYY")-TEXT(J1108,"YYYY"))</f>
        <v>113</v>
      </c>
      <c r="M1108" s="1" t="s">
        <v>60</v>
      </c>
      <c r="N1108" s="20" t="s">
        <v>53</v>
      </c>
    </row>
    <row r="1109" spans="10:14">
      <c r="J1109" s="1" t="s">
        <v>6947</v>
      </c>
      <c r="K1109" s="20" t="str">
        <f>TEXT(J1109,"YYYY")</f>
        <v>2013</v>
      </c>
      <c r="L1109" s="1">
        <f>H1109-(TEXT(I1109,"YYYY")-TEXT(J1109,"YYYY"))</f>
        <v>113</v>
      </c>
      <c r="M1109" s="1" t="s">
        <v>60</v>
      </c>
      <c r="N1109" s="20" t="s">
        <v>53</v>
      </c>
    </row>
    <row r="1110" spans="10:14">
      <c r="J1110" s="1" t="s">
        <v>8304</v>
      </c>
      <c r="K1110" s="20" t="str">
        <f>TEXT(J1110,"YYYY")</f>
        <v>2013</v>
      </c>
      <c r="L1110" s="1">
        <f>H1110-(TEXT(I1110,"YYYY")-TEXT(J1110,"YYYY"))</f>
        <v>113</v>
      </c>
      <c r="M1110" s="1" t="s">
        <v>60</v>
      </c>
      <c r="N1110" s="20" t="s">
        <v>53</v>
      </c>
    </row>
    <row r="1111" spans="10:14">
      <c r="J1111" s="1" t="s">
        <v>6947</v>
      </c>
      <c r="K1111" s="20" t="str">
        <f>TEXT(J1111,"YYYY")</f>
        <v>2013</v>
      </c>
      <c r="L1111" s="1">
        <f>H1111-(TEXT(I1111,"YYYY")-TEXT(J1111,"YYYY"))</f>
        <v>113</v>
      </c>
      <c r="M1111" s="1" t="s">
        <v>79</v>
      </c>
      <c r="N1111" s="20" t="s">
        <v>53</v>
      </c>
    </row>
    <row r="1112" spans="10:14">
      <c r="J1112" s="1" t="s">
        <v>8822</v>
      </c>
      <c r="K1112" s="20" t="str">
        <f>TEXT(J1112,"YYYY")</f>
        <v>2013</v>
      </c>
      <c r="L1112" s="1">
        <f>H1112-(TEXT(I1112,"YYYY")-TEXT(J1112,"YYYY"))</f>
        <v>113</v>
      </c>
      <c r="M1112" s="1" t="s">
        <v>60</v>
      </c>
      <c r="N1112" s="20" t="s">
        <v>53</v>
      </c>
    </row>
    <row r="1113" spans="10:14">
      <c r="J1113" s="1" t="s">
        <v>7183</v>
      </c>
      <c r="K1113" s="20" t="str">
        <f>TEXT(J1113,"YYYY")</f>
        <v>2013</v>
      </c>
      <c r="L1113" s="1">
        <f>H1113-(TEXT(I1113,"YYYY")-TEXT(J1113,"YYYY"))</f>
        <v>113</v>
      </c>
      <c r="M1113" s="1" t="s">
        <v>79</v>
      </c>
      <c r="N1113" s="20" t="s">
        <v>53</v>
      </c>
    </row>
    <row r="1114" spans="10:14">
      <c r="J1114" s="1" t="s">
        <v>8835</v>
      </c>
      <c r="K1114" s="20" t="str">
        <f>TEXT(J1114,"YYYY")</f>
        <v>2013</v>
      </c>
      <c r="L1114" s="1">
        <f>H1114-(TEXT(I1114,"YYYY")-TEXT(J1114,"YYYY"))</f>
        <v>113</v>
      </c>
      <c r="M1114" s="1" t="s">
        <v>79</v>
      </c>
      <c r="N1114" s="20" t="s">
        <v>53</v>
      </c>
    </row>
    <row r="1115" spans="10:14">
      <c r="J1115" s="1" t="s">
        <v>8849</v>
      </c>
      <c r="K1115" s="20" t="str">
        <f>TEXT(J1115,"YYYY")</f>
        <v>2013</v>
      </c>
      <c r="L1115" s="1">
        <f>H1115-(TEXT(I1115,"YYYY")-TEXT(J1115,"YYYY"))</f>
        <v>113</v>
      </c>
      <c r="M1115" s="1" t="s">
        <v>60</v>
      </c>
      <c r="N1115" s="20" t="s">
        <v>53</v>
      </c>
    </row>
    <row r="1116" spans="10:14">
      <c r="J1116" s="1" t="s">
        <v>8822</v>
      </c>
      <c r="K1116" s="20" t="str">
        <f>TEXT(J1116,"YYYY")</f>
        <v>2013</v>
      </c>
      <c r="L1116" s="1">
        <f>H1116-(TEXT(I1116,"YYYY")-TEXT(J1116,"YYYY"))</f>
        <v>113</v>
      </c>
      <c r="M1116" s="1" t="s">
        <v>60</v>
      </c>
      <c r="N1116" s="20" t="s">
        <v>53</v>
      </c>
    </row>
    <row r="1117" spans="10:14">
      <c r="J1117" s="1" t="s">
        <v>7183</v>
      </c>
      <c r="K1117" s="20" t="str">
        <f>TEXT(J1117,"YYYY")</f>
        <v>2013</v>
      </c>
      <c r="L1117" s="1">
        <f>H1117-(TEXT(I1117,"YYYY")-TEXT(J1117,"YYYY"))</f>
        <v>113</v>
      </c>
      <c r="M1117" s="1" t="s">
        <v>79</v>
      </c>
      <c r="N1117" s="20" t="s">
        <v>53</v>
      </c>
    </row>
    <row r="1118" spans="10:14">
      <c r="J1118" s="1" t="s">
        <v>8874</v>
      </c>
      <c r="K1118" s="20" t="str">
        <f>TEXT(J1118,"YYYY")</f>
        <v>2013</v>
      </c>
      <c r="L1118" s="1">
        <f>H1118-(TEXT(I1118,"YYYY")-TEXT(J1118,"YYYY"))</f>
        <v>113</v>
      </c>
      <c r="M1118" s="1" t="s">
        <v>79</v>
      </c>
      <c r="N1118" s="20" t="s">
        <v>53</v>
      </c>
    </row>
    <row r="1119" spans="10:14">
      <c r="J1119" s="1" t="s">
        <v>8877</v>
      </c>
      <c r="K1119" s="20" t="str">
        <f>TEXT(J1119,"YYYY")</f>
        <v>2013</v>
      </c>
      <c r="L1119" s="1">
        <f>H1119-(TEXT(I1119,"YYYY")-TEXT(J1119,"YYYY"))</f>
        <v>113</v>
      </c>
      <c r="M1119" s="1" t="s">
        <v>60</v>
      </c>
      <c r="N1119" s="20" t="s">
        <v>53</v>
      </c>
    </row>
    <row r="1120" spans="10:14">
      <c r="J1120" s="1" t="s">
        <v>3217</v>
      </c>
      <c r="K1120" s="20" t="str">
        <f>TEXT(J1120,"YYYY")</f>
        <v>2013</v>
      </c>
      <c r="L1120" s="1">
        <f>H1120-(TEXT(I1120,"YYYY")-TEXT(J1120,"YYYY"))</f>
        <v>113</v>
      </c>
      <c r="M1120" s="1" t="s">
        <v>79</v>
      </c>
      <c r="N1120" s="20" t="s">
        <v>53</v>
      </c>
    </row>
    <row r="1121" spans="10:14">
      <c r="J1121" s="1" t="s">
        <v>6038</v>
      </c>
      <c r="K1121" s="20" t="str">
        <f>TEXT(J1121,"YYYY")</f>
        <v>2013</v>
      </c>
      <c r="L1121" s="1">
        <f>H1121-(TEXT(I1121,"YYYY")-TEXT(J1121,"YYYY"))</f>
        <v>113</v>
      </c>
      <c r="M1121" s="1" t="s">
        <v>60</v>
      </c>
      <c r="N1121" s="20" t="s">
        <v>53</v>
      </c>
    </row>
    <row r="1122" spans="10:14">
      <c r="J1122" s="1" t="s">
        <v>9216</v>
      </c>
      <c r="K1122" s="20" t="str">
        <f>TEXT(J1122,"YYYY")</f>
        <v>2013</v>
      </c>
      <c r="L1122" s="1">
        <f>H1122-(TEXT(I1122,"YYYY")-TEXT(J1122,"YYYY"))</f>
        <v>113</v>
      </c>
      <c r="M1122" s="1" t="s">
        <v>79</v>
      </c>
      <c r="N1122" s="20" t="s">
        <v>53</v>
      </c>
    </row>
    <row r="1123" spans="10:14">
      <c r="J1123" s="1" t="s">
        <v>4019</v>
      </c>
      <c r="K1123" s="20" t="str">
        <f>TEXT(J1123,"YYYY")</f>
        <v>2013</v>
      </c>
      <c r="L1123" s="1">
        <f>H1123-(TEXT(I1123,"YYYY")-TEXT(J1123,"YYYY"))</f>
        <v>113</v>
      </c>
      <c r="M1123" s="1" t="s">
        <v>60</v>
      </c>
      <c r="N1123" s="20" t="s">
        <v>53</v>
      </c>
    </row>
    <row r="1124" spans="10:14">
      <c r="J1124" s="1" t="s">
        <v>4864</v>
      </c>
      <c r="K1124" s="20" t="str">
        <f>TEXT(J1124,"YYYY")</f>
        <v>2013</v>
      </c>
      <c r="L1124" s="1">
        <f>H1124-(TEXT(I1124,"YYYY")-TEXT(J1124,"YYYY"))</f>
        <v>113</v>
      </c>
      <c r="M1124" s="1" t="s">
        <v>79</v>
      </c>
      <c r="N1124" s="20" t="s">
        <v>53</v>
      </c>
    </row>
    <row r="1125" spans="10:14">
      <c r="J1125" s="1" t="s">
        <v>7347</v>
      </c>
      <c r="K1125" s="20" t="str">
        <f>TEXT(J1125,"YYYY")</f>
        <v>2013</v>
      </c>
      <c r="L1125" s="1">
        <f>H1125-(TEXT(I1125,"YYYY")-TEXT(J1125,"YYYY"))</f>
        <v>113</v>
      </c>
      <c r="M1125" s="1" t="s">
        <v>79</v>
      </c>
      <c r="N1125" s="20" t="s">
        <v>53</v>
      </c>
    </row>
    <row r="1126" spans="10:14">
      <c r="J1126" s="1" t="s">
        <v>9287</v>
      </c>
      <c r="K1126" s="20" t="str">
        <f>TEXT(J1126,"YYYY")</f>
        <v>2013</v>
      </c>
      <c r="L1126" s="1">
        <f>H1126-(TEXT(I1126,"YYYY")-TEXT(J1126,"YYYY"))</f>
        <v>113</v>
      </c>
      <c r="M1126" s="1" t="s">
        <v>60</v>
      </c>
      <c r="N1126" s="20" t="s">
        <v>53</v>
      </c>
    </row>
    <row r="1127" spans="10:14">
      <c r="J1127" s="1" t="s">
        <v>8849</v>
      </c>
      <c r="K1127" s="20" t="str">
        <f>TEXT(J1127,"YYYY")</f>
        <v>2013</v>
      </c>
      <c r="L1127" s="1">
        <f>H1127-(TEXT(I1127,"YYYY")-TEXT(J1127,"YYYY"))</f>
        <v>113</v>
      </c>
      <c r="M1127" s="1" t="s">
        <v>79</v>
      </c>
      <c r="N1127" s="20" t="s">
        <v>53</v>
      </c>
    </row>
    <row r="1128" spans="10:14">
      <c r="J1128" s="1" t="s">
        <v>9478</v>
      </c>
      <c r="K1128" s="20" t="str">
        <f>TEXT(J1128,"YYYY")</f>
        <v>2013</v>
      </c>
      <c r="L1128" s="1">
        <f>H1128-(TEXT(I1128,"YYYY")-TEXT(J1128,"YYYY"))</f>
        <v>113</v>
      </c>
      <c r="M1128" s="1" t="s">
        <v>79</v>
      </c>
      <c r="N1128" s="20" t="s">
        <v>53</v>
      </c>
    </row>
    <row r="1129" spans="10:14">
      <c r="J1129" s="1" t="s">
        <v>9553</v>
      </c>
      <c r="K1129" s="20" t="str">
        <f>TEXT(J1129,"YYYY")</f>
        <v>2013</v>
      </c>
      <c r="L1129" s="1">
        <f>H1129-(TEXT(I1129,"YYYY")-TEXT(J1129,"YYYY"))</f>
        <v>113</v>
      </c>
      <c r="M1129" s="1" t="s">
        <v>79</v>
      </c>
      <c r="N1129" s="20" t="s">
        <v>53</v>
      </c>
    </row>
    <row r="1130" spans="10:14">
      <c r="J1130" s="1" t="s">
        <v>1471</v>
      </c>
      <c r="K1130" s="20" t="str">
        <f>TEXT(J1130,"YYYY")</f>
        <v>2013</v>
      </c>
      <c r="L1130" s="1">
        <f>H1130-(TEXT(I1130,"YYYY")-TEXT(J1130,"YYYY"))</f>
        <v>113</v>
      </c>
      <c r="M1130" s="1" t="s">
        <v>60</v>
      </c>
      <c r="N1130" s="20" t="s">
        <v>53</v>
      </c>
    </row>
    <row r="1131" spans="10:14">
      <c r="J1131" s="1" t="s">
        <v>2023</v>
      </c>
      <c r="K1131" s="20" t="str">
        <f>TEXT(J1131,"YYYY")</f>
        <v>2013</v>
      </c>
      <c r="L1131" s="1">
        <f>H1131-(TEXT(I1131,"YYYY")-TEXT(J1131,"YYYY"))</f>
        <v>113</v>
      </c>
      <c r="M1131" s="1" t="s">
        <v>79</v>
      </c>
      <c r="N1131" s="20" t="s">
        <v>53</v>
      </c>
    </row>
    <row r="1132" spans="10:14">
      <c r="J1132" s="1" t="s">
        <v>3943</v>
      </c>
      <c r="K1132" s="20" t="str">
        <f>TEXT(J1132,"YYYY")</f>
        <v>2013</v>
      </c>
      <c r="L1132" s="1">
        <f>H1132-(TEXT(I1132,"YYYY")-TEXT(J1132,"YYYY"))</f>
        <v>113</v>
      </c>
      <c r="M1132" s="1" t="s">
        <v>60</v>
      </c>
      <c r="N1132" s="20" t="s">
        <v>53</v>
      </c>
    </row>
    <row r="1133" spans="10:14">
      <c r="J1133" s="1" t="s">
        <v>6558</v>
      </c>
      <c r="K1133" s="20" t="str">
        <f>TEXT(J1133,"YYYY")</f>
        <v>2013</v>
      </c>
      <c r="L1133" s="1">
        <f>H1133-(TEXT(I1133,"YYYY")-TEXT(J1133,"YYYY"))</f>
        <v>113</v>
      </c>
      <c r="M1133" s="1" t="s">
        <v>60</v>
      </c>
      <c r="N1133" s="20" t="s">
        <v>53</v>
      </c>
    </row>
    <row r="1134" spans="10:14">
      <c r="J1134" s="1" t="s">
        <v>5694</v>
      </c>
      <c r="K1134" s="20" t="str">
        <f>TEXT(J1134,"YYYY")</f>
        <v>2013</v>
      </c>
      <c r="L1134" s="1">
        <f>H1134-(TEXT(I1134,"YYYY")-TEXT(J1134,"YYYY"))</f>
        <v>113</v>
      </c>
      <c r="M1134" s="1" t="s">
        <v>79</v>
      </c>
      <c r="N1134" s="20" t="s">
        <v>53</v>
      </c>
    </row>
    <row r="1135" spans="10:14">
      <c r="J1135" s="1" t="s">
        <v>4019</v>
      </c>
      <c r="K1135" s="20" t="str">
        <f>TEXT(J1135,"YYYY")</f>
        <v>2013</v>
      </c>
      <c r="L1135" s="1">
        <f>H1135-(TEXT(I1135,"YYYY")-TEXT(J1135,"YYYY"))</f>
        <v>113</v>
      </c>
      <c r="M1135" s="1" t="s">
        <v>79</v>
      </c>
      <c r="N1135" s="20" t="s">
        <v>53</v>
      </c>
    </row>
    <row r="1136" spans="10:14">
      <c r="J1136" s="1" t="s">
        <v>9892</v>
      </c>
      <c r="K1136" s="20" t="str">
        <f>TEXT(J1136,"YYYY")</f>
        <v>2013</v>
      </c>
      <c r="L1136" s="1">
        <f>H1136-(TEXT(I1136,"YYYY")-TEXT(J1136,"YYYY"))</f>
        <v>113</v>
      </c>
      <c r="M1136" s="1" t="s">
        <v>60</v>
      </c>
      <c r="N1136" s="20" t="s">
        <v>53</v>
      </c>
    </row>
    <row r="1137" spans="10:14">
      <c r="J1137" s="1" t="s">
        <v>2023</v>
      </c>
      <c r="K1137" s="20" t="str">
        <f>TEXT(J1137,"YYYY")</f>
        <v>2013</v>
      </c>
      <c r="L1137" s="1">
        <f>H1137-(TEXT(I1137,"YYYY")-TEXT(J1137,"YYYY"))</f>
        <v>113</v>
      </c>
      <c r="M1137" s="1" t="s">
        <v>79</v>
      </c>
      <c r="N1137" s="20" t="s">
        <v>53</v>
      </c>
    </row>
    <row r="1138" spans="10:14">
      <c r="J1138" s="1" t="s">
        <v>7885</v>
      </c>
      <c r="K1138" s="20" t="str">
        <f>TEXT(J1138,"YYYY")</f>
        <v>2013</v>
      </c>
      <c r="L1138" s="1">
        <f>H1138-(TEXT(I1138,"YYYY")-TEXT(J1138,"YYYY"))</f>
        <v>113</v>
      </c>
      <c r="M1138" s="1" t="s">
        <v>79</v>
      </c>
      <c r="N1138" s="20" t="s">
        <v>53</v>
      </c>
    </row>
    <row r="1139" spans="10:14">
      <c r="J1139" s="1" t="s">
        <v>9544</v>
      </c>
      <c r="K1139" s="20" t="str">
        <f>TEXT(J1139,"YYYY")</f>
        <v>2013</v>
      </c>
      <c r="L1139" s="1">
        <f>H1139-(TEXT(I1139,"YYYY")-TEXT(J1139,"YYYY"))</f>
        <v>113</v>
      </c>
      <c r="M1139" s="1" t="s">
        <v>60</v>
      </c>
      <c r="N1139" s="20" t="s">
        <v>53</v>
      </c>
    </row>
    <row r="1140" spans="10:14">
      <c r="J1140" s="1" t="s">
        <v>9964</v>
      </c>
      <c r="K1140" s="20" t="str">
        <f>TEXT(J1140,"YYYY")</f>
        <v>2013</v>
      </c>
      <c r="L1140" s="1">
        <f>H1140-(TEXT(I1140,"YYYY")-TEXT(J1140,"YYYY"))</f>
        <v>113</v>
      </c>
      <c r="M1140" s="1" t="s">
        <v>60</v>
      </c>
      <c r="N1140" s="20" t="s">
        <v>53</v>
      </c>
    </row>
    <row r="1141" spans="10:14">
      <c r="J1141" s="1" t="s">
        <v>9580</v>
      </c>
      <c r="K1141" s="20" t="str">
        <f>TEXT(J1141,"YYYY")</f>
        <v>2013</v>
      </c>
      <c r="L1141" s="1">
        <f>H1141-(TEXT(I1141,"YYYY")-TEXT(J1141,"YYYY"))</f>
        <v>113</v>
      </c>
      <c r="M1141" s="1" t="s">
        <v>79</v>
      </c>
      <c r="N1141" s="20" t="s">
        <v>53</v>
      </c>
    </row>
    <row r="1142" spans="10:14">
      <c r="J1142" s="1" t="s">
        <v>9978</v>
      </c>
      <c r="K1142" s="20" t="str">
        <f>TEXT(J1142,"YYYY")</f>
        <v>2013</v>
      </c>
      <c r="L1142" s="1">
        <f>H1142-(TEXT(I1142,"YYYY")-TEXT(J1142,"YYYY"))</f>
        <v>113</v>
      </c>
      <c r="M1142" s="1" t="s">
        <v>60</v>
      </c>
      <c r="N1142" s="20" t="s">
        <v>53</v>
      </c>
    </row>
    <row r="1143" spans="10:14">
      <c r="J1143" s="1" t="s">
        <v>4019</v>
      </c>
      <c r="K1143" s="20" t="str">
        <f>TEXT(J1143,"YYYY")</f>
        <v>2013</v>
      </c>
      <c r="L1143" s="1">
        <f>H1143-(TEXT(I1143,"YYYY")-TEXT(J1143,"YYYY"))</f>
        <v>113</v>
      </c>
      <c r="M1143" s="1" t="s">
        <v>79</v>
      </c>
      <c r="N1143" s="20" t="s">
        <v>53</v>
      </c>
    </row>
    <row r="1144" spans="10:14">
      <c r="J1144" s="1" t="s">
        <v>9551</v>
      </c>
      <c r="K1144" s="20" t="str">
        <f>TEXT(J1144,"YYYY")</f>
        <v>2013</v>
      </c>
      <c r="L1144" s="1">
        <f>H1144-(TEXT(I1144,"YYYY")-TEXT(J1144,"YYYY"))</f>
        <v>113</v>
      </c>
      <c r="M1144" s="1" t="s">
        <v>60</v>
      </c>
      <c r="N1144" s="20" t="s">
        <v>53</v>
      </c>
    </row>
    <row r="1145" spans="10:14">
      <c r="J1145" s="1" t="s">
        <v>10021</v>
      </c>
      <c r="K1145" s="20" t="str">
        <f>TEXT(J1145,"YYYY")</f>
        <v>2013</v>
      </c>
      <c r="L1145" s="1">
        <f>H1145-(TEXT(I1145,"YYYY")-TEXT(J1145,"YYYY"))</f>
        <v>113</v>
      </c>
      <c r="M1145" s="1" t="s">
        <v>60</v>
      </c>
      <c r="N1145" s="20" t="s">
        <v>53</v>
      </c>
    </row>
    <row r="1146" spans="10:14">
      <c r="J1146" s="1" t="s">
        <v>10028</v>
      </c>
      <c r="K1146" s="20" t="str">
        <f>TEXT(J1146,"YYYY")</f>
        <v>2013</v>
      </c>
      <c r="L1146" s="1">
        <f>H1146-(TEXT(I1146,"YYYY")-TEXT(J1146,"YYYY"))</f>
        <v>113</v>
      </c>
      <c r="M1146" s="1" t="s">
        <v>60</v>
      </c>
      <c r="N1146" s="20" t="s">
        <v>53</v>
      </c>
    </row>
    <row r="1147" spans="10:14">
      <c r="J1147" s="1" t="s">
        <v>6038</v>
      </c>
      <c r="K1147" s="20" t="str">
        <f>TEXT(J1147,"YYYY")</f>
        <v>2013</v>
      </c>
      <c r="L1147" s="1">
        <f>H1147-(TEXT(I1147,"YYYY")-TEXT(J1147,"YYYY"))</f>
        <v>113</v>
      </c>
      <c r="M1147" s="1" t="s">
        <v>79</v>
      </c>
      <c r="N1147" s="20" t="s">
        <v>53</v>
      </c>
    </row>
    <row r="1148" spans="10:14">
      <c r="J1148" s="1" t="s">
        <v>6732</v>
      </c>
      <c r="K1148" s="20" t="str">
        <f>TEXT(J1148,"YYYY")</f>
        <v>2013</v>
      </c>
      <c r="L1148" s="1">
        <f>H1148-(TEXT(I1148,"YYYY")-TEXT(J1148,"YYYY"))</f>
        <v>113</v>
      </c>
      <c r="M1148" s="1" t="s">
        <v>60</v>
      </c>
      <c r="N1148" s="20" t="s">
        <v>53</v>
      </c>
    </row>
    <row r="1149" spans="10:14">
      <c r="J1149" s="1" t="s">
        <v>10246</v>
      </c>
      <c r="K1149" s="20" t="str">
        <f>TEXT(J1149,"YYYY")</f>
        <v>2013</v>
      </c>
      <c r="L1149" s="1">
        <f>H1149-(TEXT(I1149,"YYYY")-TEXT(J1149,"YYYY"))</f>
        <v>113</v>
      </c>
      <c r="M1149" s="1" t="s">
        <v>79</v>
      </c>
      <c r="N1149" s="20" t="s">
        <v>53</v>
      </c>
    </row>
    <row r="1150" spans="10:14">
      <c r="J1150" s="1" t="s">
        <v>10257</v>
      </c>
      <c r="K1150" s="20" t="str">
        <f>TEXT(J1150,"YYYY")</f>
        <v>2013</v>
      </c>
      <c r="L1150" s="1">
        <f>H1150-(TEXT(I1150,"YYYY")-TEXT(J1150,"YYYY"))</f>
        <v>113</v>
      </c>
      <c r="M1150" s="1" t="s">
        <v>60</v>
      </c>
      <c r="N1150" s="20" t="s">
        <v>53</v>
      </c>
    </row>
    <row r="1151" spans="10:14">
      <c r="J1151" s="1" t="s">
        <v>10291</v>
      </c>
      <c r="K1151" s="20" t="str">
        <f>TEXT(J1151,"YYYY")</f>
        <v>2013</v>
      </c>
      <c r="L1151" s="1">
        <f>H1151-(TEXT(I1151,"YYYY")-TEXT(J1151,"YYYY"))</f>
        <v>113</v>
      </c>
      <c r="M1151" s="1" t="s">
        <v>60</v>
      </c>
      <c r="N1151" s="20" t="s">
        <v>53</v>
      </c>
    </row>
    <row r="1152" spans="10:14">
      <c r="J1152" s="1" t="s">
        <v>10310</v>
      </c>
      <c r="K1152" s="20" t="str">
        <f>TEXT(J1152,"YYYY")</f>
        <v>2013</v>
      </c>
      <c r="L1152" s="1">
        <f>H1152-(TEXT(I1152,"YYYY")-TEXT(J1152,"YYYY"))</f>
        <v>113</v>
      </c>
      <c r="M1152" s="1" t="s">
        <v>60</v>
      </c>
      <c r="N1152" s="20" t="s">
        <v>53</v>
      </c>
    </row>
    <row r="1153" spans="10:14">
      <c r="J1153" s="1" t="s">
        <v>9978</v>
      </c>
      <c r="K1153" s="20" t="str">
        <f>TEXT(J1153,"YYYY")</f>
        <v>2013</v>
      </c>
      <c r="L1153" s="1">
        <f>H1153-(TEXT(I1153,"YYYY")-TEXT(J1153,"YYYY"))</f>
        <v>113</v>
      </c>
      <c r="M1153" s="1" t="s">
        <v>79</v>
      </c>
      <c r="N1153" s="20" t="s">
        <v>53</v>
      </c>
    </row>
    <row r="1154" spans="10:14">
      <c r="J1154" s="1" t="s">
        <v>5079</v>
      </c>
      <c r="K1154" s="20" t="str">
        <f>TEXT(J1154,"YYYY")</f>
        <v>2013</v>
      </c>
      <c r="L1154" s="1">
        <f>H1154-(TEXT(I1154,"YYYY")-TEXT(J1154,"YYYY"))</f>
        <v>113</v>
      </c>
      <c r="M1154" s="1" t="s">
        <v>60</v>
      </c>
      <c r="N1154" s="20" t="s">
        <v>53</v>
      </c>
    </row>
    <row r="1155" spans="10:14">
      <c r="J1155" s="1" t="s">
        <v>9512</v>
      </c>
      <c r="K1155" s="20" t="str">
        <f>TEXT(J1155,"YYYY")</f>
        <v>2013</v>
      </c>
      <c r="L1155" s="1">
        <f>H1155-(TEXT(I1155,"YYYY")-TEXT(J1155,"YYYY"))</f>
        <v>113</v>
      </c>
      <c r="M1155" s="1" t="s">
        <v>79</v>
      </c>
      <c r="N1155" s="20" t="s">
        <v>53</v>
      </c>
    </row>
    <row r="1156" spans="10:14">
      <c r="J1156" s="1" t="s">
        <v>5694</v>
      </c>
      <c r="K1156" s="20" t="str">
        <f>TEXT(J1156,"YYYY")</f>
        <v>2013</v>
      </c>
      <c r="L1156" s="1">
        <f>H1156-(TEXT(I1156,"YYYY")-TEXT(J1156,"YYYY"))</f>
        <v>113</v>
      </c>
      <c r="M1156" s="1" t="s">
        <v>60</v>
      </c>
      <c r="N1156" s="20" t="s">
        <v>53</v>
      </c>
    </row>
    <row r="1157" spans="10:14">
      <c r="J1157" s="1" t="s">
        <v>9950</v>
      </c>
      <c r="K1157" s="20" t="str">
        <f>TEXT(J1157,"YYYY")</f>
        <v>2013</v>
      </c>
      <c r="L1157" s="1">
        <f>H1157-(TEXT(I1157,"YYYY")-TEXT(J1157,"YYYY"))</f>
        <v>113</v>
      </c>
      <c r="M1157" s="1" t="s">
        <v>60</v>
      </c>
      <c r="N1157" s="20" t="s">
        <v>53</v>
      </c>
    </row>
    <row r="1158" spans="10:14">
      <c r="J1158" s="1" t="s">
        <v>10372</v>
      </c>
      <c r="K1158" s="20" t="str">
        <f>TEXT(J1158,"YYYY")</f>
        <v>2013</v>
      </c>
      <c r="L1158" s="1">
        <f>H1158-(TEXT(I1158,"YYYY")-TEXT(J1158,"YYYY"))</f>
        <v>113</v>
      </c>
      <c r="M1158" s="1" t="s">
        <v>79</v>
      </c>
      <c r="N1158" s="20" t="s">
        <v>53</v>
      </c>
    </row>
    <row r="1159" spans="10:14">
      <c r="J1159" s="1" t="s">
        <v>10379</v>
      </c>
      <c r="K1159" s="20" t="str">
        <f>TEXT(J1159,"YYYY")</f>
        <v>2013</v>
      </c>
      <c r="L1159" s="1">
        <f>H1159-(TEXT(I1159,"YYYY")-TEXT(J1159,"YYYY"))</f>
        <v>113</v>
      </c>
      <c r="M1159" s="1" t="s">
        <v>60</v>
      </c>
      <c r="N1159" s="20" t="s">
        <v>53</v>
      </c>
    </row>
    <row r="1160" spans="10:14">
      <c r="J1160" s="1" t="s">
        <v>10021</v>
      </c>
      <c r="K1160" s="20" t="str">
        <f>TEXT(J1160,"YYYY")</f>
        <v>2013</v>
      </c>
      <c r="L1160" s="1">
        <f>H1160-(TEXT(I1160,"YYYY")-TEXT(J1160,"YYYY"))</f>
        <v>113</v>
      </c>
      <c r="M1160" s="1" t="s">
        <v>60</v>
      </c>
      <c r="N1160" s="20" t="s">
        <v>53</v>
      </c>
    </row>
    <row r="1161" spans="10:14">
      <c r="J1161" s="1" t="s">
        <v>5694</v>
      </c>
      <c r="K1161" s="20" t="str">
        <f>TEXT(J1161,"YYYY")</f>
        <v>2013</v>
      </c>
      <c r="L1161" s="1">
        <f>H1161-(TEXT(I1161,"YYYY")-TEXT(J1161,"YYYY"))</f>
        <v>113</v>
      </c>
      <c r="M1161" s="1" t="s">
        <v>79</v>
      </c>
      <c r="N1161" s="20" t="s">
        <v>53</v>
      </c>
    </row>
    <row r="1162" spans="10:14">
      <c r="J1162" s="1" t="s">
        <v>3943</v>
      </c>
      <c r="K1162" s="20" t="str">
        <f>TEXT(J1162,"YYYY")</f>
        <v>2013</v>
      </c>
      <c r="L1162" s="1">
        <f>H1162-(TEXT(I1162,"YYYY")-TEXT(J1162,"YYYY"))</f>
        <v>113</v>
      </c>
      <c r="M1162" s="1" t="s">
        <v>60</v>
      </c>
      <c r="N1162" s="20" t="s">
        <v>53</v>
      </c>
    </row>
    <row r="1163" spans="10:14">
      <c r="J1163" s="1" t="s">
        <v>9563</v>
      </c>
      <c r="K1163" s="20" t="str">
        <f>TEXT(J1163,"YYYY")</f>
        <v>2013</v>
      </c>
      <c r="L1163" s="1">
        <f>H1163-(TEXT(I1163,"YYYY")-TEXT(J1163,"YYYY"))</f>
        <v>113</v>
      </c>
      <c r="M1163" s="1" t="s">
        <v>60</v>
      </c>
      <c r="N1163" s="20" t="s">
        <v>53</v>
      </c>
    </row>
    <row r="1164" spans="10:14">
      <c r="J1164" s="1" t="s">
        <v>3217</v>
      </c>
      <c r="K1164" s="20" t="str">
        <f>TEXT(J1164,"YYYY")</f>
        <v>2013</v>
      </c>
      <c r="L1164" s="1">
        <f>H1164-(TEXT(I1164,"YYYY")-TEXT(J1164,"YYYY"))</f>
        <v>113</v>
      </c>
      <c r="M1164" s="1" t="s">
        <v>79</v>
      </c>
      <c r="N1164" s="20" t="s">
        <v>53</v>
      </c>
    </row>
    <row r="1165" spans="10:14">
      <c r="J1165" s="1" t="s">
        <v>3943</v>
      </c>
      <c r="K1165" s="20" t="str">
        <f>TEXT(J1165,"YYYY")</f>
        <v>2013</v>
      </c>
      <c r="L1165" s="1">
        <f>H1165-(TEXT(I1165,"YYYY")-TEXT(J1165,"YYYY"))</f>
        <v>113</v>
      </c>
      <c r="M1165" s="1" t="s">
        <v>79</v>
      </c>
      <c r="N1165" s="20" t="s">
        <v>53</v>
      </c>
    </row>
    <row r="1166" spans="10:14">
      <c r="J1166" s="1" t="s">
        <v>1471</v>
      </c>
      <c r="K1166" s="20" t="str">
        <f>TEXT(J1166,"YYYY")</f>
        <v>2013</v>
      </c>
      <c r="L1166" s="1">
        <f>H1166-(TEXT(I1166,"YYYY")-TEXT(J1166,"YYYY"))</f>
        <v>113</v>
      </c>
      <c r="M1166" s="1" t="s">
        <v>60</v>
      </c>
      <c r="N1166" s="20" t="s">
        <v>53</v>
      </c>
    </row>
    <row r="1167" spans="10:14">
      <c r="J1167" s="1" t="s">
        <v>4019</v>
      </c>
      <c r="K1167" s="20" t="str">
        <f>TEXT(J1167,"YYYY")</f>
        <v>2013</v>
      </c>
      <c r="L1167" s="1">
        <f>H1167-(TEXT(I1167,"YYYY")-TEXT(J1167,"YYYY"))</f>
        <v>113</v>
      </c>
      <c r="M1167" s="1" t="s">
        <v>60</v>
      </c>
      <c r="N1167" s="20" t="s">
        <v>53</v>
      </c>
    </row>
    <row r="1168" spans="10:14">
      <c r="J1168" s="1" t="s">
        <v>6287</v>
      </c>
      <c r="K1168" s="20" t="str">
        <f>TEXT(J1168,"YYYY")</f>
        <v>2013</v>
      </c>
      <c r="L1168" s="1">
        <f>H1168-(TEXT(I1168,"YYYY")-TEXT(J1168,"YYYY"))</f>
        <v>113</v>
      </c>
      <c r="M1168" s="1" t="s">
        <v>79</v>
      </c>
      <c r="N1168" s="20" t="s">
        <v>53</v>
      </c>
    </row>
    <row r="1169" spans="10:14">
      <c r="J1169" s="1" t="s">
        <v>10290</v>
      </c>
      <c r="K1169" s="20" t="str">
        <f>TEXT(J1169,"YYYY")</f>
        <v>2013</v>
      </c>
      <c r="L1169" s="1">
        <f>H1169-(TEXT(I1169,"YYYY")-TEXT(J1169,"YYYY"))</f>
        <v>113</v>
      </c>
      <c r="M1169" s="1" t="s">
        <v>60</v>
      </c>
      <c r="N1169" s="20" t="s">
        <v>53</v>
      </c>
    </row>
    <row r="1170" spans="10:14">
      <c r="J1170" s="1" t="s">
        <v>3217</v>
      </c>
      <c r="K1170" s="20" t="str">
        <f>TEXT(J1170,"YYYY")</f>
        <v>2013</v>
      </c>
      <c r="L1170" s="1">
        <f>H1170-(TEXT(I1170,"YYYY")-TEXT(J1170,"YYYY"))</f>
        <v>113</v>
      </c>
      <c r="M1170" s="1" t="s">
        <v>60</v>
      </c>
      <c r="N1170" s="20" t="s">
        <v>53</v>
      </c>
    </row>
    <row r="1171" spans="10:14">
      <c r="J1171" s="1" t="s">
        <v>1471</v>
      </c>
      <c r="K1171" s="20" t="str">
        <f>TEXT(J1171,"YYYY")</f>
        <v>2013</v>
      </c>
      <c r="L1171" s="1">
        <f>H1171-(TEXT(I1171,"YYYY")-TEXT(J1171,"YYYY"))</f>
        <v>113</v>
      </c>
      <c r="M1171" s="1" t="s">
        <v>60</v>
      </c>
      <c r="N1171" s="20" t="s">
        <v>53</v>
      </c>
    </row>
    <row r="1172" spans="10:14">
      <c r="J1172" s="1" t="s">
        <v>10457</v>
      </c>
      <c r="K1172" s="20" t="str">
        <f>TEXT(J1172,"YYYY")</f>
        <v>2013</v>
      </c>
      <c r="L1172" s="1">
        <f>H1172-(TEXT(I1172,"YYYY")-TEXT(J1172,"YYYY"))</f>
        <v>113</v>
      </c>
      <c r="M1172" s="1" t="s">
        <v>60</v>
      </c>
      <c r="N1172" s="20" t="s">
        <v>53</v>
      </c>
    </row>
    <row r="1173" spans="10:14">
      <c r="J1173" s="1" t="s">
        <v>10563</v>
      </c>
      <c r="K1173" s="20" t="str">
        <f>TEXT(J1173,"YYYY")</f>
        <v>2013</v>
      </c>
      <c r="L1173" s="1">
        <f>H1173-(TEXT(I1173,"YYYY")-TEXT(J1173,"YYYY"))</f>
        <v>113</v>
      </c>
      <c r="M1173" s="1" t="s">
        <v>60</v>
      </c>
      <c r="N1173" s="20" t="s">
        <v>53</v>
      </c>
    </row>
    <row r="1174" spans="10:14">
      <c r="J1174" s="1" t="s">
        <v>4019</v>
      </c>
      <c r="K1174" s="20" t="str">
        <f>TEXT(J1174,"YYYY")</f>
        <v>2013</v>
      </c>
      <c r="L1174" s="1">
        <f>H1174-(TEXT(I1174,"YYYY")-TEXT(J1174,"YYYY"))</f>
        <v>113</v>
      </c>
      <c r="M1174" s="1" t="s">
        <v>79</v>
      </c>
      <c r="N1174" s="20" t="s">
        <v>53</v>
      </c>
    </row>
    <row r="1175" spans="10:14">
      <c r="J1175" s="1" t="s">
        <v>2023</v>
      </c>
      <c r="K1175" s="20" t="str">
        <f>TEXT(J1175,"YYYY")</f>
        <v>2013</v>
      </c>
      <c r="L1175" s="1">
        <f>H1175-(TEXT(I1175,"YYYY")-TEXT(J1175,"YYYY"))</f>
        <v>113</v>
      </c>
      <c r="M1175" s="1" t="s">
        <v>79</v>
      </c>
      <c r="N1175" s="20" t="s">
        <v>53</v>
      </c>
    </row>
    <row r="1176" spans="10:14">
      <c r="J1176" s="1" t="s">
        <v>8877</v>
      </c>
      <c r="K1176" s="20" t="str">
        <f>TEXT(J1176,"YYYY")</f>
        <v>2013</v>
      </c>
      <c r="L1176" s="1">
        <f>H1176-(TEXT(I1176,"YYYY")-TEXT(J1176,"YYYY"))</f>
        <v>113</v>
      </c>
      <c r="M1176" s="1" t="s">
        <v>60</v>
      </c>
      <c r="N1176" s="20" t="s">
        <v>53</v>
      </c>
    </row>
    <row r="1177" spans="10:14">
      <c r="J1177" s="1" t="s">
        <v>1262</v>
      </c>
      <c r="K1177" s="20" t="str">
        <f>TEXT(J1177,"YYYY")</f>
        <v>2013</v>
      </c>
      <c r="L1177" s="1">
        <f>H1177-(TEXT(I1177,"YYYY")-TEXT(J1177,"YYYY"))</f>
        <v>113</v>
      </c>
      <c r="M1177" s="1" t="s">
        <v>79</v>
      </c>
      <c r="N1177" s="20" t="s">
        <v>53</v>
      </c>
    </row>
    <row r="1178" spans="10:14">
      <c r="J1178" s="1" t="s">
        <v>11225</v>
      </c>
      <c r="K1178" s="20" t="str">
        <f>TEXT(J1178,"YYYY")</f>
        <v>2013</v>
      </c>
      <c r="L1178" s="1">
        <f>H1178-(TEXT(I1178,"YYYY")-TEXT(J1178,"YYYY"))</f>
        <v>113</v>
      </c>
      <c r="M1178" s="1" t="s">
        <v>60</v>
      </c>
      <c r="N1178" s="20" t="s">
        <v>53</v>
      </c>
    </row>
    <row r="1179" spans="10:14">
      <c r="J1179" s="1" t="s">
        <v>6287</v>
      </c>
      <c r="K1179" s="20" t="str">
        <f>TEXT(J1179,"YYYY")</f>
        <v>2013</v>
      </c>
      <c r="L1179" s="1">
        <f>H1179-(TEXT(I1179,"YYYY")-TEXT(J1179,"YYYY"))</f>
        <v>113</v>
      </c>
      <c r="M1179" s="1" t="s">
        <v>79</v>
      </c>
      <c r="N1179" s="20" t="s">
        <v>53</v>
      </c>
    </row>
    <row r="1180" spans="10:14">
      <c r="J1180" s="1" t="s">
        <v>1619</v>
      </c>
      <c r="K1180" s="20" t="str">
        <f>TEXT(J1180,"YYYY")</f>
        <v>2013</v>
      </c>
      <c r="L1180" s="1">
        <f>H1180-(TEXT(I1180,"YYYY")-TEXT(J1180,"YYYY"))</f>
        <v>113</v>
      </c>
      <c r="M1180" s="1" t="s">
        <v>79</v>
      </c>
      <c r="N1180" s="20" t="s">
        <v>53</v>
      </c>
    </row>
    <row r="1181" spans="10:14">
      <c r="J1181" s="1" t="s">
        <v>8835</v>
      </c>
      <c r="K1181" s="20" t="str">
        <f>TEXT(J1181,"YYYY")</f>
        <v>2013</v>
      </c>
      <c r="L1181" s="1">
        <f>H1181-(TEXT(I1181,"YYYY")-TEXT(J1181,"YYYY"))</f>
        <v>113</v>
      </c>
      <c r="M1181" s="1" t="s">
        <v>60</v>
      </c>
      <c r="N1181" s="20" t="s">
        <v>53</v>
      </c>
    </row>
    <row r="1182" spans="10:14">
      <c r="J1182" s="1" t="s">
        <v>8849</v>
      </c>
      <c r="K1182" s="20" t="str">
        <f>TEXT(J1182,"YYYY")</f>
        <v>2013</v>
      </c>
      <c r="L1182" s="1">
        <f>H1182-(TEXT(I1182,"YYYY")-TEXT(J1182,"YYYY"))</f>
        <v>113</v>
      </c>
      <c r="M1182" s="1" t="s">
        <v>60</v>
      </c>
      <c r="N1182" s="20" t="s">
        <v>53</v>
      </c>
    </row>
    <row r="1183" spans="10:14">
      <c r="J1183" s="1" t="s">
        <v>9724</v>
      </c>
      <c r="K1183" s="20" t="str">
        <f>TEXT(J1183,"YYYY")</f>
        <v>2013</v>
      </c>
      <c r="L1183" s="1">
        <f>H1183-(TEXT(I1183,"YYYY")-TEXT(J1183,"YYYY"))</f>
        <v>113</v>
      </c>
      <c r="M1183" s="1" t="s">
        <v>60</v>
      </c>
      <c r="N1183" s="20" t="s">
        <v>53</v>
      </c>
    </row>
    <row r="1184" spans="10:14">
      <c r="J1184" s="1" t="s">
        <v>2023</v>
      </c>
      <c r="K1184" s="20" t="str">
        <f>TEXT(J1184,"YYYY")</f>
        <v>2013</v>
      </c>
      <c r="L1184" s="1">
        <f>H1184-(TEXT(I1184,"YYYY")-TEXT(J1184,"YYYY"))</f>
        <v>113</v>
      </c>
      <c r="M1184" s="1" t="s">
        <v>60</v>
      </c>
      <c r="N1184" s="20" t="s">
        <v>53</v>
      </c>
    </row>
    <row r="1185" spans="10:14">
      <c r="J1185" s="1" t="s">
        <v>2023</v>
      </c>
      <c r="K1185" s="20" t="str">
        <f>TEXT(J1185,"YYYY")</f>
        <v>2013</v>
      </c>
      <c r="L1185" s="1">
        <f>H1185-(TEXT(I1185,"YYYY")-TEXT(J1185,"YYYY"))</f>
        <v>113</v>
      </c>
      <c r="M1185" s="1" t="s">
        <v>79</v>
      </c>
      <c r="N1185" s="20" t="s">
        <v>53</v>
      </c>
    </row>
    <row r="1186" spans="10:14">
      <c r="J1186" s="1" t="s">
        <v>11384</v>
      </c>
      <c r="K1186" s="20" t="str">
        <f>TEXT(J1186,"YYYY")</f>
        <v>2013</v>
      </c>
      <c r="L1186" s="1">
        <f>H1186-(TEXT(I1186,"YYYY")-TEXT(J1186,"YYYY"))</f>
        <v>113</v>
      </c>
      <c r="M1186" s="1" t="s">
        <v>60</v>
      </c>
      <c r="N1186" s="20" t="s">
        <v>53</v>
      </c>
    </row>
    <row r="1187" spans="10:14">
      <c r="J1187" s="1" t="s">
        <v>2023</v>
      </c>
      <c r="K1187" s="20" t="str">
        <f>TEXT(J1187,"YYYY")</f>
        <v>2013</v>
      </c>
      <c r="L1187" s="1">
        <f>H1187-(TEXT(I1187,"YYYY")-TEXT(J1187,"YYYY"))</f>
        <v>113</v>
      </c>
      <c r="M1187" s="1" t="s">
        <v>79</v>
      </c>
      <c r="N1187" s="20" t="s">
        <v>53</v>
      </c>
    </row>
    <row r="1188" spans="10:14">
      <c r="J1188" s="1" t="s">
        <v>8822</v>
      </c>
      <c r="K1188" s="20" t="str">
        <f>TEXT(J1188,"YYYY")</f>
        <v>2013</v>
      </c>
      <c r="L1188" s="1">
        <f>H1188-(TEXT(I1188,"YYYY")-TEXT(J1188,"YYYY"))</f>
        <v>113</v>
      </c>
      <c r="M1188" s="1" t="s">
        <v>79</v>
      </c>
      <c r="N1188" s="20" t="s">
        <v>53</v>
      </c>
    </row>
    <row r="1189" spans="10:14">
      <c r="J1189" s="1" t="s">
        <v>11445</v>
      </c>
      <c r="K1189" s="20" t="str">
        <f>TEXT(J1189,"YYYY")</f>
        <v>2013</v>
      </c>
      <c r="L1189" s="1">
        <f>H1189-(TEXT(I1189,"YYYY")-TEXT(J1189,"YYYY"))</f>
        <v>113</v>
      </c>
      <c r="M1189" s="1" t="s">
        <v>60</v>
      </c>
      <c r="N1189" s="20" t="s">
        <v>53</v>
      </c>
    </row>
    <row r="1190" spans="10:14">
      <c r="J1190" s="1" t="s">
        <v>2023</v>
      </c>
      <c r="K1190" s="20" t="str">
        <f>TEXT(J1190,"YYYY")</f>
        <v>2013</v>
      </c>
      <c r="L1190" s="1">
        <f>H1190-(TEXT(I1190,"YYYY")-TEXT(J1190,"YYYY"))</f>
        <v>113</v>
      </c>
      <c r="M1190" s="1" t="s">
        <v>60</v>
      </c>
      <c r="N1190" s="20" t="s">
        <v>53</v>
      </c>
    </row>
    <row r="1191" spans="10:14">
      <c r="J1191" s="1" t="s">
        <v>6947</v>
      </c>
      <c r="K1191" s="20" t="str">
        <f>TEXT(J1191,"YYYY")</f>
        <v>2013</v>
      </c>
      <c r="L1191" s="1">
        <f>H1191-(TEXT(I1191,"YYYY")-TEXT(J1191,"YYYY"))</f>
        <v>113</v>
      </c>
      <c r="M1191" s="1" t="s">
        <v>60</v>
      </c>
      <c r="N1191" s="20" t="s">
        <v>53</v>
      </c>
    </row>
    <row r="1192" spans="10:14">
      <c r="J1192" s="1" t="s">
        <v>11619</v>
      </c>
      <c r="K1192" s="20" t="str">
        <f>TEXT(J1192,"YYYY")</f>
        <v>2013</v>
      </c>
      <c r="L1192" s="1">
        <f>H1192-(TEXT(I1192,"YYYY")-TEXT(J1192,"YYYY"))</f>
        <v>113</v>
      </c>
      <c r="M1192" s="1" t="s">
        <v>60</v>
      </c>
      <c r="N1192" s="20" t="s">
        <v>53</v>
      </c>
    </row>
    <row r="1193" spans="10:14">
      <c r="J1193" s="1" t="s">
        <v>6947</v>
      </c>
      <c r="K1193" s="20" t="str">
        <f>TEXT(J1193,"YYYY")</f>
        <v>2013</v>
      </c>
      <c r="L1193" s="1">
        <f>H1193-(TEXT(I1193,"YYYY")-TEXT(J1193,"YYYY"))</f>
        <v>113</v>
      </c>
      <c r="M1193" s="1" t="s">
        <v>60</v>
      </c>
      <c r="N1193" s="20" t="s">
        <v>53</v>
      </c>
    </row>
    <row r="1194" spans="10:14">
      <c r="J1194" s="1" t="s">
        <v>10290</v>
      </c>
      <c r="K1194" s="20" t="str">
        <f>TEXT(J1194,"YYYY")</f>
        <v>2013</v>
      </c>
      <c r="L1194" s="1">
        <f>H1194-(TEXT(I1194,"YYYY")-TEXT(J1194,"YYYY"))</f>
        <v>113</v>
      </c>
      <c r="M1194" s="1" t="s">
        <v>79</v>
      </c>
      <c r="N1194" s="20" t="s">
        <v>53</v>
      </c>
    </row>
    <row r="1195" spans="10:14">
      <c r="J1195" s="1" t="s">
        <v>11793</v>
      </c>
      <c r="K1195" s="20" t="str">
        <f>TEXT(J1195,"YYYY")</f>
        <v>2013</v>
      </c>
      <c r="L1195" s="1">
        <f>H1195-(TEXT(I1195,"YYYY")-TEXT(J1195,"YYYY"))</f>
        <v>113</v>
      </c>
      <c r="M1195" s="1" t="s">
        <v>60</v>
      </c>
      <c r="N1195" s="20" t="s">
        <v>53</v>
      </c>
    </row>
    <row r="1196" spans="10:14">
      <c r="J1196" s="1" t="s">
        <v>8409</v>
      </c>
      <c r="K1196" s="20" t="str">
        <f>TEXT(J1196,"YYYY")</f>
        <v>2013</v>
      </c>
      <c r="L1196" s="1">
        <f>H1196-(TEXT(I1196,"YYYY")-TEXT(J1196,"YYYY"))</f>
        <v>113</v>
      </c>
      <c r="M1196" s="1" t="s">
        <v>79</v>
      </c>
      <c r="N1196" s="20" t="s">
        <v>53</v>
      </c>
    </row>
    <row r="1197" spans="10:14">
      <c r="J1197" s="1" t="s">
        <v>2023</v>
      </c>
      <c r="K1197" s="20" t="str">
        <f>TEXT(J1197,"YYYY")</f>
        <v>2013</v>
      </c>
      <c r="L1197" s="1">
        <f>H1197-(TEXT(I1197,"YYYY")-TEXT(J1197,"YYYY"))</f>
        <v>113</v>
      </c>
      <c r="M1197" s="1" t="s">
        <v>79</v>
      </c>
      <c r="N1197" s="20" t="s">
        <v>53</v>
      </c>
    </row>
    <row r="1198" spans="10:14">
      <c r="J1198" s="1" t="s">
        <v>2023</v>
      </c>
      <c r="K1198" s="20" t="str">
        <f>TEXT(J1198,"YYYY")</f>
        <v>2013</v>
      </c>
      <c r="L1198" s="1">
        <f>H1198-(TEXT(I1198,"YYYY")-TEXT(J1198,"YYYY"))</f>
        <v>113</v>
      </c>
      <c r="M1198" s="1" t="s">
        <v>79</v>
      </c>
      <c r="N1198" s="20" t="s">
        <v>53</v>
      </c>
    </row>
    <row r="1199" spans="10:14">
      <c r="J1199" s="1" t="s">
        <v>2023</v>
      </c>
      <c r="K1199" s="20" t="str">
        <f>TEXT(J1199,"YYYY")</f>
        <v>2013</v>
      </c>
      <c r="L1199" s="1">
        <f>H1199-(TEXT(I1199,"YYYY")-TEXT(J1199,"YYYY"))</f>
        <v>113</v>
      </c>
      <c r="M1199" s="1" t="s">
        <v>79</v>
      </c>
      <c r="N1199" s="20" t="s">
        <v>53</v>
      </c>
    </row>
    <row r="1200" spans="10:14">
      <c r="J1200" s="1" t="s">
        <v>10520</v>
      </c>
      <c r="K1200" s="20" t="str">
        <f>TEXT(J1200,"YYYY")</f>
        <v>2013</v>
      </c>
      <c r="L1200" s="1">
        <f>H1200-(TEXT(I1200,"YYYY")-TEXT(J1200,"YYYY"))</f>
        <v>113</v>
      </c>
      <c r="M1200" s="1" t="s">
        <v>79</v>
      </c>
      <c r="N1200" s="20" t="s">
        <v>53</v>
      </c>
    </row>
    <row r="1201" spans="10:14">
      <c r="J1201" s="1" t="s">
        <v>6287</v>
      </c>
      <c r="K1201" s="20" t="str">
        <f>TEXT(J1201,"YYYY")</f>
        <v>2013</v>
      </c>
      <c r="L1201" s="1">
        <f>H1201-(TEXT(I1201,"YYYY")-TEXT(J1201,"YYYY"))</f>
        <v>113</v>
      </c>
      <c r="M1201" s="1" t="s">
        <v>60</v>
      </c>
      <c r="N1201" s="20" t="s">
        <v>53</v>
      </c>
    </row>
    <row r="1202" spans="10:14">
      <c r="J1202" s="1" t="s">
        <v>9443</v>
      </c>
      <c r="K1202" s="20" t="str">
        <f>TEXT(J1202,"YYYY")</f>
        <v>2013</v>
      </c>
      <c r="L1202" s="1">
        <f>H1202-(TEXT(I1202,"YYYY")-TEXT(J1202,"YYYY"))</f>
        <v>113</v>
      </c>
      <c r="M1202" s="1" t="s">
        <v>79</v>
      </c>
      <c r="N1202" s="20" t="s">
        <v>53</v>
      </c>
    </row>
    <row r="1203" spans="10:14">
      <c r="J1203" s="1" t="s">
        <v>6287</v>
      </c>
      <c r="K1203" s="20" t="str">
        <f>TEXT(J1203,"YYYY")</f>
        <v>2013</v>
      </c>
      <c r="L1203" s="1">
        <f>H1203-(TEXT(I1203,"YYYY")-TEXT(J1203,"YYYY"))</f>
        <v>113</v>
      </c>
      <c r="M1203" s="1" t="s">
        <v>60</v>
      </c>
      <c r="N1203" s="20" t="s">
        <v>53</v>
      </c>
    </row>
    <row r="1204" spans="10:14">
      <c r="J1204" s="1" t="s">
        <v>1619</v>
      </c>
      <c r="K1204" s="20" t="str">
        <f>TEXT(J1204,"YYYY")</f>
        <v>2013</v>
      </c>
      <c r="L1204" s="1">
        <f>H1204-(TEXT(I1204,"YYYY")-TEXT(J1204,"YYYY"))</f>
        <v>113</v>
      </c>
      <c r="M1204" s="1" t="s">
        <v>79</v>
      </c>
      <c r="N1204" s="20" t="s">
        <v>53</v>
      </c>
    </row>
    <row r="1205" spans="10:14">
      <c r="J1205" s="1" t="s">
        <v>2023</v>
      </c>
      <c r="K1205" s="20" t="str">
        <f>TEXT(J1205,"YYYY")</f>
        <v>2013</v>
      </c>
      <c r="L1205" s="1">
        <f>H1205-(TEXT(I1205,"YYYY")-TEXT(J1205,"YYYY"))</f>
        <v>113</v>
      </c>
      <c r="M1205" s="1" t="s">
        <v>79</v>
      </c>
      <c r="N1205" s="20" t="s">
        <v>53</v>
      </c>
    </row>
    <row r="1206" spans="10:14">
      <c r="J1206" s="1" t="s">
        <v>11987</v>
      </c>
      <c r="K1206" s="20" t="str">
        <f>TEXT(J1206,"YYYY")</f>
        <v>2013</v>
      </c>
      <c r="L1206" s="1">
        <f>H1206-(TEXT(I1206,"YYYY")-TEXT(J1206,"YYYY"))</f>
        <v>113</v>
      </c>
      <c r="M1206" s="1" t="s">
        <v>79</v>
      </c>
      <c r="N1206" s="20" t="s">
        <v>53</v>
      </c>
    </row>
    <row r="1207" spans="10:14">
      <c r="J1207" s="1" t="s">
        <v>4019</v>
      </c>
      <c r="K1207" s="20" t="str">
        <f>TEXT(J1207,"YYYY")</f>
        <v>2013</v>
      </c>
      <c r="L1207" s="1">
        <f>H1207-(TEXT(I1207,"YYYY")-TEXT(J1207,"YYYY"))</f>
        <v>113</v>
      </c>
      <c r="M1207" s="1" t="s">
        <v>79</v>
      </c>
      <c r="N1207" s="20" t="s">
        <v>53</v>
      </c>
    </row>
    <row r="1208" spans="10:14">
      <c r="J1208" s="1" t="s">
        <v>12295</v>
      </c>
      <c r="K1208" s="20" t="str">
        <f>TEXT(J1208,"YYYY")</f>
        <v>2013</v>
      </c>
      <c r="L1208" s="1">
        <f>H1208-(TEXT(I1208,"YYYY")-TEXT(J1208,"YYYY"))</f>
        <v>113</v>
      </c>
      <c r="M1208" s="1" t="s">
        <v>79</v>
      </c>
      <c r="N1208" s="20" t="s">
        <v>53</v>
      </c>
    </row>
    <row r="1209" spans="10:14">
      <c r="J1209" s="1" t="s">
        <v>12342</v>
      </c>
      <c r="K1209" s="20" t="str">
        <f>TEXT(J1209,"YYYY")</f>
        <v>2013</v>
      </c>
      <c r="L1209" s="1">
        <f>H1209-(TEXT(I1209,"YYYY")-TEXT(J1209,"YYYY"))</f>
        <v>113</v>
      </c>
      <c r="M1209" s="1" t="s">
        <v>60</v>
      </c>
      <c r="N1209" s="20" t="s">
        <v>53</v>
      </c>
    </row>
    <row r="1210" spans="10:14">
      <c r="J1210" s="1" t="s">
        <v>2023</v>
      </c>
      <c r="K1210" s="20" t="str">
        <f>TEXT(J1210,"YYYY")</f>
        <v>2013</v>
      </c>
      <c r="L1210" s="1">
        <f>H1210-(TEXT(I1210,"YYYY")-TEXT(J1210,"YYYY"))</f>
        <v>113</v>
      </c>
      <c r="M1210" s="1" t="s">
        <v>79</v>
      </c>
      <c r="N1210" s="20" t="s">
        <v>53</v>
      </c>
    </row>
    <row r="1211" spans="10:14">
      <c r="J1211" s="1" t="s">
        <v>6947</v>
      </c>
      <c r="K1211" s="20" t="str">
        <f>TEXT(J1211,"YYYY")</f>
        <v>2013</v>
      </c>
      <c r="L1211" s="1">
        <f>H1211-(TEXT(I1211,"YYYY")-TEXT(J1211,"YYYY"))</f>
        <v>113</v>
      </c>
      <c r="M1211" s="1" t="s">
        <v>79</v>
      </c>
      <c r="N1211" s="20" t="s">
        <v>54</v>
      </c>
    </row>
    <row r="1212" spans="10:14">
      <c r="J1212" s="1" t="s">
        <v>1262</v>
      </c>
      <c r="K1212" s="20" t="str">
        <f>TEXT(J1212,"YYYY")</f>
        <v>2013</v>
      </c>
      <c r="L1212" s="1">
        <f>H1212-(TEXT(I1212,"YYYY")-TEXT(J1212,"YYYY"))</f>
        <v>113</v>
      </c>
      <c r="M1212" s="1" t="s">
        <v>60</v>
      </c>
      <c r="N1212" s="20" t="s">
        <v>55</v>
      </c>
    </row>
    <row r="1213" spans="10:14">
      <c r="J1213" s="1" t="s">
        <v>1619</v>
      </c>
      <c r="K1213" s="20" t="str">
        <f>TEXT(J1213,"YYYY")</f>
        <v>2013</v>
      </c>
      <c r="L1213" s="1">
        <f>H1213-(TEXT(I1213,"YYYY")-TEXT(J1213,"YYYY"))</f>
        <v>113</v>
      </c>
      <c r="M1213" s="1" t="s">
        <v>60</v>
      </c>
      <c r="N1213" s="20" t="s">
        <v>55</v>
      </c>
    </row>
    <row r="1214" spans="10:14">
      <c r="J1214" s="1" t="s">
        <v>5079</v>
      </c>
      <c r="K1214" s="20" t="str">
        <f>TEXT(J1214,"YYYY")</f>
        <v>2013</v>
      </c>
      <c r="L1214" s="1">
        <f>H1214-(TEXT(I1214,"YYYY")-TEXT(J1214,"YYYY"))</f>
        <v>113</v>
      </c>
      <c r="M1214" s="1" t="s">
        <v>60</v>
      </c>
      <c r="N1214" s="20" t="s">
        <v>55</v>
      </c>
    </row>
    <row r="1215" spans="10:14">
      <c r="J1215" s="1" t="s">
        <v>6167</v>
      </c>
      <c r="K1215" s="20" t="str">
        <f>TEXT(J1215,"YYYY")</f>
        <v>2013</v>
      </c>
      <c r="L1215" s="1">
        <f>H1215-(TEXT(I1215,"YYYY")-TEXT(J1215,"YYYY"))</f>
        <v>113</v>
      </c>
      <c r="M1215" s="1" t="s">
        <v>60</v>
      </c>
      <c r="N1215" s="20" t="s">
        <v>55</v>
      </c>
    </row>
    <row r="1216" spans="10:14">
      <c r="J1216" s="1" t="s">
        <v>3217</v>
      </c>
      <c r="K1216" s="20" t="str">
        <f>TEXT(J1216,"YYYY")</f>
        <v>2013</v>
      </c>
      <c r="L1216" s="1">
        <f>H1216-(TEXT(I1216,"YYYY")-TEXT(J1216,"YYYY"))</f>
        <v>113</v>
      </c>
      <c r="M1216" s="1" t="s">
        <v>79</v>
      </c>
      <c r="N1216" s="20" t="s">
        <v>55</v>
      </c>
    </row>
    <row r="1217" spans="10:14">
      <c r="J1217" s="1" t="s">
        <v>2008</v>
      </c>
      <c r="K1217" s="20" t="str">
        <f>TEXT(J1217,"YYYY")</f>
        <v>2014</v>
      </c>
      <c r="L1217" s="1">
        <f>H1217-(TEXT(I1217,"YYYY")-TEXT(J1217,"YYYY"))</f>
        <v>114</v>
      </c>
      <c r="M1217" s="1" t="s">
        <v>79</v>
      </c>
      <c r="N1217" s="20" t="s">
        <v>50</v>
      </c>
    </row>
    <row r="1218" spans="10:14">
      <c r="J1218" s="1" t="s">
        <v>1755</v>
      </c>
      <c r="K1218" s="20" t="str">
        <f>TEXT(J1218,"YYYY")</f>
        <v>2014</v>
      </c>
      <c r="L1218" s="1">
        <f>H1218-(TEXT(I1218,"YYYY")-TEXT(J1218,"YYYY"))</f>
        <v>114</v>
      </c>
      <c r="M1218" s="1" t="s">
        <v>79</v>
      </c>
      <c r="N1218" s="20" t="s">
        <v>50</v>
      </c>
    </row>
    <row r="1219" spans="10:14">
      <c r="J1219" s="1" t="s">
        <v>2008</v>
      </c>
      <c r="K1219" s="20" t="str">
        <f>TEXT(J1219,"YYYY")</f>
        <v>2014</v>
      </c>
      <c r="L1219" s="1">
        <f>H1219-(TEXT(I1219,"YYYY")-TEXT(J1219,"YYYY"))</f>
        <v>114</v>
      </c>
      <c r="M1219" s="1" t="s">
        <v>60</v>
      </c>
      <c r="N1219" s="20" t="s">
        <v>50</v>
      </c>
    </row>
    <row r="1220" spans="10:14">
      <c r="J1220" s="1" t="s">
        <v>4492</v>
      </c>
      <c r="K1220" s="20" t="str">
        <f>TEXT(J1220,"YYYY")</f>
        <v>2014</v>
      </c>
      <c r="L1220" s="1">
        <f>H1220-(TEXT(I1220,"YYYY")-TEXT(J1220,"YYYY"))</f>
        <v>114</v>
      </c>
      <c r="M1220" s="1" t="s">
        <v>60</v>
      </c>
      <c r="N1220" s="20" t="s">
        <v>50</v>
      </c>
    </row>
    <row r="1221" spans="10:14">
      <c r="J1221" s="1" t="s">
        <v>4600</v>
      </c>
      <c r="K1221" s="20" t="str">
        <f>TEXT(J1221,"YYYY")</f>
        <v>2014</v>
      </c>
      <c r="L1221" s="1">
        <f>H1221-(TEXT(I1221,"YYYY")-TEXT(J1221,"YYYY"))</f>
        <v>114</v>
      </c>
      <c r="M1221" s="1" t="s">
        <v>79</v>
      </c>
      <c r="N1221" s="20" t="s">
        <v>50</v>
      </c>
    </row>
    <row r="1222" spans="10:14">
      <c r="J1222" s="1" t="s">
        <v>4600</v>
      </c>
      <c r="K1222" s="20" t="str">
        <f>TEXT(J1222,"YYYY")</f>
        <v>2014</v>
      </c>
      <c r="L1222" s="1">
        <f>H1222-(TEXT(I1222,"YYYY")-TEXT(J1222,"YYYY"))</f>
        <v>114</v>
      </c>
      <c r="M1222" s="1" t="s">
        <v>60</v>
      </c>
      <c r="N1222" s="20" t="s">
        <v>50</v>
      </c>
    </row>
    <row r="1223" spans="10:14">
      <c r="J1223" s="1" t="s">
        <v>806</v>
      </c>
      <c r="K1223" s="20" t="str">
        <f>TEXT(J1223,"YYYY")</f>
        <v>2014</v>
      </c>
      <c r="L1223" s="1">
        <f>H1223-(TEXT(I1223,"YYYY")-TEXT(J1223,"YYYY"))</f>
        <v>114</v>
      </c>
      <c r="M1223" s="1" t="s">
        <v>60</v>
      </c>
      <c r="N1223" s="20" t="s">
        <v>50</v>
      </c>
    </row>
    <row r="1224" spans="10:14">
      <c r="J1224" s="1" t="s">
        <v>4973</v>
      </c>
      <c r="K1224" s="20" t="str">
        <f>TEXT(J1224,"YYYY")</f>
        <v>2014</v>
      </c>
      <c r="L1224" s="1">
        <f>H1224-(TEXT(I1224,"YYYY")-TEXT(J1224,"YYYY"))</f>
        <v>114</v>
      </c>
      <c r="M1224" s="1"/>
      <c r="N1224" s="20" t="s">
        <v>50</v>
      </c>
    </row>
    <row r="1225" spans="10:14">
      <c r="J1225" s="1" t="s">
        <v>4600</v>
      </c>
      <c r="K1225" s="20" t="str">
        <f>TEXT(J1225,"YYYY")</f>
        <v>2014</v>
      </c>
      <c r="L1225" s="1">
        <f>H1225-(TEXT(I1225,"YYYY")-TEXT(J1225,"YYYY"))</f>
        <v>114</v>
      </c>
      <c r="M1225" s="1" t="s">
        <v>79</v>
      </c>
      <c r="N1225" s="20" t="s">
        <v>50</v>
      </c>
    </row>
    <row r="1226" spans="10:14">
      <c r="J1226" s="1" t="s">
        <v>5374</v>
      </c>
      <c r="K1226" s="20" t="str">
        <f>TEXT(J1226,"YYYY")</f>
        <v>2014</v>
      </c>
      <c r="L1226" s="1">
        <f>H1226-(TEXT(I1226,"YYYY")-TEXT(J1226,"YYYY"))</f>
        <v>114</v>
      </c>
      <c r="M1226" s="1" t="s">
        <v>60</v>
      </c>
      <c r="N1226" s="20" t="s">
        <v>50</v>
      </c>
    </row>
    <row r="1227" spans="10:14">
      <c r="J1227" s="1" t="s">
        <v>2008</v>
      </c>
      <c r="K1227" s="20" t="str">
        <f>TEXT(J1227,"YYYY")</f>
        <v>2014</v>
      </c>
      <c r="L1227" s="1">
        <f>H1227-(TEXT(I1227,"YYYY")-TEXT(J1227,"YYYY"))</f>
        <v>114</v>
      </c>
      <c r="M1227" s="1" t="s">
        <v>79</v>
      </c>
      <c r="N1227" s="20" t="s">
        <v>50</v>
      </c>
    </row>
    <row r="1228" spans="10:14">
      <c r="J1228" s="1" t="s">
        <v>5742</v>
      </c>
      <c r="K1228" s="20" t="str">
        <f>TEXT(J1228,"YYYY")</f>
        <v>2014</v>
      </c>
      <c r="L1228" s="1">
        <f>H1228-(TEXT(I1228,"YYYY")-TEXT(J1228,"YYYY"))</f>
        <v>114</v>
      </c>
      <c r="M1228" s="1" t="s">
        <v>79</v>
      </c>
      <c r="N1228" s="20" t="s">
        <v>50</v>
      </c>
    </row>
    <row r="1229" spans="10:14">
      <c r="J1229" s="1" t="s">
        <v>2008</v>
      </c>
      <c r="K1229" s="20" t="str">
        <f>TEXT(J1229,"YYYY")</f>
        <v>2014</v>
      </c>
      <c r="L1229" s="1">
        <f>H1229-(TEXT(I1229,"YYYY")-TEXT(J1229,"YYYY"))</f>
        <v>114</v>
      </c>
      <c r="M1229" s="1" t="s">
        <v>79</v>
      </c>
      <c r="N1229" s="20" t="s">
        <v>50</v>
      </c>
    </row>
    <row r="1230" spans="10:14">
      <c r="J1230" s="1" t="s">
        <v>5726</v>
      </c>
      <c r="K1230" s="20" t="str">
        <f>TEXT(J1230,"YYYY")</f>
        <v>2014</v>
      </c>
      <c r="L1230" s="1">
        <f>H1230-(TEXT(I1230,"YYYY")-TEXT(J1230,"YYYY"))</f>
        <v>114</v>
      </c>
      <c r="M1230" s="1" t="s">
        <v>79</v>
      </c>
      <c r="N1230" s="20" t="s">
        <v>50</v>
      </c>
    </row>
    <row r="1231" spans="10:14">
      <c r="J1231" s="1" t="s">
        <v>6579</v>
      </c>
      <c r="K1231" s="20" t="str">
        <f>TEXT(J1231,"YYYY")</f>
        <v>2014</v>
      </c>
      <c r="L1231" s="1">
        <f>H1231-(TEXT(I1231,"YYYY")-TEXT(J1231,"YYYY"))</f>
        <v>114</v>
      </c>
      <c r="M1231" s="1"/>
      <c r="N1231" s="20" t="s">
        <v>50</v>
      </c>
    </row>
    <row r="1232" spans="10:14">
      <c r="J1232" s="1" t="s">
        <v>2008</v>
      </c>
      <c r="K1232" s="20" t="str">
        <f>TEXT(J1232,"YYYY")</f>
        <v>2014</v>
      </c>
      <c r="L1232" s="1">
        <f>H1232-(TEXT(I1232,"YYYY")-TEXT(J1232,"YYYY"))</f>
        <v>114</v>
      </c>
      <c r="M1232" s="1" t="s">
        <v>79</v>
      </c>
      <c r="N1232" s="20" t="s">
        <v>50</v>
      </c>
    </row>
    <row r="1233" spans="10:14">
      <c r="J1233" s="1" t="s">
        <v>3786</v>
      </c>
      <c r="K1233" s="20" t="str">
        <f>TEXT(J1233,"YYYY")</f>
        <v>2014</v>
      </c>
      <c r="L1233" s="1">
        <f>H1233-(TEXT(I1233,"YYYY")-TEXT(J1233,"YYYY"))</f>
        <v>114</v>
      </c>
      <c r="M1233" s="1" t="s">
        <v>79</v>
      </c>
      <c r="N1233" s="20" t="s">
        <v>50</v>
      </c>
    </row>
    <row r="1234" spans="10:14">
      <c r="J1234" s="1" t="s">
        <v>2008</v>
      </c>
      <c r="K1234" s="20" t="str">
        <f>TEXT(J1234,"YYYY")</f>
        <v>2014</v>
      </c>
      <c r="L1234" s="1">
        <f>H1234-(TEXT(I1234,"YYYY")-TEXT(J1234,"YYYY"))</f>
        <v>114</v>
      </c>
      <c r="M1234" s="1" t="s">
        <v>79</v>
      </c>
      <c r="N1234" s="20" t="s">
        <v>50</v>
      </c>
    </row>
    <row r="1235" spans="10:14">
      <c r="J1235" s="1" t="s">
        <v>6886</v>
      </c>
      <c r="K1235" s="20" t="str">
        <f>TEXT(J1235,"YYYY")</f>
        <v>2014</v>
      </c>
      <c r="L1235" s="1">
        <f>H1235-(TEXT(I1235,"YYYY")-TEXT(J1235,"YYYY"))</f>
        <v>114</v>
      </c>
      <c r="M1235" s="1" t="s">
        <v>79</v>
      </c>
      <c r="N1235" s="20" t="s">
        <v>50</v>
      </c>
    </row>
    <row r="1236" spans="10:14">
      <c r="J1236" s="1" t="s">
        <v>6949</v>
      </c>
      <c r="K1236" s="20" t="str">
        <f>TEXT(J1236,"YYYY")</f>
        <v>2014</v>
      </c>
      <c r="L1236" s="1">
        <f>H1236-(TEXT(I1236,"YYYY")-TEXT(J1236,"YYYY"))</f>
        <v>114</v>
      </c>
      <c r="M1236" s="1" t="s">
        <v>60</v>
      </c>
      <c r="N1236" s="20" t="s">
        <v>50</v>
      </c>
    </row>
    <row r="1237" spans="10:14">
      <c r="J1237" s="1" t="s">
        <v>93</v>
      </c>
      <c r="K1237" s="20" t="str">
        <f>TEXT(J1237,"YYYY")</f>
        <v>2014</v>
      </c>
      <c r="L1237" s="1">
        <f>H1237-(TEXT(I1237,"YYYY")-TEXT(J1237,"YYYY"))</f>
        <v>114</v>
      </c>
      <c r="M1237" s="1" t="s">
        <v>79</v>
      </c>
      <c r="N1237" s="20" t="s">
        <v>50</v>
      </c>
    </row>
    <row r="1238" spans="10:14">
      <c r="J1238" s="1" t="s">
        <v>7159</v>
      </c>
      <c r="K1238" s="20" t="str">
        <f>TEXT(J1238,"YYYY")</f>
        <v>2014</v>
      </c>
      <c r="L1238" s="1">
        <f>H1238-(TEXT(I1238,"YYYY")-TEXT(J1238,"YYYY"))</f>
        <v>114</v>
      </c>
      <c r="M1238" s="1" t="s">
        <v>60</v>
      </c>
      <c r="N1238" s="20" t="s">
        <v>50</v>
      </c>
    </row>
    <row r="1239" spans="10:14">
      <c r="J1239" s="1" t="s">
        <v>2008</v>
      </c>
      <c r="K1239" s="20" t="str">
        <f>TEXT(J1239,"YYYY")</f>
        <v>2014</v>
      </c>
      <c r="L1239" s="1">
        <f>H1239-(TEXT(I1239,"YYYY")-TEXT(J1239,"YYYY"))</f>
        <v>114</v>
      </c>
      <c r="M1239" s="1"/>
      <c r="N1239" s="20" t="s">
        <v>50</v>
      </c>
    </row>
    <row r="1240" spans="10:14">
      <c r="J1240" s="1" t="s">
        <v>8345</v>
      </c>
      <c r="K1240" s="20" t="str">
        <f>TEXT(J1240,"YYYY")</f>
        <v>2014</v>
      </c>
      <c r="L1240" s="1">
        <f>H1240-(TEXT(I1240,"YYYY")-TEXT(J1240,"YYYY"))</f>
        <v>114</v>
      </c>
      <c r="M1240" s="1" t="s">
        <v>60</v>
      </c>
      <c r="N1240" s="20" t="s">
        <v>50</v>
      </c>
    </row>
    <row r="1241" spans="10:14">
      <c r="J1241" s="1" t="s">
        <v>8815</v>
      </c>
      <c r="K1241" s="20" t="str">
        <f>TEXT(J1241,"YYYY")</f>
        <v>2014</v>
      </c>
      <c r="L1241" s="1">
        <f>H1241-(TEXT(I1241,"YYYY")-TEXT(J1241,"YYYY"))</f>
        <v>114</v>
      </c>
      <c r="M1241" s="1" t="s">
        <v>60</v>
      </c>
      <c r="N1241" s="20" t="s">
        <v>50</v>
      </c>
    </row>
    <row r="1242" spans="10:14">
      <c r="J1242" s="1" t="s">
        <v>5184</v>
      </c>
      <c r="K1242" s="20" t="str">
        <f>TEXT(J1242,"YYYY")</f>
        <v>2014</v>
      </c>
      <c r="L1242" s="1">
        <f>H1242-(TEXT(I1242,"YYYY")-TEXT(J1242,"YYYY"))</f>
        <v>114</v>
      </c>
      <c r="M1242" s="1" t="s">
        <v>79</v>
      </c>
      <c r="N1242" s="20" t="s">
        <v>50</v>
      </c>
    </row>
    <row r="1243" spans="10:14">
      <c r="J1243" s="1" t="s">
        <v>8389</v>
      </c>
      <c r="K1243" s="20" t="str">
        <f>TEXT(J1243,"YYYY")</f>
        <v>2014</v>
      </c>
      <c r="L1243" s="1">
        <f>H1243-(TEXT(I1243,"YYYY")-TEXT(J1243,"YYYY"))</f>
        <v>114</v>
      </c>
      <c r="M1243" s="1" t="s">
        <v>60</v>
      </c>
      <c r="N1243" s="20" t="s">
        <v>50</v>
      </c>
    </row>
    <row r="1244" spans="10:14">
      <c r="J1244" s="1" t="s">
        <v>806</v>
      </c>
      <c r="K1244" s="20" t="str">
        <f>TEXT(J1244,"YYYY")</f>
        <v>2014</v>
      </c>
      <c r="L1244" s="1">
        <f>H1244-(TEXT(I1244,"YYYY")-TEXT(J1244,"YYYY"))</f>
        <v>114</v>
      </c>
      <c r="M1244" s="1" t="s">
        <v>79</v>
      </c>
      <c r="N1244" s="20" t="s">
        <v>50</v>
      </c>
    </row>
    <row r="1245" spans="10:14">
      <c r="J1245" s="1" t="s">
        <v>9200</v>
      </c>
      <c r="K1245" s="20" t="str">
        <f>TEXT(J1245,"YYYY")</f>
        <v>2014</v>
      </c>
      <c r="L1245" s="1">
        <f>H1245-(TEXT(I1245,"YYYY")-TEXT(J1245,"YYYY"))</f>
        <v>114</v>
      </c>
      <c r="M1245" s="1" t="s">
        <v>60</v>
      </c>
      <c r="N1245" s="20" t="s">
        <v>50</v>
      </c>
    </row>
    <row r="1246" spans="10:14">
      <c r="J1246" s="1" t="s">
        <v>9412</v>
      </c>
      <c r="K1246" s="20" t="str">
        <f>TEXT(J1246,"YYYY")</f>
        <v>2014</v>
      </c>
      <c r="L1246" s="1">
        <f>H1246-(TEXT(I1246,"YYYY")-TEXT(J1246,"YYYY"))</f>
        <v>114</v>
      </c>
      <c r="M1246" s="1" t="s">
        <v>79</v>
      </c>
      <c r="N1246" s="20" t="s">
        <v>50</v>
      </c>
    </row>
    <row r="1247" spans="10:14">
      <c r="J1247" s="1" t="s">
        <v>9441</v>
      </c>
      <c r="K1247" s="20" t="str">
        <f>TEXT(J1247,"YYYY")</f>
        <v>2014</v>
      </c>
      <c r="L1247" s="1">
        <f>H1247-(TEXT(I1247,"YYYY")-TEXT(J1247,"YYYY"))</f>
        <v>114</v>
      </c>
      <c r="M1247" s="1" t="s">
        <v>79</v>
      </c>
      <c r="N1247" s="20" t="s">
        <v>50</v>
      </c>
    </row>
    <row r="1248" spans="10:14">
      <c r="J1248" s="1" t="s">
        <v>3645</v>
      </c>
      <c r="K1248" s="20" t="str">
        <f>TEXT(J1248,"YYYY")</f>
        <v>2014</v>
      </c>
      <c r="L1248" s="1">
        <f>H1248-(TEXT(I1248,"YYYY")-TEXT(J1248,"YYYY"))</f>
        <v>114</v>
      </c>
      <c r="M1248" s="1" t="s">
        <v>60</v>
      </c>
      <c r="N1248" s="20" t="s">
        <v>50</v>
      </c>
    </row>
    <row r="1249" spans="10:14">
      <c r="J1249" s="1" t="s">
        <v>8045</v>
      </c>
      <c r="K1249" s="20" t="str">
        <f>TEXT(J1249,"YYYY")</f>
        <v>2014</v>
      </c>
      <c r="L1249" s="1">
        <f>H1249-(TEXT(I1249,"YYYY")-TEXT(J1249,"YYYY"))</f>
        <v>114</v>
      </c>
      <c r="M1249" s="1" t="s">
        <v>60</v>
      </c>
      <c r="N1249" s="20" t="s">
        <v>50</v>
      </c>
    </row>
    <row r="1250" spans="10:14">
      <c r="J1250" s="1" t="s">
        <v>10817</v>
      </c>
      <c r="K1250" s="20" t="str">
        <f>TEXT(J1250,"YYYY")</f>
        <v>2014</v>
      </c>
      <c r="L1250" s="1">
        <f>H1250-(TEXT(I1250,"YYYY")-TEXT(J1250,"YYYY"))</f>
        <v>114</v>
      </c>
      <c r="M1250" s="1" t="s">
        <v>79</v>
      </c>
      <c r="N1250" s="20" t="s">
        <v>50</v>
      </c>
    </row>
    <row r="1251" spans="10:14">
      <c r="J1251" s="1" t="s">
        <v>7293</v>
      </c>
      <c r="K1251" s="20" t="str">
        <f>TEXT(J1251,"YYYY")</f>
        <v>2014</v>
      </c>
      <c r="L1251" s="1">
        <f>H1251-(TEXT(I1251,"YYYY")-TEXT(J1251,"YYYY"))</f>
        <v>114</v>
      </c>
      <c r="M1251" s="1" t="s">
        <v>79</v>
      </c>
      <c r="N1251" s="20" t="s">
        <v>50</v>
      </c>
    </row>
    <row r="1252" spans="10:14">
      <c r="J1252" s="1" t="s">
        <v>11216</v>
      </c>
      <c r="K1252" s="20" t="str">
        <f>TEXT(J1252,"YYYY")</f>
        <v>2014</v>
      </c>
      <c r="L1252" s="1">
        <f>H1252-(TEXT(I1252,"YYYY")-TEXT(J1252,"YYYY"))</f>
        <v>114</v>
      </c>
      <c r="M1252" s="1" t="s">
        <v>60</v>
      </c>
      <c r="N1252" s="20" t="s">
        <v>50</v>
      </c>
    </row>
    <row r="1253" spans="10:14">
      <c r="J1253" s="1" t="s">
        <v>4961</v>
      </c>
      <c r="K1253" s="20" t="str">
        <f>TEXT(J1253,"YYYY")</f>
        <v>2014</v>
      </c>
      <c r="L1253" s="1">
        <f>H1253-(TEXT(I1253,"YYYY")-TEXT(J1253,"YYYY"))</f>
        <v>114</v>
      </c>
      <c r="M1253" s="1" t="s">
        <v>60</v>
      </c>
      <c r="N1253" s="20" t="s">
        <v>50</v>
      </c>
    </row>
    <row r="1254" spans="10:14">
      <c r="J1254" s="1" t="s">
        <v>7289</v>
      </c>
      <c r="K1254" s="20" t="str">
        <f>TEXT(J1254,"YYYY")</f>
        <v>2014</v>
      </c>
      <c r="L1254" s="1">
        <f>H1254-(TEXT(I1254,"YYYY")-TEXT(J1254,"YYYY"))</f>
        <v>114</v>
      </c>
      <c r="M1254" s="1" t="s">
        <v>60</v>
      </c>
      <c r="N1254" s="20" t="s">
        <v>50</v>
      </c>
    </row>
    <row r="1255" spans="10:14">
      <c r="J1255" s="1" t="s">
        <v>9477</v>
      </c>
      <c r="K1255" s="20" t="str">
        <f>TEXT(J1255,"YYYY")</f>
        <v>2014</v>
      </c>
      <c r="L1255" s="1">
        <f>H1255-(TEXT(I1255,"YYYY")-TEXT(J1255,"YYYY"))</f>
        <v>114</v>
      </c>
      <c r="M1255" s="1" t="s">
        <v>79</v>
      </c>
      <c r="N1255" s="20" t="s">
        <v>50</v>
      </c>
    </row>
    <row r="1256" spans="10:14">
      <c r="J1256" s="1" t="s">
        <v>9539</v>
      </c>
      <c r="K1256" s="20" t="str">
        <f>TEXT(J1256,"YYYY")</f>
        <v>2014</v>
      </c>
      <c r="L1256" s="1">
        <f>H1256-(TEXT(I1256,"YYYY")-TEXT(J1256,"YYYY"))</f>
        <v>114</v>
      </c>
      <c r="M1256" s="1" t="s">
        <v>60</v>
      </c>
      <c r="N1256" s="20" t="s">
        <v>50</v>
      </c>
    </row>
    <row r="1257" spans="10:14">
      <c r="J1257" s="1" t="s">
        <v>1712</v>
      </c>
      <c r="K1257" s="20" t="str">
        <f>TEXT(J1257,"YYYY")</f>
        <v>2014</v>
      </c>
      <c r="L1257" s="1">
        <f>H1257-(TEXT(I1257,"YYYY")-TEXT(J1257,"YYYY"))</f>
        <v>114</v>
      </c>
      <c r="M1257" s="1" t="s">
        <v>60</v>
      </c>
      <c r="N1257" s="20" t="s">
        <v>50</v>
      </c>
    </row>
    <row r="1258" spans="10:14">
      <c r="J1258" s="1" t="s">
        <v>11216</v>
      </c>
      <c r="K1258" s="20" t="str">
        <f>TEXT(J1258,"YYYY")</f>
        <v>2014</v>
      </c>
      <c r="L1258" s="1">
        <f>H1258-(TEXT(I1258,"YYYY")-TEXT(J1258,"YYYY"))</f>
        <v>114</v>
      </c>
      <c r="M1258" s="1" t="s">
        <v>60</v>
      </c>
      <c r="N1258" s="20" t="s">
        <v>50</v>
      </c>
    </row>
    <row r="1259" spans="10:14">
      <c r="J1259" s="1" t="s">
        <v>7329</v>
      </c>
      <c r="K1259" s="20" t="str">
        <f>TEXT(J1259,"YYYY")</f>
        <v>2014</v>
      </c>
      <c r="L1259" s="1">
        <f>H1259-(TEXT(I1259,"YYYY")-TEXT(J1259,"YYYY"))</f>
        <v>114</v>
      </c>
      <c r="M1259" s="1" t="s">
        <v>60</v>
      </c>
      <c r="N1259" s="20" t="s">
        <v>50</v>
      </c>
    </row>
    <row r="1260" spans="10:14">
      <c r="J1260" s="1" t="s">
        <v>11205</v>
      </c>
      <c r="K1260" s="20" t="str">
        <f>TEXT(J1260,"YYYY")</f>
        <v>2014</v>
      </c>
      <c r="L1260" s="1">
        <f>H1260-(TEXT(I1260,"YYYY")-TEXT(J1260,"YYYY"))</f>
        <v>114</v>
      </c>
      <c r="M1260" s="1" t="s">
        <v>79</v>
      </c>
      <c r="N1260" s="20" t="s">
        <v>50</v>
      </c>
    </row>
    <row r="1261" spans="10:14">
      <c r="J1261" s="1" t="s">
        <v>1933</v>
      </c>
      <c r="K1261" s="20" t="str">
        <f>TEXT(J1261,"YYYY")</f>
        <v>2014</v>
      </c>
      <c r="L1261" s="1">
        <f>H1261-(TEXT(I1261,"YYYY")-TEXT(J1261,"YYYY"))</f>
        <v>114</v>
      </c>
      <c r="M1261" s="1" t="s">
        <v>79</v>
      </c>
      <c r="N1261" s="20" t="s">
        <v>50</v>
      </c>
    </row>
    <row r="1262" spans="10:14">
      <c r="J1262" s="1" t="s">
        <v>9539</v>
      </c>
      <c r="K1262" s="20" t="str">
        <f>TEXT(J1262,"YYYY")</f>
        <v>2014</v>
      </c>
      <c r="L1262" s="1">
        <f>H1262-(TEXT(I1262,"YYYY")-TEXT(J1262,"YYYY"))</f>
        <v>114</v>
      </c>
      <c r="M1262" s="1" t="s">
        <v>60</v>
      </c>
      <c r="N1262" s="20" t="s">
        <v>50</v>
      </c>
    </row>
    <row r="1263" spans="10:14">
      <c r="J1263" s="1" t="s">
        <v>11119</v>
      </c>
      <c r="K1263" s="20" t="str">
        <f>TEXT(J1263,"YYYY")</f>
        <v>2014</v>
      </c>
      <c r="L1263" s="1">
        <f>H1263-(TEXT(I1263,"YYYY")-TEXT(J1263,"YYYY"))</f>
        <v>114</v>
      </c>
      <c r="M1263" s="1" t="s">
        <v>60</v>
      </c>
      <c r="N1263" s="20" t="s">
        <v>50</v>
      </c>
    </row>
    <row r="1264" spans="10:14">
      <c r="J1264" s="1" t="s">
        <v>11360</v>
      </c>
      <c r="K1264" s="20" t="str">
        <f>TEXT(J1264,"YYYY")</f>
        <v>2014</v>
      </c>
      <c r="L1264" s="1">
        <f>H1264-(TEXT(I1264,"YYYY")-TEXT(J1264,"YYYY"))</f>
        <v>114</v>
      </c>
      <c r="M1264" s="1" t="s">
        <v>60</v>
      </c>
      <c r="N1264" s="20" t="s">
        <v>50</v>
      </c>
    </row>
    <row r="1265" spans="10:14">
      <c r="J1265" s="1" t="s">
        <v>10504</v>
      </c>
      <c r="K1265" s="20" t="str">
        <f>TEXT(J1265,"YYYY")</f>
        <v>2014</v>
      </c>
      <c r="L1265" s="1">
        <f>H1265-(TEXT(I1265,"YYYY")-TEXT(J1265,"YYYY"))</f>
        <v>114</v>
      </c>
      <c r="M1265" s="1" t="s">
        <v>60</v>
      </c>
      <c r="N1265" s="20" t="s">
        <v>50</v>
      </c>
    </row>
    <row r="1266" spans="10:14">
      <c r="J1266" s="1" t="s">
        <v>5742</v>
      </c>
      <c r="K1266" s="20" t="str">
        <f>TEXT(J1266,"YYYY")</f>
        <v>2014</v>
      </c>
      <c r="L1266" s="1">
        <f>H1266-(TEXT(I1266,"YYYY")-TEXT(J1266,"YYYY"))</f>
        <v>114</v>
      </c>
      <c r="M1266" s="1" t="s">
        <v>60</v>
      </c>
      <c r="N1266" s="20" t="s">
        <v>50</v>
      </c>
    </row>
    <row r="1267" spans="10:14">
      <c r="J1267" s="1" t="s">
        <v>7329</v>
      </c>
      <c r="K1267" s="20" t="str">
        <f>TEXT(J1267,"YYYY")</f>
        <v>2014</v>
      </c>
      <c r="L1267" s="1">
        <f>H1267-(TEXT(I1267,"YYYY")-TEXT(J1267,"YYYY"))</f>
        <v>114</v>
      </c>
      <c r="M1267" s="1" t="s">
        <v>60</v>
      </c>
      <c r="N1267" s="20" t="s">
        <v>50</v>
      </c>
    </row>
    <row r="1268" spans="10:14">
      <c r="J1268" s="1" t="s">
        <v>1712</v>
      </c>
      <c r="K1268" s="20" t="str">
        <f>TEXT(J1268,"YYYY")</f>
        <v>2014</v>
      </c>
      <c r="L1268" s="1">
        <f>H1268-(TEXT(I1268,"YYYY")-TEXT(J1268,"YYYY"))</f>
        <v>114</v>
      </c>
      <c r="M1268" s="1" t="s">
        <v>79</v>
      </c>
      <c r="N1268" s="20" t="s">
        <v>50</v>
      </c>
    </row>
    <row r="1269" spans="10:14">
      <c r="J1269" s="1" t="s">
        <v>9477</v>
      </c>
      <c r="K1269" s="20" t="str">
        <f>TEXT(J1269,"YYYY")</f>
        <v>2014</v>
      </c>
      <c r="L1269" s="1">
        <f>H1269-(TEXT(I1269,"YYYY")-TEXT(J1269,"YYYY"))</f>
        <v>114</v>
      </c>
      <c r="M1269" s="1" t="s">
        <v>60</v>
      </c>
      <c r="N1269" s="20" t="s">
        <v>50</v>
      </c>
    </row>
    <row r="1270" spans="10:14">
      <c r="J1270" s="1" t="s">
        <v>711</v>
      </c>
      <c r="K1270" s="20" t="str">
        <f>TEXT(J1270,"YYYY")</f>
        <v>2014</v>
      </c>
      <c r="L1270" s="1">
        <f>H1270-(TEXT(I1270,"YYYY")-TEXT(J1270,"YYYY"))</f>
        <v>114</v>
      </c>
      <c r="M1270" s="1" t="s">
        <v>60</v>
      </c>
      <c r="N1270" s="20" t="s">
        <v>50</v>
      </c>
    </row>
    <row r="1271" spans="10:14">
      <c r="J1271" s="1" t="s">
        <v>11383</v>
      </c>
      <c r="K1271" s="20" t="str">
        <f>TEXT(J1271,"YYYY")</f>
        <v>2014</v>
      </c>
      <c r="L1271" s="1">
        <f>H1271-(TEXT(I1271,"YYYY")-TEXT(J1271,"YYYY"))</f>
        <v>114</v>
      </c>
      <c r="M1271" s="1" t="s">
        <v>79</v>
      </c>
      <c r="N1271" s="20" t="s">
        <v>50</v>
      </c>
    </row>
    <row r="1272" spans="10:14">
      <c r="J1272" s="1" t="s">
        <v>8864</v>
      </c>
      <c r="K1272" s="20" t="str">
        <f>TEXT(J1272,"YYYY")</f>
        <v>2014</v>
      </c>
      <c r="L1272" s="1">
        <f>H1272-(TEXT(I1272,"YYYY")-TEXT(J1272,"YYYY"))</f>
        <v>114</v>
      </c>
      <c r="M1272" s="1" t="s">
        <v>60</v>
      </c>
      <c r="N1272" s="20" t="s">
        <v>50</v>
      </c>
    </row>
    <row r="1273" spans="10:14">
      <c r="J1273" s="1" t="s">
        <v>4961</v>
      </c>
      <c r="K1273" s="20" t="str">
        <f>TEXT(J1273,"YYYY")</f>
        <v>2014</v>
      </c>
      <c r="L1273" s="1">
        <f>H1273-(TEXT(I1273,"YYYY")-TEXT(J1273,"YYYY"))</f>
        <v>114</v>
      </c>
      <c r="M1273" s="1" t="s">
        <v>79</v>
      </c>
      <c r="N1273" s="20" t="s">
        <v>50</v>
      </c>
    </row>
    <row r="1274" spans="10:14">
      <c r="J1274" s="1" t="s">
        <v>6826</v>
      </c>
      <c r="K1274" s="20" t="str">
        <f>TEXT(J1274,"YYYY")</f>
        <v>2014</v>
      </c>
      <c r="L1274" s="1">
        <f>H1274-(TEXT(I1274,"YYYY")-TEXT(J1274,"YYYY"))</f>
        <v>114</v>
      </c>
      <c r="M1274" s="1" t="s">
        <v>79</v>
      </c>
      <c r="N1274" s="20" t="s">
        <v>50</v>
      </c>
    </row>
    <row r="1275" spans="10:14">
      <c r="J1275" s="1" t="s">
        <v>1933</v>
      </c>
      <c r="K1275" s="20" t="str">
        <f>TEXT(J1275,"YYYY")</f>
        <v>2014</v>
      </c>
      <c r="L1275" s="1">
        <f>H1275-(TEXT(I1275,"YYYY")-TEXT(J1275,"YYYY"))</f>
        <v>114</v>
      </c>
      <c r="M1275" s="1" t="s">
        <v>60</v>
      </c>
      <c r="N1275" s="20" t="s">
        <v>50</v>
      </c>
    </row>
    <row r="1276" spans="10:14">
      <c r="J1276" s="1" t="s">
        <v>11138</v>
      </c>
      <c r="K1276" s="20" t="str">
        <f>TEXT(J1276,"YYYY")</f>
        <v>2014</v>
      </c>
      <c r="L1276" s="1">
        <f>H1276-(TEXT(I1276,"YYYY")-TEXT(J1276,"YYYY"))</f>
        <v>114</v>
      </c>
      <c r="M1276" s="1" t="s">
        <v>79</v>
      </c>
      <c r="N1276" s="20" t="s">
        <v>50</v>
      </c>
    </row>
    <row r="1277" spans="10:14">
      <c r="J1277" s="1" t="s">
        <v>11905</v>
      </c>
      <c r="K1277" s="20" t="str">
        <f>TEXT(J1277,"YYYY")</f>
        <v>2014</v>
      </c>
      <c r="L1277" s="1">
        <f>H1277-(TEXT(I1277,"YYYY")-TEXT(J1277,"YYYY"))</f>
        <v>114</v>
      </c>
      <c r="M1277" s="1" t="s">
        <v>60</v>
      </c>
      <c r="N1277" s="20" t="s">
        <v>50</v>
      </c>
    </row>
    <row r="1278" spans="10:14">
      <c r="J1278" s="1" t="s">
        <v>2008</v>
      </c>
      <c r="K1278" s="20" t="str">
        <f>TEXT(J1278,"YYYY")</f>
        <v>2014</v>
      </c>
      <c r="L1278" s="1">
        <f>H1278-(TEXT(I1278,"YYYY")-TEXT(J1278,"YYYY"))</f>
        <v>114</v>
      </c>
      <c r="M1278" s="1" t="s">
        <v>79</v>
      </c>
      <c r="N1278" s="20" t="s">
        <v>50</v>
      </c>
    </row>
    <row r="1279" spans="10:14">
      <c r="J1279" s="1" t="s">
        <v>1657</v>
      </c>
      <c r="K1279" s="20" t="str">
        <f>TEXT(J1279,"YYYY")</f>
        <v>2014</v>
      </c>
      <c r="L1279" s="1">
        <f>H1279-(TEXT(I1279,"YYYY")-TEXT(J1279,"YYYY"))</f>
        <v>114</v>
      </c>
      <c r="M1279" s="1" t="s">
        <v>79</v>
      </c>
      <c r="N1279" s="20" t="s">
        <v>50</v>
      </c>
    </row>
    <row r="1280" spans="10:14">
      <c r="J1280" s="1" t="s">
        <v>711</v>
      </c>
      <c r="K1280" s="20" t="str">
        <f>TEXT(J1280,"YYYY")</f>
        <v>2014</v>
      </c>
      <c r="L1280" s="1">
        <f>H1280-(TEXT(I1280,"YYYY")-TEXT(J1280,"YYYY"))</f>
        <v>114</v>
      </c>
      <c r="M1280" s="1" t="s">
        <v>79</v>
      </c>
      <c r="N1280" s="20" t="s">
        <v>50</v>
      </c>
    </row>
    <row r="1281" spans="10:14">
      <c r="J1281" s="1" t="s">
        <v>1712</v>
      </c>
      <c r="K1281" s="20" t="str">
        <f>TEXT(J1281,"YYYY")</f>
        <v>2014</v>
      </c>
      <c r="L1281" s="1">
        <f>H1281-(TEXT(I1281,"YYYY")-TEXT(J1281,"YYYY"))</f>
        <v>114</v>
      </c>
      <c r="M1281" s="1" t="s">
        <v>79</v>
      </c>
      <c r="N1281" s="20" t="s">
        <v>50</v>
      </c>
    </row>
    <row r="1282" spans="10:14">
      <c r="J1282" s="1" t="s">
        <v>12039</v>
      </c>
      <c r="K1282" s="20" t="str">
        <f>TEXT(J1282,"YYYY")</f>
        <v>2014</v>
      </c>
      <c r="L1282" s="1">
        <f>H1282-(TEXT(I1282,"YYYY")-TEXT(J1282,"YYYY"))</f>
        <v>114</v>
      </c>
      <c r="M1282" s="1" t="s">
        <v>79</v>
      </c>
      <c r="N1282" s="20" t="s">
        <v>50</v>
      </c>
    </row>
    <row r="1283" spans="10:14">
      <c r="J1283" s="1" t="s">
        <v>7345</v>
      </c>
      <c r="K1283" s="20" t="str">
        <f>TEXT(J1283,"YYYY")</f>
        <v>2014</v>
      </c>
      <c r="L1283" s="1">
        <f>H1283-(TEXT(I1283,"YYYY")-TEXT(J1283,"YYYY"))</f>
        <v>114</v>
      </c>
      <c r="M1283" s="1" t="s">
        <v>79</v>
      </c>
      <c r="N1283" s="20" t="s">
        <v>50</v>
      </c>
    </row>
    <row r="1284" spans="10:14">
      <c r="J1284" s="1" t="s">
        <v>9539</v>
      </c>
      <c r="K1284" s="20" t="str">
        <f>TEXT(J1284,"YYYY")</f>
        <v>2014</v>
      </c>
      <c r="L1284" s="1">
        <f>H1284-(TEXT(I1284,"YYYY")-TEXT(J1284,"YYYY"))</f>
        <v>114</v>
      </c>
      <c r="M1284" s="1" t="s">
        <v>60</v>
      </c>
      <c r="N1284" s="20" t="s">
        <v>50</v>
      </c>
    </row>
    <row r="1285" spans="10:14">
      <c r="J1285" s="1" t="s">
        <v>93</v>
      </c>
      <c r="K1285" s="20" t="str">
        <f>TEXT(J1285,"YYYY")</f>
        <v>2014</v>
      </c>
      <c r="L1285" s="1">
        <f>H1285-(TEXT(I1285,"YYYY")-TEXT(J1285,"YYYY"))</f>
        <v>114</v>
      </c>
      <c r="M1285" s="1" t="s">
        <v>60</v>
      </c>
      <c r="N1285" s="20" t="s">
        <v>53</v>
      </c>
    </row>
    <row r="1286" spans="10:14">
      <c r="J1286" s="1" t="s">
        <v>93</v>
      </c>
      <c r="K1286" s="20" t="str">
        <f>TEXT(J1286,"YYYY")</f>
        <v>2014</v>
      </c>
      <c r="L1286" s="1">
        <f>H1286-(TEXT(I1286,"YYYY")-TEXT(J1286,"YYYY"))</f>
        <v>114</v>
      </c>
      <c r="M1286" s="1" t="s">
        <v>60</v>
      </c>
      <c r="N1286" s="20" t="s">
        <v>53</v>
      </c>
    </row>
    <row r="1287" spans="10:14">
      <c r="J1287" s="1" t="s">
        <v>348</v>
      </c>
      <c r="K1287" s="20" t="str">
        <f>TEXT(J1287,"YYYY")</f>
        <v>2014</v>
      </c>
      <c r="L1287" s="1">
        <f>H1287-(TEXT(I1287,"YYYY")-TEXT(J1287,"YYYY"))</f>
        <v>114</v>
      </c>
      <c r="M1287" s="1" t="s">
        <v>60</v>
      </c>
      <c r="N1287" s="20" t="s">
        <v>53</v>
      </c>
    </row>
    <row r="1288" spans="10:14">
      <c r="J1288" s="1" t="s">
        <v>378</v>
      </c>
      <c r="K1288" s="20" t="str">
        <f>TEXT(J1288,"YYYY")</f>
        <v>2014</v>
      </c>
      <c r="L1288" s="1">
        <f>H1288-(TEXT(I1288,"YYYY")-TEXT(J1288,"YYYY"))</f>
        <v>114</v>
      </c>
      <c r="M1288" s="1" t="s">
        <v>79</v>
      </c>
      <c r="N1288" s="20" t="s">
        <v>53</v>
      </c>
    </row>
    <row r="1289" spans="10:14">
      <c r="J1289" s="1" t="s">
        <v>711</v>
      </c>
      <c r="K1289" s="20" t="str">
        <f>TEXT(J1289,"YYYY")</f>
        <v>2014</v>
      </c>
      <c r="L1289" s="1">
        <f>H1289-(TEXT(I1289,"YYYY")-TEXT(J1289,"YYYY"))</f>
        <v>114</v>
      </c>
      <c r="M1289" s="1" t="s">
        <v>60</v>
      </c>
      <c r="N1289" s="20" t="s">
        <v>53</v>
      </c>
    </row>
    <row r="1290" spans="10:14">
      <c r="J1290" s="1" t="s">
        <v>774</v>
      </c>
      <c r="K1290" s="20" t="str">
        <f>TEXT(J1290,"YYYY")</f>
        <v>2014</v>
      </c>
      <c r="L1290" s="1">
        <f>H1290-(TEXT(I1290,"YYYY")-TEXT(J1290,"YYYY"))</f>
        <v>114</v>
      </c>
      <c r="M1290" s="1" t="s">
        <v>60</v>
      </c>
      <c r="N1290" s="20" t="s">
        <v>53</v>
      </c>
    </row>
    <row r="1291" spans="10:14">
      <c r="J1291" s="1" t="s">
        <v>806</v>
      </c>
      <c r="K1291" s="20" t="str">
        <f>TEXT(J1291,"YYYY")</f>
        <v>2014</v>
      </c>
      <c r="L1291" s="1">
        <f>H1291-(TEXT(I1291,"YYYY")-TEXT(J1291,"YYYY"))</f>
        <v>114</v>
      </c>
      <c r="M1291" s="1" t="s">
        <v>60</v>
      </c>
      <c r="N1291" s="20" t="s">
        <v>53</v>
      </c>
    </row>
    <row r="1292" spans="10:14">
      <c r="J1292" s="1" t="s">
        <v>815</v>
      </c>
      <c r="K1292" s="20" t="str">
        <f>TEXT(J1292,"YYYY")</f>
        <v>2014</v>
      </c>
      <c r="L1292" s="1">
        <f>H1292-(TEXT(I1292,"YYYY")-TEXT(J1292,"YYYY"))</f>
        <v>114</v>
      </c>
      <c r="M1292" s="1" t="s">
        <v>79</v>
      </c>
      <c r="N1292" s="20" t="s">
        <v>53</v>
      </c>
    </row>
    <row r="1293" spans="10:14">
      <c r="J1293" s="1" t="s">
        <v>1657</v>
      </c>
      <c r="K1293" s="20" t="str">
        <f>TEXT(J1293,"YYYY")</f>
        <v>2014</v>
      </c>
      <c r="L1293" s="1">
        <f>H1293-(TEXT(I1293,"YYYY")-TEXT(J1293,"YYYY"))</f>
        <v>114</v>
      </c>
      <c r="M1293" s="1" t="s">
        <v>79</v>
      </c>
      <c r="N1293" s="20" t="s">
        <v>53</v>
      </c>
    </row>
    <row r="1294" spans="10:14">
      <c r="J1294" s="1" t="s">
        <v>1712</v>
      </c>
      <c r="K1294" s="20" t="str">
        <f>TEXT(J1294,"YYYY")</f>
        <v>2014</v>
      </c>
      <c r="L1294" s="1">
        <f>H1294-(TEXT(I1294,"YYYY")-TEXT(J1294,"YYYY"))</f>
        <v>114</v>
      </c>
      <c r="M1294" s="1" t="s">
        <v>60</v>
      </c>
      <c r="N1294" s="20" t="s">
        <v>53</v>
      </c>
    </row>
    <row r="1295" spans="10:14">
      <c r="J1295" s="1" t="s">
        <v>1755</v>
      </c>
      <c r="K1295" s="20" t="str">
        <f>TEXT(J1295,"YYYY")</f>
        <v>2014</v>
      </c>
      <c r="L1295" s="1">
        <f>H1295-(TEXT(I1295,"YYYY")-TEXT(J1295,"YYYY"))</f>
        <v>114</v>
      </c>
      <c r="M1295" s="1" t="s">
        <v>79</v>
      </c>
      <c r="N1295" s="20" t="s">
        <v>53</v>
      </c>
    </row>
    <row r="1296" spans="10:14">
      <c r="J1296" s="1" t="s">
        <v>2008</v>
      </c>
      <c r="K1296" s="20" t="str">
        <f>TEXT(J1296,"YYYY")</f>
        <v>2014</v>
      </c>
      <c r="L1296" s="1">
        <f>H1296-(TEXT(I1296,"YYYY")-TEXT(J1296,"YYYY"))</f>
        <v>114</v>
      </c>
      <c r="M1296" s="1" t="s">
        <v>60</v>
      </c>
      <c r="N1296" s="20" t="s">
        <v>53</v>
      </c>
    </row>
    <row r="1297" spans="10:14">
      <c r="J1297" s="1" t="s">
        <v>1657</v>
      </c>
      <c r="K1297" s="20" t="str">
        <f>TEXT(J1297,"YYYY")</f>
        <v>2014</v>
      </c>
      <c r="L1297" s="1">
        <f>H1297-(TEXT(I1297,"YYYY")-TEXT(J1297,"YYYY"))</f>
        <v>114</v>
      </c>
      <c r="M1297" s="1" t="s">
        <v>60</v>
      </c>
      <c r="N1297" s="20" t="s">
        <v>53</v>
      </c>
    </row>
    <row r="1298" spans="10:14">
      <c r="J1298" s="1" t="s">
        <v>2382</v>
      </c>
      <c r="K1298" s="20" t="str">
        <f>TEXT(J1298,"YYYY")</f>
        <v>2014</v>
      </c>
      <c r="L1298" s="1">
        <f>H1298-(TEXT(I1298,"YYYY")-TEXT(J1298,"YYYY"))</f>
        <v>114</v>
      </c>
      <c r="M1298" s="1" t="s">
        <v>60</v>
      </c>
      <c r="N1298" s="20" t="s">
        <v>53</v>
      </c>
    </row>
    <row r="1299" spans="10:14">
      <c r="J1299" s="1" t="s">
        <v>1657</v>
      </c>
      <c r="K1299" s="20" t="str">
        <f>TEXT(J1299,"YYYY")</f>
        <v>2014</v>
      </c>
      <c r="L1299" s="1">
        <f>H1299-(TEXT(I1299,"YYYY")-TEXT(J1299,"YYYY"))</f>
        <v>114</v>
      </c>
      <c r="M1299" s="1" t="s">
        <v>60</v>
      </c>
      <c r="N1299" s="20" t="s">
        <v>53</v>
      </c>
    </row>
    <row r="1300" spans="10:14">
      <c r="J1300" s="1" t="s">
        <v>1933</v>
      </c>
      <c r="K1300" s="20" t="str">
        <f>TEXT(J1300,"YYYY")</f>
        <v>2014</v>
      </c>
      <c r="L1300" s="1">
        <f>H1300-(TEXT(I1300,"YYYY")-TEXT(J1300,"YYYY"))</f>
        <v>114</v>
      </c>
      <c r="M1300" s="1" t="s">
        <v>60</v>
      </c>
      <c r="N1300" s="20" t="s">
        <v>53</v>
      </c>
    </row>
    <row r="1301" spans="10:14">
      <c r="J1301" s="1" t="s">
        <v>2951</v>
      </c>
      <c r="K1301" s="20" t="str">
        <f>TEXT(J1301,"YYYY")</f>
        <v>2014</v>
      </c>
      <c r="L1301" s="1">
        <f>H1301-(TEXT(I1301,"YYYY")-TEXT(J1301,"YYYY"))</f>
        <v>114</v>
      </c>
      <c r="M1301" s="1" t="s">
        <v>79</v>
      </c>
      <c r="N1301" s="20" t="s">
        <v>53</v>
      </c>
    </row>
    <row r="1302" spans="10:14">
      <c r="J1302" s="1" t="s">
        <v>2008</v>
      </c>
      <c r="K1302" s="20" t="str">
        <f>TEXT(J1302,"YYYY")</f>
        <v>2014</v>
      </c>
      <c r="L1302" s="1">
        <f>H1302-(TEXT(I1302,"YYYY")-TEXT(J1302,"YYYY"))</f>
        <v>114</v>
      </c>
      <c r="M1302" s="1" t="s">
        <v>79</v>
      </c>
      <c r="N1302" s="20" t="s">
        <v>53</v>
      </c>
    </row>
    <row r="1303" spans="10:14">
      <c r="J1303" s="1" t="s">
        <v>3052</v>
      </c>
      <c r="K1303" s="20" t="str">
        <f>TEXT(J1303,"YYYY")</f>
        <v>2014</v>
      </c>
      <c r="L1303" s="1">
        <f>H1303-(TEXT(I1303,"YYYY")-TEXT(J1303,"YYYY"))</f>
        <v>114</v>
      </c>
      <c r="M1303" s="1" t="s">
        <v>79</v>
      </c>
      <c r="N1303" s="20" t="s">
        <v>53</v>
      </c>
    </row>
    <row r="1304" spans="10:14">
      <c r="J1304" s="1" t="s">
        <v>3187</v>
      </c>
      <c r="K1304" s="20" t="str">
        <f>TEXT(J1304,"YYYY")</f>
        <v>2014</v>
      </c>
      <c r="L1304" s="1">
        <f>H1304-(TEXT(I1304,"YYYY")-TEXT(J1304,"YYYY"))</f>
        <v>114</v>
      </c>
      <c r="M1304" s="1" t="s">
        <v>60</v>
      </c>
      <c r="N1304" s="20" t="s">
        <v>53</v>
      </c>
    </row>
    <row r="1305" spans="10:14">
      <c r="J1305" s="1" t="s">
        <v>1755</v>
      </c>
      <c r="K1305" s="20" t="str">
        <f>TEXT(J1305,"YYYY")</f>
        <v>2014</v>
      </c>
      <c r="L1305" s="1">
        <f>H1305-(TEXT(I1305,"YYYY")-TEXT(J1305,"YYYY"))</f>
        <v>114</v>
      </c>
      <c r="M1305" s="1" t="s">
        <v>79</v>
      </c>
      <c r="N1305" s="20" t="s">
        <v>53</v>
      </c>
    </row>
    <row r="1306" spans="10:14">
      <c r="J1306" s="1" t="s">
        <v>2008</v>
      </c>
      <c r="K1306" s="20" t="str">
        <f>TEXT(J1306,"YYYY")</f>
        <v>2014</v>
      </c>
      <c r="L1306" s="1">
        <f>H1306-(TEXT(I1306,"YYYY")-TEXT(J1306,"YYYY"))</f>
        <v>114</v>
      </c>
      <c r="M1306" s="1" t="s">
        <v>79</v>
      </c>
      <c r="N1306" s="20" t="s">
        <v>53</v>
      </c>
    </row>
    <row r="1307" spans="10:14">
      <c r="J1307" s="1" t="s">
        <v>3322</v>
      </c>
      <c r="K1307" s="20" t="str">
        <f>TEXT(J1307,"YYYY")</f>
        <v>2014</v>
      </c>
      <c r="L1307" s="1">
        <f>H1307-(TEXT(I1307,"YYYY")-TEXT(J1307,"YYYY"))</f>
        <v>114</v>
      </c>
      <c r="M1307" s="1" t="s">
        <v>60</v>
      </c>
      <c r="N1307" s="20" t="s">
        <v>53</v>
      </c>
    </row>
    <row r="1308" spans="10:14">
      <c r="J1308" s="1" t="s">
        <v>1755</v>
      </c>
      <c r="K1308" s="20" t="str">
        <f>TEXT(J1308,"YYYY")</f>
        <v>2014</v>
      </c>
      <c r="L1308" s="1">
        <f>H1308-(TEXT(I1308,"YYYY")-TEXT(J1308,"YYYY"))</f>
        <v>114</v>
      </c>
      <c r="M1308" s="1" t="s">
        <v>79</v>
      </c>
      <c r="N1308" s="20" t="s">
        <v>53</v>
      </c>
    </row>
    <row r="1309" spans="10:14">
      <c r="J1309" s="1" t="s">
        <v>3645</v>
      </c>
      <c r="K1309" s="20" t="str">
        <f>TEXT(J1309,"YYYY")</f>
        <v>2014</v>
      </c>
      <c r="L1309" s="1">
        <f>H1309-(TEXT(I1309,"YYYY")-TEXT(J1309,"YYYY"))</f>
        <v>114</v>
      </c>
      <c r="M1309" s="1" t="s">
        <v>60</v>
      </c>
      <c r="N1309" s="20" t="s">
        <v>53</v>
      </c>
    </row>
    <row r="1310" spans="10:14">
      <c r="J1310" s="1" t="s">
        <v>3746</v>
      </c>
      <c r="K1310" s="20" t="str">
        <f>TEXT(J1310,"YYYY")</f>
        <v>2014</v>
      </c>
      <c r="L1310" s="1">
        <f>H1310-(TEXT(I1310,"YYYY")-TEXT(J1310,"YYYY"))</f>
        <v>114</v>
      </c>
      <c r="M1310" s="1" t="s">
        <v>60</v>
      </c>
      <c r="N1310" s="20" t="s">
        <v>53</v>
      </c>
    </row>
    <row r="1311" spans="10:14">
      <c r="J1311" s="1" t="s">
        <v>1259</v>
      </c>
      <c r="K1311" s="20" t="str">
        <f>TEXT(J1311,"YYYY")</f>
        <v>2014</v>
      </c>
      <c r="L1311" s="1">
        <f>H1311-(TEXT(I1311,"YYYY")-TEXT(J1311,"YYYY"))</f>
        <v>114</v>
      </c>
      <c r="M1311" s="1" t="s">
        <v>60</v>
      </c>
      <c r="N1311" s="20" t="s">
        <v>53</v>
      </c>
    </row>
    <row r="1312" spans="10:14">
      <c r="J1312" s="1" t="s">
        <v>2008</v>
      </c>
      <c r="K1312" s="20" t="str">
        <f>TEXT(J1312,"YYYY")</f>
        <v>2014</v>
      </c>
      <c r="L1312" s="1">
        <f>H1312-(TEXT(I1312,"YYYY")-TEXT(J1312,"YYYY"))</f>
        <v>114</v>
      </c>
      <c r="M1312" s="1" t="s">
        <v>79</v>
      </c>
      <c r="N1312" s="20" t="s">
        <v>53</v>
      </c>
    </row>
    <row r="1313" spans="10:14">
      <c r="J1313" s="1" t="s">
        <v>4094</v>
      </c>
      <c r="K1313" s="20" t="str">
        <f>TEXT(J1313,"YYYY")</f>
        <v>2014</v>
      </c>
      <c r="L1313" s="1">
        <f>H1313-(TEXT(I1313,"YYYY")-TEXT(J1313,"YYYY"))</f>
        <v>114</v>
      </c>
      <c r="M1313" s="1" t="s">
        <v>79</v>
      </c>
      <c r="N1313" s="20" t="s">
        <v>53</v>
      </c>
    </row>
    <row r="1314" spans="10:14">
      <c r="J1314" s="1" t="s">
        <v>4198</v>
      </c>
      <c r="K1314" s="20" t="str">
        <f>TEXT(J1314,"YYYY")</f>
        <v>2014</v>
      </c>
      <c r="L1314" s="1">
        <f>H1314-(TEXT(I1314,"YYYY")-TEXT(J1314,"YYYY"))</f>
        <v>114</v>
      </c>
      <c r="M1314" s="1" t="s">
        <v>79</v>
      </c>
      <c r="N1314" s="20" t="s">
        <v>53</v>
      </c>
    </row>
    <row r="1315" spans="10:14">
      <c r="J1315" s="1" t="s">
        <v>4198</v>
      </c>
      <c r="K1315" s="20" t="str">
        <f>TEXT(J1315,"YYYY")</f>
        <v>2014</v>
      </c>
      <c r="L1315" s="1">
        <f>H1315-(TEXT(I1315,"YYYY")-TEXT(J1315,"YYYY"))</f>
        <v>114</v>
      </c>
      <c r="M1315" s="1" t="s">
        <v>79</v>
      </c>
      <c r="N1315" s="20" t="s">
        <v>53</v>
      </c>
    </row>
    <row r="1316" spans="10:14">
      <c r="J1316" s="1" t="s">
        <v>4523</v>
      </c>
      <c r="K1316" s="20" t="str">
        <f>TEXT(J1316,"YYYY")</f>
        <v>2014</v>
      </c>
      <c r="L1316" s="1">
        <f>H1316-(TEXT(I1316,"YYYY")-TEXT(J1316,"YYYY"))</f>
        <v>114</v>
      </c>
      <c r="M1316" s="1" t="s">
        <v>60</v>
      </c>
      <c r="N1316" s="20" t="s">
        <v>53</v>
      </c>
    </row>
    <row r="1317" spans="10:14">
      <c r="J1317" s="1" t="s">
        <v>4583</v>
      </c>
      <c r="K1317" s="20" t="str">
        <f>TEXT(J1317,"YYYY")</f>
        <v>2014</v>
      </c>
      <c r="L1317" s="1">
        <f>H1317-(TEXT(I1317,"YYYY")-TEXT(J1317,"YYYY"))</f>
        <v>114</v>
      </c>
      <c r="M1317" s="1" t="s">
        <v>79</v>
      </c>
      <c r="N1317" s="20" t="s">
        <v>53</v>
      </c>
    </row>
    <row r="1318" spans="10:14">
      <c r="J1318" s="1" t="s">
        <v>4600</v>
      </c>
      <c r="K1318" s="20" t="str">
        <f>TEXT(J1318,"YYYY")</f>
        <v>2014</v>
      </c>
      <c r="L1318" s="1">
        <f>H1318-(TEXT(I1318,"YYYY")-TEXT(J1318,"YYYY"))</f>
        <v>114</v>
      </c>
      <c r="M1318" s="1" t="s">
        <v>60</v>
      </c>
      <c r="N1318" s="20" t="s">
        <v>53</v>
      </c>
    </row>
    <row r="1319" spans="10:14">
      <c r="J1319" s="1" t="s">
        <v>4600</v>
      </c>
      <c r="K1319" s="20" t="str">
        <f>TEXT(J1319,"YYYY")</f>
        <v>2014</v>
      </c>
      <c r="L1319" s="1">
        <f>H1319-(TEXT(I1319,"YYYY")-TEXT(J1319,"YYYY"))</f>
        <v>114</v>
      </c>
      <c r="M1319" s="1" t="s">
        <v>60</v>
      </c>
      <c r="N1319" s="20" t="s">
        <v>53</v>
      </c>
    </row>
    <row r="1320" spans="10:14">
      <c r="J1320" s="1" t="s">
        <v>2008</v>
      </c>
      <c r="K1320" s="20" t="str">
        <f>TEXT(J1320,"YYYY")</f>
        <v>2014</v>
      </c>
      <c r="L1320" s="1">
        <f>H1320-(TEXT(I1320,"YYYY")-TEXT(J1320,"YYYY"))</f>
        <v>114</v>
      </c>
      <c r="M1320" s="1" t="s">
        <v>60</v>
      </c>
      <c r="N1320" s="20" t="s">
        <v>53</v>
      </c>
    </row>
    <row r="1321" spans="10:14">
      <c r="J1321" s="1" t="s">
        <v>2008</v>
      </c>
      <c r="K1321" s="20" t="str">
        <f>TEXT(J1321,"YYYY")</f>
        <v>2014</v>
      </c>
      <c r="L1321" s="1">
        <f>H1321-(TEXT(I1321,"YYYY")-TEXT(J1321,"YYYY"))</f>
        <v>114</v>
      </c>
      <c r="M1321" s="1" t="s">
        <v>79</v>
      </c>
      <c r="N1321" s="20" t="s">
        <v>53</v>
      </c>
    </row>
    <row r="1322" spans="10:14">
      <c r="J1322" s="1" t="s">
        <v>2008</v>
      </c>
      <c r="K1322" s="20" t="str">
        <f>TEXT(J1322,"YYYY")</f>
        <v>2014</v>
      </c>
      <c r="L1322" s="1">
        <f>H1322-(TEXT(I1322,"YYYY")-TEXT(J1322,"YYYY"))</f>
        <v>114</v>
      </c>
      <c r="M1322" s="1" t="s">
        <v>60</v>
      </c>
      <c r="N1322" s="20" t="s">
        <v>53</v>
      </c>
    </row>
    <row r="1323" spans="10:14">
      <c r="J1323" s="1" t="s">
        <v>4961</v>
      </c>
      <c r="K1323" s="20" t="str">
        <f>TEXT(J1323,"YYYY")</f>
        <v>2014</v>
      </c>
      <c r="L1323" s="1">
        <f>H1323-(TEXT(I1323,"YYYY")-TEXT(J1323,"YYYY"))</f>
        <v>114</v>
      </c>
      <c r="M1323" s="1" t="s">
        <v>60</v>
      </c>
      <c r="N1323" s="20" t="s">
        <v>53</v>
      </c>
    </row>
    <row r="1324" spans="10:14">
      <c r="J1324" s="1" t="s">
        <v>5000</v>
      </c>
      <c r="K1324" s="20" t="str">
        <f>TEXT(J1324,"YYYY")</f>
        <v>2014</v>
      </c>
      <c r="L1324" s="1">
        <f>H1324-(TEXT(I1324,"YYYY")-TEXT(J1324,"YYYY"))</f>
        <v>114</v>
      </c>
      <c r="M1324" s="1" t="s">
        <v>60</v>
      </c>
      <c r="N1324" s="20" t="s">
        <v>53</v>
      </c>
    </row>
    <row r="1325" spans="10:14">
      <c r="J1325" s="1" t="s">
        <v>5013</v>
      </c>
      <c r="K1325" s="20" t="str">
        <f>TEXT(J1325,"YYYY")</f>
        <v>2014</v>
      </c>
      <c r="L1325" s="1">
        <f>H1325-(TEXT(I1325,"YYYY")-TEXT(J1325,"YYYY"))</f>
        <v>114</v>
      </c>
      <c r="M1325" s="1" t="s">
        <v>60</v>
      </c>
      <c r="N1325" s="20" t="s">
        <v>53</v>
      </c>
    </row>
    <row r="1326" spans="10:14">
      <c r="J1326" s="1" t="s">
        <v>4961</v>
      </c>
      <c r="K1326" s="20" t="str">
        <f>TEXT(J1326,"YYYY")</f>
        <v>2014</v>
      </c>
      <c r="L1326" s="1">
        <f>H1326-(TEXT(I1326,"YYYY")-TEXT(J1326,"YYYY"))</f>
        <v>114</v>
      </c>
      <c r="M1326" s="1" t="s">
        <v>79</v>
      </c>
      <c r="N1326" s="20" t="s">
        <v>53</v>
      </c>
    </row>
    <row r="1327" spans="10:14">
      <c r="J1327" s="1" t="s">
        <v>5184</v>
      </c>
      <c r="K1327" s="20" t="str">
        <f>TEXT(J1327,"YYYY")</f>
        <v>2014</v>
      </c>
      <c r="L1327" s="1">
        <f>H1327-(TEXT(I1327,"YYYY")-TEXT(J1327,"YYYY"))</f>
        <v>114</v>
      </c>
      <c r="M1327" s="1" t="s">
        <v>60</v>
      </c>
      <c r="N1327" s="20" t="s">
        <v>53</v>
      </c>
    </row>
    <row r="1328" spans="10:14">
      <c r="J1328" s="1" t="s">
        <v>5326</v>
      </c>
      <c r="K1328" s="20" t="str">
        <f>TEXT(J1328,"YYYY")</f>
        <v>2014</v>
      </c>
      <c r="L1328" s="1">
        <f>H1328-(TEXT(I1328,"YYYY")-TEXT(J1328,"YYYY"))</f>
        <v>114</v>
      </c>
      <c r="M1328" s="1" t="s">
        <v>79</v>
      </c>
      <c r="N1328" s="20" t="s">
        <v>53</v>
      </c>
    </row>
    <row r="1329" spans="10:14">
      <c r="J1329" s="1" t="s">
        <v>2008</v>
      </c>
      <c r="K1329" s="20" t="str">
        <f>TEXT(J1329,"YYYY")</f>
        <v>2014</v>
      </c>
      <c r="L1329" s="1">
        <f>H1329-(TEXT(I1329,"YYYY")-TEXT(J1329,"YYYY"))</f>
        <v>114</v>
      </c>
      <c r="M1329" s="1" t="s">
        <v>60</v>
      </c>
      <c r="N1329" s="20" t="s">
        <v>53</v>
      </c>
    </row>
    <row r="1330" spans="10:14">
      <c r="J1330" s="1" t="s">
        <v>2008</v>
      </c>
      <c r="K1330" s="20" t="str">
        <f>TEXT(J1330,"YYYY")</f>
        <v>2014</v>
      </c>
      <c r="L1330" s="1">
        <f>H1330-(TEXT(I1330,"YYYY")-TEXT(J1330,"YYYY"))</f>
        <v>114</v>
      </c>
      <c r="M1330" s="1" t="s">
        <v>60</v>
      </c>
      <c r="N1330" s="20" t="s">
        <v>53</v>
      </c>
    </row>
    <row r="1331" spans="10:14">
      <c r="J1331" s="1" t="s">
        <v>5634</v>
      </c>
      <c r="K1331" s="20" t="str">
        <f>TEXT(J1331,"YYYY")</f>
        <v>2014</v>
      </c>
      <c r="L1331" s="1">
        <f>H1331-(TEXT(I1331,"YYYY")-TEXT(J1331,"YYYY"))</f>
        <v>114</v>
      </c>
      <c r="M1331" s="1" t="s">
        <v>79</v>
      </c>
      <c r="N1331" s="20" t="s">
        <v>53</v>
      </c>
    </row>
    <row r="1332" spans="10:14">
      <c r="J1332" s="1" t="s">
        <v>5726</v>
      </c>
      <c r="K1332" s="20" t="str">
        <f>TEXT(J1332,"YYYY")</f>
        <v>2014</v>
      </c>
      <c r="L1332" s="1">
        <f>H1332-(TEXT(I1332,"YYYY")-TEXT(J1332,"YYYY"))</f>
        <v>114</v>
      </c>
      <c r="M1332" s="1" t="s">
        <v>60</v>
      </c>
      <c r="N1332" s="20" t="s">
        <v>53</v>
      </c>
    </row>
    <row r="1333" spans="10:14">
      <c r="J1333" s="1" t="s">
        <v>5976</v>
      </c>
      <c r="K1333" s="20" t="str">
        <f>TEXT(J1333,"YYYY")</f>
        <v>2014</v>
      </c>
      <c r="L1333" s="1">
        <f>H1333-(TEXT(I1333,"YYYY")-TEXT(J1333,"YYYY"))</f>
        <v>114</v>
      </c>
      <c r="M1333" s="1" t="s">
        <v>79</v>
      </c>
      <c r="N1333" s="20" t="s">
        <v>53</v>
      </c>
    </row>
    <row r="1334" spans="10:14">
      <c r="J1334" s="1" t="s">
        <v>2008</v>
      </c>
      <c r="K1334" s="20" t="str">
        <f>TEXT(J1334,"YYYY")</f>
        <v>2014</v>
      </c>
      <c r="L1334" s="1">
        <f>H1334-(TEXT(I1334,"YYYY")-TEXT(J1334,"YYYY"))</f>
        <v>114</v>
      </c>
      <c r="M1334" s="1" t="s">
        <v>60</v>
      </c>
      <c r="N1334" s="20" t="s">
        <v>53</v>
      </c>
    </row>
    <row r="1335" spans="10:14">
      <c r="J1335" s="1" t="s">
        <v>806</v>
      </c>
      <c r="K1335" s="20" t="str">
        <f>TEXT(J1335,"YYYY")</f>
        <v>2014</v>
      </c>
      <c r="L1335" s="1">
        <f>H1335-(TEXT(I1335,"YYYY")-TEXT(J1335,"YYYY"))</f>
        <v>114</v>
      </c>
      <c r="M1335" s="1" t="s">
        <v>79</v>
      </c>
      <c r="N1335" s="20" t="s">
        <v>53</v>
      </c>
    </row>
    <row r="1336" spans="10:14">
      <c r="J1336" s="1" t="s">
        <v>6321</v>
      </c>
      <c r="K1336" s="20" t="str">
        <f>TEXT(J1336,"YYYY")</f>
        <v>2014</v>
      </c>
      <c r="L1336" s="1">
        <f>H1336-(TEXT(I1336,"YYYY")-TEXT(J1336,"YYYY"))</f>
        <v>114</v>
      </c>
      <c r="M1336" s="1" t="s">
        <v>79</v>
      </c>
      <c r="N1336" s="20" t="s">
        <v>53</v>
      </c>
    </row>
    <row r="1337" spans="10:14">
      <c r="J1337" s="1" t="s">
        <v>2008</v>
      </c>
      <c r="K1337" s="20" t="str">
        <f>TEXT(J1337,"YYYY")</f>
        <v>2014</v>
      </c>
      <c r="L1337" s="1">
        <f>H1337-(TEXT(I1337,"YYYY")-TEXT(J1337,"YYYY"))</f>
        <v>114</v>
      </c>
      <c r="M1337" s="1" t="s">
        <v>60</v>
      </c>
      <c r="N1337" s="20" t="s">
        <v>53</v>
      </c>
    </row>
    <row r="1338" spans="10:14">
      <c r="J1338" s="1" t="s">
        <v>2008</v>
      </c>
      <c r="K1338" s="20" t="str">
        <f>TEXT(J1338,"YYYY")</f>
        <v>2014</v>
      </c>
      <c r="L1338" s="1">
        <f>H1338-(TEXT(I1338,"YYYY")-TEXT(J1338,"YYYY"))</f>
        <v>114</v>
      </c>
      <c r="M1338" s="1" t="s">
        <v>60</v>
      </c>
      <c r="N1338" s="20" t="s">
        <v>53</v>
      </c>
    </row>
    <row r="1339" spans="10:14">
      <c r="J1339" s="1" t="s">
        <v>1259</v>
      </c>
      <c r="K1339" s="20" t="str">
        <f>TEXT(J1339,"YYYY")</f>
        <v>2014</v>
      </c>
      <c r="L1339" s="1">
        <f>H1339-(TEXT(I1339,"YYYY")-TEXT(J1339,"YYYY"))</f>
        <v>114</v>
      </c>
      <c r="M1339" s="1" t="s">
        <v>79</v>
      </c>
      <c r="N1339" s="20" t="s">
        <v>53</v>
      </c>
    </row>
    <row r="1340" spans="10:14">
      <c r="J1340" s="1" t="s">
        <v>2008</v>
      </c>
      <c r="K1340" s="20" t="str">
        <f>TEXT(J1340,"YYYY")</f>
        <v>2014</v>
      </c>
      <c r="L1340" s="1">
        <f>H1340-(TEXT(I1340,"YYYY")-TEXT(J1340,"YYYY"))</f>
        <v>114</v>
      </c>
      <c r="M1340" s="1" t="s">
        <v>60</v>
      </c>
      <c r="N1340" s="20" t="s">
        <v>53</v>
      </c>
    </row>
    <row r="1341" spans="10:14">
      <c r="J1341" s="1" t="s">
        <v>6446</v>
      </c>
      <c r="K1341" s="20" t="str">
        <f>TEXT(J1341,"YYYY")</f>
        <v>2014</v>
      </c>
      <c r="L1341" s="1">
        <f>H1341-(TEXT(I1341,"YYYY")-TEXT(J1341,"YYYY"))</f>
        <v>114</v>
      </c>
      <c r="M1341" s="1" t="s">
        <v>79</v>
      </c>
      <c r="N1341" s="20" t="s">
        <v>53</v>
      </c>
    </row>
    <row r="1342" spans="10:14">
      <c r="J1342" s="1" t="s">
        <v>2008</v>
      </c>
      <c r="K1342" s="20" t="str">
        <f>TEXT(J1342,"YYYY")</f>
        <v>2014</v>
      </c>
      <c r="L1342" s="1">
        <f>H1342-(TEXT(I1342,"YYYY")-TEXT(J1342,"YYYY"))</f>
        <v>114</v>
      </c>
      <c r="M1342" s="1" t="s">
        <v>60</v>
      </c>
      <c r="N1342" s="20" t="s">
        <v>53</v>
      </c>
    </row>
    <row r="1343" spans="10:14">
      <c r="J1343" s="1" t="s">
        <v>6321</v>
      </c>
      <c r="K1343" s="20" t="str">
        <f>TEXT(J1343,"YYYY")</f>
        <v>2014</v>
      </c>
      <c r="L1343" s="1">
        <f>H1343-(TEXT(I1343,"YYYY")-TEXT(J1343,"YYYY"))</f>
        <v>114</v>
      </c>
      <c r="M1343" s="1" t="s">
        <v>60</v>
      </c>
      <c r="N1343" s="20" t="s">
        <v>53</v>
      </c>
    </row>
    <row r="1344" spans="10:14">
      <c r="J1344" s="1" t="s">
        <v>2008</v>
      </c>
      <c r="K1344" s="20" t="str">
        <f>TEXT(J1344,"YYYY")</f>
        <v>2014</v>
      </c>
      <c r="L1344" s="1">
        <f>H1344-(TEXT(I1344,"YYYY")-TEXT(J1344,"YYYY"))</f>
        <v>114</v>
      </c>
      <c r="M1344" s="1" t="s">
        <v>79</v>
      </c>
      <c r="N1344" s="20" t="s">
        <v>53</v>
      </c>
    </row>
    <row r="1345" spans="10:14">
      <c r="J1345" s="1" t="s">
        <v>93</v>
      </c>
      <c r="K1345" s="20" t="str">
        <f>TEXT(J1345,"YYYY")</f>
        <v>2014</v>
      </c>
      <c r="L1345" s="1">
        <f>H1345-(TEXT(I1345,"YYYY")-TEXT(J1345,"YYYY"))</f>
        <v>114</v>
      </c>
      <c r="M1345" s="1" t="s">
        <v>79</v>
      </c>
      <c r="N1345" s="20" t="s">
        <v>53</v>
      </c>
    </row>
    <row r="1346" spans="10:14">
      <c r="J1346" s="1" t="s">
        <v>3187</v>
      </c>
      <c r="K1346" s="20" t="str">
        <f>TEXT(J1346,"YYYY")</f>
        <v>2014</v>
      </c>
      <c r="L1346" s="1">
        <f>H1346-(TEXT(I1346,"YYYY")-TEXT(J1346,"YYYY"))</f>
        <v>114</v>
      </c>
      <c r="M1346" s="1" t="s">
        <v>79</v>
      </c>
      <c r="N1346" s="20" t="s">
        <v>53</v>
      </c>
    </row>
    <row r="1347" spans="10:14">
      <c r="J1347" s="1" t="s">
        <v>4523</v>
      </c>
      <c r="K1347" s="20" t="str">
        <f>TEXT(J1347,"YYYY")</f>
        <v>2014</v>
      </c>
      <c r="L1347" s="1">
        <f>H1347-(TEXT(I1347,"YYYY")-TEXT(J1347,"YYYY"))</f>
        <v>114</v>
      </c>
      <c r="M1347" s="1" t="s">
        <v>79</v>
      </c>
      <c r="N1347" s="20" t="s">
        <v>53</v>
      </c>
    </row>
    <row r="1348" spans="10:14">
      <c r="J1348" s="1" t="s">
        <v>6645</v>
      </c>
      <c r="K1348" s="20" t="str">
        <f>TEXT(J1348,"YYYY")</f>
        <v>2014</v>
      </c>
      <c r="L1348" s="1">
        <f>H1348-(TEXT(I1348,"YYYY")-TEXT(J1348,"YYYY"))</f>
        <v>114</v>
      </c>
      <c r="M1348" s="1" t="s">
        <v>60</v>
      </c>
      <c r="N1348" s="20" t="s">
        <v>53</v>
      </c>
    </row>
    <row r="1349" spans="10:14">
      <c r="J1349" s="1" t="s">
        <v>6645</v>
      </c>
      <c r="K1349" s="20" t="str">
        <f>TEXT(J1349,"YYYY")</f>
        <v>2014</v>
      </c>
      <c r="L1349" s="1">
        <f>H1349-(TEXT(I1349,"YYYY")-TEXT(J1349,"YYYY"))</f>
        <v>114</v>
      </c>
      <c r="M1349" s="1" t="s">
        <v>60</v>
      </c>
      <c r="N1349" s="20" t="s">
        <v>53</v>
      </c>
    </row>
    <row r="1350" spans="10:14">
      <c r="J1350" s="1" t="s">
        <v>6826</v>
      </c>
      <c r="K1350" s="20" t="str">
        <f>TEXT(J1350,"YYYY")</f>
        <v>2014</v>
      </c>
      <c r="L1350" s="1">
        <f>H1350-(TEXT(I1350,"YYYY")-TEXT(J1350,"YYYY"))</f>
        <v>114</v>
      </c>
      <c r="M1350" s="1" t="s">
        <v>79</v>
      </c>
      <c r="N1350" s="20" t="s">
        <v>53</v>
      </c>
    </row>
    <row r="1351" spans="10:14">
      <c r="J1351" s="1" t="s">
        <v>6850</v>
      </c>
      <c r="K1351" s="20" t="str">
        <f>TEXT(J1351,"YYYY")</f>
        <v>2014</v>
      </c>
      <c r="L1351" s="1">
        <f>H1351-(TEXT(I1351,"YYYY")-TEXT(J1351,"YYYY"))</f>
        <v>114</v>
      </c>
      <c r="M1351" s="1" t="s">
        <v>79</v>
      </c>
      <c r="N1351" s="20" t="s">
        <v>53</v>
      </c>
    </row>
    <row r="1352" spans="10:14">
      <c r="J1352" s="1" t="s">
        <v>6890</v>
      </c>
      <c r="K1352" s="20" t="str">
        <f>TEXT(J1352,"YYYY")</f>
        <v>2014</v>
      </c>
      <c r="L1352" s="1">
        <f>H1352-(TEXT(I1352,"YYYY")-TEXT(J1352,"YYYY"))</f>
        <v>114</v>
      </c>
      <c r="M1352" s="1" t="s">
        <v>79</v>
      </c>
      <c r="N1352" s="20" t="s">
        <v>53</v>
      </c>
    </row>
    <row r="1353" spans="10:14">
      <c r="J1353" s="1" t="s">
        <v>6915</v>
      </c>
      <c r="K1353" s="20" t="str">
        <f>TEXT(J1353,"YYYY")</f>
        <v>2014</v>
      </c>
      <c r="L1353" s="1">
        <f>H1353-(TEXT(I1353,"YYYY")-TEXT(J1353,"YYYY"))</f>
        <v>114</v>
      </c>
      <c r="M1353" s="1" t="s">
        <v>79</v>
      </c>
      <c r="N1353" s="20" t="s">
        <v>53</v>
      </c>
    </row>
    <row r="1354" spans="10:14">
      <c r="J1354" s="1" t="s">
        <v>6915</v>
      </c>
      <c r="K1354" s="20" t="str">
        <f>TEXT(J1354,"YYYY")</f>
        <v>2014</v>
      </c>
      <c r="L1354" s="1">
        <f>H1354-(TEXT(I1354,"YYYY")-TEXT(J1354,"YYYY"))</f>
        <v>114</v>
      </c>
      <c r="M1354" s="1" t="s">
        <v>79</v>
      </c>
      <c r="N1354" s="20" t="s">
        <v>53</v>
      </c>
    </row>
    <row r="1355" spans="10:14">
      <c r="J1355" s="1" t="s">
        <v>6645</v>
      </c>
      <c r="K1355" s="20" t="str">
        <f>TEXT(J1355,"YYYY")</f>
        <v>2014</v>
      </c>
      <c r="L1355" s="1">
        <f>H1355-(TEXT(I1355,"YYYY")-TEXT(J1355,"YYYY"))</f>
        <v>114</v>
      </c>
      <c r="M1355" s="1" t="s">
        <v>79</v>
      </c>
      <c r="N1355" s="20" t="s">
        <v>53</v>
      </c>
    </row>
    <row r="1356" spans="10:14">
      <c r="J1356" s="1" t="s">
        <v>6915</v>
      </c>
      <c r="K1356" s="20" t="str">
        <f>TEXT(J1356,"YYYY")</f>
        <v>2014</v>
      </c>
      <c r="L1356" s="1">
        <f>H1356-(TEXT(I1356,"YYYY")-TEXT(J1356,"YYYY"))</f>
        <v>114</v>
      </c>
      <c r="M1356" s="1" t="s">
        <v>60</v>
      </c>
      <c r="N1356" s="20" t="s">
        <v>53</v>
      </c>
    </row>
    <row r="1357" spans="10:14">
      <c r="J1357" s="1" t="s">
        <v>7026</v>
      </c>
      <c r="K1357" s="20" t="str">
        <f>TEXT(J1357,"YYYY")</f>
        <v>2014</v>
      </c>
      <c r="L1357" s="1">
        <f>H1357-(TEXT(I1357,"YYYY")-TEXT(J1357,"YYYY"))</f>
        <v>114</v>
      </c>
      <c r="M1357" s="1" t="s">
        <v>60</v>
      </c>
      <c r="N1357" s="20" t="s">
        <v>53</v>
      </c>
    </row>
    <row r="1358" spans="10:14">
      <c r="J1358" s="1" t="s">
        <v>2008</v>
      </c>
      <c r="K1358" s="20" t="str">
        <f>TEXT(J1358,"YYYY")</f>
        <v>2014</v>
      </c>
      <c r="L1358" s="1">
        <f>H1358-(TEXT(I1358,"YYYY")-TEXT(J1358,"YYYY"))</f>
        <v>114</v>
      </c>
      <c r="M1358" s="1" t="s">
        <v>79</v>
      </c>
      <c r="N1358" s="20" t="s">
        <v>53</v>
      </c>
    </row>
    <row r="1359" spans="10:14">
      <c r="J1359" s="1" t="s">
        <v>1657</v>
      </c>
      <c r="K1359" s="20" t="str">
        <f>TEXT(J1359,"YYYY")</f>
        <v>2014</v>
      </c>
      <c r="L1359" s="1">
        <f>H1359-(TEXT(I1359,"YYYY")-TEXT(J1359,"YYYY"))</f>
        <v>114</v>
      </c>
      <c r="M1359" s="1" t="s">
        <v>60</v>
      </c>
      <c r="N1359" s="20" t="s">
        <v>53</v>
      </c>
    </row>
    <row r="1360" spans="10:14">
      <c r="J1360" s="1" t="s">
        <v>7131</v>
      </c>
      <c r="K1360" s="20" t="str">
        <f>TEXT(J1360,"YYYY")</f>
        <v>2014</v>
      </c>
      <c r="L1360" s="1">
        <f>H1360-(TEXT(I1360,"YYYY")-TEXT(J1360,"YYYY"))</f>
        <v>114</v>
      </c>
      <c r="M1360" s="1" t="s">
        <v>79</v>
      </c>
      <c r="N1360" s="20" t="s">
        <v>53</v>
      </c>
    </row>
    <row r="1361" spans="10:14">
      <c r="J1361" s="1" t="s">
        <v>7135</v>
      </c>
      <c r="K1361" s="20" t="str">
        <f>TEXT(J1361,"YYYY")</f>
        <v>2014</v>
      </c>
      <c r="L1361" s="1">
        <f>H1361-(TEXT(I1361,"YYYY")-TEXT(J1361,"YYYY"))</f>
        <v>114</v>
      </c>
      <c r="M1361" s="1" t="s">
        <v>60</v>
      </c>
      <c r="N1361" s="20" t="s">
        <v>53</v>
      </c>
    </row>
    <row r="1362" spans="10:14">
      <c r="J1362" s="1" t="s">
        <v>7137</v>
      </c>
      <c r="K1362" s="20" t="str">
        <f>TEXT(J1362,"YYYY")</f>
        <v>2014</v>
      </c>
      <c r="L1362" s="1">
        <f>H1362-(TEXT(I1362,"YYYY")-TEXT(J1362,"YYYY"))</f>
        <v>114</v>
      </c>
      <c r="M1362" s="1" t="s">
        <v>60</v>
      </c>
      <c r="N1362" s="20" t="s">
        <v>53</v>
      </c>
    </row>
    <row r="1363" spans="10:14">
      <c r="J1363" s="1" t="s">
        <v>93</v>
      </c>
      <c r="K1363" s="20" t="str">
        <f>TEXT(J1363,"YYYY")</f>
        <v>2014</v>
      </c>
      <c r="L1363" s="1">
        <f>H1363-(TEXT(I1363,"YYYY")-TEXT(J1363,"YYYY"))</f>
        <v>114</v>
      </c>
      <c r="M1363" s="1" t="s">
        <v>79</v>
      </c>
      <c r="N1363" s="20" t="s">
        <v>53</v>
      </c>
    </row>
    <row r="1364" spans="10:14">
      <c r="J1364" s="1" t="s">
        <v>7161</v>
      </c>
      <c r="K1364" s="20" t="str">
        <f>TEXT(J1364,"YYYY")</f>
        <v>2014</v>
      </c>
      <c r="L1364" s="1">
        <f>H1364-(TEXT(I1364,"YYYY")-TEXT(J1364,"YYYY"))</f>
        <v>114</v>
      </c>
      <c r="M1364" s="1" t="s">
        <v>79</v>
      </c>
      <c r="N1364" s="20" t="s">
        <v>53</v>
      </c>
    </row>
    <row r="1365" spans="10:14">
      <c r="J1365" s="1" t="s">
        <v>2008</v>
      </c>
      <c r="K1365" s="20" t="str">
        <f>TEXT(J1365,"YYYY")</f>
        <v>2014</v>
      </c>
      <c r="L1365" s="1">
        <f>H1365-(TEXT(I1365,"YYYY")-TEXT(J1365,"YYYY"))</f>
        <v>114</v>
      </c>
      <c r="M1365" s="1" t="s">
        <v>60</v>
      </c>
      <c r="N1365" s="20" t="s">
        <v>53</v>
      </c>
    </row>
    <row r="1366" spans="10:14">
      <c r="J1366" s="1" t="s">
        <v>7192</v>
      </c>
      <c r="K1366" s="20" t="str">
        <f>TEXT(J1366,"YYYY")</f>
        <v>2014</v>
      </c>
      <c r="L1366" s="1">
        <f>H1366-(TEXT(I1366,"YYYY")-TEXT(J1366,"YYYY"))</f>
        <v>114</v>
      </c>
      <c r="M1366" s="1" t="s">
        <v>60</v>
      </c>
      <c r="N1366" s="20" t="s">
        <v>53</v>
      </c>
    </row>
    <row r="1367" spans="10:14">
      <c r="J1367" s="1" t="s">
        <v>7200</v>
      </c>
      <c r="K1367" s="20" t="str">
        <f>TEXT(J1367,"YYYY")</f>
        <v>2014</v>
      </c>
      <c r="L1367" s="1">
        <f>H1367-(TEXT(I1367,"YYYY")-TEXT(J1367,"YYYY"))</f>
        <v>114</v>
      </c>
      <c r="M1367" s="1" t="s">
        <v>60</v>
      </c>
      <c r="N1367" s="20" t="s">
        <v>53</v>
      </c>
    </row>
    <row r="1368" spans="10:14">
      <c r="J1368" s="1" t="s">
        <v>7212</v>
      </c>
      <c r="K1368" s="20" t="str">
        <f>TEXT(J1368,"YYYY")</f>
        <v>2014</v>
      </c>
      <c r="L1368" s="1">
        <f>H1368-(TEXT(I1368,"YYYY")-TEXT(J1368,"YYYY"))</f>
        <v>114</v>
      </c>
      <c r="M1368" s="1" t="s">
        <v>79</v>
      </c>
      <c r="N1368" s="20" t="s">
        <v>53</v>
      </c>
    </row>
    <row r="1369" spans="10:14">
      <c r="J1369" s="1" t="s">
        <v>378</v>
      </c>
      <c r="K1369" s="20" t="str">
        <f>TEXT(J1369,"YYYY")</f>
        <v>2014</v>
      </c>
      <c r="L1369" s="1">
        <f>H1369-(TEXT(I1369,"YYYY")-TEXT(J1369,"YYYY"))</f>
        <v>114</v>
      </c>
      <c r="M1369" s="1" t="s">
        <v>79</v>
      </c>
      <c r="N1369" s="20" t="s">
        <v>53</v>
      </c>
    </row>
    <row r="1370" spans="10:14">
      <c r="J1370" s="1" t="s">
        <v>7221</v>
      </c>
      <c r="K1370" s="20" t="str">
        <f>TEXT(J1370,"YYYY")</f>
        <v>2014</v>
      </c>
      <c r="L1370" s="1">
        <f>H1370-(TEXT(I1370,"YYYY")-TEXT(J1370,"YYYY"))</f>
        <v>114</v>
      </c>
      <c r="M1370" s="1" t="s">
        <v>79</v>
      </c>
      <c r="N1370" s="20" t="s">
        <v>53</v>
      </c>
    </row>
    <row r="1371" spans="10:14">
      <c r="J1371" s="1" t="s">
        <v>7224</v>
      </c>
      <c r="K1371" s="20" t="str">
        <f>TEXT(J1371,"YYYY")</f>
        <v>2014</v>
      </c>
      <c r="L1371" s="1">
        <f>H1371-(TEXT(I1371,"YYYY")-TEXT(J1371,"YYYY"))</f>
        <v>114</v>
      </c>
      <c r="M1371" s="1" t="s">
        <v>79</v>
      </c>
      <c r="N1371" s="20" t="s">
        <v>53</v>
      </c>
    </row>
    <row r="1372" spans="10:14">
      <c r="J1372" s="1" t="s">
        <v>7130</v>
      </c>
      <c r="K1372" s="20" t="str">
        <f>TEXT(J1372,"YYYY")</f>
        <v>2014</v>
      </c>
      <c r="L1372" s="1">
        <f>H1372-(TEXT(I1372,"YYYY")-TEXT(J1372,"YYYY"))</f>
        <v>114</v>
      </c>
      <c r="M1372" s="1" t="s">
        <v>79</v>
      </c>
      <c r="N1372" s="20" t="s">
        <v>53</v>
      </c>
    </row>
    <row r="1373" spans="10:14">
      <c r="J1373" s="1" t="s">
        <v>7256</v>
      </c>
      <c r="K1373" s="20" t="str">
        <f>TEXT(J1373,"YYYY")</f>
        <v>2014</v>
      </c>
      <c r="L1373" s="1">
        <f>H1373-(TEXT(I1373,"YYYY")-TEXT(J1373,"YYYY"))</f>
        <v>114</v>
      </c>
      <c r="M1373" s="1" t="s">
        <v>60</v>
      </c>
      <c r="N1373" s="20" t="s">
        <v>53</v>
      </c>
    </row>
    <row r="1374" spans="10:14">
      <c r="J1374" s="1" t="s">
        <v>7244</v>
      </c>
      <c r="K1374" s="20" t="str">
        <f>TEXT(J1374,"YYYY")</f>
        <v>2014</v>
      </c>
      <c r="L1374" s="1">
        <f>H1374-(TEXT(I1374,"YYYY")-TEXT(J1374,"YYYY"))</f>
        <v>114</v>
      </c>
      <c r="M1374" s="1" t="s">
        <v>79</v>
      </c>
      <c r="N1374" s="20" t="s">
        <v>53</v>
      </c>
    </row>
    <row r="1375" spans="10:14">
      <c r="J1375" s="1" t="s">
        <v>4017</v>
      </c>
      <c r="K1375" s="20" t="str">
        <f>TEXT(J1375,"YYYY")</f>
        <v>2014</v>
      </c>
      <c r="L1375" s="1">
        <f>H1375-(TEXT(I1375,"YYYY")-TEXT(J1375,"YYYY"))</f>
        <v>114</v>
      </c>
      <c r="M1375" s="1" t="s">
        <v>60</v>
      </c>
      <c r="N1375" s="20" t="s">
        <v>53</v>
      </c>
    </row>
    <row r="1376" spans="10:14">
      <c r="J1376" s="1" t="s">
        <v>7282</v>
      </c>
      <c r="K1376" s="20" t="str">
        <f>TEXT(J1376,"YYYY")</f>
        <v>2014</v>
      </c>
      <c r="L1376" s="1">
        <f>H1376-(TEXT(I1376,"YYYY")-TEXT(J1376,"YYYY"))</f>
        <v>114</v>
      </c>
      <c r="M1376" s="1" t="s">
        <v>79</v>
      </c>
      <c r="N1376" s="20" t="s">
        <v>53</v>
      </c>
    </row>
    <row r="1377" spans="10:14">
      <c r="J1377" s="1" t="s">
        <v>7293</v>
      </c>
      <c r="K1377" s="20" t="str">
        <f>TEXT(J1377,"YYYY")</f>
        <v>2014</v>
      </c>
      <c r="L1377" s="1">
        <f>H1377-(TEXT(I1377,"YYYY")-TEXT(J1377,"YYYY"))</f>
        <v>114</v>
      </c>
      <c r="M1377" s="1" t="s">
        <v>79</v>
      </c>
      <c r="N1377" s="20" t="s">
        <v>53</v>
      </c>
    </row>
    <row r="1378" spans="10:14">
      <c r="J1378" s="1" t="s">
        <v>7135</v>
      </c>
      <c r="K1378" s="20" t="str">
        <f>TEXT(J1378,"YYYY")</f>
        <v>2014</v>
      </c>
      <c r="L1378" s="1">
        <f>H1378-(TEXT(I1378,"YYYY")-TEXT(J1378,"YYYY"))</f>
        <v>114</v>
      </c>
      <c r="M1378" s="1" t="s">
        <v>60</v>
      </c>
      <c r="N1378" s="20" t="s">
        <v>53</v>
      </c>
    </row>
    <row r="1379" spans="10:14">
      <c r="J1379" s="1" t="s">
        <v>5374</v>
      </c>
      <c r="K1379" s="20" t="str">
        <f>TEXT(J1379,"YYYY")</f>
        <v>2014</v>
      </c>
      <c r="L1379" s="1">
        <f>H1379-(TEXT(I1379,"YYYY")-TEXT(J1379,"YYYY"))</f>
        <v>114</v>
      </c>
      <c r="M1379" s="1" t="s">
        <v>79</v>
      </c>
      <c r="N1379" s="20" t="s">
        <v>53</v>
      </c>
    </row>
    <row r="1380" spans="10:14">
      <c r="J1380" s="1" t="s">
        <v>7337</v>
      </c>
      <c r="K1380" s="20" t="str">
        <f>TEXT(J1380,"YYYY")</f>
        <v>2014</v>
      </c>
      <c r="L1380" s="1">
        <f>H1380-(TEXT(I1380,"YYYY")-TEXT(J1380,"YYYY"))</f>
        <v>114</v>
      </c>
      <c r="M1380" s="1" t="s">
        <v>60</v>
      </c>
      <c r="N1380" s="20" t="s">
        <v>53</v>
      </c>
    </row>
    <row r="1381" spans="10:14">
      <c r="J1381" s="1" t="s">
        <v>1712</v>
      </c>
      <c r="K1381" s="20" t="str">
        <f>TEXT(J1381,"YYYY")</f>
        <v>2014</v>
      </c>
      <c r="L1381" s="1">
        <f>H1381-(TEXT(I1381,"YYYY")-TEXT(J1381,"YYYY"))</f>
        <v>114</v>
      </c>
      <c r="M1381" s="1" t="s">
        <v>79</v>
      </c>
      <c r="N1381" s="20" t="s">
        <v>53</v>
      </c>
    </row>
    <row r="1382" spans="10:14">
      <c r="J1382" s="1" t="s">
        <v>1933</v>
      </c>
      <c r="K1382" s="20" t="str">
        <f>TEXT(J1382,"YYYY")</f>
        <v>2014</v>
      </c>
      <c r="L1382" s="1">
        <f>H1382-(TEXT(I1382,"YYYY")-TEXT(J1382,"YYYY"))</f>
        <v>114</v>
      </c>
      <c r="M1382" s="1" t="s">
        <v>79</v>
      </c>
      <c r="N1382" s="20" t="s">
        <v>53</v>
      </c>
    </row>
    <row r="1383" spans="10:14">
      <c r="J1383" s="1" t="s">
        <v>1712</v>
      </c>
      <c r="K1383" s="20" t="str">
        <f>TEXT(J1383,"YYYY")</f>
        <v>2014</v>
      </c>
      <c r="L1383" s="1">
        <f>H1383-(TEXT(I1383,"YYYY")-TEXT(J1383,"YYYY"))</f>
        <v>114</v>
      </c>
      <c r="M1383" s="1" t="s">
        <v>60</v>
      </c>
      <c r="N1383" s="20" t="s">
        <v>53</v>
      </c>
    </row>
    <row r="1384" spans="10:14">
      <c r="J1384" s="1" t="s">
        <v>1712</v>
      </c>
      <c r="K1384" s="20" t="str">
        <f>TEXT(J1384,"YYYY")</f>
        <v>2014</v>
      </c>
      <c r="L1384" s="1">
        <f>H1384-(TEXT(I1384,"YYYY")-TEXT(J1384,"YYYY"))</f>
        <v>114</v>
      </c>
      <c r="M1384" s="1" t="s">
        <v>60</v>
      </c>
      <c r="N1384" s="20" t="s">
        <v>53</v>
      </c>
    </row>
    <row r="1385" spans="10:14">
      <c r="J1385" s="1" t="s">
        <v>1712</v>
      </c>
      <c r="K1385" s="20" t="str">
        <f>TEXT(J1385,"YYYY")</f>
        <v>2014</v>
      </c>
      <c r="L1385" s="1">
        <f>H1385-(TEXT(I1385,"YYYY")-TEXT(J1385,"YYYY"))</f>
        <v>114</v>
      </c>
      <c r="M1385" s="1" t="s">
        <v>60</v>
      </c>
      <c r="N1385" s="20" t="s">
        <v>53</v>
      </c>
    </row>
    <row r="1386" spans="10:14">
      <c r="J1386" s="1" t="s">
        <v>1712</v>
      </c>
      <c r="K1386" s="20" t="str">
        <f>TEXT(J1386,"YYYY")</f>
        <v>2014</v>
      </c>
      <c r="L1386" s="1">
        <f>H1386-(TEXT(I1386,"YYYY")-TEXT(J1386,"YYYY"))</f>
        <v>114</v>
      </c>
      <c r="M1386" s="1" t="s">
        <v>79</v>
      </c>
      <c r="N1386" s="20" t="s">
        <v>53</v>
      </c>
    </row>
    <row r="1387" spans="10:14">
      <c r="J1387" s="1" t="s">
        <v>1933</v>
      </c>
      <c r="K1387" s="20" t="str">
        <f>TEXT(J1387,"YYYY")</f>
        <v>2014</v>
      </c>
      <c r="L1387" s="1">
        <f>H1387-(TEXT(I1387,"YYYY")-TEXT(J1387,"YYYY"))</f>
        <v>114</v>
      </c>
      <c r="M1387" s="1" t="s">
        <v>79</v>
      </c>
      <c r="N1387" s="20" t="s">
        <v>53</v>
      </c>
    </row>
    <row r="1388" spans="10:14">
      <c r="J1388" s="1" t="s">
        <v>806</v>
      </c>
      <c r="K1388" s="20" t="str">
        <f>TEXT(J1388,"YYYY")</f>
        <v>2014</v>
      </c>
      <c r="L1388" s="1">
        <f>H1388-(TEXT(I1388,"YYYY")-TEXT(J1388,"YYYY"))</f>
        <v>114</v>
      </c>
      <c r="M1388" s="1" t="s">
        <v>60</v>
      </c>
      <c r="N1388" s="20" t="s">
        <v>53</v>
      </c>
    </row>
    <row r="1389" spans="10:14">
      <c r="J1389" s="1" t="s">
        <v>1933</v>
      </c>
      <c r="K1389" s="20" t="str">
        <f>TEXT(J1389,"YYYY")</f>
        <v>2014</v>
      </c>
      <c r="L1389" s="1">
        <f>H1389-(TEXT(I1389,"YYYY")-TEXT(J1389,"YYYY"))</f>
        <v>114</v>
      </c>
      <c r="M1389" s="1" t="s">
        <v>79</v>
      </c>
      <c r="N1389" s="20" t="s">
        <v>53</v>
      </c>
    </row>
    <row r="1390" spans="10:14">
      <c r="J1390" s="1" t="s">
        <v>806</v>
      </c>
      <c r="K1390" s="20" t="str">
        <f>TEXT(J1390,"YYYY")</f>
        <v>2014</v>
      </c>
      <c r="L1390" s="1">
        <f>H1390-(TEXT(I1390,"YYYY")-TEXT(J1390,"YYYY"))</f>
        <v>114</v>
      </c>
      <c r="M1390" s="1" t="s">
        <v>60</v>
      </c>
      <c r="N1390" s="20" t="s">
        <v>53</v>
      </c>
    </row>
    <row r="1391" spans="10:14">
      <c r="J1391" s="1" t="s">
        <v>7750</v>
      </c>
      <c r="K1391" s="20" t="str">
        <f>TEXT(J1391,"YYYY")</f>
        <v>2014</v>
      </c>
      <c r="L1391" s="1">
        <f>H1391-(TEXT(I1391,"YYYY")-TEXT(J1391,"YYYY"))</f>
        <v>114</v>
      </c>
      <c r="M1391" s="1" t="s">
        <v>79</v>
      </c>
      <c r="N1391" s="20" t="s">
        <v>53</v>
      </c>
    </row>
    <row r="1392" spans="10:14">
      <c r="J1392" s="1" t="s">
        <v>1259</v>
      </c>
      <c r="K1392" s="20" t="str">
        <f>TEXT(J1392,"YYYY")</f>
        <v>2014</v>
      </c>
      <c r="L1392" s="1">
        <f>H1392-(TEXT(I1392,"YYYY")-TEXT(J1392,"YYYY"))</f>
        <v>114</v>
      </c>
      <c r="M1392" s="1" t="s">
        <v>79</v>
      </c>
      <c r="N1392" s="20" t="s">
        <v>53</v>
      </c>
    </row>
    <row r="1393" spans="10:14">
      <c r="J1393" s="1" t="s">
        <v>2008</v>
      </c>
      <c r="K1393" s="20" t="str">
        <f>TEXT(J1393,"YYYY")</f>
        <v>2014</v>
      </c>
      <c r="L1393" s="1">
        <f>H1393-(TEXT(I1393,"YYYY")-TEXT(J1393,"YYYY"))</f>
        <v>114</v>
      </c>
      <c r="M1393" s="1" t="s">
        <v>60</v>
      </c>
      <c r="N1393" s="20" t="s">
        <v>53</v>
      </c>
    </row>
    <row r="1394" spans="10:14">
      <c r="J1394" s="1" t="s">
        <v>2008</v>
      </c>
      <c r="K1394" s="20" t="str">
        <f>TEXT(J1394,"YYYY")</f>
        <v>2014</v>
      </c>
      <c r="L1394" s="1">
        <f>H1394-(TEXT(I1394,"YYYY")-TEXT(J1394,"YYYY"))</f>
        <v>114</v>
      </c>
      <c r="M1394" s="1"/>
      <c r="N1394" s="20" t="s">
        <v>53</v>
      </c>
    </row>
    <row r="1395" spans="10:14">
      <c r="J1395" s="1" t="s">
        <v>1712</v>
      </c>
      <c r="K1395" s="20" t="str">
        <f>TEXT(J1395,"YYYY")</f>
        <v>2014</v>
      </c>
      <c r="L1395" s="1">
        <f>H1395-(TEXT(I1395,"YYYY")-TEXT(J1395,"YYYY"))</f>
        <v>114</v>
      </c>
      <c r="M1395" s="1" t="s">
        <v>60</v>
      </c>
      <c r="N1395" s="20" t="s">
        <v>53</v>
      </c>
    </row>
    <row r="1396" spans="10:14">
      <c r="J1396" s="1" t="s">
        <v>8045</v>
      </c>
      <c r="K1396" s="20" t="str">
        <f>TEXT(J1396,"YYYY")</f>
        <v>2014</v>
      </c>
      <c r="L1396" s="1">
        <f>H1396-(TEXT(I1396,"YYYY")-TEXT(J1396,"YYYY"))</f>
        <v>114</v>
      </c>
      <c r="M1396" s="1" t="s">
        <v>60</v>
      </c>
      <c r="N1396" s="20" t="s">
        <v>53</v>
      </c>
    </row>
    <row r="1397" spans="10:14">
      <c r="J1397" s="1" t="s">
        <v>8350</v>
      </c>
      <c r="K1397" s="20" t="str">
        <f>TEXT(J1397,"YYYY")</f>
        <v>2014</v>
      </c>
      <c r="L1397" s="1">
        <f>H1397-(TEXT(I1397,"YYYY")-TEXT(J1397,"YYYY"))</f>
        <v>114</v>
      </c>
      <c r="M1397" s="1" t="s">
        <v>60</v>
      </c>
      <c r="N1397" s="20" t="s">
        <v>53</v>
      </c>
    </row>
    <row r="1398" spans="10:14">
      <c r="J1398" s="1" t="s">
        <v>8353</v>
      </c>
      <c r="K1398" s="20" t="str">
        <f>TEXT(J1398,"YYYY")</f>
        <v>2014</v>
      </c>
      <c r="L1398" s="1">
        <f>H1398-(TEXT(I1398,"YYYY")-TEXT(J1398,"YYYY"))</f>
        <v>114</v>
      </c>
      <c r="M1398" s="1" t="s">
        <v>60</v>
      </c>
      <c r="N1398" s="20" t="s">
        <v>53</v>
      </c>
    </row>
    <row r="1399" spans="10:14">
      <c r="J1399" s="1" t="s">
        <v>8045</v>
      </c>
      <c r="K1399" s="20" t="str">
        <f>TEXT(J1399,"YYYY")</f>
        <v>2014</v>
      </c>
      <c r="L1399" s="1">
        <f>H1399-(TEXT(I1399,"YYYY")-TEXT(J1399,"YYYY"))</f>
        <v>114</v>
      </c>
      <c r="M1399" s="1" t="s">
        <v>79</v>
      </c>
      <c r="N1399" s="20" t="s">
        <v>53</v>
      </c>
    </row>
    <row r="1400" spans="10:14">
      <c r="J1400" s="1" t="s">
        <v>8389</v>
      </c>
      <c r="K1400" s="20" t="str">
        <f>TEXT(J1400,"YYYY")</f>
        <v>2014</v>
      </c>
      <c r="L1400" s="1">
        <f>H1400-(TEXT(I1400,"YYYY")-TEXT(J1400,"YYYY"))</f>
        <v>114</v>
      </c>
      <c r="M1400" s="1" t="s">
        <v>60</v>
      </c>
      <c r="N1400" s="20" t="s">
        <v>53</v>
      </c>
    </row>
    <row r="1401" spans="10:14">
      <c r="J1401" s="1" t="s">
        <v>8405</v>
      </c>
      <c r="K1401" s="20" t="str">
        <f>TEXT(J1401,"YYYY")</f>
        <v>2014</v>
      </c>
      <c r="L1401" s="1">
        <f>H1401-(TEXT(I1401,"YYYY")-TEXT(J1401,"YYYY"))</f>
        <v>114</v>
      </c>
      <c r="M1401" s="1"/>
      <c r="N1401" s="20" t="s">
        <v>53</v>
      </c>
    </row>
    <row r="1402" spans="10:14">
      <c r="J1402" s="1" t="s">
        <v>93</v>
      </c>
      <c r="K1402" s="20" t="str">
        <f>TEXT(J1402,"YYYY")</f>
        <v>2014</v>
      </c>
      <c r="L1402" s="1">
        <f>H1402-(TEXT(I1402,"YYYY")-TEXT(J1402,"YYYY"))</f>
        <v>114</v>
      </c>
      <c r="M1402" s="1" t="s">
        <v>60</v>
      </c>
      <c r="N1402" s="20" t="s">
        <v>53</v>
      </c>
    </row>
    <row r="1403" spans="10:14">
      <c r="J1403" s="1" t="s">
        <v>3187</v>
      </c>
      <c r="K1403" s="20" t="str">
        <f>TEXT(J1403,"YYYY")</f>
        <v>2014</v>
      </c>
      <c r="L1403" s="1">
        <f>H1403-(TEXT(I1403,"YYYY")-TEXT(J1403,"YYYY"))</f>
        <v>114</v>
      </c>
      <c r="M1403" s="1" t="s">
        <v>60</v>
      </c>
      <c r="N1403" s="20" t="s">
        <v>53</v>
      </c>
    </row>
    <row r="1404" spans="10:14">
      <c r="J1404" s="1" t="s">
        <v>806</v>
      </c>
      <c r="K1404" s="20" t="str">
        <f>TEXT(J1404,"YYYY")</f>
        <v>2014</v>
      </c>
      <c r="L1404" s="1">
        <f>H1404-(TEXT(I1404,"YYYY")-TEXT(J1404,"YYYY"))</f>
        <v>114</v>
      </c>
      <c r="M1404" s="1" t="s">
        <v>79</v>
      </c>
      <c r="N1404" s="20" t="s">
        <v>53</v>
      </c>
    </row>
    <row r="1405" spans="10:14">
      <c r="J1405" s="1" t="s">
        <v>1933</v>
      </c>
      <c r="K1405" s="20" t="str">
        <f>TEXT(J1405,"YYYY")</f>
        <v>2014</v>
      </c>
      <c r="L1405" s="1">
        <f>H1405-(TEXT(I1405,"YYYY")-TEXT(J1405,"YYYY"))</f>
        <v>114</v>
      </c>
      <c r="M1405" s="1" t="s">
        <v>60</v>
      </c>
      <c r="N1405" s="20" t="s">
        <v>53</v>
      </c>
    </row>
    <row r="1406" spans="10:14">
      <c r="J1406" s="1" t="s">
        <v>8818</v>
      </c>
      <c r="K1406" s="20" t="str">
        <f>TEXT(J1406,"YYYY")</f>
        <v>2014</v>
      </c>
      <c r="L1406" s="1">
        <f>H1406-(TEXT(I1406,"YYYY")-TEXT(J1406,"YYYY"))</f>
        <v>114</v>
      </c>
      <c r="M1406" s="1" t="s">
        <v>60</v>
      </c>
      <c r="N1406" s="20" t="s">
        <v>53</v>
      </c>
    </row>
    <row r="1407" spans="10:14">
      <c r="J1407" s="1" t="s">
        <v>8819</v>
      </c>
      <c r="K1407" s="20" t="str">
        <f>TEXT(J1407,"YYYY")</f>
        <v>2014</v>
      </c>
      <c r="L1407" s="1">
        <f>H1407-(TEXT(I1407,"YYYY")-TEXT(J1407,"YYYY"))</f>
        <v>114</v>
      </c>
      <c r="M1407" s="1" t="s">
        <v>60</v>
      </c>
      <c r="N1407" s="20" t="s">
        <v>53</v>
      </c>
    </row>
    <row r="1408" spans="10:14">
      <c r="J1408" s="1" t="s">
        <v>8824</v>
      </c>
      <c r="K1408" s="20" t="str">
        <f>TEXT(J1408,"YYYY")</f>
        <v>2014</v>
      </c>
      <c r="L1408" s="1">
        <f>H1408-(TEXT(I1408,"YYYY")-TEXT(J1408,"YYYY"))</f>
        <v>114</v>
      </c>
      <c r="M1408" s="1" t="s">
        <v>60</v>
      </c>
      <c r="N1408" s="20" t="s">
        <v>53</v>
      </c>
    </row>
    <row r="1409" spans="10:14">
      <c r="J1409" s="1" t="s">
        <v>8353</v>
      </c>
      <c r="K1409" s="20" t="str">
        <f>TEXT(J1409,"YYYY")</f>
        <v>2014</v>
      </c>
      <c r="L1409" s="1">
        <f>H1409-(TEXT(I1409,"YYYY")-TEXT(J1409,"YYYY"))</f>
        <v>114</v>
      </c>
      <c r="M1409" s="1" t="s">
        <v>60</v>
      </c>
      <c r="N1409" s="20" t="s">
        <v>53</v>
      </c>
    </row>
    <row r="1410" spans="10:14">
      <c r="J1410" s="1" t="s">
        <v>378</v>
      </c>
      <c r="K1410" s="20" t="str">
        <f>TEXT(J1410,"YYYY")</f>
        <v>2014</v>
      </c>
      <c r="L1410" s="1">
        <f>H1410-(TEXT(I1410,"YYYY")-TEXT(J1410,"YYYY"))</f>
        <v>114</v>
      </c>
      <c r="M1410" s="1"/>
      <c r="N1410" s="20" t="s">
        <v>53</v>
      </c>
    </row>
    <row r="1411" spans="10:14">
      <c r="J1411" s="1" t="s">
        <v>8864</v>
      </c>
      <c r="K1411" s="20" t="str">
        <f>TEXT(J1411,"YYYY")</f>
        <v>2014</v>
      </c>
      <c r="L1411" s="1">
        <f>H1411-(TEXT(I1411,"YYYY")-TEXT(J1411,"YYYY"))</f>
        <v>114</v>
      </c>
      <c r="M1411" s="1" t="s">
        <v>60</v>
      </c>
      <c r="N1411" s="20" t="s">
        <v>53</v>
      </c>
    </row>
    <row r="1412" spans="10:14">
      <c r="J1412" s="1" t="s">
        <v>8851</v>
      </c>
      <c r="K1412" s="20" t="str">
        <f>TEXT(J1412,"YYYY")</f>
        <v>2014</v>
      </c>
      <c r="L1412" s="1">
        <f>H1412-(TEXT(I1412,"YYYY")-TEXT(J1412,"YYYY"))</f>
        <v>114</v>
      </c>
      <c r="M1412" s="1" t="s">
        <v>60</v>
      </c>
      <c r="N1412" s="20" t="s">
        <v>53</v>
      </c>
    </row>
    <row r="1413" spans="10:14">
      <c r="J1413" s="1" t="s">
        <v>3052</v>
      </c>
      <c r="K1413" s="20" t="str">
        <f>TEXT(J1413,"YYYY")</f>
        <v>2014</v>
      </c>
      <c r="L1413" s="1">
        <f>H1413-(TEXT(I1413,"YYYY")-TEXT(J1413,"YYYY"))</f>
        <v>114</v>
      </c>
      <c r="M1413" s="1" t="s">
        <v>60</v>
      </c>
      <c r="N1413" s="20" t="s">
        <v>53</v>
      </c>
    </row>
    <row r="1414" spans="10:14">
      <c r="J1414" s="1" t="s">
        <v>9482</v>
      </c>
      <c r="K1414" s="20" t="str">
        <f>TEXT(J1414,"YYYY")</f>
        <v>2014</v>
      </c>
      <c r="L1414" s="1">
        <f>H1414-(TEXT(I1414,"YYYY")-TEXT(J1414,"YYYY"))</f>
        <v>114</v>
      </c>
      <c r="M1414" s="1" t="s">
        <v>79</v>
      </c>
      <c r="N1414" s="20" t="s">
        <v>53</v>
      </c>
    </row>
    <row r="1415" spans="10:14">
      <c r="J1415" s="1" t="s">
        <v>5976</v>
      </c>
      <c r="K1415" s="20" t="str">
        <f>TEXT(J1415,"YYYY")</f>
        <v>2014</v>
      </c>
      <c r="L1415" s="1">
        <f>H1415-(TEXT(I1415,"YYYY")-TEXT(J1415,"YYYY"))</f>
        <v>114</v>
      </c>
      <c r="M1415" s="1" t="s">
        <v>79</v>
      </c>
      <c r="N1415" s="20" t="s">
        <v>53</v>
      </c>
    </row>
    <row r="1416" spans="10:14">
      <c r="J1416" s="1" t="s">
        <v>806</v>
      </c>
      <c r="K1416" s="20" t="str">
        <f>TEXT(J1416,"YYYY")</f>
        <v>2014</v>
      </c>
      <c r="L1416" s="1">
        <f>H1416-(TEXT(I1416,"YYYY")-TEXT(J1416,"YYYY"))</f>
        <v>114</v>
      </c>
      <c r="M1416" s="1" t="s">
        <v>60</v>
      </c>
      <c r="N1416" s="20" t="s">
        <v>53</v>
      </c>
    </row>
    <row r="1417" spans="10:14">
      <c r="J1417" s="1" t="s">
        <v>10504</v>
      </c>
      <c r="K1417" s="20" t="str">
        <f>TEXT(J1417,"YYYY")</f>
        <v>2014</v>
      </c>
      <c r="L1417" s="1">
        <f>H1417-(TEXT(I1417,"YYYY")-TEXT(J1417,"YYYY"))</f>
        <v>114</v>
      </c>
      <c r="M1417" s="1" t="s">
        <v>60</v>
      </c>
      <c r="N1417" s="20" t="s">
        <v>53</v>
      </c>
    </row>
    <row r="1418" spans="10:14">
      <c r="J1418" s="1" t="s">
        <v>5184</v>
      </c>
      <c r="K1418" s="20" t="str">
        <f>TEXT(J1418,"YYYY")</f>
        <v>2014</v>
      </c>
      <c r="L1418" s="1">
        <f>H1418-(TEXT(I1418,"YYYY")-TEXT(J1418,"YYYY"))</f>
        <v>114</v>
      </c>
      <c r="M1418" s="1" t="s">
        <v>79</v>
      </c>
      <c r="N1418" s="20" t="s">
        <v>53</v>
      </c>
    </row>
    <row r="1419" spans="10:14">
      <c r="J1419" s="1" t="s">
        <v>1933</v>
      </c>
      <c r="K1419" s="20" t="str">
        <f>TEXT(J1419,"YYYY")</f>
        <v>2014</v>
      </c>
      <c r="L1419" s="1">
        <f>H1419-(TEXT(I1419,"YYYY")-TEXT(J1419,"YYYY"))</f>
        <v>114</v>
      </c>
      <c r="M1419" s="1" t="s">
        <v>79</v>
      </c>
      <c r="N1419" s="20" t="s">
        <v>53</v>
      </c>
    </row>
    <row r="1420" spans="10:14">
      <c r="J1420" s="1" t="s">
        <v>9165</v>
      </c>
      <c r="K1420" s="20" t="str">
        <f>TEXT(J1420,"YYYY")</f>
        <v>2014</v>
      </c>
      <c r="L1420" s="1">
        <f>H1420-(TEXT(I1420,"YYYY")-TEXT(J1420,"YYYY"))</f>
        <v>114</v>
      </c>
      <c r="M1420" s="1" t="s">
        <v>79</v>
      </c>
      <c r="N1420" s="20" t="s">
        <v>53</v>
      </c>
    </row>
    <row r="1421" spans="10:14">
      <c r="J1421" s="1" t="s">
        <v>9482</v>
      </c>
      <c r="K1421" s="20" t="str">
        <f>TEXT(J1421,"YYYY")</f>
        <v>2014</v>
      </c>
      <c r="L1421" s="1">
        <f>H1421-(TEXT(I1421,"YYYY")-TEXT(J1421,"YYYY"))</f>
        <v>114</v>
      </c>
      <c r="M1421" s="1" t="s">
        <v>60</v>
      </c>
      <c r="N1421" s="20" t="s">
        <v>53</v>
      </c>
    </row>
    <row r="1422" spans="10:14">
      <c r="J1422" s="1" t="s">
        <v>9482</v>
      </c>
      <c r="K1422" s="20" t="str">
        <f>TEXT(J1422,"YYYY")</f>
        <v>2014</v>
      </c>
      <c r="L1422" s="1">
        <f>H1422-(TEXT(I1422,"YYYY")-TEXT(J1422,"YYYY"))</f>
        <v>114</v>
      </c>
      <c r="M1422" s="1" t="s">
        <v>79</v>
      </c>
      <c r="N1422" s="20" t="s">
        <v>53</v>
      </c>
    </row>
    <row r="1423" spans="10:14">
      <c r="J1423" s="1" t="s">
        <v>10776</v>
      </c>
      <c r="K1423" s="20" t="str">
        <f>TEXT(J1423,"YYYY")</f>
        <v>2014</v>
      </c>
      <c r="L1423" s="1">
        <f>H1423-(TEXT(I1423,"YYYY")-TEXT(J1423,"YYYY"))</f>
        <v>114</v>
      </c>
      <c r="M1423" s="1" t="s">
        <v>60</v>
      </c>
      <c r="N1423" s="20" t="s">
        <v>53</v>
      </c>
    </row>
    <row r="1424" spans="10:14">
      <c r="J1424" s="1" t="s">
        <v>5726</v>
      </c>
      <c r="K1424" s="20" t="str">
        <f>TEXT(J1424,"YYYY")</f>
        <v>2014</v>
      </c>
      <c r="L1424" s="1">
        <f>H1424-(TEXT(I1424,"YYYY")-TEXT(J1424,"YYYY"))</f>
        <v>114</v>
      </c>
      <c r="M1424" s="1" t="s">
        <v>60</v>
      </c>
      <c r="N1424" s="20" t="s">
        <v>53</v>
      </c>
    </row>
    <row r="1425" spans="10:14">
      <c r="J1425" s="1" t="s">
        <v>10814</v>
      </c>
      <c r="K1425" s="20" t="str">
        <f>TEXT(J1425,"YYYY")</f>
        <v>2014</v>
      </c>
      <c r="L1425" s="1">
        <f>H1425-(TEXT(I1425,"YYYY")-TEXT(J1425,"YYYY"))</f>
        <v>114</v>
      </c>
      <c r="M1425" s="1" t="s">
        <v>60</v>
      </c>
      <c r="N1425" s="20" t="s">
        <v>53</v>
      </c>
    </row>
    <row r="1426" spans="10:14">
      <c r="J1426" s="1" t="s">
        <v>10919</v>
      </c>
      <c r="K1426" s="20" t="str">
        <f>TEXT(J1426,"YYYY")</f>
        <v>2014</v>
      </c>
      <c r="L1426" s="1">
        <f>H1426-(TEXT(I1426,"YYYY")-TEXT(J1426,"YYYY"))</f>
        <v>114</v>
      </c>
      <c r="M1426" s="1" t="s">
        <v>60</v>
      </c>
      <c r="N1426" s="20" t="s">
        <v>53</v>
      </c>
    </row>
    <row r="1427" spans="10:14">
      <c r="J1427" s="1" t="s">
        <v>7360</v>
      </c>
      <c r="K1427" s="20" t="str">
        <f>TEXT(J1427,"YYYY")</f>
        <v>2014</v>
      </c>
      <c r="L1427" s="1">
        <f>H1427-(TEXT(I1427,"YYYY")-TEXT(J1427,"YYYY"))</f>
        <v>114</v>
      </c>
      <c r="M1427" s="1" t="s">
        <v>79</v>
      </c>
      <c r="N1427" s="20" t="s">
        <v>53</v>
      </c>
    </row>
    <row r="1428" spans="10:14">
      <c r="J1428" s="1" t="s">
        <v>7360</v>
      </c>
      <c r="K1428" s="20" t="str">
        <f>TEXT(J1428,"YYYY")</f>
        <v>2014</v>
      </c>
      <c r="L1428" s="1">
        <f>H1428-(TEXT(I1428,"YYYY")-TEXT(J1428,"YYYY"))</f>
        <v>114</v>
      </c>
      <c r="M1428" s="1" t="s">
        <v>60</v>
      </c>
      <c r="N1428" s="20" t="s">
        <v>53</v>
      </c>
    </row>
    <row r="1429" spans="10:14">
      <c r="J1429" s="1" t="s">
        <v>7337</v>
      </c>
      <c r="K1429" s="20" t="str">
        <f>TEXT(J1429,"YYYY")</f>
        <v>2014</v>
      </c>
      <c r="L1429" s="1">
        <f>H1429-(TEXT(I1429,"YYYY")-TEXT(J1429,"YYYY"))</f>
        <v>114</v>
      </c>
      <c r="M1429" s="1" t="s">
        <v>60</v>
      </c>
      <c r="N1429" s="20" t="s">
        <v>53</v>
      </c>
    </row>
    <row r="1430" spans="10:14">
      <c r="J1430" s="1" t="s">
        <v>11119</v>
      </c>
      <c r="K1430" s="20" t="str">
        <f>TEXT(J1430,"YYYY")</f>
        <v>2014</v>
      </c>
      <c r="L1430" s="1">
        <f>H1430-(TEXT(I1430,"YYYY")-TEXT(J1430,"YYYY"))</f>
        <v>114</v>
      </c>
      <c r="M1430" s="1" t="s">
        <v>60</v>
      </c>
      <c r="N1430" s="20" t="s">
        <v>53</v>
      </c>
    </row>
    <row r="1431" spans="10:14">
      <c r="J1431" s="1" t="s">
        <v>7329</v>
      </c>
      <c r="K1431" s="20" t="str">
        <f>TEXT(J1431,"YYYY")</f>
        <v>2014</v>
      </c>
      <c r="L1431" s="1">
        <f>H1431-(TEXT(I1431,"YYYY")-TEXT(J1431,"YYYY"))</f>
        <v>114</v>
      </c>
      <c r="M1431" s="1" t="s">
        <v>60</v>
      </c>
      <c r="N1431" s="20" t="s">
        <v>53</v>
      </c>
    </row>
    <row r="1432" spans="10:14">
      <c r="J1432" s="1" t="s">
        <v>11119</v>
      </c>
      <c r="K1432" s="20" t="str">
        <f>TEXT(J1432,"YYYY")</f>
        <v>2014</v>
      </c>
      <c r="L1432" s="1">
        <f>H1432-(TEXT(I1432,"YYYY")-TEXT(J1432,"YYYY"))</f>
        <v>114</v>
      </c>
      <c r="M1432" s="1" t="s">
        <v>60</v>
      </c>
      <c r="N1432" s="20" t="s">
        <v>53</v>
      </c>
    </row>
    <row r="1433" spans="10:14">
      <c r="J1433" s="1" t="s">
        <v>11132</v>
      </c>
      <c r="K1433" s="20" t="str">
        <f>TEXT(J1433,"YYYY")</f>
        <v>2014</v>
      </c>
      <c r="L1433" s="1">
        <f>H1433-(TEXT(I1433,"YYYY")-TEXT(J1433,"YYYY"))</f>
        <v>114</v>
      </c>
      <c r="M1433" s="1" t="s">
        <v>60</v>
      </c>
      <c r="N1433" s="20" t="s">
        <v>53</v>
      </c>
    </row>
    <row r="1434" spans="10:14">
      <c r="J1434" s="1" t="s">
        <v>11138</v>
      </c>
      <c r="K1434" s="20" t="str">
        <f>TEXT(J1434,"YYYY")</f>
        <v>2014</v>
      </c>
      <c r="L1434" s="1">
        <f>H1434-(TEXT(I1434,"YYYY")-TEXT(J1434,"YYYY"))</f>
        <v>114</v>
      </c>
      <c r="M1434" s="1" t="s">
        <v>79</v>
      </c>
      <c r="N1434" s="20" t="s">
        <v>53</v>
      </c>
    </row>
    <row r="1435" spans="10:14">
      <c r="J1435" s="1" t="s">
        <v>11189</v>
      </c>
      <c r="K1435" s="20" t="str">
        <f>TEXT(J1435,"YYYY")</f>
        <v>2014</v>
      </c>
      <c r="L1435" s="1">
        <f>H1435-(TEXT(I1435,"YYYY")-TEXT(J1435,"YYYY"))</f>
        <v>114</v>
      </c>
      <c r="M1435" s="1" t="s">
        <v>60</v>
      </c>
      <c r="N1435" s="20" t="s">
        <v>53</v>
      </c>
    </row>
    <row r="1436" spans="10:14">
      <c r="J1436" s="1" t="s">
        <v>11205</v>
      </c>
      <c r="K1436" s="20" t="str">
        <f>TEXT(J1436,"YYYY")</f>
        <v>2014</v>
      </c>
      <c r="L1436" s="1">
        <f>H1436-(TEXT(I1436,"YYYY")-TEXT(J1436,"YYYY"))</f>
        <v>114</v>
      </c>
      <c r="M1436" s="1" t="s">
        <v>60</v>
      </c>
      <c r="N1436" s="20" t="s">
        <v>53</v>
      </c>
    </row>
    <row r="1437" spans="10:14">
      <c r="J1437" s="1" t="s">
        <v>7329</v>
      </c>
      <c r="K1437" s="20" t="str">
        <f>TEXT(J1437,"YYYY")</f>
        <v>2014</v>
      </c>
      <c r="L1437" s="1">
        <f>H1437-(TEXT(I1437,"YYYY")-TEXT(J1437,"YYYY"))</f>
        <v>114</v>
      </c>
      <c r="M1437" s="1" t="s">
        <v>60</v>
      </c>
      <c r="N1437" s="20" t="s">
        <v>53</v>
      </c>
    </row>
    <row r="1438" spans="10:14">
      <c r="J1438" s="1" t="s">
        <v>2008</v>
      </c>
      <c r="K1438" s="20" t="str">
        <f>TEXT(J1438,"YYYY")</f>
        <v>2014</v>
      </c>
      <c r="L1438" s="1">
        <f>H1438-(TEXT(I1438,"YYYY")-TEXT(J1438,"YYYY"))</f>
        <v>114</v>
      </c>
      <c r="M1438" s="1" t="s">
        <v>60</v>
      </c>
      <c r="N1438" s="20" t="s">
        <v>53</v>
      </c>
    </row>
    <row r="1439" spans="10:14">
      <c r="J1439" s="1" t="s">
        <v>9539</v>
      </c>
      <c r="K1439" s="20" t="str">
        <f>TEXT(J1439,"YYYY")</f>
        <v>2014</v>
      </c>
      <c r="L1439" s="1">
        <f>H1439-(TEXT(I1439,"YYYY")-TEXT(J1439,"YYYY"))</f>
        <v>114</v>
      </c>
      <c r="M1439" s="1" t="s">
        <v>79</v>
      </c>
      <c r="N1439" s="20" t="s">
        <v>53</v>
      </c>
    </row>
    <row r="1440" spans="10:14">
      <c r="J1440" s="1" t="s">
        <v>8818</v>
      </c>
      <c r="K1440" s="20" t="str">
        <f>TEXT(J1440,"YYYY")</f>
        <v>2014</v>
      </c>
      <c r="L1440" s="1">
        <f>H1440-(TEXT(I1440,"YYYY")-TEXT(J1440,"YYYY"))</f>
        <v>114</v>
      </c>
      <c r="M1440" s="1" t="s">
        <v>79</v>
      </c>
      <c r="N1440" s="20" t="s">
        <v>53</v>
      </c>
    </row>
    <row r="1441" spans="10:14">
      <c r="J1441" s="1" t="s">
        <v>11247</v>
      </c>
      <c r="K1441" s="20" t="str">
        <f>TEXT(J1441,"YYYY")</f>
        <v>2014</v>
      </c>
      <c r="L1441" s="1">
        <f>H1441-(TEXT(I1441,"YYYY")-TEXT(J1441,"YYYY"))</f>
        <v>114</v>
      </c>
      <c r="M1441" s="1" t="s">
        <v>79</v>
      </c>
      <c r="N1441" s="20" t="s">
        <v>53</v>
      </c>
    </row>
    <row r="1442" spans="10:14">
      <c r="J1442" s="1" t="s">
        <v>9539</v>
      </c>
      <c r="K1442" s="20" t="str">
        <f>TEXT(J1442,"YYYY")</f>
        <v>2014</v>
      </c>
      <c r="L1442" s="1">
        <f>H1442-(TEXT(I1442,"YYYY")-TEXT(J1442,"YYYY"))</f>
        <v>114</v>
      </c>
      <c r="M1442" s="1" t="s">
        <v>60</v>
      </c>
      <c r="N1442" s="20" t="s">
        <v>53</v>
      </c>
    </row>
    <row r="1443" spans="10:14">
      <c r="J1443" s="1" t="s">
        <v>6321</v>
      </c>
      <c r="K1443" s="20" t="str">
        <f>TEXT(J1443,"YYYY")</f>
        <v>2014</v>
      </c>
      <c r="L1443" s="1">
        <f>H1443-(TEXT(I1443,"YYYY")-TEXT(J1443,"YYYY"))</f>
        <v>114</v>
      </c>
      <c r="M1443" s="1" t="s">
        <v>60</v>
      </c>
      <c r="N1443" s="20" t="s">
        <v>53</v>
      </c>
    </row>
    <row r="1444" spans="10:14">
      <c r="J1444" s="1" t="s">
        <v>11322</v>
      </c>
      <c r="K1444" s="20" t="str">
        <f>TEXT(J1444,"YYYY")</f>
        <v>2014</v>
      </c>
      <c r="L1444" s="1">
        <f>H1444-(TEXT(I1444,"YYYY")-TEXT(J1444,"YYYY"))</f>
        <v>114</v>
      </c>
      <c r="M1444" s="1" t="s">
        <v>79</v>
      </c>
      <c r="N1444" s="20" t="s">
        <v>53</v>
      </c>
    </row>
    <row r="1445" spans="10:14">
      <c r="J1445" s="1" t="s">
        <v>11322</v>
      </c>
      <c r="K1445" s="20" t="str">
        <f>TEXT(J1445,"YYYY")</f>
        <v>2014</v>
      </c>
      <c r="L1445" s="1">
        <f>H1445-(TEXT(I1445,"YYYY")-TEXT(J1445,"YYYY"))</f>
        <v>114</v>
      </c>
      <c r="M1445" s="1" t="s">
        <v>79</v>
      </c>
      <c r="N1445" s="20" t="s">
        <v>53</v>
      </c>
    </row>
    <row r="1446" spans="10:14">
      <c r="J1446" s="1" t="s">
        <v>7329</v>
      </c>
      <c r="K1446" s="20" t="str">
        <f>TEXT(J1446,"YYYY")</f>
        <v>2014</v>
      </c>
      <c r="L1446" s="1">
        <f>H1446-(TEXT(I1446,"YYYY")-TEXT(J1446,"YYYY"))</f>
        <v>114</v>
      </c>
      <c r="M1446" s="1" t="s">
        <v>79</v>
      </c>
      <c r="N1446" s="20" t="s">
        <v>53</v>
      </c>
    </row>
    <row r="1447" spans="10:14">
      <c r="J1447" s="1" t="s">
        <v>7282</v>
      </c>
      <c r="K1447" s="20" t="str">
        <f>TEXT(J1447,"YYYY")</f>
        <v>2014</v>
      </c>
      <c r="L1447" s="1">
        <f>H1447-(TEXT(I1447,"YYYY")-TEXT(J1447,"YYYY"))</f>
        <v>114</v>
      </c>
      <c r="M1447" s="1" t="s">
        <v>60</v>
      </c>
      <c r="N1447" s="20" t="s">
        <v>53</v>
      </c>
    </row>
    <row r="1448" spans="10:14">
      <c r="J1448" s="1" t="s">
        <v>2008</v>
      </c>
      <c r="K1448" s="20" t="str">
        <f>TEXT(J1448,"YYYY")</f>
        <v>2014</v>
      </c>
      <c r="L1448" s="1">
        <f>H1448-(TEXT(I1448,"YYYY")-TEXT(J1448,"YYYY"))</f>
        <v>114</v>
      </c>
      <c r="M1448" s="1" t="s">
        <v>60</v>
      </c>
      <c r="N1448" s="20" t="s">
        <v>53</v>
      </c>
    </row>
    <row r="1449" spans="10:14">
      <c r="J1449" s="1" t="s">
        <v>6321</v>
      </c>
      <c r="K1449" s="20" t="str">
        <f>TEXT(J1449,"YYYY")</f>
        <v>2014</v>
      </c>
      <c r="L1449" s="1">
        <f>H1449-(TEXT(I1449,"YYYY")-TEXT(J1449,"YYYY"))</f>
        <v>114</v>
      </c>
      <c r="M1449" s="1" t="s">
        <v>60</v>
      </c>
      <c r="N1449" s="20" t="s">
        <v>53</v>
      </c>
    </row>
    <row r="1450" spans="10:14">
      <c r="J1450" s="1" t="s">
        <v>11132</v>
      </c>
      <c r="K1450" s="20" t="str">
        <f>TEXT(J1450,"YYYY")</f>
        <v>2014</v>
      </c>
      <c r="L1450" s="1">
        <f>H1450-(TEXT(I1450,"YYYY")-TEXT(J1450,"YYYY"))</f>
        <v>114</v>
      </c>
      <c r="M1450" s="1" t="s">
        <v>60</v>
      </c>
      <c r="N1450" s="20" t="s">
        <v>53</v>
      </c>
    </row>
    <row r="1451" spans="10:14">
      <c r="J1451" s="1" t="s">
        <v>8866</v>
      </c>
      <c r="K1451" s="20" t="str">
        <f>TEXT(J1451,"YYYY")</f>
        <v>2014</v>
      </c>
      <c r="L1451" s="1">
        <f>H1451-(TEXT(I1451,"YYYY")-TEXT(J1451,"YYYY"))</f>
        <v>114</v>
      </c>
      <c r="M1451" s="1" t="s">
        <v>79</v>
      </c>
      <c r="N1451" s="20" t="s">
        <v>53</v>
      </c>
    </row>
    <row r="1452" spans="10:14">
      <c r="J1452" s="1" t="s">
        <v>348</v>
      </c>
      <c r="K1452" s="20" t="str">
        <f>TEXT(J1452,"YYYY")</f>
        <v>2014</v>
      </c>
      <c r="L1452" s="1">
        <f>H1452-(TEXT(I1452,"YYYY")-TEXT(J1452,"YYYY"))</f>
        <v>114</v>
      </c>
      <c r="M1452" s="1" t="s">
        <v>60</v>
      </c>
      <c r="N1452" s="20" t="s">
        <v>53</v>
      </c>
    </row>
    <row r="1453" spans="10:14">
      <c r="J1453" s="1" t="s">
        <v>1259</v>
      </c>
      <c r="K1453" s="20" t="str">
        <f>TEXT(J1453,"YYYY")</f>
        <v>2014</v>
      </c>
      <c r="L1453" s="1">
        <f>H1453-(TEXT(I1453,"YYYY")-TEXT(J1453,"YYYY"))</f>
        <v>114</v>
      </c>
      <c r="M1453" s="1" t="s">
        <v>79</v>
      </c>
      <c r="N1453" s="20" t="s">
        <v>53</v>
      </c>
    </row>
    <row r="1454" spans="10:14">
      <c r="J1454" s="1" t="s">
        <v>5634</v>
      </c>
      <c r="K1454" s="20" t="str">
        <f>TEXT(J1454,"YYYY")</f>
        <v>2014</v>
      </c>
      <c r="L1454" s="1">
        <f>H1454-(TEXT(I1454,"YYYY")-TEXT(J1454,"YYYY"))</f>
        <v>114</v>
      </c>
      <c r="M1454" s="1" t="s">
        <v>79</v>
      </c>
      <c r="N1454" s="20" t="s">
        <v>53</v>
      </c>
    </row>
    <row r="1455" spans="10:14">
      <c r="J1455" s="1" t="s">
        <v>1259</v>
      </c>
      <c r="K1455" s="20" t="str">
        <f>TEXT(J1455,"YYYY")</f>
        <v>2014</v>
      </c>
      <c r="L1455" s="1">
        <f>H1455-(TEXT(I1455,"YYYY")-TEXT(J1455,"YYYY"))</f>
        <v>114</v>
      </c>
      <c r="M1455" s="1" t="s">
        <v>79</v>
      </c>
      <c r="N1455" s="20" t="s">
        <v>53</v>
      </c>
    </row>
    <row r="1456" spans="10:14">
      <c r="J1456" s="1" t="s">
        <v>11663</v>
      </c>
      <c r="K1456" s="20" t="str">
        <f>TEXT(J1456,"YYYY")</f>
        <v>2014</v>
      </c>
      <c r="L1456" s="1">
        <f>H1456-(TEXT(I1456,"YYYY")-TEXT(J1456,"YYYY"))</f>
        <v>114</v>
      </c>
      <c r="M1456" s="1" t="s">
        <v>79</v>
      </c>
      <c r="N1456" s="20" t="s">
        <v>53</v>
      </c>
    </row>
    <row r="1457" spans="10:14">
      <c r="J1457" s="1" t="s">
        <v>5726</v>
      </c>
      <c r="K1457" s="20" t="str">
        <f>TEXT(J1457,"YYYY")</f>
        <v>2014</v>
      </c>
      <c r="L1457" s="1">
        <f>H1457-(TEXT(I1457,"YYYY")-TEXT(J1457,"YYYY"))</f>
        <v>114</v>
      </c>
      <c r="M1457" s="1" t="s">
        <v>60</v>
      </c>
      <c r="N1457" s="20" t="s">
        <v>53</v>
      </c>
    </row>
    <row r="1458" spans="10:14">
      <c r="J1458" s="1" t="s">
        <v>2008</v>
      </c>
      <c r="K1458" s="20" t="str">
        <f>TEXT(J1458,"YYYY")</f>
        <v>2014</v>
      </c>
      <c r="L1458" s="1">
        <f>H1458-(TEXT(I1458,"YYYY")-TEXT(J1458,"YYYY"))</f>
        <v>114</v>
      </c>
      <c r="M1458" s="1" t="s">
        <v>79</v>
      </c>
      <c r="N1458" s="20" t="s">
        <v>53</v>
      </c>
    </row>
    <row r="1459" spans="10:14">
      <c r="J1459" s="1" t="s">
        <v>2008</v>
      </c>
      <c r="K1459" s="20" t="str">
        <f>TEXT(J1459,"YYYY")</f>
        <v>2014</v>
      </c>
      <c r="L1459" s="1">
        <f>H1459-(TEXT(I1459,"YYYY")-TEXT(J1459,"YYYY"))</f>
        <v>114</v>
      </c>
      <c r="M1459" s="1" t="s">
        <v>60</v>
      </c>
      <c r="N1459" s="20" t="s">
        <v>53</v>
      </c>
    </row>
    <row r="1460" spans="10:14">
      <c r="J1460" s="1" t="s">
        <v>11777</v>
      </c>
      <c r="K1460" s="20" t="str">
        <f>TEXT(J1460,"YYYY")</f>
        <v>2014</v>
      </c>
      <c r="L1460" s="1">
        <f>H1460-(TEXT(I1460,"YYYY")-TEXT(J1460,"YYYY"))</f>
        <v>114</v>
      </c>
      <c r="M1460" s="1" t="s">
        <v>79</v>
      </c>
      <c r="N1460" s="20" t="s">
        <v>53</v>
      </c>
    </row>
    <row r="1461" spans="10:14">
      <c r="J1461" s="1" t="s">
        <v>11780</v>
      </c>
      <c r="K1461" s="20" t="str">
        <f>TEXT(J1461,"YYYY")</f>
        <v>2014</v>
      </c>
      <c r="L1461" s="1">
        <f>H1461-(TEXT(I1461,"YYYY")-TEXT(J1461,"YYYY"))</f>
        <v>114</v>
      </c>
      <c r="M1461" s="1" t="s">
        <v>79</v>
      </c>
      <c r="N1461" s="20" t="s">
        <v>53</v>
      </c>
    </row>
    <row r="1462" spans="10:14">
      <c r="J1462" s="1" t="s">
        <v>11782</v>
      </c>
      <c r="K1462" s="20" t="str">
        <f>TEXT(J1462,"YYYY")</f>
        <v>2014</v>
      </c>
      <c r="L1462" s="1">
        <f>H1462-(TEXT(I1462,"YYYY")-TEXT(J1462,"YYYY"))</f>
        <v>114</v>
      </c>
      <c r="M1462" s="1" t="s">
        <v>60</v>
      </c>
      <c r="N1462" s="20" t="s">
        <v>53</v>
      </c>
    </row>
    <row r="1463" spans="10:14">
      <c r="J1463" s="1" t="s">
        <v>9236</v>
      </c>
      <c r="K1463" s="20" t="str">
        <f>TEXT(J1463,"YYYY")</f>
        <v>2014</v>
      </c>
      <c r="L1463" s="1">
        <f>H1463-(TEXT(I1463,"YYYY")-TEXT(J1463,"YYYY"))</f>
        <v>114</v>
      </c>
      <c r="M1463" s="1" t="s">
        <v>60</v>
      </c>
      <c r="N1463" s="20" t="s">
        <v>53</v>
      </c>
    </row>
    <row r="1464" spans="10:14">
      <c r="J1464" s="1" t="s">
        <v>11322</v>
      </c>
      <c r="K1464" s="20" t="str">
        <f>TEXT(J1464,"YYYY")</f>
        <v>2014</v>
      </c>
      <c r="L1464" s="1">
        <f>H1464-(TEXT(I1464,"YYYY")-TEXT(J1464,"YYYY"))</f>
        <v>114</v>
      </c>
      <c r="M1464" s="1" t="s">
        <v>60</v>
      </c>
      <c r="N1464" s="20" t="s">
        <v>53</v>
      </c>
    </row>
    <row r="1465" spans="10:14">
      <c r="J1465" s="1" t="s">
        <v>7282</v>
      </c>
      <c r="K1465" s="20" t="str">
        <f>TEXT(J1465,"YYYY")</f>
        <v>2014</v>
      </c>
      <c r="L1465" s="1">
        <f>H1465-(TEXT(I1465,"YYYY")-TEXT(J1465,"YYYY"))</f>
        <v>114</v>
      </c>
      <c r="M1465" s="1" t="s">
        <v>60</v>
      </c>
      <c r="N1465" s="20" t="s">
        <v>53</v>
      </c>
    </row>
    <row r="1466" spans="10:14">
      <c r="J1466" s="1" t="s">
        <v>8838</v>
      </c>
      <c r="K1466" s="20" t="str">
        <f>TEXT(J1466,"YYYY")</f>
        <v>2014</v>
      </c>
      <c r="L1466" s="1">
        <f>H1466-(TEXT(I1466,"YYYY")-TEXT(J1466,"YYYY"))</f>
        <v>114</v>
      </c>
      <c r="M1466" s="1" t="s">
        <v>60</v>
      </c>
      <c r="N1466" s="20" t="s">
        <v>53</v>
      </c>
    </row>
    <row r="1467" spans="10:14">
      <c r="J1467" s="1" t="s">
        <v>93</v>
      </c>
      <c r="K1467" s="20" t="str">
        <f>TEXT(J1467,"YYYY")</f>
        <v>2014</v>
      </c>
      <c r="L1467" s="1">
        <f>H1467-(TEXT(I1467,"YYYY")-TEXT(J1467,"YYYY"))</f>
        <v>114</v>
      </c>
      <c r="M1467" s="1" t="s">
        <v>60</v>
      </c>
      <c r="N1467" s="20" t="s">
        <v>53</v>
      </c>
    </row>
    <row r="1468" spans="10:14">
      <c r="J1468" s="1" t="s">
        <v>2008</v>
      </c>
      <c r="K1468" s="20" t="str">
        <f>TEXT(J1468,"YYYY")</f>
        <v>2014</v>
      </c>
      <c r="L1468" s="1">
        <f>H1468-(TEXT(I1468,"YYYY")-TEXT(J1468,"YYYY"))</f>
        <v>114</v>
      </c>
      <c r="M1468" s="1" t="s">
        <v>60</v>
      </c>
      <c r="N1468" s="20" t="s">
        <v>53</v>
      </c>
    </row>
    <row r="1469" spans="10:14">
      <c r="J1469" s="1" t="s">
        <v>9926</v>
      </c>
      <c r="K1469" s="20" t="str">
        <f>TEXT(J1469,"YYYY")</f>
        <v>2014</v>
      </c>
      <c r="L1469" s="1">
        <f>H1469-(TEXT(I1469,"YYYY")-TEXT(J1469,"YYYY"))</f>
        <v>114</v>
      </c>
      <c r="M1469" s="1" t="s">
        <v>60</v>
      </c>
      <c r="N1469" s="20" t="s">
        <v>53</v>
      </c>
    </row>
    <row r="1470" spans="10:14">
      <c r="J1470" s="1" t="s">
        <v>1259</v>
      </c>
      <c r="K1470" s="20" t="str">
        <f>TEXT(J1470,"YYYY")</f>
        <v>2014</v>
      </c>
      <c r="L1470" s="1">
        <f>H1470-(TEXT(I1470,"YYYY")-TEXT(J1470,"YYYY"))</f>
        <v>114</v>
      </c>
      <c r="M1470" s="1" t="s">
        <v>60</v>
      </c>
      <c r="N1470" s="20" t="s">
        <v>53</v>
      </c>
    </row>
    <row r="1471" spans="10:14">
      <c r="J1471" s="1" t="s">
        <v>1755</v>
      </c>
      <c r="K1471" s="20" t="str">
        <f>TEXT(J1471,"YYYY")</f>
        <v>2014</v>
      </c>
      <c r="L1471" s="1">
        <f>H1471-(TEXT(I1471,"YYYY")-TEXT(J1471,"YYYY"))</f>
        <v>114</v>
      </c>
      <c r="M1471" s="1" t="s">
        <v>60</v>
      </c>
      <c r="N1471" s="20" t="s">
        <v>53</v>
      </c>
    </row>
    <row r="1472" spans="10:14">
      <c r="J1472" s="1" t="s">
        <v>2008</v>
      </c>
      <c r="K1472" s="20" t="str">
        <f>TEXT(J1472,"YYYY")</f>
        <v>2014</v>
      </c>
      <c r="L1472" s="1">
        <f>H1472-(TEXT(I1472,"YYYY")-TEXT(J1472,"YYYY"))</f>
        <v>114</v>
      </c>
      <c r="M1472" s="1" t="s">
        <v>60</v>
      </c>
      <c r="N1472" s="20" t="s">
        <v>53</v>
      </c>
    </row>
    <row r="1473" spans="10:14">
      <c r="J1473" s="1" t="s">
        <v>1755</v>
      </c>
      <c r="K1473" s="20" t="str">
        <f>TEXT(J1473,"YYYY")</f>
        <v>2014</v>
      </c>
      <c r="L1473" s="1">
        <f>H1473-(TEXT(I1473,"YYYY")-TEXT(J1473,"YYYY"))</f>
        <v>114</v>
      </c>
      <c r="M1473" s="1" t="s">
        <v>79</v>
      </c>
      <c r="N1473" s="20" t="s">
        <v>53</v>
      </c>
    </row>
    <row r="1474" spans="10:14">
      <c r="J1474" s="1" t="s">
        <v>8389</v>
      </c>
      <c r="K1474" s="20" t="str">
        <f>TEXT(J1474,"YYYY")</f>
        <v>2014</v>
      </c>
      <c r="L1474" s="1">
        <f>H1474-(TEXT(I1474,"YYYY")-TEXT(J1474,"YYYY"))</f>
        <v>114</v>
      </c>
      <c r="M1474" s="1" t="s">
        <v>60</v>
      </c>
      <c r="N1474" s="20" t="s">
        <v>53</v>
      </c>
    </row>
    <row r="1475" spans="10:14">
      <c r="J1475" s="1" t="s">
        <v>8045</v>
      </c>
      <c r="K1475" s="20" t="str">
        <f>TEXT(J1475,"YYYY")</f>
        <v>2014</v>
      </c>
      <c r="L1475" s="1">
        <f>H1475-(TEXT(I1475,"YYYY")-TEXT(J1475,"YYYY"))</f>
        <v>114</v>
      </c>
      <c r="M1475" s="1" t="s">
        <v>60</v>
      </c>
      <c r="N1475" s="20" t="s">
        <v>53</v>
      </c>
    </row>
    <row r="1476" spans="10:14">
      <c r="J1476" s="1" t="s">
        <v>12270</v>
      </c>
      <c r="K1476" s="20" t="str">
        <f>TEXT(J1476,"YYYY")</f>
        <v>2014</v>
      </c>
      <c r="L1476" s="1">
        <f>H1476-(TEXT(I1476,"YYYY")-TEXT(J1476,"YYYY"))</f>
        <v>114</v>
      </c>
      <c r="M1476" s="1" t="s">
        <v>60</v>
      </c>
      <c r="N1476" s="20" t="s">
        <v>53</v>
      </c>
    </row>
    <row r="1477" spans="10:14">
      <c r="J1477" s="1" t="s">
        <v>1933</v>
      </c>
      <c r="K1477" s="20" t="str">
        <f>TEXT(J1477,"YYYY")</f>
        <v>2014</v>
      </c>
      <c r="L1477" s="1">
        <f>H1477-(TEXT(I1477,"YYYY")-TEXT(J1477,"YYYY"))</f>
        <v>114</v>
      </c>
      <c r="M1477" s="1" t="s">
        <v>79</v>
      </c>
      <c r="N1477" s="20" t="s">
        <v>53</v>
      </c>
    </row>
    <row r="1478" spans="10:14">
      <c r="J1478" s="1" t="s">
        <v>8036</v>
      </c>
      <c r="K1478" s="20" t="str">
        <f>TEXT(J1478,"YYYY")</f>
        <v>2014</v>
      </c>
      <c r="L1478" s="1">
        <f>H1478-(TEXT(I1478,"YYYY")-TEXT(J1478,"YYYY"))</f>
        <v>114</v>
      </c>
      <c r="M1478" s="1" t="s">
        <v>79</v>
      </c>
      <c r="N1478" s="20" t="s">
        <v>53</v>
      </c>
    </row>
    <row r="1479" spans="10:14">
      <c r="J1479" s="1" t="s">
        <v>93</v>
      </c>
      <c r="K1479" s="20" t="str">
        <f>TEXT(J1479,"YYYY")</f>
        <v>2014</v>
      </c>
      <c r="L1479" s="1">
        <f>H1479-(TEXT(I1479,"YYYY")-TEXT(J1479,"YYYY"))</f>
        <v>114</v>
      </c>
      <c r="M1479" s="1" t="s">
        <v>79</v>
      </c>
      <c r="N1479" s="20" t="s">
        <v>53</v>
      </c>
    </row>
    <row r="1480" spans="10:14">
      <c r="J1480" s="1" t="s">
        <v>1259</v>
      </c>
      <c r="K1480" s="20" t="str">
        <f>TEXT(J1480,"YYYY")</f>
        <v>2014</v>
      </c>
      <c r="L1480" s="1">
        <f>H1480-(TEXT(I1480,"YYYY")-TEXT(J1480,"YYYY"))</f>
        <v>114</v>
      </c>
      <c r="M1480" s="1" t="s">
        <v>60</v>
      </c>
      <c r="N1480" s="20" t="s">
        <v>55</v>
      </c>
    </row>
    <row r="1481" spans="10:14">
      <c r="J1481" s="1" t="s">
        <v>2008</v>
      </c>
      <c r="K1481" s="20" t="str">
        <f>TEXT(J1481,"YYYY")</f>
        <v>2014</v>
      </c>
      <c r="L1481" s="1">
        <f>H1481-(TEXT(I1481,"YYYY")-TEXT(J1481,"YYYY"))</f>
        <v>114</v>
      </c>
      <c r="M1481" s="1" t="s">
        <v>60</v>
      </c>
      <c r="N1481" s="20" t="s">
        <v>55</v>
      </c>
    </row>
    <row r="1482" spans="10:14">
      <c r="J1482" s="1" t="s">
        <v>806</v>
      </c>
      <c r="K1482" s="20" t="str">
        <f>TEXT(J1482,"YYYY")</f>
        <v>2014</v>
      </c>
      <c r="L1482" s="1">
        <f>H1482-(TEXT(I1482,"YYYY")-TEXT(J1482,"YYYY"))</f>
        <v>114</v>
      </c>
      <c r="M1482" s="1" t="s">
        <v>60</v>
      </c>
      <c r="N1482" s="20" t="s">
        <v>55</v>
      </c>
    </row>
    <row r="1483" spans="10:14">
      <c r="J1483" s="1" t="s">
        <v>171</v>
      </c>
      <c r="K1483" s="20" t="str">
        <f>TEXT(J1483,"YYYY")</f>
        <v>2015</v>
      </c>
      <c r="L1483" s="1">
        <f>H1483-(TEXT(I1483,"YYYY")-TEXT(J1483,"YYYY"))</f>
        <v>115</v>
      </c>
      <c r="M1483" s="1" t="s">
        <v>60</v>
      </c>
      <c r="N1483" s="20" t="s">
        <v>50</v>
      </c>
    </row>
    <row r="1484" spans="10:14">
      <c r="J1484" s="1" t="s">
        <v>355</v>
      </c>
      <c r="K1484" s="20" t="str">
        <f>TEXT(J1484,"YYYY")</f>
        <v>2015</v>
      </c>
      <c r="L1484" s="1">
        <f>H1484-(TEXT(I1484,"YYYY")-TEXT(J1484,"YYYY"))</f>
        <v>115</v>
      </c>
      <c r="M1484" s="1" t="s">
        <v>60</v>
      </c>
      <c r="N1484" s="20" t="s">
        <v>50</v>
      </c>
    </row>
    <row r="1485" spans="10:14">
      <c r="J1485" s="1" t="s">
        <v>568</v>
      </c>
      <c r="K1485" s="20" t="str">
        <f>TEXT(J1485,"YYYY")</f>
        <v>2015</v>
      </c>
      <c r="L1485" s="1">
        <f>H1485-(TEXT(I1485,"YYYY")-TEXT(J1485,"YYYY"))</f>
        <v>115</v>
      </c>
      <c r="M1485" s="1" t="s">
        <v>79</v>
      </c>
      <c r="N1485" s="20" t="s">
        <v>50</v>
      </c>
    </row>
    <row r="1486" spans="10:14">
      <c r="J1486" s="1" t="s">
        <v>171</v>
      </c>
      <c r="K1486" s="20" t="str">
        <f>TEXT(J1486,"YYYY")</f>
        <v>2015</v>
      </c>
      <c r="L1486" s="1">
        <f>H1486-(TEXT(I1486,"YYYY")-TEXT(J1486,"YYYY"))</f>
        <v>115</v>
      </c>
      <c r="M1486" s="1" t="s">
        <v>60</v>
      </c>
      <c r="N1486" s="20" t="s">
        <v>50</v>
      </c>
    </row>
    <row r="1487" spans="10:14">
      <c r="J1487" s="1" t="s">
        <v>892</v>
      </c>
      <c r="K1487" s="20" t="str">
        <f>TEXT(J1487,"YYYY")</f>
        <v>2015</v>
      </c>
      <c r="L1487" s="1">
        <f>H1487-(TEXT(I1487,"YYYY")-TEXT(J1487,"YYYY"))</f>
        <v>115</v>
      </c>
      <c r="M1487" s="1" t="s">
        <v>60</v>
      </c>
      <c r="N1487" s="20" t="s">
        <v>50</v>
      </c>
    </row>
    <row r="1488" spans="10:14">
      <c r="J1488" s="1" t="s">
        <v>1413</v>
      </c>
      <c r="K1488" s="20" t="str">
        <f>TEXT(J1488,"YYYY")</f>
        <v>2015</v>
      </c>
      <c r="L1488" s="1">
        <f>H1488-(TEXT(I1488,"YYYY")-TEXT(J1488,"YYYY"))</f>
        <v>115</v>
      </c>
      <c r="M1488" s="1" t="s">
        <v>60</v>
      </c>
      <c r="N1488" s="20" t="s">
        <v>50</v>
      </c>
    </row>
    <row r="1489" spans="10:14">
      <c r="J1489" s="1" t="s">
        <v>2340</v>
      </c>
      <c r="K1489" s="20" t="str">
        <f>TEXT(J1489,"YYYY")</f>
        <v>2015</v>
      </c>
      <c r="L1489" s="1">
        <f>H1489-(TEXT(I1489,"YYYY")-TEXT(J1489,"YYYY"))</f>
        <v>115</v>
      </c>
      <c r="M1489" s="1" t="s">
        <v>79</v>
      </c>
      <c r="N1489" s="20" t="s">
        <v>50</v>
      </c>
    </row>
    <row r="1490" spans="10:14">
      <c r="J1490" s="1" t="s">
        <v>3919</v>
      </c>
      <c r="K1490" s="20" t="str">
        <f>TEXT(J1490,"YYYY")</f>
        <v>2015</v>
      </c>
      <c r="L1490" s="1">
        <f>H1490-(TEXT(I1490,"YYYY")-TEXT(J1490,"YYYY"))</f>
        <v>115</v>
      </c>
      <c r="M1490" s="1" t="s">
        <v>79</v>
      </c>
      <c r="N1490" s="20" t="s">
        <v>50</v>
      </c>
    </row>
    <row r="1491" spans="10:14">
      <c r="J1491" s="1" t="s">
        <v>4212</v>
      </c>
      <c r="K1491" s="20" t="str">
        <f>TEXT(J1491,"YYYY")</f>
        <v>2015</v>
      </c>
      <c r="L1491" s="1">
        <f>H1491-(TEXT(I1491,"YYYY")-TEXT(J1491,"YYYY"))</f>
        <v>115</v>
      </c>
      <c r="M1491" s="1" t="s">
        <v>79</v>
      </c>
      <c r="N1491" s="20" t="s">
        <v>50</v>
      </c>
    </row>
    <row r="1492" spans="10:14">
      <c r="J1492" s="1" t="s">
        <v>1222</v>
      </c>
      <c r="K1492" s="20" t="str">
        <f>TEXT(J1492,"YYYY")</f>
        <v>2015</v>
      </c>
      <c r="L1492" s="1">
        <f>H1492-(TEXT(I1492,"YYYY")-TEXT(J1492,"YYYY"))</f>
        <v>115</v>
      </c>
      <c r="M1492" s="1" t="s">
        <v>60</v>
      </c>
      <c r="N1492" s="20" t="s">
        <v>50</v>
      </c>
    </row>
    <row r="1493" spans="10:14">
      <c r="J1493" s="1" t="s">
        <v>1222</v>
      </c>
      <c r="K1493" s="20" t="str">
        <f>TEXT(J1493,"YYYY")</f>
        <v>2015</v>
      </c>
      <c r="L1493" s="1">
        <f>H1493-(TEXT(I1493,"YYYY")-TEXT(J1493,"YYYY"))</f>
        <v>115</v>
      </c>
      <c r="M1493" s="1" t="s">
        <v>60</v>
      </c>
      <c r="N1493" s="20" t="s">
        <v>50</v>
      </c>
    </row>
    <row r="1494" spans="10:14">
      <c r="J1494" s="1" t="s">
        <v>4519</v>
      </c>
      <c r="K1494" s="20" t="str">
        <f>TEXT(J1494,"YYYY")</f>
        <v>2015</v>
      </c>
      <c r="L1494" s="1">
        <f>H1494-(TEXT(I1494,"YYYY")-TEXT(J1494,"YYYY"))</f>
        <v>115</v>
      </c>
      <c r="M1494" s="1" t="s">
        <v>79</v>
      </c>
      <c r="N1494" s="20" t="s">
        <v>50</v>
      </c>
    </row>
    <row r="1495" spans="10:14">
      <c r="J1495" s="1" t="s">
        <v>4212</v>
      </c>
      <c r="K1495" s="20" t="str">
        <f>TEXT(J1495,"YYYY")</f>
        <v>2015</v>
      </c>
      <c r="L1495" s="1">
        <f>H1495-(TEXT(I1495,"YYYY")-TEXT(J1495,"YYYY"))</f>
        <v>115</v>
      </c>
      <c r="M1495" s="1" t="s">
        <v>60</v>
      </c>
      <c r="N1495" s="20" t="s">
        <v>50</v>
      </c>
    </row>
    <row r="1496" spans="10:14">
      <c r="J1496" s="1" t="s">
        <v>4212</v>
      </c>
      <c r="K1496" s="20" t="str">
        <f>TEXT(J1496,"YYYY")</f>
        <v>2015</v>
      </c>
      <c r="L1496" s="1">
        <f>H1496-(TEXT(I1496,"YYYY")-TEXT(J1496,"YYYY"))</f>
        <v>115</v>
      </c>
      <c r="M1496" s="1" t="s">
        <v>79</v>
      </c>
      <c r="N1496" s="20" t="s">
        <v>50</v>
      </c>
    </row>
    <row r="1497" spans="10:14">
      <c r="J1497" s="1" t="s">
        <v>1222</v>
      </c>
      <c r="K1497" s="20" t="str">
        <f>TEXT(J1497,"YYYY")</f>
        <v>2015</v>
      </c>
      <c r="L1497" s="1">
        <f>H1497-(TEXT(I1497,"YYYY")-TEXT(J1497,"YYYY"))</f>
        <v>115</v>
      </c>
      <c r="M1497" s="1" t="s">
        <v>79</v>
      </c>
      <c r="N1497" s="20" t="s">
        <v>50</v>
      </c>
    </row>
    <row r="1498" spans="10:14">
      <c r="J1498" s="1" t="s">
        <v>5034</v>
      </c>
      <c r="K1498" s="20" t="str">
        <f>TEXT(J1498,"YYYY")</f>
        <v>2015</v>
      </c>
      <c r="L1498" s="1">
        <f>H1498-(TEXT(I1498,"YYYY")-TEXT(J1498,"YYYY"))</f>
        <v>115</v>
      </c>
      <c r="M1498" s="1" t="s">
        <v>79</v>
      </c>
      <c r="N1498" s="20" t="s">
        <v>50</v>
      </c>
    </row>
    <row r="1499" spans="10:14">
      <c r="J1499" s="1" t="s">
        <v>5054</v>
      </c>
      <c r="K1499" s="20" t="str">
        <f>TEXT(J1499,"YYYY")</f>
        <v>2015</v>
      </c>
      <c r="L1499" s="1">
        <f>H1499-(TEXT(I1499,"YYYY")-TEXT(J1499,"YYYY"))</f>
        <v>115</v>
      </c>
      <c r="M1499" s="1" t="s">
        <v>79</v>
      </c>
      <c r="N1499" s="20" t="s">
        <v>50</v>
      </c>
    </row>
    <row r="1500" spans="10:14">
      <c r="J1500" s="1" t="s">
        <v>1222</v>
      </c>
      <c r="K1500" s="20" t="str">
        <f>TEXT(J1500,"YYYY")</f>
        <v>2015</v>
      </c>
      <c r="L1500" s="1">
        <f>H1500-(TEXT(I1500,"YYYY")-TEXT(J1500,"YYYY"))</f>
        <v>115</v>
      </c>
      <c r="M1500" s="1" t="s">
        <v>60</v>
      </c>
      <c r="N1500" s="20" t="s">
        <v>50</v>
      </c>
    </row>
    <row r="1501" spans="10:14">
      <c r="J1501" s="1" t="s">
        <v>1222</v>
      </c>
      <c r="K1501" s="20" t="str">
        <f>TEXT(J1501,"YYYY")</f>
        <v>2015</v>
      </c>
      <c r="L1501" s="1">
        <f>H1501-(TEXT(I1501,"YYYY")-TEXT(J1501,"YYYY"))</f>
        <v>115</v>
      </c>
      <c r="M1501" s="1" t="s">
        <v>60</v>
      </c>
      <c r="N1501" s="20" t="s">
        <v>50</v>
      </c>
    </row>
    <row r="1502" spans="10:14">
      <c r="J1502" s="1" t="s">
        <v>1222</v>
      </c>
      <c r="K1502" s="20" t="str">
        <f>TEXT(J1502,"YYYY")</f>
        <v>2015</v>
      </c>
      <c r="L1502" s="1">
        <f>H1502-(TEXT(I1502,"YYYY")-TEXT(J1502,"YYYY"))</f>
        <v>115</v>
      </c>
      <c r="M1502" s="1" t="s">
        <v>79</v>
      </c>
      <c r="N1502" s="20" t="s">
        <v>50</v>
      </c>
    </row>
    <row r="1503" spans="10:14">
      <c r="J1503" s="1" t="s">
        <v>5034</v>
      </c>
      <c r="K1503" s="20" t="str">
        <f>TEXT(J1503,"YYYY")</f>
        <v>2015</v>
      </c>
      <c r="L1503" s="1">
        <f>H1503-(TEXT(I1503,"YYYY")-TEXT(J1503,"YYYY"))</f>
        <v>115</v>
      </c>
      <c r="M1503" s="1" t="s">
        <v>79</v>
      </c>
      <c r="N1503" s="20" t="s">
        <v>50</v>
      </c>
    </row>
    <row r="1504" spans="10:14">
      <c r="J1504" s="1" t="s">
        <v>1222</v>
      </c>
      <c r="K1504" s="20" t="str">
        <f>TEXT(J1504,"YYYY")</f>
        <v>2015</v>
      </c>
      <c r="L1504" s="1">
        <f>H1504-(TEXT(I1504,"YYYY")-TEXT(J1504,"YYYY"))</f>
        <v>115</v>
      </c>
      <c r="M1504" s="1" t="s">
        <v>60</v>
      </c>
      <c r="N1504" s="20" t="s">
        <v>50</v>
      </c>
    </row>
    <row r="1505" spans="10:14">
      <c r="J1505" s="1" t="s">
        <v>905</v>
      </c>
      <c r="K1505" s="20" t="str">
        <f>TEXT(J1505,"YYYY")</f>
        <v>2015</v>
      </c>
      <c r="L1505" s="1">
        <f>H1505-(TEXT(I1505,"YYYY")-TEXT(J1505,"YYYY"))</f>
        <v>115</v>
      </c>
      <c r="M1505" s="1" t="s">
        <v>79</v>
      </c>
      <c r="N1505" s="20" t="s">
        <v>50</v>
      </c>
    </row>
    <row r="1506" spans="10:14">
      <c r="J1506" s="1" t="s">
        <v>5582</v>
      </c>
      <c r="K1506" s="20" t="str">
        <f>TEXT(J1506,"YYYY")</f>
        <v>2015</v>
      </c>
      <c r="L1506" s="1">
        <f>H1506-(TEXT(I1506,"YYYY")-TEXT(J1506,"YYYY"))</f>
        <v>115</v>
      </c>
      <c r="M1506" s="1" t="s">
        <v>60</v>
      </c>
      <c r="N1506" s="20" t="s">
        <v>50</v>
      </c>
    </row>
    <row r="1507" spans="10:14">
      <c r="J1507" s="1" t="s">
        <v>5603</v>
      </c>
      <c r="K1507" s="20" t="str">
        <f>TEXT(J1507,"YYYY")</f>
        <v>2015</v>
      </c>
      <c r="L1507" s="1">
        <f>H1507-(TEXT(I1507,"YYYY")-TEXT(J1507,"YYYY"))</f>
        <v>115</v>
      </c>
      <c r="M1507" s="1" t="s">
        <v>60</v>
      </c>
      <c r="N1507" s="20" t="s">
        <v>50</v>
      </c>
    </row>
    <row r="1508" spans="10:14">
      <c r="J1508" s="1" t="s">
        <v>1222</v>
      </c>
      <c r="K1508" s="20" t="str">
        <f>TEXT(J1508,"YYYY")</f>
        <v>2015</v>
      </c>
      <c r="L1508" s="1">
        <f>H1508-(TEXT(I1508,"YYYY")-TEXT(J1508,"YYYY"))</f>
        <v>115</v>
      </c>
      <c r="M1508" s="1" t="s">
        <v>79</v>
      </c>
      <c r="N1508" s="20" t="s">
        <v>50</v>
      </c>
    </row>
    <row r="1509" spans="10:14">
      <c r="J1509" s="1" t="s">
        <v>1067</v>
      </c>
      <c r="K1509" s="20" t="str">
        <f>TEXT(J1509,"YYYY")</f>
        <v>2015</v>
      </c>
      <c r="L1509" s="1">
        <f>H1509-(TEXT(I1509,"YYYY")-TEXT(J1509,"YYYY"))</f>
        <v>115</v>
      </c>
      <c r="M1509" s="1" t="s">
        <v>60</v>
      </c>
      <c r="N1509" s="20" t="s">
        <v>50</v>
      </c>
    </row>
    <row r="1510" spans="10:14">
      <c r="J1510" s="1" t="s">
        <v>6104</v>
      </c>
      <c r="K1510" s="20" t="str">
        <f>TEXT(J1510,"YYYY")</f>
        <v>2015</v>
      </c>
      <c r="L1510" s="1">
        <f>H1510-(TEXT(I1510,"YYYY")-TEXT(J1510,"YYYY"))</f>
        <v>115</v>
      </c>
      <c r="M1510" s="1" t="s">
        <v>60</v>
      </c>
      <c r="N1510" s="20" t="s">
        <v>50</v>
      </c>
    </row>
    <row r="1511" spans="10:14">
      <c r="J1511" s="1" t="s">
        <v>6182</v>
      </c>
      <c r="K1511" s="20" t="str">
        <f>TEXT(J1511,"YYYY")</f>
        <v>2015</v>
      </c>
      <c r="L1511" s="1">
        <f>H1511-(TEXT(I1511,"YYYY")-TEXT(J1511,"YYYY"))</f>
        <v>115</v>
      </c>
      <c r="M1511" s="1" t="s">
        <v>60</v>
      </c>
      <c r="N1511" s="20" t="s">
        <v>50</v>
      </c>
    </row>
    <row r="1512" spans="10:14">
      <c r="J1512" s="1" t="s">
        <v>384</v>
      </c>
      <c r="K1512" s="20" t="str">
        <f>TEXT(J1512,"YYYY")</f>
        <v>2015</v>
      </c>
      <c r="L1512" s="1">
        <f>H1512-(TEXT(I1512,"YYYY")-TEXT(J1512,"YYYY"))</f>
        <v>115</v>
      </c>
      <c r="M1512" s="1" t="s">
        <v>60</v>
      </c>
      <c r="N1512" s="20" t="s">
        <v>50</v>
      </c>
    </row>
    <row r="1513" spans="10:14">
      <c r="J1513" s="1" t="s">
        <v>1222</v>
      </c>
      <c r="K1513" s="20" t="str">
        <f>TEXT(J1513,"YYYY")</f>
        <v>2015</v>
      </c>
      <c r="L1513" s="1">
        <f>H1513-(TEXT(I1513,"YYYY")-TEXT(J1513,"YYYY"))</f>
        <v>115</v>
      </c>
      <c r="M1513" s="1" t="s">
        <v>79</v>
      </c>
      <c r="N1513" s="20" t="s">
        <v>50</v>
      </c>
    </row>
    <row r="1514" spans="10:14">
      <c r="J1514" s="1" t="s">
        <v>1413</v>
      </c>
      <c r="K1514" s="20" t="str">
        <f>TEXT(J1514,"YYYY")</f>
        <v>2015</v>
      </c>
      <c r="L1514" s="1">
        <f>H1514-(TEXT(I1514,"YYYY")-TEXT(J1514,"YYYY"))</f>
        <v>115</v>
      </c>
      <c r="M1514" s="1" t="s">
        <v>60</v>
      </c>
      <c r="N1514" s="20" t="s">
        <v>50</v>
      </c>
    </row>
    <row r="1515" spans="10:14">
      <c r="J1515" s="1" t="s">
        <v>1163</v>
      </c>
      <c r="K1515" s="20" t="str">
        <f>TEXT(J1515,"YYYY")</f>
        <v>2015</v>
      </c>
      <c r="L1515" s="1">
        <f>H1515-(TEXT(I1515,"YYYY")-TEXT(J1515,"YYYY"))</f>
        <v>115</v>
      </c>
      <c r="M1515" s="1" t="s">
        <v>60</v>
      </c>
      <c r="N1515" s="20" t="s">
        <v>50</v>
      </c>
    </row>
    <row r="1516" spans="10:14">
      <c r="J1516" s="1" t="s">
        <v>6807</v>
      </c>
      <c r="K1516" s="20" t="str">
        <f>TEXT(J1516,"YYYY")</f>
        <v>2015</v>
      </c>
      <c r="L1516" s="1">
        <f>H1516-(TEXT(I1516,"YYYY")-TEXT(J1516,"YYYY"))</f>
        <v>115</v>
      </c>
      <c r="M1516" s="1" t="s">
        <v>60</v>
      </c>
      <c r="N1516" s="20" t="s">
        <v>50</v>
      </c>
    </row>
    <row r="1517" spans="10:14">
      <c r="J1517" s="1" t="s">
        <v>6828</v>
      </c>
      <c r="K1517" s="20" t="str">
        <f>TEXT(J1517,"YYYY")</f>
        <v>2015</v>
      </c>
      <c r="L1517" s="1">
        <f>H1517-(TEXT(I1517,"YYYY")-TEXT(J1517,"YYYY"))</f>
        <v>115</v>
      </c>
      <c r="M1517" s="1" t="s">
        <v>60</v>
      </c>
      <c r="N1517" s="20" t="s">
        <v>50</v>
      </c>
    </row>
    <row r="1518" spans="10:14">
      <c r="J1518" s="1" t="s">
        <v>6966</v>
      </c>
      <c r="K1518" s="20" t="str">
        <f>TEXT(J1518,"YYYY")</f>
        <v>2015</v>
      </c>
      <c r="L1518" s="1">
        <f>H1518-(TEXT(I1518,"YYYY")-TEXT(J1518,"YYYY"))</f>
        <v>115</v>
      </c>
      <c r="M1518" s="1" t="s">
        <v>60</v>
      </c>
      <c r="N1518" s="20" t="s">
        <v>50</v>
      </c>
    </row>
    <row r="1519" spans="10:14">
      <c r="J1519" s="1" t="s">
        <v>171</v>
      </c>
      <c r="K1519" s="20" t="str">
        <f>TEXT(J1519,"YYYY")</f>
        <v>2015</v>
      </c>
      <c r="L1519" s="1">
        <f>H1519-(TEXT(I1519,"YYYY")-TEXT(J1519,"YYYY"))</f>
        <v>115</v>
      </c>
      <c r="M1519" s="1" t="s">
        <v>79</v>
      </c>
      <c r="N1519" s="20" t="s">
        <v>50</v>
      </c>
    </row>
    <row r="1520" spans="10:14">
      <c r="J1520" s="1" t="s">
        <v>7009</v>
      </c>
      <c r="K1520" s="20" t="str">
        <f>TEXT(J1520,"YYYY")</f>
        <v>2015</v>
      </c>
      <c r="L1520" s="1">
        <f>H1520-(TEXT(I1520,"YYYY")-TEXT(J1520,"YYYY"))</f>
        <v>115</v>
      </c>
      <c r="M1520" s="1" t="s">
        <v>79</v>
      </c>
      <c r="N1520" s="20" t="s">
        <v>50</v>
      </c>
    </row>
    <row r="1521" spans="10:14">
      <c r="J1521" s="1" t="s">
        <v>7031</v>
      </c>
      <c r="K1521" s="20" t="str">
        <f>TEXT(J1521,"YYYY")</f>
        <v>2015</v>
      </c>
      <c r="L1521" s="1">
        <f>H1521-(TEXT(I1521,"YYYY")-TEXT(J1521,"YYYY"))</f>
        <v>115</v>
      </c>
      <c r="M1521" s="1" t="s">
        <v>60</v>
      </c>
      <c r="N1521" s="20" t="s">
        <v>50</v>
      </c>
    </row>
    <row r="1522" spans="10:14">
      <c r="J1522" s="1" t="s">
        <v>6828</v>
      </c>
      <c r="K1522" s="20" t="str">
        <f>TEXT(J1522,"YYYY")</f>
        <v>2015</v>
      </c>
      <c r="L1522" s="1">
        <f>H1522-(TEXT(I1522,"YYYY")-TEXT(J1522,"YYYY"))</f>
        <v>115</v>
      </c>
      <c r="M1522" s="1" t="s">
        <v>79</v>
      </c>
      <c r="N1522" s="20" t="s">
        <v>50</v>
      </c>
    </row>
    <row r="1523" spans="10:14">
      <c r="J1523" s="1" t="s">
        <v>171</v>
      </c>
      <c r="K1523" s="20" t="str">
        <f>TEXT(J1523,"YYYY")</f>
        <v>2015</v>
      </c>
      <c r="L1523" s="1">
        <f>H1523-(TEXT(I1523,"YYYY")-TEXT(J1523,"YYYY"))</f>
        <v>115</v>
      </c>
      <c r="M1523" s="1" t="s">
        <v>79</v>
      </c>
      <c r="N1523" s="20" t="s">
        <v>50</v>
      </c>
    </row>
    <row r="1524" spans="10:14">
      <c r="J1524" s="1" t="s">
        <v>7069</v>
      </c>
      <c r="K1524" s="20" t="str">
        <f>TEXT(J1524,"YYYY")</f>
        <v>2015</v>
      </c>
      <c r="L1524" s="1">
        <f>H1524-(TEXT(I1524,"YYYY")-TEXT(J1524,"YYYY"))</f>
        <v>115</v>
      </c>
      <c r="M1524" s="1" t="s">
        <v>60</v>
      </c>
      <c r="N1524" s="20" t="s">
        <v>50</v>
      </c>
    </row>
    <row r="1525" spans="10:14">
      <c r="J1525" s="1" t="s">
        <v>892</v>
      </c>
      <c r="K1525" s="20" t="str">
        <f>TEXT(J1525,"YYYY")</f>
        <v>2015</v>
      </c>
      <c r="L1525" s="1">
        <f>H1525-(TEXT(I1525,"YYYY")-TEXT(J1525,"YYYY"))</f>
        <v>115</v>
      </c>
      <c r="M1525" s="1"/>
      <c r="N1525" s="20" t="s">
        <v>50</v>
      </c>
    </row>
    <row r="1526" spans="10:14">
      <c r="J1526" s="1" t="s">
        <v>6104</v>
      </c>
      <c r="K1526" s="20" t="str">
        <f>TEXT(J1526,"YYYY")</f>
        <v>2015</v>
      </c>
      <c r="L1526" s="1">
        <f>H1526-(TEXT(I1526,"YYYY")-TEXT(J1526,"YYYY"))</f>
        <v>115</v>
      </c>
      <c r="M1526" s="1" t="s">
        <v>60</v>
      </c>
      <c r="N1526" s="20" t="s">
        <v>50</v>
      </c>
    </row>
    <row r="1527" spans="10:14">
      <c r="J1527" s="1" t="s">
        <v>4141</v>
      </c>
      <c r="K1527" s="20" t="str">
        <f>TEXT(J1527,"YYYY")</f>
        <v>2015</v>
      </c>
      <c r="L1527" s="1">
        <f>H1527-(TEXT(I1527,"YYYY")-TEXT(J1527,"YYYY"))</f>
        <v>115</v>
      </c>
      <c r="M1527" s="1" t="s">
        <v>79</v>
      </c>
      <c r="N1527" s="20" t="s">
        <v>50</v>
      </c>
    </row>
    <row r="1528" spans="10:14">
      <c r="J1528" s="1" t="s">
        <v>8110</v>
      </c>
      <c r="K1528" s="20" t="str">
        <f>TEXT(J1528,"YYYY")</f>
        <v>2015</v>
      </c>
      <c r="L1528" s="1">
        <f>H1528-(TEXT(I1528,"YYYY")-TEXT(J1528,"YYYY"))</f>
        <v>115</v>
      </c>
      <c r="M1528" s="1" t="s">
        <v>60</v>
      </c>
      <c r="N1528" s="20" t="s">
        <v>50</v>
      </c>
    </row>
    <row r="1529" spans="10:14">
      <c r="J1529" s="1" t="s">
        <v>384</v>
      </c>
      <c r="K1529" s="20" t="str">
        <f>TEXT(J1529,"YYYY")</f>
        <v>2015</v>
      </c>
      <c r="L1529" s="1">
        <f>H1529-(TEXT(I1529,"YYYY")-TEXT(J1529,"YYYY"))</f>
        <v>115</v>
      </c>
      <c r="M1529" s="1" t="s">
        <v>79</v>
      </c>
      <c r="N1529" s="20" t="s">
        <v>50</v>
      </c>
    </row>
    <row r="1530" spans="10:14">
      <c r="J1530" s="1" t="s">
        <v>4141</v>
      </c>
      <c r="K1530" s="20" t="str">
        <f>TEXT(J1530,"YYYY")</f>
        <v>2015</v>
      </c>
      <c r="L1530" s="1">
        <f>H1530-(TEXT(I1530,"YYYY")-TEXT(J1530,"YYYY"))</f>
        <v>115</v>
      </c>
      <c r="M1530" s="1" t="s">
        <v>79</v>
      </c>
      <c r="N1530" s="20" t="s">
        <v>50</v>
      </c>
    </row>
    <row r="1531" spans="10:14">
      <c r="J1531" s="1" t="s">
        <v>10640</v>
      </c>
      <c r="K1531" s="20" t="str">
        <f>TEXT(J1531,"YYYY")</f>
        <v>2015</v>
      </c>
      <c r="L1531" s="1">
        <f>H1531-(TEXT(I1531,"YYYY")-TEXT(J1531,"YYYY"))</f>
        <v>115</v>
      </c>
      <c r="M1531" s="1" t="s">
        <v>79</v>
      </c>
      <c r="N1531" s="20" t="s">
        <v>50</v>
      </c>
    </row>
    <row r="1532" spans="10:14">
      <c r="J1532" s="1" t="s">
        <v>384</v>
      </c>
      <c r="K1532" s="20" t="str">
        <f>TEXT(J1532,"YYYY")</f>
        <v>2015</v>
      </c>
      <c r="L1532" s="1">
        <f>H1532-(TEXT(I1532,"YYYY")-TEXT(J1532,"YYYY"))</f>
        <v>115</v>
      </c>
      <c r="M1532" s="1" t="s">
        <v>60</v>
      </c>
      <c r="N1532" s="20" t="s">
        <v>50</v>
      </c>
    </row>
    <row r="1533" spans="10:14">
      <c r="J1533" s="1" t="s">
        <v>7785</v>
      </c>
      <c r="K1533" s="20" t="str">
        <f>TEXT(J1533,"YYYY")</f>
        <v>2015</v>
      </c>
      <c r="L1533" s="1">
        <f>H1533-(TEXT(I1533,"YYYY")-TEXT(J1533,"YYYY"))</f>
        <v>115</v>
      </c>
      <c r="M1533" s="1" t="s">
        <v>60</v>
      </c>
      <c r="N1533" s="20" t="s">
        <v>50</v>
      </c>
    </row>
    <row r="1534" spans="10:14">
      <c r="J1534" s="1" t="s">
        <v>2630</v>
      </c>
      <c r="K1534" s="20" t="str">
        <f>TEXT(J1534,"YYYY")</f>
        <v>2015</v>
      </c>
      <c r="L1534" s="1">
        <f>H1534-(TEXT(I1534,"YYYY")-TEXT(J1534,"YYYY"))</f>
        <v>115</v>
      </c>
      <c r="M1534" s="1" t="s">
        <v>60</v>
      </c>
      <c r="N1534" s="20" t="s">
        <v>50</v>
      </c>
    </row>
    <row r="1535" spans="10:14">
      <c r="J1535" s="1" t="s">
        <v>1222</v>
      </c>
      <c r="K1535" s="20" t="str">
        <f>TEXT(J1535,"YYYY")</f>
        <v>2015</v>
      </c>
      <c r="L1535" s="1">
        <f>H1535-(TEXT(I1535,"YYYY")-TEXT(J1535,"YYYY"))</f>
        <v>115</v>
      </c>
      <c r="M1535" s="1" t="s">
        <v>79</v>
      </c>
      <c r="N1535" s="20" t="s">
        <v>50</v>
      </c>
    </row>
    <row r="1536" spans="10:14">
      <c r="J1536" s="1" t="s">
        <v>10895</v>
      </c>
      <c r="K1536" s="20" t="str">
        <f>TEXT(J1536,"YYYY")</f>
        <v>2015</v>
      </c>
      <c r="L1536" s="1">
        <f>H1536-(TEXT(I1536,"YYYY")-TEXT(J1536,"YYYY"))</f>
        <v>115</v>
      </c>
      <c r="M1536" s="1" t="s">
        <v>60</v>
      </c>
      <c r="N1536" s="20" t="s">
        <v>50</v>
      </c>
    </row>
    <row r="1537" spans="10:14">
      <c r="J1537" s="1" t="s">
        <v>6104</v>
      </c>
      <c r="K1537" s="20" t="str">
        <f>TEXT(J1537,"YYYY")</f>
        <v>2015</v>
      </c>
      <c r="L1537" s="1">
        <f>H1537-(TEXT(I1537,"YYYY")-TEXT(J1537,"YYYY"))</f>
        <v>115</v>
      </c>
      <c r="M1537" s="1" t="s">
        <v>79</v>
      </c>
      <c r="N1537" s="20" t="s">
        <v>50</v>
      </c>
    </row>
    <row r="1538" spans="10:14">
      <c r="J1538" s="1" t="s">
        <v>5747</v>
      </c>
      <c r="K1538" s="20" t="str">
        <f>TEXT(J1538,"YYYY")</f>
        <v>2015</v>
      </c>
      <c r="L1538" s="1">
        <f>H1538-(TEXT(I1538,"YYYY")-TEXT(J1538,"YYYY"))</f>
        <v>115</v>
      </c>
      <c r="M1538" s="1" t="s">
        <v>79</v>
      </c>
      <c r="N1538" s="20" t="s">
        <v>50</v>
      </c>
    </row>
    <row r="1539" spans="10:14">
      <c r="J1539" s="1" t="s">
        <v>1163</v>
      </c>
      <c r="K1539" s="20" t="str">
        <f>TEXT(J1539,"YYYY")</f>
        <v>2015</v>
      </c>
      <c r="L1539" s="1">
        <f>H1539-(TEXT(I1539,"YYYY")-TEXT(J1539,"YYYY"))</f>
        <v>115</v>
      </c>
      <c r="M1539" s="1" t="s">
        <v>60</v>
      </c>
      <c r="N1539" s="20" t="s">
        <v>50</v>
      </c>
    </row>
    <row r="1540" spans="10:14">
      <c r="J1540" s="1" t="s">
        <v>1067</v>
      </c>
      <c r="K1540" s="20" t="str">
        <f>TEXT(J1540,"YYYY")</f>
        <v>2015</v>
      </c>
      <c r="L1540" s="1">
        <f>H1540-(TEXT(I1540,"YYYY")-TEXT(J1540,"YYYY"))</f>
        <v>115</v>
      </c>
      <c r="M1540" s="1" t="s">
        <v>60</v>
      </c>
      <c r="N1540" s="20" t="s">
        <v>50</v>
      </c>
    </row>
    <row r="1541" spans="10:14">
      <c r="J1541" s="1" t="s">
        <v>1413</v>
      </c>
      <c r="K1541" s="20" t="str">
        <f>TEXT(J1541,"YYYY")</f>
        <v>2015</v>
      </c>
      <c r="L1541" s="1">
        <f>H1541-(TEXT(I1541,"YYYY")-TEXT(J1541,"YYYY"))</f>
        <v>115</v>
      </c>
      <c r="M1541" s="1" t="s">
        <v>79</v>
      </c>
      <c r="N1541" s="20" t="s">
        <v>50</v>
      </c>
    </row>
    <row r="1542" spans="10:14">
      <c r="J1542" s="1" t="s">
        <v>1222</v>
      </c>
      <c r="K1542" s="20" t="str">
        <f>TEXT(J1542,"YYYY")</f>
        <v>2015</v>
      </c>
      <c r="L1542" s="1">
        <f>H1542-(TEXT(I1542,"YYYY")-TEXT(J1542,"YYYY"))</f>
        <v>115</v>
      </c>
      <c r="M1542" s="1" t="s">
        <v>60</v>
      </c>
      <c r="N1542" s="20" t="s">
        <v>50</v>
      </c>
    </row>
    <row r="1543" spans="10:14">
      <c r="J1543" s="1" t="s">
        <v>8373</v>
      </c>
      <c r="K1543" s="20" t="str">
        <f>TEXT(J1543,"YYYY")</f>
        <v>2015</v>
      </c>
      <c r="L1543" s="1">
        <f>H1543-(TEXT(I1543,"YYYY")-TEXT(J1543,"YYYY"))</f>
        <v>115</v>
      </c>
      <c r="M1543" s="1" t="s">
        <v>79</v>
      </c>
      <c r="N1543" s="20" t="s">
        <v>50</v>
      </c>
    </row>
    <row r="1544" spans="10:14">
      <c r="J1544" s="1" t="s">
        <v>7362</v>
      </c>
      <c r="K1544" s="20" t="str">
        <f>TEXT(J1544,"YYYY")</f>
        <v>2015</v>
      </c>
      <c r="L1544" s="1">
        <f>H1544-(TEXT(I1544,"YYYY")-TEXT(J1544,"YYYY"))</f>
        <v>115</v>
      </c>
      <c r="M1544" s="1" t="s">
        <v>60</v>
      </c>
      <c r="N1544" s="20" t="s">
        <v>50</v>
      </c>
    </row>
    <row r="1545" spans="10:14">
      <c r="J1545" s="1" t="s">
        <v>1222</v>
      </c>
      <c r="K1545" s="20" t="str">
        <f>TEXT(J1545,"YYYY")</f>
        <v>2015</v>
      </c>
      <c r="L1545" s="1">
        <f>H1545-(TEXT(I1545,"YYYY")-TEXT(J1545,"YYYY"))</f>
        <v>115</v>
      </c>
      <c r="M1545" s="1" t="s">
        <v>79</v>
      </c>
      <c r="N1545" s="20" t="s">
        <v>50</v>
      </c>
    </row>
    <row r="1546" spans="10:14">
      <c r="J1546" s="1" t="s">
        <v>5747</v>
      </c>
      <c r="K1546" s="20" t="str">
        <f>TEXT(J1546,"YYYY")</f>
        <v>2015</v>
      </c>
      <c r="L1546" s="1">
        <f>H1546-(TEXT(I1546,"YYYY")-TEXT(J1546,"YYYY"))</f>
        <v>115</v>
      </c>
      <c r="M1546" s="1" t="s">
        <v>60</v>
      </c>
      <c r="N1546" s="20" t="s">
        <v>50</v>
      </c>
    </row>
    <row r="1547" spans="10:14">
      <c r="J1547" s="1" t="s">
        <v>11854</v>
      </c>
      <c r="K1547" s="20" t="str">
        <f>TEXT(J1547,"YYYY")</f>
        <v>2015</v>
      </c>
      <c r="L1547" s="1">
        <f>H1547-(TEXT(I1547,"YYYY")-TEXT(J1547,"YYYY"))</f>
        <v>115</v>
      </c>
      <c r="M1547" s="1" t="s">
        <v>79</v>
      </c>
      <c r="N1547" s="20" t="s">
        <v>50</v>
      </c>
    </row>
    <row r="1548" spans="10:14">
      <c r="J1548" s="1" t="s">
        <v>1067</v>
      </c>
      <c r="K1548" s="20" t="str">
        <f>TEXT(J1548,"YYYY")</f>
        <v>2015</v>
      </c>
      <c r="L1548" s="1">
        <f>H1548-(TEXT(I1548,"YYYY")-TEXT(J1548,"YYYY"))</f>
        <v>115</v>
      </c>
      <c r="M1548" s="1" t="s">
        <v>79</v>
      </c>
      <c r="N1548" s="20" t="s">
        <v>50</v>
      </c>
    </row>
    <row r="1549" spans="10:14">
      <c r="J1549" s="1" t="s">
        <v>905</v>
      </c>
      <c r="K1549" s="20" t="str">
        <f>TEXT(J1549,"YYYY")</f>
        <v>2015</v>
      </c>
      <c r="L1549" s="1">
        <f>H1549-(TEXT(I1549,"YYYY")-TEXT(J1549,"YYYY"))</f>
        <v>115</v>
      </c>
      <c r="M1549" s="1" t="s">
        <v>79</v>
      </c>
      <c r="N1549" s="20" t="s">
        <v>50</v>
      </c>
    </row>
    <row r="1550" spans="10:14">
      <c r="J1550" s="1" t="s">
        <v>1222</v>
      </c>
      <c r="K1550" s="20" t="str">
        <f>TEXT(J1550,"YYYY")</f>
        <v>2015</v>
      </c>
      <c r="L1550" s="1">
        <f>H1550-(TEXT(I1550,"YYYY")-TEXT(J1550,"YYYY"))</f>
        <v>115</v>
      </c>
      <c r="M1550" s="1" t="s">
        <v>60</v>
      </c>
      <c r="N1550" s="20" t="s">
        <v>50</v>
      </c>
    </row>
    <row r="1551" spans="10:14">
      <c r="J1551" s="1" t="s">
        <v>905</v>
      </c>
      <c r="K1551" s="20" t="str">
        <f>TEXT(J1551,"YYYY")</f>
        <v>2015</v>
      </c>
      <c r="L1551" s="1">
        <f>H1551-(TEXT(I1551,"YYYY")-TEXT(J1551,"YYYY"))</f>
        <v>115</v>
      </c>
      <c r="M1551" s="1" t="s">
        <v>79</v>
      </c>
      <c r="N1551" s="20" t="s">
        <v>50</v>
      </c>
    </row>
    <row r="1552" spans="10:14">
      <c r="J1552" s="1" t="s">
        <v>1067</v>
      </c>
      <c r="K1552" s="20" t="str">
        <f>TEXT(J1552,"YYYY")</f>
        <v>2015</v>
      </c>
      <c r="L1552" s="1">
        <f>H1552-(TEXT(I1552,"YYYY")-TEXT(J1552,"YYYY"))</f>
        <v>115</v>
      </c>
      <c r="M1552" s="1" t="s">
        <v>79</v>
      </c>
      <c r="N1552" s="20" t="s">
        <v>50</v>
      </c>
    </row>
    <row r="1553" spans="10:14">
      <c r="J1553" s="1" t="s">
        <v>6255</v>
      </c>
      <c r="K1553" s="20" t="str">
        <f>TEXT(J1553,"YYYY")</f>
        <v>2015</v>
      </c>
      <c r="L1553" s="1">
        <f>H1553-(TEXT(I1553,"YYYY")-TEXT(J1553,"YYYY"))</f>
        <v>115</v>
      </c>
      <c r="M1553" s="1" t="s">
        <v>79</v>
      </c>
      <c r="N1553" s="20" t="s">
        <v>50</v>
      </c>
    </row>
    <row r="1554" spans="10:14">
      <c r="J1554" s="1" t="s">
        <v>6940</v>
      </c>
      <c r="K1554" s="20" t="str">
        <f>TEXT(J1554,"YYYY")</f>
        <v>2015</v>
      </c>
      <c r="L1554" s="1">
        <f>H1554-(TEXT(I1554,"YYYY")-TEXT(J1554,"YYYY"))</f>
        <v>115</v>
      </c>
      <c r="M1554" s="1" t="s">
        <v>79</v>
      </c>
      <c r="N1554" s="20" t="s">
        <v>50</v>
      </c>
    </row>
    <row r="1555" spans="10:14">
      <c r="J1555" s="1" t="s">
        <v>4965</v>
      </c>
      <c r="K1555" s="20" t="str">
        <f>TEXT(J1555,"YYYY")</f>
        <v>2015</v>
      </c>
      <c r="L1555" s="1">
        <f>H1555-(TEXT(I1555,"YYYY")-TEXT(J1555,"YYYY"))</f>
        <v>115</v>
      </c>
      <c r="M1555" s="1" t="s">
        <v>60</v>
      </c>
      <c r="N1555" s="20" t="s">
        <v>50</v>
      </c>
    </row>
    <row r="1556" spans="10:14">
      <c r="J1556" s="1" t="s">
        <v>11924</v>
      </c>
      <c r="K1556" s="20" t="str">
        <f>TEXT(J1556,"YYYY")</f>
        <v>2015</v>
      </c>
      <c r="L1556" s="1">
        <f>H1556-(TEXT(I1556,"YYYY")-TEXT(J1556,"YYYY"))</f>
        <v>115</v>
      </c>
      <c r="M1556" s="1" t="s">
        <v>60</v>
      </c>
      <c r="N1556" s="20" t="s">
        <v>50</v>
      </c>
    </row>
    <row r="1557" spans="10:14">
      <c r="J1557" s="1" t="s">
        <v>507</v>
      </c>
      <c r="K1557" s="20" t="str">
        <f>TEXT(J1557,"YYYY")</f>
        <v>2015</v>
      </c>
      <c r="L1557" s="1">
        <f>H1557-(TEXT(I1557,"YYYY")-TEXT(J1557,"YYYY"))</f>
        <v>115</v>
      </c>
      <c r="M1557" s="1" t="s">
        <v>60</v>
      </c>
      <c r="N1557" s="20" t="s">
        <v>50</v>
      </c>
    </row>
    <row r="1558" spans="10:14">
      <c r="J1558" s="1" t="s">
        <v>11979</v>
      </c>
      <c r="K1558" s="20" t="str">
        <f>TEXT(J1558,"YYYY")</f>
        <v>2015</v>
      </c>
      <c r="L1558" s="1">
        <f>H1558-(TEXT(I1558,"YYYY")-TEXT(J1558,"YYYY"))</f>
        <v>115</v>
      </c>
      <c r="M1558" s="1" t="s">
        <v>79</v>
      </c>
      <c r="N1558" s="20" t="s">
        <v>50</v>
      </c>
    </row>
    <row r="1559" spans="10:14">
      <c r="J1559" s="1" t="s">
        <v>1222</v>
      </c>
      <c r="K1559" s="20" t="str">
        <f>TEXT(J1559,"YYYY")</f>
        <v>2015</v>
      </c>
      <c r="L1559" s="1">
        <f>H1559-(TEXT(I1559,"YYYY")-TEXT(J1559,"YYYY"))</f>
        <v>115</v>
      </c>
      <c r="M1559" s="1" t="s">
        <v>79</v>
      </c>
      <c r="N1559" s="20" t="s">
        <v>50</v>
      </c>
    </row>
    <row r="1560" spans="10:14">
      <c r="J1560" s="1" t="s">
        <v>12045</v>
      </c>
      <c r="K1560" s="20" t="str">
        <f>TEXT(J1560,"YYYY")</f>
        <v>2015</v>
      </c>
      <c r="L1560" s="1">
        <f>H1560-(TEXT(I1560,"YYYY")-TEXT(J1560,"YYYY"))</f>
        <v>115</v>
      </c>
      <c r="M1560" s="1" t="s">
        <v>60</v>
      </c>
      <c r="N1560" s="20" t="s">
        <v>50</v>
      </c>
    </row>
    <row r="1561" spans="10:14">
      <c r="J1561" s="1" t="s">
        <v>8110</v>
      </c>
      <c r="K1561" s="20" t="str">
        <f>TEXT(J1561,"YYYY")</f>
        <v>2015</v>
      </c>
      <c r="L1561" s="1">
        <f>H1561-(TEXT(I1561,"YYYY")-TEXT(J1561,"YYYY"))</f>
        <v>115</v>
      </c>
      <c r="M1561" s="1" t="s">
        <v>79</v>
      </c>
      <c r="N1561" s="20" t="s">
        <v>50</v>
      </c>
    </row>
    <row r="1562" spans="10:14">
      <c r="J1562" s="1" t="s">
        <v>2770</v>
      </c>
      <c r="K1562" s="20" t="str">
        <f>TEXT(J1562,"YYYY")</f>
        <v>2015</v>
      </c>
      <c r="L1562" s="1">
        <f>H1562-(TEXT(I1562,"YYYY")-TEXT(J1562,"YYYY"))</f>
        <v>115</v>
      </c>
      <c r="M1562" s="1" t="s">
        <v>60</v>
      </c>
      <c r="N1562" s="20" t="s">
        <v>50</v>
      </c>
    </row>
    <row r="1563" spans="10:14">
      <c r="J1563" s="1" t="s">
        <v>11978</v>
      </c>
      <c r="K1563" s="20" t="str">
        <f>TEXT(J1563,"YYYY")</f>
        <v>2015</v>
      </c>
      <c r="L1563" s="1">
        <f>H1563-(TEXT(I1563,"YYYY")-TEXT(J1563,"YYYY"))</f>
        <v>115</v>
      </c>
      <c r="M1563" s="1" t="s">
        <v>79</v>
      </c>
      <c r="N1563" s="20" t="s">
        <v>50</v>
      </c>
    </row>
    <row r="1564" spans="10:14">
      <c r="J1564" s="1" t="s">
        <v>384</v>
      </c>
      <c r="K1564" s="20" t="str">
        <f>TEXT(J1564,"YYYY")</f>
        <v>2015</v>
      </c>
      <c r="L1564" s="1">
        <f>H1564-(TEXT(I1564,"YYYY")-TEXT(J1564,"YYYY"))</f>
        <v>115</v>
      </c>
      <c r="M1564" s="1" t="s">
        <v>79</v>
      </c>
      <c r="N1564" s="20" t="s">
        <v>53</v>
      </c>
    </row>
    <row r="1565" spans="10:14">
      <c r="J1565" s="1" t="s">
        <v>410</v>
      </c>
      <c r="K1565" s="20" t="str">
        <f>TEXT(J1565,"YYYY")</f>
        <v>2015</v>
      </c>
      <c r="L1565" s="1">
        <f>H1565-(TEXT(I1565,"YYYY")-TEXT(J1565,"YYYY"))</f>
        <v>115</v>
      </c>
      <c r="M1565" s="1" t="s">
        <v>79</v>
      </c>
      <c r="N1565" s="20" t="s">
        <v>53</v>
      </c>
    </row>
    <row r="1566" spans="10:14">
      <c r="J1566" s="1" t="s">
        <v>507</v>
      </c>
      <c r="K1566" s="20" t="str">
        <f>TEXT(J1566,"YYYY")</f>
        <v>2015</v>
      </c>
      <c r="L1566" s="1">
        <f>H1566-(TEXT(I1566,"YYYY")-TEXT(J1566,"YYYY"))</f>
        <v>115</v>
      </c>
      <c r="M1566" s="1" t="s">
        <v>60</v>
      </c>
      <c r="N1566" s="20" t="s">
        <v>53</v>
      </c>
    </row>
    <row r="1567" spans="10:14">
      <c r="J1567" s="1" t="s">
        <v>537</v>
      </c>
      <c r="K1567" s="20" t="str">
        <f>TEXT(J1567,"YYYY")</f>
        <v>2015</v>
      </c>
      <c r="L1567" s="1">
        <f>H1567-(TEXT(I1567,"YYYY")-TEXT(J1567,"YYYY"))</f>
        <v>115</v>
      </c>
      <c r="M1567" s="1" t="s">
        <v>60</v>
      </c>
      <c r="N1567" s="20" t="s">
        <v>53</v>
      </c>
    </row>
    <row r="1568" spans="10:14">
      <c r="J1568" s="1" t="s">
        <v>613</v>
      </c>
      <c r="K1568" s="20" t="str">
        <f>TEXT(J1568,"YYYY")</f>
        <v>2015</v>
      </c>
      <c r="L1568" s="1">
        <f>H1568-(TEXT(I1568,"YYYY")-TEXT(J1568,"YYYY"))</f>
        <v>115</v>
      </c>
      <c r="M1568" s="1" t="s">
        <v>60</v>
      </c>
      <c r="N1568" s="20" t="s">
        <v>53</v>
      </c>
    </row>
    <row r="1569" spans="10:14">
      <c r="J1569" s="1" t="s">
        <v>634</v>
      </c>
      <c r="K1569" s="20" t="str">
        <f>TEXT(J1569,"YYYY")</f>
        <v>2015</v>
      </c>
      <c r="L1569" s="1">
        <f>H1569-(TEXT(I1569,"YYYY")-TEXT(J1569,"YYYY"))</f>
        <v>115</v>
      </c>
      <c r="M1569" s="1" t="s">
        <v>79</v>
      </c>
      <c r="N1569" s="20" t="s">
        <v>53</v>
      </c>
    </row>
    <row r="1570" spans="10:14">
      <c r="J1570" s="1" t="s">
        <v>731</v>
      </c>
      <c r="K1570" s="20" t="str">
        <f>TEXT(J1570,"YYYY")</f>
        <v>2015</v>
      </c>
      <c r="L1570" s="1">
        <f>H1570-(TEXT(I1570,"YYYY")-TEXT(J1570,"YYYY"))</f>
        <v>115</v>
      </c>
      <c r="M1570" s="1" t="s">
        <v>60</v>
      </c>
      <c r="N1570" s="20" t="s">
        <v>53</v>
      </c>
    </row>
    <row r="1571" spans="10:14">
      <c r="J1571" s="1" t="s">
        <v>801</v>
      </c>
      <c r="K1571" s="20" t="str">
        <f>TEXT(J1571,"YYYY")</f>
        <v>2015</v>
      </c>
      <c r="L1571" s="1">
        <f>H1571-(TEXT(I1571,"YYYY")-TEXT(J1571,"YYYY"))</f>
        <v>115</v>
      </c>
      <c r="M1571" s="1" t="s">
        <v>79</v>
      </c>
      <c r="N1571" s="20" t="s">
        <v>53</v>
      </c>
    </row>
    <row r="1572" spans="10:14">
      <c r="J1572" s="1" t="s">
        <v>892</v>
      </c>
      <c r="K1572" s="20" t="str">
        <f>TEXT(J1572,"YYYY")</f>
        <v>2015</v>
      </c>
      <c r="L1572" s="1">
        <f>H1572-(TEXT(I1572,"YYYY")-TEXT(J1572,"YYYY"))</f>
        <v>115</v>
      </c>
      <c r="M1572" s="1" t="s">
        <v>79</v>
      </c>
      <c r="N1572" s="20" t="s">
        <v>53</v>
      </c>
    </row>
    <row r="1573" spans="10:14">
      <c r="J1573" s="1" t="s">
        <v>905</v>
      </c>
      <c r="K1573" s="20" t="str">
        <f>TEXT(J1573,"YYYY")</f>
        <v>2015</v>
      </c>
      <c r="L1573" s="1">
        <f>H1573-(TEXT(I1573,"YYYY")-TEXT(J1573,"YYYY"))</f>
        <v>115</v>
      </c>
      <c r="M1573" s="1" t="s">
        <v>79</v>
      </c>
      <c r="N1573" s="20" t="s">
        <v>53</v>
      </c>
    </row>
    <row r="1574" spans="10:14">
      <c r="J1574" s="1" t="s">
        <v>923</v>
      </c>
      <c r="K1574" s="20" t="str">
        <f>TEXT(J1574,"YYYY")</f>
        <v>2015</v>
      </c>
      <c r="L1574" s="1">
        <f>H1574-(TEXT(I1574,"YYYY")-TEXT(J1574,"YYYY"))</f>
        <v>115</v>
      </c>
      <c r="M1574" s="1" t="s">
        <v>60</v>
      </c>
      <c r="N1574" s="20" t="s">
        <v>53</v>
      </c>
    </row>
    <row r="1575" spans="10:14">
      <c r="J1575" s="1" t="s">
        <v>892</v>
      </c>
      <c r="K1575" s="20" t="str">
        <f>TEXT(J1575,"YYYY")</f>
        <v>2015</v>
      </c>
      <c r="L1575" s="1">
        <f>H1575-(TEXT(I1575,"YYYY")-TEXT(J1575,"YYYY"))</f>
        <v>115</v>
      </c>
      <c r="M1575" s="1" t="s">
        <v>79</v>
      </c>
      <c r="N1575" s="20" t="s">
        <v>53</v>
      </c>
    </row>
    <row r="1576" spans="10:14">
      <c r="J1576" s="1" t="s">
        <v>1067</v>
      </c>
      <c r="K1576" s="20" t="str">
        <f>TEXT(J1576,"YYYY")</f>
        <v>2015</v>
      </c>
      <c r="L1576" s="1">
        <f>H1576-(TEXT(I1576,"YYYY")-TEXT(J1576,"YYYY"))</f>
        <v>115</v>
      </c>
      <c r="M1576" s="1" t="s">
        <v>60</v>
      </c>
      <c r="N1576" s="20" t="s">
        <v>53</v>
      </c>
    </row>
    <row r="1577" spans="10:14">
      <c r="J1577" s="1" t="s">
        <v>1075</v>
      </c>
      <c r="K1577" s="20" t="str">
        <f>TEXT(J1577,"YYYY")</f>
        <v>2015</v>
      </c>
      <c r="L1577" s="1">
        <f>H1577-(TEXT(I1577,"YYYY")-TEXT(J1577,"YYYY"))</f>
        <v>115</v>
      </c>
      <c r="M1577" s="1" t="s">
        <v>60</v>
      </c>
      <c r="N1577" s="20" t="s">
        <v>53</v>
      </c>
    </row>
    <row r="1578" spans="10:14">
      <c r="J1578" s="1" t="s">
        <v>1083</v>
      </c>
      <c r="K1578" s="20" t="str">
        <f>TEXT(J1578,"YYYY")</f>
        <v>2015</v>
      </c>
      <c r="L1578" s="1">
        <f>H1578-(TEXT(I1578,"YYYY")-TEXT(J1578,"YYYY"))</f>
        <v>115</v>
      </c>
      <c r="M1578" s="1" t="s">
        <v>60</v>
      </c>
      <c r="N1578" s="20" t="s">
        <v>53</v>
      </c>
    </row>
    <row r="1579" spans="10:14">
      <c r="J1579" s="1" t="s">
        <v>171</v>
      </c>
      <c r="K1579" s="20" t="str">
        <f>TEXT(J1579,"YYYY")</f>
        <v>2015</v>
      </c>
      <c r="L1579" s="1">
        <f>H1579-(TEXT(I1579,"YYYY")-TEXT(J1579,"YYYY"))</f>
        <v>115</v>
      </c>
      <c r="M1579" s="1" t="s">
        <v>79</v>
      </c>
      <c r="N1579" s="20" t="s">
        <v>53</v>
      </c>
    </row>
    <row r="1580" spans="10:14">
      <c r="J1580" s="1" t="s">
        <v>1163</v>
      </c>
      <c r="K1580" s="20" t="str">
        <f>TEXT(J1580,"YYYY")</f>
        <v>2015</v>
      </c>
      <c r="L1580" s="1">
        <f>H1580-(TEXT(I1580,"YYYY")-TEXT(J1580,"YYYY"))</f>
        <v>115</v>
      </c>
      <c r="M1580" s="1" t="s">
        <v>79</v>
      </c>
      <c r="N1580" s="20" t="s">
        <v>53</v>
      </c>
    </row>
    <row r="1581" spans="10:14">
      <c r="J1581" s="1" t="s">
        <v>1222</v>
      </c>
      <c r="K1581" s="20" t="str">
        <f>TEXT(J1581,"YYYY")</f>
        <v>2015</v>
      </c>
      <c r="L1581" s="1">
        <f>H1581-(TEXT(I1581,"YYYY")-TEXT(J1581,"YYYY"))</f>
        <v>115</v>
      </c>
      <c r="M1581" s="1" t="s">
        <v>60</v>
      </c>
      <c r="N1581" s="20" t="s">
        <v>53</v>
      </c>
    </row>
    <row r="1582" spans="10:14">
      <c r="J1582" s="1" t="s">
        <v>171</v>
      </c>
      <c r="K1582" s="20" t="str">
        <f>TEXT(J1582,"YYYY")</f>
        <v>2015</v>
      </c>
      <c r="L1582" s="1">
        <f>H1582-(TEXT(I1582,"YYYY")-TEXT(J1582,"YYYY"))</f>
        <v>115</v>
      </c>
      <c r="M1582" s="1" t="s">
        <v>60</v>
      </c>
      <c r="N1582" s="20" t="s">
        <v>53</v>
      </c>
    </row>
    <row r="1583" spans="10:14">
      <c r="J1583" s="1" t="s">
        <v>171</v>
      </c>
      <c r="K1583" s="20" t="str">
        <f>TEXT(J1583,"YYYY")</f>
        <v>2015</v>
      </c>
      <c r="L1583" s="1">
        <f>H1583-(TEXT(I1583,"YYYY")-TEXT(J1583,"YYYY"))</f>
        <v>115</v>
      </c>
      <c r="M1583" s="1" t="s">
        <v>60</v>
      </c>
      <c r="N1583" s="20" t="s">
        <v>53</v>
      </c>
    </row>
    <row r="1584" spans="10:14">
      <c r="J1584" s="1" t="s">
        <v>1422</v>
      </c>
      <c r="K1584" s="20" t="str">
        <f>TEXT(J1584,"YYYY")</f>
        <v>2015</v>
      </c>
      <c r="L1584" s="1">
        <f>H1584-(TEXT(I1584,"YYYY")-TEXT(J1584,"YYYY"))</f>
        <v>115</v>
      </c>
      <c r="M1584" s="1" t="s">
        <v>60</v>
      </c>
      <c r="N1584" s="20" t="s">
        <v>53</v>
      </c>
    </row>
    <row r="1585" spans="10:14">
      <c r="J1585" s="1" t="s">
        <v>1075</v>
      </c>
      <c r="K1585" s="20" t="str">
        <f>TEXT(J1585,"YYYY")</f>
        <v>2015</v>
      </c>
      <c r="L1585" s="1">
        <f>H1585-(TEXT(I1585,"YYYY")-TEXT(J1585,"YYYY"))</f>
        <v>115</v>
      </c>
      <c r="M1585" s="1" t="s">
        <v>79</v>
      </c>
      <c r="N1585" s="20" t="s">
        <v>53</v>
      </c>
    </row>
    <row r="1586" spans="10:14">
      <c r="J1586" s="1" t="s">
        <v>1742</v>
      </c>
      <c r="K1586" s="20" t="str">
        <f>TEXT(J1586,"YYYY")</f>
        <v>2015</v>
      </c>
      <c r="L1586" s="1">
        <f>H1586-(TEXT(I1586,"YYYY")-TEXT(J1586,"YYYY"))</f>
        <v>115</v>
      </c>
      <c r="M1586" s="1" t="s">
        <v>60</v>
      </c>
      <c r="N1586" s="20" t="s">
        <v>53</v>
      </c>
    </row>
    <row r="1587" spans="10:14">
      <c r="J1587" s="1" t="s">
        <v>1222</v>
      </c>
      <c r="K1587" s="20" t="str">
        <f>TEXT(J1587,"YYYY")</f>
        <v>2015</v>
      </c>
      <c r="L1587" s="1">
        <f>H1587-(TEXT(I1587,"YYYY")-TEXT(J1587,"YYYY"))</f>
        <v>115</v>
      </c>
      <c r="M1587" s="1" t="s">
        <v>79</v>
      </c>
      <c r="N1587" s="20" t="s">
        <v>53</v>
      </c>
    </row>
    <row r="1588" spans="10:14">
      <c r="J1588" s="1" t="s">
        <v>1222</v>
      </c>
      <c r="K1588" s="20" t="str">
        <f>TEXT(J1588,"YYYY")</f>
        <v>2015</v>
      </c>
      <c r="L1588" s="1">
        <f>H1588-(TEXT(I1588,"YYYY")-TEXT(J1588,"YYYY"))</f>
        <v>115</v>
      </c>
      <c r="M1588" s="1" t="s">
        <v>60</v>
      </c>
      <c r="N1588" s="20" t="s">
        <v>53</v>
      </c>
    </row>
    <row r="1589" spans="10:14">
      <c r="J1589" s="1" t="s">
        <v>1222</v>
      </c>
      <c r="K1589" s="20" t="str">
        <f>TEXT(J1589,"YYYY")</f>
        <v>2015</v>
      </c>
      <c r="L1589" s="1">
        <f>H1589-(TEXT(I1589,"YYYY")-TEXT(J1589,"YYYY"))</f>
        <v>115</v>
      </c>
      <c r="M1589" s="1" t="s">
        <v>79</v>
      </c>
      <c r="N1589" s="20" t="s">
        <v>53</v>
      </c>
    </row>
    <row r="1590" spans="10:14">
      <c r="J1590" s="1" t="s">
        <v>1222</v>
      </c>
      <c r="K1590" s="20" t="str">
        <f>TEXT(J1590,"YYYY")</f>
        <v>2015</v>
      </c>
      <c r="L1590" s="1">
        <f>H1590-(TEXT(I1590,"YYYY")-TEXT(J1590,"YYYY"))</f>
        <v>115</v>
      </c>
      <c r="M1590" s="1" t="s">
        <v>60</v>
      </c>
      <c r="N1590" s="20" t="s">
        <v>53</v>
      </c>
    </row>
    <row r="1591" spans="10:14">
      <c r="J1591" s="1" t="s">
        <v>1222</v>
      </c>
      <c r="K1591" s="20" t="str">
        <f>TEXT(J1591,"YYYY")</f>
        <v>2015</v>
      </c>
      <c r="L1591" s="1">
        <f>H1591-(TEXT(I1591,"YYYY")-TEXT(J1591,"YYYY"))</f>
        <v>115</v>
      </c>
      <c r="M1591" s="1" t="s">
        <v>60</v>
      </c>
      <c r="N1591" s="20" t="s">
        <v>53</v>
      </c>
    </row>
    <row r="1592" spans="10:14">
      <c r="J1592" s="1" t="s">
        <v>2246</v>
      </c>
      <c r="K1592" s="20" t="str">
        <f>TEXT(J1592,"YYYY")</f>
        <v>2015</v>
      </c>
      <c r="L1592" s="1">
        <f>H1592-(TEXT(I1592,"YYYY")-TEXT(J1592,"YYYY"))</f>
        <v>115</v>
      </c>
      <c r="M1592" s="1" t="s">
        <v>79</v>
      </c>
      <c r="N1592" s="20" t="s">
        <v>53</v>
      </c>
    </row>
    <row r="1593" spans="10:14">
      <c r="J1593" s="1" t="s">
        <v>2550</v>
      </c>
      <c r="K1593" s="20" t="str">
        <f>TEXT(J1593,"YYYY")</f>
        <v>2015</v>
      </c>
      <c r="L1593" s="1">
        <f>H1593-(TEXT(I1593,"YYYY")-TEXT(J1593,"YYYY"))</f>
        <v>115</v>
      </c>
      <c r="M1593" s="1" t="s">
        <v>79</v>
      </c>
      <c r="N1593" s="20" t="s">
        <v>53</v>
      </c>
    </row>
    <row r="1594" spans="10:14">
      <c r="J1594" s="1" t="s">
        <v>2630</v>
      </c>
      <c r="K1594" s="20" t="str">
        <f>TEXT(J1594,"YYYY")</f>
        <v>2015</v>
      </c>
      <c r="L1594" s="1">
        <f>H1594-(TEXT(I1594,"YYYY")-TEXT(J1594,"YYYY"))</f>
        <v>115</v>
      </c>
      <c r="M1594" s="1" t="s">
        <v>79</v>
      </c>
      <c r="N1594" s="20" t="s">
        <v>53</v>
      </c>
    </row>
    <row r="1595" spans="10:14">
      <c r="J1595" s="1" t="s">
        <v>1413</v>
      </c>
      <c r="K1595" s="20" t="str">
        <f>TEXT(J1595,"YYYY")</f>
        <v>2015</v>
      </c>
      <c r="L1595" s="1">
        <f>H1595-(TEXT(I1595,"YYYY")-TEXT(J1595,"YYYY"))</f>
        <v>115</v>
      </c>
      <c r="M1595" s="1" t="s">
        <v>60</v>
      </c>
      <c r="N1595" s="20" t="s">
        <v>53</v>
      </c>
    </row>
    <row r="1596" spans="10:14">
      <c r="J1596" s="1" t="s">
        <v>2839</v>
      </c>
      <c r="K1596" s="20" t="str">
        <f>TEXT(J1596,"YYYY")</f>
        <v>2015</v>
      </c>
      <c r="L1596" s="1">
        <f>H1596-(TEXT(I1596,"YYYY")-TEXT(J1596,"YYYY"))</f>
        <v>115</v>
      </c>
      <c r="M1596" s="1" t="s">
        <v>60</v>
      </c>
      <c r="N1596" s="20" t="s">
        <v>53</v>
      </c>
    </row>
    <row r="1597" spans="10:14">
      <c r="J1597" s="1" t="s">
        <v>2872</v>
      </c>
      <c r="K1597" s="20" t="str">
        <f>TEXT(J1597,"YYYY")</f>
        <v>2015</v>
      </c>
      <c r="L1597" s="1">
        <f>H1597-(TEXT(I1597,"YYYY")-TEXT(J1597,"YYYY"))</f>
        <v>115</v>
      </c>
      <c r="M1597" s="1" t="s">
        <v>79</v>
      </c>
      <c r="N1597" s="20" t="s">
        <v>53</v>
      </c>
    </row>
    <row r="1598" spans="10:14">
      <c r="J1598" s="1" t="s">
        <v>2908</v>
      </c>
      <c r="K1598" s="20" t="str">
        <f>TEXT(J1598,"YYYY")</f>
        <v>2015</v>
      </c>
      <c r="L1598" s="1">
        <f>H1598-(TEXT(I1598,"YYYY")-TEXT(J1598,"YYYY"))</f>
        <v>115</v>
      </c>
      <c r="M1598" s="1" t="s">
        <v>60</v>
      </c>
      <c r="N1598" s="20" t="s">
        <v>53</v>
      </c>
    </row>
    <row r="1599" spans="10:14">
      <c r="J1599" s="1" t="s">
        <v>3238</v>
      </c>
      <c r="K1599" s="20" t="str">
        <f>TEXT(J1599,"YYYY")</f>
        <v>2015</v>
      </c>
      <c r="L1599" s="1">
        <f>H1599-(TEXT(I1599,"YYYY")-TEXT(J1599,"YYYY"))</f>
        <v>115</v>
      </c>
      <c r="M1599" s="1" t="s">
        <v>60</v>
      </c>
      <c r="N1599" s="20" t="s">
        <v>53</v>
      </c>
    </row>
    <row r="1600" spans="10:14">
      <c r="J1600" s="1" t="s">
        <v>1222</v>
      </c>
      <c r="K1600" s="20" t="str">
        <f>TEXT(J1600,"YYYY")</f>
        <v>2015</v>
      </c>
      <c r="L1600" s="1">
        <f>H1600-(TEXT(I1600,"YYYY")-TEXT(J1600,"YYYY"))</f>
        <v>115</v>
      </c>
      <c r="M1600" s="1" t="s">
        <v>79</v>
      </c>
      <c r="N1600" s="20" t="s">
        <v>53</v>
      </c>
    </row>
    <row r="1601" spans="10:14">
      <c r="J1601" s="1" t="s">
        <v>3314</v>
      </c>
      <c r="K1601" s="20" t="str">
        <f>TEXT(J1601,"YYYY")</f>
        <v>2015</v>
      </c>
      <c r="L1601" s="1">
        <f>H1601-(TEXT(I1601,"YYYY")-TEXT(J1601,"YYYY"))</f>
        <v>115</v>
      </c>
      <c r="M1601" s="1" t="s">
        <v>60</v>
      </c>
      <c r="N1601" s="20" t="s">
        <v>53</v>
      </c>
    </row>
    <row r="1602" spans="10:14">
      <c r="J1602" s="1" t="s">
        <v>3328</v>
      </c>
      <c r="K1602" s="20" t="str">
        <f>TEXT(J1602,"YYYY")</f>
        <v>2015</v>
      </c>
      <c r="L1602" s="1">
        <f>H1602-(TEXT(I1602,"YYYY")-TEXT(J1602,"YYYY"))</f>
        <v>115</v>
      </c>
      <c r="M1602" s="1" t="s">
        <v>79</v>
      </c>
      <c r="N1602" s="20" t="s">
        <v>53</v>
      </c>
    </row>
    <row r="1603" spans="10:14">
      <c r="J1603" s="1" t="s">
        <v>1742</v>
      </c>
      <c r="K1603" s="20" t="str">
        <f>TEXT(J1603,"YYYY")</f>
        <v>2015</v>
      </c>
      <c r="L1603" s="1">
        <f>H1603-(TEXT(I1603,"YYYY")-TEXT(J1603,"YYYY"))</f>
        <v>115</v>
      </c>
      <c r="M1603" s="1" t="s">
        <v>79</v>
      </c>
      <c r="N1603" s="20" t="s">
        <v>53</v>
      </c>
    </row>
    <row r="1604" spans="10:14">
      <c r="J1604" s="1" t="s">
        <v>1222</v>
      </c>
      <c r="K1604" s="20" t="str">
        <f>TEXT(J1604,"YYYY")</f>
        <v>2015</v>
      </c>
      <c r="L1604" s="1">
        <f>H1604-(TEXT(I1604,"YYYY")-TEXT(J1604,"YYYY"))</f>
        <v>115</v>
      </c>
      <c r="M1604" s="1" t="s">
        <v>60</v>
      </c>
      <c r="N1604" s="20" t="s">
        <v>53</v>
      </c>
    </row>
    <row r="1605" spans="10:14">
      <c r="J1605" s="1" t="s">
        <v>3450</v>
      </c>
      <c r="K1605" s="20" t="str">
        <f>TEXT(J1605,"YYYY")</f>
        <v>2015</v>
      </c>
      <c r="L1605" s="1">
        <f>H1605-(TEXT(I1605,"YYYY")-TEXT(J1605,"YYYY"))</f>
        <v>115</v>
      </c>
      <c r="M1605" s="1" t="s">
        <v>79</v>
      </c>
      <c r="N1605" s="20" t="s">
        <v>53</v>
      </c>
    </row>
    <row r="1606" spans="10:14">
      <c r="J1606" s="1" t="s">
        <v>384</v>
      </c>
      <c r="K1606" s="20" t="str">
        <f>TEXT(J1606,"YYYY")</f>
        <v>2015</v>
      </c>
      <c r="L1606" s="1">
        <f>H1606-(TEXT(I1606,"YYYY")-TEXT(J1606,"YYYY"))</f>
        <v>115</v>
      </c>
      <c r="M1606" s="1" t="s">
        <v>60</v>
      </c>
      <c r="N1606" s="20" t="s">
        <v>53</v>
      </c>
    </row>
    <row r="1607" spans="10:14">
      <c r="J1607" s="1" t="s">
        <v>3807</v>
      </c>
      <c r="K1607" s="20" t="str">
        <f>TEXT(J1607,"YYYY")</f>
        <v>2015</v>
      </c>
      <c r="L1607" s="1">
        <f>H1607-(TEXT(I1607,"YYYY")-TEXT(J1607,"YYYY"))</f>
        <v>115</v>
      </c>
      <c r="M1607" s="1" t="s">
        <v>79</v>
      </c>
      <c r="N1607" s="20" t="s">
        <v>53</v>
      </c>
    </row>
    <row r="1608" spans="10:14">
      <c r="J1608" s="1" t="s">
        <v>1222</v>
      </c>
      <c r="K1608" s="20" t="str">
        <f>TEXT(J1608,"YYYY")</f>
        <v>2015</v>
      </c>
      <c r="L1608" s="1">
        <f>H1608-(TEXT(I1608,"YYYY")-TEXT(J1608,"YYYY"))</f>
        <v>115</v>
      </c>
      <c r="M1608" s="1" t="s">
        <v>79</v>
      </c>
      <c r="N1608" s="20" t="s">
        <v>53</v>
      </c>
    </row>
    <row r="1609" spans="10:14">
      <c r="J1609" s="1" t="s">
        <v>3988</v>
      </c>
      <c r="K1609" s="20" t="str">
        <f>TEXT(J1609,"YYYY")</f>
        <v>2015</v>
      </c>
      <c r="L1609" s="1">
        <f>H1609-(TEXT(I1609,"YYYY")-TEXT(J1609,"YYYY"))</f>
        <v>115</v>
      </c>
      <c r="M1609" s="1" t="s">
        <v>79</v>
      </c>
      <c r="N1609" s="20" t="s">
        <v>53</v>
      </c>
    </row>
    <row r="1610" spans="10:14">
      <c r="J1610" s="1" t="s">
        <v>1222</v>
      </c>
      <c r="K1610" s="20" t="str">
        <f>TEXT(J1610,"YYYY")</f>
        <v>2015</v>
      </c>
      <c r="L1610" s="1">
        <f>H1610-(TEXT(I1610,"YYYY")-TEXT(J1610,"YYYY"))</f>
        <v>115</v>
      </c>
      <c r="M1610" s="1" t="s">
        <v>60</v>
      </c>
      <c r="N1610" s="20" t="s">
        <v>53</v>
      </c>
    </row>
    <row r="1611" spans="10:14">
      <c r="J1611" s="1" t="s">
        <v>384</v>
      </c>
      <c r="K1611" s="20" t="str">
        <f>TEXT(J1611,"YYYY")</f>
        <v>2015</v>
      </c>
      <c r="L1611" s="1">
        <f>H1611-(TEXT(I1611,"YYYY")-TEXT(J1611,"YYYY"))</f>
        <v>115</v>
      </c>
      <c r="M1611" s="1" t="s">
        <v>60</v>
      </c>
      <c r="N1611" s="20" t="s">
        <v>53</v>
      </c>
    </row>
    <row r="1612" spans="10:14">
      <c r="J1612" s="1" t="s">
        <v>4141</v>
      </c>
      <c r="K1612" s="20" t="str">
        <f>TEXT(J1612,"YYYY")</f>
        <v>2015</v>
      </c>
      <c r="L1612" s="1">
        <f>H1612-(TEXT(I1612,"YYYY")-TEXT(J1612,"YYYY"))</f>
        <v>115</v>
      </c>
      <c r="M1612" s="1" t="s">
        <v>79</v>
      </c>
      <c r="N1612" s="20" t="s">
        <v>53</v>
      </c>
    </row>
    <row r="1613" spans="10:14">
      <c r="J1613" s="1" t="s">
        <v>4212</v>
      </c>
      <c r="K1613" s="20" t="str">
        <f>TEXT(J1613,"YYYY")</f>
        <v>2015</v>
      </c>
      <c r="L1613" s="1">
        <f>H1613-(TEXT(I1613,"YYYY")-TEXT(J1613,"YYYY"))</f>
        <v>115</v>
      </c>
      <c r="M1613" s="1" t="s">
        <v>79</v>
      </c>
      <c r="N1613" s="20" t="s">
        <v>53</v>
      </c>
    </row>
    <row r="1614" spans="10:14">
      <c r="J1614" s="1" t="s">
        <v>2872</v>
      </c>
      <c r="K1614" s="20" t="str">
        <f>TEXT(J1614,"YYYY")</f>
        <v>2015</v>
      </c>
      <c r="L1614" s="1">
        <f>H1614-(TEXT(I1614,"YYYY")-TEXT(J1614,"YYYY"))</f>
        <v>115</v>
      </c>
      <c r="M1614" s="1" t="s">
        <v>60</v>
      </c>
      <c r="N1614" s="20" t="s">
        <v>53</v>
      </c>
    </row>
    <row r="1615" spans="10:14">
      <c r="J1615" s="1" t="s">
        <v>1222</v>
      </c>
      <c r="K1615" s="20" t="str">
        <f>TEXT(J1615,"YYYY")</f>
        <v>2015</v>
      </c>
      <c r="L1615" s="1">
        <f>H1615-(TEXT(I1615,"YYYY")-TEXT(J1615,"YYYY"))</f>
        <v>115</v>
      </c>
      <c r="M1615" s="1" t="s">
        <v>79</v>
      </c>
      <c r="N1615" s="20" t="s">
        <v>53</v>
      </c>
    </row>
    <row r="1616" spans="10:14">
      <c r="J1616" s="1" t="s">
        <v>4212</v>
      </c>
      <c r="K1616" s="20" t="str">
        <f>TEXT(J1616,"YYYY")</f>
        <v>2015</v>
      </c>
      <c r="L1616" s="1">
        <f>H1616-(TEXT(I1616,"YYYY")-TEXT(J1616,"YYYY"))</f>
        <v>115</v>
      </c>
      <c r="M1616" s="1" t="s">
        <v>79</v>
      </c>
      <c r="N1616" s="20" t="s">
        <v>53</v>
      </c>
    </row>
    <row r="1617" spans="10:14">
      <c r="J1617" s="1" t="s">
        <v>634</v>
      </c>
      <c r="K1617" s="20" t="str">
        <f>TEXT(J1617,"YYYY")</f>
        <v>2015</v>
      </c>
      <c r="L1617" s="1">
        <f>H1617-(TEXT(I1617,"YYYY")-TEXT(J1617,"YYYY"))</f>
        <v>115</v>
      </c>
      <c r="M1617" s="1" t="s">
        <v>60</v>
      </c>
      <c r="N1617" s="20" t="s">
        <v>53</v>
      </c>
    </row>
    <row r="1618" spans="10:14">
      <c r="J1618" s="1" t="s">
        <v>4563</v>
      </c>
      <c r="K1618" s="20" t="str">
        <f>TEXT(J1618,"YYYY")</f>
        <v>2015</v>
      </c>
      <c r="L1618" s="1">
        <f>H1618-(TEXT(I1618,"YYYY")-TEXT(J1618,"YYYY"))</f>
        <v>115</v>
      </c>
      <c r="M1618" s="1" t="s">
        <v>60</v>
      </c>
      <c r="N1618" s="20" t="s">
        <v>53</v>
      </c>
    </row>
    <row r="1619" spans="10:14">
      <c r="J1619" s="1" t="s">
        <v>4212</v>
      </c>
      <c r="K1619" s="20" t="str">
        <f>TEXT(J1619,"YYYY")</f>
        <v>2015</v>
      </c>
      <c r="L1619" s="1">
        <f>H1619-(TEXT(I1619,"YYYY")-TEXT(J1619,"YYYY"))</f>
        <v>115</v>
      </c>
      <c r="M1619" s="1" t="s">
        <v>79</v>
      </c>
      <c r="N1619" s="20" t="s">
        <v>53</v>
      </c>
    </row>
    <row r="1620" spans="10:14">
      <c r="J1620" s="1" t="s">
        <v>4622</v>
      </c>
      <c r="K1620" s="20" t="str">
        <f>TEXT(J1620,"YYYY")</f>
        <v>2015</v>
      </c>
      <c r="L1620" s="1">
        <f>H1620-(TEXT(I1620,"YYYY")-TEXT(J1620,"YYYY"))</f>
        <v>115</v>
      </c>
      <c r="M1620" s="1" t="s">
        <v>79</v>
      </c>
      <c r="N1620" s="20" t="s">
        <v>53</v>
      </c>
    </row>
    <row r="1621" spans="10:14">
      <c r="J1621" s="1" t="s">
        <v>4720</v>
      </c>
      <c r="K1621" s="20" t="str">
        <f>TEXT(J1621,"YYYY")</f>
        <v>2015</v>
      </c>
      <c r="L1621" s="1">
        <f>H1621-(TEXT(I1621,"YYYY")-TEXT(J1621,"YYYY"))</f>
        <v>115</v>
      </c>
      <c r="M1621" s="1" t="s">
        <v>79</v>
      </c>
      <c r="N1621" s="20" t="s">
        <v>53</v>
      </c>
    </row>
    <row r="1622" spans="10:14">
      <c r="J1622" s="1" t="s">
        <v>4965</v>
      </c>
      <c r="K1622" s="20" t="str">
        <f>TEXT(J1622,"YYYY")</f>
        <v>2015</v>
      </c>
      <c r="L1622" s="1">
        <f>H1622-(TEXT(I1622,"YYYY")-TEXT(J1622,"YYYY"))</f>
        <v>115</v>
      </c>
      <c r="M1622" s="1" t="s">
        <v>60</v>
      </c>
      <c r="N1622" s="20" t="s">
        <v>53</v>
      </c>
    </row>
    <row r="1623" spans="10:14">
      <c r="J1623" s="1" t="s">
        <v>5034</v>
      </c>
      <c r="K1623" s="20" t="str">
        <f>TEXT(J1623,"YYYY")</f>
        <v>2015</v>
      </c>
      <c r="L1623" s="1">
        <f>H1623-(TEXT(I1623,"YYYY")-TEXT(J1623,"YYYY"))</f>
        <v>115</v>
      </c>
      <c r="M1623" s="1" t="s">
        <v>79</v>
      </c>
      <c r="N1623" s="20" t="s">
        <v>53</v>
      </c>
    </row>
    <row r="1624" spans="10:14">
      <c r="J1624" s="1" t="s">
        <v>5034</v>
      </c>
      <c r="K1624" s="20" t="str">
        <f>TEXT(J1624,"YYYY")</f>
        <v>2015</v>
      </c>
      <c r="L1624" s="1">
        <f>H1624-(TEXT(I1624,"YYYY")-TEXT(J1624,"YYYY"))</f>
        <v>115</v>
      </c>
      <c r="M1624" s="1" t="s">
        <v>60</v>
      </c>
      <c r="N1624" s="20" t="s">
        <v>53</v>
      </c>
    </row>
    <row r="1625" spans="10:14">
      <c r="J1625" s="1" t="s">
        <v>5111</v>
      </c>
      <c r="K1625" s="20" t="str">
        <f>TEXT(J1625,"YYYY")</f>
        <v>2015</v>
      </c>
      <c r="L1625" s="1">
        <f>H1625-(TEXT(I1625,"YYYY")-TEXT(J1625,"YYYY"))</f>
        <v>115</v>
      </c>
      <c r="M1625" s="1" t="s">
        <v>60</v>
      </c>
      <c r="N1625" s="20" t="s">
        <v>53</v>
      </c>
    </row>
    <row r="1626" spans="10:14">
      <c r="J1626" s="1" t="s">
        <v>568</v>
      </c>
      <c r="K1626" s="20" t="str">
        <f>TEXT(J1626,"YYYY")</f>
        <v>2015</v>
      </c>
      <c r="L1626" s="1">
        <f>H1626-(TEXT(I1626,"YYYY")-TEXT(J1626,"YYYY"))</f>
        <v>115</v>
      </c>
      <c r="M1626" s="1" t="s">
        <v>79</v>
      </c>
      <c r="N1626" s="20" t="s">
        <v>53</v>
      </c>
    </row>
    <row r="1627" spans="10:14">
      <c r="J1627" s="1" t="s">
        <v>5208</v>
      </c>
      <c r="K1627" s="20" t="str">
        <f>TEXT(J1627,"YYYY")</f>
        <v>2015</v>
      </c>
      <c r="L1627" s="1">
        <f>H1627-(TEXT(I1627,"YYYY")-TEXT(J1627,"YYYY"))</f>
        <v>115</v>
      </c>
      <c r="M1627" s="1" t="s">
        <v>60</v>
      </c>
      <c r="N1627" s="20" t="s">
        <v>53</v>
      </c>
    </row>
    <row r="1628" spans="10:14">
      <c r="J1628" s="1" t="s">
        <v>5258</v>
      </c>
      <c r="K1628" s="20" t="str">
        <f>TEXT(J1628,"YYYY")</f>
        <v>2015</v>
      </c>
      <c r="L1628" s="1">
        <f>H1628-(TEXT(I1628,"YYYY")-TEXT(J1628,"YYYY"))</f>
        <v>115</v>
      </c>
      <c r="M1628" s="1" t="s">
        <v>79</v>
      </c>
      <c r="N1628" s="20" t="s">
        <v>53</v>
      </c>
    </row>
    <row r="1629" spans="10:14">
      <c r="J1629" s="1" t="s">
        <v>5331</v>
      </c>
      <c r="K1629" s="20" t="str">
        <f>TEXT(J1629,"YYYY")</f>
        <v>2015</v>
      </c>
      <c r="L1629" s="1">
        <f>H1629-(TEXT(I1629,"YYYY")-TEXT(J1629,"YYYY"))</f>
        <v>115</v>
      </c>
      <c r="M1629" s="1" t="s">
        <v>60</v>
      </c>
      <c r="N1629" s="20" t="s">
        <v>53</v>
      </c>
    </row>
    <row r="1630" spans="10:14">
      <c r="J1630" s="1" t="s">
        <v>5034</v>
      </c>
      <c r="K1630" s="20" t="str">
        <f>TEXT(J1630,"YYYY")</f>
        <v>2015</v>
      </c>
      <c r="L1630" s="1">
        <f>H1630-(TEXT(I1630,"YYYY")-TEXT(J1630,"YYYY"))</f>
        <v>115</v>
      </c>
      <c r="M1630" s="1" t="s">
        <v>60</v>
      </c>
      <c r="N1630" s="20" t="s">
        <v>53</v>
      </c>
    </row>
    <row r="1631" spans="10:14">
      <c r="J1631" s="1" t="s">
        <v>5369</v>
      </c>
      <c r="K1631" s="20" t="str">
        <f>TEXT(J1631,"YYYY")</f>
        <v>2015</v>
      </c>
      <c r="L1631" s="1">
        <f>H1631-(TEXT(I1631,"YYYY")-TEXT(J1631,"YYYY"))</f>
        <v>115</v>
      </c>
      <c r="M1631" s="1" t="s">
        <v>60</v>
      </c>
      <c r="N1631" s="20" t="s">
        <v>53</v>
      </c>
    </row>
    <row r="1632" spans="10:14">
      <c r="J1632" s="1" t="s">
        <v>1222</v>
      </c>
      <c r="K1632" s="20" t="str">
        <f>TEXT(J1632,"YYYY")</f>
        <v>2015</v>
      </c>
      <c r="L1632" s="1">
        <f>H1632-(TEXT(I1632,"YYYY")-TEXT(J1632,"YYYY"))</f>
        <v>115</v>
      </c>
      <c r="M1632" s="1" t="s">
        <v>60</v>
      </c>
      <c r="N1632" s="20" t="s">
        <v>53</v>
      </c>
    </row>
    <row r="1633" spans="10:14">
      <c r="J1633" s="1" t="s">
        <v>1222</v>
      </c>
      <c r="K1633" s="20" t="str">
        <f>TEXT(J1633,"YYYY")</f>
        <v>2015</v>
      </c>
      <c r="L1633" s="1">
        <f>H1633-(TEXT(I1633,"YYYY")-TEXT(J1633,"YYYY"))</f>
        <v>115</v>
      </c>
      <c r="M1633" s="1" t="s">
        <v>79</v>
      </c>
      <c r="N1633" s="20" t="s">
        <v>53</v>
      </c>
    </row>
    <row r="1634" spans="10:14">
      <c r="J1634" s="1" t="s">
        <v>1222</v>
      </c>
      <c r="K1634" s="20" t="str">
        <f>TEXT(J1634,"YYYY")</f>
        <v>2015</v>
      </c>
      <c r="L1634" s="1">
        <f>H1634-(TEXT(I1634,"YYYY")-TEXT(J1634,"YYYY"))</f>
        <v>115</v>
      </c>
      <c r="M1634" s="1" t="s">
        <v>60</v>
      </c>
      <c r="N1634" s="20" t="s">
        <v>53</v>
      </c>
    </row>
    <row r="1635" spans="10:14">
      <c r="J1635" s="1" t="s">
        <v>5452</v>
      </c>
      <c r="K1635" s="20" t="str">
        <f>TEXT(J1635,"YYYY")</f>
        <v>2015</v>
      </c>
      <c r="L1635" s="1">
        <f>H1635-(TEXT(I1635,"YYYY")-TEXT(J1635,"YYYY"))</f>
        <v>115</v>
      </c>
      <c r="M1635" s="1" t="s">
        <v>60</v>
      </c>
      <c r="N1635" s="20" t="s">
        <v>53</v>
      </c>
    </row>
    <row r="1636" spans="10:14">
      <c r="J1636" s="1" t="s">
        <v>1222</v>
      </c>
      <c r="K1636" s="20" t="str">
        <f>TEXT(J1636,"YYYY")</f>
        <v>2015</v>
      </c>
      <c r="L1636" s="1">
        <f>H1636-(TEXT(I1636,"YYYY")-TEXT(J1636,"YYYY"))</f>
        <v>115</v>
      </c>
      <c r="M1636" s="1" t="s">
        <v>79</v>
      </c>
      <c r="N1636" s="20" t="s">
        <v>53</v>
      </c>
    </row>
    <row r="1637" spans="10:14">
      <c r="J1637" s="1" t="s">
        <v>171</v>
      </c>
      <c r="K1637" s="20" t="str">
        <f>TEXT(J1637,"YYYY")</f>
        <v>2015</v>
      </c>
      <c r="L1637" s="1">
        <f>H1637-(TEXT(I1637,"YYYY")-TEXT(J1637,"YYYY"))</f>
        <v>115</v>
      </c>
      <c r="M1637" s="1" t="s">
        <v>60</v>
      </c>
      <c r="N1637" s="20" t="s">
        <v>53</v>
      </c>
    </row>
    <row r="1638" spans="10:14">
      <c r="J1638" s="1" t="s">
        <v>1222</v>
      </c>
      <c r="K1638" s="20" t="str">
        <f>TEXT(J1638,"YYYY")</f>
        <v>2015</v>
      </c>
      <c r="L1638" s="1">
        <f>H1638-(TEXT(I1638,"YYYY")-TEXT(J1638,"YYYY"))</f>
        <v>115</v>
      </c>
      <c r="M1638" s="1" t="s">
        <v>60</v>
      </c>
      <c r="N1638" s="20" t="s">
        <v>53</v>
      </c>
    </row>
    <row r="1639" spans="10:14">
      <c r="J1639" s="1" t="s">
        <v>1222</v>
      </c>
      <c r="K1639" s="20" t="str">
        <f>TEXT(J1639,"YYYY")</f>
        <v>2015</v>
      </c>
      <c r="L1639" s="1">
        <f>H1639-(TEXT(I1639,"YYYY")-TEXT(J1639,"YYYY"))</f>
        <v>115</v>
      </c>
      <c r="M1639" s="1" t="s">
        <v>60</v>
      </c>
      <c r="N1639" s="20" t="s">
        <v>53</v>
      </c>
    </row>
    <row r="1640" spans="10:14">
      <c r="J1640" s="1" t="s">
        <v>1222</v>
      </c>
      <c r="K1640" s="20" t="str">
        <f>TEXT(J1640,"YYYY")</f>
        <v>2015</v>
      </c>
      <c r="L1640" s="1">
        <f>H1640-(TEXT(I1640,"YYYY")-TEXT(J1640,"YYYY"))</f>
        <v>115</v>
      </c>
      <c r="M1640" s="1" t="s">
        <v>79</v>
      </c>
      <c r="N1640" s="20" t="s">
        <v>53</v>
      </c>
    </row>
    <row r="1641" spans="10:14">
      <c r="J1641" s="1" t="s">
        <v>5747</v>
      </c>
      <c r="K1641" s="20" t="str">
        <f>TEXT(J1641,"YYYY")</f>
        <v>2015</v>
      </c>
      <c r="L1641" s="1">
        <f>H1641-(TEXT(I1641,"YYYY")-TEXT(J1641,"YYYY"))</f>
        <v>115</v>
      </c>
      <c r="M1641" s="1" t="s">
        <v>60</v>
      </c>
      <c r="N1641" s="20" t="s">
        <v>53</v>
      </c>
    </row>
    <row r="1642" spans="10:14">
      <c r="J1642" s="1" t="s">
        <v>5747</v>
      </c>
      <c r="K1642" s="20" t="str">
        <f>TEXT(J1642,"YYYY")</f>
        <v>2015</v>
      </c>
      <c r="L1642" s="1">
        <f>H1642-(TEXT(I1642,"YYYY")-TEXT(J1642,"YYYY"))</f>
        <v>115</v>
      </c>
      <c r="M1642" s="1" t="s">
        <v>60</v>
      </c>
      <c r="N1642" s="20" t="s">
        <v>53</v>
      </c>
    </row>
    <row r="1643" spans="10:14">
      <c r="J1643" s="1" t="s">
        <v>5258</v>
      </c>
      <c r="K1643" s="20" t="str">
        <f>TEXT(J1643,"YYYY")</f>
        <v>2015</v>
      </c>
      <c r="L1643" s="1">
        <f>H1643-(TEXT(I1643,"YYYY")-TEXT(J1643,"YYYY"))</f>
        <v>115</v>
      </c>
      <c r="M1643" s="1" t="s">
        <v>60</v>
      </c>
      <c r="N1643" s="20" t="s">
        <v>53</v>
      </c>
    </row>
    <row r="1644" spans="10:14">
      <c r="J1644" s="1" t="s">
        <v>905</v>
      </c>
      <c r="K1644" s="20" t="str">
        <f>TEXT(J1644,"YYYY")</f>
        <v>2015</v>
      </c>
      <c r="L1644" s="1">
        <f>H1644-(TEXT(I1644,"YYYY")-TEXT(J1644,"YYYY"))</f>
        <v>115</v>
      </c>
      <c r="M1644" s="1" t="s">
        <v>79</v>
      </c>
      <c r="N1644" s="20" t="s">
        <v>53</v>
      </c>
    </row>
    <row r="1645" spans="10:14">
      <c r="J1645" s="1" t="s">
        <v>5258</v>
      </c>
      <c r="K1645" s="20" t="str">
        <f>TEXT(J1645,"YYYY")</f>
        <v>2015</v>
      </c>
      <c r="L1645" s="1">
        <f>H1645-(TEXT(I1645,"YYYY")-TEXT(J1645,"YYYY"))</f>
        <v>115</v>
      </c>
      <c r="M1645" s="1" t="s">
        <v>79</v>
      </c>
      <c r="N1645" s="20" t="s">
        <v>53</v>
      </c>
    </row>
    <row r="1646" spans="10:14">
      <c r="J1646" s="1" t="s">
        <v>2770</v>
      </c>
      <c r="K1646" s="20" t="str">
        <f>TEXT(J1646,"YYYY")</f>
        <v>2015</v>
      </c>
      <c r="L1646" s="1">
        <f>H1646-(TEXT(I1646,"YYYY")-TEXT(J1646,"YYYY"))</f>
        <v>115</v>
      </c>
      <c r="M1646" s="1" t="s">
        <v>79</v>
      </c>
      <c r="N1646" s="20" t="s">
        <v>53</v>
      </c>
    </row>
    <row r="1647" spans="10:14">
      <c r="J1647" s="1" t="s">
        <v>1222</v>
      </c>
      <c r="K1647" s="20" t="str">
        <f>TEXT(J1647,"YYYY")</f>
        <v>2015</v>
      </c>
      <c r="L1647" s="1">
        <f>H1647-(TEXT(I1647,"YYYY")-TEXT(J1647,"YYYY"))</f>
        <v>115</v>
      </c>
      <c r="M1647" s="1" t="s">
        <v>60</v>
      </c>
      <c r="N1647" s="20" t="s">
        <v>53</v>
      </c>
    </row>
    <row r="1648" spans="10:14">
      <c r="J1648" s="1" t="s">
        <v>1222</v>
      </c>
      <c r="K1648" s="20" t="str">
        <f>TEXT(J1648,"YYYY")</f>
        <v>2015</v>
      </c>
      <c r="L1648" s="1">
        <f>H1648-(TEXT(I1648,"YYYY")-TEXT(J1648,"YYYY"))</f>
        <v>115</v>
      </c>
      <c r="M1648" s="1" t="s">
        <v>60</v>
      </c>
      <c r="N1648" s="20" t="s">
        <v>53</v>
      </c>
    </row>
    <row r="1649" spans="10:14">
      <c r="J1649" s="1" t="s">
        <v>2770</v>
      </c>
      <c r="K1649" s="20" t="str">
        <f>TEXT(J1649,"YYYY")</f>
        <v>2015</v>
      </c>
      <c r="L1649" s="1">
        <f>H1649-(TEXT(I1649,"YYYY")-TEXT(J1649,"YYYY"))</f>
        <v>115</v>
      </c>
      <c r="M1649" s="1" t="s">
        <v>60</v>
      </c>
      <c r="N1649" s="20" t="s">
        <v>53</v>
      </c>
    </row>
    <row r="1650" spans="10:14">
      <c r="J1650" s="1" t="s">
        <v>1222</v>
      </c>
      <c r="K1650" s="20" t="str">
        <f>TEXT(J1650,"YYYY")</f>
        <v>2015</v>
      </c>
      <c r="L1650" s="1">
        <f>H1650-(TEXT(I1650,"YYYY")-TEXT(J1650,"YYYY"))</f>
        <v>115</v>
      </c>
      <c r="M1650" s="1" t="s">
        <v>60</v>
      </c>
      <c r="N1650" s="20" t="s">
        <v>53</v>
      </c>
    </row>
    <row r="1651" spans="10:14">
      <c r="J1651" s="1" t="s">
        <v>1222</v>
      </c>
      <c r="K1651" s="20" t="str">
        <f>TEXT(J1651,"YYYY")</f>
        <v>2015</v>
      </c>
      <c r="L1651" s="1">
        <f>H1651-(TEXT(I1651,"YYYY")-TEXT(J1651,"YYYY"))</f>
        <v>115</v>
      </c>
      <c r="M1651" s="1" t="s">
        <v>79</v>
      </c>
      <c r="N1651" s="20" t="s">
        <v>53</v>
      </c>
    </row>
    <row r="1652" spans="10:14">
      <c r="J1652" s="1" t="s">
        <v>6161</v>
      </c>
      <c r="K1652" s="20" t="str">
        <f>TEXT(J1652,"YYYY")</f>
        <v>2015</v>
      </c>
      <c r="L1652" s="1">
        <f>H1652-(TEXT(I1652,"YYYY")-TEXT(J1652,"YYYY"))</f>
        <v>115</v>
      </c>
      <c r="M1652" s="1" t="s">
        <v>60</v>
      </c>
      <c r="N1652" s="20" t="s">
        <v>53</v>
      </c>
    </row>
    <row r="1653" spans="10:14">
      <c r="J1653" s="1" t="s">
        <v>6169</v>
      </c>
      <c r="K1653" s="20" t="str">
        <f>TEXT(J1653,"YYYY")</f>
        <v>2015</v>
      </c>
      <c r="L1653" s="1">
        <f>H1653-(TEXT(I1653,"YYYY")-TEXT(J1653,"YYYY"))</f>
        <v>115</v>
      </c>
      <c r="M1653" s="1" t="s">
        <v>60</v>
      </c>
      <c r="N1653" s="20" t="s">
        <v>53</v>
      </c>
    </row>
    <row r="1654" spans="10:14">
      <c r="J1654" s="1" t="s">
        <v>1222</v>
      </c>
      <c r="K1654" s="20" t="str">
        <f>TEXT(J1654,"YYYY")</f>
        <v>2015</v>
      </c>
      <c r="L1654" s="1">
        <f>H1654-(TEXT(I1654,"YYYY")-TEXT(J1654,"YYYY"))</f>
        <v>115</v>
      </c>
      <c r="M1654" s="1" t="s">
        <v>60</v>
      </c>
      <c r="N1654" s="20" t="s">
        <v>53</v>
      </c>
    </row>
    <row r="1655" spans="10:14">
      <c r="J1655" s="1" t="s">
        <v>1067</v>
      </c>
      <c r="K1655" s="20" t="str">
        <f>TEXT(J1655,"YYYY")</f>
        <v>2015</v>
      </c>
      <c r="L1655" s="1">
        <f>H1655-(TEXT(I1655,"YYYY")-TEXT(J1655,"YYYY"))</f>
        <v>115</v>
      </c>
      <c r="M1655" s="1" t="s">
        <v>60</v>
      </c>
      <c r="N1655" s="20" t="s">
        <v>53</v>
      </c>
    </row>
    <row r="1656" spans="10:14">
      <c r="J1656" s="1" t="s">
        <v>171</v>
      </c>
      <c r="K1656" s="20" t="str">
        <f>TEXT(J1656,"YYYY")</f>
        <v>2015</v>
      </c>
      <c r="L1656" s="1">
        <f>H1656-(TEXT(I1656,"YYYY")-TEXT(J1656,"YYYY"))</f>
        <v>115</v>
      </c>
      <c r="M1656" s="1" t="s">
        <v>60</v>
      </c>
      <c r="N1656" s="20" t="s">
        <v>53</v>
      </c>
    </row>
    <row r="1657" spans="10:14">
      <c r="J1657" s="1" t="s">
        <v>632</v>
      </c>
      <c r="K1657" s="20" t="str">
        <f>TEXT(J1657,"YYYY")</f>
        <v>2015</v>
      </c>
      <c r="L1657" s="1">
        <f>H1657-(TEXT(I1657,"YYYY")-TEXT(J1657,"YYYY"))</f>
        <v>115</v>
      </c>
      <c r="M1657" s="1" t="s">
        <v>79</v>
      </c>
      <c r="N1657" s="20" t="s">
        <v>53</v>
      </c>
    </row>
    <row r="1658" spans="10:14">
      <c r="J1658" s="1" t="s">
        <v>6247</v>
      </c>
      <c r="K1658" s="20" t="str">
        <f>TEXT(J1658,"YYYY")</f>
        <v>2015</v>
      </c>
      <c r="L1658" s="1">
        <f>H1658-(TEXT(I1658,"YYYY")-TEXT(J1658,"YYYY"))</f>
        <v>115</v>
      </c>
      <c r="M1658" s="1"/>
      <c r="N1658" s="20" t="s">
        <v>53</v>
      </c>
    </row>
    <row r="1659" spans="10:14">
      <c r="J1659" s="1" t="s">
        <v>1163</v>
      </c>
      <c r="K1659" s="20" t="str">
        <f>TEXT(J1659,"YYYY")</f>
        <v>2015</v>
      </c>
      <c r="L1659" s="1">
        <f>H1659-(TEXT(I1659,"YYYY")-TEXT(J1659,"YYYY"))</f>
        <v>115</v>
      </c>
      <c r="M1659" s="1" t="s">
        <v>79</v>
      </c>
      <c r="N1659" s="20" t="s">
        <v>53</v>
      </c>
    </row>
    <row r="1660" spans="10:14">
      <c r="J1660" s="1" t="s">
        <v>384</v>
      </c>
      <c r="K1660" s="20" t="str">
        <f>TEXT(J1660,"YYYY")</f>
        <v>2015</v>
      </c>
      <c r="L1660" s="1">
        <f>H1660-(TEXT(I1660,"YYYY")-TEXT(J1660,"YYYY"))</f>
        <v>115</v>
      </c>
      <c r="M1660" s="1" t="s">
        <v>79</v>
      </c>
      <c r="N1660" s="20" t="s">
        <v>53</v>
      </c>
    </row>
    <row r="1661" spans="10:14">
      <c r="J1661" s="1" t="s">
        <v>6255</v>
      </c>
      <c r="K1661" s="20" t="str">
        <f>TEXT(J1661,"YYYY")</f>
        <v>2015</v>
      </c>
      <c r="L1661" s="1">
        <f>H1661-(TEXT(I1661,"YYYY")-TEXT(J1661,"YYYY"))</f>
        <v>115</v>
      </c>
      <c r="M1661" s="1" t="s">
        <v>79</v>
      </c>
      <c r="N1661" s="20" t="s">
        <v>53</v>
      </c>
    </row>
    <row r="1662" spans="10:14">
      <c r="J1662" s="1" t="s">
        <v>892</v>
      </c>
      <c r="K1662" s="20" t="str">
        <f>TEXT(J1662,"YYYY")</f>
        <v>2015</v>
      </c>
      <c r="L1662" s="1">
        <f>H1662-(TEXT(I1662,"YYYY")-TEXT(J1662,"YYYY"))</f>
        <v>115</v>
      </c>
      <c r="M1662" s="1" t="s">
        <v>60</v>
      </c>
      <c r="N1662" s="20" t="s">
        <v>53</v>
      </c>
    </row>
    <row r="1663" spans="10:14">
      <c r="J1663" s="1" t="s">
        <v>2770</v>
      </c>
      <c r="K1663" s="20" t="str">
        <f>TEXT(J1663,"YYYY")</f>
        <v>2015</v>
      </c>
      <c r="L1663" s="1">
        <f>H1663-(TEXT(I1663,"YYYY")-TEXT(J1663,"YYYY"))</f>
        <v>115</v>
      </c>
      <c r="M1663" s="1" t="s">
        <v>60</v>
      </c>
      <c r="N1663" s="20" t="s">
        <v>53</v>
      </c>
    </row>
    <row r="1664" spans="10:14">
      <c r="J1664" s="1" t="s">
        <v>6169</v>
      </c>
      <c r="K1664" s="20" t="str">
        <f>TEXT(J1664,"YYYY")</f>
        <v>2015</v>
      </c>
      <c r="L1664" s="1">
        <f>H1664-(TEXT(I1664,"YYYY")-TEXT(J1664,"YYYY"))</f>
        <v>115</v>
      </c>
      <c r="M1664" s="1" t="s">
        <v>79</v>
      </c>
      <c r="N1664" s="20" t="s">
        <v>53</v>
      </c>
    </row>
    <row r="1665" spans="10:14">
      <c r="J1665" s="1" t="s">
        <v>6226</v>
      </c>
      <c r="K1665" s="20" t="str">
        <f>TEXT(J1665,"YYYY")</f>
        <v>2015</v>
      </c>
      <c r="L1665" s="1">
        <f>H1665-(TEXT(I1665,"YYYY")-TEXT(J1665,"YYYY"))</f>
        <v>115</v>
      </c>
      <c r="M1665" s="1" t="s">
        <v>79</v>
      </c>
      <c r="N1665" s="20" t="s">
        <v>53</v>
      </c>
    </row>
    <row r="1666" spans="10:14">
      <c r="J1666" s="1" t="s">
        <v>6398</v>
      </c>
      <c r="K1666" s="20" t="str">
        <f>TEXT(J1666,"YYYY")</f>
        <v>2015</v>
      </c>
      <c r="L1666" s="1">
        <f>H1666-(TEXT(I1666,"YYYY")-TEXT(J1666,"YYYY"))</f>
        <v>115</v>
      </c>
      <c r="M1666" s="1" t="s">
        <v>60</v>
      </c>
      <c r="N1666" s="20" t="s">
        <v>53</v>
      </c>
    </row>
    <row r="1667" spans="10:14">
      <c r="J1667" s="1" t="s">
        <v>171</v>
      </c>
      <c r="K1667" s="20" t="str">
        <f>TEXT(J1667,"YYYY")</f>
        <v>2015</v>
      </c>
      <c r="L1667" s="1">
        <f>H1667-(TEXT(I1667,"YYYY")-TEXT(J1667,"YYYY"))</f>
        <v>115</v>
      </c>
      <c r="M1667" s="1" t="s">
        <v>60</v>
      </c>
      <c r="N1667" s="20" t="s">
        <v>53</v>
      </c>
    </row>
    <row r="1668" spans="10:14">
      <c r="J1668" s="1" t="s">
        <v>1222</v>
      </c>
      <c r="K1668" s="20" t="str">
        <f>TEXT(J1668,"YYYY")</f>
        <v>2015</v>
      </c>
      <c r="L1668" s="1">
        <f>H1668-(TEXT(I1668,"YYYY")-TEXT(J1668,"YYYY"))</f>
        <v>115</v>
      </c>
      <c r="M1668" s="1" t="s">
        <v>60</v>
      </c>
      <c r="N1668" s="20" t="s">
        <v>53</v>
      </c>
    </row>
    <row r="1669" spans="10:14">
      <c r="J1669" s="1" t="s">
        <v>1222</v>
      </c>
      <c r="K1669" s="20" t="str">
        <f>TEXT(J1669,"YYYY")</f>
        <v>2015</v>
      </c>
      <c r="L1669" s="1">
        <f>H1669-(TEXT(I1669,"YYYY")-TEXT(J1669,"YYYY"))</f>
        <v>115</v>
      </c>
      <c r="M1669" s="1" t="s">
        <v>79</v>
      </c>
      <c r="N1669" s="20" t="s">
        <v>53</v>
      </c>
    </row>
    <row r="1670" spans="10:14">
      <c r="J1670" s="1" t="s">
        <v>1163</v>
      </c>
      <c r="K1670" s="20" t="str">
        <f>TEXT(J1670,"YYYY")</f>
        <v>2015</v>
      </c>
      <c r="L1670" s="1">
        <f>H1670-(TEXT(I1670,"YYYY")-TEXT(J1670,"YYYY"))</f>
        <v>115</v>
      </c>
      <c r="M1670" s="1" t="s">
        <v>79</v>
      </c>
      <c r="N1670" s="20" t="s">
        <v>53</v>
      </c>
    </row>
    <row r="1671" spans="10:14">
      <c r="J1671" s="1" t="s">
        <v>1222</v>
      </c>
      <c r="K1671" s="20" t="str">
        <f>TEXT(J1671,"YYYY")</f>
        <v>2015</v>
      </c>
      <c r="L1671" s="1">
        <f>H1671-(TEXT(I1671,"YYYY")-TEXT(J1671,"YYYY"))</f>
        <v>115</v>
      </c>
      <c r="M1671" s="1" t="s">
        <v>60</v>
      </c>
      <c r="N1671" s="20" t="s">
        <v>53</v>
      </c>
    </row>
    <row r="1672" spans="10:14">
      <c r="J1672" s="1" t="s">
        <v>384</v>
      </c>
      <c r="K1672" s="20" t="str">
        <f>TEXT(J1672,"YYYY")</f>
        <v>2015</v>
      </c>
      <c r="L1672" s="1">
        <f>H1672-(TEXT(I1672,"YYYY")-TEXT(J1672,"YYYY"))</f>
        <v>115</v>
      </c>
      <c r="M1672" s="1" t="s">
        <v>79</v>
      </c>
      <c r="N1672" s="20" t="s">
        <v>53</v>
      </c>
    </row>
    <row r="1673" spans="10:14">
      <c r="J1673" s="1" t="s">
        <v>2770</v>
      </c>
      <c r="K1673" s="20" t="str">
        <f>TEXT(J1673,"YYYY")</f>
        <v>2015</v>
      </c>
      <c r="L1673" s="1">
        <f>H1673-(TEXT(I1673,"YYYY")-TEXT(J1673,"YYYY"))</f>
        <v>115</v>
      </c>
      <c r="M1673" s="1" t="s">
        <v>79</v>
      </c>
      <c r="N1673" s="20" t="s">
        <v>53</v>
      </c>
    </row>
    <row r="1674" spans="10:14">
      <c r="J1674" s="1" t="s">
        <v>2770</v>
      </c>
      <c r="K1674" s="20" t="str">
        <f>TEXT(J1674,"YYYY")</f>
        <v>2015</v>
      </c>
      <c r="L1674" s="1">
        <f>H1674-(TEXT(I1674,"YYYY")-TEXT(J1674,"YYYY"))</f>
        <v>115</v>
      </c>
      <c r="M1674" s="1" t="s">
        <v>79</v>
      </c>
      <c r="N1674" s="20" t="s">
        <v>53</v>
      </c>
    </row>
    <row r="1675" spans="10:14">
      <c r="J1675" s="1" t="s">
        <v>384</v>
      </c>
      <c r="K1675" s="20" t="str">
        <f>TEXT(J1675,"YYYY")</f>
        <v>2015</v>
      </c>
      <c r="L1675" s="1">
        <f>H1675-(TEXT(I1675,"YYYY")-TEXT(J1675,"YYYY"))</f>
        <v>115</v>
      </c>
      <c r="M1675" s="1" t="s">
        <v>79</v>
      </c>
      <c r="N1675" s="20" t="s">
        <v>53</v>
      </c>
    </row>
    <row r="1676" spans="10:14">
      <c r="J1676" s="1" t="s">
        <v>1222</v>
      </c>
      <c r="K1676" s="20" t="str">
        <f>TEXT(J1676,"YYYY")</f>
        <v>2015</v>
      </c>
      <c r="L1676" s="1">
        <f>H1676-(TEXT(I1676,"YYYY")-TEXT(J1676,"YYYY"))</f>
        <v>115</v>
      </c>
      <c r="M1676" s="1" t="s">
        <v>79</v>
      </c>
      <c r="N1676" s="20" t="s">
        <v>53</v>
      </c>
    </row>
    <row r="1677" spans="10:14">
      <c r="J1677" s="1" t="s">
        <v>2690</v>
      </c>
      <c r="K1677" s="20" t="str">
        <f>TEXT(J1677,"YYYY")</f>
        <v>2015</v>
      </c>
      <c r="L1677" s="1">
        <f>H1677-(TEXT(I1677,"YYYY")-TEXT(J1677,"YYYY"))</f>
        <v>115</v>
      </c>
      <c r="M1677" s="1" t="s">
        <v>79</v>
      </c>
      <c r="N1677" s="20" t="s">
        <v>53</v>
      </c>
    </row>
    <row r="1678" spans="10:14">
      <c r="J1678" s="1" t="s">
        <v>5747</v>
      </c>
      <c r="K1678" s="20" t="str">
        <f>TEXT(J1678,"YYYY")</f>
        <v>2015</v>
      </c>
      <c r="L1678" s="1">
        <f>H1678-(TEXT(I1678,"YYYY")-TEXT(J1678,"YYYY"))</f>
        <v>115</v>
      </c>
      <c r="M1678" s="1" t="s">
        <v>79</v>
      </c>
      <c r="N1678" s="20" t="s">
        <v>53</v>
      </c>
    </row>
    <row r="1679" spans="10:14">
      <c r="J1679" s="1" t="s">
        <v>6560</v>
      </c>
      <c r="K1679" s="20" t="str">
        <f>TEXT(J1679,"YYYY")</f>
        <v>2015</v>
      </c>
      <c r="L1679" s="1">
        <f>H1679-(TEXT(I1679,"YYYY")-TEXT(J1679,"YYYY"))</f>
        <v>115</v>
      </c>
      <c r="M1679" s="1" t="s">
        <v>60</v>
      </c>
      <c r="N1679" s="20" t="s">
        <v>53</v>
      </c>
    </row>
    <row r="1680" spans="10:14">
      <c r="J1680" s="1" t="s">
        <v>6564</v>
      </c>
      <c r="K1680" s="20" t="str">
        <f>TEXT(J1680,"YYYY")</f>
        <v>2015</v>
      </c>
      <c r="L1680" s="1">
        <f>H1680-(TEXT(I1680,"YYYY")-TEXT(J1680,"YYYY"))</f>
        <v>115</v>
      </c>
      <c r="M1680" s="1" t="s">
        <v>79</v>
      </c>
      <c r="N1680" s="20" t="s">
        <v>53</v>
      </c>
    </row>
    <row r="1681" spans="10:14">
      <c r="J1681" s="1" t="s">
        <v>6605</v>
      </c>
      <c r="K1681" s="20" t="str">
        <f>TEXT(J1681,"YYYY")</f>
        <v>2015</v>
      </c>
      <c r="L1681" s="1">
        <f>H1681-(TEXT(I1681,"YYYY")-TEXT(J1681,"YYYY"))</f>
        <v>115</v>
      </c>
      <c r="M1681" s="1" t="s">
        <v>79</v>
      </c>
      <c r="N1681" s="20" t="s">
        <v>53</v>
      </c>
    </row>
    <row r="1682" spans="10:14">
      <c r="J1682" s="1" t="s">
        <v>1413</v>
      </c>
      <c r="K1682" s="20" t="str">
        <f>TEXT(J1682,"YYYY")</f>
        <v>2015</v>
      </c>
      <c r="L1682" s="1">
        <f>H1682-(TEXT(I1682,"YYYY")-TEXT(J1682,"YYYY"))</f>
        <v>115</v>
      </c>
      <c r="M1682" s="1" t="s">
        <v>60</v>
      </c>
      <c r="N1682" s="20" t="s">
        <v>53</v>
      </c>
    </row>
    <row r="1683" spans="10:14">
      <c r="J1683" s="1" t="s">
        <v>1222</v>
      </c>
      <c r="K1683" s="20" t="str">
        <f>TEXT(J1683,"YYYY")</f>
        <v>2015</v>
      </c>
      <c r="L1683" s="1">
        <f>H1683-(TEXT(I1683,"YYYY")-TEXT(J1683,"YYYY"))</f>
        <v>115</v>
      </c>
      <c r="M1683" s="1" t="s">
        <v>79</v>
      </c>
      <c r="N1683" s="20" t="s">
        <v>53</v>
      </c>
    </row>
    <row r="1684" spans="10:14">
      <c r="J1684" s="1" t="s">
        <v>6686</v>
      </c>
      <c r="K1684" s="20" t="str">
        <f>TEXT(J1684,"YYYY")</f>
        <v>2015</v>
      </c>
      <c r="L1684" s="1">
        <f>H1684-(TEXT(I1684,"YYYY")-TEXT(J1684,"YYYY"))</f>
        <v>115</v>
      </c>
      <c r="M1684" s="1" t="s">
        <v>60</v>
      </c>
      <c r="N1684" s="20" t="s">
        <v>53</v>
      </c>
    </row>
    <row r="1685" spans="10:14">
      <c r="J1685" s="1" t="s">
        <v>6691</v>
      </c>
      <c r="K1685" s="20" t="str">
        <f>TEXT(J1685,"YYYY")</f>
        <v>2015</v>
      </c>
      <c r="L1685" s="1">
        <f>H1685-(TEXT(I1685,"YYYY")-TEXT(J1685,"YYYY"))</f>
        <v>115</v>
      </c>
      <c r="M1685" s="1" t="s">
        <v>79</v>
      </c>
      <c r="N1685" s="20" t="s">
        <v>53</v>
      </c>
    </row>
    <row r="1686" spans="10:14">
      <c r="J1686" s="1" t="s">
        <v>6710</v>
      </c>
      <c r="K1686" s="20" t="str">
        <f>TEXT(J1686,"YYYY")</f>
        <v>2015</v>
      </c>
      <c r="L1686" s="1">
        <f>H1686-(TEXT(I1686,"YYYY")-TEXT(J1686,"YYYY"))</f>
        <v>115</v>
      </c>
      <c r="M1686" s="1" t="s">
        <v>60</v>
      </c>
      <c r="N1686" s="20" t="s">
        <v>53</v>
      </c>
    </row>
    <row r="1687" spans="10:14">
      <c r="J1687" s="1" t="s">
        <v>1222</v>
      </c>
      <c r="K1687" s="20" t="str">
        <f>TEXT(J1687,"YYYY")</f>
        <v>2015</v>
      </c>
      <c r="L1687" s="1">
        <f>H1687-(TEXT(I1687,"YYYY")-TEXT(J1687,"YYYY"))</f>
        <v>115</v>
      </c>
      <c r="M1687" s="1" t="s">
        <v>60</v>
      </c>
      <c r="N1687" s="20" t="s">
        <v>53</v>
      </c>
    </row>
    <row r="1688" spans="10:14">
      <c r="J1688" s="1" t="s">
        <v>2550</v>
      </c>
      <c r="K1688" s="20" t="str">
        <f>TEXT(J1688,"YYYY")</f>
        <v>2015</v>
      </c>
      <c r="L1688" s="1">
        <f>H1688-(TEXT(I1688,"YYYY")-TEXT(J1688,"YYYY"))</f>
        <v>115</v>
      </c>
      <c r="M1688" s="1" t="s">
        <v>79</v>
      </c>
      <c r="N1688" s="20" t="s">
        <v>53</v>
      </c>
    </row>
    <row r="1689" spans="10:14">
      <c r="J1689" s="1" t="s">
        <v>6750</v>
      </c>
      <c r="K1689" s="20" t="str">
        <f>TEXT(J1689,"YYYY")</f>
        <v>2015</v>
      </c>
      <c r="L1689" s="1">
        <f>H1689-(TEXT(I1689,"YYYY")-TEXT(J1689,"YYYY"))</f>
        <v>115</v>
      </c>
      <c r="M1689" s="1" t="s">
        <v>60</v>
      </c>
      <c r="N1689" s="20" t="s">
        <v>53</v>
      </c>
    </row>
    <row r="1690" spans="10:14">
      <c r="J1690" s="1" t="s">
        <v>1075</v>
      </c>
      <c r="K1690" s="20" t="str">
        <f>TEXT(J1690,"YYYY")</f>
        <v>2015</v>
      </c>
      <c r="L1690" s="1">
        <f>H1690-(TEXT(I1690,"YYYY")-TEXT(J1690,"YYYY"))</f>
        <v>115</v>
      </c>
      <c r="M1690" s="1" t="s">
        <v>60</v>
      </c>
      <c r="N1690" s="20" t="s">
        <v>53</v>
      </c>
    </row>
    <row r="1691" spans="10:14">
      <c r="J1691" s="1" t="s">
        <v>6686</v>
      </c>
      <c r="K1691" s="20" t="str">
        <f>TEXT(J1691,"YYYY")</f>
        <v>2015</v>
      </c>
      <c r="L1691" s="1">
        <f>H1691-(TEXT(I1691,"YYYY")-TEXT(J1691,"YYYY"))</f>
        <v>115</v>
      </c>
      <c r="M1691" s="1" t="s">
        <v>60</v>
      </c>
      <c r="N1691" s="20" t="s">
        <v>53</v>
      </c>
    </row>
    <row r="1692" spans="10:14">
      <c r="J1692" s="1" t="s">
        <v>6605</v>
      </c>
      <c r="K1692" s="20" t="str">
        <f>TEXT(J1692,"YYYY")</f>
        <v>2015</v>
      </c>
      <c r="L1692" s="1">
        <f>H1692-(TEXT(I1692,"YYYY")-TEXT(J1692,"YYYY"))</f>
        <v>115</v>
      </c>
      <c r="M1692" s="1" t="s">
        <v>60</v>
      </c>
      <c r="N1692" s="20" t="s">
        <v>53</v>
      </c>
    </row>
    <row r="1693" spans="10:14">
      <c r="J1693" s="1" t="s">
        <v>6772</v>
      </c>
      <c r="K1693" s="20" t="str">
        <f>TEXT(J1693,"YYYY")</f>
        <v>2015</v>
      </c>
      <c r="L1693" s="1">
        <f>H1693-(TEXT(I1693,"YYYY")-TEXT(J1693,"YYYY"))</f>
        <v>115</v>
      </c>
      <c r="M1693" s="1" t="s">
        <v>60</v>
      </c>
      <c r="N1693" s="20" t="s">
        <v>53</v>
      </c>
    </row>
    <row r="1694" spans="10:14">
      <c r="J1694" s="1" t="s">
        <v>6780</v>
      </c>
      <c r="K1694" s="20" t="str">
        <f>TEXT(J1694,"YYYY")</f>
        <v>2015</v>
      </c>
      <c r="L1694" s="1">
        <f>H1694-(TEXT(I1694,"YYYY")-TEXT(J1694,"YYYY"))</f>
        <v>115</v>
      </c>
      <c r="M1694" s="1" t="s">
        <v>60</v>
      </c>
      <c r="N1694" s="20" t="s">
        <v>53</v>
      </c>
    </row>
    <row r="1695" spans="10:14">
      <c r="J1695" s="1" t="s">
        <v>6784</v>
      </c>
      <c r="K1695" s="20" t="str">
        <f>TEXT(J1695,"YYYY")</f>
        <v>2015</v>
      </c>
      <c r="L1695" s="1">
        <f>H1695-(TEXT(I1695,"YYYY")-TEXT(J1695,"YYYY"))</f>
        <v>115</v>
      </c>
      <c r="M1695" s="1" t="s">
        <v>60</v>
      </c>
      <c r="N1695" s="20" t="s">
        <v>53</v>
      </c>
    </row>
    <row r="1696" spans="10:14">
      <c r="J1696" s="1" t="s">
        <v>6795</v>
      </c>
      <c r="K1696" s="20" t="str">
        <f>TEXT(J1696,"YYYY")</f>
        <v>2015</v>
      </c>
      <c r="L1696" s="1">
        <f>H1696-(TEXT(I1696,"YYYY")-TEXT(J1696,"YYYY"))</f>
        <v>115</v>
      </c>
      <c r="M1696" s="1" t="s">
        <v>60</v>
      </c>
      <c r="N1696" s="20" t="s">
        <v>53</v>
      </c>
    </row>
    <row r="1697" spans="10:14">
      <c r="J1697" s="1" t="s">
        <v>6807</v>
      </c>
      <c r="K1697" s="20" t="str">
        <f>TEXT(J1697,"YYYY")</f>
        <v>2015</v>
      </c>
      <c r="L1697" s="1">
        <f>H1697-(TEXT(I1697,"YYYY")-TEXT(J1697,"YYYY"))</f>
        <v>115</v>
      </c>
      <c r="M1697" s="1" t="s">
        <v>60</v>
      </c>
      <c r="N1697" s="20" t="s">
        <v>53</v>
      </c>
    </row>
    <row r="1698" spans="10:14">
      <c r="J1698" s="1" t="s">
        <v>6807</v>
      </c>
      <c r="K1698" s="20" t="str">
        <f>TEXT(J1698,"YYYY")</f>
        <v>2015</v>
      </c>
      <c r="L1698" s="1">
        <f>H1698-(TEXT(I1698,"YYYY")-TEXT(J1698,"YYYY"))</f>
        <v>115</v>
      </c>
      <c r="M1698" s="1" t="s">
        <v>79</v>
      </c>
      <c r="N1698" s="20" t="s">
        <v>53</v>
      </c>
    </row>
    <row r="1699" spans="10:14">
      <c r="J1699" s="1" t="s">
        <v>6818</v>
      </c>
      <c r="K1699" s="20" t="str">
        <f>TEXT(J1699,"YYYY")</f>
        <v>2015</v>
      </c>
      <c r="L1699" s="1">
        <f>H1699-(TEXT(I1699,"YYYY")-TEXT(J1699,"YYYY"))</f>
        <v>115</v>
      </c>
      <c r="M1699" s="1" t="s">
        <v>60</v>
      </c>
      <c r="N1699" s="20" t="s">
        <v>53</v>
      </c>
    </row>
    <row r="1700" spans="10:14">
      <c r="J1700" s="1" t="s">
        <v>1163</v>
      </c>
      <c r="K1700" s="20" t="str">
        <f>TEXT(J1700,"YYYY")</f>
        <v>2015</v>
      </c>
      <c r="L1700" s="1">
        <f>H1700-(TEXT(I1700,"YYYY")-TEXT(J1700,"YYYY"))</f>
        <v>115</v>
      </c>
      <c r="M1700" s="1" t="s">
        <v>79</v>
      </c>
      <c r="N1700" s="20" t="s">
        <v>53</v>
      </c>
    </row>
    <row r="1701" spans="10:14">
      <c r="J1701" s="1" t="s">
        <v>6823</v>
      </c>
      <c r="K1701" s="20" t="str">
        <f>TEXT(J1701,"YYYY")</f>
        <v>2015</v>
      </c>
      <c r="L1701" s="1">
        <f>H1701-(TEXT(I1701,"YYYY")-TEXT(J1701,"YYYY"))</f>
        <v>115</v>
      </c>
      <c r="M1701" s="1" t="s">
        <v>79</v>
      </c>
      <c r="N1701" s="20" t="s">
        <v>53</v>
      </c>
    </row>
    <row r="1702" spans="10:14">
      <c r="J1702" s="1" t="s">
        <v>6835</v>
      </c>
      <c r="K1702" s="20" t="str">
        <f>TEXT(J1702,"YYYY")</f>
        <v>2015</v>
      </c>
      <c r="L1702" s="1">
        <f>H1702-(TEXT(I1702,"YYYY")-TEXT(J1702,"YYYY"))</f>
        <v>115</v>
      </c>
      <c r="M1702" s="1" t="s">
        <v>60</v>
      </c>
      <c r="N1702" s="20" t="s">
        <v>53</v>
      </c>
    </row>
    <row r="1703" spans="10:14">
      <c r="J1703" s="1" t="s">
        <v>6818</v>
      </c>
      <c r="K1703" s="20" t="str">
        <f>TEXT(J1703,"YYYY")</f>
        <v>2015</v>
      </c>
      <c r="L1703" s="1">
        <f>H1703-(TEXT(I1703,"YYYY")-TEXT(J1703,"YYYY"))</f>
        <v>115</v>
      </c>
      <c r="M1703" s="1" t="s">
        <v>60</v>
      </c>
      <c r="N1703" s="20" t="s">
        <v>53</v>
      </c>
    </row>
    <row r="1704" spans="10:14">
      <c r="J1704" s="1" t="s">
        <v>6823</v>
      </c>
      <c r="K1704" s="20" t="str">
        <f>TEXT(J1704,"YYYY")</f>
        <v>2015</v>
      </c>
      <c r="L1704" s="1">
        <f>H1704-(TEXT(I1704,"YYYY")-TEXT(J1704,"YYYY"))</f>
        <v>115</v>
      </c>
      <c r="M1704" s="1" t="s">
        <v>79</v>
      </c>
      <c r="N1704" s="20" t="s">
        <v>53</v>
      </c>
    </row>
    <row r="1705" spans="10:14">
      <c r="J1705" s="1" t="s">
        <v>171</v>
      </c>
      <c r="K1705" s="20" t="str">
        <f>TEXT(J1705,"YYYY")</f>
        <v>2015</v>
      </c>
      <c r="L1705" s="1">
        <f>H1705-(TEXT(I1705,"YYYY")-TEXT(J1705,"YYYY"))</f>
        <v>115</v>
      </c>
      <c r="M1705" s="1" t="s">
        <v>60</v>
      </c>
      <c r="N1705" s="20" t="s">
        <v>53</v>
      </c>
    </row>
    <row r="1706" spans="10:14">
      <c r="J1706" s="1" t="s">
        <v>3998</v>
      </c>
      <c r="K1706" s="20" t="str">
        <f>TEXT(J1706,"YYYY")</f>
        <v>2015</v>
      </c>
      <c r="L1706" s="1">
        <f>H1706-(TEXT(I1706,"YYYY")-TEXT(J1706,"YYYY"))</f>
        <v>115</v>
      </c>
      <c r="M1706" s="1" t="s">
        <v>79</v>
      </c>
      <c r="N1706" s="20" t="s">
        <v>53</v>
      </c>
    </row>
    <row r="1707" spans="10:14">
      <c r="J1707" s="1" t="s">
        <v>6859</v>
      </c>
      <c r="K1707" s="20" t="str">
        <f>TEXT(J1707,"YYYY")</f>
        <v>2015</v>
      </c>
      <c r="L1707" s="1">
        <f>H1707-(TEXT(I1707,"YYYY")-TEXT(J1707,"YYYY"))</f>
        <v>115</v>
      </c>
      <c r="M1707" s="1" t="s">
        <v>79</v>
      </c>
      <c r="N1707" s="20" t="s">
        <v>53</v>
      </c>
    </row>
    <row r="1708" spans="10:14">
      <c r="J1708" s="1" t="s">
        <v>892</v>
      </c>
      <c r="K1708" s="20" t="str">
        <f>TEXT(J1708,"YYYY")</f>
        <v>2015</v>
      </c>
      <c r="L1708" s="1">
        <f>H1708-(TEXT(I1708,"YYYY")-TEXT(J1708,"YYYY"))</f>
        <v>115</v>
      </c>
      <c r="M1708" s="1" t="s">
        <v>60</v>
      </c>
      <c r="N1708" s="20" t="s">
        <v>53</v>
      </c>
    </row>
    <row r="1709" spans="10:14">
      <c r="J1709" s="1" t="s">
        <v>1222</v>
      </c>
      <c r="K1709" s="20" t="str">
        <f>TEXT(J1709,"YYYY")</f>
        <v>2015</v>
      </c>
      <c r="L1709" s="1">
        <f>H1709-(TEXT(I1709,"YYYY")-TEXT(J1709,"YYYY"))</f>
        <v>115</v>
      </c>
      <c r="M1709" s="1" t="s">
        <v>79</v>
      </c>
      <c r="N1709" s="20" t="s">
        <v>53</v>
      </c>
    </row>
    <row r="1710" spans="10:14">
      <c r="J1710" s="1" t="s">
        <v>6772</v>
      </c>
      <c r="K1710" s="20" t="str">
        <f>TEXT(J1710,"YYYY")</f>
        <v>2015</v>
      </c>
      <c r="L1710" s="1">
        <f>H1710-(TEXT(I1710,"YYYY")-TEXT(J1710,"YYYY"))</f>
        <v>115</v>
      </c>
      <c r="M1710" s="1" t="s">
        <v>60</v>
      </c>
      <c r="N1710" s="20" t="s">
        <v>53</v>
      </c>
    </row>
    <row r="1711" spans="10:14">
      <c r="J1711" s="1" t="s">
        <v>6828</v>
      </c>
      <c r="K1711" s="20" t="str">
        <f>TEXT(J1711,"YYYY")</f>
        <v>2015</v>
      </c>
      <c r="L1711" s="1">
        <f>H1711-(TEXT(I1711,"YYYY")-TEXT(J1711,"YYYY"))</f>
        <v>115</v>
      </c>
      <c r="M1711" s="1" t="s">
        <v>60</v>
      </c>
      <c r="N1711" s="20" t="s">
        <v>53</v>
      </c>
    </row>
    <row r="1712" spans="10:14">
      <c r="J1712" s="1" t="s">
        <v>6893</v>
      </c>
      <c r="K1712" s="20" t="str">
        <f>TEXT(J1712,"YYYY")</f>
        <v>2015</v>
      </c>
      <c r="L1712" s="1">
        <f>H1712-(TEXT(I1712,"YYYY")-TEXT(J1712,"YYYY"))</f>
        <v>115</v>
      </c>
      <c r="M1712" s="1" t="s">
        <v>60</v>
      </c>
      <c r="N1712" s="20" t="s">
        <v>53</v>
      </c>
    </row>
    <row r="1713" spans="10:14">
      <c r="J1713" s="1" t="s">
        <v>6897</v>
      </c>
      <c r="K1713" s="20" t="str">
        <f>TEXT(J1713,"YYYY")</f>
        <v>2015</v>
      </c>
      <c r="L1713" s="1">
        <f>H1713-(TEXT(I1713,"YYYY")-TEXT(J1713,"YYYY"))</f>
        <v>115</v>
      </c>
      <c r="M1713" s="1" t="s">
        <v>79</v>
      </c>
      <c r="N1713" s="20" t="s">
        <v>53</v>
      </c>
    </row>
    <row r="1714" spans="10:14">
      <c r="J1714" s="1" t="s">
        <v>6901</v>
      </c>
      <c r="K1714" s="20" t="str">
        <f>TEXT(J1714,"YYYY")</f>
        <v>2015</v>
      </c>
      <c r="L1714" s="1">
        <f>H1714-(TEXT(I1714,"YYYY")-TEXT(J1714,"YYYY"))</f>
        <v>115</v>
      </c>
      <c r="M1714" s="1" t="s">
        <v>60</v>
      </c>
      <c r="N1714" s="20" t="s">
        <v>53</v>
      </c>
    </row>
    <row r="1715" spans="10:14">
      <c r="J1715" s="1" t="s">
        <v>6780</v>
      </c>
      <c r="K1715" s="20" t="str">
        <f>TEXT(J1715,"YYYY")</f>
        <v>2015</v>
      </c>
      <c r="L1715" s="1">
        <f>H1715-(TEXT(I1715,"YYYY")-TEXT(J1715,"YYYY"))</f>
        <v>115</v>
      </c>
      <c r="M1715" s="1" t="s">
        <v>79</v>
      </c>
      <c r="N1715" s="20" t="s">
        <v>53</v>
      </c>
    </row>
    <row r="1716" spans="10:14">
      <c r="J1716" s="1" t="s">
        <v>632</v>
      </c>
      <c r="K1716" s="20" t="str">
        <f>TEXT(J1716,"YYYY")</f>
        <v>2015</v>
      </c>
      <c r="L1716" s="1">
        <f>H1716-(TEXT(I1716,"YYYY")-TEXT(J1716,"YYYY"))</f>
        <v>115</v>
      </c>
      <c r="M1716" s="1" t="s">
        <v>79</v>
      </c>
      <c r="N1716" s="20" t="s">
        <v>53</v>
      </c>
    </row>
    <row r="1717" spans="10:14">
      <c r="J1717" s="1" t="s">
        <v>1413</v>
      </c>
      <c r="K1717" s="20" t="str">
        <f>TEXT(J1717,"YYYY")</f>
        <v>2015</v>
      </c>
      <c r="L1717" s="1">
        <f>H1717-(TEXT(I1717,"YYYY")-TEXT(J1717,"YYYY"))</f>
        <v>115</v>
      </c>
      <c r="M1717" s="1" t="s">
        <v>79</v>
      </c>
      <c r="N1717" s="20" t="s">
        <v>53</v>
      </c>
    </row>
    <row r="1718" spans="10:14">
      <c r="J1718" s="1" t="s">
        <v>6807</v>
      </c>
      <c r="K1718" s="20" t="str">
        <f>TEXT(J1718,"YYYY")</f>
        <v>2015</v>
      </c>
      <c r="L1718" s="1">
        <f>H1718-(TEXT(I1718,"YYYY")-TEXT(J1718,"YYYY"))</f>
        <v>115</v>
      </c>
      <c r="M1718" s="1" t="s">
        <v>60</v>
      </c>
      <c r="N1718" s="20" t="s">
        <v>53</v>
      </c>
    </row>
    <row r="1719" spans="10:14">
      <c r="J1719" s="1" t="s">
        <v>6807</v>
      </c>
      <c r="K1719" s="20" t="str">
        <f>TEXT(J1719,"YYYY")</f>
        <v>2015</v>
      </c>
      <c r="L1719" s="1">
        <f>H1719-(TEXT(I1719,"YYYY")-TEXT(J1719,"YYYY"))</f>
        <v>115</v>
      </c>
      <c r="M1719" s="1" t="s">
        <v>79</v>
      </c>
      <c r="N1719" s="20" t="s">
        <v>53</v>
      </c>
    </row>
    <row r="1720" spans="10:14">
      <c r="J1720" s="1" t="s">
        <v>6941</v>
      </c>
      <c r="K1720" s="20" t="str">
        <f>TEXT(J1720,"YYYY")</f>
        <v>2015</v>
      </c>
      <c r="L1720" s="1">
        <f>H1720-(TEXT(I1720,"YYYY")-TEXT(J1720,"YYYY"))</f>
        <v>115</v>
      </c>
      <c r="M1720" s="1" t="s">
        <v>60</v>
      </c>
      <c r="N1720" s="20" t="s">
        <v>53</v>
      </c>
    </row>
    <row r="1721" spans="10:14">
      <c r="J1721" s="1" t="s">
        <v>6104</v>
      </c>
      <c r="K1721" s="20" t="str">
        <f>TEXT(J1721,"YYYY")</f>
        <v>2015</v>
      </c>
      <c r="L1721" s="1">
        <f>H1721-(TEXT(I1721,"YYYY")-TEXT(J1721,"YYYY"))</f>
        <v>115</v>
      </c>
      <c r="M1721" s="1" t="s">
        <v>60</v>
      </c>
      <c r="N1721" s="20" t="s">
        <v>53</v>
      </c>
    </row>
    <row r="1722" spans="10:14">
      <c r="J1722" s="1" t="s">
        <v>6953</v>
      </c>
      <c r="K1722" s="20" t="str">
        <f>TEXT(J1722,"YYYY")</f>
        <v>2015</v>
      </c>
      <c r="L1722" s="1">
        <f>H1722-(TEXT(I1722,"YYYY")-TEXT(J1722,"YYYY"))</f>
        <v>115</v>
      </c>
      <c r="M1722" s="1" t="s">
        <v>60</v>
      </c>
      <c r="N1722" s="20" t="s">
        <v>53</v>
      </c>
    </row>
    <row r="1723" spans="10:14">
      <c r="J1723" s="1" t="s">
        <v>6564</v>
      </c>
      <c r="K1723" s="20" t="str">
        <f>TEXT(J1723,"YYYY")</f>
        <v>2015</v>
      </c>
      <c r="L1723" s="1">
        <f>H1723-(TEXT(I1723,"YYYY")-TEXT(J1723,"YYYY"))</f>
        <v>115</v>
      </c>
      <c r="M1723" s="1" t="s">
        <v>60</v>
      </c>
      <c r="N1723" s="20" t="s">
        <v>53</v>
      </c>
    </row>
    <row r="1724" spans="10:14">
      <c r="J1724" s="1" t="s">
        <v>5747</v>
      </c>
      <c r="K1724" s="20" t="str">
        <f>TEXT(J1724,"YYYY")</f>
        <v>2015</v>
      </c>
      <c r="L1724" s="1">
        <f>H1724-(TEXT(I1724,"YYYY")-TEXT(J1724,"YYYY"))</f>
        <v>115</v>
      </c>
      <c r="M1724" s="1" t="s">
        <v>60</v>
      </c>
      <c r="N1724" s="20" t="s">
        <v>53</v>
      </c>
    </row>
    <row r="1725" spans="10:14">
      <c r="J1725" s="1" t="s">
        <v>6987</v>
      </c>
      <c r="K1725" s="20" t="str">
        <f>TEXT(J1725,"YYYY")</f>
        <v>2015</v>
      </c>
      <c r="L1725" s="1">
        <f>H1725-(TEXT(I1725,"YYYY")-TEXT(J1725,"YYYY"))</f>
        <v>115</v>
      </c>
      <c r="M1725" s="1" t="s">
        <v>79</v>
      </c>
      <c r="N1725" s="20" t="s">
        <v>53</v>
      </c>
    </row>
    <row r="1726" spans="10:14">
      <c r="J1726" s="1" t="s">
        <v>6605</v>
      </c>
      <c r="K1726" s="20" t="str">
        <f>TEXT(J1726,"YYYY")</f>
        <v>2015</v>
      </c>
      <c r="L1726" s="1">
        <f>H1726-(TEXT(I1726,"YYYY")-TEXT(J1726,"YYYY"))</f>
        <v>115</v>
      </c>
      <c r="M1726" s="1" t="s">
        <v>60</v>
      </c>
      <c r="N1726" s="20" t="s">
        <v>53</v>
      </c>
    </row>
    <row r="1727" spans="10:14">
      <c r="J1727" s="1" t="s">
        <v>905</v>
      </c>
      <c r="K1727" s="20" t="str">
        <f>TEXT(J1727,"YYYY")</f>
        <v>2015</v>
      </c>
      <c r="L1727" s="1">
        <f>H1727-(TEXT(I1727,"YYYY")-TEXT(J1727,"YYYY"))</f>
        <v>115</v>
      </c>
      <c r="M1727" s="1" t="s">
        <v>60</v>
      </c>
      <c r="N1727" s="20" t="s">
        <v>53</v>
      </c>
    </row>
    <row r="1728" spans="10:14">
      <c r="J1728" s="1" t="s">
        <v>6104</v>
      </c>
      <c r="K1728" s="20" t="str">
        <f>TEXT(J1728,"YYYY")</f>
        <v>2015</v>
      </c>
      <c r="L1728" s="1">
        <f>H1728-(TEXT(I1728,"YYYY")-TEXT(J1728,"YYYY"))</f>
        <v>115</v>
      </c>
      <c r="M1728" s="1" t="s">
        <v>60</v>
      </c>
      <c r="N1728" s="20" t="s">
        <v>53</v>
      </c>
    </row>
    <row r="1729" spans="10:14">
      <c r="J1729" s="1" t="s">
        <v>384</v>
      </c>
      <c r="K1729" s="20" t="str">
        <f>TEXT(J1729,"YYYY")</f>
        <v>2015</v>
      </c>
      <c r="L1729" s="1">
        <f>H1729-(TEXT(I1729,"YYYY")-TEXT(J1729,"YYYY"))</f>
        <v>115</v>
      </c>
      <c r="M1729" s="1" t="s">
        <v>60</v>
      </c>
      <c r="N1729" s="20" t="s">
        <v>53</v>
      </c>
    </row>
    <row r="1730" spans="10:14">
      <c r="J1730" s="1" t="s">
        <v>6818</v>
      </c>
      <c r="K1730" s="20" t="str">
        <f>TEXT(J1730,"YYYY")</f>
        <v>2015</v>
      </c>
      <c r="L1730" s="1">
        <f>H1730-(TEXT(I1730,"YYYY")-TEXT(J1730,"YYYY"))</f>
        <v>115</v>
      </c>
      <c r="M1730" s="1" t="s">
        <v>79</v>
      </c>
      <c r="N1730" s="20" t="s">
        <v>53</v>
      </c>
    </row>
    <row r="1731" spans="10:14">
      <c r="J1731" s="1" t="s">
        <v>5747</v>
      </c>
      <c r="K1731" s="20" t="str">
        <f>TEXT(J1731,"YYYY")</f>
        <v>2015</v>
      </c>
      <c r="L1731" s="1">
        <f>H1731-(TEXT(I1731,"YYYY")-TEXT(J1731,"YYYY"))</f>
        <v>115</v>
      </c>
      <c r="M1731" s="1" t="s">
        <v>60</v>
      </c>
      <c r="N1731" s="20" t="s">
        <v>53</v>
      </c>
    </row>
    <row r="1732" spans="10:14">
      <c r="J1732" s="1" t="s">
        <v>7029</v>
      </c>
      <c r="K1732" s="20" t="str">
        <f>TEXT(J1732,"YYYY")</f>
        <v>2015</v>
      </c>
      <c r="L1732" s="1">
        <f>H1732-(TEXT(I1732,"YYYY")-TEXT(J1732,"YYYY"))</f>
        <v>115</v>
      </c>
      <c r="M1732" s="1" t="s">
        <v>60</v>
      </c>
      <c r="N1732" s="20" t="s">
        <v>53</v>
      </c>
    </row>
    <row r="1733" spans="10:14">
      <c r="J1733" s="1" t="s">
        <v>384</v>
      </c>
      <c r="K1733" s="20" t="str">
        <f>TEXT(J1733,"YYYY")</f>
        <v>2015</v>
      </c>
      <c r="L1733" s="1">
        <f>H1733-(TEXT(I1733,"YYYY")-TEXT(J1733,"YYYY"))</f>
        <v>115</v>
      </c>
      <c r="M1733" s="1" t="s">
        <v>60</v>
      </c>
      <c r="N1733" s="20" t="s">
        <v>53</v>
      </c>
    </row>
    <row r="1734" spans="10:14">
      <c r="J1734" s="1" t="s">
        <v>7066</v>
      </c>
      <c r="K1734" s="20" t="str">
        <f>TEXT(J1734,"YYYY")</f>
        <v>2015</v>
      </c>
      <c r="L1734" s="1">
        <f>H1734-(TEXT(I1734,"YYYY")-TEXT(J1734,"YYYY"))</f>
        <v>115</v>
      </c>
      <c r="M1734" s="1" t="s">
        <v>60</v>
      </c>
      <c r="N1734" s="20" t="s">
        <v>53</v>
      </c>
    </row>
    <row r="1735" spans="10:14">
      <c r="J1735" s="1" t="s">
        <v>1222</v>
      </c>
      <c r="K1735" s="20" t="str">
        <f>TEXT(J1735,"YYYY")</f>
        <v>2015</v>
      </c>
      <c r="L1735" s="1">
        <f>H1735-(TEXT(I1735,"YYYY")-TEXT(J1735,"YYYY"))</f>
        <v>115</v>
      </c>
      <c r="M1735" s="1" t="s">
        <v>60</v>
      </c>
      <c r="N1735" s="20" t="s">
        <v>53</v>
      </c>
    </row>
    <row r="1736" spans="10:14">
      <c r="J1736" s="1" t="s">
        <v>1413</v>
      </c>
      <c r="K1736" s="20" t="str">
        <f>TEXT(J1736,"YYYY")</f>
        <v>2015</v>
      </c>
      <c r="L1736" s="1">
        <f>H1736-(TEXT(I1736,"YYYY")-TEXT(J1736,"YYYY"))</f>
        <v>115</v>
      </c>
      <c r="M1736" s="1" t="s">
        <v>60</v>
      </c>
      <c r="N1736" s="20" t="s">
        <v>53</v>
      </c>
    </row>
    <row r="1737" spans="10:14">
      <c r="J1737" s="1" t="s">
        <v>731</v>
      </c>
      <c r="K1737" s="20" t="str">
        <f>TEXT(J1737,"YYYY")</f>
        <v>2015</v>
      </c>
      <c r="L1737" s="1">
        <f>H1737-(TEXT(I1737,"YYYY")-TEXT(J1737,"YYYY"))</f>
        <v>115</v>
      </c>
      <c r="M1737" s="1" t="s">
        <v>60</v>
      </c>
      <c r="N1737" s="20" t="s">
        <v>53</v>
      </c>
    </row>
    <row r="1738" spans="10:14">
      <c r="J1738" s="1" t="s">
        <v>7102</v>
      </c>
      <c r="K1738" s="20" t="str">
        <f>TEXT(J1738,"YYYY")</f>
        <v>2015</v>
      </c>
      <c r="L1738" s="1">
        <f>H1738-(TEXT(I1738,"YYYY")-TEXT(J1738,"YYYY"))</f>
        <v>115</v>
      </c>
      <c r="M1738" s="1" t="s">
        <v>60</v>
      </c>
      <c r="N1738" s="20" t="s">
        <v>53</v>
      </c>
    </row>
    <row r="1739" spans="10:14">
      <c r="J1739" s="1" t="s">
        <v>921</v>
      </c>
      <c r="K1739" s="20" t="str">
        <f>TEXT(J1739,"YYYY")</f>
        <v>2015</v>
      </c>
      <c r="L1739" s="1">
        <f>H1739-(TEXT(I1739,"YYYY")-TEXT(J1739,"YYYY"))</f>
        <v>115</v>
      </c>
      <c r="M1739" s="1" t="s">
        <v>60</v>
      </c>
      <c r="N1739" s="20" t="s">
        <v>53</v>
      </c>
    </row>
    <row r="1740" spans="10:14">
      <c r="J1740" s="1" t="s">
        <v>1067</v>
      </c>
      <c r="K1740" s="20" t="str">
        <f>TEXT(J1740,"YYYY")</f>
        <v>2015</v>
      </c>
      <c r="L1740" s="1">
        <f>H1740-(TEXT(I1740,"YYYY")-TEXT(J1740,"YYYY"))</f>
        <v>115</v>
      </c>
      <c r="M1740" s="1" t="s">
        <v>60</v>
      </c>
      <c r="N1740" s="20" t="s">
        <v>53</v>
      </c>
    </row>
    <row r="1741" spans="10:14">
      <c r="J1741" s="1" t="s">
        <v>171</v>
      </c>
      <c r="K1741" s="20" t="str">
        <f>TEXT(J1741,"YYYY")</f>
        <v>2015</v>
      </c>
      <c r="L1741" s="1">
        <f>H1741-(TEXT(I1741,"YYYY")-TEXT(J1741,"YYYY"))</f>
        <v>115</v>
      </c>
      <c r="M1741" s="1" t="s">
        <v>60</v>
      </c>
      <c r="N1741" s="20" t="s">
        <v>53</v>
      </c>
    </row>
    <row r="1742" spans="10:14">
      <c r="J1742" s="1" t="s">
        <v>1163</v>
      </c>
      <c r="K1742" s="20" t="str">
        <f>TEXT(J1742,"YYYY")</f>
        <v>2015</v>
      </c>
      <c r="L1742" s="1">
        <f>H1742-(TEXT(I1742,"YYYY")-TEXT(J1742,"YYYY"))</f>
        <v>115</v>
      </c>
      <c r="M1742" s="1" t="s">
        <v>79</v>
      </c>
      <c r="N1742" s="20" t="s">
        <v>53</v>
      </c>
    </row>
    <row r="1743" spans="10:14">
      <c r="J1743" s="1" t="s">
        <v>6104</v>
      </c>
      <c r="K1743" s="20" t="str">
        <f>TEXT(J1743,"YYYY")</f>
        <v>2015</v>
      </c>
      <c r="L1743" s="1">
        <f>H1743-(TEXT(I1743,"YYYY")-TEXT(J1743,"YYYY"))</f>
        <v>115</v>
      </c>
      <c r="M1743" s="1" t="s">
        <v>60</v>
      </c>
      <c r="N1743" s="20" t="s">
        <v>53</v>
      </c>
    </row>
    <row r="1744" spans="10:14">
      <c r="J1744" s="1" t="s">
        <v>7167</v>
      </c>
      <c r="K1744" s="20" t="str">
        <f>TEXT(J1744,"YYYY")</f>
        <v>2015</v>
      </c>
      <c r="L1744" s="1">
        <f>H1744-(TEXT(I1744,"YYYY")-TEXT(J1744,"YYYY"))</f>
        <v>115</v>
      </c>
      <c r="M1744" s="1" t="s">
        <v>79</v>
      </c>
      <c r="N1744" s="20" t="s">
        <v>53</v>
      </c>
    </row>
    <row r="1745" spans="10:14">
      <c r="J1745" s="1" t="s">
        <v>1067</v>
      </c>
      <c r="K1745" s="20" t="str">
        <f>TEXT(J1745,"YYYY")</f>
        <v>2015</v>
      </c>
      <c r="L1745" s="1">
        <f>H1745-(TEXT(I1745,"YYYY")-TEXT(J1745,"YYYY"))</f>
        <v>115</v>
      </c>
      <c r="M1745" s="1" t="s">
        <v>79</v>
      </c>
      <c r="N1745" s="20" t="s">
        <v>53</v>
      </c>
    </row>
    <row r="1746" spans="10:14">
      <c r="J1746" s="1" t="s">
        <v>7195</v>
      </c>
      <c r="K1746" s="20" t="str">
        <f>TEXT(J1746,"YYYY")</f>
        <v>2015</v>
      </c>
      <c r="L1746" s="1">
        <f>H1746-(TEXT(I1746,"YYYY")-TEXT(J1746,"YYYY"))</f>
        <v>115</v>
      </c>
      <c r="M1746" s="1" t="s">
        <v>79</v>
      </c>
      <c r="N1746" s="20" t="s">
        <v>53</v>
      </c>
    </row>
    <row r="1747" spans="10:14">
      <c r="J1747" s="1" t="s">
        <v>3807</v>
      </c>
      <c r="K1747" s="20" t="str">
        <f>TEXT(J1747,"YYYY")</f>
        <v>2015</v>
      </c>
      <c r="L1747" s="1">
        <f>H1747-(TEXT(I1747,"YYYY")-TEXT(J1747,"YYYY"))</f>
        <v>115</v>
      </c>
      <c r="M1747" s="1" t="s">
        <v>60</v>
      </c>
      <c r="N1747" s="20" t="s">
        <v>53</v>
      </c>
    </row>
    <row r="1748" spans="10:14">
      <c r="J1748" s="1" t="s">
        <v>3807</v>
      </c>
      <c r="K1748" s="20" t="str">
        <f>TEXT(J1748,"YYYY")</f>
        <v>2015</v>
      </c>
      <c r="L1748" s="1">
        <f>H1748-(TEXT(I1748,"YYYY")-TEXT(J1748,"YYYY"))</f>
        <v>115</v>
      </c>
      <c r="M1748" s="1" t="s">
        <v>60</v>
      </c>
      <c r="N1748" s="20" t="s">
        <v>53</v>
      </c>
    </row>
    <row r="1749" spans="10:14">
      <c r="J1749" s="1" t="s">
        <v>6691</v>
      </c>
      <c r="K1749" s="20" t="str">
        <f>TEXT(J1749,"YYYY")</f>
        <v>2015</v>
      </c>
      <c r="L1749" s="1">
        <f>H1749-(TEXT(I1749,"YYYY")-TEXT(J1749,"YYYY"))</f>
        <v>115</v>
      </c>
      <c r="M1749" s="1" t="s">
        <v>60</v>
      </c>
      <c r="N1749" s="20" t="s">
        <v>53</v>
      </c>
    </row>
    <row r="1750" spans="10:14">
      <c r="J1750" s="1" t="s">
        <v>3807</v>
      </c>
      <c r="K1750" s="20" t="str">
        <f>TEXT(J1750,"YYYY")</f>
        <v>2015</v>
      </c>
      <c r="L1750" s="1">
        <f>H1750-(TEXT(I1750,"YYYY")-TEXT(J1750,"YYYY"))</f>
        <v>115</v>
      </c>
      <c r="M1750" s="1" t="s">
        <v>79</v>
      </c>
      <c r="N1750" s="20" t="s">
        <v>53</v>
      </c>
    </row>
    <row r="1751" spans="10:14">
      <c r="J1751" s="1" t="s">
        <v>5034</v>
      </c>
      <c r="K1751" s="20" t="str">
        <f>TEXT(J1751,"YYYY")</f>
        <v>2015</v>
      </c>
      <c r="L1751" s="1">
        <f>H1751-(TEXT(I1751,"YYYY")-TEXT(J1751,"YYYY"))</f>
        <v>115</v>
      </c>
      <c r="M1751" s="1" t="s">
        <v>60</v>
      </c>
      <c r="N1751" s="20" t="s">
        <v>53</v>
      </c>
    </row>
    <row r="1752" spans="10:14">
      <c r="J1752" s="1" t="s">
        <v>1222</v>
      </c>
      <c r="K1752" s="20" t="str">
        <f>TEXT(J1752,"YYYY")</f>
        <v>2015</v>
      </c>
      <c r="L1752" s="1">
        <f>H1752-(TEXT(I1752,"YYYY")-TEXT(J1752,"YYYY"))</f>
        <v>115</v>
      </c>
      <c r="M1752" s="1" t="s">
        <v>79</v>
      </c>
      <c r="N1752" s="20" t="s">
        <v>53</v>
      </c>
    </row>
    <row r="1753" spans="10:14">
      <c r="J1753" s="1" t="s">
        <v>1222</v>
      </c>
      <c r="K1753" s="20" t="str">
        <f>TEXT(J1753,"YYYY")</f>
        <v>2015</v>
      </c>
      <c r="L1753" s="1">
        <f>H1753-(TEXT(I1753,"YYYY")-TEXT(J1753,"YYYY"))</f>
        <v>115</v>
      </c>
      <c r="M1753" s="1" t="s">
        <v>79</v>
      </c>
      <c r="N1753" s="20" t="s">
        <v>53</v>
      </c>
    </row>
    <row r="1754" spans="10:14">
      <c r="J1754" s="1" t="s">
        <v>1163</v>
      </c>
      <c r="K1754" s="20" t="str">
        <f>TEXT(J1754,"YYYY")</f>
        <v>2015</v>
      </c>
      <c r="L1754" s="1">
        <f>H1754-(TEXT(I1754,"YYYY")-TEXT(J1754,"YYYY"))</f>
        <v>115</v>
      </c>
      <c r="M1754" s="1" t="s">
        <v>60</v>
      </c>
      <c r="N1754" s="20" t="s">
        <v>53</v>
      </c>
    </row>
    <row r="1755" spans="10:14">
      <c r="J1755" s="1" t="s">
        <v>1222</v>
      </c>
      <c r="K1755" s="20" t="str">
        <f>TEXT(J1755,"YYYY")</f>
        <v>2015</v>
      </c>
      <c r="L1755" s="1">
        <f>H1755-(TEXT(I1755,"YYYY")-TEXT(J1755,"YYYY"))</f>
        <v>115</v>
      </c>
      <c r="M1755" s="1" t="s">
        <v>79</v>
      </c>
      <c r="N1755" s="20" t="s">
        <v>53</v>
      </c>
    </row>
    <row r="1756" spans="10:14">
      <c r="J1756" s="1" t="s">
        <v>905</v>
      </c>
      <c r="K1756" s="20" t="str">
        <f>TEXT(J1756,"YYYY")</f>
        <v>2015</v>
      </c>
      <c r="L1756" s="1">
        <f>H1756-(TEXT(I1756,"YYYY")-TEXT(J1756,"YYYY"))</f>
        <v>115</v>
      </c>
      <c r="M1756" s="1" t="s">
        <v>60</v>
      </c>
      <c r="N1756" s="20" t="s">
        <v>53</v>
      </c>
    </row>
    <row r="1757" spans="10:14">
      <c r="J1757" s="1" t="s">
        <v>892</v>
      </c>
      <c r="K1757" s="20" t="str">
        <f>TEXT(J1757,"YYYY")</f>
        <v>2015</v>
      </c>
      <c r="L1757" s="1">
        <f>H1757-(TEXT(I1757,"YYYY")-TEXT(J1757,"YYYY"))</f>
        <v>115</v>
      </c>
      <c r="M1757" s="1" t="s">
        <v>79</v>
      </c>
      <c r="N1757" s="20" t="s">
        <v>53</v>
      </c>
    </row>
    <row r="1758" spans="10:14">
      <c r="J1758" s="1" t="s">
        <v>1222</v>
      </c>
      <c r="K1758" s="20" t="str">
        <f>TEXT(J1758,"YYYY")</f>
        <v>2015</v>
      </c>
      <c r="L1758" s="1">
        <f>H1758-(TEXT(I1758,"YYYY")-TEXT(J1758,"YYYY"))</f>
        <v>115</v>
      </c>
      <c r="M1758" s="1" t="s">
        <v>79</v>
      </c>
      <c r="N1758" s="20" t="s">
        <v>53</v>
      </c>
    </row>
    <row r="1759" spans="10:14">
      <c r="J1759" s="1" t="s">
        <v>1067</v>
      </c>
      <c r="K1759" s="20" t="str">
        <f>TEXT(J1759,"YYYY")</f>
        <v>2015</v>
      </c>
      <c r="L1759" s="1">
        <f>H1759-(TEXT(I1759,"YYYY")-TEXT(J1759,"YYYY"))</f>
        <v>115</v>
      </c>
      <c r="M1759" s="1" t="s">
        <v>79</v>
      </c>
      <c r="N1759" s="20" t="s">
        <v>53</v>
      </c>
    </row>
    <row r="1760" spans="10:14">
      <c r="J1760" s="1" t="s">
        <v>6936</v>
      </c>
      <c r="K1760" s="20" t="str">
        <f>TEXT(J1760,"YYYY")</f>
        <v>2015</v>
      </c>
      <c r="L1760" s="1">
        <f>H1760-(TEXT(I1760,"YYYY")-TEXT(J1760,"YYYY"))</f>
        <v>115</v>
      </c>
      <c r="M1760" s="1" t="s">
        <v>60</v>
      </c>
      <c r="N1760" s="20" t="s">
        <v>53</v>
      </c>
    </row>
    <row r="1761" spans="10:14">
      <c r="J1761" s="1" t="s">
        <v>1163</v>
      </c>
      <c r="K1761" s="20" t="str">
        <f>TEXT(J1761,"YYYY")</f>
        <v>2015</v>
      </c>
      <c r="L1761" s="1">
        <f>H1761-(TEXT(I1761,"YYYY")-TEXT(J1761,"YYYY"))</f>
        <v>115</v>
      </c>
      <c r="M1761" s="1" t="s">
        <v>60</v>
      </c>
      <c r="N1761" s="20" t="s">
        <v>53</v>
      </c>
    </row>
    <row r="1762" spans="10:14">
      <c r="J1762" s="1" t="s">
        <v>1222</v>
      </c>
      <c r="K1762" s="20" t="str">
        <f>TEXT(J1762,"YYYY")</f>
        <v>2015</v>
      </c>
      <c r="L1762" s="1">
        <f>H1762-(TEXT(I1762,"YYYY")-TEXT(J1762,"YYYY"))</f>
        <v>115</v>
      </c>
      <c r="M1762" s="1" t="s">
        <v>79</v>
      </c>
      <c r="N1762" s="20" t="s">
        <v>53</v>
      </c>
    </row>
    <row r="1763" spans="10:14">
      <c r="J1763" s="1" t="s">
        <v>384</v>
      </c>
      <c r="K1763" s="20" t="str">
        <f>TEXT(J1763,"YYYY")</f>
        <v>2015</v>
      </c>
      <c r="L1763" s="1">
        <f>H1763-(TEXT(I1763,"YYYY")-TEXT(J1763,"YYYY"))</f>
        <v>115</v>
      </c>
      <c r="M1763" s="1" t="s">
        <v>60</v>
      </c>
      <c r="N1763" s="20" t="s">
        <v>53</v>
      </c>
    </row>
    <row r="1764" spans="10:14">
      <c r="J1764" s="1" t="s">
        <v>1163</v>
      </c>
      <c r="K1764" s="20" t="str">
        <f>TEXT(J1764,"YYYY")</f>
        <v>2015</v>
      </c>
      <c r="L1764" s="1">
        <f>H1764-(TEXT(I1764,"YYYY")-TEXT(J1764,"YYYY"))</f>
        <v>115</v>
      </c>
      <c r="M1764" s="1" t="s">
        <v>60</v>
      </c>
      <c r="N1764" s="20" t="s">
        <v>53</v>
      </c>
    </row>
    <row r="1765" spans="10:14">
      <c r="J1765" s="1" t="s">
        <v>1222</v>
      </c>
      <c r="K1765" s="20" t="str">
        <f>TEXT(J1765,"YYYY")</f>
        <v>2015</v>
      </c>
      <c r="L1765" s="1">
        <f>H1765-(TEXT(I1765,"YYYY")-TEXT(J1765,"YYYY"))</f>
        <v>115</v>
      </c>
      <c r="M1765" s="1" t="s">
        <v>79</v>
      </c>
      <c r="N1765" s="20" t="s">
        <v>53</v>
      </c>
    </row>
    <row r="1766" spans="10:14">
      <c r="J1766" s="1" t="s">
        <v>171</v>
      </c>
      <c r="K1766" s="20" t="str">
        <f>TEXT(J1766,"YYYY")</f>
        <v>2015</v>
      </c>
      <c r="L1766" s="1">
        <f>H1766-(TEXT(I1766,"YYYY")-TEXT(J1766,"YYYY"))</f>
        <v>115</v>
      </c>
      <c r="M1766" s="1" t="s">
        <v>79</v>
      </c>
      <c r="N1766" s="20" t="s">
        <v>53</v>
      </c>
    </row>
    <row r="1767" spans="10:14">
      <c r="J1767" s="1" t="s">
        <v>1067</v>
      </c>
      <c r="K1767" s="20" t="str">
        <f>TEXT(J1767,"YYYY")</f>
        <v>2015</v>
      </c>
      <c r="L1767" s="1">
        <f>H1767-(TEXT(I1767,"YYYY")-TEXT(J1767,"YYYY"))</f>
        <v>115</v>
      </c>
      <c r="M1767" s="1" t="s">
        <v>79</v>
      </c>
      <c r="N1767" s="20" t="s">
        <v>53</v>
      </c>
    </row>
    <row r="1768" spans="10:14">
      <c r="J1768" s="1" t="s">
        <v>6104</v>
      </c>
      <c r="K1768" s="20" t="str">
        <f>TEXT(J1768,"YYYY")</f>
        <v>2015</v>
      </c>
      <c r="L1768" s="1">
        <f>H1768-(TEXT(I1768,"YYYY")-TEXT(J1768,"YYYY"))</f>
        <v>115</v>
      </c>
      <c r="M1768" s="1" t="s">
        <v>60</v>
      </c>
      <c r="N1768" s="20" t="s">
        <v>53</v>
      </c>
    </row>
    <row r="1769" spans="10:14">
      <c r="J1769" s="1" t="s">
        <v>384</v>
      </c>
      <c r="K1769" s="20" t="str">
        <f>TEXT(J1769,"YYYY")</f>
        <v>2015</v>
      </c>
      <c r="L1769" s="1">
        <f>H1769-(TEXT(I1769,"YYYY")-TEXT(J1769,"YYYY"))</f>
        <v>115</v>
      </c>
      <c r="M1769" s="1" t="s">
        <v>60</v>
      </c>
      <c r="N1769" s="20" t="s">
        <v>53</v>
      </c>
    </row>
    <row r="1770" spans="10:14">
      <c r="J1770" s="1" t="s">
        <v>5369</v>
      </c>
      <c r="K1770" s="20" t="str">
        <f>TEXT(J1770,"YYYY")</f>
        <v>2015</v>
      </c>
      <c r="L1770" s="1">
        <f>H1770-(TEXT(I1770,"YYYY")-TEXT(J1770,"YYYY"))</f>
        <v>115</v>
      </c>
      <c r="M1770" s="1" t="s">
        <v>60</v>
      </c>
      <c r="N1770" s="20" t="s">
        <v>53</v>
      </c>
    </row>
    <row r="1771" spans="10:14">
      <c r="J1771" s="1" t="s">
        <v>905</v>
      </c>
      <c r="K1771" s="20" t="str">
        <f>TEXT(J1771,"YYYY")</f>
        <v>2015</v>
      </c>
      <c r="L1771" s="1">
        <f>H1771-(TEXT(I1771,"YYYY")-TEXT(J1771,"YYYY"))</f>
        <v>115</v>
      </c>
      <c r="M1771" s="1" t="s">
        <v>79</v>
      </c>
      <c r="N1771" s="20" t="s">
        <v>53</v>
      </c>
    </row>
    <row r="1772" spans="10:14">
      <c r="J1772" s="1" t="s">
        <v>1222</v>
      </c>
      <c r="K1772" s="20" t="str">
        <f>TEXT(J1772,"YYYY")</f>
        <v>2015</v>
      </c>
      <c r="L1772" s="1">
        <f>H1772-(TEXT(I1772,"YYYY")-TEXT(J1772,"YYYY"))</f>
        <v>115</v>
      </c>
      <c r="M1772" s="1" t="s">
        <v>60</v>
      </c>
      <c r="N1772" s="20" t="s">
        <v>53</v>
      </c>
    </row>
    <row r="1773" spans="10:14">
      <c r="J1773" s="1" t="s">
        <v>5747</v>
      </c>
      <c r="K1773" s="20" t="str">
        <f>TEXT(J1773,"YYYY")</f>
        <v>2015</v>
      </c>
      <c r="L1773" s="1">
        <f>H1773-(TEXT(I1773,"YYYY")-TEXT(J1773,"YYYY"))</f>
        <v>115</v>
      </c>
      <c r="M1773" s="1" t="s">
        <v>60</v>
      </c>
      <c r="N1773" s="20" t="s">
        <v>53</v>
      </c>
    </row>
    <row r="1774" spans="10:14">
      <c r="J1774" s="1" t="s">
        <v>6940</v>
      </c>
      <c r="K1774" s="20" t="str">
        <f>TEXT(J1774,"YYYY")</f>
        <v>2015</v>
      </c>
      <c r="L1774" s="1">
        <f>H1774-(TEXT(I1774,"YYYY")-TEXT(J1774,"YYYY"))</f>
        <v>115</v>
      </c>
      <c r="M1774" s="1" t="s">
        <v>60</v>
      </c>
      <c r="N1774" s="20" t="s">
        <v>53</v>
      </c>
    </row>
    <row r="1775" spans="10:14">
      <c r="J1775" s="1" t="s">
        <v>1422</v>
      </c>
      <c r="K1775" s="20" t="str">
        <f>TEXT(J1775,"YYYY")</f>
        <v>2015</v>
      </c>
      <c r="L1775" s="1">
        <f>H1775-(TEXT(I1775,"YYYY")-TEXT(J1775,"YYYY"))</f>
        <v>115</v>
      </c>
      <c r="M1775" s="1" t="s">
        <v>60</v>
      </c>
      <c r="N1775" s="20" t="s">
        <v>53</v>
      </c>
    </row>
    <row r="1776" spans="10:14">
      <c r="J1776" s="1" t="s">
        <v>6255</v>
      </c>
      <c r="K1776" s="20" t="str">
        <f>TEXT(J1776,"YYYY")</f>
        <v>2015</v>
      </c>
      <c r="L1776" s="1">
        <f>H1776-(TEXT(I1776,"YYYY")-TEXT(J1776,"YYYY"))</f>
        <v>115</v>
      </c>
      <c r="M1776" s="1" t="s">
        <v>79</v>
      </c>
      <c r="N1776" s="20" t="s">
        <v>53</v>
      </c>
    </row>
    <row r="1777" spans="10:14">
      <c r="J1777" s="1" t="s">
        <v>7211</v>
      </c>
      <c r="K1777" s="20" t="str">
        <f>TEXT(J1777,"YYYY")</f>
        <v>2015</v>
      </c>
      <c r="L1777" s="1">
        <f>H1777-(TEXT(I1777,"YYYY")-TEXT(J1777,"YYYY"))</f>
        <v>115</v>
      </c>
      <c r="M1777" s="1" t="s">
        <v>79</v>
      </c>
      <c r="N1777" s="20" t="s">
        <v>53</v>
      </c>
    </row>
    <row r="1778" spans="10:14">
      <c r="J1778" s="1" t="s">
        <v>892</v>
      </c>
      <c r="K1778" s="20" t="str">
        <f>TEXT(J1778,"YYYY")</f>
        <v>2015</v>
      </c>
      <c r="L1778" s="1">
        <f>H1778-(TEXT(I1778,"YYYY")-TEXT(J1778,"YYYY"))</f>
        <v>115</v>
      </c>
      <c r="M1778" s="1" t="s">
        <v>79</v>
      </c>
      <c r="N1778" s="20" t="s">
        <v>53</v>
      </c>
    </row>
    <row r="1779" spans="10:14">
      <c r="J1779" s="1" t="s">
        <v>8116</v>
      </c>
      <c r="K1779" s="20" t="str">
        <f>TEXT(J1779,"YYYY")</f>
        <v>2015</v>
      </c>
      <c r="L1779" s="1">
        <f>H1779-(TEXT(I1779,"YYYY")-TEXT(J1779,"YYYY"))</f>
        <v>115</v>
      </c>
      <c r="M1779" s="1" t="s">
        <v>79</v>
      </c>
      <c r="N1779" s="20" t="s">
        <v>53</v>
      </c>
    </row>
    <row r="1780" spans="10:14">
      <c r="J1780" s="1" t="s">
        <v>4519</v>
      </c>
      <c r="K1780" s="20" t="str">
        <f>TEXT(J1780,"YYYY")</f>
        <v>2015</v>
      </c>
      <c r="L1780" s="1">
        <f>H1780-(TEXT(I1780,"YYYY")-TEXT(J1780,"YYYY"))</f>
        <v>115</v>
      </c>
      <c r="M1780" s="1" t="s">
        <v>60</v>
      </c>
      <c r="N1780" s="20" t="s">
        <v>53</v>
      </c>
    </row>
    <row r="1781" spans="10:14">
      <c r="J1781" s="1" t="s">
        <v>8377</v>
      </c>
      <c r="K1781" s="20" t="str">
        <f>TEXT(J1781,"YYYY")</f>
        <v>2015</v>
      </c>
      <c r="L1781" s="1">
        <f>H1781-(TEXT(I1781,"YYYY")-TEXT(J1781,"YYYY"))</f>
        <v>115</v>
      </c>
      <c r="M1781" s="1" t="s">
        <v>79</v>
      </c>
      <c r="N1781" s="20" t="s">
        <v>53</v>
      </c>
    </row>
    <row r="1782" spans="10:14">
      <c r="J1782" s="1" t="s">
        <v>1222</v>
      </c>
      <c r="K1782" s="20" t="str">
        <f>TEXT(J1782,"YYYY")</f>
        <v>2015</v>
      </c>
      <c r="L1782" s="1">
        <f>H1782-(TEXT(I1782,"YYYY")-TEXT(J1782,"YYYY"))</f>
        <v>115</v>
      </c>
      <c r="M1782" s="1" t="s">
        <v>60</v>
      </c>
      <c r="N1782" s="20" t="s">
        <v>53</v>
      </c>
    </row>
    <row r="1783" spans="10:14">
      <c r="J1783" s="1" t="s">
        <v>6807</v>
      </c>
      <c r="K1783" s="20" t="str">
        <f>TEXT(J1783,"YYYY")</f>
        <v>2015</v>
      </c>
      <c r="L1783" s="1">
        <f>H1783-(TEXT(I1783,"YYYY")-TEXT(J1783,"YYYY"))</f>
        <v>115</v>
      </c>
      <c r="M1783" s="1" t="s">
        <v>79</v>
      </c>
      <c r="N1783" s="20" t="s">
        <v>53</v>
      </c>
    </row>
    <row r="1784" spans="10:14">
      <c r="J1784" s="1" t="s">
        <v>8890</v>
      </c>
      <c r="K1784" s="20" t="str">
        <f>TEXT(J1784,"YYYY")</f>
        <v>2015</v>
      </c>
      <c r="L1784" s="1">
        <f>H1784-(TEXT(I1784,"YYYY")-TEXT(J1784,"YYYY"))</f>
        <v>115</v>
      </c>
      <c r="M1784" s="1" t="s">
        <v>79</v>
      </c>
      <c r="N1784" s="20" t="s">
        <v>53</v>
      </c>
    </row>
    <row r="1785" spans="10:14">
      <c r="J1785" s="1" t="s">
        <v>6983</v>
      </c>
      <c r="K1785" s="20" t="str">
        <f>TEXT(J1785,"YYYY")</f>
        <v>2015</v>
      </c>
      <c r="L1785" s="1">
        <f>H1785-(TEXT(I1785,"YYYY")-TEXT(J1785,"YYYY"))</f>
        <v>115</v>
      </c>
      <c r="M1785" s="1" t="s">
        <v>60</v>
      </c>
      <c r="N1785" s="20" t="s">
        <v>53</v>
      </c>
    </row>
    <row r="1786" spans="10:14">
      <c r="J1786" s="1" t="s">
        <v>1222</v>
      </c>
      <c r="K1786" s="20" t="str">
        <f>TEXT(J1786,"YYYY")</f>
        <v>2015</v>
      </c>
      <c r="L1786" s="1">
        <f>H1786-(TEXT(I1786,"YYYY")-TEXT(J1786,"YYYY"))</f>
        <v>115</v>
      </c>
      <c r="M1786" s="1" t="s">
        <v>60</v>
      </c>
      <c r="N1786" s="20" t="s">
        <v>53</v>
      </c>
    </row>
    <row r="1787" spans="10:14">
      <c r="J1787" s="1" t="s">
        <v>905</v>
      </c>
      <c r="K1787" s="20" t="str">
        <f>TEXT(J1787,"YYYY")</f>
        <v>2015</v>
      </c>
      <c r="L1787" s="1">
        <f>H1787-(TEXT(I1787,"YYYY")-TEXT(J1787,"YYYY"))</f>
        <v>115</v>
      </c>
      <c r="M1787" s="1" t="s">
        <v>79</v>
      </c>
      <c r="N1787" s="20" t="s">
        <v>53</v>
      </c>
    </row>
    <row r="1788" spans="10:14">
      <c r="J1788" s="1" t="s">
        <v>1083</v>
      </c>
      <c r="K1788" s="20" t="str">
        <f>TEXT(J1788,"YYYY")</f>
        <v>2015</v>
      </c>
      <c r="L1788" s="1">
        <f>H1788-(TEXT(I1788,"YYYY")-TEXT(J1788,"YYYY"))</f>
        <v>115</v>
      </c>
      <c r="M1788" s="1" t="s">
        <v>60</v>
      </c>
      <c r="N1788" s="20" t="s">
        <v>53</v>
      </c>
    </row>
    <row r="1789" spans="10:14">
      <c r="J1789" s="1" t="s">
        <v>8890</v>
      </c>
      <c r="K1789" s="20" t="str">
        <f>TEXT(J1789,"YYYY")</f>
        <v>2015</v>
      </c>
      <c r="L1789" s="1">
        <f>H1789-(TEXT(I1789,"YYYY")-TEXT(J1789,"YYYY"))</f>
        <v>115</v>
      </c>
      <c r="M1789" s="1" t="s">
        <v>60</v>
      </c>
      <c r="N1789" s="20" t="s">
        <v>53</v>
      </c>
    </row>
    <row r="1790" spans="10:14">
      <c r="J1790" s="1" t="s">
        <v>1083</v>
      </c>
      <c r="K1790" s="20" t="str">
        <f>TEXT(J1790,"YYYY")</f>
        <v>2015</v>
      </c>
      <c r="L1790" s="1">
        <f>H1790-(TEXT(I1790,"YYYY")-TEXT(J1790,"YYYY"))</f>
        <v>115</v>
      </c>
      <c r="M1790" s="1" t="s">
        <v>60</v>
      </c>
      <c r="N1790" s="20" t="s">
        <v>53</v>
      </c>
    </row>
    <row r="1791" spans="10:14">
      <c r="J1791" s="1" t="s">
        <v>10744</v>
      </c>
      <c r="K1791" s="20" t="str">
        <f>TEXT(J1791,"YYYY")</f>
        <v>2015</v>
      </c>
      <c r="L1791" s="1">
        <f>H1791-(TEXT(I1791,"YYYY")-TEXT(J1791,"YYYY"))</f>
        <v>115</v>
      </c>
      <c r="M1791" s="1" t="s">
        <v>60</v>
      </c>
      <c r="N1791" s="20" t="s">
        <v>53</v>
      </c>
    </row>
    <row r="1792" spans="10:14">
      <c r="J1792" s="1" t="s">
        <v>1222</v>
      </c>
      <c r="K1792" s="20" t="str">
        <f>TEXT(J1792,"YYYY")</f>
        <v>2015</v>
      </c>
      <c r="L1792" s="1">
        <f>H1792-(TEXT(I1792,"YYYY")-TEXT(J1792,"YYYY"))</f>
        <v>115</v>
      </c>
      <c r="M1792" s="1" t="s">
        <v>79</v>
      </c>
      <c r="N1792" s="20" t="s">
        <v>53</v>
      </c>
    </row>
    <row r="1793" spans="10:14">
      <c r="J1793" s="1" t="s">
        <v>10812</v>
      </c>
      <c r="K1793" s="20" t="str">
        <f>TEXT(J1793,"YYYY")</f>
        <v>2015</v>
      </c>
      <c r="L1793" s="1">
        <f>H1793-(TEXT(I1793,"YYYY")-TEXT(J1793,"YYYY"))</f>
        <v>115</v>
      </c>
      <c r="M1793" s="1" t="s">
        <v>60</v>
      </c>
      <c r="N1793" s="20" t="s">
        <v>53</v>
      </c>
    </row>
    <row r="1794" spans="10:14">
      <c r="J1794" s="1" t="s">
        <v>11069</v>
      </c>
      <c r="K1794" s="20" t="str">
        <f>TEXT(J1794,"YYYY")</f>
        <v>2015</v>
      </c>
      <c r="L1794" s="1">
        <f>H1794-(TEXT(I1794,"YYYY")-TEXT(J1794,"YYYY"))</f>
        <v>115</v>
      </c>
      <c r="M1794" s="1" t="s">
        <v>60</v>
      </c>
      <c r="N1794" s="20" t="s">
        <v>53</v>
      </c>
    </row>
    <row r="1795" spans="10:14">
      <c r="J1795" s="1" t="s">
        <v>11380</v>
      </c>
      <c r="K1795" s="20" t="str">
        <f>TEXT(J1795,"YYYY")</f>
        <v>2015</v>
      </c>
      <c r="L1795" s="1">
        <f>H1795-(TEXT(I1795,"YYYY")-TEXT(J1795,"YYYY"))</f>
        <v>115</v>
      </c>
      <c r="M1795" s="1" t="s">
        <v>60</v>
      </c>
      <c r="N1795" s="20" t="s">
        <v>53</v>
      </c>
    </row>
    <row r="1796" spans="10:14">
      <c r="J1796" s="1" t="s">
        <v>1422</v>
      </c>
      <c r="K1796" s="20" t="str">
        <f>TEXT(J1796,"YYYY")</f>
        <v>2015</v>
      </c>
      <c r="L1796" s="1">
        <f>H1796-(TEXT(I1796,"YYYY")-TEXT(J1796,"YYYY"))</f>
        <v>115</v>
      </c>
      <c r="M1796" s="1" t="s">
        <v>60</v>
      </c>
      <c r="N1796" s="20" t="s">
        <v>53</v>
      </c>
    </row>
    <row r="1797" spans="10:14">
      <c r="J1797" s="1" t="s">
        <v>5747</v>
      </c>
      <c r="K1797" s="20" t="str">
        <f>TEXT(J1797,"YYYY")</f>
        <v>2015</v>
      </c>
      <c r="L1797" s="1">
        <f>H1797-(TEXT(I1797,"YYYY")-TEXT(J1797,"YYYY"))</f>
        <v>115</v>
      </c>
      <c r="M1797" s="1" t="s">
        <v>60</v>
      </c>
      <c r="N1797" s="20" t="s">
        <v>53</v>
      </c>
    </row>
    <row r="1798" spans="10:14">
      <c r="J1798" s="1" t="s">
        <v>6255</v>
      </c>
      <c r="K1798" s="20" t="str">
        <f>TEXT(J1798,"YYYY")</f>
        <v>2015</v>
      </c>
      <c r="L1798" s="1">
        <f>H1798-(TEXT(I1798,"YYYY")-TEXT(J1798,"YYYY"))</f>
        <v>115</v>
      </c>
      <c r="M1798" s="1" t="s">
        <v>60</v>
      </c>
      <c r="N1798" s="20" t="s">
        <v>53</v>
      </c>
    </row>
    <row r="1799" spans="10:14">
      <c r="J1799" s="1" t="s">
        <v>1067</v>
      </c>
      <c r="K1799" s="20" t="str">
        <f>TEXT(J1799,"YYYY")</f>
        <v>2015</v>
      </c>
      <c r="L1799" s="1">
        <f>H1799-(TEXT(I1799,"YYYY")-TEXT(J1799,"YYYY"))</f>
        <v>115</v>
      </c>
      <c r="M1799" s="1" t="s">
        <v>79</v>
      </c>
      <c r="N1799" s="20" t="s">
        <v>53</v>
      </c>
    </row>
    <row r="1800" spans="10:14">
      <c r="J1800" s="1" t="s">
        <v>1163</v>
      </c>
      <c r="K1800" s="20" t="str">
        <f>TEXT(J1800,"YYYY")</f>
        <v>2015</v>
      </c>
      <c r="L1800" s="1">
        <f>H1800-(TEXT(I1800,"YYYY")-TEXT(J1800,"YYYY"))</f>
        <v>115</v>
      </c>
      <c r="M1800" s="1" t="s">
        <v>60</v>
      </c>
      <c r="N1800" s="20" t="s">
        <v>53</v>
      </c>
    </row>
    <row r="1801" spans="10:14">
      <c r="J1801" s="1" t="s">
        <v>905</v>
      </c>
      <c r="K1801" s="20" t="str">
        <f>TEXT(J1801,"YYYY")</f>
        <v>2015</v>
      </c>
      <c r="L1801" s="1">
        <f>H1801-(TEXT(I1801,"YYYY")-TEXT(J1801,"YYYY"))</f>
        <v>115</v>
      </c>
      <c r="M1801" s="1" t="s">
        <v>79</v>
      </c>
      <c r="N1801" s="20" t="s">
        <v>53</v>
      </c>
    </row>
    <row r="1802" spans="10:14">
      <c r="J1802" s="1" t="s">
        <v>892</v>
      </c>
      <c r="K1802" s="20" t="str">
        <f>TEXT(J1802,"YYYY")</f>
        <v>2015</v>
      </c>
      <c r="L1802" s="1">
        <f>H1802-(TEXT(I1802,"YYYY")-TEXT(J1802,"YYYY"))</f>
        <v>115</v>
      </c>
      <c r="M1802" s="1" t="s">
        <v>79</v>
      </c>
      <c r="N1802" s="20" t="s">
        <v>53</v>
      </c>
    </row>
    <row r="1803" spans="10:14">
      <c r="J1803" s="1" t="s">
        <v>905</v>
      </c>
      <c r="K1803" s="20" t="str">
        <f>TEXT(J1803,"YYYY")</f>
        <v>2015</v>
      </c>
      <c r="L1803" s="1">
        <f>H1803-(TEXT(I1803,"YYYY")-TEXT(J1803,"YYYY"))</f>
        <v>115</v>
      </c>
      <c r="M1803" s="1" t="s">
        <v>79</v>
      </c>
      <c r="N1803" s="20" t="s">
        <v>53</v>
      </c>
    </row>
    <row r="1804" spans="10:14">
      <c r="J1804" s="1" t="s">
        <v>1067</v>
      </c>
      <c r="K1804" s="20" t="str">
        <f>TEXT(J1804,"YYYY")</f>
        <v>2015</v>
      </c>
      <c r="L1804" s="1">
        <f>H1804-(TEXT(I1804,"YYYY")-TEXT(J1804,"YYYY"))</f>
        <v>115</v>
      </c>
      <c r="M1804" s="1" t="s">
        <v>79</v>
      </c>
      <c r="N1804" s="20" t="s">
        <v>53</v>
      </c>
    </row>
    <row r="1805" spans="10:14">
      <c r="J1805" s="1" t="s">
        <v>6104</v>
      </c>
      <c r="K1805" s="20" t="str">
        <f>TEXT(J1805,"YYYY")</f>
        <v>2015</v>
      </c>
      <c r="L1805" s="1">
        <f>H1805-(TEXT(I1805,"YYYY")-TEXT(J1805,"YYYY"))</f>
        <v>115</v>
      </c>
      <c r="M1805" s="1" t="s">
        <v>60</v>
      </c>
      <c r="N1805" s="20" t="s">
        <v>53</v>
      </c>
    </row>
    <row r="1806" spans="10:14">
      <c r="J1806" s="1" t="s">
        <v>1163</v>
      </c>
      <c r="K1806" s="20" t="str">
        <f>TEXT(J1806,"YYYY")</f>
        <v>2015</v>
      </c>
      <c r="L1806" s="1">
        <f>H1806-(TEXT(I1806,"YYYY")-TEXT(J1806,"YYYY"))</f>
        <v>115</v>
      </c>
      <c r="M1806" s="1" t="s">
        <v>79</v>
      </c>
      <c r="N1806" s="20" t="s">
        <v>53</v>
      </c>
    </row>
    <row r="1807" spans="10:14">
      <c r="J1807" s="1" t="s">
        <v>1222</v>
      </c>
      <c r="K1807" s="20" t="str">
        <f>TEXT(J1807,"YYYY")</f>
        <v>2015</v>
      </c>
      <c r="L1807" s="1">
        <f>H1807-(TEXT(I1807,"YYYY")-TEXT(J1807,"YYYY"))</f>
        <v>115</v>
      </c>
      <c r="M1807" s="1" t="s">
        <v>60</v>
      </c>
      <c r="N1807" s="20" t="s">
        <v>53</v>
      </c>
    </row>
    <row r="1808" spans="10:14">
      <c r="J1808" s="1" t="s">
        <v>6104</v>
      </c>
      <c r="K1808" s="20" t="str">
        <f>TEXT(J1808,"YYYY")</f>
        <v>2015</v>
      </c>
      <c r="L1808" s="1">
        <f>H1808-(TEXT(I1808,"YYYY")-TEXT(J1808,"YYYY"))</f>
        <v>115</v>
      </c>
      <c r="M1808" s="1" t="s">
        <v>79</v>
      </c>
      <c r="N1808" s="20" t="s">
        <v>53</v>
      </c>
    </row>
    <row r="1809" spans="10:14">
      <c r="J1809" s="1" t="s">
        <v>1163</v>
      </c>
      <c r="K1809" s="20" t="str">
        <f>TEXT(J1809,"YYYY")</f>
        <v>2015</v>
      </c>
      <c r="L1809" s="1">
        <f>H1809-(TEXT(I1809,"YYYY")-TEXT(J1809,"YYYY"))</f>
        <v>115</v>
      </c>
      <c r="M1809" s="1" t="s">
        <v>60</v>
      </c>
      <c r="N1809" s="20" t="s">
        <v>53</v>
      </c>
    </row>
    <row r="1810" spans="10:14">
      <c r="J1810" s="1" t="s">
        <v>905</v>
      </c>
      <c r="K1810" s="20" t="str">
        <f>TEXT(J1810,"YYYY")</f>
        <v>2015</v>
      </c>
      <c r="L1810" s="1">
        <f>H1810-(TEXT(I1810,"YYYY")-TEXT(J1810,"YYYY"))</f>
        <v>115</v>
      </c>
      <c r="M1810" s="1" t="s">
        <v>60</v>
      </c>
      <c r="N1810" s="20" t="s">
        <v>53</v>
      </c>
    </row>
    <row r="1811" spans="10:14">
      <c r="J1811" s="1" t="s">
        <v>6104</v>
      </c>
      <c r="K1811" s="20" t="str">
        <f>TEXT(J1811,"YYYY")</f>
        <v>2015</v>
      </c>
      <c r="L1811" s="1">
        <f>H1811-(TEXT(I1811,"YYYY")-TEXT(J1811,"YYYY"))</f>
        <v>115</v>
      </c>
      <c r="M1811" s="1" t="s">
        <v>60</v>
      </c>
      <c r="N1811" s="20" t="s">
        <v>53</v>
      </c>
    </row>
    <row r="1812" spans="10:14">
      <c r="J1812" s="1" t="s">
        <v>4622</v>
      </c>
      <c r="K1812" s="20" t="str">
        <f>TEXT(J1812,"YYYY")</f>
        <v>2015</v>
      </c>
      <c r="L1812" s="1">
        <f>H1812-(TEXT(I1812,"YYYY")-TEXT(J1812,"YYYY"))</f>
        <v>115</v>
      </c>
      <c r="M1812" s="1" t="s">
        <v>79</v>
      </c>
      <c r="N1812" s="20" t="s">
        <v>53</v>
      </c>
    </row>
    <row r="1813" spans="10:14">
      <c r="J1813" s="1" t="s">
        <v>1222</v>
      </c>
      <c r="K1813" s="20" t="str">
        <f>TEXT(J1813,"YYYY")</f>
        <v>2015</v>
      </c>
      <c r="L1813" s="1">
        <f>H1813-(TEXT(I1813,"YYYY")-TEXT(J1813,"YYYY"))</f>
        <v>115</v>
      </c>
      <c r="M1813" s="1" t="s">
        <v>79</v>
      </c>
      <c r="N1813" s="20" t="s">
        <v>53</v>
      </c>
    </row>
    <row r="1814" spans="10:14">
      <c r="J1814" s="1" t="s">
        <v>5747</v>
      </c>
      <c r="K1814" s="20" t="str">
        <f>TEXT(J1814,"YYYY")</f>
        <v>2015</v>
      </c>
      <c r="L1814" s="1">
        <f>H1814-(TEXT(I1814,"YYYY")-TEXT(J1814,"YYYY"))</f>
        <v>115</v>
      </c>
      <c r="M1814" s="1" t="s">
        <v>79</v>
      </c>
      <c r="N1814" s="20" t="s">
        <v>53</v>
      </c>
    </row>
    <row r="1815" spans="10:14">
      <c r="J1815" s="1" t="s">
        <v>5747</v>
      </c>
      <c r="K1815" s="20" t="str">
        <f>TEXT(J1815,"YYYY")</f>
        <v>2015</v>
      </c>
      <c r="L1815" s="1">
        <f>H1815-(TEXT(I1815,"YYYY")-TEXT(J1815,"YYYY"))</f>
        <v>115</v>
      </c>
      <c r="M1815" s="1" t="s">
        <v>79</v>
      </c>
      <c r="N1815" s="20" t="s">
        <v>53</v>
      </c>
    </row>
    <row r="1816" spans="10:14">
      <c r="J1816" s="1" t="s">
        <v>1163</v>
      </c>
      <c r="K1816" s="20" t="str">
        <f>TEXT(J1816,"YYYY")</f>
        <v>2015</v>
      </c>
      <c r="L1816" s="1">
        <f>H1816-(TEXT(I1816,"YYYY")-TEXT(J1816,"YYYY"))</f>
        <v>115</v>
      </c>
      <c r="M1816" s="1" t="s">
        <v>60</v>
      </c>
      <c r="N1816" s="20" t="s">
        <v>53</v>
      </c>
    </row>
    <row r="1817" spans="10:14">
      <c r="J1817" s="1" t="s">
        <v>6710</v>
      </c>
      <c r="K1817" s="20" t="str">
        <f>TEXT(J1817,"YYYY")</f>
        <v>2015</v>
      </c>
      <c r="L1817" s="1">
        <f>H1817-(TEXT(I1817,"YYYY")-TEXT(J1817,"YYYY"))</f>
        <v>115</v>
      </c>
      <c r="M1817" s="1" t="s">
        <v>60</v>
      </c>
      <c r="N1817" s="20" t="s">
        <v>53</v>
      </c>
    </row>
    <row r="1818" spans="10:14">
      <c r="J1818" s="1" t="s">
        <v>5747</v>
      </c>
      <c r="K1818" s="20" t="str">
        <f>TEXT(J1818,"YYYY")</f>
        <v>2015</v>
      </c>
      <c r="L1818" s="1">
        <f>H1818-(TEXT(I1818,"YYYY")-TEXT(J1818,"YYYY"))</f>
        <v>115</v>
      </c>
      <c r="M1818" s="1" t="s">
        <v>60</v>
      </c>
      <c r="N1818" s="20" t="s">
        <v>53</v>
      </c>
    </row>
    <row r="1819" spans="10:14">
      <c r="J1819" s="1" t="s">
        <v>6255</v>
      </c>
      <c r="K1819" s="20" t="str">
        <f>TEXT(J1819,"YYYY")</f>
        <v>2015</v>
      </c>
      <c r="L1819" s="1">
        <f>H1819-(TEXT(I1819,"YYYY")-TEXT(J1819,"YYYY"))</f>
        <v>115</v>
      </c>
      <c r="M1819" s="1" t="s">
        <v>79</v>
      </c>
      <c r="N1819" s="20" t="s">
        <v>53</v>
      </c>
    </row>
    <row r="1820" spans="10:14">
      <c r="J1820" s="1" t="s">
        <v>11787</v>
      </c>
      <c r="K1820" s="20" t="str">
        <f>TEXT(J1820,"YYYY")</f>
        <v>2015</v>
      </c>
      <c r="L1820" s="1">
        <f>H1820-(TEXT(I1820,"YYYY")-TEXT(J1820,"YYYY"))</f>
        <v>115</v>
      </c>
      <c r="M1820" s="1" t="s">
        <v>60</v>
      </c>
      <c r="N1820" s="20" t="s">
        <v>53</v>
      </c>
    </row>
    <row r="1821" spans="10:14">
      <c r="J1821" s="1" t="s">
        <v>892</v>
      </c>
      <c r="K1821" s="20" t="str">
        <f>TEXT(J1821,"YYYY")</f>
        <v>2015</v>
      </c>
      <c r="L1821" s="1">
        <f>H1821-(TEXT(I1821,"YYYY")-TEXT(J1821,"YYYY"))</f>
        <v>115</v>
      </c>
      <c r="M1821" s="1" t="s">
        <v>60</v>
      </c>
      <c r="N1821" s="20" t="s">
        <v>53</v>
      </c>
    </row>
    <row r="1822" spans="10:14">
      <c r="J1822" s="1" t="s">
        <v>11792</v>
      </c>
      <c r="K1822" s="20" t="str">
        <f>TEXT(J1822,"YYYY")</f>
        <v>2015</v>
      </c>
      <c r="L1822" s="1">
        <f>H1822-(TEXT(I1822,"YYYY")-TEXT(J1822,"YYYY"))</f>
        <v>115</v>
      </c>
      <c r="M1822" s="1" t="s">
        <v>79</v>
      </c>
      <c r="N1822" s="20" t="s">
        <v>53</v>
      </c>
    </row>
    <row r="1823" spans="10:14">
      <c r="J1823" s="1" t="s">
        <v>11784</v>
      </c>
      <c r="K1823" s="20" t="str">
        <f>TEXT(J1823,"YYYY")</f>
        <v>2015</v>
      </c>
      <c r="L1823" s="1">
        <f>H1823-(TEXT(I1823,"YYYY")-TEXT(J1823,"YYYY"))</f>
        <v>115</v>
      </c>
      <c r="M1823" s="1" t="s">
        <v>60</v>
      </c>
      <c r="N1823" s="20" t="s">
        <v>53</v>
      </c>
    </row>
    <row r="1824" spans="10:14">
      <c r="J1824" s="1" t="s">
        <v>4519</v>
      </c>
      <c r="K1824" s="20" t="str">
        <f>TEXT(J1824,"YYYY")</f>
        <v>2015</v>
      </c>
      <c r="L1824" s="1">
        <f>H1824-(TEXT(I1824,"YYYY")-TEXT(J1824,"YYYY"))</f>
        <v>115</v>
      </c>
      <c r="M1824" s="1" t="s">
        <v>60</v>
      </c>
      <c r="N1824" s="20" t="s">
        <v>53</v>
      </c>
    </row>
    <row r="1825" spans="10:14">
      <c r="J1825" s="1" t="s">
        <v>1222</v>
      </c>
      <c r="K1825" s="20" t="str">
        <f>TEXT(J1825,"YYYY")</f>
        <v>2015</v>
      </c>
      <c r="L1825" s="1">
        <f>H1825-(TEXT(I1825,"YYYY")-TEXT(J1825,"YYYY"))</f>
        <v>115</v>
      </c>
      <c r="M1825" s="1" t="s">
        <v>60</v>
      </c>
      <c r="N1825" s="20" t="s">
        <v>53</v>
      </c>
    </row>
    <row r="1826" spans="10:14">
      <c r="J1826" s="1" t="s">
        <v>11819</v>
      </c>
      <c r="K1826" s="20" t="str">
        <f>TEXT(J1826,"YYYY")</f>
        <v>2015</v>
      </c>
      <c r="L1826" s="1">
        <f>H1826-(TEXT(I1826,"YYYY")-TEXT(J1826,"YYYY"))</f>
        <v>115</v>
      </c>
      <c r="M1826" s="1" t="s">
        <v>60</v>
      </c>
      <c r="N1826" s="20" t="s">
        <v>53</v>
      </c>
    </row>
    <row r="1827" spans="10:14">
      <c r="J1827" s="1" t="s">
        <v>562</v>
      </c>
      <c r="K1827" s="20" t="str">
        <f>TEXT(J1827,"YYYY")</f>
        <v>2015</v>
      </c>
      <c r="L1827" s="1">
        <f>H1827-(TEXT(I1827,"YYYY")-TEXT(J1827,"YYYY"))</f>
        <v>115</v>
      </c>
      <c r="M1827" s="1" t="s">
        <v>79</v>
      </c>
      <c r="N1827" s="20" t="s">
        <v>53</v>
      </c>
    </row>
    <row r="1828" spans="10:14">
      <c r="J1828" s="1" t="s">
        <v>11818</v>
      </c>
      <c r="K1828" s="20" t="str">
        <f>TEXT(J1828,"YYYY")</f>
        <v>2015</v>
      </c>
      <c r="L1828" s="1">
        <f>H1828-(TEXT(I1828,"YYYY")-TEXT(J1828,"YYYY"))</f>
        <v>115</v>
      </c>
      <c r="M1828" s="1" t="s">
        <v>79</v>
      </c>
      <c r="N1828" s="20" t="s">
        <v>53</v>
      </c>
    </row>
    <row r="1829" spans="10:14">
      <c r="J1829" s="1" t="s">
        <v>892</v>
      </c>
      <c r="K1829" s="20" t="str">
        <f>TEXT(J1829,"YYYY")</f>
        <v>2015</v>
      </c>
      <c r="L1829" s="1">
        <f>H1829-(TEXT(I1829,"YYYY")-TEXT(J1829,"YYYY"))</f>
        <v>115</v>
      </c>
      <c r="M1829" s="1" t="s">
        <v>60</v>
      </c>
      <c r="N1829" s="20" t="s">
        <v>53</v>
      </c>
    </row>
    <row r="1830" spans="10:14">
      <c r="J1830" s="1" t="s">
        <v>6169</v>
      </c>
      <c r="K1830" s="20" t="str">
        <f>TEXT(J1830,"YYYY")</f>
        <v>2015</v>
      </c>
      <c r="L1830" s="1">
        <f>H1830-(TEXT(I1830,"YYYY")-TEXT(J1830,"YYYY"))</f>
        <v>115</v>
      </c>
      <c r="M1830" s="1" t="s">
        <v>60</v>
      </c>
      <c r="N1830" s="20" t="s">
        <v>53</v>
      </c>
    </row>
    <row r="1831" spans="10:14">
      <c r="J1831" s="1" t="s">
        <v>7362</v>
      </c>
      <c r="K1831" s="20" t="str">
        <f>TEXT(J1831,"YYYY")</f>
        <v>2015</v>
      </c>
      <c r="L1831" s="1">
        <f>H1831-(TEXT(I1831,"YYYY")-TEXT(J1831,"YYYY"))</f>
        <v>115</v>
      </c>
      <c r="M1831" s="1" t="s">
        <v>79</v>
      </c>
      <c r="N1831" s="20" t="s">
        <v>53</v>
      </c>
    </row>
    <row r="1832" spans="10:14">
      <c r="J1832" s="1" t="s">
        <v>1067</v>
      </c>
      <c r="K1832" s="20" t="str">
        <f>TEXT(J1832,"YYYY")</f>
        <v>2015</v>
      </c>
      <c r="L1832" s="1">
        <f>H1832-(TEXT(I1832,"YYYY")-TEXT(J1832,"YYYY"))</f>
        <v>115</v>
      </c>
      <c r="M1832" s="1" t="s">
        <v>79</v>
      </c>
      <c r="N1832" s="20" t="s">
        <v>53</v>
      </c>
    </row>
    <row r="1833" spans="10:14">
      <c r="J1833" s="1" t="s">
        <v>6255</v>
      </c>
      <c r="K1833" s="20" t="str">
        <f>TEXT(J1833,"YYYY")</f>
        <v>2015</v>
      </c>
      <c r="L1833" s="1">
        <f>H1833-(TEXT(I1833,"YYYY")-TEXT(J1833,"YYYY"))</f>
        <v>115</v>
      </c>
      <c r="M1833" s="1" t="s">
        <v>79</v>
      </c>
      <c r="N1833" s="20" t="s">
        <v>53</v>
      </c>
    </row>
    <row r="1834" spans="10:14">
      <c r="J1834" s="1" t="s">
        <v>384</v>
      </c>
      <c r="K1834" s="20" t="str">
        <f>TEXT(J1834,"YYYY")</f>
        <v>2015</v>
      </c>
      <c r="L1834" s="1">
        <f>H1834-(TEXT(I1834,"YYYY")-TEXT(J1834,"YYYY"))</f>
        <v>115</v>
      </c>
      <c r="M1834" s="1" t="s">
        <v>79</v>
      </c>
      <c r="N1834" s="20" t="s">
        <v>53</v>
      </c>
    </row>
    <row r="1835" spans="10:14">
      <c r="J1835" s="1" t="s">
        <v>11857</v>
      </c>
      <c r="K1835" s="20" t="str">
        <f>TEXT(J1835,"YYYY")</f>
        <v>2015</v>
      </c>
      <c r="L1835" s="1">
        <f>H1835-(TEXT(I1835,"YYYY")-TEXT(J1835,"YYYY"))</f>
        <v>115</v>
      </c>
      <c r="M1835" s="1" t="s">
        <v>60</v>
      </c>
      <c r="N1835" s="20" t="s">
        <v>53</v>
      </c>
    </row>
    <row r="1836" spans="10:14">
      <c r="J1836" s="1" t="s">
        <v>892</v>
      </c>
      <c r="K1836" s="20" t="str">
        <f>TEXT(J1836,"YYYY")</f>
        <v>2015</v>
      </c>
      <c r="L1836" s="1">
        <f>H1836-(TEXT(I1836,"YYYY")-TEXT(J1836,"YYYY"))</f>
        <v>115</v>
      </c>
      <c r="M1836" s="1" t="s">
        <v>60</v>
      </c>
      <c r="N1836" s="20" t="s">
        <v>53</v>
      </c>
    </row>
    <row r="1837" spans="10:14">
      <c r="J1837" s="1" t="s">
        <v>2246</v>
      </c>
      <c r="K1837" s="20" t="str">
        <f>TEXT(J1837,"YYYY")</f>
        <v>2015</v>
      </c>
      <c r="L1837" s="1">
        <f>H1837-(TEXT(I1837,"YYYY")-TEXT(J1837,"YYYY"))</f>
        <v>115</v>
      </c>
      <c r="M1837" s="1" t="s">
        <v>60</v>
      </c>
      <c r="N1837" s="20" t="s">
        <v>53</v>
      </c>
    </row>
    <row r="1838" spans="10:14">
      <c r="J1838" s="1" t="s">
        <v>1222</v>
      </c>
      <c r="K1838" s="20" t="str">
        <f>TEXT(J1838,"YYYY")</f>
        <v>2015</v>
      </c>
      <c r="L1838" s="1">
        <f>H1838-(TEXT(I1838,"YYYY")-TEXT(J1838,"YYYY"))</f>
        <v>115</v>
      </c>
      <c r="M1838" s="1" t="s">
        <v>60</v>
      </c>
      <c r="N1838" s="20" t="s">
        <v>53</v>
      </c>
    </row>
    <row r="1839" spans="10:14">
      <c r="J1839" s="1" t="s">
        <v>6255</v>
      </c>
      <c r="K1839" s="20" t="str">
        <f>TEXT(J1839,"YYYY")</f>
        <v>2015</v>
      </c>
      <c r="L1839" s="1">
        <f>H1839-(TEXT(I1839,"YYYY")-TEXT(J1839,"YYYY"))</f>
        <v>115</v>
      </c>
      <c r="M1839" s="1" t="s">
        <v>60</v>
      </c>
      <c r="N1839" s="20" t="s">
        <v>53</v>
      </c>
    </row>
    <row r="1840" spans="10:14">
      <c r="J1840" s="1" t="s">
        <v>6823</v>
      </c>
      <c r="K1840" s="20" t="str">
        <f>TEXT(J1840,"YYYY")</f>
        <v>2015</v>
      </c>
      <c r="L1840" s="1">
        <f>H1840-(TEXT(I1840,"YYYY")-TEXT(J1840,"YYYY"))</f>
        <v>115</v>
      </c>
      <c r="M1840" s="1" t="s">
        <v>60</v>
      </c>
      <c r="N1840" s="20" t="s">
        <v>53</v>
      </c>
    </row>
    <row r="1841" spans="10:14">
      <c r="J1841" s="1" t="s">
        <v>5747</v>
      </c>
      <c r="K1841" s="20" t="str">
        <f>TEXT(J1841,"YYYY")</f>
        <v>2015</v>
      </c>
      <c r="L1841" s="1">
        <f>H1841-(TEXT(I1841,"YYYY")-TEXT(J1841,"YYYY"))</f>
        <v>115</v>
      </c>
      <c r="M1841" s="1" t="s">
        <v>60</v>
      </c>
      <c r="N1841" s="20" t="s">
        <v>53</v>
      </c>
    </row>
    <row r="1842" spans="10:14">
      <c r="J1842" s="1" t="s">
        <v>1075</v>
      </c>
      <c r="K1842" s="20" t="str">
        <f>TEXT(J1842,"YYYY")</f>
        <v>2015</v>
      </c>
      <c r="L1842" s="1">
        <f>H1842-(TEXT(I1842,"YYYY")-TEXT(J1842,"YYYY"))</f>
        <v>115</v>
      </c>
      <c r="M1842" s="1" t="s">
        <v>60</v>
      </c>
      <c r="N1842" s="20" t="s">
        <v>53</v>
      </c>
    </row>
    <row r="1843" spans="10:14">
      <c r="J1843" s="1" t="s">
        <v>507</v>
      </c>
      <c r="K1843" s="20" t="str">
        <f>TEXT(J1843,"YYYY")</f>
        <v>2015</v>
      </c>
      <c r="L1843" s="1">
        <f>H1843-(TEXT(I1843,"YYYY")-TEXT(J1843,"YYYY"))</f>
        <v>115</v>
      </c>
      <c r="M1843" s="1" t="s">
        <v>79</v>
      </c>
      <c r="N1843" s="20" t="s">
        <v>53</v>
      </c>
    </row>
    <row r="1844" spans="10:14">
      <c r="J1844" s="1" t="s">
        <v>2770</v>
      </c>
      <c r="K1844" s="20" t="str">
        <f>TEXT(J1844,"YYYY")</f>
        <v>2015</v>
      </c>
      <c r="L1844" s="1">
        <f>H1844-(TEXT(I1844,"YYYY")-TEXT(J1844,"YYYY"))</f>
        <v>115</v>
      </c>
      <c r="M1844" s="1" t="s">
        <v>79</v>
      </c>
      <c r="N1844" s="20" t="s">
        <v>53</v>
      </c>
    </row>
    <row r="1845" spans="10:14">
      <c r="J1845" s="1" t="s">
        <v>6104</v>
      </c>
      <c r="K1845" s="20" t="str">
        <f>TEXT(J1845,"YYYY")</f>
        <v>2015</v>
      </c>
      <c r="L1845" s="1">
        <f>H1845-(TEXT(I1845,"YYYY")-TEXT(J1845,"YYYY"))</f>
        <v>115</v>
      </c>
      <c r="M1845" s="1" t="s">
        <v>79</v>
      </c>
      <c r="N1845" s="20" t="s">
        <v>53</v>
      </c>
    </row>
    <row r="1846" spans="10:14">
      <c r="J1846" s="1" t="s">
        <v>1067</v>
      </c>
      <c r="K1846" s="20" t="str">
        <f>TEXT(J1846,"YYYY")</f>
        <v>2015</v>
      </c>
      <c r="L1846" s="1">
        <f>H1846-(TEXT(I1846,"YYYY")-TEXT(J1846,"YYYY"))</f>
        <v>115</v>
      </c>
      <c r="M1846" s="1" t="s">
        <v>79</v>
      </c>
      <c r="N1846" s="20" t="s">
        <v>53</v>
      </c>
    </row>
    <row r="1847" spans="10:14">
      <c r="J1847" s="1" t="s">
        <v>1067</v>
      </c>
      <c r="K1847" s="20" t="str">
        <f>TEXT(J1847,"YYYY")</f>
        <v>2015</v>
      </c>
      <c r="L1847" s="1">
        <f>H1847-(TEXT(I1847,"YYYY")-TEXT(J1847,"YYYY"))</f>
        <v>115</v>
      </c>
      <c r="M1847" s="1" t="s">
        <v>60</v>
      </c>
      <c r="N1847" s="20" t="s">
        <v>53</v>
      </c>
    </row>
    <row r="1848" spans="10:14">
      <c r="J1848" s="1" t="s">
        <v>892</v>
      </c>
      <c r="K1848" s="20" t="str">
        <f>TEXT(J1848,"YYYY")</f>
        <v>2015</v>
      </c>
      <c r="L1848" s="1">
        <f>H1848-(TEXT(I1848,"YYYY")-TEXT(J1848,"YYYY"))</f>
        <v>115</v>
      </c>
      <c r="M1848" s="1" t="s">
        <v>60</v>
      </c>
      <c r="N1848" s="20" t="s">
        <v>53</v>
      </c>
    </row>
    <row r="1849" spans="10:14">
      <c r="J1849" s="1" t="s">
        <v>1222</v>
      </c>
      <c r="K1849" s="20" t="str">
        <f>TEXT(J1849,"YYYY")</f>
        <v>2015</v>
      </c>
      <c r="L1849" s="1">
        <f>H1849-(TEXT(I1849,"YYYY")-TEXT(J1849,"YYYY"))</f>
        <v>115</v>
      </c>
      <c r="M1849" s="1" t="s">
        <v>60</v>
      </c>
      <c r="N1849" s="20" t="s">
        <v>53</v>
      </c>
    </row>
    <row r="1850" spans="10:14">
      <c r="J1850" s="1" t="s">
        <v>4965</v>
      </c>
      <c r="K1850" s="20" t="str">
        <f>TEXT(J1850,"YYYY")</f>
        <v>2015</v>
      </c>
      <c r="L1850" s="1">
        <f>H1850-(TEXT(I1850,"YYYY")-TEXT(J1850,"YYYY"))</f>
        <v>115</v>
      </c>
      <c r="M1850" s="1" t="s">
        <v>60</v>
      </c>
      <c r="N1850" s="20" t="s">
        <v>53</v>
      </c>
    </row>
    <row r="1851" spans="10:14">
      <c r="J1851" s="1" t="s">
        <v>11922</v>
      </c>
      <c r="K1851" s="20" t="str">
        <f>TEXT(J1851,"YYYY")</f>
        <v>2015</v>
      </c>
      <c r="L1851" s="1">
        <f>H1851-(TEXT(I1851,"YYYY")-TEXT(J1851,"YYYY"))</f>
        <v>115</v>
      </c>
      <c r="M1851" s="1" t="s">
        <v>79</v>
      </c>
      <c r="N1851" s="20" t="s">
        <v>53</v>
      </c>
    </row>
    <row r="1852" spans="10:14">
      <c r="J1852" s="1" t="s">
        <v>11924</v>
      </c>
      <c r="K1852" s="20" t="str">
        <f>TEXT(J1852,"YYYY")</f>
        <v>2015</v>
      </c>
      <c r="L1852" s="1">
        <f>H1852-(TEXT(I1852,"YYYY")-TEXT(J1852,"YYYY"))</f>
        <v>115</v>
      </c>
      <c r="M1852" s="1" t="s">
        <v>79</v>
      </c>
      <c r="N1852" s="20" t="s">
        <v>53</v>
      </c>
    </row>
    <row r="1853" spans="10:14">
      <c r="J1853" s="1" t="s">
        <v>6255</v>
      </c>
      <c r="K1853" s="20" t="str">
        <f>TEXT(J1853,"YYYY")</f>
        <v>2015</v>
      </c>
      <c r="L1853" s="1">
        <f>H1853-(TEXT(I1853,"YYYY")-TEXT(J1853,"YYYY"))</f>
        <v>115</v>
      </c>
      <c r="M1853" s="1" t="s">
        <v>60</v>
      </c>
      <c r="N1853" s="20" t="s">
        <v>53</v>
      </c>
    </row>
    <row r="1854" spans="10:14">
      <c r="J1854" s="1" t="s">
        <v>1222</v>
      </c>
      <c r="K1854" s="20" t="str">
        <f>TEXT(J1854,"YYYY")</f>
        <v>2015</v>
      </c>
      <c r="L1854" s="1">
        <f>H1854-(TEXT(I1854,"YYYY")-TEXT(J1854,"YYYY"))</f>
        <v>115</v>
      </c>
      <c r="M1854" s="1" t="s">
        <v>79</v>
      </c>
      <c r="N1854" s="20" t="s">
        <v>53</v>
      </c>
    </row>
    <row r="1855" spans="10:14">
      <c r="J1855" s="1" t="s">
        <v>6255</v>
      </c>
      <c r="K1855" s="20" t="str">
        <f>TEXT(J1855,"YYYY")</f>
        <v>2015</v>
      </c>
      <c r="L1855" s="1">
        <f>H1855-(TEXT(I1855,"YYYY")-TEXT(J1855,"YYYY"))</f>
        <v>115</v>
      </c>
      <c r="M1855" s="1" t="s">
        <v>60</v>
      </c>
      <c r="N1855" s="20" t="s">
        <v>53</v>
      </c>
    </row>
    <row r="1856" spans="10:14">
      <c r="J1856" s="1" t="s">
        <v>4519</v>
      </c>
      <c r="K1856" s="20" t="str">
        <f>TEXT(J1856,"YYYY")</f>
        <v>2015</v>
      </c>
      <c r="L1856" s="1">
        <f>H1856-(TEXT(I1856,"YYYY")-TEXT(J1856,"YYYY"))</f>
        <v>115</v>
      </c>
      <c r="M1856" s="1" t="s">
        <v>79</v>
      </c>
      <c r="N1856" s="20" t="s">
        <v>53</v>
      </c>
    </row>
    <row r="1857" spans="10:14">
      <c r="J1857" s="1" t="s">
        <v>799</v>
      </c>
      <c r="K1857" s="20" t="str">
        <f>TEXT(J1857,"YYYY")</f>
        <v>2015</v>
      </c>
      <c r="L1857" s="1">
        <f>H1857-(TEXT(I1857,"YYYY")-TEXT(J1857,"YYYY"))</f>
        <v>115</v>
      </c>
      <c r="M1857" s="1" t="s">
        <v>60</v>
      </c>
      <c r="N1857" s="20" t="s">
        <v>53</v>
      </c>
    </row>
    <row r="1858" spans="10:14">
      <c r="J1858" s="1" t="s">
        <v>11979</v>
      </c>
      <c r="K1858" s="20" t="str">
        <f>TEXT(J1858,"YYYY")</f>
        <v>2015</v>
      </c>
      <c r="L1858" s="1">
        <f>H1858-(TEXT(I1858,"YYYY")-TEXT(J1858,"YYYY"))</f>
        <v>115</v>
      </c>
      <c r="M1858" s="1" t="s">
        <v>79</v>
      </c>
      <c r="N1858" s="20" t="s">
        <v>53</v>
      </c>
    </row>
    <row r="1859" spans="10:14">
      <c r="J1859" s="1" t="s">
        <v>1685</v>
      </c>
      <c r="K1859" s="20" t="str">
        <f>TEXT(J1859,"YYYY")</f>
        <v>2015</v>
      </c>
      <c r="L1859" s="1">
        <f>H1859-(TEXT(I1859,"YYYY")-TEXT(J1859,"YYYY"))</f>
        <v>115</v>
      </c>
      <c r="M1859" s="1" t="s">
        <v>60</v>
      </c>
      <c r="N1859" s="20" t="s">
        <v>53</v>
      </c>
    </row>
    <row r="1860" spans="10:14">
      <c r="J1860" s="1" t="s">
        <v>384</v>
      </c>
      <c r="K1860" s="20" t="str">
        <f>TEXT(J1860,"YYYY")</f>
        <v>2015</v>
      </c>
      <c r="L1860" s="1">
        <f>H1860-(TEXT(I1860,"YYYY")-TEXT(J1860,"YYYY"))</f>
        <v>115</v>
      </c>
      <c r="M1860" s="1" t="s">
        <v>60</v>
      </c>
      <c r="N1860" s="20" t="s">
        <v>53</v>
      </c>
    </row>
    <row r="1861" spans="10:14">
      <c r="J1861" s="1" t="s">
        <v>1222</v>
      </c>
      <c r="K1861" s="20" t="str">
        <f>TEXT(J1861,"YYYY")</f>
        <v>2015</v>
      </c>
      <c r="L1861" s="1">
        <f>H1861-(TEXT(I1861,"YYYY")-TEXT(J1861,"YYYY"))</f>
        <v>115</v>
      </c>
      <c r="M1861" s="1" t="s">
        <v>60</v>
      </c>
      <c r="N1861" s="20" t="s">
        <v>53</v>
      </c>
    </row>
    <row r="1862" spans="10:14">
      <c r="J1862" s="1" t="s">
        <v>12170</v>
      </c>
      <c r="K1862" s="20" t="str">
        <f>TEXT(J1862,"YYYY")</f>
        <v>2015</v>
      </c>
      <c r="L1862" s="1">
        <f>H1862-(TEXT(I1862,"YYYY")-TEXT(J1862,"YYYY"))</f>
        <v>115</v>
      </c>
      <c r="M1862" s="1" t="s">
        <v>79</v>
      </c>
      <c r="N1862" s="20" t="s">
        <v>53</v>
      </c>
    </row>
    <row r="1863" spans="10:14">
      <c r="J1863" s="1" t="s">
        <v>7253</v>
      </c>
      <c r="K1863" s="20" t="str">
        <f>TEXT(J1863,"YYYY")</f>
        <v>2015</v>
      </c>
      <c r="L1863" s="1">
        <f>H1863-(TEXT(I1863,"YYYY")-TEXT(J1863,"YYYY"))</f>
        <v>115</v>
      </c>
      <c r="M1863" s="1" t="s">
        <v>60</v>
      </c>
      <c r="N1863" s="20" t="s">
        <v>53</v>
      </c>
    </row>
    <row r="1864" spans="10:14">
      <c r="J1864" s="1" t="s">
        <v>3806</v>
      </c>
      <c r="K1864" s="20" t="str">
        <f>TEXT(J1864,"YYYY")</f>
        <v>2015</v>
      </c>
      <c r="L1864" s="1">
        <f>H1864-(TEXT(I1864,"YYYY")-TEXT(J1864,"YYYY"))</f>
        <v>115</v>
      </c>
      <c r="M1864" s="1" t="s">
        <v>60</v>
      </c>
      <c r="N1864" s="20" t="s">
        <v>53</v>
      </c>
    </row>
    <row r="1865" spans="10:14">
      <c r="J1865" s="1" t="s">
        <v>892</v>
      </c>
      <c r="K1865" s="20" t="str">
        <f>TEXT(J1865,"YYYY")</f>
        <v>2015</v>
      </c>
      <c r="L1865" s="1">
        <f>H1865-(TEXT(I1865,"YYYY")-TEXT(J1865,"YYYY"))</f>
        <v>115</v>
      </c>
      <c r="M1865" s="1" t="s">
        <v>79</v>
      </c>
      <c r="N1865" s="20" t="s">
        <v>53</v>
      </c>
    </row>
    <row r="1866" spans="10:14">
      <c r="J1866" s="1" t="s">
        <v>12338</v>
      </c>
      <c r="K1866" s="20" t="str">
        <f>TEXT(J1866,"YYYY")</f>
        <v>2015</v>
      </c>
      <c r="L1866" s="1">
        <f>H1866-(TEXT(I1866,"YYYY")-TEXT(J1866,"YYYY"))</f>
        <v>115</v>
      </c>
      <c r="M1866" s="1" t="s">
        <v>60</v>
      </c>
      <c r="N1866" s="20" t="s">
        <v>53</v>
      </c>
    </row>
    <row r="1867" spans="10:14">
      <c r="J1867" s="1" t="s">
        <v>12340</v>
      </c>
      <c r="K1867" s="20" t="str">
        <f>TEXT(J1867,"YYYY")</f>
        <v>2015</v>
      </c>
      <c r="L1867" s="1">
        <f>H1867-(TEXT(I1867,"YYYY")-TEXT(J1867,"YYYY"))</f>
        <v>115</v>
      </c>
      <c r="M1867" s="1" t="s">
        <v>79</v>
      </c>
      <c r="N1867" s="20" t="s">
        <v>53</v>
      </c>
    </row>
    <row r="1868" spans="10:14">
      <c r="J1868" s="1" t="s">
        <v>12338</v>
      </c>
      <c r="K1868" s="20" t="str">
        <f>TEXT(J1868,"YYYY")</f>
        <v>2015</v>
      </c>
      <c r="L1868" s="1">
        <f>H1868-(TEXT(I1868,"YYYY")-TEXT(J1868,"YYYY"))</f>
        <v>115</v>
      </c>
      <c r="M1868" s="1" t="s">
        <v>79</v>
      </c>
      <c r="N1868" s="20" t="s">
        <v>53</v>
      </c>
    </row>
    <row r="1869" spans="10:14">
      <c r="J1869" s="1" t="s">
        <v>6104</v>
      </c>
      <c r="K1869" s="20" t="str">
        <f>TEXT(J1869,"YYYY")</f>
        <v>2015</v>
      </c>
      <c r="L1869" s="1">
        <f>H1869-(TEXT(I1869,"YYYY")-TEXT(J1869,"YYYY"))</f>
        <v>115</v>
      </c>
      <c r="M1869" s="1" t="s">
        <v>60</v>
      </c>
      <c r="N1869" s="20" t="s">
        <v>54</v>
      </c>
    </row>
    <row r="1870" spans="10:14">
      <c r="J1870" s="1" t="s">
        <v>6775</v>
      </c>
      <c r="K1870" s="20" t="str">
        <f>TEXT(J1870,"YYYY")</f>
        <v>2015</v>
      </c>
      <c r="L1870" s="1">
        <f>H1870-(TEXT(I1870,"YYYY")-TEXT(J1870,"YYYY"))</f>
        <v>115</v>
      </c>
      <c r="M1870" s="1" t="s">
        <v>79</v>
      </c>
      <c r="N1870" s="20" t="s">
        <v>55</v>
      </c>
    </row>
    <row r="1871" spans="10:14">
      <c r="J1871" s="1" t="s">
        <v>6868</v>
      </c>
      <c r="K1871" s="20" t="str">
        <f>TEXT(J1871,"YYYY")</f>
        <v>2015</v>
      </c>
      <c r="L1871" s="1">
        <f>H1871-(TEXT(I1871,"YYYY")-TEXT(J1871,"YYYY"))</f>
        <v>115</v>
      </c>
      <c r="M1871" s="1" t="s">
        <v>60</v>
      </c>
      <c r="N1871" s="20" t="s">
        <v>55</v>
      </c>
    </row>
    <row r="1872" spans="10:14">
      <c r="J1872" s="1" t="s">
        <v>8021</v>
      </c>
      <c r="K1872" s="20" t="str">
        <f>TEXT(J1872,"YYYY")</f>
        <v>2015</v>
      </c>
      <c r="L1872" s="1">
        <f>H1872-(TEXT(I1872,"YYYY")-TEXT(J1872,"YYYY"))</f>
        <v>115</v>
      </c>
      <c r="M1872" s="1" t="s">
        <v>60</v>
      </c>
      <c r="N1872" s="20" t="s">
        <v>55</v>
      </c>
    </row>
    <row r="1873" spans="10:14">
      <c r="J1873" s="1" t="s">
        <v>11787</v>
      </c>
      <c r="K1873" s="20" t="str">
        <f>TEXT(J1873,"YYYY")</f>
        <v>2015</v>
      </c>
      <c r="L1873" s="1">
        <f>H1873-(TEXT(I1873,"YYYY")-TEXT(J1873,"YYYY"))</f>
        <v>115</v>
      </c>
      <c r="M1873" s="1" t="s">
        <v>60</v>
      </c>
      <c r="N1873" s="20" t="s">
        <v>55</v>
      </c>
    </row>
    <row r="1874" spans="10:14">
      <c r="J1874" s="1" t="s">
        <v>905</v>
      </c>
      <c r="K1874" s="20" t="str">
        <f>TEXT(J1874,"YYYY")</f>
        <v>2015</v>
      </c>
      <c r="L1874" s="1">
        <f>H1874-(TEXT(I1874,"YYYY")-TEXT(J1874,"YYYY"))</f>
        <v>115</v>
      </c>
      <c r="M1874" s="1" t="s">
        <v>60</v>
      </c>
      <c r="N1874" s="20" t="s">
        <v>55</v>
      </c>
    </row>
    <row r="1875" spans="10:14">
      <c r="J1875" s="1" t="s">
        <v>7199</v>
      </c>
      <c r="K1875" s="20" t="str">
        <f>TEXT(J1875,"YYYY")</f>
        <v>2015</v>
      </c>
      <c r="L1875" s="1">
        <f>H1875-(TEXT(I1875,"YYYY")-TEXT(J1875,"YYYY"))</f>
        <v>115</v>
      </c>
      <c r="M1875" s="1" t="s">
        <v>60</v>
      </c>
      <c r="N1875" s="20" t="s">
        <v>55</v>
      </c>
    </row>
    <row r="1876" spans="10:14">
      <c r="J1876" s="1" t="s">
        <v>162</v>
      </c>
      <c r="K1876" s="20" t="str">
        <f>TEXT(J1876,"YYYY")</f>
        <v>2016</v>
      </c>
      <c r="L1876" s="1">
        <f>H1876-(TEXT(I1876,"YYYY")-TEXT(J1876,"YYYY"))</f>
        <v>116</v>
      </c>
      <c r="M1876" s="1" t="s">
        <v>60</v>
      </c>
      <c r="N1876" s="20" t="s">
        <v>50</v>
      </c>
    </row>
    <row r="1877" spans="10:14">
      <c r="J1877" s="1" t="s">
        <v>209</v>
      </c>
      <c r="K1877" s="20" t="str">
        <f>TEXT(J1877,"YYYY")</f>
        <v>2016</v>
      </c>
      <c r="L1877" s="1">
        <f>H1877-(TEXT(I1877,"YYYY")-TEXT(J1877,"YYYY"))</f>
        <v>116</v>
      </c>
      <c r="M1877" s="1" t="s">
        <v>79</v>
      </c>
      <c r="N1877" s="20" t="s">
        <v>50</v>
      </c>
    </row>
    <row r="1878" spans="10:14">
      <c r="J1878" s="1" t="s">
        <v>983</v>
      </c>
      <c r="K1878" s="20" t="str">
        <f>TEXT(J1878,"YYYY")</f>
        <v>2016</v>
      </c>
      <c r="L1878" s="1">
        <f>H1878-(TEXT(I1878,"YYYY")-TEXT(J1878,"YYYY"))</f>
        <v>116</v>
      </c>
      <c r="M1878" s="1" t="s">
        <v>60</v>
      </c>
      <c r="N1878" s="20" t="s">
        <v>50</v>
      </c>
    </row>
    <row r="1879" spans="10:14">
      <c r="J1879" s="1" t="s">
        <v>467</v>
      </c>
      <c r="K1879" s="20" t="str">
        <f>TEXT(J1879,"YYYY")</f>
        <v>2016</v>
      </c>
      <c r="L1879" s="1">
        <f>H1879-(TEXT(I1879,"YYYY")-TEXT(J1879,"YYYY"))</f>
        <v>116</v>
      </c>
      <c r="M1879" s="1" t="s">
        <v>79</v>
      </c>
      <c r="N1879" s="20" t="s">
        <v>50</v>
      </c>
    </row>
    <row r="1880" spans="10:14">
      <c r="J1880" s="1" t="s">
        <v>162</v>
      </c>
      <c r="K1880" s="20" t="str">
        <f>TEXT(J1880,"YYYY")</f>
        <v>2016</v>
      </c>
      <c r="L1880" s="1">
        <f>H1880-(TEXT(I1880,"YYYY")-TEXT(J1880,"YYYY"))</f>
        <v>116</v>
      </c>
      <c r="M1880" s="1" t="s">
        <v>60</v>
      </c>
      <c r="N1880" s="20" t="s">
        <v>50</v>
      </c>
    </row>
    <row r="1881" spans="10:14">
      <c r="J1881" s="1" t="s">
        <v>209</v>
      </c>
      <c r="K1881" s="20" t="str">
        <f>TEXT(J1881,"YYYY")</f>
        <v>2016</v>
      </c>
      <c r="L1881" s="1">
        <f>H1881-(TEXT(I1881,"YYYY")-TEXT(J1881,"YYYY"))</f>
        <v>116</v>
      </c>
      <c r="M1881" s="1" t="s">
        <v>60</v>
      </c>
      <c r="N1881" s="20" t="s">
        <v>50</v>
      </c>
    </row>
    <row r="1882" spans="10:14">
      <c r="J1882" s="1" t="s">
        <v>1534</v>
      </c>
      <c r="K1882" s="20" t="str">
        <f>TEXT(J1882,"YYYY")</f>
        <v>2016</v>
      </c>
      <c r="L1882" s="1">
        <f>H1882-(TEXT(I1882,"YYYY")-TEXT(J1882,"YYYY"))</f>
        <v>116</v>
      </c>
      <c r="M1882" s="1" t="s">
        <v>60</v>
      </c>
      <c r="N1882" s="20" t="s">
        <v>50</v>
      </c>
    </row>
    <row r="1883" spans="10:14">
      <c r="J1883" s="1" t="s">
        <v>2268</v>
      </c>
      <c r="K1883" s="20" t="str">
        <f>TEXT(J1883,"YYYY")</f>
        <v>2016</v>
      </c>
      <c r="L1883" s="1">
        <f>H1883-(TEXT(I1883,"YYYY")-TEXT(J1883,"YYYY"))</f>
        <v>116</v>
      </c>
      <c r="M1883" s="1" t="s">
        <v>60</v>
      </c>
      <c r="N1883" s="20" t="s">
        <v>50</v>
      </c>
    </row>
    <row r="1884" spans="10:14">
      <c r="J1884" s="1" t="s">
        <v>250</v>
      </c>
      <c r="K1884" s="20" t="str">
        <f>TEXT(J1884,"YYYY")</f>
        <v>2016</v>
      </c>
      <c r="L1884" s="1">
        <f>H1884-(TEXT(I1884,"YYYY")-TEXT(J1884,"YYYY"))</f>
        <v>116</v>
      </c>
      <c r="M1884" s="1" t="s">
        <v>79</v>
      </c>
      <c r="N1884" s="20" t="s">
        <v>50</v>
      </c>
    </row>
    <row r="1885" spans="10:14">
      <c r="J1885" s="1" t="s">
        <v>3230</v>
      </c>
      <c r="K1885" s="20" t="str">
        <f>TEXT(J1885,"YYYY")</f>
        <v>2016</v>
      </c>
      <c r="L1885" s="1">
        <f>H1885-(TEXT(I1885,"YYYY")-TEXT(J1885,"YYYY"))</f>
        <v>116</v>
      </c>
      <c r="M1885" s="1" t="s">
        <v>60</v>
      </c>
      <c r="N1885" s="20" t="s">
        <v>50</v>
      </c>
    </row>
    <row r="1886" spans="10:14">
      <c r="J1886" s="1" t="s">
        <v>1534</v>
      </c>
      <c r="K1886" s="20" t="str">
        <f>TEXT(J1886,"YYYY")</f>
        <v>2016</v>
      </c>
      <c r="L1886" s="1">
        <f>H1886-(TEXT(I1886,"YYYY")-TEXT(J1886,"YYYY"))</f>
        <v>116</v>
      </c>
      <c r="M1886" s="1" t="s">
        <v>79</v>
      </c>
      <c r="N1886" s="20" t="s">
        <v>50</v>
      </c>
    </row>
    <row r="1887" spans="10:14">
      <c r="J1887" s="1" t="s">
        <v>209</v>
      </c>
      <c r="K1887" s="20" t="str">
        <f>TEXT(J1887,"YYYY")</f>
        <v>2016</v>
      </c>
      <c r="L1887" s="1">
        <f>H1887-(TEXT(I1887,"YYYY")-TEXT(J1887,"YYYY"))</f>
        <v>116</v>
      </c>
      <c r="M1887" s="1" t="s">
        <v>60</v>
      </c>
      <c r="N1887" s="20" t="s">
        <v>50</v>
      </c>
    </row>
    <row r="1888" spans="10:14">
      <c r="J1888" s="1" t="s">
        <v>1534</v>
      </c>
      <c r="K1888" s="20" t="str">
        <f>TEXT(J1888,"YYYY")</f>
        <v>2016</v>
      </c>
      <c r="L1888" s="1">
        <f>H1888-(TEXT(I1888,"YYYY")-TEXT(J1888,"YYYY"))</f>
        <v>116</v>
      </c>
      <c r="M1888" s="1" t="s">
        <v>79</v>
      </c>
      <c r="N1888" s="20" t="s">
        <v>50</v>
      </c>
    </row>
    <row r="1889" spans="10:14">
      <c r="J1889" s="1" t="s">
        <v>1534</v>
      </c>
      <c r="K1889" s="20" t="str">
        <f>TEXT(J1889,"YYYY")</f>
        <v>2016</v>
      </c>
      <c r="L1889" s="1">
        <f>H1889-(TEXT(I1889,"YYYY")-TEXT(J1889,"YYYY"))</f>
        <v>116</v>
      </c>
      <c r="M1889" s="1" t="s">
        <v>60</v>
      </c>
      <c r="N1889" s="20" t="s">
        <v>50</v>
      </c>
    </row>
    <row r="1890" spans="10:14">
      <c r="J1890" s="1" t="s">
        <v>3934</v>
      </c>
      <c r="K1890" s="20" t="str">
        <f>TEXT(J1890,"YYYY")</f>
        <v>2016</v>
      </c>
      <c r="L1890" s="1">
        <f>H1890-(TEXT(I1890,"YYYY")-TEXT(J1890,"YYYY"))</f>
        <v>116</v>
      </c>
      <c r="M1890" s="1" t="s">
        <v>79</v>
      </c>
      <c r="N1890" s="20" t="s">
        <v>50</v>
      </c>
    </row>
    <row r="1891" spans="10:14">
      <c r="J1891" s="1" t="s">
        <v>3983</v>
      </c>
      <c r="K1891" s="20" t="str">
        <f>TEXT(J1891,"YYYY")</f>
        <v>2016</v>
      </c>
      <c r="L1891" s="1">
        <f>H1891-(TEXT(I1891,"YYYY")-TEXT(J1891,"YYYY"))</f>
        <v>116</v>
      </c>
      <c r="M1891" s="1" t="s">
        <v>60</v>
      </c>
      <c r="N1891" s="20" t="s">
        <v>50</v>
      </c>
    </row>
    <row r="1892" spans="10:14">
      <c r="J1892" s="1" t="s">
        <v>4117</v>
      </c>
      <c r="K1892" s="20" t="str">
        <f>TEXT(J1892,"YYYY")</f>
        <v>2016</v>
      </c>
      <c r="L1892" s="1">
        <f>H1892-(TEXT(I1892,"YYYY")-TEXT(J1892,"YYYY"))</f>
        <v>116</v>
      </c>
      <c r="M1892" s="1" t="s">
        <v>60</v>
      </c>
      <c r="N1892" s="20" t="s">
        <v>50</v>
      </c>
    </row>
    <row r="1893" spans="10:14">
      <c r="J1893" s="1" t="s">
        <v>218</v>
      </c>
      <c r="K1893" s="20" t="str">
        <f>TEXT(J1893,"YYYY")</f>
        <v>2016</v>
      </c>
      <c r="L1893" s="1">
        <f>H1893-(TEXT(I1893,"YYYY")-TEXT(J1893,"YYYY"))</f>
        <v>116</v>
      </c>
      <c r="M1893" s="1" t="s">
        <v>79</v>
      </c>
      <c r="N1893" s="20" t="s">
        <v>50</v>
      </c>
    </row>
    <row r="1894" spans="10:14">
      <c r="J1894" s="1" t="s">
        <v>3430</v>
      </c>
      <c r="K1894" s="20" t="str">
        <f>TEXT(J1894,"YYYY")</f>
        <v>2016</v>
      </c>
      <c r="L1894" s="1">
        <f>H1894-(TEXT(I1894,"YYYY")-TEXT(J1894,"YYYY"))</f>
        <v>116</v>
      </c>
      <c r="M1894" s="1" t="s">
        <v>79</v>
      </c>
      <c r="N1894" s="20" t="s">
        <v>50</v>
      </c>
    </row>
    <row r="1895" spans="10:14">
      <c r="J1895" s="1" t="s">
        <v>303</v>
      </c>
      <c r="K1895" s="20" t="str">
        <f>TEXT(J1895,"YYYY")</f>
        <v>2016</v>
      </c>
      <c r="L1895" s="1">
        <f>H1895-(TEXT(I1895,"YYYY")-TEXT(J1895,"YYYY"))</f>
        <v>116</v>
      </c>
      <c r="M1895" s="1" t="s">
        <v>79</v>
      </c>
      <c r="N1895" s="20" t="s">
        <v>50</v>
      </c>
    </row>
    <row r="1896" spans="10:14">
      <c r="J1896" s="1" t="s">
        <v>4505</v>
      </c>
      <c r="K1896" s="20" t="str">
        <f>TEXT(J1896,"YYYY")</f>
        <v>2016</v>
      </c>
      <c r="L1896" s="1">
        <f>H1896-(TEXT(I1896,"YYYY")-TEXT(J1896,"YYYY"))</f>
        <v>116</v>
      </c>
      <c r="M1896" s="1" t="s">
        <v>79</v>
      </c>
      <c r="N1896" s="20" t="s">
        <v>50</v>
      </c>
    </row>
    <row r="1897" spans="10:14">
      <c r="J1897" s="1" t="s">
        <v>4539</v>
      </c>
      <c r="K1897" s="20" t="str">
        <f>TEXT(J1897,"YYYY")</f>
        <v>2016</v>
      </c>
      <c r="L1897" s="1">
        <f>H1897-(TEXT(I1897,"YYYY")-TEXT(J1897,"YYYY"))</f>
        <v>116</v>
      </c>
      <c r="M1897" s="1" t="s">
        <v>60</v>
      </c>
      <c r="N1897" s="20" t="s">
        <v>50</v>
      </c>
    </row>
    <row r="1898" spans="10:14">
      <c r="J1898" s="1" t="s">
        <v>467</v>
      </c>
      <c r="K1898" s="20" t="str">
        <f>TEXT(J1898,"YYYY")</f>
        <v>2016</v>
      </c>
      <c r="L1898" s="1">
        <f>H1898-(TEXT(I1898,"YYYY")-TEXT(J1898,"YYYY"))</f>
        <v>116</v>
      </c>
      <c r="M1898" s="1" t="s">
        <v>60</v>
      </c>
      <c r="N1898" s="20" t="s">
        <v>50</v>
      </c>
    </row>
    <row r="1899" spans="10:14">
      <c r="J1899" s="1" t="s">
        <v>931</v>
      </c>
      <c r="K1899" s="20" t="str">
        <f>TEXT(J1899,"YYYY")</f>
        <v>2016</v>
      </c>
      <c r="L1899" s="1">
        <f>H1899-(TEXT(I1899,"YYYY")-TEXT(J1899,"YYYY"))</f>
        <v>116</v>
      </c>
      <c r="M1899" s="1" t="s">
        <v>79</v>
      </c>
      <c r="N1899" s="20" t="s">
        <v>50</v>
      </c>
    </row>
    <row r="1900" spans="10:14">
      <c r="J1900" s="1" t="s">
        <v>4509</v>
      </c>
      <c r="K1900" s="20" t="str">
        <f>TEXT(J1900,"YYYY")</f>
        <v>2016</v>
      </c>
      <c r="L1900" s="1">
        <f>H1900-(TEXT(I1900,"YYYY")-TEXT(J1900,"YYYY"))</f>
        <v>116</v>
      </c>
      <c r="M1900" s="1" t="s">
        <v>79</v>
      </c>
      <c r="N1900" s="20" t="s">
        <v>50</v>
      </c>
    </row>
    <row r="1901" spans="10:14">
      <c r="J1901" s="1" t="s">
        <v>209</v>
      </c>
      <c r="K1901" s="20" t="str">
        <f>TEXT(J1901,"YYYY")</f>
        <v>2016</v>
      </c>
      <c r="L1901" s="1">
        <f>H1901-(TEXT(I1901,"YYYY")-TEXT(J1901,"YYYY"))</f>
        <v>116</v>
      </c>
      <c r="M1901" s="1" t="s">
        <v>60</v>
      </c>
      <c r="N1901" s="20" t="s">
        <v>50</v>
      </c>
    </row>
    <row r="1902" spans="10:14">
      <c r="J1902" s="1" t="s">
        <v>162</v>
      </c>
      <c r="K1902" s="20" t="str">
        <f>TEXT(J1902,"YYYY")</f>
        <v>2016</v>
      </c>
      <c r="L1902" s="1">
        <f>H1902-(TEXT(I1902,"YYYY")-TEXT(J1902,"YYYY"))</f>
        <v>116</v>
      </c>
      <c r="M1902" s="1" t="s">
        <v>60</v>
      </c>
      <c r="N1902" s="20" t="s">
        <v>50</v>
      </c>
    </row>
    <row r="1903" spans="10:14">
      <c r="J1903" s="1" t="s">
        <v>4734</v>
      </c>
      <c r="K1903" s="20" t="str">
        <f>TEXT(J1903,"YYYY")</f>
        <v>2016</v>
      </c>
      <c r="L1903" s="1">
        <f>H1903-(TEXT(I1903,"YYYY")-TEXT(J1903,"YYYY"))</f>
        <v>116</v>
      </c>
      <c r="M1903" s="1" t="s">
        <v>79</v>
      </c>
      <c r="N1903" s="20" t="s">
        <v>50</v>
      </c>
    </row>
    <row r="1904" spans="10:14">
      <c r="J1904" s="1" t="s">
        <v>2237</v>
      </c>
      <c r="K1904" s="20" t="str">
        <f>TEXT(J1904,"YYYY")</f>
        <v>2016</v>
      </c>
      <c r="L1904" s="1">
        <f>H1904-(TEXT(I1904,"YYYY")-TEXT(J1904,"YYYY"))</f>
        <v>116</v>
      </c>
      <c r="M1904" s="1" t="s">
        <v>60</v>
      </c>
      <c r="N1904" s="20" t="s">
        <v>50</v>
      </c>
    </row>
    <row r="1905" spans="10:14">
      <c r="J1905" s="1" t="s">
        <v>4840</v>
      </c>
      <c r="K1905" s="20" t="str">
        <f>TEXT(J1905,"YYYY")</f>
        <v>2016</v>
      </c>
      <c r="L1905" s="1">
        <f>H1905-(TEXT(I1905,"YYYY")-TEXT(J1905,"YYYY"))</f>
        <v>116</v>
      </c>
      <c r="M1905" s="1" t="s">
        <v>60</v>
      </c>
      <c r="N1905" s="20" t="s">
        <v>50</v>
      </c>
    </row>
    <row r="1906" spans="10:14">
      <c r="J1906" s="1" t="s">
        <v>3430</v>
      </c>
      <c r="K1906" s="20" t="str">
        <f>TEXT(J1906,"YYYY")</f>
        <v>2016</v>
      </c>
      <c r="L1906" s="1">
        <f>H1906-(TEXT(I1906,"YYYY")-TEXT(J1906,"YYYY"))</f>
        <v>116</v>
      </c>
      <c r="M1906" s="1" t="s">
        <v>60</v>
      </c>
      <c r="N1906" s="20" t="s">
        <v>50</v>
      </c>
    </row>
    <row r="1907" spans="10:14">
      <c r="J1907" s="1" t="s">
        <v>5204</v>
      </c>
      <c r="K1907" s="20" t="str">
        <f>TEXT(J1907,"YYYY")</f>
        <v>2016</v>
      </c>
      <c r="L1907" s="1">
        <f>H1907-(TEXT(I1907,"YYYY")-TEXT(J1907,"YYYY"))</f>
        <v>116</v>
      </c>
      <c r="M1907" s="1" t="s">
        <v>60</v>
      </c>
      <c r="N1907" s="20" t="s">
        <v>50</v>
      </c>
    </row>
    <row r="1908" spans="10:14">
      <c r="J1908" s="1" t="s">
        <v>5226</v>
      </c>
      <c r="K1908" s="20" t="str">
        <f>TEXT(J1908,"YYYY")</f>
        <v>2016</v>
      </c>
      <c r="L1908" s="1">
        <f>H1908-(TEXT(I1908,"YYYY")-TEXT(J1908,"YYYY"))</f>
        <v>116</v>
      </c>
      <c r="M1908" s="1" t="s">
        <v>79</v>
      </c>
      <c r="N1908" s="20" t="s">
        <v>50</v>
      </c>
    </row>
    <row r="1909" spans="10:14">
      <c r="J1909" s="1" t="s">
        <v>3171</v>
      </c>
      <c r="K1909" s="20" t="str">
        <f>TEXT(J1909,"YYYY")</f>
        <v>2016</v>
      </c>
      <c r="L1909" s="1">
        <f>H1909-(TEXT(I1909,"YYYY")-TEXT(J1909,"YYYY"))</f>
        <v>116</v>
      </c>
      <c r="M1909" s="1" t="s">
        <v>60</v>
      </c>
      <c r="N1909" s="20" t="s">
        <v>50</v>
      </c>
    </row>
    <row r="1910" spans="10:14">
      <c r="J1910" s="1" t="s">
        <v>5299</v>
      </c>
      <c r="K1910" s="20" t="str">
        <f>TEXT(J1910,"YYYY")</f>
        <v>2016</v>
      </c>
      <c r="L1910" s="1">
        <f>H1910-(TEXT(I1910,"YYYY")-TEXT(J1910,"YYYY"))</f>
        <v>116</v>
      </c>
      <c r="M1910" s="1" t="s">
        <v>79</v>
      </c>
      <c r="N1910" s="20" t="s">
        <v>50</v>
      </c>
    </row>
    <row r="1911" spans="10:14">
      <c r="J1911" s="1" t="s">
        <v>5226</v>
      </c>
      <c r="K1911" s="20" t="str">
        <f>TEXT(J1911,"YYYY")</f>
        <v>2016</v>
      </c>
      <c r="L1911" s="1">
        <f>H1911-(TEXT(I1911,"YYYY")-TEXT(J1911,"YYYY"))</f>
        <v>116</v>
      </c>
      <c r="M1911" s="1" t="s">
        <v>79</v>
      </c>
      <c r="N1911" s="20" t="s">
        <v>50</v>
      </c>
    </row>
    <row r="1912" spans="10:14">
      <c r="J1912" s="1" t="s">
        <v>352</v>
      </c>
      <c r="K1912" s="20" t="str">
        <f>TEXT(J1912,"YYYY")</f>
        <v>2016</v>
      </c>
      <c r="L1912" s="1">
        <f>H1912-(TEXT(I1912,"YYYY")-TEXT(J1912,"YYYY"))</f>
        <v>116</v>
      </c>
      <c r="M1912" s="1" t="s">
        <v>60</v>
      </c>
      <c r="N1912" s="20" t="s">
        <v>50</v>
      </c>
    </row>
    <row r="1913" spans="10:14">
      <c r="J1913" s="1" t="s">
        <v>467</v>
      </c>
      <c r="K1913" s="20" t="str">
        <f>TEXT(J1913,"YYYY")</f>
        <v>2016</v>
      </c>
      <c r="L1913" s="1">
        <f>H1913-(TEXT(I1913,"YYYY")-TEXT(J1913,"YYYY"))</f>
        <v>116</v>
      </c>
      <c r="M1913" s="1" t="s">
        <v>60</v>
      </c>
      <c r="N1913" s="20" t="s">
        <v>50</v>
      </c>
    </row>
    <row r="1914" spans="10:14">
      <c r="J1914" s="1" t="s">
        <v>931</v>
      </c>
      <c r="K1914" s="20" t="str">
        <f>TEXT(J1914,"YYYY")</f>
        <v>2016</v>
      </c>
      <c r="L1914" s="1">
        <f>H1914-(TEXT(I1914,"YYYY")-TEXT(J1914,"YYYY"))</f>
        <v>116</v>
      </c>
      <c r="M1914" s="1" t="s">
        <v>79</v>
      </c>
      <c r="N1914" s="20" t="s">
        <v>50</v>
      </c>
    </row>
    <row r="1915" spans="10:14">
      <c r="J1915" s="1" t="s">
        <v>1573</v>
      </c>
      <c r="K1915" s="20" t="str">
        <f>TEXT(J1915,"YYYY")</f>
        <v>2016</v>
      </c>
      <c r="L1915" s="1">
        <f>H1915-(TEXT(I1915,"YYYY")-TEXT(J1915,"YYYY"))</f>
        <v>116</v>
      </c>
      <c r="M1915" s="1" t="s">
        <v>60</v>
      </c>
      <c r="N1915" s="20" t="s">
        <v>50</v>
      </c>
    </row>
    <row r="1916" spans="10:14">
      <c r="J1916" s="1" t="s">
        <v>1534</v>
      </c>
      <c r="K1916" s="20" t="str">
        <f>TEXT(J1916,"YYYY")</f>
        <v>2016</v>
      </c>
      <c r="L1916" s="1">
        <f>H1916-(TEXT(I1916,"YYYY")-TEXT(J1916,"YYYY"))</f>
        <v>116</v>
      </c>
      <c r="M1916" s="1" t="s">
        <v>79</v>
      </c>
      <c r="N1916" s="20" t="s">
        <v>50</v>
      </c>
    </row>
    <row r="1917" spans="10:14">
      <c r="J1917" s="1" t="s">
        <v>162</v>
      </c>
      <c r="K1917" s="20" t="str">
        <f>TEXT(J1917,"YYYY")</f>
        <v>2016</v>
      </c>
      <c r="L1917" s="1">
        <f>H1917-(TEXT(I1917,"YYYY")-TEXT(J1917,"YYYY"))</f>
        <v>116</v>
      </c>
      <c r="M1917" s="1" t="s">
        <v>79</v>
      </c>
      <c r="N1917" s="20" t="s">
        <v>50</v>
      </c>
    </row>
    <row r="1918" spans="10:14">
      <c r="J1918" s="1" t="s">
        <v>5642</v>
      </c>
      <c r="K1918" s="20" t="str">
        <f>TEXT(J1918,"YYYY")</f>
        <v>2016</v>
      </c>
      <c r="L1918" s="1">
        <f>H1918-(TEXT(I1918,"YYYY")-TEXT(J1918,"YYYY"))</f>
        <v>116</v>
      </c>
      <c r="M1918" s="1" t="s">
        <v>60</v>
      </c>
      <c r="N1918" s="20" t="s">
        <v>50</v>
      </c>
    </row>
    <row r="1919" spans="10:14">
      <c r="J1919" s="1" t="s">
        <v>1534</v>
      </c>
      <c r="K1919" s="20" t="str">
        <f>TEXT(J1919,"YYYY")</f>
        <v>2016</v>
      </c>
      <c r="L1919" s="1">
        <f>H1919-(TEXT(I1919,"YYYY")-TEXT(J1919,"YYYY"))</f>
        <v>116</v>
      </c>
      <c r="M1919" s="1" t="s">
        <v>79</v>
      </c>
      <c r="N1919" s="20" t="s">
        <v>50</v>
      </c>
    </row>
    <row r="1920" spans="10:14">
      <c r="J1920" s="1" t="s">
        <v>1534</v>
      </c>
      <c r="K1920" s="20" t="str">
        <f>TEXT(J1920,"YYYY")</f>
        <v>2016</v>
      </c>
      <c r="L1920" s="1">
        <f>H1920-(TEXT(I1920,"YYYY")-TEXT(J1920,"YYYY"))</f>
        <v>116</v>
      </c>
      <c r="M1920" s="1" t="s">
        <v>79</v>
      </c>
      <c r="N1920" s="20" t="s">
        <v>50</v>
      </c>
    </row>
    <row r="1921" spans="10:14">
      <c r="J1921" s="1" t="s">
        <v>1534</v>
      </c>
      <c r="K1921" s="20" t="str">
        <f>TEXT(J1921,"YYYY")</f>
        <v>2016</v>
      </c>
      <c r="L1921" s="1">
        <f>H1921-(TEXT(I1921,"YYYY")-TEXT(J1921,"YYYY"))</f>
        <v>116</v>
      </c>
      <c r="M1921" s="1" t="s">
        <v>79</v>
      </c>
      <c r="N1921" s="20" t="s">
        <v>50</v>
      </c>
    </row>
    <row r="1922" spans="10:14">
      <c r="J1922" s="1" t="s">
        <v>6477</v>
      </c>
      <c r="K1922" s="20" t="str">
        <f>TEXT(J1922,"YYYY")</f>
        <v>2016</v>
      </c>
      <c r="L1922" s="1">
        <f>H1922-(TEXT(I1922,"YYYY")-TEXT(J1922,"YYYY"))</f>
        <v>116</v>
      </c>
      <c r="M1922" s="1" t="s">
        <v>79</v>
      </c>
      <c r="N1922" s="20" t="s">
        <v>50</v>
      </c>
    </row>
    <row r="1923" spans="10:14">
      <c r="J1923" s="1" t="s">
        <v>2237</v>
      </c>
      <c r="K1923" s="20" t="str">
        <f>TEXT(J1923,"YYYY")</f>
        <v>2016</v>
      </c>
      <c r="L1923" s="1">
        <f>H1923-(TEXT(I1923,"YYYY")-TEXT(J1923,"YYYY"))</f>
        <v>116</v>
      </c>
      <c r="M1923" s="1" t="s">
        <v>60</v>
      </c>
      <c r="N1923" s="20" t="s">
        <v>50</v>
      </c>
    </row>
    <row r="1924" spans="10:14">
      <c r="J1924" s="1" t="s">
        <v>6576</v>
      </c>
      <c r="K1924" s="20" t="str">
        <f>TEXT(J1924,"YYYY")</f>
        <v>2016</v>
      </c>
      <c r="L1924" s="1">
        <f>H1924-(TEXT(I1924,"YYYY")-TEXT(J1924,"YYYY"))</f>
        <v>116</v>
      </c>
      <c r="M1924" s="1" t="s">
        <v>79</v>
      </c>
      <c r="N1924" s="20" t="s">
        <v>50</v>
      </c>
    </row>
    <row r="1925" spans="10:14">
      <c r="J1925" s="1" t="s">
        <v>3952</v>
      </c>
      <c r="K1925" s="20" t="str">
        <f>TEXT(J1925,"YYYY")</f>
        <v>2016</v>
      </c>
      <c r="L1925" s="1">
        <f>H1925-(TEXT(I1925,"YYYY")-TEXT(J1925,"YYYY"))</f>
        <v>116</v>
      </c>
      <c r="M1925" s="1" t="s">
        <v>60</v>
      </c>
      <c r="N1925" s="20" t="s">
        <v>50</v>
      </c>
    </row>
    <row r="1926" spans="10:14">
      <c r="J1926" s="1" t="s">
        <v>4102</v>
      </c>
      <c r="K1926" s="20" t="str">
        <f>TEXT(J1926,"YYYY")</f>
        <v>2016</v>
      </c>
      <c r="L1926" s="1">
        <f>H1926-(TEXT(I1926,"YYYY")-TEXT(J1926,"YYYY"))</f>
        <v>116</v>
      </c>
      <c r="M1926" s="1" t="s">
        <v>60</v>
      </c>
      <c r="N1926" s="20" t="s">
        <v>50</v>
      </c>
    </row>
    <row r="1927" spans="10:14">
      <c r="J1927" s="1" t="s">
        <v>7016</v>
      </c>
      <c r="K1927" s="20" t="str">
        <f>TEXT(J1927,"YYYY")</f>
        <v>2016</v>
      </c>
      <c r="L1927" s="1">
        <f>H1927-(TEXT(I1927,"YYYY")-TEXT(J1927,"YYYY"))</f>
        <v>116</v>
      </c>
      <c r="M1927" s="1" t="s">
        <v>79</v>
      </c>
      <c r="N1927" s="20" t="s">
        <v>50</v>
      </c>
    </row>
    <row r="1928" spans="10:14">
      <c r="J1928" s="1" t="s">
        <v>4123</v>
      </c>
      <c r="K1928" s="20" t="str">
        <f>TEXT(J1928,"YYYY")</f>
        <v>2016</v>
      </c>
      <c r="L1928" s="1">
        <f>H1928-(TEXT(I1928,"YYYY")-TEXT(J1928,"YYYY"))</f>
        <v>116</v>
      </c>
      <c r="M1928" s="1" t="s">
        <v>79</v>
      </c>
      <c r="N1928" s="20" t="s">
        <v>50</v>
      </c>
    </row>
    <row r="1929" spans="10:14">
      <c r="J1929" s="1" t="s">
        <v>250</v>
      </c>
      <c r="K1929" s="20" t="str">
        <f>TEXT(J1929,"YYYY")</f>
        <v>2016</v>
      </c>
      <c r="L1929" s="1">
        <f>H1929-(TEXT(I1929,"YYYY")-TEXT(J1929,"YYYY"))</f>
        <v>116</v>
      </c>
      <c r="M1929" s="1" t="s">
        <v>79</v>
      </c>
      <c r="N1929" s="20" t="s">
        <v>50</v>
      </c>
    </row>
    <row r="1930" spans="10:14">
      <c r="J1930" s="1" t="s">
        <v>1534</v>
      </c>
      <c r="K1930" s="20" t="str">
        <f>TEXT(J1930,"YYYY")</f>
        <v>2016</v>
      </c>
      <c r="L1930" s="1">
        <f>H1930-(TEXT(I1930,"YYYY")-TEXT(J1930,"YYYY"))</f>
        <v>116</v>
      </c>
      <c r="M1930" s="1" t="s">
        <v>60</v>
      </c>
      <c r="N1930" s="20" t="s">
        <v>50</v>
      </c>
    </row>
    <row r="1931" spans="10:14">
      <c r="J1931" s="1" t="s">
        <v>4734</v>
      </c>
      <c r="K1931" s="20" t="str">
        <f>TEXT(J1931,"YYYY")</f>
        <v>2016</v>
      </c>
      <c r="L1931" s="1">
        <f>H1931-(TEXT(I1931,"YYYY")-TEXT(J1931,"YYYY"))</f>
        <v>116</v>
      </c>
      <c r="M1931" s="1" t="s">
        <v>79</v>
      </c>
      <c r="N1931" s="20" t="s">
        <v>50</v>
      </c>
    </row>
    <row r="1932" spans="10:14">
      <c r="J1932" s="1" t="s">
        <v>1534</v>
      </c>
      <c r="K1932" s="20" t="str">
        <f>TEXT(J1932,"YYYY")</f>
        <v>2016</v>
      </c>
      <c r="L1932" s="1">
        <f>H1932-(TEXT(I1932,"YYYY")-TEXT(J1932,"YYYY"))</f>
        <v>116</v>
      </c>
      <c r="M1932" s="1" t="s">
        <v>79</v>
      </c>
      <c r="N1932" s="20" t="s">
        <v>50</v>
      </c>
    </row>
    <row r="1933" spans="10:14">
      <c r="J1933" s="1" t="s">
        <v>209</v>
      </c>
      <c r="K1933" s="20" t="str">
        <f>TEXT(J1933,"YYYY")</f>
        <v>2016</v>
      </c>
      <c r="L1933" s="1">
        <f>H1933-(TEXT(I1933,"YYYY")-TEXT(J1933,"YYYY"))</f>
        <v>116</v>
      </c>
      <c r="M1933" s="1" t="s">
        <v>60</v>
      </c>
      <c r="N1933" s="20" t="s">
        <v>50</v>
      </c>
    </row>
    <row r="1934" spans="10:14">
      <c r="J1934" s="1" t="s">
        <v>250</v>
      </c>
      <c r="K1934" s="20" t="str">
        <f>TEXT(J1934,"YYYY")</f>
        <v>2016</v>
      </c>
      <c r="L1934" s="1">
        <f>H1934-(TEXT(I1934,"YYYY")-TEXT(J1934,"YYYY"))</f>
        <v>116</v>
      </c>
      <c r="M1934" s="1" t="s">
        <v>79</v>
      </c>
      <c r="N1934" s="20" t="s">
        <v>50</v>
      </c>
    </row>
    <row r="1935" spans="10:14">
      <c r="J1935" s="1" t="s">
        <v>8709</v>
      </c>
      <c r="K1935" s="20" t="str">
        <f>TEXT(J1935,"YYYY")</f>
        <v>2016</v>
      </c>
      <c r="L1935" s="1">
        <f>H1935-(TEXT(I1935,"YYYY")-TEXT(J1935,"YYYY"))</f>
        <v>116</v>
      </c>
      <c r="M1935" s="1" t="s">
        <v>60</v>
      </c>
      <c r="N1935" s="20" t="s">
        <v>50</v>
      </c>
    </row>
    <row r="1936" spans="10:14">
      <c r="J1936" s="1" t="s">
        <v>381</v>
      </c>
      <c r="K1936" s="20" t="str">
        <f>TEXT(J1936,"YYYY")</f>
        <v>2016</v>
      </c>
      <c r="L1936" s="1">
        <f>H1936-(TEXT(I1936,"YYYY")-TEXT(J1936,"YYYY"))</f>
        <v>116</v>
      </c>
      <c r="M1936" s="1" t="s">
        <v>60</v>
      </c>
      <c r="N1936" s="20" t="s">
        <v>50</v>
      </c>
    </row>
    <row r="1937" spans="10:14">
      <c r="J1937" s="1" t="s">
        <v>4734</v>
      </c>
      <c r="K1937" s="20" t="str">
        <f>TEXT(J1937,"YYYY")</f>
        <v>2016</v>
      </c>
      <c r="L1937" s="1">
        <f>H1937-(TEXT(I1937,"YYYY")-TEXT(J1937,"YYYY"))</f>
        <v>116</v>
      </c>
      <c r="M1937" s="1" t="s">
        <v>60</v>
      </c>
      <c r="N1937" s="20" t="s">
        <v>50</v>
      </c>
    </row>
    <row r="1938" spans="10:14">
      <c r="J1938" s="1" t="s">
        <v>11433</v>
      </c>
      <c r="K1938" s="20" t="str">
        <f>TEXT(J1938,"YYYY")</f>
        <v>2016</v>
      </c>
      <c r="L1938" s="1">
        <f>H1938-(TEXT(I1938,"YYYY")-TEXT(J1938,"YYYY"))</f>
        <v>116</v>
      </c>
      <c r="M1938" s="1" t="s">
        <v>60</v>
      </c>
      <c r="N1938" s="20" t="s">
        <v>50</v>
      </c>
    </row>
    <row r="1939" spans="10:14">
      <c r="J1939" s="1" t="s">
        <v>4734</v>
      </c>
      <c r="K1939" s="20" t="str">
        <f>TEXT(J1939,"YYYY")</f>
        <v>2016</v>
      </c>
      <c r="L1939" s="1">
        <f>H1939-(TEXT(I1939,"YYYY")-TEXT(J1939,"YYYY"))</f>
        <v>116</v>
      </c>
      <c r="M1939" s="1" t="s">
        <v>60</v>
      </c>
      <c r="N1939" s="20" t="s">
        <v>50</v>
      </c>
    </row>
    <row r="1940" spans="10:14">
      <c r="J1940" s="1" t="s">
        <v>11703</v>
      </c>
      <c r="K1940" s="20" t="str">
        <f>TEXT(J1940,"YYYY")</f>
        <v>2016</v>
      </c>
      <c r="L1940" s="1">
        <f>H1940-(TEXT(I1940,"YYYY")-TEXT(J1940,"YYYY"))</f>
        <v>116</v>
      </c>
      <c r="M1940" s="1" t="s">
        <v>60</v>
      </c>
      <c r="N1940" s="20" t="s">
        <v>50</v>
      </c>
    </row>
    <row r="1941" spans="10:14">
      <c r="J1941" s="1" t="s">
        <v>3522</v>
      </c>
      <c r="K1941" s="20" t="str">
        <f>TEXT(J1941,"YYYY")</f>
        <v>2016</v>
      </c>
      <c r="L1941" s="1">
        <f>H1941-(TEXT(I1941,"YYYY")-TEXT(J1941,"YYYY"))</f>
        <v>116</v>
      </c>
      <c r="M1941" s="1" t="s">
        <v>60</v>
      </c>
      <c r="N1941" s="20" t="s">
        <v>50</v>
      </c>
    </row>
    <row r="1942" spans="10:14">
      <c r="J1942" s="1" t="s">
        <v>2237</v>
      </c>
      <c r="K1942" s="20" t="str">
        <f>TEXT(J1942,"YYYY")</f>
        <v>2016</v>
      </c>
      <c r="L1942" s="1">
        <f>H1942-(TEXT(I1942,"YYYY")-TEXT(J1942,"YYYY"))</f>
        <v>116</v>
      </c>
      <c r="M1942" s="1" t="s">
        <v>60</v>
      </c>
      <c r="N1942" s="20" t="s">
        <v>50</v>
      </c>
    </row>
    <row r="1943" spans="10:14">
      <c r="J1943" s="1" t="s">
        <v>220</v>
      </c>
      <c r="K1943" s="20" t="str">
        <f>TEXT(J1943,"YYYY")</f>
        <v>2016</v>
      </c>
      <c r="L1943" s="1">
        <f>H1943-(TEXT(I1943,"YYYY")-TEXT(J1943,"YYYY"))</f>
        <v>116</v>
      </c>
      <c r="M1943" s="1" t="s">
        <v>79</v>
      </c>
      <c r="N1943" s="20" t="s">
        <v>53</v>
      </c>
    </row>
    <row r="1944" spans="10:14">
      <c r="J1944" s="1" t="s">
        <v>250</v>
      </c>
      <c r="K1944" s="20" t="str">
        <f>TEXT(J1944,"YYYY")</f>
        <v>2016</v>
      </c>
      <c r="L1944" s="1">
        <f>H1944-(TEXT(I1944,"YYYY")-TEXT(J1944,"YYYY"))</f>
        <v>116</v>
      </c>
      <c r="M1944" s="1" t="s">
        <v>79</v>
      </c>
      <c r="N1944" s="20" t="s">
        <v>53</v>
      </c>
    </row>
    <row r="1945" spans="10:14">
      <c r="J1945" s="1" t="s">
        <v>303</v>
      </c>
      <c r="K1945" s="20" t="str">
        <f>TEXT(J1945,"YYYY")</f>
        <v>2016</v>
      </c>
      <c r="L1945" s="1">
        <f>H1945-(TEXT(I1945,"YYYY")-TEXT(J1945,"YYYY"))</f>
        <v>116</v>
      </c>
      <c r="M1945" s="1" t="s">
        <v>60</v>
      </c>
      <c r="N1945" s="20" t="s">
        <v>53</v>
      </c>
    </row>
    <row r="1946" spans="10:14">
      <c r="J1946" s="1" t="s">
        <v>327</v>
      </c>
      <c r="K1946" s="20" t="str">
        <f>TEXT(J1946,"YYYY")</f>
        <v>2016</v>
      </c>
      <c r="L1946" s="1">
        <f>H1946-(TEXT(I1946,"YYYY")-TEXT(J1946,"YYYY"))</f>
        <v>116</v>
      </c>
      <c r="M1946" s="1" t="s">
        <v>79</v>
      </c>
      <c r="N1946" s="20" t="s">
        <v>53</v>
      </c>
    </row>
    <row r="1947" spans="10:14">
      <c r="J1947" s="1" t="s">
        <v>250</v>
      </c>
      <c r="K1947" s="20" t="str">
        <f>TEXT(J1947,"YYYY")</f>
        <v>2016</v>
      </c>
      <c r="L1947" s="1">
        <f>H1947-(TEXT(I1947,"YYYY")-TEXT(J1947,"YYYY"))</f>
        <v>116</v>
      </c>
      <c r="M1947" s="1" t="s">
        <v>79</v>
      </c>
      <c r="N1947" s="20" t="s">
        <v>53</v>
      </c>
    </row>
    <row r="1948" spans="10:14">
      <c r="J1948" s="1" t="s">
        <v>352</v>
      </c>
      <c r="K1948" s="20" t="str">
        <f>TEXT(J1948,"YYYY")</f>
        <v>2016</v>
      </c>
      <c r="L1948" s="1">
        <f>H1948-(TEXT(I1948,"YYYY")-TEXT(J1948,"YYYY"))</f>
        <v>116</v>
      </c>
      <c r="M1948" s="1" t="s">
        <v>60</v>
      </c>
      <c r="N1948" s="20" t="s">
        <v>53</v>
      </c>
    </row>
    <row r="1949" spans="10:14">
      <c r="J1949" s="1" t="s">
        <v>441</v>
      </c>
      <c r="K1949" s="20" t="str">
        <f>TEXT(J1949,"YYYY")</f>
        <v>2016</v>
      </c>
      <c r="L1949" s="1">
        <f>H1949-(TEXT(I1949,"YYYY")-TEXT(J1949,"YYYY"))</f>
        <v>116</v>
      </c>
      <c r="M1949" s="1" t="s">
        <v>60</v>
      </c>
      <c r="N1949" s="20" t="s">
        <v>53</v>
      </c>
    </row>
    <row r="1950" spans="10:14">
      <c r="J1950" s="1" t="s">
        <v>467</v>
      </c>
      <c r="K1950" s="20" t="str">
        <f>TEXT(J1950,"YYYY")</f>
        <v>2016</v>
      </c>
      <c r="L1950" s="1">
        <f>H1950-(TEXT(I1950,"YYYY")-TEXT(J1950,"YYYY"))</f>
        <v>116</v>
      </c>
      <c r="M1950" s="1" t="s">
        <v>60</v>
      </c>
      <c r="N1950" s="20" t="s">
        <v>53</v>
      </c>
    </row>
    <row r="1951" spans="10:14">
      <c r="J1951" s="1" t="s">
        <v>303</v>
      </c>
      <c r="K1951" s="20" t="str">
        <f>TEXT(J1951,"YYYY")</f>
        <v>2016</v>
      </c>
      <c r="L1951" s="1">
        <f>H1951-(TEXT(I1951,"YYYY")-TEXT(J1951,"YYYY"))</f>
        <v>116</v>
      </c>
      <c r="M1951" s="1" t="s">
        <v>79</v>
      </c>
      <c r="N1951" s="20" t="s">
        <v>53</v>
      </c>
    </row>
    <row r="1952" spans="10:14">
      <c r="J1952" s="1" t="s">
        <v>162</v>
      </c>
      <c r="K1952" s="20" t="str">
        <f>TEXT(J1952,"YYYY")</f>
        <v>2016</v>
      </c>
      <c r="L1952" s="1">
        <f>H1952-(TEXT(I1952,"YYYY")-TEXT(J1952,"YYYY"))</f>
        <v>116</v>
      </c>
      <c r="M1952" s="1" t="s">
        <v>79</v>
      </c>
      <c r="N1952" s="20" t="s">
        <v>53</v>
      </c>
    </row>
    <row r="1953" spans="10:14">
      <c r="J1953" s="1" t="s">
        <v>303</v>
      </c>
      <c r="K1953" s="20" t="str">
        <f>TEXT(J1953,"YYYY")</f>
        <v>2016</v>
      </c>
      <c r="L1953" s="1">
        <f>H1953-(TEXT(I1953,"YYYY")-TEXT(J1953,"YYYY"))</f>
        <v>116</v>
      </c>
      <c r="M1953" s="1" t="s">
        <v>79</v>
      </c>
      <c r="N1953" s="20" t="s">
        <v>53</v>
      </c>
    </row>
    <row r="1954" spans="10:14">
      <c r="J1954" s="1" t="s">
        <v>931</v>
      </c>
      <c r="K1954" s="20" t="str">
        <f>TEXT(J1954,"YYYY")</f>
        <v>2016</v>
      </c>
      <c r="L1954" s="1">
        <f>H1954-(TEXT(I1954,"YYYY")-TEXT(J1954,"YYYY"))</f>
        <v>116</v>
      </c>
      <c r="M1954" s="1" t="s">
        <v>79</v>
      </c>
      <c r="N1954" s="20" t="s">
        <v>53</v>
      </c>
    </row>
    <row r="1955" spans="10:14">
      <c r="J1955" s="1" t="s">
        <v>931</v>
      </c>
      <c r="K1955" s="20" t="str">
        <f>TEXT(J1955,"YYYY")</f>
        <v>2016</v>
      </c>
      <c r="L1955" s="1">
        <f>H1955-(TEXT(I1955,"YYYY")-TEXT(J1955,"YYYY"))</f>
        <v>116</v>
      </c>
      <c r="M1955" s="1" t="s">
        <v>79</v>
      </c>
      <c r="N1955" s="20" t="s">
        <v>53</v>
      </c>
    </row>
    <row r="1956" spans="10:14">
      <c r="J1956" s="1" t="s">
        <v>467</v>
      </c>
      <c r="K1956" s="20" t="str">
        <f>TEXT(J1956,"YYYY")</f>
        <v>2016</v>
      </c>
      <c r="L1956" s="1">
        <f>H1956-(TEXT(I1956,"YYYY")-TEXT(J1956,"YYYY"))</f>
        <v>116</v>
      </c>
      <c r="M1956" s="1" t="s">
        <v>60</v>
      </c>
      <c r="N1956" s="20" t="s">
        <v>53</v>
      </c>
    </row>
    <row r="1957" spans="10:14">
      <c r="J1957" s="1" t="s">
        <v>1358</v>
      </c>
      <c r="K1957" s="20" t="str">
        <f>TEXT(J1957,"YYYY")</f>
        <v>2016</v>
      </c>
      <c r="L1957" s="1">
        <f>H1957-(TEXT(I1957,"YYYY")-TEXT(J1957,"YYYY"))</f>
        <v>116</v>
      </c>
      <c r="M1957" s="1" t="s">
        <v>60</v>
      </c>
      <c r="N1957" s="20" t="s">
        <v>53</v>
      </c>
    </row>
    <row r="1958" spans="10:14">
      <c r="J1958" s="1" t="s">
        <v>467</v>
      </c>
      <c r="K1958" s="20" t="str">
        <f>TEXT(J1958,"YYYY")</f>
        <v>2016</v>
      </c>
      <c r="L1958" s="1">
        <f>H1958-(TEXT(I1958,"YYYY")-TEXT(J1958,"YYYY"))</f>
        <v>116</v>
      </c>
      <c r="M1958" s="1" t="s">
        <v>60</v>
      </c>
      <c r="N1958" s="20" t="s">
        <v>53</v>
      </c>
    </row>
    <row r="1959" spans="10:14">
      <c r="J1959" s="1" t="s">
        <v>467</v>
      </c>
      <c r="K1959" s="20" t="str">
        <f>TEXT(J1959,"YYYY")</f>
        <v>2016</v>
      </c>
      <c r="L1959" s="1">
        <f>H1959-(TEXT(I1959,"YYYY")-TEXT(J1959,"YYYY"))</f>
        <v>116</v>
      </c>
      <c r="M1959" s="1" t="s">
        <v>60</v>
      </c>
      <c r="N1959" s="20" t="s">
        <v>53</v>
      </c>
    </row>
    <row r="1960" spans="10:14">
      <c r="J1960" s="1" t="s">
        <v>1534</v>
      </c>
      <c r="K1960" s="20" t="str">
        <f>TEXT(J1960,"YYYY")</f>
        <v>2016</v>
      </c>
      <c r="L1960" s="1">
        <f>H1960-(TEXT(I1960,"YYYY")-TEXT(J1960,"YYYY"))</f>
        <v>116</v>
      </c>
      <c r="M1960" s="1" t="s">
        <v>60</v>
      </c>
      <c r="N1960" s="20" t="s">
        <v>53</v>
      </c>
    </row>
    <row r="1961" spans="10:14">
      <c r="J1961" s="1" t="s">
        <v>1573</v>
      </c>
      <c r="K1961" s="20" t="str">
        <f>TEXT(J1961,"YYYY")</f>
        <v>2016</v>
      </c>
      <c r="L1961" s="1">
        <f>H1961-(TEXT(I1961,"YYYY")-TEXT(J1961,"YYYY"))</f>
        <v>116</v>
      </c>
      <c r="M1961" s="1" t="s">
        <v>60</v>
      </c>
      <c r="N1961" s="20" t="s">
        <v>53</v>
      </c>
    </row>
    <row r="1962" spans="10:14">
      <c r="J1962" s="1" t="s">
        <v>467</v>
      </c>
      <c r="K1962" s="20" t="str">
        <f>TEXT(J1962,"YYYY")</f>
        <v>2016</v>
      </c>
      <c r="L1962" s="1">
        <f>H1962-(TEXT(I1962,"YYYY")-TEXT(J1962,"YYYY"))</f>
        <v>116</v>
      </c>
      <c r="M1962" s="1" t="s">
        <v>60</v>
      </c>
      <c r="N1962" s="20" t="s">
        <v>53</v>
      </c>
    </row>
    <row r="1963" spans="10:14">
      <c r="J1963" s="1" t="s">
        <v>209</v>
      </c>
      <c r="K1963" s="20" t="str">
        <f>TEXT(J1963,"YYYY")</f>
        <v>2016</v>
      </c>
      <c r="L1963" s="1">
        <f>H1963-(TEXT(I1963,"YYYY")-TEXT(J1963,"YYYY"))</f>
        <v>116</v>
      </c>
      <c r="M1963" s="1" t="s">
        <v>60</v>
      </c>
      <c r="N1963" s="20" t="s">
        <v>53</v>
      </c>
    </row>
    <row r="1964" spans="10:14">
      <c r="J1964" s="1" t="s">
        <v>1534</v>
      </c>
      <c r="K1964" s="20" t="str">
        <f>TEXT(J1964,"YYYY")</f>
        <v>2016</v>
      </c>
      <c r="L1964" s="1">
        <f>H1964-(TEXT(I1964,"YYYY")-TEXT(J1964,"YYYY"))</f>
        <v>116</v>
      </c>
      <c r="M1964" s="1" t="s">
        <v>79</v>
      </c>
      <c r="N1964" s="20" t="s">
        <v>53</v>
      </c>
    </row>
    <row r="1965" spans="10:14">
      <c r="J1965" s="1" t="s">
        <v>303</v>
      </c>
      <c r="K1965" s="20" t="str">
        <f>TEXT(J1965,"YYYY")</f>
        <v>2016</v>
      </c>
      <c r="L1965" s="1">
        <f>H1965-(TEXT(I1965,"YYYY")-TEXT(J1965,"YYYY"))</f>
        <v>116</v>
      </c>
      <c r="M1965" s="1" t="s">
        <v>79</v>
      </c>
      <c r="N1965" s="20" t="s">
        <v>53</v>
      </c>
    </row>
    <row r="1966" spans="10:14">
      <c r="J1966" s="1" t="s">
        <v>1534</v>
      </c>
      <c r="K1966" s="20" t="str">
        <f>TEXT(J1966,"YYYY")</f>
        <v>2016</v>
      </c>
      <c r="L1966" s="1">
        <f>H1966-(TEXT(I1966,"YYYY")-TEXT(J1966,"YYYY"))</f>
        <v>116</v>
      </c>
      <c r="M1966" s="1" t="s">
        <v>60</v>
      </c>
      <c r="N1966" s="20" t="s">
        <v>53</v>
      </c>
    </row>
    <row r="1967" spans="10:14">
      <c r="J1967" s="1" t="s">
        <v>1534</v>
      </c>
      <c r="K1967" s="20" t="str">
        <f>TEXT(J1967,"YYYY")</f>
        <v>2016</v>
      </c>
      <c r="L1967" s="1">
        <f>H1967-(TEXT(I1967,"YYYY")-TEXT(J1967,"YYYY"))</f>
        <v>116</v>
      </c>
      <c r="M1967" s="1" t="s">
        <v>79</v>
      </c>
      <c r="N1967" s="20" t="s">
        <v>53</v>
      </c>
    </row>
    <row r="1968" spans="10:14">
      <c r="J1968" s="1" t="s">
        <v>1534</v>
      </c>
      <c r="K1968" s="20" t="str">
        <f>TEXT(J1968,"YYYY")</f>
        <v>2016</v>
      </c>
      <c r="L1968" s="1">
        <f>H1968-(TEXT(I1968,"YYYY")-TEXT(J1968,"YYYY"))</f>
        <v>116</v>
      </c>
      <c r="M1968" s="1" t="s">
        <v>79</v>
      </c>
      <c r="N1968" s="20" t="s">
        <v>53</v>
      </c>
    </row>
    <row r="1969" spans="10:14">
      <c r="J1969" s="1" t="s">
        <v>1534</v>
      </c>
      <c r="K1969" s="20" t="str">
        <f>TEXT(J1969,"YYYY")</f>
        <v>2016</v>
      </c>
      <c r="L1969" s="1">
        <f>H1969-(TEXT(I1969,"YYYY")-TEXT(J1969,"YYYY"))</f>
        <v>116</v>
      </c>
      <c r="M1969" s="1" t="s">
        <v>60</v>
      </c>
      <c r="N1969" s="20" t="s">
        <v>53</v>
      </c>
    </row>
    <row r="1970" spans="10:14">
      <c r="J1970" s="1" t="s">
        <v>1534</v>
      </c>
      <c r="K1970" s="20" t="str">
        <f>TEXT(J1970,"YYYY")</f>
        <v>2016</v>
      </c>
      <c r="L1970" s="1">
        <f>H1970-(TEXT(I1970,"YYYY")-TEXT(J1970,"YYYY"))</f>
        <v>116</v>
      </c>
      <c r="M1970" s="1" t="s">
        <v>60</v>
      </c>
      <c r="N1970" s="20" t="s">
        <v>53</v>
      </c>
    </row>
    <row r="1971" spans="10:14">
      <c r="J1971" s="1" t="s">
        <v>2237</v>
      </c>
      <c r="K1971" s="20" t="str">
        <f>TEXT(J1971,"YYYY")</f>
        <v>2016</v>
      </c>
      <c r="L1971" s="1">
        <f>H1971-(TEXT(I1971,"YYYY")-TEXT(J1971,"YYYY"))</f>
        <v>116</v>
      </c>
      <c r="M1971" s="1" t="s">
        <v>60</v>
      </c>
      <c r="N1971" s="20" t="s">
        <v>53</v>
      </c>
    </row>
    <row r="1972" spans="10:14">
      <c r="J1972" s="1" t="s">
        <v>1534</v>
      </c>
      <c r="K1972" s="20" t="str">
        <f>TEXT(J1972,"YYYY")</f>
        <v>2016</v>
      </c>
      <c r="L1972" s="1">
        <f>H1972-(TEXT(I1972,"YYYY")-TEXT(J1972,"YYYY"))</f>
        <v>116</v>
      </c>
      <c r="M1972" s="1" t="s">
        <v>79</v>
      </c>
      <c r="N1972" s="20" t="s">
        <v>53</v>
      </c>
    </row>
    <row r="1973" spans="10:14">
      <c r="J1973" s="1" t="s">
        <v>1534</v>
      </c>
      <c r="K1973" s="20" t="str">
        <f>TEXT(J1973,"YYYY")</f>
        <v>2016</v>
      </c>
      <c r="L1973" s="1">
        <f>H1973-(TEXT(I1973,"YYYY")-TEXT(J1973,"YYYY"))</f>
        <v>116</v>
      </c>
      <c r="M1973" s="1" t="s">
        <v>79</v>
      </c>
      <c r="N1973" s="20" t="s">
        <v>53</v>
      </c>
    </row>
    <row r="1974" spans="10:14">
      <c r="J1974" s="1" t="s">
        <v>2268</v>
      </c>
      <c r="K1974" s="20" t="str">
        <f>TEXT(J1974,"YYYY")</f>
        <v>2016</v>
      </c>
      <c r="L1974" s="1">
        <f>H1974-(TEXT(I1974,"YYYY")-TEXT(J1974,"YYYY"))</f>
        <v>116</v>
      </c>
      <c r="M1974" s="1" t="s">
        <v>79</v>
      </c>
      <c r="N1974" s="20" t="s">
        <v>53</v>
      </c>
    </row>
    <row r="1975" spans="10:14">
      <c r="J1975" s="1" t="s">
        <v>1534</v>
      </c>
      <c r="K1975" s="20" t="str">
        <f>TEXT(J1975,"YYYY")</f>
        <v>2016</v>
      </c>
      <c r="L1975" s="1">
        <f>H1975-(TEXT(I1975,"YYYY")-TEXT(J1975,"YYYY"))</f>
        <v>116</v>
      </c>
      <c r="M1975" s="1" t="s">
        <v>79</v>
      </c>
      <c r="N1975" s="20" t="s">
        <v>53</v>
      </c>
    </row>
    <row r="1976" spans="10:14">
      <c r="J1976" s="1" t="s">
        <v>1534</v>
      </c>
      <c r="K1976" s="20" t="str">
        <f>TEXT(J1976,"YYYY")</f>
        <v>2016</v>
      </c>
      <c r="L1976" s="1">
        <f>H1976-(TEXT(I1976,"YYYY")-TEXT(J1976,"YYYY"))</f>
        <v>116</v>
      </c>
      <c r="M1976" s="1" t="s">
        <v>79</v>
      </c>
      <c r="N1976" s="20" t="s">
        <v>53</v>
      </c>
    </row>
    <row r="1977" spans="10:14">
      <c r="J1977" s="1" t="s">
        <v>303</v>
      </c>
      <c r="K1977" s="20" t="str">
        <f>TEXT(J1977,"YYYY")</f>
        <v>2016</v>
      </c>
      <c r="L1977" s="1">
        <f>H1977-(TEXT(I1977,"YYYY")-TEXT(J1977,"YYYY"))</f>
        <v>116</v>
      </c>
      <c r="M1977" s="1" t="s">
        <v>79</v>
      </c>
      <c r="N1977" s="20" t="s">
        <v>53</v>
      </c>
    </row>
    <row r="1978" spans="10:14">
      <c r="J1978" s="1" t="s">
        <v>2268</v>
      </c>
      <c r="K1978" s="20" t="str">
        <f>TEXT(J1978,"YYYY")</f>
        <v>2016</v>
      </c>
      <c r="L1978" s="1">
        <f>H1978-(TEXT(I1978,"YYYY")-TEXT(J1978,"YYYY"))</f>
        <v>116</v>
      </c>
      <c r="M1978" s="1" t="s">
        <v>79</v>
      </c>
      <c r="N1978" s="20" t="s">
        <v>53</v>
      </c>
    </row>
    <row r="1979" spans="10:14">
      <c r="J1979" s="1" t="s">
        <v>3137</v>
      </c>
      <c r="K1979" s="20" t="str">
        <f>TEXT(J1979,"YYYY")</f>
        <v>2016</v>
      </c>
      <c r="L1979" s="1">
        <f>H1979-(TEXT(I1979,"YYYY")-TEXT(J1979,"YYYY"))</f>
        <v>116</v>
      </c>
      <c r="M1979" s="1" t="s">
        <v>79</v>
      </c>
      <c r="N1979" s="20" t="s">
        <v>53</v>
      </c>
    </row>
    <row r="1980" spans="10:14">
      <c r="J1980" s="1" t="s">
        <v>1534</v>
      </c>
      <c r="K1980" s="20" t="str">
        <f>TEXT(J1980,"YYYY")</f>
        <v>2016</v>
      </c>
      <c r="L1980" s="1">
        <f>H1980-(TEXT(I1980,"YYYY")-TEXT(J1980,"YYYY"))</f>
        <v>116</v>
      </c>
      <c r="M1980" s="1" t="s">
        <v>79</v>
      </c>
      <c r="N1980" s="20" t="s">
        <v>53</v>
      </c>
    </row>
    <row r="1981" spans="10:14">
      <c r="J1981" s="1" t="s">
        <v>3171</v>
      </c>
      <c r="K1981" s="20" t="str">
        <f>TEXT(J1981,"YYYY")</f>
        <v>2016</v>
      </c>
      <c r="L1981" s="1">
        <f>H1981-(TEXT(I1981,"YYYY")-TEXT(J1981,"YYYY"))</f>
        <v>116</v>
      </c>
      <c r="M1981" s="1" t="s">
        <v>79</v>
      </c>
      <c r="N1981" s="20" t="s">
        <v>53</v>
      </c>
    </row>
    <row r="1982" spans="10:14">
      <c r="J1982" s="1" t="s">
        <v>1534</v>
      </c>
      <c r="K1982" s="20" t="str">
        <f>TEXT(J1982,"YYYY")</f>
        <v>2016</v>
      </c>
      <c r="L1982" s="1">
        <f>H1982-(TEXT(I1982,"YYYY")-TEXT(J1982,"YYYY"))</f>
        <v>116</v>
      </c>
      <c r="M1982" s="1" t="s">
        <v>60</v>
      </c>
      <c r="N1982" s="20" t="s">
        <v>53</v>
      </c>
    </row>
    <row r="1983" spans="10:14">
      <c r="J1983" s="1" t="s">
        <v>3191</v>
      </c>
      <c r="K1983" s="20" t="str">
        <f>TEXT(J1983,"YYYY")</f>
        <v>2016</v>
      </c>
      <c r="L1983" s="1">
        <f>H1983-(TEXT(I1983,"YYYY")-TEXT(J1983,"YYYY"))</f>
        <v>116</v>
      </c>
      <c r="M1983" s="1" t="s">
        <v>60</v>
      </c>
      <c r="N1983" s="20" t="s">
        <v>53</v>
      </c>
    </row>
    <row r="1984" spans="10:14">
      <c r="J1984" s="1" t="s">
        <v>3171</v>
      </c>
      <c r="K1984" s="20" t="str">
        <f>TEXT(J1984,"YYYY")</f>
        <v>2016</v>
      </c>
      <c r="L1984" s="1">
        <f>H1984-(TEXT(I1984,"YYYY")-TEXT(J1984,"YYYY"))</f>
        <v>116</v>
      </c>
      <c r="M1984" s="1" t="s">
        <v>79</v>
      </c>
      <c r="N1984" s="20" t="s">
        <v>53</v>
      </c>
    </row>
    <row r="1985" spans="10:14">
      <c r="J1985" s="1" t="s">
        <v>250</v>
      </c>
      <c r="K1985" s="20" t="str">
        <f>TEXT(J1985,"YYYY")</f>
        <v>2016</v>
      </c>
      <c r="L1985" s="1">
        <f>H1985-(TEXT(I1985,"YYYY")-TEXT(J1985,"YYYY"))</f>
        <v>116</v>
      </c>
      <c r="M1985" s="1" t="s">
        <v>60</v>
      </c>
      <c r="N1985" s="20" t="s">
        <v>53</v>
      </c>
    </row>
    <row r="1986" spans="10:14">
      <c r="J1986" s="1" t="s">
        <v>3171</v>
      </c>
      <c r="K1986" s="20" t="str">
        <f>TEXT(J1986,"YYYY")</f>
        <v>2016</v>
      </c>
      <c r="L1986" s="1">
        <f>H1986-(TEXT(I1986,"YYYY")-TEXT(J1986,"YYYY"))</f>
        <v>116</v>
      </c>
      <c r="M1986" s="1" t="s">
        <v>79</v>
      </c>
      <c r="N1986" s="20" t="s">
        <v>53</v>
      </c>
    </row>
    <row r="1987" spans="10:14">
      <c r="J1987" s="1" t="s">
        <v>3430</v>
      </c>
      <c r="K1987" s="20" t="str">
        <f>TEXT(J1987,"YYYY")</f>
        <v>2016</v>
      </c>
      <c r="L1987" s="1">
        <f>H1987-(TEXT(I1987,"YYYY")-TEXT(J1987,"YYYY"))</f>
        <v>116</v>
      </c>
      <c r="M1987" s="1" t="s">
        <v>60</v>
      </c>
      <c r="N1987" s="20" t="s">
        <v>53</v>
      </c>
    </row>
    <row r="1988" spans="10:14">
      <c r="J1988" s="1" t="s">
        <v>3476</v>
      </c>
      <c r="K1988" s="20" t="str">
        <f>TEXT(J1988,"YYYY")</f>
        <v>2016</v>
      </c>
      <c r="L1988" s="1">
        <f>H1988-(TEXT(I1988,"YYYY")-TEXT(J1988,"YYYY"))</f>
        <v>116</v>
      </c>
      <c r="M1988" s="1" t="s">
        <v>60</v>
      </c>
      <c r="N1988" s="20" t="s">
        <v>53</v>
      </c>
    </row>
    <row r="1989" spans="10:14">
      <c r="J1989" s="1" t="s">
        <v>174</v>
      </c>
      <c r="K1989" s="20" t="str">
        <f>TEXT(J1989,"YYYY")</f>
        <v>2016</v>
      </c>
      <c r="L1989" s="1">
        <f>H1989-(TEXT(I1989,"YYYY")-TEXT(J1989,"YYYY"))</f>
        <v>116</v>
      </c>
      <c r="M1989" s="1" t="s">
        <v>60</v>
      </c>
      <c r="N1989" s="20" t="s">
        <v>53</v>
      </c>
    </row>
    <row r="1990" spans="10:14">
      <c r="J1990" s="1" t="s">
        <v>3634</v>
      </c>
      <c r="K1990" s="20" t="str">
        <f>TEXT(J1990,"YYYY")</f>
        <v>2016</v>
      </c>
      <c r="L1990" s="1">
        <f>H1990-(TEXT(I1990,"YYYY")-TEXT(J1990,"YYYY"))</f>
        <v>116</v>
      </c>
      <c r="M1990" s="1" t="s">
        <v>79</v>
      </c>
      <c r="N1990" s="20" t="s">
        <v>53</v>
      </c>
    </row>
    <row r="1991" spans="10:14">
      <c r="J1991" s="1" t="s">
        <v>3430</v>
      </c>
      <c r="K1991" s="20" t="str">
        <f>TEXT(J1991,"YYYY")</f>
        <v>2016</v>
      </c>
      <c r="L1991" s="1">
        <f>H1991-(TEXT(I1991,"YYYY")-TEXT(J1991,"YYYY"))</f>
        <v>116</v>
      </c>
      <c r="M1991" s="1" t="s">
        <v>79</v>
      </c>
      <c r="N1991" s="20" t="s">
        <v>53</v>
      </c>
    </row>
    <row r="1992" spans="10:14">
      <c r="J1992" s="1" t="s">
        <v>1534</v>
      </c>
      <c r="K1992" s="20" t="str">
        <f>TEXT(J1992,"YYYY")</f>
        <v>2016</v>
      </c>
      <c r="L1992" s="1">
        <f>H1992-(TEXT(I1992,"YYYY")-TEXT(J1992,"YYYY"))</f>
        <v>116</v>
      </c>
      <c r="M1992" s="1" t="s">
        <v>60</v>
      </c>
      <c r="N1992" s="20" t="s">
        <v>53</v>
      </c>
    </row>
    <row r="1993" spans="10:14">
      <c r="J1993" s="1" t="s">
        <v>250</v>
      </c>
      <c r="K1993" s="20" t="str">
        <f>TEXT(J1993,"YYYY")</f>
        <v>2016</v>
      </c>
      <c r="L1993" s="1">
        <f>H1993-(TEXT(I1993,"YYYY")-TEXT(J1993,"YYYY"))</f>
        <v>116</v>
      </c>
      <c r="M1993" s="1" t="s">
        <v>60</v>
      </c>
      <c r="N1993" s="20" t="s">
        <v>53</v>
      </c>
    </row>
    <row r="1994" spans="10:14">
      <c r="J1994" s="1" t="s">
        <v>3952</v>
      </c>
      <c r="K1994" s="20" t="str">
        <f>TEXT(J1994,"YYYY")</f>
        <v>2016</v>
      </c>
      <c r="L1994" s="1">
        <f>H1994-(TEXT(I1994,"YYYY")-TEXT(J1994,"YYYY"))</f>
        <v>116</v>
      </c>
      <c r="M1994" s="1" t="s">
        <v>60</v>
      </c>
      <c r="N1994" s="20" t="s">
        <v>53</v>
      </c>
    </row>
    <row r="1995" spans="10:14">
      <c r="J1995" s="1" t="s">
        <v>250</v>
      </c>
      <c r="K1995" s="20" t="str">
        <f>TEXT(J1995,"YYYY")</f>
        <v>2016</v>
      </c>
      <c r="L1995" s="1">
        <f>H1995-(TEXT(I1995,"YYYY")-TEXT(J1995,"YYYY"))</f>
        <v>116</v>
      </c>
      <c r="M1995" s="1" t="s">
        <v>79</v>
      </c>
      <c r="N1995" s="20" t="s">
        <v>53</v>
      </c>
    </row>
    <row r="1996" spans="10:14">
      <c r="J1996" s="1" t="s">
        <v>1534</v>
      </c>
      <c r="K1996" s="20" t="str">
        <f>TEXT(J1996,"YYYY")</f>
        <v>2016</v>
      </c>
      <c r="L1996" s="1">
        <f>H1996-(TEXT(I1996,"YYYY")-TEXT(J1996,"YYYY"))</f>
        <v>116</v>
      </c>
      <c r="M1996" s="1" t="s">
        <v>60</v>
      </c>
      <c r="N1996" s="20" t="s">
        <v>53</v>
      </c>
    </row>
    <row r="1997" spans="10:14">
      <c r="J1997" s="1" t="s">
        <v>4065</v>
      </c>
      <c r="K1997" s="20" t="str">
        <f>TEXT(J1997,"YYYY")</f>
        <v>2016</v>
      </c>
      <c r="L1997" s="1">
        <f>H1997-(TEXT(I1997,"YYYY")-TEXT(J1997,"YYYY"))</f>
        <v>116</v>
      </c>
      <c r="M1997" s="1" t="s">
        <v>60</v>
      </c>
      <c r="N1997" s="20" t="s">
        <v>53</v>
      </c>
    </row>
    <row r="1998" spans="10:14">
      <c r="J1998" s="1" t="s">
        <v>4072</v>
      </c>
      <c r="K1998" s="20" t="str">
        <f>TEXT(J1998,"YYYY")</f>
        <v>2016</v>
      </c>
      <c r="L1998" s="1">
        <f>H1998-(TEXT(I1998,"YYYY")-TEXT(J1998,"YYYY"))</f>
        <v>116</v>
      </c>
      <c r="M1998" s="1" t="s">
        <v>60</v>
      </c>
      <c r="N1998" s="20" t="s">
        <v>53</v>
      </c>
    </row>
    <row r="1999" spans="10:14">
      <c r="J1999" s="1" t="s">
        <v>4077</v>
      </c>
      <c r="K1999" s="20" t="str">
        <f>TEXT(J1999,"YYYY")</f>
        <v>2016</v>
      </c>
      <c r="L1999" s="1">
        <f>H1999-(TEXT(I1999,"YYYY")-TEXT(J1999,"YYYY"))</f>
        <v>116</v>
      </c>
      <c r="M1999" s="1" t="s">
        <v>60</v>
      </c>
      <c r="N1999" s="20" t="s">
        <v>53</v>
      </c>
    </row>
    <row r="2000" spans="10:14">
      <c r="J2000" s="1" t="s">
        <v>4102</v>
      </c>
      <c r="K2000" s="20" t="str">
        <f>TEXT(J2000,"YYYY")</f>
        <v>2016</v>
      </c>
      <c r="L2000" s="1">
        <f>H2000-(TEXT(I2000,"YYYY")-TEXT(J2000,"YYYY"))</f>
        <v>116</v>
      </c>
      <c r="M2000" s="1" t="s">
        <v>79</v>
      </c>
      <c r="N2000" s="20" t="s">
        <v>53</v>
      </c>
    </row>
    <row r="2001" spans="10:14">
      <c r="J2001" s="1" t="s">
        <v>303</v>
      </c>
      <c r="K2001" s="20" t="str">
        <f>TEXT(J2001,"YYYY")</f>
        <v>2016</v>
      </c>
      <c r="L2001" s="1">
        <f>H2001-(TEXT(I2001,"YYYY")-TEXT(J2001,"YYYY"))</f>
        <v>116</v>
      </c>
      <c r="M2001" s="1" t="s">
        <v>60</v>
      </c>
      <c r="N2001" s="20" t="s">
        <v>53</v>
      </c>
    </row>
    <row r="2002" spans="10:14">
      <c r="J2002" s="1" t="s">
        <v>1534</v>
      </c>
      <c r="K2002" s="20" t="str">
        <f>TEXT(J2002,"YYYY")</f>
        <v>2016</v>
      </c>
      <c r="L2002" s="1">
        <f>H2002-(TEXT(I2002,"YYYY")-TEXT(J2002,"YYYY"))</f>
        <v>116</v>
      </c>
      <c r="M2002" s="1" t="s">
        <v>60</v>
      </c>
      <c r="N2002" s="20" t="s">
        <v>53</v>
      </c>
    </row>
    <row r="2003" spans="10:14">
      <c r="J2003" s="1" t="s">
        <v>4123</v>
      </c>
      <c r="K2003" s="20" t="str">
        <f>TEXT(J2003,"YYYY")</f>
        <v>2016</v>
      </c>
      <c r="L2003" s="1">
        <f>H2003-(TEXT(I2003,"YYYY")-TEXT(J2003,"YYYY"))</f>
        <v>116</v>
      </c>
      <c r="M2003" s="1" t="s">
        <v>60</v>
      </c>
      <c r="N2003" s="20" t="s">
        <v>53</v>
      </c>
    </row>
    <row r="2004" spans="10:14">
      <c r="J2004" s="1" t="s">
        <v>4134</v>
      </c>
      <c r="K2004" s="20" t="str">
        <f>TEXT(J2004,"YYYY")</f>
        <v>2016</v>
      </c>
      <c r="L2004" s="1">
        <f>H2004-(TEXT(I2004,"YYYY")-TEXT(J2004,"YYYY"))</f>
        <v>116</v>
      </c>
      <c r="M2004" s="1" t="s">
        <v>79</v>
      </c>
      <c r="N2004" s="20" t="s">
        <v>53</v>
      </c>
    </row>
    <row r="2005" spans="10:14">
      <c r="J2005" s="1" t="s">
        <v>250</v>
      </c>
      <c r="K2005" s="20" t="str">
        <f>TEXT(J2005,"YYYY")</f>
        <v>2016</v>
      </c>
      <c r="L2005" s="1">
        <f>H2005-(TEXT(I2005,"YYYY")-TEXT(J2005,"YYYY"))</f>
        <v>116</v>
      </c>
      <c r="M2005" s="1" t="s">
        <v>60</v>
      </c>
      <c r="N2005" s="20" t="s">
        <v>53</v>
      </c>
    </row>
    <row r="2006" spans="10:14">
      <c r="J2006" s="1" t="s">
        <v>162</v>
      </c>
      <c r="K2006" s="20" t="str">
        <f>TEXT(J2006,"YYYY")</f>
        <v>2016</v>
      </c>
      <c r="L2006" s="1">
        <f>H2006-(TEXT(I2006,"YYYY")-TEXT(J2006,"YYYY"))</f>
        <v>116</v>
      </c>
      <c r="M2006" s="1" t="s">
        <v>79</v>
      </c>
      <c r="N2006" s="20" t="s">
        <v>53</v>
      </c>
    </row>
    <row r="2007" spans="10:14">
      <c r="J2007" s="1" t="s">
        <v>1534</v>
      </c>
      <c r="K2007" s="20" t="str">
        <f>TEXT(J2007,"YYYY")</f>
        <v>2016</v>
      </c>
      <c r="L2007" s="1">
        <f>H2007-(TEXT(I2007,"YYYY")-TEXT(J2007,"YYYY"))</f>
        <v>116</v>
      </c>
      <c r="M2007" s="1" t="s">
        <v>79</v>
      </c>
      <c r="N2007" s="20" t="s">
        <v>53</v>
      </c>
    </row>
    <row r="2008" spans="10:14">
      <c r="J2008" s="1" t="s">
        <v>4314</v>
      </c>
      <c r="K2008" s="20" t="str">
        <f>TEXT(J2008,"YYYY")</f>
        <v>2016</v>
      </c>
      <c r="L2008" s="1">
        <f>H2008-(TEXT(I2008,"YYYY")-TEXT(J2008,"YYYY"))</f>
        <v>116</v>
      </c>
      <c r="M2008" s="1" t="s">
        <v>60</v>
      </c>
      <c r="N2008" s="20" t="s">
        <v>53</v>
      </c>
    </row>
    <row r="2009" spans="10:14">
      <c r="J2009" s="1" t="s">
        <v>931</v>
      </c>
      <c r="K2009" s="20" t="str">
        <f>TEXT(J2009,"YYYY")</f>
        <v>2016</v>
      </c>
      <c r="L2009" s="1">
        <f>H2009-(TEXT(I2009,"YYYY")-TEXT(J2009,"YYYY"))</f>
        <v>116</v>
      </c>
      <c r="M2009" s="1" t="s">
        <v>60</v>
      </c>
      <c r="N2009" s="20" t="s">
        <v>53</v>
      </c>
    </row>
    <row r="2010" spans="10:14">
      <c r="J2010" s="1" t="s">
        <v>3952</v>
      </c>
      <c r="K2010" s="20" t="str">
        <f>TEXT(J2010,"YYYY")</f>
        <v>2016</v>
      </c>
      <c r="L2010" s="1">
        <f>H2010-(TEXT(I2010,"YYYY")-TEXT(J2010,"YYYY"))</f>
        <v>116</v>
      </c>
      <c r="M2010" s="1" t="s">
        <v>79</v>
      </c>
      <c r="N2010" s="20" t="s">
        <v>53</v>
      </c>
    </row>
    <row r="2011" spans="10:14">
      <c r="J2011" s="1" t="s">
        <v>3952</v>
      </c>
      <c r="K2011" s="20" t="str">
        <f>TEXT(J2011,"YYYY")</f>
        <v>2016</v>
      </c>
      <c r="L2011" s="1">
        <f>H2011-(TEXT(I2011,"YYYY")-TEXT(J2011,"YYYY"))</f>
        <v>116</v>
      </c>
      <c r="M2011" s="1" t="s">
        <v>79</v>
      </c>
      <c r="N2011" s="20" t="s">
        <v>53</v>
      </c>
    </row>
    <row r="2012" spans="10:14">
      <c r="J2012" s="1" t="s">
        <v>3137</v>
      </c>
      <c r="K2012" s="20" t="str">
        <f>TEXT(J2012,"YYYY")</f>
        <v>2016</v>
      </c>
      <c r="L2012" s="1">
        <f>H2012-(TEXT(I2012,"YYYY")-TEXT(J2012,"YYYY"))</f>
        <v>116</v>
      </c>
      <c r="M2012" s="1" t="s">
        <v>60</v>
      </c>
      <c r="N2012" s="20" t="s">
        <v>53</v>
      </c>
    </row>
    <row r="2013" spans="10:14">
      <c r="J2013" s="1" t="s">
        <v>467</v>
      </c>
      <c r="K2013" s="20" t="str">
        <f>TEXT(J2013,"YYYY")</f>
        <v>2016</v>
      </c>
      <c r="L2013" s="1">
        <f>H2013-(TEXT(I2013,"YYYY")-TEXT(J2013,"YYYY"))</f>
        <v>116</v>
      </c>
      <c r="M2013" s="1" t="s">
        <v>60</v>
      </c>
      <c r="N2013" s="20" t="s">
        <v>53</v>
      </c>
    </row>
    <row r="2014" spans="10:14">
      <c r="J2014" s="1" t="s">
        <v>931</v>
      </c>
      <c r="K2014" s="20" t="str">
        <f>TEXT(J2014,"YYYY")</f>
        <v>2016</v>
      </c>
      <c r="L2014" s="1">
        <f>H2014-(TEXT(I2014,"YYYY")-TEXT(J2014,"YYYY"))</f>
        <v>116</v>
      </c>
      <c r="M2014" s="1" t="s">
        <v>60</v>
      </c>
      <c r="N2014" s="20" t="s">
        <v>53</v>
      </c>
    </row>
    <row r="2015" spans="10:14">
      <c r="J2015" s="1" t="s">
        <v>162</v>
      </c>
      <c r="K2015" s="20" t="str">
        <f>TEXT(J2015,"YYYY")</f>
        <v>2016</v>
      </c>
      <c r="L2015" s="1">
        <f>H2015-(TEXT(I2015,"YYYY")-TEXT(J2015,"YYYY"))</f>
        <v>116</v>
      </c>
      <c r="M2015" s="1" t="s">
        <v>60</v>
      </c>
      <c r="N2015" s="20" t="s">
        <v>53</v>
      </c>
    </row>
    <row r="2016" spans="10:14">
      <c r="J2016" s="1" t="s">
        <v>467</v>
      </c>
      <c r="K2016" s="20" t="str">
        <f>TEXT(J2016,"YYYY")</f>
        <v>2016</v>
      </c>
      <c r="L2016" s="1">
        <f>H2016-(TEXT(I2016,"YYYY")-TEXT(J2016,"YYYY"))</f>
        <v>116</v>
      </c>
      <c r="M2016" s="1" t="s">
        <v>79</v>
      </c>
      <c r="N2016" s="20" t="s">
        <v>53</v>
      </c>
    </row>
    <row r="2017" spans="10:14">
      <c r="J2017" s="1" t="s">
        <v>3171</v>
      </c>
      <c r="K2017" s="20" t="str">
        <f>TEXT(J2017,"YYYY")</f>
        <v>2016</v>
      </c>
      <c r="L2017" s="1">
        <f>H2017-(TEXT(I2017,"YYYY")-TEXT(J2017,"YYYY"))</f>
        <v>116</v>
      </c>
      <c r="M2017" s="1" t="s">
        <v>79</v>
      </c>
      <c r="N2017" s="20" t="s">
        <v>53</v>
      </c>
    </row>
    <row r="2018" spans="10:14">
      <c r="J2018" s="1" t="s">
        <v>3230</v>
      </c>
      <c r="K2018" s="20" t="str">
        <f>TEXT(J2018,"YYYY")</f>
        <v>2016</v>
      </c>
      <c r="L2018" s="1">
        <f>H2018-(TEXT(I2018,"YYYY")-TEXT(J2018,"YYYY"))</f>
        <v>116</v>
      </c>
      <c r="M2018" s="1" t="s">
        <v>79</v>
      </c>
      <c r="N2018" s="20" t="s">
        <v>53</v>
      </c>
    </row>
    <row r="2019" spans="10:14">
      <c r="J2019" s="1" t="s">
        <v>467</v>
      </c>
      <c r="K2019" s="20" t="str">
        <f>TEXT(J2019,"YYYY")</f>
        <v>2016</v>
      </c>
      <c r="L2019" s="1">
        <f>H2019-(TEXT(I2019,"YYYY")-TEXT(J2019,"YYYY"))</f>
        <v>116</v>
      </c>
      <c r="M2019" s="1" t="s">
        <v>79</v>
      </c>
      <c r="N2019" s="20" t="s">
        <v>53</v>
      </c>
    </row>
    <row r="2020" spans="10:14">
      <c r="J2020" s="1" t="s">
        <v>250</v>
      </c>
      <c r="K2020" s="20" t="str">
        <f>TEXT(J2020,"YYYY")</f>
        <v>2016</v>
      </c>
      <c r="L2020" s="1">
        <f>H2020-(TEXT(I2020,"YYYY")-TEXT(J2020,"YYYY"))</f>
        <v>116</v>
      </c>
      <c r="M2020" s="1" t="s">
        <v>79</v>
      </c>
      <c r="N2020" s="20" t="s">
        <v>53</v>
      </c>
    </row>
    <row r="2021" spans="10:14">
      <c r="J2021" s="1" t="s">
        <v>1573</v>
      </c>
      <c r="K2021" s="20" t="str">
        <f>TEXT(J2021,"YYYY")</f>
        <v>2016</v>
      </c>
      <c r="L2021" s="1">
        <f>H2021-(TEXT(I2021,"YYYY")-TEXT(J2021,"YYYY"))</f>
        <v>116</v>
      </c>
      <c r="M2021" s="1" t="s">
        <v>79</v>
      </c>
      <c r="N2021" s="20" t="s">
        <v>53</v>
      </c>
    </row>
    <row r="2022" spans="10:14">
      <c r="J2022" s="1" t="s">
        <v>931</v>
      </c>
      <c r="K2022" s="20" t="str">
        <f>TEXT(J2022,"YYYY")</f>
        <v>2016</v>
      </c>
      <c r="L2022" s="1">
        <f>H2022-(TEXT(I2022,"YYYY")-TEXT(J2022,"YYYY"))</f>
        <v>116</v>
      </c>
      <c r="M2022" s="1"/>
      <c r="N2022" s="20" t="s">
        <v>53</v>
      </c>
    </row>
    <row r="2023" spans="10:14">
      <c r="J2023" s="1" t="s">
        <v>162</v>
      </c>
      <c r="K2023" s="20" t="str">
        <f>TEXT(J2023,"YYYY")</f>
        <v>2016</v>
      </c>
      <c r="L2023" s="1">
        <f>H2023-(TEXT(I2023,"YYYY")-TEXT(J2023,"YYYY"))</f>
        <v>116</v>
      </c>
      <c r="M2023" s="1" t="s">
        <v>79</v>
      </c>
      <c r="N2023" s="20" t="s">
        <v>53</v>
      </c>
    </row>
    <row r="2024" spans="10:14">
      <c r="J2024" s="1" t="s">
        <v>467</v>
      </c>
      <c r="K2024" s="20" t="str">
        <f>TEXT(J2024,"YYYY")</f>
        <v>2016</v>
      </c>
      <c r="L2024" s="1">
        <f>H2024-(TEXT(I2024,"YYYY")-TEXT(J2024,"YYYY"))</f>
        <v>116</v>
      </c>
      <c r="M2024" s="1" t="s">
        <v>60</v>
      </c>
      <c r="N2024" s="20" t="s">
        <v>53</v>
      </c>
    </row>
    <row r="2025" spans="10:14">
      <c r="J2025" s="1" t="s">
        <v>4677</v>
      </c>
      <c r="K2025" s="20" t="str">
        <f>TEXT(J2025,"YYYY")</f>
        <v>2016</v>
      </c>
      <c r="L2025" s="1">
        <f>H2025-(TEXT(I2025,"YYYY")-TEXT(J2025,"YYYY"))</f>
        <v>116</v>
      </c>
      <c r="M2025" s="1" t="s">
        <v>79</v>
      </c>
      <c r="N2025" s="20" t="s">
        <v>53</v>
      </c>
    </row>
    <row r="2026" spans="10:14">
      <c r="J2026" s="1" t="s">
        <v>4701</v>
      </c>
      <c r="K2026" s="20" t="str">
        <f>TEXT(J2026,"YYYY")</f>
        <v>2016</v>
      </c>
      <c r="L2026" s="1">
        <f>H2026-(TEXT(I2026,"YYYY")-TEXT(J2026,"YYYY"))</f>
        <v>116</v>
      </c>
      <c r="M2026" s="1" t="s">
        <v>79</v>
      </c>
      <c r="N2026" s="20" t="s">
        <v>53</v>
      </c>
    </row>
    <row r="2027" spans="10:14">
      <c r="J2027" s="1" t="s">
        <v>303</v>
      </c>
      <c r="K2027" s="20" t="str">
        <f>TEXT(J2027,"YYYY")</f>
        <v>2016</v>
      </c>
      <c r="L2027" s="1">
        <f>H2027-(TEXT(I2027,"YYYY")-TEXT(J2027,"YYYY"))</f>
        <v>116</v>
      </c>
      <c r="M2027" s="1" t="s">
        <v>60</v>
      </c>
      <c r="N2027" s="20" t="s">
        <v>53</v>
      </c>
    </row>
    <row r="2028" spans="10:14">
      <c r="J2028" s="1" t="s">
        <v>931</v>
      </c>
      <c r="K2028" s="20" t="str">
        <f>TEXT(J2028,"YYYY")</f>
        <v>2016</v>
      </c>
      <c r="L2028" s="1">
        <f>H2028-(TEXT(I2028,"YYYY")-TEXT(J2028,"YYYY"))</f>
        <v>116</v>
      </c>
      <c r="M2028" s="1" t="s">
        <v>60</v>
      </c>
      <c r="N2028" s="20" t="s">
        <v>53</v>
      </c>
    </row>
    <row r="2029" spans="10:14">
      <c r="J2029" s="1" t="s">
        <v>162</v>
      </c>
      <c r="K2029" s="20" t="str">
        <f>TEXT(J2029,"YYYY")</f>
        <v>2016</v>
      </c>
      <c r="L2029" s="1">
        <f>H2029-(TEXT(I2029,"YYYY")-TEXT(J2029,"YYYY"))</f>
        <v>116</v>
      </c>
      <c r="M2029" s="1" t="s">
        <v>60</v>
      </c>
      <c r="N2029" s="20" t="s">
        <v>53</v>
      </c>
    </row>
    <row r="2030" spans="10:14">
      <c r="J2030" s="1" t="s">
        <v>4734</v>
      </c>
      <c r="K2030" s="20" t="str">
        <f>TEXT(J2030,"YYYY")</f>
        <v>2016</v>
      </c>
      <c r="L2030" s="1">
        <f>H2030-(TEXT(I2030,"YYYY")-TEXT(J2030,"YYYY"))</f>
        <v>116</v>
      </c>
      <c r="M2030" s="1" t="s">
        <v>79</v>
      </c>
      <c r="N2030" s="20" t="s">
        <v>53</v>
      </c>
    </row>
    <row r="2031" spans="10:14">
      <c r="J2031" s="1" t="s">
        <v>1534</v>
      </c>
      <c r="K2031" s="20" t="str">
        <f>TEXT(J2031,"YYYY")</f>
        <v>2016</v>
      </c>
      <c r="L2031" s="1">
        <f>H2031-(TEXT(I2031,"YYYY")-TEXT(J2031,"YYYY"))</f>
        <v>116</v>
      </c>
      <c r="M2031" s="1" t="s">
        <v>60</v>
      </c>
      <c r="N2031" s="20" t="s">
        <v>53</v>
      </c>
    </row>
    <row r="2032" spans="10:14">
      <c r="J2032" s="1" t="s">
        <v>2237</v>
      </c>
      <c r="K2032" s="20" t="str">
        <f>TEXT(J2032,"YYYY")</f>
        <v>2016</v>
      </c>
      <c r="L2032" s="1">
        <f>H2032-(TEXT(I2032,"YYYY")-TEXT(J2032,"YYYY"))</f>
        <v>116</v>
      </c>
      <c r="M2032" s="1" t="s">
        <v>60</v>
      </c>
      <c r="N2032" s="20" t="s">
        <v>53</v>
      </c>
    </row>
    <row r="2033" spans="10:14">
      <c r="J2033" s="1" t="s">
        <v>4753</v>
      </c>
      <c r="K2033" s="20" t="str">
        <f>TEXT(J2033,"YYYY")</f>
        <v>2016</v>
      </c>
      <c r="L2033" s="1">
        <f>H2033-(TEXT(I2033,"YYYY")-TEXT(J2033,"YYYY"))</f>
        <v>116</v>
      </c>
      <c r="M2033" s="1" t="s">
        <v>79</v>
      </c>
      <c r="N2033" s="20" t="s">
        <v>53</v>
      </c>
    </row>
    <row r="2034" spans="10:14">
      <c r="J2034" s="1" t="s">
        <v>209</v>
      </c>
      <c r="K2034" s="20" t="str">
        <f>TEXT(J2034,"YYYY")</f>
        <v>2016</v>
      </c>
      <c r="L2034" s="1">
        <f>H2034-(TEXT(I2034,"YYYY")-TEXT(J2034,"YYYY"))</f>
        <v>116</v>
      </c>
      <c r="M2034" s="1" t="s">
        <v>79</v>
      </c>
      <c r="N2034" s="20" t="s">
        <v>53</v>
      </c>
    </row>
    <row r="2035" spans="10:14">
      <c r="J2035" s="1" t="s">
        <v>1534</v>
      </c>
      <c r="K2035" s="20" t="str">
        <f>TEXT(J2035,"YYYY")</f>
        <v>2016</v>
      </c>
      <c r="L2035" s="1">
        <f>H2035-(TEXT(I2035,"YYYY")-TEXT(J2035,"YYYY"))</f>
        <v>116</v>
      </c>
      <c r="M2035" s="1" t="s">
        <v>60</v>
      </c>
      <c r="N2035" s="20" t="s">
        <v>53</v>
      </c>
    </row>
    <row r="2036" spans="10:14">
      <c r="J2036" s="1" t="s">
        <v>1534</v>
      </c>
      <c r="K2036" s="20" t="str">
        <f>TEXT(J2036,"YYYY")</f>
        <v>2016</v>
      </c>
      <c r="L2036" s="1">
        <f>H2036-(TEXT(I2036,"YYYY")-TEXT(J2036,"YYYY"))</f>
        <v>116</v>
      </c>
      <c r="M2036" s="1" t="s">
        <v>60</v>
      </c>
      <c r="N2036" s="20" t="s">
        <v>53</v>
      </c>
    </row>
    <row r="2037" spans="10:14">
      <c r="J2037" s="1" t="s">
        <v>1534</v>
      </c>
      <c r="K2037" s="20" t="str">
        <f>TEXT(J2037,"YYYY")</f>
        <v>2016</v>
      </c>
      <c r="L2037" s="1">
        <f>H2037-(TEXT(I2037,"YYYY")-TEXT(J2037,"YYYY"))</f>
        <v>116</v>
      </c>
      <c r="M2037" s="1" t="s">
        <v>79</v>
      </c>
      <c r="N2037" s="20" t="s">
        <v>53</v>
      </c>
    </row>
    <row r="2038" spans="10:14">
      <c r="J2038" s="1" t="s">
        <v>4734</v>
      </c>
      <c r="K2038" s="20" t="str">
        <f>TEXT(J2038,"YYYY")</f>
        <v>2016</v>
      </c>
      <c r="L2038" s="1">
        <f>H2038-(TEXT(I2038,"YYYY")-TEXT(J2038,"YYYY"))</f>
        <v>116</v>
      </c>
      <c r="M2038" s="1" t="s">
        <v>60</v>
      </c>
      <c r="N2038" s="20" t="s">
        <v>53</v>
      </c>
    </row>
    <row r="2039" spans="10:14">
      <c r="J2039" s="1" t="s">
        <v>250</v>
      </c>
      <c r="K2039" s="20" t="str">
        <f>TEXT(J2039,"YYYY")</f>
        <v>2016</v>
      </c>
      <c r="L2039" s="1">
        <f>H2039-(TEXT(I2039,"YYYY")-TEXT(J2039,"YYYY"))</f>
        <v>116</v>
      </c>
      <c r="M2039" s="1" t="s">
        <v>60</v>
      </c>
      <c r="N2039" s="20" t="s">
        <v>53</v>
      </c>
    </row>
    <row r="2040" spans="10:14">
      <c r="J2040" s="1" t="s">
        <v>1534</v>
      </c>
      <c r="K2040" s="20" t="str">
        <f>TEXT(J2040,"YYYY")</f>
        <v>2016</v>
      </c>
      <c r="L2040" s="1">
        <f>H2040-(TEXT(I2040,"YYYY")-TEXT(J2040,"YYYY"))</f>
        <v>116</v>
      </c>
      <c r="M2040" s="1" t="s">
        <v>79</v>
      </c>
      <c r="N2040" s="20" t="s">
        <v>53</v>
      </c>
    </row>
    <row r="2041" spans="10:14">
      <c r="J2041" s="1" t="s">
        <v>3171</v>
      </c>
      <c r="K2041" s="20" t="str">
        <f>TEXT(J2041,"YYYY")</f>
        <v>2016</v>
      </c>
      <c r="L2041" s="1">
        <f>H2041-(TEXT(I2041,"YYYY")-TEXT(J2041,"YYYY"))</f>
        <v>116</v>
      </c>
      <c r="M2041" s="1" t="s">
        <v>79</v>
      </c>
      <c r="N2041" s="20" t="s">
        <v>53</v>
      </c>
    </row>
    <row r="2042" spans="10:14">
      <c r="J2042" s="1" t="s">
        <v>4873</v>
      </c>
      <c r="K2042" s="20" t="str">
        <f>TEXT(J2042,"YYYY")</f>
        <v>2016</v>
      </c>
      <c r="L2042" s="1">
        <f>H2042-(TEXT(I2042,"YYYY")-TEXT(J2042,"YYYY"))</f>
        <v>116</v>
      </c>
      <c r="M2042" s="1" t="s">
        <v>60</v>
      </c>
      <c r="N2042" s="20" t="s">
        <v>53</v>
      </c>
    </row>
    <row r="2043" spans="10:14">
      <c r="J2043" s="1" t="s">
        <v>162</v>
      </c>
      <c r="K2043" s="20" t="str">
        <f>TEXT(J2043,"YYYY")</f>
        <v>2016</v>
      </c>
      <c r="L2043" s="1">
        <f>H2043-(TEXT(I2043,"YYYY")-TEXT(J2043,"YYYY"))</f>
        <v>116</v>
      </c>
      <c r="M2043" s="1" t="s">
        <v>79</v>
      </c>
      <c r="N2043" s="20" t="s">
        <v>53</v>
      </c>
    </row>
    <row r="2044" spans="10:14">
      <c r="J2044" s="1" t="s">
        <v>2237</v>
      </c>
      <c r="K2044" s="20" t="str">
        <f>TEXT(J2044,"YYYY")</f>
        <v>2016</v>
      </c>
      <c r="L2044" s="1">
        <f>H2044-(TEXT(I2044,"YYYY")-TEXT(J2044,"YYYY"))</f>
        <v>116</v>
      </c>
      <c r="M2044" s="1" t="s">
        <v>79</v>
      </c>
      <c r="N2044" s="20" t="s">
        <v>53</v>
      </c>
    </row>
    <row r="2045" spans="10:14">
      <c r="J2045" s="1" t="s">
        <v>3171</v>
      </c>
      <c r="K2045" s="20" t="str">
        <f>TEXT(J2045,"YYYY")</f>
        <v>2016</v>
      </c>
      <c r="L2045" s="1">
        <f>H2045-(TEXT(I2045,"YYYY")-TEXT(J2045,"YYYY"))</f>
        <v>116</v>
      </c>
      <c r="M2045" s="1" t="s">
        <v>60</v>
      </c>
      <c r="N2045" s="20" t="s">
        <v>53</v>
      </c>
    </row>
    <row r="2046" spans="10:14">
      <c r="J2046" s="1" t="s">
        <v>4935</v>
      </c>
      <c r="K2046" s="20" t="str">
        <f>TEXT(J2046,"YYYY")</f>
        <v>2016</v>
      </c>
      <c r="L2046" s="1">
        <f>H2046-(TEXT(I2046,"YYYY")-TEXT(J2046,"YYYY"))</f>
        <v>116</v>
      </c>
      <c r="M2046" s="1" t="s">
        <v>60</v>
      </c>
      <c r="N2046" s="20" t="s">
        <v>53</v>
      </c>
    </row>
    <row r="2047" spans="10:14">
      <c r="J2047" s="1" t="s">
        <v>4659</v>
      </c>
      <c r="K2047" s="20" t="str">
        <f>TEXT(J2047,"YYYY")</f>
        <v>2016</v>
      </c>
      <c r="L2047" s="1">
        <f>H2047-(TEXT(I2047,"YYYY")-TEXT(J2047,"YYYY"))</f>
        <v>116</v>
      </c>
      <c r="M2047" s="1" t="s">
        <v>60</v>
      </c>
      <c r="N2047" s="20" t="s">
        <v>53</v>
      </c>
    </row>
    <row r="2048" spans="10:14">
      <c r="J2048" s="1" t="s">
        <v>1573</v>
      </c>
      <c r="K2048" s="20" t="str">
        <f>TEXT(J2048,"YYYY")</f>
        <v>2016</v>
      </c>
      <c r="L2048" s="1">
        <f>H2048-(TEXT(I2048,"YYYY")-TEXT(J2048,"YYYY"))</f>
        <v>116</v>
      </c>
      <c r="M2048" s="1" t="s">
        <v>60</v>
      </c>
      <c r="N2048" s="20" t="s">
        <v>53</v>
      </c>
    </row>
    <row r="2049" spans="10:14">
      <c r="J2049" s="1" t="s">
        <v>4461</v>
      </c>
      <c r="K2049" s="20" t="str">
        <f>TEXT(J2049,"YYYY")</f>
        <v>2016</v>
      </c>
      <c r="L2049" s="1">
        <f>H2049-(TEXT(I2049,"YYYY")-TEXT(J2049,"YYYY"))</f>
        <v>116</v>
      </c>
      <c r="M2049" s="1" t="s">
        <v>60</v>
      </c>
      <c r="N2049" s="20" t="s">
        <v>53</v>
      </c>
    </row>
    <row r="2050" spans="10:14">
      <c r="J2050" s="1" t="s">
        <v>303</v>
      </c>
      <c r="K2050" s="20" t="str">
        <f>TEXT(J2050,"YYYY")</f>
        <v>2016</v>
      </c>
      <c r="L2050" s="1">
        <f>H2050-(TEXT(I2050,"YYYY")-TEXT(J2050,"YYYY"))</f>
        <v>116</v>
      </c>
      <c r="M2050" s="1" t="s">
        <v>79</v>
      </c>
      <c r="N2050" s="20" t="s">
        <v>53</v>
      </c>
    </row>
    <row r="2051" spans="10:14">
      <c r="J2051" s="1" t="s">
        <v>5010</v>
      </c>
      <c r="K2051" s="20" t="str">
        <f>TEXT(J2051,"YYYY")</f>
        <v>2016</v>
      </c>
      <c r="L2051" s="1">
        <f>H2051-(TEXT(I2051,"YYYY")-TEXT(J2051,"YYYY"))</f>
        <v>116</v>
      </c>
      <c r="M2051" s="1" t="s">
        <v>79</v>
      </c>
      <c r="N2051" s="20" t="s">
        <v>53</v>
      </c>
    </row>
    <row r="2052" spans="10:14">
      <c r="J2052" s="1" t="s">
        <v>5019</v>
      </c>
      <c r="K2052" s="20" t="str">
        <f>TEXT(J2052,"YYYY")</f>
        <v>2016</v>
      </c>
      <c r="L2052" s="1">
        <f>H2052-(TEXT(I2052,"YYYY")-TEXT(J2052,"YYYY"))</f>
        <v>116</v>
      </c>
      <c r="M2052" s="1" t="s">
        <v>60</v>
      </c>
      <c r="N2052" s="20" t="s">
        <v>53</v>
      </c>
    </row>
    <row r="2053" spans="10:14">
      <c r="J2053" s="1" t="s">
        <v>162</v>
      </c>
      <c r="K2053" s="20" t="str">
        <f>TEXT(J2053,"YYYY")</f>
        <v>2016</v>
      </c>
      <c r="L2053" s="1">
        <f>H2053-(TEXT(I2053,"YYYY")-TEXT(J2053,"YYYY"))</f>
        <v>116</v>
      </c>
      <c r="M2053" s="1" t="s">
        <v>79</v>
      </c>
      <c r="N2053" s="20" t="s">
        <v>53</v>
      </c>
    </row>
    <row r="2054" spans="10:14">
      <c r="J2054" s="1" t="s">
        <v>5019</v>
      </c>
      <c r="K2054" s="20" t="str">
        <f>TEXT(J2054,"YYYY")</f>
        <v>2016</v>
      </c>
      <c r="L2054" s="1">
        <f>H2054-(TEXT(I2054,"YYYY")-TEXT(J2054,"YYYY"))</f>
        <v>116</v>
      </c>
      <c r="M2054" s="1" t="s">
        <v>60</v>
      </c>
      <c r="N2054" s="20" t="s">
        <v>53</v>
      </c>
    </row>
    <row r="2055" spans="10:14">
      <c r="J2055" s="1" t="s">
        <v>5019</v>
      </c>
      <c r="K2055" s="20" t="str">
        <f>TEXT(J2055,"YYYY")</f>
        <v>2016</v>
      </c>
      <c r="L2055" s="1">
        <f>H2055-(TEXT(I2055,"YYYY")-TEXT(J2055,"YYYY"))</f>
        <v>116</v>
      </c>
      <c r="M2055" s="1" t="s">
        <v>79</v>
      </c>
      <c r="N2055" s="20" t="s">
        <v>53</v>
      </c>
    </row>
    <row r="2056" spans="10:14">
      <c r="J2056" s="1" t="s">
        <v>467</v>
      </c>
      <c r="K2056" s="20" t="str">
        <f>TEXT(J2056,"YYYY")</f>
        <v>2016</v>
      </c>
      <c r="L2056" s="1">
        <f>H2056-(TEXT(I2056,"YYYY")-TEXT(J2056,"YYYY"))</f>
        <v>116</v>
      </c>
      <c r="M2056" s="1" t="s">
        <v>60</v>
      </c>
      <c r="N2056" s="20" t="s">
        <v>53</v>
      </c>
    </row>
    <row r="2057" spans="10:14">
      <c r="J2057" s="1" t="s">
        <v>5122</v>
      </c>
      <c r="K2057" s="20" t="str">
        <f>TEXT(J2057,"YYYY")</f>
        <v>2016</v>
      </c>
      <c r="L2057" s="1">
        <f>H2057-(TEXT(I2057,"YYYY")-TEXT(J2057,"YYYY"))</f>
        <v>116</v>
      </c>
      <c r="M2057" s="1" t="s">
        <v>60</v>
      </c>
      <c r="N2057" s="20" t="s">
        <v>53</v>
      </c>
    </row>
    <row r="2058" spans="10:14">
      <c r="J2058" s="1" t="s">
        <v>1534</v>
      </c>
      <c r="K2058" s="20" t="str">
        <f>TEXT(J2058,"YYYY")</f>
        <v>2016</v>
      </c>
      <c r="L2058" s="1">
        <f>H2058-(TEXT(I2058,"YYYY")-TEXT(J2058,"YYYY"))</f>
        <v>116</v>
      </c>
      <c r="M2058" s="1" t="s">
        <v>79</v>
      </c>
      <c r="N2058" s="20" t="s">
        <v>53</v>
      </c>
    </row>
    <row r="2059" spans="10:14">
      <c r="J2059" s="1" t="s">
        <v>303</v>
      </c>
      <c r="K2059" s="20" t="str">
        <f>TEXT(J2059,"YYYY")</f>
        <v>2016</v>
      </c>
      <c r="L2059" s="1">
        <f>H2059-(TEXT(I2059,"YYYY")-TEXT(J2059,"YYYY"))</f>
        <v>116</v>
      </c>
      <c r="M2059" s="1" t="s">
        <v>79</v>
      </c>
      <c r="N2059" s="20" t="s">
        <v>53</v>
      </c>
    </row>
    <row r="2060" spans="10:14">
      <c r="J2060" s="1" t="s">
        <v>4123</v>
      </c>
      <c r="K2060" s="20" t="str">
        <f>TEXT(J2060,"YYYY")</f>
        <v>2016</v>
      </c>
      <c r="L2060" s="1">
        <f>H2060-(TEXT(I2060,"YYYY")-TEXT(J2060,"YYYY"))</f>
        <v>116</v>
      </c>
      <c r="M2060" s="1" t="s">
        <v>79</v>
      </c>
      <c r="N2060" s="20" t="s">
        <v>53</v>
      </c>
    </row>
    <row r="2061" spans="10:14">
      <c r="J2061" s="1" t="s">
        <v>162</v>
      </c>
      <c r="K2061" s="20" t="str">
        <f>TEXT(J2061,"YYYY")</f>
        <v>2016</v>
      </c>
      <c r="L2061" s="1">
        <f>H2061-(TEXT(I2061,"YYYY")-TEXT(J2061,"YYYY"))</f>
        <v>116</v>
      </c>
      <c r="M2061" s="1" t="s">
        <v>79</v>
      </c>
      <c r="N2061" s="20" t="s">
        <v>53</v>
      </c>
    </row>
    <row r="2062" spans="10:14">
      <c r="J2062" s="1" t="s">
        <v>174</v>
      </c>
      <c r="K2062" s="20" t="str">
        <f>TEXT(J2062,"YYYY")</f>
        <v>2016</v>
      </c>
      <c r="L2062" s="1">
        <f>H2062-(TEXT(I2062,"YYYY")-TEXT(J2062,"YYYY"))</f>
        <v>116</v>
      </c>
      <c r="M2062" s="1" t="s">
        <v>79</v>
      </c>
      <c r="N2062" s="20" t="s">
        <v>53</v>
      </c>
    </row>
    <row r="2063" spans="10:14">
      <c r="J2063" s="1" t="s">
        <v>4734</v>
      </c>
      <c r="K2063" s="20" t="str">
        <f>TEXT(J2063,"YYYY")</f>
        <v>2016</v>
      </c>
      <c r="L2063" s="1">
        <f>H2063-(TEXT(I2063,"YYYY")-TEXT(J2063,"YYYY"))</f>
        <v>116</v>
      </c>
      <c r="M2063" s="1" t="s">
        <v>60</v>
      </c>
      <c r="N2063" s="20" t="s">
        <v>53</v>
      </c>
    </row>
    <row r="2064" spans="10:14">
      <c r="J2064" s="1" t="s">
        <v>1534</v>
      </c>
      <c r="K2064" s="20" t="str">
        <f>TEXT(J2064,"YYYY")</f>
        <v>2016</v>
      </c>
      <c r="L2064" s="1">
        <f>H2064-(TEXT(I2064,"YYYY")-TEXT(J2064,"YYYY"))</f>
        <v>116</v>
      </c>
      <c r="M2064" s="1" t="s">
        <v>79</v>
      </c>
      <c r="N2064" s="20" t="s">
        <v>53</v>
      </c>
    </row>
    <row r="2065" spans="10:14">
      <c r="J2065" s="1" t="s">
        <v>209</v>
      </c>
      <c r="K2065" s="20" t="str">
        <f>TEXT(J2065,"YYYY")</f>
        <v>2016</v>
      </c>
      <c r="L2065" s="1">
        <f>H2065-(TEXT(I2065,"YYYY")-TEXT(J2065,"YYYY"))</f>
        <v>116</v>
      </c>
      <c r="M2065" s="1" t="s">
        <v>60</v>
      </c>
      <c r="N2065" s="20" t="s">
        <v>53</v>
      </c>
    </row>
    <row r="2066" spans="10:14">
      <c r="J2066" s="1" t="s">
        <v>1573</v>
      </c>
      <c r="K2066" s="20" t="str">
        <f>TEXT(J2066,"YYYY")</f>
        <v>2016</v>
      </c>
      <c r="L2066" s="1">
        <f>H2066-(TEXT(I2066,"YYYY")-TEXT(J2066,"YYYY"))</f>
        <v>116</v>
      </c>
      <c r="M2066" s="1" t="s">
        <v>60</v>
      </c>
      <c r="N2066" s="20" t="s">
        <v>53</v>
      </c>
    </row>
    <row r="2067" spans="10:14">
      <c r="J2067" s="1" t="s">
        <v>250</v>
      </c>
      <c r="K2067" s="20" t="str">
        <f>TEXT(J2067,"YYYY")</f>
        <v>2016</v>
      </c>
      <c r="L2067" s="1">
        <f>H2067-(TEXT(I2067,"YYYY")-TEXT(J2067,"YYYY"))</f>
        <v>116</v>
      </c>
      <c r="M2067" s="1" t="s">
        <v>60</v>
      </c>
      <c r="N2067" s="20" t="s">
        <v>53</v>
      </c>
    </row>
    <row r="2068" spans="10:14">
      <c r="J2068" s="1" t="s">
        <v>1534</v>
      </c>
      <c r="K2068" s="20" t="str">
        <f>TEXT(J2068,"YYYY")</f>
        <v>2016</v>
      </c>
      <c r="L2068" s="1">
        <f>H2068-(TEXT(I2068,"YYYY")-TEXT(J2068,"YYYY"))</f>
        <v>116</v>
      </c>
      <c r="M2068" s="1"/>
      <c r="N2068" s="20" t="s">
        <v>53</v>
      </c>
    </row>
    <row r="2069" spans="10:14">
      <c r="J2069" s="1" t="s">
        <v>4734</v>
      </c>
      <c r="K2069" s="20" t="str">
        <f>TEXT(J2069,"YYYY")</f>
        <v>2016</v>
      </c>
      <c r="L2069" s="1">
        <f>H2069-(TEXT(I2069,"YYYY")-TEXT(J2069,"YYYY"))</f>
        <v>116</v>
      </c>
      <c r="M2069" s="1" t="s">
        <v>60</v>
      </c>
      <c r="N2069" s="20" t="s">
        <v>53</v>
      </c>
    </row>
    <row r="2070" spans="10:14">
      <c r="J2070" s="1" t="s">
        <v>5450</v>
      </c>
      <c r="K2070" s="20" t="str">
        <f>TEXT(J2070,"YYYY")</f>
        <v>2016</v>
      </c>
      <c r="L2070" s="1">
        <f>H2070-(TEXT(I2070,"YYYY")-TEXT(J2070,"YYYY"))</f>
        <v>116</v>
      </c>
      <c r="M2070" s="1" t="s">
        <v>60</v>
      </c>
      <c r="N2070" s="20" t="s">
        <v>53</v>
      </c>
    </row>
    <row r="2071" spans="10:14">
      <c r="J2071" s="1" t="s">
        <v>1534</v>
      </c>
      <c r="K2071" s="20" t="str">
        <f>TEXT(J2071,"YYYY")</f>
        <v>2016</v>
      </c>
      <c r="L2071" s="1">
        <f>H2071-(TEXT(I2071,"YYYY")-TEXT(J2071,"YYYY"))</f>
        <v>116</v>
      </c>
      <c r="M2071" s="1" t="s">
        <v>79</v>
      </c>
      <c r="N2071" s="20" t="s">
        <v>53</v>
      </c>
    </row>
    <row r="2072" spans="10:14">
      <c r="J2072" s="1" t="s">
        <v>1534</v>
      </c>
      <c r="K2072" s="20" t="str">
        <f>TEXT(J2072,"YYYY")</f>
        <v>2016</v>
      </c>
      <c r="L2072" s="1">
        <f>H2072-(TEXT(I2072,"YYYY")-TEXT(J2072,"YYYY"))</f>
        <v>116</v>
      </c>
      <c r="M2072" s="1" t="s">
        <v>60</v>
      </c>
      <c r="N2072" s="20" t="s">
        <v>53</v>
      </c>
    </row>
    <row r="2073" spans="10:14">
      <c r="J2073" s="1" t="s">
        <v>3171</v>
      </c>
      <c r="K2073" s="20" t="str">
        <f>TEXT(J2073,"YYYY")</f>
        <v>2016</v>
      </c>
      <c r="L2073" s="1">
        <f>H2073-(TEXT(I2073,"YYYY")-TEXT(J2073,"YYYY"))</f>
        <v>116</v>
      </c>
      <c r="M2073" s="1" t="s">
        <v>60</v>
      </c>
      <c r="N2073" s="20" t="s">
        <v>53</v>
      </c>
    </row>
    <row r="2074" spans="10:14">
      <c r="J2074" s="1" t="s">
        <v>209</v>
      </c>
      <c r="K2074" s="20" t="str">
        <f>TEXT(J2074,"YYYY")</f>
        <v>2016</v>
      </c>
      <c r="L2074" s="1">
        <f>H2074-(TEXT(I2074,"YYYY")-TEXT(J2074,"YYYY"))</f>
        <v>116</v>
      </c>
      <c r="M2074" s="1" t="s">
        <v>60</v>
      </c>
      <c r="N2074" s="20" t="s">
        <v>53</v>
      </c>
    </row>
    <row r="2075" spans="10:14">
      <c r="J2075" s="1" t="s">
        <v>1534</v>
      </c>
      <c r="K2075" s="20" t="str">
        <f>TEXT(J2075,"YYYY")</f>
        <v>2016</v>
      </c>
      <c r="L2075" s="1">
        <f>H2075-(TEXT(I2075,"YYYY")-TEXT(J2075,"YYYY"))</f>
        <v>116</v>
      </c>
      <c r="M2075" s="1" t="s">
        <v>60</v>
      </c>
      <c r="N2075" s="20" t="s">
        <v>53</v>
      </c>
    </row>
    <row r="2076" spans="10:14">
      <c r="J2076" s="1" t="s">
        <v>209</v>
      </c>
      <c r="K2076" s="20" t="str">
        <f>TEXT(J2076,"YYYY")</f>
        <v>2016</v>
      </c>
      <c r="L2076" s="1">
        <f>H2076-(TEXT(I2076,"YYYY")-TEXT(J2076,"YYYY"))</f>
        <v>116</v>
      </c>
      <c r="M2076" s="1" t="s">
        <v>79</v>
      </c>
      <c r="N2076" s="20" t="s">
        <v>53</v>
      </c>
    </row>
    <row r="2077" spans="10:14">
      <c r="J2077" s="1" t="s">
        <v>931</v>
      </c>
      <c r="K2077" s="20" t="str">
        <f>TEXT(J2077,"YYYY")</f>
        <v>2016</v>
      </c>
      <c r="L2077" s="1">
        <f>H2077-(TEXT(I2077,"YYYY")-TEXT(J2077,"YYYY"))</f>
        <v>116</v>
      </c>
      <c r="M2077" s="1" t="s">
        <v>79</v>
      </c>
      <c r="N2077" s="20" t="s">
        <v>53</v>
      </c>
    </row>
    <row r="2078" spans="10:14">
      <c r="J2078" s="1" t="s">
        <v>4102</v>
      </c>
      <c r="K2078" s="20" t="str">
        <f>TEXT(J2078,"YYYY")</f>
        <v>2016</v>
      </c>
      <c r="L2078" s="1">
        <f>H2078-(TEXT(I2078,"YYYY")-TEXT(J2078,"YYYY"))</f>
        <v>116</v>
      </c>
      <c r="M2078" s="1" t="s">
        <v>60</v>
      </c>
      <c r="N2078" s="20" t="s">
        <v>53</v>
      </c>
    </row>
    <row r="2079" spans="10:14">
      <c r="J2079" s="1" t="s">
        <v>1534</v>
      </c>
      <c r="K2079" s="20" t="str">
        <f>TEXT(J2079,"YYYY")</f>
        <v>2016</v>
      </c>
      <c r="L2079" s="1">
        <f>H2079-(TEXT(I2079,"YYYY")-TEXT(J2079,"YYYY"))</f>
        <v>116</v>
      </c>
      <c r="M2079" s="1" t="s">
        <v>60</v>
      </c>
      <c r="N2079" s="20" t="s">
        <v>53</v>
      </c>
    </row>
    <row r="2080" spans="10:14">
      <c r="J2080" s="1" t="s">
        <v>3552</v>
      </c>
      <c r="K2080" s="20" t="str">
        <f>TEXT(J2080,"YYYY")</f>
        <v>2016</v>
      </c>
      <c r="L2080" s="1">
        <f>H2080-(TEXT(I2080,"YYYY")-TEXT(J2080,"YYYY"))</f>
        <v>116</v>
      </c>
      <c r="M2080" s="1" t="s">
        <v>60</v>
      </c>
      <c r="N2080" s="20" t="s">
        <v>53</v>
      </c>
    </row>
    <row r="2081" spans="10:14">
      <c r="J2081" s="1" t="s">
        <v>5632</v>
      </c>
      <c r="K2081" s="20" t="str">
        <f>TEXT(J2081,"YYYY")</f>
        <v>2016</v>
      </c>
      <c r="L2081" s="1">
        <f>H2081-(TEXT(I2081,"YYYY")-TEXT(J2081,"YYYY"))</f>
        <v>116</v>
      </c>
      <c r="M2081" s="1" t="s">
        <v>60</v>
      </c>
      <c r="N2081" s="20" t="s">
        <v>53</v>
      </c>
    </row>
    <row r="2082" spans="10:14">
      <c r="J2082" s="1" t="s">
        <v>5637</v>
      </c>
      <c r="K2082" s="20" t="str">
        <f>TEXT(J2082,"YYYY")</f>
        <v>2016</v>
      </c>
      <c r="L2082" s="1">
        <f>H2082-(TEXT(I2082,"YYYY")-TEXT(J2082,"YYYY"))</f>
        <v>116</v>
      </c>
      <c r="M2082" s="1" t="s">
        <v>79</v>
      </c>
      <c r="N2082" s="20" t="s">
        <v>53</v>
      </c>
    </row>
    <row r="2083" spans="10:14">
      <c r="J2083" s="1" t="s">
        <v>3522</v>
      </c>
      <c r="K2083" s="20" t="str">
        <f>TEXT(J2083,"YYYY")</f>
        <v>2016</v>
      </c>
      <c r="L2083" s="1">
        <f>H2083-(TEXT(I2083,"YYYY")-TEXT(J2083,"YYYY"))</f>
        <v>116</v>
      </c>
      <c r="M2083" s="1" t="s">
        <v>60</v>
      </c>
      <c r="N2083" s="20" t="s">
        <v>53</v>
      </c>
    </row>
    <row r="2084" spans="10:14">
      <c r="J2084" s="1" t="s">
        <v>1534</v>
      </c>
      <c r="K2084" s="20" t="str">
        <f>TEXT(J2084,"YYYY")</f>
        <v>2016</v>
      </c>
      <c r="L2084" s="1">
        <f>H2084-(TEXT(I2084,"YYYY")-TEXT(J2084,"YYYY"))</f>
        <v>116</v>
      </c>
      <c r="M2084" s="1" t="s">
        <v>79</v>
      </c>
      <c r="N2084" s="20" t="s">
        <v>53</v>
      </c>
    </row>
    <row r="2085" spans="10:14">
      <c r="J2085" s="1" t="s">
        <v>3171</v>
      </c>
      <c r="K2085" s="20" t="str">
        <f>TEXT(J2085,"YYYY")</f>
        <v>2016</v>
      </c>
      <c r="L2085" s="1">
        <f>H2085-(TEXT(I2085,"YYYY")-TEXT(J2085,"YYYY"))</f>
        <v>116</v>
      </c>
      <c r="M2085" s="1" t="s">
        <v>79</v>
      </c>
      <c r="N2085" s="20" t="s">
        <v>53</v>
      </c>
    </row>
    <row r="2086" spans="10:14">
      <c r="J2086" s="1" t="s">
        <v>5648</v>
      </c>
      <c r="K2086" s="20" t="str">
        <f>TEXT(J2086,"YYYY")</f>
        <v>2016</v>
      </c>
      <c r="L2086" s="1">
        <f>H2086-(TEXT(I2086,"YYYY")-TEXT(J2086,"YYYY"))</f>
        <v>116</v>
      </c>
      <c r="M2086" s="1" t="s">
        <v>60</v>
      </c>
      <c r="N2086" s="20" t="s">
        <v>53</v>
      </c>
    </row>
    <row r="2087" spans="10:14">
      <c r="J2087" s="1" t="s">
        <v>303</v>
      </c>
      <c r="K2087" s="20" t="str">
        <f>TEXT(J2087,"YYYY")</f>
        <v>2016</v>
      </c>
      <c r="L2087" s="1">
        <f>H2087-(TEXT(I2087,"YYYY")-TEXT(J2087,"YYYY"))</f>
        <v>116</v>
      </c>
      <c r="M2087" s="1" t="s">
        <v>79</v>
      </c>
      <c r="N2087" s="20" t="s">
        <v>53</v>
      </c>
    </row>
    <row r="2088" spans="10:14">
      <c r="J2088" s="1" t="s">
        <v>467</v>
      </c>
      <c r="K2088" s="20" t="str">
        <f>TEXT(J2088,"YYYY")</f>
        <v>2016</v>
      </c>
      <c r="L2088" s="1">
        <f>H2088-(TEXT(I2088,"YYYY")-TEXT(J2088,"YYYY"))</f>
        <v>116</v>
      </c>
      <c r="M2088" s="1" t="s">
        <v>60</v>
      </c>
      <c r="N2088" s="20" t="s">
        <v>53</v>
      </c>
    </row>
    <row r="2089" spans="10:14">
      <c r="J2089" s="1" t="s">
        <v>467</v>
      </c>
      <c r="K2089" s="20" t="str">
        <f>TEXT(J2089,"YYYY")</f>
        <v>2016</v>
      </c>
      <c r="L2089" s="1">
        <f>H2089-(TEXT(I2089,"YYYY")-TEXT(J2089,"YYYY"))</f>
        <v>116</v>
      </c>
      <c r="M2089" s="1" t="s">
        <v>79</v>
      </c>
      <c r="N2089" s="20" t="s">
        <v>53</v>
      </c>
    </row>
    <row r="2090" spans="10:14">
      <c r="J2090" s="1" t="s">
        <v>250</v>
      </c>
      <c r="K2090" s="20" t="str">
        <f>TEXT(J2090,"YYYY")</f>
        <v>2016</v>
      </c>
      <c r="L2090" s="1">
        <f>H2090-(TEXT(I2090,"YYYY")-TEXT(J2090,"YYYY"))</f>
        <v>116</v>
      </c>
      <c r="M2090" s="1" t="s">
        <v>60</v>
      </c>
      <c r="N2090" s="20" t="s">
        <v>53</v>
      </c>
    </row>
    <row r="2091" spans="10:14">
      <c r="J2091" s="1" t="s">
        <v>5832</v>
      </c>
      <c r="K2091" s="20" t="str">
        <f>TEXT(J2091,"YYYY")</f>
        <v>2016</v>
      </c>
      <c r="L2091" s="1">
        <f>H2091-(TEXT(I2091,"YYYY")-TEXT(J2091,"YYYY"))</f>
        <v>116</v>
      </c>
      <c r="M2091" s="1" t="s">
        <v>60</v>
      </c>
      <c r="N2091" s="20" t="s">
        <v>53</v>
      </c>
    </row>
    <row r="2092" spans="10:14">
      <c r="J2092" s="1" t="s">
        <v>4102</v>
      </c>
      <c r="K2092" s="20" t="str">
        <f>TEXT(J2092,"YYYY")</f>
        <v>2016</v>
      </c>
      <c r="L2092" s="1">
        <f>H2092-(TEXT(I2092,"YYYY")-TEXT(J2092,"YYYY"))</f>
        <v>116</v>
      </c>
      <c r="M2092" s="1" t="s">
        <v>79</v>
      </c>
      <c r="N2092" s="20" t="s">
        <v>53</v>
      </c>
    </row>
    <row r="2093" spans="10:14">
      <c r="J2093" s="1" t="s">
        <v>209</v>
      </c>
      <c r="K2093" s="20" t="str">
        <f>TEXT(J2093,"YYYY")</f>
        <v>2016</v>
      </c>
      <c r="L2093" s="1">
        <f>H2093-(TEXT(I2093,"YYYY")-TEXT(J2093,"YYYY"))</f>
        <v>116</v>
      </c>
      <c r="M2093" s="1" t="s">
        <v>60</v>
      </c>
      <c r="N2093" s="20" t="s">
        <v>53</v>
      </c>
    </row>
    <row r="2094" spans="10:14">
      <c r="J2094" s="1" t="s">
        <v>1534</v>
      </c>
      <c r="K2094" s="20" t="str">
        <f>TEXT(J2094,"YYYY")</f>
        <v>2016</v>
      </c>
      <c r="L2094" s="1">
        <f>H2094-(TEXT(I2094,"YYYY")-TEXT(J2094,"YYYY"))</f>
        <v>116</v>
      </c>
      <c r="M2094" s="1" t="s">
        <v>60</v>
      </c>
      <c r="N2094" s="20" t="s">
        <v>53</v>
      </c>
    </row>
    <row r="2095" spans="10:14">
      <c r="J2095" s="1" t="s">
        <v>5226</v>
      </c>
      <c r="K2095" s="20" t="str">
        <f>TEXT(J2095,"YYYY")</f>
        <v>2016</v>
      </c>
      <c r="L2095" s="1">
        <f>H2095-(TEXT(I2095,"YYYY")-TEXT(J2095,"YYYY"))</f>
        <v>116</v>
      </c>
      <c r="M2095" s="1" t="s">
        <v>79</v>
      </c>
      <c r="N2095" s="20" t="s">
        <v>53</v>
      </c>
    </row>
    <row r="2096" spans="10:14">
      <c r="J2096" s="1" t="s">
        <v>1534</v>
      </c>
      <c r="K2096" s="20" t="str">
        <f>TEXT(J2096,"YYYY")</f>
        <v>2016</v>
      </c>
      <c r="L2096" s="1">
        <f>H2096-(TEXT(I2096,"YYYY")-TEXT(J2096,"YYYY"))</f>
        <v>116</v>
      </c>
      <c r="M2096" s="1" t="s">
        <v>60</v>
      </c>
      <c r="N2096" s="20" t="s">
        <v>53</v>
      </c>
    </row>
    <row r="2097" spans="10:14">
      <c r="J2097" s="1" t="s">
        <v>1534</v>
      </c>
      <c r="K2097" s="20" t="str">
        <f>TEXT(J2097,"YYYY")</f>
        <v>2016</v>
      </c>
      <c r="L2097" s="1">
        <f>H2097-(TEXT(I2097,"YYYY")-TEXT(J2097,"YYYY"))</f>
        <v>116</v>
      </c>
      <c r="M2097" s="1" t="s">
        <v>79</v>
      </c>
      <c r="N2097" s="20" t="s">
        <v>53</v>
      </c>
    </row>
    <row r="2098" spans="10:14">
      <c r="J2098" s="1" t="s">
        <v>4134</v>
      </c>
      <c r="K2098" s="20" t="str">
        <f>TEXT(J2098,"YYYY")</f>
        <v>2016</v>
      </c>
      <c r="L2098" s="1">
        <f>H2098-(TEXT(I2098,"YYYY")-TEXT(J2098,"YYYY"))</f>
        <v>116</v>
      </c>
      <c r="M2098" s="1" t="s">
        <v>60</v>
      </c>
      <c r="N2098" s="20" t="s">
        <v>53</v>
      </c>
    </row>
    <row r="2099" spans="10:14">
      <c r="J2099" s="1" t="s">
        <v>6092</v>
      </c>
      <c r="K2099" s="20" t="str">
        <f>TEXT(J2099,"YYYY")</f>
        <v>2016</v>
      </c>
      <c r="L2099" s="1">
        <f>H2099-(TEXT(I2099,"YYYY")-TEXT(J2099,"YYYY"))</f>
        <v>116</v>
      </c>
      <c r="M2099" s="1"/>
      <c r="N2099" s="20" t="s">
        <v>53</v>
      </c>
    </row>
    <row r="2100" spans="10:14">
      <c r="J2100" s="1" t="s">
        <v>1534</v>
      </c>
      <c r="K2100" s="20" t="str">
        <f>TEXT(J2100,"YYYY")</f>
        <v>2016</v>
      </c>
      <c r="L2100" s="1">
        <f>H2100-(TEXT(I2100,"YYYY")-TEXT(J2100,"YYYY"))</f>
        <v>116</v>
      </c>
      <c r="M2100" s="1" t="s">
        <v>60</v>
      </c>
      <c r="N2100" s="20" t="s">
        <v>53</v>
      </c>
    </row>
    <row r="2101" spans="10:14">
      <c r="J2101" s="1" t="s">
        <v>5019</v>
      </c>
      <c r="K2101" s="20" t="str">
        <f>TEXT(J2101,"YYYY")</f>
        <v>2016</v>
      </c>
      <c r="L2101" s="1">
        <f>H2101-(TEXT(I2101,"YYYY")-TEXT(J2101,"YYYY"))</f>
        <v>116</v>
      </c>
      <c r="M2101" s="1" t="s">
        <v>60</v>
      </c>
      <c r="N2101" s="20" t="s">
        <v>53</v>
      </c>
    </row>
    <row r="2102" spans="10:14">
      <c r="J2102" s="1" t="s">
        <v>4461</v>
      </c>
      <c r="K2102" s="20" t="str">
        <f>TEXT(J2102,"YYYY")</f>
        <v>2016</v>
      </c>
      <c r="L2102" s="1">
        <f>H2102-(TEXT(I2102,"YYYY")-TEXT(J2102,"YYYY"))</f>
        <v>116</v>
      </c>
      <c r="M2102" s="1" t="s">
        <v>79</v>
      </c>
      <c r="N2102" s="20" t="s">
        <v>53</v>
      </c>
    </row>
    <row r="2103" spans="10:14">
      <c r="J2103" s="1" t="s">
        <v>6186</v>
      </c>
      <c r="K2103" s="20" t="str">
        <f>TEXT(J2103,"YYYY")</f>
        <v>2016</v>
      </c>
      <c r="L2103" s="1">
        <f>H2103-(TEXT(I2103,"YYYY")-TEXT(J2103,"YYYY"))</f>
        <v>116</v>
      </c>
      <c r="M2103" s="1" t="s">
        <v>60</v>
      </c>
      <c r="N2103" s="20" t="s">
        <v>53</v>
      </c>
    </row>
    <row r="2104" spans="10:14">
      <c r="J2104" s="1" t="s">
        <v>1534</v>
      </c>
      <c r="K2104" s="20" t="str">
        <f>TEXT(J2104,"YYYY")</f>
        <v>2016</v>
      </c>
      <c r="L2104" s="1">
        <f>H2104-(TEXT(I2104,"YYYY")-TEXT(J2104,"YYYY"))</f>
        <v>116</v>
      </c>
      <c r="M2104" s="1"/>
      <c r="N2104" s="20" t="s">
        <v>53</v>
      </c>
    </row>
    <row r="2105" spans="10:14">
      <c r="J2105" s="1" t="s">
        <v>345</v>
      </c>
      <c r="K2105" s="20" t="str">
        <f>TEXT(J2105,"YYYY")</f>
        <v>2016</v>
      </c>
      <c r="L2105" s="1">
        <f>H2105-(TEXT(I2105,"YYYY")-TEXT(J2105,"YYYY"))</f>
        <v>116</v>
      </c>
      <c r="M2105" s="1" t="s">
        <v>79</v>
      </c>
      <c r="N2105" s="20" t="s">
        <v>53</v>
      </c>
    </row>
    <row r="2106" spans="10:14">
      <c r="J2106" s="1" t="s">
        <v>4734</v>
      </c>
      <c r="K2106" s="20" t="str">
        <f>TEXT(J2106,"YYYY")</f>
        <v>2016</v>
      </c>
      <c r="L2106" s="1">
        <f>H2106-(TEXT(I2106,"YYYY")-TEXT(J2106,"YYYY"))</f>
        <v>116</v>
      </c>
      <c r="M2106" s="1" t="s">
        <v>79</v>
      </c>
      <c r="N2106" s="20" t="s">
        <v>53</v>
      </c>
    </row>
    <row r="2107" spans="10:14">
      <c r="J2107" s="1" t="s">
        <v>1534</v>
      </c>
      <c r="K2107" s="20" t="str">
        <f>TEXT(J2107,"YYYY")</f>
        <v>2016</v>
      </c>
      <c r="L2107" s="1">
        <f>H2107-(TEXT(I2107,"YYYY")-TEXT(J2107,"YYYY"))</f>
        <v>116</v>
      </c>
      <c r="M2107" s="1" t="s">
        <v>79</v>
      </c>
      <c r="N2107" s="20" t="s">
        <v>53</v>
      </c>
    </row>
    <row r="2108" spans="10:14">
      <c r="J2108" s="1" t="s">
        <v>162</v>
      </c>
      <c r="K2108" s="20" t="str">
        <f>TEXT(J2108,"YYYY")</f>
        <v>2016</v>
      </c>
      <c r="L2108" s="1">
        <f>H2108-(TEXT(I2108,"YYYY")-TEXT(J2108,"YYYY"))</f>
        <v>116</v>
      </c>
      <c r="M2108" s="1" t="s">
        <v>60</v>
      </c>
      <c r="N2108" s="20" t="s">
        <v>53</v>
      </c>
    </row>
    <row r="2109" spans="10:14">
      <c r="J2109" s="1" t="s">
        <v>6241</v>
      </c>
      <c r="K2109" s="20" t="str">
        <f>TEXT(J2109,"YYYY")</f>
        <v>2016</v>
      </c>
      <c r="L2109" s="1">
        <f>H2109-(TEXT(I2109,"YYYY")-TEXT(J2109,"YYYY"))</f>
        <v>116</v>
      </c>
      <c r="M2109" s="1" t="s">
        <v>60</v>
      </c>
      <c r="N2109" s="20" t="s">
        <v>53</v>
      </c>
    </row>
    <row r="2110" spans="10:14">
      <c r="J2110" s="1" t="s">
        <v>1534</v>
      </c>
      <c r="K2110" s="20" t="str">
        <f>TEXT(J2110,"YYYY")</f>
        <v>2016</v>
      </c>
      <c r="L2110" s="1">
        <f>H2110-(TEXT(I2110,"YYYY")-TEXT(J2110,"YYYY"))</f>
        <v>116</v>
      </c>
      <c r="M2110" s="1" t="s">
        <v>60</v>
      </c>
      <c r="N2110" s="20" t="s">
        <v>53</v>
      </c>
    </row>
    <row r="2111" spans="10:14">
      <c r="J2111" s="1" t="s">
        <v>6334</v>
      </c>
      <c r="K2111" s="20" t="str">
        <f>TEXT(J2111,"YYYY")</f>
        <v>2016</v>
      </c>
      <c r="L2111" s="1">
        <f>H2111-(TEXT(I2111,"YYYY")-TEXT(J2111,"YYYY"))</f>
        <v>116</v>
      </c>
      <c r="M2111" s="1" t="s">
        <v>60</v>
      </c>
      <c r="N2111" s="20" t="s">
        <v>53</v>
      </c>
    </row>
    <row r="2112" spans="10:14">
      <c r="J2112" s="1" t="s">
        <v>1534</v>
      </c>
      <c r="K2112" s="20" t="str">
        <f>TEXT(J2112,"YYYY")</f>
        <v>2016</v>
      </c>
      <c r="L2112" s="1">
        <f>H2112-(TEXT(I2112,"YYYY")-TEXT(J2112,"YYYY"))</f>
        <v>116</v>
      </c>
      <c r="M2112" s="1" t="s">
        <v>79</v>
      </c>
      <c r="N2112" s="20" t="s">
        <v>53</v>
      </c>
    </row>
    <row r="2113" spans="10:14">
      <c r="J2113" s="1" t="s">
        <v>467</v>
      </c>
      <c r="K2113" s="20" t="str">
        <f>TEXT(J2113,"YYYY")</f>
        <v>2016</v>
      </c>
      <c r="L2113" s="1">
        <f>H2113-(TEXT(I2113,"YYYY")-TEXT(J2113,"YYYY"))</f>
        <v>116</v>
      </c>
      <c r="M2113" s="1" t="s">
        <v>79</v>
      </c>
      <c r="N2113" s="20" t="s">
        <v>53</v>
      </c>
    </row>
    <row r="2114" spans="10:14">
      <c r="J2114" s="1" t="s">
        <v>467</v>
      </c>
      <c r="K2114" s="20" t="str">
        <f>TEXT(J2114,"YYYY")</f>
        <v>2016</v>
      </c>
      <c r="L2114" s="1">
        <f>H2114-(TEXT(I2114,"YYYY")-TEXT(J2114,"YYYY"))</f>
        <v>116</v>
      </c>
      <c r="M2114" s="1" t="s">
        <v>60</v>
      </c>
      <c r="N2114" s="20" t="s">
        <v>53</v>
      </c>
    </row>
    <row r="2115" spans="10:14">
      <c r="J2115" s="1" t="s">
        <v>6355</v>
      </c>
      <c r="K2115" s="20" t="str">
        <f>TEXT(J2115,"YYYY")</f>
        <v>2016</v>
      </c>
      <c r="L2115" s="1">
        <f>H2115-(TEXT(I2115,"YYYY")-TEXT(J2115,"YYYY"))</f>
        <v>116</v>
      </c>
      <c r="M2115" s="1" t="s">
        <v>60</v>
      </c>
      <c r="N2115" s="20" t="s">
        <v>53</v>
      </c>
    </row>
    <row r="2116" spans="10:14">
      <c r="J2116" s="1" t="s">
        <v>6360</v>
      </c>
      <c r="K2116" s="20" t="str">
        <f>TEXT(J2116,"YYYY")</f>
        <v>2016</v>
      </c>
      <c r="L2116" s="1">
        <f>H2116-(TEXT(I2116,"YYYY")-TEXT(J2116,"YYYY"))</f>
        <v>116</v>
      </c>
      <c r="M2116" s="1" t="s">
        <v>79</v>
      </c>
      <c r="N2116" s="20" t="s">
        <v>53</v>
      </c>
    </row>
    <row r="2117" spans="10:14">
      <c r="J2117" s="1" t="s">
        <v>5832</v>
      </c>
      <c r="K2117" s="20" t="str">
        <f>TEXT(J2117,"YYYY")</f>
        <v>2016</v>
      </c>
      <c r="L2117" s="1">
        <f>H2117-(TEXT(I2117,"YYYY")-TEXT(J2117,"YYYY"))</f>
        <v>116</v>
      </c>
      <c r="M2117" s="1" t="s">
        <v>79</v>
      </c>
      <c r="N2117" s="20" t="s">
        <v>53</v>
      </c>
    </row>
    <row r="2118" spans="10:14">
      <c r="J2118" s="1" t="s">
        <v>1573</v>
      </c>
      <c r="K2118" s="20" t="str">
        <f>TEXT(J2118,"YYYY")</f>
        <v>2016</v>
      </c>
      <c r="L2118" s="1">
        <f>H2118-(TEXT(I2118,"YYYY")-TEXT(J2118,"YYYY"))</f>
        <v>116</v>
      </c>
      <c r="M2118" s="1" t="s">
        <v>79</v>
      </c>
      <c r="N2118" s="20" t="s">
        <v>53</v>
      </c>
    </row>
    <row r="2119" spans="10:14">
      <c r="J2119" s="1" t="s">
        <v>209</v>
      </c>
      <c r="K2119" s="20" t="str">
        <f>TEXT(J2119,"YYYY")</f>
        <v>2016</v>
      </c>
      <c r="L2119" s="1">
        <f>H2119-(TEXT(I2119,"YYYY")-TEXT(J2119,"YYYY"))</f>
        <v>116</v>
      </c>
      <c r="M2119" s="1" t="s">
        <v>79</v>
      </c>
      <c r="N2119" s="20" t="s">
        <v>53</v>
      </c>
    </row>
    <row r="2120" spans="10:14">
      <c r="J2120" s="1" t="s">
        <v>3171</v>
      </c>
      <c r="K2120" s="20" t="str">
        <f>TEXT(J2120,"YYYY")</f>
        <v>2016</v>
      </c>
      <c r="L2120" s="1">
        <f>H2120-(TEXT(I2120,"YYYY")-TEXT(J2120,"YYYY"))</f>
        <v>116</v>
      </c>
      <c r="M2120" s="1"/>
      <c r="N2120" s="20" t="s">
        <v>53</v>
      </c>
    </row>
    <row r="2121" spans="10:14">
      <c r="J2121" s="1" t="s">
        <v>1534</v>
      </c>
      <c r="K2121" s="20" t="str">
        <f>TEXT(J2121,"YYYY")</f>
        <v>2016</v>
      </c>
      <c r="L2121" s="1">
        <f>H2121-(TEXT(I2121,"YYYY")-TEXT(J2121,"YYYY"))</f>
        <v>116</v>
      </c>
      <c r="M2121" s="1" t="s">
        <v>60</v>
      </c>
      <c r="N2121" s="20" t="s">
        <v>53</v>
      </c>
    </row>
    <row r="2122" spans="10:14">
      <c r="J2122" s="1" t="s">
        <v>6422</v>
      </c>
      <c r="K2122" s="20" t="str">
        <f>TEXT(J2122,"YYYY")</f>
        <v>2016</v>
      </c>
      <c r="L2122" s="1">
        <f>H2122-(TEXT(I2122,"YYYY")-TEXT(J2122,"YYYY"))</f>
        <v>116</v>
      </c>
      <c r="M2122" s="1" t="s">
        <v>79</v>
      </c>
      <c r="N2122" s="20" t="s">
        <v>53</v>
      </c>
    </row>
    <row r="2123" spans="10:14">
      <c r="J2123" s="1" t="s">
        <v>1534</v>
      </c>
      <c r="K2123" s="20" t="str">
        <f>TEXT(J2123,"YYYY")</f>
        <v>2016</v>
      </c>
      <c r="L2123" s="1">
        <f>H2123-(TEXT(I2123,"YYYY")-TEXT(J2123,"YYYY"))</f>
        <v>116</v>
      </c>
      <c r="M2123" s="1" t="s">
        <v>60</v>
      </c>
      <c r="N2123" s="20" t="s">
        <v>53</v>
      </c>
    </row>
    <row r="2124" spans="10:14">
      <c r="J2124" s="1" t="s">
        <v>1534</v>
      </c>
      <c r="K2124" s="20" t="str">
        <f>TEXT(J2124,"YYYY")</f>
        <v>2016</v>
      </c>
      <c r="L2124" s="1">
        <f>H2124-(TEXT(I2124,"YYYY")-TEXT(J2124,"YYYY"))</f>
        <v>116</v>
      </c>
      <c r="M2124" s="1" t="s">
        <v>60</v>
      </c>
      <c r="N2124" s="20" t="s">
        <v>53</v>
      </c>
    </row>
    <row r="2125" spans="10:14">
      <c r="J2125" s="1" t="s">
        <v>303</v>
      </c>
      <c r="K2125" s="20" t="str">
        <f>TEXT(J2125,"YYYY")</f>
        <v>2016</v>
      </c>
      <c r="L2125" s="1">
        <f>H2125-(TEXT(I2125,"YYYY")-TEXT(J2125,"YYYY"))</f>
        <v>116</v>
      </c>
      <c r="M2125" s="1" t="s">
        <v>79</v>
      </c>
      <c r="N2125" s="20" t="s">
        <v>53</v>
      </c>
    </row>
    <row r="2126" spans="10:14">
      <c r="J2126" s="1" t="s">
        <v>303</v>
      </c>
      <c r="K2126" s="20" t="str">
        <f>TEXT(J2126,"YYYY")</f>
        <v>2016</v>
      </c>
      <c r="L2126" s="1">
        <f>H2126-(TEXT(I2126,"YYYY")-TEXT(J2126,"YYYY"))</f>
        <v>116</v>
      </c>
      <c r="M2126" s="1" t="s">
        <v>60</v>
      </c>
      <c r="N2126" s="20" t="s">
        <v>53</v>
      </c>
    </row>
    <row r="2127" spans="10:14">
      <c r="J2127" s="1" t="s">
        <v>2237</v>
      </c>
      <c r="K2127" s="20" t="str">
        <f>TEXT(J2127,"YYYY")</f>
        <v>2016</v>
      </c>
      <c r="L2127" s="1">
        <f>H2127-(TEXT(I2127,"YYYY")-TEXT(J2127,"YYYY"))</f>
        <v>116</v>
      </c>
      <c r="M2127" s="1" t="s">
        <v>60</v>
      </c>
      <c r="N2127" s="20" t="s">
        <v>53</v>
      </c>
    </row>
    <row r="2128" spans="10:14">
      <c r="J2128" s="1" t="s">
        <v>5325</v>
      </c>
      <c r="K2128" s="20" t="str">
        <f>TEXT(J2128,"YYYY")</f>
        <v>2016</v>
      </c>
      <c r="L2128" s="1">
        <f>H2128-(TEXT(I2128,"YYYY")-TEXT(J2128,"YYYY"))</f>
        <v>116</v>
      </c>
      <c r="M2128" s="1" t="s">
        <v>79</v>
      </c>
      <c r="N2128" s="20" t="s">
        <v>53</v>
      </c>
    </row>
    <row r="2129" spans="10:14">
      <c r="J2129" s="1" t="s">
        <v>6509</v>
      </c>
      <c r="K2129" s="20" t="str">
        <f>TEXT(J2129,"YYYY")</f>
        <v>2016</v>
      </c>
      <c r="L2129" s="1">
        <f>H2129-(TEXT(I2129,"YYYY")-TEXT(J2129,"YYYY"))</f>
        <v>116</v>
      </c>
      <c r="M2129" s="1" t="s">
        <v>79</v>
      </c>
      <c r="N2129" s="20" t="s">
        <v>53</v>
      </c>
    </row>
    <row r="2130" spans="10:14">
      <c r="J2130" s="1" t="s">
        <v>2268</v>
      </c>
      <c r="K2130" s="20" t="str">
        <f>TEXT(J2130,"YYYY")</f>
        <v>2016</v>
      </c>
      <c r="L2130" s="1">
        <f>H2130-(TEXT(I2130,"YYYY")-TEXT(J2130,"YYYY"))</f>
        <v>116</v>
      </c>
      <c r="M2130" s="1" t="s">
        <v>60</v>
      </c>
      <c r="N2130" s="20" t="s">
        <v>53</v>
      </c>
    </row>
    <row r="2131" spans="10:14">
      <c r="J2131" s="1" t="s">
        <v>412</v>
      </c>
      <c r="K2131" s="20" t="str">
        <f>TEXT(J2131,"YYYY")</f>
        <v>2016</v>
      </c>
      <c r="L2131" s="1">
        <f>H2131-(TEXT(I2131,"YYYY")-TEXT(J2131,"YYYY"))</f>
        <v>116</v>
      </c>
      <c r="M2131" s="1" t="s">
        <v>60</v>
      </c>
      <c r="N2131" s="20" t="s">
        <v>53</v>
      </c>
    </row>
    <row r="2132" spans="10:14">
      <c r="J2132" s="1" t="s">
        <v>1534</v>
      </c>
      <c r="K2132" s="20" t="str">
        <f>TEXT(J2132,"YYYY")</f>
        <v>2016</v>
      </c>
      <c r="L2132" s="1">
        <f>H2132-(TEXT(I2132,"YYYY")-TEXT(J2132,"YYYY"))</f>
        <v>116</v>
      </c>
      <c r="M2132" s="1" t="s">
        <v>79</v>
      </c>
      <c r="N2132" s="20" t="s">
        <v>53</v>
      </c>
    </row>
    <row r="2133" spans="10:14">
      <c r="J2133" s="1" t="s">
        <v>250</v>
      </c>
      <c r="K2133" s="20" t="str">
        <f>TEXT(J2133,"YYYY")</f>
        <v>2016</v>
      </c>
      <c r="L2133" s="1">
        <f>H2133-(TEXT(I2133,"YYYY")-TEXT(J2133,"YYYY"))</f>
        <v>116</v>
      </c>
      <c r="M2133" s="1" t="s">
        <v>79</v>
      </c>
      <c r="N2133" s="20" t="s">
        <v>53</v>
      </c>
    </row>
    <row r="2134" spans="10:14">
      <c r="J2134" s="1" t="s">
        <v>250</v>
      </c>
      <c r="K2134" s="20" t="str">
        <f>TEXT(J2134,"YYYY")</f>
        <v>2016</v>
      </c>
      <c r="L2134" s="1">
        <f>H2134-(TEXT(I2134,"YYYY")-TEXT(J2134,"YYYY"))</f>
        <v>116</v>
      </c>
      <c r="M2134" s="1" t="s">
        <v>60</v>
      </c>
      <c r="N2134" s="20" t="s">
        <v>53</v>
      </c>
    </row>
    <row r="2135" spans="10:14">
      <c r="J2135" s="1" t="s">
        <v>4461</v>
      </c>
      <c r="K2135" s="20" t="str">
        <f>TEXT(J2135,"YYYY")</f>
        <v>2016</v>
      </c>
      <c r="L2135" s="1">
        <f>H2135-(TEXT(I2135,"YYYY")-TEXT(J2135,"YYYY"))</f>
        <v>116</v>
      </c>
      <c r="M2135" s="1" t="s">
        <v>60</v>
      </c>
      <c r="N2135" s="20" t="s">
        <v>53</v>
      </c>
    </row>
    <row r="2136" spans="10:14">
      <c r="J2136" s="1" t="s">
        <v>162</v>
      </c>
      <c r="K2136" s="20" t="str">
        <f>TEXT(J2136,"YYYY")</f>
        <v>2016</v>
      </c>
      <c r="L2136" s="1">
        <f>H2136-(TEXT(I2136,"YYYY")-TEXT(J2136,"YYYY"))</f>
        <v>116</v>
      </c>
      <c r="M2136" s="1" t="s">
        <v>79</v>
      </c>
      <c r="N2136" s="20" t="s">
        <v>53</v>
      </c>
    </row>
    <row r="2137" spans="10:14">
      <c r="J2137" s="1" t="s">
        <v>6479</v>
      </c>
      <c r="K2137" s="20" t="str">
        <f>TEXT(J2137,"YYYY")</f>
        <v>2016</v>
      </c>
      <c r="L2137" s="1">
        <f>H2137-(TEXT(I2137,"YYYY")-TEXT(J2137,"YYYY"))</f>
        <v>116</v>
      </c>
      <c r="M2137" s="1"/>
      <c r="N2137" s="20" t="s">
        <v>53</v>
      </c>
    </row>
    <row r="2138" spans="10:14">
      <c r="J2138" s="1" t="s">
        <v>4505</v>
      </c>
      <c r="K2138" s="20" t="str">
        <f>TEXT(J2138,"YYYY")</f>
        <v>2016</v>
      </c>
      <c r="L2138" s="1">
        <f>H2138-(TEXT(I2138,"YYYY")-TEXT(J2138,"YYYY"))</f>
        <v>116</v>
      </c>
      <c r="M2138" s="1" t="s">
        <v>60</v>
      </c>
      <c r="N2138" s="20" t="s">
        <v>53</v>
      </c>
    </row>
    <row r="2139" spans="10:14">
      <c r="J2139" s="1" t="s">
        <v>6566</v>
      </c>
      <c r="K2139" s="20" t="str">
        <f>TEXT(J2139,"YYYY")</f>
        <v>2016</v>
      </c>
      <c r="L2139" s="1">
        <f>H2139-(TEXT(I2139,"YYYY")-TEXT(J2139,"YYYY"))</f>
        <v>116</v>
      </c>
      <c r="M2139" s="1" t="s">
        <v>79</v>
      </c>
      <c r="N2139" s="20" t="s">
        <v>53</v>
      </c>
    </row>
    <row r="2140" spans="10:14">
      <c r="J2140" s="1" t="s">
        <v>6640</v>
      </c>
      <c r="K2140" s="20" t="str">
        <f>TEXT(J2140,"YYYY")</f>
        <v>2016</v>
      </c>
      <c r="L2140" s="1">
        <f>H2140-(TEXT(I2140,"YYYY")-TEXT(J2140,"YYYY"))</f>
        <v>116</v>
      </c>
      <c r="M2140" s="1" t="s">
        <v>79</v>
      </c>
      <c r="N2140" s="20" t="s">
        <v>53</v>
      </c>
    </row>
    <row r="2141" spans="10:14">
      <c r="J2141" s="1" t="s">
        <v>6654</v>
      </c>
      <c r="K2141" s="20" t="str">
        <f>TEXT(J2141,"YYYY")</f>
        <v>2016</v>
      </c>
      <c r="L2141" s="1">
        <f>H2141-(TEXT(I2141,"YYYY")-TEXT(J2141,"YYYY"))</f>
        <v>116</v>
      </c>
      <c r="M2141" s="1" t="s">
        <v>79</v>
      </c>
      <c r="N2141" s="20" t="s">
        <v>53</v>
      </c>
    </row>
    <row r="2142" spans="10:14">
      <c r="J2142" s="1" t="s">
        <v>6658</v>
      </c>
      <c r="K2142" s="20" t="str">
        <f>TEXT(J2142,"YYYY")</f>
        <v>2016</v>
      </c>
      <c r="L2142" s="1">
        <f>H2142-(TEXT(I2142,"YYYY")-TEXT(J2142,"YYYY"))</f>
        <v>116</v>
      </c>
      <c r="M2142" s="1" t="s">
        <v>60</v>
      </c>
      <c r="N2142" s="20" t="s">
        <v>53</v>
      </c>
    </row>
    <row r="2143" spans="10:14">
      <c r="J2143" s="1" t="s">
        <v>1534</v>
      </c>
      <c r="K2143" s="20" t="str">
        <f>TEXT(J2143,"YYYY")</f>
        <v>2016</v>
      </c>
      <c r="L2143" s="1">
        <f>H2143-(TEXT(I2143,"YYYY")-TEXT(J2143,"YYYY"))</f>
        <v>116</v>
      </c>
      <c r="M2143" s="1" t="s">
        <v>79</v>
      </c>
      <c r="N2143" s="20" t="s">
        <v>53</v>
      </c>
    </row>
    <row r="2144" spans="10:14">
      <c r="J2144" s="1" t="s">
        <v>162</v>
      </c>
      <c r="K2144" s="20" t="str">
        <f>TEXT(J2144,"YYYY")</f>
        <v>2016</v>
      </c>
      <c r="L2144" s="1">
        <f>H2144-(TEXT(I2144,"YYYY")-TEXT(J2144,"YYYY"))</f>
        <v>116</v>
      </c>
      <c r="M2144" s="1" t="s">
        <v>79</v>
      </c>
      <c r="N2144" s="20" t="s">
        <v>53</v>
      </c>
    </row>
    <row r="2145" spans="10:14">
      <c r="J2145" s="1" t="s">
        <v>3171</v>
      </c>
      <c r="K2145" s="20" t="str">
        <f>TEXT(J2145,"YYYY")</f>
        <v>2016</v>
      </c>
      <c r="L2145" s="1">
        <f>H2145-(TEXT(I2145,"YYYY")-TEXT(J2145,"YYYY"))</f>
        <v>116</v>
      </c>
      <c r="M2145" s="1" t="s">
        <v>79</v>
      </c>
      <c r="N2145" s="20" t="s">
        <v>53</v>
      </c>
    </row>
    <row r="2146" spans="10:14">
      <c r="J2146" s="1" t="s">
        <v>441</v>
      </c>
      <c r="K2146" s="20" t="str">
        <f>TEXT(J2146,"YYYY")</f>
        <v>2016</v>
      </c>
      <c r="L2146" s="1">
        <f>H2146-(TEXT(I2146,"YYYY")-TEXT(J2146,"YYYY"))</f>
        <v>116</v>
      </c>
      <c r="M2146" s="1" t="s">
        <v>60</v>
      </c>
      <c r="N2146" s="20" t="s">
        <v>53</v>
      </c>
    </row>
    <row r="2147" spans="10:14">
      <c r="J2147" s="1" t="s">
        <v>4753</v>
      </c>
      <c r="K2147" s="20" t="str">
        <f>TEXT(J2147,"YYYY")</f>
        <v>2016</v>
      </c>
      <c r="L2147" s="1">
        <f>H2147-(TEXT(I2147,"YYYY")-TEXT(J2147,"YYYY"))</f>
        <v>116</v>
      </c>
      <c r="M2147" s="1" t="s">
        <v>60</v>
      </c>
      <c r="N2147" s="20" t="s">
        <v>53</v>
      </c>
    </row>
    <row r="2148" spans="10:14">
      <c r="J2148" s="1" t="s">
        <v>4170</v>
      </c>
      <c r="K2148" s="20" t="str">
        <f>TEXT(J2148,"YYYY")</f>
        <v>2016</v>
      </c>
      <c r="L2148" s="1">
        <f>H2148-(TEXT(I2148,"YYYY")-TEXT(J2148,"YYYY"))</f>
        <v>116</v>
      </c>
      <c r="M2148" s="1" t="s">
        <v>60</v>
      </c>
      <c r="N2148" s="20" t="s">
        <v>53</v>
      </c>
    </row>
    <row r="2149" spans="10:14">
      <c r="J2149" s="1" t="s">
        <v>4753</v>
      </c>
      <c r="K2149" s="20" t="str">
        <f>TEXT(J2149,"YYYY")</f>
        <v>2016</v>
      </c>
      <c r="L2149" s="1">
        <f>H2149-(TEXT(I2149,"YYYY")-TEXT(J2149,"YYYY"))</f>
        <v>116</v>
      </c>
      <c r="M2149" s="1" t="s">
        <v>60</v>
      </c>
      <c r="N2149" s="20" t="s">
        <v>53</v>
      </c>
    </row>
    <row r="2150" spans="10:14">
      <c r="J2150" s="1" t="s">
        <v>6724</v>
      </c>
      <c r="K2150" s="20" t="str">
        <f>TEXT(J2150,"YYYY")</f>
        <v>2016</v>
      </c>
      <c r="L2150" s="1">
        <f>H2150-(TEXT(I2150,"YYYY")-TEXT(J2150,"YYYY"))</f>
        <v>116</v>
      </c>
      <c r="M2150" s="1"/>
      <c r="N2150" s="20" t="s">
        <v>53</v>
      </c>
    </row>
    <row r="2151" spans="10:14">
      <c r="J2151" s="1" t="s">
        <v>1534</v>
      </c>
      <c r="K2151" s="20" t="str">
        <f>TEXT(J2151,"YYYY")</f>
        <v>2016</v>
      </c>
      <c r="L2151" s="1">
        <f>H2151-(TEXT(I2151,"YYYY")-TEXT(J2151,"YYYY"))</f>
        <v>116</v>
      </c>
      <c r="M2151" s="1" t="s">
        <v>79</v>
      </c>
      <c r="N2151" s="20" t="s">
        <v>53</v>
      </c>
    </row>
    <row r="2152" spans="10:14">
      <c r="J2152" s="1" t="s">
        <v>6355</v>
      </c>
      <c r="K2152" s="20" t="str">
        <f>TEXT(J2152,"YYYY")</f>
        <v>2016</v>
      </c>
      <c r="L2152" s="1">
        <f>H2152-(TEXT(I2152,"YYYY")-TEXT(J2152,"YYYY"))</f>
        <v>116</v>
      </c>
      <c r="M2152" s="1" t="s">
        <v>60</v>
      </c>
      <c r="N2152" s="20" t="s">
        <v>53</v>
      </c>
    </row>
    <row r="2153" spans="10:14">
      <c r="J2153" s="1" t="s">
        <v>4753</v>
      </c>
      <c r="K2153" s="20" t="str">
        <f>TEXT(J2153,"YYYY")</f>
        <v>2016</v>
      </c>
      <c r="L2153" s="1">
        <f>H2153-(TEXT(I2153,"YYYY")-TEXT(J2153,"YYYY"))</f>
        <v>116</v>
      </c>
      <c r="M2153" s="1" t="s">
        <v>60</v>
      </c>
      <c r="N2153" s="20" t="s">
        <v>53</v>
      </c>
    </row>
    <row r="2154" spans="10:14">
      <c r="J2154" s="1" t="s">
        <v>1534</v>
      </c>
      <c r="K2154" s="20" t="str">
        <f>TEXT(J2154,"YYYY")</f>
        <v>2016</v>
      </c>
      <c r="L2154" s="1">
        <f>H2154-(TEXT(I2154,"YYYY")-TEXT(J2154,"YYYY"))</f>
        <v>116</v>
      </c>
      <c r="M2154" s="1" t="s">
        <v>79</v>
      </c>
      <c r="N2154" s="20" t="s">
        <v>53</v>
      </c>
    </row>
    <row r="2155" spans="10:14">
      <c r="J2155" s="1" t="s">
        <v>250</v>
      </c>
      <c r="K2155" s="20" t="str">
        <f>TEXT(J2155,"YYYY")</f>
        <v>2016</v>
      </c>
      <c r="L2155" s="1">
        <f>H2155-(TEXT(I2155,"YYYY")-TEXT(J2155,"YYYY"))</f>
        <v>116</v>
      </c>
      <c r="M2155" s="1" t="s">
        <v>60</v>
      </c>
      <c r="N2155" s="20" t="s">
        <v>53</v>
      </c>
    </row>
    <row r="2156" spans="10:14">
      <c r="J2156" s="1" t="s">
        <v>5832</v>
      </c>
      <c r="K2156" s="20" t="str">
        <f>TEXT(J2156,"YYYY")</f>
        <v>2016</v>
      </c>
      <c r="L2156" s="1">
        <f>H2156-(TEXT(I2156,"YYYY")-TEXT(J2156,"YYYY"))</f>
        <v>116</v>
      </c>
      <c r="M2156" s="1" t="s">
        <v>60</v>
      </c>
      <c r="N2156" s="20" t="s">
        <v>53</v>
      </c>
    </row>
    <row r="2157" spans="10:14">
      <c r="J2157" s="1" t="s">
        <v>250</v>
      </c>
      <c r="K2157" s="20" t="str">
        <f>TEXT(J2157,"YYYY")</f>
        <v>2016</v>
      </c>
      <c r="L2157" s="1">
        <f>H2157-(TEXT(I2157,"YYYY")-TEXT(J2157,"YYYY"))</f>
        <v>116</v>
      </c>
      <c r="M2157" s="1" t="s">
        <v>60</v>
      </c>
      <c r="N2157" s="20" t="s">
        <v>53</v>
      </c>
    </row>
    <row r="2158" spans="10:14">
      <c r="J2158" s="1" t="s">
        <v>303</v>
      </c>
      <c r="K2158" s="20" t="str">
        <f>TEXT(J2158,"YYYY")</f>
        <v>2016</v>
      </c>
      <c r="L2158" s="1">
        <f>H2158-(TEXT(I2158,"YYYY")-TEXT(J2158,"YYYY"))</f>
        <v>116</v>
      </c>
      <c r="M2158" s="1" t="s">
        <v>79</v>
      </c>
      <c r="N2158" s="20" t="s">
        <v>53</v>
      </c>
    </row>
    <row r="2159" spans="10:14">
      <c r="J2159" s="1" t="s">
        <v>325</v>
      </c>
      <c r="K2159" s="20" t="str">
        <f>TEXT(J2159,"YYYY")</f>
        <v>2016</v>
      </c>
      <c r="L2159" s="1">
        <f>H2159-(TEXT(I2159,"YYYY")-TEXT(J2159,"YYYY"))</f>
        <v>116</v>
      </c>
      <c r="M2159" s="1" t="s">
        <v>79</v>
      </c>
      <c r="N2159" s="20" t="s">
        <v>53</v>
      </c>
    </row>
    <row r="2160" spans="10:14">
      <c r="J2160" s="1" t="s">
        <v>5832</v>
      </c>
      <c r="K2160" s="20" t="str">
        <f>TEXT(J2160,"YYYY")</f>
        <v>2016</v>
      </c>
      <c r="L2160" s="1">
        <f>H2160-(TEXT(I2160,"YYYY")-TEXT(J2160,"YYYY"))</f>
        <v>116</v>
      </c>
      <c r="M2160" s="1" t="s">
        <v>79</v>
      </c>
      <c r="N2160" s="20" t="s">
        <v>53</v>
      </c>
    </row>
    <row r="2161" spans="10:14">
      <c r="J2161" s="1" t="s">
        <v>3171</v>
      </c>
      <c r="K2161" s="20" t="str">
        <f>TEXT(J2161,"YYYY")</f>
        <v>2016</v>
      </c>
      <c r="L2161" s="1">
        <f>H2161-(TEXT(I2161,"YYYY")-TEXT(J2161,"YYYY"))</f>
        <v>116</v>
      </c>
      <c r="M2161" s="1" t="s">
        <v>79</v>
      </c>
      <c r="N2161" s="20" t="s">
        <v>53</v>
      </c>
    </row>
    <row r="2162" spans="10:14">
      <c r="J2162" s="1" t="s">
        <v>7454</v>
      </c>
      <c r="K2162" s="20" t="str">
        <f>TEXT(J2162,"YYYY")</f>
        <v>2016</v>
      </c>
      <c r="L2162" s="1">
        <f>H2162-(TEXT(I2162,"YYYY")-TEXT(J2162,"YYYY"))</f>
        <v>116</v>
      </c>
      <c r="M2162" s="1"/>
      <c r="N2162" s="20" t="s">
        <v>53</v>
      </c>
    </row>
    <row r="2163" spans="10:14">
      <c r="J2163" s="1" t="s">
        <v>1534</v>
      </c>
      <c r="K2163" s="20" t="str">
        <f>TEXT(J2163,"YYYY")</f>
        <v>2016</v>
      </c>
      <c r="L2163" s="1">
        <f>H2163-(TEXT(I2163,"YYYY")-TEXT(J2163,"YYYY"))</f>
        <v>116</v>
      </c>
      <c r="M2163" s="1" t="s">
        <v>79</v>
      </c>
      <c r="N2163" s="20" t="s">
        <v>53</v>
      </c>
    </row>
    <row r="2164" spans="10:14">
      <c r="J2164" s="1" t="s">
        <v>1534</v>
      </c>
      <c r="K2164" s="20" t="str">
        <f>TEXT(J2164,"YYYY")</f>
        <v>2016</v>
      </c>
      <c r="L2164" s="1">
        <f>H2164-(TEXT(I2164,"YYYY")-TEXT(J2164,"YYYY"))</f>
        <v>116</v>
      </c>
      <c r="M2164" s="1" t="s">
        <v>60</v>
      </c>
      <c r="N2164" s="20" t="s">
        <v>53</v>
      </c>
    </row>
    <row r="2165" spans="10:14">
      <c r="J2165" s="1" t="s">
        <v>162</v>
      </c>
      <c r="K2165" s="20" t="str">
        <f>TEXT(J2165,"YYYY")</f>
        <v>2016</v>
      </c>
      <c r="L2165" s="1">
        <f>H2165-(TEXT(I2165,"YYYY")-TEXT(J2165,"YYYY"))</f>
        <v>116</v>
      </c>
      <c r="M2165" s="1" t="s">
        <v>79</v>
      </c>
      <c r="N2165" s="20" t="s">
        <v>53</v>
      </c>
    </row>
    <row r="2166" spans="10:14">
      <c r="J2166" s="1" t="s">
        <v>3171</v>
      </c>
      <c r="K2166" s="20" t="str">
        <f>TEXT(J2166,"YYYY")</f>
        <v>2016</v>
      </c>
      <c r="L2166" s="1">
        <f>H2166-(TEXT(I2166,"YYYY")-TEXT(J2166,"YYYY"))</f>
        <v>116</v>
      </c>
      <c r="M2166" s="1" t="s">
        <v>79</v>
      </c>
      <c r="N2166" s="20" t="s">
        <v>53</v>
      </c>
    </row>
    <row r="2167" spans="10:14">
      <c r="J2167" s="1" t="s">
        <v>3171</v>
      </c>
      <c r="K2167" s="20" t="str">
        <f>TEXT(J2167,"YYYY")</f>
        <v>2016</v>
      </c>
      <c r="L2167" s="1">
        <f>H2167-(TEXT(I2167,"YYYY")-TEXT(J2167,"YYYY"))</f>
        <v>116</v>
      </c>
      <c r="M2167" s="1" t="s">
        <v>60</v>
      </c>
      <c r="N2167" s="20" t="s">
        <v>53</v>
      </c>
    </row>
    <row r="2168" spans="10:14">
      <c r="J2168" s="1" t="s">
        <v>983</v>
      </c>
      <c r="K2168" s="20" t="str">
        <f>TEXT(J2168,"YYYY")</f>
        <v>2016</v>
      </c>
      <c r="L2168" s="1">
        <f>H2168-(TEXT(I2168,"YYYY")-TEXT(J2168,"YYYY"))</f>
        <v>116</v>
      </c>
      <c r="M2168" s="1" t="s">
        <v>79</v>
      </c>
      <c r="N2168" s="20" t="s">
        <v>53</v>
      </c>
    </row>
    <row r="2169" spans="10:14">
      <c r="J2169" s="1" t="s">
        <v>6360</v>
      </c>
      <c r="K2169" s="20" t="str">
        <f>TEXT(J2169,"YYYY")</f>
        <v>2016</v>
      </c>
      <c r="L2169" s="1">
        <f>H2169-(TEXT(I2169,"YYYY")-TEXT(J2169,"YYYY"))</f>
        <v>116</v>
      </c>
      <c r="M2169" s="1" t="s">
        <v>79</v>
      </c>
      <c r="N2169" s="20" t="s">
        <v>53</v>
      </c>
    </row>
    <row r="2170" spans="10:14">
      <c r="J2170" s="1" t="s">
        <v>303</v>
      </c>
      <c r="K2170" s="20" t="str">
        <f>TEXT(J2170,"YYYY")</f>
        <v>2016</v>
      </c>
      <c r="L2170" s="1">
        <f>H2170-(TEXT(I2170,"YYYY")-TEXT(J2170,"YYYY"))</f>
        <v>116</v>
      </c>
      <c r="M2170" s="1"/>
      <c r="N2170" s="20" t="s">
        <v>53</v>
      </c>
    </row>
    <row r="2171" spans="10:14">
      <c r="J2171" s="1" t="s">
        <v>1534</v>
      </c>
      <c r="K2171" s="20" t="str">
        <f>TEXT(J2171,"YYYY")</f>
        <v>2016</v>
      </c>
      <c r="L2171" s="1">
        <f>H2171-(TEXT(I2171,"YYYY")-TEXT(J2171,"YYYY"))</f>
        <v>116</v>
      </c>
      <c r="M2171" s="1" t="s">
        <v>79</v>
      </c>
      <c r="N2171" s="20" t="s">
        <v>53</v>
      </c>
    </row>
    <row r="2172" spans="10:14">
      <c r="J2172" s="1" t="s">
        <v>162</v>
      </c>
      <c r="K2172" s="20" t="str">
        <f>TEXT(J2172,"YYYY")</f>
        <v>2016</v>
      </c>
      <c r="L2172" s="1">
        <f>H2172-(TEXT(I2172,"YYYY")-TEXT(J2172,"YYYY"))</f>
        <v>116</v>
      </c>
      <c r="M2172" s="1" t="s">
        <v>79</v>
      </c>
      <c r="N2172" s="20" t="s">
        <v>53</v>
      </c>
    </row>
    <row r="2173" spans="10:14">
      <c r="J2173" s="1" t="s">
        <v>381</v>
      </c>
      <c r="K2173" s="20" t="str">
        <f>TEXT(J2173,"YYYY")</f>
        <v>2016</v>
      </c>
      <c r="L2173" s="1">
        <f>H2173-(TEXT(I2173,"YYYY")-TEXT(J2173,"YYYY"))</f>
        <v>116</v>
      </c>
      <c r="M2173" s="1" t="s">
        <v>79</v>
      </c>
      <c r="N2173" s="20" t="s">
        <v>53</v>
      </c>
    </row>
    <row r="2174" spans="10:14">
      <c r="J2174" s="1" t="s">
        <v>7655</v>
      </c>
      <c r="K2174" s="20" t="str">
        <f>TEXT(J2174,"YYYY")</f>
        <v>2016</v>
      </c>
      <c r="L2174" s="1">
        <f>H2174-(TEXT(I2174,"YYYY")-TEXT(J2174,"YYYY"))</f>
        <v>116</v>
      </c>
      <c r="M2174" s="1" t="s">
        <v>60</v>
      </c>
      <c r="N2174" s="20" t="s">
        <v>53</v>
      </c>
    </row>
    <row r="2175" spans="10:14">
      <c r="J2175" s="1" t="s">
        <v>6705</v>
      </c>
      <c r="K2175" s="20" t="str">
        <f>TEXT(J2175,"YYYY")</f>
        <v>2016</v>
      </c>
      <c r="L2175" s="1">
        <f>H2175-(TEXT(I2175,"YYYY")-TEXT(J2175,"YYYY"))</f>
        <v>116</v>
      </c>
      <c r="M2175" s="1" t="s">
        <v>79</v>
      </c>
      <c r="N2175" s="20" t="s">
        <v>53</v>
      </c>
    </row>
    <row r="2176" spans="10:14">
      <c r="J2176" s="1" t="s">
        <v>1534</v>
      </c>
      <c r="K2176" s="20" t="str">
        <f>TEXT(J2176,"YYYY")</f>
        <v>2016</v>
      </c>
      <c r="L2176" s="1">
        <f>H2176-(TEXT(I2176,"YYYY")-TEXT(J2176,"YYYY"))</f>
        <v>116</v>
      </c>
      <c r="M2176" s="1" t="s">
        <v>60</v>
      </c>
      <c r="N2176" s="20" t="s">
        <v>53</v>
      </c>
    </row>
    <row r="2177" spans="10:14">
      <c r="J2177" s="1" t="s">
        <v>7794</v>
      </c>
      <c r="K2177" s="20" t="str">
        <f>TEXT(J2177,"YYYY")</f>
        <v>2016</v>
      </c>
      <c r="L2177" s="1">
        <f>H2177-(TEXT(I2177,"YYYY")-TEXT(J2177,"YYYY"))</f>
        <v>116</v>
      </c>
      <c r="M2177" s="1" t="s">
        <v>79</v>
      </c>
      <c r="N2177" s="20" t="s">
        <v>53</v>
      </c>
    </row>
    <row r="2178" spans="10:14">
      <c r="J2178" s="1" t="s">
        <v>4753</v>
      </c>
      <c r="K2178" s="20" t="str">
        <f>TEXT(J2178,"YYYY")</f>
        <v>2016</v>
      </c>
      <c r="L2178" s="1">
        <f>H2178-(TEXT(I2178,"YYYY")-TEXT(J2178,"YYYY"))</f>
        <v>116</v>
      </c>
      <c r="M2178" s="1" t="s">
        <v>79</v>
      </c>
      <c r="N2178" s="20" t="s">
        <v>53</v>
      </c>
    </row>
    <row r="2179" spans="10:14">
      <c r="J2179" s="1" t="s">
        <v>1534</v>
      </c>
      <c r="K2179" s="20" t="str">
        <f>TEXT(J2179,"YYYY")</f>
        <v>2016</v>
      </c>
      <c r="L2179" s="1">
        <f>H2179-(TEXT(I2179,"YYYY")-TEXT(J2179,"YYYY"))</f>
        <v>116</v>
      </c>
      <c r="M2179" s="1" t="s">
        <v>79</v>
      </c>
      <c r="N2179" s="20" t="s">
        <v>53</v>
      </c>
    </row>
    <row r="2180" spans="10:14">
      <c r="J2180" s="1" t="s">
        <v>1534</v>
      </c>
      <c r="K2180" s="20" t="str">
        <f>TEXT(J2180,"YYYY")</f>
        <v>2016</v>
      </c>
      <c r="L2180" s="1">
        <f>H2180-(TEXT(I2180,"YYYY")-TEXT(J2180,"YYYY"))</f>
        <v>116</v>
      </c>
      <c r="M2180" s="1" t="s">
        <v>79</v>
      </c>
      <c r="N2180" s="20" t="s">
        <v>53</v>
      </c>
    </row>
    <row r="2181" spans="10:14">
      <c r="J2181" s="1" t="s">
        <v>467</v>
      </c>
      <c r="K2181" s="20" t="str">
        <f>TEXT(J2181,"YYYY")</f>
        <v>2016</v>
      </c>
      <c r="L2181" s="1">
        <f>H2181-(TEXT(I2181,"YYYY")-TEXT(J2181,"YYYY"))</f>
        <v>116</v>
      </c>
      <c r="M2181" s="1"/>
      <c r="N2181" s="20" t="s">
        <v>53</v>
      </c>
    </row>
    <row r="2182" spans="10:14">
      <c r="J2182" s="1" t="s">
        <v>5204</v>
      </c>
      <c r="K2182" s="20" t="str">
        <f>TEXT(J2182,"YYYY")</f>
        <v>2016</v>
      </c>
      <c r="L2182" s="1">
        <f>H2182-(TEXT(I2182,"YYYY")-TEXT(J2182,"YYYY"))</f>
        <v>116</v>
      </c>
      <c r="M2182" s="1" t="s">
        <v>60</v>
      </c>
      <c r="N2182" s="20" t="s">
        <v>53</v>
      </c>
    </row>
    <row r="2183" spans="10:14">
      <c r="J2183" s="1" t="s">
        <v>1534</v>
      </c>
      <c r="K2183" s="20" t="str">
        <f>TEXT(J2183,"YYYY")</f>
        <v>2016</v>
      </c>
      <c r="L2183" s="1">
        <f>H2183-(TEXT(I2183,"YYYY")-TEXT(J2183,"YYYY"))</f>
        <v>116</v>
      </c>
      <c r="M2183" s="1" t="s">
        <v>79</v>
      </c>
      <c r="N2183" s="20" t="s">
        <v>53</v>
      </c>
    </row>
    <row r="2184" spans="10:14">
      <c r="J2184" s="1" t="s">
        <v>162</v>
      </c>
      <c r="K2184" s="20" t="str">
        <f>TEXT(J2184,"YYYY")</f>
        <v>2016</v>
      </c>
      <c r="L2184" s="1">
        <f>H2184-(TEXT(I2184,"YYYY")-TEXT(J2184,"YYYY"))</f>
        <v>116</v>
      </c>
      <c r="M2184" s="1" t="s">
        <v>79</v>
      </c>
      <c r="N2184" s="20" t="s">
        <v>53</v>
      </c>
    </row>
    <row r="2185" spans="10:14">
      <c r="J2185" s="1" t="s">
        <v>250</v>
      </c>
      <c r="K2185" s="20" t="str">
        <f>TEXT(J2185,"YYYY")</f>
        <v>2016</v>
      </c>
      <c r="L2185" s="1">
        <f>H2185-(TEXT(I2185,"YYYY")-TEXT(J2185,"YYYY"))</f>
        <v>116</v>
      </c>
      <c r="M2185" s="1" t="s">
        <v>79</v>
      </c>
      <c r="N2185" s="20" t="s">
        <v>53</v>
      </c>
    </row>
    <row r="2186" spans="10:14">
      <c r="J2186" s="1" t="s">
        <v>1534</v>
      </c>
      <c r="K2186" s="20" t="str">
        <f>TEXT(J2186,"YYYY")</f>
        <v>2016</v>
      </c>
      <c r="L2186" s="1">
        <f>H2186-(TEXT(I2186,"YYYY")-TEXT(J2186,"YYYY"))</f>
        <v>116</v>
      </c>
      <c r="M2186" s="1" t="s">
        <v>60</v>
      </c>
      <c r="N2186" s="20" t="s">
        <v>53</v>
      </c>
    </row>
    <row r="2187" spans="10:14">
      <c r="J2187" s="1" t="s">
        <v>250</v>
      </c>
      <c r="K2187" s="20" t="str">
        <f>TEXT(J2187,"YYYY")</f>
        <v>2016</v>
      </c>
      <c r="L2187" s="1">
        <f>H2187-(TEXT(I2187,"YYYY")-TEXT(J2187,"YYYY"))</f>
        <v>116</v>
      </c>
      <c r="M2187" s="1" t="s">
        <v>60</v>
      </c>
      <c r="N2187" s="20" t="s">
        <v>53</v>
      </c>
    </row>
    <row r="2188" spans="10:14">
      <c r="J2188" s="1" t="s">
        <v>1534</v>
      </c>
      <c r="K2188" s="20" t="str">
        <f>TEXT(J2188,"YYYY")</f>
        <v>2016</v>
      </c>
      <c r="L2188" s="1">
        <f>H2188-(TEXT(I2188,"YYYY")-TEXT(J2188,"YYYY"))</f>
        <v>116</v>
      </c>
      <c r="M2188" s="1" t="s">
        <v>60</v>
      </c>
      <c r="N2188" s="20" t="s">
        <v>53</v>
      </c>
    </row>
    <row r="2189" spans="10:14">
      <c r="J2189" s="1" t="s">
        <v>162</v>
      </c>
      <c r="K2189" s="20" t="str">
        <f>TEXT(J2189,"YYYY")</f>
        <v>2016</v>
      </c>
      <c r="L2189" s="1">
        <f>H2189-(TEXT(I2189,"YYYY")-TEXT(J2189,"YYYY"))</f>
        <v>116</v>
      </c>
      <c r="M2189" s="1" t="s">
        <v>60</v>
      </c>
      <c r="N2189" s="20" t="s">
        <v>53</v>
      </c>
    </row>
    <row r="2190" spans="10:14">
      <c r="J2190" s="1" t="s">
        <v>931</v>
      </c>
      <c r="K2190" s="20" t="str">
        <f>TEXT(J2190,"YYYY")</f>
        <v>2016</v>
      </c>
      <c r="L2190" s="1">
        <f>H2190-(TEXT(I2190,"YYYY")-TEXT(J2190,"YYYY"))</f>
        <v>116</v>
      </c>
      <c r="M2190" s="1" t="s">
        <v>60</v>
      </c>
      <c r="N2190" s="20" t="s">
        <v>53</v>
      </c>
    </row>
    <row r="2191" spans="10:14">
      <c r="J2191" s="1" t="s">
        <v>218</v>
      </c>
      <c r="K2191" s="20" t="str">
        <f>TEXT(J2191,"YYYY")</f>
        <v>2016</v>
      </c>
      <c r="L2191" s="1">
        <f>H2191-(TEXT(I2191,"YYYY")-TEXT(J2191,"YYYY"))</f>
        <v>116</v>
      </c>
      <c r="M2191" s="1" t="s">
        <v>60</v>
      </c>
      <c r="N2191" s="20" t="s">
        <v>53</v>
      </c>
    </row>
    <row r="2192" spans="10:14">
      <c r="J2192" s="1" t="s">
        <v>9126</v>
      </c>
      <c r="K2192" s="20" t="str">
        <f>TEXT(J2192,"YYYY")</f>
        <v>2016</v>
      </c>
      <c r="L2192" s="1">
        <f>H2192-(TEXT(I2192,"YYYY")-TEXT(J2192,"YYYY"))</f>
        <v>116</v>
      </c>
      <c r="M2192" s="1" t="s">
        <v>79</v>
      </c>
      <c r="N2192" s="20" t="s">
        <v>53</v>
      </c>
    </row>
    <row r="2193" spans="10:14">
      <c r="J2193" s="1" t="s">
        <v>9366</v>
      </c>
      <c r="K2193" s="20" t="str">
        <f>TEXT(J2193,"YYYY")</f>
        <v>2016</v>
      </c>
      <c r="L2193" s="1">
        <f>H2193-(TEXT(I2193,"YYYY")-TEXT(J2193,"YYYY"))</f>
        <v>116</v>
      </c>
      <c r="M2193" s="1" t="s">
        <v>79</v>
      </c>
      <c r="N2193" s="20" t="s">
        <v>53</v>
      </c>
    </row>
    <row r="2194" spans="10:14">
      <c r="J2194" s="1" t="s">
        <v>3430</v>
      </c>
      <c r="K2194" s="20" t="str">
        <f>TEXT(J2194,"YYYY")</f>
        <v>2016</v>
      </c>
      <c r="L2194" s="1">
        <f>H2194-(TEXT(I2194,"YYYY")-TEXT(J2194,"YYYY"))</f>
        <v>116</v>
      </c>
      <c r="M2194" s="1" t="s">
        <v>60</v>
      </c>
      <c r="N2194" s="20" t="s">
        <v>53</v>
      </c>
    </row>
    <row r="2195" spans="10:14">
      <c r="J2195" s="1" t="s">
        <v>303</v>
      </c>
      <c r="K2195" s="20" t="str">
        <f>TEXT(J2195,"YYYY")</f>
        <v>2016</v>
      </c>
      <c r="L2195" s="1">
        <f>H2195-(TEXT(I2195,"YYYY")-TEXT(J2195,"YYYY"))</f>
        <v>116</v>
      </c>
      <c r="M2195" s="1" t="s">
        <v>79</v>
      </c>
      <c r="N2195" s="20" t="s">
        <v>53</v>
      </c>
    </row>
    <row r="2196" spans="10:14">
      <c r="J2196" s="1" t="s">
        <v>10983</v>
      </c>
      <c r="K2196" s="20" t="str">
        <f>TEXT(J2196,"YYYY")</f>
        <v>2016</v>
      </c>
      <c r="L2196" s="1">
        <f>H2196-(TEXT(I2196,"YYYY")-TEXT(J2196,"YYYY"))</f>
        <v>116</v>
      </c>
      <c r="M2196" s="1" t="s">
        <v>79</v>
      </c>
      <c r="N2196" s="20" t="s">
        <v>53</v>
      </c>
    </row>
    <row r="2197" spans="10:14">
      <c r="J2197" s="1" t="s">
        <v>412</v>
      </c>
      <c r="K2197" s="20" t="str">
        <f>TEXT(J2197,"YYYY")</f>
        <v>2016</v>
      </c>
      <c r="L2197" s="1">
        <f>H2197-(TEXT(I2197,"YYYY")-TEXT(J2197,"YYYY"))</f>
        <v>116</v>
      </c>
      <c r="M2197" s="1" t="s">
        <v>60</v>
      </c>
      <c r="N2197" s="20" t="s">
        <v>53</v>
      </c>
    </row>
    <row r="2198" spans="10:14">
      <c r="J2198" s="1" t="s">
        <v>11617</v>
      </c>
      <c r="K2198" s="20" t="str">
        <f>TEXT(J2198,"YYYY")</f>
        <v>2016</v>
      </c>
      <c r="L2198" s="1">
        <f>H2198-(TEXT(I2198,"YYYY")-TEXT(J2198,"YYYY"))</f>
        <v>116</v>
      </c>
      <c r="M2198" s="1" t="s">
        <v>79</v>
      </c>
      <c r="N2198" s="20" t="s">
        <v>53</v>
      </c>
    </row>
    <row r="2199" spans="10:14">
      <c r="J2199" s="1" t="s">
        <v>11654</v>
      </c>
      <c r="K2199" s="20" t="str">
        <f>TEXT(J2199,"YYYY")</f>
        <v>2016</v>
      </c>
      <c r="L2199" s="1">
        <f>H2199-(TEXT(I2199,"YYYY")-TEXT(J2199,"YYYY"))</f>
        <v>116</v>
      </c>
      <c r="M2199" s="1" t="s">
        <v>79</v>
      </c>
      <c r="N2199" s="20" t="s">
        <v>53</v>
      </c>
    </row>
    <row r="2200" spans="10:14">
      <c r="J2200" s="1" t="s">
        <v>1534</v>
      </c>
      <c r="K2200" s="20" t="str">
        <f>TEXT(J2200,"YYYY")</f>
        <v>2016</v>
      </c>
      <c r="L2200" s="1">
        <f>H2200-(TEXT(I2200,"YYYY")-TEXT(J2200,"YYYY"))</f>
        <v>116</v>
      </c>
      <c r="M2200" s="1" t="s">
        <v>79</v>
      </c>
      <c r="N2200" s="20" t="s">
        <v>53</v>
      </c>
    </row>
    <row r="2201" spans="10:14">
      <c r="J2201" s="1" t="s">
        <v>4734</v>
      </c>
      <c r="K2201" s="20" t="str">
        <f>TEXT(J2201,"YYYY")</f>
        <v>2016</v>
      </c>
      <c r="L2201" s="1">
        <f>H2201-(TEXT(I2201,"YYYY")-TEXT(J2201,"YYYY"))</f>
        <v>116</v>
      </c>
      <c r="M2201" s="1" t="s">
        <v>60</v>
      </c>
      <c r="N2201" s="20" t="s">
        <v>53</v>
      </c>
    </row>
    <row r="2202" spans="10:14">
      <c r="J2202" s="1" t="s">
        <v>3476</v>
      </c>
      <c r="K2202" s="20" t="str">
        <f>TEXT(J2202,"YYYY")</f>
        <v>2016</v>
      </c>
      <c r="L2202" s="1">
        <f>H2202-(TEXT(I2202,"YYYY")-TEXT(J2202,"YYYY"))</f>
        <v>116</v>
      </c>
      <c r="M2202" s="1" t="s">
        <v>60</v>
      </c>
      <c r="N2202" s="20" t="s">
        <v>53</v>
      </c>
    </row>
    <row r="2203" spans="10:14">
      <c r="J2203" s="1" t="s">
        <v>6417</v>
      </c>
      <c r="K2203" s="20" t="str">
        <f>TEXT(J2203,"YYYY")</f>
        <v>2016</v>
      </c>
      <c r="L2203" s="1">
        <f>H2203-(TEXT(I2203,"YYYY")-TEXT(J2203,"YYYY"))</f>
        <v>116</v>
      </c>
      <c r="M2203" s="1" t="s">
        <v>60</v>
      </c>
      <c r="N2203" s="20" t="s">
        <v>53</v>
      </c>
    </row>
    <row r="2204" spans="10:14">
      <c r="J2204" s="1" t="s">
        <v>4734</v>
      </c>
      <c r="K2204" s="20" t="str">
        <f>TEXT(J2204,"YYYY")</f>
        <v>2016</v>
      </c>
      <c r="L2204" s="1">
        <f>H2204-(TEXT(I2204,"YYYY")-TEXT(J2204,"YYYY"))</f>
        <v>116</v>
      </c>
      <c r="M2204" s="1" t="s">
        <v>60</v>
      </c>
      <c r="N2204" s="20" t="s">
        <v>53</v>
      </c>
    </row>
    <row r="2205" spans="10:14">
      <c r="J2205" s="1" t="s">
        <v>6355</v>
      </c>
      <c r="K2205" s="20" t="str">
        <f>TEXT(J2205,"YYYY")</f>
        <v>2016</v>
      </c>
      <c r="L2205" s="1">
        <f>H2205-(TEXT(I2205,"YYYY")-TEXT(J2205,"YYYY"))</f>
        <v>116</v>
      </c>
      <c r="M2205" s="1" t="s">
        <v>60</v>
      </c>
      <c r="N2205" s="20" t="s">
        <v>53</v>
      </c>
    </row>
    <row r="2206" spans="10:14">
      <c r="J2206" s="1" t="s">
        <v>11726</v>
      </c>
      <c r="K2206" s="20" t="str">
        <f>TEXT(J2206,"YYYY")</f>
        <v>2016</v>
      </c>
      <c r="L2206" s="1">
        <f>H2206-(TEXT(I2206,"YYYY")-TEXT(J2206,"YYYY"))</f>
        <v>116</v>
      </c>
      <c r="M2206" s="1" t="s">
        <v>60</v>
      </c>
      <c r="N2206" s="20" t="s">
        <v>53</v>
      </c>
    </row>
    <row r="2207" spans="10:14">
      <c r="J2207" s="1" t="s">
        <v>11728</v>
      </c>
      <c r="K2207" s="20" t="str">
        <f>TEXT(J2207,"YYYY")</f>
        <v>2016</v>
      </c>
      <c r="L2207" s="1">
        <f>H2207-(TEXT(I2207,"YYYY")-TEXT(J2207,"YYYY"))</f>
        <v>116</v>
      </c>
      <c r="M2207" s="1" t="s">
        <v>79</v>
      </c>
      <c r="N2207" s="20" t="s">
        <v>53</v>
      </c>
    </row>
    <row r="2208" spans="10:14">
      <c r="J2208" s="1" t="s">
        <v>3952</v>
      </c>
      <c r="K2208" s="20" t="str">
        <f>TEXT(J2208,"YYYY")</f>
        <v>2016</v>
      </c>
      <c r="L2208" s="1">
        <f>H2208-(TEXT(I2208,"YYYY")-TEXT(J2208,"YYYY"))</f>
        <v>116</v>
      </c>
      <c r="M2208" s="1" t="s">
        <v>79</v>
      </c>
      <c r="N2208" s="20" t="s">
        <v>53</v>
      </c>
    </row>
    <row r="2209" spans="10:14">
      <c r="J2209" s="1" t="s">
        <v>1534</v>
      </c>
      <c r="K2209" s="20" t="str">
        <f>TEXT(J2209,"YYYY")</f>
        <v>2016</v>
      </c>
      <c r="L2209" s="1">
        <f>H2209-(TEXT(I2209,"YYYY")-TEXT(J2209,"YYYY"))</f>
        <v>116</v>
      </c>
      <c r="M2209" s="1" t="s">
        <v>60</v>
      </c>
      <c r="N2209" s="20" t="s">
        <v>53</v>
      </c>
    </row>
    <row r="2210" spans="10:14">
      <c r="J2210" s="1" t="s">
        <v>11762</v>
      </c>
      <c r="K2210" s="20" t="str">
        <f>TEXT(J2210,"YYYY")</f>
        <v>2016</v>
      </c>
      <c r="L2210" s="1">
        <f>H2210-(TEXT(I2210,"YYYY")-TEXT(J2210,"YYYY"))</f>
        <v>116</v>
      </c>
      <c r="M2210" s="1" t="s">
        <v>79</v>
      </c>
      <c r="N2210" s="20" t="s">
        <v>53</v>
      </c>
    </row>
    <row r="2211" spans="10:14">
      <c r="J2211" s="1" t="s">
        <v>12081</v>
      </c>
      <c r="K2211" s="20" t="str">
        <f>TEXT(J2211,"YYYY")</f>
        <v>2016</v>
      </c>
      <c r="L2211" s="1">
        <f>H2211-(TEXT(I2211,"YYYY")-TEXT(J2211,"YYYY"))</f>
        <v>116</v>
      </c>
      <c r="M2211" s="1" t="s">
        <v>60</v>
      </c>
      <c r="N2211" s="20" t="s">
        <v>53</v>
      </c>
    </row>
    <row r="2212" spans="10:14">
      <c r="J2212" s="1" t="s">
        <v>3171</v>
      </c>
      <c r="K2212" s="20" t="str">
        <f>TEXT(J2212,"YYYY")</f>
        <v>2016</v>
      </c>
      <c r="L2212" s="1">
        <f>H2212-(TEXT(I2212,"YYYY")-TEXT(J2212,"YYYY"))</f>
        <v>116</v>
      </c>
      <c r="M2212" s="1" t="s">
        <v>60</v>
      </c>
      <c r="N2212" s="20" t="s">
        <v>55</v>
      </c>
    </row>
    <row r="2213" spans="10:14">
      <c r="J2213" s="1" t="s">
        <v>174</v>
      </c>
      <c r="K2213" s="20" t="str">
        <f>TEXT(J2213,"YYYY")</f>
        <v>2016</v>
      </c>
      <c r="L2213" s="1">
        <f>H2213-(TEXT(I2213,"YYYY")-TEXT(J2213,"YYYY"))</f>
        <v>116</v>
      </c>
      <c r="M2213" s="1" t="s">
        <v>60</v>
      </c>
      <c r="N2213" s="20" t="s">
        <v>55</v>
      </c>
    </row>
    <row r="2214" spans="10:14">
      <c r="J2214" s="1" t="s">
        <v>3522</v>
      </c>
      <c r="K2214" s="20" t="str">
        <f>TEXT(J2214,"YYYY")</f>
        <v>2016</v>
      </c>
      <c r="L2214" s="1">
        <f>H2214-(TEXT(I2214,"YYYY")-TEXT(J2214,"YYYY"))</f>
        <v>116</v>
      </c>
      <c r="M2214" s="1" t="s">
        <v>60</v>
      </c>
      <c r="N2214" s="20" t="s">
        <v>55</v>
      </c>
    </row>
    <row r="2215" spans="10:14">
      <c r="J2215" s="1" t="s">
        <v>1534</v>
      </c>
      <c r="K2215" s="20" t="str">
        <f>TEXT(J2215,"YYYY")</f>
        <v>2016</v>
      </c>
      <c r="L2215" s="1">
        <f>H2215-(TEXT(I2215,"YYYY")-TEXT(J2215,"YYYY"))</f>
        <v>116</v>
      </c>
      <c r="M2215" s="1" t="s">
        <v>79</v>
      </c>
      <c r="N2215" s="20" t="s">
        <v>55</v>
      </c>
    </row>
    <row r="2216" spans="10:14">
      <c r="J2216" s="1" t="s">
        <v>6479</v>
      </c>
      <c r="K2216" s="20" t="str">
        <f>TEXT(J2216,"YYYY")</f>
        <v>2016</v>
      </c>
      <c r="L2216" s="1">
        <f>H2216-(TEXT(I2216,"YYYY")-TEXT(J2216,"YYYY"))</f>
        <v>116</v>
      </c>
      <c r="M2216" s="1" t="s">
        <v>79</v>
      </c>
      <c r="N2216" s="20" t="s">
        <v>55</v>
      </c>
    </row>
    <row r="2217" spans="10:14">
      <c r="J2217" s="1" t="s">
        <v>3171</v>
      </c>
      <c r="K2217" s="20" t="str">
        <f>TEXT(J2217,"YYYY")</f>
        <v>2016</v>
      </c>
      <c r="L2217" s="1">
        <f>H2217-(TEXT(I2217,"YYYY")-TEXT(J2217,"YYYY"))</f>
        <v>116</v>
      </c>
      <c r="M2217" s="1" t="s">
        <v>60</v>
      </c>
      <c r="N2217" s="20" t="s">
        <v>55</v>
      </c>
    </row>
    <row r="2218" spans="10:14">
      <c r="J2218" s="1" t="s">
        <v>162</v>
      </c>
      <c r="K2218" s="20" t="str">
        <f>TEXT(J2218,"YYYY")</f>
        <v>2016</v>
      </c>
      <c r="L2218" s="1">
        <f>H2218-(TEXT(I2218,"YYYY")-TEXT(J2218,"YYYY"))</f>
        <v>116</v>
      </c>
      <c r="M2218" s="1" t="s">
        <v>79</v>
      </c>
      <c r="N2218" s="20" t="s">
        <v>55</v>
      </c>
    </row>
    <row r="2219" spans="10:14">
      <c r="J2219" s="1" t="s">
        <v>3522</v>
      </c>
      <c r="K2219" s="20" t="str">
        <f>TEXT(J2219,"YYYY")</f>
        <v>2016</v>
      </c>
      <c r="L2219" s="1">
        <f>H2219-(TEXT(I2219,"YYYY")-TEXT(J2219,"YYYY"))</f>
        <v>116</v>
      </c>
      <c r="M2219" s="1" t="s">
        <v>60</v>
      </c>
      <c r="N2219" s="20" t="s">
        <v>55</v>
      </c>
    </row>
    <row r="2220" spans="10:14">
      <c r="J2220" s="1" t="s">
        <v>12465</v>
      </c>
      <c r="K2220" s="20" t="str">
        <f>TEXT(J2220,"YYYY")</f>
        <v>2016</v>
      </c>
      <c r="L2220" s="1">
        <f>H2220-(TEXT(I2220,"YYYY")-TEXT(J2220,"YYYY"))</f>
        <v>116</v>
      </c>
      <c r="M2220" s="1" t="s">
        <v>60</v>
      </c>
      <c r="N2220" s="20" t="s">
        <v>55</v>
      </c>
    </row>
    <row r="2221" spans="10:14">
      <c r="J2221" s="1" t="s">
        <v>12465</v>
      </c>
      <c r="K2221" s="20" t="str">
        <f>TEXT(J2221,"YYYY")</f>
        <v>2016</v>
      </c>
      <c r="L2221" s="1">
        <f>H2221-(TEXT(I2221,"YYYY")-TEXT(J2221,"YYYY"))</f>
        <v>116</v>
      </c>
      <c r="M2221" s="1" t="s">
        <v>79</v>
      </c>
      <c r="N2221" s="20" t="s">
        <v>55</v>
      </c>
    </row>
    <row r="2222" spans="10:14">
      <c r="J2222" s="1" t="s">
        <v>1238</v>
      </c>
      <c r="K2222" s="20" t="str">
        <f>TEXT(J2222,"YYYY")</f>
        <v>2016年10月</v>
      </c>
      <c r="L2222" s="1" t="e">
        <f>H2222-(TEXT(I2222,"YYYY")-TEXT(J2222,"YYYY"))</f>
        <v>#VALUE!</v>
      </c>
      <c r="M2222" s="1" t="s">
        <v>60</v>
      </c>
      <c r="N2222" s="20" t="s">
        <v>55</v>
      </c>
    </row>
    <row r="2223" spans="10:14">
      <c r="J2223" s="1" t="s">
        <v>258</v>
      </c>
      <c r="K2223" s="20" t="str">
        <f>TEXT(J2223,"YYYY")</f>
        <v>2017</v>
      </c>
      <c r="L2223" s="1">
        <f>H2223-(TEXT(I2223,"YYYY")-TEXT(J2223,"YYYY"))</f>
        <v>117</v>
      </c>
      <c r="M2223" s="1" t="s">
        <v>60</v>
      </c>
      <c r="N2223" s="20" t="s">
        <v>50</v>
      </c>
    </row>
    <row r="2224" spans="10:14">
      <c r="J2224" s="1" t="s">
        <v>152</v>
      </c>
      <c r="K2224" s="20" t="str">
        <f>TEXT(J2224,"YYYY")</f>
        <v>2017</v>
      </c>
      <c r="L2224" s="1">
        <f>H2224-(TEXT(I2224,"YYYY")-TEXT(J2224,"YYYY"))</f>
        <v>117</v>
      </c>
      <c r="M2224" s="1" t="s">
        <v>79</v>
      </c>
      <c r="N2224" s="20" t="s">
        <v>50</v>
      </c>
    </row>
    <row r="2225" spans="10:14">
      <c r="J2225" s="1" t="s">
        <v>637</v>
      </c>
      <c r="K2225" s="20" t="str">
        <f>TEXT(J2225,"YYYY")</f>
        <v>2017</v>
      </c>
      <c r="L2225" s="1">
        <f>H2225-(TEXT(I2225,"YYYY")-TEXT(J2225,"YYYY"))</f>
        <v>117</v>
      </c>
      <c r="M2225" s="1" t="s">
        <v>79</v>
      </c>
      <c r="N2225" s="20" t="s">
        <v>50</v>
      </c>
    </row>
    <row r="2226" spans="10:14">
      <c r="J2226" s="1" t="s">
        <v>745</v>
      </c>
      <c r="K2226" s="20" t="str">
        <f>TEXT(J2226,"YYYY")</f>
        <v>2017</v>
      </c>
      <c r="L2226" s="1">
        <f>H2226-(TEXT(I2226,"YYYY")-TEXT(J2226,"YYYY"))</f>
        <v>117</v>
      </c>
      <c r="M2226" s="1" t="s">
        <v>79</v>
      </c>
      <c r="N2226" s="20" t="s">
        <v>50</v>
      </c>
    </row>
    <row r="2227" spans="10:14">
      <c r="J2227" s="1" t="s">
        <v>990</v>
      </c>
      <c r="K2227" s="20" t="str">
        <f>TEXT(J2227,"YYYY")</f>
        <v>2017</v>
      </c>
      <c r="L2227" s="1">
        <f>H2227-(TEXT(I2227,"YYYY")-TEXT(J2227,"YYYY"))</f>
        <v>117</v>
      </c>
      <c r="M2227" s="1" t="s">
        <v>79</v>
      </c>
      <c r="N2227" s="20" t="s">
        <v>50</v>
      </c>
    </row>
    <row r="2228" spans="10:14">
      <c r="J2228" s="1" t="s">
        <v>84</v>
      </c>
      <c r="K2228" s="20" t="str">
        <f>TEXT(J2228,"YYYY")</f>
        <v>2017</v>
      </c>
      <c r="L2228" s="1">
        <f>H2228-(TEXT(I2228,"YYYY")-TEXT(J2228,"YYYY"))</f>
        <v>117</v>
      </c>
      <c r="M2228" s="1" t="s">
        <v>79</v>
      </c>
      <c r="N2228" s="20" t="s">
        <v>50</v>
      </c>
    </row>
    <row r="2229" spans="10:14">
      <c r="J2229" s="1" t="s">
        <v>496</v>
      </c>
      <c r="K2229" s="20" t="str">
        <f>TEXT(J2229,"YYYY")</f>
        <v>2017</v>
      </c>
      <c r="L2229" s="1">
        <f>H2229-(TEXT(I2229,"YYYY")-TEXT(J2229,"YYYY"))</f>
        <v>117</v>
      </c>
      <c r="M2229" s="1" t="s">
        <v>60</v>
      </c>
      <c r="N2229" s="20" t="s">
        <v>50</v>
      </c>
    </row>
    <row r="2230" spans="10:14">
      <c r="J2230" s="1" t="s">
        <v>1286</v>
      </c>
      <c r="K2230" s="20" t="str">
        <f>TEXT(J2230,"YYYY")</f>
        <v>2017</v>
      </c>
      <c r="L2230" s="1">
        <f>H2230-(TEXT(I2230,"YYYY")-TEXT(J2230,"YYYY"))</f>
        <v>117</v>
      </c>
      <c r="M2230" s="1" t="s">
        <v>60</v>
      </c>
      <c r="N2230" s="20" t="s">
        <v>50</v>
      </c>
    </row>
    <row r="2231" spans="10:14">
      <c r="J2231" s="1" t="s">
        <v>496</v>
      </c>
      <c r="K2231" s="20" t="str">
        <f>TEXT(J2231,"YYYY")</f>
        <v>2017</v>
      </c>
      <c r="L2231" s="1">
        <f>H2231-(TEXT(I2231,"YYYY")-TEXT(J2231,"YYYY"))</f>
        <v>117</v>
      </c>
      <c r="M2231" s="1" t="s">
        <v>60</v>
      </c>
      <c r="N2231" s="20" t="s">
        <v>50</v>
      </c>
    </row>
    <row r="2232" spans="10:14">
      <c r="J2232" s="1" t="s">
        <v>1662</v>
      </c>
      <c r="K2232" s="20" t="str">
        <f>TEXT(J2232,"YYYY")</f>
        <v>2017</v>
      </c>
      <c r="L2232" s="1">
        <f>H2232-(TEXT(I2232,"YYYY")-TEXT(J2232,"YYYY"))</f>
        <v>117</v>
      </c>
      <c r="M2232" s="1" t="s">
        <v>60</v>
      </c>
      <c r="N2232" s="20" t="s">
        <v>50</v>
      </c>
    </row>
    <row r="2233" spans="10:14">
      <c r="J2233" s="1" t="s">
        <v>873</v>
      </c>
      <c r="K2233" s="20" t="str">
        <f>TEXT(J2233,"YYYY")</f>
        <v>2017</v>
      </c>
      <c r="L2233" s="1">
        <f>H2233-(TEXT(I2233,"YYYY")-TEXT(J2233,"YYYY"))</f>
        <v>117</v>
      </c>
      <c r="M2233" s="1" t="s">
        <v>60</v>
      </c>
      <c r="N2233" s="20" t="s">
        <v>50</v>
      </c>
    </row>
    <row r="2234" spans="10:14">
      <c r="J2234" s="1" t="s">
        <v>1873</v>
      </c>
      <c r="K2234" s="20" t="str">
        <f>TEXT(J2234,"YYYY")</f>
        <v>2017</v>
      </c>
      <c r="L2234" s="1">
        <f>H2234-(TEXT(I2234,"YYYY")-TEXT(J2234,"YYYY"))</f>
        <v>117</v>
      </c>
      <c r="M2234" s="1" t="s">
        <v>60</v>
      </c>
      <c r="N2234" s="20" t="s">
        <v>50</v>
      </c>
    </row>
    <row r="2235" spans="10:14">
      <c r="J2235" s="1" t="s">
        <v>496</v>
      </c>
      <c r="K2235" s="20" t="str">
        <f>TEXT(J2235,"YYYY")</f>
        <v>2017</v>
      </c>
      <c r="L2235" s="1">
        <f>H2235-(TEXT(I2235,"YYYY")-TEXT(J2235,"YYYY"))</f>
        <v>117</v>
      </c>
      <c r="M2235" s="1" t="s">
        <v>60</v>
      </c>
      <c r="N2235" s="20" t="s">
        <v>50</v>
      </c>
    </row>
    <row r="2236" spans="10:14">
      <c r="J2236" s="1" t="s">
        <v>496</v>
      </c>
      <c r="K2236" s="20" t="str">
        <f>TEXT(J2236,"YYYY")</f>
        <v>2017</v>
      </c>
      <c r="L2236" s="1">
        <f>H2236-(TEXT(I2236,"YYYY")-TEXT(J2236,"YYYY"))</f>
        <v>117</v>
      </c>
      <c r="M2236" s="1" t="s">
        <v>60</v>
      </c>
      <c r="N2236" s="20" t="s">
        <v>50</v>
      </c>
    </row>
    <row r="2237" spans="10:14">
      <c r="J2237" s="1" t="s">
        <v>258</v>
      </c>
      <c r="K2237" s="20" t="str">
        <f>TEXT(J2237,"YYYY")</f>
        <v>2017</v>
      </c>
      <c r="L2237" s="1">
        <f>H2237-(TEXT(I2237,"YYYY")-TEXT(J2237,"YYYY"))</f>
        <v>117</v>
      </c>
      <c r="M2237" s="1" t="s">
        <v>79</v>
      </c>
      <c r="N2237" s="20" t="s">
        <v>50</v>
      </c>
    </row>
    <row r="2238" spans="10:14">
      <c r="J2238" s="1" t="s">
        <v>2091</v>
      </c>
      <c r="K2238" s="20" t="str">
        <f>TEXT(J2238,"YYYY")</f>
        <v>2017</v>
      </c>
      <c r="L2238" s="1">
        <f>H2238-(TEXT(I2238,"YYYY")-TEXT(J2238,"YYYY"))</f>
        <v>117</v>
      </c>
      <c r="M2238" s="1" t="s">
        <v>79</v>
      </c>
      <c r="N2238" s="20" t="s">
        <v>50</v>
      </c>
    </row>
    <row r="2239" spans="10:14">
      <c r="J2239" s="1" t="s">
        <v>610</v>
      </c>
      <c r="K2239" s="20" t="str">
        <f>TEXT(J2239,"YYYY")</f>
        <v>2017</v>
      </c>
      <c r="L2239" s="1">
        <f>H2239-(TEXT(I2239,"YYYY")-TEXT(J2239,"YYYY"))</f>
        <v>117</v>
      </c>
      <c r="M2239" s="1" t="s">
        <v>79</v>
      </c>
      <c r="N2239" s="20" t="s">
        <v>50</v>
      </c>
    </row>
    <row r="2240" spans="10:14">
      <c r="J2240" s="1" t="s">
        <v>2861</v>
      </c>
      <c r="K2240" s="20" t="str">
        <f>TEXT(J2240,"YYYY")</f>
        <v>2017</v>
      </c>
      <c r="L2240" s="1">
        <f>H2240-(TEXT(I2240,"YYYY")-TEXT(J2240,"YYYY"))</f>
        <v>117</v>
      </c>
      <c r="M2240" s="1" t="s">
        <v>79</v>
      </c>
      <c r="N2240" s="20" t="s">
        <v>50</v>
      </c>
    </row>
    <row r="2241" spans="10:14">
      <c r="J2241" s="1" t="s">
        <v>1598</v>
      </c>
      <c r="K2241" s="20" t="str">
        <f>TEXT(J2241,"YYYY")</f>
        <v>2017</v>
      </c>
      <c r="L2241" s="1">
        <f>H2241-(TEXT(I2241,"YYYY")-TEXT(J2241,"YYYY"))</f>
        <v>117</v>
      </c>
      <c r="M2241" s="1" t="s">
        <v>60</v>
      </c>
      <c r="N2241" s="20" t="s">
        <v>50</v>
      </c>
    </row>
    <row r="2242" spans="10:14">
      <c r="J2242" s="1" t="s">
        <v>227</v>
      </c>
      <c r="K2242" s="20" t="str">
        <f>TEXT(J2242,"YYYY")</f>
        <v>2017</v>
      </c>
      <c r="L2242" s="1">
        <f>H2242-(TEXT(I2242,"YYYY")-TEXT(J2242,"YYYY"))</f>
        <v>117</v>
      </c>
      <c r="M2242" s="1" t="s">
        <v>79</v>
      </c>
      <c r="N2242" s="20" t="s">
        <v>50</v>
      </c>
    </row>
    <row r="2243" spans="10:14">
      <c r="J2243" s="1" t="s">
        <v>84</v>
      </c>
      <c r="K2243" s="20" t="str">
        <f>TEXT(J2243,"YYYY")</f>
        <v>2017</v>
      </c>
      <c r="L2243" s="1">
        <f>H2243-(TEXT(I2243,"YYYY")-TEXT(J2243,"YYYY"))</f>
        <v>117</v>
      </c>
      <c r="M2243" s="1" t="s">
        <v>60</v>
      </c>
      <c r="N2243" s="20" t="s">
        <v>50</v>
      </c>
    </row>
    <row r="2244" spans="10:14">
      <c r="J2244" s="1" t="s">
        <v>3254</v>
      </c>
      <c r="K2244" s="20" t="str">
        <f>TEXT(J2244,"YYYY")</f>
        <v>2017</v>
      </c>
      <c r="L2244" s="1">
        <f>H2244-(TEXT(I2244,"YYYY")-TEXT(J2244,"YYYY"))</f>
        <v>117</v>
      </c>
      <c r="M2244" s="1" t="s">
        <v>60</v>
      </c>
      <c r="N2244" s="20" t="s">
        <v>50</v>
      </c>
    </row>
    <row r="2245" spans="10:14">
      <c r="J2245" s="1" t="s">
        <v>1212</v>
      </c>
      <c r="K2245" s="20" t="str">
        <f>TEXT(J2245,"YYYY")</f>
        <v>2017</v>
      </c>
      <c r="L2245" s="1">
        <f>H2245-(TEXT(I2245,"YYYY")-TEXT(J2245,"YYYY"))</f>
        <v>117</v>
      </c>
      <c r="M2245" s="1" t="s">
        <v>60</v>
      </c>
      <c r="N2245" s="20" t="s">
        <v>50</v>
      </c>
    </row>
    <row r="2246" spans="10:14">
      <c r="J2246" s="1" t="s">
        <v>243</v>
      </c>
      <c r="K2246" s="20" t="str">
        <f>TEXT(J2246,"YYYY")</f>
        <v>2017</v>
      </c>
      <c r="L2246" s="1">
        <f>H2246-(TEXT(I2246,"YYYY")-TEXT(J2246,"YYYY"))</f>
        <v>117</v>
      </c>
      <c r="M2246" s="1" t="s">
        <v>60</v>
      </c>
      <c r="N2246" s="20" t="s">
        <v>50</v>
      </c>
    </row>
    <row r="2247" spans="10:14">
      <c r="J2247" s="1" t="s">
        <v>3306</v>
      </c>
      <c r="K2247" s="20" t="str">
        <f>TEXT(J2247,"YYYY")</f>
        <v>2017</v>
      </c>
      <c r="L2247" s="1">
        <f>H2247-(TEXT(I2247,"YYYY")-TEXT(J2247,"YYYY"))</f>
        <v>117</v>
      </c>
      <c r="M2247" s="1" t="s">
        <v>79</v>
      </c>
      <c r="N2247" s="20" t="s">
        <v>50</v>
      </c>
    </row>
    <row r="2248" spans="10:14">
      <c r="J2248" s="1" t="s">
        <v>3630</v>
      </c>
      <c r="K2248" s="20" t="str">
        <f>TEXT(J2248,"YYYY")</f>
        <v>2017</v>
      </c>
      <c r="L2248" s="1">
        <f>H2248-(TEXT(I2248,"YYYY")-TEXT(J2248,"YYYY"))</f>
        <v>117</v>
      </c>
      <c r="M2248" s="1" t="s">
        <v>79</v>
      </c>
      <c r="N2248" s="20" t="s">
        <v>50</v>
      </c>
    </row>
    <row r="2249" spans="10:14">
      <c r="J2249" s="1" t="s">
        <v>3703</v>
      </c>
      <c r="K2249" s="20" t="str">
        <f>TEXT(J2249,"YYYY")</f>
        <v>2017</v>
      </c>
      <c r="L2249" s="1">
        <f>H2249-(TEXT(I2249,"YYYY")-TEXT(J2249,"YYYY"))</f>
        <v>117</v>
      </c>
      <c r="M2249" s="1" t="s">
        <v>60</v>
      </c>
      <c r="N2249" s="20" t="s">
        <v>50</v>
      </c>
    </row>
    <row r="2250" spans="10:14">
      <c r="J2250" s="1" t="s">
        <v>4145</v>
      </c>
      <c r="K2250" s="20" t="str">
        <f>TEXT(J2250,"YYYY")</f>
        <v>2017</v>
      </c>
      <c r="L2250" s="1">
        <f>H2250-(TEXT(I2250,"YYYY")-TEXT(J2250,"YYYY"))</f>
        <v>117</v>
      </c>
      <c r="M2250" s="1" t="s">
        <v>79</v>
      </c>
      <c r="N2250" s="20" t="s">
        <v>50</v>
      </c>
    </row>
    <row r="2251" spans="10:14">
      <c r="J2251" s="1" t="s">
        <v>152</v>
      </c>
      <c r="K2251" s="20" t="str">
        <f>TEXT(J2251,"YYYY")</f>
        <v>2017</v>
      </c>
      <c r="L2251" s="1">
        <f>H2251-(TEXT(I2251,"YYYY")-TEXT(J2251,"YYYY"))</f>
        <v>117</v>
      </c>
      <c r="M2251" s="1" t="s">
        <v>79</v>
      </c>
      <c r="N2251" s="20" t="s">
        <v>50</v>
      </c>
    </row>
    <row r="2252" spans="10:14">
      <c r="J2252" s="1" t="s">
        <v>227</v>
      </c>
      <c r="K2252" s="20" t="str">
        <f>TEXT(J2252,"YYYY")</f>
        <v>2017</v>
      </c>
      <c r="L2252" s="1">
        <f>H2252-(TEXT(I2252,"YYYY")-TEXT(J2252,"YYYY"))</f>
        <v>117</v>
      </c>
      <c r="M2252" s="1" t="s">
        <v>79</v>
      </c>
      <c r="N2252" s="20" t="s">
        <v>50</v>
      </c>
    </row>
    <row r="2253" spans="10:14">
      <c r="J2253" s="1" t="s">
        <v>2111</v>
      </c>
      <c r="K2253" s="20" t="str">
        <f>TEXT(J2253,"YYYY")</f>
        <v>2017</v>
      </c>
      <c r="L2253" s="1">
        <f>H2253-(TEXT(I2253,"YYYY")-TEXT(J2253,"YYYY"))</f>
        <v>117</v>
      </c>
      <c r="M2253" s="1" t="s">
        <v>60</v>
      </c>
      <c r="N2253" s="20" t="s">
        <v>50</v>
      </c>
    </row>
    <row r="2254" spans="10:14">
      <c r="J2254" s="1" t="s">
        <v>1212</v>
      </c>
      <c r="K2254" s="20" t="str">
        <f>TEXT(J2254,"YYYY")</f>
        <v>2017</v>
      </c>
      <c r="L2254" s="1">
        <f>H2254-(TEXT(I2254,"YYYY")-TEXT(J2254,"YYYY"))</f>
        <v>117</v>
      </c>
      <c r="M2254" s="1" t="s">
        <v>79</v>
      </c>
      <c r="N2254" s="20" t="s">
        <v>50</v>
      </c>
    </row>
    <row r="2255" spans="10:14">
      <c r="J2255" s="1" t="s">
        <v>274</v>
      </c>
      <c r="K2255" s="20" t="str">
        <f>TEXT(J2255,"YYYY")</f>
        <v>2017</v>
      </c>
      <c r="L2255" s="1">
        <f>H2255-(TEXT(I2255,"YYYY")-TEXT(J2255,"YYYY"))</f>
        <v>117</v>
      </c>
      <c r="M2255" s="1" t="s">
        <v>79</v>
      </c>
      <c r="N2255" s="20" t="s">
        <v>50</v>
      </c>
    </row>
    <row r="2256" spans="10:14">
      <c r="J2256" s="1" t="s">
        <v>227</v>
      </c>
      <c r="K2256" s="20" t="str">
        <f>TEXT(J2256,"YYYY")</f>
        <v>2017</v>
      </c>
      <c r="L2256" s="1">
        <f>H2256-(TEXT(I2256,"YYYY")-TEXT(J2256,"YYYY"))</f>
        <v>117</v>
      </c>
      <c r="M2256" s="1" t="s">
        <v>79</v>
      </c>
      <c r="N2256" s="20" t="s">
        <v>50</v>
      </c>
    </row>
    <row r="2257" spans="10:14">
      <c r="J2257" s="1" t="s">
        <v>4907</v>
      </c>
      <c r="K2257" s="20" t="str">
        <f>TEXT(J2257,"YYYY")</f>
        <v>2017</v>
      </c>
      <c r="L2257" s="1">
        <f>H2257-(TEXT(I2257,"YYYY")-TEXT(J2257,"YYYY"))</f>
        <v>117</v>
      </c>
      <c r="M2257" s="1" t="s">
        <v>60</v>
      </c>
      <c r="N2257" s="20" t="s">
        <v>50</v>
      </c>
    </row>
    <row r="2258" spans="10:14">
      <c r="J2258" s="1" t="s">
        <v>4946</v>
      </c>
      <c r="K2258" s="20" t="str">
        <f>TEXT(J2258,"YYYY")</f>
        <v>2017</v>
      </c>
      <c r="L2258" s="1">
        <f>H2258-(TEXT(I2258,"YYYY")-TEXT(J2258,"YYYY"))</f>
        <v>117</v>
      </c>
      <c r="M2258" s="1" t="s">
        <v>79</v>
      </c>
      <c r="N2258" s="20" t="s">
        <v>50</v>
      </c>
    </row>
    <row r="2259" spans="10:14">
      <c r="J2259" s="1" t="s">
        <v>587</v>
      </c>
      <c r="K2259" s="20" t="str">
        <f>TEXT(J2259,"YYYY")</f>
        <v>2017</v>
      </c>
      <c r="L2259" s="1">
        <f>H2259-(TEXT(I2259,"YYYY")-TEXT(J2259,"YYYY"))</f>
        <v>117</v>
      </c>
      <c r="M2259" s="1" t="s">
        <v>79</v>
      </c>
      <c r="N2259" s="20" t="s">
        <v>50</v>
      </c>
    </row>
    <row r="2260" spans="10:14">
      <c r="J2260" s="1" t="s">
        <v>5049</v>
      </c>
      <c r="K2260" s="20" t="str">
        <f>TEXT(J2260,"YYYY")</f>
        <v>2017</v>
      </c>
      <c r="L2260" s="1">
        <f>H2260-(TEXT(I2260,"YYYY")-TEXT(J2260,"YYYY"))</f>
        <v>117</v>
      </c>
      <c r="M2260" s="1" t="s">
        <v>60</v>
      </c>
      <c r="N2260" s="20" t="s">
        <v>50</v>
      </c>
    </row>
    <row r="2261" spans="10:14">
      <c r="J2261" s="1" t="s">
        <v>5084</v>
      </c>
      <c r="K2261" s="20" t="str">
        <f>TEXT(J2261,"YYYY")</f>
        <v>2017</v>
      </c>
      <c r="L2261" s="1">
        <f>H2261-(TEXT(I2261,"YYYY")-TEXT(J2261,"YYYY"))</f>
        <v>117</v>
      </c>
      <c r="M2261" s="1" t="s">
        <v>60</v>
      </c>
      <c r="N2261" s="20" t="s">
        <v>50</v>
      </c>
    </row>
    <row r="2262" spans="10:14">
      <c r="J2262" s="1" t="s">
        <v>1485</v>
      </c>
      <c r="K2262" s="20" t="str">
        <f>TEXT(J2262,"YYYY")</f>
        <v>2017</v>
      </c>
      <c r="L2262" s="1">
        <f>H2262-(TEXT(I2262,"YYYY")-TEXT(J2262,"YYYY"))</f>
        <v>117</v>
      </c>
      <c r="M2262" s="1" t="s">
        <v>79</v>
      </c>
      <c r="N2262" s="20" t="s">
        <v>50</v>
      </c>
    </row>
    <row r="2263" spans="10:14">
      <c r="J2263" s="1" t="s">
        <v>688</v>
      </c>
      <c r="K2263" s="20" t="str">
        <f>TEXT(J2263,"YYYY")</f>
        <v>2017</v>
      </c>
      <c r="L2263" s="1">
        <f>H2263-(TEXT(I2263,"YYYY")-TEXT(J2263,"YYYY"))</f>
        <v>117</v>
      </c>
      <c r="M2263" s="1" t="s">
        <v>79</v>
      </c>
      <c r="N2263" s="20" t="s">
        <v>50</v>
      </c>
    </row>
    <row r="2264" spans="10:14">
      <c r="J2264" s="1" t="s">
        <v>990</v>
      </c>
      <c r="K2264" s="20" t="str">
        <f>TEXT(J2264,"YYYY")</f>
        <v>2017</v>
      </c>
      <c r="L2264" s="1">
        <f>H2264-(TEXT(I2264,"YYYY")-TEXT(J2264,"YYYY"))</f>
        <v>117</v>
      </c>
      <c r="M2264" s="1" t="s">
        <v>60</v>
      </c>
      <c r="N2264" s="20" t="s">
        <v>50</v>
      </c>
    </row>
    <row r="2265" spans="10:14">
      <c r="J2265" s="1" t="s">
        <v>5094</v>
      </c>
      <c r="K2265" s="20" t="str">
        <f>TEXT(J2265,"YYYY")</f>
        <v>2017</v>
      </c>
      <c r="L2265" s="1">
        <f>H2265-(TEXT(I2265,"YYYY")-TEXT(J2265,"YYYY"))</f>
        <v>117</v>
      </c>
      <c r="M2265" s="1" t="s">
        <v>79</v>
      </c>
      <c r="N2265" s="20" t="s">
        <v>50</v>
      </c>
    </row>
    <row r="2266" spans="10:14">
      <c r="J2266" s="1" t="s">
        <v>520</v>
      </c>
      <c r="K2266" s="20" t="str">
        <f>TEXT(J2266,"YYYY")</f>
        <v>2017</v>
      </c>
      <c r="L2266" s="1">
        <f>H2266-(TEXT(I2266,"YYYY")-TEXT(J2266,"YYYY"))</f>
        <v>117</v>
      </c>
      <c r="M2266" s="1" t="s">
        <v>60</v>
      </c>
      <c r="N2266" s="20" t="s">
        <v>50</v>
      </c>
    </row>
    <row r="2267" spans="10:14">
      <c r="J2267" s="1" t="s">
        <v>451</v>
      </c>
      <c r="K2267" s="20" t="str">
        <f>TEXT(J2267,"YYYY")</f>
        <v>2017</v>
      </c>
      <c r="L2267" s="1">
        <f>H2267-(TEXT(I2267,"YYYY")-TEXT(J2267,"YYYY"))</f>
        <v>117</v>
      </c>
      <c r="M2267" s="1" t="s">
        <v>79</v>
      </c>
      <c r="N2267" s="20" t="s">
        <v>50</v>
      </c>
    </row>
    <row r="2268" spans="10:14">
      <c r="J2268" s="1" t="s">
        <v>5411</v>
      </c>
      <c r="K2268" s="20" t="str">
        <f>TEXT(J2268,"YYYY")</f>
        <v>2017</v>
      </c>
      <c r="L2268" s="1">
        <f>H2268-(TEXT(I2268,"YYYY")-TEXT(J2268,"YYYY"))</f>
        <v>117</v>
      </c>
      <c r="M2268" s="1" t="s">
        <v>60</v>
      </c>
      <c r="N2268" s="20" t="s">
        <v>50</v>
      </c>
    </row>
    <row r="2269" spans="10:14">
      <c r="J2269" s="1" t="s">
        <v>236</v>
      </c>
      <c r="K2269" s="20" t="str">
        <f>TEXT(J2269,"YYYY")</f>
        <v>2017</v>
      </c>
      <c r="L2269" s="1">
        <f>H2269-(TEXT(I2269,"YYYY")-TEXT(J2269,"YYYY"))</f>
        <v>117</v>
      </c>
      <c r="M2269" s="1" t="s">
        <v>60</v>
      </c>
      <c r="N2269" s="20" t="s">
        <v>50</v>
      </c>
    </row>
    <row r="2270" spans="10:14">
      <c r="J2270" s="1" t="s">
        <v>5541</v>
      </c>
      <c r="K2270" s="20" t="str">
        <f>TEXT(J2270,"YYYY")</f>
        <v>2017</v>
      </c>
      <c r="L2270" s="1">
        <f>H2270-(TEXT(I2270,"YYYY")-TEXT(J2270,"YYYY"))</f>
        <v>117</v>
      </c>
      <c r="M2270" s="1" t="s">
        <v>60</v>
      </c>
      <c r="N2270" s="20" t="s">
        <v>50</v>
      </c>
    </row>
    <row r="2271" spans="10:14">
      <c r="J2271" s="1" t="s">
        <v>1286</v>
      </c>
      <c r="K2271" s="20" t="str">
        <f>TEXT(J2271,"YYYY")</f>
        <v>2017</v>
      </c>
      <c r="L2271" s="1">
        <f>H2271-(TEXT(I2271,"YYYY")-TEXT(J2271,"YYYY"))</f>
        <v>117</v>
      </c>
      <c r="M2271" s="1" t="s">
        <v>60</v>
      </c>
      <c r="N2271" s="20" t="s">
        <v>50</v>
      </c>
    </row>
    <row r="2272" spans="10:14">
      <c r="J2272" s="1" t="s">
        <v>84</v>
      </c>
      <c r="K2272" s="20" t="str">
        <f>TEXT(J2272,"YYYY")</f>
        <v>2017</v>
      </c>
      <c r="L2272" s="1">
        <f>H2272-(TEXT(I2272,"YYYY")-TEXT(J2272,"YYYY"))</f>
        <v>117</v>
      </c>
      <c r="M2272" s="1" t="s">
        <v>60</v>
      </c>
      <c r="N2272" s="20" t="s">
        <v>50</v>
      </c>
    </row>
    <row r="2273" spans="10:14">
      <c r="J2273" s="1" t="s">
        <v>2822</v>
      </c>
      <c r="K2273" s="20" t="str">
        <f>TEXT(J2273,"YYYY")</f>
        <v>2017</v>
      </c>
      <c r="L2273" s="1">
        <f>H2273-(TEXT(I2273,"YYYY")-TEXT(J2273,"YYYY"))</f>
        <v>117</v>
      </c>
      <c r="M2273" s="1" t="s">
        <v>60</v>
      </c>
      <c r="N2273" s="20" t="s">
        <v>50</v>
      </c>
    </row>
    <row r="2274" spans="10:14">
      <c r="J2274" s="1" t="s">
        <v>227</v>
      </c>
      <c r="K2274" s="20" t="str">
        <f>TEXT(J2274,"YYYY")</f>
        <v>2017</v>
      </c>
      <c r="L2274" s="1">
        <f>H2274-(TEXT(I2274,"YYYY")-TEXT(J2274,"YYYY"))</f>
        <v>117</v>
      </c>
      <c r="M2274" s="1" t="s">
        <v>60</v>
      </c>
      <c r="N2274" s="20" t="s">
        <v>50</v>
      </c>
    </row>
    <row r="2275" spans="10:14">
      <c r="J2275" s="1" t="s">
        <v>3363</v>
      </c>
      <c r="K2275" s="20" t="str">
        <f>TEXT(J2275,"YYYY")</f>
        <v>2017</v>
      </c>
      <c r="L2275" s="1">
        <f>H2275-(TEXT(I2275,"YYYY")-TEXT(J2275,"YYYY"))</f>
        <v>117</v>
      </c>
      <c r="M2275" s="1" t="s">
        <v>79</v>
      </c>
      <c r="N2275" s="20" t="s">
        <v>50</v>
      </c>
    </row>
    <row r="2276" spans="10:14">
      <c r="J2276" s="1" t="s">
        <v>1286</v>
      </c>
      <c r="K2276" s="20" t="str">
        <f>TEXT(J2276,"YYYY")</f>
        <v>2017</v>
      </c>
      <c r="L2276" s="1">
        <f>H2276-(TEXT(I2276,"YYYY")-TEXT(J2276,"YYYY"))</f>
        <v>117</v>
      </c>
      <c r="M2276" s="1" t="s">
        <v>79</v>
      </c>
      <c r="N2276" s="20" t="s">
        <v>50</v>
      </c>
    </row>
    <row r="2277" spans="10:14">
      <c r="J2277" s="1" t="s">
        <v>4182</v>
      </c>
      <c r="K2277" s="20" t="str">
        <f>TEXT(J2277,"YYYY")</f>
        <v>2017</v>
      </c>
      <c r="L2277" s="1">
        <f>H2277-(TEXT(I2277,"YYYY")-TEXT(J2277,"YYYY"))</f>
        <v>117</v>
      </c>
      <c r="M2277" s="1" t="s">
        <v>60</v>
      </c>
      <c r="N2277" s="20" t="s">
        <v>50</v>
      </c>
    </row>
    <row r="2278" spans="10:14">
      <c r="J2278" s="1" t="s">
        <v>823</v>
      </c>
      <c r="K2278" s="20" t="str">
        <f>TEXT(J2278,"YYYY")</f>
        <v>2017</v>
      </c>
      <c r="L2278" s="1">
        <f>H2278-(TEXT(I2278,"YYYY")-TEXT(J2278,"YYYY"))</f>
        <v>117</v>
      </c>
      <c r="M2278" s="1" t="s">
        <v>79</v>
      </c>
      <c r="N2278" s="20" t="s">
        <v>50</v>
      </c>
    </row>
    <row r="2279" spans="10:14">
      <c r="J2279" s="1" t="s">
        <v>1212</v>
      </c>
      <c r="K2279" s="20" t="str">
        <f>TEXT(J2279,"YYYY")</f>
        <v>2017</v>
      </c>
      <c r="L2279" s="1">
        <f>H2279-(TEXT(I2279,"YYYY")-TEXT(J2279,"YYYY"))</f>
        <v>117</v>
      </c>
      <c r="M2279" s="1" t="s">
        <v>60</v>
      </c>
      <c r="N2279" s="20" t="s">
        <v>50</v>
      </c>
    </row>
    <row r="2280" spans="10:14">
      <c r="J2280" s="1" t="s">
        <v>873</v>
      </c>
      <c r="K2280" s="20" t="str">
        <f>TEXT(J2280,"YYYY")</f>
        <v>2017</v>
      </c>
      <c r="L2280" s="1">
        <f>H2280-(TEXT(I2280,"YYYY")-TEXT(J2280,"YYYY"))</f>
        <v>117</v>
      </c>
      <c r="M2280" s="1" t="s">
        <v>79</v>
      </c>
      <c r="N2280" s="20" t="s">
        <v>50</v>
      </c>
    </row>
    <row r="2281" spans="10:14">
      <c r="J2281" s="1" t="s">
        <v>1286</v>
      </c>
      <c r="K2281" s="20" t="str">
        <f>TEXT(J2281,"YYYY")</f>
        <v>2017</v>
      </c>
      <c r="L2281" s="1">
        <f>H2281-(TEXT(I2281,"YYYY")-TEXT(J2281,"YYYY"))</f>
        <v>117</v>
      </c>
      <c r="M2281" s="1" t="s">
        <v>79</v>
      </c>
      <c r="N2281" s="20" t="s">
        <v>50</v>
      </c>
    </row>
    <row r="2282" spans="10:14">
      <c r="J2282" s="1" t="s">
        <v>236</v>
      </c>
      <c r="K2282" s="20" t="str">
        <f>TEXT(J2282,"YYYY")</f>
        <v>2017</v>
      </c>
      <c r="L2282" s="1">
        <f>H2282-(TEXT(I2282,"YYYY")-TEXT(J2282,"YYYY"))</f>
        <v>117</v>
      </c>
      <c r="M2282" s="1" t="s">
        <v>79</v>
      </c>
      <c r="N2282" s="20" t="s">
        <v>50</v>
      </c>
    </row>
    <row r="2283" spans="10:14">
      <c r="J2283" s="1" t="s">
        <v>236</v>
      </c>
      <c r="K2283" s="20" t="str">
        <f>TEXT(J2283,"YYYY")</f>
        <v>2017</v>
      </c>
      <c r="L2283" s="1">
        <f>H2283-(TEXT(I2283,"YYYY")-TEXT(J2283,"YYYY"))</f>
        <v>117</v>
      </c>
      <c r="M2283" s="1" t="s">
        <v>79</v>
      </c>
      <c r="N2283" s="20" t="s">
        <v>50</v>
      </c>
    </row>
    <row r="2284" spans="10:14">
      <c r="J2284" s="1" t="s">
        <v>236</v>
      </c>
      <c r="K2284" s="20" t="str">
        <f>TEXT(J2284,"YYYY")</f>
        <v>2017</v>
      </c>
      <c r="L2284" s="1">
        <f>H2284-(TEXT(I2284,"YYYY")-TEXT(J2284,"YYYY"))</f>
        <v>117</v>
      </c>
      <c r="M2284" s="1" t="s">
        <v>60</v>
      </c>
      <c r="N2284" s="20" t="s">
        <v>50</v>
      </c>
    </row>
    <row r="2285" spans="10:14">
      <c r="J2285" s="1" t="s">
        <v>4977</v>
      </c>
      <c r="K2285" s="20" t="str">
        <f>TEXT(J2285,"YYYY")</f>
        <v>2017</v>
      </c>
      <c r="L2285" s="1">
        <f>H2285-(TEXT(I2285,"YYYY")-TEXT(J2285,"YYYY"))</f>
        <v>117</v>
      </c>
      <c r="M2285" s="1" t="s">
        <v>79</v>
      </c>
      <c r="N2285" s="20" t="s">
        <v>50</v>
      </c>
    </row>
    <row r="2286" spans="10:14">
      <c r="J2286" s="1" t="s">
        <v>4373</v>
      </c>
      <c r="K2286" s="20" t="str">
        <f>TEXT(J2286,"YYYY")</f>
        <v>2017</v>
      </c>
      <c r="L2286" s="1">
        <f>H2286-(TEXT(I2286,"YYYY")-TEXT(J2286,"YYYY"))</f>
        <v>117</v>
      </c>
      <c r="M2286" s="1" t="s">
        <v>79</v>
      </c>
      <c r="N2286" s="20" t="s">
        <v>50</v>
      </c>
    </row>
    <row r="2287" spans="10:14">
      <c r="J2287" s="1" t="s">
        <v>5087</v>
      </c>
      <c r="K2287" s="20" t="str">
        <f>TEXT(J2287,"YYYY")</f>
        <v>2017</v>
      </c>
      <c r="L2287" s="1">
        <f>H2287-(TEXT(I2287,"YYYY")-TEXT(J2287,"YYYY"))</f>
        <v>117</v>
      </c>
      <c r="M2287" s="1" t="s">
        <v>60</v>
      </c>
      <c r="N2287" s="20" t="s">
        <v>50</v>
      </c>
    </row>
    <row r="2288" spans="10:14">
      <c r="J2288" s="1" t="s">
        <v>2368</v>
      </c>
      <c r="K2288" s="20" t="str">
        <f>TEXT(J2288,"YYYY")</f>
        <v>2017</v>
      </c>
      <c r="L2288" s="1">
        <f>H2288-(TEXT(I2288,"YYYY")-TEXT(J2288,"YYYY"))</f>
        <v>117</v>
      </c>
      <c r="M2288" s="1" t="s">
        <v>60</v>
      </c>
      <c r="N2288" s="20" t="s">
        <v>50</v>
      </c>
    </row>
    <row r="2289" spans="10:14">
      <c r="J2289" s="1" t="s">
        <v>1598</v>
      </c>
      <c r="K2289" s="20" t="str">
        <f>TEXT(J2289,"YYYY")</f>
        <v>2017</v>
      </c>
      <c r="L2289" s="1">
        <f>H2289-(TEXT(I2289,"YYYY")-TEXT(J2289,"YYYY"))</f>
        <v>117</v>
      </c>
      <c r="M2289" s="1" t="s">
        <v>79</v>
      </c>
      <c r="N2289" s="20" t="s">
        <v>50</v>
      </c>
    </row>
    <row r="2290" spans="10:14">
      <c r="J2290" s="1" t="s">
        <v>11927</v>
      </c>
      <c r="K2290" s="20" t="str">
        <f>TEXT(J2290,"YYYY")</f>
        <v>2017</v>
      </c>
      <c r="L2290" s="1">
        <f>H2290-(TEXT(I2290,"YYYY")-TEXT(J2290,"YYYY"))</f>
        <v>117</v>
      </c>
      <c r="M2290" s="1" t="s">
        <v>79</v>
      </c>
      <c r="N2290" s="20" t="s">
        <v>50</v>
      </c>
    </row>
    <row r="2291" spans="10:14">
      <c r="J2291" s="1" t="s">
        <v>11505</v>
      </c>
      <c r="K2291" s="20" t="str">
        <f>TEXT(J2291,"YYYY")</f>
        <v>2017</v>
      </c>
      <c r="L2291" s="1">
        <f>H2291-(TEXT(I2291,"YYYY")-TEXT(J2291,"YYYY"))</f>
        <v>117</v>
      </c>
      <c r="M2291" s="1" t="s">
        <v>79</v>
      </c>
      <c r="N2291" s="20" t="s">
        <v>50</v>
      </c>
    </row>
    <row r="2292" spans="10:14">
      <c r="J2292" s="1" t="s">
        <v>12132</v>
      </c>
      <c r="K2292" s="20" t="str">
        <f>TEXT(J2292,"YYYY")</f>
        <v>2017</v>
      </c>
      <c r="L2292" s="1">
        <f>H2292-(TEXT(I2292,"YYYY")-TEXT(J2292,"YYYY"))</f>
        <v>117</v>
      </c>
      <c r="M2292" s="1" t="s">
        <v>60</v>
      </c>
      <c r="N2292" s="20" t="s">
        <v>50</v>
      </c>
    </row>
    <row r="2293" spans="10:14">
      <c r="J2293" s="1" t="s">
        <v>84</v>
      </c>
      <c r="K2293" s="20" t="str">
        <f>TEXT(J2293,"YYYY")</f>
        <v>2017</v>
      </c>
      <c r="L2293" s="1">
        <f>H2293-(TEXT(I2293,"YYYY")-TEXT(J2293,"YYYY"))</f>
        <v>117</v>
      </c>
      <c r="M2293" s="1" t="s">
        <v>79</v>
      </c>
      <c r="N2293" s="20" t="s">
        <v>53</v>
      </c>
    </row>
    <row r="2294" spans="10:14">
      <c r="J2294" s="1" t="s">
        <v>152</v>
      </c>
      <c r="K2294" s="20" t="str">
        <f>TEXT(J2294,"YYYY")</f>
        <v>2017</v>
      </c>
      <c r="L2294" s="1">
        <f>H2294-(TEXT(I2294,"YYYY")-TEXT(J2294,"YYYY"))</f>
        <v>117</v>
      </c>
      <c r="M2294" s="1" t="s">
        <v>60</v>
      </c>
      <c r="N2294" s="20" t="s">
        <v>53</v>
      </c>
    </row>
    <row r="2295" spans="10:14">
      <c r="J2295" s="1" t="s">
        <v>227</v>
      </c>
      <c r="K2295" s="20" t="str">
        <f>TEXT(J2295,"YYYY")</f>
        <v>2017</v>
      </c>
      <c r="L2295" s="1">
        <f>H2295-(TEXT(I2295,"YYYY")-TEXT(J2295,"YYYY"))</f>
        <v>117</v>
      </c>
      <c r="M2295" s="1" t="s">
        <v>79</v>
      </c>
      <c r="N2295" s="20" t="s">
        <v>53</v>
      </c>
    </row>
    <row r="2296" spans="10:14">
      <c r="J2296" s="1" t="s">
        <v>236</v>
      </c>
      <c r="K2296" s="20" t="str">
        <f>TEXT(J2296,"YYYY")</f>
        <v>2017</v>
      </c>
      <c r="L2296" s="1">
        <f>H2296-(TEXT(I2296,"YYYY")-TEXT(J2296,"YYYY"))</f>
        <v>117</v>
      </c>
      <c r="M2296" s="1" t="s">
        <v>60</v>
      </c>
      <c r="N2296" s="20" t="s">
        <v>53</v>
      </c>
    </row>
    <row r="2297" spans="10:14">
      <c r="J2297" s="1" t="s">
        <v>243</v>
      </c>
      <c r="K2297" s="20" t="str">
        <f>TEXT(J2297,"YYYY")</f>
        <v>2017</v>
      </c>
      <c r="L2297" s="1">
        <f>H2297-(TEXT(I2297,"YYYY")-TEXT(J2297,"YYYY"))</f>
        <v>117</v>
      </c>
      <c r="M2297" s="1" t="s">
        <v>60</v>
      </c>
      <c r="N2297" s="20" t="s">
        <v>53</v>
      </c>
    </row>
    <row r="2298" spans="10:14">
      <c r="J2298" s="1" t="s">
        <v>274</v>
      </c>
      <c r="K2298" s="20" t="str">
        <f>TEXT(J2298,"YYYY")</f>
        <v>2017</v>
      </c>
      <c r="L2298" s="1">
        <f>H2298-(TEXT(I2298,"YYYY")-TEXT(J2298,"YYYY"))</f>
        <v>117</v>
      </c>
      <c r="M2298" s="1" t="s">
        <v>79</v>
      </c>
      <c r="N2298" s="20" t="s">
        <v>53</v>
      </c>
    </row>
    <row r="2299" spans="10:14">
      <c r="J2299" s="1" t="s">
        <v>340</v>
      </c>
      <c r="K2299" s="20" t="str">
        <f>TEXT(J2299,"YYYY")</f>
        <v>2017</v>
      </c>
      <c r="L2299" s="1">
        <f>H2299-(TEXT(I2299,"YYYY")-TEXT(J2299,"YYYY"))</f>
        <v>117</v>
      </c>
      <c r="M2299" s="1" t="s">
        <v>79</v>
      </c>
      <c r="N2299" s="20" t="s">
        <v>53</v>
      </c>
    </row>
    <row r="2300" spans="10:14">
      <c r="J2300" s="1" t="s">
        <v>395</v>
      </c>
      <c r="K2300" s="20" t="str">
        <f>TEXT(J2300,"YYYY")</f>
        <v>2017</v>
      </c>
      <c r="L2300" s="1">
        <f>H2300-(TEXT(I2300,"YYYY")-TEXT(J2300,"YYYY"))</f>
        <v>117</v>
      </c>
      <c r="M2300" s="1" t="s">
        <v>79</v>
      </c>
      <c r="N2300" s="20" t="s">
        <v>53</v>
      </c>
    </row>
    <row r="2301" spans="10:14">
      <c r="J2301" s="1" t="s">
        <v>152</v>
      </c>
      <c r="K2301" s="20" t="str">
        <f>TEXT(J2301,"YYYY")</f>
        <v>2017</v>
      </c>
      <c r="L2301" s="1">
        <f>H2301-(TEXT(I2301,"YYYY")-TEXT(J2301,"YYYY"))</f>
        <v>117</v>
      </c>
      <c r="M2301" s="1" t="s">
        <v>60</v>
      </c>
      <c r="N2301" s="20" t="s">
        <v>53</v>
      </c>
    </row>
    <row r="2302" spans="10:14">
      <c r="J2302" s="1" t="s">
        <v>445</v>
      </c>
      <c r="K2302" s="20" t="str">
        <f>TEXT(J2302,"YYYY")</f>
        <v>2017</v>
      </c>
      <c r="L2302" s="1">
        <f>H2302-(TEXT(I2302,"YYYY")-TEXT(J2302,"YYYY"))</f>
        <v>117</v>
      </c>
      <c r="M2302" s="1" t="s">
        <v>79</v>
      </c>
      <c r="N2302" s="20" t="s">
        <v>53</v>
      </c>
    </row>
    <row r="2303" spans="10:14">
      <c r="J2303" s="1" t="s">
        <v>451</v>
      </c>
      <c r="K2303" s="20" t="str">
        <f>TEXT(J2303,"YYYY")</f>
        <v>2017</v>
      </c>
      <c r="L2303" s="1">
        <f>H2303-(TEXT(I2303,"YYYY")-TEXT(J2303,"YYYY"))</f>
        <v>117</v>
      </c>
      <c r="M2303" s="1" t="s">
        <v>60</v>
      </c>
      <c r="N2303" s="20" t="s">
        <v>53</v>
      </c>
    </row>
    <row r="2304" spans="10:14">
      <c r="J2304" s="1" t="s">
        <v>469</v>
      </c>
      <c r="K2304" s="20" t="str">
        <f>TEXT(J2304,"YYYY")</f>
        <v>2017</v>
      </c>
      <c r="L2304" s="1">
        <f>H2304-(TEXT(I2304,"YYYY")-TEXT(J2304,"YYYY"))</f>
        <v>117</v>
      </c>
      <c r="M2304" s="1" t="s">
        <v>60</v>
      </c>
      <c r="N2304" s="20" t="s">
        <v>53</v>
      </c>
    </row>
    <row r="2305" spans="10:14">
      <c r="J2305" s="1" t="s">
        <v>520</v>
      </c>
      <c r="K2305" s="20" t="str">
        <f>TEXT(J2305,"YYYY")</f>
        <v>2017</v>
      </c>
      <c r="L2305" s="1">
        <f>H2305-(TEXT(I2305,"YYYY")-TEXT(J2305,"YYYY"))</f>
        <v>117</v>
      </c>
      <c r="M2305" s="1" t="s">
        <v>79</v>
      </c>
      <c r="N2305" s="20" t="s">
        <v>53</v>
      </c>
    </row>
    <row r="2306" spans="10:14">
      <c r="J2306" s="1" t="s">
        <v>579</v>
      </c>
      <c r="K2306" s="20" t="str">
        <f>TEXT(J2306,"YYYY")</f>
        <v>2017</v>
      </c>
      <c r="L2306" s="1">
        <f>H2306-(TEXT(I2306,"YYYY")-TEXT(J2306,"YYYY"))</f>
        <v>117</v>
      </c>
      <c r="M2306" s="1" t="s">
        <v>60</v>
      </c>
      <c r="N2306" s="20" t="s">
        <v>53</v>
      </c>
    </row>
    <row r="2307" spans="10:14">
      <c r="J2307" s="1" t="s">
        <v>587</v>
      </c>
      <c r="K2307" s="20" t="str">
        <f>TEXT(J2307,"YYYY")</f>
        <v>2017</v>
      </c>
      <c r="L2307" s="1">
        <f>H2307-(TEXT(I2307,"YYYY")-TEXT(J2307,"YYYY"))</f>
        <v>117</v>
      </c>
      <c r="M2307" s="1" t="s">
        <v>60</v>
      </c>
      <c r="N2307" s="20" t="s">
        <v>53</v>
      </c>
    </row>
    <row r="2308" spans="10:14">
      <c r="J2308" s="1" t="s">
        <v>610</v>
      </c>
      <c r="K2308" s="20" t="str">
        <f>TEXT(J2308,"YYYY")</f>
        <v>2017</v>
      </c>
      <c r="L2308" s="1">
        <f>H2308-(TEXT(I2308,"YYYY")-TEXT(J2308,"YYYY"))</f>
        <v>117</v>
      </c>
      <c r="M2308" s="1" t="s">
        <v>79</v>
      </c>
      <c r="N2308" s="20" t="s">
        <v>53</v>
      </c>
    </row>
    <row r="2309" spans="10:14">
      <c r="J2309" s="1" t="s">
        <v>740</v>
      </c>
      <c r="K2309" s="20" t="str">
        <f>TEXT(J2309,"YYYY")</f>
        <v>2017</v>
      </c>
      <c r="L2309" s="1">
        <f>H2309-(TEXT(I2309,"YYYY")-TEXT(J2309,"YYYY"))</f>
        <v>117</v>
      </c>
      <c r="M2309" s="1" t="s">
        <v>79</v>
      </c>
      <c r="N2309" s="20" t="s">
        <v>53</v>
      </c>
    </row>
    <row r="2310" spans="10:14">
      <c r="J2310" s="1" t="s">
        <v>764</v>
      </c>
      <c r="K2310" s="20" t="str">
        <f>TEXT(J2310,"YYYY")</f>
        <v>2017</v>
      </c>
      <c r="L2310" s="1">
        <f>H2310-(TEXT(I2310,"YYYY")-TEXT(J2310,"YYYY"))</f>
        <v>117</v>
      </c>
      <c r="M2310" s="1" t="s">
        <v>60</v>
      </c>
      <c r="N2310" s="20" t="s">
        <v>53</v>
      </c>
    </row>
    <row r="2311" spans="10:14">
      <c r="J2311" s="1" t="s">
        <v>823</v>
      </c>
      <c r="K2311" s="20" t="str">
        <f>TEXT(J2311,"YYYY")</f>
        <v>2017</v>
      </c>
      <c r="L2311" s="1">
        <f>H2311-(TEXT(I2311,"YYYY")-TEXT(J2311,"YYYY"))</f>
        <v>117</v>
      </c>
      <c r="M2311" s="1" t="s">
        <v>60</v>
      </c>
      <c r="N2311" s="20" t="s">
        <v>53</v>
      </c>
    </row>
    <row r="2312" spans="10:14">
      <c r="J2312" s="1" t="s">
        <v>873</v>
      </c>
      <c r="K2312" s="20" t="str">
        <f>TEXT(J2312,"YYYY")</f>
        <v>2017</v>
      </c>
      <c r="L2312" s="1">
        <f>H2312-(TEXT(I2312,"YYYY")-TEXT(J2312,"YYYY"))</f>
        <v>117</v>
      </c>
      <c r="M2312" s="1" t="s">
        <v>60</v>
      </c>
      <c r="N2312" s="20" t="s">
        <v>53</v>
      </c>
    </row>
    <row r="2313" spans="10:14">
      <c r="J2313" s="1" t="s">
        <v>1012</v>
      </c>
      <c r="K2313" s="20" t="str">
        <f>TEXT(J2313,"YYYY")</f>
        <v>2017</v>
      </c>
      <c r="L2313" s="1">
        <f>H2313-(TEXT(I2313,"YYYY")-TEXT(J2313,"YYYY"))</f>
        <v>117</v>
      </c>
      <c r="M2313" s="1" t="s">
        <v>60</v>
      </c>
      <c r="N2313" s="20" t="s">
        <v>53</v>
      </c>
    </row>
    <row r="2314" spans="10:14">
      <c r="J2314" s="1" t="s">
        <v>873</v>
      </c>
      <c r="K2314" s="20" t="str">
        <f>TEXT(J2314,"YYYY")</f>
        <v>2017</v>
      </c>
      <c r="L2314" s="1">
        <f>H2314-(TEXT(I2314,"YYYY")-TEXT(J2314,"YYYY"))</f>
        <v>117</v>
      </c>
      <c r="M2314" s="1" t="s">
        <v>79</v>
      </c>
      <c r="N2314" s="20" t="s">
        <v>53</v>
      </c>
    </row>
    <row r="2315" spans="10:14">
      <c r="J2315" s="1" t="s">
        <v>227</v>
      </c>
      <c r="K2315" s="20" t="str">
        <f>TEXT(J2315,"YYYY")</f>
        <v>2017</v>
      </c>
      <c r="L2315" s="1">
        <f>H2315-(TEXT(I2315,"YYYY")-TEXT(J2315,"YYYY"))</f>
        <v>117</v>
      </c>
      <c r="M2315" s="1" t="s">
        <v>79</v>
      </c>
      <c r="N2315" s="20" t="s">
        <v>53</v>
      </c>
    </row>
    <row r="2316" spans="10:14">
      <c r="J2316" s="1" t="s">
        <v>274</v>
      </c>
      <c r="K2316" s="20" t="str">
        <f>TEXT(J2316,"YYYY")</f>
        <v>2017</v>
      </c>
      <c r="L2316" s="1">
        <f>H2316-(TEXT(I2316,"YYYY")-TEXT(J2316,"YYYY"))</f>
        <v>117</v>
      </c>
      <c r="M2316" s="1" t="s">
        <v>79</v>
      </c>
      <c r="N2316" s="20" t="s">
        <v>53</v>
      </c>
    </row>
    <row r="2317" spans="10:14">
      <c r="J2317" s="1" t="s">
        <v>1206</v>
      </c>
      <c r="K2317" s="20" t="str">
        <f>TEXT(J2317,"YYYY")</f>
        <v>2017</v>
      </c>
      <c r="L2317" s="1">
        <f>H2317-(TEXT(I2317,"YYYY")-TEXT(J2317,"YYYY"))</f>
        <v>117</v>
      </c>
      <c r="M2317" s="1" t="s">
        <v>79</v>
      </c>
      <c r="N2317" s="20" t="s">
        <v>53</v>
      </c>
    </row>
    <row r="2318" spans="10:14">
      <c r="J2318" s="1" t="s">
        <v>1212</v>
      </c>
      <c r="K2318" s="20" t="str">
        <f>TEXT(J2318,"YYYY")</f>
        <v>2017</v>
      </c>
      <c r="L2318" s="1">
        <f>H2318-(TEXT(I2318,"YYYY")-TEXT(J2318,"YYYY"))</f>
        <v>117</v>
      </c>
      <c r="M2318" s="1" t="s">
        <v>79</v>
      </c>
      <c r="N2318" s="20" t="s">
        <v>53</v>
      </c>
    </row>
    <row r="2319" spans="10:14">
      <c r="J2319" s="5">
        <v>42736</v>
      </c>
      <c r="K2319" s="20" t="str">
        <f>TEXT(J2319,"YYYY")</f>
        <v>2017</v>
      </c>
      <c r="L2319" s="1">
        <f>H2319-(TEXT(I2319,"YYYY")-TEXT(J2319,"YYYY"))</f>
        <v>117</v>
      </c>
      <c r="M2319" s="1" t="s">
        <v>60</v>
      </c>
      <c r="N2319" s="20" t="s">
        <v>53</v>
      </c>
    </row>
    <row r="2320" spans="10:14">
      <c r="J2320" s="1" t="s">
        <v>873</v>
      </c>
      <c r="K2320" s="20" t="str">
        <f>TEXT(J2320,"YYYY")</f>
        <v>2017</v>
      </c>
      <c r="L2320" s="1">
        <f>H2320-(TEXT(I2320,"YYYY")-TEXT(J2320,"YYYY"))</f>
        <v>117</v>
      </c>
      <c r="M2320" s="1" t="s">
        <v>79</v>
      </c>
      <c r="N2320" s="20" t="s">
        <v>53</v>
      </c>
    </row>
    <row r="2321" spans="10:14">
      <c r="J2321" s="1" t="s">
        <v>496</v>
      </c>
      <c r="K2321" s="20" t="str">
        <f>TEXT(J2321,"YYYY")</f>
        <v>2017</v>
      </c>
      <c r="L2321" s="1">
        <f>H2321-(TEXT(I2321,"YYYY")-TEXT(J2321,"YYYY"))</f>
        <v>117</v>
      </c>
      <c r="M2321" s="1" t="s">
        <v>79</v>
      </c>
      <c r="N2321" s="20" t="s">
        <v>53</v>
      </c>
    </row>
    <row r="2322" spans="10:14">
      <c r="J2322" s="1" t="s">
        <v>274</v>
      </c>
      <c r="K2322" s="20" t="str">
        <f>TEXT(J2322,"YYYY")</f>
        <v>2017</v>
      </c>
      <c r="L2322" s="1">
        <f>H2322-(TEXT(I2322,"YYYY")-TEXT(J2322,"YYYY"))</f>
        <v>117</v>
      </c>
      <c r="M2322" s="1" t="s">
        <v>79</v>
      </c>
      <c r="N2322" s="20" t="s">
        <v>53</v>
      </c>
    </row>
    <row r="2323" spans="10:14">
      <c r="J2323" s="1" t="s">
        <v>496</v>
      </c>
      <c r="K2323" s="20" t="str">
        <f>TEXT(J2323,"YYYY")</f>
        <v>2017</v>
      </c>
      <c r="L2323" s="1">
        <f>H2323-(TEXT(I2323,"YYYY")-TEXT(J2323,"YYYY"))</f>
        <v>117</v>
      </c>
      <c r="M2323" s="1" t="s">
        <v>79</v>
      </c>
      <c r="N2323" s="20" t="s">
        <v>53</v>
      </c>
    </row>
    <row r="2324" spans="10:14">
      <c r="J2324" s="1" t="s">
        <v>1485</v>
      </c>
      <c r="K2324" s="20" t="str">
        <f>TEXT(J2324,"YYYY")</f>
        <v>2017</v>
      </c>
      <c r="L2324" s="1">
        <f>H2324-(TEXT(I2324,"YYYY")-TEXT(J2324,"YYYY"))</f>
        <v>117</v>
      </c>
      <c r="M2324" s="1" t="s">
        <v>60</v>
      </c>
      <c r="N2324" s="20" t="s">
        <v>53</v>
      </c>
    </row>
    <row r="2325" spans="10:14">
      <c r="J2325" s="1" t="s">
        <v>258</v>
      </c>
      <c r="K2325" s="20" t="str">
        <f>TEXT(J2325,"YYYY")</f>
        <v>2017</v>
      </c>
      <c r="L2325" s="1">
        <f>H2325-(TEXT(I2325,"YYYY")-TEXT(J2325,"YYYY"))</f>
        <v>117</v>
      </c>
      <c r="M2325" s="1" t="s">
        <v>60</v>
      </c>
      <c r="N2325" s="20" t="s">
        <v>53</v>
      </c>
    </row>
    <row r="2326" spans="10:14">
      <c r="J2326" s="1" t="s">
        <v>274</v>
      </c>
      <c r="K2326" s="20" t="str">
        <f>TEXT(J2326,"YYYY")</f>
        <v>2017</v>
      </c>
      <c r="L2326" s="1">
        <f>H2326-(TEXT(I2326,"YYYY")-TEXT(J2326,"YYYY"))</f>
        <v>117</v>
      </c>
      <c r="M2326" s="1" t="s">
        <v>79</v>
      </c>
      <c r="N2326" s="20" t="s">
        <v>53</v>
      </c>
    </row>
    <row r="2327" spans="10:14">
      <c r="J2327" s="1" t="s">
        <v>1598</v>
      </c>
      <c r="K2327" s="20" t="str">
        <f>TEXT(J2327,"YYYY")</f>
        <v>2017</v>
      </c>
      <c r="L2327" s="1">
        <f>H2327-(TEXT(I2327,"YYYY")-TEXT(J2327,"YYYY"))</f>
        <v>117</v>
      </c>
      <c r="M2327" s="1" t="s">
        <v>60</v>
      </c>
      <c r="N2327" s="20" t="s">
        <v>53</v>
      </c>
    </row>
    <row r="2328" spans="10:14">
      <c r="J2328" s="1" t="s">
        <v>258</v>
      </c>
      <c r="K2328" s="20" t="str">
        <f>TEXT(J2328,"YYYY")</f>
        <v>2017</v>
      </c>
      <c r="L2328" s="1">
        <f>H2328-(TEXT(I2328,"YYYY")-TEXT(J2328,"YYYY"))</f>
        <v>117</v>
      </c>
      <c r="M2328" s="1" t="s">
        <v>79</v>
      </c>
      <c r="N2328" s="20" t="s">
        <v>53</v>
      </c>
    </row>
    <row r="2329" spans="10:14">
      <c r="J2329" s="1" t="s">
        <v>987</v>
      </c>
      <c r="K2329" s="20" t="str">
        <f>TEXT(J2329,"YYYY")</f>
        <v>2017</v>
      </c>
      <c r="L2329" s="1">
        <f>H2329-(TEXT(I2329,"YYYY")-TEXT(J2329,"YYYY"))</f>
        <v>117</v>
      </c>
      <c r="M2329" s="1" t="s">
        <v>79</v>
      </c>
      <c r="N2329" s="20" t="s">
        <v>53</v>
      </c>
    </row>
    <row r="2330" spans="10:14">
      <c r="J2330" s="1" t="s">
        <v>873</v>
      </c>
      <c r="K2330" s="20" t="str">
        <f>TEXT(J2330,"YYYY")</f>
        <v>2017</v>
      </c>
      <c r="L2330" s="1">
        <f>H2330-(TEXT(I2330,"YYYY")-TEXT(J2330,"YYYY"))</f>
        <v>117</v>
      </c>
      <c r="M2330" s="1" t="s">
        <v>60</v>
      </c>
      <c r="N2330" s="20" t="s">
        <v>53</v>
      </c>
    </row>
    <row r="2331" spans="10:14">
      <c r="J2331" s="1" t="s">
        <v>1785</v>
      </c>
      <c r="K2331" s="20" t="str">
        <f>TEXT(J2331,"YYYY")</f>
        <v>2017</v>
      </c>
      <c r="L2331" s="1">
        <f>H2331-(TEXT(I2331,"YYYY")-TEXT(J2331,"YYYY"))</f>
        <v>117</v>
      </c>
      <c r="M2331" s="1" t="s">
        <v>79</v>
      </c>
      <c r="N2331" s="20" t="s">
        <v>53</v>
      </c>
    </row>
    <row r="2332" spans="10:14">
      <c r="J2332" s="1" t="s">
        <v>1799</v>
      </c>
      <c r="K2332" s="20" t="str">
        <f>TEXT(J2332,"YYYY")</f>
        <v>2017</v>
      </c>
      <c r="L2332" s="1">
        <f>H2332-(TEXT(I2332,"YYYY")-TEXT(J2332,"YYYY"))</f>
        <v>117</v>
      </c>
      <c r="M2332" s="1" t="s">
        <v>60</v>
      </c>
      <c r="N2332" s="20" t="s">
        <v>53</v>
      </c>
    </row>
    <row r="2333" spans="10:14">
      <c r="J2333" s="1" t="s">
        <v>1598</v>
      </c>
      <c r="K2333" s="20" t="str">
        <f>TEXT(J2333,"YYYY")</f>
        <v>2017</v>
      </c>
      <c r="L2333" s="1">
        <f>H2333-(TEXT(I2333,"YYYY")-TEXT(J2333,"YYYY"))</f>
        <v>117</v>
      </c>
      <c r="M2333" s="1" t="s">
        <v>79</v>
      </c>
      <c r="N2333" s="20" t="s">
        <v>53</v>
      </c>
    </row>
    <row r="2334" spans="10:14">
      <c r="J2334" s="1" t="s">
        <v>1286</v>
      </c>
      <c r="K2334" s="20" t="str">
        <f>TEXT(J2334,"YYYY")</f>
        <v>2017</v>
      </c>
      <c r="L2334" s="1">
        <f>H2334-(TEXT(I2334,"YYYY")-TEXT(J2334,"YYYY"))</f>
        <v>117</v>
      </c>
      <c r="M2334" s="1" t="s">
        <v>60</v>
      </c>
      <c r="N2334" s="20" t="s">
        <v>53</v>
      </c>
    </row>
    <row r="2335" spans="10:14">
      <c r="J2335" s="1" t="s">
        <v>84</v>
      </c>
      <c r="K2335" s="20" t="str">
        <f>TEXT(J2335,"YYYY")</f>
        <v>2017</v>
      </c>
      <c r="L2335" s="1">
        <f>H2335-(TEXT(I2335,"YYYY")-TEXT(J2335,"YYYY"))</f>
        <v>117</v>
      </c>
      <c r="M2335" s="1" t="s">
        <v>60</v>
      </c>
      <c r="N2335" s="20" t="s">
        <v>53</v>
      </c>
    </row>
    <row r="2336" spans="10:14">
      <c r="J2336" s="1" t="s">
        <v>1286</v>
      </c>
      <c r="K2336" s="20" t="str">
        <f>TEXT(J2336,"YYYY")</f>
        <v>2017</v>
      </c>
      <c r="L2336" s="1">
        <f>H2336-(TEXT(I2336,"YYYY")-TEXT(J2336,"YYYY"))</f>
        <v>117</v>
      </c>
      <c r="M2336" s="1" t="s">
        <v>79</v>
      </c>
      <c r="N2336" s="20" t="s">
        <v>53</v>
      </c>
    </row>
    <row r="2337" spans="10:14">
      <c r="J2337" s="1" t="s">
        <v>258</v>
      </c>
      <c r="K2337" s="20" t="str">
        <f>TEXT(J2337,"YYYY")</f>
        <v>2017</v>
      </c>
      <c r="L2337" s="1">
        <f>H2337-(TEXT(I2337,"YYYY")-TEXT(J2337,"YYYY"))</f>
        <v>117</v>
      </c>
      <c r="M2337" s="1" t="s">
        <v>79</v>
      </c>
      <c r="N2337" s="20" t="s">
        <v>53</v>
      </c>
    </row>
    <row r="2338" spans="10:14">
      <c r="J2338" s="1" t="s">
        <v>2226</v>
      </c>
      <c r="K2338" s="20" t="str">
        <f>TEXT(J2338,"YYYY")</f>
        <v>2017</v>
      </c>
      <c r="L2338" s="1">
        <f>H2338-(TEXT(I2338,"YYYY")-TEXT(J2338,"YYYY"))</f>
        <v>117</v>
      </c>
      <c r="M2338" s="1" t="s">
        <v>60</v>
      </c>
      <c r="N2338" s="20" t="s">
        <v>53</v>
      </c>
    </row>
    <row r="2339" spans="10:14">
      <c r="J2339" s="1" t="s">
        <v>579</v>
      </c>
      <c r="K2339" s="20" t="str">
        <f>TEXT(J2339,"YYYY")</f>
        <v>2017</v>
      </c>
      <c r="L2339" s="1">
        <f>H2339-(TEXT(I2339,"YYYY")-TEXT(J2339,"YYYY"))</f>
        <v>117</v>
      </c>
      <c r="M2339" s="1" t="s">
        <v>60</v>
      </c>
      <c r="N2339" s="20" t="s">
        <v>53</v>
      </c>
    </row>
    <row r="2340" spans="10:14">
      <c r="J2340" s="1" t="s">
        <v>2313</v>
      </c>
      <c r="K2340" s="20" t="str">
        <f>TEXT(J2340,"YYYY")</f>
        <v>2017</v>
      </c>
      <c r="L2340" s="1">
        <f>H2340-(TEXT(I2340,"YYYY")-TEXT(J2340,"YYYY"))</f>
        <v>117</v>
      </c>
      <c r="M2340" s="1" t="s">
        <v>60</v>
      </c>
      <c r="N2340" s="20" t="s">
        <v>53</v>
      </c>
    </row>
    <row r="2341" spans="10:14">
      <c r="J2341" s="1" t="s">
        <v>2329</v>
      </c>
      <c r="K2341" s="20" t="str">
        <f>TEXT(J2341,"YYYY")</f>
        <v>2017</v>
      </c>
      <c r="L2341" s="1">
        <f>H2341-(TEXT(I2341,"YYYY")-TEXT(J2341,"YYYY"))</f>
        <v>117</v>
      </c>
      <c r="M2341" s="1" t="s">
        <v>79</v>
      </c>
      <c r="N2341" s="20" t="s">
        <v>53</v>
      </c>
    </row>
    <row r="2342" spans="10:14">
      <c r="J2342" s="1" t="s">
        <v>258</v>
      </c>
      <c r="K2342" s="20" t="str">
        <f>TEXT(J2342,"YYYY")</f>
        <v>2017</v>
      </c>
      <c r="L2342" s="1">
        <f>H2342-(TEXT(I2342,"YYYY")-TEXT(J2342,"YYYY"))</f>
        <v>117</v>
      </c>
      <c r="M2342" s="1" t="s">
        <v>79</v>
      </c>
      <c r="N2342" s="20" t="s">
        <v>53</v>
      </c>
    </row>
    <row r="2343" spans="10:14">
      <c r="J2343" s="1" t="s">
        <v>2368</v>
      </c>
      <c r="K2343" s="20" t="str">
        <f>TEXT(J2343,"YYYY")</f>
        <v>2017</v>
      </c>
      <c r="L2343" s="1">
        <f>H2343-(TEXT(I2343,"YYYY")-TEXT(J2343,"YYYY"))</f>
        <v>117</v>
      </c>
      <c r="M2343" s="1" t="s">
        <v>79</v>
      </c>
      <c r="N2343" s="20" t="s">
        <v>53</v>
      </c>
    </row>
    <row r="2344" spans="10:14">
      <c r="J2344" s="1" t="s">
        <v>258</v>
      </c>
      <c r="K2344" s="20" t="str">
        <f>TEXT(J2344,"YYYY")</f>
        <v>2017</v>
      </c>
      <c r="L2344" s="1">
        <f>H2344-(TEXT(I2344,"YYYY")-TEXT(J2344,"YYYY"))</f>
        <v>117</v>
      </c>
      <c r="M2344" s="1" t="s">
        <v>60</v>
      </c>
      <c r="N2344" s="20" t="s">
        <v>53</v>
      </c>
    </row>
    <row r="2345" spans="10:14">
      <c r="J2345" s="1" t="s">
        <v>496</v>
      </c>
      <c r="K2345" s="20" t="str">
        <f>TEXT(J2345,"YYYY")</f>
        <v>2017</v>
      </c>
      <c r="L2345" s="1">
        <f>H2345-(TEXT(I2345,"YYYY")-TEXT(J2345,"YYYY"))</f>
        <v>117</v>
      </c>
      <c r="M2345" s="1" t="s">
        <v>79</v>
      </c>
      <c r="N2345" s="20" t="s">
        <v>53</v>
      </c>
    </row>
    <row r="2346" spans="10:14">
      <c r="J2346" s="1" t="s">
        <v>2486</v>
      </c>
      <c r="K2346" s="20" t="str">
        <f>TEXT(J2346,"YYYY")</f>
        <v>2017</v>
      </c>
      <c r="L2346" s="1">
        <f>H2346-(TEXT(I2346,"YYYY")-TEXT(J2346,"YYYY"))</f>
        <v>117</v>
      </c>
      <c r="M2346" s="1" t="s">
        <v>60</v>
      </c>
      <c r="N2346" s="20" t="s">
        <v>53</v>
      </c>
    </row>
    <row r="2347" spans="10:14">
      <c r="J2347" s="1" t="s">
        <v>2486</v>
      </c>
      <c r="K2347" s="20" t="str">
        <f>TEXT(J2347,"YYYY")</f>
        <v>2017</v>
      </c>
      <c r="L2347" s="1">
        <f>H2347-(TEXT(I2347,"YYYY")-TEXT(J2347,"YYYY"))</f>
        <v>117</v>
      </c>
      <c r="M2347" s="1" t="s">
        <v>79</v>
      </c>
      <c r="N2347" s="20" t="s">
        <v>53</v>
      </c>
    </row>
    <row r="2348" spans="10:14">
      <c r="J2348" s="1" t="s">
        <v>610</v>
      </c>
      <c r="K2348" s="20" t="str">
        <f>TEXT(J2348,"YYYY")</f>
        <v>2017</v>
      </c>
      <c r="L2348" s="1">
        <f>H2348-(TEXT(I2348,"YYYY")-TEXT(J2348,"YYYY"))</f>
        <v>117</v>
      </c>
      <c r="M2348" s="1" t="s">
        <v>79</v>
      </c>
      <c r="N2348" s="20" t="s">
        <v>53</v>
      </c>
    </row>
    <row r="2349" spans="10:14">
      <c r="J2349" s="1" t="s">
        <v>2527</v>
      </c>
      <c r="K2349" s="20" t="str">
        <f>TEXT(J2349,"YYYY")</f>
        <v>2017</v>
      </c>
      <c r="L2349" s="1">
        <f>H2349-(TEXT(I2349,"YYYY")-TEXT(J2349,"YYYY"))</f>
        <v>117</v>
      </c>
      <c r="M2349" s="1" t="s">
        <v>60</v>
      </c>
      <c r="N2349" s="20" t="s">
        <v>53</v>
      </c>
    </row>
    <row r="2350" spans="10:14">
      <c r="J2350" s="1" t="s">
        <v>2486</v>
      </c>
      <c r="K2350" s="20" t="str">
        <f>TEXT(J2350,"YYYY")</f>
        <v>2017</v>
      </c>
      <c r="L2350" s="1">
        <f>H2350-(TEXT(I2350,"YYYY")-TEXT(J2350,"YYYY"))</f>
        <v>117</v>
      </c>
      <c r="M2350" s="1" t="s">
        <v>79</v>
      </c>
      <c r="N2350" s="20" t="s">
        <v>53</v>
      </c>
    </row>
    <row r="2351" spans="10:14">
      <c r="J2351" s="1" t="s">
        <v>227</v>
      </c>
      <c r="K2351" s="20" t="str">
        <f>TEXT(J2351,"YYYY")</f>
        <v>2017</v>
      </c>
      <c r="L2351" s="1">
        <f>H2351-(TEXT(I2351,"YYYY")-TEXT(J2351,"YYYY"))</f>
        <v>117</v>
      </c>
      <c r="M2351" s="1" t="s">
        <v>60</v>
      </c>
      <c r="N2351" s="20" t="s">
        <v>53</v>
      </c>
    </row>
    <row r="2352" spans="10:14">
      <c r="J2352" s="1" t="s">
        <v>1206</v>
      </c>
      <c r="K2352" s="20" t="str">
        <f>TEXT(J2352,"YYYY")</f>
        <v>2017</v>
      </c>
      <c r="L2352" s="1">
        <f>H2352-(TEXT(I2352,"YYYY")-TEXT(J2352,"YYYY"))</f>
        <v>117</v>
      </c>
      <c r="M2352" s="1" t="s">
        <v>60</v>
      </c>
      <c r="N2352" s="20" t="s">
        <v>53</v>
      </c>
    </row>
    <row r="2353" spans="10:14">
      <c r="J2353" s="1" t="s">
        <v>2091</v>
      </c>
      <c r="K2353" s="20" t="str">
        <f>TEXT(J2353,"YYYY")</f>
        <v>2017</v>
      </c>
      <c r="L2353" s="1">
        <f>H2353-(TEXT(I2353,"YYYY")-TEXT(J2353,"YYYY"))</f>
        <v>117</v>
      </c>
      <c r="M2353" s="1" t="s">
        <v>60</v>
      </c>
      <c r="N2353" s="20" t="s">
        <v>53</v>
      </c>
    </row>
    <row r="2354" spans="10:14">
      <c r="J2354" s="1" t="s">
        <v>2892</v>
      </c>
      <c r="K2354" s="20" t="str">
        <f>TEXT(J2354,"YYYY")</f>
        <v>2017</v>
      </c>
      <c r="L2354" s="1">
        <f>H2354-(TEXT(I2354,"YYYY")-TEXT(J2354,"YYYY"))</f>
        <v>117</v>
      </c>
      <c r="M2354" s="1" t="s">
        <v>60</v>
      </c>
      <c r="N2354" s="20" t="s">
        <v>53</v>
      </c>
    </row>
    <row r="2355" spans="10:14">
      <c r="J2355" s="1" t="s">
        <v>469</v>
      </c>
      <c r="K2355" s="20" t="str">
        <f>TEXT(J2355,"YYYY")</f>
        <v>2017</v>
      </c>
      <c r="L2355" s="1">
        <f>H2355-(TEXT(I2355,"YYYY")-TEXT(J2355,"YYYY"))</f>
        <v>117</v>
      </c>
      <c r="M2355" s="1" t="s">
        <v>79</v>
      </c>
      <c r="N2355" s="20" t="s">
        <v>53</v>
      </c>
    </row>
    <row r="2356" spans="10:14">
      <c r="J2356" s="1" t="s">
        <v>2658</v>
      </c>
      <c r="K2356" s="20" t="str">
        <f>TEXT(J2356,"YYYY")</f>
        <v>2017</v>
      </c>
      <c r="L2356" s="1">
        <f>H2356-(TEXT(I2356,"YYYY")-TEXT(J2356,"YYYY"))</f>
        <v>117</v>
      </c>
      <c r="M2356" s="1" t="s">
        <v>79</v>
      </c>
      <c r="N2356" s="20" t="s">
        <v>53</v>
      </c>
    </row>
    <row r="2357" spans="10:14">
      <c r="J2357" s="1" t="s">
        <v>2916</v>
      </c>
      <c r="K2357" s="20" t="str">
        <f>TEXT(J2357,"YYYY")</f>
        <v>2017</v>
      </c>
      <c r="L2357" s="1">
        <f>H2357-(TEXT(I2357,"YYYY")-TEXT(J2357,"YYYY"))</f>
        <v>117</v>
      </c>
      <c r="M2357" s="1" t="s">
        <v>79</v>
      </c>
      <c r="N2357" s="20" t="s">
        <v>53</v>
      </c>
    </row>
    <row r="2358" spans="10:14">
      <c r="J2358" s="1" t="s">
        <v>2916</v>
      </c>
      <c r="K2358" s="20" t="str">
        <f>TEXT(J2358,"YYYY")</f>
        <v>2017</v>
      </c>
      <c r="L2358" s="1">
        <f>H2358-(TEXT(I2358,"YYYY")-TEXT(J2358,"YYYY"))</f>
        <v>117</v>
      </c>
      <c r="M2358" s="1" t="s">
        <v>79</v>
      </c>
      <c r="N2358" s="20" t="s">
        <v>53</v>
      </c>
    </row>
    <row r="2359" spans="10:14">
      <c r="J2359" s="1" t="s">
        <v>496</v>
      </c>
      <c r="K2359" s="20" t="str">
        <f>TEXT(J2359,"YYYY")</f>
        <v>2017</v>
      </c>
      <c r="L2359" s="1">
        <f>H2359-(TEXT(I2359,"YYYY")-TEXT(J2359,"YYYY"))</f>
        <v>117</v>
      </c>
      <c r="M2359" s="1" t="s">
        <v>60</v>
      </c>
      <c r="N2359" s="20" t="s">
        <v>53</v>
      </c>
    </row>
    <row r="2360" spans="10:14">
      <c r="J2360" s="1" t="s">
        <v>2091</v>
      </c>
      <c r="K2360" s="20" t="str">
        <f>TEXT(J2360,"YYYY")</f>
        <v>2017</v>
      </c>
      <c r="L2360" s="1">
        <f>H2360-(TEXT(I2360,"YYYY")-TEXT(J2360,"YYYY"))</f>
        <v>117</v>
      </c>
      <c r="M2360" s="1" t="s">
        <v>60</v>
      </c>
      <c r="N2360" s="20" t="s">
        <v>53</v>
      </c>
    </row>
    <row r="2361" spans="10:14">
      <c r="J2361" s="1" t="s">
        <v>84</v>
      </c>
      <c r="K2361" s="20" t="str">
        <f>TEXT(J2361,"YYYY")</f>
        <v>2017</v>
      </c>
      <c r="L2361" s="1">
        <f>H2361-(TEXT(I2361,"YYYY")-TEXT(J2361,"YYYY"))</f>
        <v>117</v>
      </c>
      <c r="M2361" s="1" t="s">
        <v>79</v>
      </c>
      <c r="N2361" s="20" t="s">
        <v>53</v>
      </c>
    </row>
    <row r="2362" spans="10:14">
      <c r="J2362" s="1" t="s">
        <v>236</v>
      </c>
      <c r="K2362" s="20" t="str">
        <f>TEXT(J2362,"YYYY")</f>
        <v>2017</v>
      </c>
      <c r="L2362" s="1">
        <f>H2362-(TEXT(I2362,"YYYY")-TEXT(J2362,"YYYY"))</f>
        <v>117</v>
      </c>
      <c r="M2362" s="1" t="s">
        <v>79</v>
      </c>
      <c r="N2362" s="20" t="s">
        <v>53</v>
      </c>
    </row>
    <row r="2363" spans="10:14">
      <c r="J2363" s="1" t="s">
        <v>1286</v>
      </c>
      <c r="K2363" s="20" t="str">
        <f>TEXT(J2363,"YYYY")</f>
        <v>2017</v>
      </c>
      <c r="L2363" s="1">
        <f>H2363-(TEXT(I2363,"YYYY")-TEXT(J2363,"YYYY"))</f>
        <v>117</v>
      </c>
      <c r="M2363" s="1" t="s">
        <v>60</v>
      </c>
      <c r="N2363" s="20" t="s">
        <v>53</v>
      </c>
    </row>
    <row r="2364" spans="10:14">
      <c r="J2364" s="1" t="s">
        <v>1741</v>
      </c>
      <c r="K2364" s="20" t="str">
        <f>TEXT(J2364,"YYYY")</f>
        <v>2017</v>
      </c>
      <c r="L2364" s="1">
        <f>H2364-(TEXT(I2364,"YYYY")-TEXT(J2364,"YYYY"))</f>
        <v>117</v>
      </c>
      <c r="M2364" s="1" t="s">
        <v>60</v>
      </c>
      <c r="N2364" s="20" t="s">
        <v>53</v>
      </c>
    </row>
    <row r="2365" spans="10:14">
      <c r="J2365" s="1" t="s">
        <v>496</v>
      </c>
      <c r="K2365" s="20" t="str">
        <f>TEXT(J2365,"YYYY")</f>
        <v>2017</v>
      </c>
      <c r="L2365" s="1">
        <f>H2365-(TEXT(I2365,"YYYY")-TEXT(J2365,"YYYY"))</f>
        <v>117</v>
      </c>
      <c r="M2365" s="1" t="s">
        <v>60</v>
      </c>
      <c r="N2365" s="20" t="s">
        <v>53</v>
      </c>
    </row>
    <row r="2366" spans="10:14">
      <c r="J2366" s="1" t="s">
        <v>1286</v>
      </c>
      <c r="K2366" s="20" t="str">
        <f>TEXT(J2366,"YYYY")</f>
        <v>2017</v>
      </c>
      <c r="L2366" s="1">
        <f>H2366-(TEXT(I2366,"YYYY")-TEXT(J2366,"YYYY"))</f>
        <v>117</v>
      </c>
      <c r="M2366" s="1" t="s">
        <v>79</v>
      </c>
      <c r="N2366" s="20" t="s">
        <v>53</v>
      </c>
    </row>
    <row r="2367" spans="10:14">
      <c r="J2367" s="1" t="s">
        <v>2486</v>
      </c>
      <c r="K2367" s="20" t="str">
        <f>TEXT(J2367,"YYYY")</f>
        <v>2017</v>
      </c>
      <c r="L2367" s="1">
        <f>H2367-(TEXT(I2367,"YYYY")-TEXT(J2367,"YYYY"))</f>
        <v>117</v>
      </c>
      <c r="M2367" s="1" t="s">
        <v>60</v>
      </c>
      <c r="N2367" s="20" t="s">
        <v>53</v>
      </c>
    </row>
    <row r="2368" spans="10:14">
      <c r="J2368" s="1" t="s">
        <v>3307</v>
      </c>
      <c r="K2368" s="20" t="str">
        <f>TEXT(J2368,"YYYY")</f>
        <v>2017</v>
      </c>
      <c r="L2368" s="1">
        <f>H2368-(TEXT(I2368,"YYYY")-TEXT(J2368,"YYYY"))</f>
        <v>117</v>
      </c>
      <c r="M2368" s="1" t="s">
        <v>79</v>
      </c>
      <c r="N2368" s="20" t="s">
        <v>53</v>
      </c>
    </row>
    <row r="2369" spans="10:14">
      <c r="J2369" s="1" t="s">
        <v>227</v>
      </c>
      <c r="K2369" s="20" t="str">
        <f>TEXT(J2369,"YYYY")</f>
        <v>2017</v>
      </c>
      <c r="L2369" s="1">
        <f>H2369-(TEXT(I2369,"YYYY")-TEXT(J2369,"YYYY"))</f>
        <v>117</v>
      </c>
      <c r="M2369" s="1" t="s">
        <v>79</v>
      </c>
      <c r="N2369" s="20" t="s">
        <v>53</v>
      </c>
    </row>
    <row r="2370" spans="10:14">
      <c r="J2370" s="1" t="s">
        <v>496</v>
      </c>
      <c r="K2370" s="20" t="str">
        <f>TEXT(J2370,"YYYY")</f>
        <v>2017</v>
      </c>
      <c r="L2370" s="1">
        <f>H2370-(TEXT(I2370,"YYYY")-TEXT(J2370,"YYYY"))</f>
        <v>117</v>
      </c>
      <c r="M2370" s="1"/>
      <c r="N2370" s="20" t="s">
        <v>53</v>
      </c>
    </row>
    <row r="2371" spans="10:14">
      <c r="J2371" s="1" t="s">
        <v>3349</v>
      </c>
      <c r="K2371" s="20" t="str">
        <f>TEXT(J2371,"YYYY")</f>
        <v>2017</v>
      </c>
      <c r="L2371" s="1">
        <f>H2371-(TEXT(I2371,"YYYY")-TEXT(J2371,"YYYY"))</f>
        <v>117</v>
      </c>
      <c r="M2371" s="1" t="s">
        <v>60</v>
      </c>
      <c r="N2371" s="20" t="s">
        <v>53</v>
      </c>
    </row>
    <row r="2372" spans="10:14">
      <c r="J2372" s="1" t="s">
        <v>84</v>
      </c>
      <c r="K2372" s="20" t="str">
        <f>TEXT(J2372,"YYYY")</f>
        <v>2017</v>
      </c>
      <c r="L2372" s="1">
        <f>H2372-(TEXT(I2372,"YYYY")-TEXT(J2372,"YYYY"))</f>
        <v>117</v>
      </c>
      <c r="M2372" s="1" t="s">
        <v>60</v>
      </c>
      <c r="N2372" s="20" t="s">
        <v>53</v>
      </c>
    </row>
    <row r="2373" spans="10:14">
      <c r="J2373" s="1" t="s">
        <v>2329</v>
      </c>
      <c r="K2373" s="20" t="str">
        <f>TEXT(J2373,"YYYY")</f>
        <v>2017</v>
      </c>
      <c r="L2373" s="1">
        <f>H2373-(TEXT(I2373,"YYYY")-TEXT(J2373,"YYYY"))</f>
        <v>117</v>
      </c>
      <c r="M2373" s="1" t="s">
        <v>79</v>
      </c>
      <c r="N2373" s="20" t="s">
        <v>53</v>
      </c>
    </row>
    <row r="2374" spans="10:14">
      <c r="J2374" s="1" t="s">
        <v>2091</v>
      </c>
      <c r="K2374" s="20" t="str">
        <f>TEXT(J2374,"YYYY")</f>
        <v>2017</v>
      </c>
      <c r="L2374" s="1">
        <f>H2374-(TEXT(I2374,"YYYY")-TEXT(J2374,"YYYY"))</f>
        <v>117</v>
      </c>
      <c r="M2374" s="1" t="s">
        <v>60</v>
      </c>
      <c r="N2374" s="20" t="s">
        <v>53</v>
      </c>
    </row>
    <row r="2375" spans="10:14">
      <c r="J2375" s="1" t="s">
        <v>2091</v>
      </c>
      <c r="K2375" s="20" t="str">
        <f>TEXT(J2375,"YYYY")</f>
        <v>2017</v>
      </c>
      <c r="L2375" s="1">
        <f>H2375-(TEXT(I2375,"YYYY")-TEXT(J2375,"YYYY"))</f>
        <v>117</v>
      </c>
      <c r="M2375" s="1" t="s">
        <v>60</v>
      </c>
      <c r="N2375" s="20" t="s">
        <v>53</v>
      </c>
    </row>
    <row r="2376" spans="10:14">
      <c r="J2376" s="1" t="s">
        <v>3370</v>
      </c>
      <c r="K2376" s="20" t="str">
        <f>TEXT(J2376,"YYYY")</f>
        <v>2017</v>
      </c>
      <c r="L2376" s="1">
        <f>H2376-(TEXT(I2376,"YYYY")-TEXT(J2376,"YYYY"))</f>
        <v>117</v>
      </c>
      <c r="M2376" s="1" t="s">
        <v>60</v>
      </c>
      <c r="N2376" s="20" t="s">
        <v>53</v>
      </c>
    </row>
    <row r="2377" spans="10:14">
      <c r="J2377" s="1" t="s">
        <v>84</v>
      </c>
      <c r="K2377" s="20" t="str">
        <f>TEXT(J2377,"YYYY")</f>
        <v>2017</v>
      </c>
      <c r="L2377" s="1">
        <f>H2377-(TEXT(I2377,"YYYY")-TEXT(J2377,"YYYY"))</f>
        <v>117</v>
      </c>
      <c r="M2377" s="1" t="s">
        <v>60</v>
      </c>
      <c r="N2377" s="20" t="s">
        <v>53</v>
      </c>
    </row>
    <row r="2378" spans="10:14">
      <c r="J2378" s="1" t="s">
        <v>1212</v>
      </c>
      <c r="K2378" s="20" t="str">
        <f>TEXT(J2378,"YYYY")</f>
        <v>2017</v>
      </c>
      <c r="L2378" s="1">
        <f>H2378-(TEXT(I2378,"YYYY")-TEXT(J2378,"YYYY"))</f>
        <v>117</v>
      </c>
      <c r="M2378" s="1" t="s">
        <v>60</v>
      </c>
      <c r="N2378" s="20" t="s">
        <v>53</v>
      </c>
    </row>
    <row r="2379" spans="10:14">
      <c r="J2379" s="1" t="s">
        <v>3422</v>
      </c>
      <c r="K2379" s="20" t="str">
        <f>TEXT(J2379,"YYYY")</f>
        <v>2017</v>
      </c>
      <c r="L2379" s="1">
        <f>H2379-(TEXT(I2379,"YYYY")-TEXT(J2379,"YYYY"))</f>
        <v>117</v>
      </c>
      <c r="M2379" s="1" t="s">
        <v>60</v>
      </c>
      <c r="N2379" s="20" t="s">
        <v>53</v>
      </c>
    </row>
    <row r="2380" spans="10:14">
      <c r="J2380" s="1" t="s">
        <v>2226</v>
      </c>
      <c r="K2380" s="20" t="str">
        <f>TEXT(J2380,"YYYY")</f>
        <v>2017</v>
      </c>
      <c r="L2380" s="1">
        <f>H2380-(TEXT(I2380,"YYYY")-TEXT(J2380,"YYYY"))</f>
        <v>117</v>
      </c>
      <c r="M2380" s="1" t="s">
        <v>60</v>
      </c>
      <c r="N2380" s="20" t="s">
        <v>53</v>
      </c>
    </row>
    <row r="2381" spans="10:14">
      <c r="J2381" s="1" t="s">
        <v>579</v>
      </c>
      <c r="K2381" s="20" t="str">
        <f>TEXT(J2381,"YYYY")</f>
        <v>2017</v>
      </c>
      <c r="L2381" s="1">
        <f>H2381-(TEXT(I2381,"YYYY")-TEXT(J2381,"YYYY"))</f>
        <v>117</v>
      </c>
      <c r="M2381" s="1" t="s">
        <v>60</v>
      </c>
      <c r="N2381" s="20" t="s">
        <v>53</v>
      </c>
    </row>
    <row r="2382" spans="10:14">
      <c r="J2382" s="1" t="s">
        <v>873</v>
      </c>
      <c r="K2382" s="20" t="str">
        <f>TEXT(J2382,"YYYY")</f>
        <v>2017</v>
      </c>
      <c r="L2382" s="1">
        <f>H2382-(TEXT(I2382,"YYYY")-TEXT(J2382,"YYYY"))</f>
        <v>117</v>
      </c>
      <c r="M2382" s="1" t="s">
        <v>60</v>
      </c>
      <c r="N2382" s="20" t="s">
        <v>53</v>
      </c>
    </row>
    <row r="2383" spans="10:14">
      <c r="J2383" s="1" t="s">
        <v>1873</v>
      </c>
      <c r="K2383" s="20" t="str">
        <f>TEXT(J2383,"YYYY")</f>
        <v>2017</v>
      </c>
      <c r="L2383" s="1">
        <f>H2383-(TEXT(I2383,"YYYY")-TEXT(J2383,"YYYY"))</f>
        <v>117</v>
      </c>
      <c r="M2383" s="1" t="s">
        <v>79</v>
      </c>
      <c r="N2383" s="20" t="s">
        <v>53</v>
      </c>
    </row>
    <row r="2384" spans="10:14">
      <c r="J2384" s="1" t="s">
        <v>227</v>
      </c>
      <c r="K2384" s="20" t="str">
        <f>TEXT(J2384,"YYYY")</f>
        <v>2017</v>
      </c>
      <c r="L2384" s="1">
        <f>H2384-(TEXT(I2384,"YYYY")-TEXT(J2384,"YYYY"))</f>
        <v>117</v>
      </c>
      <c r="M2384" s="1" t="s">
        <v>60</v>
      </c>
      <c r="N2384" s="20" t="s">
        <v>53</v>
      </c>
    </row>
    <row r="2385" spans="10:14">
      <c r="J2385" s="1" t="s">
        <v>3674</v>
      </c>
      <c r="K2385" s="20" t="str">
        <f>TEXT(J2385,"YYYY")</f>
        <v>2017</v>
      </c>
      <c r="L2385" s="1">
        <f>H2385-(TEXT(I2385,"YYYY")-TEXT(J2385,"YYYY"))</f>
        <v>117</v>
      </c>
      <c r="M2385" s="1" t="s">
        <v>60</v>
      </c>
      <c r="N2385" s="20" t="s">
        <v>53</v>
      </c>
    </row>
    <row r="2386" spans="10:14">
      <c r="J2386" s="1" t="s">
        <v>451</v>
      </c>
      <c r="K2386" s="20" t="str">
        <f>TEXT(J2386,"YYYY")</f>
        <v>2017</v>
      </c>
      <c r="L2386" s="1">
        <f>H2386-(TEXT(I2386,"YYYY")-TEXT(J2386,"YYYY"))</f>
        <v>117</v>
      </c>
      <c r="M2386" s="1" t="s">
        <v>79</v>
      </c>
      <c r="N2386" s="20" t="s">
        <v>53</v>
      </c>
    </row>
    <row r="2387" spans="10:14">
      <c r="J2387" s="1" t="s">
        <v>3923</v>
      </c>
      <c r="K2387" s="20" t="str">
        <f>TEXT(J2387,"YYYY")</f>
        <v>2017</v>
      </c>
      <c r="L2387" s="1">
        <f>H2387-(TEXT(I2387,"YYYY")-TEXT(J2387,"YYYY"))</f>
        <v>117</v>
      </c>
      <c r="M2387" s="1" t="s">
        <v>79</v>
      </c>
      <c r="N2387" s="20" t="s">
        <v>53</v>
      </c>
    </row>
    <row r="2388" spans="10:14">
      <c r="J2388" s="1" t="s">
        <v>1873</v>
      </c>
      <c r="K2388" s="20" t="str">
        <f>TEXT(J2388,"YYYY")</f>
        <v>2017</v>
      </c>
      <c r="L2388" s="1">
        <f>H2388-(TEXT(I2388,"YYYY")-TEXT(J2388,"YYYY"))</f>
        <v>117</v>
      </c>
      <c r="M2388" s="1" t="s">
        <v>79</v>
      </c>
      <c r="N2388" s="20" t="s">
        <v>53</v>
      </c>
    </row>
    <row r="2389" spans="10:14">
      <c r="J2389" s="1" t="s">
        <v>204</v>
      </c>
      <c r="K2389" s="20" t="str">
        <f>TEXT(J2389,"YYYY")</f>
        <v>2017</v>
      </c>
      <c r="L2389" s="1">
        <f>H2389-(TEXT(I2389,"YYYY")-TEXT(J2389,"YYYY"))</f>
        <v>117</v>
      </c>
      <c r="M2389" s="1" t="s">
        <v>79</v>
      </c>
      <c r="N2389" s="20" t="s">
        <v>53</v>
      </c>
    </row>
    <row r="2390" spans="10:14">
      <c r="J2390" s="1" t="s">
        <v>4182</v>
      </c>
      <c r="K2390" s="20" t="str">
        <f>TEXT(J2390,"YYYY")</f>
        <v>2017</v>
      </c>
      <c r="L2390" s="1">
        <f>H2390-(TEXT(I2390,"YYYY")-TEXT(J2390,"YYYY"))</f>
        <v>117</v>
      </c>
      <c r="M2390" s="1" t="s">
        <v>79</v>
      </c>
      <c r="N2390" s="20" t="s">
        <v>53</v>
      </c>
    </row>
    <row r="2391" spans="10:14">
      <c r="J2391" s="1" t="s">
        <v>2486</v>
      </c>
      <c r="K2391" s="20" t="str">
        <f>TEXT(J2391,"YYYY")</f>
        <v>2017</v>
      </c>
      <c r="L2391" s="1">
        <f>H2391-(TEXT(I2391,"YYYY")-TEXT(J2391,"YYYY"))</f>
        <v>117</v>
      </c>
      <c r="M2391" s="1" t="s">
        <v>60</v>
      </c>
      <c r="N2391" s="20" t="s">
        <v>53</v>
      </c>
    </row>
    <row r="2392" spans="10:14">
      <c r="J2392" s="1" t="s">
        <v>4192</v>
      </c>
      <c r="K2392" s="20" t="str">
        <f>TEXT(J2392,"YYYY")</f>
        <v>2017</v>
      </c>
      <c r="L2392" s="1">
        <f>H2392-(TEXT(I2392,"YYYY")-TEXT(J2392,"YYYY"))</f>
        <v>117</v>
      </c>
      <c r="M2392" s="1" t="s">
        <v>60</v>
      </c>
      <c r="N2392" s="20" t="s">
        <v>53</v>
      </c>
    </row>
    <row r="2393" spans="10:14">
      <c r="J2393" s="1" t="s">
        <v>4203</v>
      </c>
      <c r="K2393" s="20" t="str">
        <f>TEXT(J2393,"YYYY")</f>
        <v>2017</v>
      </c>
      <c r="L2393" s="1">
        <f>H2393-(TEXT(I2393,"YYYY")-TEXT(J2393,"YYYY"))</f>
        <v>117</v>
      </c>
      <c r="M2393" s="1" t="s">
        <v>60</v>
      </c>
      <c r="N2393" s="20" t="s">
        <v>53</v>
      </c>
    </row>
    <row r="2394" spans="10:14">
      <c r="J2394" s="1" t="s">
        <v>4220</v>
      </c>
      <c r="K2394" s="20" t="str">
        <f>TEXT(J2394,"YYYY")</f>
        <v>2017</v>
      </c>
      <c r="L2394" s="1">
        <f>H2394-(TEXT(I2394,"YYYY")-TEXT(J2394,"YYYY"))</f>
        <v>117</v>
      </c>
      <c r="M2394" s="1" t="s">
        <v>60</v>
      </c>
      <c r="N2394" s="20" t="s">
        <v>53</v>
      </c>
    </row>
    <row r="2395" spans="10:14">
      <c r="J2395" s="1" t="s">
        <v>4232</v>
      </c>
      <c r="K2395" s="20" t="str">
        <f>TEXT(J2395,"YYYY")</f>
        <v>2017</v>
      </c>
      <c r="L2395" s="1">
        <f>H2395-(TEXT(I2395,"YYYY")-TEXT(J2395,"YYYY"))</f>
        <v>117</v>
      </c>
      <c r="M2395" s="1" t="s">
        <v>79</v>
      </c>
      <c r="N2395" s="20" t="s">
        <v>53</v>
      </c>
    </row>
    <row r="2396" spans="10:14">
      <c r="J2396" s="1" t="s">
        <v>4232</v>
      </c>
      <c r="K2396" s="20" t="str">
        <f>TEXT(J2396,"YYYY")</f>
        <v>2017</v>
      </c>
      <c r="L2396" s="1">
        <f>H2396-(TEXT(I2396,"YYYY")-TEXT(J2396,"YYYY"))</f>
        <v>117</v>
      </c>
      <c r="M2396" s="1" t="s">
        <v>60</v>
      </c>
      <c r="N2396" s="20" t="s">
        <v>53</v>
      </c>
    </row>
    <row r="2397" spans="10:14">
      <c r="J2397" s="1" t="s">
        <v>227</v>
      </c>
      <c r="K2397" s="20" t="str">
        <f>TEXT(J2397,"YYYY")</f>
        <v>2017</v>
      </c>
      <c r="L2397" s="1">
        <f>H2397-(TEXT(I2397,"YYYY")-TEXT(J2397,"YYYY"))</f>
        <v>117</v>
      </c>
      <c r="M2397" s="1" t="s">
        <v>60</v>
      </c>
      <c r="N2397" s="20" t="s">
        <v>53</v>
      </c>
    </row>
    <row r="2398" spans="10:14">
      <c r="J2398" s="1" t="s">
        <v>274</v>
      </c>
      <c r="K2398" s="20" t="str">
        <f>TEXT(J2398,"YYYY")</f>
        <v>2017</v>
      </c>
      <c r="L2398" s="1">
        <f>H2398-(TEXT(I2398,"YYYY")-TEXT(J2398,"YYYY"))</f>
        <v>117</v>
      </c>
      <c r="M2398" s="1" t="s">
        <v>60</v>
      </c>
      <c r="N2398" s="20" t="s">
        <v>53</v>
      </c>
    </row>
    <row r="2399" spans="10:14">
      <c r="J2399" s="1" t="s">
        <v>274</v>
      </c>
      <c r="K2399" s="20" t="str">
        <f>TEXT(J2399,"YYYY")</f>
        <v>2017</v>
      </c>
      <c r="L2399" s="1">
        <f>H2399-(TEXT(I2399,"YYYY")-TEXT(J2399,"YYYY"))</f>
        <v>117</v>
      </c>
      <c r="M2399" s="1" t="s">
        <v>79</v>
      </c>
      <c r="N2399" s="20" t="s">
        <v>53</v>
      </c>
    </row>
    <row r="2400" spans="10:14">
      <c r="J2400" s="1" t="s">
        <v>4270</v>
      </c>
      <c r="K2400" s="20" t="str">
        <f>TEXT(J2400,"YYYY")</f>
        <v>2017</v>
      </c>
      <c r="L2400" s="1">
        <f>H2400-(TEXT(I2400,"YYYY")-TEXT(J2400,"YYYY"))</f>
        <v>117</v>
      </c>
      <c r="M2400" s="1" t="s">
        <v>60</v>
      </c>
      <c r="N2400" s="20" t="s">
        <v>53</v>
      </c>
    </row>
    <row r="2401" spans="10:14">
      <c r="J2401" s="1" t="s">
        <v>274</v>
      </c>
      <c r="K2401" s="20" t="str">
        <f>TEXT(J2401,"YYYY")</f>
        <v>2017</v>
      </c>
      <c r="L2401" s="1">
        <f>H2401-(TEXT(I2401,"YYYY")-TEXT(J2401,"YYYY"))</f>
        <v>117</v>
      </c>
      <c r="M2401" s="1" t="s">
        <v>60</v>
      </c>
      <c r="N2401" s="20" t="s">
        <v>53</v>
      </c>
    </row>
    <row r="2402" spans="10:14">
      <c r="J2402" s="1" t="s">
        <v>4291</v>
      </c>
      <c r="K2402" s="20" t="str">
        <f>TEXT(J2402,"YYYY")</f>
        <v>2017</v>
      </c>
      <c r="L2402" s="1">
        <f>H2402-(TEXT(I2402,"YYYY")-TEXT(J2402,"YYYY"))</f>
        <v>117</v>
      </c>
      <c r="M2402" s="1" t="s">
        <v>79</v>
      </c>
      <c r="N2402" s="20" t="s">
        <v>53</v>
      </c>
    </row>
    <row r="2403" spans="10:14">
      <c r="J2403" s="1" t="s">
        <v>496</v>
      </c>
      <c r="K2403" s="20" t="str">
        <f>TEXT(J2403,"YYYY")</f>
        <v>2017</v>
      </c>
      <c r="L2403" s="1">
        <f>H2403-(TEXT(I2403,"YYYY")-TEXT(J2403,"YYYY"))</f>
        <v>117</v>
      </c>
      <c r="M2403" s="1" t="s">
        <v>79</v>
      </c>
      <c r="N2403" s="20" t="s">
        <v>53</v>
      </c>
    </row>
    <row r="2404" spans="10:14">
      <c r="J2404" s="1" t="s">
        <v>2091</v>
      </c>
      <c r="K2404" s="20" t="str">
        <f>TEXT(J2404,"YYYY")</f>
        <v>2017</v>
      </c>
      <c r="L2404" s="1">
        <f>H2404-(TEXT(I2404,"YYYY")-TEXT(J2404,"YYYY"))</f>
        <v>117</v>
      </c>
      <c r="M2404" s="1" t="s">
        <v>60</v>
      </c>
      <c r="N2404" s="20" t="s">
        <v>53</v>
      </c>
    </row>
    <row r="2405" spans="10:14">
      <c r="J2405" s="1" t="s">
        <v>2111</v>
      </c>
      <c r="K2405" s="20" t="str">
        <f>TEXT(J2405,"YYYY")</f>
        <v>2017</v>
      </c>
      <c r="L2405" s="1">
        <f>H2405-(TEXT(I2405,"YYYY")-TEXT(J2405,"YYYY"))</f>
        <v>117</v>
      </c>
      <c r="M2405" s="1" t="s">
        <v>79</v>
      </c>
      <c r="N2405" s="20" t="s">
        <v>53</v>
      </c>
    </row>
    <row r="2406" spans="10:14">
      <c r="J2406" s="1" t="s">
        <v>4373</v>
      </c>
      <c r="K2406" s="20" t="str">
        <f>TEXT(J2406,"YYYY")</f>
        <v>2017</v>
      </c>
      <c r="L2406" s="1">
        <f>H2406-(TEXT(I2406,"YYYY")-TEXT(J2406,"YYYY"))</f>
        <v>117</v>
      </c>
      <c r="M2406" s="1" t="s">
        <v>79</v>
      </c>
      <c r="N2406" s="20" t="s">
        <v>53</v>
      </c>
    </row>
    <row r="2407" spans="10:14">
      <c r="J2407" s="1" t="s">
        <v>2368</v>
      </c>
      <c r="K2407" s="20" t="str">
        <f>TEXT(J2407,"YYYY")</f>
        <v>2017</v>
      </c>
      <c r="L2407" s="1">
        <f>H2407-(TEXT(I2407,"YYYY")-TEXT(J2407,"YYYY"))</f>
        <v>117</v>
      </c>
      <c r="M2407" s="1" t="s">
        <v>79</v>
      </c>
      <c r="N2407" s="20" t="s">
        <v>53</v>
      </c>
    </row>
    <row r="2408" spans="10:14">
      <c r="J2408" s="1" t="s">
        <v>1286</v>
      </c>
      <c r="K2408" s="20" t="str">
        <f>TEXT(J2408,"YYYY")</f>
        <v>2017</v>
      </c>
      <c r="L2408" s="1">
        <f>H2408-(TEXT(I2408,"YYYY")-TEXT(J2408,"YYYY"))</f>
        <v>117</v>
      </c>
      <c r="M2408" s="1" t="s">
        <v>79</v>
      </c>
      <c r="N2408" s="20" t="s">
        <v>53</v>
      </c>
    </row>
    <row r="2409" spans="10:14">
      <c r="J2409" s="1" t="s">
        <v>1286</v>
      </c>
      <c r="K2409" s="20" t="str">
        <f>TEXT(J2409,"YYYY")</f>
        <v>2017</v>
      </c>
      <c r="L2409" s="1">
        <f>H2409-(TEXT(I2409,"YYYY")-TEXT(J2409,"YYYY"))</f>
        <v>117</v>
      </c>
      <c r="M2409" s="1" t="s">
        <v>60</v>
      </c>
      <c r="N2409" s="20" t="s">
        <v>53</v>
      </c>
    </row>
    <row r="2410" spans="10:14">
      <c r="J2410" s="1" t="s">
        <v>4435</v>
      </c>
      <c r="K2410" s="20" t="str">
        <f>TEXT(J2410,"YYYY")</f>
        <v>2017</v>
      </c>
      <c r="L2410" s="1">
        <f>H2410-(TEXT(I2410,"YYYY")-TEXT(J2410,"YYYY"))</f>
        <v>117</v>
      </c>
      <c r="M2410" s="1" t="s">
        <v>60</v>
      </c>
      <c r="N2410" s="20" t="s">
        <v>53</v>
      </c>
    </row>
    <row r="2411" spans="10:14">
      <c r="J2411" s="1" t="s">
        <v>4446</v>
      </c>
      <c r="K2411" s="20" t="str">
        <f>TEXT(J2411,"YYYY")</f>
        <v>2017</v>
      </c>
      <c r="L2411" s="1">
        <f>H2411-(TEXT(I2411,"YYYY")-TEXT(J2411,"YYYY"))</f>
        <v>117</v>
      </c>
      <c r="M2411" s="1" t="s">
        <v>60</v>
      </c>
      <c r="N2411" s="20" t="s">
        <v>53</v>
      </c>
    </row>
    <row r="2412" spans="10:14">
      <c r="J2412" s="1" t="s">
        <v>4270</v>
      </c>
      <c r="K2412" s="20" t="str">
        <f>TEXT(J2412,"YYYY")</f>
        <v>2017</v>
      </c>
      <c r="L2412" s="1">
        <f>H2412-(TEXT(I2412,"YYYY")-TEXT(J2412,"YYYY"))</f>
        <v>117</v>
      </c>
      <c r="M2412" s="1" t="s">
        <v>79</v>
      </c>
      <c r="N2412" s="20" t="s">
        <v>53</v>
      </c>
    </row>
    <row r="2413" spans="10:14">
      <c r="J2413" s="1" t="s">
        <v>610</v>
      </c>
      <c r="K2413" s="20" t="str">
        <f>TEXT(J2413,"YYYY")</f>
        <v>2017</v>
      </c>
      <c r="L2413" s="1">
        <f>H2413-(TEXT(I2413,"YYYY")-TEXT(J2413,"YYYY"))</f>
        <v>117</v>
      </c>
      <c r="M2413" s="1" t="s">
        <v>79</v>
      </c>
      <c r="N2413" s="20" t="s">
        <v>53</v>
      </c>
    </row>
    <row r="2414" spans="10:14">
      <c r="J2414" s="1" t="s">
        <v>4694</v>
      </c>
      <c r="K2414" s="20" t="str">
        <f>TEXT(J2414,"YYYY")</f>
        <v>2017</v>
      </c>
      <c r="L2414" s="1">
        <f>H2414-(TEXT(I2414,"YYYY")-TEXT(J2414,"YYYY"))</f>
        <v>117</v>
      </c>
      <c r="M2414" s="1" t="s">
        <v>79</v>
      </c>
      <c r="N2414" s="20" t="s">
        <v>53</v>
      </c>
    </row>
    <row r="2415" spans="10:14">
      <c r="J2415" s="1" t="s">
        <v>3254</v>
      </c>
      <c r="K2415" s="20" t="str">
        <f>TEXT(J2415,"YYYY")</f>
        <v>2017</v>
      </c>
      <c r="L2415" s="1">
        <f>H2415-(TEXT(I2415,"YYYY")-TEXT(J2415,"YYYY"))</f>
        <v>117</v>
      </c>
      <c r="M2415" s="1" t="s">
        <v>60</v>
      </c>
      <c r="N2415" s="20" t="s">
        <v>53</v>
      </c>
    </row>
    <row r="2416" spans="10:14">
      <c r="J2416" s="1" t="s">
        <v>227</v>
      </c>
      <c r="K2416" s="20" t="str">
        <f>TEXT(J2416,"YYYY")</f>
        <v>2017</v>
      </c>
      <c r="L2416" s="1">
        <f>H2416-(TEXT(I2416,"YYYY")-TEXT(J2416,"YYYY"))</f>
        <v>117</v>
      </c>
      <c r="M2416" s="1" t="s">
        <v>79</v>
      </c>
      <c r="N2416" s="20" t="s">
        <v>53</v>
      </c>
    </row>
    <row r="2417" spans="10:14">
      <c r="J2417" s="1" t="s">
        <v>2091</v>
      </c>
      <c r="K2417" s="20" t="str">
        <f>TEXT(J2417,"YYYY")</f>
        <v>2017</v>
      </c>
      <c r="L2417" s="1">
        <f>H2417-(TEXT(I2417,"YYYY")-TEXT(J2417,"YYYY"))</f>
        <v>117</v>
      </c>
      <c r="M2417" s="1" t="s">
        <v>79</v>
      </c>
      <c r="N2417" s="20" t="s">
        <v>53</v>
      </c>
    </row>
    <row r="2418" spans="10:14">
      <c r="J2418" s="1" t="s">
        <v>4836</v>
      </c>
      <c r="K2418" s="20" t="str">
        <f>TEXT(J2418,"YYYY")</f>
        <v>2017</v>
      </c>
      <c r="L2418" s="1">
        <f>H2418-(TEXT(I2418,"YYYY")-TEXT(J2418,"YYYY"))</f>
        <v>117</v>
      </c>
      <c r="M2418" s="1" t="s">
        <v>60</v>
      </c>
      <c r="N2418" s="20" t="s">
        <v>53</v>
      </c>
    </row>
    <row r="2419" spans="10:14">
      <c r="J2419" s="1" t="s">
        <v>4844</v>
      </c>
      <c r="K2419" s="20" t="str">
        <f>TEXT(J2419,"YYYY")</f>
        <v>2017</v>
      </c>
      <c r="L2419" s="1">
        <f>H2419-(TEXT(I2419,"YYYY")-TEXT(J2419,"YYYY"))</f>
        <v>117</v>
      </c>
      <c r="M2419" s="1" t="s">
        <v>60</v>
      </c>
      <c r="N2419" s="20" t="s">
        <v>53</v>
      </c>
    </row>
    <row r="2420" spans="10:14">
      <c r="J2420" s="1" t="s">
        <v>496</v>
      </c>
      <c r="K2420" s="20" t="str">
        <f>TEXT(J2420,"YYYY")</f>
        <v>2017</v>
      </c>
      <c r="L2420" s="1">
        <f>H2420-(TEXT(I2420,"YYYY")-TEXT(J2420,"YYYY"))</f>
        <v>117</v>
      </c>
      <c r="M2420" s="1" t="s">
        <v>60</v>
      </c>
      <c r="N2420" s="20" t="s">
        <v>53</v>
      </c>
    </row>
    <row r="2421" spans="10:14">
      <c r="J2421" s="1" t="s">
        <v>227</v>
      </c>
      <c r="K2421" s="20" t="str">
        <f>TEXT(J2421,"YYYY")</f>
        <v>2017</v>
      </c>
      <c r="L2421" s="1">
        <f>H2421-(TEXT(I2421,"YYYY")-TEXT(J2421,"YYYY"))</f>
        <v>117</v>
      </c>
      <c r="M2421" s="1" t="s">
        <v>79</v>
      </c>
      <c r="N2421" s="20" t="s">
        <v>53</v>
      </c>
    </row>
    <row r="2422" spans="10:14">
      <c r="J2422" s="1" t="s">
        <v>227</v>
      </c>
      <c r="K2422" s="20" t="str">
        <f>TEXT(J2422,"YYYY")</f>
        <v>2017</v>
      </c>
      <c r="L2422" s="1">
        <f>H2422-(TEXT(I2422,"YYYY")-TEXT(J2422,"YYYY"))</f>
        <v>117</v>
      </c>
      <c r="M2422" s="1" t="s">
        <v>60</v>
      </c>
      <c r="N2422" s="20" t="s">
        <v>53</v>
      </c>
    </row>
    <row r="2423" spans="10:14">
      <c r="J2423" s="1" t="s">
        <v>274</v>
      </c>
      <c r="K2423" s="20" t="str">
        <f>TEXT(J2423,"YYYY")</f>
        <v>2017</v>
      </c>
      <c r="L2423" s="1">
        <f>H2423-(TEXT(I2423,"YYYY")-TEXT(J2423,"YYYY"))</f>
        <v>117</v>
      </c>
      <c r="M2423" s="1" t="s">
        <v>60</v>
      </c>
      <c r="N2423" s="20" t="s">
        <v>53</v>
      </c>
    </row>
    <row r="2424" spans="10:14">
      <c r="J2424" s="1" t="s">
        <v>227</v>
      </c>
      <c r="K2424" s="20" t="str">
        <f>TEXT(J2424,"YYYY")</f>
        <v>2017</v>
      </c>
      <c r="L2424" s="1">
        <f>H2424-(TEXT(I2424,"YYYY")-TEXT(J2424,"YYYY"))</f>
        <v>117</v>
      </c>
      <c r="M2424" s="1" t="s">
        <v>79</v>
      </c>
      <c r="N2424" s="20" t="s">
        <v>53</v>
      </c>
    </row>
    <row r="2425" spans="10:14">
      <c r="J2425" s="1" t="s">
        <v>4232</v>
      </c>
      <c r="K2425" s="20" t="str">
        <f>TEXT(J2425,"YYYY")</f>
        <v>2017</v>
      </c>
      <c r="L2425" s="1">
        <f>H2425-(TEXT(I2425,"YYYY")-TEXT(J2425,"YYYY"))</f>
        <v>117</v>
      </c>
      <c r="M2425" s="1" t="s">
        <v>60</v>
      </c>
      <c r="N2425" s="20" t="s">
        <v>53</v>
      </c>
    </row>
    <row r="2426" spans="10:14">
      <c r="J2426" s="1" t="s">
        <v>3404</v>
      </c>
      <c r="K2426" s="20" t="str">
        <f>TEXT(J2426,"YYYY")</f>
        <v>2017</v>
      </c>
      <c r="L2426" s="1">
        <f>H2426-(TEXT(I2426,"YYYY")-TEXT(J2426,"YYYY"))</f>
        <v>117</v>
      </c>
      <c r="M2426" s="1" t="s">
        <v>60</v>
      </c>
      <c r="N2426" s="20" t="s">
        <v>53</v>
      </c>
    </row>
    <row r="2427" spans="10:14">
      <c r="J2427" s="1" t="s">
        <v>520</v>
      </c>
      <c r="K2427" s="20" t="str">
        <f>TEXT(J2427,"YYYY")</f>
        <v>2017</v>
      </c>
      <c r="L2427" s="1">
        <f>H2427-(TEXT(I2427,"YYYY")-TEXT(J2427,"YYYY"))</f>
        <v>117</v>
      </c>
      <c r="M2427" s="1" t="s">
        <v>60</v>
      </c>
      <c r="N2427" s="20" t="s">
        <v>53</v>
      </c>
    </row>
    <row r="2428" spans="10:14">
      <c r="J2428" s="1" t="s">
        <v>4969</v>
      </c>
      <c r="K2428" s="20" t="str">
        <f>TEXT(J2428,"YYYY")</f>
        <v>2017</v>
      </c>
      <c r="L2428" s="1">
        <f>H2428-(TEXT(I2428,"YYYY")-TEXT(J2428,"YYYY"))</f>
        <v>117</v>
      </c>
      <c r="M2428" s="1" t="s">
        <v>79</v>
      </c>
      <c r="N2428" s="20" t="s">
        <v>53</v>
      </c>
    </row>
    <row r="2429" spans="10:14">
      <c r="J2429" s="1" t="s">
        <v>4993</v>
      </c>
      <c r="K2429" s="20" t="str">
        <f>TEXT(J2429,"YYYY")</f>
        <v>2017</v>
      </c>
      <c r="L2429" s="1">
        <f>H2429-(TEXT(I2429,"YYYY")-TEXT(J2429,"YYYY"))</f>
        <v>117</v>
      </c>
      <c r="M2429" s="1" t="s">
        <v>79</v>
      </c>
      <c r="N2429" s="20" t="s">
        <v>53</v>
      </c>
    </row>
    <row r="2430" spans="10:14">
      <c r="J2430" s="1" t="s">
        <v>4372</v>
      </c>
      <c r="K2430" s="20" t="str">
        <f>TEXT(J2430,"YYYY")</f>
        <v>2017</v>
      </c>
      <c r="L2430" s="1">
        <f>H2430-(TEXT(I2430,"YYYY")-TEXT(J2430,"YYYY"))</f>
        <v>117</v>
      </c>
      <c r="M2430" s="1" t="s">
        <v>60</v>
      </c>
      <c r="N2430" s="20" t="s">
        <v>53</v>
      </c>
    </row>
    <row r="2431" spans="10:14">
      <c r="J2431" s="1" t="s">
        <v>2091</v>
      </c>
      <c r="K2431" s="20" t="str">
        <f>TEXT(J2431,"YYYY")</f>
        <v>2017</v>
      </c>
      <c r="L2431" s="1">
        <f>H2431-(TEXT(I2431,"YYYY")-TEXT(J2431,"YYYY"))</f>
        <v>117</v>
      </c>
      <c r="M2431" s="1" t="s">
        <v>79</v>
      </c>
      <c r="N2431" s="20" t="s">
        <v>53</v>
      </c>
    </row>
    <row r="2432" spans="10:14">
      <c r="J2432" s="1" t="s">
        <v>5075</v>
      </c>
      <c r="K2432" s="20" t="str">
        <f>TEXT(J2432,"YYYY")</f>
        <v>2017</v>
      </c>
      <c r="L2432" s="1">
        <f>H2432-(TEXT(I2432,"YYYY")-TEXT(J2432,"YYYY"))</f>
        <v>117</v>
      </c>
      <c r="M2432" s="1" t="s">
        <v>79</v>
      </c>
      <c r="N2432" s="20" t="s">
        <v>53</v>
      </c>
    </row>
    <row r="2433" spans="10:14">
      <c r="J2433" s="1" t="s">
        <v>5140</v>
      </c>
      <c r="K2433" s="20" t="str">
        <f>TEXT(J2433,"YYYY")</f>
        <v>2017</v>
      </c>
      <c r="L2433" s="1">
        <f>H2433-(TEXT(I2433,"YYYY")-TEXT(J2433,"YYYY"))</f>
        <v>117</v>
      </c>
      <c r="M2433" s="1" t="s">
        <v>60</v>
      </c>
      <c r="N2433" s="20" t="s">
        <v>53</v>
      </c>
    </row>
    <row r="2434" spans="10:14">
      <c r="J2434" s="1" t="s">
        <v>496</v>
      </c>
      <c r="K2434" s="20" t="str">
        <f>TEXT(J2434,"YYYY")</f>
        <v>2017</v>
      </c>
      <c r="L2434" s="1">
        <f>H2434-(TEXT(I2434,"YYYY")-TEXT(J2434,"YYYY"))</f>
        <v>117</v>
      </c>
      <c r="M2434" s="1" t="s">
        <v>60</v>
      </c>
      <c r="N2434" s="20" t="s">
        <v>53</v>
      </c>
    </row>
    <row r="2435" spans="10:14">
      <c r="J2435" s="1" t="s">
        <v>395</v>
      </c>
      <c r="K2435" s="20" t="str">
        <f>TEXT(J2435,"YYYY")</f>
        <v>2017</v>
      </c>
      <c r="L2435" s="1">
        <f>H2435-(TEXT(I2435,"YYYY")-TEXT(J2435,"YYYY"))</f>
        <v>117</v>
      </c>
      <c r="M2435" s="1" t="s">
        <v>60</v>
      </c>
      <c r="N2435" s="20" t="s">
        <v>53</v>
      </c>
    </row>
    <row r="2436" spans="10:14">
      <c r="J2436" s="1" t="s">
        <v>5167</v>
      </c>
      <c r="K2436" s="20" t="str">
        <f>TEXT(J2436,"YYYY")</f>
        <v>2017</v>
      </c>
      <c r="L2436" s="1">
        <f>H2436-(TEXT(I2436,"YYYY")-TEXT(J2436,"YYYY"))</f>
        <v>117</v>
      </c>
      <c r="M2436" s="1" t="s">
        <v>60</v>
      </c>
      <c r="N2436" s="20" t="s">
        <v>53</v>
      </c>
    </row>
    <row r="2437" spans="10:14">
      <c r="J2437" s="1" t="s">
        <v>236</v>
      </c>
      <c r="K2437" s="20" t="str">
        <f>TEXT(J2437,"YYYY")</f>
        <v>2017</v>
      </c>
      <c r="L2437" s="1">
        <f>H2437-(TEXT(I2437,"YYYY")-TEXT(J2437,"YYYY"))</f>
        <v>117</v>
      </c>
      <c r="M2437" s="1" t="s">
        <v>60</v>
      </c>
      <c r="N2437" s="20" t="s">
        <v>53</v>
      </c>
    </row>
    <row r="2438" spans="10:14">
      <c r="J2438" s="1" t="s">
        <v>236</v>
      </c>
      <c r="K2438" s="20" t="str">
        <f>TEXT(J2438,"YYYY")</f>
        <v>2017</v>
      </c>
      <c r="L2438" s="1">
        <f>H2438-(TEXT(I2438,"YYYY")-TEXT(J2438,"YYYY"))</f>
        <v>117</v>
      </c>
      <c r="M2438" s="1" t="s">
        <v>79</v>
      </c>
      <c r="N2438" s="20" t="s">
        <v>53</v>
      </c>
    </row>
    <row r="2439" spans="10:14">
      <c r="J2439" s="1" t="s">
        <v>4977</v>
      </c>
      <c r="K2439" s="20" t="str">
        <f>TEXT(J2439,"YYYY")</f>
        <v>2017</v>
      </c>
      <c r="L2439" s="1">
        <f>H2439-(TEXT(I2439,"YYYY")-TEXT(J2439,"YYYY"))</f>
        <v>117</v>
      </c>
      <c r="M2439" s="1" t="s">
        <v>79</v>
      </c>
      <c r="N2439" s="20" t="s">
        <v>53</v>
      </c>
    </row>
    <row r="2440" spans="10:14">
      <c r="J2440" s="1" t="s">
        <v>2916</v>
      </c>
      <c r="K2440" s="20" t="str">
        <f>TEXT(J2440,"YYYY")</f>
        <v>2017</v>
      </c>
      <c r="L2440" s="1">
        <f>H2440-(TEXT(I2440,"YYYY")-TEXT(J2440,"YYYY"))</f>
        <v>117</v>
      </c>
      <c r="M2440" s="1" t="s">
        <v>60</v>
      </c>
      <c r="N2440" s="20" t="s">
        <v>53</v>
      </c>
    </row>
    <row r="2441" spans="10:14">
      <c r="J2441" s="1" t="s">
        <v>5078</v>
      </c>
      <c r="K2441" s="20" t="str">
        <f>TEXT(J2441,"YYYY")</f>
        <v>2017</v>
      </c>
      <c r="L2441" s="1">
        <f>H2441-(TEXT(I2441,"YYYY")-TEXT(J2441,"YYYY"))</f>
        <v>117</v>
      </c>
      <c r="M2441" s="1" t="s">
        <v>60</v>
      </c>
      <c r="N2441" s="20" t="s">
        <v>53</v>
      </c>
    </row>
    <row r="2442" spans="10:14">
      <c r="J2442" s="1" t="s">
        <v>4192</v>
      </c>
      <c r="K2442" s="20" t="str">
        <f>TEXT(J2442,"YYYY")</f>
        <v>2017</v>
      </c>
      <c r="L2442" s="1">
        <f>H2442-(TEXT(I2442,"YYYY")-TEXT(J2442,"YYYY"))</f>
        <v>117</v>
      </c>
      <c r="M2442" s="1" t="s">
        <v>79</v>
      </c>
      <c r="N2442" s="20" t="s">
        <v>53</v>
      </c>
    </row>
    <row r="2443" spans="10:14">
      <c r="J2443" s="1" t="s">
        <v>152</v>
      </c>
      <c r="K2443" s="20" t="str">
        <f>TEXT(J2443,"YYYY")</f>
        <v>2017</v>
      </c>
      <c r="L2443" s="1">
        <f>H2443-(TEXT(I2443,"YYYY")-TEXT(J2443,"YYYY"))</f>
        <v>117</v>
      </c>
      <c r="M2443" s="1" t="s">
        <v>79</v>
      </c>
      <c r="N2443" s="20" t="s">
        <v>53</v>
      </c>
    </row>
    <row r="2444" spans="10:14">
      <c r="J2444" s="1" t="s">
        <v>5289</v>
      </c>
      <c r="K2444" s="20" t="str">
        <f>TEXT(J2444,"YYYY")</f>
        <v>2017</v>
      </c>
      <c r="L2444" s="1">
        <f>H2444-(TEXT(I2444,"YYYY")-TEXT(J2444,"YYYY"))</f>
        <v>117</v>
      </c>
      <c r="M2444" s="1" t="s">
        <v>60</v>
      </c>
      <c r="N2444" s="20" t="s">
        <v>53</v>
      </c>
    </row>
    <row r="2445" spans="10:14">
      <c r="J2445" s="1" t="s">
        <v>2486</v>
      </c>
      <c r="K2445" s="20" t="str">
        <f>TEXT(J2445,"YYYY")</f>
        <v>2017</v>
      </c>
      <c r="L2445" s="1">
        <f>H2445-(TEXT(I2445,"YYYY")-TEXT(J2445,"YYYY"))</f>
        <v>117</v>
      </c>
      <c r="M2445" s="1" t="s">
        <v>79</v>
      </c>
      <c r="N2445" s="20" t="s">
        <v>53</v>
      </c>
    </row>
    <row r="2446" spans="10:14">
      <c r="J2446" s="1" t="s">
        <v>3630</v>
      </c>
      <c r="K2446" s="20" t="str">
        <f>TEXT(J2446,"YYYY")</f>
        <v>2017</v>
      </c>
      <c r="L2446" s="1">
        <f>H2446-(TEXT(I2446,"YYYY")-TEXT(J2446,"YYYY"))</f>
        <v>117</v>
      </c>
      <c r="M2446" s="1" t="s">
        <v>79</v>
      </c>
      <c r="N2446" s="20" t="s">
        <v>53</v>
      </c>
    </row>
    <row r="2447" spans="10:14">
      <c r="J2447" s="1" t="s">
        <v>5354</v>
      </c>
      <c r="K2447" s="20" t="str">
        <f>TEXT(J2447,"YYYY")</f>
        <v>2017</v>
      </c>
      <c r="L2447" s="1">
        <f>H2447-(TEXT(I2447,"YYYY")-TEXT(J2447,"YYYY"))</f>
        <v>117</v>
      </c>
      <c r="M2447" s="1" t="s">
        <v>79</v>
      </c>
      <c r="N2447" s="20" t="s">
        <v>53</v>
      </c>
    </row>
    <row r="2448" spans="10:14">
      <c r="J2448" s="1" t="s">
        <v>1286</v>
      </c>
      <c r="K2448" s="20" t="str">
        <f>TEXT(J2448,"YYYY")</f>
        <v>2017</v>
      </c>
      <c r="L2448" s="1">
        <f>H2448-(TEXT(I2448,"YYYY")-TEXT(J2448,"YYYY"))</f>
        <v>117</v>
      </c>
      <c r="M2448" s="1" t="s">
        <v>60</v>
      </c>
      <c r="N2448" s="20" t="s">
        <v>53</v>
      </c>
    </row>
    <row r="2449" spans="10:14">
      <c r="J2449" s="1" t="s">
        <v>1212</v>
      </c>
      <c r="K2449" s="20" t="str">
        <f>TEXT(J2449,"YYYY")</f>
        <v>2017</v>
      </c>
      <c r="L2449" s="1">
        <f>H2449-(TEXT(I2449,"YYYY")-TEXT(J2449,"YYYY"))</f>
        <v>117</v>
      </c>
      <c r="M2449" s="1" t="s">
        <v>60</v>
      </c>
      <c r="N2449" s="20" t="s">
        <v>53</v>
      </c>
    </row>
    <row r="2450" spans="10:14">
      <c r="J2450" s="1" t="s">
        <v>1286</v>
      </c>
      <c r="K2450" s="20" t="str">
        <f>TEXT(J2450,"YYYY")</f>
        <v>2017</v>
      </c>
      <c r="L2450" s="1">
        <f>H2450-(TEXT(I2450,"YYYY")-TEXT(J2450,"YYYY"))</f>
        <v>117</v>
      </c>
      <c r="M2450" s="1" t="s">
        <v>79</v>
      </c>
      <c r="N2450" s="20" t="s">
        <v>53</v>
      </c>
    </row>
    <row r="2451" spans="10:14">
      <c r="J2451" s="1" t="s">
        <v>5363</v>
      </c>
      <c r="K2451" s="20" t="str">
        <f>TEXT(J2451,"YYYY")</f>
        <v>2017</v>
      </c>
      <c r="L2451" s="1">
        <f>H2451-(TEXT(I2451,"YYYY")-TEXT(J2451,"YYYY"))</f>
        <v>117</v>
      </c>
      <c r="M2451" s="1"/>
      <c r="N2451" s="20" t="s">
        <v>53</v>
      </c>
    </row>
    <row r="2452" spans="10:14">
      <c r="J2452" s="1" t="s">
        <v>5471</v>
      </c>
      <c r="K2452" s="20" t="str">
        <f>TEXT(J2452,"YYYY")</f>
        <v>2017</v>
      </c>
      <c r="L2452" s="1">
        <f>H2452-(TEXT(I2452,"YYYY")-TEXT(J2452,"YYYY"))</f>
        <v>117</v>
      </c>
      <c r="M2452" s="1" t="s">
        <v>79</v>
      </c>
      <c r="N2452" s="20" t="s">
        <v>53</v>
      </c>
    </row>
    <row r="2453" spans="10:14">
      <c r="J2453" s="1" t="s">
        <v>1286</v>
      </c>
      <c r="K2453" s="20" t="str">
        <f>TEXT(J2453,"YYYY")</f>
        <v>2017</v>
      </c>
      <c r="L2453" s="1">
        <f>H2453-(TEXT(I2453,"YYYY")-TEXT(J2453,"YYYY"))</f>
        <v>117</v>
      </c>
      <c r="M2453" s="1" t="s">
        <v>60</v>
      </c>
      <c r="N2453" s="20" t="s">
        <v>53</v>
      </c>
    </row>
    <row r="2454" spans="10:14">
      <c r="J2454" s="1" t="s">
        <v>1286</v>
      </c>
      <c r="K2454" s="20" t="str">
        <f>TEXT(J2454,"YYYY")</f>
        <v>2017</v>
      </c>
      <c r="L2454" s="1">
        <f>H2454-(TEXT(I2454,"YYYY")-TEXT(J2454,"YYYY"))</f>
        <v>117</v>
      </c>
      <c r="M2454" s="1" t="s">
        <v>60</v>
      </c>
      <c r="N2454" s="20" t="s">
        <v>53</v>
      </c>
    </row>
    <row r="2455" spans="10:14">
      <c r="J2455" s="1" t="s">
        <v>274</v>
      </c>
      <c r="K2455" s="20" t="str">
        <f>TEXT(J2455,"YYYY")</f>
        <v>2017</v>
      </c>
      <c r="L2455" s="1">
        <f>H2455-(TEXT(I2455,"YYYY")-TEXT(J2455,"YYYY"))</f>
        <v>117</v>
      </c>
      <c r="M2455" s="1" t="s">
        <v>60</v>
      </c>
      <c r="N2455" s="20" t="s">
        <v>53</v>
      </c>
    </row>
    <row r="2456" spans="10:14">
      <c r="J2456" s="1" t="s">
        <v>1212</v>
      </c>
      <c r="K2456" s="20" t="str">
        <f>TEXT(J2456,"YYYY")</f>
        <v>2017</v>
      </c>
      <c r="L2456" s="1">
        <f>H2456-(TEXT(I2456,"YYYY")-TEXT(J2456,"YYYY"))</f>
        <v>117</v>
      </c>
      <c r="M2456" s="1" t="s">
        <v>79</v>
      </c>
      <c r="N2456" s="20" t="s">
        <v>53</v>
      </c>
    </row>
    <row r="2457" spans="10:14">
      <c r="J2457" s="1" t="s">
        <v>1598</v>
      </c>
      <c r="K2457" s="20" t="str">
        <f>TEXT(J2457,"YYYY")</f>
        <v>2017</v>
      </c>
      <c r="L2457" s="1">
        <f>H2457-(TEXT(I2457,"YYYY")-TEXT(J2457,"YYYY"))</f>
        <v>117</v>
      </c>
      <c r="M2457" s="1" t="s">
        <v>60</v>
      </c>
      <c r="N2457" s="20" t="s">
        <v>53</v>
      </c>
    </row>
    <row r="2458" spans="10:14">
      <c r="J2458" s="1" t="s">
        <v>4969</v>
      </c>
      <c r="K2458" s="20" t="str">
        <f>TEXT(J2458,"YYYY")</f>
        <v>2017</v>
      </c>
      <c r="L2458" s="1">
        <f>H2458-(TEXT(I2458,"YYYY")-TEXT(J2458,"YYYY"))</f>
        <v>117</v>
      </c>
      <c r="M2458" s="1" t="s">
        <v>60</v>
      </c>
      <c r="N2458" s="20" t="s">
        <v>53</v>
      </c>
    </row>
    <row r="2459" spans="10:14">
      <c r="J2459" s="1" t="s">
        <v>5521</v>
      </c>
      <c r="K2459" s="20" t="str">
        <f>TEXT(J2459,"YYYY")</f>
        <v>2017</v>
      </c>
      <c r="L2459" s="1">
        <f>H2459-(TEXT(I2459,"YYYY")-TEXT(J2459,"YYYY"))</f>
        <v>117</v>
      </c>
      <c r="M2459" s="1" t="s">
        <v>60</v>
      </c>
      <c r="N2459" s="20" t="s">
        <v>53</v>
      </c>
    </row>
    <row r="2460" spans="10:14">
      <c r="J2460" s="1" t="s">
        <v>1212</v>
      </c>
      <c r="K2460" s="20" t="str">
        <f>TEXT(J2460,"YYYY")</f>
        <v>2017</v>
      </c>
      <c r="L2460" s="1">
        <f>H2460-(TEXT(I2460,"YYYY")-TEXT(J2460,"YYYY"))</f>
        <v>117</v>
      </c>
      <c r="M2460" s="1" t="s">
        <v>60</v>
      </c>
      <c r="N2460" s="20" t="s">
        <v>53</v>
      </c>
    </row>
    <row r="2461" spans="10:14">
      <c r="J2461" s="1" t="s">
        <v>1286</v>
      </c>
      <c r="K2461" s="20" t="str">
        <f>TEXT(J2461,"YYYY")</f>
        <v>2017</v>
      </c>
      <c r="L2461" s="1">
        <f>H2461-(TEXT(I2461,"YYYY")-TEXT(J2461,"YYYY"))</f>
        <v>117</v>
      </c>
      <c r="M2461" s="1" t="s">
        <v>60</v>
      </c>
      <c r="N2461" s="20" t="s">
        <v>53</v>
      </c>
    </row>
    <row r="2462" spans="10:14">
      <c r="J2462" s="1" t="s">
        <v>1286</v>
      </c>
      <c r="K2462" s="20" t="str">
        <f>TEXT(J2462,"YYYY")</f>
        <v>2017</v>
      </c>
      <c r="L2462" s="1">
        <f>H2462-(TEXT(I2462,"YYYY")-TEXT(J2462,"YYYY"))</f>
        <v>117</v>
      </c>
      <c r="M2462" s="1" t="s">
        <v>79</v>
      </c>
      <c r="N2462" s="20" t="s">
        <v>53</v>
      </c>
    </row>
    <row r="2463" spans="10:14">
      <c r="J2463" s="1" t="s">
        <v>274</v>
      </c>
      <c r="K2463" s="20" t="str">
        <f>TEXT(J2463,"YYYY")</f>
        <v>2017</v>
      </c>
      <c r="L2463" s="1">
        <f>H2463-(TEXT(I2463,"YYYY")-TEXT(J2463,"YYYY"))</f>
        <v>117</v>
      </c>
      <c r="M2463" s="1" t="s">
        <v>60</v>
      </c>
      <c r="N2463" s="20" t="s">
        <v>53</v>
      </c>
    </row>
    <row r="2464" spans="10:14">
      <c r="J2464" s="1" t="s">
        <v>5572</v>
      </c>
      <c r="K2464" s="20" t="str">
        <f>TEXT(J2464,"YYYY")</f>
        <v>2017</v>
      </c>
      <c r="L2464" s="1">
        <f>H2464-(TEXT(I2464,"YYYY")-TEXT(J2464,"YYYY"))</f>
        <v>117</v>
      </c>
      <c r="M2464" s="1" t="s">
        <v>60</v>
      </c>
      <c r="N2464" s="20" t="s">
        <v>53</v>
      </c>
    </row>
    <row r="2465" spans="10:14">
      <c r="J2465" s="1" t="s">
        <v>274</v>
      </c>
      <c r="K2465" s="20" t="str">
        <f>TEXT(J2465,"YYYY")</f>
        <v>2017</v>
      </c>
      <c r="L2465" s="1">
        <f>H2465-(TEXT(I2465,"YYYY")-TEXT(J2465,"YYYY"))</f>
        <v>117</v>
      </c>
      <c r="M2465" s="1" t="s">
        <v>60</v>
      </c>
      <c r="N2465" s="20" t="s">
        <v>53</v>
      </c>
    </row>
    <row r="2466" spans="10:14">
      <c r="J2466" s="1" t="s">
        <v>2368</v>
      </c>
      <c r="K2466" s="20" t="str">
        <f>TEXT(J2466,"YYYY")</f>
        <v>2017</v>
      </c>
      <c r="L2466" s="1">
        <f>H2466-(TEXT(I2466,"YYYY")-TEXT(J2466,"YYYY"))</f>
        <v>117</v>
      </c>
      <c r="M2466" s="1" t="s">
        <v>79</v>
      </c>
      <c r="N2466" s="20" t="s">
        <v>53</v>
      </c>
    </row>
    <row r="2467" spans="10:14">
      <c r="J2467" s="1" t="s">
        <v>740</v>
      </c>
      <c r="K2467" s="20" t="str">
        <f>TEXT(J2467,"YYYY")</f>
        <v>2017</v>
      </c>
      <c r="L2467" s="1">
        <f>H2467-(TEXT(I2467,"YYYY")-TEXT(J2467,"YYYY"))</f>
        <v>117</v>
      </c>
      <c r="M2467" s="1" t="s">
        <v>60</v>
      </c>
      <c r="N2467" s="20" t="s">
        <v>53</v>
      </c>
    </row>
    <row r="2468" spans="10:14">
      <c r="J2468" s="1" t="s">
        <v>5717</v>
      </c>
      <c r="K2468" s="20" t="str">
        <f>TEXT(J2468,"YYYY")</f>
        <v>2017</v>
      </c>
      <c r="L2468" s="1">
        <f>H2468-(TEXT(I2468,"YYYY")-TEXT(J2468,"YYYY"))</f>
        <v>117</v>
      </c>
      <c r="M2468" s="1" t="s">
        <v>79</v>
      </c>
      <c r="N2468" s="20" t="s">
        <v>53</v>
      </c>
    </row>
    <row r="2469" spans="10:14">
      <c r="J2469" s="1" t="s">
        <v>5717</v>
      </c>
      <c r="K2469" s="20" t="str">
        <f>TEXT(J2469,"YYYY")</f>
        <v>2017</v>
      </c>
      <c r="L2469" s="1">
        <f>H2469-(TEXT(I2469,"YYYY")-TEXT(J2469,"YYYY"))</f>
        <v>117</v>
      </c>
      <c r="M2469" s="1" t="s">
        <v>79</v>
      </c>
      <c r="N2469" s="20" t="s">
        <v>53</v>
      </c>
    </row>
    <row r="2470" spans="10:14">
      <c r="J2470" s="1" t="s">
        <v>274</v>
      </c>
      <c r="K2470" s="20" t="str">
        <f>TEXT(J2470,"YYYY")</f>
        <v>2017</v>
      </c>
      <c r="L2470" s="1">
        <f>H2470-(TEXT(I2470,"YYYY")-TEXT(J2470,"YYYY"))</f>
        <v>117</v>
      </c>
      <c r="M2470" s="1" t="s">
        <v>79</v>
      </c>
      <c r="N2470" s="20" t="s">
        <v>53</v>
      </c>
    </row>
    <row r="2471" spans="10:14">
      <c r="J2471" s="1" t="s">
        <v>5723</v>
      </c>
      <c r="K2471" s="20" t="str">
        <f>TEXT(J2471,"YYYY")</f>
        <v>2017</v>
      </c>
      <c r="L2471" s="1">
        <f>H2471-(TEXT(I2471,"YYYY")-TEXT(J2471,"YYYY"))</f>
        <v>117</v>
      </c>
      <c r="M2471" s="1"/>
      <c r="N2471" s="20" t="s">
        <v>53</v>
      </c>
    </row>
    <row r="2472" spans="10:14">
      <c r="J2472" s="1" t="s">
        <v>227</v>
      </c>
      <c r="K2472" s="20" t="str">
        <f>TEXT(J2472,"YYYY")</f>
        <v>2017</v>
      </c>
      <c r="L2472" s="1">
        <f>H2472-(TEXT(I2472,"YYYY")-TEXT(J2472,"YYYY"))</f>
        <v>117</v>
      </c>
      <c r="M2472" s="1" t="s">
        <v>60</v>
      </c>
      <c r="N2472" s="20" t="s">
        <v>53</v>
      </c>
    </row>
    <row r="2473" spans="10:14">
      <c r="J2473" s="1" t="s">
        <v>496</v>
      </c>
      <c r="K2473" s="20" t="str">
        <f>TEXT(J2473,"YYYY")</f>
        <v>2017</v>
      </c>
      <c r="L2473" s="1">
        <f>H2473-(TEXT(I2473,"YYYY")-TEXT(J2473,"YYYY"))</f>
        <v>117</v>
      </c>
      <c r="M2473" s="1" t="s">
        <v>60</v>
      </c>
      <c r="N2473" s="20" t="s">
        <v>53</v>
      </c>
    </row>
    <row r="2474" spans="10:14">
      <c r="J2474" s="1" t="s">
        <v>2091</v>
      </c>
      <c r="K2474" s="20" t="str">
        <f>TEXT(J2474,"YYYY")</f>
        <v>2017</v>
      </c>
      <c r="L2474" s="1">
        <f>H2474-(TEXT(I2474,"YYYY")-TEXT(J2474,"YYYY"))</f>
        <v>117</v>
      </c>
      <c r="M2474" s="1" t="s">
        <v>60</v>
      </c>
      <c r="N2474" s="20" t="s">
        <v>53</v>
      </c>
    </row>
    <row r="2475" spans="10:14">
      <c r="J2475" s="1" t="s">
        <v>2091</v>
      </c>
      <c r="K2475" s="20" t="str">
        <f>TEXT(J2475,"YYYY")</f>
        <v>2017</v>
      </c>
      <c r="L2475" s="1">
        <f>H2475-(TEXT(I2475,"YYYY")-TEXT(J2475,"YYYY"))</f>
        <v>117</v>
      </c>
      <c r="M2475" s="1" t="s">
        <v>79</v>
      </c>
      <c r="N2475" s="20" t="s">
        <v>53</v>
      </c>
    </row>
    <row r="2476" spans="10:14">
      <c r="J2476" s="1" t="s">
        <v>496</v>
      </c>
      <c r="K2476" s="20" t="str">
        <f>TEXT(J2476,"YYYY")</f>
        <v>2017</v>
      </c>
      <c r="L2476" s="1">
        <f>H2476-(TEXT(I2476,"YYYY")-TEXT(J2476,"YYYY"))</f>
        <v>117</v>
      </c>
      <c r="M2476" s="1" t="s">
        <v>60</v>
      </c>
      <c r="N2476" s="20" t="s">
        <v>53</v>
      </c>
    </row>
    <row r="2477" spans="10:14">
      <c r="J2477" s="1" t="s">
        <v>1286</v>
      </c>
      <c r="K2477" s="20" t="str">
        <f>TEXT(J2477,"YYYY")</f>
        <v>2017</v>
      </c>
      <c r="L2477" s="1">
        <f>H2477-(TEXT(I2477,"YYYY")-TEXT(J2477,"YYYY"))</f>
        <v>117</v>
      </c>
      <c r="M2477" s="1" t="s">
        <v>79</v>
      </c>
      <c r="N2477" s="20" t="s">
        <v>53</v>
      </c>
    </row>
    <row r="2478" spans="10:14">
      <c r="J2478" s="1" t="s">
        <v>1286</v>
      </c>
      <c r="K2478" s="20" t="str">
        <f>TEXT(J2478,"YYYY")</f>
        <v>2017</v>
      </c>
      <c r="L2478" s="1">
        <f>H2478-(TEXT(I2478,"YYYY")-TEXT(J2478,"YYYY"))</f>
        <v>117</v>
      </c>
      <c r="M2478" s="1" t="s">
        <v>60</v>
      </c>
      <c r="N2478" s="20" t="s">
        <v>53</v>
      </c>
    </row>
    <row r="2479" spans="10:14">
      <c r="J2479" s="1" t="s">
        <v>241</v>
      </c>
      <c r="K2479" s="20" t="str">
        <f>TEXT(J2479,"YYYY")</f>
        <v>2017</v>
      </c>
      <c r="L2479" s="1">
        <f>H2479-(TEXT(I2479,"YYYY")-TEXT(J2479,"YYYY"))</f>
        <v>117</v>
      </c>
      <c r="M2479" s="1" t="s">
        <v>60</v>
      </c>
      <c r="N2479" s="20" t="s">
        <v>53</v>
      </c>
    </row>
    <row r="2480" spans="10:14">
      <c r="J2480" s="1" t="s">
        <v>1212</v>
      </c>
      <c r="K2480" s="20" t="str">
        <f>TEXT(J2480,"YYYY")</f>
        <v>2017</v>
      </c>
      <c r="L2480" s="1">
        <f>H2480-(TEXT(I2480,"YYYY")-TEXT(J2480,"YYYY"))</f>
        <v>117</v>
      </c>
      <c r="M2480" s="1" t="s">
        <v>60</v>
      </c>
      <c r="N2480" s="20" t="s">
        <v>53</v>
      </c>
    </row>
    <row r="2481" spans="10:14">
      <c r="J2481" s="1" t="s">
        <v>84</v>
      </c>
      <c r="K2481" s="20" t="str">
        <f>TEXT(J2481,"YYYY")</f>
        <v>2017</v>
      </c>
      <c r="L2481" s="1">
        <f>H2481-(TEXT(I2481,"YYYY")-TEXT(J2481,"YYYY"))</f>
        <v>117</v>
      </c>
      <c r="M2481" s="1" t="s">
        <v>60</v>
      </c>
      <c r="N2481" s="20" t="s">
        <v>53</v>
      </c>
    </row>
    <row r="2482" spans="10:14">
      <c r="J2482" s="1" t="s">
        <v>84</v>
      </c>
      <c r="K2482" s="20" t="str">
        <f>TEXT(J2482,"YYYY")</f>
        <v>2017</v>
      </c>
      <c r="L2482" s="1">
        <f>H2482-(TEXT(I2482,"YYYY")-TEXT(J2482,"YYYY"))</f>
        <v>117</v>
      </c>
      <c r="M2482" s="1" t="s">
        <v>79</v>
      </c>
      <c r="N2482" s="20" t="s">
        <v>53</v>
      </c>
    </row>
    <row r="2483" spans="10:14">
      <c r="J2483" s="1" t="s">
        <v>1741</v>
      </c>
      <c r="K2483" s="20" t="str">
        <f>TEXT(J2483,"YYYY")</f>
        <v>2017</v>
      </c>
      <c r="L2483" s="1">
        <f>H2483-(TEXT(I2483,"YYYY")-TEXT(J2483,"YYYY"))</f>
        <v>117</v>
      </c>
      <c r="M2483" s="1" t="s">
        <v>79</v>
      </c>
      <c r="N2483" s="20" t="s">
        <v>53</v>
      </c>
    </row>
    <row r="2484" spans="10:14">
      <c r="J2484" s="1" t="s">
        <v>445</v>
      </c>
      <c r="K2484" s="20" t="str">
        <f>TEXT(J2484,"YYYY")</f>
        <v>2017</v>
      </c>
      <c r="L2484" s="1">
        <f>H2484-(TEXT(I2484,"YYYY")-TEXT(J2484,"YYYY"))</f>
        <v>117</v>
      </c>
      <c r="M2484" s="1" t="s">
        <v>60</v>
      </c>
      <c r="N2484" s="20" t="s">
        <v>53</v>
      </c>
    </row>
    <row r="2485" spans="10:14">
      <c r="J2485" s="1" t="s">
        <v>4373</v>
      </c>
      <c r="K2485" s="20" t="str">
        <f>TEXT(J2485,"YYYY")</f>
        <v>2017</v>
      </c>
      <c r="L2485" s="1">
        <f>H2485-(TEXT(I2485,"YYYY")-TEXT(J2485,"YYYY"))</f>
        <v>117</v>
      </c>
      <c r="M2485" s="1" t="s">
        <v>60</v>
      </c>
      <c r="N2485" s="20" t="s">
        <v>53</v>
      </c>
    </row>
    <row r="2486" spans="10:14">
      <c r="J2486" s="1" t="s">
        <v>5462</v>
      </c>
      <c r="K2486" s="20" t="str">
        <f>TEXT(J2486,"YYYY")</f>
        <v>2017</v>
      </c>
      <c r="L2486" s="1">
        <f>H2486-(TEXT(I2486,"YYYY")-TEXT(J2486,"YYYY"))</f>
        <v>117</v>
      </c>
      <c r="M2486" s="1" t="s">
        <v>60</v>
      </c>
      <c r="N2486" s="20" t="s">
        <v>53</v>
      </c>
    </row>
    <row r="2487" spans="10:14">
      <c r="J2487" s="1" t="s">
        <v>84</v>
      </c>
      <c r="K2487" s="20" t="str">
        <f>TEXT(J2487,"YYYY")</f>
        <v>2017</v>
      </c>
      <c r="L2487" s="1">
        <f>H2487-(TEXT(I2487,"YYYY")-TEXT(J2487,"YYYY"))</f>
        <v>117</v>
      </c>
      <c r="M2487" s="1" t="s">
        <v>60</v>
      </c>
      <c r="N2487" s="20" t="s">
        <v>53</v>
      </c>
    </row>
    <row r="2488" spans="10:14">
      <c r="J2488" s="1" t="s">
        <v>5981</v>
      </c>
      <c r="K2488" s="20" t="str">
        <f>TEXT(J2488,"YYYY")</f>
        <v>2017</v>
      </c>
      <c r="L2488" s="1">
        <f>H2488-(TEXT(I2488,"YYYY")-TEXT(J2488,"YYYY"))</f>
        <v>117</v>
      </c>
      <c r="M2488" s="1" t="s">
        <v>60</v>
      </c>
      <c r="N2488" s="20" t="s">
        <v>53</v>
      </c>
    </row>
    <row r="2489" spans="10:14">
      <c r="J2489" s="1" t="s">
        <v>5988</v>
      </c>
      <c r="K2489" s="20" t="str">
        <f>TEXT(J2489,"YYYY")</f>
        <v>2017</v>
      </c>
      <c r="L2489" s="1">
        <f>H2489-(TEXT(I2489,"YYYY")-TEXT(J2489,"YYYY"))</f>
        <v>117</v>
      </c>
      <c r="M2489" s="1" t="s">
        <v>60</v>
      </c>
      <c r="N2489" s="20" t="s">
        <v>53</v>
      </c>
    </row>
    <row r="2490" spans="10:14">
      <c r="J2490" s="1" t="s">
        <v>3708</v>
      </c>
      <c r="K2490" s="20" t="str">
        <f>TEXT(J2490,"YYYY")</f>
        <v>2017</v>
      </c>
      <c r="L2490" s="1">
        <f>H2490-(TEXT(I2490,"YYYY")-TEXT(J2490,"YYYY"))</f>
        <v>117</v>
      </c>
      <c r="M2490" s="1" t="s">
        <v>60</v>
      </c>
      <c r="N2490" s="20" t="s">
        <v>53</v>
      </c>
    </row>
    <row r="2491" spans="10:14">
      <c r="J2491" s="1" t="s">
        <v>496</v>
      </c>
      <c r="K2491" s="20" t="str">
        <f>TEXT(J2491,"YYYY")</f>
        <v>2017</v>
      </c>
      <c r="L2491" s="1">
        <f>H2491-(TEXT(I2491,"YYYY")-TEXT(J2491,"YYYY"))</f>
        <v>117</v>
      </c>
      <c r="M2491" s="1" t="s">
        <v>79</v>
      </c>
      <c r="N2491" s="20" t="s">
        <v>53</v>
      </c>
    </row>
    <row r="2492" spans="10:14">
      <c r="J2492" s="1" t="s">
        <v>1286</v>
      </c>
      <c r="K2492" s="20" t="str">
        <f>TEXT(J2492,"YYYY")</f>
        <v>2017</v>
      </c>
      <c r="L2492" s="1">
        <f>H2492-(TEXT(I2492,"YYYY")-TEXT(J2492,"YYYY"))</f>
        <v>117</v>
      </c>
      <c r="M2492" s="1" t="s">
        <v>79</v>
      </c>
      <c r="N2492" s="20" t="s">
        <v>53</v>
      </c>
    </row>
    <row r="2493" spans="10:14">
      <c r="J2493" s="1" t="s">
        <v>5981</v>
      </c>
      <c r="K2493" s="20" t="str">
        <f>TEXT(J2493,"YYYY")</f>
        <v>2017</v>
      </c>
      <c r="L2493" s="1">
        <f>H2493-(TEXT(I2493,"YYYY")-TEXT(J2493,"YYYY"))</f>
        <v>117</v>
      </c>
      <c r="M2493" s="1" t="s">
        <v>60</v>
      </c>
      <c r="N2493" s="20" t="s">
        <v>53</v>
      </c>
    </row>
    <row r="2494" spans="10:14">
      <c r="J2494" s="1" t="s">
        <v>236</v>
      </c>
      <c r="K2494" s="20" t="str">
        <f>TEXT(J2494,"YYYY")</f>
        <v>2017</v>
      </c>
      <c r="L2494" s="1">
        <f>H2494-(TEXT(I2494,"YYYY")-TEXT(J2494,"YYYY"))</f>
        <v>117</v>
      </c>
      <c r="M2494" s="1" t="s">
        <v>60</v>
      </c>
      <c r="N2494" s="20" t="s">
        <v>53</v>
      </c>
    </row>
    <row r="2495" spans="10:14">
      <c r="J2495" s="1" t="s">
        <v>1212</v>
      </c>
      <c r="K2495" s="20" t="str">
        <f>TEXT(J2495,"YYYY")</f>
        <v>2017</v>
      </c>
      <c r="L2495" s="1">
        <f>H2495-(TEXT(I2495,"YYYY")-TEXT(J2495,"YYYY"))</f>
        <v>117</v>
      </c>
      <c r="M2495" s="1" t="s">
        <v>60</v>
      </c>
      <c r="N2495" s="20" t="s">
        <v>53</v>
      </c>
    </row>
    <row r="2496" spans="10:14">
      <c r="J2496" s="1" t="s">
        <v>274</v>
      </c>
      <c r="K2496" s="20" t="str">
        <f>TEXT(J2496,"YYYY")</f>
        <v>2017</v>
      </c>
      <c r="L2496" s="1">
        <f>H2496-(TEXT(I2496,"YYYY")-TEXT(J2496,"YYYY"))</f>
        <v>117</v>
      </c>
      <c r="M2496" s="1" t="s">
        <v>79</v>
      </c>
      <c r="N2496" s="20" t="s">
        <v>53</v>
      </c>
    </row>
    <row r="2497" spans="10:14">
      <c r="J2497" s="1" t="s">
        <v>6034</v>
      </c>
      <c r="K2497" s="20" t="str">
        <f>TEXT(J2497,"YYYY")</f>
        <v>2017</v>
      </c>
      <c r="L2497" s="1">
        <f>H2497-(TEXT(I2497,"YYYY")-TEXT(J2497,"YYYY"))</f>
        <v>117</v>
      </c>
      <c r="M2497" s="1" t="s">
        <v>79</v>
      </c>
      <c r="N2497" s="20" t="s">
        <v>53</v>
      </c>
    </row>
    <row r="2498" spans="10:14">
      <c r="J2498" s="1" t="s">
        <v>1286</v>
      </c>
      <c r="K2498" s="20" t="str">
        <f>TEXT(J2498,"YYYY")</f>
        <v>2017</v>
      </c>
      <c r="L2498" s="1">
        <f>H2498-(TEXT(I2498,"YYYY")-TEXT(J2498,"YYYY"))</f>
        <v>117</v>
      </c>
      <c r="M2498" s="1" t="s">
        <v>60</v>
      </c>
      <c r="N2498" s="20" t="s">
        <v>53</v>
      </c>
    </row>
    <row r="2499" spans="10:14">
      <c r="J2499" s="1" t="s">
        <v>873</v>
      </c>
      <c r="K2499" s="20" t="str">
        <f>TEXT(J2499,"YYYY")</f>
        <v>2017</v>
      </c>
      <c r="L2499" s="1">
        <f>H2499-(TEXT(I2499,"YYYY")-TEXT(J2499,"YYYY"))</f>
        <v>117</v>
      </c>
      <c r="M2499" s="1" t="s">
        <v>60</v>
      </c>
      <c r="N2499" s="20" t="s">
        <v>53</v>
      </c>
    </row>
    <row r="2500" spans="10:14">
      <c r="J2500" s="1" t="s">
        <v>6046</v>
      </c>
      <c r="K2500" s="20" t="str">
        <f>TEXT(J2500,"YYYY")</f>
        <v>2017</v>
      </c>
      <c r="L2500" s="1">
        <f>H2500-(TEXT(I2500,"YYYY")-TEXT(J2500,"YYYY"))</f>
        <v>117</v>
      </c>
      <c r="M2500" s="1" t="s">
        <v>79</v>
      </c>
      <c r="N2500" s="20" t="s">
        <v>53</v>
      </c>
    </row>
    <row r="2501" spans="10:14">
      <c r="J2501" s="1" t="s">
        <v>6046</v>
      </c>
      <c r="K2501" s="20" t="str">
        <f>TEXT(J2501,"YYYY")</f>
        <v>2017</v>
      </c>
      <c r="L2501" s="1">
        <f>H2501-(TEXT(I2501,"YYYY")-TEXT(J2501,"YYYY"))</f>
        <v>117</v>
      </c>
      <c r="M2501" s="1" t="s">
        <v>79</v>
      </c>
      <c r="N2501" s="20" t="s">
        <v>53</v>
      </c>
    </row>
    <row r="2502" spans="10:14">
      <c r="J2502" s="1" t="s">
        <v>6063</v>
      </c>
      <c r="K2502" s="20" t="str">
        <f>TEXT(J2502,"YYYY")</f>
        <v>2017</v>
      </c>
      <c r="L2502" s="1">
        <f>H2502-(TEXT(I2502,"YYYY")-TEXT(J2502,"YYYY"))</f>
        <v>117</v>
      </c>
      <c r="M2502" s="1" t="s">
        <v>60</v>
      </c>
      <c r="N2502" s="20" t="s">
        <v>53</v>
      </c>
    </row>
    <row r="2503" spans="10:14">
      <c r="J2503" s="1" t="s">
        <v>4832</v>
      </c>
      <c r="K2503" s="20" t="str">
        <f>TEXT(J2503,"YYYY")</f>
        <v>2017</v>
      </c>
      <c r="L2503" s="1">
        <f>H2503-(TEXT(I2503,"YYYY")-TEXT(J2503,"YYYY"))</f>
        <v>117</v>
      </c>
      <c r="M2503" s="1" t="s">
        <v>79</v>
      </c>
      <c r="N2503" s="20" t="s">
        <v>53</v>
      </c>
    </row>
    <row r="2504" spans="10:14">
      <c r="J2504" s="1" t="s">
        <v>84</v>
      </c>
      <c r="K2504" s="20" t="str">
        <f>TEXT(J2504,"YYYY")</f>
        <v>2017</v>
      </c>
      <c r="L2504" s="1">
        <f>H2504-(TEXT(I2504,"YYYY")-TEXT(J2504,"YYYY"))</f>
        <v>117</v>
      </c>
      <c r="M2504" s="1" t="s">
        <v>60</v>
      </c>
      <c r="N2504" s="20" t="s">
        <v>53</v>
      </c>
    </row>
    <row r="2505" spans="10:14">
      <c r="J2505" s="1" t="s">
        <v>873</v>
      </c>
      <c r="K2505" s="20" t="str">
        <f>TEXT(J2505,"YYYY")</f>
        <v>2017</v>
      </c>
      <c r="L2505" s="1">
        <f>H2505-(TEXT(I2505,"YYYY")-TEXT(J2505,"YYYY"))</f>
        <v>117</v>
      </c>
      <c r="M2505" s="1" t="s">
        <v>60</v>
      </c>
      <c r="N2505" s="20" t="s">
        <v>53</v>
      </c>
    </row>
    <row r="2506" spans="10:14">
      <c r="J2506" s="1" t="s">
        <v>5462</v>
      </c>
      <c r="K2506" s="20" t="str">
        <f>TEXT(J2506,"YYYY")</f>
        <v>2017</v>
      </c>
      <c r="L2506" s="1">
        <f>H2506-(TEXT(I2506,"YYYY")-TEXT(J2506,"YYYY"))</f>
        <v>117</v>
      </c>
      <c r="M2506" s="1" t="s">
        <v>79</v>
      </c>
      <c r="N2506" s="20" t="s">
        <v>53</v>
      </c>
    </row>
    <row r="2507" spans="10:14">
      <c r="J2507" s="1" t="s">
        <v>587</v>
      </c>
      <c r="K2507" s="20" t="str">
        <f>TEXT(J2507,"YYYY")</f>
        <v>2017</v>
      </c>
      <c r="L2507" s="1">
        <f>H2507-(TEXT(I2507,"YYYY")-TEXT(J2507,"YYYY"))</f>
        <v>117</v>
      </c>
      <c r="M2507" s="1" t="s">
        <v>60</v>
      </c>
      <c r="N2507" s="20" t="s">
        <v>53</v>
      </c>
    </row>
    <row r="2508" spans="10:14">
      <c r="J2508" s="1" t="s">
        <v>987</v>
      </c>
      <c r="K2508" s="20" t="str">
        <f>TEXT(J2508,"YYYY")</f>
        <v>2017</v>
      </c>
      <c r="L2508" s="1">
        <f>H2508-(TEXT(I2508,"YYYY")-TEXT(J2508,"YYYY"))</f>
        <v>117</v>
      </c>
      <c r="M2508" s="1" t="s">
        <v>60</v>
      </c>
      <c r="N2508" s="20" t="s">
        <v>53</v>
      </c>
    </row>
    <row r="2509" spans="10:14">
      <c r="J2509" s="1" t="s">
        <v>1206</v>
      </c>
      <c r="K2509" s="20" t="str">
        <f>TEXT(J2509,"YYYY")</f>
        <v>2017</v>
      </c>
      <c r="L2509" s="1">
        <f>H2509-(TEXT(I2509,"YYYY")-TEXT(J2509,"YYYY"))</f>
        <v>117</v>
      </c>
      <c r="M2509" s="1" t="s">
        <v>79</v>
      </c>
      <c r="N2509" s="20" t="s">
        <v>53</v>
      </c>
    </row>
    <row r="2510" spans="10:14">
      <c r="J2510" s="1" t="s">
        <v>84</v>
      </c>
      <c r="K2510" s="20" t="str">
        <f>TEXT(J2510,"YYYY")</f>
        <v>2017</v>
      </c>
      <c r="L2510" s="1">
        <f>H2510-(TEXT(I2510,"YYYY")-TEXT(J2510,"YYYY"))</f>
        <v>117</v>
      </c>
      <c r="M2510" s="1" t="s">
        <v>60</v>
      </c>
      <c r="N2510" s="20" t="s">
        <v>53</v>
      </c>
    </row>
    <row r="2511" spans="10:14">
      <c r="J2511" s="1" t="s">
        <v>6150</v>
      </c>
      <c r="K2511" s="20" t="str">
        <f>TEXT(J2511,"YYYY")</f>
        <v>2017</v>
      </c>
      <c r="L2511" s="1">
        <f>H2511-(TEXT(I2511,"YYYY")-TEXT(J2511,"YYYY"))</f>
        <v>117</v>
      </c>
      <c r="M2511" s="1" t="s">
        <v>79</v>
      </c>
      <c r="N2511" s="20" t="s">
        <v>53</v>
      </c>
    </row>
    <row r="2512" spans="10:14">
      <c r="J2512" s="1" t="s">
        <v>4960</v>
      </c>
      <c r="K2512" s="20" t="str">
        <f>TEXT(J2512,"YYYY")</f>
        <v>2017</v>
      </c>
      <c r="L2512" s="1">
        <f>H2512-(TEXT(I2512,"YYYY")-TEXT(J2512,"YYYY"))</f>
        <v>117</v>
      </c>
      <c r="M2512" s="1" t="s">
        <v>79</v>
      </c>
      <c r="N2512" s="20" t="s">
        <v>53</v>
      </c>
    </row>
    <row r="2513" spans="10:14">
      <c r="J2513" s="1" t="s">
        <v>4291</v>
      </c>
      <c r="K2513" s="20" t="str">
        <f>TEXT(J2513,"YYYY")</f>
        <v>2017</v>
      </c>
      <c r="L2513" s="1">
        <f>H2513-(TEXT(I2513,"YYYY")-TEXT(J2513,"YYYY"))</f>
        <v>117</v>
      </c>
      <c r="M2513" s="1" t="s">
        <v>60</v>
      </c>
      <c r="N2513" s="20" t="s">
        <v>53</v>
      </c>
    </row>
    <row r="2514" spans="10:14">
      <c r="J2514" s="1" t="s">
        <v>274</v>
      </c>
      <c r="K2514" s="20" t="str">
        <f>TEXT(J2514,"YYYY")</f>
        <v>2017</v>
      </c>
      <c r="L2514" s="1">
        <f>H2514-(TEXT(I2514,"YYYY")-TEXT(J2514,"YYYY"))</f>
        <v>117</v>
      </c>
      <c r="M2514" s="1" t="s">
        <v>60</v>
      </c>
      <c r="N2514" s="20" t="s">
        <v>53</v>
      </c>
    </row>
    <row r="2515" spans="10:14">
      <c r="J2515" s="1" t="s">
        <v>2091</v>
      </c>
      <c r="K2515" s="20" t="str">
        <f>TEXT(J2515,"YYYY")</f>
        <v>2017</v>
      </c>
      <c r="L2515" s="1">
        <f>H2515-(TEXT(I2515,"YYYY")-TEXT(J2515,"YYYY"))</f>
        <v>117</v>
      </c>
      <c r="M2515" s="1"/>
      <c r="N2515" s="20" t="s">
        <v>53</v>
      </c>
    </row>
    <row r="2516" spans="10:14">
      <c r="J2516" s="1" t="s">
        <v>1286</v>
      </c>
      <c r="K2516" s="20" t="str">
        <f>TEXT(J2516,"YYYY")</f>
        <v>2017</v>
      </c>
      <c r="L2516" s="1">
        <f>H2516-(TEXT(I2516,"YYYY")-TEXT(J2516,"YYYY"))</f>
        <v>117</v>
      </c>
      <c r="M2516" s="1" t="s">
        <v>60</v>
      </c>
      <c r="N2516" s="20" t="s">
        <v>53</v>
      </c>
    </row>
    <row r="2517" spans="10:14">
      <c r="J2517" s="1" t="s">
        <v>274</v>
      </c>
      <c r="K2517" s="20" t="str">
        <f>TEXT(J2517,"YYYY")</f>
        <v>2017</v>
      </c>
      <c r="L2517" s="1">
        <f>H2517-(TEXT(I2517,"YYYY")-TEXT(J2517,"YYYY"))</f>
        <v>117</v>
      </c>
      <c r="M2517" s="1"/>
      <c r="N2517" s="20" t="s">
        <v>53</v>
      </c>
    </row>
    <row r="2518" spans="10:14">
      <c r="J2518" s="1" t="s">
        <v>1286</v>
      </c>
      <c r="K2518" s="20" t="str">
        <f>TEXT(J2518,"YYYY")</f>
        <v>2017</v>
      </c>
      <c r="L2518" s="1">
        <f>H2518-(TEXT(I2518,"YYYY")-TEXT(J2518,"YYYY"))</f>
        <v>117</v>
      </c>
      <c r="M2518" s="1" t="s">
        <v>79</v>
      </c>
      <c r="N2518" s="20" t="s">
        <v>53</v>
      </c>
    </row>
    <row r="2519" spans="10:14">
      <c r="J2519" s="1" t="s">
        <v>587</v>
      </c>
      <c r="K2519" s="20" t="str">
        <f>TEXT(J2519,"YYYY")</f>
        <v>2017</v>
      </c>
      <c r="L2519" s="1">
        <f>H2519-(TEXT(I2519,"YYYY")-TEXT(J2519,"YYYY"))</f>
        <v>117</v>
      </c>
      <c r="M2519" s="1" t="s">
        <v>79</v>
      </c>
      <c r="N2519" s="20" t="s">
        <v>53</v>
      </c>
    </row>
    <row r="2520" spans="10:14">
      <c r="J2520" s="1" t="s">
        <v>6955</v>
      </c>
      <c r="K2520" s="20" t="str">
        <f>TEXT(J2520,"YYYY")</f>
        <v>2017</v>
      </c>
      <c r="L2520" s="1">
        <f>H2520-(TEXT(I2520,"YYYY")-TEXT(J2520,"YYYY"))</f>
        <v>117</v>
      </c>
      <c r="M2520" s="1" t="s">
        <v>79</v>
      </c>
      <c r="N2520" s="20" t="s">
        <v>53</v>
      </c>
    </row>
    <row r="2521" spans="10:14">
      <c r="J2521" s="1" t="s">
        <v>4942</v>
      </c>
      <c r="K2521" s="20" t="str">
        <f>TEXT(J2521,"YYYY")</f>
        <v>2017</v>
      </c>
      <c r="L2521" s="1">
        <f>H2521-(TEXT(I2521,"YYYY")-TEXT(J2521,"YYYY"))</f>
        <v>117</v>
      </c>
      <c r="M2521" s="1" t="s">
        <v>60</v>
      </c>
      <c r="N2521" s="20" t="s">
        <v>53</v>
      </c>
    </row>
    <row r="2522" spans="10:14">
      <c r="J2522" s="1" t="s">
        <v>227</v>
      </c>
      <c r="K2522" s="20" t="str">
        <f>TEXT(J2522,"YYYY")</f>
        <v>2017</v>
      </c>
      <c r="L2522" s="1">
        <f>H2522-(TEXT(I2522,"YYYY")-TEXT(J2522,"YYYY"))</f>
        <v>117</v>
      </c>
      <c r="M2522" s="1" t="s">
        <v>60</v>
      </c>
      <c r="N2522" s="20" t="s">
        <v>53</v>
      </c>
    </row>
    <row r="2523" spans="10:14">
      <c r="J2523" s="1" t="s">
        <v>227</v>
      </c>
      <c r="K2523" s="20" t="str">
        <f>TEXT(J2523,"YYYY")</f>
        <v>2017</v>
      </c>
      <c r="L2523" s="1">
        <f>H2523-(TEXT(I2523,"YYYY")-TEXT(J2523,"YYYY"))</f>
        <v>117</v>
      </c>
      <c r="M2523" s="1" t="s">
        <v>60</v>
      </c>
      <c r="N2523" s="20" t="s">
        <v>53</v>
      </c>
    </row>
    <row r="2524" spans="10:14">
      <c r="J2524" s="1" t="s">
        <v>2091</v>
      </c>
      <c r="K2524" s="20" t="str">
        <f>TEXT(J2524,"YYYY")</f>
        <v>2017</v>
      </c>
      <c r="L2524" s="1">
        <f>H2524-(TEXT(I2524,"YYYY")-TEXT(J2524,"YYYY"))</f>
        <v>117</v>
      </c>
      <c r="M2524" s="1"/>
      <c r="N2524" s="20" t="s">
        <v>53</v>
      </c>
    </row>
    <row r="2525" spans="10:14">
      <c r="J2525" s="1" t="s">
        <v>496</v>
      </c>
      <c r="K2525" s="20" t="str">
        <f>TEXT(J2525,"YYYY")</f>
        <v>2017</v>
      </c>
      <c r="L2525" s="1">
        <f>H2525-(TEXT(I2525,"YYYY")-TEXT(J2525,"YYYY"))</f>
        <v>117</v>
      </c>
      <c r="M2525" s="1"/>
      <c r="N2525" s="20" t="s">
        <v>53</v>
      </c>
    </row>
    <row r="2526" spans="10:14">
      <c r="J2526" s="1" t="s">
        <v>84</v>
      </c>
      <c r="K2526" s="20" t="str">
        <f>TEXT(J2526,"YYYY")</f>
        <v>2017</v>
      </c>
      <c r="L2526" s="1">
        <f>H2526-(TEXT(I2526,"YYYY")-TEXT(J2526,"YYYY"))</f>
        <v>117</v>
      </c>
      <c r="M2526" s="1" t="s">
        <v>60</v>
      </c>
      <c r="N2526" s="20" t="s">
        <v>53</v>
      </c>
    </row>
    <row r="2527" spans="10:14">
      <c r="J2527" s="1" t="s">
        <v>236</v>
      </c>
      <c r="K2527" s="20" t="str">
        <f>TEXT(J2527,"YYYY")</f>
        <v>2017</v>
      </c>
      <c r="L2527" s="1">
        <f>H2527-(TEXT(I2527,"YYYY")-TEXT(J2527,"YYYY"))</f>
        <v>117</v>
      </c>
      <c r="M2527" s="1"/>
      <c r="N2527" s="20" t="s">
        <v>53</v>
      </c>
    </row>
    <row r="2528" spans="10:14">
      <c r="J2528" s="1" t="s">
        <v>496</v>
      </c>
      <c r="K2528" s="20" t="str">
        <f>TEXT(J2528,"YYYY")</f>
        <v>2017</v>
      </c>
      <c r="L2528" s="1">
        <f>H2528-(TEXT(I2528,"YYYY")-TEXT(J2528,"YYYY"))</f>
        <v>117</v>
      </c>
      <c r="M2528" s="1"/>
      <c r="N2528" s="20" t="s">
        <v>53</v>
      </c>
    </row>
    <row r="2529" spans="10:14">
      <c r="J2529" s="1" t="s">
        <v>236</v>
      </c>
      <c r="K2529" s="20" t="str">
        <f>TEXT(J2529,"YYYY")</f>
        <v>2017</v>
      </c>
      <c r="L2529" s="1">
        <f>H2529-(TEXT(I2529,"YYYY")-TEXT(J2529,"YYYY"))</f>
        <v>117</v>
      </c>
      <c r="M2529" s="1"/>
      <c r="N2529" s="20" t="s">
        <v>53</v>
      </c>
    </row>
    <row r="2530" spans="10:14">
      <c r="J2530" s="1" t="s">
        <v>873</v>
      </c>
      <c r="K2530" s="20" t="str">
        <f>TEXT(J2530,"YYYY")</f>
        <v>2017</v>
      </c>
      <c r="L2530" s="1">
        <f>H2530-(TEXT(I2530,"YYYY")-TEXT(J2530,"YYYY"))</f>
        <v>117</v>
      </c>
      <c r="M2530" s="1" t="s">
        <v>60</v>
      </c>
      <c r="N2530" s="20" t="s">
        <v>53</v>
      </c>
    </row>
    <row r="2531" spans="10:14">
      <c r="J2531" s="1" t="s">
        <v>4277</v>
      </c>
      <c r="K2531" s="20" t="str">
        <f>TEXT(J2531,"YYYY")</f>
        <v>2017</v>
      </c>
      <c r="L2531" s="1">
        <f>H2531-(TEXT(I2531,"YYYY")-TEXT(J2531,"YYYY"))</f>
        <v>117</v>
      </c>
      <c r="M2531" s="1" t="s">
        <v>79</v>
      </c>
      <c r="N2531" s="20" t="s">
        <v>53</v>
      </c>
    </row>
    <row r="2532" spans="10:14">
      <c r="J2532" s="1" t="s">
        <v>1598</v>
      </c>
      <c r="K2532" s="20" t="str">
        <f>TEXT(J2532,"YYYY")</f>
        <v>2017</v>
      </c>
      <c r="L2532" s="1">
        <f>H2532-(TEXT(I2532,"YYYY")-TEXT(J2532,"YYYY"))</f>
        <v>117</v>
      </c>
      <c r="M2532" s="1"/>
      <c r="N2532" s="20" t="s">
        <v>53</v>
      </c>
    </row>
    <row r="2533" spans="10:14">
      <c r="J2533" s="1" t="s">
        <v>873</v>
      </c>
      <c r="K2533" s="20" t="str">
        <f>TEXT(J2533,"YYYY")</f>
        <v>2017</v>
      </c>
      <c r="L2533" s="1">
        <f>H2533-(TEXT(I2533,"YYYY")-TEXT(J2533,"YYYY"))</f>
        <v>117</v>
      </c>
      <c r="M2533" s="1" t="s">
        <v>79</v>
      </c>
      <c r="N2533" s="20" t="s">
        <v>53</v>
      </c>
    </row>
    <row r="2534" spans="10:14">
      <c r="J2534" s="1" t="s">
        <v>236</v>
      </c>
      <c r="K2534" s="20" t="str">
        <f>TEXT(J2534,"YYYY")</f>
        <v>2017</v>
      </c>
      <c r="L2534" s="1">
        <f>H2534-(TEXT(I2534,"YYYY")-TEXT(J2534,"YYYY"))</f>
        <v>117</v>
      </c>
      <c r="M2534" s="1" t="s">
        <v>60</v>
      </c>
      <c r="N2534" s="20" t="s">
        <v>53</v>
      </c>
    </row>
    <row r="2535" spans="10:14">
      <c r="J2535" s="1" t="s">
        <v>1286</v>
      </c>
      <c r="K2535" s="20" t="str">
        <f>TEXT(J2535,"YYYY")</f>
        <v>2017</v>
      </c>
      <c r="L2535" s="1">
        <f>H2535-(TEXT(I2535,"YYYY")-TEXT(J2535,"YYYY"))</f>
        <v>117</v>
      </c>
      <c r="M2535" s="1" t="s">
        <v>60</v>
      </c>
      <c r="N2535" s="20" t="s">
        <v>53</v>
      </c>
    </row>
    <row r="2536" spans="10:14">
      <c r="J2536" s="1" t="s">
        <v>258</v>
      </c>
      <c r="K2536" s="20" t="str">
        <f>TEXT(J2536,"YYYY")</f>
        <v>2017</v>
      </c>
      <c r="L2536" s="1">
        <f>H2536-(TEXT(I2536,"YYYY")-TEXT(J2536,"YYYY"))</f>
        <v>117</v>
      </c>
      <c r="M2536" s="1"/>
      <c r="N2536" s="20" t="s">
        <v>53</v>
      </c>
    </row>
    <row r="2537" spans="10:14">
      <c r="J2537" s="1" t="s">
        <v>274</v>
      </c>
      <c r="K2537" s="20" t="str">
        <f>TEXT(J2537,"YYYY")</f>
        <v>2017</v>
      </c>
      <c r="L2537" s="1">
        <f>H2537-(TEXT(I2537,"YYYY")-TEXT(J2537,"YYYY"))</f>
        <v>117</v>
      </c>
      <c r="M2537" s="1" t="s">
        <v>60</v>
      </c>
      <c r="N2537" s="20" t="s">
        <v>53</v>
      </c>
    </row>
    <row r="2538" spans="10:14">
      <c r="J2538" s="1" t="s">
        <v>8063</v>
      </c>
      <c r="K2538" s="20" t="str">
        <f>TEXT(J2538,"YYYY")</f>
        <v>2017</v>
      </c>
      <c r="L2538" s="1">
        <f>H2538-(TEXT(I2538,"YYYY")-TEXT(J2538,"YYYY"))</f>
        <v>117</v>
      </c>
      <c r="M2538" s="1" t="s">
        <v>60</v>
      </c>
      <c r="N2538" s="20" t="s">
        <v>53</v>
      </c>
    </row>
    <row r="2539" spans="10:14">
      <c r="J2539" s="1" t="s">
        <v>4960</v>
      </c>
      <c r="K2539" s="20" t="str">
        <f>TEXT(J2539,"YYYY")</f>
        <v>2017</v>
      </c>
      <c r="L2539" s="1">
        <f>H2539-(TEXT(I2539,"YYYY")-TEXT(J2539,"YYYY"))</f>
        <v>117</v>
      </c>
      <c r="M2539" s="1" t="s">
        <v>79</v>
      </c>
      <c r="N2539" s="20" t="s">
        <v>53</v>
      </c>
    </row>
    <row r="2540" spans="10:14">
      <c r="J2540" s="1" t="s">
        <v>5723</v>
      </c>
      <c r="K2540" s="20" t="str">
        <f>TEXT(J2540,"YYYY")</f>
        <v>2017</v>
      </c>
      <c r="L2540" s="1">
        <f>H2540-(TEXT(I2540,"YYYY")-TEXT(J2540,"YYYY"))</f>
        <v>117</v>
      </c>
      <c r="M2540" s="1" t="s">
        <v>60</v>
      </c>
      <c r="N2540" s="20" t="s">
        <v>53</v>
      </c>
    </row>
    <row r="2541" spans="10:14">
      <c r="J2541" s="1" t="s">
        <v>84</v>
      </c>
      <c r="K2541" s="20" t="str">
        <f>TEXT(J2541,"YYYY")</f>
        <v>2017</v>
      </c>
      <c r="L2541" s="1">
        <f>H2541-(TEXT(I2541,"YYYY")-TEXT(J2541,"YYYY"))</f>
        <v>117</v>
      </c>
      <c r="M2541" s="1" t="s">
        <v>79</v>
      </c>
      <c r="N2541" s="20" t="s">
        <v>53</v>
      </c>
    </row>
    <row r="2542" spans="10:14">
      <c r="J2542" s="1" t="s">
        <v>5723</v>
      </c>
      <c r="K2542" s="20" t="str">
        <f>TEXT(J2542,"YYYY")</f>
        <v>2017</v>
      </c>
      <c r="L2542" s="1">
        <f>H2542-(TEXT(I2542,"YYYY")-TEXT(J2542,"YYYY"))</f>
        <v>117</v>
      </c>
      <c r="M2542" s="1" t="s">
        <v>60</v>
      </c>
      <c r="N2542" s="20" t="s">
        <v>53</v>
      </c>
    </row>
    <row r="2543" spans="10:14">
      <c r="J2543" s="1" t="s">
        <v>84</v>
      </c>
      <c r="K2543" s="20" t="str">
        <f>TEXT(J2543,"YYYY")</f>
        <v>2017</v>
      </c>
      <c r="L2543" s="1">
        <f>H2543-(TEXT(I2543,"YYYY")-TEXT(J2543,"YYYY"))</f>
        <v>117</v>
      </c>
      <c r="M2543" s="1" t="s">
        <v>60</v>
      </c>
      <c r="N2543" s="20" t="s">
        <v>53</v>
      </c>
    </row>
    <row r="2544" spans="10:14">
      <c r="J2544" s="1" t="s">
        <v>496</v>
      </c>
      <c r="K2544" s="20" t="str">
        <f>TEXT(J2544,"YYYY")</f>
        <v>2017</v>
      </c>
      <c r="L2544" s="1">
        <f>H2544-(TEXT(I2544,"YYYY")-TEXT(J2544,"YYYY"))</f>
        <v>117</v>
      </c>
      <c r="M2544" s="1" t="s">
        <v>79</v>
      </c>
      <c r="N2544" s="20" t="s">
        <v>53</v>
      </c>
    </row>
    <row r="2545" spans="10:14">
      <c r="J2545" s="1" t="s">
        <v>84</v>
      </c>
      <c r="K2545" s="20" t="str">
        <f>TEXT(J2545,"YYYY")</f>
        <v>2017</v>
      </c>
      <c r="L2545" s="1">
        <f>H2545-(TEXT(I2545,"YYYY")-TEXT(J2545,"YYYY"))</f>
        <v>117</v>
      </c>
      <c r="M2545" s="1" t="s">
        <v>60</v>
      </c>
      <c r="N2545" s="20" t="s">
        <v>53</v>
      </c>
    </row>
    <row r="2546" spans="10:14">
      <c r="J2546" s="1" t="s">
        <v>873</v>
      </c>
      <c r="K2546" s="20" t="str">
        <f>TEXT(J2546,"YYYY")</f>
        <v>2017</v>
      </c>
      <c r="L2546" s="1">
        <f>H2546-(TEXT(I2546,"YYYY")-TEXT(J2546,"YYYY"))</f>
        <v>117</v>
      </c>
      <c r="M2546" s="1" t="s">
        <v>60</v>
      </c>
      <c r="N2546" s="20" t="s">
        <v>53</v>
      </c>
    </row>
    <row r="2547" spans="10:14">
      <c r="J2547" s="1" t="s">
        <v>4828</v>
      </c>
      <c r="K2547" s="20" t="str">
        <f>TEXT(J2547,"YYYY")</f>
        <v>2017</v>
      </c>
      <c r="L2547" s="1">
        <f>H2547-(TEXT(I2547,"YYYY")-TEXT(J2547,"YYYY"))</f>
        <v>117</v>
      </c>
      <c r="M2547" s="1" t="s">
        <v>60</v>
      </c>
      <c r="N2547" s="20" t="s">
        <v>53</v>
      </c>
    </row>
    <row r="2548" spans="10:14">
      <c r="J2548" s="1" t="s">
        <v>2843</v>
      </c>
      <c r="K2548" s="20" t="str">
        <f>TEXT(J2548,"YYYY")</f>
        <v>2017</v>
      </c>
      <c r="L2548" s="1">
        <f>H2548-(TEXT(I2548,"YYYY")-TEXT(J2548,"YYYY"))</f>
        <v>117</v>
      </c>
      <c r="M2548" s="1" t="s">
        <v>60</v>
      </c>
      <c r="N2548" s="20" t="s">
        <v>53</v>
      </c>
    </row>
    <row r="2549" spans="10:14">
      <c r="J2549" s="1" t="s">
        <v>1286</v>
      </c>
      <c r="K2549" s="20" t="str">
        <f>TEXT(J2549,"YYYY")</f>
        <v>2017</v>
      </c>
      <c r="L2549" s="1">
        <f>H2549-(TEXT(I2549,"YYYY")-TEXT(J2549,"YYYY"))</f>
        <v>117</v>
      </c>
      <c r="M2549" s="1" t="s">
        <v>79</v>
      </c>
      <c r="N2549" s="20" t="s">
        <v>53</v>
      </c>
    </row>
    <row r="2550" spans="10:14">
      <c r="J2550" s="1" t="s">
        <v>152</v>
      </c>
      <c r="K2550" s="20" t="str">
        <f>TEXT(J2550,"YYYY")</f>
        <v>2017</v>
      </c>
      <c r="L2550" s="1">
        <f>H2550-(TEXT(I2550,"YYYY")-TEXT(J2550,"YYYY"))</f>
        <v>117</v>
      </c>
      <c r="M2550" s="1" t="s">
        <v>60</v>
      </c>
      <c r="N2550" s="20" t="s">
        <v>53</v>
      </c>
    </row>
    <row r="2551" spans="10:14">
      <c r="J2551" s="1" t="s">
        <v>445</v>
      </c>
      <c r="K2551" s="20" t="str">
        <f>TEXT(J2551,"YYYY")</f>
        <v>2017</v>
      </c>
      <c r="L2551" s="1">
        <f>H2551-(TEXT(I2551,"YYYY")-TEXT(J2551,"YYYY"))</f>
        <v>117</v>
      </c>
      <c r="M2551" s="1" t="s">
        <v>60</v>
      </c>
      <c r="N2551" s="20" t="s">
        <v>53</v>
      </c>
    </row>
    <row r="2552" spans="10:14">
      <c r="J2552" s="1" t="s">
        <v>8911</v>
      </c>
      <c r="K2552" s="20" t="str">
        <f>TEXT(J2552,"YYYY")</f>
        <v>2017</v>
      </c>
      <c r="L2552" s="1">
        <f>H2552-(TEXT(I2552,"YYYY")-TEXT(J2552,"YYYY"))</f>
        <v>117</v>
      </c>
      <c r="M2552" s="1" t="s">
        <v>60</v>
      </c>
      <c r="N2552" s="20" t="s">
        <v>53</v>
      </c>
    </row>
    <row r="2553" spans="10:14">
      <c r="J2553" s="1" t="s">
        <v>1012</v>
      </c>
      <c r="K2553" s="20" t="str">
        <f>TEXT(J2553,"YYYY")</f>
        <v>2017</v>
      </c>
      <c r="L2553" s="1">
        <f>H2553-(TEXT(I2553,"YYYY")-TEXT(J2553,"YYYY"))</f>
        <v>117</v>
      </c>
      <c r="M2553" s="1" t="s">
        <v>60</v>
      </c>
      <c r="N2553" s="20" t="s">
        <v>53</v>
      </c>
    </row>
    <row r="2554" spans="10:14">
      <c r="J2554" s="1" t="s">
        <v>6150</v>
      </c>
      <c r="K2554" s="20" t="str">
        <f>TEXT(J2554,"YYYY")</f>
        <v>2017</v>
      </c>
      <c r="L2554" s="1">
        <f>H2554-(TEXT(I2554,"YYYY")-TEXT(J2554,"YYYY"))</f>
        <v>117</v>
      </c>
      <c r="M2554" s="1" t="s">
        <v>79</v>
      </c>
      <c r="N2554" s="20" t="s">
        <v>53</v>
      </c>
    </row>
    <row r="2555" spans="10:14">
      <c r="J2555" s="1" t="s">
        <v>1286</v>
      </c>
      <c r="K2555" s="20" t="str">
        <f>TEXT(J2555,"YYYY")</f>
        <v>2017</v>
      </c>
      <c r="L2555" s="1">
        <f>H2555-(TEXT(I2555,"YYYY")-TEXT(J2555,"YYYY"))</f>
        <v>117</v>
      </c>
      <c r="M2555" s="1" t="s">
        <v>79</v>
      </c>
      <c r="N2555" s="20" t="s">
        <v>53</v>
      </c>
    </row>
    <row r="2556" spans="10:14">
      <c r="J2556" s="1" t="s">
        <v>1741</v>
      </c>
      <c r="K2556" s="20" t="str">
        <f>TEXT(J2556,"YYYY")</f>
        <v>2017</v>
      </c>
      <c r="L2556" s="1">
        <f>H2556-(TEXT(I2556,"YYYY")-TEXT(J2556,"YYYY"))</f>
        <v>117</v>
      </c>
      <c r="M2556" s="1" t="s">
        <v>79</v>
      </c>
      <c r="N2556" s="20" t="s">
        <v>53</v>
      </c>
    </row>
    <row r="2557" spans="10:14">
      <c r="J2557" s="1" t="s">
        <v>10541</v>
      </c>
      <c r="K2557" s="20" t="str">
        <f>TEXT(J2557,"YYYY")</f>
        <v>2017</v>
      </c>
      <c r="L2557" s="1">
        <f>H2557-(TEXT(I2557,"YYYY")-TEXT(J2557,"YYYY"))</f>
        <v>117</v>
      </c>
      <c r="M2557" s="1" t="s">
        <v>60</v>
      </c>
      <c r="N2557" s="20" t="s">
        <v>53</v>
      </c>
    </row>
    <row r="2558" spans="10:14">
      <c r="J2558" s="1" t="s">
        <v>236</v>
      </c>
      <c r="K2558" s="20" t="str">
        <f>TEXT(J2558,"YYYY")</f>
        <v>2017</v>
      </c>
      <c r="L2558" s="1">
        <f>H2558-(TEXT(I2558,"YYYY")-TEXT(J2558,"YYYY"))</f>
        <v>117</v>
      </c>
      <c r="M2558" s="1" t="s">
        <v>60</v>
      </c>
      <c r="N2558" s="20" t="s">
        <v>53</v>
      </c>
    </row>
    <row r="2559" spans="10:14">
      <c r="J2559" s="1" t="s">
        <v>236</v>
      </c>
      <c r="K2559" s="20" t="str">
        <f>TEXT(J2559,"YYYY")</f>
        <v>2017</v>
      </c>
      <c r="L2559" s="1">
        <f>H2559-(TEXT(I2559,"YYYY")-TEXT(J2559,"YYYY"))</f>
        <v>117</v>
      </c>
      <c r="M2559" s="1" t="s">
        <v>79</v>
      </c>
      <c r="N2559" s="20" t="s">
        <v>53</v>
      </c>
    </row>
    <row r="2560" spans="10:14">
      <c r="J2560" s="1" t="s">
        <v>231</v>
      </c>
      <c r="K2560" s="20" t="str">
        <f>TEXT(J2560,"YYYY")</f>
        <v>2017</v>
      </c>
      <c r="L2560" s="1">
        <f>H2560-(TEXT(I2560,"YYYY")-TEXT(J2560,"YYYY"))</f>
        <v>117</v>
      </c>
      <c r="M2560" s="1" t="s">
        <v>60</v>
      </c>
      <c r="N2560" s="20" t="s">
        <v>53</v>
      </c>
    </row>
    <row r="2561" spans="10:14">
      <c r="J2561" s="1" t="s">
        <v>4960</v>
      </c>
      <c r="K2561" s="20" t="str">
        <f>TEXT(J2561,"YYYY")</f>
        <v>2017</v>
      </c>
      <c r="L2561" s="1">
        <f>H2561-(TEXT(I2561,"YYYY")-TEXT(J2561,"YYYY"))</f>
        <v>117</v>
      </c>
      <c r="M2561" s="1" t="s">
        <v>79</v>
      </c>
      <c r="N2561" s="20" t="s">
        <v>53</v>
      </c>
    </row>
    <row r="2562" spans="10:14">
      <c r="J2562" s="1" t="s">
        <v>4828</v>
      </c>
      <c r="K2562" s="20" t="str">
        <f>TEXT(J2562,"YYYY")</f>
        <v>2017</v>
      </c>
      <c r="L2562" s="1">
        <f>H2562-(TEXT(I2562,"YYYY")-TEXT(J2562,"YYYY"))</f>
        <v>117</v>
      </c>
      <c r="M2562" s="1" t="s">
        <v>60</v>
      </c>
      <c r="N2562" s="20" t="s">
        <v>53</v>
      </c>
    </row>
    <row r="2563" spans="10:14">
      <c r="J2563" s="1" t="s">
        <v>11016</v>
      </c>
      <c r="K2563" s="20" t="str">
        <f>TEXT(J2563,"YYYY")</f>
        <v>2017</v>
      </c>
      <c r="L2563" s="1">
        <f>H2563-(TEXT(I2563,"YYYY")-TEXT(J2563,"YYYY"))</f>
        <v>117</v>
      </c>
      <c r="M2563" s="1" t="s">
        <v>60</v>
      </c>
      <c r="N2563" s="20" t="s">
        <v>53</v>
      </c>
    </row>
    <row r="2564" spans="10:14">
      <c r="J2564" s="1" t="s">
        <v>496</v>
      </c>
      <c r="K2564" s="20" t="str">
        <f>TEXT(J2564,"YYYY")</f>
        <v>2017</v>
      </c>
      <c r="L2564" s="1">
        <f>H2564-(TEXT(I2564,"YYYY")-TEXT(J2564,"YYYY"))</f>
        <v>117</v>
      </c>
      <c r="M2564" s="1" t="s">
        <v>79</v>
      </c>
      <c r="N2564" s="20" t="s">
        <v>53</v>
      </c>
    </row>
    <row r="2565" spans="10:14">
      <c r="J2565" s="1" t="s">
        <v>11272</v>
      </c>
      <c r="K2565" s="20" t="str">
        <f>TEXT(J2565,"YYYY")</f>
        <v>2017</v>
      </c>
      <c r="L2565" s="1">
        <f>H2565-(TEXT(I2565,"YYYY")-TEXT(J2565,"YYYY"))</f>
        <v>117</v>
      </c>
      <c r="M2565" s="1" t="s">
        <v>79</v>
      </c>
      <c r="N2565" s="20" t="s">
        <v>53</v>
      </c>
    </row>
    <row r="2566" spans="10:14">
      <c r="J2566" s="1" t="s">
        <v>1154</v>
      </c>
      <c r="K2566" s="20" t="str">
        <f>TEXT(J2566,"YYYY")</f>
        <v>2017</v>
      </c>
      <c r="L2566" s="1">
        <f>H2566-(TEXT(I2566,"YYYY")-TEXT(J2566,"YYYY"))</f>
        <v>117</v>
      </c>
      <c r="M2566" s="1" t="s">
        <v>60</v>
      </c>
      <c r="N2566" s="20" t="s">
        <v>53</v>
      </c>
    </row>
    <row r="2567" spans="10:14">
      <c r="J2567" s="1" t="s">
        <v>610</v>
      </c>
      <c r="K2567" s="20" t="str">
        <f>TEXT(J2567,"YYYY")</f>
        <v>2017</v>
      </c>
      <c r="L2567" s="1">
        <f>H2567-(TEXT(I2567,"YYYY")-TEXT(J2567,"YYYY"))</f>
        <v>117</v>
      </c>
      <c r="M2567" s="1" t="s">
        <v>60</v>
      </c>
      <c r="N2567" s="20" t="s">
        <v>53</v>
      </c>
    </row>
    <row r="2568" spans="10:14">
      <c r="J2568" s="1" t="s">
        <v>11505</v>
      </c>
      <c r="K2568" s="20" t="str">
        <f>TEXT(J2568,"YYYY")</f>
        <v>2017</v>
      </c>
      <c r="L2568" s="1">
        <f>H2568-(TEXT(I2568,"YYYY")-TEXT(J2568,"YYYY"))</f>
        <v>117</v>
      </c>
      <c r="M2568" s="1" t="s">
        <v>60</v>
      </c>
      <c r="N2568" s="20" t="s">
        <v>53</v>
      </c>
    </row>
    <row r="2569" spans="10:14">
      <c r="J2569" s="1" t="s">
        <v>4291</v>
      </c>
      <c r="K2569" s="20" t="str">
        <f>TEXT(J2569,"YYYY")</f>
        <v>2017</v>
      </c>
      <c r="L2569" s="1">
        <f>H2569-(TEXT(I2569,"YYYY")-TEXT(J2569,"YYYY"))</f>
        <v>117</v>
      </c>
      <c r="M2569" s="1" t="s">
        <v>79</v>
      </c>
      <c r="N2569" s="20" t="s">
        <v>53</v>
      </c>
    </row>
    <row r="2570" spans="10:14">
      <c r="J2570" s="1" t="s">
        <v>6078</v>
      </c>
      <c r="K2570" s="20" t="str">
        <f>TEXT(J2570,"YYYY")</f>
        <v>2017</v>
      </c>
      <c r="L2570" s="1">
        <f>H2570-(TEXT(I2570,"YYYY")-TEXT(J2570,"YYYY"))</f>
        <v>117</v>
      </c>
      <c r="M2570" s="1" t="s">
        <v>79</v>
      </c>
      <c r="N2570" s="20" t="s">
        <v>53</v>
      </c>
    </row>
    <row r="2571" spans="10:14">
      <c r="J2571" s="1" t="s">
        <v>5723</v>
      </c>
      <c r="K2571" s="20" t="str">
        <f>TEXT(J2571,"YYYY")</f>
        <v>2017</v>
      </c>
      <c r="L2571" s="1">
        <f>H2571-(TEXT(I2571,"YYYY")-TEXT(J2571,"YYYY"))</f>
        <v>117</v>
      </c>
      <c r="M2571" s="1" t="s">
        <v>60</v>
      </c>
      <c r="N2571" s="20" t="s">
        <v>53</v>
      </c>
    </row>
    <row r="2572" spans="10:14">
      <c r="J2572" s="1" t="s">
        <v>1012</v>
      </c>
      <c r="K2572" s="20" t="str">
        <f>TEXT(J2572,"YYYY")</f>
        <v>2017</v>
      </c>
      <c r="L2572" s="1">
        <f>H2572-(TEXT(I2572,"YYYY")-TEXT(J2572,"YYYY"))</f>
        <v>117</v>
      </c>
      <c r="M2572" s="1" t="s">
        <v>79</v>
      </c>
      <c r="N2572" s="20" t="s">
        <v>53</v>
      </c>
    </row>
    <row r="2573" spans="10:14">
      <c r="J2573" s="1" t="s">
        <v>496</v>
      </c>
      <c r="K2573" s="20" t="str">
        <f>TEXT(J2573,"YYYY")</f>
        <v>2017</v>
      </c>
      <c r="L2573" s="1">
        <f>H2573-(TEXT(I2573,"YYYY")-TEXT(J2573,"YYYY"))</f>
        <v>117</v>
      </c>
      <c r="M2573" s="1" t="s">
        <v>60</v>
      </c>
      <c r="N2573" s="20" t="s">
        <v>53</v>
      </c>
    </row>
    <row r="2574" spans="10:14">
      <c r="J2574" s="1" t="s">
        <v>236</v>
      </c>
      <c r="K2574" s="20" t="str">
        <f>TEXT(J2574,"YYYY")</f>
        <v>2017</v>
      </c>
      <c r="L2574" s="1">
        <f>H2574-(TEXT(I2574,"YYYY")-TEXT(J2574,"YYYY"))</f>
        <v>117</v>
      </c>
      <c r="M2574" s="1" t="s">
        <v>60</v>
      </c>
      <c r="N2574" s="20" t="s">
        <v>55</v>
      </c>
    </row>
    <row r="2575" spans="10:14">
      <c r="J2575" s="1" t="s">
        <v>4435</v>
      </c>
      <c r="K2575" s="20" t="str">
        <f>TEXT(J2575,"YYYY")</f>
        <v>2017</v>
      </c>
      <c r="L2575" s="1">
        <f>H2575-(TEXT(I2575,"YYYY")-TEXT(J2575,"YYYY"))</f>
        <v>117</v>
      </c>
      <c r="M2575" s="1" t="s">
        <v>79</v>
      </c>
      <c r="N2575" s="20" t="s">
        <v>55</v>
      </c>
    </row>
    <row r="2576" spans="10:14">
      <c r="J2576" s="1" t="s">
        <v>2313</v>
      </c>
      <c r="K2576" s="20" t="str">
        <f>TEXT(J2576,"YYYY")</f>
        <v>2017</v>
      </c>
      <c r="L2576" s="1">
        <f>H2576-(TEXT(I2576,"YYYY")-TEXT(J2576,"YYYY"))</f>
        <v>117</v>
      </c>
      <c r="M2576" s="1" t="s">
        <v>60</v>
      </c>
      <c r="N2576" s="20" t="s">
        <v>55</v>
      </c>
    </row>
    <row r="2577" spans="10:14">
      <c r="J2577" s="1" t="s">
        <v>274</v>
      </c>
      <c r="K2577" s="20" t="str">
        <f>TEXT(J2577,"YYYY")</f>
        <v>2017</v>
      </c>
      <c r="L2577" s="1">
        <f>H2577-(TEXT(I2577,"YYYY")-TEXT(J2577,"YYYY"))</f>
        <v>117</v>
      </c>
      <c r="M2577" s="1" t="s">
        <v>79</v>
      </c>
      <c r="N2577" s="20" t="s">
        <v>55</v>
      </c>
    </row>
    <row r="2578" spans="10:14">
      <c r="J2578" s="1" t="s">
        <v>337</v>
      </c>
      <c r="K2578" s="20" t="str">
        <f>TEXT(J2578,"YYYY")</f>
        <v>2017</v>
      </c>
      <c r="L2578" s="1">
        <f>H2578-(TEXT(I2578,"YYYY")-TEXT(J2578,"YYYY"))</f>
        <v>117</v>
      </c>
      <c r="M2578" s="1" t="s">
        <v>60</v>
      </c>
      <c r="N2578" s="20" t="s">
        <v>55</v>
      </c>
    </row>
    <row r="2579" spans="10:14">
      <c r="J2579" s="1" t="s">
        <v>6060</v>
      </c>
      <c r="K2579" s="20" t="str">
        <f>TEXT(J2579,"YYYY")</f>
        <v>2017</v>
      </c>
      <c r="L2579" s="1">
        <f>H2579-(TEXT(I2579,"YYYY")-TEXT(J2579,"YYYY"))</f>
        <v>117</v>
      </c>
      <c r="M2579" s="1" t="s">
        <v>60</v>
      </c>
      <c r="N2579" s="20" t="s">
        <v>55</v>
      </c>
    </row>
    <row r="2580" spans="10:14">
      <c r="J2580" s="1" t="s">
        <v>3370</v>
      </c>
      <c r="K2580" s="20" t="str">
        <f>TEXT(J2580,"YYYY")</f>
        <v>2017</v>
      </c>
      <c r="L2580" s="1">
        <f>H2580-(TEXT(I2580,"YYYY")-TEXT(J2580,"YYYY"))</f>
        <v>117</v>
      </c>
      <c r="M2580" s="1" t="s">
        <v>60</v>
      </c>
      <c r="N2580" s="20" t="s">
        <v>55</v>
      </c>
    </row>
    <row r="2581" spans="10:14">
      <c r="J2581" s="1" t="s">
        <v>987</v>
      </c>
      <c r="K2581" s="20" t="str">
        <f>TEXT(J2581,"YYYY")</f>
        <v>2017</v>
      </c>
      <c r="L2581" s="1">
        <f>H2581-(TEXT(I2581,"YYYY")-TEXT(J2581,"YYYY"))</f>
        <v>117</v>
      </c>
      <c r="M2581" s="1" t="s">
        <v>60</v>
      </c>
      <c r="N2581" s="20" t="s">
        <v>55</v>
      </c>
    </row>
    <row r="2582" spans="10:14">
      <c r="J2582" s="1" t="s">
        <v>145</v>
      </c>
      <c r="K2582" s="20" t="str">
        <f>TEXT(J2582,"YYYY")</f>
        <v>2017年9月</v>
      </c>
      <c r="L2582" s="1" t="e">
        <f>H2582-(TEXT(I2582,"YYYY")-TEXT(J2582,"YYYY"))</f>
        <v>#VALUE!</v>
      </c>
      <c r="M2582" s="1" t="s">
        <v>60</v>
      </c>
      <c r="N2582" s="20" t="s">
        <v>55</v>
      </c>
    </row>
    <row r="2583" spans="10:14">
      <c r="J2583" s="1" t="s">
        <v>312</v>
      </c>
      <c r="K2583" s="20" t="str">
        <f>TEXT(J2583,"YYYY")</f>
        <v>2018</v>
      </c>
      <c r="L2583" s="1">
        <f>H2583-(TEXT(I2583,"YYYY")-TEXT(J2583,"YYYY"))</f>
        <v>118</v>
      </c>
      <c r="M2583" s="1" t="s">
        <v>60</v>
      </c>
      <c r="N2583" s="20" t="s">
        <v>50</v>
      </c>
    </row>
    <row r="2584" spans="10:14">
      <c r="J2584" s="1" t="s">
        <v>705</v>
      </c>
      <c r="K2584" s="20" t="str">
        <f>TEXT(J2584,"YYYY")</f>
        <v>2018</v>
      </c>
      <c r="L2584" s="1">
        <f>H2584-(TEXT(I2584,"YYYY")-TEXT(J2584,"YYYY"))</f>
        <v>118</v>
      </c>
      <c r="M2584" s="1" t="s">
        <v>60</v>
      </c>
      <c r="N2584" s="20" t="s">
        <v>50</v>
      </c>
    </row>
    <row r="2585" spans="10:14">
      <c r="J2585" s="1" t="s">
        <v>191</v>
      </c>
      <c r="K2585" s="20" t="str">
        <f>TEXT(J2585,"YYYY")</f>
        <v>2018</v>
      </c>
      <c r="L2585" s="1">
        <f>H2585-(TEXT(I2585,"YYYY")-TEXT(J2585,"YYYY"))</f>
        <v>118</v>
      </c>
      <c r="M2585" s="1" t="s">
        <v>79</v>
      </c>
      <c r="N2585" s="20" t="s">
        <v>50</v>
      </c>
    </row>
    <row r="2586" spans="10:14">
      <c r="J2586" s="1" t="s">
        <v>828</v>
      </c>
      <c r="K2586" s="20" t="str">
        <f>TEXT(J2586,"YYYY")</f>
        <v>2018</v>
      </c>
      <c r="L2586" s="1">
        <f>H2586-(TEXT(I2586,"YYYY")-TEXT(J2586,"YYYY"))</f>
        <v>118</v>
      </c>
      <c r="M2586" s="1" t="s">
        <v>79</v>
      </c>
      <c r="N2586" s="20" t="s">
        <v>50</v>
      </c>
    </row>
    <row r="2587" spans="10:14">
      <c r="J2587" s="1" t="s">
        <v>828</v>
      </c>
      <c r="K2587" s="20" t="str">
        <f>TEXT(J2587,"YYYY")</f>
        <v>2018</v>
      </c>
      <c r="L2587" s="1">
        <f>H2587-(TEXT(I2587,"YYYY")-TEXT(J2587,"YYYY"))</f>
        <v>118</v>
      </c>
      <c r="M2587" s="1" t="s">
        <v>60</v>
      </c>
      <c r="N2587" s="20" t="s">
        <v>50</v>
      </c>
    </row>
    <row r="2588" spans="10:14">
      <c r="J2588" s="1" t="s">
        <v>881</v>
      </c>
      <c r="K2588" s="20" t="str">
        <f>TEXT(J2588,"YYYY")</f>
        <v>2018</v>
      </c>
      <c r="L2588" s="1">
        <f>H2588-(TEXT(I2588,"YYYY")-TEXT(J2588,"YYYY"))</f>
        <v>118</v>
      </c>
      <c r="M2588" s="1" t="s">
        <v>60</v>
      </c>
      <c r="N2588" s="20" t="s">
        <v>50</v>
      </c>
    </row>
    <row r="2589" spans="10:14">
      <c r="J2589" s="1" t="s">
        <v>881</v>
      </c>
      <c r="K2589" s="20" t="str">
        <f>TEXT(J2589,"YYYY")</f>
        <v>2018</v>
      </c>
      <c r="L2589" s="1">
        <f>H2589-(TEXT(I2589,"YYYY")-TEXT(J2589,"YYYY"))</f>
        <v>118</v>
      </c>
      <c r="M2589" s="1" t="s">
        <v>60</v>
      </c>
      <c r="N2589" s="20" t="s">
        <v>50</v>
      </c>
    </row>
    <row r="2590" spans="10:14">
      <c r="J2590" s="1" t="s">
        <v>1015</v>
      </c>
      <c r="K2590" s="20" t="str">
        <f>TEXT(J2590,"YYYY")</f>
        <v>2018</v>
      </c>
      <c r="L2590" s="1">
        <f>H2590-(TEXT(I2590,"YYYY")-TEXT(J2590,"YYYY"))</f>
        <v>118</v>
      </c>
      <c r="M2590" s="1" t="s">
        <v>79</v>
      </c>
      <c r="N2590" s="20" t="s">
        <v>50</v>
      </c>
    </row>
    <row r="2591" spans="10:14">
      <c r="J2591" s="1" t="s">
        <v>1039</v>
      </c>
      <c r="K2591" s="20" t="str">
        <f>TEXT(J2591,"YYYY")</f>
        <v>2018</v>
      </c>
      <c r="L2591" s="1">
        <f>H2591-(TEXT(I2591,"YYYY")-TEXT(J2591,"YYYY"))</f>
        <v>118</v>
      </c>
      <c r="M2591" s="1" t="s">
        <v>60</v>
      </c>
      <c r="N2591" s="20" t="s">
        <v>50</v>
      </c>
    </row>
    <row r="2592" spans="10:14">
      <c r="J2592" s="1" t="s">
        <v>978</v>
      </c>
      <c r="K2592" s="20" t="str">
        <f>TEXT(J2592,"YYYY")</f>
        <v>2018</v>
      </c>
      <c r="L2592" s="1">
        <f>H2592-(TEXT(I2592,"YYYY")-TEXT(J2592,"YYYY"))</f>
        <v>118</v>
      </c>
      <c r="M2592" s="1" t="s">
        <v>79</v>
      </c>
      <c r="N2592" s="20" t="s">
        <v>50</v>
      </c>
    </row>
    <row r="2593" spans="10:14">
      <c r="J2593" s="1" t="s">
        <v>1181</v>
      </c>
      <c r="K2593" s="20" t="str">
        <f>TEXT(J2593,"YYYY")</f>
        <v>2018</v>
      </c>
      <c r="L2593" s="1">
        <f>H2593-(TEXT(I2593,"YYYY")-TEXT(J2593,"YYYY"))</f>
        <v>118</v>
      </c>
      <c r="M2593" s="1" t="s">
        <v>79</v>
      </c>
      <c r="N2593" s="20" t="s">
        <v>50</v>
      </c>
    </row>
    <row r="2594" spans="10:14">
      <c r="J2594" s="1" t="s">
        <v>1039</v>
      </c>
      <c r="K2594" s="20" t="str">
        <f>TEXT(J2594,"YYYY")</f>
        <v>2018</v>
      </c>
      <c r="L2594" s="1">
        <f>H2594-(TEXT(I2594,"YYYY")-TEXT(J2594,"YYYY"))</f>
        <v>118</v>
      </c>
      <c r="M2594" s="1" t="s">
        <v>79</v>
      </c>
      <c r="N2594" s="20" t="s">
        <v>50</v>
      </c>
    </row>
    <row r="2595" spans="10:14">
      <c r="J2595" s="1" t="s">
        <v>486</v>
      </c>
      <c r="K2595" s="20" t="str">
        <f>TEXT(J2595,"YYYY")</f>
        <v>2018</v>
      </c>
      <c r="L2595" s="1">
        <f>H2595-(TEXT(I2595,"YYYY")-TEXT(J2595,"YYYY"))</f>
        <v>118</v>
      </c>
      <c r="M2595" s="1" t="s">
        <v>60</v>
      </c>
      <c r="N2595" s="20" t="s">
        <v>50</v>
      </c>
    </row>
    <row r="2596" spans="10:14">
      <c r="J2596" s="1" t="s">
        <v>1039</v>
      </c>
      <c r="K2596" s="20" t="str">
        <f>TEXT(J2596,"YYYY")</f>
        <v>2018</v>
      </c>
      <c r="L2596" s="1">
        <f>H2596-(TEXT(I2596,"YYYY")-TEXT(J2596,"YYYY"))</f>
        <v>118</v>
      </c>
      <c r="M2596" s="1" t="s">
        <v>60</v>
      </c>
      <c r="N2596" s="20" t="s">
        <v>50</v>
      </c>
    </row>
    <row r="2597" spans="10:14">
      <c r="J2597" s="1" t="s">
        <v>881</v>
      </c>
      <c r="K2597" s="20" t="str">
        <f>TEXT(J2597,"YYYY")</f>
        <v>2018</v>
      </c>
      <c r="L2597" s="1">
        <f>H2597-(TEXT(I2597,"YYYY")-TEXT(J2597,"YYYY"))</f>
        <v>118</v>
      </c>
      <c r="M2597" s="1" t="s">
        <v>79</v>
      </c>
      <c r="N2597" s="20" t="s">
        <v>50</v>
      </c>
    </row>
    <row r="2598" spans="10:14">
      <c r="J2598" s="1" t="s">
        <v>1039</v>
      </c>
      <c r="K2598" s="20" t="str">
        <f>TEXT(J2598,"YYYY")</f>
        <v>2018</v>
      </c>
      <c r="L2598" s="1">
        <f>H2598-(TEXT(I2598,"YYYY")-TEXT(J2598,"YYYY"))</f>
        <v>118</v>
      </c>
      <c r="M2598" s="1" t="s">
        <v>60</v>
      </c>
      <c r="N2598" s="20" t="s">
        <v>50</v>
      </c>
    </row>
    <row r="2599" spans="10:14">
      <c r="J2599" s="1" t="s">
        <v>1793</v>
      </c>
      <c r="K2599" s="20" t="str">
        <f>TEXT(J2599,"YYYY")</f>
        <v>2018</v>
      </c>
      <c r="L2599" s="1">
        <f>H2599-(TEXT(I2599,"YYYY")-TEXT(J2599,"YYYY"))</f>
        <v>118</v>
      </c>
      <c r="M2599" s="1" t="s">
        <v>60</v>
      </c>
      <c r="N2599" s="20" t="s">
        <v>50</v>
      </c>
    </row>
    <row r="2600" spans="10:14">
      <c r="J2600" s="1" t="s">
        <v>1857</v>
      </c>
      <c r="K2600" s="20" t="str">
        <f>TEXT(J2600,"YYYY")</f>
        <v>2018</v>
      </c>
      <c r="L2600" s="1">
        <f>H2600-(TEXT(I2600,"YYYY")-TEXT(J2600,"YYYY"))</f>
        <v>118</v>
      </c>
      <c r="M2600" s="1" t="s">
        <v>79</v>
      </c>
      <c r="N2600" s="20" t="s">
        <v>50</v>
      </c>
    </row>
    <row r="2601" spans="10:14">
      <c r="J2601" s="1" t="s">
        <v>1249</v>
      </c>
      <c r="K2601" s="20" t="str">
        <f>TEXT(J2601,"YYYY")</f>
        <v>2018</v>
      </c>
      <c r="L2601" s="1">
        <f>H2601-(TEXT(I2601,"YYYY")-TEXT(J2601,"YYYY"))</f>
        <v>118</v>
      </c>
      <c r="M2601" s="1" t="s">
        <v>60</v>
      </c>
      <c r="N2601" s="20" t="s">
        <v>50</v>
      </c>
    </row>
    <row r="2602" spans="10:14">
      <c r="J2602" s="1" t="s">
        <v>1181</v>
      </c>
      <c r="K2602" s="20" t="str">
        <f>TEXT(J2602,"YYYY")</f>
        <v>2018</v>
      </c>
      <c r="L2602" s="1">
        <f>H2602-(TEXT(I2602,"YYYY")-TEXT(J2602,"YYYY"))</f>
        <v>118</v>
      </c>
      <c r="M2602" s="1" t="s">
        <v>60</v>
      </c>
      <c r="N2602" s="20" t="s">
        <v>50</v>
      </c>
    </row>
    <row r="2603" spans="10:14">
      <c r="J2603" s="1" t="s">
        <v>881</v>
      </c>
      <c r="K2603" s="20" t="str">
        <f>TEXT(J2603,"YYYY")</f>
        <v>2018</v>
      </c>
      <c r="L2603" s="1">
        <f>H2603-(TEXT(I2603,"YYYY")-TEXT(J2603,"YYYY"))</f>
        <v>118</v>
      </c>
      <c r="M2603" s="1" t="s">
        <v>60</v>
      </c>
      <c r="N2603" s="20" t="s">
        <v>50</v>
      </c>
    </row>
    <row r="2604" spans="10:14">
      <c r="J2604" s="1" t="s">
        <v>782</v>
      </c>
      <c r="K2604" s="20" t="str">
        <f>TEXT(J2604,"YYYY")</f>
        <v>2018</v>
      </c>
      <c r="L2604" s="1">
        <f>H2604-(TEXT(I2604,"YYYY")-TEXT(J2604,"YYYY"))</f>
        <v>118</v>
      </c>
      <c r="M2604" s="1" t="s">
        <v>79</v>
      </c>
      <c r="N2604" s="20" t="s">
        <v>50</v>
      </c>
    </row>
    <row r="2605" spans="10:14">
      <c r="J2605" s="1" t="s">
        <v>2223</v>
      </c>
      <c r="K2605" s="20" t="str">
        <f>TEXT(J2605,"YYYY")</f>
        <v>2018</v>
      </c>
      <c r="L2605" s="1">
        <f>H2605-(TEXT(I2605,"YYYY")-TEXT(J2605,"YYYY"))</f>
        <v>118</v>
      </c>
      <c r="M2605" s="1" t="s">
        <v>60</v>
      </c>
      <c r="N2605" s="20" t="s">
        <v>50</v>
      </c>
    </row>
    <row r="2606" spans="10:14">
      <c r="J2606" s="1" t="s">
        <v>705</v>
      </c>
      <c r="K2606" s="20" t="str">
        <f>TEXT(J2606,"YYYY")</f>
        <v>2018</v>
      </c>
      <c r="L2606" s="1">
        <f>H2606-(TEXT(I2606,"YYYY")-TEXT(J2606,"YYYY"))</f>
        <v>118</v>
      </c>
      <c r="M2606" s="1" t="s">
        <v>79</v>
      </c>
      <c r="N2606" s="20" t="s">
        <v>50</v>
      </c>
    </row>
    <row r="2607" spans="10:14">
      <c r="J2607" s="1" t="s">
        <v>2422</v>
      </c>
      <c r="K2607" s="20" t="str">
        <f>TEXT(J2607,"YYYY")</f>
        <v>2018</v>
      </c>
      <c r="L2607" s="1">
        <f>H2607-(TEXT(I2607,"YYYY")-TEXT(J2607,"YYYY"))</f>
        <v>118</v>
      </c>
      <c r="M2607" s="1" t="s">
        <v>60</v>
      </c>
      <c r="N2607" s="20" t="s">
        <v>50</v>
      </c>
    </row>
    <row r="2608" spans="10:14">
      <c r="J2608" s="1" t="s">
        <v>2496</v>
      </c>
      <c r="K2608" s="20" t="str">
        <f>TEXT(J2608,"YYYY")</f>
        <v>2018</v>
      </c>
      <c r="L2608" s="1">
        <f>H2608-(TEXT(I2608,"YYYY")-TEXT(J2608,"YYYY"))</f>
        <v>118</v>
      </c>
      <c r="M2608" s="1" t="s">
        <v>60</v>
      </c>
      <c r="N2608" s="20" t="s">
        <v>50</v>
      </c>
    </row>
    <row r="2609" spans="10:14">
      <c r="J2609" s="1" t="s">
        <v>881</v>
      </c>
      <c r="K2609" s="20" t="str">
        <f>TEXT(J2609,"YYYY")</f>
        <v>2018</v>
      </c>
      <c r="L2609" s="1">
        <f>H2609-(TEXT(I2609,"YYYY")-TEXT(J2609,"YYYY"))</f>
        <v>118</v>
      </c>
      <c r="M2609" s="1" t="s">
        <v>79</v>
      </c>
      <c r="N2609" s="20" t="s">
        <v>50</v>
      </c>
    </row>
    <row r="2610" spans="10:14">
      <c r="J2610" s="1" t="s">
        <v>199</v>
      </c>
      <c r="K2610" s="20" t="str">
        <f>TEXT(J2610,"YYYY")</f>
        <v>2018</v>
      </c>
      <c r="L2610" s="1">
        <f>H2610-(TEXT(I2610,"YYYY")-TEXT(J2610,"YYYY"))</f>
        <v>118</v>
      </c>
      <c r="M2610" s="1" t="s">
        <v>79</v>
      </c>
      <c r="N2610" s="20" t="s">
        <v>50</v>
      </c>
    </row>
    <row r="2611" spans="10:14">
      <c r="J2611" s="1" t="s">
        <v>199</v>
      </c>
      <c r="K2611" s="20" t="str">
        <f>TEXT(J2611,"YYYY")</f>
        <v>2018</v>
      </c>
      <c r="L2611" s="1">
        <f>H2611-(TEXT(I2611,"YYYY")-TEXT(J2611,"YYYY"))</f>
        <v>118</v>
      </c>
      <c r="M2611" s="1" t="s">
        <v>60</v>
      </c>
      <c r="N2611" s="20" t="s">
        <v>50</v>
      </c>
    </row>
    <row r="2612" spans="10:14">
      <c r="J2612" s="1" t="s">
        <v>1015</v>
      </c>
      <c r="K2612" s="20" t="str">
        <f>TEXT(J2612,"YYYY")</f>
        <v>2018</v>
      </c>
      <c r="L2612" s="1">
        <f>H2612-(TEXT(I2612,"YYYY")-TEXT(J2612,"YYYY"))</f>
        <v>118</v>
      </c>
      <c r="M2612" s="1" t="s">
        <v>60</v>
      </c>
      <c r="N2612" s="20" t="s">
        <v>50</v>
      </c>
    </row>
    <row r="2613" spans="10:14">
      <c r="J2613" s="1" t="s">
        <v>2496</v>
      </c>
      <c r="K2613" s="20" t="str">
        <f>TEXT(J2613,"YYYY")</f>
        <v>2018</v>
      </c>
      <c r="L2613" s="1">
        <f>H2613-(TEXT(I2613,"YYYY")-TEXT(J2613,"YYYY"))</f>
        <v>118</v>
      </c>
      <c r="M2613" s="1" t="s">
        <v>60</v>
      </c>
      <c r="N2613" s="20" t="s">
        <v>50</v>
      </c>
    </row>
    <row r="2614" spans="10:14">
      <c r="J2614" s="1" t="s">
        <v>3458</v>
      </c>
      <c r="K2614" s="20" t="str">
        <f>TEXT(J2614,"YYYY")</f>
        <v>2018</v>
      </c>
      <c r="L2614" s="1">
        <f>H2614-(TEXT(I2614,"YYYY")-TEXT(J2614,"YYYY"))</f>
        <v>118</v>
      </c>
      <c r="M2614" s="1" t="s">
        <v>79</v>
      </c>
      <c r="N2614" s="20" t="s">
        <v>50</v>
      </c>
    </row>
    <row r="2615" spans="10:14">
      <c r="J2615" s="1" t="s">
        <v>1249</v>
      </c>
      <c r="K2615" s="20" t="str">
        <f>TEXT(J2615,"YYYY")</f>
        <v>2018</v>
      </c>
      <c r="L2615" s="1">
        <f>H2615-(TEXT(I2615,"YYYY")-TEXT(J2615,"YYYY"))</f>
        <v>118</v>
      </c>
      <c r="M2615" s="1" t="s">
        <v>79</v>
      </c>
      <c r="N2615" s="20" t="s">
        <v>50</v>
      </c>
    </row>
    <row r="2616" spans="10:14">
      <c r="J2616" s="1" t="s">
        <v>3644</v>
      </c>
      <c r="K2616" s="20" t="str">
        <f>TEXT(J2616,"YYYY")</f>
        <v>2018</v>
      </c>
      <c r="L2616" s="1">
        <f>H2616-(TEXT(I2616,"YYYY")-TEXT(J2616,"YYYY"))</f>
        <v>118</v>
      </c>
      <c r="M2616" s="1" t="s">
        <v>79</v>
      </c>
      <c r="N2616" s="20" t="s">
        <v>50</v>
      </c>
    </row>
    <row r="2617" spans="10:14">
      <c r="J2617" s="1" t="s">
        <v>728</v>
      </c>
      <c r="K2617" s="20" t="str">
        <f>TEXT(J2617,"YYYY")</f>
        <v>2018</v>
      </c>
      <c r="L2617" s="1">
        <f>H2617-(TEXT(I2617,"YYYY")-TEXT(J2617,"YYYY"))</f>
        <v>118</v>
      </c>
      <c r="M2617" s="1" t="s">
        <v>79</v>
      </c>
      <c r="N2617" s="20" t="s">
        <v>50</v>
      </c>
    </row>
    <row r="2618" spans="10:14">
      <c r="J2618" s="1" t="s">
        <v>2496</v>
      </c>
      <c r="K2618" s="20" t="str">
        <f>TEXT(J2618,"YYYY")</f>
        <v>2018</v>
      </c>
      <c r="L2618" s="1">
        <f>H2618-(TEXT(I2618,"YYYY")-TEXT(J2618,"YYYY"))</f>
        <v>118</v>
      </c>
      <c r="M2618" s="1" t="s">
        <v>79</v>
      </c>
      <c r="N2618" s="20" t="s">
        <v>50</v>
      </c>
    </row>
    <row r="2619" spans="10:14">
      <c r="J2619" s="1" t="s">
        <v>1039</v>
      </c>
      <c r="K2619" s="20" t="str">
        <f>TEXT(J2619,"YYYY")</f>
        <v>2018</v>
      </c>
      <c r="L2619" s="1">
        <f>H2619-(TEXT(I2619,"YYYY")-TEXT(J2619,"YYYY"))</f>
        <v>118</v>
      </c>
      <c r="M2619" s="1" t="s">
        <v>79</v>
      </c>
      <c r="N2619" s="20" t="s">
        <v>50</v>
      </c>
    </row>
    <row r="2620" spans="10:14">
      <c r="J2620" s="1" t="s">
        <v>3644</v>
      </c>
      <c r="K2620" s="20" t="str">
        <f>TEXT(J2620,"YYYY")</f>
        <v>2018</v>
      </c>
      <c r="L2620" s="1">
        <f>H2620-(TEXT(I2620,"YYYY")-TEXT(J2620,"YYYY"))</f>
        <v>118</v>
      </c>
      <c r="M2620" s="1" t="s">
        <v>60</v>
      </c>
      <c r="N2620" s="20" t="s">
        <v>50</v>
      </c>
    </row>
    <row r="2621" spans="10:14">
      <c r="J2621" s="1" t="s">
        <v>3860</v>
      </c>
      <c r="K2621" s="20" t="str">
        <f>TEXT(J2621,"YYYY")</f>
        <v>2018</v>
      </c>
      <c r="L2621" s="1">
        <f>H2621-(TEXT(I2621,"YYYY")-TEXT(J2621,"YYYY"))</f>
        <v>118</v>
      </c>
      <c r="M2621" s="1" t="s">
        <v>60</v>
      </c>
      <c r="N2621" s="20" t="s">
        <v>50</v>
      </c>
    </row>
    <row r="2622" spans="10:14">
      <c r="J2622" s="1" t="s">
        <v>2254</v>
      </c>
      <c r="K2622" s="20" t="str">
        <f>TEXT(J2622,"YYYY")</f>
        <v>2018</v>
      </c>
      <c r="L2622" s="1">
        <f>H2622-(TEXT(I2622,"YYYY")-TEXT(J2622,"YYYY"))</f>
        <v>118</v>
      </c>
      <c r="M2622" s="1" t="s">
        <v>60</v>
      </c>
      <c r="N2622" s="20" t="s">
        <v>50</v>
      </c>
    </row>
    <row r="2623" spans="10:14">
      <c r="J2623" s="1" t="s">
        <v>3458</v>
      </c>
      <c r="K2623" s="20" t="str">
        <f>TEXT(J2623,"YYYY")</f>
        <v>2018</v>
      </c>
      <c r="L2623" s="1">
        <f>H2623-(TEXT(I2623,"YYYY")-TEXT(J2623,"YYYY"))</f>
        <v>118</v>
      </c>
      <c r="M2623" s="1" t="s">
        <v>79</v>
      </c>
      <c r="N2623" s="20" t="s">
        <v>50</v>
      </c>
    </row>
    <row r="2624" spans="10:14">
      <c r="J2624" s="1" t="s">
        <v>199</v>
      </c>
      <c r="K2624" s="20" t="str">
        <f>TEXT(J2624,"YYYY")</f>
        <v>2018</v>
      </c>
      <c r="L2624" s="1">
        <f>H2624-(TEXT(I2624,"YYYY")-TEXT(J2624,"YYYY"))</f>
        <v>118</v>
      </c>
      <c r="M2624" s="1" t="s">
        <v>79</v>
      </c>
      <c r="N2624" s="20" t="s">
        <v>50</v>
      </c>
    </row>
    <row r="2625" spans="10:14">
      <c r="J2625" s="1" t="s">
        <v>705</v>
      </c>
      <c r="K2625" s="20" t="str">
        <f>TEXT(J2625,"YYYY")</f>
        <v>2018</v>
      </c>
      <c r="L2625" s="1">
        <f>H2625-(TEXT(I2625,"YYYY")-TEXT(J2625,"YYYY"))</f>
        <v>118</v>
      </c>
      <c r="M2625" s="1" t="s">
        <v>79</v>
      </c>
      <c r="N2625" s="20" t="s">
        <v>50</v>
      </c>
    </row>
    <row r="2626" spans="10:14">
      <c r="J2626" s="1" t="s">
        <v>527</v>
      </c>
      <c r="K2626" s="20" t="str">
        <f>TEXT(J2626,"YYYY")</f>
        <v>2018</v>
      </c>
      <c r="L2626" s="1">
        <f>H2626-(TEXT(I2626,"YYYY")-TEXT(J2626,"YYYY"))</f>
        <v>118</v>
      </c>
      <c r="M2626" s="1" t="s">
        <v>60</v>
      </c>
      <c r="N2626" s="20" t="s">
        <v>50</v>
      </c>
    </row>
    <row r="2627" spans="10:14">
      <c r="J2627" s="1" t="s">
        <v>2426</v>
      </c>
      <c r="K2627" s="20" t="str">
        <f>TEXT(J2627,"YYYY")</f>
        <v>2018</v>
      </c>
      <c r="L2627" s="1">
        <f>H2627-(TEXT(I2627,"YYYY")-TEXT(J2627,"YYYY"))</f>
        <v>118</v>
      </c>
      <c r="M2627" s="1" t="s">
        <v>79</v>
      </c>
      <c r="N2627" s="20" t="s">
        <v>50</v>
      </c>
    </row>
    <row r="2628" spans="10:14">
      <c r="J2628" s="1" t="s">
        <v>431</v>
      </c>
      <c r="K2628" s="20" t="str">
        <f>TEXT(J2628,"YYYY")</f>
        <v>2018</v>
      </c>
      <c r="L2628" s="1">
        <f>H2628-(TEXT(I2628,"YYYY")-TEXT(J2628,"YYYY"))</f>
        <v>118</v>
      </c>
      <c r="M2628" s="1" t="s">
        <v>60</v>
      </c>
      <c r="N2628" s="20" t="s">
        <v>50</v>
      </c>
    </row>
    <row r="2629" spans="10:14">
      <c r="J2629" s="1" t="s">
        <v>9754</v>
      </c>
      <c r="K2629" s="20" t="str">
        <f>TEXT(J2629,"YYYY")</f>
        <v>2018</v>
      </c>
      <c r="L2629" s="1">
        <f>H2629-(TEXT(I2629,"YYYY")-TEXT(J2629,"YYYY"))</f>
        <v>118</v>
      </c>
      <c r="M2629" s="1" t="s">
        <v>60</v>
      </c>
      <c r="N2629" s="20" t="s">
        <v>50</v>
      </c>
    </row>
    <row r="2630" spans="10:14">
      <c r="J2630" s="1" t="s">
        <v>474</v>
      </c>
      <c r="K2630" s="20" t="str">
        <f>TEXT(J2630,"YYYY")</f>
        <v>2018</v>
      </c>
      <c r="L2630" s="1">
        <f>H2630-(TEXT(I2630,"YYYY")-TEXT(J2630,"YYYY"))</f>
        <v>118</v>
      </c>
      <c r="M2630" s="1" t="s">
        <v>60</v>
      </c>
      <c r="N2630" s="20" t="s">
        <v>50</v>
      </c>
    </row>
    <row r="2631" spans="10:14">
      <c r="J2631" s="1" t="s">
        <v>2422</v>
      </c>
      <c r="K2631" s="20" t="str">
        <f>TEXT(J2631,"YYYY")</f>
        <v>2018</v>
      </c>
      <c r="L2631" s="1">
        <f>H2631-(TEXT(I2631,"YYYY")-TEXT(J2631,"YYYY"))</f>
        <v>118</v>
      </c>
      <c r="M2631" s="1" t="s">
        <v>60</v>
      </c>
      <c r="N2631" s="20" t="s">
        <v>50</v>
      </c>
    </row>
    <row r="2632" spans="10:14">
      <c r="J2632" s="1" t="s">
        <v>1334</v>
      </c>
      <c r="K2632" s="20" t="str">
        <f>TEXT(J2632,"YYYY")</f>
        <v>2018</v>
      </c>
      <c r="L2632" s="1">
        <f>H2632-(TEXT(I2632,"YYYY")-TEXT(J2632,"YYYY"))</f>
        <v>118</v>
      </c>
      <c r="M2632" s="1" t="s">
        <v>60</v>
      </c>
      <c r="N2632" s="20" t="s">
        <v>50</v>
      </c>
    </row>
    <row r="2633" spans="10:14">
      <c r="J2633" s="1" t="s">
        <v>752</v>
      </c>
      <c r="K2633" s="20" t="str">
        <f>TEXT(J2633,"YYYY")</f>
        <v>2018</v>
      </c>
      <c r="L2633" s="1">
        <f>H2633-(TEXT(I2633,"YYYY")-TEXT(J2633,"YYYY"))</f>
        <v>118</v>
      </c>
      <c r="M2633" s="1" t="s">
        <v>79</v>
      </c>
      <c r="N2633" s="20" t="s">
        <v>50</v>
      </c>
    </row>
    <row r="2634" spans="10:14">
      <c r="J2634" s="1" t="s">
        <v>1334</v>
      </c>
      <c r="K2634" s="20" t="str">
        <f>TEXT(J2634,"YYYY")</f>
        <v>2018</v>
      </c>
      <c r="L2634" s="1">
        <f>H2634-(TEXT(I2634,"YYYY")-TEXT(J2634,"YYYY"))</f>
        <v>118</v>
      </c>
      <c r="M2634" s="1" t="s">
        <v>79</v>
      </c>
      <c r="N2634" s="20" t="s">
        <v>50</v>
      </c>
    </row>
    <row r="2635" spans="10:14">
      <c r="J2635" s="1" t="s">
        <v>828</v>
      </c>
      <c r="K2635" s="20" t="str">
        <f>TEXT(J2635,"YYYY")</f>
        <v>2018</v>
      </c>
      <c r="L2635" s="1">
        <f>H2635-(TEXT(I2635,"YYYY")-TEXT(J2635,"YYYY"))</f>
        <v>118</v>
      </c>
      <c r="M2635" s="1" t="s">
        <v>60</v>
      </c>
      <c r="N2635" s="20" t="s">
        <v>50</v>
      </c>
    </row>
    <row r="2636" spans="10:14">
      <c r="J2636" s="1" t="s">
        <v>11035</v>
      </c>
      <c r="K2636" s="20" t="str">
        <f>TEXT(J2636,"YYYY")</f>
        <v>2018</v>
      </c>
      <c r="L2636" s="1">
        <f>H2636-(TEXT(I2636,"YYYY")-TEXT(J2636,"YYYY"))</f>
        <v>118</v>
      </c>
      <c r="M2636" s="1" t="s">
        <v>60</v>
      </c>
      <c r="N2636" s="20" t="s">
        <v>50</v>
      </c>
    </row>
    <row r="2637" spans="10:14">
      <c r="J2637" s="1" t="s">
        <v>3536</v>
      </c>
      <c r="K2637" s="20" t="str">
        <f>TEXT(J2637,"YYYY")</f>
        <v>2018</v>
      </c>
      <c r="L2637" s="1">
        <f>H2637-(TEXT(I2637,"YYYY")-TEXT(J2637,"YYYY"))</f>
        <v>118</v>
      </c>
      <c r="M2637" s="1" t="s">
        <v>79</v>
      </c>
      <c r="N2637" s="20" t="s">
        <v>50</v>
      </c>
    </row>
    <row r="2638" spans="10:14">
      <c r="J2638" s="1" t="s">
        <v>913</v>
      </c>
      <c r="K2638" s="20" t="str">
        <f>TEXT(J2638,"YYYY")</f>
        <v>2018</v>
      </c>
      <c r="L2638" s="1">
        <f>H2638-(TEXT(I2638,"YYYY")-TEXT(J2638,"YYYY"))</f>
        <v>118</v>
      </c>
      <c r="M2638" s="1" t="s">
        <v>60</v>
      </c>
      <c r="N2638" s="20" t="s">
        <v>50</v>
      </c>
    </row>
    <row r="2639" spans="10:14">
      <c r="J2639" s="1" t="s">
        <v>3668</v>
      </c>
      <c r="K2639" s="20" t="str">
        <f>TEXT(J2639,"YYYY")</f>
        <v>2018</v>
      </c>
      <c r="L2639" s="1">
        <f>H2639-(TEXT(I2639,"YYYY")-TEXT(J2639,"YYYY"))</f>
        <v>118</v>
      </c>
      <c r="M2639" s="1" t="s">
        <v>79</v>
      </c>
      <c r="N2639" s="20" t="s">
        <v>50</v>
      </c>
    </row>
    <row r="2640" spans="10:14">
      <c r="J2640" s="1" t="s">
        <v>12159</v>
      </c>
      <c r="K2640" s="20" t="str">
        <f>TEXT(J2640,"YYYY")</f>
        <v>2018</v>
      </c>
      <c r="L2640" s="1">
        <f>H2640-(TEXT(I2640,"YYYY")-TEXT(J2640,"YYYY"))</f>
        <v>118</v>
      </c>
      <c r="M2640" s="1" t="s">
        <v>60</v>
      </c>
      <c r="N2640" s="20" t="s">
        <v>50</v>
      </c>
    </row>
    <row r="2641" spans="10:14">
      <c r="J2641" s="1" t="s">
        <v>2496</v>
      </c>
      <c r="K2641" s="20" t="str">
        <f>TEXT(J2641,"YYYY")</f>
        <v>2018</v>
      </c>
      <c r="L2641" s="1">
        <f>H2641-(TEXT(I2641,"YYYY")-TEXT(J2641,"YYYY"))</f>
        <v>118</v>
      </c>
      <c r="M2641" s="1" t="s">
        <v>60</v>
      </c>
      <c r="N2641" s="20" t="s">
        <v>50</v>
      </c>
    </row>
    <row r="2642" spans="10:14">
      <c r="J2642" s="1" t="s">
        <v>106</v>
      </c>
      <c r="K2642" s="20" t="str">
        <f>TEXT(J2642,"YYYY")</f>
        <v>2018</v>
      </c>
      <c r="L2642" s="1">
        <f>H2642-(TEXT(I2642,"YYYY")-TEXT(J2642,"YYYY"))</f>
        <v>118</v>
      </c>
      <c r="M2642" s="1" t="s">
        <v>79</v>
      </c>
      <c r="N2642" s="20" t="s">
        <v>53</v>
      </c>
    </row>
    <row r="2643" spans="10:14">
      <c r="J2643" s="1" t="s">
        <v>191</v>
      </c>
      <c r="K2643" s="20" t="str">
        <f>TEXT(J2643,"YYYY")</f>
        <v>2018</v>
      </c>
      <c r="L2643" s="1">
        <f>H2643-(TEXT(I2643,"YYYY")-TEXT(J2643,"YYYY"))</f>
        <v>118</v>
      </c>
      <c r="M2643" s="1" t="s">
        <v>79</v>
      </c>
      <c r="N2643" s="20" t="s">
        <v>53</v>
      </c>
    </row>
    <row r="2644" spans="10:14">
      <c r="J2644" s="1" t="s">
        <v>199</v>
      </c>
      <c r="K2644" s="20" t="str">
        <f>TEXT(J2644,"YYYY")</f>
        <v>2018</v>
      </c>
      <c r="L2644" s="1">
        <f>H2644-(TEXT(I2644,"YYYY")-TEXT(J2644,"YYYY"))</f>
        <v>118</v>
      </c>
      <c r="M2644" s="1" t="s">
        <v>60</v>
      </c>
      <c r="N2644" s="20" t="s">
        <v>53</v>
      </c>
    </row>
    <row r="2645" spans="10:14">
      <c r="J2645" s="1" t="s">
        <v>191</v>
      </c>
      <c r="K2645" s="20" t="str">
        <f>TEXT(J2645,"YYYY")</f>
        <v>2018</v>
      </c>
      <c r="L2645" s="1">
        <f>H2645-(TEXT(I2645,"YYYY")-TEXT(J2645,"YYYY"))</f>
        <v>118</v>
      </c>
      <c r="M2645" s="1" t="s">
        <v>60</v>
      </c>
      <c r="N2645" s="20" t="s">
        <v>53</v>
      </c>
    </row>
    <row r="2646" spans="10:14">
      <c r="J2646" s="1" t="s">
        <v>318</v>
      </c>
      <c r="K2646" s="20" t="str">
        <f>TEXT(J2646,"YYYY")</f>
        <v>2018</v>
      </c>
      <c r="L2646" s="1">
        <f>H2646-(TEXT(I2646,"YYYY")-TEXT(J2646,"YYYY"))</f>
        <v>118</v>
      </c>
      <c r="M2646" s="1" t="s">
        <v>79</v>
      </c>
      <c r="N2646" s="20" t="s">
        <v>53</v>
      </c>
    </row>
    <row r="2647" spans="10:14">
      <c r="J2647" s="1" t="s">
        <v>474</v>
      </c>
      <c r="K2647" s="20" t="str">
        <f>TEXT(J2647,"YYYY")</f>
        <v>2018</v>
      </c>
      <c r="L2647" s="1">
        <f>H2647-(TEXT(I2647,"YYYY")-TEXT(J2647,"YYYY"))</f>
        <v>118</v>
      </c>
      <c r="M2647" s="1" t="s">
        <v>60</v>
      </c>
      <c r="N2647" s="20" t="s">
        <v>53</v>
      </c>
    </row>
    <row r="2648" spans="10:14">
      <c r="J2648" s="1" t="s">
        <v>486</v>
      </c>
      <c r="K2648" s="20" t="str">
        <f>TEXT(J2648,"YYYY")</f>
        <v>2018</v>
      </c>
      <c r="L2648" s="1">
        <f>H2648-(TEXT(I2648,"YYYY")-TEXT(J2648,"YYYY"))</f>
        <v>118</v>
      </c>
      <c r="M2648" s="1" t="s">
        <v>79</v>
      </c>
      <c r="N2648" s="20" t="s">
        <v>53</v>
      </c>
    </row>
    <row r="2649" spans="10:14">
      <c r="J2649" s="1" t="s">
        <v>527</v>
      </c>
      <c r="K2649" s="20" t="str">
        <f>TEXT(J2649,"YYYY")</f>
        <v>2018</v>
      </c>
      <c r="L2649" s="1">
        <f>H2649-(TEXT(I2649,"YYYY")-TEXT(J2649,"YYYY"))</f>
        <v>118</v>
      </c>
      <c r="M2649" s="1" t="s">
        <v>79</v>
      </c>
      <c r="N2649" s="20" t="s">
        <v>53</v>
      </c>
    </row>
    <row r="2650" spans="10:14">
      <c r="J2650" s="1" t="s">
        <v>527</v>
      </c>
      <c r="K2650" s="20" t="str">
        <f>TEXT(J2650,"YYYY")</f>
        <v>2018</v>
      </c>
      <c r="L2650" s="1">
        <f>H2650-(TEXT(I2650,"YYYY")-TEXT(J2650,"YYYY"))</f>
        <v>118</v>
      </c>
      <c r="M2650" s="1" t="s">
        <v>60</v>
      </c>
      <c r="N2650" s="20" t="s">
        <v>53</v>
      </c>
    </row>
    <row r="2651" spans="10:14">
      <c r="J2651" s="1" t="s">
        <v>548</v>
      </c>
      <c r="K2651" s="20" t="str">
        <f>TEXT(J2651,"YYYY")</f>
        <v>2018</v>
      </c>
      <c r="L2651" s="1">
        <f>H2651-(TEXT(I2651,"YYYY")-TEXT(J2651,"YYYY"))</f>
        <v>118</v>
      </c>
      <c r="M2651" s="1" t="s">
        <v>60</v>
      </c>
      <c r="N2651" s="20" t="s">
        <v>53</v>
      </c>
    </row>
    <row r="2652" spans="10:14">
      <c r="J2652" s="1" t="s">
        <v>554</v>
      </c>
      <c r="K2652" s="20" t="str">
        <f>TEXT(J2652,"YYYY")</f>
        <v>2018</v>
      </c>
      <c r="L2652" s="1">
        <f>H2652-(TEXT(I2652,"YYYY")-TEXT(J2652,"YYYY"))</f>
        <v>118</v>
      </c>
      <c r="M2652" s="1" t="s">
        <v>60</v>
      </c>
      <c r="N2652" s="20" t="s">
        <v>53</v>
      </c>
    </row>
    <row r="2653" spans="10:14">
      <c r="J2653" s="1" t="s">
        <v>627</v>
      </c>
      <c r="K2653" s="20" t="str">
        <f>TEXT(J2653,"YYYY")</f>
        <v>2018</v>
      </c>
      <c r="L2653" s="1">
        <f>H2653-(TEXT(I2653,"YYYY")-TEXT(J2653,"YYYY"))</f>
        <v>118</v>
      </c>
      <c r="M2653" s="1" t="s">
        <v>60</v>
      </c>
      <c r="N2653" s="20" t="s">
        <v>53</v>
      </c>
    </row>
    <row r="2654" spans="10:14">
      <c r="J2654" s="1" t="s">
        <v>665</v>
      </c>
      <c r="K2654" s="20" t="str">
        <f>TEXT(J2654,"YYYY")</f>
        <v>2018</v>
      </c>
      <c r="L2654" s="1">
        <f>H2654-(TEXT(I2654,"YYYY")-TEXT(J2654,"YYYY"))</f>
        <v>118</v>
      </c>
      <c r="M2654" s="1" t="s">
        <v>79</v>
      </c>
      <c r="N2654" s="20" t="s">
        <v>53</v>
      </c>
    </row>
    <row r="2655" spans="10:14">
      <c r="J2655" s="1" t="s">
        <v>696</v>
      </c>
      <c r="K2655" s="20" t="str">
        <f>TEXT(J2655,"YYYY")</f>
        <v>2018</v>
      </c>
      <c r="L2655" s="1">
        <f>H2655-(TEXT(I2655,"YYYY")-TEXT(J2655,"YYYY"))</f>
        <v>118</v>
      </c>
      <c r="M2655" s="1" t="s">
        <v>60</v>
      </c>
      <c r="N2655" s="20" t="s">
        <v>53</v>
      </c>
    </row>
    <row r="2656" spans="10:14">
      <c r="J2656" s="1" t="s">
        <v>702</v>
      </c>
      <c r="K2656" s="20" t="str">
        <f>TEXT(J2656,"YYYY")</f>
        <v>2018</v>
      </c>
      <c r="L2656" s="1">
        <f>H2656-(TEXT(I2656,"YYYY")-TEXT(J2656,"YYYY"))</f>
        <v>118</v>
      </c>
      <c r="M2656" s="1" t="s">
        <v>60</v>
      </c>
      <c r="N2656" s="20" t="s">
        <v>53</v>
      </c>
    </row>
    <row r="2657" spans="10:14">
      <c r="J2657" s="1" t="s">
        <v>717</v>
      </c>
      <c r="K2657" s="20" t="str">
        <f>TEXT(J2657,"YYYY")</f>
        <v>2018</v>
      </c>
      <c r="L2657" s="1">
        <f>H2657-(TEXT(I2657,"YYYY")-TEXT(J2657,"YYYY"))</f>
        <v>118</v>
      </c>
      <c r="M2657" s="1" t="s">
        <v>79</v>
      </c>
      <c r="N2657" s="20" t="s">
        <v>53</v>
      </c>
    </row>
    <row r="2658" spans="10:14">
      <c r="J2658" s="1" t="s">
        <v>723</v>
      </c>
      <c r="K2658" s="20" t="str">
        <f>TEXT(J2658,"YYYY")</f>
        <v>2018</v>
      </c>
      <c r="L2658" s="1">
        <f>H2658-(TEXT(I2658,"YYYY")-TEXT(J2658,"YYYY"))</f>
        <v>118</v>
      </c>
      <c r="M2658" s="1" t="s">
        <v>60</v>
      </c>
      <c r="N2658" s="20" t="s">
        <v>53</v>
      </c>
    </row>
    <row r="2659" spans="10:14">
      <c r="J2659" s="1" t="s">
        <v>728</v>
      </c>
      <c r="K2659" s="20" t="str">
        <f>TEXT(J2659,"YYYY")</f>
        <v>2018</v>
      </c>
      <c r="L2659" s="1">
        <f>H2659-(TEXT(I2659,"YYYY")-TEXT(J2659,"YYYY"))</f>
        <v>118</v>
      </c>
      <c r="M2659" s="1" t="s">
        <v>60</v>
      </c>
      <c r="N2659" s="20" t="s">
        <v>53</v>
      </c>
    </row>
    <row r="2660" spans="10:14">
      <c r="J2660" s="1" t="s">
        <v>752</v>
      </c>
      <c r="K2660" s="20" t="str">
        <f>TEXT(J2660,"YYYY")</f>
        <v>2018</v>
      </c>
      <c r="L2660" s="1">
        <f>H2660-(TEXT(I2660,"YYYY")-TEXT(J2660,"YYYY"))</f>
        <v>118</v>
      </c>
      <c r="M2660" s="1" t="s">
        <v>60</v>
      </c>
      <c r="N2660" s="20" t="s">
        <v>53</v>
      </c>
    </row>
    <row r="2661" spans="10:14">
      <c r="J2661" s="1" t="s">
        <v>782</v>
      </c>
      <c r="K2661" s="20" t="str">
        <f>TEXT(J2661,"YYYY")</f>
        <v>2018</v>
      </c>
      <c r="L2661" s="1">
        <f>H2661-(TEXT(I2661,"YYYY")-TEXT(J2661,"YYYY"))</f>
        <v>118</v>
      </c>
      <c r="M2661" s="1" t="s">
        <v>60</v>
      </c>
      <c r="N2661" s="20" t="s">
        <v>53</v>
      </c>
    </row>
    <row r="2662" spans="10:14">
      <c r="J2662" s="1" t="s">
        <v>199</v>
      </c>
      <c r="K2662" s="20" t="str">
        <f>TEXT(J2662,"YYYY")</f>
        <v>2018</v>
      </c>
      <c r="L2662" s="1">
        <f>H2662-(TEXT(I2662,"YYYY")-TEXT(J2662,"YYYY"))</f>
        <v>118</v>
      </c>
      <c r="M2662" s="1" t="s">
        <v>60</v>
      </c>
      <c r="N2662" s="20" t="s">
        <v>53</v>
      </c>
    </row>
    <row r="2663" spans="10:14">
      <c r="J2663" s="1" t="s">
        <v>752</v>
      </c>
      <c r="K2663" s="20" t="str">
        <f>TEXT(J2663,"YYYY")</f>
        <v>2018</v>
      </c>
      <c r="L2663" s="1">
        <f>H2663-(TEXT(I2663,"YYYY")-TEXT(J2663,"YYYY"))</f>
        <v>118</v>
      </c>
      <c r="M2663" s="1" t="s">
        <v>79</v>
      </c>
      <c r="N2663" s="20" t="s">
        <v>53</v>
      </c>
    </row>
    <row r="2664" spans="10:14">
      <c r="J2664" s="1" t="s">
        <v>913</v>
      </c>
      <c r="K2664" s="20" t="str">
        <f>TEXT(J2664,"YYYY")</f>
        <v>2018</v>
      </c>
      <c r="L2664" s="1">
        <f>H2664-(TEXT(I2664,"YYYY")-TEXT(J2664,"YYYY"))</f>
        <v>118</v>
      </c>
      <c r="M2664" s="1" t="s">
        <v>79</v>
      </c>
      <c r="N2664" s="20" t="s">
        <v>53</v>
      </c>
    </row>
    <row r="2665" spans="10:14">
      <c r="J2665" s="1" t="s">
        <v>918</v>
      </c>
      <c r="K2665" s="20" t="str">
        <f>TEXT(J2665,"YYYY")</f>
        <v>2018</v>
      </c>
      <c r="L2665" s="1">
        <f>H2665-(TEXT(I2665,"YYYY")-TEXT(J2665,"YYYY"))</f>
        <v>118</v>
      </c>
      <c r="M2665" s="1" t="s">
        <v>60</v>
      </c>
      <c r="N2665" s="20" t="s">
        <v>53</v>
      </c>
    </row>
    <row r="2666" spans="10:14">
      <c r="J2666" s="1" t="s">
        <v>960</v>
      </c>
      <c r="K2666" s="20" t="str">
        <f>TEXT(J2666,"YYYY")</f>
        <v>2018</v>
      </c>
      <c r="L2666" s="1">
        <f>H2666-(TEXT(I2666,"YYYY")-TEXT(J2666,"YYYY"))</f>
        <v>118</v>
      </c>
      <c r="M2666" s="1" t="s">
        <v>79</v>
      </c>
      <c r="N2666" s="20" t="s">
        <v>53</v>
      </c>
    </row>
    <row r="2667" spans="10:14">
      <c r="J2667" s="1" t="s">
        <v>978</v>
      </c>
      <c r="K2667" s="20" t="str">
        <f>TEXT(J2667,"YYYY")</f>
        <v>2018</v>
      </c>
      <c r="L2667" s="1">
        <f>H2667-(TEXT(I2667,"YYYY")-TEXT(J2667,"YYYY"))</f>
        <v>118</v>
      </c>
      <c r="M2667" s="1" t="s">
        <v>79</v>
      </c>
      <c r="N2667" s="20" t="s">
        <v>53</v>
      </c>
    </row>
    <row r="2668" spans="10:14">
      <c r="J2668" s="1" t="s">
        <v>1044</v>
      </c>
      <c r="K2668" s="20" t="str">
        <f>TEXT(J2668,"YYYY")</f>
        <v>2018</v>
      </c>
      <c r="L2668" s="1">
        <f>H2668-(TEXT(I2668,"YYYY")-TEXT(J2668,"YYYY"))</f>
        <v>118</v>
      </c>
      <c r="M2668" s="1" t="s">
        <v>79</v>
      </c>
      <c r="N2668" s="20" t="s">
        <v>53</v>
      </c>
    </row>
    <row r="2669" spans="10:14">
      <c r="J2669" s="1" t="s">
        <v>474</v>
      </c>
      <c r="K2669" s="20" t="str">
        <f>TEXT(J2669,"YYYY")</f>
        <v>2018</v>
      </c>
      <c r="L2669" s="1">
        <f>H2669-(TEXT(I2669,"YYYY")-TEXT(J2669,"YYYY"))</f>
        <v>118</v>
      </c>
      <c r="M2669" s="1" t="s">
        <v>60</v>
      </c>
      <c r="N2669" s="20" t="s">
        <v>53</v>
      </c>
    </row>
    <row r="2670" spans="10:14">
      <c r="J2670" s="1" t="s">
        <v>913</v>
      </c>
      <c r="K2670" s="20" t="str">
        <f>TEXT(J2670,"YYYY")</f>
        <v>2018</v>
      </c>
      <c r="L2670" s="1">
        <f>H2670-(TEXT(I2670,"YYYY")-TEXT(J2670,"YYYY"))</f>
        <v>118</v>
      </c>
      <c r="M2670" s="1" t="s">
        <v>60</v>
      </c>
      <c r="N2670" s="20" t="s">
        <v>53</v>
      </c>
    </row>
    <row r="2671" spans="10:14">
      <c r="J2671" s="1" t="s">
        <v>752</v>
      </c>
      <c r="K2671" s="20" t="str">
        <f>TEXT(J2671,"YYYY")</f>
        <v>2018</v>
      </c>
      <c r="L2671" s="1">
        <f>H2671-(TEXT(I2671,"YYYY")-TEXT(J2671,"YYYY"))</f>
        <v>118</v>
      </c>
      <c r="M2671" s="1" t="s">
        <v>60</v>
      </c>
      <c r="N2671" s="20" t="s">
        <v>53</v>
      </c>
    </row>
    <row r="2672" spans="10:14">
      <c r="J2672" s="1" t="s">
        <v>881</v>
      </c>
      <c r="K2672" s="20" t="str">
        <f>TEXT(J2672,"YYYY")</f>
        <v>2018</v>
      </c>
      <c r="L2672" s="1">
        <f>H2672-(TEXT(I2672,"YYYY")-TEXT(J2672,"YYYY"))</f>
        <v>118</v>
      </c>
      <c r="M2672" s="1" t="s">
        <v>60</v>
      </c>
      <c r="N2672" s="20" t="s">
        <v>53</v>
      </c>
    </row>
    <row r="2673" spans="10:14">
      <c r="J2673" s="1" t="s">
        <v>1249</v>
      </c>
      <c r="K2673" s="20" t="str">
        <f>TEXT(J2673,"YYYY")</f>
        <v>2018</v>
      </c>
      <c r="L2673" s="1">
        <f>H2673-(TEXT(I2673,"YYYY")-TEXT(J2673,"YYYY"))</f>
        <v>118</v>
      </c>
      <c r="M2673" s="1" t="s">
        <v>79</v>
      </c>
      <c r="N2673" s="20" t="s">
        <v>53</v>
      </c>
    </row>
    <row r="2674" spans="10:14">
      <c r="J2674" s="1" t="s">
        <v>1283</v>
      </c>
      <c r="K2674" s="20" t="str">
        <f>TEXT(J2674,"YYYY")</f>
        <v>2018</v>
      </c>
      <c r="L2674" s="1">
        <f>H2674-(TEXT(I2674,"YYYY")-TEXT(J2674,"YYYY"))</f>
        <v>118</v>
      </c>
      <c r="M2674" s="1" t="s">
        <v>60</v>
      </c>
      <c r="N2674" s="20" t="s">
        <v>53</v>
      </c>
    </row>
    <row r="2675" spans="10:14">
      <c r="J2675" s="1" t="s">
        <v>1304</v>
      </c>
      <c r="K2675" s="20" t="str">
        <f>TEXT(J2675,"YYYY")</f>
        <v>2018</v>
      </c>
      <c r="L2675" s="1">
        <f>H2675-(TEXT(I2675,"YYYY")-TEXT(J2675,"YYYY"))</f>
        <v>118</v>
      </c>
      <c r="M2675" s="1" t="s">
        <v>79</v>
      </c>
      <c r="N2675" s="20" t="s">
        <v>53</v>
      </c>
    </row>
    <row r="2676" spans="10:14">
      <c r="J2676" s="1" t="s">
        <v>1334</v>
      </c>
      <c r="K2676" s="20" t="str">
        <f>TEXT(J2676,"YYYY")</f>
        <v>2018</v>
      </c>
      <c r="L2676" s="1">
        <f>H2676-(TEXT(I2676,"YYYY")-TEXT(J2676,"YYYY"))</f>
        <v>118</v>
      </c>
      <c r="M2676" s="1" t="s">
        <v>60</v>
      </c>
      <c r="N2676" s="20" t="s">
        <v>53</v>
      </c>
    </row>
    <row r="2677" spans="10:14">
      <c r="J2677" s="1" t="s">
        <v>1249</v>
      </c>
      <c r="K2677" s="20" t="str">
        <f>TEXT(J2677,"YYYY")</f>
        <v>2018</v>
      </c>
      <c r="L2677" s="1">
        <f>H2677-(TEXT(I2677,"YYYY")-TEXT(J2677,"YYYY"))</f>
        <v>118</v>
      </c>
      <c r="M2677" s="1" t="s">
        <v>79</v>
      </c>
      <c r="N2677" s="20" t="s">
        <v>53</v>
      </c>
    </row>
    <row r="2678" spans="10:14">
      <c r="J2678" s="1" t="s">
        <v>1044</v>
      </c>
      <c r="K2678" s="20" t="str">
        <f>TEXT(J2678,"YYYY")</f>
        <v>2018</v>
      </c>
      <c r="L2678" s="1">
        <f>H2678-(TEXT(I2678,"YYYY")-TEXT(J2678,"YYYY"))</f>
        <v>118</v>
      </c>
      <c r="M2678" s="1" t="s">
        <v>79</v>
      </c>
      <c r="N2678" s="20" t="s">
        <v>53</v>
      </c>
    </row>
    <row r="2679" spans="10:14">
      <c r="J2679" s="1" t="s">
        <v>881</v>
      </c>
      <c r="K2679" s="20" t="str">
        <f>TEXT(J2679,"YYYY")</f>
        <v>2018</v>
      </c>
      <c r="L2679" s="1">
        <f>H2679-(TEXT(I2679,"YYYY")-TEXT(J2679,"YYYY"))</f>
        <v>118</v>
      </c>
      <c r="M2679" s="1" t="s">
        <v>60</v>
      </c>
      <c r="N2679" s="20" t="s">
        <v>53</v>
      </c>
    </row>
    <row r="2680" spans="10:14">
      <c r="J2680" s="1" t="s">
        <v>881</v>
      </c>
      <c r="K2680" s="20" t="str">
        <f>TEXT(J2680,"YYYY")</f>
        <v>2018</v>
      </c>
      <c r="L2680" s="1">
        <f>H2680-(TEXT(I2680,"YYYY")-TEXT(J2680,"YYYY"))</f>
        <v>118</v>
      </c>
      <c r="M2680" s="1" t="s">
        <v>60</v>
      </c>
      <c r="N2680" s="20" t="s">
        <v>53</v>
      </c>
    </row>
    <row r="2681" spans="10:14">
      <c r="J2681" s="1" t="s">
        <v>1039</v>
      </c>
      <c r="K2681" s="20" t="str">
        <f>TEXT(J2681,"YYYY")</f>
        <v>2018</v>
      </c>
      <c r="L2681" s="1">
        <f>H2681-(TEXT(I2681,"YYYY")-TEXT(J2681,"YYYY"))</f>
        <v>118</v>
      </c>
      <c r="M2681" s="1" t="s">
        <v>60</v>
      </c>
      <c r="N2681" s="20" t="s">
        <v>53</v>
      </c>
    </row>
    <row r="2682" spans="10:14">
      <c r="J2682" s="1" t="s">
        <v>1039</v>
      </c>
      <c r="K2682" s="20" t="str">
        <f>TEXT(J2682,"YYYY")</f>
        <v>2018</v>
      </c>
      <c r="L2682" s="1">
        <f>H2682-(TEXT(I2682,"YYYY")-TEXT(J2682,"YYYY"))</f>
        <v>118</v>
      </c>
      <c r="M2682" s="1" t="s">
        <v>79</v>
      </c>
      <c r="N2682" s="20" t="s">
        <v>53</v>
      </c>
    </row>
    <row r="2683" spans="10:14">
      <c r="J2683" s="1" t="s">
        <v>1039</v>
      </c>
      <c r="K2683" s="20" t="str">
        <f>TEXT(J2683,"YYYY")</f>
        <v>2018</v>
      </c>
      <c r="L2683" s="1">
        <f>H2683-(TEXT(I2683,"YYYY")-TEXT(J2683,"YYYY"))</f>
        <v>118</v>
      </c>
      <c r="M2683" s="1" t="s">
        <v>79</v>
      </c>
      <c r="N2683" s="20" t="s">
        <v>53</v>
      </c>
    </row>
    <row r="2684" spans="10:14">
      <c r="J2684" s="1" t="s">
        <v>752</v>
      </c>
      <c r="K2684" s="20" t="str">
        <f>TEXT(J2684,"YYYY")</f>
        <v>2018</v>
      </c>
      <c r="L2684" s="1">
        <f>H2684-(TEXT(I2684,"YYYY")-TEXT(J2684,"YYYY"))</f>
        <v>118</v>
      </c>
      <c r="M2684" s="1" t="s">
        <v>79</v>
      </c>
      <c r="N2684" s="20" t="s">
        <v>53</v>
      </c>
    </row>
    <row r="2685" spans="10:14">
      <c r="J2685" s="1" t="s">
        <v>199</v>
      </c>
      <c r="K2685" s="20" t="str">
        <f>TEXT(J2685,"YYYY")</f>
        <v>2018</v>
      </c>
      <c r="L2685" s="1">
        <f>H2685-(TEXT(I2685,"YYYY")-TEXT(J2685,"YYYY"))</f>
        <v>118</v>
      </c>
      <c r="M2685" s="1" t="s">
        <v>79</v>
      </c>
      <c r="N2685" s="20" t="s">
        <v>53</v>
      </c>
    </row>
    <row r="2686" spans="10:14">
      <c r="J2686" s="1" t="s">
        <v>486</v>
      </c>
      <c r="K2686" s="20" t="str">
        <f>TEXT(J2686,"YYYY")</f>
        <v>2018</v>
      </c>
      <c r="L2686" s="1">
        <f>H2686-(TEXT(I2686,"YYYY")-TEXT(J2686,"YYYY"))</f>
        <v>118</v>
      </c>
      <c r="M2686" s="1" t="s">
        <v>60</v>
      </c>
      <c r="N2686" s="20" t="s">
        <v>53</v>
      </c>
    </row>
    <row r="2687" spans="10:14">
      <c r="J2687" s="1" t="s">
        <v>1044</v>
      </c>
      <c r="K2687" s="20" t="str">
        <f>TEXT(J2687,"YYYY")</f>
        <v>2018</v>
      </c>
      <c r="L2687" s="1">
        <f>H2687-(TEXT(I2687,"YYYY")-TEXT(J2687,"YYYY"))</f>
        <v>118</v>
      </c>
      <c r="M2687" s="1" t="s">
        <v>60</v>
      </c>
      <c r="N2687" s="20" t="s">
        <v>53</v>
      </c>
    </row>
    <row r="2688" spans="10:14">
      <c r="J2688" s="1" t="s">
        <v>1759</v>
      </c>
      <c r="K2688" s="20" t="str">
        <f>TEXT(J2688,"YYYY")</f>
        <v>2018</v>
      </c>
      <c r="L2688" s="1">
        <f>H2688-(TEXT(I2688,"YYYY")-TEXT(J2688,"YYYY"))</f>
        <v>118</v>
      </c>
      <c r="M2688" s="1" t="s">
        <v>60</v>
      </c>
      <c r="N2688" s="20" t="s">
        <v>53</v>
      </c>
    </row>
    <row r="2689" spans="10:14">
      <c r="J2689" s="1" t="s">
        <v>1766</v>
      </c>
      <c r="K2689" s="20" t="str">
        <f>TEXT(J2689,"YYYY")</f>
        <v>2018</v>
      </c>
      <c r="L2689" s="1">
        <f>H2689-(TEXT(I2689,"YYYY")-TEXT(J2689,"YYYY"))</f>
        <v>118</v>
      </c>
      <c r="M2689" s="1" t="s">
        <v>60</v>
      </c>
      <c r="N2689" s="20" t="s">
        <v>53</v>
      </c>
    </row>
    <row r="2690" spans="10:14">
      <c r="J2690" s="1" t="s">
        <v>195</v>
      </c>
      <c r="K2690" s="20" t="str">
        <f>TEXT(J2690,"YYYY")</f>
        <v>2018</v>
      </c>
      <c r="L2690" s="1">
        <f>H2690-(TEXT(I2690,"YYYY")-TEXT(J2690,"YYYY"))</f>
        <v>118</v>
      </c>
      <c r="M2690" s="1" t="s">
        <v>60</v>
      </c>
      <c r="N2690" s="20" t="s">
        <v>53</v>
      </c>
    </row>
    <row r="2691" spans="10:14">
      <c r="J2691" s="1" t="s">
        <v>1249</v>
      </c>
      <c r="K2691" s="20" t="str">
        <f>TEXT(J2691,"YYYY")</f>
        <v>2018</v>
      </c>
      <c r="L2691" s="1">
        <f>H2691-(TEXT(I2691,"YYYY")-TEXT(J2691,"YYYY"))</f>
        <v>118</v>
      </c>
      <c r="M2691" s="1" t="s">
        <v>60</v>
      </c>
      <c r="N2691" s="20" t="s">
        <v>53</v>
      </c>
    </row>
    <row r="2692" spans="10:14">
      <c r="J2692" s="1" t="s">
        <v>1861</v>
      </c>
      <c r="K2692" s="20" t="str">
        <f>TEXT(J2692,"YYYY")</f>
        <v>2018</v>
      </c>
      <c r="L2692" s="1">
        <f>H2692-(TEXT(I2692,"YYYY")-TEXT(J2692,"YYYY"))</f>
        <v>118</v>
      </c>
      <c r="M2692" s="1" t="s">
        <v>60</v>
      </c>
      <c r="N2692" s="20" t="s">
        <v>53</v>
      </c>
    </row>
    <row r="2693" spans="10:14">
      <c r="J2693" s="1" t="s">
        <v>474</v>
      </c>
      <c r="K2693" s="20" t="str">
        <f>TEXT(J2693,"YYYY")</f>
        <v>2018</v>
      </c>
      <c r="L2693" s="1">
        <f>H2693-(TEXT(I2693,"YYYY")-TEXT(J2693,"YYYY"))</f>
        <v>118</v>
      </c>
      <c r="M2693" s="1" t="s">
        <v>60</v>
      </c>
      <c r="N2693" s="20" t="s">
        <v>53</v>
      </c>
    </row>
    <row r="2694" spans="10:14">
      <c r="J2694" s="1" t="s">
        <v>752</v>
      </c>
      <c r="K2694" s="20" t="str">
        <f>TEXT(J2694,"YYYY")</f>
        <v>2018</v>
      </c>
      <c r="L2694" s="1">
        <f>H2694-(TEXT(I2694,"YYYY")-TEXT(J2694,"YYYY"))</f>
        <v>118</v>
      </c>
      <c r="M2694" s="1" t="s">
        <v>79</v>
      </c>
      <c r="N2694" s="20" t="s">
        <v>53</v>
      </c>
    </row>
    <row r="2695" spans="10:14">
      <c r="J2695" s="1" t="s">
        <v>312</v>
      </c>
      <c r="K2695" s="20" t="str">
        <f>TEXT(J2695,"YYYY")</f>
        <v>2018</v>
      </c>
      <c r="L2695" s="1">
        <f>H2695-(TEXT(I2695,"YYYY")-TEXT(J2695,"YYYY"))</f>
        <v>118</v>
      </c>
      <c r="M2695" s="1" t="s">
        <v>79</v>
      </c>
      <c r="N2695" s="20" t="s">
        <v>53</v>
      </c>
    </row>
    <row r="2696" spans="10:14">
      <c r="J2696" s="1" t="s">
        <v>199</v>
      </c>
      <c r="K2696" s="20" t="str">
        <f>TEXT(J2696,"YYYY")</f>
        <v>2018</v>
      </c>
      <c r="L2696" s="1">
        <f>H2696-(TEXT(I2696,"YYYY")-TEXT(J2696,"YYYY"))</f>
        <v>118</v>
      </c>
      <c r="M2696" s="1" t="s">
        <v>60</v>
      </c>
      <c r="N2696" s="20" t="s">
        <v>53</v>
      </c>
    </row>
    <row r="2697" spans="10:14">
      <c r="J2697" s="1" t="s">
        <v>705</v>
      </c>
      <c r="K2697" s="20" t="str">
        <f>TEXT(J2697,"YYYY")</f>
        <v>2018</v>
      </c>
      <c r="L2697" s="1">
        <f>H2697-(TEXT(I2697,"YYYY")-TEXT(J2697,"YYYY"))</f>
        <v>118</v>
      </c>
      <c r="M2697" s="1" t="s">
        <v>60</v>
      </c>
      <c r="N2697" s="20" t="s">
        <v>53</v>
      </c>
    </row>
    <row r="2698" spans="10:14">
      <c r="J2698" s="1" t="s">
        <v>1181</v>
      </c>
      <c r="K2698" s="20" t="str">
        <f>TEXT(J2698,"YYYY")</f>
        <v>2018</v>
      </c>
      <c r="L2698" s="1">
        <f>H2698-(TEXT(I2698,"YYYY")-TEXT(J2698,"YYYY"))</f>
        <v>118</v>
      </c>
      <c r="M2698" s="1" t="s">
        <v>79</v>
      </c>
      <c r="N2698" s="20" t="s">
        <v>53</v>
      </c>
    </row>
    <row r="2699" spans="10:14">
      <c r="J2699" s="1" t="s">
        <v>1039</v>
      </c>
      <c r="K2699" s="20" t="str">
        <f>TEXT(J2699,"YYYY")</f>
        <v>2018</v>
      </c>
      <c r="L2699" s="1">
        <f>H2699-(TEXT(I2699,"YYYY")-TEXT(J2699,"YYYY"))</f>
        <v>118</v>
      </c>
      <c r="M2699" s="1" t="s">
        <v>79</v>
      </c>
      <c r="N2699" s="20" t="s">
        <v>53</v>
      </c>
    </row>
    <row r="2700" spans="10:14">
      <c r="J2700" s="1" t="s">
        <v>705</v>
      </c>
      <c r="K2700" s="20" t="str">
        <f>TEXT(J2700,"YYYY")</f>
        <v>2018</v>
      </c>
      <c r="L2700" s="1">
        <f>H2700-(TEXT(I2700,"YYYY")-TEXT(J2700,"YYYY"))</f>
        <v>118</v>
      </c>
      <c r="M2700" s="1" t="s">
        <v>79</v>
      </c>
      <c r="N2700" s="20" t="s">
        <v>53</v>
      </c>
    </row>
    <row r="2701" spans="10:14">
      <c r="J2701" s="1" t="s">
        <v>312</v>
      </c>
      <c r="K2701" s="20" t="str">
        <f>TEXT(J2701,"YYYY")</f>
        <v>2018</v>
      </c>
      <c r="L2701" s="1">
        <f>H2701-(TEXT(I2701,"YYYY")-TEXT(J2701,"YYYY"))</f>
        <v>118</v>
      </c>
      <c r="M2701" s="1" t="s">
        <v>79</v>
      </c>
      <c r="N2701" s="20" t="s">
        <v>53</v>
      </c>
    </row>
    <row r="2702" spans="10:14">
      <c r="J2702" s="1" t="s">
        <v>1249</v>
      </c>
      <c r="K2702" s="20" t="str">
        <f>TEXT(J2702,"YYYY")</f>
        <v>2018</v>
      </c>
      <c r="L2702" s="1">
        <f>H2702-(TEXT(I2702,"YYYY")-TEXT(J2702,"YYYY"))</f>
        <v>118</v>
      </c>
      <c r="M2702" s="1" t="s">
        <v>79</v>
      </c>
      <c r="N2702" s="20" t="s">
        <v>53</v>
      </c>
    </row>
    <row r="2703" spans="10:14">
      <c r="J2703" s="1" t="s">
        <v>627</v>
      </c>
      <c r="K2703" s="20" t="str">
        <f>TEXT(J2703,"YYYY")</f>
        <v>2018</v>
      </c>
      <c r="L2703" s="1">
        <f>H2703-(TEXT(I2703,"YYYY")-TEXT(J2703,"YYYY"))</f>
        <v>118</v>
      </c>
      <c r="M2703" s="1" t="s">
        <v>60</v>
      </c>
      <c r="N2703" s="20" t="s">
        <v>53</v>
      </c>
    </row>
    <row r="2704" spans="10:14">
      <c r="J2704" s="1" t="s">
        <v>312</v>
      </c>
      <c r="K2704" s="20" t="str">
        <f>TEXT(J2704,"YYYY")</f>
        <v>2018</v>
      </c>
      <c r="L2704" s="1">
        <f>H2704-(TEXT(I2704,"YYYY")-TEXT(J2704,"YYYY"))</f>
        <v>118</v>
      </c>
      <c r="M2704" s="1" t="s">
        <v>79</v>
      </c>
      <c r="N2704" s="20" t="s">
        <v>53</v>
      </c>
    </row>
    <row r="2705" spans="10:14">
      <c r="J2705" s="1" t="s">
        <v>1039</v>
      </c>
      <c r="K2705" s="20" t="str">
        <f>TEXT(J2705,"YYYY")</f>
        <v>2018</v>
      </c>
      <c r="L2705" s="1">
        <f>H2705-(TEXT(I2705,"YYYY")-TEXT(J2705,"YYYY"))</f>
        <v>118</v>
      </c>
      <c r="M2705" s="1" t="s">
        <v>60</v>
      </c>
      <c r="N2705" s="20" t="s">
        <v>53</v>
      </c>
    </row>
    <row r="2706" spans="10:14">
      <c r="J2706" s="1" t="s">
        <v>705</v>
      </c>
      <c r="K2706" s="20" t="str">
        <f>TEXT(J2706,"YYYY")</f>
        <v>2018</v>
      </c>
      <c r="L2706" s="1">
        <f>H2706-(TEXT(I2706,"YYYY")-TEXT(J2706,"YYYY"))</f>
        <v>118</v>
      </c>
      <c r="M2706" s="1" t="s">
        <v>79</v>
      </c>
      <c r="N2706" s="20" t="s">
        <v>53</v>
      </c>
    </row>
    <row r="2707" spans="10:14">
      <c r="J2707" s="1" t="s">
        <v>752</v>
      </c>
      <c r="K2707" s="20" t="str">
        <f>TEXT(J2707,"YYYY")</f>
        <v>2018</v>
      </c>
      <c r="L2707" s="1">
        <f>H2707-(TEXT(I2707,"YYYY")-TEXT(J2707,"YYYY"))</f>
        <v>118</v>
      </c>
      <c r="M2707" s="1" t="s">
        <v>60</v>
      </c>
      <c r="N2707" s="20" t="s">
        <v>53</v>
      </c>
    </row>
    <row r="2708" spans="10:14">
      <c r="J2708" s="1" t="s">
        <v>881</v>
      </c>
      <c r="K2708" s="20" t="str">
        <f>TEXT(J2708,"YYYY")</f>
        <v>2018</v>
      </c>
      <c r="L2708" s="1">
        <f>H2708-(TEXT(I2708,"YYYY")-TEXT(J2708,"YYYY"))</f>
        <v>118</v>
      </c>
      <c r="M2708" s="1" t="s">
        <v>60</v>
      </c>
      <c r="N2708" s="20" t="s">
        <v>53</v>
      </c>
    </row>
    <row r="2709" spans="10:14">
      <c r="J2709" s="1" t="s">
        <v>2178</v>
      </c>
      <c r="K2709" s="20" t="str">
        <f>TEXT(J2709,"YYYY")</f>
        <v>2018</v>
      </c>
      <c r="L2709" s="1">
        <f>H2709-(TEXT(I2709,"YYYY")-TEXT(J2709,"YYYY"))</f>
        <v>118</v>
      </c>
      <c r="M2709" s="1" t="s">
        <v>79</v>
      </c>
      <c r="N2709" s="20" t="s">
        <v>53</v>
      </c>
    </row>
    <row r="2710" spans="10:14">
      <c r="J2710" s="1" t="s">
        <v>474</v>
      </c>
      <c r="K2710" s="20" t="str">
        <f>TEXT(J2710,"YYYY")</f>
        <v>2018</v>
      </c>
      <c r="L2710" s="1">
        <f>H2710-(TEXT(I2710,"YYYY")-TEXT(J2710,"YYYY"))</f>
        <v>118</v>
      </c>
      <c r="M2710" s="1" t="s">
        <v>60</v>
      </c>
      <c r="N2710" s="20" t="s">
        <v>53</v>
      </c>
    </row>
    <row r="2711" spans="10:14">
      <c r="J2711" s="1" t="s">
        <v>486</v>
      </c>
      <c r="K2711" s="20" t="str">
        <f>TEXT(J2711,"YYYY")</f>
        <v>2018</v>
      </c>
      <c r="L2711" s="1">
        <f>H2711-(TEXT(I2711,"YYYY")-TEXT(J2711,"YYYY"))</f>
        <v>118</v>
      </c>
      <c r="M2711" s="1" t="s">
        <v>79</v>
      </c>
      <c r="N2711" s="20" t="s">
        <v>53</v>
      </c>
    </row>
    <row r="2712" spans="10:14">
      <c r="J2712" s="1" t="s">
        <v>486</v>
      </c>
      <c r="K2712" s="20" t="str">
        <f>TEXT(J2712,"YYYY")</f>
        <v>2018</v>
      </c>
      <c r="L2712" s="1">
        <f>H2712-(TEXT(I2712,"YYYY")-TEXT(J2712,"YYYY"))</f>
        <v>118</v>
      </c>
      <c r="M2712" s="1" t="s">
        <v>79</v>
      </c>
      <c r="N2712" s="20" t="s">
        <v>53</v>
      </c>
    </row>
    <row r="2713" spans="10:14">
      <c r="J2713" s="1" t="s">
        <v>1039</v>
      </c>
      <c r="K2713" s="20" t="str">
        <f>TEXT(J2713,"YYYY")</f>
        <v>2018</v>
      </c>
      <c r="L2713" s="1">
        <f>H2713-(TEXT(I2713,"YYYY")-TEXT(J2713,"YYYY"))</f>
        <v>118</v>
      </c>
      <c r="M2713" s="1" t="s">
        <v>79</v>
      </c>
      <c r="N2713" s="20" t="s">
        <v>53</v>
      </c>
    </row>
    <row r="2714" spans="10:14">
      <c r="J2714" s="1" t="s">
        <v>705</v>
      </c>
      <c r="K2714" s="20" t="str">
        <f>TEXT(J2714,"YYYY")</f>
        <v>2018</v>
      </c>
      <c r="L2714" s="1">
        <f>H2714-(TEXT(I2714,"YYYY")-TEXT(J2714,"YYYY"))</f>
        <v>118</v>
      </c>
      <c r="M2714" s="1" t="s">
        <v>60</v>
      </c>
      <c r="N2714" s="20" t="s">
        <v>53</v>
      </c>
    </row>
    <row r="2715" spans="10:14">
      <c r="J2715" s="1" t="s">
        <v>881</v>
      </c>
      <c r="K2715" s="20" t="str">
        <f>TEXT(J2715,"YYYY")</f>
        <v>2018</v>
      </c>
      <c r="L2715" s="1">
        <f>H2715-(TEXT(I2715,"YYYY")-TEXT(J2715,"YYYY"))</f>
        <v>118</v>
      </c>
      <c r="M2715" s="1" t="s">
        <v>60</v>
      </c>
      <c r="N2715" s="20" t="s">
        <v>53</v>
      </c>
    </row>
    <row r="2716" spans="10:14">
      <c r="J2716" s="1" t="s">
        <v>2254</v>
      </c>
      <c r="K2716" s="20" t="str">
        <f>TEXT(J2716,"YYYY")</f>
        <v>2018</v>
      </c>
      <c r="L2716" s="1">
        <f>H2716-(TEXT(I2716,"YYYY")-TEXT(J2716,"YYYY"))</f>
        <v>118</v>
      </c>
      <c r="M2716" s="1" t="s">
        <v>79</v>
      </c>
      <c r="N2716" s="20" t="s">
        <v>53</v>
      </c>
    </row>
    <row r="2717" spans="10:14">
      <c r="J2717" s="1" t="s">
        <v>2257</v>
      </c>
      <c r="K2717" s="20" t="str">
        <f>TEXT(J2717,"YYYY")</f>
        <v>2018</v>
      </c>
      <c r="L2717" s="1">
        <f>H2717-(TEXT(I2717,"YYYY")-TEXT(J2717,"YYYY"))</f>
        <v>118</v>
      </c>
      <c r="M2717" s="1" t="s">
        <v>60</v>
      </c>
      <c r="N2717" s="20" t="s">
        <v>53</v>
      </c>
    </row>
    <row r="2718" spans="10:14">
      <c r="J2718" s="1" t="s">
        <v>752</v>
      </c>
      <c r="K2718" s="20" t="str">
        <f>TEXT(J2718,"YYYY")</f>
        <v>2018</v>
      </c>
      <c r="L2718" s="1">
        <f>H2718-(TEXT(I2718,"YYYY")-TEXT(J2718,"YYYY"))</f>
        <v>118</v>
      </c>
      <c r="M2718" s="1" t="s">
        <v>60</v>
      </c>
      <c r="N2718" s="20" t="s">
        <v>53</v>
      </c>
    </row>
    <row r="2719" spans="10:14">
      <c r="J2719" s="1" t="s">
        <v>2068</v>
      </c>
      <c r="K2719" s="20" t="str">
        <f>TEXT(J2719,"YYYY")</f>
        <v>2018</v>
      </c>
      <c r="L2719" s="1">
        <f>H2719-(TEXT(I2719,"YYYY")-TEXT(J2719,"YYYY"))</f>
        <v>118</v>
      </c>
      <c r="M2719" s="1" t="s">
        <v>79</v>
      </c>
      <c r="N2719" s="20" t="s">
        <v>53</v>
      </c>
    </row>
    <row r="2720" spans="10:14">
      <c r="J2720" s="1" t="s">
        <v>1304</v>
      </c>
      <c r="K2720" s="20" t="str">
        <f>TEXT(J2720,"YYYY")</f>
        <v>2018</v>
      </c>
      <c r="L2720" s="1">
        <f>H2720-(TEXT(I2720,"YYYY")-TEXT(J2720,"YYYY"))</f>
        <v>118</v>
      </c>
      <c r="M2720" s="1" t="s">
        <v>60</v>
      </c>
      <c r="N2720" s="20" t="s">
        <v>53</v>
      </c>
    </row>
    <row r="2721" spans="10:14">
      <c r="J2721" s="1" t="s">
        <v>2344</v>
      </c>
      <c r="K2721" s="20" t="str">
        <f>TEXT(J2721,"YYYY")</f>
        <v>2018</v>
      </c>
      <c r="L2721" s="1">
        <f>H2721-(TEXT(I2721,"YYYY")-TEXT(J2721,"YYYY"))</f>
        <v>118</v>
      </c>
      <c r="M2721" s="1" t="s">
        <v>60</v>
      </c>
      <c r="N2721" s="20" t="s">
        <v>53</v>
      </c>
    </row>
    <row r="2722" spans="10:14">
      <c r="J2722" s="1" t="s">
        <v>2348</v>
      </c>
      <c r="K2722" s="20" t="str">
        <f>TEXT(J2722,"YYYY")</f>
        <v>2018</v>
      </c>
      <c r="L2722" s="1">
        <f>H2722-(TEXT(I2722,"YYYY")-TEXT(J2722,"YYYY"))</f>
        <v>118</v>
      </c>
      <c r="M2722" s="1" t="s">
        <v>79</v>
      </c>
      <c r="N2722" s="20" t="s">
        <v>53</v>
      </c>
    </row>
    <row r="2723" spans="10:14">
      <c r="J2723" s="1" t="s">
        <v>527</v>
      </c>
      <c r="K2723" s="20" t="str">
        <f>TEXT(J2723,"YYYY")</f>
        <v>2018</v>
      </c>
      <c r="L2723" s="1">
        <f>H2723-(TEXT(I2723,"YYYY")-TEXT(J2723,"YYYY"))</f>
        <v>118</v>
      </c>
      <c r="M2723" s="1" t="s">
        <v>60</v>
      </c>
      <c r="N2723" s="20" t="s">
        <v>53</v>
      </c>
    </row>
    <row r="2724" spans="10:14">
      <c r="J2724" s="1" t="s">
        <v>2254</v>
      </c>
      <c r="K2724" s="20" t="str">
        <f>TEXT(J2724,"YYYY")</f>
        <v>2018</v>
      </c>
      <c r="L2724" s="1">
        <f>H2724-(TEXT(I2724,"YYYY")-TEXT(J2724,"YYYY"))</f>
        <v>118</v>
      </c>
      <c r="M2724" s="1" t="s">
        <v>60</v>
      </c>
      <c r="N2724" s="20" t="s">
        <v>53</v>
      </c>
    </row>
    <row r="2725" spans="10:14">
      <c r="J2725" s="1" t="s">
        <v>978</v>
      </c>
      <c r="K2725" s="20" t="str">
        <f>TEXT(J2725,"YYYY")</f>
        <v>2018</v>
      </c>
      <c r="L2725" s="1">
        <f>H2725-(TEXT(I2725,"YYYY")-TEXT(J2725,"YYYY"))</f>
        <v>118</v>
      </c>
      <c r="M2725" s="1" t="s">
        <v>60</v>
      </c>
      <c r="N2725" s="20" t="s">
        <v>53</v>
      </c>
    </row>
    <row r="2726" spans="10:14">
      <c r="J2726" s="1" t="s">
        <v>2418</v>
      </c>
      <c r="K2726" s="20" t="str">
        <f>TEXT(J2726,"YYYY")</f>
        <v>2018</v>
      </c>
      <c r="L2726" s="1">
        <f>H2726-(TEXT(I2726,"YYYY")-TEXT(J2726,"YYYY"))</f>
        <v>118</v>
      </c>
      <c r="M2726" s="1" t="s">
        <v>79</v>
      </c>
      <c r="N2726" s="20" t="s">
        <v>53</v>
      </c>
    </row>
    <row r="2727" spans="10:14">
      <c r="J2727" s="1" t="s">
        <v>2426</v>
      </c>
      <c r="K2727" s="20" t="str">
        <f>TEXT(J2727,"YYYY")</f>
        <v>2018</v>
      </c>
      <c r="L2727" s="1">
        <f>H2727-(TEXT(I2727,"YYYY")-TEXT(J2727,"YYYY"))</f>
        <v>118</v>
      </c>
      <c r="M2727" s="1" t="s">
        <v>79</v>
      </c>
      <c r="N2727" s="20" t="s">
        <v>53</v>
      </c>
    </row>
    <row r="2728" spans="10:14">
      <c r="J2728" s="1" t="s">
        <v>2178</v>
      </c>
      <c r="K2728" s="20" t="str">
        <f>TEXT(J2728,"YYYY")</f>
        <v>2018</v>
      </c>
      <c r="L2728" s="1">
        <f>H2728-(TEXT(I2728,"YYYY")-TEXT(J2728,"YYYY"))</f>
        <v>118</v>
      </c>
      <c r="M2728" s="1" t="s">
        <v>60</v>
      </c>
      <c r="N2728" s="20" t="s">
        <v>53</v>
      </c>
    </row>
    <row r="2729" spans="10:14">
      <c r="J2729" s="1" t="s">
        <v>312</v>
      </c>
      <c r="K2729" s="20" t="str">
        <f>TEXT(J2729,"YYYY")</f>
        <v>2018</v>
      </c>
      <c r="L2729" s="1">
        <f>H2729-(TEXT(I2729,"YYYY")-TEXT(J2729,"YYYY"))</f>
        <v>118</v>
      </c>
      <c r="M2729" s="1" t="s">
        <v>79</v>
      </c>
      <c r="N2729" s="20" t="s">
        <v>53</v>
      </c>
    </row>
    <row r="2730" spans="10:14">
      <c r="J2730" s="1" t="s">
        <v>2502</v>
      </c>
      <c r="K2730" s="20" t="str">
        <f>TEXT(J2730,"YYYY")</f>
        <v>2018</v>
      </c>
      <c r="L2730" s="1">
        <f>H2730-(TEXT(I2730,"YYYY")-TEXT(J2730,"YYYY"))</f>
        <v>118</v>
      </c>
      <c r="M2730" s="1" t="s">
        <v>60</v>
      </c>
      <c r="N2730" s="20" t="s">
        <v>53</v>
      </c>
    </row>
    <row r="2731" spans="10:14">
      <c r="J2731" s="1" t="s">
        <v>913</v>
      </c>
      <c r="K2731" s="20" t="str">
        <f>TEXT(J2731,"YYYY")</f>
        <v>2018</v>
      </c>
      <c r="L2731" s="1">
        <f>H2731-(TEXT(I2731,"YYYY")-TEXT(J2731,"YYYY"))</f>
        <v>118</v>
      </c>
      <c r="M2731" s="1" t="s">
        <v>79</v>
      </c>
      <c r="N2731" s="20" t="s">
        <v>53</v>
      </c>
    </row>
    <row r="2732" spans="10:14">
      <c r="J2732" s="1" t="s">
        <v>2387</v>
      </c>
      <c r="K2732" s="20" t="str">
        <f>TEXT(J2732,"YYYY")</f>
        <v>2018</v>
      </c>
      <c r="L2732" s="1">
        <f>H2732-(TEXT(I2732,"YYYY")-TEXT(J2732,"YYYY"))</f>
        <v>118</v>
      </c>
      <c r="M2732" s="1" t="s">
        <v>79</v>
      </c>
      <c r="N2732" s="20" t="s">
        <v>53</v>
      </c>
    </row>
    <row r="2733" spans="10:14">
      <c r="J2733" s="5">
        <v>43101</v>
      </c>
      <c r="K2733" s="20" t="str">
        <f>TEXT(J2733,"YYYY")</f>
        <v>2018</v>
      </c>
      <c r="L2733" s="1">
        <f>H2733-(TEXT(I2733,"YYYY")-TEXT(J2733,"YYYY"))</f>
        <v>118</v>
      </c>
      <c r="M2733" s="1" t="s">
        <v>79</v>
      </c>
      <c r="N2733" s="20" t="s">
        <v>53</v>
      </c>
    </row>
    <row r="2734" spans="10:14">
      <c r="J2734" s="1" t="s">
        <v>1283</v>
      </c>
      <c r="K2734" s="20" t="str">
        <f>TEXT(J2734,"YYYY")</f>
        <v>2018</v>
      </c>
      <c r="L2734" s="1">
        <f>H2734-(TEXT(I2734,"YYYY")-TEXT(J2734,"YYYY"))</f>
        <v>118</v>
      </c>
      <c r="M2734" s="1" t="s">
        <v>79</v>
      </c>
      <c r="N2734" s="20" t="s">
        <v>53</v>
      </c>
    </row>
    <row r="2735" spans="10:14">
      <c r="J2735" s="1" t="s">
        <v>2588</v>
      </c>
      <c r="K2735" s="20" t="str">
        <f>TEXT(J2735,"YYYY")</f>
        <v>2018</v>
      </c>
      <c r="L2735" s="1">
        <f>H2735-(TEXT(I2735,"YYYY")-TEXT(J2735,"YYYY"))</f>
        <v>118</v>
      </c>
      <c r="M2735" s="1" t="s">
        <v>60</v>
      </c>
      <c r="N2735" s="20" t="s">
        <v>53</v>
      </c>
    </row>
    <row r="2736" spans="10:14">
      <c r="J2736" s="1" t="s">
        <v>1044</v>
      </c>
      <c r="K2736" s="20" t="str">
        <f>TEXT(J2736,"YYYY")</f>
        <v>2018</v>
      </c>
      <c r="L2736" s="1">
        <f>H2736-(TEXT(I2736,"YYYY")-TEXT(J2736,"YYYY"))</f>
        <v>118</v>
      </c>
      <c r="M2736" s="1" t="s">
        <v>60</v>
      </c>
      <c r="N2736" s="20" t="s">
        <v>53</v>
      </c>
    </row>
    <row r="2737" spans="10:14">
      <c r="J2737" s="1" t="s">
        <v>705</v>
      </c>
      <c r="K2737" s="20" t="str">
        <f>TEXT(J2737,"YYYY")</f>
        <v>2018</v>
      </c>
      <c r="L2737" s="1">
        <f>H2737-(TEXT(I2737,"YYYY")-TEXT(J2737,"YYYY"))</f>
        <v>118</v>
      </c>
      <c r="M2737" s="1" t="s">
        <v>60</v>
      </c>
      <c r="N2737" s="20" t="s">
        <v>53</v>
      </c>
    </row>
    <row r="2738" spans="10:14">
      <c r="J2738" s="1" t="s">
        <v>881</v>
      </c>
      <c r="K2738" s="20" t="str">
        <f>TEXT(J2738,"YYYY")</f>
        <v>2018</v>
      </c>
      <c r="L2738" s="1">
        <f>H2738-(TEXT(I2738,"YYYY")-TEXT(J2738,"YYYY"))</f>
        <v>118</v>
      </c>
      <c r="M2738" s="1" t="s">
        <v>60</v>
      </c>
      <c r="N2738" s="20" t="s">
        <v>53</v>
      </c>
    </row>
    <row r="2739" spans="10:14">
      <c r="J2739" s="1" t="s">
        <v>2854</v>
      </c>
      <c r="K2739" s="20" t="str">
        <f>TEXT(J2739,"YYYY")</f>
        <v>2018</v>
      </c>
      <c r="L2739" s="1">
        <f>H2739-(TEXT(I2739,"YYYY")-TEXT(J2739,"YYYY"))</f>
        <v>118</v>
      </c>
      <c r="M2739" s="1" t="s">
        <v>60</v>
      </c>
      <c r="N2739" s="20" t="s">
        <v>53</v>
      </c>
    </row>
    <row r="2740" spans="10:14">
      <c r="J2740" s="1" t="s">
        <v>486</v>
      </c>
      <c r="K2740" s="20" t="str">
        <f>TEXT(J2740,"YYYY")</f>
        <v>2018</v>
      </c>
      <c r="L2740" s="1">
        <f>H2740-(TEXT(I2740,"YYYY")-TEXT(J2740,"YYYY"))</f>
        <v>118</v>
      </c>
      <c r="M2740" s="1" t="s">
        <v>79</v>
      </c>
      <c r="N2740" s="20" t="s">
        <v>53</v>
      </c>
    </row>
    <row r="2741" spans="10:14">
      <c r="J2741" s="1" t="s">
        <v>728</v>
      </c>
      <c r="K2741" s="20" t="str">
        <f>TEXT(J2741,"YYYY")</f>
        <v>2018</v>
      </c>
      <c r="L2741" s="1">
        <f>H2741-(TEXT(I2741,"YYYY")-TEXT(J2741,"YYYY"))</f>
        <v>118</v>
      </c>
      <c r="M2741" s="1" t="s">
        <v>60</v>
      </c>
      <c r="N2741" s="20" t="s">
        <v>53</v>
      </c>
    </row>
    <row r="2742" spans="10:14">
      <c r="J2742" s="1" t="s">
        <v>881</v>
      </c>
      <c r="K2742" s="20" t="str">
        <f>TEXT(J2742,"YYYY")</f>
        <v>2018</v>
      </c>
      <c r="L2742" s="1">
        <f>H2742-(TEXT(I2742,"YYYY")-TEXT(J2742,"YYYY"))</f>
        <v>118</v>
      </c>
      <c r="M2742" s="1" t="s">
        <v>79</v>
      </c>
      <c r="N2742" s="20" t="s">
        <v>53</v>
      </c>
    </row>
    <row r="2743" spans="10:14">
      <c r="J2743" s="1" t="s">
        <v>527</v>
      </c>
      <c r="K2743" s="20" t="str">
        <f>TEXT(J2743,"YYYY")</f>
        <v>2018</v>
      </c>
      <c r="L2743" s="1">
        <f>H2743-(TEXT(I2743,"YYYY")-TEXT(J2743,"YYYY"))</f>
        <v>118</v>
      </c>
      <c r="M2743" s="1" t="s">
        <v>79</v>
      </c>
      <c r="N2743" s="20" t="s">
        <v>53</v>
      </c>
    </row>
    <row r="2744" spans="10:14">
      <c r="J2744" s="1" t="s">
        <v>881</v>
      </c>
      <c r="K2744" s="20" t="str">
        <f>TEXT(J2744,"YYYY")</f>
        <v>2018</v>
      </c>
      <c r="L2744" s="1">
        <f>H2744-(TEXT(I2744,"YYYY")-TEXT(J2744,"YYYY"))</f>
        <v>118</v>
      </c>
      <c r="M2744" s="1" t="s">
        <v>79</v>
      </c>
      <c r="N2744" s="20" t="s">
        <v>53</v>
      </c>
    </row>
    <row r="2745" spans="10:14">
      <c r="J2745" s="1" t="s">
        <v>728</v>
      </c>
      <c r="K2745" s="20" t="str">
        <f>TEXT(J2745,"YYYY")</f>
        <v>2018</v>
      </c>
      <c r="L2745" s="1">
        <f>H2745-(TEXT(I2745,"YYYY")-TEXT(J2745,"YYYY"))</f>
        <v>118</v>
      </c>
      <c r="M2745" s="1" t="s">
        <v>60</v>
      </c>
      <c r="N2745" s="20" t="s">
        <v>53</v>
      </c>
    </row>
    <row r="2746" spans="10:14">
      <c r="J2746" s="1" t="s">
        <v>2934</v>
      </c>
      <c r="K2746" s="20" t="str">
        <f>TEXT(J2746,"YYYY")</f>
        <v>2018</v>
      </c>
      <c r="L2746" s="1">
        <f>H2746-(TEXT(I2746,"YYYY")-TEXT(J2746,"YYYY"))</f>
        <v>118</v>
      </c>
      <c r="M2746" s="1" t="s">
        <v>60</v>
      </c>
      <c r="N2746" s="20" t="s">
        <v>53</v>
      </c>
    </row>
    <row r="2747" spans="10:14">
      <c r="J2747" s="1" t="s">
        <v>728</v>
      </c>
      <c r="K2747" s="20" t="str">
        <f>TEXT(J2747,"YYYY")</f>
        <v>2018</v>
      </c>
      <c r="L2747" s="1">
        <f>H2747-(TEXT(I2747,"YYYY")-TEXT(J2747,"YYYY"))</f>
        <v>118</v>
      </c>
      <c r="M2747" s="1" t="s">
        <v>60</v>
      </c>
      <c r="N2747" s="20" t="s">
        <v>53</v>
      </c>
    </row>
    <row r="2748" spans="10:14">
      <c r="J2748" s="1" t="s">
        <v>527</v>
      </c>
      <c r="K2748" s="20" t="str">
        <f>TEXT(J2748,"YYYY")</f>
        <v>2018</v>
      </c>
      <c r="L2748" s="1">
        <f>H2748-(TEXT(I2748,"YYYY")-TEXT(J2748,"YYYY"))</f>
        <v>118</v>
      </c>
      <c r="M2748" s="1" t="s">
        <v>60</v>
      </c>
      <c r="N2748" s="20" t="s">
        <v>53</v>
      </c>
    </row>
    <row r="2749" spans="10:14">
      <c r="J2749" s="1" t="s">
        <v>1857</v>
      </c>
      <c r="K2749" s="20" t="str">
        <f>TEXT(J2749,"YYYY")</f>
        <v>2018</v>
      </c>
      <c r="L2749" s="1">
        <f>H2749-(TEXT(I2749,"YYYY")-TEXT(J2749,"YYYY"))</f>
        <v>118</v>
      </c>
      <c r="M2749" s="1" t="s">
        <v>60</v>
      </c>
      <c r="N2749" s="20" t="s">
        <v>53</v>
      </c>
    </row>
    <row r="2750" spans="10:14">
      <c r="J2750" s="1" t="s">
        <v>527</v>
      </c>
      <c r="K2750" s="20" t="str">
        <f>TEXT(J2750,"YYYY")</f>
        <v>2018</v>
      </c>
      <c r="L2750" s="1">
        <f>H2750-(TEXT(I2750,"YYYY")-TEXT(J2750,"YYYY"))</f>
        <v>118</v>
      </c>
      <c r="M2750" s="1" t="s">
        <v>60</v>
      </c>
      <c r="N2750" s="20" t="s">
        <v>53</v>
      </c>
    </row>
    <row r="2751" spans="10:14">
      <c r="J2751" s="1" t="s">
        <v>728</v>
      </c>
      <c r="K2751" s="20" t="str">
        <f>TEXT(J2751,"YYYY")</f>
        <v>2018</v>
      </c>
      <c r="L2751" s="1">
        <f>H2751-(TEXT(I2751,"YYYY")-TEXT(J2751,"YYYY"))</f>
        <v>118</v>
      </c>
      <c r="M2751" s="1" t="s">
        <v>60</v>
      </c>
      <c r="N2751" s="20" t="s">
        <v>53</v>
      </c>
    </row>
    <row r="2752" spans="10:14">
      <c r="J2752" s="1" t="s">
        <v>199</v>
      </c>
      <c r="K2752" s="20" t="str">
        <f>TEXT(J2752,"YYYY")</f>
        <v>2018</v>
      </c>
      <c r="L2752" s="1">
        <f>H2752-(TEXT(I2752,"YYYY")-TEXT(J2752,"YYYY"))</f>
        <v>118</v>
      </c>
      <c r="M2752" s="1" t="s">
        <v>60</v>
      </c>
      <c r="N2752" s="20" t="s">
        <v>53</v>
      </c>
    </row>
    <row r="2753" spans="10:14">
      <c r="J2753" s="1" t="s">
        <v>2779</v>
      </c>
      <c r="K2753" s="20" t="str">
        <f>TEXT(J2753,"YYYY")</f>
        <v>2018</v>
      </c>
      <c r="L2753" s="1">
        <f>H2753-(TEXT(I2753,"YYYY")-TEXT(J2753,"YYYY"))</f>
        <v>118</v>
      </c>
      <c r="M2753" s="1" t="s">
        <v>60</v>
      </c>
      <c r="N2753" s="20" t="s">
        <v>53</v>
      </c>
    </row>
    <row r="2754" spans="10:14">
      <c r="J2754" s="1" t="s">
        <v>312</v>
      </c>
      <c r="K2754" s="20" t="str">
        <f>TEXT(J2754,"YYYY")</f>
        <v>2018</v>
      </c>
      <c r="L2754" s="1">
        <f>H2754-(TEXT(I2754,"YYYY")-TEXT(J2754,"YYYY"))</f>
        <v>118</v>
      </c>
      <c r="M2754" s="1" t="s">
        <v>79</v>
      </c>
      <c r="N2754" s="20" t="s">
        <v>53</v>
      </c>
    </row>
    <row r="2755" spans="10:14">
      <c r="J2755" s="1" t="s">
        <v>1304</v>
      </c>
      <c r="K2755" s="20" t="str">
        <f>TEXT(J2755,"YYYY")</f>
        <v>2018</v>
      </c>
      <c r="L2755" s="1">
        <f>H2755-(TEXT(I2755,"YYYY")-TEXT(J2755,"YYYY"))</f>
        <v>118</v>
      </c>
      <c r="M2755" s="1" t="s">
        <v>60</v>
      </c>
      <c r="N2755" s="20" t="s">
        <v>53</v>
      </c>
    </row>
    <row r="2756" spans="10:14">
      <c r="J2756" s="1" t="s">
        <v>474</v>
      </c>
      <c r="K2756" s="20" t="str">
        <f>TEXT(J2756,"YYYY")</f>
        <v>2018</v>
      </c>
      <c r="L2756" s="1">
        <f>H2756-(TEXT(I2756,"YYYY")-TEXT(J2756,"YYYY"))</f>
        <v>118</v>
      </c>
      <c r="M2756" s="1" t="s">
        <v>60</v>
      </c>
      <c r="N2756" s="20" t="s">
        <v>53</v>
      </c>
    </row>
    <row r="2757" spans="10:14">
      <c r="J2757" s="1" t="s">
        <v>474</v>
      </c>
      <c r="K2757" s="20" t="str">
        <f>TEXT(J2757,"YYYY")</f>
        <v>2018</v>
      </c>
      <c r="L2757" s="1">
        <f>H2757-(TEXT(I2757,"YYYY")-TEXT(J2757,"YYYY"))</f>
        <v>118</v>
      </c>
      <c r="M2757" s="1" t="s">
        <v>60</v>
      </c>
      <c r="N2757" s="20" t="s">
        <v>53</v>
      </c>
    </row>
    <row r="2758" spans="10:14">
      <c r="J2758" s="1" t="s">
        <v>1044</v>
      </c>
      <c r="K2758" s="20" t="str">
        <f>TEXT(J2758,"YYYY")</f>
        <v>2018</v>
      </c>
      <c r="L2758" s="1">
        <f>H2758-(TEXT(I2758,"YYYY")-TEXT(J2758,"YYYY"))</f>
        <v>118</v>
      </c>
      <c r="M2758" s="1" t="s">
        <v>79</v>
      </c>
      <c r="N2758" s="20" t="s">
        <v>53</v>
      </c>
    </row>
    <row r="2759" spans="10:14">
      <c r="J2759" s="1" t="s">
        <v>312</v>
      </c>
      <c r="K2759" s="20" t="str">
        <f>TEXT(J2759,"YYYY")</f>
        <v>2018</v>
      </c>
      <c r="L2759" s="1">
        <f>H2759-(TEXT(I2759,"YYYY")-TEXT(J2759,"YYYY"))</f>
        <v>118</v>
      </c>
      <c r="M2759" s="1" t="s">
        <v>79</v>
      </c>
      <c r="N2759" s="20" t="s">
        <v>53</v>
      </c>
    </row>
    <row r="2760" spans="10:14">
      <c r="J2760" s="1" t="s">
        <v>705</v>
      </c>
      <c r="K2760" s="20" t="str">
        <f>TEXT(J2760,"YYYY")</f>
        <v>2018</v>
      </c>
      <c r="L2760" s="1">
        <f>H2760-(TEXT(I2760,"YYYY")-TEXT(J2760,"YYYY"))</f>
        <v>118</v>
      </c>
      <c r="M2760" s="1" t="s">
        <v>60</v>
      </c>
      <c r="N2760" s="20" t="s">
        <v>53</v>
      </c>
    </row>
    <row r="2761" spans="10:14">
      <c r="J2761" s="1" t="s">
        <v>705</v>
      </c>
      <c r="K2761" s="20" t="str">
        <f>TEXT(J2761,"YYYY")</f>
        <v>2018</v>
      </c>
      <c r="L2761" s="1">
        <f>H2761-(TEXT(I2761,"YYYY")-TEXT(J2761,"YYYY"))</f>
        <v>118</v>
      </c>
      <c r="M2761" s="1" t="s">
        <v>79</v>
      </c>
      <c r="N2761" s="20" t="s">
        <v>53</v>
      </c>
    </row>
    <row r="2762" spans="10:14">
      <c r="J2762" s="1" t="s">
        <v>1249</v>
      </c>
      <c r="K2762" s="20" t="str">
        <f>TEXT(J2762,"YYYY")</f>
        <v>2018</v>
      </c>
      <c r="L2762" s="1">
        <f>H2762-(TEXT(I2762,"YYYY")-TEXT(J2762,"YYYY"))</f>
        <v>118</v>
      </c>
      <c r="M2762" s="1" t="s">
        <v>79</v>
      </c>
      <c r="N2762" s="20" t="s">
        <v>53</v>
      </c>
    </row>
    <row r="2763" spans="10:14">
      <c r="J2763" s="1" t="s">
        <v>1774</v>
      </c>
      <c r="K2763" s="20" t="str">
        <f>TEXT(J2763,"YYYY")</f>
        <v>2018</v>
      </c>
      <c r="L2763" s="1">
        <f>H2763-(TEXT(I2763,"YYYY")-TEXT(J2763,"YYYY"))</f>
        <v>118</v>
      </c>
      <c r="M2763" s="1" t="s">
        <v>79</v>
      </c>
      <c r="N2763" s="20" t="s">
        <v>53</v>
      </c>
    </row>
    <row r="2764" spans="10:14">
      <c r="J2764" s="1" t="s">
        <v>3442</v>
      </c>
      <c r="K2764" s="20" t="str">
        <f>TEXT(J2764,"YYYY")</f>
        <v>2018</v>
      </c>
      <c r="L2764" s="1">
        <f>H2764-(TEXT(I2764,"YYYY")-TEXT(J2764,"YYYY"))</f>
        <v>118</v>
      </c>
      <c r="M2764" s="1" t="s">
        <v>60</v>
      </c>
      <c r="N2764" s="20" t="s">
        <v>53</v>
      </c>
    </row>
    <row r="2765" spans="10:14">
      <c r="J2765" s="1" t="s">
        <v>913</v>
      </c>
      <c r="K2765" s="20" t="str">
        <f>TEXT(J2765,"YYYY")</f>
        <v>2018</v>
      </c>
      <c r="L2765" s="1">
        <f>H2765-(TEXT(I2765,"YYYY")-TEXT(J2765,"YYYY"))</f>
        <v>118</v>
      </c>
      <c r="M2765" s="1" t="s">
        <v>79</v>
      </c>
      <c r="N2765" s="20" t="s">
        <v>53</v>
      </c>
    </row>
    <row r="2766" spans="10:14">
      <c r="J2766" s="1" t="s">
        <v>2344</v>
      </c>
      <c r="K2766" s="20" t="str">
        <f>TEXT(J2766,"YYYY")</f>
        <v>2018</v>
      </c>
      <c r="L2766" s="1">
        <f>H2766-(TEXT(I2766,"YYYY")-TEXT(J2766,"YYYY"))</f>
        <v>118</v>
      </c>
      <c r="M2766" s="1" t="s">
        <v>60</v>
      </c>
      <c r="N2766" s="20" t="s">
        <v>53</v>
      </c>
    </row>
    <row r="2767" spans="10:14">
      <c r="J2767" s="1" t="s">
        <v>2418</v>
      </c>
      <c r="K2767" s="20" t="str">
        <f>TEXT(J2767,"YYYY")</f>
        <v>2018</v>
      </c>
      <c r="L2767" s="1">
        <f>H2767-(TEXT(I2767,"YYYY")-TEXT(J2767,"YYYY"))</f>
        <v>118</v>
      </c>
      <c r="M2767" s="1" t="s">
        <v>60</v>
      </c>
      <c r="N2767" s="20" t="s">
        <v>53</v>
      </c>
    </row>
    <row r="2768" spans="10:14">
      <c r="J2768" s="1" t="s">
        <v>3461</v>
      </c>
      <c r="K2768" s="20" t="str">
        <f>TEXT(J2768,"YYYY")</f>
        <v>2018</v>
      </c>
      <c r="L2768" s="1">
        <f>H2768-(TEXT(I2768,"YYYY")-TEXT(J2768,"YYYY"))</f>
        <v>118</v>
      </c>
      <c r="M2768" s="1" t="s">
        <v>60</v>
      </c>
      <c r="N2768" s="20" t="s">
        <v>53</v>
      </c>
    </row>
    <row r="2769" spans="10:14">
      <c r="J2769" s="1" t="s">
        <v>3458</v>
      </c>
      <c r="K2769" s="20" t="str">
        <f>TEXT(J2769,"YYYY")</f>
        <v>2018</v>
      </c>
      <c r="L2769" s="1">
        <f>H2769-(TEXT(I2769,"YYYY")-TEXT(J2769,"YYYY"))</f>
        <v>118</v>
      </c>
      <c r="M2769" s="1" t="s">
        <v>60</v>
      </c>
      <c r="N2769" s="20" t="s">
        <v>53</v>
      </c>
    </row>
    <row r="2770" spans="10:14">
      <c r="J2770" s="1" t="s">
        <v>474</v>
      </c>
      <c r="K2770" s="20" t="str">
        <f>TEXT(J2770,"YYYY")</f>
        <v>2018</v>
      </c>
      <c r="L2770" s="1">
        <f>H2770-(TEXT(I2770,"YYYY")-TEXT(J2770,"YYYY"))</f>
        <v>118</v>
      </c>
      <c r="M2770" s="1" t="s">
        <v>60</v>
      </c>
      <c r="N2770" s="20" t="s">
        <v>53</v>
      </c>
    </row>
    <row r="2771" spans="10:14">
      <c r="J2771" s="1" t="s">
        <v>191</v>
      </c>
      <c r="K2771" s="20" t="str">
        <f>TEXT(J2771,"YYYY")</f>
        <v>2018</v>
      </c>
      <c r="L2771" s="1">
        <f>H2771-(TEXT(I2771,"YYYY")-TEXT(J2771,"YYYY"))</f>
        <v>118</v>
      </c>
      <c r="M2771" s="1" t="s">
        <v>79</v>
      </c>
      <c r="N2771" s="20" t="s">
        <v>53</v>
      </c>
    </row>
    <row r="2772" spans="10:14">
      <c r="J2772" s="1" t="s">
        <v>2854</v>
      </c>
      <c r="K2772" s="20" t="str">
        <f>TEXT(J2772,"YYYY")</f>
        <v>2018</v>
      </c>
      <c r="L2772" s="1">
        <f>H2772-(TEXT(I2772,"YYYY")-TEXT(J2772,"YYYY"))</f>
        <v>118</v>
      </c>
      <c r="M2772" s="1" t="s">
        <v>79</v>
      </c>
      <c r="N2772" s="20" t="s">
        <v>53</v>
      </c>
    </row>
    <row r="2773" spans="10:14">
      <c r="J2773" s="1" t="s">
        <v>3536</v>
      </c>
      <c r="K2773" s="20" t="str">
        <f>TEXT(J2773,"YYYY")</f>
        <v>2018</v>
      </c>
      <c r="L2773" s="1">
        <f>H2773-(TEXT(I2773,"YYYY")-TEXT(J2773,"YYYY"))</f>
        <v>118</v>
      </c>
      <c r="M2773" s="1" t="s">
        <v>60</v>
      </c>
      <c r="N2773" s="20" t="s">
        <v>53</v>
      </c>
    </row>
    <row r="2774" spans="10:14">
      <c r="J2774" s="1" t="s">
        <v>2418</v>
      </c>
      <c r="K2774" s="20" t="str">
        <f>TEXT(J2774,"YYYY")</f>
        <v>2018</v>
      </c>
      <c r="L2774" s="1">
        <f>H2774-(TEXT(I2774,"YYYY")-TEXT(J2774,"YYYY"))</f>
        <v>118</v>
      </c>
      <c r="M2774" s="1" t="s">
        <v>60</v>
      </c>
      <c r="N2774" s="20" t="s">
        <v>53</v>
      </c>
    </row>
    <row r="2775" spans="10:14">
      <c r="J2775" s="1" t="s">
        <v>1015</v>
      </c>
      <c r="K2775" s="20" t="str">
        <f>TEXT(J2775,"YYYY")</f>
        <v>2018</v>
      </c>
      <c r="L2775" s="1">
        <f>H2775-(TEXT(I2775,"YYYY")-TEXT(J2775,"YYYY"))</f>
        <v>118</v>
      </c>
      <c r="M2775" s="1" t="s">
        <v>60</v>
      </c>
      <c r="N2775" s="20" t="s">
        <v>53</v>
      </c>
    </row>
    <row r="2776" spans="10:14">
      <c r="J2776" s="1" t="s">
        <v>3661</v>
      </c>
      <c r="K2776" s="20" t="str">
        <f>TEXT(J2776,"YYYY")</f>
        <v>2018</v>
      </c>
      <c r="L2776" s="1">
        <f>H2776-(TEXT(I2776,"YYYY")-TEXT(J2776,"YYYY"))</f>
        <v>118</v>
      </c>
      <c r="M2776" s="1" t="s">
        <v>60</v>
      </c>
      <c r="N2776" s="20" t="s">
        <v>53</v>
      </c>
    </row>
    <row r="2777" spans="10:14">
      <c r="J2777" s="1" t="s">
        <v>3683</v>
      </c>
      <c r="K2777" s="20" t="str">
        <f>TEXT(J2777,"YYYY")</f>
        <v>2018</v>
      </c>
      <c r="L2777" s="1">
        <f>H2777-(TEXT(I2777,"YYYY")-TEXT(J2777,"YYYY"))</f>
        <v>118</v>
      </c>
      <c r="M2777" s="1" t="s">
        <v>60</v>
      </c>
      <c r="N2777" s="20" t="s">
        <v>53</v>
      </c>
    </row>
    <row r="2778" spans="10:14">
      <c r="J2778" s="1" t="s">
        <v>3682</v>
      </c>
      <c r="K2778" s="20" t="str">
        <f>TEXT(J2778,"YYYY")</f>
        <v>2018</v>
      </c>
      <c r="L2778" s="1">
        <f>H2778-(TEXT(I2778,"YYYY")-TEXT(J2778,"YYYY"))</f>
        <v>118</v>
      </c>
      <c r="M2778" s="1" t="s">
        <v>60</v>
      </c>
      <c r="N2778" s="20" t="s">
        <v>53</v>
      </c>
    </row>
    <row r="2779" spans="10:14">
      <c r="J2779" s="1" t="s">
        <v>199</v>
      </c>
      <c r="K2779" s="20" t="str">
        <f>TEXT(J2779,"YYYY")</f>
        <v>2018</v>
      </c>
      <c r="L2779" s="1">
        <f>H2779-(TEXT(I2779,"YYYY")-TEXT(J2779,"YYYY"))</f>
        <v>118</v>
      </c>
      <c r="M2779" s="1" t="s">
        <v>60</v>
      </c>
      <c r="N2779" s="20" t="s">
        <v>53</v>
      </c>
    </row>
    <row r="2780" spans="10:14">
      <c r="J2780" s="1" t="s">
        <v>752</v>
      </c>
      <c r="K2780" s="20" t="str">
        <f>TEXT(J2780,"YYYY")</f>
        <v>2018</v>
      </c>
      <c r="L2780" s="1">
        <f>H2780-(TEXT(I2780,"YYYY")-TEXT(J2780,"YYYY"))</f>
        <v>118</v>
      </c>
      <c r="M2780" s="1" t="s">
        <v>79</v>
      </c>
      <c r="N2780" s="20" t="s">
        <v>53</v>
      </c>
    </row>
    <row r="2781" spans="10:14">
      <c r="J2781" s="1" t="s">
        <v>1249</v>
      </c>
      <c r="K2781" s="20" t="str">
        <f>TEXT(J2781,"YYYY")</f>
        <v>2018</v>
      </c>
      <c r="L2781" s="1">
        <f>H2781-(TEXT(I2781,"YYYY")-TEXT(J2781,"YYYY"))</f>
        <v>118</v>
      </c>
      <c r="M2781" s="1" t="s">
        <v>79</v>
      </c>
      <c r="N2781" s="20" t="s">
        <v>53</v>
      </c>
    </row>
    <row r="2782" spans="10:14">
      <c r="J2782" s="1" t="s">
        <v>705</v>
      </c>
      <c r="K2782" s="20" t="str">
        <f>TEXT(J2782,"YYYY")</f>
        <v>2018</v>
      </c>
      <c r="L2782" s="1">
        <f>H2782-(TEXT(I2782,"YYYY")-TEXT(J2782,"YYYY"))</f>
        <v>118</v>
      </c>
      <c r="M2782" s="1" t="s">
        <v>79</v>
      </c>
      <c r="N2782" s="20" t="s">
        <v>53</v>
      </c>
    </row>
    <row r="2783" spans="10:14">
      <c r="J2783" s="1" t="s">
        <v>705</v>
      </c>
      <c r="K2783" s="20" t="str">
        <f>TEXT(J2783,"YYYY")</f>
        <v>2018</v>
      </c>
      <c r="L2783" s="1">
        <f>H2783-(TEXT(I2783,"YYYY")-TEXT(J2783,"YYYY"))</f>
        <v>118</v>
      </c>
      <c r="M2783" s="1" t="s">
        <v>79</v>
      </c>
      <c r="N2783" s="20" t="s">
        <v>53</v>
      </c>
    </row>
    <row r="2784" spans="10:14">
      <c r="J2784" s="1" t="s">
        <v>431</v>
      </c>
      <c r="K2784" s="20" t="str">
        <f>TEXT(J2784,"YYYY")</f>
        <v>2018</v>
      </c>
      <c r="L2784" s="1">
        <f>H2784-(TEXT(I2784,"YYYY")-TEXT(J2784,"YYYY"))</f>
        <v>118</v>
      </c>
      <c r="M2784" s="1" t="s">
        <v>79</v>
      </c>
      <c r="N2784" s="20" t="s">
        <v>53</v>
      </c>
    </row>
    <row r="2785" spans="10:14">
      <c r="J2785" s="1" t="s">
        <v>3644</v>
      </c>
      <c r="K2785" s="20" t="str">
        <f>TEXT(J2785,"YYYY")</f>
        <v>2018</v>
      </c>
      <c r="L2785" s="1">
        <f>H2785-(TEXT(I2785,"YYYY")-TEXT(J2785,"YYYY"))</f>
        <v>118</v>
      </c>
      <c r="M2785" s="1" t="s">
        <v>79</v>
      </c>
      <c r="N2785" s="20" t="s">
        <v>53</v>
      </c>
    </row>
    <row r="2786" spans="10:14">
      <c r="J2786" s="1" t="s">
        <v>1249</v>
      </c>
      <c r="K2786" s="20" t="str">
        <f>TEXT(J2786,"YYYY")</f>
        <v>2018</v>
      </c>
      <c r="L2786" s="1">
        <f>H2786-(TEXT(I2786,"YYYY")-TEXT(J2786,"YYYY"))</f>
        <v>118</v>
      </c>
      <c r="M2786" s="1" t="s">
        <v>60</v>
      </c>
      <c r="N2786" s="20" t="s">
        <v>53</v>
      </c>
    </row>
    <row r="2787" spans="10:14">
      <c r="J2787" s="1" t="s">
        <v>705</v>
      </c>
      <c r="K2787" s="20" t="str">
        <f>TEXT(J2787,"YYYY")</f>
        <v>2018</v>
      </c>
      <c r="L2787" s="1">
        <f>H2787-(TEXT(I2787,"YYYY")-TEXT(J2787,"YYYY"))</f>
        <v>118</v>
      </c>
      <c r="M2787" s="1" t="s">
        <v>60</v>
      </c>
      <c r="N2787" s="20" t="s">
        <v>53</v>
      </c>
    </row>
    <row r="2788" spans="10:14">
      <c r="J2788" s="1" t="s">
        <v>4163</v>
      </c>
      <c r="K2788" s="20" t="str">
        <f>TEXT(J2788,"YYYY")</f>
        <v>2018</v>
      </c>
      <c r="L2788" s="1">
        <f>H2788-(TEXT(I2788,"YYYY")-TEXT(J2788,"YYYY"))</f>
        <v>118</v>
      </c>
      <c r="M2788" s="1" t="s">
        <v>79</v>
      </c>
      <c r="N2788" s="20" t="s">
        <v>53</v>
      </c>
    </row>
    <row r="2789" spans="10:14">
      <c r="J2789" s="1" t="s">
        <v>1044</v>
      </c>
      <c r="K2789" s="20" t="str">
        <f>TEXT(J2789,"YYYY")</f>
        <v>2018</v>
      </c>
      <c r="L2789" s="1">
        <f>H2789-(TEXT(I2789,"YYYY")-TEXT(J2789,"YYYY"))</f>
        <v>118</v>
      </c>
      <c r="M2789" s="1" t="s">
        <v>79</v>
      </c>
      <c r="N2789" s="20" t="s">
        <v>53</v>
      </c>
    </row>
    <row r="2790" spans="10:14">
      <c r="J2790" s="1" t="s">
        <v>1857</v>
      </c>
      <c r="K2790" s="20" t="str">
        <f>TEXT(J2790,"YYYY")</f>
        <v>2018</v>
      </c>
      <c r="L2790" s="1">
        <f>H2790-(TEXT(I2790,"YYYY")-TEXT(J2790,"YYYY"))</f>
        <v>118</v>
      </c>
      <c r="M2790" s="1" t="s">
        <v>79</v>
      </c>
      <c r="N2790" s="20" t="s">
        <v>53</v>
      </c>
    </row>
    <row r="2791" spans="10:14">
      <c r="J2791" s="1" t="s">
        <v>106</v>
      </c>
      <c r="K2791" s="20" t="str">
        <f>TEXT(J2791,"YYYY")</f>
        <v>2018</v>
      </c>
      <c r="L2791" s="1">
        <f>H2791-(TEXT(I2791,"YYYY")-TEXT(J2791,"YYYY"))</f>
        <v>118</v>
      </c>
      <c r="M2791" s="1" t="s">
        <v>60</v>
      </c>
      <c r="N2791" s="20" t="s">
        <v>53</v>
      </c>
    </row>
    <row r="2792" spans="10:14">
      <c r="J2792" s="1" t="s">
        <v>1304</v>
      </c>
      <c r="K2792" s="20" t="str">
        <f>TEXT(J2792,"YYYY")</f>
        <v>2018</v>
      </c>
      <c r="L2792" s="1">
        <f>H2792-(TEXT(I2792,"YYYY")-TEXT(J2792,"YYYY"))</f>
        <v>118</v>
      </c>
      <c r="M2792" s="1" t="s">
        <v>60</v>
      </c>
      <c r="N2792" s="20" t="s">
        <v>53</v>
      </c>
    </row>
    <row r="2793" spans="10:14">
      <c r="J2793" s="1" t="s">
        <v>527</v>
      </c>
      <c r="K2793" s="20" t="str">
        <f>TEXT(J2793,"YYYY")</f>
        <v>2018</v>
      </c>
      <c r="L2793" s="1">
        <f>H2793-(TEXT(I2793,"YYYY")-TEXT(J2793,"YYYY"))</f>
        <v>118</v>
      </c>
      <c r="M2793" s="1" t="s">
        <v>79</v>
      </c>
      <c r="N2793" s="20" t="s">
        <v>53</v>
      </c>
    </row>
    <row r="2794" spans="10:14">
      <c r="J2794" s="1" t="s">
        <v>3484</v>
      </c>
      <c r="K2794" s="20" t="str">
        <f>TEXT(J2794,"YYYY")</f>
        <v>2018</v>
      </c>
      <c r="L2794" s="1">
        <f>H2794-(TEXT(I2794,"YYYY")-TEXT(J2794,"YYYY"))</f>
        <v>118</v>
      </c>
      <c r="M2794" s="1" t="s">
        <v>60</v>
      </c>
      <c r="N2794" s="20" t="s">
        <v>53</v>
      </c>
    </row>
    <row r="2795" spans="10:14">
      <c r="J2795" s="1" t="s">
        <v>1304</v>
      </c>
      <c r="K2795" s="20" t="str">
        <f>TEXT(J2795,"YYYY")</f>
        <v>2018</v>
      </c>
      <c r="L2795" s="1">
        <f>H2795-(TEXT(I2795,"YYYY")-TEXT(J2795,"YYYY"))</f>
        <v>118</v>
      </c>
      <c r="M2795" s="1" t="s">
        <v>79</v>
      </c>
      <c r="N2795" s="20" t="s">
        <v>53</v>
      </c>
    </row>
    <row r="2796" spans="10:14">
      <c r="J2796" s="1" t="s">
        <v>1044</v>
      </c>
      <c r="K2796" s="20" t="str">
        <f>TEXT(J2796,"YYYY")</f>
        <v>2018</v>
      </c>
      <c r="L2796" s="1">
        <f>H2796-(TEXT(I2796,"YYYY")-TEXT(J2796,"YYYY"))</f>
        <v>118</v>
      </c>
      <c r="M2796" s="1" t="s">
        <v>60</v>
      </c>
      <c r="N2796" s="20" t="s">
        <v>53</v>
      </c>
    </row>
    <row r="2797" spans="10:14">
      <c r="J2797" s="1" t="s">
        <v>728</v>
      </c>
      <c r="K2797" s="20" t="str">
        <f>TEXT(J2797,"YYYY")</f>
        <v>2018</v>
      </c>
      <c r="L2797" s="1">
        <f>H2797-(TEXT(I2797,"YYYY")-TEXT(J2797,"YYYY"))</f>
        <v>118</v>
      </c>
      <c r="M2797" s="1" t="s">
        <v>60</v>
      </c>
      <c r="N2797" s="20" t="s">
        <v>53</v>
      </c>
    </row>
    <row r="2798" spans="10:14">
      <c r="J2798" s="1" t="s">
        <v>527</v>
      </c>
      <c r="K2798" s="20" t="str">
        <f>TEXT(J2798,"YYYY")</f>
        <v>2018</v>
      </c>
      <c r="L2798" s="1">
        <f>H2798-(TEXT(I2798,"YYYY")-TEXT(J2798,"YYYY"))</f>
        <v>118</v>
      </c>
      <c r="M2798" s="1" t="s">
        <v>79</v>
      </c>
      <c r="N2798" s="20" t="s">
        <v>53</v>
      </c>
    </row>
    <row r="2799" spans="10:14">
      <c r="J2799" s="1" t="s">
        <v>2496</v>
      </c>
      <c r="K2799" s="20" t="str">
        <f>TEXT(J2799,"YYYY")</f>
        <v>2018</v>
      </c>
      <c r="L2799" s="1">
        <f>H2799-(TEXT(I2799,"YYYY")-TEXT(J2799,"YYYY"))</f>
        <v>118</v>
      </c>
      <c r="M2799" s="1" t="s">
        <v>60</v>
      </c>
      <c r="N2799" s="20" t="s">
        <v>53</v>
      </c>
    </row>
    <row r="2800" spans="10:14">
      <c r="J2800" s="1" t="s">
        <v>527</v>
      </c>
      <c r="K2800" s="20" t="str">
        <f>TEXT(J2800,"YYYY")</f>
        <v>2018</v>
      </c>
      <c r="L2800" s="1">
        <f>H2800-(TEXT(I2800,"YYYY")-TEXT(J2800,"YYYY"))</f>
        <v>118</v>
      </c>
      <c r="M2800" s="1" t="s">
        <v>60</v>
      </c>
      <c r="N2800" s="20" t="s">
        <v>53</v>
      </c>
    </row>
    <row r="2801" spans="10:14">
      <c r="J2801" s="1" t="s">
        <v>2496</v>
      </c>
      <c r="K2801" s="20" t="str">
        <f>TEXT(J2801,"YYYY")</f>
        <v>2018</v>
      </c>
      <c r="L2801" s="1">
        <f>H2801-(TEXT(I2801,"YYYY")-TEXT(J2801,"YYYY"))</f>
        <v>118</v>
      </c>
      <c r="M2801" s="1" t="s">
        <v>60</v>
      </c>
      <c r="N2801" s="20" t="s">
        <v>53</v>
      </c>
    </row>
    <row r="2802" spans="10:14">
      <c r="J2802" s="1" t="s">
        <v>2257</v>
      </c>
      <c r="K2802" s="20" t="str">
        <f>TEXT(J2802,"YYYY")</f>
        <v>2018</v>
      </c>
      <c r="L2802" s="1">
        <f>H2802-(TEXT(I2802,"YYYY")-TEXT(J2802,"YYYY"))</f>
        <v>118</v>
      </c>
      <c r="M2802" s="1" t="s">
        <v>60</v>
      </c>
      <c r="N2802" s="20" t="s">
        <v>53</v>
      </c>
    </row>
    <row r="2803" spans="10:14">
      <c r="J2803" s="1" t="s">
        <v>5039</v>
      </c>
      <c r="K2803" s="20" t="str">
        <f>TEXT(J2803,"YYYY")</f>
        <v>2018</v>
      </c>
      <c r="L2803" s="1">
        <f>H2803-(TEXT(I2803,"YYYY")-TEXT(J2803,"YYYY"))</f>
        <v>118</v>
      </c>
      <c r="M2803" s="1" t="s">
        <v>60</v>
      </c>
      <c r="N2803" s="20" t="s">
        <v>53</v>
      </c>
    </row>
    <row r="2804" spans="10:14">
      <c r="J2804" s="1" t="s">
        <v>1793</v>
      </c>
      <c r="K2804" s="20" t="str">
        <f>TEXT(J2804,"YYYY")</f>
        <v>2018</v>
      </c>
      <c r="L2804" s="1">
        <f>H2804-(TEXT(I2804,"YYYY")-TEXT(J2804,"YYYY"))</f>
        <v>118</v>
      </c>
      <c r="M2804" s="1" t="s">
        <v>79</v>
      </c>
      <c r="N2804" s="20" t="s">
        <v>53</v>
      </c>
    </row>
    <row r="2805" spans="10:14">
      <c r="J2805" s="1" t="s">
        <v>5445</v>
      </c>
      <c r="K2805" s="20" t="str">
        <f>TEXT(J2805,"YYYY")</f>
        <v>2018</v>
      </c>
      <c r="L2805" s="1">
        <f>H2805-(TEXT(I2805,"YYYY")-TEXT(J2805,"YYYY"))</f>
        <v>118</v>
      </c>
      <c r="M2805" s="1" t="s">
        <v>79</v>
      </c>
      <c r="N2805" s="20" t="s">
        <v>53</v>
      </c>
    </row>
    <row r="2806" spans="10:14">
      <c r="J2806" s="1" t="s">
        <v>5592</v>
      </c>
      <c r="K2806" s="20" t="str">
        <f>TEXT(J2806,"YYYY")</f>
        <v>2018</v>
      </c>
      <c r="L2806" s="1">
        <f>H2806-(TEXT(I2806,"YYYY")-TEXT(J2806,"YYYY"))</f>
        <v>118</v>
      </c>
      <c r="M2806" s="1" t="s">
        <v>60</v>
      </c>
      <c r="N2806" s="20" t="s">
        <v>53</v>
      </c>
    </row>
    <row r="2807" spans="10:14">
      <c r="J2807" s="1" t="s">
        <v>106</v>
      </c>
      <c r="K2807" s="20" t="str">
        <f>TEXT(J2807,"YYYY")</f>
        <v>2018</v>
      </c>
      <c r="L2807" s="1">
        <f>H2807-(TEXT(I2807,"YYYY")-TEXT(J2807,"YYYY"))</f>
        <v>118</v>
      </c>
      <c r="M2807" s="1" t="s">
        <v>60</v>
      </c>
      <c r="N2807" s="20" t="s">
        <v>53</v>
      </c>
    </row>
    <row r="2808" spans="10:14">
      <c r="J2808" s="1" t="s">
        <v>5668</v>
      </c>
      <c r="K2808" s="20" t="str">
        <f>TEXT(J2808,"YYYY")</f>
        <v>2018</v>
      </c>
      <c r="L2808" s="1">
        <f>H2808-(TEXT(I2808,"YYYY")-TEXT(J2808,"YYYY"))</f>
        <v>118</v>
      </c>
      <c r="M2808" s="1" t="s">
        <v>79</v>
      </c>
      <c r="N2808" s="20" t="s">
        <v>53</v>
      </c>
    </row>
    <row r="2809" spans="10:14">
      <c r="J2809" s="1" t="s">
        <v>2854</v>
      </c>
      <c r="K2809" s="20" t="str">
        <f>TEXT(J2809,"YYYY")</f>
        <v>2018</v>
      </c>
      <c r="L2809" s="1">
        <f>H2809-(TEXT(I2809,"YYYY")-TEXT(J2809,"YYYY"))</f>
        <v>118</v>
      </c>
      <c r="M2809" s="1" t="s">
        <v>79</v>
      </c>
      <c r="N2809" s="20" t="s">
        <v>53</v>
      </c>
    </row>
    <row r="2810" spans="10:14">
      <c r="J2810" s="1" t="s">
        <v>2178</v>
      </c>
      <c r="K2810" s="20" t="str">
        <f>TEXT(J2810,"YYYY")</f>
        <v>2018</v>
      </c>
      <c r="L2810" s="1">
        <f>H2810-(TEXT(I2810,"YYYY")-TEXT(J2810,"YYYY"))</f>
        <v>118</v>
      </c>
      <c r="M2810" s="1" t="s">
        <v>60</v>
      </c>
      <c r="N2810" s="20" t="s">
        <v>53</v>
      </c>
    </row>
    <row r="2811" spans="10:14">
      <c r="J2811" s="1" t="s">
        <v>717</v>
      </c>
      <c r="K2811" s="20" t="str">
        <f>TEXT(J2811,"YYYY")</f>
        <v>2018</v>
      </c>
      <c r="L2811" s="1">
        <f>H2811-(TEXT(I2811,"YYYY")-TEXT(J2811,"YYYY"))</f>
        <v>118</v>
      </c>
      <c r="M2811" s="1" t="s">
        <v>79</v>
      </c>
      <c r="N2811" s="20" t="s">
        <v>53</v>
      </c>
    </row>
    <row r="2812" spans="10:14">
      <c r="J2812" s="1" t="s">
        <v>2257</v>
      </c>
      <c r="K2812" s="20" t="str">
        <f>TEXT(J2812,"YYYY")</f>
        <v>2018</v>
      </c>
      <c r="L2812" s="1">
        <f>H2812-(TEXT(I2812,"YYYY")-TEXT(J2812,"YYYY"))</f>
        <v>118</v>
      </c>
      <c r="M2812" s="1" t="s">
        <v>79</v>
      </c>
      <c r="N2812" s="20" t="s">
        <v>53</v>
      </c>
    </row>
    <row r="2813" spans="10:14">
      <c r="J2813" s="1" t="s">
        <v>705</v>
      </c>
      <c r="K2813" s="20" t="str">
        <f>TEXT(J2813,"YYYY")</f>
        <v>2018</v>
      </c>
      <c r="L2813" s="1">
        <f>H2813-(TEXT(I2813,"YYYY")-TEXT(J2813,"YYYY"))</f>
        <v>118</v>
      </c>
      <c r="M2813" s="1" t="s">
        <v>60</v>
      </c>
      <c r="N2813" s="20" t="s">
        <v>53</v>
      </c>
    </row>
    <row r="2814" spans="10:14">
      <c r="J2814" s="1" t="s">
        <v>705</v>
      </c>
      <c r="K2814" s="20" t="str">
        <f>TEXT(J2814,"YYYY")</f>
        <v>2018</v>
      </c>
      <c r="L2814" s="1">
        <f>H2814-(TEXT(I2814,"YYYY")-TEXT(J2814,"YYYY"))</f>
        <v>118</v>
      </c>
      <c r="M2814" s="1" t="s">
        <v>60</v>
      </c>
      <c r="N2814" s="20" t="s">
        <v>53</v>
      </c>
    </row>
    <row r="2815" spans="10:14">
      <c r="J2815" s="1" t="s">
        <v>195</v>
      </c>
      <c r="K2815" s="20" t="str">
        <f>TEXT(J2815,"YYYY")</f>
        <v>2018</v>
      </c>
      <c r="L2815" s="1">
        <f>H2815-(TEXT(I2815,"YYYY")-TEXT(J2815,"YYYY"))</f>
        <v>118</v>
      </c>
      <c r="M2815" s="1" t="s">
        <v>60</v>
      </c>
      <c r="N2815" s="20" t="s">
        <v>53</v>
      </c>
    </row>
    <row r="2816" spans="10:14">
      <c r="J2816" s="1" t="s">
        <v>6788</v>
      </c>
      <c r="K2816" s="20" t="str">
        <f>TEXT(J2816,"YYYY")</f>
        <v>2018</v>
      </c>
      <c r="L2816" s="1">
        <f>H2816-(TEXT(I2816,"YYYY")-TEXT(J2816,"YYYY"))</f>
        <v>118</v>
      </c>
      <c r="M2816" s="1" t="s">
        <v>79</v>
      </c>
      <c r="N2816" s="20" t="s">
        <v>53</v>
      </c>
    </row>
    <row r="2817" spans="10:14">
      <c r="J2817" s="1" t="s">
        <v>195</v>
      </c>
      <c r="K2817" s="20" t="str">
        <f>TEXT(J2817,"YYYY")</f>
        <v>2018</v>
      </c>
      <c r="L2817" s="1">
        <f>H2817-(TEXT(I2817,"YYYY")-TEXT(J2817,"YYYY"))</f>
        <v>118</v>
      </c>
      <c r="M2817" s="1" t="s">
        <v>79</v>
      </c>
      <c r="N2817" s="20" t="s">
        <v>53</v>
      </c>
    </row>
    <row r="2818" spans="10:14">
      <c r="J2818" s="1" t="s">
        <v>1015</v>
      </c>
      <c r="K2818" s="20" t="str">
        <f>TEXT(J2818,"YYYY")</f>
        <v>2018</v>
      </c>
      <c r="L2818" s="1">
        <f>H2818-(TEXT(I2818,"YYYY")-TEXT(J2818,"YYYY"))</f>
        <v>118</v>
      </c>
      <c r="M2818" s="1" t="s">
        <v>79</v>
      </c>
      <c r="N2818" s="20" t="s">
        <v>53</v>
      </c>
    </row>
    <row r="2819" spans="10:14">
      <c r="J2819" s="1" t="s">
        <v>199</v>
      </c>
      <c r="K2819" s="20" t="str">
        <f>TEXT(J2819,"YYYY")</f>
        <v>2018</v>
      </c>
      <c r="L2819" s="1">
        <f>H2819-(TEXT(I2819,"YYYY")-TEXT(J2819,"YYYY"))</f>
        <v>118</v>
      </c>
      <c r="M2819" s="1" t="s">
        <v>60</v>
      </c>
      <c r="N2819" s="20" t="s">
        <v>53</v>
      </c>
    </row>
    <row r="2820" spans="10:14">
      <c r="J2820" s="1" t="s">
        <v>7628</v>
      </c>
      <c r="K2820" s="20" t="str">
        <f>TEXT(J2820,"YYYY")</f>
        <v>2018</v>
      </c>
      <c r="L2820" s="1">
        <f>H2820-(TEXT(I2820,"YYYY")-TEXT(J2820,"YYYY"))</f>
        <v>118</v>
      </c>
      <c r="M2820" s="1" t="s">
        <v>60</v>
      </c>
      <c r="N2820" s="20" t="s">
        <v>53</v>
      </c>
    </row>
    <row r="2821" spans="10:14">
      <c r="J2821" s="1" t="s">
        <v>705</v>
      </c>
      <c r="K2821" s="20" t="str">
        <f>TEXT(J2821,"YYYY")</f>
        <v>2018</v>
      </c>
      <c r="L2821" s="1">
        <f>H2821-(TEXT(I2821,"YYYY")-TEXT(J2821,"YYYY"))</f>
        <v>118</v>
      </c>
      <c r="M2821" s="1" t="s">
        <v>79</v>
      </c>
      <c r="N2821" s="20" t="s">
        <v>53</v>
      </c>
    </row>
    <row r="2822" spans="10:14">
      <c r="J2822" s="1" t="s">
        <v>705</v>
      </c>
      <c r="K2822" s="20" t="str">
        <f>TEXT(J2822,"YYYY")</f>
        <v>2018</v>
      </c>
      <c r="L2822" s="1">
        <f>H2822-(TEXT(I2822,"YYYY")-TEXT(J2822,"YYYY"))</f>
        <v>118</v>
      </c>
      <c r="M2822" s="1" t="s">
        <v>79</v>
      </c>
      <c r="N2822" s="20" t="s">
        <v>53</v>
      </c>
    </row>
    <row r="2823" spans="10:14">
      <c r="J2823" s="1" t="s">
        <v>705</v>
      </c>
      <c r="K2823" s="20" t="str">
        <f>TEXT(J2823,"YYYY")</f>
        <v>2018</v>
      </c>
      <c r="L2823" s="1">
        <f>H2823-(TEXT(I2823,"YYYY")-TEXT(J2823,"YYYY"))</f>
        <v>118</v>
      </c>
      <c r="M2823" s="1" t="s">
        <v>79</v>
      </c>
      <c r="N2823" s="20" t="s">
        <v>53</v>
      </c>
    </row>
    <row r="2824" spans="10:14">
      <c r="J2824" s="1" t="s">
        <v>3458</v>
      </c>
      <c r="K2824" s="20" t="str">
        <f>TEXT(J2824,"YYYY")</f>
        <v>2018</v>
      </c>
      <c r="L2824" s="1">
        <f>H2824-(TEXT(I2824,"YYYY")-TEXT(J2824,"YYYY"))</f>
        <v>118</v>
      </c>
      <c r="M2824" s="1" t="s">
        <v>79</v>
      </c>
      <c r="N2824" s="20" t="s">
        <v>53</v>
      </c>
    </row>
    <row r="2825" spans="10:14">
      <c r="J2825" s="1" t="s">
        <v>881</v>
      </c>
      <c r="K2825" s="20" t="str">
        <f>TEXT(J2825,"YYYY")</f>
        <v>2018</v>
      </c>
      <c r="L2825" s="1">
        <f>H2825-(TEXT(I2825,"YYYY")-TEXT(J2825,"YYYY"))</f>
        <v>118</v>
      </c>
      <c r="M2825" s="1" t="s">
        <v>60</v>
      </c>
      <c r="N2825" s="20" t="s">
        <v>53</v>
      </c>
    </row>
    <row r="2826" spans="10:14">
      <c r="J2826" s="1" t="s">
        <v>881</v>
      </c>
      <c r="K2826" s="20" t="str">
        <f>TEXT(J2826,"YYYY")</f>
        <v>2018</v>
      </c>
      <c r="L2826" s="1">
        <f>H2826-(TEXT(I2826,"YYYY")-TEXT(J2826,"YYYY"))</f>
        <v>118</v>
      </c>
      <c r="M2826" s="1" t="s">
        <v>60</v>
      </c>
      <c r="N2826" s="20" t="s">
        <v>53</v>
      </c>
    </row>
    <row r="2827" spans="10:14">
      <c r="J2827" s="1" t="s">
        <v>2231</v>
      </c>
      <c r="K2827" s="20" t="str">
        <f>TEXT(J2827,"YYYY")</f>
        <v>2018</v>
      </c>
      <c r="L2827" s="1">
        <f>H2827-(TEXT(I2827,"YYYY")-TEXT(J2827,"YYYY"))</f>
        <v>118</v>
      </c>
      <c r="M2827" s="1" t="s">
        <v>79</v>
      </c>
      <c r="N2827" s="20" t="s">
        <v>53</v>
      </c>
    </row>
    <row r="2828" spans="10:14">
      <c r="J2828" s="1" t="s">
        <v>2344</v>
      </c>
      <c r="K2828" s="20" t="str">
        <f>TEXT(J2828,"YYYY")</f>
        <v>2018</v>
      </c>
      <c r="L2828" s="1">
        <f>H2828-(TEXT(I2828,"YYYY")-TEXT(J2828,"YYYY"))</f>
        <v>118</v>
      </c>
      <c r="M2828" s="1" t="s">
        <v>60</v>
      </c>
      <c r="N2828" s="20" t="s">
        <v>53</v>
      </c>
    </row>
    <row r="2829" spans="10:14">
      <c r="J2829" s="1" t="s">
        <v>881</v>
      </c>
      <c r="K2829" s="20" t="str">
        <f>TEXT(J2829,"YYYY")</f>
        <v>2018</v>
      </c>
      <c r="L2829" s="1">
        <f>H2829-(TEXT(I2829,"YYYY")-TEXT(J2829,"YYYY"))</f>
        <v>118</v>
      </c>
      <c r="M2829" s="1" t="s">
        <v>60</v>
      </c>
      <c r="N2829" s="20" t="s">
        <v>53</v>
      </c>
    </row>
    <row r="2830" spans="10:14">
      <c r="J2830" s="1" t="s">
        <v>199</v>
      </c>
      <c r="K2830" s="20" t="str">
        <f>TEXT(J2830,"YYYY")</f>
        <v>2018</v>
      </c>
      <c r="L2830" s="1">
        <f>H2830-(TEXT(I2830,"YYYY")-TEXT(J2830,"YYYY"))</f>
        <v>118</v>
      </c>
      <c r="M2830" s="1" t="s">
        <v>79</v>
      </c>
      <c r="N2830" s="20" t="s">
        <v>53</v>
      </c>
    </row>
    <row r="2831" spans="10:14">
      <c r="J2831" s="1" t="s">
        <v>8155</v>
      </c>
      <c r="K2831" s="20" t="str">
        <f>TEXT(J2831,"YYYY")</f>
        <v>2018</v>
      </c>
      <c r="L2831" s="1">
        <f>H2831-(TEXT(I2831,"YYYY")-TEXT(J2831,"YYYY"))</f>
        <v>118</v>
      </c>
      <c r="M2831" s="1" t="s">
        <v>79</v>
      </c>
      <c r="N2831" s="20" t="s">
        <v>53</v>
      </c>
    </row>
    <row r="2832" spans="10:14">
      <c r="J2832" s="1" t="s">
        <v>881</v>
      </c>
      <c r="K2832" s="20" t="str">
        <f>TEXT(J2832,"YYYY")</f>
        <v>2018</v>
      </c>
      <c r="L2832" s="1">
        <f>H2832-(TEXT(I2832,"YYYY")-TEXT(J2832,"YYYY"))</f>
        <v>118</v>
      </c>
      <c r="M2832" s="1" t="s">
        <v>79</v>
      </c>
      <c r="N2832" s="20" t="s">
        <v>53</v>
      </c>
    </row>
    <row r="2833" spans="10:14">
      <c r="J2833" s="1" t="s">
        <v>881</v>
      </c>
      <c r="K2833" s="20" t="str">
        <f>TEXT(J2833,"YYYY")</f>
        <v>2018</v>
      </c>
      <c r="L2833" s="1">
        <f>H2833-(TEXT(I2833,"YYYY")-TEXT(J2833,"YYYY"))</f>
        <v>118</v>
      </c>
      <c r="M2833" s="1" t="s">
        <v>79</v>
      </c>
      <c r="N2833" s="20" t="s">
        <v>53</v>
      </c>
    </row>
    <row r="2834" spans="10:14">
      <c r="J2834" s="1" t="s">
        <v>2430</v>
      </c>
      <c r="K2834" s="20" t="str">
        <f>TEXT(J2834,"YYYY")</f>
        <v>2018</v>
      </c>
      <c r="L2834" s="1">
        <f>H2834-(TEXT(I2834,"YYYY")-TEXT(J2834,"YYYY"))</f>
        <v>118</v>
      </c>
      <c r="M2834" s="1" t="s">
        <v>60</v>
      </c>
      <c r="N2834" s="20" t="s">
        <v>53</v>
      </c>
    </row>
    <row r="2835" spans="10:14">
      <c r="J2835" s="1" t="s">
        <v>1249</v>
      </c>
      <c r="K2835" s="20" t="str">
        <f>TEXT(J2835,"YYYY")</f>
        <v>2018</v>
      </c>
      <c r="L2835" s="1">
        <f>H2835-(TEXT(I2835,"YYYY")-TEXT(J2835,"YYYY"))</f>
        <v>118</v>
      </c>
      <c r="M2835" s="1" t="s">
        <v>79</v>
      </c>
      <c r="N2835" s="20" t="s">
        <v>53</v>
      </c>
    </row>
    <row r="2836" spans="10:14">
      <c r="J2836" s="1" t="s">
        <v>705</v>
      </c>
      <c r="K2836" s="20" t="str">
        <f>TEXT(J2836,"YYYY")</f>
        <v>2018</v>
      </c>
      <c r="L2836" s="1">
        <f>H2836-(TEXT(I2836,"YYYY")-TEXT(J2836,"YYYY"))</f>
        <v>118</v>
      </c>
      <c r="M2836" s="1" t="s">
        <v>60</v>
      </c>
      <c r="N2836" s="20" t="s">
        <v>53</v>
      </c>
    </row>
    <row r="2837" spans="10:14">
      <c r="J2837" s="1" t="s">
        <v>540</v>
      </c>
      <c r="K2837" s="20" t="str">
        <f>TEXT(J2837,"YYYY")</f>
        <v>2018</v>
      </c>
      <c r="L2837" s="1">
        <f>H2837-(TEXT(I2837,"YYYY")-TEXT(J2837,"YYYY"))</f>
        <v>118</v>
      </c>
      <c r="M2837" s="1" t="s">
        <v>79</v>
      </c>
      <c r="N2837" s="20" t="s">
        <v>53</v>
      </c>
    </row>
    <row r="2838" spans="10:14">
      <c r="J2838" s="1" t="s">
        <v>1249</v>
      </c>
      <c r="K2838" s="20" t="str">
        <f>TEXT(J2838,"YYYY")</f>
        <v>2018</v>
      </c>
      <c r="L2838" s="1">
        <f>H2838-(TEXT(I2838,"YYYY")-TEXT(J2838,"YYYY"))</f>
        <v>118</v>
      </c>
      <c r="M2838" s="1" t="s">
        <v>60</v>
      </c>
      <c r="N2838" s="20" t="s">
        <v>53</v>
      </c>
    </row>
    <row r="2839" spans="10:14">
      <c r="J2839" s="1" t="s">
        <v>1249</v>
      </c>
      <c r="K2839" s="20" t="str">
        <f>TEXT(J2839,"YYYY")</f>
        <v>2018</v>
      </c>
      <c r="L2839" s="1">
        <f>H2839-(TEXT(I2839,"YYYY")-TEXT(J2839,"YYYY"))</f>
        <v>118</v>
      </c>
      <c r="M2839" s="1" t="s">
        <v>60</v>
      </c>
      <c r="N2839" s="20" t="s">
        <v>53</v>
      </c>
    </row>
    <row r="2840" spans="10:14">
      <c r="J2840" s="1" t="s">
        <v>2178</v>
      </c>
      <c r="K2840" s="20" t="str">
        <f>TEXT(J2840,"YYYY")</f>
        <v>2018</v>
      </c>
      <c r="L2840" s="1">
        <f>H2840-(TEXT(I2840,"YYYY")-TEXT(J2840,"YYYY"))</f>
        <v>118</v>
      </c>
      <c r="M2840" s="1" t="s">
        <v>60</v>
      </c>
      <c r="N2840" s="20" t="s">
        <v>53</v>
      </c>
    </row>
    <row r="2841" spans="10:14">
      <c r="J2841" s="1" t="s">
        <v>705</v>
      </c>
      <c r="K2841" s="20" t="str">
        <f>TEXT(J2841,"YYYY")</f>
        <v>2018</v>
      </c>
      <c r="L2841" s="1">
        <f>H2841-(TEXT(I2841,"YYYY")-TEXT(J2841,"YYYY"))</f>
        <v>118</v>
      </c>
      <c r="M2841" s="1" t="s">
        <v>79</v>
      </c>
      <c r="N2841" s="20" t="s">
        <v>53</v>
      </c>
    </row>
    <row r="2842" spans="10:14">
      <c r="J2842" s="1" t="s">
        <v>2418</v>
      </c>
      <c r="K2842" s="20" t="str">
        <f>TEXT(J2842,"YYYY")</f>
        <v>2018</v>
      </c>
      <c r="L2842" s="1">
        <f>H2842-(TEXT(I2842,"YYYY")-TEXT(J2842,"YYYY"))</f>
        <v>118</v>
      </c>
      <c r="M2842" s="1" t="s">
        <v>60</v>
      </c>
      <c r="N2842" s="20" t="s">
        <v>53</v>
      </c>
    </row>
    <row r="2843" spans="10:14">
      <c r="J2843" s="1" t="s">
        <v>2178</v>
      </c>
      <c r="K2843" s="20" t="str">
        <f>TEXT(J2843,"YYYY")</f>
        <v>2018</v>
      </c>
      <c r="L2843" s="1">
        <f>H2843-(TEXT(I2843,"YYYY")-TEXT(J2843,"YYYY"))</f>
        <v>118</v>
      </c>
      <c r="M2843" s="1" t="s">
        <v>60</v>
      </c>
      <c r="N2843" s="20" t="s">
        <v>53</v>
      </c>
    </row>
    <row r="2844" spans="10:14">
      <c r="J2844" s="1" t="s">
        <v>486</v>
      </c>
      <c r="K2844" s="20" t="str">
        <f>TEXT(J2844,"YYYY")</f>
        <v>2018</v>
      </c>
      <c r="L2844" s="1">
        <f>H2844-(TEXT(I2844,"YYYY")-TEXT(J2844,"YYYY"))</f>
        <v>118</v>
      </c>
      <c r="M2844" s="1" t="s">
        <v>79</v>
      </c>
      <c r="N2844" s="20" t="s">
        <v>53</v>
      </c>
    </row>
    <row r="2845" spans="10:14">
      <c r="J2845" s="1" t="s">
        <v>1249</v>
      </c>
      <c r="K2845" s="20" t="str">
        <f>TEXT(J2845,"YYYY")</f>
        <v>2018</v>
      </c>
      <c r="L2845" s="1">
        <f>H2845-(TEXT(I2845,"YYYY")-TEXT(J2845,"YYYY"))</f>
        <v>118</v>
      </c>
      <c r="M2845" s="1" t="s">
        <v>79</v>
      </c>
      <c r="N2845" s="20" t="s">
        <v>53</v>
      </c>
    </row>
    <row r="2846" spans="10:14">
      <c r="J2846" s="1" t="s">
        <v>474</v>
      </c>
      <c r="K2846" s="20" t="str">
        <f>TEXT(J2846,"YYYY")</f>
        <v>2018</v>
      </c>
      <c r="L2846" s="1">
        <f>H2846-(TEXT(I2846,"YYYY")-TEXT(J2846,"YYYY"))</f>
        <v>118</v>
      </c>
      <c r="M2846" s="1" t="s">
        <v>79</v>
      </c>
      <c r="N2846" s="20" t="s">
        <v>53</v>
      </c>
    </row>
    <row r="2847" spans="10:14">
      <c r="J2847" s="1" t="s">
        <v>2115</v>
      </c>
      <c r="K2847" s="20" t="str">
        <f>TEXT(J2847,"YYYY")</f>
        <v>2018</v>
      </c>
      <c r="L2847" s="1">
        <f>H2847-(TEXT(I2847,"YYYY")-TEXT(J2847,"YYYY"))</f>
        <v>118</v>
      </c>
      <c r="M2847" s="1" t="s">
        <v>60</v>
      </c>
      <c r="N2847" s="20" t="s">
        <v>53</v>
      </c>
    </row>
    <row r="2848" spans="10:14">
      <c r="J2848" s="1" t="s">
        <v>540</v>
      </c>
      <c r="K2848" s="20" t="str">
        <f>TEXT(J2848,"YYYY")</f>
        <v>2018</v>
      </c>
      <c r="L2848" s="1">
        <f>H2848-(TEXT(I2848,"YYYY")-TEXT(J2848,"YYYY"))</f>
        <v>118</v>
      </c>
      <c r="M2848" s="1" t="s">
        <v>79</v>
      </c>
      <c r="N2848" s="20" t="s">
        <v>53</v>
      </c>
    </row>
    <row r="2849" spans="10:14">
      <c r="J2849" s="1" t="s">
        <v>10546</v>
      </c>
      <c r="K2849" s="20" t="str">
        <f>TEXT(J2849,"YYYY")</f>
        <v>2018</v>
      </c>
      <c r="L2849" s="1">
        <f>H2849-(TEXT(I2849,"YYYY")-TEXT(J2849,"YYYY"))</f>
        <v>118</v>
      </c>
      <c r="M2849" s="1" t="s">
        <v>79</v>
      </c>
      <c r="N2849" s="20" t="s">
        <v>53</v>
      </c>
    </row>
    <row r="2850" spans="10:14">
      <c r="J2850" s="1" t="s">
        <v>10546</v>
      </c>
      <c r="K2850" s="20" t="str">
        <f>TEXT(J2850,"YYYY")</f>
        <v>2018</v>
      </c>
      <c r="L2850" s="1">
        <f>H2850-(TEXT(I2850,"YYYY")-TEXT(J2850,"YYYY"))</f>
        <v>118</v>
      </c>
      <c r="M2850" s="1" t="s">
        <v>79</v>
      </c>
      <c r="N2850" s="20" t="s">
        <v>53</v>
      </c>
    </row>
    <row r="2851" spans="10:14">
      <c r="J2851" s="1" t="s">
        <v>368</v>
      </c>
      <c r="K2851" s="20" t="str">
        <f>TEXT(J2851,"YYYY")</f>
        <v>2018</v>
      </c>
      <c r="L2851" s="1">
        <f>H2851-(TEXT(I2851,"YYYY")-TEXT(J2851,"YYYY"))</f>
        <v>118</v>
      </c>
      <c r="M2851" s="1" t="s">
        <v>79</v>
      </c>
      <c r="N2851" s="20" t="s">
        <v>53</v>
      </c>
    </row>
    <row r="2852" spans="10:14">
      <c r="J2852" s="1" t="s">
        <v>431</v>
      </c>
      <c r="K2852" s="20" t="str">
        <f>TEXT(J2852,"YYYY")</f>
        <v>2018</v>
      </c>
      <c r="L2852" s="1">
        <f>H2852-(TEXT(I2852,"YYYY")-TEXT(J2852,"YYYY"))</f>
        <v>118</v>
      </c>
      <c r="M2852" s="1" t="s">
        <v>60</v>
      </c>
      <c r="N2852" s="20" t="s">
        <v>53</v>
      </c>
    </row>
    <row r="2853" spans="10:14">
      <c r="J2853" s="1" t="s">
        <v>1334</v>
      </c>
      <c r="K2853" s="20" t="str">
        <f>TEXT(J2853,"YYYY")</f>
        <v>2018</v>
      </c>
      <c r="L2853" s="1">
        <f>H2853-(TEXT(I2853,"YYYY")-TEXT(J2853,"YYYY"))</f>
        <v>118</v>
      </c>
      <c r="M2853" s="1" t="s">
        <v>79</v>
      </c>
      <c r="N2853" s="20" t="s">
        <v>53</v>
      </c>
    </row>
    <row r="2854" spans="10:14">
      <c r="J2854" s="1" t="s">
        <v>752</v>
      </c>
      <c r="K2854" s="20" t="str">
        <f>TEXT(J2854,"YYYY")</f>
        <v>2018</v>
      </c>
      <c r="L2854" s="1">
        <f>H2854-(TEXT(I2854,"YYYY")-TEXT(J2854,"YYYY"))</f>
        <v>118</v>
      </c>
      <c r="M2854" s="1" t="s">
        <v>79</v>
      </c>
      <c r="N2854" s="20" t="s">
        <v>53</v>
      </c>
    </row>
    <row r="2855" spans="10:14">
      <c r="J2855" s="1" t="s">
        <v>1044</v>
      </c>
      <c r="K2855" s="20" t="str">
        <f>TEXT(J2855,"YYYY")</f>
        <v>2018</v>
      </c>
      <c r="L2855" s="1">
        <f>H2855-(TEXT(I2855,"YYYY")-TEXT(J2855,"YYYY"))</f>
        <v>118</v>
      </c>
      <c r="M2855" s="1" t="s">
        <v>60</v>
      </c>
      <c r="N2855" s="20" t="s">
        <v>53</v>
      </c>
    </row>
    <row r="2856" spans="10:14">
      <c r="J2856" s="1" t="s">
        <v>1334</v>
      </c>
      <c r="K2856" s="20" t="str">
        <f>TEXT(J2856,"YYYY")</f>
        <v>2018</v>
      </c>
      <c r="L2856" s="1">
        <f>H2856-(TEXT(I2856,"YYYY")-TEXT(J2856,"YYYY"))</f>
        <v>118</v>
      </c>
      <c r="M2856" s="1" t="s">
        <v>79</v>
      </c>
      <c r="N2856" s="20" t="s">
        <v>53</v>
      </c>
    </row>
    <row r="2857" spans="10:14">
      <c r="J2857" s="1" t="s">
        <v>1044</v>
      </c>
      <c r="K2857" s="20" t="str">
        <f>TEXT(J2857,"YYYY")</f>
        <v>2018</v>
      </c>
      <c r="L2857" s="1">
        <f>H2857-(TEXT(I2857,"YYYY")-TEXT(J2857,"YYYY"))</f>
        <v>118</v>
      </c>
      <c r="M2857" s="1" t="s">
        <v>60</v>
      </c>
      <c r="N2857" s="20" t="s">
        <v>53</v>
      </c>
    </row>
    <row r="2858" spans="10:14">
      <c r="J2858" s="1" t="s">
        <v>10546</v>
      </c>
      <c r="K2858" s="20" t="str">
        <f>TEXT(J2858,"YYYY")</f>
        <v>2018</v>
      </c>
      <c r="L2858" s="1">
        <f>H2858-(TEXT(I2858,"YYYY")-TEXT(J2858,"YYYY"))</f>
        <v>118</v>
      </c>
      <c r="M2858" s="1" t="s">
        <v>60</v>
      </c>
      <c r="N2858" s="20" t="s">
        <v>53</v>
      </c>
    </row>
    <row r="2859" spans="10:14">
      <c r="J2859" s="1" t="s">
        <v>10857</v>
      </c>
      <c r="K2859" s="20" t="str">
        <f>TEXT(J2859,"YYYY")</f>
        <v>2018</v>
      </c>
      <c r="L2859" s="1">
        <f>H2859-(TEXT(I2859,"YYYY")-TEXT(J2859,"YYYY"))</f>
        <v>118</v>
      </c>
      <c r="M2859" s="1" t="s">
        <v>79</v>
      </c>
      <c r="N2859" s="20" t="s">
        <v>53</v>
      </c>
    </row>
    <row r="2860" spans="10:14">
      <c r="J2860" s="1" t="s">
        <v>9574</v>
      </c>
      <c r="K2860" s="20" t="str">
        <f>TEXT(J2860,"YYYY")</f>
        <v>2018</v>
      </c>
      <c r="L2860" s="1">
        <f>H2860-(TEXT(I2860,"YYYY")-TEXT(J2860,"YYYY"))</f>
        <v>118</v>
      </c>
      <c r="M2860" s="1" t="s">
        <v>60</v>
      </c>
      <c r="N2860" s="20" t="s">
        <v>53</v>
      </c>
    </row>
    <row r="2861" spans="10:14">
      <c r="J2861" s="1" t="s">
        <v>9574</v>
      </c>
      <c r="K2861" s="20" t="str">
        <f>TEXT(J2861,"YYYY")</f>
        <v>2018</v>
      </c>
      <c r="L2861" s="1">
        <f>H2861-(TEXT(I2861,"YYYY")-TEXT(J2861,"YYYY"))</f>
        <v>118</v>
      </c>
      <c r="M2861" s="1" t="s">
        <v>60</v>
      </c>
      <c r="N2861" s="20" t="s">
        <v>53</v>
      </c>
    </row>
    <row r="2862" spans="10:14">
      <c r="J2862" s="1" t="s">
        <v>199</v>
      </c>
      <c r="K2862" s="20" t="str">
        <f>TEXT(J2862,"YYYY")</f>
        <v>2018</v>
      </c>
      <c r="L2862" s="1">
        <f>H2862-(TEXT(I2862,"YYYY")-TEXT(J2862,"YYYY"))</f>
        <v>118</v>
      </c>
      <c r="M2862" s="1" t="s">
        <v>60</v>
      </c>
      <c r="N2862" s="20" t="s">
        <v>53</v>
      </c>
    </row>
    <row r="2863" spans="10:14">
      <c r="J2863" s="1" t="s">
        <v>1249</v>
      </c>
      <c r="K2863" s="20" t="str">
        <f>TEXT(J2863,"YYYY")</f>
        <v>2018</v>
      </c>
      <c r="L2863" s="1">
        <f>H2863-(TEXT(I2863,"YYYY")-TEXT(J2863,"YYYY"))</f>
        <v>118</v>
      </c>
      <c r="M2863" s="1" t="s">
        <v>60</v>
      </c>
      <c r="N2863" s="20" t="s">
        <v>53</v>
      </c>
    </row>
    <row r="2864" spans="10:14">
      <c r="J2864" s="1" t="s">
        <v>3458</v>
      </c>
      <c r="K2864" s="20" t="str">
        <f>TEXT(J2864,"YYYY")</f>
        <v>2018</v>
      </c>
      <c r="L2864" s="1">
        <f>H2864-(TEXT(I2864,"YYYY")-TEXT(J2864,"YYYY"))</f>
        <v>118</v>
      </c>
      <c r="M2864" s="1" t="s">
        <v>60</v>
      </c>
      <c r="N2864" s="20" t="s">
        <v>53</v>
      </c>
    </row>
    <row r="2865" spans="10:14">
      <c r="J2865" s="1" t="s">
        <v>3458</v>
      </c>
      <c r="K2865" s="20" t="str">
        <f>TEXT(J2865,"YYYY")</f>
        <v>2018</v>
      </c>
      <c r="L2865" s="1">
        <f>H2865-(TEXT(I2865,"YYYY")-TEXT(J2865,"YYYY"))</f>
        <v>118</v>
      </c>
      <c r="M2865" s="1" t="s">
        <v>79</v>
      </c>
      <c r="N2865" s="20" t="s">
        <v>53</v>
      </c>
    </row>
    <row r="2866" spans="10:14">
      <c r="J2866" s="1" t="s">
        <v>3668</v>
      </c>
      <c r="K2866" s="20" t="str">
        <f>TEXT(J2866,"YYYY")</f>
        <v>2018</v>
      </c>
      <c r="L2866" s="1">
        <f>H2866-(TEXT(I2866,"YYYY")-TEXT(J2866,"YYYY"))</f>
        <v>118</v>
      </c>
      <c r="M2866" s="1" t="s">
        <v>60</v>
      </c>
      <c r="N2866" s="20" t="s">
        <v>53</v>
      </c>
    </row>
    <row r="2867" spans="10:14">
      <c r="J2867" s="1" t="s">
        <v>12057</v>
      </c>
      <c r="K2867" s="20" t="str">
        <f>TEXT(J2867,"YYYY")</f>
        <v>2018</v>
      </c>
      <c r="L2867" s="1">
        <f>H2867-(TEXT(I2867,"YYYY")-TEXT(J2867,"YYYY"))</f>
        <v>118</v>
      </c>
      <c r="M2867" s="1" t="s">
        <v>60</v>
      </c>
      <c r="N2867" s="20" t="s">
        <v>53</v>
      </c>
    </row>
    <row r="2868" spans="10:14">
      <c r="J2868" s="1" t="s">
        <v>978</v>
      </c>
      <c r="K2868" s="20" t="str">
        <f>TEXT(J2868,"YYYY")</f>
        <v>2018</v>
      </c>
      <c r="L2868" s="1">
        <f>H2868-(TEXT(I2868,"YYYY")-TEXT(J2868,"YYYY"))</f>
        <v>118</v>
      </c>
      <c r="M2868" s="1" t="s">
        <v>60</v>
      </c>
      <c r="N2868" s="20" t="s">
        <v>53</v>
      </c>
    </row>
    <row r="2869" spans="10:14">
      <c r="J2869" s="1" t="s">
        <v>12101</v>
      </c>
      <c r="K2869" s="20" t="str">
        <f>TEXT(J2869,"YYYY")</f>
        <v>2018</v>
      </c>
      <c r="L2869" s="1">
        <f>H2869-(TEXT(I2869,"YYYY")-TEXT(J2869,"YYYY"))</f>
        <v>118</v>
      </c>
      <c r="M2869" s="1" t="s">
        <v>60</v>
      </c>
      <c r="N2869" s="20" t="s">
        <v>53</v>
      </c>
    </row>
    <row r="2870" spans="10:14">
      <c r="J2870" s="1" t="s">
        <v>2534</v>
      </c>
      <c r="K2870" s="20" t="str">
        <f>TEXT(J2870,"YYYY")</f>
        <v>2018</v>
      </c>
      <c r="L2870" s="1">
        <f>H2870-(TEXT(I2870,"YYYY")-TEXT(J2870,"YYYY"))</f>
        <v>118</v>
      </c>
      <c r="M2870" s="1" t="s">
        <v>79</v>
      </c>
      <c r="N2870" s="20" t="s">
        <v>53</v>
      </c>
    </row>
    <row r="2871" spans="10:14">
      <c r="J2871" s="1" t="s">
        <v>1841</v>
      </c>
      <c r="K2871" s="20" t="str">
        <f>TEXT(J2871,"YYYY")</f>
        <v>2018</v>
      </c>
      <c r="L2871" s="1">
        <f>H2871-(TEXT(I2871,"YYYY")-TEXT(J2871,"YYYY"))</f>
        <v>118</v>
      </c>
      <c r="M2871" s="1" t="s">
        <v>60</v>
      </c>
      <c r="N2871" s="20" t="s">
        <v>53</v>
      </c>
    </row>
    <row r="2872" spans="10:14">
      <c r="J2872" s="1" t="s">
        <v>474</v>
      </c>
      <c r="K2872" s="20" t="str">
        <f>TEXT(J2872,"YYYY")</f>
        <v>2018</v>
      </c>
      <c r="L2872" s="1">
        <f>H2872-(TEXT(I2872,"YYYY")-TEXT(J2872,"YYYY"))</f>
        <v>118</v>
      </c>
      <c r="M2872" s="1" t="s">
        <v>60</v>
      </c>
      <c r="N2872" s="20" t="s">
        <v>53</v>
      </c>
    </row>
    <row r="2873" spans="10:14">
      <c r="J2873" s="1" t="s">
        <v>12159</v>
      </c>
      <c r="K2873" s="20" t="str">
        <f>TEXT(J2873,"YYYY")</f>
        <v>2018</v>
      </c>
      <c r="L2873" s="1">
        <f>H2873-(TEXT(I2873,"YYYY")-TEXT(J2873,"YYYY"))</f>
        <v>118</v>
      </c>
      <c r="M2873" s="1" t="s">
        <v>60</v>
      </c>
      <c r="N2873" s="20" t="s">
        <v>53</v>
      </c>
    </row>
    <row r="2874" spans="10:14">
      <c r="J2874" s="1" t="s">
        <v>312</v>
      </c>
      <c r="K2874" s="20" t="str">
        <f>TEXT(J2874,"YYYY")</f>
        <v>2018</v>
      </c>
      <c r="L2874" s="1">
        <f>H2874-(TEXT(I2874,"YYYY")-TEXT(J2874,"YYYY"))</f>
        <v>118</v>
      </c>
      <c r="M2874" s="1" t="s">
        <v>79</v>
      </c>
      <c r="N2874" s="20" t="s">
        <v>53</v>
      </c>
    </row>
    <row r="2875" spans="10:14">
      <c r="J2875" s="1" t="s">
        <v>7628</v>
      </c>
      <c r="K2875" s="20" t="str">
        <f>TEXT(J2875,"YYYY")</f>
        <v>2018</v>
      </c>
      <c r="L2875" s="1">
        <f>H2875-(TEXT(I2875,"YYYY")-TEXT(J2875,"YYYY"))</f>
        <v>118</v>
      </c>
      <c r="M2875" s="1" t="s">
        <v>79</v>
      </c>
      <c r="N2875" s="20" t="s">
        <v>53</v>
      </c>
    </row>
    <row r="2876" spans="10:14">
      <c r="J2876" s="1" t="s">
        <v>12452</v>
      </c>
      <c r="K2876" s="20" t="str">
        <f>TEXT(J2876,"YYYY")</f>
        <v>2018</v>
      </c>
      <c r="L2876" s="1">
        <f>H2876-(TEXT(I2876,"YYYY")-TEXT(J2876,"YYYY"))</f>
        <v>118</v>
      </c>
      <c r="M2876" s="1" t="s">
        <v>60</v>
      </c>
      <c r="N2876" s="20" t="s">
        <v>53</v>
      </c>
    </row>
    <row r="2877" spans="10:14">
      <c r="J2877" s="1" t="s">
        <v>2430</v>
      </c>
      <c r="K2877" s="20" t="str">
        <f>TEXT(J2877,"YYYY")</f>
        <v>2018</v>
      </c>
      <c r="L2877" s="1">
        <f>H2877-(TEXT(I2877,"YYYY")-TEXT(J2877,"YYYY"))</f>
        <v>118</v>
      </c>
      <c r="M2877" s="1" t="s">
        <v>60</v>
      </c>
      <c r="N2877" s="20" t="s">
        <v>55</v>
      </c>
    </row>
    <row r="2878" spans="10:14">
      <c r="J2878" s="1" t="s">
        <v>2344</v>
      </c>
      <c r="K2878" s="20" t="str">
        <f>TEXT(J2878,"YYYY")</f>
        <v>2018</v>
      </c>
      <c r="L2878" s="1">
        <f>H2878-(TEXT(I2878,"YYYY")-TEXT(J2878,"YYYY"))</f>
        <v>118</v>
      </c>
      <c r="M2878" s="1" t="s">
        <v>79</v>
      </c>
      <c r="N2878" s="20" t="s">
        <v>55</v>
      </c>
    </row>
    <row r="2879" spans="10:14">
      <c r="J2879" s="1" t="s">
        <v>752</v>
      </c>
      <c r="K2879" s="20" t="str">
        <f>TEXT(J2879,"YYYY")</f>
        <v>2018</v>
      </c>
      <c r="L2879" s="1">
        <f>H2879-(TEXT(I2879,"YYYY")-TEXT(J2879,"YYYY"))</f>
        <v>118</v>
      </c>
      <c r="M2879" s="1" t="s">
        <v>60</v>
      </c>
      <c r="N2879" s="20" t="s">
        <v>55</v>
      </c>
    </row>
    <row r="2880" spans="10:14">
      <c r="J2880" s="1" t="s">
        <v>12101</v>
      </c>
      <c r="K2880" s="20" t="str">
        <f>TEXT(J2880,"YYYY")</f>
        <v>2018</v>
      </c>
      <c r="L2880" s="1">
        <f>H2880-(TEXT(I2880,"YYYY")-TEXT(J2880,"YYYY"))</f>
        <v>118</v>
      </c>
      <c r="M2880" s="1" t="s">
        <v>60</v>
      </c>
      <c r="N2880" s="20" t="s">
        <v>55</v>
      </c>
    </row>
    <row r="2881" spans="10:15">
      <c r="J2881" s="1" t="s">
        <v>191</v>
      </c>
      <c r="K2881" s="20" t="str">
        <f>TEXT(J2881,"YYYY")</f>
        <v>2018</v>
      </c>
      <c r="L2881" s="1">
        <f>H2881-(TEXT(I2881,"YYYY")-TEXT(J2881,"YYYY"))</f>
        <v>118</v>
      </c>
      <c r="M2881" s="1" t="s">
        <v>60</v>
      </c>
      <c r="N2881" s="20" t="s">
        <v>55</v>
      </c>
    </row>
    <row r="2882" spans="10:15">
      <c r="J2882" s="1" t="s">
        <v>2523</v>
      </c>
      <c r="K2882" s="20" t="str">
        <f>TEXT(J2882,"YYYY")</f>
        <v>2018</v>
      </c>
      <c r="L2882" s="1">
        <f>H2882-(TEXT(I2882,"YYYY")-TEXT(J2882,"YYYY"))</f>
        <v>118</v>
      </c>
      <c r="M2882" s="1" t="s">
        <v>60</v>
      </c>
      <c r="N2882" s="20" t="s">
        <v>55</v>
      </c>
    </row>
    <row r="2883" spans="10:15">
      <c r="J2883" s="1" t="s">
        <v>12485</v>
      </c>
      <c r="K2883" s="20" t="str">
        <f>TEXT(J2883,"YYYY")</f>
        <v>2018</v>
      </c>
      <c r="L2883" s="1">
        <f>H2883-(TEXT(I2883,"YYYY")-TEXT(J2883,"YYYY"))</f>
        <v>118</v>
      </c>
      <c r="M2883" s="1" t="s">
        <v>60</v>
      </c>
      <c r="N2883" s="20" t="s">
        <v>55</v>
      </c>
    </row>
    <row r="2884" spans="10:15">
      <c r="J2884" s="1" t="s">
        <v>66</v>
      </c>
      <c r="K2884" s="20" t="str">
        <f>TEXT(J2884,"YYYY")</f>
        <v>2019</v>
      </c>
      <c r="L2884" s="1">
        <f>H2884-(TEXT(I2884,"YYYY")-TEXT(J2884,"YYYY"))</f>
        <v>119</v>
      </c>
      <c r="M2884" s="1" t="s">
        <v>79</v>
      </c>
      <c r="N2884" s="20" t="s">
        <v>50</v>
      </c>
      <c r="O2884">
        <f>COUNTA(N2884:N2960)</f>
        <v>77</v>
      </c>
    </row>
    <row r="2885" spans="10:15">
      <c r="J2885" s="1" t="s">
        <v>72</v>
      </c>
      <c r="K2885" s="20" t="str">
        <f>TEXT(J2885,"YYYY")</f>
        <v>2019</v>
      </c>
      <c r="L2885" s="1">
        <f>H2885-(TEXT(I2885,"YYYY")-TEXT(J2885,"YYYY"))</f>
        <v>119</v>
      </c>
      <c r="M2885" s="1" t="s">
        <v>60</v>
      </c>
      <c r="N2885" s="20" t="s">
        <v>50</v>
      </c>
    </row>
    <row r="2886" spans="10:15">
      <c r="J2886" s="1" t="s">
        <v>810</v>
      </c>
      <c r="K2886" s="20" t="str">
        <f>TEXT(J2886,"YYYY")</f>
        <v>2019</v>
      </c>
      <c r="L2886" s="1">
        <f>H2886-(TEXT(I2886,"YYYY")-TEXT(J2886,"YYYY"))</f>
        <v>119</v>
      </c>
      <c r="M2886" s="1" t="s">
        <v>60</v>
      </c>
      <c r="N2886" s="20" t="s">
        <v>50</v>
      </c>
    </row>
    <row r="2887" spans="10:15">
      <c r="J2887" s="1" t="s">
        <v>604</v>
      </c>
      <c r="K2887" s="20" t="str">
        <f>TEXT(J2887,"YYYY")</f>
        <v>2019</v>
      </c>
      <c r="L2887" s="1">
        <f>H2887-(TEXT(I2887,"YYYY")-TEXT(J2887,"YYYY"))</f>
        <v>119</v>
      </c>
      <c r="M2887" s="1" t="s">
        <v>60</v>
      </c>
      <c r="N2887" s="20" t="s">
        <v>50</v>
      </c>
    </row>
    <row r="2888" spans="10:15">
      <c r="J2888" s="1" t="s">
        <v>66</v>
      </c>
      <c r="K2888" s="20" t="str">
        <f>TEXT(J2888,"YYYY")</f>
        <v>2019</v>
      </c>
      <c r="L2888" s="1">
        <f>H2888-(TEXT(I2888,"YYYY")-TEXT(J2888,"YYYY"))</f>
        <v>119</v>
      </c>
      <c r="M2888" s="1" t="s">
        <v>79</v>
      </c>
      <c r="N2888" s="20" t="s">
        <v>50</v>
      </c>
    </row>
    <row r="2889" spans="10:15">
      <c r="J2889" s="1" t="s">
        <v>532</v>
      </c>
      <c r="K2889" s="20" t="str">
        <f>TEXT(J2889,"YYYY")</f>
        <v>2019</v>
      </c>
      <c r="L2889" s="1">
        <f>H2889-(TEXT(I2889,"YYYY")-TEXT(J2889,"YYYY"))</f>
        <v>119</v>
      </c>
      <c r="M2889" s="1" t="s">
        <v>79</v>
      </c>
      <c r="N2889" s="20" t="s">
        <v>50</v>
      </c>
    </row>
    <row r="2890" spans="10:15">
      <c r="J2890" s="1" t="s">
        <v>877</v>
      </c>
      <c r="K2890" s="20" t="str">
        <f>TEXT(J2890,"YYYY")</f>
        <v>2019</v>
      </c>
      <c r="L2890" s="1">
        <f>H2890-(TEXT(I2890,"YYYY")-TEXT(J2890,"YYYY"))</f>
        <v>119</v>
      </c>
      <c r="M2890" s="1" t="s">
        <v>60</v>
      </c>
      <c r="N2890" s="20" t="s">
        <v>50</v>
      </c>
    </row>
    <row r="2891" spans="10:15">
      <c r="J2891" s="1" t="s">
        <v>72</v>
      </c>
      <c r="K2891" s="20" t="str">
        <f>TEXT(J2891,"YYYY")</f>
        <v>2019</v>
      </c>
      <c r="L2891" s="1">
        <f>H2891-(TEXT(I2891,"YYYY")-TEXT(J2891,"YYYY"))</f>
        <v>119</v>
      </c>
      <c r="M2891" s="1" t="s">
        <v>79</v>
      </c>
      <c r="N2891" s="20" t="s">
        <v>50</v>
      </c>
    </row>
    <row r="2892" spans="10:15">
      <c r="J2892" s="1" t="s">
        <v>66</v>
      </c>
      <c r="K2892" s="20" t="str">
        <f>TEXT(J2892,"YYYY")</f>
        <v>2019</v>
      </c>
      <c r="L2892" s="1">
        <f>H2892-(TEXT(I2892,"YYYY")-TEXT(J2892,"YYYY"))</f>
        <v>119</v>
      </c>
      <c r="M2892" s="1" t="s">
        <v>60</v>
      </c>
      <c r="N2892" s="20" t="s">
        <v>50</v>
      </c>
    </row>
    <row r="2893" spans="10:15">
      <c r="J2893" s="1" t="s">
        <v>1160</v>
      </c>
      <c r="K2893" s="20" t="str">
        <f>TEXT(J2893,"YYYY")</f>
        <v>2019</v>
      </c>
      <c r="L2893" s="1">
        <f>H2893-(TEXT(I2893,"YYYY")-TEXT(J2893,"YYYY"))</f>
        <v>119</v>
      </c>
      <c r="M2893" s="1" t="s">
        <v>60</v>
      </c>
      <c r="N2893" s="20" t="s">
        <v>50</v>
      </c>
    </row>
    <row r="2894" spans="10:15">
      <c r="J2894" s="1" t="s">
        <v>1079</v>
      </c>
      <c r="K2894" s="20" t="str">
        <f>TEXT(J2894,"YYYY")</f>
        <v>2019</v>
      </c>
      <c r="L2894" s="1">
        <f>H2894-(TEXT(I2894,"YYYY")-TEXT(J2894,"YYYY"))</f>
        <v>119</v>
      </c>
      <c r="M2894" s="1" t="s">
        <v>60</v>
      </c>
      <c r="N2894" s="20" t="s">
        <v>50</v>
      </c>
    </row>
    <row r="2895" spans="10:15">
      <c r="J2895" s="1" t="s">
        <v>1396</v>
      </c>
      <c r="K2895" s="20" t="str">
        <f>TEXT(J2895,"YYYY")</f>
        <v>2019</v>
      </c>
      <c r="L2895" s="1">
        <f>H2895-(TEXT(I2895,"YYYY")-TEXT(J2895,"YYYY"))</f>
        <v>119</v>
      </c>
      <c r="M2895" s="1" t="s">
        <v>60</v>
      </c>
      <c r="N2895" s="20" t="s">
        <v>50</v>
      </c>
    </row>
    <row r="2896" spans="10:15">
      <c r="J2896" s="1" t="s">
        <v>517</v>
      </c>
      <c r="K2896" s="20" t="str">
        <f>TEXT(J2896,"YYYY")</f>
        <v>2019</v>
      </c>
      <c r="L2896" s="1">
        <f>H2896-(TEXT(I2896,"YYYY")-TEXT(J2896,"YYYY"))</f>
        <v>119</v>
      </c>
      <c r="M2896" s="1" t="s">
        <v>60</v>
      </c>
      <c r="N2896" s="20" t="s">
        <v>50</v>
      </c>
    </row>
    <row r="2897" spans="10:14">
      <c r="J2897" s="1" t="s">
        <v>66</v>
      </c>
      <c r="K2897" s="20" t="str">
        <f>TEXT(J2897,"YYYY")</f>
        <v>2019</v>
      </c>
      <c r="L2897" s="1">
        <f>H2897-(TEXT(I2897,"YYYY")-TEXT(J2897,"YYYY"))</f>
        <v>119</v>
      </c>
      <c r="M2897" s="1" t="s">
        <v>60</v>
      </c>
      <c r="N2897" s="20" t="s">
        <v>50</v>
      </c>
    </row>
    <row r="2898" spans="10:14">
      <c r="J2898" s="1" t="s">
        <v>66</v>
      </c>
      <c r="K2898" s="20" t="str">
        <f>TEXT(J2898,"YYYY")</f>
        <v>2019</v>
      </c>
      <c r="L2898" s="1">
        <f>H2898-(TEXT(I2898,"YYYY")-TEXT(J2898,"YYYY"))</f>
        <v>119</v>
      </c>
      <c r="M2898" s="1" t="s">
        <v>79</v>
      </c>
      <c r="N2898" s="20" t="s">
        <v>50</v>
      </c>
    </row>
    <row r="2899" spans="10:14">
      <c r="J2899" s="1" t="s">
        <v>877</v>
      </c>
      <c r="K2899" s="20" t="str">
        <f>TEXT(J2899,"YYYY")</f>
        <v>2019</v>
      </c>
      <c r="L2899" s="1">
        <f>H2899-(TEXT(I2899,"YYYY")-TEXT(J2899,"YYYY"))</f>
        <v>119</v>
      </c>
      <c r="M2899" s="1" t="s">
        <v>79</v>
      </c>
      <c r="N2899" s="20" t="s">
        <v>50</v>
      </c>
    </row>
    <row r="2900" spans="10:14">
      <c r="J2900" s="1" t="s">
        <v>1524</v>
      </c>
      <c r="K2900" s="20" t="str">
        <f>TEXT(J2900,"YYYY")</f>
        <v>2019</v>
      </c>
      <c r="L2900" s="1">
        <f>H2900-(TEXT(I2900,"YYYY")-TEXT(J2900,"YYYY"))</f>
        <v>119</v>
      </c>
      <c r="M2900" s="1" t="s">
        <v>60</v>
      </c>
      <c r="N2900" s="20" t="s">
        <v>50</v>
      </c>
    </row>
    <row r="2901" spans="10:14">
      <c r="J2901" s="1" t="s">
        <v>1524</v>
      </c>
      <c r="K2901" s="20" t="str">
        <f>TEXT(J2901,"YYYY")</f>
        <v>2019</v>
      </c>
      <c r="L2901" s="1">
        <f>H2901-(TEXT(I2901,"YYYY")-TEXT(J2901,"YYYY"))</f>
        <v>119</v>
      </c>
      <c r="M2901" s="1" t="s">
        <v>60</v>
      </c>
      <c r="N2901" s="20" t="s">
        <v>50</v>
      </c>
    </row>
    <row r="2902" spans="10:14">
      <c r="J2902" s="1" t="s">
        <v>1174</v>
      </c>
      <c r="K2902" s="20" t="str">
        <f>TEXT(J2902,"YYYY")</f>
        <v>2019</v>
      </c>
      <c r="L2902" s="1">
        <f>H2902-(TEXT(I2902,"YYYY")-TEXT(J2902,"YYYY"))</f>
        <v>119</v>
      </c>
      <c r="M2902" s="1" t="s">
        <v>79</v>
      </c>
      <c r="N2902" s="20" t="s">
        <v>50</v>
      </c>
    </row>
    <row r="2903" spans="10:14">
      <c r="J2903" s="1" t="s">
        <v>459</v>
      </c>
      <c r="K2903" s="20" t="str">
        <f>TEXT(J2903,"YYYY")</f>
        <v>2019</v>
      </c>
      <c r="L2903" s="1">
        <f>H2903-(TEXT(I2903,"YYYY")-TEXT(J2903,"YYYY"))</f>
        <v>119</v>
      </c>
      <c r="M2903" s="1" t="s">
        <v>79</v>
      </c>
      <c r="N2903" s="20" t="s">
        <v>50</v>
      </c>
    </row>
    <row r="2904" spans="10:14">
      <c r="J2904" s="1" t="s">
        <v>1179</v>
      </c>
      <c r="K2904" s="20" t="str">
        <f>TEXT(J2904,"YYYY")</f>
        <v>2019</v>
      </c>
      <c r="L2904" s="1">
        <f>H2904-(TEXT(I2904,"YYYY")-TEXT(J2904,"YYYY"))</f>
        <v>119</v>
      </c>
      <c r="M2904" s="1" t="s">
        <v>60</v>
      </c>
      <c r="N2904" s="20" t="s">
        <v>50</v>
      </c>
    </row>
    <row r="2905" spans="10:14">
      <c r="J2905" s="1" t="s">
        <v>2277</v>
      </c>
      <c r="K2905" s="20" t="str">
        <f>TEXT(J2905,"YYYY")</f>
        <v>2019</v>
      </c>
      <c r="L2905" s="1">
        <f>H2905-(TEXT(I2905,"YYYY")-TEXT(J2905,"YYYY"))</f>
        <v>119</v>
      </c>
      <c r="M2905" s="1" t="s">
        <v>60</v>
      </c>
      <c r="N2905" s="20" t="s">
        <v>50</v>
      </c>
    </row>
    <row r="2906" spans="10:14">
      <c r="J2906" s="1" t="s">
        <v>1732</v>
      </c>
      <c r="K2906" s="20" t="str">
        <f>TEXT(J2906,"YYYY")</f>
        <v>2019</v>
      </c>
      <c r="L2906" s="1">
        <f>H2906-(TEXT(I2906,"YYYY")-TEXT(J2906,"YYYY"))</f>
        <v>119</v>
      </c>
      <c r="M2906" s="1" t="s">
        <v>79</v>
      </c>
      <c r="N2906" s="20" t="s">
        <v>50</v>
      </c>
    </row>
    <row r="2907" spans="10:14">
      <c r="J2907" s="1" t="s">
        <v>1732</v>
      </c>
      <c r="K2907" s="20" t="str">
        <f>TEXT(J2907,"YYYY")</f>
        <v>2019</v>
      </c>
      <c r="L2907" s="1">
        <f>H2907-(TEXT(I2907,"YYYY")-TEXT(J2907,"YYYY"))</f>
        <v>119</v>
      </c>
      <c r="M2907" s="1" t="s">
        <v>60</v>
      </c>
      <c r="N2907" s="20" t="s">
        <v>50</v>
      </c>
    </row>
    <row r="2908" spans="10:14">
      <c r="J2908" s="1" t="s">
        <v>2302</v>
      </c>
      <c r="K2908" s="20" t="str">
        <f>TEXT(J2908,"YYYY")</f>
        <v>2019</v>
      </c>
      <c r="L2908" s="1">
        <f>H2908-(TEXT(I2908,"YYYY")-TEXT(J2908,"YYYY"))</f>
        <v>119</v>
      </c>
      <c r="M2908" s="1" t="s">
        <v>79</v>
      </c>
      <c r="N2908" s="20" t="s">
        <v>50</v>
      </c>
    </row>
    <row r="2909" spans="10:14">
      <c r="J2909" s="1" t="s">
        <v>374</v>
      </c>
      <c r="K2909" s="20" t="str">
        <f>TEXT(J2909,"YYYY")</f>
        <v>2019</v>
      </c>
      <c r="L2909" s="1">
        <f>H2909-(TEXT(I2909,"YYYY")-TEXT(J2909,"YYYY"))</f>
        <v>119</v>
      </c>
      <c r="M2909" s="1" t="s">
        <v>60</v>
      </c>
      <c r="N2909" s="20" t="s">
        <v>50</v>
      </c>
    </row>
    <row r="2910" spans="10:14">
      <c r="J2910" s="1" t="s">
        <v>787</v>
      </c>
      <c r="K2910" s="20" t="str">
        <f>TEXT(J2910,"YYYY")</f>
        <v>2019</v>
      </c>
      <c r="L2910" s="1">
        <f>H2910-(TEXT(I2910,"YYYY")-TEXT(J2910,"YYYY"))</f>
        <v>119</v>
      </c>
      <c r="M2910" s="1" t="s">
        <v>60</v>
      </c>
      <c r="N2910" s="20" t="s">
        <v>50</v>
      </c>
    </row>
    <row r="2911" spans="10:14">
      <c r="J2911" s="1" t="s">
        <v>1174</v>
      </c>
      <c r="K2911" s="20" t="str">
        <f>TEXT(J2911,"YYYY")</f>
        <v>2019</v>
      </c>
      <c r="L2911" s="1">
        <f>H2911-(TEXT(I2911,"YYYY")-TEXT(J2911,"YYYY"))</f>
        <v>119</v>
      </c>
      <c r="M2911" s="1" t="s">
        <v>79</v>
      </c>
      <c r="N2911" s="20" t="s">
        <v>50</v>
      </c>
    </row>
    <row r="2912" spans="10:14">
      <c r="J2912" s="1" t="s">
        <v>604</v>
      </c>
      <c r="K2912" s="20" t="str">
        <f>TEXT(J2912,"YYYY")</f>
        <v>2019</v>
      </c>
      <c r="L2912" s="1">
        <f>H2912-(TEXT(I2912,"YYYY")-TEXT(J2912,"YYYY"))</f>
        <v>119</v>
      </c>
      <c r="M2912" s="1" t="s">
        <v>79</v>
      </c>
      <c r="N2912" s="20" t="s">
        <v>50</v>
      </c>
    </row>
    <row r="2913" spans="10:14">
      <c r="J2913" s="1" t="s">
        <v>1056</v>
      </c>
      <c r="K2913" s="20" t="str">
        <f>TEXT(J2913,"YYYY")</f>
        <v>2019</v>
      </c>
      <c r="L2913" s="1">
        <f>H2913-(TEXT(I2913,"YYYY")-TEXT(J2913,"YYYY"))</f>
        <v>119</v>
      </c>
      <c r="M2913" s="1" t="s">
        <v>60</v>
      </c>
      <c r="N2913" s="20" t="s">
        <v>50</v>
      </c>
    </row>
    <row r="2914" spans="10:14">
      <c r="J2914" s="1" t="s">
        <v>3324</v>
      </c>
      <c r="K2914" s="20" t="str">
        <f>TEXT(J2914,"YYYY")</f>
        <v>2019</v>
      </c>
      <c r="L2914" s="1">
        <f>H2914-(TEXT(I2914,"YYYY")-TEXT(J2914,"YYYY"))</f>
        <v>119</v>
      </c>
      <c r="M2914" s="1" t="s">
        <v>60</v>
      </c>
      <c r="N2914" s="20" t="s">
        <v>50</v>
      </c>
    </row>
    <row r="2915" spans="10:14">
      <c r="J2915" s="1" t="s">
        <v>3414</v>
      </c>
      <c r="K2915" s="20" t="str">
        <f>TEXT(J2915,"YYYY")</f>
        <v>2019</v>
      </c>
      <c r="L2915" s="1">
        <f>H2915-(TEXT(I2915,"YYYY")-TEXT(J2915,"YYYY"))</f>
        <v>119</v>
      </c>
      <c r="M2915" s="1" t="s">
        <v>60</v>
      </c>
      <c r="N2915" s="20" t="s">
        <v>50</v>
      </c>
    </row>
    <row r="2916" spans="10:14">
      <c r="J2916" s="1" t="s">
        <v>709</v>
      </c>
      <c r="K2916" s="20" t="str">
        <f>TEXT(J2916,"YYYY")</f>
        <v>2019</v>
      </c>
      <c r="L2916" s="1">
        <f>H2916-(TEXT(I2916,"YYYY")-TEXT(J2916,"YYYY"))</f>
        <v>119</v>
      </c>
      <c r="M2916" s="1" t="s">
        <v>60</v>
      </c>
      <c r="N2916" s="20" t="s">
        <v>50</v>
      </c>
    </row>
    <row r="2917" spans="10:14">
      <c r="J2917" s="1" t="s">
        <v>374</v>
      </c>
      <c r="K2917" s="20" t="str">
        <f>TEXT(J2917,"YYYY")</f>
        <v>2019</v>
      </c>
      <c r="L2917" s="1">
        <f>H2917-(TEXT(I2917,"YYYY")-TEXT(J2917,"YYYY"))</f>
        <v>119</v>
      </c>
      <c r="M2917" s="1" t="s">
        <v>60</v>
      </c>
      <c r="N2917" s="20" t="s">
        <v>50</v>
      </c>
    </row>
    <row r="2918" spans="10:14">
      <c r="J2918" s="1" t="s">
        <v>1637</v>
      </c>
      <c r="K2918" s="20" t="str">
        <f>TEXT(J2918,"YYYY")</f>
        <v>2019</v>
      </c>
      <c r="L2918" s="1">
        <f>H2918-(TEXT(I2918,"YYYY")-TEXT(J2918,"YYYY"))</f>
        <v>119</v>
      </c>
      <c r="M2918" s="1" t="s">
        <v>79</v>
      </c>
      <c r="N2918" s="20" t="s">
        <v>50</v>
      </c>
    </row>
    <row r="2919" spans="10:14">
      <c r="J2919" s="1" t="s">
        <v>1324</v>
      </c>
      <c r="K2919" s="20" t="str">
        <f>TEXT(J2919,"YYYY")</f>
        <v>2019</v>
      </c>
      <c r="L2919" s="1">
        <f>H2919-(TEXT(I2919,"YYYY")-TEXT(J2919,"YYYY"))</f>
        <v>119</v>
      </c>
      <c r="M2919" s="1" t="s">
        <v>60</v>
      </c>
      <c r="N2919" s="20" t="s">
        <v>50</v>
      </c>
    </row>
    <row r="2920" spans="10:14">
      <c r="J2920" s="1" t="s">
        <v>1445</v>
      </c>
      <c r="K2920" s="20" t="str">
        <f>TEXT(J2920,"YYYY")</f>
        <v>2019</v>
      </c>
      <c r="L2920" s="1">
        <f>H2920-(TEXT(I2920,"YYYY")-TEXT(J2920,"YYYY"))</f>
        <v>119</v>
      </c>
      <c r="M2920" s="1" t="s">
        <v>60</v>
      </c>
      <c r="N2920" s="20" t="s">
        <v>50</v>
      </c>
    </row>
    <row r="2921" spans="10:14">
      <c r="J2921" s="1" t="s">
        <v>72</v>
      </c>
      <c r="K2921" s="20" t="str">
        <f>TEXT(J2921,"YYYY")</f>
        <v>2019</v>
      </c>
      <c r="L2921" s="1">
        <f>H2921-(TEXT(I2921,"YYYY")-TEXT(J2921,"YYYY"))</f>
        <v>119</v>
      </c>
      <c r="M2921" s="1" t="s">
        <v>79</v>
      </c>
      <c r="N2921" s="20" t="s">
        <v>50</v>
      </c>
    </row>
    <row r="2922" spans="10:14">
      <c r="J2922" s="1" t="s">
        <v>459</v>
      </c>
      <c r="K2922" s="20" t="str">
        <f>TEXT(J2922,"YYYY")</f>
        <v>2019</v>
      </c>
      <c r="L2922" s="1">
        <f>H2922-(TEXT(I2922,"YYYY")-TEXT(J2922,"YYYY"))</f>
        <v>119</v>
      </c>
      <c r="M2922" s="1" t="s">
        <v>79</v>
      </c>
      <c r="N2922" s="20" t="s">
        <v>50</v>
      </c>
    </row>
    <row r="2923" spans="10:14">
      <c r="J2923" s="1" t="s">
        <v>1350</v>
      </c>
      <c r="K2923" s="20" t="str">
        <f>TEXT(J2923,"YYYY")</f>
        <v>2019</v>
      </c>
      <c r="L2923" s="1">
        <f>H2923-(TEXT(I2923,"YYYY")-TEXT(J2923,"YYYY"))</f>
        <v>119</v>
      </c>
      <c r="M2923" s="1" t="s">
        <v>79</v>
      </c>
      <c r="N2923" s="20" t="s">
        <v>50</v>
      </c>
    </row>
    <row r="2924" spans="10:14">
      <c r="J2924" s="1" t="s">
        <v>591</v>
      </c>
      <c r="K2924" s="20" t="str">
        <f>TEXT(J2924,"YYYY")</f>
        <v>2019</v>
      </c>
      <c r="L2924" s="1">
        <f>H2924-(TEXT(I2924,"YYYY")-TEXT(J2924,"YYYY"))</f>
        <v>119</v>
      </c>
      <c r="M2924" s="1" t="s">
        <v>79</v>
      </c>
      <c r="N2924" s="20" t="s">
        <v>50</v>
      </c>
    </row>
    <row r="2925" spans="10:14">
      <c r="J2925" s="1" t="s">
        <v>267</v>
      </c>
      <c r="K2925" s="20" t="str">
        <f>TEXT(J2925,"YYYY")</f>
        <v>2019</v>
      </c>
      <c r="L2925" s="1">
        <f>H2925-(TEXT(I2925,"YYYY")-TEXT(J2925,"YYYY"))</f>
        <v>119</v>
      </c>
      <c r="M2925" s="1" t="s">
        <v>60</v>
      </c>
      <c r="N2925" s="20" t="s">
        <v>50</v>
      </c>
    </row>
    <row r="2926" spans="10:14">
      <c r="J2926" s="1" t="s">
        <v>522</v>
      </c>
      <c r="K2926" s="20" t="str">
        <f>TEXT(J2926,"YYYY")</f>
        <v>2019</v>
      </c>
      <c r="L2926" s="1">
        <f>H2926-(TEXT(I2926,"YYYY")-TEXT(J2926,"YYYY"))</f>
        <v>119</v>
      </c>
      <c r="M2926" s="1" t="s">
        <v>60</v>
      </c>
      <c r="N2926" s="20" t="s">
        <v>50</v>
      </c>
    </row>
    <row r="2927" spans="10:14">
      <c r="J2927" s="1" t="s">
        <v>1427</v>
      </c>
      <c r="K2927" s="20" t="str">
        <f>TEXT(J2927,"YYYY")</f>
        <v>2019</v>
      </c>
      <c r="L2927" s="1">
        <f>H2927-(TEXT(I2927,"YYYY")-TEXT(J2927,"YYYY"))</f>
        <v>119</v>
      </c>
      <c r="M2927" s="1" t="s">
        <v>60</v>
      </c>
      <c r="N2927" s="20" t="s">
        <v>50</v>
      </c>
    </row>
    <row r="2928" spans="10:14">
      <c r="J2928" s="1" t="s">
        <v>72</v>
      </c>
      <c r="K2928" s="20" t="str">
        <f>TEXT(J2928,"YYYY")</f>
        <v>2019</v>
      </c>
      <c r="L2928" s="1">
        <f>H2928-(TEXT(I2928,"YYYY")-TEXT(J2928,"YYYY"))</f>
        <v>119</v>
      </c>
      <c r="M2928" s="1" t="s">
        <v>60</v>
      </c>
      <c r="N2928" s="20" t="s">
        <v>50</v>
      </c>
    </row>
    <row r="2929" spans="10:14">
      <c r="J2929" s="1" t="s">
        <v>2828</v>
      </c>
      <c r="K2929" s="20" t="str">
        <f>TEXT(J2929,"YYYY")</f>
        <v>2019</v>
      </c>
      <c r="L2929" s="1">
        <f>H2929-(TEXT(I2929,"YYYY")-TEXT(J2929,"YYYY"))</f>
        <v>119</v>
      </c>
      <c r="M2929" s="1" t="s">
        <v>79</v>
      </c>
      <c r="N2929" s="20" t="s">
        <v>50</v>
      </c>
    </row>
    <row r="2930" spans="10:14">
      <c r="J2930" s="1" t="s">
        <v>3412</v>
      </c>
      <c r="K2930" s="20" t="str">
        <f>TEXT(J2930,"YYYY")</f>
        <v>2019</v>
      </c>
      <c r="L2930" s="1">
        <f>H2930-(TEXT(I2930,"YYYY")-TEXT(J2930,"YYYY"))</f>
        <v>119</v>
      </c>
      <c r="M2930" s="1" t="s">
        <v>60</v>
      </c>
      <c r="N2930" s="20" t="s">
        <v>50</v>
      </c>
    </row>
    <row r="2931" spans="10:14">
      <c r="J2931" s="1" t="s">
        <v>679</v>
      </c>
      <c r="K2931" s="20" t="str">
        <f>TEXT(J2931,"YYYY")</f>
        <v>2019</v>
      </c>
      <c r="L2931" s="1">
        <f>H2931-(TEXT(I2931,"YYYY")-TEXT(J2931,"YYYY"))</f>
        <v>119</v>
      </c>
      <c r="M2931" s="1" t="s">
        <v>79</v>
      </c>
      <c r="N2931" s="20" t="s">
        <v>50</v>
      </c>
    </row>
    <row r="2932" spans="10:14">
      <c r="J2932" s="1" t="s">
        <v>8418</v>
      </c>
      <c r="K2932" s="20" t="str">
        <f>TEXT(J2932,"YYYY")</f>
        <v>2019</v>
      </c>
      <c r="L2932" s="1">
        <f>H2932-(TEXT(I2932,"YYYY")-TEXT(J2932,"YYYY"))</f>
        <v>119</v>
      </c>
      <c r="M2932" s="1" t="s">
        <v>79</v>
      </c>
      <c r="N2932" s="20" t="s">
        <v>50</v>
      </c>
    </row>
    <row r="2933" spans="10:14">
      <c r="J2933" s="1" t="s">
        <v>248</v>
      </c>
      <c r="K2933" s="20" t="str">
        <f>TEXT(J2933,"YYYY")</f>
        <v>2019</v>
      </c>
      <c r="L2933" s="1">
        <f>H2933-(TEXT(I2933,"YYYY")-TEXT(J2933,"YYYY"))</f>
        <v>119</v>
      </c>
      <c r="M2933" s="1" t="s">
        <v>60</v>
      </c>
      <c r="N2933" s="20" t="s">
        <v>50</v>
      </c>
    </row>
    <row r="2934" spans="10:14">
      <c r="J2934" s="1" t="s">
        <v>66</v>
      </c>
      <c r="K2934" s="20" t="str">
        <f>TEXT(J2934,"YYYY")</f>
        <v>2019</v>
      </c>
      <c r="L2934" s="1">
        <f>H2934-(TEXT(I2934,"YYYY")-TEXT(J2934,"YYYY"))</f>
        <v>119</v>
      </c>
      <c r="M2934" s="1" t="s">
        <v>79</v>
      </c>
      <c r="N2934" s="20" t="s">
        <v>50</v>
      </c>
    </row>
    <row r="2935" spans="10:14">
      <c r="J2935" s="1" t="s">
        <v>877</v>
      </c>
      <c r="K2935" s="20" t="str">
        <f>TEXT(J2935,"YYYY")</f>
        <v>2019</v>
      </c>
      <c r="L2935" s="1">
        <f>H2935-(TEXT(I2935,"YYYY")-TEXT(J2935,"YYYY"))</f>
        <v>119</v>
      </c>
      <c r="M2935" s="1" t="s">
        <v>79</v>
      </c>
      <c r="N2935" s="20" t="s">
        <v>50</v>
      </c>
    </row>
    <row r="2936" spans="10:14">
      <c r="J2936" s="1" t="s">
        <v>1121</v>
      </c>
      <c r="K2936" s="20" t="str">
        <f>TEXT(J2936,"YYYY")</f>
        <v>2019</v>
      </c>
      <c r="L2936" s="1">
        <f>H2936-(TEXT(I2936,"YYYY")-TEXT(J2936,"YYYY"))</f>
        <v>119</v>
      </c>
      <c r="M2936" s="1" t="s">
        <v>79</v>
      </c>
      <c r="N2936" s="20" t="s">
        <v>50</v>
      </c>
    </row>
    <row r="2937" spans="10:14">
      <c r="J2937" s="1" t="s">
        <v>9600</v>
      </c>
      <c r="K2937" s="20" t="str">
        <f>TEXT(J2937,"YYYY")</f>
        <v>2019</v>
      </c>
      <c r="L2937" s="1">
        <f>H2937-(TEXT(I2937,"YYYY")-TEXT(J2937,"YYYY"))</f>
        <v>119</v>
      </c>
      <c r="M2937" s="1" t="s">
        <v>79</v>
      </c>
      <c r="N2937" s="20" t="s">
        <v>50</v>
      </c>
    </row>
    <row r="2938" spans="10:14">
      <c r="J2938" s="1" t="s">
        <v>1370</v>
      </c>
      <c r="K2938" s="20" t="str">
        <f>TEXT(J2938,"YYYY")</f>
        <v>2019</v>
      </c>
      <c r="L2938" s="1">
        <f>H2938-(TEXT(I2938,"YYYY")-TEXT(J2938,"YYYY"))</f>
        <v>119</v>
      </c>
      <c r="M2938" s="1" t="s">
        <v>79</v>
      </c>
      <c r="N2938" s="20" t="s">
        <v>50</v>
      </c>
    </row>
    <row r="2939" spans="10:14">
      <c r="J2939" s="1" t="s">
        <v>1415</v>
      </c>
      <c r="K2939" s="20" t="str">
        <f>TEXT(J2939,"YYYY")</f>
        <v>2019</v>
      </c>
      <c r="L2939" s="1">
        <f>H2939-(TEXT(I2939,"YYYY")-TEXT(J2939,"YYYY"))</f>
        <v>119</v>
      </c>
      <c r="M2939" s="1" t="s">
        <v>79</v>
      </c>
      <c r="N2939" s="20" t="s">
        <v>50</v>
      </c>
    </row>
    <row r="2940" spans="10:14">
      <c r="J2940" s="1" t="s">
        <v>604</v>
      </c>
      <c r="K2940" s="20" t="str">
        <f>TEXT(J2940,"YYYY")</f>
        <v>2019</v>
      </c>
      <c r="L2940" s="1">
        <f>H2940-(TEXT(I2940,"YYYY")-TEXT(J2940,"YYYY"))</f>
        <v>119</v>
      </c>
      <c r="M2940" s="1" t="s">
        <v>60</v>
      </c>
      <c r="N2940" s="20" t="s">
        <v>50</v>
      </c>
    </row>
    <row r="2941" spans="10:14">
      <c r="J2941" s="1" t="s">
        <v>72</v>
      </c>
      <c r="K2941" s="20" t="str">
        <f>TEXT(J2941,"YYYY")</f>
        <v>2019</v>
      </c>
      <c r="L2941" s="1">
        <f>H2941-(TEXT(I2941,"YYYY")-TEXT(J2941,"YYYY"))</f>
        <v>119</v>
      </c>
      <c r="M2941" s="1" t="s">
        <v>60</v>
      </c>
      <c r="N2941" s="20" t="s">
        <v>50</v>
      </c>
    </row>
    <row r="2942" spans="10:14">
      <c r="J2942" s="1" t="s">
        <v>1245</v>
      </c>
      <c r="K2942" s="20" t="str">
        <f>TEXT(J2942,"YYYY")</f>
        <v>2019</v>
      </c>
      <c r="L2942" s="1">
        <f>H2942-(TEXT(I2942,"YYYY")-TEXT(J2942,"YYYY"))</f>
        <v>119</v>
      </c>
      <c r="M2942" s="1" t="s">
        <v>60</v>
      </c>
      <c r="N2942" s="20" t="s">
        <v>50</v>
      </c>
    </row>
    <row r="2943" spans="10:14">
      <c r="J2943" s="1" t="s">
        <v>360</v>
      </c>
      <c r="K2943" s="20" t="str">
        <f>TEXT(J2943,"YYYY")</f>
        <v>2019</v>
      </c>
      <c r="L2943" s="1">
        <f>H2943-(TEXT(I2943,"YYYY")-TEXT(J2943,"YYYY"))</f>
        <v>119</v>
      </c>
      <c r="M2943" s="1" t="s">
        <v>60</v>
      </c>
      <c r="N2943" s="20" t="s">
        <v>50</v>
      </c>
    </row>
    <row r="2944" spans="10:14">
      <c r="J2944" s="1" t="s">
        <v>1265</v>
      </c>
      <c r="K2944" s="20" t="str">
        <f>TEXT(J2944,"YYYY")</f>
        <v>2019</v>
      </c>
      <c r="L2944" s="1">
        <f>H2944-(TEXT(I2944,"YYYY")-TEXT(J2944,"YYYY"))</f>
        <v>119</v>
      </c>
      <c r="M2944" s="1" t="s">
        <v>60</v>
      </c>
      <c r="N2944" s="20" t="s">
        <v>50</v>
      </c>
    </row>
    <row r="2945" spans="10:14">
      <c r="J2945" s="1" t="s">
        <v>1265</v>
      </c>
      <c r="K2945" s="20" t="str">
        <f>TEXT(J2945,"YYYY")</f>
        <v>2019</v>
      </c>
      <c r="L2945" s="1">
        <f>H2945-(TEXT(I2945,"YYYY")-TEXT(J2945,"YYYY"))</f>
        <v>119</v>
      </c>
      <c r="M2945" s="1" t="s">
        <v>60</v>
      </c>
      <c r="N2945" s="20" t="s">
        <v>50</v>
      </c>
    </row>
    <row r="2946" spans="10:14">
      <c r="J2946" s="1" t="s">
        <v>617</v>
      </c>
      <c r="K2946" s="20" t="str">
        <f>TEXT(J2946,"YYYY")</f>
        <v>2019</v>
      </c>
      <c r="L2946" s="1">
        <f>H2946-(TEXT(I2946,"YYYY")-TEXT(J2946,"YYYY"))</f>
        <v>119</v>
      </c>
      <c r="M2946" s="1" t="s">
        <v>79</v>
      </c>
      <c r="N2946" s="20" t="s">
        <v>50</v>
      </c>
    </row>
    <row r="2947" spans="10:14">
      <c r="J2947" s="1" t="s">
        <v>459</v>
      </c>
      <c r="K2947" s="20" t="str">
        <f>TEXT(J2947,"YYYY")</f>
        <v>2019</v>
      </c>
      <c r="L2947" s="1">
        <f>H2947-(TEXT(I2947,"YYYY")-TEXT(J2947,"YYYY"))</f>
        <v>119</v>
      </c>
      <c r="M2947" s="1" t="s">
        <v>60</v>
      </c>
      <c r="N2947" s="20" t="s">
        <v>50</v>
      </c>
    </row>
    <row r="2948" spans="10:14">
      <c r="J2948" s="1" t="s">
        <v>1427</v>
      </c>
      <c r="K2948" s="20" t="str">
        <f>TEXT(J2948,"YYYY")</f>
        <v>2019</v>
      </c>
      <c r="L2948" s="1">
        <f>H2948-(TEXT(I2948,"YYYY")-TEXT(J2948,"YYYY"))</f>
        <v>119</v>
      </c>
      <c r="M2948" s="1" t="s">
        <v>79</v>
      </c>
      <c r="N2948" s="20" t="s">
        <v>50</v>
      </c>
    </row>
    <row r="2949" spans="10:14">
      <c r="J2949" s="1" t="s">
        <v>11368</v>
      </c>
      <c r="K2949" s="20" t="str">
        <f>TEXT(J2949,"YYYY")</f>
        <v>2019</v>
      </c>
      <c r="L2949" s="1">
        <f>H2949-(TEXT(I2949,"YYYY")-TEXT(J2949,"YYYY"))</f>
        <v>119</v>
      </c>
      <c r="M2949" s="1" t="s">
        <v>79</v>
      </c>
      <c r="N2949" s="20" t="s">
        <v>50</v>
      </c>
    </row>
    <row r="2950" spans="10:14">
      <c r="J2950" s="1" t="s">
        <v>11461</v>
      </c>
      <c r="K2950" s="20" t="str">
        <f>TEXT(J2950,"YYYY")</f>
        <v>2019</v>
      </c>
      <c r="L2950" s="1">
        <f>H2950-(TEXT(I2950,"YYYY")-TEXT(J2950,"YYYY"))</f>
        <v>119</v>
      </c>
      <c r="M2950" s="1" t="s">
        <v>79</v>
      </c>
      <c r="N2950" s="20" t="s">
        <v>50</v>
      </c>
    </row>
    <row r="2951" spans="10:14">
      <c r="J2951" s="1" t="s">
        <v>5844</v>
      </c>
      <c r="K2951" s="20" t="str">
        <f>TEXT(J2951,"YYYY")</f>
        <v>2019</v>
      </c>
      <c r="L2951" s="1">
        <f>H2951-(TEXT(I2951,"YYYY")-TEXT(J2951,"YYYY"))</f>
        <v>119</v>
      </c>
      <c r="M2951" s="1" t="s">
        <v>79</v>
      </c>
      <c r="N2951" s="20" t="s">
        <v>50</v>
      </c>
    </row>
    <row r="2952" spans="10:14">
      <c r="J2952" s="1" t="s">
        <v>1609</v>
      </c>
      <c r="K2952" s="20" t="str">
        <f>TEXT(J2952,"YYYY")</f>
        <v>2019</v>
      </c>
      <c r="L2952" s="1">
        <f>H2952-(TEXT(I2952,"YYYY")-TEXT(J2952,"YYYY"))</f>
        <v>119</v>
      </c>
      <c r="M2952" s="1" t="s">
        <v>79</v>
      </c>
      <c r="N2952" s="20" t="s">
        <v>50</v>
      </c>
    </row>
    <row r="2953" spans="10:14">
      <c r="J2953" s="1" t="s">
        <v>3781</v>
      </c>
      <c r="K2953" s="20" t="str">
        <f>TEXT(J2953,"YYYY")</f>
        <v>2019</v>
      </c>
      <c r="L2953" s="1">
        <f>H2953-(TEXT(I2953,"YYYY")-TEXT(J2953,"YYYY"))</f>
        <v>119</v>
      </c>
      <c r="M2953" s="1" t="s">
        <v>79</v>
      </c>
      <c r="N2953" s="20" t="s">
        <v>50</v>
      </c>
    </row>
    <row r="2954" spans="10:14">
      <c r="J2954" s="1" t="s">
        <v>12180</v>
      </c>
      <c r="K2954" s="20" t="str">
        <f>TEXT(J2954,"YYYY")</f>
        <v>2019</v>
      </c>
      <c r="L2954" s="1">
        <f>H2954-(TEXT(I2954,"YYYY")-TEXT(J2954,"YYYY"))</f>
        <v>119</v>
      </c>
      <c r="M2954" s="1" t="s">
        <v>79</v>
      </c>
      <c r="N2954" s="20" t="s">
        <v>50</v>
      </c>
    </row>
    <row r="2955" spans="10:14">
      <c r="J2955" s="1" t="s">
        <v>3781</v>
      </c>
      <c r="K2955" s="20" t="str">
        <f>TEXT(J2955,"YYYY")</f>
        <v>2019</v>
      </c>
      <c r="L2955" s="1">
        <f>H2955-(TEXT(I2955,"YYYY")-TEXT(J2955,"YYYY"))</f>
        <v>119</v>
      </c>
      <c r="M2955" s="1" t="s">
        <v>60</v>
      </c>
      <c r="N2955" s="20" t="s">
        <v>50</v>
      </c>
    </row>
    <row r="2956" spans="10:14">
      <c r="J2956" s="1" t="s">
        <v>72</v>
      </c>
      <c r="K2956" s="20" t="str">
        <f>TEXT(J2956,"YYYY")</f>
        <v>2019</v>
      </c>
      <c r="L2956" s="1">
        <f>H2956-(TEXT(I2956,"YYYY")-TEXT(J2956,"YYYY"))</f>
        <v>119</v>
      </c>
      <c r="M2956" s="1" t="s">
        <v>60</v>
      </c>
      <c r="N2956" s="20" t="s">
        <v>50</v>
      </c>
    </row>
    <row r="2957" spans="10:14">
      <c r="J2957" s="1" t="s">
        <v>12285</v>
      </c>
      <c r="K2957" s="20" t="str">
        <f>TEXT(J2957,"YYYY")</f>
        <v>2019</v>
      </c>
      <c r="L2957" s="1">
        <f>H2957-(TEXT(I2957,"YYYY")-TEXT(J2957,"YYYY"))</f>
        <v>119</v>
      </c>
      <c r="M2957" s="1" t="s">
        <v>60</v>
      </c>
      <c r="N2957" s="20" t="s">
        <v>50</v>
      </c>
    </row>
    <row r="2958" spans="10:14">
      <c r="J2958" s="1" t="s">
        <v>1524</v>
      </c>
      <c r="K2958" s="20" t="str">
        <f>TEXT(J2958,"YYYY")</f>
        <v>2019</v>
      </c>
      <c r="L2958" s="1">
        <f>H2958-(TEXT(I2958,"YYYY")-TEXT(J2958,"YYYY"))</f>
        <v>119</v>
      </c>
      <c r="M2958" s="1" t="s">
        <v>60</v>
      </c>
      <c r="N2958" s="20" t="s">
        <v>50</v>
      </c>
    </row>
    <row r="2959" spans="10:14">
      <c r="J2959" s="1" t="s">
        <v>1518</v>
      </c>
      <c r="K2959" s="20" t="str">
        <f>TEXT(J2959,"YYYY")</f>
        <v>2019</v>
      </c>
      <c r="L2959" s="1">
        <f>H2959-(TEXT(I2959,"YYYY")-TEXT(J2959,"YYYY"))</f>
        <v>119</v>
      </c>
      <c r="M2959" s="1" t="s">
        <v>60</v>
      </c>
      <c r="N2959" s="20" t="s">
        <v>50</v>
      </c>
    </row>
    <row r="2960" spans="10:14">
      <c r="J2960" s="1" t="s">
        <v>934</v>
      </c>
      <c r="K2960" s="20" t="str">
        <f>TEXT(J2960,"YYYY")</f>
        <v>2019</v>
      </c>
      <c r="L2960" s="1">
        <f>H2960-(TEXT(I2960,"YYYY")-TEXT(J2960,"YYYY"))</f>
        <v>119</v>
      </c>
      <c r="M2960" s="1" t="s">
        <v>79</v>
      </c>
      <c r="N2960" s="20" t="s">
        <v>50</v>
      </c>
    </row>
    <row r="2961" spans="10:14">
      <c r="J2961" s="1" t="s">
        <v>66</v>
      </c>
      <c r="K2961" s="20" t="str">
        <f>TEXT(J2961,"YYYY")</f>
        <v>2019</v>
      </c>
      <c r="L2961" s="1">
        <f>H2961-(TEXT(I2961,"YYYY")-TEXT(J2961,"YYYY"))</f>
        <v>119</v>
      </c>
      <c r="M2961" s="1" t="s">
        <v>60</v>
      </c>
      <c r="N2961" s="20" t="s">
        <v>53</v>
      </c>
    </row>
    <row r="2962" spans="10:14">
      <c r="J2962" s="1" t="s">
        <v>72</v>
      </c>
      <c r="K2962" s="20" t="str">
        <f>TEXT(J2962,"YYYY")</f>
        <v>2019</v>
      </c>
      <c r="L2962" s="1">
        <f>H2962-(TEXT(I2962,"YYYY")-TEXT(J2962,"YYYY"))</f>
        <v>119</v>
      </c>
      <c r="M2962" s="1" t="s">
        <v>60</v>
      </c>
      <c r="N2962" s="20" t="s">
        <v>53</v>
      </c>
    </row>
    <row r="2963" spans="10:14">
      <c r="J2963" s="1" t="s">
        <v>66</v>
      </c>
      <c r="K2963" s="20" t="str">
        <f>TEXT(J2963,"YYYY")</f>
        <v>2019</v>
      </c>
      <c r="L2963" s="1">
        <f>H2963-(TEXT(I2963,"YYYY")-TEXT(J2963,"YYYY"))</f>
        <v>119</v>
      </c>
      <c r="M2963" s="1" t="s">
        <v>60</v>
      </c>
      <c r="N2963" s="20" t="s">
        <v>53</v>
      </c>
    </row>
    <row r="2964" spans="10:14">
      <c r="J2964" s="1" t="s">
        <v>267</v>
      </c>
      <c r="K2964" s="20" t="str">
        <f>TEXT(J2964,"YYYY")</f>
        <v>2019</v>
      </c>
      <c r="L2964" s="1">
        <f>H2964-(TEXT(I2964,"YYYY")-TEXT(J2964,"YYYY"))</f>
        <v>119</v>
      </c>
      <c r="M2964" s="1" t="s">
        <v>79</v>
      </c>
      <c r="N2964" s="20" t="s">
        <v>53</v>
      </c>
    </row>
    <row r="2965" spans="10:14">
      <c r="J2965" s="1" t="s">
        <v>284</v>
      </c>
      <c r="K2965" s="20" t="str">
        <f>TEXT(J2965,"YYYY")</f>
        <v>2019</v>
      </c>
      <c r="L2965" s="1">
        <f>H2965-(TEXT(I2965,"YYYY")-TEXT(J2965,"YYYY"))</f>
        <v>119</v>
      </c>
      <c r="M2965" s="1" t="s">
        <v>79</v>
      </c>
      <c r="N2965" s="20" t="s">
        <v>53</v>
      </c>
    </row>
    <row r="2966" spans="10:14">
      <c r="J2966" s="1" t="s">
        <v>284</v>
      </c>
      <c r="K2966" s="20" t="str">
        <f>TEXT(J2966,"YYYY")</f>
        <v>2019</v>
      </c>
      <c r="L2966" s="1">
        <f>H2966-(TEXT(I2966,"YYYY")-TEXT(J2966,"YYYY"))</f>
        <v>119</v>
      </c>
      <c r="M2966" s="1" t="s">
        <v>79</v>
      </c>
      <c r="N2966" s="20" t="s">
        <v>53</v>
      </c>
    </row>
    <row r="2967" spans="10:14">
      <c r="J2967" s="1" t="s">
        <v>437</v>
      </c>
      <c r="K2967" s="20" t="str">
        <f>TEXT(J2967,"YYYY")</f>
        <v>2019</v>
      </c>
      <c r="L2967" s="1">
        <f>H2967-(TEXT(I2967,"YYYY")-TEXT(J2967,"YYYY"))</f>
        <v>119</v>
      </c>
      <c r="M2967" s="1" t="s">
        <v>60</v>
      </c>
      <c r="N2967" s="20" t="s">
        <v>53</v>
      </c>
    </row>
    <row r="2968" spans="10:14">
      <c r="J2968" s="1" t="s">
        <v>155</v>
      </c>
      <c r="K2968" s="20" t="str">
        <f>TEXT(J2968,"YYYY")</f>
        <v>2019</v>
      </c>
      <c r="L2968" s="1">
        <f>H2968-(TEXT(I2968,"YYYY")-TEXT(J2968,"YYYY"))</f>
        <v>119</v>
      </c>
      <c r="M2968" s="1" t="s">
        <v>60</v>
      </c>
      <c r="N2968" s="20" t="s">
        <v>53</v>
      </c>
    </row>
    <row r="2969" spans="10:14">
      <c r="J2969" s="1" t="s">
        <v>459</v>
      </c>
      <c r="K2969" s="20" t="str">
        <f>TEXT(J2969,"YYYY")</f>
        <v>2019</v>
      </c>
      <c r="L2969" s="1">
        <f>H2969-(TEXT(I2969,"YYYY")-TEXT(J2969,"YYYY"))</f>
        <v>119</v>
      </c>
      <c r="M2969" s="1" t="s">
        <v>60</v>
      </c>
      <c r="N2969" s="20" t="s">
        <v>53</v>
      </c>
    </row>
    <row r="2970" spans="10:14">
      <c r="J2970" s="1" t="s">
        <v>517</v>
      </c>
      <c r="K2970" s="20" t="str">
        <f>TEXT(J2970,"YYYY")</f>
        <v>2019</v>
      </c>
      <c r="L2970" s="1">
        <f>H2970-(TEXT(I2970,"YYYY")-TEXT(J2970,"YYYY"))</f>
        <v>119</v>
      </c>
      <c r="M2970" s="1" t="s">
        <v>79</v>
      </c>
      <c r="N2970" s="20" t="s">
        <v>53</v>
      </c>
    </row>
    <row r="2971" spans="10:14">
      <c r="J2971" s="1" t="s">
        <v>532</v>
      </c>
      <c r="K2971" s="20" t="str">
        <f>TEXT(J2971,"YYYY")</f>
        <v>2019</v>
      </c>
      <c r="L2971" s="1">
        <f>H2971-(TEXT(I2971,"YYYY")-TEXT(J2971,"YYYY"))</f>
        <v>119</v>
      </c>
      <c r="M2971" s="1" t="s">
        <v>60</v>
      </c>
      <c r="N2971" s="20" t="s">
        <v>53</v>
      </c>
    </row>
    <row r="2972" spans="10:14">
      <c r="J2972" s="1" t="s">
        <v>267</v>
      </c>
      <c r="K2972" s="20" t="str">
        <f>TEXT(J2972,"YYYY")</f>
        <v>2019</v>
      </c>
      <c r="L2972" s="1">
        <f>H2972-(TEXT(I2972,"YYYY")-TEXT(J2972,"YYYY"))</f>
        <v>119</v>
      </c>
      <c r="M2972" s="1" t="s">
        <v>79</v>
      </c>
      <c r="N2972" s="20" t="s">
        <v>53</v>
      </c>
    </row>
    <row r="2973" spans="10:14">
      <c r="J2973" s="1" t="s">
        <v>591</v>
      </c>
      <c r="K2973" s="20" t="str">
        <f>TEXT(J2973,"YYYY")</f>
        <v>2019</v>
      </c>
      <c r="L2973" s="1">
        <f>H2973-(TEXT(I2973,"YYYY")-TEXT(J2973,"YYYY"))</f>
        <v>119</v>
      </c>
      <c r="M2973" s="1" t="s">
        <v>60</v>
      </c>
      <c r="N2973" s="20" t="s">
        <v>53</v>
      </c>
    </row>
    <row r="2974" spans="10:14">
      <c r="J2974" s="1" t="s">
        <v>604</v>
      </c>
      <c r="K2974" s="20" t="str">
        <f>TEXT(J2974,"YYYY")</f>
        <v>2019</v>
      </c>
      <c r="L2974" s="1">
        <f>H2974-(TEXT(I2974,"YYYY")-TEXT(J2974,"YYYY"))</f>
        <v>119</v>
      </c>
      <c r="M2974" s="1" t="s">
        <v>60</v>
      </c>
      <c r="N2974" s="20" t="s">
        <v>53</v>
      </c>
    </row>
    <row r="2975" spans="10:14">
      <c r="J2975" s="1" t="s">
        <v>617</v>
      </c>
      <c r="K2975" s="20" t="str">
        <f>TEXT(J2975,"YYYY")</f>
        <v>2019</v>
      </c>
      <c r="L2975" s="1">
        <f>H2975-(TEXT(I2975,"YYYY")-TEXT(J2975,"YYYY"))</f>
        <v>119</v>
      </c>
      <c r="M2975" s="1" t="s">
        <v>79</v>
      </c>
      <c r="N2975" s="20" t="s">
        <v>53</v>
      </c>
    </row>
    <row r="2976" spans="10:14">
      <c r="J2976" s="1" t="s">
        <v>72</v>
      </c>
      <c r="K2976" s="20" t="str">
        <f>TEXT(J2976,"YYYY")</f>
        <v>2019</v>
      </c>
      <c r="L2976" s="1">
        <f>H2976-(TEXT(I2976,"YYYY")-TEXT(J2976,"YYYY"))</f>
        <v>119</v>
      </c>
      <c r="M2976" s="1" t="s">
        <v>60</v>
      </c>
      <c r="N2976" s="20" t="s">
        <v>53</v>
      </c>
    </row>
    <row r="2977" spans="10:14">
      <c r="J2977" s="1" t="s">
        <v>645</v>
      </c>
      <c r="K2977" s="20" t="str">
        <f>TEXT(J2977,"YYYY")</f>
        <v>2019</v>
      </c>
      <c r="L2977" s="1">
        <f>H2977-(TEXT(I2977,"YYYY")-TEXT(J2977,"YYYY"))</f>
        <v>119</v>
      </c>
      <c r="M2977" s="1" t="s">
        <v>79</v>
      </c>
      <c r="N2977" s="20" t="s">
        <v>53</v>
      </c>
    </row>
    <row r="2978" spans="10:14">
      <c r="J2978" s="1" t="s">
        <v>656</v>
      </c>
      <c r="K2978" s="20" t="str">
        <f>TEXT(J2978,"YYYY")</f>
        <v>2019</v>
      </c>
      <c r="L2978" s="1">
        <f>H2978-(TEXT(I2978,"YYYY")-TEXT(J2978,"YYYY"))</f>
        <v>119</v>
      </c>
      <c r="M2978" s="1" t="s">
        <v>60</v>
      </c>
      <c r="N2978" s="20" t="s">
        <v>53</v>
      </c>
    </row>
    <row r="2979" spans="10:14">
      <c r="J2979" s="1" t="s">
        <v>264</v>
      </c>
      <c r="K2979" s="20" t="str">
        <f>TEXT(J2979,"YYYY")</f>
        <v>2019</v>
      </c>
      <c r="L2979" s="1">
        <f>H2979-(TEXT(I2979,"YYYY")-TEXT(J2979,"YYYY"))</f>
        <v>119</v>
      </c>
      <c r="M2979" s="1" t="s">
        <v>79</v>
      </c>
      <c r="N2979" s="20" t="s">
        <v>53</v>
      </c>
    </row>
    <row r="2980" spans="10:14">
      <c r="J2980" s="1" t="s">
        <v>517</v>
      </c>
      <c r="K2980" s="20" t="str">
        <f>TEXT(J2980,"YYYY")</f>
        <v>2019</v>
      </c>
      <c r="L2980" s="1">
        <f>H2980-(TEXT(I2980,"YYYY")-TEXT(J2980,"YYYY"))</f>
        <v>119</v>
      </c>
      <c r="M2980" s="1" t="s">
        <v>60</v>
      </c>
      <c r="N2980" s="20" t="s">
        <v>53</v>
      </c>
    </row>
    <row r="2981" spans="10:14">
      <c r="J2981" s="1" t="s">
        <v>679</v>
      </c>
      <c r="K2981" s="20" t="str">
        <f>TEXT(J2981,"YYYY")</f>
        <v>2019</v>
      </c>
      <c r="L2981" s="1">
        <f>H2981-(TEXT(I2981,"YYYY")-TEXT(J2981,"YYYY"))</f>
        <v>119</v>
      </c>
      <c r="M2981" s="1" t="s">
        <v>60</v>
      </c>
      <c r="N2981" s="20" t="s">
        <v>53</v>
      </c>
    </row>
    <row r="2982" spans="10:14">
      <c r="J2982" s="1" t="s">
        <v>683</v>
      </c>
      <c r="K2982" s="20" t="str">
        <f>TEXT(J2982,"YYYY")</f>
        <v>2019</v>
      </c>
      <c r="L2982" s="1">
        <f>H2982-(TEXT(I2982,"YYYY")-TEXT(J2982,"YYYY"))</f>
        <v>119</v>
      </c>
      <c r="M2982" s="1" t="s">
        <v>79</v>
      </c>
      <c r="N2982" s="20" t="s">
        <v>53</v>
      </c>
    </row>
    <row r="2983" spans="10:14">
      <c r="J2983" s="1" t="s">
        <v>692</v>
      </c>
      <c r="K2983" s="20" t="str">
        <f>TEXT(J2983,"YYYY")</f>
        <v>2019</v>
      </c>
      <c r="L2983" s="1">
        <f>H2983-(TEXT(I2983,"YYYY")-TEXT(J2983,"YYYY"))</f>
        <v>119</v>
      </c>
      <c r="M2983" s="1" t="s">
        <v>60</v>
      </c>
      <c r="N2983" s="20" t="s">
        <v>53</v>
      </c>
    </row>
    <row r="2984" spans="10:14">
      <c r="J2984" s="1" t="s">
        <v>459</v>
      </c>
      <c r="K2984" s="20" t="str">
        <f>TEXT(J2984,"YYYY")</f>
        <v>2019</v>
      </c>
      <c r="L2984" s="1">
        <f>H2984-(TEXT(I2984,"YYYY")-TEXT(J2984,"YYYY"))</f>
        <v>119</v>
      </c>
      <c r="M2984" s="1" t="s">
        <v>79</v>
      </c>
      <c r="N2984" s="20" t="s">
        <v>53</v>
      </c>
    </row>
    <row r="2985" spans="10:14">
      <c r="J2985" s="1" t="s">
        <v>759</v>
      </c>
      <c r="K2985" s="20" t="str">
        <f>TEXT(J2985,"YYYY")</f>
        <v>2019</v>
      </c>
      <c r="L2985" s="1">
        <f>H2985-(TEXT(I2985,"YYYY")-TEXT(J2985,"YYYY"))</f>
        <v>119</v>
      </c>
      <c r="M2985" s="1" t="s">
        <v>60</v>
      </c>
      <c r="N2985" s="20" t="s">
        <v>53</v>
      </c>
    </row>
    <row r="2986" spans="10:14">
      <c r="J2986" s="1" t="s">
        <v>777</v>
      </c>
      <c r="K2986" s="20" t="str">
        <f>TEXT(J2986,"YYYY")</f>
        <v>2019</v>
      </c>
      <c r="L2986" s="1">
        <f>H2986-(TEXT(I2986,"YYYY")-TEXT(J2986,"YYYY"))</f>
        <v>119</v>
      </c>
      <c r="M2986" s="1" t="s">
        <v>79</v>
      </c>
      <c r="N2986" s="20" t="s">
        <v>53</v>
      </c>
    </row>
    <row r="2987" spans="10:14">
      <c r="J2987" s="1" t="s">
        <v>787</v>
      </c>
      <c r="K2987" s="20" t="str">
        <f>TEXT(J2987,"YYYY")</f>
        <v>2019</v>
      </c>
      <c r="L2987" s="1">
        <f>H2987-(TEXT(I2987,"YYYY")-TEXT(J2987,"YYYY"))</f>
        <v>119</v>
      </c>
      <c r="M2987" s="1" t="s">
        <v>60</v>
      </c>
      <c r="N2987" s="20" t="s">
        <v>53</v>
      </c>
    </row>
    <row r="2988" spans="10:14">
      <c r="J2988" s="1" t="s">
        <v>517</v>
      </c>
      <c r="K2988" s="20" t="str">
        <f>TEXT(J2988,"YYYY")</f>
        <v>2019</v>
      </c>
      <c r="L2988" s="1">
        <f>H2988-(TEXT(I2988,"YYYY")-TEXT(J2988,"YYYY"))</f>
        <v>119</v>
      </c>
      <c r="M2988" s="1" t="s">
        <v>79</v>
      </c>
      <c r="N2988" s="20" t="s">
        <v>53</v>
      </c>
    </row>
    <row r="2989" spans="10:14">
      <c r="J2989" s="1" t="s">
        <v>188</v>
      </c>
      <c r="K2989" s="20" t="str">
        <f>TEXT(J2989,"YYYY")</f>
        <v>2019</v>
      </c>
      <c r="L2989" s="1">
        <f>H2989-(TEXT(I2989,"YYYY")-TEXT(J2989,"YYYY"))</f>
        <v>119</v>
      </c>
      <c r="M2989" s="1" t="s">
        <v>79</v>
      </c>
      <c r="N2989" s="20" t="s">
        <v>53</v>
      </c>
    </row>
    <row r="2990" spans="10:14">
      <c r="J2990" s="1" t="s">
        <v>72</v>
      </c>
      <c r="K2990" s="20" t="str">
        <f>TEXT(J2990,"YYYY")</f>
        <v>2019</v>
      </c>
      <c r="L2990" s="1">
        <f>H2990-(TEXT(I2990,"YYYY")-TEXT(J2990,"YYYY"))</f>
        <v>119</v>
      </c>
      <c r="M2990" s="1" t="s">
        <v>79</v>
      </c>
      <c r="N2990" s="20" t="s">
        <v>53</v>
      </c>
    </row>
    <row r="2991" spans="10:14">
      <c r="J2991" s="1" t="s">
        <v>896</v>
      </c>
      <c r="K2991" s="20" t="str">
        <f>TEXT(J2991,"YYYY")</f>
        <v>2019</v>
      </c>
      <c r="L2991" s="1">
        <f>H2991-(TEXT(I2991,"YYYY")-TEXT(J2991,"YYYY"))</f>
        <v>119</v>
      </c>
      <c r="M2991" s="1" t="s">
        <v>79</v>
      </c>
      <c r="N2991" s="20" t="s">
        <v>53</v>
      </c>
    </row>
    <row r="2992" spans="10:14">
      <c r="J2992" s="1" t="s">
        <v>72</v>
      </c>
      <c r="K2992" s="20" t="str">
        <f>TEXT(J2992,"YYYY")</f>
        <v>2019</v>
      </c>
      <c r="L2992" s="1">
        <f>H2992-(TEXT(I2992,"YYYY")-TEXT(J2992,"YYYY"))</f>
        <v>119</v>
      </c>
      <c r="M2992" s="1" t="s">
        <v>60</v>
      </c>
      <c r="N2992" s="20" t="s">
        <v>53</v>
      </c>
    </row>
    <row r="2993" spans="10:14">
      <c r="J2993" s="1" t="s">
        <v>66</v>
      </c>
      <c r="K2993" s="20" t="str">
        <f>TEXT(J2993,"YYYY")</f>
        <v>2019</v>
      </c>
      <c r="L2993" s="1">
        <f>H2993-(TEXT(I2993,"YYYY")-TEXT(J2993,"YYYY"))</f>
        <v>119</v>
      </c>
      <c r="M2993" s="1" t="s">
        <v>60</v>
      </c>
      <c r="N2993" s="20" t="s">
        <v>53</v>
      </c>
    </row>
    <row r="2994" spans="10:14">
      <c r="J2994" s="1" t="s">
        <v>66</v>
      </c>
      <c r="K2994" s="20" t="str">
        <f>TEXT(J2994,"YYYY")</f>
        <v>2019</v>
      </c>
      <c r="L2994" s="1">
        <f>H2994-(TEXT(I2994,"YYYY")-TEXT(J2994,"YYYY"))</f>
        <v>119</v>
      </c>
      <c r="M2994" s="1" t="s">
        <v>60</v>
      </c>
      <c r="N2994" s="20" t="s">
        <v>53</v>
      </c>
    </row>
    <row r="2995" spans="10:14">
      <c r="J2995" s="1" t="s">
        <v>1030</v>
      </c>
      <c r="K2995" s="20" t="str">
        <f>TEXT(J2995,"YYYY")</f>
        <v>2019</v>
      </c>
      <c r="L2995" s="1">
        <f>H2995-(TEXT(I2995,"YYYY")-TEXT(J2995,"YYYY"))</f>
        <v>119</v>
      </c>
      <c r="M2995" s="1" t="s">
        <v>79</v>
      </c>
      <c r="N2995" s="20" t="s">
        <v>53</v>
      </c>
    </row>
    <row r="2996" spans="10:14">
      <c r="J2996" s="1" t="s">
        <v>66</v>
      </c>
      <c r="K2996" s="20" t="str">
        <f>TEXT(J2996,"YYYY")</f>
        <v>2019</v>
      </c>
      <c r="L2996" s="1">
        <f>H2996-(TEXT(I2996,"YYYY")-TEXT(J2996,"YYYY"))</f>
        <v>119</v>
      </c>
      <c r="M2996" s="1" t="s">
        <v>60</v>
      </c>
      <c r="N2996" s="20" t="s">
        <v>53</v>
      </c>
    </row>
    <row r="2997" spans="10:14">
      <c r="J2997" s="1" t="s">
        <v>459</v>
      </c>
      <c r="K2997" s="20" t="str">
        <f>TEXT(J2997,"YYYY")</f>
        <v>2019</v>
      </c>
      <c r="L2997" s="1">
        <f>H2997-(TEXT(I2997,"YYYY")-TEXT(J2997,"YYYY"))</f>
        <v>119</v>
      </c>
      <c r="M2997" s="1" t="s">
        <v>60</v>
      </c>
      <c r="N2997" s="20" t="s">
        <v>53</v>
      </c>
    </row>
    <row r="2998" spans="10:14">
      <c r="J2998" s="1" t="s">
        <v>604</v>
      </c>
      <c r="K2998" s="20" t="str">
        <f>TEXT(J2998,"YYYY")</f>
        <v>2019</v>
      </c>
      <c r="L2998" s="1">
        <f>H2998-(TEXT(I2998,"YYYY")-TEXT(J2998,"YYYY"))</f>
        <v>119</v>
      </c>
      <c r="M2998" s="1" t="s">
        <v>60</v>
      </c>
      <c r="N2998" s="20" t="s">
        <v>53</v>
      </c>
    </row>
    <row r="2999" spans="10:14">
      <c r="J2999" s="1" t="s">
        <v>1079</v>
      </c>
      <c r="K2999" s="20" t="str">
        <f>TEXT(J2999,"YYYY")</f>
        <v>2019</v>
      </c>
      <c r="L2999" s="1">
        <f>H2999-(TEXT(I2999,"YYYY")-TEXT(J2999,"YYYY"))</f>
        <v>119</v>
      </c>
      <c r="M2999" s="1" t="s">
        <v>60</v>
      </c>
      <c r="N2999" s="20" t="s">
        <v>53</v>
      </c>
    </row>
    <row r="3000" spans="10:14">
      <c r="J3000" s="1" t="s">
        <v>66</v>
      </c>
      <c r="K3000" s="20" t="str">
        <f>TEXT(J3000,"YYYY")</f>
        <v>2019</v>
      </c>
      <c r="L3000" s="1">
        <f>H3000-(TEXT(I3000,"YYYY")-TEXT(J3000,"YYYY"))</f>
        <v>119</v>
      </c>
      <c r="M3000" s="1" t="s">
        <v>79</v>
      </c>
      <c r="N3000" s="20" t="s">
        <v>53</v>
      </c>
    </row>
    <row r="3001" spans="10:14">
      <c r="J3001" s="1" t="s">
        <v>1110</v>
      </c>
      <c r="K3001" s="20" t="str">
        <f>TEXT(J3001,"YYYY")</f>
        <v>2019</v>
      </c>
      <c r="L3001" s="1">
        <f>H3001-(TEXT(I3001,"YYYY")-TEXT(J3001,"YYYY"))</f>
        <v>119</v>
      </c>
      <c r="M3001" s="1" t="s">
        <v>60</v>
      </c>
      <c r="N3001" s="20" t="s">
        <v>53</v>
      </c>
    </row>
    <row r="3002" spans="10:14">
      <c r="J3002" s="1" t="s">
        <v>1027</v>
      </c>
      <c r="K3002" s="20" t="str">
        <f>TEXT(J3002,"YYYY")</f>
        <v>2019</v>
      </c>
      <c r="L3002" s="1">
        <f>H3002-(TEXT(I3002,"YYYY")-TEXT(J3002,"YYYY"))</f>
        <v>119</v>
      </c>
      <c r="M3002" s="1" t="s">
        <v>79</v>
      </c>
      <c r="N3002" s="20" t="s">
        <v>53</v>
      </c>
    </row>
    <row r="3003" spans="10:14">
      <c r="J3003" s="1" t="s">
        <v>1118</v>
      </c>
      <c r="K3003" s="20" t="str">
        <f>TEXT(J3003,"YYYY")</f>
        <v>2019</v>
      </c>
      <c r="L3003" s="1">
        <f>H3003-(TEXT(I3003,"YYYY")-TEXT(J3003,"YYYY"))</f>
        <v>119</v>
      </c>
      <c r="M3003" s="1" t="s">
        <v>79</v>
      </c>
      <c r="N3003" s="20" t="s">
        <v>53</v>
      </c>
    </row>
    <row r="3004" spans="10:14">
      <c r="J3004" s="1" t="s">
        <v>1121</v>
      </c>
      <c r="K3004" s="20" t="str">
        <f>TEXT(J3004,"YYYY")</f>
        <v>2019</v>
      </c>
      <c r="L3004" s="1">
        <f>H3004-(TEXT(I3004,"YYYY")-TEXT(J3004,"YYYY"))</f>
        <v>119</v>
      </c>
      <c r="M3004" s="1" t="s">
        <v>79</v>
      </c>
      <c r="N3004" s="20" t="s">
        <v>53</v>
      </c>
    </row>
    <row r="3005" spans="10:14">
      <c r="J3005" s="1" t="s">
        <v>1128</v>
      </c>
      <c r="K3005" s="20" t="str">
        <f>TEXT(J3005,"YYYY")</f>
        <v>2019</v>
      </c>
      <c r="L3005" s="1">
        <f>H3005-(TEXT(I3005,"YYYY")-TEXT(J3005,"YYYY"))</f>
        <v>119</v>
      </c>
      <c r="M3005" s="1" t="s">
        <v>60</v>
      </c>
      <c r="N3005" s="20" t="s">
        <v>53</v>
      </c>
    </row>
    <row r="3006" spans="10:14">
      <c r="J3006" s="1" t="s">
        <v>517</v>
      </c>
      <c r="K3006" s="20" t="str">
        <f>TEXT(J3006,"YYYY")</f>
        <v>2019</v>
      </c>
      <c r="L3006" s="1">
        <f>H3006-(TEXT(I3006,"YYYY")-TEXT(J3006,"YYYY"))</f>
        <v>119</v>
      </c>
      <c r="M3006" s="1" t="s">
        <v>79</v>
      </c>
      <c r="N3006" s="20" t="s">
        <v>53</v>
      </c>
    </row>
    <row r="3007" spans="10:14">
      <c r="J3007" s="1" t="s">
        <v>1144</v>
      </c>
      <c r="K3007" s="20" t="str">
        <f>TEXT(J3007,"YYYY")</f>
        <v>2019</v>
      </c>
      <c r="L3007" s="1">
        <f>H3007-(TEXT(I3007,"YYYY")-TEXT(J3007,"YYYY"))</f>
        <v>119</v>
      </c>
      <c r="M3007" s="1" t="s">
        <v>60</v>
      </c>
      <c r="N3007" s="20" t="s">
        <v>53</v>
      </c>
    </row>
    <row r="3008" spans="10:14">
      <c r="J3008" s="1" t="s">
        <v>1168</v>
      </c>
      <c r="K3008" s="20" t="str">
        <f>TEXT(J3008,"YYYY")</f>
        <v>2019</v>
      </c>
      <c r="L3008" s="1">
        <f>H3008-(TEXT(I3008,"YYYY")-TEXT(J3008,"YYYY"))</f>
        <v>119</v>
      </c>
      <c r="M3008" s="1" t="s">
        <v>60</v>
      </c>
      <c r="N3008" s="20" t="s">
        <v>53</v>
      </c>
    </row>
    <row r="3009" spans="10:14">
      <c r="J3009" s="1" t="s">
        <v>1174</v>
      </c>
      <c r="K3009" s="20" t="str">
        <f>TEXT(J3009,"YYYY")</f>
        <v>2019</v>
      </c>
      <c r="L3009" s="1">
        <f>H3009-(TEXT(I3009,"YYYY")-TEXT(J3009,"YYYY"))</f>
        <v>119</v>
      </c>
      <c r="M3009" s="1" t="s">
        <v>60</v>
      </c>
      <c r="N3009" s="20" t="s">
        <v>53</v>
      </c>
    </row>
    <row r="3010" spans="10:14">
      <c r="J3010" s="1" t="s">
        <v>1190</v>
      </c>
      <c r="K3010" s="20" t="str">
        <f>TEXT(J3010,"YYYY")</f>
        <v>2019</v>
      </c>
      <c r="L3010" s="1">
        <f>H3010-(TEXT(I3010,"YYYY")-TEXT(J3010,"YYYY"))</f>
        <v>119</v>
      </c>
      <c r="M3010" s="1" t="s">
        <v>60</v>
      </c>
      <c r="N3010" s="20" t="s">
        <v>53</v>
      </c>
    </row>
    <row r="3011" spans="10:14">
      <c r="J3011" s="1" t="s">
        <v>604</v>
      </c>
      <c r="K3011" s="20" t="str">
        <f>TEXT(J3011,"YYYY")</f>
        <v>2019</v>
      </c>
      <c r="L3011" s="1">
        <f>H3011-(TEXT(I3011,"YYYY")-TEXT(J3011,"YYYY"))</f>
        <v>119</v>
      </c>
      <c r="M3011" s="1" t="s">
        <v>60</v>
      </c>
      <c r="N3011" s="20" t="s">
        <v>53</v>
      </c>
    </row>
    <row r="3012" spans="10:14">
      <c r="J3012" s="1" t="s">
        <v>877</v>
      </c>
      <c r="K3012" s="20" t="str">
        <f>TEXT(J3012,"YYYY")</f>
        <v>2019</v>
      </c>
      <c r="L3012" s="1">
        <f>H3012-(TEXT(I3012,"YYYY")-TEXT(J3012,"YYYY"))</f>
        <v>119</v>
      </c>
      <c r="M3012" s="1" t="s">
        <v>60</v>
      </c>
      <c r="N3012" s="20" t="s">
        <v>53</v>
      </c>
    </row>
    <row r="3013" spans="10:14">
      <c r="J3013" s="1" t="s">
        <v>877</v>
      </c>
      <c r="K3013" s="20" t="str">
        <f>TEXT(J3013,"YYYY")</f>
        <v>2019</v>
      </c>
      <c r="L3013" s="1">
        <f>H3013-(TEXT(I3013,"YYYY")-TEXT(J3013,"YYYY"))</f>
        <v>119</v>
      </c>
      <c r="M3013" s="1" t="s">
        <v>60</v>
      </c>
      <c r="N3013" s="20" t="s">
        <v>53</v>
      </c>
    </row>
    <row r="3014" spans="10:14">
      <c r="J3014" s="1" t="s">
        <v>1229</v>
      </c>
      <c r="K3014" s="20" t="str">
        <f>TEXT(J3014,"YYYY")</f>
        <v>2019</v>
      </c>
      <c r="L3014" s="1">
        <f>H3014-(TEXT(I3014,"YYYY")-TEXT(J3014,"YYYY"))</f>
        <v>119</v>
      </c>
      <c r="M3014" s="1" t="s">
        <v>60</v>
      </c>
      <c r="N3014" s="20" t="s">
        <v>53</v>
      </c>
    </row>
    <row r="3015" spans="10:14">
      <c r="J3015" s="1" t="s">
        <v>1174</v>
      </c>
      <c r="K3015" s="20" t="str">
        <f>TEXT(J3015,"YYYY")</f>
        <v>2019</v>
      </c>
      <c r="L3015" s="1">
        <f>H3015-(TEXT(I3015,"YYYY")-TEXT(J3015,"YYYY"))</f>
        <v>119</v>
      </c>
      <c r="M3015" s="1" t="s">
        <v>60</v>
      </c>
      <c r="N3015" s="20" t="s">
        <v>53</v>
      </c>
    </row>
    <row r="3016" spans="10:14">
      <c r="J3016" s="1" t="s">
        <v>1308</v>
      </c>
      <c r="K3016" s="20" t="str">
        <f>TEXT(J3016,"YYYY")</f>
        <v>2019</v>
      </c>
      <c r="L3016" s="1">
        <f>H3016-(TEXT(I3016,"YYYY")-TEXT(J3016,"YYYY"))</f>
        <v>119</v>
      </c>
      <c r="M3016" s="1" t="s">
        <v>79</v>
      </c>
      <c r="N3016" s="20" t="s">
        <v>53</v>
      </c>
    </row>
    <row r="3017" spans="10:14">
      <c r="J3017" s="1" t="s">
        <v>888</v>
      </c>
      <c r="K3017" s="20" t="str">
        <f>TEXT(J3017,"YYYY")</f>
        <v>2019</v>
      </c>
      <c r="L3017" s="1">
        <f>H3017-(TEXT(I3017,"YYYY")-TEXT(J3017,"YYYY"))</f>
        <v>119</v>
      </c>
      <c r="M3017" s="1" t="s">
        <v>60</v>
      </c>
      <c r="N3017" s="20" t="s">
        <v>53</v>
      </c>
    </row>
    <row r="3018" spans="10:14">
      <c r="J3018" s="1" t="s">
        <v>1328</v>
      </c>
      <c r="K3018" s="20" t="str">
        <f>TEXT(J3018,"YYYY")</f>
        <v>2019</v>
      </c>
      <c r="L3018" s="1">
        <f>H3018-(TEXT(I3018,"YYYY")-TEXT(J3018,"YYYY"))</f>
        <v>119</v>
      </c>
      <c r="M3018" s="1" t="s">
        <v>60</v>
      </c>
      <c r="N3018" s="20" t="s">
        <v>53</v>
      </c>
    </row>
    <row r="3019" spans="10:14">
      <c r="J3019" s="1" t="s">
        <v>1328</v>
      </c>
      <c r="K3019" s="20" t="str">
        <f>TEXT(J3019,"YYYY")</f>
        <v>2019</v>
      </c>
      <c r="L3019" s="1">
        <f>H3019-(TEXT(I3019,"YYYY")-TEXT(J3019,"YYYY"))</f>
        <v>119</v>
      </c>
      <c r="M3019" s="1" t="s">
        <v>60</v>
      </c>
      <c r="N3019" s="20" t="s">
        <v>53</v>
      </c>
    </row>
    <row r="3020" spans="10:14">
      <c r="J3020" s="1" t="s">
        <v>877</v>
      </c>
      <c r="K3020" s="20" t="str">
        <f>TEXT(J3020,"YYYY")</f>
        <v>2019</v>
      </c>
      <c r="L3020" s="1">
        <f>H3020-(TEXT(I3020,"YYYY")-TEXT(J3020,"YYYY"))</f>
        <v>119</v>
      </c>
      <c r="M3020" s="1" t="s">
        <v>60</v>
      </c>
      <c r="N3020" s="20" t="s">
        <v>53</v>
      </c>
    </row>
    <row r="3021" spans="10:14">
      <c r="J3021" s="1" t="s">
        <v>903</v>
      </c>
      <c r="K3021" s="20" t="str">
        <f>TEXT(J3021,"YYYY")</f>
        <v>2019</v>
      </c>
      <c r="L3021" s="1">
        <f>H3021-(TEXT(I3021,"YYYY")-TEXT(J3021,"YYYY"))</f>
        <v>119</v>
      </c>
      <c r="M3021" s="1" t="s">
        <v>60</v>
      </c>
      <c r="N3021" s="20" t="s">
        <v>53</v>
      </c>
    </row>
    <row r="3022" spans="10:14">
      <c r="J3022" s="1" t="s">
        <v>896</v>
      </c>
      <c r="K3022" s="20" t="str">
        <f>TEXT(J3022,"YYYY")</f>
        <v>2019</v>
      </c>
      <c r="L3022" s="1">
        <f>H3022-(TEXT(I3022,"YYYY")-TEXT(J3022,"YYYY"))</f>
        <v>119</v>
      </c>
      <c r="M3022" s="1" t="s">
        <v>60</v>
      </c>
      <c r="N3022" s="20" t="s">
        <v>53</v>
      </c>
    </row>
    <row r="3023" spans="10:14">
      <c r="J3023" s="1" t="s">
        <v>1328</v>
      </c>
      <c r="K3023" s="20" t="str">
        <f>TEXT(J3023,"YYYY")</f>
        <v>2019</v>
      </c>
      <c r="L3023" s="1">
        <f>H3023-(TEXT(I3023,"YYYY")-TEXT(J3023,"YYYY"))</f>
        <v>119</v>
      </c>
      <c r="M3023" s="1" t="s">
        <v>60</v>
      </c>
      <c r="N3023" s="20" t="s">
        <v>53</v>
      </c>
    </row>
    <row r="3024" spans="10:14">
      <c r="J3024" s="1" t="s">
        <v>72</v>
      </c>
      <c r="K3024" s="20" t="str">
        <f>TEXT(J3024,"YYYY")</f>
        <v>2019</v>
      </c>
      <c r="L3024" s="1">
        <f>H3024-(TEXT(I3024,"YYYY")-TEXT(J3024,"YYYY"))</f>
        <v>119</v>
      </c>
      <c r="M3024" s="1" t="s">
        <v>79</v>
      </c>
      <c r="N3024" s="20" t="s">
        <v>53</v>
      </c>
    </row>
    <row r="3025" spans="10:14">
      <c r="J3025" s="1" t="s">
        <v>604</v>
      </c>
      <c r="K3025" s="20" t="str">
        <f>TEXT(J3025,"YYYY")</f>
        <v>2019</v>
      </c>
      <c r="L3025" s="1">
        <f>H3025-(TEXT(I3025,"YYYY")-TEXT(J3025,"YYYY"))</f>
        <v>119</v>
      </c>
      <c r="M3025" s="1" t="s">
        <v>60</v>
      </c>
      <c r="N3025" s="20" t="s">
        <v>53</v>
      </c>
    </row>
    <row r="3026" spans="10:14">
      <c r="J3026" s="1" t="s">
        <v>1214</v>
      </c>
      <c r="K3026" s="20" t="str">
        <f>TEXT(J3026,"YYYY")</f>
        <v>2019</v>
      </c>
      <c r="L3026" s="1">
        <f>H3026-(TEXT(I3026,"YYYY")-TEXT(J3026,"YYYY"))</f>
        <v>119</v>
      </c>
      <c r="M3026" s="1" t="s">
        <v>60</v>
      </c>
      <c r="N3026" s="20" t="s">
        <v>53</v>
      </c>
    </row>
    <row r="3027" spans="10:14">
      <c r="J3027" s="1" t="s">
        <v>1328</v>
      </c>
      <c r="K3027" s="20" t="str">
        <f>TEXT(J3027,"YYYY")</f>
        <v>2019</v>
      </c>
      <c r="L3027" s="1">
        <f>H3027-(TEXT(I3027,"YYYY")-TEXT(J3027,"YYYY"))</f>
        <v>119</v>
      </c>
      <c r="M3027" s="1" t="s">
        <v>60</v>
      </c>
      <c r="N3027" s="20" t="s">
        <v>53</v>
      </c>
    </row>
    <row r="3028" spans="10:14">
      <c r="J3028" s="1" t="s">
        <v>66</v>
      </c>
      <c r="K3028" s="20" t="str">
        <f>TEXT(J3028,"YYYY")</f>
        <v>2019</v>
      </c>
      <c r="L3028" s="1">
        <f>H3028-(TEXT(I3028,"YYYY")-TEXT(J3028,"YYYY"))</f>
        <v>119</v>
      </c>
      <c r="M3028" s="1" t="s">
        <v>60</v>
      </c>
      <c r="N3028" s="20" t="s">
        <v>53</v>
      </c>
    </row>
    <row r="3029" spans="10:14">
      <c r="J3029" s="1" t="s">
        <v>66</v>
      </c>
      <c r="K3029" s="20" t="str">
        <f>TEXT(J3029,"YYYY")</f>
        <v>2019</v>
      </c>
      <c r="L3029" s="1">
        <f>H3029-(TEXT(I3029,"YYYY")-TEXT(J3029,"YYYY"))</f>
        <v>119</v>
      </c>
      <c r="M3029" s="1" t="s">
        <v>60</v>
      </c>
      <c r="N3029" s="20" t="s">
        <v>53</v>
      </c>
    </row>
    <row r="3030" spans="10:14">
      <c r="J3030" s="1" t="s">
        <v>604</v>
      </c>
      <c r="K3030" s="20" t="str">
        <f>TEXT(J3030,"YYYY")</f>
        <v>2019</v>
      </c>
      <c r="L3030" s="1">
        <f>H3030-(TEXT(I3030,"YYYY")-TEXT(J3030,"YYYY"))</f>
        <v>119</v>
      </c>
      <c r="M3030" s="1" t="s">
        <v>60</v>
      </c>
      <c r="N3030" s="20" t="s">
        <v>53</v>
      </c>
    </row>
    <row r="3031" spans="10:14">
      <c r="J3031" s="1" t="s">
        <v>1512</v>
      </c>
      <c r="K3031" s="20" t="str">
        <f>TEXT(J3031,"YYYY")</f>
        <v>2019</v>
      </c>
      <c r="L3031" s="1">
        <f>H3031-(TEXT(I3031,"YYYY")-TEXT(J3031,"YYYY"))</f>
        <v>119</v>
      </c>
      <c r="M3031" s="1" t="s">
        <v>60</v>
      </c>
      <c r="N3031" s="20" t="s">
        <v>53</v>
      </c>
    </row>
    <row r="3032" spans="10:14">
      <c r="J3032" s="1" t="s">
        <v>877</v>
      </c>
      <c r="K3032" s="20" t="str">
        <f>TEXT(J3032,"YYYY")</f>
        <v>2019</v>
      </c>
      <c r="L3032" s="1">
        <f>H3032-(TEXT(I3032,"YYYY")-TEXT(J3032,"YYYY"))</f>
        <v>119</v>
      </c>
      <c r="M3032" s="1" t="s">
        <v>60</v>
      </c>
      <c r="N3032" s="20" t="s">
        <v>53</v>
      </c>
    </row>
    <row r="3033" spans="10:14">
      <c r="J3033" s="1" t="s">
        <v>1543</v>
      </c>
      <c r="K3033" s="20" t="str">
        <f>TEXT(J3033,"YYYY")</f>
        <v>2019</v>
      </c>
      <c r="L3033" s="1">
        <f>H3033-(TEXT(I3033,"YYYY")-TEXT(J3033,"YYYY"))</f>
        <v>119</v>
      </c>
      <c r="M3033" s="1" t="s">
        <v>60</v>
      </c>
      <c r="N3033" s="20" t="s">
        <v>53</v>
      </c>
    </row>
    <row r="3034" spans="10:14">
      <c r="J3034" s="1" t="s">
        <v>66</v>
      </c>
      <c r="K3034" s="20" t="str">
        <f>TEXT(J3034,"YYYY")</f>
        <v>2019</v>
      </c>
      <c r="L3034" s="1">
        <f>H3034-(TEXT(I3034,"YYYY")-TEXT(J3034,"YYYY"))</f>
        <v>119</v>
      </c>
      <c r="M3034" s="1" t="s">
        <v>60</v>
      </c>
      <c r="N3034" s="20" t="s">
        <v>53</v>
      </c>
    </row>
    <row r="3035" spans="10:14">
      <c r="J3035" s="1" t="s">
        <v>1524</v>
      </c>
      <c r="K3035" s="20" t="str">
        <f>TEXT(J3035,"YYYY")</f>
        <v>2019</v>
      </c>
      <c r="L3035" s="1">
        <f>H3035-(TEXT(I3035,"YYYY")-TEXT(J3035,"YYYY"))</f>
        <v>119</v>
      </c>
      <c r="M3035" s="1" t="s">
        <v>60</v>
      </c>
      <c r="N3035" s="20" t="s">
        <v>53</v>
      </c>
    </row>
    <row r="3036" spans="10:14">
      <c r="J3036" s="1" t="s">
        <v>66</v>
      </c>
      <c r="K3036" s="20" t="str">
        <f>TEXT(J3036,"YYYY")</f>
        <v>2019</v>
      </c>
      <c r="L3036" s="1">
        <f>H3036-(TEXT(I3036,"YYYY")-TEXT(J3036,"YYYY"))</f>
        <v>119</v>
      </c>
      <c r="M3036" s="1" t="s">
        <v>60</v>
      </c>
      <c r="N3036" s="20" t="s">
        <v>53</v>
      </c>
    </row>
    <row r="3037" spans="10:14">
      <c r="J3037" s="1" t="s">
        <v>267</v>
      </c>
      <c r="K3037" s="20" t="str">
        <f>TEXT(J3037,"YYYY")</f>
        <v>2019</v>
      </c>
      <c r="L3037" s="1">
        <f>H3037-(TEXT(I3037,"YYYY")-TEXT(J3037,"YYYY"))</f>
        <v>119</v>
      </c>
      <c r="M3037" s="1" t="s">
        <v>79</v>
      </c>
      <c r="N3037" s="20" t="s">
        <v>53</v>
      </c>
    </row>
    <row r="3038" spans="10:14">
      <c r="J3038" s="1" t="s">
        <v>1524</v>
      </c>
      <c r="K3038" s="20" t="str">
        <f>TEXT(J3038,"YYYY")</f>
        <v>2019</v>
      </c>
      <c r="L3038" s="1">
        <f>H3038-(TEXT(I3038,"YYYY")-TEXT(J3038,"YYYY"))</f>
        <v>119</v>
      </c>
      <c r="M3038" s="1" t="s">
        <v>60</v>
      </c>
      <c r="N3038" s="20" t="s">
        <v>53</v>
      </c>
    </row>
    <row r="3039" spans="10:14">
      <c r="J3039" s="1" t="s">
        <v>66</v>
      </c>
      <c r="K3039" s="20" t="str">
        <f>TEXT(J3039,"YYYY")</f>
        <v>2019</v>
      </c>
      <c r="L3039" s="1">
        <f>H3039-(TEXT(I3039,"YYYY")-TEXT(J3039,"YYYY"))</f>
        <v>119</v>
      </c>
      <c r="M3039" s="1" t="s">
        <v>79</v>
      </c>
      <c r="N3039" s="20" t="s">
        <v>53</v>
      </c>
    </row>
    <row r="3040" spans="10:14">
      <c r="J3040" s="1" t="s">
        <v>1640</v>
      </c>
      <c r="K3040" s="20" t="str">
        <f>TEXT(J3040,"YYYY")</f>
        <v>2019</v>
      </c>
      <c r="L3040" s="1">
        <f>H3040-(TEXT(I3040,"YYYY")-TEXT(J3040,"YYYY"))</f>
        <v>119</v>
      </c>
      <c r="M3040" s="1" t="s">
        <v>60</v>
      </c>
      <c r="N3040" s="20" t="s">
        <v>53</v>
      </c>
    </row>
    <row r="3041" spans="10:14">
      <c r="J3041" s="1" t="s">
        <v>604</v>
      </c>
      <c r="K3041" s="20" t="str">
        <f>TEXT(J3041,"YYYY")</f>
        <v>2019</v>
      </c>
      <c r="L3041" s="1">
        <f>H3041-(TEXT(I3041,"YYYY")-TEXT(J3041,"YYYY"))</f>
        <v>119</v>
      </c>
      <c r="M3041" s="1" t="s">
        <v>60</v>
      </c>
      <c r="N3041" s="20" t="s">
        <v>53</v>
      </c>
    </row>
    <row r="3042" spans="10:14">
      <c r="J3042" s="1" t="s">
        <v>1725</v>
      </c>
      <c r="K3042" s="20" t="str">
        <f>TEXT(J3042,"YYYY")</f>
        <v>2019</v>
      </c>
      <c r="L3042" s="1">
        <f>H3042-(TEXT(I3042,"YYYY")-TEXT(J3042,"YYYY"))</f>
        <v>119</v>
      </c>
      <c r="M3042" s="1" t="s">
        <v>60</v>
      </c>
      <c r="N3042" s="20" t="s">
        <v>53</v>
      </c>
    </row>
    <row r="3043" spans="10:14">
      <c r="J3043" s="1" t="s">
        <v>1732</v>
      </c>
      <c r="K3043" s="20" t="str">
        <f>TEXT(J3043,"YYYY")</f>
        <v>2019</v>
      </c>
      <c r="L3043" s="1">
        <f>H3043-(TEXT(I3043,"YYYY")-TEXT(J3043,"YYYY"))</f>
        <v>119</v>
      </c>
      <c r="M3043" s="1" t="s">
        <v>60</v>
      </c>
      <c r="N3043" s="20" t="s">
        <v>53</v>
      </c>
    </row>
    <row r="3044" spans="10:14">
      <c r="J3044" s="1" t="s">
        <v>877</v>
      </c>
      <c r="K3044" s="20" t="str">
        <f>TEXT(J3044,"YYYY")</f>
        <v>2019</v>
      </c>
      <c r="L3044" s="1">
        <f>H3044-(TEXT(I3044,"YYYY")-TEXT(J3044,"YYYY"))</f>
        <v>119</v>
      </c>
      <c r="M3044" s="1" t="s">
        <v>60</v>
      </c>
      <c r="N3044" s="20" t="s">
        <v>53</v>
      </c>
    </row>
    <row r="3045" spans="10:14">
      <c r="J3045" s="1" t="s">
        <v>877</v>
      </c>
      <c r="K3045" s="20" t="str">
        <f>TEXT(J3045,"YYYY")</f>
        <v>2019</v>
      </c>
      <c r="L3045" s="1">
        <f>H3045-(TEXT(I3045,"YYYY")-TEXT(J3045,"YYYY"))</f>
        <v>119</v>
      </c>
      <c r="M3045" s="1" t="s">
        <v>79</v>
      </c>
      <c r="N3045" s="20" t="s">
        <v>53</v>
      </c>
    </row>
    <row r="3046" spans="10:14">
      <c r="J3046" s="1" t="s">
        <v>1848</v>
      </c>
      <c r="K3046" s="20" t="str">
        <f>TEXT(J3046,"YYYY")</f>
        <v>2019</v>
      </c>
      <c r="L3046" s="1">
        <f>H3046-(TEXT(I3046,"YYYY")-TEXT(J3046,"YYYY"))</f>
        <v>119</v>
      </c>
      <c r="M3046" s="1" t="s">
        <v>79</v>
      </c>
      <c r="N3046" s="20" t="s">
        <v>53</v>
      </c>
    </row>
    <row r="3047" spans="10:14">
      <c r="J3047" s="1" t="s">
        <v>1866</v>
      </c>
      <c r="K3047" s="20" t="str">
        <f>TEXT(J3047,"YYYY")</f>
        <v>2019</v>
      </c>
      <c r="L3047" s="1">
        <f>H3047-(TEXT(I3047,"YYYY")-TEXT(J3047,"YYYY"))</f>
        <v>119</v>
      </c>
      <c r="M3047" s="1" t="s">
        <v>60</v>
      </c>
      <c r="N3047" s="20" t="s">
        <v>53</v>
      </c>
    </row>
    <row r="3048" spans="10:14">
      <c r="J3048" s="1" t="s">
        <v>459</v>
      </c>
      <c r="K3048" s="20" t="str">
        <f>TEXT(J3048,"YYYY")</f>
        <v>2019</v>
      </c>
      <c r="L3048" s="1">
        <f>H3048-(TEXT(I3048,"YYYY")-TEXT(J3048,"YYYY"))</f>
        <v>119</v>
      </c>
      <c r="M3048" s="1" t="s">
        <v>79</v>
      </c>
      <c r="N3048" s="20" t="s">
        <v>53</v>
      </c>
    </row>
    <row r="3049" spans="10:14">
      <c r="J3049" s="1" t="s">
        <v>1174</v>
      </c>
      <c r="K3049" s="20" t="str">
        <f>TEXT(J3049,"YYYY")</f>
        <v>2019</v>
      </c>
      <c r="L3049" s="1">
        <f>H3049-(TEXT(I3049,"YYYY")-TEXT(J3049,"YYYY"))</f>
        <v>119</v>
      </c>
      <c r="M3049" s="1" t="s">
        <v>60</v>
      </c>
      <c r="N3049" s="20" t="s">
        <v>53</v>
      </c>
    </row>
    <row r="3050" spans="10:14">
      <c r="J3050" s="1" t="s">
        <v>459</v>
      </c>
      <c r="K3050" s="20" t="str">
        <f>TEXT(J3050,"YYYY")</f>
        <v>2019</v>
      </c>
      <c r="L3050" s="1">
        <f>H3050-(TEXT(I3050,"YYYY")-TEXT(J3050,"YYYY"))</f>
        <v>119</v>
      </c>
      <c r="M3050" s="1" t="s">
        <v>60</v>
      </c>
      <c r="N3050" s="20" t="s">
        <v>53</v>
      </c>
    </row>
    <row r="3051" spans="10:14">
      <c r="J3051" s="1" t="s">
        <v>679</v>
      </c>
      <c r="K3051" s="20" t="str">
        <f>TEXT(J3051,"YYYY")</f>
        <v>2019</v>
      </c>
      <c r="L3051" s="1">
        <f>H3051-(TEXT(I3051,"YYYY")-TEXT(J3051,"YYYY"))</f>
        <v>119</v>
      </c>
      <c r="M3051" s="1" t="s">
        <v>60</v>
      </c>
      <c r="N3051" s="20" t="s">
        <v>53</v>
      </c>
    </row>
    <row r="3052" spans="10:14">
      <c r="J3052" s="1" t="s">
        <v>2086</v>
      </c>
      <c r="K3052" s="20" t="str">
        <f>TEXT(J3052,"YYYY")</f>
        <v>2019</v>
      </c>
      <c r="L3052" s="1">
        <f>H3052-(TEXT(I3052,"YYYY")-TEXT(J3052,"YYYY"))</f>
        <v>119</v>
      </c>
      <c r="M3052" s="1" t="s">
        <v>79</v>
      </c>
      <c r="N3052" s="20" t="s">
        <v>53</v>
      </c>
    </row>
    <row r="3053" spans="10:14">
      <c r="J3053" s="1" t="s">
        <v>645</v>
      </c>
      <c r="K3053" s="20" t="str">
        <f>TEXT(J3053,"YYYY")</f>
        <v>2019</v>
      </c>
      <c r="L3053" s="1">
        <f>H3053-(TEXT(I3053,"YYYY")-TEXT(J3053,"YYYY"))</f>
        <v>119</v>
      </c>
      <c r="M3053" s="1" t="s">
        <v>79</v>
      </c>
      <c r="N3053" s="20" t="s">
        <v>53</v>
      </c>
    </row>
    <row r="3054" spans="10:14">
      <c r="J3054" s="1" t="s">
        <v>2145</v>
      </c>
      <c r="K3054" s="20" t="str">
        <f>TEXT(J3054,"YYYY")</f>
        <v>2019</v>
      </c>
      <c r="L3054" s="1">
        <f>H3054-(TEXT(I3054,"YYYY")-TEXT(J3054,"YYYY"))</f>
        <v>119</v>
      </c>
      <c r="M3054" s="1" t="s">
        <v>60</v>
      </c>
      <c r="N3054" s="20" t="s">
        <v>53</v>
      </c>
    </row>
    <row r="3055" spans="10:14">
      <c r="J3055" s="1" t="s">
        <v>777</v>
      </c>
      <c r="K3055" s="20" t="str">
        <f>TEXT(J3055,"YYYY")</f>
        <v>2019</v>
      </c>
      <c r="L3055" s="1">
        <f>H3055-(TEXT(I3055,"YYYY")-TEXT(J3055,"YYYY"))</f>
        <v>119</v>
      </c>
      <c r="M3055" s="1" t="s">
        <v>60</v>
      </c>
      <c r="N3055" s="20" t="s">
        <v>53</v>
      </c>
    </row>
    <row r="3056" spans="10:14">
      <c r="J3056" s="1" t="s">
        <v>2292</v>
      </c>
      <c r="K3056" s="20" t="str">
        <f>TEXT(J3056,"YYYY")</f>
        <v>2019</v>
      </c>
      <c r="L3056" s="1">
        <f>H3056-(TEXT(I3056,"YYYY")-TEXT(J3056,"YYYY"))</f>
        <v>119</v>
      </c>
      <c r="M3056" s="1" t="s">
        <v>79</v>
      </c>
      <c r="N3056" s="20" t="s">
        <v>53</v>
      </c>
    </row>
    <row r="3057" spans="10:14">
      <c r="J3057" s="1" t="s">
        <v>2292</v>
      </c>
      <c r="K3057" s="20" t="str">
        <f>TEXT(J3057,"YYYY")</f>
        <v>2019</v>
      </c>
      <c r="L3057" s="1">
        <f>H3057-(TEXT(I3057,"YYYY")-TEXT(J3057,"YYYY"))</f>
        <v>119</v>
      </c>
      <c r="M3057" s="1" t="s">
        <v>60</v>
      </c>
      <c r="N3057" s="20" t="s">
        <v>53</v>
      </c>
    </row>
    <row r="3058" spans="10:14">
      <c r="J3058" s="1" t="s">
        <v>403</v>
      </c>
      <c r="K3058" s="20" t="str">
        <f>TEXT(J3058,"YYYY")</f>
        <v>2019</v>
      </c>
      <c r="L3058" s="1">
        <f>H3058-(TEXT(I3058,"YYYY")-TEXT(J3058,"YYYY"))</f>
        <v>119</v>
      </c>
      <c r="M3058" s="1" t="s">
        <v>60</v>
      </c>
      <c r="N3058" s="20" t="s">
        <v>53</v>
      </c>
    </row>
    <row r="3059" spans="10:14">
      <c r="J3059" s="1" t="s">
        <v>1179</v>
      </c>
      <c r="K3059" s="20" t="str">
        <f>TEXT(J3059,"YYYY")</f>
        <v>2019</v>
      </c>
      <c r="L3059" s="1">
        <f>H3059-(TEXT(I3059,"YYYY")-TEXT(J3059,"YYYY"))</f>
        <v>119</v>
      </c>
      <c r="M3059" s="1" t="s">
        <v>60</v>
      </c>
      <c r="N3059" s="20" t="s">
        <v>53</v>
      </c>
    </row>
    <row r="3060" spans="10:14">
      <c r="J3060" s="1" t="s">
        <v>532</v>
      </c>
      <c r="K3060" s="20" t="str">
        <f>TEXT(J3060,"YYYY")</f>
        <v>2019</v>
      </c>
      <c r="L3060" s="1">
        <f>H3060-(TEXT(I3060,"YYYY")-TEXT(J3060,"YYYY"))</f>
        <v>119</v>
      </c>
      <c r="M3060" s="1" t="s">
        <v>79</v>
      </c>
      <c r="N3060" s="20" t="s">
        <v>53</v>
      </c>
    </row>
    <row r="3061" spans="10:14">
      <c r="J3061" s="1" t="s">
        <v>532</v>
      </c>
      <c r="K3061" s="20" t="str">
        <f>TEXT(J3061,"YYYY")</f>
        <v>2019</v>
      </c>
      <c r="L3061" s="1">
        <f>H3061-(TEXT(I3061,"YYYY")-TEXT(J3061,"YYYY"))</f>
        <v>119</v>
      </c>
      <c r="M3061" s="1" t="s">
        <v>79</v>
      </c>
      <c r="N3061" s="20" t="s">
        <v>53</v>
      </c>
    </row>
    <row r="3062" spans="10:14">
      <c r="J3062" s="1" t="s">
        <v>2451</v>
      </c>
      <c r="K3062" s="20" t="str">
        <f>TEXT(J3062,"YYYY")</f>
        <v>2019</v>
      </c>
      <c r="L3062" s="1">
        <f>H3062-(TEXT(I3062,"YYYY")-TEXT(J3062,"YYYY"))</f>
        <v>119</v>
      </c>
      <c r="M3062" s="1" t="s">
        <v>79</v>
      </c>
      <c r="N3062" s="20" t="s">
        <v>53</v>
      </c>
    </row>
    <row r="3063" spans="10:14">
      <c r="J3063" s="1" t="s">
        <v>532</v>
      </c>
      <c r="K3063" s="20" t="str">
        <f>TEXT(J3063,"YYYY")</f>
        <v>2019</v>
      </c>
      <c r="L3063" s="1">
        <f>H3063-(TEXT(I3063,"YYYY")-TEXT(J3063,"YYYY"))</f>
        <v>119</v>
      </c>
      <c r="M3063" s="1" t="s">
        <v>60</v>
      </c>
      <c r="N3063" s="20" t="s">
        <v>53</v>
      </c>
    </row>
    <row r="3064" spans="10:14">
      <c r="J3064" s="1" t="s">
        <v>459</v>
      </c>
      <c r="K3064" s="20" t="str">
        <f>TEXT(J3064,"YYYY")</f>
        <v>2019</v>
      </c>
      <c r="L3064" s="1">
        <f>H3064-(TEXT(I3064,"YYYY")-TEXT(J3064,"YYYY"))</f>
        <v>119</v>
      </c>
      <c r="M3064" s="1" t="s">
        <v>60</v>
      </c>
      <c r="N3064" s="20" t="s">
        <v>53</v>
      </c>
    </row>
    <row r="3065" spans="10:14">
      <c r="J3065" s="1" t="s">
        <v>787</v>
      </c>
      <c r="K3065" s="20" t="str">
        <f>TEXT(J3065,"YYYY")</f>
        <v>2019</v>
      </c>
      <c r="L3065" s="1">
        <f>H3065-(TEXT(I3065,"YYYY")-TEXT(J3065,"YYYY"))</f>
        <v>119</v>
      </c>
      <c r="M3065" s="1" t="s">
        <v>60</v>
      </c>
      <c r="N3065" s="20" t="s">
        <v>53</v>
      </c>
    </row>
    <row r="3066" spans="10:14">
      <c r="J3066" s="1" t="s">
        <v>2643</v>
      </c>
      <c r="K3066" s="20" t="str">
        <f>TEXT(J3066,"YYYY")</f>
        <v>2019</v>
      </c>
      <c r="L3066" s="1">
        <f>H3066-(TEXT(I3066,"YYYY")-TEXT(J3066,"YYYY"))</f>
        <v>119</v>
      </c>
      <c r="M3066" s="1" t="s">
        <v>79</v>
      </c>
      <c r="N3066" s="20" t="s">
        <v>53</v>
      </c>
    </row>
    <row r="3067" spans="10:14">
      <c r="J3067" s="1" t="s">
        <v>810</v>
      </c>
      <c r="K3067" s="20" t="str">
        <f>TEXT(J3067,"YYYY")</f>
        <v>2019</v>
      </c>
      <c r="L3067" s="1">
        <f>H3067-(TEXT(I3067,"YYYY")-TEXT(J3067,"YYYY"))</f>
        <v>119</v>
      </c>
      <c r="M3067" s="1" t="s">
        <v>60</v>
      </c>
      <c r="N3067" s="20" t="s">
        <v>53</v>
      </c>
    </row>
    <row r="3068" spans="10:14">
      <c r="J3068" s="1" t="s">
        <v>532</v>
      </c>
      <c r="K3068" s="20" t="str">
        <f>TEXT(J3068,"YYYY")</f>
        <v>2019</v>
      </c>
      <c r="L3068" s="1">
        <f>H3068-(TEXT(I3068,"YYYY")-TEXT(J3068,"YYYY"))</f>
        <v>119</v>
      </c>
      <c r="M3068" s="1" t="s">
        <v>79</v>
      </c>
      <c r="N3068" s="20" t="s">
        <v>53</v>
      </c>
    </row>
    <row r="3069" spans="10:14">
      <c r="J3069" s="1" t="s">
        <v>72</v>
      </c>
      <c r="K3069" s="20" t="str">
        <f>TEXT(J3069,"YYYY")</f>
        <v>2019</v>
      </c>
      <c r="L3069" s="1">
        <f>H3069-(TEXT(I3069,"YYYY")-TEXT(J3069,"YYYY"))</f>
        <v>119</v>
      </c>
      <c r="M3069" s="1" t="s">
        <v>60</v>
      </c>
      <c r="N3069" s="20" t="s">
        <v>53</v>
      </c>
    </row>
    <row r="3070" spans="10:14">
      <c r="J3070" s="1" t="s">
        <v>66</v>
      </c>
      <c r="K3070" s="20" t="str">
        <f>TEXT(J3070,"YYYY")</f>
        <v>2019</v>
      </c>
      <c r="L3070" s="1">
        <f>H3070-(TEXT(I3070,"YYYY")-TEXT(J3070,"YYYY"))</f>
        <v>119</v>
      </c>
      <c r="M3070" s="1" t="s">
        <v>79</v>
      </c>
      <c r="N3070" s="20" t="s">
        <v>53</v>
      </c>
    </row>
    <row r="3071" spans="10:14">
      <c r="J3071" s="1" t="s">
        <v>669</v>
      </c>
      <c r="K3071" s="20" t="str">
        <f>TEXT(J3071,"YYYY")</f>
        <v>2019</v>
      </c>
      <c r="L3071" s="1">
        <f>H3071-(TEXT(I3071,"YYYY")-TEXT(J3071,"YYYY"))</f>
        <v>119</v>
      </c>
      <c r="M3071" s="1" t="s">
        <v>79</v>
      </c>
      <c r="N3071" s="20" t="s">
        <v>53</v>
      </c>
    </row>
    <row r="3072" spans="10:14">
      <c r="J3072" s="1" t="s">
        <v>459</v>
      </c>
      <c r="K3072" s="20" t="str">
        <f>TEXT(J3072,"YYYY")</f>
        <v>2019</v>
      </c>
      <c r="L3072" s="1">
        <f>H3072-(TEXT(I3072,"YYYY")-TEXT(J3072,"YYYY"))</f>
        <v>119</v>
      </c>
      <c r="M3072" s="1" t="s">
        <v>79</v>
      </c>
      <c r="N3072" s="20" t="s">
        <v>53</v>
      </c>
    </row>
    <row r="3073" spans="10:14">
      <c r="J3073" s="1" t="s">
        <v>66</v>
      </c>
      <c r="K3073" s="20" t="str">
        <f>TEXT(J3073,"YYYY")</f>
        <v>2019</v>
      </c>
      <c r="L3073" s="1">
        <f>H3073-(TEXT(I3073,"YYYY")-TEXT(J3073,"YYYY"))</f>
        <v>119</v>
      </c>
      <c r="M3073" s="1" t="s">
        <v>60</v>
      </c>
      <c r="N3073" s="20" t="s">
        <v>53</v>
      </c>
    </row>
    <row r="3074" spans="10:14">
      <c r="J3074" s="1" t="s">
        <v>726</v>
      </c>
      <c r="K3074" s="20" t="str">
        <f>TEXT(J3074,"YYYY")</f>
        <v>2019</v>
      </c>
      <c r="L3074" s="1">
        <f>H3074-(TEXT(I3074,"YYYY")-TEXT(J3074,"YYYY"))</f>
        <v>119</v>
      </c>
      <c r="M3074" s="1" t="s">
        <v>60</v>
      </c>
      <c r="N3074" s="20" t="s">
        <v>53</v>
      </c>
    </row>
    <row r="3075" spans="10:14">
      <c r="J3075" s="1" t="s">
        <v>3207</v>
      </c>
      <c r="K3075" s="20" t="str">
        <f>TEXT(J3075,"YYYY")</f>
        <v>2019</v>
      </c>
      <c r="L3075" s="1">
        <f>H3075-(TEXT(I3075,"YYYY")-TEXT(J3075,"YYYY"))</f>
        <v>119</v>
      </c>
      <c r="M3075" s="1" t="s">
        <v>60</v>
      </c>
      <c r="N3075" s="20" t="s">
        <v>53</v>
      </c>
    </row>
    <row r="3076" spans="10:14">
      <c r="J3076" s="1" t="s">
        <v>72</v>
      </c>
      <c r="K3076" s="20" t="str">
        <f>TEXT(J3076,"YYYY")</f>
        <v>2019</v>
      </c>
      <c r="L3076" s="1">
        <f>H3076-(TEXT(I3076,"YYYY")-TEXT(J3076,"YYYY"))</f>
        <v>119</v>
      </c>
      <c r="M3076" s="1" t="s">
        <v>79</v>
      </c>
      <c r="N3076" s="20" t="s">
        <v>53</v>
      </c>
    </row>
    <row r="3077" spans="10:14">
      <c r="J3077" s="1" t="s">
        <v>72</v>
      </c>
      <c r="K3077" s="20" t="str">
        <f>TEXT(J3077,"YYYY")</f>
        <v>2019</v>
      </c>
      <c r="L3077" s="1">
        <f>H3077-(TEXT(I3077,"YYYY")-TEXT(J3077,"YYYY"))</f>
        <v>119</v>
      </c>
      <c r="M3077" s="1" t="s">
        <v>60</v>
      </c>
      <c r="N3077" s="20" t="s">
        <v>53</v>
      </c>
    </row>
    <row r="3078" spans="10:14">
      <c r="J3078" s="1" t="s">
        <v>1328</v>
      </c>
      <c r="K3078" s="20" t="str">
        <f>TEXT(J3078,"YYYY")</f>
        <v>2019</v>
      </c>
      <c r="L3078" s="1">
        <f>H3078-(TEXT(I3078,"YYYY")-TEXT(J3078,"YYYY"))</f>
        <v>119</v>
      </c>
      <c r="M3078" s="1" t="s">
        <v>60</v>
      </c>
      <c r="N3078" s="20" t="s">
        <v>53</v>
      </c>
    </row>
    <row r="3079" spans="10:14">
      <c r="J3079" s="1" t="s">
        <v>532</v>
      </c>
      <c r="K3079" s="20" t="str">
        <f>TEXT(J3079,"YYYY")</f>
        <v>2019</v>
      </c>
      <c r="L3079" s="1">
        <f>H3079-(TEXT(I3079,"YYYY")-TEXT(J3079,"YYYY"))</f>
        <v>119</v>
      </c>
      <c r="M3079" s="1" t="s">
        <v>60</v>
      </c>
      <c r="N3079" s="20" t="s">
        <v>53</v>
      </c>
    </row>
    <row r="3080" spans="10:14">
      <c r="J3080" s="1" t="s">
        <v>1725</v>
      </c>
      <c r="K3080" s="20" t="str">
        <f>TEXT(J3080,"YYYY")</f>
        <v>2019</v>
      </c>
      <c r="L3080" s="1">
        <f>H3080-(TEXT(I3080,"YYYY")-TEXT(J3080,"YYYY"))</f>
        <v>119</v>
      </c>
      <c r="M3080" s="1" t="s">
        <v>60</v>
      </c>
      <c r="N3080" s="20" t="s">
        <v>53</v>
      </c>
    </row>
    <row r="3081" spans="10:14">
      <c r="J3081" s="1" t="s">
        <v>72</v>
      </c>
      <c r="K3081" s="20" t="str">
        <f>TEXT(J3081,"YYYY")</f>
        <v>2019</v>
      </c>
      <c r="L3081" s="1">
        <f>H3081-(TEXT(I3081,"YYYY")-TEXT(J3081,"YYYY"))</f>
        <v>119</v>
      </c>
      <c r="M3081" s="1" t="s">
        <v>60</v>
      </c>
      <c r="N3081" s="20" t="s">
        <v>53</v>
      </c>
    </row>
    <row r="3082" spans="10:14">
      <c r="J3082" s="1" t="s">
        <v>1524</v>
      </c>
      <c r="K3082" s="20" t="str">
        <f>TEXT(J3082,"YYYY")</f>
        <v>2019</v>
      </c>
      <c r="L3082" s="1">
        <f>H3082-(TEXT(I3082,"YYYY")-TEXT(J3082,"YYYY"))</f>
        <v>119</v>
      </c>
      <c r="M3082" s="1" t="s">
        <v>60</v>
      </c>
      <c r="N3082" s="20" t="s">
        <v>53</v>
      </c>
    </row>
    <row r="3083" spans="10:14">
      <c r="J3083" s="1" t="s">
        <v>532</v>
      </c>
      <c r="K3083" s="20" t="str">
        <f>TEXT(J3083,"YYYY")</f>
        <v>2019</v>
      </c>
      <c r="L3083" s="1">
        <f>H3083-(TEXT(I3083,"YYYY")-TEXT(J3083,"YYYY"))</f>
        <v>119</v>
      </c>
      <c r="M3083" s="1" t="s">
        <v>79</v>
      </c>
      <c r="N3083" s="20" t="s">
        <v>53</v>
      </c>
    </row>
    <row r="3084" spans="10:14">
      <c r="J3084" s="1" t="s">
        <v>3326</v>
      </c>
      <c r="K3084" s="20" t="str">
        <f>TEXT(J3084,"YYYY")</f>
        <v>2019</v>
      </c>
      <c r="L3084" s="1">
        <f>H3084-(TEXT(I3084,"YYYY")-TEXT(J3084,"YYYY"))</f>
        <v>119</v>
      </c>
      <c r="M3084" s="1" t="s">
        <v>60</v>
      </c>
      <c r="N3084" s="20" t="s">
        <v>53</v>
      </c>
    </row>
    <row r="3085" spans="10:14">
      <c r="J3085" s="1" t="s">
        <v>3802</v>
      </c>
      <c r="K3085" s="20" t="str">
        <f>TEXT(J3085,"YYYY")</f>
        <v>2019</v>
      </c>
      <c r="L3085" s="1">
        <f>H3085-(TEXT(I3085,"YYYY")-TEXT(J3085,"YYYY"))</f>
        <v>119</v>
      </c>
      <c r="M3085" s="1" t="s">
        <v>60</v>
      </c>
      <c r="N3085" s="20" t="s">
        <v>53</v>
      </c>
    </row>
    <row r="3086" spans="10:14">
      <c r="J3086" s="1" t="s">
        <v>3856</v>
      </c>
      <c r="K3086" s="20" t="str">
        <f>TEXT(J3086,"YYYY")</f>
        <v>2019</v>
      </c>
      <c r="L3086" s="1">
        <f>H3086-(TEXT(I3086,"YYYY")-TEXT(J3086,"YYYY"))</f>
        <v>119</v>
      </c>
      <c r="M3086" s="1" t="s">
        <v>60</v>
      </c>
      <c r="N3086" s="20" t="s">
        <v>53</v>
      </c>
    </row>
    <row r="3087" spans="10:14">
      <c r="J3087" s="1" t="s">
        <v>604</v>
      </c>
      <c r="K3087" s="20" t="str">
        <f>TEXT(J3087,"YYYY")</f>
        <v>2019</v>
      </c>
      <c r="L3087" s="1">
        <f>H3087-(TEXT(I3087,"YYYY")-TEXT(J3087,"YYYY"))</f>
        <v>119</v>
      </c>
      <c r="M3087" s="1" t="s">
        <v>60</v>
      </c>
      <c r="N3087" s="20" t="s">
        <v>53</v>
      </c>
    </row>
    <row r="3088" spans="10:14">
      <c r="J3088" s="1" t="s">
        <v>915</v>
      </c>
      <c r="K3088" s="20" t="str">
        <f>TEXT(J3088,"YYYY")</f>
        <v>2019</v>
      </c>
      <c r="L3088" s="1">
        <f>H3088-(TEXT(I3088,"YYYY")-TEXT(J3088,"YYYY"))</f>
        <v>119</v>
      </c>
      <c r="M3088" s="1" t="s">
        <v>79</v>
      </c>
      <c r="N3088" s="20" t="s">
        <v>53</v>
      </c>
    </row>
    <row r="3089" spans="10:14">
      <c r="J3089" s="1" t="s">
        <v>1524</v>
      </c>
      <c r="K3089" s="20" t="str">
        <f>TEXT(J3089,"YYYY")</f>
        <v>2019</v>
      </c>
      <c r="L3089" s="1">
        <f>H3089-(TEXT(I3089,"YYYY")-TEXT(J3089,"YYYY"))</f>
        <v>119</v>
      </c>
      <c r="M3089" s="1" t="s">
        <v>60</v>
      </c>
      <c r="N3089" s="20" t="s">
        <v>53</v>
      </c>
    </row>
    <row r="3090" spans="10:14">
      <c r="J3090" s="1" t="s">
        <v>72</v>
      </c>
      <c r="K3090" s="20" t="str">
        <f>TEXT(J3090,"YYYY")</f>
        <v>2019</v>
      </c>
      <c r="L3090" s="1">
        <f>H3090-(TEXT(I3090,"YYYY")-TEXT(J3090,"YYYY"))</f>
        <v>119</v>
      </c>
      <c r="M3090" s="1" t="s">
        <v>79</v>
      </c>
      <c r="N3090" s="20" t="s">
        <v>53</v>
      </c>
    </row>
    <row r="3091" spans="10:14">
      <c r="J3091" s="1" t="s">
        <v>459</v>
      </c>
      <c r="K3091" s="20" t="str">
        <f>TEXT(J3091,"YYYY")</f>
        <v>2019</v>
      </c>
      <c r="L3091" s="1">
        <f>H3091-(TEXT(I3091,"YYYY")-TEXT(J3091,"YYYY"))</f>
        <v>119</v>
      </c>
      <c r="M3091" s="1" t="s">
        <v>79</v>
      </c>
      <c r="N3091" s="20" t="s">
        <v>53</v>
      </c>
    </row>
    <row r="3092" spans="10:14">
      <c r="J3092" s="1" t="s">
        <v>3781</v>
      </c>
      <c r="K3092" s="20" t="str">
        <f>TEXT(J3092,"YYYY")</f>
        <v>2019</v>
      </c>
      <c r="L3092" s="1">
        <f>H3092-(TEXT(I3092,"YYYY")-TEXT(J3092,"YYYY"))</f>
        <v>119</v>
      </c>
      <c r="M3092" s="1" t="s">
        <v>79</v>
      </c>
      <c r="N3092" s="20" t="s">
        <v>53</v>
      </c>
    </row>
    <row r="3093" spans="10:14">
      <c r="J3093" s="1" t="s">
        <v>459</v>
      </c>
      <c r="K3093" s="20" t="str">
        <f>TEXT(J3093,"YYYY")</f>
        <v>2019</v>
      </c>
      <c r="L3093" s="1">
        <f>H3093-(TEXT(I3093,"YYYY")-TEXT(J3093,"YYYY"))</f>
        <v>119</v>
      </c>
      <c r="M3093" s="1" t="s">
        <v>79</v>
      </c>
      <c r="N3093" s="20" t="s">
        <v>53</v>
      </c>
    </row>
    <row r="3094" spans="10:14">
      <c r="J3094" s="1" t="s">
        <v>3957</v>
      </c>
      <c r="K3094" s="20" t="str">
        <f>TEXT(J3094,"YYYY")</f>
        <v>2019</v>
      </c>
      <c r="L3094" s="1">
        <f>H3094-(TEXT(I3094,"YYYY")-TEXT(J3094,"YYYY"))</f>
        <v>119</v>
      </c>
      <c r="M3094" s="1" t="s">
        <v>60</v>
      </c>
      <c r="N3094" s="20" t="s">
        <v>53</v>
      </c>
    </row>
    <row r="3095" spans="10:14">
      <c r="J3095" s="1" t="s">
        <v>3802</v>
      </c>
      <c r="K3095" s="20" t="str">
        <f>TEXT(J3095,"YYYY")</f>
        <v>2019</v>
      </c>
      <c r="L3095" s="1">
        <f>H3095-(TEXT(I3095,"YYYY")-TEXT(J3095,"YYYY"))</f>
        <v>119</v>
      </c>
      <c r="M3095" s="1" t="s">
        <v>79</v>
      </c>
      <c r="N3095" s="20" t="s">
        <v>53</v>
      </c>
    </row>
    <row r="3096" spans="10:14">
      <c r="J3096" s="1" t="s">
        <v>3802</v>
      </c>
      <c r="K3096" s="20" t="str">
        <f>TEXT(J3096,"YYYY")</f>
        <v>2019</v>
      </c>
      <c r="L3096" s="1">
        <f>H3096-(TEXT(I3096,"YYYY")-TEXT(J3096,"YYYY"))</f>
        <v>119</v>
      </c>
      <c r="M3096" s="1" t="s">
        <v>79</v>
      </c>
      <c r="N3096" s="20" t="s">
        <v>53</v>
      </c>
    </row>
    <row r="3097" spans="10:14">
      <c r="J3097" s="1" t="s">
        <v>72</v>
      </c>
      <c r="K3097" s="20" t="str">
        <f>TEXT(J3097,"YYYY")</f>
        <v>2019</v>
      </c>
      <c r="L3097" s="1">
        <f>H3097-(TEXT(I3097,"YYYY")-TEXT(J3097,"YYYY"))</f>
        <v>119</v>
      </c>
      <c r="M3097" s="1" t="s">
        <v>60</v>
      </c>
      <c r="N3097" s="20" t="s">
        <v>53</v>
      </c>
    </row>
    <row r="3098" spans="10:14">
      <c r="J3098" s="1" t="s">
        <v>3199</v>
      </c>
      <c r="K3098" s="20" t="str">
        <f>TEXT(J3098,"YYYY")</f>
        <v>2019</v>
      </c>
      <c r="L3098" s="1">
        <f>H3098-(TEXT(I3098,"YYYY")-TEXT(J3098,"YYYY"))</f>
        <v>119</v>
      </c>
      <c r="M3098" s="1" t="s">
        <v>60</v>
      </c>
      <c r="N3098" s="20" t="s">
        <v>53</v>
      </c>
    </row>
    <row r="3099" spans="10:14">
      <c r="J3099" s="1" t="s">
        <v>72</v>
      </c>
      <c r="K3099" s="20" t="str">
        <f>TEXT(J3099,"YYYY")</f>
        <v>2019</v>
      </c>
      <c r="L3099" s="1">
        <f>H3099-(TEXT(I3099,"YYYY")-TEXT(J3099,"YYYY"))</f>
        <v>119</v>
      </c>
      <c r="M3099" s="1" t="s">
        <v>60</v>
      </c>
      <c r="N3099" s="20" t="s">
        <v>53</v>
      </c>
    </row>
    <row r="3100" spans="10:14">
      <c r="J3100" s="1" t="s">
        <v>459</v>
      </c>
      <c r="K3100" s="20" t="str">
        <f>TEXT(J3100,"YYYY")</f>
        <v>2019</v>
      </c>
      <c r="L3100" s="1">
        <f>H3100-(TEXT(I3100,"YYYY")-TEXT(J3100,"YYYY"))</f>
        <v>119</v>
      </c>
      <c r="M3100" s="1" t="s">
        <v>79</v>
      </c>
      <c r="N3100" s="20" t="s">
        <v>53</v>
      </c>
    </row>
    <row r="3101" spans="10:14">
      <c r="J3101" s="1" t="s">
        <v>1370</v>
      </c>
      <c r="K3101" s="20" t="str">
        <f>TEXT(J3101,"YYYY")</f>
        <v>2019</v>
      </c>
      <c r="L3101" s="1">
        <f>H3101-(TEXT(I3101,"YYYY")-TEXT(J3101,"YYYY"))</f>
        <v>119</v>
      </c>
      <c r="M3101" s="1" t="s">
        <v>60</v>
      </c>
      <c r="N3101" s="20" t="s">
        <v>53</v>
      </c>
    </row>
    <row r="3102" spans="10:14">
      <c r="J3102" s="1" t="s">
        <v>1643</v>
      </c>
      <c r="K3102" s="20" t="str">
        <f>TEXT(J3102,"YYYY")</f>
        <v>2019</v>
      </c>
      <c r="L3102" s="1">
        <f>H3102-(TEXT(I3102,"YYYY")-TEXT(J3102,"YYYY"))</f>
        <v>119</v>
      </c>
      <c r="M3102" s="1" t="s">
        <v>60</v>
      </c>
      <c r="N3102" s="20" t="s">
        <v>53</v>
      </c>
    </row>
    <row r="3103" spans="10:14">
      <c r="J3103" s="1" t="s">
        <v>72</v>
      </c>
      <c r="K3103" s="20" t="str">
        <f>TEXT(J3103,"YYYY")</f>
        <v>2019</v>
      </c>
      <c r="L3103" s="1">
        <f>H3103-(TEXT(I3103,"YYYY")-TEXT(J3103,"YYYY"))</f>
        <v>119</v>
      </c>
      <c r="M3103" s="1" t="s">
        <v>79</v>
      </c>
      <c r="N3103" s="20" t="s">
        <v>53</v>
      </c>
    </row>
    <row r="3104" spans="10:14">
      <c r="J3104" s="1" t="s">
        <v>493</v>
      </c>
      <c r="K3104" s="20" t="str">
        <f>TEXT(J3104,"YYYY")</f>
        <v>2019</v>
      </c>
      <c r="L3104" s="1">
        <f>H3104-(TEXT(I3104,"YYYY")-TEXT(J3104,"YYYY"))</f>
        <v>119</v>
      </c>
      <c r="M3104" s="1" t="s">
        <v>60</v>
      </c>
      <c r="N3104" s="20" t="s">
        <v>53</v>
      </c>
    </row>
    <row r="3105" spans="10:14">
      <c r="J3105" s="1" t="s">
        <v>1110</v>
      </c>
      <c r="K3105" s="20" t="str">
        <f>TEXT(J3105,"YYYY")</f>
        <v>2019</v>
      </c>
      <c r="L3105" s="1">
        <f>H3105-(TEXT(I3105,"YYYY")-TEXT(J3105,"YYYY"))</f>
        <v>119</v>
      </c>
      <c r="M3105" s="1" t="s">
        <v>60</v>
      </c>
      <c r="N3105" s="20" t="s">
        <v>53</v>
      </c>
    </row>
    <row r="3106" spans="10:14">
      <c r="J3106" s="1" t="s">
        <v>3199</v>
      </c>
      <c r="K3106" s="20" t="str">
        <f>TEXT(J3106,"YYYY")</f>
        <v>2019</v>
      </c>
      <c r="L3106" s="1">
        <f>H3106-(TEXT(I3106,"YYYY")-TEXT(J3106,"YYYY"))</f>
        <v>119</v>
      </c>
      <c r="M3106" s="1" t="s">
        <v>60</v>
      </c>
      <c r="N3106" s="20" t="s">
        <v>53</v>
      </c>
    </row>
    <row r="3107" spans="10:14">
      <c r="J3107" s="1" t="s">
        <v>1265</v>
      </c>
      <c r="K3107" s="20" t="str">
        <f>TEXT(J3107,"YYYY")</f>
        <v>2019</v>
      </c>
      <c r="L3107" s="1">
        <f>H3107-(TEXT(I3107,"YYYY")-TEXT(J3107,"YYYY"))</f>
        <v>119</v>
      </c>
      <c r="M3107" s="1" t="s">
        <v>60</v>
      </c>
      <c r="N3107" s="20" t="s">
        <v>53</v>
      </c>
    </row>
    <row r="3108" spans="10:14">
      <c r="J3108" s="1" t="s">
        <v>3018</v>
      </c>
      <c r="K3108" s="20" t="str">
        <f>TEXT(J3108,"YYYY")</f>
        <v>2019</v>
      </c>
      <c r="L3108" s="1">
        <f>H3108-(TEXT(I3108,"YYYY")-TEXT(J3108,"YYYY"))</f>
        <v>119</v>
      </c>
      <c r="M3108" s="1" t="s">
        <v>60</v>
      </c>
      <c r="N3108" s="20" t="s">
        <v>53</v>
      </c>
    </row>
    <row r="3109" spans="10:14">
      <c r="J3109" s="1" t="s">
        <v>292</v>
      </c>
      <c r="K3109" s="20" t="str">
        <f>TEXT(J3109,"YYYY")</f>
        <v>2019</v>
      </c>
      <c r="L3109" s="1">
        <f>H3109-(TEXT(I3109,"YYYY")-TEXT(J3109,"YYYY"))</f>
        <v>119</v>
      </c>
      <c r="M3109" s="1" t="s">
        <v>79</v>
      </c>
      <c r="N3109" s="20" t="s">
        <v>53</v>
      </c>
    </row>
    <row r="3110" spans="10:14">
      <c r="J3110" s="1" t="s">
        <v>493</v>
      </c>
      <c r="K3110" s="20" t="str">
        <f>TEXT(J3110,"YYYY")</f>
        <v>2019</v>
      </c>
      <c r="L3110" s="1">
        <f>H3110-(TEXT(I3110,"YYYY")-TEXT(J3110,"YYYY"))</f>
        <v>119</v>
      </c>
      <c r="M3110" s="1" t="s">
        <v>60</v>
      </c>
      <c r="N3110" s="20" t="s">
        <v>53</v>
      </c>
    </row>
    <row r="3111" spans="10:14">
      <c r="J3111" s="1" t="s">
        <v>1214</v>
      </c>
      <c r="K3111" s="20" t="str">
        <f>TEXT(J3111,"YYYY")</f>
        <v>2019</v>
      </c>
      <c r="L3111" s="1">
        <f>H3111-(TEXT(I3111,"YYYY")-TEXT(J3111,"YYYY"))</f>
        <v>119</v>
      </c>
      <c r="M3111" s="1" t="s">
        <v>79</v>
      </c>
      <c r="N3111" s="20" t="s">
        <v>53</v>
      </c>
    </row>
    <row r="3112" spans="10:14">
      <c r="J3112" s="1" t="s">
        <v>1110</v>
      </c>
      <c r="K3112" s="20" t="str">
        <f>TEXT(J3112,"YYYY")</f>
        <v>2019</v>
      </c>
      <c r="L3112" s="1">
        <f>H3112-(TEXT(I3112,"YYYY")-TEXT(J3112,"YYYY"))</f>
        <v>119</v>
      </c>
      <c r="M3112" s="1" t="s">
        <v>60</v>
      </c>
      <c r="N3112" s="20" t="s">
        <v>53</v>
      </c>
    </row>
    <row r="3113" spans="10:14">
      <c r="J3113" s="1" t="s">
        <v>1079</v>
      </c>
      <c r="K3113" s="20" t="str">
        <f>TEXT(J3113,"YYYY")</f>
        <v>2019</v>
      </c>
      <c r="L3113" s="1">
        <f>H3113-(TEXT(I3113,"YYYY")-TEXT(J3113,"YYYY"))</f>
        <v>119</v>
      </c>
      <c r="M3113" s="1" t="s">
        <v>60</v>
      </c>
      <c r="N3113" s="20" t="s">
        <v>53</v>
      </c>
    </row>
    <row r="3114" spans="10:14">
      <c r="J3114" s="1" t="s">
        <v>1479</v>
      </c>
      <c r="K3114" s="20" t="str">
        <f>TEXT(J3114,"YYYY")</f>
        <v>2019</v>
      </c>
      <c r="L3114" s="1">
        <f>H3114-(TEXT(I3114,"YYYY")-TEXT(J3114,"YYYY"))</f>
        <v>119</v>
      </c>
      <c r="M3114" s="1" t="s">
        <v>60</v>
      </c>
      <c r="N3114" s="20" t="s">
        <v>53</v>
      </c>
    </row>
    <row r="3115" spans="10:14">
      <c r="J3115" s="1" t="s">
        <v>6589</v>
      </c>
      <c r="K3115" s="20" t="str">
        <f>TEXT(J3115,"YYYY")</f>
        <v>2019</v>
      </c>
      <c r="L3115" s="1">
        <f>H3115-(TEXT(I3115,"YYYY")-TEXT(J3115,"YYYY"))</f>
        <v>119</v>
      </c>
      <c r="M3115" s="1" t="s">
        <v>60</v>
      </c>
      <c r="N3115" s="20" t="s">
        <v>53</v>
      </c>
    </row>
    <row r="3116" spans="10:14">
      <c r="J3116" s="1" t="s">
        <v>604</v>
      </c>
      <c r="K3116" s="20" t="str">
        <f>TEXT(J3116,"YYYY")</f>
        <v>2019</v>
      </c>
      <c r="L3116" s="1">
        <f>H3116-(TEXT(I3116,"YYYY")-TEXT(J3116,"YYYY"))</f>
        <v>119</v>
      </c>
      <c r="M3116" s="1" t="s">
        <v>60</v>
      </c>
      <c r="N3116" s="20" t="s">
        <v>53</v>
      </c>
    </row>
    <row r="3117" spans="10:14">
      <c r="J3117" s="1" t="s">
        <v>1956</v>
      </c>
      <c r="K3117" s="20" t="str">
        <f>TEXT(J3117,"YYYY")</f>
        <v>2019</v>
      </c>
      <c r="L3117" s="1">
        <f>H3117-(TEXT(I3117,"YYYY")-TEXT(J3117,"YYYY"))</f>
        <v>119</v>
      </c>
      <c r="M3117" s="1" t="s">
        <v>60</v>
      </c>
      <c r="N3117" s="20" t="s">
        <v>53</v>
      </c>
    </row>
    <row r="3118" spans="10:14">
      <c r="J3118" s="1" t="s">
        <v>1174</v>
      </c>
      <c r="K3118" s="20" t="str">
        <f>TEXT(J3118,"YYYY")</f>
        <v>2019</v>
      </c>
      <c r="L3118" s="1">
        <f>H3118-(TEXT(I3118,"YYYY")-TEXT(J3118,"YYYY"))</f>
        <v>119</v>
      </c>
      <c r="M3118" s="1" t="s">
        <v>79</v>
      </c>
      <c r="N3118" s="20" t="s">
        <v>53</v>
      </c>
    </row>
    <row r="3119" spans="10:14">
      <c r="J3119" s="1" t="s">
        <v>3781</v>
      </c>
      <c r="K3119" s="20" t="str">
        <f>TEXT(J3119,"YYYY")</f>
        <v>2019</v>
      </c>
      <c r="L3119" s="1">
        <f>H3119-(TEXT(I3119,"YYYY")-TEXT(J3119,"YYYY"))</f>
        <v>119</v>
      </c>
      <c r="M3119" s="1" t="s">
        <v>60</v>
      </c>
      <c r="N3119" s="20" t="s">
        <v>53</v>
      </c>
    </row>
    <row r="3120" spans="10:14">
      <c r="J3120" s="1" t="s">
        <v>248</v>
      </c>
      <c r="K3120" s="20" t="str">
        <f>TEXT(J3120,"YYYY")</f>
        <v>2019</v>
      </c>
      <c r="L3120" s="1">
        <f>H3120-(TEXT(I3120,"YYYY")-TEXT(J3120,"YYYY"))</f>
        <v>119</v>
      </c>
      <c r="M3120" s="1" t="s">
        <v>60</v>
      </c>
      <c r="N3120" s="20" t="s">
        <v>53</v>
      </c>
    </row>
    <row r="3121" spans="10:14">
      <c r="J3121" s="1" t="s">
        <v>372</v>
      </c>
      <c r="K3121" s="20" t="str">
        <f>TEXT(J3121,"YYYY")</f>
        <v>2019</v>
      </c>
      <c r="L3121" s="1">
        <f>H3121-(TEXT(I3121,"YYYY")-TEXT(J3121,"YYYY"))</f>
        <v>119</v>
      </c>
      <c r="M3121" s="1" t="s">
        <v>60</v>
      </c>
      <c r="N3121" s="20" t="s">
        <v>53</v>
      </c>
    </row>
    <row r="3122" spans="10:14">
      <c r="J3122" s="1" t="s">
        <v>1190</v>
      </c>
      <c r="K3122" s="20" t="str">
        <f>TEXT(J3122,"YYYY")</f>
        <v>2019</v>
      </c>
      <c r="L3122" s="1">
        <f>H3122-(TEXT(I3122,"YYYY")-TEXT(J3122,"YYYY"))</f>
        <v>119</v>
      </c>
      <c r="M3122" s="1" t="s">
        <v>60</v>
      </c>
      <c r="N3122" s="20" t="s">
        <v>53</v>
      </c>
    </row>
    <row r="3123" spans="10:14">
      <c r="J3123" s="1" t="s">
        <v>7396</v>
      </c>
      <c r="K3123" s="20" t="str">
        <f>TEXT(J3123,"YYYY")</f>
        <v>2019</v>
      </c>
      <c r="L3123" s="1">
        <f>H3123-(TEXT(I3123,"YYYY")-TEXT(J3123,"YYYY"))</f>
        <v>119</v>
      </c>
      <c r="M3123" s="1" t="s">
        <v>60</v>
      </c>
      <c r="N3123" s="20" t="s">
        <v>53</v>
      </c>
    </row>
    <row r="3124" spans="10:14">
      <c r="J3124" s="1" t="s">
        <v>66</v>
      </c>
      <c r="K3124" s="20" t="str">
        <f>TEXT(J3124,"YYYY")</f>
        <v>2019</v>
      </c>
      <c r="L3124" s="1">
        <f>H3124-(TEXT(I3124,"YYYY")-TEXT(J3124,"YYYY"))</f>
        <v>119</v>
      </c>
      <c r="M3124" s="1" t="s">
        <v>60</v>
      </c>
      <c r="N3124" s="20" t="s">
        <v>53</v>
      </c>
    </row>
    <row r="3125" spans="10:14">
      <c r="J3125" s="1" t="s">
        <v>1190</v>
      </c>
      <c r="K3125" s="20" t="str">
        <f>TEXT(J3125,"YYYY")</f>
        <v>2019</v>
      </c>
      <c r="L3125" s="1">
        <f>H3125-(TEXT(I3125,"YYYY")-TEXT(J3125,"YYYY"))</f>
        <v>119</v>
      </c>
      <c r="M3125" s="1" t="s">
        <v>79</v>
      </c>
      <c r="N3125" s="20" t="s">
        <v>53</v>
      </c>
    </row>
    <row r="3126" spans="10:14">
      <c r="J3126" s="1" t="s">
        <v>3802</v>
      </c>
      <c r="K3126" s="20" t="str">
        <f>TEXT(J3126,"YYYY")</f>
        <v>2019</v>
      </c>
      <c r="L3126" s="1">
        <f>H3126-(TEXT(I3126,"YYYY")-TEXT(J3126,"YYYY"))</f>
        <v>119</v>
      </c>
      <c r="M3126" s="1" t="s">
        <v>79</v>
      </c>
      <c r="N3126" s="20" t="s">
        <v>53</v>
      </c>
    </row>
    <row r="3127" spans="10:14">
      <c r="J3127" s="1" t="s">
        <v>1524</v>
      </c>
      <c r="K3127" s="20" t="str">
        <f>TEXT(J3127,"YYYY")</f>
        <v>2019</v>
      </c>
      <c r="L3127" s="1">
        <f>H3127-(TEXT(I3127,"YYYY")-TEXT(J3127,"YYYY"))</f>
        <v>119</v>
      </c>
      <c r="M3127" s="1" t="s">
        <v>79</v>
      </c>
      <c r="N3127" s="20" t="s">
        <v>53</v>
      </c>
    </row>
    <row r="3128" spans="10:14">
      <c r="J3128" s="1" t="s">
        <v>212</v>
      </c>
      <c r="K3128" s="20" t="str">
        <f>TEXT(J3128,"YYYY")</f>
        <v>2019</v>
      </c>
      <c r="L3128" s="1">
        <f>H3128-(TEXT(I3128,"YYYY")-TEXT(J3128,"YYYY"))</f>
        <v>119</v>
      </c>
      <c r="M3128" s="1" t="s">
        <v>60</v>
      </c>
      <c r="N3128" s="20" t="s">
        <v>53</v>
      </c>
    </row>
    <row r="3129" spans="10:14">
      <c r="J3129" s="1" t="s">
        <v>709</v>
      </c>
      <c r="K3129" s="20" t="str">
        <f>TEXT(J3129,"YYYY")</f>
        <v>2019</v>
      </c>
      <c r="L3129" s="1">
        <f>H3129-(TEXT(I3129,"YYYY")-TEXT(J3129,"YYYY"))</f>
        <v>119</v>
      </c>
      <c r="M3129" s="1" t="s">
        <v>60</v>
      </c>
      <c r="N3129" s="20" t="s">
        <v>53</v>
      </c>
    </row>
    <row r="3130" spans="10:14">
      <c r="J3130" s="1" t="s">
        <v>459</v>
      </c>
      <c r="K3130" s="20" t="str">
        <f>TEXT(J3130,"YYYY")</f>
        <v>2019</v>
      </c>
      <c r="L3130" s="1">
        <f>H3130-(TEXT(I3130,"YYYY")-TEXT(J3130,"YYYY"))</f>
        <v>119</v>
      </c>
      <c r="M3130" s="1" t="s">
        <v>79</v>
      </c>
      <c r="N3130" s="20" t="s">
        <v>53</v>
      </c>
    </row>
    <row r="3131" spans="10:14">
      <c r="J3131" s="1" t="s">
        <v>66</v>
      </c>
      <c r="K3131" s="20" t="str">
        <f>TEXT(J3131,"YYYY")</f>
        <v>2019</v>
      </c>
      <c r="L3131" s="1">
        <f>H3131-(TEXT(I3131,"YYYY")-TEXT(J3131,"YYYY"))</f>
        <v>119</v>
      </c>
      <c r="M3131" s="1" t="s">
        <v>79</v>
      </c>
      <c r="N3131" s="20" t="s">
        <v>53</v>
      </c>
    </row>
    <row r="3132" spans="10:14">
      <c r="J3132" s="1" t="s">
        <v>877</v>
      </c>
      <c r="K3132" s="20" t="str">
        <f>TEXT(J3132,"YYYY")</f>
        <v>2019</v>
      </c>
      <c r="L3132" s="1">
        <f>H3132-(TEXT(I3132,"YYYY")-TEXT(J3132,"YYYY"))</f>
        <v>119</v>
      </c>
      <c r="M3132" s="1" t="s">
        <v>79</v>
      </c>
      <c r="N3132" s="20" t="s">
        <v>53</v>
      </c>
    </row>
    <row r="3133" spans="10:14">
      <c r="J3133" s="1" t="s">
        <v>759</v>
      </c>
      <c r="K3133" s="20" t="str">
        <f>TEXT(J3133,"YYYY")</f>
        <v>2019</v>
      </c>
      <c r="L3133" s="1">
        <f>H3133-(TEXT(I3133,"YYYY")-TEXT(J3133,"YYYY"))</f>
        <v>119</v>
      </c>
      <c r="M3133" s="1" t="s">
        <v>79</v>
      </c>
      <c r="N3133" s="20" t="s">
        <v>53</v>
      </c>
    </row>
    <row r="3134" spans="10:14">
      <c r="J3134" s="1" t="s">
        <v>7583</v>
      </c>
      <c r="K3134" s="20" t="str">
        <f>TEXT(J3134,"YYYY")</f>
        <v>2019</v>
      </c>
      <c r="L3134" s="1">
        <f>H3134-(TEXT(I3134,"YYYY")-TEXT(J3134,"YYYY"))</f>
        <v>119</v>
      </c>
      <c r="M3134" s="1" t="s">
        <v>60</v>
      </c>
      <c r="N3134" s="20" t="s">
        <v>53</v>
      </c>
    </row>
    <row r="3135" spans="10:14">
      <c r="J3135" s="1" t="s">
        <v>66</v>
      </c>
      <c r="K3135" s="20" t="str">
        <f>TEXT(J3135,"YYYY")</f>
        <v>2019</v>
      </c>
      <c r="L3135" s="1">
        <f>H3135-(TEXT(I3135,"YYYY")-TEXT(J3135,"YYYY"))</f>
        <v>119</v>
      </c>
      <c r="M3135" s="1" t="s">
        <v>60</v>
      </c>
      <c r="N3135" s="20" t="s">
        <v>53</v>
      </c>
    </row>
    <row r="3136" spans="10:14">
      <c r="J3136" s="1" t="s">
        <v>2299</v>
      </c>
      <c r="K3136" s="20" t="str">
        <f>TEXT(J3136,"YYYY")</f>
        <v>2019</v>
      </c>
      <c r="L3136" s="1">
        <f>H3136-(TEXT(I3136,"YYYY")-TEXT(J3136,"YYYY"))</f>
        <v>119</v>
      </c>
      <c r="M3136" s="1" t="s">
        <v>60</v>
      </c>
      <c r="N3136" s="20" t="s">
        <v>53</v>
      </c>
    </row>
    <row r="3137" spans="10:14">
      <c r="J3137" s="1" t="s">
        <v>267</v>
      </c>
      <c r="K3137" s="20" t="str">
        <f>TEXT(J3137,"YYYY")</f>
        <v>2019</v>
      </c>
      <c r="L3137" s="1">
        <f>H3137-(TEXT(I3137,"YYYY")-TEXT(J3137,"YYYY"))</f>
        <v>119</v>
      </c>
      <c r="M3137" s="1" t="s">
        <v>79</v>
      </c>
      <c r="N3137" s="20" t="s">
        <v>53</v>
      </c>
    </row>
    <row r="3138" spans="10:14">
      <c r="J3138" s="1" t="s">
        <v>3802</v>
      </c>
      <c r="K3138" s="20" t="str">
        <f>TEXT(J3138,"YYYY")</f>
        <v>2019</v>
      </c>
      <c r="L3138" s="1">
        <f>H3138-(TEXT(I3138,"YYYY")-TEXT(J3138,"YYYY"))</f>
        <v>119</v>
      </c>
      <c r="M3138" s="1" t="s">
        <v>60</v>
      </c>
      <c r="N3138" s="20" t="s">
        <v>53</v>
      </c>
    </row>
    <row r="3139" spans="10:14">
      <c r="J3139" s="1" t="s">
        <v>3802</v>
      </c>
      <c r="K3139" s="20" t="str">
        <f>TEXT(J3139,"YYYY")</f>
        <v>2019</v>
      </c>
      <c r="L3139" s="1">
        <f>H3139-(TEXT(I3139,"YYYY")-TEXT(J3139,"YYYY"))</f>
        <v>119</v>
      </c>
      <c r="M3139" s="1" t="s">
        <v>60</v>
      </c>
      <c r="N3139" s="20" t="s">
        <v>53</v>
      </c>
    </row>
    <row r="3140" spans="10:14">
      <c r="J3140" s="1" t="s">
        <v>517</v>
      </c>
      <c r="K3140" s="20" t="str">
        <f>TEXT(J3140,"YYYY")</f>
        <v>2019</v>
      </c>
      <c r="L3140" s="1">
        <f>H3140-(TEXT(I3140,"YYYY")-TEXT(J3140,"YYYY"))</f>
        <v>119</v>
      </c>
      <c r="M3140" s="1" t="s">
        <v>79</v>
      </c>
      <c r="N3140" s="20" t="s">
        <v>53</v>
      </c>
    </row>
    <row r="3141" spans="10:14">
      <c r="J3141" s="1" t="s">
        <v>1030</v>
      </c>
      <c r="K3141" s="20" t="str">
        <f>TEXT(J3141,"YYYY")</f>
        <v>2019</v>
      </c>
      <c r="L3141" s="1">
        <f>H3141-(TEXT(I3141,"YYYY")-TEXT(J3141,"YYYY"))</f>
        <v>119</v>
      </c>
      <c r="M3141" s="1" t="s">
        <v>79</v>
      </c>
      <c r="N3141" s="20" t="s">
        <v>53</v>
      </c>
    </row>
    <row r="3142" spans="10:14">
      <c r="J3142" s="1" t="s">
        <v>72</v>
      </c>
      <c r="K3142" s="20" t="str">
        <f>TEXT(J3142,"YYYY")</f>
        <v>2019</v>
      </c>
      <c r="L3142" s="1">
        <f>H3142-(TEXT(I3142,"YYYY")-TEXT(J3142,"YYYY"))</f>
        <v>119</v>
      </c>
      <c r="M3142" s="1" t="s">
        <v>60</v>
      </c>
      <c r="N3142" s="20" t="s">
        <v>53</v>
      </c>
    </row>
    <row r="3143" spans="10:14">
      <c r="J3143" s="1" t="s">
        <v>877</v>
      </c>
      <c r="K3143" s="20" t="str">
        <f>TEXT(J3143,"YYYY")</f>
        <v>2019</v>
      </c>
      <c r="L3143" s="1">
        <f>H3143-(TEXT(I3143,"YYYY")-TEXT(J3143,"YYYY"))</f>
        <v>119</v>
      </c>
      <c r="M3143" s="1" t="s">
        <v>79</v>
      </c>
      <c r="N3143" s="20" t="s">
        <v>53</v>
      </c>
    </row>
    <row r="3144" spans="10:14">
      <c r="J3144" s="1" t="s">
        <v>8067</v>
      </c>
      <c r="K3144" s="20" t="str">
        <f>TEXT(J3144,"YYYY")</f>
        <v>2019</v>
      </c>
      <c r="L3144" s="1">
        <f>H3144-(TEXT(I3144,"YYYY")-TEXT(J3144,"YYYY"))</f>
        <v>119</v>
      </c>
      <c r="M3144" s="1" t="s">
        <v>79</v>
      </c>
      <c r="N3144" s="20" t="s">
        <v>53</v>
      </c>
    </row>
    <row r="3145" spans="10:14">
      <c r="J3145" s="1" t="s">
        <v>459</v>
      </c>
      <c r="K3145" s="20" t="str">
        <f>TEXT(J3145,"YYYY")</f>
        <v>2019</v>
      </c>
      <c r="L3145" s="1">
        <f>H3145-(TEXT(I3145,"YYYY")-TEXT(J3145,"YYYY"))</f>
        <v>119</v>
      </c>
      <c r="M3145" s="1" t="s">
        <v>60</v>
      </c>
      <c r="N3145" s="20" t="s">
        <v>53</v>
      </c>
    </row>
    <row r="3146" spans="10:14">
      <c r="J3146" s="1" t="s">
        <v>1524</v>
      </c>
      <c r="K3146" s="20" t="str">
        <f>TEXT(J3146,"YYYY")</f>
        <v>2019</v>
      </c>
      <c r="L3146" s="1">
        <f>H3146-(TEXT(I3146,"YYYY")-TEXT(J3146,"YYYY"))</f>
        <v>119</v>
      </c>
      <c r="M3146" s="1" t="s">
        <v>79</v>
      </c>
      <c r="N3146" s="20" t="s">
        <v>53</v>
      </c>
    </row>
    <row r="3147" spans="10:14">
      <c r="J3147" s="1" t="s">
        <v>1288</v>
      </c>
      <c r="K3147" s="20" t="str">
        <f>TEXT(J3147,"YYYY")</f>
        <v>2019</v>
      </c>
      <c r="L3147" s="1">
        <f>H3147-(TEXT(I3147,"YYYY")-TEXT(J3147,"YYYY"))</f>
        <v>119</v>
      </c>
      <c r="M3147" s="1" t="s">
        <v>60</v>
      </c>
      <c r="N3147" s="20" t="s">
        <v>53</v>
      </c>
    </row>
    <row r="3148" spans="10:14">
      <c r="J3148" s="1" t="s">
        <v>66</v>
      </c>
      <c r="K3148" s="20" t="str">
        <f>TEXT(J3148,"YYYY")</f>
        <v>2019</v>
      </c>
      <c r="L3148" s="1">
        <f>H3148-(TEXT(I3148,"YYYY")-TEXT(J3148,"YYYY"))</f>
        <v>119</v>
      </c>
      <c r="M3148" s="1" t="s">
        <v>79</v>
      </c>
      <c r="N3148" s="20" t="s">
        <v>53</v>
      </c>
    </row>
    <row r="3149" spans="10:14">
      <c r="J3149" s="1" t="s">
        <v>72</v>
      </c>
      <c r="K3149" s="20" t="str">
        <f>TEXT(J3149,"YYYY")</f>
        <v>2019</v>
      </c>
      <c r="L3149" s="1">
        <f>H3149-(TEXT(I3149,"YYYY")-TEXT(J3149,"YYYY"))</f>
        <v>119</v>
      </c>
      <c r="M3149" s="1" t="s">
        <v>79</v>
      </c>
      <c r="N3149" s="20" t="s">
        <v>53</v>
      </c>
    </row>
    <row r="3150" spans="10:14">
      <c r="J3150" s="1" t="s">
        <v>656</v>
      </c>
      <c r="K3150" s="20" t="str">
        <f>TEXT(J3150,"YYYY")</f>
        <v>2019</v>
      </c>
      <c r="L3150" s="1">
        <f>H3150-(TEXT(I3150,"YYYY")-TEXT(J3150,"YYYY"))</f>
        <v>119</v>
      </c>
      <c r="M3150" s="1" t="s">
        <v>60</v>
      </c>
      <c r="N3150" s="20" t="s">
        <v>53</v>
      </c>
    </row>
    <row r="3151" spans="10:14">
      <c r="J3151" s="1" t="s">
        <v>911</v>
      </c>
      <c r="K3151" s="20" t="str">
        <f>TEXT(J3151,"YYYY")</f>
        <v>2019</v>
      </c>
      <c r="L3151" s="1">
        <f>H3151-(TEXT(I3151,"YYYY")-TEXT(J3151,"YYYY"))</f>
        <v>119</v>
      </c>
      <c r="M3151" s="1" t="s">
        <v>79</v>
      </c>
      <c r="N3151" s="20" t="s">
        <v>53</v>
      </c>
    </row>
    <row r="3152" spans="10:14">
      <c r="J3152" s="1" t="s">
        <v>72</v>
      </c>
      <c r="K3152" s="20" t="str">
        <f>TEXT(J3152,"YYYY")</f>
        <v>2019</v>
      </c>
      <c r="L3152" s="1">
        <f>H3152-(TEXT(I3152,"YYYY")-TEXT(J3152,"YYYY"))</f>
        <v>119</v>
      </c>
      <c r="M3152" s="1" t="s">
        <v>60</v>
      </c>
      <c r="N3152" s="20" t="s">
        <v>53</v>
      </c>
    </row>
    <row r="3153" spans="10:14">
      <c r="J3153" s="1" t="s">
        <v>517</v>
      </c>
      <c r="K3153" s="20" t="str">
        <f>TEXT(J3153,"YYYY")</f>
        <v>2019</v>
      </c>
      <c r="L3153" s="1">
        <f>H3153-(TEXT(I3153,"YYYY")-TEXT(J3153,"YYYY"))</f>
        <v>119</v>
      </c>
      <c r="M3153" s="1" t="s">
        <v>60</v>
      </c>
      <c r="N3153" s="20" t="s">
        <v>53</v>
      </c>
    </row>
    <row r="3154" spans="10:14">
      <c r="J3154" s="1" t="s">
        <v>267</v>
      </c>
      <c r="K3154" s="20" t="str">
        <f>TEXT(J3154,"YYYY")</f>
        <v>2019</v>
      </c>
      <c r="L3154" s="1">
        <f>H3154-(TEXT(I3154,"YYYY")-TEXT(J3154,"YYYY"))</f>
        <v>119</v>
      </c>
      <c r="M3154" s="1" t="s">
        <v>60</v>
      </c>
      <c r="N3154" s="20" t="s">
        <v>53</v>
      </c>
    </row>
    <row r="3155" spans="10:14">
      <c r="J3155" s="1" t="s">
        <v>517</v>
      </c>
      <c r="K3155" s="20" t="str">
        <f>TEXT(J3155,"YYYY")</f>
        <v>2019</v>
      </c>
      <c r="L3155" s="1">
        <f>H3155-(TEXT(I3155,"YYYY")-TEXT(J3155,"YYYY"))</f>
        <v>119</v>
      </c>
      <c r="M3155" s="1" t="s">
        <v>60</v>
      </c>
      <c r="N3155" s="20" t="s">
        <v>53</v>
      </c>
    </row>
    <row r="3156" spans="10:14">
      <c r="J3156" s="1" t="s">
        <v>517</v>
      </c>
      <c r="K3156" s="20" t="str">
        <f>TEXT(J3156,"YYYY")</f>
        <v>2019</v>
      </c>
      <c r="L3156" s="1">
        <f>H3156-(TEXT(I3156,"YYYY")-TEXT(J3156,"YYYY"))</f>
        <v>119</v>
      </c>
      <c r="M3156" s="1" t="s">
        <v>60</v>
      </c>
      <c r="N3156" s="20" t="s">
        <v>53</v>
      </c>
    </row>
    <row r="3157" spans="10:14">
      <c r="J3157" s="1" t="s">
        <v>1174</v>
      </c>
      <c r="K3157" s="20" t="str">
        <f>TEXT(J3157,"YYYY")</f>
        <v>2019</v>
      </c>
      <c r="L3157" s="1">
        <f>H3157-(TEXT(I3157,"YYYY")-TEXT(J3157,"YYYY"))</f>
        <v>119</v>
      </c>
      <c r="M3157" s="1" t="s">
        <v>79</v>
      </c>
      <c r="N3157" s="20" t="s">
        <v>53</v>
      </c>
    </row>
    <row r="3158" spans="10:14">
      <c r="J3158" s="1" t="s">
        <v>3781</v>
      </c>
      <c r="K3158" s="20" t="str">
        <f>TEXT(J3158,"YYYY")</f>
        <v>2019</v>
      </c>
      <c r="L3158" s="1">
        <f>H3158-(TEXT(I3158,"YYYY")-TEXT(J3158,"YYYY"))</f>
        <v>119</v>
      </c>
      <c r="M3158" s="1" t="s">
        <v>79</v>
      </c>
      <c r="N3158" s="20" t="s">
        <v>53</v>
      </c>
    </row>
    <row r="3159" spans="10:14">
      <c r="J3159" s="1" t="s">
        <v>5844</v>
      </c>
      <c r="K3159" s="20" t="str">
        <f>TEXT(J3159,"YYYY")</f>
        <v>2019</v>
      </c>
      <c r="L3159" s="1">
        <f>H3159-(TEXT(I3159,"YYYY")-TEXT(J3159,"YYYY"))</f>
        <v>119</v>
      </c>
      <c r="M3159" s="1" t="s">
        <v>79</v>
      </c>
      <c r="N3159" s="20" t="s">
        <v>53</v>
      </c>
    </row>
    <row r="3160" spans="10:14">
      <c r="J3160" s="1" t="s">
        <v>517</v>
      </c>
      <c r="K3160" s="20" t="str">
        <f>TEXT(J3160,"YYYY")</f>
        <v>2019</v>
      </c>
      <c r="L3160" s="1">
        <f>H3160-(TEXT(I3160,"YYYY")-TEXT(J3160,"YYYY"))</f>
        <v>119</v>
      </c>
      <c r="M3160" s="1" t="s">
        <v>79</v>
      </c>
      <c r="N3160" s="20" t="s">
        <v>53</v>
      </c>
    </row>
    <row r="3161" spans="10:14">
      <c r="J3161" s="1" t="s">
        <v>248</v>
      </c>
      <c r="K3161" s="20" t="str">
        <f>TEXT(J3161,"YYYY")</f>
        <v>2019</v>
      </c>
      <c r="L3161" s="1">
        <f>H3161-(TEXT(I3161,"YYYY")-TEXT(J3161,"YYYY"))</f>
        <v>119</v>
      </c>
      <c r="M3161" s="1" t="s">
        <v>60</v>
      </c>
      <c r="N3161" s="20" t="s">
        <v>53</v>
      </c>
    </row>
    <row r="3162" spans="10:14">
      <c r="J3162" s="1" t="s">
        <v>877</v>
      </c>
      <c r="K3162" s="20" t="str">
        <f>TEXT(J3162,"YYYY")</f>
        <v>2019</v>
      </c>
      <c r="L3162" s="1">
        <f>H3162-(TEXT(I3162,"YYYY")-TEXT(J3162,"YYYY"))</f>
        <v>119</v>
      </c>
      <c r="M3162" s="1" t="s">
        <v>79</v>
      </c>
      <c r="N3162" s="20" t="s">
        <v>53</v>
      </c>
    </row>
    <row r="3163" spans="10:14">
      <c r="J3163" s="1" t="s">
        <v>1524</v>
      </c>
      <c r="K3163" s="20" t="str">
        <f>TEXT(J3163,"YYYY")</f>
        <v>2019</v>
      </c>
      <c r="L3163" s="1">
        <f>H3163-(TEXT(I3163,"YYYY")-TEXT(J3163,"YYYY"))</f>
        <v>119</v>
      </c>
      <c r="M3163" s="1" t="s">
        <v>60</v>
      </c>
      <c r="N3163" s="20" t="s">
        <v>53</v>
      </c>
    </row>
    <row r="3164" spans="10:14">
      <c r="J3164" s="1" t="s">
        <v>532</v>
      </c>
      <c r="K3164" s="20" t="str">
        <f>TEXT(J3164,"YYYY")</f>
        <v>2019</v>
      </c>
      <c r="L3164" s="1">
        <f>H3164-(TEXT(I3164,"YYYY")-TEXT(J3164,"YYYY"))</f>
        <v>119</v>
      </c>
      <c r="M3164" s="1" t="s">
        <v>79</v>
      </c>
      <c r="N3164" s="20" t="s">
        <v>53</v>
      </c>
    </row>
    <row r="3165" spans="10:14">
      <c r="J3165" s="1" t="s">
        <v>604</v>
      </c>
      <c r="K3165" s="20" t="str">
        <f>TEXT(J3165,"YYYY")</f>
        <v>2019</v>
      </c>
      <c r="L3165" s="1">
        <f>H3165-(TEXT(I3165,"YYYY")-TEXT(J3165,"YYYY"))</f>
        <v>119</v>
      </c>
      <c r="M3165" s="1" t="s">
        <v>60</v>
      </c>
      <c r="N3165" s="20" t="s">
        <v>53</v>
      </c>
    </row>
    <row r="3166" spans="10:14">
      <c r="J3166" s="1" t="s">
        <v>212</v>
      </c>
      <c r="K3166" s="20" t="str">
        <f>TEXT(J3166,"YYYY")</f>
        <v>2019</v>
      </c>
      <c r="L3166" s="1">
        <f>H3166-(TEXT(I3166,"YYYY")-TEXT(J3166,"YYYY"))</f>
        <v>119</v>
      </c>
      <c r="M3166" s="1" t="s">
        <v>60</v>
      </c>
      <c r="N3166" s="20" t="s">
        <v>53</v>
      </c>
    </row>
    <row r="3167" spans="10:14">
      <c r="J3167" s="1" t="s">
        <v>459</v>
      </c>
      <c r="K3167" s="20" t="str">
        <f>TEXT(J3167,"YYYY")</f>
        <v>2019</v>
      </c>
      <c r="L3167" s="1">
        <f>H3167-(TEXT(I3167,"YYYY")-TEXT(J3167,"YYYY"))</f>
        <v>119</v>
      </c>
      <c r="M3167" s="1" t="s">
        <v>79</v>
      </c>
      <c r="N3167" s="20" t="s">
        <v>53</v>
      </c>
    </row>
    <row r="3168" spans="10:14">
      <c r="J3168" s="1" t="s">
        <v>459</v>
      </c>
      <c r="K3168" s="20" t="str">
        <f>TEXT(J3168,"YYYY")</f>
        <v>2019</v>
      </c>
      <c r="L3168" s="1">
        <f>H3168-(TEXT(I3168,"YYYY")-TEXT(J3168,"YYYY"))</f>
        <v>119</v>
      </c>
      <c r="M3168" s="1" t="s">
        <v>79</v>
      </c>
      <c r="N3168" s="20" t="s">
        <v>53</v>
      </c>
    </row>
    <row r="3169" spans="10:14">
      <c r="J3169" s="1" t="s">
        <v>517</v>
      </c>
      <c r="K3169" s="20" t="str">
        <f>TEXT(J3169,"YYYY")</f>
        <v>2019</v>
      </c>
      <c r="L3169" s="1">
        <f>H3169-(TEXT(I3169,"YYYY")-TEXT(J3169,"YYYY"))</f>
        <v>119</v>
      </c>
      <c r="M3169" s="1" t="s">
        <v>60</v>
      </c>
      <c r="N3169" s="20" t="s">
        <v>53</v>
      </c>
    </row>
    <row r="3170" spans="10:14">
      <c r="J3170" s="1" t="s">
        <v>1079</v>
      </c>
      <c r="K3170" s="20" t="str">
        <f>TEXT(J3170,"YYYY")</f>
        <v>2019</v>
      </c>
      <c r="L3170" s="1">
        <f>H3170-(TEXT(I3170,"YYYY")-TEXT(J3170,"YYYY"))</f>
        <v>119</v>
      </c>
      <c r="M3170" s="1" t="s">
        <v>79</v>
      </c>
      <c r="N3170" s="20" t="s">
        <v>53</v>
      </c>
    </row>
    <row r="3171" spans="10:14">
      <c r="J3171" s="1" t="s">
        <v>8687</v>
      </c>
      <c r="K3171" s="20" t="str">
        <f>TEXT(J3171,"YYYY")</f>
        <v>2019</v>
      </c>
      <c r="L3171" s="1">
        <f>H3171-(TEXT(I3171,"YYYY")-TEXT(J3171,"YYYY"))</f>
        <v>119</v>
      </c>
      <c r="M3171" s="1" t="s">
        <v>79</v>
      </c>
      <c r="N3171" s="20" t="s">
        <v>53</v>
      </c>
    </row>
    <row r="3172" spans="10:14">
      <c r="J3172" s="1" t="s">
        <v>517</v>
      </c>
      <c r="K3172" s="20" t="str">
        <f>TEXT(J3172,"YYYY")</f>
        <v>2019</v>
      </c>
      <c r="L3172" s="1">
        <f>H3172-(TEXT(I3172,"YYYY")-TEXT(J3172,"YYYY"))</f>
        <v>119</v>
      </c>
      <c r="M3172" s="1" t="s">
        <v>60</v>
      </c>
      <c r="N3172" s="20" t="s">
        <v>53</v>
      </c>
    </row>
    <row r="3173" spans="10:14">
      <c r="J3173" s="1" t="s">
        <v>877</v>
      </c>
      <c r="K3173" s="20" t="str">
        <f>TEXT(J3173,"YYYY")</f>
        <v>2019</v>
      </c>
      <c r="L3173" s="1">
        <f>H3173-(TEXT(I3173,"YYYY")-TEXT(J3173,"YYYY"))</f>
        <v>119</v>
      </c>
      <c r="M3173" s="1" t="s">
        <v>79</v>
      </c>
      <c r="N3173" s="20" t="s">
        <v>53</v>
      </c>
    </row>
    <row r="3174" spans="10:14">
      <c r="J3174" s="1" t="s">
        <v>248</v>
      </c>
      <c r="K3174" s="20" t="str">
        <f>TEXT(J3174,"YYYY")</f>
        <v>2019</v>
      </c>
      <c r="L3174" s="1">
        <f>H3174-(TEXT(I3174,"YYYY")-TEXT(J3174,"YYYY"))</f>
        <v>119</v>
      </c>
      <c r="M3174" s="1" t="s">
        <v>60</v>
      </c>
      <c r="N3174" s="20" t="s">
        <v>53</v>
      </c>
    </row>
    <row r="3175" spans="10:14">
      <c r="J3175" s="1" t="s">
        <v>267</v>
      </c>
      <c r="K3175" s="20" t="str">
        <f>TEXT(J3175,"YYYY")</f>
        <v>2019</v>
      </c>
      <c r="L3175" s="1">
        <f>H3175-(TEXT(I3175,"YYYY")-TEXT(J3175,"YYYY"))</f>
        <v>119</v>
      </c>
      <c r="M3175" s="1" t="s">
        <v>79</v>
      </c>
      <c r="N3175" s="20" t="s">
        <v>53</v>
      </c>
    </row>
    <row r="3176" spans="10:14">
      <c r="J3176" s="1" t="s">
        <v>877</v>
      </c>
      <c r="K3176" s="20" t="str">
        <f>TEXT(J3176,"YYYY")</f>
        <v>2019</v>
      </c>
      <c r="L3176" s="1">
        <f>H3176-(TEXT(I3176,"YYYY")-TEXT(J3176,"YYYY"))</f>
        <v>119</v>
      </c>
      <c r="M3176" s="1" t="s">
        <v>60</v>
      </c>
      <c r="N3176" s="20" t="s">
        <v>53</v>
      </c>
    </row>
    <row r="3177" spans="10:14">
      <c r="J3177" s="1" t="s">
        <v>1079</v>
      </c>
      <c r="K3177" s="20" t="str">
        <f>TEXT(J3177,"YYYY")</f>
        <v>2019</v>
      </c>
      <c r="L3177" s="1">
        <f>H3177-(TEXT(I3177,"YYYY")-TEXT(J3177,"YYYY"))</f>
        <v>119</v>
      </c>
      <c r="M3177" s="1" t="s">
        <v>60</v>
      </c>
      <c r="N3177" s="20" t="s">
        <v>53</v>
      </c>
    </row>
    <row r="3178" spans="10:14">
      <c r="J3178" s="1" t="s">
        <v>5844</v>
      </c>
      <c r="K3178" s="20" t="str">
        <f>TEXT(J3178,"YYYY")</f>
        <v>2019</v>
      </c>
      <c r="L3178" s="1">
        <f>H3178-(TEXT(I3178,"YYYY")-TEXT(J3178,"YYYY"))</f>
        <v>119</v>
      </c>
      <c r="M3178" s="1" t="s">
        <v>79</v>
      </c>
      <c r="N3178" s="20" t="s">
        <v>53</v>
      </c>
    </row>
    <row r="3179" spans="10:14">
      <c r="J3179" s="1" t="s">
        <v>604</v>
      </c>
      <c r="K3179" s="20" t="str">
        <f>TEXT(J3179,"YYYY")</f>
        <v>2019</v>
      </c>
      <c r="L3179" s="1">
        <f>H3179-(TEXT(I3179,"YYYY")-TEXT(J3179,"YYYY"))</f>
        <v>119</v>
      </c>
      <c r="M3179" s="1" t="s">
        <v>79</v>
      </c>
      <c r="N3179" s="20" t="s">
        <v>53</v>
      </c>
    </row>
    <row r="3180" spans="10:14">
      <c r="J3180" s="1" t="s">
        <v>1079</v>
      </c>
      <c r="K3180" s="20" t="str">
        <f>TEXT(J3180,"YYYY")</f>
        <v>2019</v>
      </c>
      <c r="L3180" s="1">
        <f>H3180-(TEXT(I3180,"YYYY")-TEXT(J3180,"YYYY"))</f>
        <v>119</v>
      </c>
      <c r="M3180" s="1" t="s">
        <v>79</v>
      </c>
      <c r="N3180" s="20" t="s">
        <v>53</v>
      </c>
    </row>
    <row r="3181" spans="10:14">
      <c r="J3181" s="1" t="s">
        <v>903</v>
      </c>
      <c r="K3181" s="20" t="str">
        <f>TEXT(J3181,"YYYY")</f>
        <v>2019</v>
      </c>
      <c r="L3181" s="1">
        <f>H3181-(TEXT(I3181,"YYYY")-TEXT(J3181,"YYYY"))</f>
        <v>119</v>
      </c>
      <c r="M3181" s="1" t="s">
        <v>79</v>
      </c>
      <c r="N3181" s="20" t="s">
        <v>53</v>
      </c>
    </row>
    <row r="3182" spans="10:14">
      <c r="J3182" s="1" t="s">
        <v>3802</v>
      </c>
      <c r="K3182" s="20" t="str">
        <f>TEXT(J3182,"YYYY")</f>
        <v>2019</v>
      </c>
      <c r="L3182" s="1">
        <f>H3182-(TEXT(I3182,"YYYY")-TEXT(J3182,"YYYY"))</f>
        <v>119</v>
      </c>
      <c r="M3182" s="1" t="s">
        <v>79</v>
      </c>
      <c r="N3182" s="20" t="s">
        <v>53</v>
      </c>
    </row>
    <row r="3183" spans="10:14">
      <c r="J3183" s="1" t="s">
        <v>903</v>
      </c>
      <c r="K3183" s="20" t="str">
        <f>TEXT(J3183,"YYYY")</f>
        <v>2019</v>
      </c>
      <c r="L3183" s="1">
        <f>H3183-(TEXT(I3183,"YYYY")-TEXT(J3183,"YYYY"))</f>
        <v>119</v>
      </c>
      <c r="M3183" s="1" t="s">
        <v>60</v>
      </c>
      <c r="N3183" s="20" t="s">
        <v>53</v>
      </c>
    </row>
    <row r="3184" spans="10:14">
      <c r="J3184" s="1" t="s">
        <v>604</v>
      </c>
      <c r="K3184" s="20" t="str">
        <f>TEXT(J3184,"YYYY")</f>
        <v>2019</v>
      </c>
      <c r="L3184" s="1">
        <f>H3184-(TEXT(I3184,"YYYY")-TEXT(J3184,"YYYY"))</f>
        <v>119</v>
      </c>
      <c r="M3184" s="1" t="s">
        <v>79</v>
      </c>
      <c r="N3184" s="20" t="s">
        <v>53</v>
      </c>
    </row>
    <row r="3185" spans="10:14">
      <c r="J3185" s="1" t="s">
        <v>709</v>
      </c>
      <c r="K3185" s="20" t="str">
        <f>TEXT(J3185,"YYYY")</f>
        <v>2019</v>
      </c>
      <c r="L3185" s="1">
        <f>H3185-(TEXT(I3185,"YYYY")-TEXT(J3185,"YYYY"))</f>
        <v>119</v>
      </c>
      <c r="M3185" s="1" t="s">
        <v>79</v>
      </c>
      <c r="N3185" s="20" t="s">
        <v>53</v>
      </c>
    </row>
    <row r="3186" spans="10:14">
      <c r="J3186" s="1" t="s">
        <v>10275</v>
      </c>
      <c r="K3186" s="20" t="str">
        <f>TEXT(J3186,"YYYY")</f>
        <v>2019</v>
      </c>
      <c r="L3186" s="1">
        <f>H3186-(TEXT(I3186,"YYYY")-TEXT(J3186,"YYYY"))</f>
        <v>119</v>
      </c>
      <c r="M3186" s="1" t="s">
        <v>60</v>
      </c>
      <c r="N3186" s="20" t="s">
        <v>53</v>
      </c>
    </row>
    <row r="3187" spans="10:14">
      <c r="J3187" s="1" t="s">
        <v>877</v>
      </c>
      <c r="K3187" s="20" t="str">
        <f>TEXT(J3187,"YYYY")</f>
        <v>2019</v>
      </c>
      <c r="L3187" s="1">
        <f>H3187-(TEXT(I3187,"YYYY")-TEXT(J3187,"YYYY"))</f>
        <v>119</v>
      </c>
      <c r="M3187" s="1" t="s">
        <v>60</v>
      </c>
      <c r="N3187" s="20" t="s">
        <v>53</v>
      </c>
    </row>
    <row r="3188" spans="10:14">
      <c r="J3188" s="1" t="s">
        <v>522</v>
      </c>
      <c r="K3188" s="20" t="str">
        <f>TEXT(J3188,"YYYY")</f>
        <v>2019</v>
      </c>
      <c r="L3188" s="1">
        <f>H3188-(TEXT(I3188,"YYYY")-TEXT(J3188,"YYYY"))</f>
        <v>119</v>
      </c>
      <c r="M3188" s="1" t="s">
        <v>79</v>
      </c>
      <c r="N3188" s="20" t="s">
        <v>53</v>
      </c>
    </row>
    <row r="3189" spans="10:14">
      <c r="J3189" s="1" t="s">
        <v>877</v>
      </c>
      <c r="K3189" s="20" t="str">
        <f>TEXT(J3189,"YYYY")</f>
        <v>2019</v>
      </c>
      <c r="L3189" s="1">
        <f>H3189-(TEXT(I3189,"YYYY")-TEXT(J3189,"YYYY"))</f>
        <v>119</v>
      </c>
      <c r="M3189" s="1" t="s">
        <v>79</v>
      </c>
      <c r="N3189" s="20" t="s">
        <v>53</v>
      </c>
    </row>
    <row r="3190" spans="10:14">
      <c r="J3190" s="1" t="s">
        <v>1288</v>
      </c>
      <c r="K3190" s="20" t="str">
        <f>TEXT(J3190,"YYYY")</f>
        <v>2019</v>
      </c>
      <c r="L3190" s="1">
        <f>H3190-(TEXT(I3190,"YYYY")-TEXT(J3190,"YYYY"))</f>
        <v>119</v>
      </c>
      <c r="M3190" s="1" t="s">
        <v>60</v>
      </c>
      <c r="N3190" s="20" t="s">
        <v>53</v>
      </c>
    </row>
    <row r="3191" spans="10:14">
      <c r="J3191" s="1" t="s">
        <v>10551</v>
      </c>
      <c r="K3191" s="20" t="str">
        <f>TEXT(J3191,"YYYY")</f>
        <v>2019</v>
      </c>
      <c r="L3191" s="1">
        <f>H3191-(TEXT(I3191,"YYYY")-TEXT(J3191,"YYYY"))</f>
        <v>119</v>
      </c>
      <c r="M3191" s="1" t="s">
        <v>60</v>
      </c>
      <c r="N3191" s="20" t="s">
        <v>53</v>
      </c>
    </row>
    <row r="3192" spans="10:14">
      <c r="J3192" s="1" t="s">
        <v>2572</v>
      </c>
      <c r="K3192" s="20" t="str">
        <f>TEXT(J3192,"YYYY")</f>
        <v>2019</v>
      </c>
      <c r="L3192" s="1">
        <f>H3192-(TEXT(I3192,"YYYY")-TEXT(J3192,"YYYY"))</f>
        <v>119</v>
      </c>
      <c r="M3192" s="1" t="s">
        <v>60</v>
      </c>
      <c r="N3192" s="20" t="s">
        <v>53</v>
      </c>
    </row>
    <row r="3193" spans="10:14">
      <c r="J3193" s="1" t="s">
        <v>10585</v>
      </c>
      <c r="K3193" s="20" t="str">
        <f>TEXT(J3193,"YYYY")</f>
        <v>2019</v>
      </c>
      <c r="L3193" s="1">
        <f>H3193-(TEXT(I3193,"YYYY")-TEXT(J3193,"YYYY"))</f>
        <v>119</v>
      </c>
      <c r="M3193" s="1" t="s">
        <v>60</v>
      </c>
      <c r="N3193" s="20" t="s">
        <v>53</v>
      </c>
    </row>
    <row r="3194" spans="10:14">
      <c r="J3194" s="1" t="s">
        <v>10275</v>
      </c>
      <c r="K3194" s="20" t="str">
        <f>TEXT(J3194,"YYYY")</f>
        <v>2019</v>
      </c>
      <c r="L3194" s="1">
        <f>H3194-(TEXT(I3194,"YYYY")-TEXT(J3194,"YYYY"))</f>
        <v>119</v>
      </c>
      <c r="M3194" s="1" t="s">
        <v>79</v>
      </c>
      <c r="N3194" s="20" t="s">
        <v>53</v>
      </c>
    </row>
    <row r="3195" spans="10:14">
      <c r="J3195" s="1" t="s">
        <v>1265</v>
      </c>
      <c r="K3195" s="20" t="str">
        <f>TEXT(J3195,"YYYY")</f>
        <v>2019</v>
      </c>
      <c r="L3195" s="1">
        <f>H3195-(TEXT(I3195,"YYYY")-TEXT(J3195,"YYYY"))</f>
        <v>119</v>
      </c>
      <c r="M3195" s="1" t="s">
        <v>60</v>
      </c>
      <c r="N3195" s="20" t="s">
        <v>53</v>
      </c>
    </row>
    <row r="3196" spans="10:14">
      <c r="J3196" s="1" t="s">
        <v>877</v>
      </c>
      <c r="K3196" s="20" t="str">
        <f>TEXT(J3196,"YYYY")</f>
        <v>2019</v>
      </c>
      <c r="L3196" s="1">
        <f>H3196-(TEXT(I3196,"YYYY")-TEXT(J3196,"YYYY"))</f>
        <v>119</v>
      </c>
      <c r="M3196" s="1" t="s">
        <v>60</v>
      </c>
      <c r="N3196" s="20" t="s">
        <v>53</v>
      </c>
    </row>
    <row r="3197" spans="10:14">
      <c r="J3197" s="1" t="s">
        <v>1179</v>
      </c>
      <c r="K3197" s="20" t="str">
        <f>TEXT(J3197,"YYYY")</f>
        <v>2019</v>
      </c>
      <c r="L3197" s="1">
        <f>H3197-(TEXT(I3197,"YYYY")-TEXT(J3197,"YYYY"))</f>
        <v>119</v>
      </c>
      <c r="M3197" s="1" t="s">
        <v>79</v>
      </c>
      <c r="N3197" s="20" t="s">
        <v>53</v>
      </c>
    </row>
    <row r="3198" spans="10:14">
      <c r="J3198" s="1" t="s">
        <v>3420</v>
      </c>
      <c r="K3198" s="20" t="str">
        <f>TEXT(J3198,"YYYY")</f>
        <v>2019</v>
      </c>
      <c r="L3198" s="1">
        <f>H3198-(TEXT(I3198,"YYYY")-TEXT(J3198,"YYYY"))</f>
        <v>119</v>
      </c>
      <c r="M3198" s="1" t="s">
        <v>60</v>
      </c>
      <c r="N3198" s="20" t="s">
        <v>53</v>
      </c>
    </row>
    <row r="3199" spans="10:14">
      <c r="J3199" s="1" t="s">
        <v>10699</v>
      </c>
      <c r="K3199" s="20" t="str">
        <f>TEXT(J3199,"YYYY")</f>
        <v>2019</v>
      </c>
      <c r="L3199" s="1">
        <f>H3199-(TEXT(I3199,"YYYY")-TEXT(J3199,"YYYY"))</f>
        <v>119</v>
      </c>
      <c r="M3199" s="1" t="s">
        <v>60</v>
      </c>
      <c r="N3199" s="20" t="s">
        <v>53</v>
      </c>
    </row>
    <row r="3200" spans="10:14">
      <c r="J3200" s="1" t="s">
        <v>10275</v>
      </c>
      <c r="K3200" s="20" t="str">
        <f>TEXT(J3200,"YYYY")</f>
        <v>2019</v>
      </c>
      <c r="L3200" s="1">
        <f>H3200-(TEXT(I3200,"YYYY")-TEXT(J3200,"YYYY"))</f>
        <v>119</v>
      </c>
      <c r="M3200" s="1" t="s">
        <v>79</v>
      </c>
      <c r="N3200" s="20" t="s">
        <v>53</v>
      </c>
    </row>
    <row r="3201" spans="10:14">
      <c r="J3201" s="1" t="s">
        <v>1265</v>
      </c>
      <c r="K3201" s="20" t="str">
        <f>TEXT(J3201,"YYYY")</f>
        <v>2019</v>
      </c>
      <c r="L3201" s="1">
        <f>H3201-(TEXT(I3201,"YYYY")-TEXT(J3201,"YYYY"))</f>
        <v>119</v>
      </c>
      <c r="M3201" s="1" t="s">
        <v>60</v>
      </c>
      <c r="N3201" s="20" t="s">
        <v>53</v>
      </c>
    </row>
    <row r="3202" spans="10:14">
      <c r="J3202" s="1" t="s">
        <v>1288</v>
      </c>
      <c r="K3202" s="20" t="str">
        <f>TEXT(J3202,"YYYY")</f>
        <v>2019</v>
      </c>
      <c r="L3202" s="1">
        <f>H3202-(TEXT(I3202,"YYYY")-TEXT(J3202,"YYYY"))</f>
        <v>119</v>
      </c>
      <c r="M3202" s="1" t="s">
        <v>60</v>
      </c>
      <c r="N3202" s="20" t="s">
        <v>53</v>
      </c>
    </row>
    <row r="3203" spans="10:14">
      <c r="J3203" s="1" t="s">
        <v>617</v>
      </c>
      <c r="K3203" s="20" t="str">
        <f>TEXT(J3203,"YYYY")</f>
        <v>2019</v>
      </c>
      <c r="L3203" s="1">
        <f>H3203-(TEXT(I3203,"YYYY")-TEXT(J3203,"YYYY"))</f>
        <v>119</v>
      </c>
      <c r="M3203" s="1" t="s">
        <v>79</v>
      </c>
      <c r="N3203" s="20" t="s">
        <v>53</v>
      </c>
    </row>
    <row r="3204" spans="10:14">
      <c r="J3204" s="1" t="s">
        <v>9600</v>
      </c>
      <c r="K3204" s="20" t="str">
        <f>TEXT(J3204,"YYYY")</f>
        <v>2019</v>
      </c>
      <c r="L3204" s="1">
        <f>H3204-(TEXT(I3204,"YYYY")-TEXT(J3204,"YYYY"))</f>
        <v>119</v>
      </c>
      <c r="M3204" s="1" t="s">
        <v>79</v>
      </c>
      <c r="N3204" s="20" t="s">
        <v>53</v>
      </c>
    </row>
    <row r="3205" spans="10:14">
      <c r="J3205" s="1" t="s">
        <v>309</v>
      </c>
      <c r="K3205" s="20" t="str">
        <f>TEXT(J3205,"YYYY")</f>
        <v>2019</v>
      </c>
      <c r="L3205" s="1">
        <f>H3205-(TEXT(I3205,"YYYY")-TEXT(J3205,"YYYY"))</f>
        <v>119</v>
      </c>
      <c r="M3205" s="1" t="s">
        <v>60</v>
      </c>
      <c r="N3205" s="20" t="s">
        <v>53</v>
      </c>
    </row>
    <row r="3206" spans="10:14">
      <c r="J3206" s="1" t="s">
        <v>517</v>
      </c>
      <c r="K3206" s="20" t="str">
        <f>TEXT(J3206,"YYYY")</f>
        <v>2019</v>
      </c>
      <c r="L3206" s="1">
        <f>H3206-(TEXT(I3206,"YYYY")-TEXT(J3206,"YYYY"))</f>
        <v>119</v>
      </c>
      <c r="M3206" s="1" t="s">
        <v>60</v>
      </c>
      <c r="N3206" s="20" t="s">
        <v>53</v>
      </c>
    </row>
    <row r="3207" spans="10:14">
      <c r="J3207" s="1" t="s">
        <v>709</v>
      </c>
      <c r="K3207" s="20" t="str">
        <f>TEXT(J3207,"YYYY")</f>
        <v>2019</v>
      </c>
      <c r="L3207" s="1">
        <f>H3207-(TEXT(I3207,"YYYY")-TEXT(J3207,"YYYY"))</f>
        <v>119</v>
      </c>
      <c r="M3207" s="1" t="s">
        <v>79</v>
      </c>
      <c r="N3207" s="20" t="s">
        <v>53</v>
      </c>
    </row>
    <row r="3208" spans="10:14">
      <c r="J3208" s="1" t="s">
        <v>1341</v>
      </c>
      <c r="K3208" s="20" t="str">
        <f>TEXT(J3208,"YYYY")</f>
        <v>2019</v>
      </c>
      <c r="L3208" s="1">
        <f>H3208-(TEXT(I3208,"YYYY")-TEXT(J3208,"YYYY"))</f>
        <v>119</v>
      </c>
      <c r="M3208" s="1" t="s">
        <v>79</v>
      </c>
      <c r="N3208" s="20" t="s">
        <v>53</v>
      </c>
    </row>
    <row r="3209" spans="10:14">
      <c r="J3209" s="1" t="s">
        <v>1725</v>
      </c>
      <c r="K3209" s="20" t="str">
        <f>TEXT(J3209,"YYYY")</f>
        <v>2019</v>
      </c>
      <c r="L3209" s="1">
        <f>H3209-(TEXT(I3209,"YYYY")-TEXT(J3209,"YYYY"))</f>
        <v>119</v>
      </c>
      <c r="M3209" s="1" t="s">
        <v>79</v>
      </c>
      <c r="N3209" s="20" t="s">
        <v>53</v>
      </c>
    </row>
    <row r="3210" spans="10:14">
      <c r="J3210" s="1" t="s">
        <v>10699</v>
      </c>
      <c r="K3210" s="20" t="str">
        <f>TEXT(J3210,"YYYY")</f>
        <v>2019</v>
      </c>
      <c r="L3210" s="1">
        <f>H3210-(TEXT(I3210,"YYYY")-TEXT(J3210,"YYYY"))</f>
        <v>119</v>
      </c>
      <c r="M3210" s="1" t="s">
        <v>60</v>
      </c>
      <c r="N3210" s="20" t="s">
        <v>53</v>
      </c>
    </row>
    <row r="3211" spans="10:14">
      <c r="J3211" s="1" t="s">
        <v>1265</v>
      </c>
      <c r="K3211" s="20" t="str">
        <f>TEXT(J3211,"YYYY")</f>
        <v>2019</v>
      </c>
      <c r="L3211" s="1">
        <f>H3211-(TEXT(I3211,"YYYY")-TEXT(J3211,"YYYY"))</f>
        <v>119</v>
      </c>
      <c r="M3211" s="1" t="s">
        <v>60</v>
      </c>
      <c r="N3211" s="20" t="s">
        <v>53</v>
      </c>
    </row>
    <row r="3212" spans="10:14">
      <c r="J3212" s="1" t="s">
        <v>1341</v>
      </c>
      <c r="K3212" s="20" t="str">
        <f>TEXT(J3212,"YYYY")</f>
        <v>2019</v>
      </c>
      <c r="L3212" s="1">
        <f>H3212-(TEXT(I3212,"YYYY")-TEXT(J3212,"YYYY"))</f>
        <v>119</v>
      </c>
      <c r="M3212" s="1" t="s">
        <v>79</v>
      </c>
      <c r="N3212" s="20" t="s">
        <v>53</v>
      </c>
    </row>
    <row r="3213" spans="10:14">
      <c r="J3213" s="1" t="s">
        <v>1265</v>
      </c>
      <c r="K3213" s="20" t="str">
        <f>TEXT(J3213,"YYYY")</f>
        <v>2019</v>
      </c>
      <c r="L3213" s="1">
        <f>H3213-(TEXT(I3213,"YYYY")-TEXT(J3213,"YYYY"))</f>
        <v>119</v>
      </c>
      <c r="M3213" s="1" t="s">
        <v>60</v>
      </c>
      <c r="N3213" s="20" t="s">
        <v>53</v>
      </c>
    </row>
    <row r="3214" spans="10:14">
      <c r="J3214" s="1" t="s">
        <v>758</v>
      </c>
      <c r="K3214" s="20" t="str">
        <f>TEXT(J3214,"YYYY")</f>
        <v>2019</v>
      </c>
      <c r="L3214" s="1">
        <f>H3214-(TEXT(I3214,"YYYY")-TEXT(J3214,"YYYY"))</f>
        <v>119</v>
      </c>
      <c r="M3214" s="1" t="s">
        <v>79</v>
      </c>
      <c r="N3214" s="20" t="s">
        <v>53</v>
      </c>
    </row>
    <row r="3215" spans="10:14">
      <c r="J3215" s="1" t="s">
        <v>1415</v>
      </c>
      <c r="K3215" s="20" t="str">
        <f>TEXT(J3215,"YYYY")</f>
        <v>2019</v>
      </c>
      <c r="L3215" s="1">
        <f>H3215-(TEXT(I3215,"YYYY")-TEXT(J3215,"YYYY"))</f>
        <v>119</v>
      </c>
      <c r="M3215" s="1" t="s">
        <v>60</v>
      </c>
      <c r="N3215" s="20" t="s">
        <v>53</v>
      </c>
    </row>
    <row r="3216" spans="10:14">
      <c r="J3216" s="1" t="s">
        <v>1130</v>
      </c>
      <c r="K3216" s="20" t="str">
        <f>TEXT(J3216,"YYYY")</f>
        <v>2019</v>
      </c>
      <c r="L3216" s="1">
        <f>H3216-(TEXT(I3216,"YYYY")-TEXT(J3216,"YYYY"))</f>
        <v>119</v>
      </c>
      <c r="M3216" s="1" t="s">
        <v>60</v>
      </c>
      <c r="N3216" s="20" t="s">
        <v>53</v>
      </c>
    </row>
    <row r="3217" spans="10:14">
      <c r="J3217" s="1" t="s">
        <v>459</v>
      </c>
      <c r="K3217" s="20" t="str">
        <f>TEXT(J3217,"YYYY")</f>
        <v>2019</v>
      </c>
      <c r="L3217" s="1">
        <f>H3217-(TEXT(I3217,"YYYY")-TEXT(J3217,"YYYY"))</f>
        <v>119</v>
      </c>
      <c r="M3217" s="1" t="s">
        <v>60</v>
      </c>
      <c r="N3217" s="20" t="s">
        <v>53</v>
      </c>
    </row>
    <row r="3218" spans="10:14">
      <c r="J3218" s="1" t="s">
        <v>11372</v>
      </c>
      <c r="K3218" s="20" t="str">
        <f>TEXT(J3218,"YYYY")</f>
        <v>2019</v>
      </c>
      <c r="L3218" s="1">
        <f>H3218-(TEXT(I3218,"YYYY")-TEXT(J3218,"YYYY"))</f>
        <v>119</v>
      </c>
      <c r="M3218" s="1" t="s">
        <v>79</v>
      </c>
      <c r="N3218" s="20" t="s">
        <v>53</v>
      </c>
    </row>
    <row r="3219" spans="10:14">
      <c r="J3219" s="1" t="s">
        <v>1442</v>
      </c>
      <c r="K3219" s="20" t="str">
        <f>TEXT(J3219,"YYYY")</f>
        <v>2019</v>
      </c>
      <c r="L3219" s="1">
        <f>H3219-(TEXT(I3219,"YYYY")-TEXT(J3219,"YYYY"))</f>
        <v>119</v>
      </c>
      <c r="M3219" s="1" t="s">
        <v>60</v>
      </c>
      <c r="N3219" s="20" t="s">
        <v>53</v>
      </c>
    </row>
    <row r="3220" spans="10:14">
      <c r="J3220" s="1" t="s">
        <v>11404</v>
      </c>
      <c r="K3220" s="20" t="str">
        <f>TEXT(J3220,"YYYY")</f>
        <v>2019</v>
      </c>
      <c r="L3220" s="1">
        <f>H3220-(TEXT(I3220,"YYYY")-TEXT(J3220,"YYYY"))</f>
        <v>119</v>
      </c>
      <c r="M3220" s="1" t="s">
        <v>79</v>
      </c>
      <c r="N3220" s="20" t="s">
        <v>53</v>
      </c>
    </row>
    <row r="3221" spans="10:14">
      <c r="J3221" s="1" t="s">
        <v>1903</v>
      </c>
      <c r="K3221" s="20" t="str">
        <f>TEXT(J3221,"YYYY")</f>
        <v>2019</v>
      </c>
      <c r="L3221" s="1">
        <f>H3221-(TEXT(I3221,"YYYY")-TEXT(J3221,"YYYY"))</f>
        <v>119</v>
      </c>
      <c r="M3221" s="1" t="s">
        <v>60</v>
      </c>
      <c r="N3221" s="20" t="s">
        <v>53</v>
      </c>
    </row>
    <row r="3222" spans="10:14">
      <c r="J3222" s="1" t="s">
        <v>11449</v>
      </c>
      <c r="K3222" s="20" t="str">
        <f>TEXT(J3222,"YYYY")</f>
        <v>2019</v>
      </c>
      <c r="L3222" s="1">
        <f>H3222-(TEXT(I3222,"YYYY")-TEXT(J3222,"YYYY"))</f>
        <v>119</v>
      </c>
      <c r="M3222" s="1" t="s">
        <v>79</v>
      </c>
      <c r="N3222" s="20" t="s">
        <v>53</v>
      </c>
    </row>
    <row r="3223" spans="10:14">
      <c r="J3223" s="1" t="s">
        <v>11368</v>
      </c>
      <c r="K3223" s="20" t="str">
        <f>TEXT(J3223,"YYYY")</f>
        <v>2019</v>
      </c>
      <c r="L3223" s="1">
        <f>H3223-(TEXT(I3223,"YYYY")-TEXT(J3223,"YYYY"))</f>
        <v>119</v>
      </c>
      <c r="M3223" s="1" t="s">
        <v>60</v>
      </c>
      <c r="N3223" s="20" t="s">
        <v>53</v>
      </c>
    </row>
    <row r="3224" spans="10:14">
      <c r="J3224" s="1" t="s">
        <v>1442</v>
      </c>
      <c r="K3224" s="20" t="str">
        <f>TEXT(J3224,"YYYY")</f>
        <v>2019</v>
      </c>
      <c r="L3224" s="1">
        <f>H3224-(TEXT(I3224,"YYYY")-TEXT(J3224,"YYYY"))</f>
        <v>119</v>
      </c>
      <c r="M3224" s="1" t="s">
        <v>79</v>
      </c>
      <c r="N3224" s="20" t="s">
        <v>53</v>
      </c>
    </row>
    <row r="3225" spans="10:14">
      <c r="J3225" s="1" t="s">
        <v>11631</v>
      </c>
      <c r="K3225" s="20" t="str">
        <f>TEXT(J3225,"YYYY")</f>
        <v>2019</v>
      </c>
      <c r="L3225" s="1">
        <f>H3225-(TEXT(I3225,"YYYY")-TEXT(J3225,"YYYY"))</f>
        <v>119</v>
      </c>
      <c r="M3225" s="1" t="s">
        <v>60</v>
      </c>
      <c r="N3225" s="20" t="s">
        <v>53</v>
      </c>
    </row>
    <row r="3226" spans="10:14">
      <c r="J3226" s="1" t="s">
        <v>1699</v>
      </c>
      <c r="K3226" s="20" t="str">
        <f>TEXT(J3226,"YYYY")</f>
        <v>2019</v>
      </c>
      <c r="L3226" s="1">
        <f>H3226-(TEXT(I3226,"YYYY")-TEXT(J3226,"YYYY"))</f>
        <v>119</v>
      </c>
      <c r="M3226" s="1" t="s">
        <v>79</v>
      </c>
      <c r="N3226" s="20" t="s">
        <v>53</v>
      </c>
    </row>
    <row r="3227" spans="10:14">
      <c r="J3227" s="1" t="s">
        <v>1725</v>
      </c>
      <c r="K3227" s="20" t="str">
        <f>TEXT(J3227,"YYYY")</f>
        <v>2019</v>
      </c>
      <c r="L3227" s="1">
        <f>H3227-(TEXT(I3227,"YYYY")-TEXT(J3227,"YYYY"))</f>
        <v>119</v>
      </c>
      <c r="M3227" s="1" t="s">
        <v>60</v>
      </c>
      <c r="N3227" s="20" t="s">
        <v>53</v>
      </c>
    </row>
    <row r="3228" spans="10:14">
      <c r="J3228" s="1" t="s">
        <v>11368</v>
      </c>
      <c r="K3228" s="20" t="str">
        <f>TEXT(J3228,"YYYY")</f>
        <v>2019</v>
      </c>
      <c r="L3228" s="1">
        <f>H3228-(TEXT(I3228,"YYYY")-TEXT(J3228,"YYYY"))</f>
        <v>119</v>
      </c>
      <c r="M3228" s="1" t="s">
        <v>60</v>
      </c>
      <c r="N3228" s="20" t="s">
        <v>53</v>
      </c>
    </row>
    <row r="3229" spans="10:14">
      <c r="J3229" s="1" t="s">
        <v>1479</v>
      </c>
      <c r="K3229" s="20" t="str">
        <f>TEXT(J3229,"YYYY")</f>
        <v>2019</v>
      </c>
      <c r="L3229" s="1">
        <f>H3229-(TEXT(I3229,"YYYY")-TEXT(J3229,"YYYY"))</f>
        <v>119</v>
      </c>
      <c r="M3229" s="1" t="s">
        <v>60</v>
      </c>
      <c r="N3229" s="20" t="s">
        <v>53</v>
      </c>
    </row>
    <row r="3230" spans="10:14">
      <c r="J3230" s="1" t="s">
        <v>360</v>
      </c>
      <c r="K3230" s="20" t="str">
        <f>TEXT(J3230,"YYYY")</f>
        <v>2019</v>
      </c>
      <c r="L3230" s="1">
        <f>H3230-(TEXT(I3230,"YYYY")-TEXT(J3230,"YYYY"))</f>
        <v>119</v>
      </c>
      <c r="M3230" s="1" t="s">
        <v>79</v>
      </c>
      <c r="N3230" s="20" t="s">
        <v>53</v>
      </c>
    </row>
    <row r="3231" spans="10:14">
      <c r="J3231" s="1" t="s">
        <v>12085</v>
      </c>
      <c r="K3231" s="20" t="str">
        <f>TEXT(J3231,"YYYY")</f>
        <v>2019</v>
      </c>
      <c r="L3231" s="1">
        <f>H3231-(TEXT(I3231,"YYYY")-TEXT(J3231,"YYYY"))</f>
        <v>119</v>
      </c>
      <c r="M3231" s="1" t="s">
        <v>79</v>
      </c>
      <c r="N3231" s="20" t="s">
        <v>53</v>
      </c>
    </row>
    <row r="3232" spans="10:14">
      <c r="J3232" s="1" t="s">
        <v>12093</v>
      </c>
      <c r="K3232" s="20" t="str">
        <f>TEXT(J3232,"YYYY")</f>
        <v>2019</v>
      </c>
      <c r="L3232" s="1">
        <f>H3232-(TEXT(I3232,"YYYY")-TEXT(J3232,"YYYY"))</f>
        <v>119</v>
      </c>
      <c r="M3232" s="1" t="s">
        <v>79</v>
      </c>
      <c r="N3232" s="20" t="s">
        <v>53</v>
      </c>
    </row>
    <row r="3233" spans="10:14">
      <c r="J3233" s="1" t="s">
        <v>72</v>
      </c>
      <c r="K3233" s="20" t="str">
        <f>TEXT(J3233,"YYYY")</f>
        <v>2019</v>
      </c>
      <c r="L3233" s="1">
        <f>H3233-(TEXT(I3233,"YYYY")-TEXT(J3233,"YYYY"))</f>
        <v>119</v>
      </c>
      <c r="M3233" s="1" t="s">
        <v>60</v>
      </c>
      <c r="N3233" s="20" t="s">
        <v>53</v>
      </c>
    </row>
    <row r="3234" spans="10:14">
      <c r="J3234" s="1" t="s">
        <v>1643</v>
      </c>
      <c r="K3234" s="20" t="str">
        <f>TEXT(J3234,"YYYY")</f>
        <v>2019</v>
      </c>
      <c r="L3234" s="1">
        <f>H3234-(TEXT(I3234,"YYYY")-TEXT(J3234,"YYYY"))</f>
        <v>119</v>
      </c>
      <c r="M3234" s="1" t="s">
        <v>79</v>
      </c>
      <c r="N3234" s="20" t="s">
        <v>53</v>
      </c>
    </row>
    <row r="3235" spans="10:14">
      <c r="J3235" s="1" t="s">
        <v>1174</v>
      </c>
      <c r="K3235" s="20" t="str">
        <f>TEXT(J3235,"YYYY")</f>
        <v>2019</v>
      </c>
      <c r="L3235" s="1">
        <f>H3235-(TEXT(I3235,"YYYY")-TEXT(J3235,"YYYY"))</f>
        <v>119</v>
      </c>
      <c r="M3235" s="1" t="s">
        <v>60</v>
      </c>
      <c r="N3235" s="20" t="s">
        <v>53</v>
      </c>
    </row>
    <row r="3236" spans="10:14">
      <c r="J3236" s="1" t="s">
        <v>12313</v>
      </c>
      <c r="K3236" s="20" t="str">
        <f>TEXT(J3236,"YYYY")</f>
        <v>2019</v>
      </c>
      <c r="L3236" s="1">
        <f>H3236-(TEXT(I3236,"YYYY")-TEXT(J3236,"YYYY"))</f>
        <v>119</v>
      </c>
      <c r="M3236" s="1" t="s">
        <v>79</v>
      </c>
      <c r="N3236" s="20" t="s">
        <v>53</v>
      </c>
    </row>
    <row r="3237" spans="10:14">
      <c r="J3237" s="1" t="s">
        <v>12351</v>
      </c>
      <c r="K3237" s="20" t="str">
        <f>TEXT(J3237,"YYYY")</f>
        <v>2019</v>
      </c>
      <c r="L3237" s="1">
        <f>H3237-(TEXT(I3237,"YYYY")-TEXT(J3237,"YYYY"))</f>
        <v>119</v>
      </c>
      <c r="M3237" s="1" t="s">
        <v>60</v>
      </c>
      <c r="N3237" s="20" t="s">
        <v>53</v>
      </c>
    </row>
    <row r="3238" spans="10:14">
      <c r="J3238" s="1" t="s">
        <v>1308</v>
      </c>
      <c r="K3238" s="20" t="str">
        <f>TEXT(J3238,"YYYY")</f>
        <v>2019</v>
      </c>
      <c r="L3238" s="1">
        <f>H3238-(TEXT(I3238,"YYYY")-TEXT(J3238,"YYYY"))</f>
        <v>119</v>
      </c>
      <c r="M3238" s="1" t="s">
        <v>79</v>
      </c>
      <c r="N3238" s="20" t="s">
        <v>53</v>
      </c>
    </row>
    <row r="3239" spans="10:14">
      <c r="J3239" s="1" t="s">
        <v>1174</v>
      </c>
      <c r="K3239" s="20" t="str">
        <f>TEXT(J3239,"YYYY")</f>
        <v>2019</v>
      </c>
      <c r="L3239" s="1">
        <f>H3239-(TEXT(I3239,"YYYY")-TEXT(J3239,"YYYY"))</f>
        <v>119</v>
      </c>
      <c r="M3239" s="1" t="s">
        <v>79</v>
      </c>
      <c r="N3239" s="20" t="s">
        <v>54</v>
      </c>
    </row>
    <row r="3240" spans="10:14">
      <c r="J3240" s="1" t="s">
        <v>1022</v>
      </c>
      <c r="K3240" s="20" t="str">
        <f>TEXT(J3240,"YYYY")</f>
        <v>2019</v>
      </c>
      <c r="L3240" s="1">
        <f>H3240-(TEXT(I3240,"YYYY")-TEXT(J3240,"YYYY"))</f>
        <v>119</v>
      </c>
      <c r="M3240" s="1" t="s">
        <v>60</v>
      </c>
      <c r="N3240" s="20" t="s">
        <v>55</v>
      </c>
    </row>
    <row r="3241" spans="10:14">
      <c r="J3241" s="1" t="s">
        <v>1243</v>
      </c>
      <c r="K3241" s="20" t="str">
        <f>TEXT(J3241,"YYYY")</f>
        <v>2019</v>
      </c>
      <c r="L3241" s="1">
        <f>H3241-(TEXT(I3241,"YYYY")-TEXT(J3241,"YYYY"))</f>
        <v>119</v>
      </c>
      <c r="M3241" s="1" t="s">
        <v>60</v>
      </c>
      <c r="N3241" s="20" t="s">
        <v>55</v>
      </c>
    </row>
    <row r="3242" spans="10:14">
      <c r="J3242" s="1" t="s">
        <v>532</v>
      </c>
      <c r="K3242" s="20" t="str">
        <f>TEXT(J3242,"YYYY")</f>
        <v>2019</v>
      </c>
      <c r="L3242" s="1">
        <f>H3242-(TEXT(I3242,"YYYY")-TEXT(J3242,"YYYY"))</f>
        <v>119</v>
      </c>
      <c r="M3242" s="1" t="s">
        <v>79</v>
      </c>
      <c r="N3242" s="20" t="s">
        <v>55</v>
      </c>
    </row>
    <row r="3243" spans="10:14">
      <c r="J3243" s="1" t="s">
        <v>517</v>
      </c>
      <c r="K3243" s="20" t="str">
        <f>TEXT(J3243,"YYYY")</f>
        <v>2019</v>
      </c>
      <c r="L3243" s="1">
        <f>H3243-(TEXT(I3243,"YYYY")-TEXT(J3243,"YYYY"))</f>
        <v>119</v>
      </c>
      <c r="M3243" s="1" t="s">
        <v>60</v>
      </c>
      <c r="N3243" s="20" t="s">
        <v>55</v>
      </c>
    </row>
    <row r="3244" spans="10:14">
      <c r="J3244" s="1" t="s">
        <v>532</v>
      </c>
      <c r="K3244" s="20" t="str">
        <f>TEXT(J3244,"YYYY")</f>
        <v>2019</v>
      </c>
      <c r="L3244" s="1">
        <f>H3244-(TEXT(I3244,"YYYY")-TEXT(J3244,"YYYY"))</f>
        <v>119</v>
      </c>
      <c r="M3244" s="1" t="s">
        <v>60</v>
      </c>
      <c r="N3244" s="20" t="s">
        <v>55</v>
      </c>
    </row>
    <row r="3245" spans="10:14">
      <c r="J3245" s="1" t="s">
        <v>877</v>
      </c>
      <c r="K3245" s="20" t="str">
        <f>TEXT(J3245,"YYYY")</f>
        <v>2019</v>
      </c>
      <c r="L3245" s="1">
        <f>H3245-(TEXT(I3245,"YYYY")-TEXT(J3245,"YYYY"))</f>
        <v>119</v>
      </c>
      <c r="M3245" s="1" t="s">
        <v>79</v>
      </c>
      <c r="N3245" s="20" t="s">
        <v>55</v>
      </c>
    </row>
    <row r="3246" spans="10:14">
      <c r="J3246" s="1" t="s">
        <v>459</v>
      </c>
      <c r="K3246" s="20" t="str">
        <f>TEXT(J3246,"YYYY")</f>
        <v>2019</v>
      </c>
      <c r="L3246" s="1">
        <f>H3246-(TEXT(I3246,"YYYY")-TEXT(J3246,"YYYY"))</f>
        <v>119</v>
      </c>
      <c r="M3246" s="1" t="s">
        <v>79</v>
      </c>
      <c r="N3246" s="20" t="s">
        <v>55</v>
      </c>
    </row>
    <row r="3247" spans="10:14">
      <c r="J3247" s="1" t="s">
        <v>2299</v>
      </c>
      <c r="K3247" s="20" t="str">
        <f>TEXT(J3247,"YYYY")</f>
        <v>2019</v>
      </c>
      <c r="L3247" s="1">
        <f>H3247-(TEXT(I3247,"YYYY")-TEXT(J3247,"YYYY"))</f>
        <v>119</v>
      </c>
      <c r="M3247" s="1" t="s">
        <v>60</v>
      </c>
      <c r="N3247" s="20" t="s">
        <v>55</v>
      </c>
    </row>
    <row r="3248" spans="10:14">
      <c r="J3248" s="1" t="s">
        <v>1079</v>
      </c>
      <c r="K3248" s="20" t="str">
        <f>TEXT(J3248,"YYYY")</f>
        <v>2019</v>
      </c>
      <c r="L3248" s="1">
        <f>H3248-(TEXT(I3248,"YYYY")-TEXT(J3248,"YYYY"))</f>
        <v>119</v>
      </c>
      <c r="M3248" s="1" t="s">
        <v>60</v>
      </c>
      <c r="N3248" s="20" t="s">
        <v>55</v>
      </c>
    </row>
    <row r="3249" spans="10:15">
      <c r="J3249" s="1" t="s">
        <v>5294</v>
      </c>
      <c r="K3249" s="20" t="str">
        <f>TEXT(J3249,"YYYY")</f>
        <v>2020</v>
      </c>
      <c r="L3249" s="1">
        <f>H3249-(TEXT(I3249,"YYYY")-TEXT(J3249,"YYYY"))</f>
        <v>120</v>
      </c>
      <c r="M3249" s="1" t="s">
        <v>79</v>
      </c>
      <c r="N3249" s="20" t="s">
        <v>50</v>
      </c>
      <c r="O3249">
        <f>COUNTA(N3249:N3328)</f>
        <v>80</v>
      </c>
    </row>
    <row r="3250" spans="10:15">
      <c r="J3250" s="1" t="s">
        <v>5589</v>
      </c>
      <c r="K3250" s="20" t="str">
        <f>TEXT(J3250,"YYYY")</f>
        <v>2020</v>
      </c>
      <c r="L3250" s="1">
        <f>H3250-(TEXT(I3250,"YYYY")-TEXT(J3250,"YYYY"))</f>
        <v>120</v>
      </c>
      <c r="M3250" s="1" t="s">
        <v>79</v>
      </c>
      <c r="N3250" s="20" t="s">
        <v>50</v>
      </c>
    </row>
    <row r="3251" spans="10:15">
      <c r="J3251" s="1" t="s">
        <v>5710</v>
      </c>
      <c r="K3251" s="20" t="str">
        <f>TEXT(J3251,"YYYY")</f>
        <v>2020</v>
      </c>
      <c r="L3251" s="1">
        <f>H3251-(TEXT(I3251,"YYYY")-TEXT(J3251,"YYYY"))</f>
        <v>120</v>
      </c>
      <c r="M3251" s="1" t="s">
        <v>60</v>
      </c>
      <c r="N3251" s="20" t="s">
        <v>50</v>
      </c>
    </row>
    <row r="3252" spans="10:15">
      <c r="J3252" s="1" t="s">
        <v>5894</v>
      </c>
      <c r="K3252" s="20" t="str">
        <f>TEXT(J3252,"YYYY")</f>
        <v>2020</v>
      </c>
      <c r="L3252" s="1">
        <f>H3252-(TEXT(I3252,"YYYY")-TEXT(J3252,"YYYY"))</f>
        <v>120</v>
      </c>
      <c r="M3252" s="1" t="s">
        <v>60</v>
      </c>
      <c r="N3252" s="20" t="s">
        <v>50</v>
      </c>
    </row>
    <row r="3253" spans="10:15">
      <c r="J3253" s="1" t="s">
        <v>5894</v>
      </c>
      <c r="K3253" s="20" t="str">
        <f>TEXT(J3253,"YYYY")</f>
        <v>2020</v>
      </c>
      <c r="L3253" s="1">
        <f>H3253-(TEXT(I3253,"YYYY")-TEXT(J3253,"YYYY"))</f>
        <v>120</v>
      </c>
      <c r="M3253" s="1" t="s">
        <v>60</v>
      </c>
      <c r="N3253" s="20" t="s">
        <v>50</v>
      </c>
    </row>
    <row r="3254" spans="10:15">
      <c r="J3254" s="1" t="s">
        <v>5710</v>
      </c>
      <c r="K3254" s="20" t="str">
        <f>TEXT(J3254,"YYYY")</f>
        <v>2020</v>
      </c>
      <c r="L3254" s="1">
        <f>H3254-(TEXT(I3254,"YYYY")-TEXT(J3254,"YYYY"))</f>
        <v>120</v>
      </c>
      <c r="M3254" s="1" t="s">
        <v>60</v>
      </c>
      <c r="N3254" s="20" t="s">
        <v>50</v>
      </c>
    </row>
    <row r="3255" spans="10:15">
      <c r="J3255" s="1" t="s">
        <v>5894</v>
      </c>
      <c r="K3255" s="20" t="str">
        <f>TEXT(J3255,"YYYY")</f>
        <v>2020</v>
      </c>
      <c r="L3255" s="1">
        <f>H3255-(TEXT(I3255,"YYYY")-TEXT(J3255,"YYYY"))</f>
        <v>120</v>
      </c>
      <c r="M3255" s="1" t="s">
        <v>79</v>
      </c>
      <c r="N3255" s="20" t="s">
        <v>50</v>
      </c>
    </row>
    <row r="3256" spans="10:15">
      <c r="J3256" s="1" t="s">
        <v>5622</v>
      </c>
      <c r="K3256" s="20" t="str">
        <f>TEXT(J3256,"YYYY")</f>
        <v>2020</v>
      </c>
      <c r="L3256" s="1">
        <f>H3256-(TEXT(I3256,"YYYY")-TEXT(J3256,"YYYY"))</f>
        <v>120</v>
      </c>
      <c r="M3256" s="1" t="s">
        <v>60</v>
      </c>
      <c r="N3256" s="20" t="s">
        <v>50</v>
      </c>
    </row>
    <row r="3257" spans="10:15">
      <c r="J3257" s="1" t="s">
        <v>7564</v>
      </c>
      <c r="K3257" s="20" t="str">
        <f>TEXT(J3257,"YYYY")</f>
        <v>2020</v>
      </c>
      <c r="L3257" s="1">
        <f>H3257-(TEXT(I3257,"YYYY")-TEXT(J3257,"YYYY"))</f>
        <v>120</v>
      </c>
      <c r="M3257" s="1" t="s">
        <v>60</v>
      </c>
      <c r="N3257" s="20" t="s">
        <v>50</v>
      </c>
    </row>
    <row r="3258" spans="10:15">
      <c r="J3258" s="1" t="s">
        <v>5710</v>
      </c>
      <c r="K3258" s="20" t="str">
        <f>TEXT(J3258,"YYYY")</f>
        <v>2020</v>
      </c>
      <c r="L3258" s="1">
        <f>H3258-(TEXT(I3258,"YYYY")-TEXT(J3258,"YYYY"))</f>
        <v>120</v>
      </c>
      <c r="M3258" s="1" t="s">
        <v>60</v>
      </c>
      <c r="N3258" s="20" t="s">
        <v>50</v>
      </c>
    </row>
    <row r="3259" spans="10:15">
      <c r="J3259" s="1" t="s">
        <v>5441</v>
      </c>
      <c r="K3259" s="20" t="str">
        <f>TEXT(J3259,"YYYY")</f>
        <v>2020</v>
      </c>
      <c r="L3259" s="1">
        <f>H3259-(TEXT(I3259,"YYYY")-TEXT(J3259,"YYYY"))</f>
        <v>120</v>
      </c>
      <c r="M3259" s="1" t="s">
        <v>60</v>
      </c>
      <c r="N3259" s="20" t="s">
        <v>50</v>
      </c>
    </row>
    <row r="3260" spans="10:15">
      <c r="J3260" s="1" t="s">
        <v>5680</v>
      </c>
      <c r="K3260" s="20" t="str">
        <f>TEXT(J3260,"YYYY")</f>
        <v>2020</v>
      </c>
      <c r="L3260" s="1">
        <f>H3260-(TEXT(I3260,"YYYY")-TEXT(J3260,"YYYY"))</f>
        <v>120</v>
      </c>
      <c r="M3260" s="1" t="s">
        <v>60</v>
      </c>
      <c r="N3260" s="20" t="s">
        <v>50</v>
      </c>
    </row>
    <row r="3261" spans="10:15">
      <c r="J3261" s="1" t="s">
        <v>7043</v>
      </c>
      <c r="K3261" s="20" t="str">
        <f>TEXT(J3261,"YYYY")</f>
        <v>2020</v>
      </c>
      <c r="L3261" s="1">
        <f>H3261-(TEXT(I3261,"YYYY")-TEXT(J3261,"YYYY"))</f>
        <v>120</v>
      </c>
      <c r="M3261" s="1" t="s">
        <v>60</v>
      </c>
      <c r="N3261" s="20" t="s">
        <v>50</v>
      </c>
    </row>
    <row r="3262" spans="10:15">
      <c r="J3262" s="1" t="s">
        <v>5680</v>
      </c>
      <c r="K3262" s="20" t="str">
        <f>TEXT(J3262,"YYYY")</f>
        <v>2020</v>
      </c>
      <c r="L3262" s="1">
        <f>H3262-(TEXT(I3262,"YYYY")-TEXT(J3262,"YYYY"))</f>
        <v>120</v>
      </c>
      <c r="M3262" s="1" t="s">
        <v>79</v>
      </c>
      <c r="N3262" s="20" t="s">
        <v>50</v>
      </c>
    </row>
    <row r="3263" spans="10:15">
      <c r="J3263" s="1" t="s">
        <v>6586</v>
      </c>
      <c r="K3263" s="20" t="str">
        <f>TEXT(J3263,"YYYY")</f>
        <v>2020</v>
      </c>
      <c r="L3263" s="1">
        <f>H3263-(TEXT(I3263,"YYYY")-TEXT(J3263,"YYYY"))</f>
        <v>120</v>
      </c>
      <c r="M3263" s="1" t="s">
        <v>60</v>
      </c>
      <c r="N3263" s="20" t="s">
        <v>50</v>
      </c>
    </row>
    <row r="3264" spans="10:15">
      <c r="J3264" s="1" t="s">
        <v>5441</v>
      </c>
      <c r="K3264" s="20" t="str">
        <f>TEXT(J3264,"YYYY")</f>
        <v>2020</v>
      </c>
      <c r="L3264" s="1">
        <f>H3264-(TEXT(I3264,"YYYY")-TEXT(J3264,"YYYY"))</f>
        <v>120</v>
      </c>
      <c r="M3264" s="1" t="s">
        <v>60</v>
      </c>
      <c r="N3264" s="20" t="s">
        <v>50</v>
      </c>
    </row>
    <row r="3265" spans="10:14">
      <c r="J3265" s="1" t="s">
        <v>7725</v>
      </c>
      <c r="K3265" s="20" t="str">
        <f>TEXT(J3265,"YYYY")</f>
        <v>2020</v>
      </c>
      <c r="L3265" s="1">
        <f>H3265-(TEXT(I3265,"YYYY")-TEXT(J3265,"YYYY"))</f>
        <v>120</v>
      </c>
      <c r="M3265" s="1" t="s">
        <v>79</v>
      </c>
      <c r="N3265" s="20" t="s">
        <v>50</v>
      </c>
    </row>
    <row r="3266" spans="10:14">
      <c r="J3266" s="1" t="s">
        <v>640</v>
      </c>
      <c r="K3266" s="20" t="str">
        <f>TEXT(J3266,"YYYY")</f>
        <v>2020</v>
      </c>
      <c r="L3266" s="1">
        <f>H3266-(TEXT(I3266,"YYYY")-TEXT(J3266,"YYYY"))</f>
        <v>120</v>
      </c>
      <c r="M3266" s="1" t="s">
        <v>79</v>
      </c>
      <c r="N3266" s="20" t="s">
        <v>50</v>
      </c>
    </row>
    <row r="3267" spans="10:14">
      <c r="J3267" s="1" t="s">
        <v>8894</v>
      </c>
      <c r="K3267" s="20" t="str">
        <f>TEXT(J3267,"YYYY")</f>
        <v>2020</v>
      </c>
      <c r="L3267" s="1">
        <f>H3267-(TEXT(I3267,"YYYY")-TEXT(J3267,"YYYY"))</f>
        <v>120</v>
      </c>
      <c r="M3267" s="1" t="s">
        <v>79</v>
      </c>
      <c r="N3267" s="20" t="s">
        <v>50</v>
      </c>
    </row>
    <row r="3268" spans="10:14">
      <c r="J3268" s="1" t="s">
        <v>7043</v>
      </c>
      <c r="K3268" s="20" t="str">
        <f>TEXT(J3268,"YYYY")</f>
        <v>2020</v>
      </c>
      <c r="L3268" s="1">
        <f>H3268-(TEXT(I3268,"YYYY")-TEXT(J3268,"YYYY"))</f>
        <v>120</v>
      </c>
      <c r="M3268" s="1" t="s">
        <v>60</v>
      </c>
      <c r="N3268" s="20" t="s">
        <v>50</v>
      </c>
    </row>
    <row r="3269" spans="10:14">
      <c r="J3269" s="1" t="s">
        <v>364</v>
      </c>
      <c r="K3269" s="20" t="str">
        <f>TEXT(J3269,"YYYY")</f>
        <v>2020</v>
      </c>
      <c r="L3269" s="1">
        <f>H3269-(TEXT(I3269,"YYYY")-TEXT(J3269,"YYYY"))</f>
        <v>120</v>
      </c>
      <c r="M3269" s="1" t="s">
        <v>79</v>
      </c>
      <c r="N3269" s="20" t="s">
        <v>50</v>
      </c>
    </row>
    <row r="3270" spans="10:14">
      <c r="J3270" s="1" t="s">
        <v>321</v>
      </c>
      <c r="K3270" s="20" t="str">
        <f>TEXT(J3270,"YYYY")</f>
        <v>2020</v>
      </c>
      <c r="L3270" s="1">
        <f>H3270-(TEXT(I3270,"YYYY")-TEXT(J3270,"YYYY"))</f>
        <v>120</v>
      </c>
      <c r="M3270" s="1" t="s">
        <v>79</v>
      </c>
      <c r="N3270" s="20" t="s">
        <v>50</v>
      </c>
    </row>
    <row r="3271" spans="10:14">
      <c r="J3271" s="1" t="s">
        <v>9310</v>
      </c>
      <c r="K3271" s="20" t="str">
        <f>TEXT(J3271,"YYYY")</f>
        <v>2020</v>
      </c>
      <c r="L3271" s="1">
        <f>H3271-(TEXT(I3271,"YYYY")-TEXT(J3271,"YYYY"))</f>
        <v>120</v>
      </c>
      <c r="M3271" s="1" t="s">
        <v>60</v>
      </c>
      <c r="N3271" s="20" t="s">
        <v>50</v>
      </c>
    </row>
    <row r="3272" spans="10:14">
      <c r="J3272" s="1" t="s">
        <v>9071</v>
      </c>
      <c r="K3272" s="20" t="str">
        <f>TEXT(J3272,"YYYY")</f>
        <v>2020</v>
      </c>
      <c r="L3272" s="1">
        <f>H3272-(TEXT(I3272,"YYYY")-TEXT(J3272,"YYYY"))</f>
        <v>120</v>
      </c>
      <c r="M3272" s="1" t="s">
        <v>79</v>
      </c>
      <c r="N3272" s="20" t="s">
        <v>50</v>
      </c>
    </row>
    <row r="3273" spans="10:14">
      <c r="J3273" s="1" t="s">
        <v>9501</v>
      </c>
      <c r="K3273" s="20" t="str">
        <f>TEXT(J3273,"YYYY")</f>
        <v>2020</v>
      </c>
      <c r="L3273" s="1">
        <f>H3273-(TEXT(I3273,"YYYY")-TEXT(J3273,"YYYY"))</f>
        <v>120</v>
      </c>
      <c r="M3273" s="1" t="s">
        <v>60</v>
      </c>
      <c r="N3273" s="20" t="s">
        <v>50</v>
      </c>
    </row>
    <row r="3274" spans="10:14">
      <c r="J3274" s="1" t="s">
        <v>8134</v>
      </c>
      <c r="K3274" s="20" t="str">
        <f>TEXT(J3274,"YYYY")</f>
        <v>2020</v>
      </c>
      <c r="L3274" s="1">
        <f>H3274-(TEXT(I3274,"YYYY")-TEXT(J3274,"YYYY"))</f>
        <v>120</v>
      </c>
      <c r="M3274" s="1" t="s">
        <v>60</v>
      </c>
      <c r="N3274" s="20" t="s">
        <v>50</v>
      </c>
    </row>
    <row r="3275" spans="10:14">
      <c r="J3275" s="1" t="s">
        <v>9748</v>
      </c>
      <c r="K3275" s="20" t="str">
        <f>TEXT(J3275,"YYYY")</f>
        <v>2020</v>
      </c>
      <c r="L3275" s="1">
        <f>H3275-(TEXT(I3275,"YYYY")-TEXT(J3275,"YYYY"))</f>
        <v>120</v>
      </c>
      <c r="M3275" s="1" t="s">
        <v>60</v>
      </c>
      <c r="N3275" s="20" t="s">
        <v>50</v>
      </c>
    </row>
    <row r="3276" spans="10:14">
      <c r="J3276" s="1" t="s">
        <v>5622</v>
      </c>
      <c r="K3276" s="20" t="str">
        <f>TEXT(J3276,"YYYY")</f>
        <v>2020</v>
      </c>
      <c r="L3276" s="1">
        <f>H3276-(TEXT(I3276,"YYYY")-TEXT(J3276,"YYYY"))</f>
        <v>120</v>
      </c>
      <c r="M3276" s="1" t="s">
        <v>60</v>
      </c>
      <c r="N3276" s="20" t="s">
        <v>50</v>
      </c>
    </row>
    <row r="3277" spans="10:14">
      <c r="J3277" s="1" t="s">
        <v>640</v>
      </c>
      <c r="K3277" s="20" t="str">
        <f>TEXT(J3277,"YYYY")</f>
        <v>2020</v>
      </c>
      <c r="L3277" s="1">
        <f>H3277-(TEXT(I3277,"YYYY")-TEXT(J3277,"YYYY"))</f>
        <v>120</v>
      </c>
      <c r="M3277" s="1" t="s">
        <v>60</v>
      </c>
      <c r="N3277" s="20" t="s">
        <v>50</v>
      </c>
    </row>
    <row r="3278" spans="10:14">
      <c r="J3278" s="1" t="s">
        <v>3304</v>
      </c>
      <c r="K3278" s="20" t="str">
        <f>TEXT(J3278,"YYYY")</f>
        <v>2020</v>
      </c>
      <c r="L3278" s="1">
        <f>H3278-(TEXT(I3278,"YYYY")-TEXT(J3278,"YYYY"))</f>
        <v>120</v>
      </c>
      <c r="M3278" s="1" t="s">
        <v>60</v>
      </c>
      <c r="N3278" s="20" t="s">
        <v>50</v>
      </c>
    </row>
    <row r="3279" spans="10:14">
      <c r="J3279" s="1" t="s">
        <v>5710</v>
      </c>
      <c r="K3279" s="20" t="str">
        <f>TEXT(J3279,"YYYY")</f>
        <v>2020</v>
      </c>
      <c r="L3279" s="1">
        <f>H3279-(TEXT(I3279,"YYYY")-TEXT(J3279,"YYYY"))</f>
        <v>120</v>
      </c>
      <c r="M3279" s="1" t="s">
        <v>79</v>
      </c>
      <c r="N3279" s="20" t="s">
        <v>50</v>
      </c>
    </row>
    <row r="3280" spans="10:14">
      <c r="J3280" s="1" t="s">
        <v>4680</v>
      </c>
      <c r="K3280" s="20" t="str">
        <f>TEXT(J3280,"YYYY")</f>
        <v>2020</v>
      </c>
      <c r="L3280" s="1">
        <f>H3280-(TEXT(I3280,"YYYY")-TEXT(J3280,"YYYY"))</f>
        <v>120</v>
      </c>
      <c r="M3280" s="1" t="s">
        <v>79</v>
      </c>
      <c r="N3280" s="20" t="s">
        <v>50</v>
      </c>
    </row>
    <row r="3281" spans="10:14">
      <c r="J3281" s="1" t="s">
        <v>9383</v>
      </c>
      <c r="K3281" s="20" t="str">
        <f>TEXT(J3281,"YYYY")</f>
        <v>2020</v>
      </c>
      <c r="L3281" s="1">
        <f>H3281-(TEXT(I3281,"YYYY")-TEXT(J3281,"YYYY"))</f>
        <v>120</v>
      </c>
      <c r="M3281" s="1" t="s">
        <v>79</v>
      </c>
      <c r="N3281" s="20" t="s">
        <v>50</v>
      </c>
    </row>
    <row r="3282" spans="10:14">
      <c r="J3282" s="1" t="s">
        <v>9906</v>
      </c>
      <c r="K3282" s="20" t="str">
        <f>TEXT(J3282,"YYYY")</f>
        <v>2020</v>
      </c>
      <c r="L3282" s="1">
        <f>H3282-(TEXT(I3282,"YYYY")-TEXT(J3282,"YYYY"))</f>
        <v>120</v>
      </c>
      <c r="M3282" s="1" t="s">
        <v>79</v>
      </c>
      <c r="N3282" s="20" t="s">
        <v>50</v>
      </c>
    </row>
    <row r="3283" spans="10:14">
      <c r="J3283" s="1" t="s">
        <v>7841</v>
      </c>
      <c r="K3283" s="20" t="str">
        <f>TEXT(J3283,"YYYY")</f>
        <v>2020</v>
      </c>
      <c r="L3283" s="1">
        <f>H3283-(TEXT(I3283,"YYYY")-TEXT(J3283,"YYYY"))</f>
        <v>120</v>
      </c>
      <c r="M3283" s="1" t="s">
        <v>60</v>
      </c>
      <c r="N3283" s="20" t="s">
        <v>50</v>
      </c>
    </row>
    <row r="3284" spans="10:14">
      <c r="J3284" s="1" t="s">
        <v>8450</v>
      </c>
      <c r="K3284" s="20" t="str">
        <f>TEXT(J3284,"YYYY")</f>
        <v>2020</v>
      </c>
      <c r="L3284" s="1">
        <f>H3284-(TEXT(I3284,"YYYY")-TEXT(J3284,"YYYY"))</f>
        <v>120</v>
      </c>
      <c r="M3284" s="1" t="s">
        <v>60</v>
      </c>
      <c r="N3284" s="20" t="s">
        <v>50</v>
      </c>
    </row>
    <row r="3285" spans="10:14">
      <c r="J3285" s="1" t="s">
        <v>606</v>
      </c>
      <c r="K3285" s="20" t="str">
        <f>TEXT(J3285,"YYYY")</f>
        <v>2020</v>
      </c>
      <c r="L3285" s="1">
        <f>H3285-(TEXT(I3285,"YYYY")-TEXT(J3285,"YYYY"))</f>
        <v>120</v>
      </c>
      <c r="M3285" s="1" t="s">
        <v>79</v>
      </c>
      <c r="N3285" s="20" t="s">
        <v>50</v>
      </c>
    </row>
    <row r="3286" spans="10:14">
      <c r="J3286" s="1" t="s">
        <v>5224</v>
      </c>
      <c r="K3286" s="20" t="str">
        <f>TEXT(J3286,"YYYY")</f>
        <v>2020</v>
      </c>
      <c r="L3286" s="1">
        <f>H3286-(TEXT(I3286,"YYYY")-TEXT(J3286,"YYYY"))</f>
        <v>120</v>
      </c>
      <c r="M3286" s="1" t="s">
        <v>79</v>
      </c>
      <c r="N3286" s="20" t="s">
        <v>50</v>
      </c>
    </row>
    <row r="3287" spans="10:14">
      <c r="J3287" s="1" t="s">
        <v>6586</v>
      </c>
      <c r="K3287" s="20" t="str">
        <f>TEXT(J3287,"YYYY")</f>
        <v>2020</v>
      </c>
      <c r="L3287" s="1">
        <f>H3287-(TEXT(I3287,"YYYY")-TEXT(J3287,"YYYY"))</f>
        <v>120</v>
      </c>
      <c r="M3287" s="1" t="s">
        <v>60</v>
      </c>
      <c r="N3287" s="20" t="s">
        <v>50</v>
      </c>
    </row>
    <row r="3288" spans="10:14">
      <c r="J3288" s="1" t="s">
        <v>8294</v>
      </c>
      <c r="K3288" s="20" t="str">
        <f>TEXT(J3288,"YYYY")</f>
        <v>2020</v>
      </c>
      <c r="L3288" s="1">
        <f>H3288-(TEXT(I3288,"YYYY")-TEXT(J3288,"YYYY"))</f>
        <v>120</v>
      </c>
      <c r="M3288" s="1" t="s">
        <v>60</v>
      </c>
      <c r="N3288" s="20" t="s">
        <v>50</v>
      </c>
    </row>
    <row r="3289" spans="10:14">
      <c r="J3289" s="1" t="s">
        <v>690</v>
      </c>
      <c r="K3289" s="20" t="str">
        <f>TEXT(J3289,"YYYY")</f>
        <v>2020</v>
      </c>
      <c r="L3289" s="1">
        <f>H3289-(TEXT(I3289,"YYYY")-TEXT(J3289,"YYYY"))</f>
        <v>120</v>
      </c>
      <c r="M3289" s="1" t="s">
        <v>79</v>
      </c>
      <c r="N3289" s="20" t="s">
        <v>50</v>
      </c>
    </row>
    <row r="3290" spans="10:14">
      <c r="J3290" s="1" t="s">
        <v>5441</v>
      </c>
      <c r="K3290" s="20" t="str">
        <f>TEXT(J3290,"YYYY")</f>
        <v>2020</v>
      </c>
      <c r="L3290" s="1">
        <f>H3290-(TEXT(I3290,"YYYY")-TEXT(J3290,"YYYY"))</f>
        <v>120</v>
      </c>
      <c r="M3290" s="1" t="s">
        <v>79</v>
      </c>
      <c r="N3290" s="20" t="s">
        <v>50</v>
      </c>
    </row>
    <row r="3291" spans="10:14">
      <c r="J3291" s="1" t="s">
        <v>690</v>
      </c>
      <c r="K3291" s="20" t="str">
        <f>TEXT(J3291,"YYYY")</f>
        <v>2020</v>
      </c>
      <c r="L3291" s="1">
        <f>H3291-(TEXT(I3291,"YYYY")-TEXT(J3291,"YYYY"))</f>
        <v>120</v>
      </c>
      <c r="M3291" s="1" t="s">
        <v>60</v>
      </c>
      <c r="N3291" s="20" t="s">
        <v>50</v>
      </c>
    </row>
    <row r="3292" spans="10:14">
      <c r="J3292" s="1" t="s">
        <v>10675</v>
      </c>
      <c r="K3292" s="20" t="str">
        <f>TEXT(J3292,"YYYY")</f>
        <v>2020</v>
      </c>
      <c r="L3292" s="1">
        <f>H3292-(TEXT(I3292,"YYYY")-TEXT(J3292,"YYYY"))</f>
        <v>120</v>
      </c>
      <c r="M3292" s="1" t="s">
        <v>60</v>
      </c>
      <c r="N3292" s="20" t="s">
        <v>50</v>
      </c>
    </row>
    <row r="3293" spans="10:14">
      <c r="J3293" s="1" t="s">
        <v>5246</v>
      </c>
      <c r="K3293" s="20" t="str">
        <f>TEXT(J3293,"YYYY")</f>
        <v>2020</v>
      </c>
      <c r="L3293" s="1">
        <f>H3293-(TEXT(I3293,"YYYY")-TEXT(J3293,"YYYY"))</f>
        <v>120</v>
      </c>
      <c r="M3293" s="1" t="s">
        <v>79</v>
      </c>
      <c r="N3293" s="20" t="s">
        <v>50</v>
      </c>
    </row>
    <row r="3294" spans="10:14">
      <c r="J3294" s="1" t="s">
        <v>707</v>
      </c>
      <c r="K3294" s="20" t="str">
        <f>TEXT(J3294,"YYYY")</f>
        <v>2020</v>
      </c>
      <c r="L3294" s="1">
        <f>H3294-(TEXT(I3294,"YYYY")-TEXT(J3294,"YYYY"))</f>
        <v>120</v>
      </c>
      <c r="M3294" s="1" t="s">
        <v>79</v>
      </c>
      <c r="N3294" s="20" t="s">
        <v>50</v>
      </c>
    </row>
    <row r="3295" spans="10:14">
      <c r="J3295" s="1" t="s">
        <v>7043</v>
      </c>
      <c r="K3295" s="20" t="str">
        <f>TEXT(J3295,"YYYY")</f>
        <v>2020</v>
      </c>
      <c r="L3295" s="1">
        <f>H3295-(TEXT(I3295,"YYYY")-TEXT(J3295,"YYYY"))</f>
        <v>120</v>
      </c>
      <c r="M3295" s="1" t="s">
        <v>60</v>
      </c>
      <c r="N3295" s="20" t="s">
        <v>50</v>
      </c>
    </row>
    <row r="3296" spans="10:14">
      <c r="J3296" s="1" t="s">
        <v>6586</v>
      </c>
      <c r="K3296" s="20" t="str">
        <f>TEXT(J3296,"YYYY")</f>
        <v>2020</v>
      </c>
      <c r="L3296" s="1">
        <f>H3296-(TEXT(I3296,"YYYY")-TEXT(J3296,"YYYY"))</f>
        <v>120</v>
      </c>
      <c r="M3296" s="1" t="s">
        <v>60</v>
      </c>
      <c r="N3296" s="20" t="s">
        <v>50</v>
      </c>
    </row>
    <row r="3297" spans="10:14">
      <c r="J3297" s="1" t="s">
        <v>7725</v>
      </c>
      <c r="K3297" s="20" t="str">
        <f>TEXT(J3297,"YYYY")</f>
        <v>2020</v>
      </c>
      <c r="L3297" s="1">
        <f>H3297-(TEXT(I3297,"YYYY")-TEXT(J3297,"YYYY"))</f>
        <v>120</v>
      </c>
      <c r="M3297" s="1" t="s">
        <v>79</v>
      </c>
      <c r="N3297" s="20" t="s">
        <v>50</v>
      </c>
    </row>
    <row r="3298" spans="10:14">
      <c r="J3298" s="1" t="s">
        <v>4044</v>
      </c>
      <c r="K3298" s="20" t="str">
        <f>TEXT(J3298,"YYYY")</f>
        <v>2020</v>
      </c>
      <c r="L3298" s="1">
        <f>H3298-(TEXT(I3298,"YYYY")-TEXT(J3298,"YYYY"))</f>
        <v>120</v>
      </c>
      <c r="M3298" s="1" t="s">
        <v>79</v>
      </c>
      <c r="N3298" s="20" t="s">
        <v>50</v>
      </c>
    </row>
    <row r="3299" spans="10:14">
      <c r="J3299" s="1" t="s">
        <v>5710</v>
      </c>
      <c r="K3299" s="20" t="str">
        <f>TEXT(J3299,"YYYY")</f>
        <v>2020</v>
      </c>
      <c r="L3299" s="1">
        <f>H3299-(TEXT(I3299,"YYYY")-TEXT(J3299,"YYYY"))</f>
        <v>120</v>
      </c>
      <c r="M3299" s="1" t="s">
        <v>60</v>
      </c>
      <c r="N3299" s="20" t="s">
        <v>50</v>
      </c>
    </row>
    <row r="3300" spans="10:14">
      <c r="J3300" s="1" t="s">
        <v>5441</v>
      </c>
      <c r="K3300" s="20" t="str">
        <f>TEXT(J3300,"YYYY")</f>
        <v>2020</v>
      </c>
      <c r="L3300" s="1">
        <f>H3300-(TEXT(I3300,"YYYY")-TEXT(J3300,"YYYY"))</f>
        <v>120</v>
      </c>
      <c r="M3300" s="1" t="s">
        <v>60</v>
      </c>
      <c r="N3300" s="20" t="s">
        <v>50</v>
      </c>
    </row>
    <row r="3301" spans="10:14">
      <c r="J3301" s="1" t="s">
        <v>690</v>
      </c>
      <c r="K3301" s="20" t="str">
        <f>TEXT(J3301,"YYYY")</f>
        <v>2020</v>
      </c>
      <c r="L3301" s="1">
        <f>H3301-(TEXT(I3301,"YYYY")-TEXT(J3301,"YYYY"))</f>
        <v>120</v>
      </c>
      <c r="M3301" s="1" t="s">
        <v>60</v>
      </c>
      <c r="N3301" s="20" t="s">
        <v>50</v>
      </c>
    </row>
    <row r="3302" spans="10:14">
      <c r="J3302" s="1" t="s">
        <v>6586</v>
      </c>
      <c r="K3302" s="20" t="str">
        <f>TEXT(J3302,"YYYY")</f>
        <v>2020</v>
      </c>
      <c r="L3302" s="1">
        <f>H3302-(TEXT(I3302,"YYYY")-TEXT(J3302,"YYYY"))</f>
        <v>120</v>
      </c>
      <c r="M3302" s="1" t="s">
        <v>79</v>
      </c>
      <c r="N3302" s="20" t="s">
        <v>50</v>
      </c>
    </row>
    <row r="3303" spans="10:14">
      <c r="J3303" s="1" t="s">
        <v>8717</v>
      </c>
      <c r="K3303" s="20" t="str">
        <f>TEXT(J3303,"YYYY")</f>
        <v>2020</v>
      </c>
      <c r="L3303" s="1">
        <f>H3303-(TEXT(I3303,"YYYY")-TEXT(J3303,"YYYY"))</f>
        <v>120</v>
      </c>
      <c r="M3303" s="1" t="s">
        <v>60</v>
      </c>
      <c r="N3303" s="20" t="s">
        <v>50</v>
      </c>
    </row>
    <row r="3304" spans="10:14">
      <c r="J3304" s="1" t="s">
        <v>11627</v>
      </c>
      <c r="K3304" s="20" t="str">
        <f>TEXT(J3304,"YYYY")</f>
        <v>2020</v>
      </c>
      <c r="L3304" s="1">
        <f>H3304-(TEXT(I3304,"YYYY")-TEXT(J3304,"YYYY"))</f>
        <v>120</v>
      </c>
      <c r="M3304" s="1" t="s">
        <v>60</v>
      </c>
      <c r="N3304" s="20" t="s">
        <v>50</v>
      </c>
    </row>
    <row r="3305" spans="10:14">
      <c r="J3305" s="1" t="s">
        <v>11952</v>
      </c>
      <c r="K3305" s="20" t="str">
        <f>TEXT(J3305,"YYYY")</f>
        <v>2020</v>
      </c>
      <c r="L3305" s="1">
        <f>H3305-(TEXT(I3305,"YYYY")-TEXT(J3305,"YYYY"))</f>
        <v>120</v>
      </c>
      <c r="M3305" s="1" t="s">
        <v>60</v>
      </c>
      <c r="N3305" s="20" t="s">
        <v>50</v>
      </c>
    </row>
    <row r="3306" spans="10:14">
      <c r="J3306" s="1" t="s">
        <v>8134</v>
      </c>
      <c r="K3306" s="20" t="str">
        <f>TEXT(J3306,"YYYY")</f>
        <v>2020</v>
      </c>
      <c r="L3306" s="1">
        <f>H3306-(TEXT(I3306,"YYYY")-TEXT(J3306,"YYYY"))</f>
        <v>120</v>
      </c>
      <c r="M3306" s="1" t="s">
        <v>60</v>
      </c>
      <c r="N3306" s="20" t="s">
        <v>50</v>
      </c>
    </row>
    <row r="3307" spans="10:14">
      <c r="J3307" s="1" t="s">
        <v>9383</v>
      </c>
      <c r="K3307" s="20" t="str">
        <f>TEXT(J3307,"YYYY")</f>
        <v>2020</v>
      </c>
      <c r="L3307" s="1">
        <f>H3307-(TEXT(I3307,"YYYY")-TEXT(J3307,"YYYY"))</f>
        <v>120</v>
      </c>
      <c r="M3307" s="1" t="s">
        <v>79</v>
      </c>
      <c r="N3307" s="20" t="s">
        <v>50</v>
      </c>
    </row>
    <row r="3308" spans="10:14">
      <c r="J3308" s="1" t="s">
        <v>8717</v>
      </c>
      <c r="K3308" s="20" t="str">
        <f>TEXT(J3308,"YYYY")</f>
        <v>2020</v>
      </c>
      <c r="L3308" s="1">
        <f>H3308-(TEXT(I3308,"YYYY")-TEXT(J3308,"YYYY"))</f>
        <v>120</v>
      </c>
      <c r="M3308" s="1" t="s">
        <v>79</v>
      </c>
      <c r="N3308" s="20" t="s">
        <v>50</v>
      </c>
    </row>
    <row r="3309" spans="10:14">
      <c r="J3309" s="1" t="s">
        <v>9864</v>
      </c>
      <c r="K3309" s="20" t="str">
        <f>TEXT(J3309,"YYYY")</f>
        <v>2020</v>
      </c>
      <c r="L3309" s="1">
        <f>H3309-(TEXT(I3309,"YYYY")-TEXT(J3309,"YYYY"))</f>
        <v>120</v>
      </c>
      <c r="M3309" s="1" t="s">
        <v>79</v>
      </c>
      <c r="N3309" s="20" t="s">
        <v>50</v>
      </c>
    </row>
    <row r="3310" spans="10:14">
      <c r="J3310" s="1" t="s">
        <v>12061</v>
      </c>
      <c r="K3310" s="20" t="str">
        <f>TEXT(J3310,"YYYY")</f>
        <v>2020</v>
      </c>
      <c r="L3310" s="1">
        <f>H3310-(TEXT(I3310,"YYYY")-TEXT(J3310,"YYYY"))</f>
        <v>120</v>
      </c>
      <c r="M3310" s="1" t="s">
        <v>79</v>
      </c>
      <c r="N3310" s="20" t="s">
        <v>50</v>
      </c>
    </row>
    <row r="3311" spans="10:14">
      <c r="J3311" s="1" t="s">
        <v>7020</v>
      </c>
      <c r="K3311" s="20" t="str">
        <f>TEXT(J3311,"YYYY")</f>
        <v>2020</v>
      </c>
      <c r="L3311" s="1">
        <f>H3311-(TEXT(I3311,"YYYY")-TEXT(J3311,"YYYY"))</f>
        <v>120</v>
      </c>
      <c r="M3311" s="1" t="s">
        <v>60</v>
      </c>
      <c r="N3311" s="20" t="s">
        <v>50</v>
      </c>
    </row>
    <row r="3312" spans="10:14">
      <c r="J3312" s="1" t="s">
        <v>261</v>
      </c>
      <c r="K3312" s="20" t="str">
        <f>TEXT(J3312,"YYYY")</f>
        <v>2020</v>
      </c>
      <c r="L3312" s="1">
        <f>H3312-(TEXT(I3312,"YYYY")-TEXT(J3312,"YYYY"))</f>
        <v>120</v>
      </c>
      <c r="M3312" s="1" t="s">
        <v>79</v>
      </c>
      <c r="N3312" s="20" t="s">
        <v>50</v>
      </c>
    </row>
    <row r="3313" spans="10:14">
      <c r="J3313" s="1" t="s">
        <v>5441</v>
      </c>
      <c r="K3313" s="20" t="str">
        <f>TEXT(J3313,"YYYY")</f>
        <v>2020</v>
      </c>
      <c r="L3313" s="1">
        <f>H3313-(TEXT(I3313,"YYYY")-TEXT(J3313,"YYYY"))</f>
        <v>120</v>
      </c>
      <c r="M3313" s="1" t="s">
        <v>79</v>
      </c>
      <c r="N3313" s="20" t="s">
        <v>50</v>
      </c>
    </row>
    <row r="3314" spans="10:14">
      <c r="J3314" s="1" t="s">
        <v>10675</v>
      </c>
      <c r="K3314" s="20" t="str">
        <f>TEXT(J3314,"YYYY")</f>
        <v>2020</v>
      </c>
      <c r="L3314" s="1">
        <f>H3314-(TEXT(I3314,"YYYY")-TEXT(J3314,"YYYY"))</f>
        <v>120</v>
      </c>
      <c r="M3314" s="1" t="s">
        <v>60</v>
      </c>
      <c r="N3314" s="20" t="s">
        <v>50</v>
      </c>
    </row>
    <row r="3315" spans="10:14">
      <c r="J3315" s="1" t="s">
        <v>6607</v>
      </c>
      <c r="K3315" s="20" t="str">
        <f>TEXT(J3315,"YYYY")</f>
        <v>2020</v>
      </c>
      <c r="L3315" s="1">
        <f>H3315-(TEXT(I3315,"YYYY")-TEXT(J3315,"YYYY"))</f>
        <v>120</v>
      </c>
      <c r="M3315" s="1" t="s">
        <v>60</v>
      </c>
      <c r="N3315" s="20" t="s">
        <v>50</v>
      </c>
    </row>
    <row r="3316" spans="10:14">
      <c r="J3316" s="1" t="s">
        <v>830</v>
      </c>
      <c r="K3316" s="20" t="str">
        <f>TEXT(J3316,"YYYY")</f>
        <v>2020</v>
      </c>
      <c r="L3316" s="1">
        <f>H3316-(TEXT(I3316,"YYYY")-TEXT(J3316,"YYYY"))</f>
        <v>120</v>
      </c>
      <c r="M3316" s="1" t="s">
        <v>60</v>
      </c>
      <c r="N3316" s="20" t="s">
        <v>50</v>
      </c>
    </row>
    <row r="3317" spans="10:14">
      <c r="J3317" s="1" t="s">
        <v>707</v>
      </c>
      <c r="K3317" s="20" t="str">
        <f>TEXT(J3317,"YYYY")</f>
        <v>2020</v>
      </c>
      <c r="L3317" s="1">
        <f>H3317-(TEXT(I3317,"YYYY")-TEXT(J3317,"YYYY"))</f>
        <v>120</v>
      </c>
      <c r="M3317" s="1" t="s">
        <v>79</v>
      </c>
      <c r="N3317" s="20" t="s">
        <v>50</v>
      </c>
    </row>
    <row r="3318" spans="10:14">
      <c r="J3318" s="1" t="s">
        <v>7574</v>
      </c>
      <c r="K3318" s="20" t="str">
        <f>TEXT(J3318,"YYYY")</f>
        <v>2020</v>
      </c>
      <c r="L3318" s="1">
        <f>H3318-(TEXT(I3318,"YYYY")-TEXT(J3318,"YYYY"))</f>
        <v>120</v>
      </c>
      <c r="M3318" s="1" t="s">
        <v>79</v>
      </c>
      <c r="N3318" s="20" t="s">
        <v>50</v>
      </c>
    </row>
    <row r="3319" spans="10:14">
      <c r="J3319" s="1" t="s">
        <v>690</v>
      </c>
      <c r="K3319" s="20" t="str">
        <f>TEXT(J3319,"YYYY")</f>
        <v>2020</v>
      </c>
      <c r="L3319" s="1">
        <f>H3319-(TEXT(I3319,"YYYY")-TEXT(J3319,"YYYY"))</f>
        <v>120</v>
      </c>
      <c r="M3319" s="1" t="s">
        <v>79</v>
      </c>
      <c r="N3319" s="20" t="s">
        <v>50</v>
      </c>
    </row>
    <row r="3320" spans="10:14">
      <c r="J3320" s="1" t="s">
        <v>9011</v>
      </c>
      <c r="K3320" s="20" t="str">
        <f>TEXT(J3320,"YYYY")</f>
        <v>2020</v>
      </c>
      <c r="L3320" s="1">
        <f>H3320-(TEXT(I3320,"YYYY")-TEXT(J3320,"YYYY"))</f>
        <v>120</v>
      </c>
      <c r="M3320" s="1" t="s">
        <v>60</v>
      </c>
      <c r="N3320" s="20" t="s">
        <v>50</v>
      </c>
    </row>
    <row r="3321" spans="10:14">
      <c r="J3321" s="1" t="s">
        <v>12300</v>
      </c>
      <c r="K3321" s="20" t="str">
        <f>TEXT(J3321,"YYYY")</f>
        <v>2020</v>
      </c>
      <c r="L3321" s="1">
        <f>H3321-(TEXT(I3321,"YYYY")-TEXT(J3321,"YYYY"))</f>
        <v>120</v>
      </c>
      <c r="M3321" s="1" t="s">
        <v>60</v>
      </c>
      <c r="N3321" s="20" t="s">
        <v>50</v>
      </c>
    </row>
    <row r="3322" spans="10:14">
      <c r="J3322" s="1" t="s">
        <v>8201</v>
      </c>
      <c r="K3322" s="20" t="str">
        <f>TEXT(J3322,"YYYY")</f>
        <v>2020</v>
      </c>
      <c r="L3322" s="1">
        <f>H3322-(TEXT(I3322,"YYYY")-TEXT(J3322,"YYYY"))</f>
        <v>120</v>
      </c>
      <c r="M3322" s="1" t="s">
        <v>60</v>
      </c>
      <c r="N3322" s="20" t="s">
        <v>50</v>
      </c>
    </row>
    <row r="3323" spans="10:14">
      <c r="J3323" s="1" t="s">
        <v>12408</v>
      </c>
      <c r="K3323" s="20" t="str">
        <f>TEXT(J3323,"YYYY")</f>
        <v>2020</v>
      </c>
      <c r="L3323" s="1">
        <f>H3323-(TEXT(I3323,"YYYY")-TEXT(J3323,"YYYY"))</f>
        <v>120</v>
      </c>
      <c r="M3323" s="1" t="s">
        <v>79</v>
      </c>
      <c r="N3323" s="20" t="s">
        <v>50</v>
      </c>
    </row>
    <row r="3324" spans="10:14">
      <c r="J3324" s="1" t="s">
        <v>7760</v>
      </c>
      <c r="K3324" s="20" t="str">
        <f>TEXT(J3324,"YYYY")</f>
        <v>2020</v>
      </c>
      <c r="L3324" s="1">
        <f>H3324-(TEXT(I3324,"YYYY")-TEXT(J3324,"YYYY"))</f>
        <v>120</v>
      </c>
      <c r="M3324" s="1" t="s">
        <v>79</v>
      </c>
      <c r="N3324" s="20" t="s">
        <v>50</v>
      </c>
    </row>
    <row r="3325" spans="10:14">
      <c r="J3325" s="1" t="s">
        <v>10602</v>
      </c>
      <c r="K3325" s="20" t="str">
        <f>TEXT(J3325,"YYYY")</f>
        <v>2020</v>
      </c>
      <c r="L3325" s="1">
        <f>H3325-(TEXT(I3325,"YYYY")-TEXT(J3325,"YYYY"))</f>
        <v>120</v>
      </c>
      <c r="M3325" s="1" t="s">
        <v>60</v>
      </c>
      <c r="N3325" s="20" t="s">
        <v>50</v>
      </c>
    </row>
    <row r="3326" spans="10:14">
      <c r="J3326" s="1" t="s">
        <v>663</v>
      </c>
      <c r="K3326" s="20" t="str">
        <f>TEXT(J3326,"YYYY")</f>
        <v>2020</v>
      </c>
      <c r="L3326" s="1">
        <f>H3326-(TEXT(I3326,"YYYY")-TEXT(J3326,"YYYY"))</f>
        <v>120</v>
      </c>
      <c r="M3326" s="1" t="s">
        <v>79</v>
      </c>
      <c r="N3326" s="20" t="s">
        <v>50</v>
      </c>
    </row>
    <row r="3327" spans="10:14">
      <c r="J3327" s="1" t="s">
        <v>261</v>
      </c>
      <c r="K3327" s="20" t="str">
        <f>TEXT(J3327,"YYYY")</f>
        <v>2020</v>
      </c>
      <c r="L3327" s="1">
        <f>H3327-(TEXT(I3327,"YYYY")-TEXT(J3327,"YYYY"))</f>
        <v>120</v>
      </c>
      <c r="M3327" s="1" t="s">
        <v>79</v>
      </c>
      <c r="N3327" s="20" t="s">
        <v>50</v>
      </c>
    </row>
    <row r="3328" spans="10:14">
      <c r="J3328" s="1" t="s">
        <v>156</v>
      </c>
      <c r="K3328" s="20" t="str">
        <f>TEXT(J3328,"YYYY")</f>
        <v>2020</v>
      </c>
      <c r="L3328" s="1">
        <f>H3328-(TEXT(I3328,"YYYY")-TEXT(J3328,"YYYY"))</f>
        <v>120</v>
      </c>
      <c r="M3328" s="1" t="s">
        <v>79</v>
      </c>
      <c r="N3328" s="20" t="s">
        <v>50</v>
      </c>
    </row>
    <row r="3329" spans="10:14">
      <c r="J3329" s="1" t="s">
        <v>962</v>
      </c>
      <c r="K3329" s="20" t="str">
        <f>TEXT(J3329,"YYYY")</f>
        <v>2020</v>
      </c>
      <c r="L3329" s="1">
        <f>H3329-(TEXT(I3329,"YYYY")-TEXT(J3329,"YYYY"))</f>
        <v>120</v>
      </c>
      <c r="M3329" s="1" t="s">
        <v>60</v>
      </c>
      <c r="N3329" s="20" t="s">
        <v>53</v>
      </c>
    </row>
    <row r="3330" spans="10:14">
      <c r="J3330" s="1" t="s">
        <v>5441</v>
      </c>
      <c r="K3330" s="20" t="str">
        <f>TEXT(J3330,"YYYY")</f>
        <v>2020</v>
      </c>
      <c r="L3330" s="1">
        <f>H3330-(TEXT(I3330,"YYYY")-TEXT(J3330,"YYYY"))</f>
        <v>120</v>
      </c>
      <c r="M3330" s="1" t="s">
        <v>79</v>
      </c>
      <c r="N3330" s="20" t="s">
        <v>53</v>
      </c>
    </row>
    <row r="3331" spans="10:14">
      <c r="J3331" s="1" t="s">
        <v>5622</v>
      </c>
      <c r="K3331" s="20" t="str">
        <f>TEXT(J3331,"YYYY")</f>
        <v>2020</v>
      </c>
      <c r="L3331" s="1">
        <f>H3331-(TEXT(I3331,"YYYY")-TEXT(J3331,"YYYY"))</f>
        <v>120</v>
      </c>
      <c r="M3331" s="1" t="s">
        <v>79</v>
      </c>
      <c r="N3331" s="20" t="s">
        <v>53</v>
      </c>
    </row>
    <row r="3332" spans="10:14">
      <c r="J3332" s="1" t="s">
        <v>5173</v>
      </c>
      <c r="K3332" s="20" t="str">
        <f>TEXT(J3332,"YYYY")</f>
        <v>2020</v>
      </c>
      <c r="L3332" s="1">
        <f>H3332-(TEXT(I3332,"YYYY")-TEXT(J3332,"YYYY"))</f>
        <v>120</v>
      </c>
      <c r="M3332" s="1" t="s">
        <v>60</v>
      </c>
      <c r="N3332" s="20" t="s">
        <v>53</v>
      </c>
    </row>
    <row r="3333" spans="10:14">
      <c r="J3333" s="1" t="s">
        <v>5441</v>
      </c>
      <c r="K3333" s="20" t="str">
        <f>TEXT(J3333,"YYYY")</f>
        <v>2020</v>
      </c>
      <c r="L3333" s="1">
        <f>H3333-(TEXT(I3333,"YYYY")-TEXT(J3333,"YYYY"))</f>
        <v>120</v>
      </c>
      <c r="M3333" s="1" t="s">
        <v>79</v>
      </c>
      <c r="N3333" s="20" t="s">
        <v>53</v>
      </c>
    </row>
    <row r="3334" spans="10:14">
      <c r="J3334" s="1" t="s">
        <v>5680</v>
      </c>
      <c r="K3334" s="20" t="str">
        <f>TEXT(J3334,"YYYY")</f>
        <v>2020</v>
      </c>
      <c r="L3334" s="1">
        <f>H3334-(TEXT(I3334,"YYYY")-TEXT(J3334,"YYYY"))</f>
        <v>120</v>
      </c>
      <c r="M3334" s="1" t="s">
        <v>79</v>
      </c>
      <c r="N3334" s="20" t="s">
        <v>53</v>
      </c>
    </row>
    <row r="3335" spans="10:14">
      <c r="J3335" s="1" t="s">
        <v>5441</v>
      </c>
      <c r="K3335" s="20" t="str">
        <f>TEXT(J3335,"YYYY")</f>
        <v>2020</v>
      </c>
      <c r="L3335" s="1">
        <f>H3335-(TEXT(I3335,"YYYY")-TEXT(J3335,"YYYY"))</f>
        <v>120</v>
      </c>
      <c r="M3335" s="1" t="s">
        <v>60</v>
      </c>
      <c r="N3335" s="20" t="s">
        <v>53</v>
      </c>
    </row>
    <row r="3336" spans="10:14">
      <c r="J3336" s="1" t="s">
        <v>5710</v>
      </c>
      <c r="K3336" s="20" t="str">
        <f>TEXT(J3336,"YYYY")</f>
        <v>2020</v>
      </c>
      <c r="L3336" s="1">
        <f>H3336-(TEXT(I3336,"YYYY")-TEXT(J3336,"YYYY"))</f>
        <v>120</v>
      </c>
      <c r="M3336" s="1" t="s">
        <v>60</v>
      </c>
      <c r="N3336" s="20" t="s">
        <v>53</v>
      </c>
    </row>
    <row r="3337" spans="10:14">
      <c r="J3337" s="1" t="s">
        <v>5441</v>
      </c>
      <c r="K3337" s="20" t="str">
        <f>TEXT(J3337,"YYYY")</f>
        <v>2020</v>
      </c>
      <c r="L3337" s="1">
        <f>H3337-(TEXT(I3337,"YYYY")-TEXT(J3337,"YYYY"))</f>
        <v>120</v>
      </c>
      <c r="M3337" s="1" t="s">
        <v>60</v>
      </c>
      <c r="N3337" s="20" t="s">
        <v>53</v>
      </c>
    </row>
    <row r="3338" spans="10:14">
      <c r="J3338" s="1" t="s">
        <v>3520</v>
      </c>
      <c r="K3338" s="20" t="str">
        <f>TEXT(J3338,"YYYY")</f>
        <v>2020</v>
      </c>
      <c r="L3338" s="1">
        <f>H3338-(TEXT(I3338,"YYYY")-TEXT(J3338,"YYYY"))</f>
        <v>120</v>
      </c>
      <c r="M3338" s="1" t="s">
        <v>60</v>
      </c>
      <c r="N3338" s="20" t="s">
        <v>53</v>
      </c>
    </row>
    <row r="3339" spans="10:14">
      <c r="J3339" s="1" t="s">
        <v>5622</v>
      </c>
      <c r="K3339" s="20" t="str">
        <f>TEXT(J3339,"YYYY")</f>
        <v>2020</v>
      </c>
      <c r="L3339" s="1">
        <f>H3339-(TEXT(I3339,"YYYY")-TEXT(J3339,"YYYY"))</f>
        <v>120</v>
      </c>
      <c r="M3339" s="1" t="s">
        <v>60</v>
      </c>
      <c r="N3339" s="20" t="s">
        <v>53</v>
      </c>
    </row>
    <row r="3340" spans="10:14">
      <c r="J3340" s="1" t="s">
        <v>5710</v>
      </c>
      <c r="K3340" s="20" t="str">
        <f>TEXT(J3340,"YYYY")</f>
        <v>2020</v>
      </c>
      <c r="L3340" s="1">
        <f>H3340-(TEXT(I3340,"YYYY")-TEXT(J3340,"YYYY"))</f>
        <v>120</v>
      </c>
      <c r="M3340" s="1" t="s">
        <v>60</v>
      </c>
      <c r="N3340" s="20" t="s">
        <v>53</v>
      </c>
    </row>
    <row r="3341" spans="10:14">
      <c r="J3341" s="1" t="s">
        <v>5206</v>
      </c>
      <c r="K3341" s="20" t="str">
        <f>TEXT(J3341,"YYYY")</f>
        <v>2020</v>
      </c>
      <c r="L3341" s="1">
        <f>H3341-(TEXT(I3341,"YYYY")-TEXT(J3341,"YYYY"))</f>
        <v>120</v>
      </c>
      <c r="M3341" s="1" t="s">
        <v>60</v>
      </c>
      <c r="N3341" s="20" t="s">
        <v>53</v>
      </c>
    </row>
    <row r="3342" spans="10:14">
      <c r="J3342" s="1" t="s">
        <v>1351</v>
      </c>
      <c r="K3342" s="20" t="str">
        <f>TEXT(J3342,"YYYY")</f>
        <v>2020</v>
      </c>
      <c r="L3342" s="1">
        <f>H3342-(TEXT(I3342,"YYYY")-TEXT(J3342,"YYYY"))</f>
        <v>120</v>
      </c>
      <c r="M3342" s="1" t="s">
        <v>60</v>
      </c>
      <c r="N3342" s="20" t="s">
        <v>53</v>
      </c>
    </row>
    <row r="3343" spans="10:14">
      <c r="J3343" s="1" t="s">
        <v>5680</v>
      </c>
      <c r="K3343" s="20" t="str">
        <f>TEXT(J3343,"YYYY")</f>
        <v>2020</v>
      </c>
      <c r="L3343" s="1">
        <f>H3343-(TEXT(I3343,"YYYY")-TEXT(J3343,"YYYY"))</f>
        <v>120</v>
      </c>
      <c r="M3343" s="1" t="s">
        <v>79</v>
      </c>
      <c r="N3343" s="20" t="s">
        <v>53</v>
      </c>
    </row>
    <row r="3344" spans="10:14">
      <c r="J3344" s="1" t="s">
        <v>5706</v>
      </c>
      <c r="K3344" s="20" t="str">
        <f>TEXT(J3344,"YYYY")</f>
        <v>2020</v>
      </c>
      <c r="L3344" s="1">
        <f>H3344-(TEXT(I3344,"YYYY")-TEXT(J3344,"YYYY"))</f>
        <v>120</v>
      </c>
      <c r="M3344" s="1" t="s">
        <v>60</v>
      </c>
      <c r="N3344" s="20" t="s">
        <v>53</v>
      </c>
    </row>
    <row r="3345" spans="10:14">
      <c r="J3345" s="1" t="s">
        <v>5206</v>
      </c>
      <c r="K3345" s="20" t="str">
        <f>TEXT(J3345,"YYYY")</f>
        <v>2020</v>
      </c>
      <c r="L3345" s="1">
        <f>H3345-(TEXT(I3345,"YYYY")-TEXT(J3345,"YYYY"))</f>
        <v>120</v>
      </c>
      <c r="M3345" s="1" t="s">
        <v>60</v>
      </c>
      <c r="N3345" s="20" t="s">
        <v>53</v>
      </c>
    </row>
    <row r="3346" spans="10:14">
      <c r="J3346" s="1" t="s">
        <v>6638</v>
      </c>
      <c r="K3346" s="20" t="str">
        <f>TEXT(J3346,"YYYY")</f>
        <v>2020</v>
      </c>
      <c r="L3346" s="1">
        <f>H3346-(TEXT(I3346,"YYYY")-TEXT(J3346,"YYYY"))</f>
        <v>120</v>
      </c>
      <c r="M3346" s="1" t="s">
        <v>79</v>
      </c>
      <c r="N3346" s="20" t="s">
        <v>53</v>
      </c>
    </row>
    <row r="3347" spans="10:14">
      <c r="J3347" s="1" t="s">
        <v>6908</v>
      </c>
      <c r="K3347" s="20" t="str">
        <f>TEXT(J3347,"YYYY")</f>
        <v>2020</v>
      </c>
      <c r="L3347" s="1">
        <f>H3347-(TEXT(I3347,"YYYY")-TEXT(J3347,"YYYY"))</f>
        <v>120</v>
      </c>
      <c r="M3347" s="1" t="s">
        <v>60</v>
      </c>
      <c r="N3347" s="20" t="s">
        <v>53</v>
      </c>
    </row>
    <row r="3348" spans="10:14">
      <c r="J3348" s="1" t="s">
        <v>97</v>
      </c>
      <c r="K3348" s="20" t="str">
        <f>TEXT(J3348,"YYYY")</f>
        <v>2020</v>
      </c>
      <c r="L3348" s="1">
        <f>H3348-(TEXT(I3348,"YYYY")-TEXT(J3348,"YYYY"))</f>
        <v>120</v>
      </c>
      <c r="M3348" s="1" t="s">
        <v>60</v>
      </c>
      <c r="N3348" s="20" t="s">
        <v>53</v>
      </c>
    </row>
    <row r="3349" spans="10:14">
      <c r="J3349" s="1" t="s">
        <v>7020</v>
      </c>
      <c r="K3349" s="20" t="str">
        <f>TEXT(J3349,"YYYY")</f>
        <v>2020</v>
      </c>
      <c r="L3349" s="1">
        <f>H3349-(TEXT(I3349,"YYYY")-TEXT(J3349,"YYYY"))</f>
        <v>120</v>
      </c>
      <c r="M3349" s="1" t="s">
        <v>60</v>
      </c>
      <c r="N3349" s="20" t="s">
        <v>53</v>
      </c>
    </row>
    <row r="3350" spans="10:14">
      <c r="J3350" s="1" t="s">
        <v>7043</v>
      </c>
      <c r="K3350" s="20" t="str">
        <f>TEXT(J3350,"YYYY")</f>
        <v>2020</v>
      </c>
      <c r="L3350" s="1">
        <f>H3350-(TEXT(I3350,"YYYY")-TEXT(J3350,"YYYY"))</f>
        <v>120</v>
      </c>
      <c r="M3350" s="1" t="s">
        <v>79</v>
      </c>
      <c r="N3350" s="20" t="s">
        <v>53</v>
      </c>
    </row>
    <row r="3351" spans="10:14">
      <c r="J3351" s="1" t="s">
        <v>364</v>
      </c>
      <c r="K3351" s="20" t="str">
        <f>TEXT(J3351,"YYYY")</f>
        <v>2020</v>
      </c>
      <c r="L3351" s="1">
        <f>H3351-(TEXT(I3351,"YYYY")-TEXT(J3351,"YYYY"))</f>
        <v>120</v>
      </c>
      <c r="M3351" s="1" t="s">
        <v>60</v>
      </c>
      <c r="N3351" s="20" t="s">
        <v>53</v>
      </c>
    </row>
    <row r="3352" spans="10:14">
      <c r="J3352" s="1" t="s">
        <v>7043</v>
      </c>
      <c r="K3352" s="20" t="str">
        <f>TEXT(J3352,"YYYY")</f>
        <v>2020</v>
      </c>
      <c r="L3352" s="1">
        <f>H3352-(TEXT(I3352,"YYYY")-TEXT(J3352,"YYYY"))</f>
        <v>120</v>
      </c>
      <c r="M3352" s="1" t="s">
        <v>60</v>
      </c>
      <c r="N3352" s="20" t="s">
        <v>53</v>
      </c>
    </row>
    <row r="3353" spans="10:14">
      <c r="J3353" s="1" t="s">
        <v>5788</v>
      </c>
      <c r="K3353" s="20" t="str">
        <f>TEXT(J3353,"YYYY")</f>
        <v>2020</v>
      </c>
      <c r="L3353" s="1">
        <f>H3353-(TEXT(I3353,"YYYY")-TEXT(J3353,"YYYY"))</f>
        <v>120</v>
      </c>
      <c r="M3353" s="1" t="s">
        <v>79</v>
      </c>
      <c r="N3353" s="20" t="s">
        <v>53</v>
      </c>
    </row>
    <row r="3354" spans="10:14">
      <c r="J3354" s="1" t="s">
        <v>5680</v>
      </c>
      <c r="K3354" s="20" t="str">
        <f>TEXT(J3354,"YYYY")</f>
        <v>2020</v>
      </c>
      <c r="L3354" s="1">
        <f>H3354-(TEXT(I3354,"YYYY")-TEXT(J3354,"YYYY"))</f>
        <v>120</v>
      </c>
      <c r="M3354" s="1" t="s">
        <v>79</v>
      </c>
      <c r="N3354" s="20" t="s">
        <v>53</v>
      </c>
    </row>
    <row r="3355" spans="10:14">
      <c r="J3355" s="1" t="s">
        <v>5710</v>
      </c>
      <c r="K3355" s="20" t="str">
        <f>TEXT(J3355,"YYYY")</f>
        <v>2020</v>
      </c>
      <c r="L3355" s="1">
        <f>H3355-(TEXT(I3355,"YYYY")-TEXT(J3355,"YYYY"))</f>
        <v>120</v>
      </c>
      <c r="M3355" s="1" t="s">
        <v>79</v>
      </c>
      <c r="N3355" s="20" t="s">
        <v>53</v>
      </c>
    </row>
    <row r="3356" spans="10:14">
      <c r="J3356" s="1" t="s">
        <v>489</v>
      </c>
      <c r="K3356" s="20" t="str">
        <f>TEXT(J3356,"YYYY")</f>
        <v>2020</v>
      </c>
      <c r="L3356" s="1">
        <f>H3356-(TEXT(I3356,"YYYY")-TEXT(J3356,"YYYY"))</f>
        <v>120</v>
      </c>
      <c r="M3356" s="1" t="s">
        <v>79</v>
      </c>
      <c r="N3356" s="20" t="s">
        <v>53</v>
      </c>
    </row>
    <row r="3357" spans="10:14">
      <c r="J3357" s="1" t="s">
        <v>6989</v>
      </c>
      <c r="K3357" s="20" t="str">
        <f>TEXT(J3357,"YYYY")</f>
        <v>2020</v>
      </c>
      <c r="L3357" s="1">
        <f>H3357-(TEXT(I3357,"YYYY")-TEXT(J3357,"YYYY"))</f>
        <v>120</v>
      </c>
      <c r="M3357" s="1" t="s">
        <v>60</v>
      </c>
      <c r="N3357" s="20" t="s">
        <v>53</v>
      </c>
    </row>
    <row r="3358" spans="10:14">
      <c r="J3358" s="1" t="s">
        <v>5710</v>
      </c>
      <c r="K3358" s="20" t="str">
        <f>TEXT(J3358,"YYYY")</f>
        <v>2020</v>
      </c>
      <c r="L3358" s="1">
        <f>H3358-(TEXT(I3358,"YYYY")-TEXT(J3358,"YYYY"))</f>
        <v>120</v>
      </c>
      <c r="M3358" s="1" t="s">
        <v>60</v>
      </c>
      <c r="N3358" s="20" t="s">
        <v>53</v>
      </c>
    </row>
    <row r="3359" spans="10:14">
      <c r="J3359" s="1" t="s">
        <v>7493</v>
      </c>
      <c r="K3359" s="20" t="str">
        <f>TEXT(J3359,"YYYY")</f>
        <v>2020</v>
      </c>
      <c r="L3359" s="1">
        <f>H3359-(TEXT(I3359,"YYYY")-TEXT(J3359,"YYYY"))</f>
        <v>120</v>
      </c>
      <c r="M3359" s="1" t="s">
        <v>60</v>
      </c>
      <c r="N3359" s="20" t="s">
        <v>53</v>
      </c>
    </row>
    <row r="3360" spans="10:14">
      <c r="J3360" s="1" t="s">
        <v>5622</v>
      </c>
      <c r="K3360" s="20" t="str">
        <f>TEXT(J3360,"YYYY")</f>
        <v>2020</v>
      </c>
      <c r="L3360" s="1">
        <f>H3360-(TEXT(I3360,"YYYY")-TEXT(J3360,"YYYY"))</f>
        <v>120</v>
      </c>
      <c r="M3360" s="1" t="s">
        <v>60</v>
      </c>
      <c r="N3360" s="20" t="s">
        <v>53</v>
      </c>
    </row>
    <row r="3361" spans="10:14">
      <c r="J3361" s="1" t="s">
        <v>7522</v>
      </c>
      <c r="K3361" s="20" t="str">
        <f>TEXT(J3361,"YYYY")</f>
        <v>2020</v>
      </c>
      <c r="L3361" s="1">
        <f>H3361-(TEXT(I3361,"YYYY")-TEXT(J3361,"YYYY"))</f>
        <v>120</v>
      </c>
      <c r="M3361" s="1" t="s">
        <v>79</v>
      </c>
      <c r="N3361" s="20" t="s">
        <v>53</v>
      </c>
    </row>
    <row r="3362" spans="10:14">
      <c r="J3362" s="1" t="s">
        <v>4055</v>
      </c>
      <c r="K3362" s="20" t="str">
        <f>TEXT(J3362,"YYYY")</f>
        <v>2020</v>
      </c>
      <c r="L3362" s="1">
        <f>H3362-(TEXT(I3362,"YYYY")-TEXT(J3362,"YYYY"))</f>
        <v>120</v>
      </c>
      <c r="M3362" s="1" t="s">
        <v>60</v>
      </c>
      <c r="N3362" s="20" t="s">
        <v>53</v>
      </c>
    </row>
    <row r="3363" spans="10:14">
      <c r="J3363" s="1" t="s">
        <v>5622</v>
      </c>
      <c r="K3363" s="20" t="str">
        <f>TEXT(J3363,"YYYY")</f>
        <v>2020</v>
      </c>
      <c r="L3363" s="1">
        <f>H3363-(TEXT(I3363,"YYYY")-TEXT(J3363,"YYYY"))</f>
        <v>120</v>
      </c>
      <c r="M3363" s="1" t="s">
        <v>79</v>
      </c>
      <c r="N3363" s="20" t="s">
        <v>53</v>
      </c>
    </row>
    <row r="3364" spans="10:14">
      <c r="J3364" s="1" t="s">
        <v>7564</v>
      </c>
      <c r="K3364" s="20" t="str">
        <f>TEXT(J3364,"YYYY")</f>
        <v>2020</v>
      </c>
      <c r="L3364" s="1">
        <f>H3364-(TEXT(I3364,"YYYY")-TEXT(J3364,"YYYY"))</f>
        <v>120</v>
      </c>
      <c r="M3364" s="1" t="s">
        <v>60</v>
      </c>
      <c r="N3364" s="20" t="s">
        <v>53</v>
      </c>
    </row>
    <row r="3365" spans="10:14">
      <c r="J3365" s="1" t="s">
        <v>5680</v>
      </c>
      <c r="K3365" s="20" t="str">
        <f>TEXT(J3365,"YYYY")</f>
        <v>2020</v>
      </c>
      <c r="L3365" s="1">
        <f>H3365-(TEXT(I3365,"YYYY")-TEXT(J3365,"YYYY"))</f>
        <v>120</v>
      </c>
      <c r="M3365" s="1" t="s">
        <v>60</v>
      </c>
      <c r="N3365" s="20" t="s">
        <v>53</v>
      </c>
    </row>
    <row r="3366" spans="10:14">
      <c r="J3366" s="1" t="s">
        <v>6196</v>
      </c>
      <c r="K3366" s="20" t="str">
        <f>TEXT(J3366,"YYYY")</f>
        <v>2020</v>
      </c>
      <c r="L3366" s="1">
        <f>H3366-(TEXT(I3366,"YYYY")-TEXT(J3366,"YYYY"))</f>
        <v>120</v>
      </c>
      <c r="M3366" s="1" t="s">
        <v>60</v>
      </c>
      <c r="N3366" s="20" t="s">
        <v>53</v>
      </c>
    </row>
    <row r="3367" spans="10:14">
      <c r="J3367" s="1" t="s">
        <v>5680</v>
      </c>
      <c r="K3367" s="20" t="str">
        <f>TEXT(J3367,"YYYY")</f>
        <v>2020</v>
      </c>
      <c r="L3367" s="1">
        <f>H3367-(TEXT(I3367,"YYYY")-TEXT(J3367,"YYYY"))</f>
        <v>120</v>
      </c>
      <c r="M3367" s="1" t="s">
        <v>60</v>
      </c>
      <c r="N3367" s="20" t="s">
        <v>53</v>
      </c>
    </row>
    <row r="3368" spans="10:14">
      <c r="J3368" s="1" t="s">
        <v>5680</v>
      </c>
      <c r="K3368" s="20" t="str">
        <f>TEXT(J3368,"YYYY")</f>
        <v>2020</v>
      </c>
      <c r="L3368" s="1">
        <f>H3368-(TEXT(I3368,"YYYY")-TEXT(J3368,"YYYY"))</f>
        <v>120</v>
      </c>
      <c r="M3368" s="1" t="s">
        <v>60</v>
      </c>
      <c r="N3368" s="20" t="s">
        <v>53</v>
      </c>
    </row>
    <row r="3369" spans="10:14">
      <c r="J3369" s="1" t="s">
        <v>7528</v>
      </c>
      <c r="K3369" s="20" t="str">
        <f>TEXT(J3369,"YYYY")</f>
        <v>2020</v>
      </c>
      <c r="L3369" s="1">
        <f>H3369-(TEXT(I3369,"YYYY")-TEXT(J3369,"YYYY"))</f>
        <v>120</v>
      </c>
      <c r="M3369" s="1" t="s">
        <v>60</v>
      </c>
      <c r="N3369" s="20" t="s">
        <v>53</v>
      </c>
    </row>
    <row r="3370" spans="10:14">
      <c r="J3370" s="1" t="s">
        <v>7043</v>
      </c>
      <c r="K3370" s="20" t="str">
        <f>TEXT(J3370,"YYYY")</f>
        <v>2020</v>
      </c>
      <c r="L3370" s="1">
        <f>H3370-(TEXT(I3370,"YYYY")-TEXT(J3370,"YYYY"))</f>
        <v>120</v>
      </c>
      <c r="M3370" s="1" t="s">
        <v>60</v>
      </c>
      <c r="N3370" s="20" t="s">
        <v>53</v>
      </c>
    </row>
    <row r="3371" spans="10:14">
      <c r="J3371" s="1" t="s">
        <v>4044</v>
      </c>
      <c r="K3371" s="20" t="str">
        <f>TEXT(J3371,"YYYY")</f>
        <v>2020</v>
      </c>
      <c r="L3371" s="1">
        <f>H3371-(TEXT(I3371,"YYYY")-TEXT(J3371,"YYYY"))</f>
        <v>120</v>
      </c>
      <c r="M3371" s="1" t="s">
        <v>79</v>
      </c>
      <c r="N3371" s="20" t="s">
        <v>53</v>
      </c>
    </row>
    <row r="3372" spans="10:14">
      <c r="J3372" s="1" t="s">
        <v>5680</v>
      </c>
      <c r="K3372" s="20" t="str">
        <f>TEXT(J3372,"YYYY")</f>
        <v>2020</v>
      </c>
      <c r="L3372" s="1">
        <f>H3372-(TEXT(I3372,"YYYY")-TEXT(J3372,"YYYY"))</f>
        <v>120</v>
      </c>
      <c r="M3372" s="1" t="s">
        <v>60</v>
      </c>
      <c r="N3372" s="20" t="s">
        <v>53</v>
      </c>
    </row>
    <row r="3373" spans="10:14">
      <c r="J3373" s="1" t="s">
        <v>3304</v>
      </c>
      <c r="K3373" s="20" t="str">
        <f>TEXT(J3373,"YYYY")</f>
        <v>2020</v>
      </c>
      <c r="L3373" s="1">
        <f>H3373-(TEXT(I3373,"YYYY")-TEXT(J3373,"YYYY"))</f>
        <v>120</v>
      </c>
      <c r="M3373" s="1" t="s">
        <v>60</v>
      </c>
      <c r="N3373" s="20" t="s">
        <v>53</v>
      </c>
    </row>
    <row r="3374" spans="10:14">
      <c r="J3374" s="1" t="s">
        <v>5441</v>
      </c>
      <c r="K3374" s="20" t="str">
        <f>TEXT(J3374,"YYYY")</f>
        <v>2020</v>
      </c>
      <c r="L3374" s="1">
        <f>H3374-(TEXT(I3374,"YYYY")-TEXT(J3374,"YYYY"))</f>
        <v>120</v>
      </c>
      <c r="M3374" s="1" t="s">
        <v>79</v>
      </c>
      <c r="N3374" s="20" t="s">
        <v>53</v>
      </c>
    </row>
    <row r="3375" spans="10:14">
      <c r="J3375" s="1" t="s">
        <v>5680</v>
      </c>
      <c r="K3375" s="20" t="str">
        <f>TEXT(J3375,"YYYY")</f>
        <v>2020</v>
      </c>
      <c r="L3375" s="1">
        <f>H3375-(TEXT(I3375,"YYYY")-TEXT(J3375,"YYYY"))</f>
        <v>120</v>
      </c>
      <c r="M3375" s="1" t="s">
        <v>60</v>
      </c>
      <c r="N3375" s="20" t="s">
        <v>53</v>
      </c>
    </row>
    <row r="3376" spans="10:14">
      <c r="J3376" s="1" t="s">
        <v>5894</v>
      </c>
      <c r="K3376" s="20" t="str">
        <f>TEXT(J3376,"YYYY")</f>
        <v>2020</v>
      </c>
      <c r="L3376" s="1">
        <f>H3376-(TEXT(I3376,"YYYY")-TEXT(J3376,"YYYY"))</f>
        <v>120</v>
      </c>
      <c r="M3376" s="1" t="s">
        <v>79</v>
      </c>
      <c r="N3376" s="20" t="s">
        <v>53</v>
      </c>
    </row>
    <row r="3377" spans="10:14">
      <c r="J3377" s="1" t="s">
        <v>5781</v>
      </c>
      <c r="K3377" s="20" t="str">
        <f>TEXT(J3377,"YYYY")</f>
        <v>2020</v>
      </c>
      <c r="L3377" s="1">
        <f>H3377-(TEXT(I3377,"YYYY")-TEXT(J3377,"YYYY"))</f>
        <v>120</v>
      </c>
      <c r="M3377" s="1" t="s">
        <v>60</v>
      </c>
      <c r="N3377" s="20" t="s">
        <v>53</v>
      </c>
    </row>
    <row r="3378" spans="10:14">
      <c r="J3378" s="1" t="s">
        <v>4044</v>
      </c>
      <c r="K3378" s="20" t="str">
        <f>TEXT(J3378,"YYYY")</f>
        <v>2020</v>
      </c>
      <c r="L3378" s="1">
        <f>H3378-(TEXT(I3378,"YYYY")-TEXT(J3378,"YYYY"))</f>
        <v>120</v>
      </c>
      <c r="M3378" s="1" t="s">
        <v>60</v>
      </c>
      <c r="N3378" s="20" t="s">
        <v>53</v>
      </c>
    </row>
    <row r="3379" spans="10:14">
      <c r="J3379" s="1" t="s">
        <v>8134</v>
      </c>
      <c r="K3379" s="20" t="str">
        <f>TEXT(J3379,"YYYY")</f>
        <v>2020</v>
      </c>
      <c r="L3379" s="1">
        <f>H3379-(TEXT(I3379,"YYYY")-TEXT(J3379,"YYYY"))</f>
        <v>120</v>
      </c>
      <c r="M3379" s="1" t="s">
        <v>60</v>
      </c>
      <c r="N3379" s="20" t="s">
        <v>53</v>
      </c>
    </row>
    <row r="3380" spans="10:14">
      <c r="J3380" s="1" t="s">
        <v>489</v>
      </c>
      <c r="K3380" s="20" t="str">
        <f>TEXT(J3380,"YYYY")</f>
        <v>2020</v>
      </c>
      <c r="L3380" s="1">
        <f>H3380-(TEXT(I3380,"YYYY")-TEXT(J3380,"YYYY"))</f>
        <v>120</v>
      </c>
      <c r="M3380" s="1" t="s">
        <v>60</v>
      </c>
      <c r="N3380" s="20" t="s">
        <v>53</v>
      </c>
    </row>
    <row r="3381" spans="10:14">
      <c r="J3381" s="1" t="s">
        <v>5622</v>
      </c>
      <c r="K3381" s="20" t="str">
        <f>TEXT(J3381,"YYYY")</f>
        <v>2020</v>
      </c>
      <c r="L3381" s="1">
        <f>H3381-(TEXT(I3381,"YYYY")-TEXT(J3381,"YYYY"))</f>
        <v>120</v>
      </c>
      <c r="M3381" s="1" t="s">
        <v>79</v>
      </c>
      <c r="N3381" s="20" t="s">
        <v>53</v>
      </c>
    </row>
    <row r="3382" spans="10:14">
      <c r="J3382" s="1" t="s">
        <v>4926</v>
      </c>
      <c r="K3382" s="20" t="str">
        <f>TEXT(J3382,"YYYY")</f>
        <v>2020</v>
      </c>
      <c r="L3382" s="1">
        <f>H3382-(TEXT(I3382,"YYYY")-TEXT(J3382,"YYYY"))</f>
        <v>120</v>
      </c>
      <c r="M3382" s="1" t="s">
        <v>60</v>
      </c>
      <c r="N3382" s="20" t="s">
        <v>53</v>
      </c>
    </row>
    <row r="3383" spans="10:14">
      <c r="J3383" s="1" t="s">
        <v>7043</v>
      </c>
      <c r="K3383" s="20" t="str">
        <f>TEXT(J3383,"YYYY")</f>
        <v>2020</v>
      </c>
      <c r="L3383" s="1">
        <f>H3383-(TEXT(I3383,"YYYY")-TEXT(J3383,"YYYY"))</f>
        <v>120</v>
      </c>
      <c r="M3383" s="1" t="s">
        <v>79</v>
      </c>
      <c r="N3383" s="20" t="s">
        <v>53</v>
      </c>
    </row>
    <row r="3384" spans="10:14">
      <c r="J3384" s="1" t="s">
        <v>7725</v>
      </c>
      <c r="K3384" s="20" t="str">
        <f>TEXT(J3384,"YYYY")</f>
        <v>2020</v>
      </c>
      <c r="L3384" s="1">
        <f>H3384-(TEXT(I3384,"YYYY")-TEXT(J3384,"YYYY"))</f>
        <v>120</v>
      </c>
      <c r="M3384" s="1" t="s">
        <v>60</v>
      </c>
      <c r="N3384" s="20" t="s">
        <v>53</v>
      </c>
    </row>
    <row r="3385" spans="10:14">
      <c r="J3385" s="1" t="s">
        <v>5441</v>
      </c>
      <c r="K3385" s="20" t="str">
        <f>TEXT(J3385,"YYYY")</f>
        <v>2020</v>
      </c>
      <c r="L3385" s="1">
        <f>H3385-(TEXT(I3385,"YYYY")-TEXT(J3385,"YYYY"))</f>
        <v>120</v>
      </c>
      <c r="M3385" s="1" t="s">
        <v>79</v>
      </c>
      <c r="N3385" s="20" t="s">
        <v>53</v>
      </c>
    </row>
    <row r="3386" spans="10:14">
      <c r="J3386" s="1" t="s">
        <v>7937</v>
      </c>
      <c r="K3386" s="20" t="str">
        <f>TEXT(J3386,"YYYY")</f>
        <v>2020</v>
      </c>
      <c r="L3386" s="1">
        <f>H3386-(TEXT(I3386,"YYYY")-TEXT(J3386,"YYYY"))</f>
        <v>120</v>
      </c>
      <c r="M3386" s="1" t="s">
        <v>60</v>
      </c>
      <c r="N3386" s="20" t="s">
        <v>53</v>
      </c>
    </row>
    <row r="3387" spans="10:14">
      <c r="J3387" s="1" t="s">
        <v>7841</v>
      </c>
      <c r="K3387" s="20" t="str">
        <f>TEXT(J3387,"YYYY")</f>
        <v>2020</v>
      </c>
      <c r="L3387" s="1">
        <f>H3387-(TEXT(I3387,"YYYY")-TEXT(J3387,"YYYY"))</f>
        <v>120</v>
      </c>
      <c r="M3387" s="1" t="s">
        <v>60</v>
      </c>
      <c r="N3387" s="20" t="s">
        <v>53</v>
      </c>
    </row>
    <row r="3388" spans="10:14">
      <c r="J3388" s="1" t="s">
        <v>6196</v>
      </c>
      <c r="K3388" s="20" t="str">
        <f>TEXT(J3388,"YYYY")</f>
        <v>2020</v>
      </c>
      <c r="L3388" s="1">
        <f>H3388-(TEXT(I3388,"YYYY")-TEXT(J3388,"YYYY"))</f>
        <v>120</v>
      </c>
      <c r="M3388" s="1" t="s">
        <v>79</v>
      </c>
      <c r="N3388" s="20" t="s">
        <v>53</v>
      </c>
    </row>
    <row r="3389" spans="10:14">
      <c r="J3389" s="1" t="s">
        <v>3304</v>
      </c>
      <c r="K3389" s="20" t="str">
        <f>TEXT(J3389,"YYYY")</f>
        <v>2020</v>
      </c>
      <c r="L3389" s="1">
        <f>H3389-(TEXT(I3389,"YYYY")-TEXT(J3389,"YYYY"))</f>
        <v>120</v>
      </c>
      <c r="M3389" s="1" t="s">
        <v>79</v>
      </c>
      <c r="N3389" s="20" t="s">
        <v>53</v>
      </c>
    </row>
    <row r="3390" spans="10:14">
      <c r="J3390" s="1" t="s">
        <v>3815</v>
      </c>
      <c r="K3390" s="20" t="str">
        <f>TEXT(J3390,"YYYY")</f>
        <v>2020</v>
      </c>
      <c r="L3390" s="1">
        <f>H3390-(TEXT(I3390,"YYYY")-TEXT(J3390,"YYYY"))</f>
        <v>120</v>
      </c>
      <c r="M3390" s="1" t="s">
        <v>60</v>
      </c>
      <c r="N3390" s="20" t="s">
        <v>53</v>
      </c>
    </row>
    <row r="3391" spans="10:14">
      <c r="J3391" s="1" t="s">
        <v>8274</v>
      </c>
      <c r="K3391" s="20" t="str">
        <f>TEXT(J3391,"YYYY")</f>
        <v>2020</v>
      </c>
      <c r="L3391" s="1">
        <f>H3391-(TEXT(I3391,"YYYY")-TEXT(J3391,"YYYY"))</f>
        <v>120</v>
      </c>
      <c r="M3391" s="1" t="s">
        <v>79</v>
      </c>
      <c r="N3391" s="20" t="s">
        <v>53</v>
      </c>
    </row>
    <row r="3392" spans="10:14">
      <c r="J3392" s="1" t="s">
        <v>397</v>
      </c>
      <c r="K3392" s="20" t="str">
        <f>TEXT(J3392,"YYYY")</f>
        <v>2020</v>
      </c>
      <c r="L3392" s="1">
        <f>H3392-(TEXT(I3392,"YYYY")-TEXT(J3392,"YYYY"))</f>
        <v>120</v>
      </c>
      <c r="M3392" s="1" t="s">
        <v>60</v>
      </c>
      <c r="N3392" s="20" t="s">
        <v>53</v>
      </c>
    </row>
    <row r="3393" spans="10:14">
      <c r="J3393" s="1" t="s">
        <v>8311</v>
      </c>
      <c r="K3393" s="20" t="str">
        <f>TEXT(J3393,"YYYY")</f>
        <v>2020</v>
      </c>
      <c r="L3393" s="1">
        <f>H3393-(TEXT(I3393,"YYYY")-TEXT(J3393,"YYYY"))</f>
        <v>120</v>
      </c>
      <c r="M3393" s="1" t="s">
        <v>60</v>
      </c>
      <c r="N3393" s="20" t="s">
        <v>53</v>
      </c>
    </row>
    <row r="3394" spans="10:14">
      <c r="J3394" s="1" t="s">
        <v>7725</v>
      </c>
      <c r="K3394" s="20" t="str">
        <f>TEXT(J3394,"YYYY")</f>
        <v>2020</v>
      </c>
      <c r="L3394" s="1">
        <f>H3394-(TEXT(I3394,"YYYY")-TEXT(J3394,"YYYY"))</f>
        <v>120</v>
      </c>
      <c r="M3394" s="1" t="s">
        <v>79</v>
      </c>
      <c r="N3394" s="20" t="s">
        <v>53</v>
      </c>
    </row>
    <row r="3395" spans="10:14">
      <c r="J3395" s="1" t="s">
        <v>7043</v>
      </c>
      <c r="K3395" s="20" t="str">
        <f>TEXT(J3395,"YYYY")</f>
        <v>2020</v>
      </c>
      <c r="L3395" s="1">
        <f>H3395-(TEXT(I3395,"YYYY")-TEXT(J3395,"YYYY"))</f>
        <v>120</v>
      </c>
      <c r="M3395" s="1" t="s">
        <v>79</v>
      </c>
      <c r="N3395" s="20" t="s">
        <v>53</v>
      </c>
    </row>
    <row r="3396" spans="10:14">
      <c r="J3396" s="1" t="s">
        <v>3977</v>
      </c>
      <c r="K3396" s="20" t="str">
        <f>TEXT(J3396,"YYYY")</f>
        <v>2020</v>
      </c>
      <c r="L3396" s="1">
        <f>H3396-(TEXT(I3396,"YYYY")-TEXT(J3396,"YYYY"))</f>
        <v>120</v>
      </c>
      <c r="M3396" s="1" t="s">
        <v>79</v>
      </c>
      <c r="N3396" s="20" t="s">
        <v>53</v>
      </c>
    </row>
    <row r="3397" spans="10:14">
      <c r="J3397" s="1" t="s">
        <v>7043</v>
      </c>
      <c r="K3397" s="20" t="str">
        <f>TEXT(J3397,"YYYY")</f>
        <v>2020</v>
      </c>
      <c r="L3397" s="1">
        <f>H3397-(TEXT(I3397,"YYYY")-TEXT(J3397,"YYYY"))</f>
        <v>120</v>
      </c>
      <c r="M3397" s="1" t="s">
        <v>60</v>
      </c>
      <c r="N3397" s="20" t="s">
        <v>53</v>
      </c>
    </row>
    <row r="3398" spans="10:14">
      <c r="J3398" s="1" t="s">
        <v>7043</v>
      </c>
      <c r="K3398" s="20" t="str">
        <f>TEXT(J3398,"YYYY")</f>
        <v>2020</v>
      </c>
      <c r="L3398" s="1">
        <f>H3398-(TEXT(I3398,"YYYY")-TEXT(J3398,"YYYY"))</f>
        <v>120</v>
      </c>
      <c r="M3398" s="1" t="s">
        <v>79</v>
      </c>
      <c r="N3398" s="20" t="s">
        <v>53</v>
      </c>
    </row>
    <row r="3399" spans="10:14">
      <c r="J3399" s="1" t="s">
        <v>7043</v>
      </c>
      <c r="K3399" s="20" t="str">
        <f>TEXT(J3399,"YYYY")</f>
        <v>2020</v>
      </c>
      <c r="L3399" s="1">
        <f>H3399-(TEXT(I3399,"YYYY")-TEXT(J3399,"YYYY"))</f>
        <v>120</v>
      </c>
      <c r="M3399" s="1" t="s">
        <v>79</v>
      </c>
      <c r="N3399" s="20" t="s">
        <v>53</v>
      </c>
    </row>
    <row r="3400" spans="10:14">
      <c r="J3400" s="1" t="s">
        <v>5710</v>
      </c>
      <c r="K3400" s="20" t="str">
        <f>TEXT(J3400,"YYYY")</f>
        <v>2020</v>
      </c>
      <c r="L3400" s="1">
        <f>H3400-(TEXT(I3400,"YYYY")-TEXT(J3400,"YYYY"))</f>
        <v>120</v>
      </c>
      <c r="M3400" s="1" t="s">
        <v>79</v>
      </c>
      <c r="N3400" s="20" t="s">
        <v>53</v>
      </c>
    </row>
    <row r="3401" spans="10:14">
      <c r="J3401" s="1" t="s">
        <v>5680</v>
      </c>
      <c r="K3401" s="20" t="str">
        <f>TEXT(J3401,"YYYY")</f>
        <v>2020</v>
      </c>
      <c r="L3401" s="1">
        <f>H3401-(TEXT(I3401,"YYYY")-TEXT(J3401,"YYYY"))</f>
        <v>120</v>
      </c>
      <c r="M3401" s="1" t="s">
        <v>60</v>
      </c>
      <c r="N3401" s="20" t="s">
        <v>53</v>
      </c>
    </row>
    <row r="3402" spans="10:14">
      <c r="J3402" s="1" t="s">
        <v>7043</v>
      </c>
      <c r="K3402" s="20" t="str">
        <f>TEXT(J3402,"YYYY")</f>
        <v>2020</v>
      </c>
      <c r="L3402" s="1">
        <f>H3402-(TEXT(I3402,"YYYY")-TEXT(J3402,"YYYY"))</f>
        <v>120</v>
      </c>
      <c r="M3402" s="1" t="s">
        <v>60</v>
      </c>
      <c r="N3402" s="20" t="s">
        <v>53</v>
      </c>
    </row>
    <row r="3403" spans="10:14">
      <c r="J3403" s="1" t="s">
        <v>7691</v>
      </c>
      <c r="K3403" s="20" t="str">
        <f>TEXT(J3403,"YYYY")</f>
        <v>2020</v>
      </c>
      <c r="L3403" s="1">
        <f>H3403-(TEXT(I3403,"YYYY")-TEXT(J3403,"YYYY"))</f>
        <v>120</v>
      </c>
      <c r="M3403" s="1" t="s">
        <v>60</v>
      </c>
      <c r="N3403" s="20" t="s">
        <v>53</v>
      </c>
    </row>
    <row r="3404" spans="10:14">
      <c r="J3404" s="1" t="s">
        <v>5710</v>
      </c>
      <c r="K3404" s="20" t="str">
        <f>TEXT(J3404,"YYYY")</f>
        <v>2020</v>
      </c>
      <c r="L3404" s="1">
        <f>H3404-(TEXT(I3404,"YYYY")-TEXT(J3404,"YYYY"))</f>
        <v>120</v>
      </c>
      <c r="M3404" s="1" t="s">
        <v>79</v>
      </c>
      <c r="N3404" s="20" t="s">
        <v>53</v>
      </c>
    </row>
    <row r="3405" spans="10:14">
      <c r="J3405" s="1" t="s">
        <v>5680</v>
      </c>
      <c r="K3405" s="20" t="str">
        <f>TEXT(J3405,"YYYY")</f>
        <v>2020</v>
      </c>
      <c r="L3405" s="1">
        <f>H3405-(TEXT(I3405,"YYYY")-TEXT(J3405,"YYYY"))</f>
        <v>120</v>
      </c>
      <c r="M3405" s="1" t="s">
        <v>79</v>
      </c>
      <c r="N3405" s="20" t="s">
        <v>53</v>
      </c>
    </row>
    <row r="3406" spans="10:14">
      <c r="J3406" s="1" t="s">
        <v>6586</v>
      </c>
      <c r="K3406" s="20" t="str">
        <f>TEXT(J3406,"YYYY")</f>
        <v>2020</v>
      </c>
      <c r="L3406" s="1">
        <f>H3406-(TEXT(I3406,"YYYY")-TEXT(J3406,"YYYY"))</f>
        <v>120</v>
      </c>
      <c r="M3406" s="1" t="s">
        <v>60</v>
      </c>
      <c r="N3406" s="20" t="s">
        <v>53</v>
      </c>
    </row>
    <row r="3407" spans="10:14">
      <c r="J3407" s="1" t="s">
        <v>5710</v>
      </c>
      <c r="K3407" s="20" t="str">
        <f>TEXT(J3407,"YYYY")</f>
        <v>2020</v>
      </c>
      <c r="L3407" s="1">
        <f>H3407-(TEXT(I3407,"YYYY")-TEXT(J3407,"YYYY"))</f>
        <v>120</v>
      </c>
      <c r="M3407" s="1" t="s">
        <v>60</v>
      </c>
      <c r="N3407" s="20" t="s">
        <v>53</v>
      </c>
    </row>
    <row r="3408" spans="10:14">
      <c r="J3408" s="1" t="s">
        <v>7725</v>
      </c>
      <c r="K3408" s="20" t="str">
        <f>TEXT(J3408,"YYYY")</f>
        <v>2020</v>
      </c>
      <c r="L3408" s="1">
        <f>H3408-(TEXT(I3408,"YYYY")-TEXT(J3408,"YYYY"))</f>
        <v>120</v>
      </c>
      <c r="M3408" s="1" t="s">
        <v>60</v>
      </c>
      <c r="N3408" s="20" t="s">
        <v>53</v>
      </c>
    </row>
    <row r="3409" spans="10:14">
      <c r="J3409" s="1" t="s">
        <v>4988</v>
      </c>
      <c r="K3409" s="20" t="str">
        <f>TEXT(J3409,"YYYY")</f>
        <v>2020</v>
      </c>
      <c r="L3409" s="1">
        <f>H3409-(TEXT(I3409,"YYYY")-TEXT(J3409,"YYYY"))</f>
        <v>120</v>
      </c>
      <c r="M3409" s="1" t="s">
        <v>60</v>
      </c>
      <c r="N3409" s="20" t="s">
        <v>53</v>
      </c>
    </row>
    <row r="3410" spans="10:14">
      <c r="J3410" s="1" t="s">
        <v>7691</v>
      </c>
      <c r="K3410" s="20" t="str">
        <f>TEXT(J3410,"YYYY")</f>
        <v>2020</v>
      </c>
      <c r="L3410" s="1">
        <f>H3410-(TEXT(I3410,"YYYY")-TEXT(J3410,"YYYY"))</f>
        <v>120</v>
      </c>
      <c r="M3410" s="1" t="s">
        <v>79</v>
      </c>
      <c r="N3410" s="20" t="s">
        <v>53</v>
      </c>
    </row>
    <row r="3411" spans="10:14">
      <c r="J3411" s="1" t="s">
        <v>5622</v>
      </c>
      <c r="K3411" s="20" t="str">
        <f>TEXT(J3411,"YYYY")</f>
        <v>2020</v>
      </c>
      <c r="L3411" s="1">
        <f>H3411-(TEXT(I3411,"YYYY")-TEXT(J3411,"YYYY"))</f>
        <v>120</v>
      </c>
      <c r="M3411" s="1" t="s">
        <v>60</v>
      </c>
      <c r="N3411" s="20" t="s">
        <v>53</v>
      </c>
    </row>
    <row r="3412" spans="10:14">
      <c r="J3412" s="1" t="s">
        <v>5710</v>
      </c>
      <c r="K3412" s="20" t="str">
        <f>TEXT(J3412,"YYYY")</f>
        <v>2020</v>
      </c>
      <c r="L3412" s="1">
        <f>H3412-(TEXT(I3412,"YYYY")-TEXT(J3412,"YYYY"))</f>
        <v>120</v>
      </c>
      <c r="M3412" s="1" t="s">
        <v>60</v>
      </c>
      <c r="N3412" s="20" t="s">
        <v>53</v>
      </c>
    </row>
    <row r="3413" spans="10:14">
      <c r="J3413" s="1" t="s">
        <v>1331</v>
      </c>
      <c r="K3413" s="20" t="str">
        <f>TEXT(J3413,"YYYY")</f>
        <v>2020</v>
      </c>
      <c r="L3413" s="1">
        <f>H3413-(TEXT(I3413,"YYYY")-TEXT(J3413,"YYYY"))</f>
        <v>120</v>
      </c>
      <c r="M3413" s="1" t="s">
        <v>60</v>
      </c>
      <c r="N3413" s="20" t="s">
        <v>53</v>
      </c>
    </row>
    <row r="3414" spans="10:14">
      <c r="J3414" s="1" t="s">
        <v>5680</v>
      </c>
      <c r="K3414" s="20" t="str">
        <f>TEXT(J3414,"YYYY")</f>
        <v>2020</v>
      </c>
      <c r="L3414" s="1">
        <f>H3414-(TEXT(I3414,"YYYY")-TEXT(J3414,"YYYY"))</f>
        <v>120</v>
      </c>
      <c r="M3414" s="1" t="s">
        <v>60</v>
      </c>
      <c r="N3414" s="20" t="s">
        <v>53</v>
      </c>
    </row>
    <row r="3415" spans="10:14">
      <c r="J3415" s="1" t="s">
        <v>8016</v>
      </c>
      <c r="K3415" s="20" t="str">
        <f>TEXT(J3415,"YYYY")</f>
        <v>2020</v>
      </c>
      <c r="L3415" s="1">
        <f>H3415-(TEXT(I3415,"YYYY")-TEXT(J3415,"YYYY"))</f>
        <v>120</v>
      </c>
      <c r="M3415" s="1" t="s">
        <v>60</v>
      </c>
      <c r="N3415" s="20" t="s">
        <v>53</v>
      </c>
    </row>
    <row r="3416" spans="10:14">
      <c r="J3416" s="1" t="s">
        <v>8697</v>
      </c>
      <c r="K3416" s="20" t="str">
        <f>TEXT(J3416,"YYYY")</f>
        <v>2020</v>
      </c>
      <c r="L3416" s="1">
        <f>H3416-(TEXT(I3416,"YYYY")-TEXT(J3416,"YYYY"))</f>
        <v>120</v>
      </c>
      <c r="M3416" s="1" t="s">
        <v>60</v>
      </c>
      <c r="N3416" s="20" t="s">
        <v>53</v>
      </c>
    </row>
    <row r="3417" spans="10:14">
      <c r="J3417" s="1" t="s">
        <v>7768</v>
      </c>
      <c r="K3417" s="20" t="str">
        <f>TEXT(J3417,"YYYY")</f>
        <v>2020</v>
      </c>
      <c r="L3417" s="1">
        <f>H3417-(TEXT(I3417,"YYYY")-TEXT(J3417,"YYYY"))</f>
        <v>120</v>
      </c>
      <c r="M3417" s="1" t="s">
        <v>60</v>
      </c>
      <c r="N3417" s="20" t="s">
        <v>53</v>
      </c>
    </row>
    <row r="3418" spans="10:14">
      <c r="J3418" s="1" t="s">
        <v>8717</v>
      </c>
      <c r="K3418" s="20" t="str">
        <f>TEXT(J3418,"YYYY")</f>
        <v>2020</v>
      </c>
      <c r="L3418" s="1">
        <f>H3418-(TEXT(I3418,"YYYY")-TEXT(J3418,"YYYY"))</f>
        <v>120</v>
      </c>
      <c r="M3418" s="1" t="s">
        <v>79</v>
      </c>
      <c r="N3418" s="20" t="s">
        <v>53</v>
      </c>
    </row>
    <row r="3419" spans="10:14">
      <c r="J3419" s="1" t="s">
        <v>5622</v>
      </c>
      <c r="K3419" s="20" t="str">
        <f>TEXT(J3419,"YYYY")</f>
        <v>2020</v>
      </c>
      <c r="L3419" s="1">
        <f>H3419-(TEXT(I3419,"YYYY")-TEXT(J3419,"YYYY"))</f>
        <v>120</v>
      </c>
      <c r="M3419" s="1" t="s">
        <v>60</v>
      </c>
      <c r="N3419" s="20" t="s">
        <v>53</v>
      </c>
    </row>
    <row r="3420" spans="10:14">
      <c r="J3420" s="1" t="s">
        <v>5441</v>
      </c>
      <c r="K3420" s="20" t="str">
        <f>TEXT(J3420,"YYYY")</f>
        <v>2020</v>
      </c>
      <c r="L3420" s="1">
        <f>H3420-(TEXT(I3420,"YYYY")-TEXT(J3420,"YYYY"))</f>
        <v>120</v>
      </c>
      <c r="M3420" s="1" t="s">
        <v>79</v>
      </c>
      <c r="N3420" s="20" t="s">
        <v>53</v>
      </c>
    </row>
    <row r="3421" spans="10:14">
      <c r="J3421" s="1" t="s">
        <v>5680</v>
      </c>
      <c r="K3421" s="20" t="str">
        <f>TEXT(J3421,"YYYY")</f>
        <v>2020</v>
      </c>
      <c r="L3421" s="1">
        <f>H3421-(TEXT(I3421,"YYYY")-TEXT(J3421,"YYYY"))</f>
        <v>120</v>
      </c>
      <c r="M3421" s="1" t="s">
        <v>60</v>
      </c>
      <c r="N3421" s="20" t="s">
        <v>53</v>
      </c>
    </row>
    <row r="3422" spans="10:14">
      <c r="J3422" s="1" t="s">
        <v>5622</v>
      </c>
      <c r="K3422" s="20" t="str">
        <f>TEXT(J3422,"YYYY")</f>
        <v>2020</v>
      </c>
      <c r="L3422" s="1">
        <f>H3422-(TEXT(I3422,"YYYY")-TEXT(J3422,"YYYY"))</f>
        <v>120</v>
      </c>
      <c r="M3422" s="1" t="s">
        <v>79</v>
      </c>
      <c r="N3422" s="20" t="s">
        <v>53</v>
      </c>
    </row>
    <row r="3423" spans="10:14">
      <c r="J3423" s="1" t="s">
        <v>5680</v>
      </c>
      <c r="K3423" s="20" t="str">
        <f>TEXT(J3423,"YYYY")</f>
        <v>2020</v>
      </c>
      <c r="L3423" s="1">
        <f>H3423-(TEXT(I3423,"YYYY")-TEXT(J3423,"YYYY"))</f>
        <v>120</v>
      </c>
      <c r="M3423" s="1" t="s">
        <v>60</v>
      </c>
      <c r="N3423" s="20" t="s">
        <v>53</v>
      </c>
    </row>
    <row r="3424" spans="10:14">
      <c r="J3424" s="1" t="s">
        <v>7691</v>
      </c>
      <c r="K3424" s="20" t="str">
        <f>TEXT(J3424,"YYYY")</f>
        <v>2020</v>
      </c>
      <c r="L3424" s="1">
        <f>H3424-(TEXT(I3424,"YYYY")-TEXT(J3424,"YYYY"))</f>
        <v>120</v>
      </c>
      <c r="M3424" s="1" t="s">
        <v>60</v>
      </c>
      <c r="N3424" s="20" t="s">
        <v>53</v>
      </c>
    </row>
    <row r="3425" spans="10:14">
      <c r="J3425" s="1" t="s">
        <v>663</v>
      </c>
      <c r="K3425" s="20" t="str">
        <f>TEXT(J3425,"YYYY")</f>
        <v>2020</v>
      </c>
      <c r="L3425" s="1">
        <f>H3425-(TEXT(I3425,"YYYY")-TEXT(J3425,"YYYY"))</f>
        <v>120</v>
      </c>
      <c r="M3425" s="1" t="s">
        <v>60</v>
      </c>
      <c r="N3425" s="20" t="s">
        <v>53</v>
      </c>
    </row>
    <row r="3426" spans="10:14">
      <c r="J3426" s="1" t="s">
        <v>7691</v>
      </c>
      <c r="K3426" s="20" t="str">
        <f>TEXT(J3426,"YYYY")</f>
        <v>2020</v>
      </c>
      <c r="L3426" s="1">
        <f>H3426-(TEXT(I3426,"YYYY")-TEXT(J3426,"YYYY"))</f>
        <v>120</v>
      </c>
      <c r="M3426" s="1" t="s">
        <v>79</v>
      </c>
      <c r="N3426" s="20" t="s">
        <v>53</v>
      </c>
    </row>
    <row r="3427" spans="10:14">
      <c r="J3427" s="1" t="s">
        <v>7841</v>
      </c>
      <c r="K3427" s="20" t="str">
        <f>TEXT(J3427,"YYYY")</f>
        <v>2020</v>
      </c>
      <c r="L3427" s="1">
        <f>H3427-(TEXT(I3427,"YYYY")-TEXT(J3427,"YYYY"))</f>
        <v>120</v>
      </c>
      <c r="M3427" s="1" t="s">
        <v>60</v>
      </c>
      <c r="N3427" s="20" t="s">
        <v>53</v>
      </c>
    </row>
    <row r="3428" spans="10:14">
      <c r="J3428" s="1" t="s">
        <v>5710</v>
      </c>
      <c r="K3428" s="20" t="str">
        <f>TEXT(J3428,"YYYY")</f>
        <v>2020</v>
      </c>
      <c r="L3428" s="1">
        <f>H3428-(TEXT(I3428,"YYYY")-TEXT(J3428,"YYYY"))</f>
        <v>120</v>
      </c>
      <c r="M3428" s="1" t="s">
        <v>79</v>
      </c>
      <c r="N3428" s="20" t="s">
        <v>53</v>
      </c>
    </row>
    <row r="3429" spans="10:14">
      <c r="J3429" s="1" t="s">
        <v>8665</v>
      </c>
      <c r="K3429" s="20" t="str">
        <f>TEXT(J3429,"YYYY")</f>
        <v>2020</v>
      </c>
      <c r="L3429" s="1">
        <f>H3429-(TEXT(I3429,"YYYY")-TEXT(J3429,"YYYY"))</f>
        <v>120</v>
      </c>
      <c r="M3429" s="1" t="s">
        <v>60</v>
      </c>
      <c r="N3429" s="20" t="s">
        <v>53</v>
      </c>
    </row>
    <row r="3430" spans="10:14">
      <c r="J3430" s="1" t="s">
        <v>8945</v>
      </c>
      <c r="K3430" s="20" t="str">
        <f>TEXT(J3430,"YYYY")</f>
        <v>2020</v>
      </c>
      <c r="L3430" s="1">
        <f>H3430-(TEXT(I3430,"YYYY")-TEXT(J3430,"YYYY"))</f>
        <v>120</v>
      </c>
      <c r="M3430" s="1" t="s">
        <v>79</v>
      </c>
      <c r="N3430" s="20" t="s">
        <v>53</v>
      </c>
    </row>
    <row r="3431" spans="10:14">
      <c r="J3431" s="1" t="s">
        <v>7691</v>
      </c>
      <c r="K3431" s="20" t="str">
        <f>TEXT(J3431,"YYYY")</f>
        <v>2020</v>
      </c>
      <c r="L3431" s="1">
        <f>H3431-(TEXT(I3431,"YYYY")-TEXT(J3431,"YYYY"))</f>
        <v>120</v>
      </c>
      <c r="M3431" s="1" t="s">
        <v>79</v>
      </c>
      <c r="N3431" s="20" t="s">
        <v>53</v>
      </c>
    </row>
    <row r="3432" spans="10:14">
      <c r="J3432" s="1" t="s">
        <v>7830</v>
      </c>
      <c r="K3432" s="20" t="str">
        <f>TEXT(J3432,"YYYY")</f>
        <v>2020</v>
      </c>
      <c r="L3432" s="1">
        <f>H3432-(TEXT(I3432,"YYYY")-TEXT(J3432,"YYYY"))</f>
        <v>120</v>
      </c>
      <c r="M3432" s="1" t="s">
        <v>60</v>
      </c>
      <c r="N3432" s="20" t="s">
        <v>53</v>
      </c>
    </row>
    <row r="3433" spans="10:14">
      <c r="J3433" s="1" t="s">
        <v>364</v>
      </c>
      <c r="K3433" s="20" t="str">
        <f>TEXT(J3433,"YYYY")</f>
        <v>2020</v>
      </c>
      <c r="L3433" s="1">
        <f>H3433-(TEXT(I3433,"YYYY")-TEXT(J3433,"YYYY"))</f>
        <v>120</v>
      </c>
      <c r="M3433" s="1" t="s">
        <v>79</v>
      </c>
      <c r="N3433" s="20" t="s">
        <v>53</v>
      </c>
    </row>
    <row r="3434" spans="10:14">
      <c r="J3434" s="1" t="s">
        <v>8134</v>
      </c>
      <c r="K3434" s="20" t="str">
        <f>TEXT(J3434,"YYYY")</f>
        <v>2020</v>
      </c>
      <c r="L3434" s="1">
        <f>H3434-(TEXT(I3434,"YYYY")-TEXT(J3434,"YYYY"))</f>
        <v>120</v>
      </c>
      <c r="M3434" s="1" t="s">
        <v>79</v>
      </c>
      <c r="N3434" s="20" t="s">
        <v>53</v>
      </c>
    </row>
    <row r="3435" spans="10:14">
      <c r="J3435" s="1" t="s">
        <v>5894</v>
      </c>
      <c r="K3435" s="20" t="str">
        <f>TEXT(J3435,"YYYY")</f>
        <v>2020</v>
      </c>
      <c r="L3435" s="1">
        <f>H3435-(TEXT(I3435,"YYYY")-TEXT(J3435,"YYYY"))</f>
        <v>120</v>
      </c>
      <c r="M3435" s="1" t="s">
        <v>79</v>
      </c>
      <c r="N3435" s="20" t="s">
        <v>53</v>
      </c>
    </row>
    <row r="3436" spans="10:14">
      <c r="J3436" s="1" t="s">
        <v>606</v>
      </c>
      <c r="K3436" s="20" t="str">
        <f>TEXT(J3436,"YYYY")</f>
        <v>2020</v>
      </c>
      <c r="L3436" s="1">
        <f>H3436-(TEXT(I3436,"YYYY")-TEXT(J3436,"YYYY"))</f>
        <v>120</v>
      </c>
      <c r="M3436" s="1" t="s">
        <v>60</v>
      </c>
      <c r="N3436" s="20" t="s">
        <v>53</v>
      </c>
    </row>
    <row r="3437" spans="10:14">
      <c r="J3437" s="1" t="s">
        <v>7691</v>
      </c>
      <c r="K3437" s="20" t="str">
        <f>TEXT(J3437,"YYYY")</f>
        <v>2020</v>
      </c>
      <c r="L3437" s="1">
        <f>H3437-(TEXT(I3437,"YYYY")-TEXT(J3437,"YYYY"))</f>
        <v>120</v>
      </c>
      <c r="M3437" s="1" t="s">
        <v>60</v>
      </c>
      <c r="N3437" s="20" t="s">
        <v>53</v>
      </c>
    </row>
    <row r="3438" spans="10:14">
      <c r="J3438" s="1" t="s">
        <v>9383</v>
      </c>
      <c r="K3438" s="20" t="str">
        <f>TEXT(J3438,"YYYY")</f>
        <v>2020</v>
      </c>
      <c r="L3438" s="1">
        <f>H3438-(TEXT(I3438,"YYYY")-TEXT(J3438,"YYYY"))</f>
        <v>120</v>
      </c>
      <c r="M3438" s="1" t="s">
        <v>60</v>
      </c>
      <c r="N3438" s="20" t="s">
        <v>53</v>
      </c>
    </row>
    <row r="3439" spans="10:14">
      <c r="J3439" s="1" t="s">
        <v>5710</v>
      </c>
      <c r="K3439" s="20" t="str">
        <f>TEXT(J3439,"YYYY")</f>
        <v>2020</v>
      </c>
      <c r="L3439" s="1">
        <f>H3439-(TEXT(I3439,"YYYY")-TEXT(J3439,"YYYY"))</f>
        <v>120</v>
      </c>
      <c r="M3439" s="1" t="s">
        <v>79</v>
      </c>
      <c r="N3439" s="20" t="s">
        <v>53</v>
      </c>
    </row>
    <row r="3440" spans="10:14">
      <c r="J3440" s="1" t="s">
        <v>606</v>
      </c>
      <c r="K3440" s="20" t="str">
        <f>TEXT(J3440,"YYYY")</f>
        <v>2020</v>
      </c>
      <c r="L3440" s="1">
        <f>H3440-(TEXT(I3440,"YYYY")-TEXT(J3440,"YYYY"))</f>
        <v>120</v>
      </c>
      <c r="M3440" s="1" t="s">
        <v>79</v>
      </c>
      <c r="N3440" s="20" t="s">
        <v>53</v>
      </c>
    </row>
    <row r="3441" spans="10:14">
      <c r="J3441" s="1" t="s">
        <v>4988</v>
      </c>
      <c r="K3441" s="20" t="str">
        <f>TEXT(J3441,"YYYY")</f>
        <v>2020</v>
      </c>
      <c r="L3441" s="1">
        <f>H3441-(TEXT(I3441,"YYYY")-TEXT(J3441,"YYYY"))</f>
        <v>120</v>
      </c>
      <c r="M3441" s="1" t="s">
        <v>79</v>
      </c>
      <c r="N3441" s="20" t="s">
        <v>53</v>
      </c>
    </row>
    <row r="3442" spans="10:14">
      <c r="J3442" s="1" t="s">
        <v>6638</v>
      </c>
      <c r="K3442" s="20" t="str">
        <f>TEXT(J3442,"YYYY")</f>
        <v>2020</v>
      </c>
      <c r="L3442" s="1">
        <f>H3442-(TEXT(I3442,"YYYY")-TEXT(J3442,"YYYY"))</f>
        <v>120</v>
      </c>
      <c r="M3442" s="1" t="s">
        <v>79</v>
      </c>
      <c r="N3442" s="20" t="s">
        <v>53</v>
      </c>
    </row>
    <row r="3443" spans="10:14">
      <c r="J3443" s="1" t="s">
        <v>9557</v>
      </c>
      <c r="K3443" s="20" t="str">
        <f>TEXT(J3443,"YYYY")</f>
        <v>2020</v>
      </c>
      <c r="L3443" s="1">
        <f>H3443-(TEXT(I3443,"YYYY")-TEXT(J3443,"YYYY"))</f>
        <v>120</v>
      </c>
      <c r="M3443" s="1" t="s">
        <v>79</v>
      </c>
      <c r="N3443" s="20" t="s">
        <v>53</v>
      </c>
    </row>
    <row r="3444" spans="10:14">
      <c r="J3444" s="1" t="s">
        <v>8415</v>
      </c>
      <c r="K3444" s="20" t="str">
        <f>TEXT(J3444,"YYYY")</f>
        <v>2020</v>
      </c>
      <c r="L3444" s="1">
        <f>H3444-(TEXT(I3444,"YYYY")-TEXT(J3444,"YYYY"))</f>
        <v>120</v>
      </c>
      <c r="M3444" s="1" t="s">
        <v>60</v>
      </c>
      <c r="N3444" s="20" t="s">
        <v>53</v>
      </c>
    </row>
    <row r="3445" spans="10:14">
      <c r="J3445" s="1" t="s">
        <v>8450</v>
      </c>
      <c r="K3445" s="20" t="str">
        <f>TEXT(J3445,"YYYY")</f>
        <v>2020</v>
      </c>
      <c r="L3445" s="1">
        <f>H3445-(TEXT(I3445,"YYYY")-TEXT(J3445,"YYYY"))</f>
        <v>120</v>
      </c>
      <c r="M3445" s="1" t="s">
        <v>60</v>
      </c>
      <c r="N3445" s="20" t="s">
        <v>53</v>
      </c>
    </row>
    <row r="3446" spans="10:14">
      <c r="J3446" s="1" t="s">
        <v>5346</v>
      </c>
      <c r="K3446" s="20" t="str">
        <f>TEXT(J3446,"YYYY")</f>
        <v>2020</v>
      </c>
      <c r="L3446" s="1">
        <f>H3446-(TEXT(I3446,"YYYY")-TEXT(J3446,"YYYY"))</f>
        <v>120</v>
      </c>
      <c r="M3446" s="1" t="s">
        <v>60</v>
      </c>
      <c r="N3446" s="20" t="s">
        <v>53</v>
      </c>
    </row>
    <row r="3447" spans="10:14">
      <c r="J3447" s="1" t="s">
        <v>7672</v>
      </c>
      <c r="K3447" s="20" t="str">
        <f>TEXT(J3447,"YYYY")</f>
        <v>2020</v>
      </c>
      <c r="L3447" s="1">
        <f>H3447-(TEXT(I3447,"YYYY")-TEXT(J3447,"YYYY"))</f>
        <v>120</v>
      </c>
      <c r="M3447" s="1" t="s">
        <v>79</v>
      </c>
      <c r="N3447" s="20" t="s">
        <v>53</v>
      </c>
    </row>
    <row r="3448" spans="10:14">
      <c r="J3448" s="1" t="s">
        <v>962</v>
      </c>
      <c r="K3448" s="20" t="str">
        <f>TEXT(J3448,"YYYY")</f>
        <v>2020</v>
      </c>
      <c r="L3448" s="1">
        <f>H3448-(TEXT(I3448,"YYYY")-TEXT(J3448,"YYYY"))</f>
        <v>120</v>
      </c>
      <c r="M3448" s="1" t="s">
        <v>79</v>
      </c>
      <c r="N3448" s="20" t="s">
        <v>53</v>
      </c>
    </row>
    <row r="3449" spans="10:14">
      <c r="J3449" s="1" t="s">
        <v>8261</v>
      </c>
      <c r="K3449" s="20" t="str">
        <f>TEXT(J3449,"YYYY")</f>
        <v>2020</v>
      </c>
      <c r="L3449" s="1">
        <f>H3449-(TEXT(I3449,"YYYY")-TEXT(J3449,"YYYY"))</f>
        <v>120</v>
      </c>
      <c r="M3449" s="1" t="s">
        <v>60</v>
      </c>
      <c r="N3449" s="20" t="s">
        <v>53</v>
      </c>
    </row>
    <row r="3450" spans="10:14">
      <c r="J3450" s="1" t="s">
        <v>7768</v>
      </c>
      <c r="K3450" s="20" t="str">
        <f>TEXT(J3450,"YYYY")</f>
        <v>2020</v>
      </c>
      <c r="L3450" s="1">
        <f>H3450-(TEXT(I3450,"YYYY")-TEXT(J3450,"YYYY"))</f>
        <v>120</v>
      </c>
      <c r="M3450" s="1" t="s">
        <v>60</v>
      </c>
      <c r="N3450" s="20" t="s">
        <v>53</v>
      </c>
    </row>
    <row r="3451" spans="10:14">
      <c r="J3451" s="1" t="s">
        <v>5745</v>
      </c>
      <c r="K3451" s="20" t="str">
        <f>TEXT(J3451,"YYYY")</f>
        <v>2020</v>
      </c>
      <c r="L3451" s="1">
        <f>H3451-(TEXT(I3451,"YYYY")-TEXT(J3451,"YYYY"))</f>
        <v>120</v>
      </c>
      <c r="M3451" s="1" t="s">
        <v>60</v>
      </c>
      <c r="N3451" s="20" t="s">
        <v>53</v>
      </c>
    </row>
    <row r="3452" spans="10:14">
      <c r="J3452" s="1" t="s">
        <v>5002</v>
      </c>
      <c r="K3452" s="20" t="str">
        <f>TEXT(J3452,"YYYY")</f>
        <v>2020</v>
      </c>
      <c r="L3452" s="1">
        <f>H3452-(TEXT(I3452,"YYYY")-TEXT(J3452,"YYYY"))</f>
        <v>120</v>
      </c>
      <c r="M3452" s="1" t="s">
        <v>60</v>
      </c>
      <c r="N3452" s="20" t="s">
        <v>53</v>
      </c>
    </row>
    <row r="3453" spans="10:14">
      <c r="J3453" s="1" t="s">
        <v>5441</v>
      </c>
      <c r="K3453" s="20" t="str">
        <f>TEXT(J3453,"YYYY")</f>
        <v>2020</v>
      </c>
      <c r="L3453" s="1">
        <f>H3453-(TEXT(I3453,"YYYY")-TEXT(J3453,"YYYY"))</f>
        <v>120</v>
      </c>
      <c r="M3453" s="1" t="s">
        <v>60</v>
      </c>
      <c r="N3453" s="20" t="s">
        <v>53</v>
      </c>
    </row>
    <row r="3454" spans="10:14">
      <c r="J3454" s="1" t="s">
        <v>10533</v>
      </c>
      <c r="K3454" s="20" t="str">
        <f>TEXT(J3454,"YYYY")</f>
        <v>2020</v>
      </c>
      <c r="L3454" s="1">
        <f>H3454-(TEXT(I3454,"YYYY")-TEXT(J3454,"YYYY"))</f>
        <v>120</v>
      </c>
      <c r="M3454" s="1" t="s">
        <v>60</v>
      </c>
      <c r="N3454" s="20" t="s">
        <v>53</v>
      </c>
    </row>
    <row r="3455" spans="10:14">
      <c r="J3455" s="1" t="s">
        <v>10537</v>
      </c>
      <c r="K3455" s="20" t="str">
        <f>TEXT(J3455,"YYYY")</f>
        <v>2020</v>
      </c>
      <c r="L3455" s="1">
        <f>H3455-(TEXT(I3455,"YYYY")-TEXT(J3455,"YYYY"))</f>
        <v>120</v>
      </c>
      <c r="M3455" s="1" t="s">
        <v>79</v>
      </c>
      <c r="N3455" s="20" t="s">
        <v>53</v>
      </c>
    </row>
    <row r="3456" spans="10:14">
      <c r="J3456" s="1" t="s">
        <v>8134</v>
      </c>
      <c r="K3456" s="20" t="str">
        <f>TEXT(J3456,"YYYY")</f>
        <v>2020</v>
      </c>
      <c r="L3456" s="1">
        <f>H3456-(TEXT(I3456,"YYYY")-TEXT(J3456,"YYYY"))</f>
        <v>120</v>
      </c>
      <c r="M3456" s="1" t="s">
        <v>60</v>
      </c>
      <c r="N3456" s="20" t="s">
        <v>53</v>
      </c>
    </row>
    <row r="3457" spans="10:14">
      <c r="J3457" s="1" t="s">
        <v>561</v>
      </c>
      <c r="K3457" s="20" t="str">
        <f>TEXT(J3457,"YYYY")</f>
        <v>2020</v>
      </c>
      <c r="L3457" s="1">
        <f>H3457-(TEXT(I3457,"YYYY")-TEXT(J3457,"YYYY"))</f>
        <v>120</v>
      </c>
      <c r="M3457" s="1" t="s">
        <v>79</v>
      </c>
      <c r="N3457" s="20" t="s">
        <v>53</v>
      </c>
    </row>
    <row r="3458" spans="10:14">
      <c r="J3458" s="1" t="s">
        <v>5680</v>
      </c>
      <c r="K3458" s="20" t="str">
        <f>TEXT(J3458,"YYYY")</f>
        <v>2020</v>
      </c>
      <c r="L3458" s="1">
        <f>H3458-(TEXT(I3458,"YYYY")-TEXT(J3458,"YYYY"))</f>
        <v>120</v>
      </c>
      <c r="M3458" s="1" t="s">
        <v>60</v>
      </c>
      <c r="N3458" s="20" t="s">
        <v>53</v>
      </c>
    </row>
    <row r="3459" spans="10:14">
      <c r="J3459" s="1" t="s">
        <v>3125</v>
      </c>
      <c r="K3459" s="20" t="str">
        <f>TEXT(J3459,"YYYY")</f>
        <v>2020</v>
      </c>
      <c r="L3459" s="1">
        <f>H3459-(TEXT(I3459,"YYYY")-TEXT(J3459,"YYYY"))</f>
        <v>120</v>
      </c>
      <c r="M3459" s="1" t="s">
        <v>60</v>
      </c>
      <c r="N3459" s="20" t="s">
        <v>53</v>
      </c>
    </row>
    <row r="3460" spans="10:14">
      <c r="J3460" s="1" t="s">
        <v>10602</v>
      </c>
      <c r="K3460" s="20" t="str">
        <f>TEXT(J3460,"YYYY")</f>
        <v>2020</v>
      </c>
      <c r="L3460" s="1">
        <f>H3460-(TEXT(I3460,"YYYY")-TEXT(J3460,"YYYY"))</f>
        <v>120</v>
      </c>
      <c r="M3460" s="1" t="s">
        <v>79</v>
      </c>
      <c r="N3460" s="20" t="s">
        <v>53</v>
      </c>
    </row>
    <row r="3461" spans="10:14">
      <c r="J3461" s="1" t="s">
        <v>6586</v>
      </c>
      <c r="K3461" s="20" t="str">
        <f>TEXT(J3461,"YYYY")</f>
        <v>2020</v>
      </c>
      <c r="L3461" s="1">
        <f>H3461-(TEXT(I3461,"YYYY")-TEXT(J3461,"YYYY"))</f>
        <v>120</v>
      </c>
      <c r="M3461" s="1" t="s">
        <v>60</v>
      </c>
      <c r="N3461" s="20" t="s">
        <v>53</v>
      </c>
    </row>
    <row r="3462" spans="10:14">
      <c r="J3462" s="1" t="s">
        <v>5206</v>
      </c>
      <c r="K3462" s="20" t="str">
        <f>TEXT(J3462,"YYYY")</f>
        <v>2020</v>
      </c>
      <c r="L3462" s="1">
        <f>H3462-(TEXT(I3462,"YYYY")-TEXT(J3462,"YYYY"))</f>
        <v>120</v>
      </c>
      <c r="M3462" s="1" t="s">
        <v>60</v>
      </c>
      <c r="N3462" s="20" t="s">
        <v>53</v>
      </c>
    </row>
    <row r="3463" spans="10:14">
      <c r="J3463" s="1" t="s">
        <v>10675</v>
      </c>
      <c r="K3463" s="20" t="str">
        <f>TEXT(J3463,"YYYY")</f>
        <v>2020</v>
      </c>
      <c r="L3463" s="1">
        <f>H3463-(TEXT(I3463,"YYYY")-TEXT(J3463,"YYYY"))</f>
        <v>120</v>
      </c>
      <c r="M3463" s="1" t="s">
        <v>60</v>
      </c>
      <c r="N3463" s="20" t="s">
        <v>53</v>
      </c>
    </row>
    <row r="3464" spans="10:14">
      <c r="J3464" s="1" t="s">
        <v>8294</v>
      </c>
      <c r="K3464" s="20" t="str">
        <f>TEXT(J3464,"YYYY")</f>
        <v>2020</v>
      </c>
      <c r="L3464" s="1">
        <f>H3464-(TEXT(I3464,"YYYY")-TEXT(J3464,"YYYY"))</f>
        <v>120</v>
      </c>
      <c r="M3464" s="1" t="s">
        <v>79</v>
      </c>
      <c r="N3464" s="20" t="s">
        <v>53</v>
      </c>
    </row>
    <row r="3465" spans="10:14">
      <c r="J3465" s="1" t="s">
        <v>3977</v>
      </c>
      <c r="K3465" s="20" t="str">
        <f>TEXT(J3465,"YYYY")</f>
        <v>2020</v>
      </c>
      <c r="L3465" s="1">
        <f>H3465-(TEXT(I3465,"YYYY")-TEXT(J3465,"YYYY"))</f>
        <v>120</v>
      </c>
      <c r="M3465" s="1" t="s">
        <v>60</v>
      </c>
      <c r="N3465" s="20" t="s">
        <v>53</v>
      </c>
    </row>
    <row r="3466" spans="10:14">
      <c r="J3466" s="1" t="s">
        <v>8261</v>
      </c>
      <c r="K3466" s="20" t="str">
        <f>TEXT(J3466,"YYYY")</f>
        <v>2020</v>
      </c>
      <c r="L3466" s="1">
        <f>H3466-(TEXT(I3466,"YYYY")-TEXT(J3466,"YYYY"))</f>
        <v>120</v>
      </c>
      <c r="M3466" s="1" t="s">
        <v>60</v>
      </c>
      <c r="N3466" s="20" t="s">
        <v>53</v>
      </c>
    </row>
    <row r="3467" spans="10:14">
      <c r="J3467" s="1" t="s">
        <v>364</v>
      </c>
      <c r="K3467" s="20" t="str">
        <f>TEXT(J3467,"YYYY")</f>
        <v>2020</v>
      </c>
      <c r="L3467" s="1">
        <f>H3467-(TEXT(I3467,"YYYY")-TEXT(J3467,"YYYY"))</f>
        <v>120</v>
      </c>
      <c r="M3467" s="1" t="s">
        <v>79</v>
      </c>
      <c r="N3467" s="20" t="s">
        <v>53</v>
      </c>
    </row>
    <row r="3468" spans="10:14">
      <c r="J3468" s="1" t="s">
        <v>6586</v>
      </c>
      <c r="K3468" s="20" t="str">
        <f>TEXT(J3468,"YYYY")</f>
        <v>2020</v>
      </c>
      <c r="L3468" s="1">
        <f>H3468-(TEXT(I3468,"YYYY")-TEXT(J3468,"YYYY"))</f>
        <v>120</v>
      </c>
      <c r="M3468" s="1" t="s">
        <v>79</v>
      </c>
      <c r="N3468" s="20" t="s">
        <v>53</v>
      </c>
    </row>
    <row r="3469" spans="10:14">
      <c r="J3469" s="1" t="s">
        <v>663</v>
      </c>
      <c r="K3469" s="20" t="str">
        <f>TEXT(J3469,"YYYY")</f>
        <v>2020</v>
      </c>
      <c r="L3469" s="1">
        <f>H3469-(TEXT(I3469,"YYYY")-TEXT(J3469,"YYYY"))</f>
        <v>120</v>
      </c>
      <c r="M3469" s="1" t="s">
        <v>60</v>
      </c>
      <c r="N3469" s="20" t="s">
        <v>53</v>
      </c>
    </row>
    <row r="3470" spans="10:14">
      <c r="J3470" s="1" t="s">
        <v>7691</v>
      </c>
      <c r="K3470" s="20" t="str">
        <f>TEXT(J3470,"YYYY")</f>
        <v>2020</v>
      </c>
      <c r="L3470" s="1">
        <f>H3470-(TEXT(I3470,"YYYY")-TEXT(J3470,"YYYY"))</f>
        <v>120</v>
      </c>
      <c r="M3470" s="1" t="s">
        <v>60</v>
      </c>
      <c r="N3470" s="20" t="s">
        <v>53</v>
      </c>
    </row>
    <row r="3471" spans="10:14">
      <c r="J3471" s="1" t="s">
        <v>561</v>
      </c>
      <c r="K3471" s="20" t="str">
        <f>TEXT(J3471,"YYYY")</f>
        <v>2020</v>
      </c>
      <c r="L3471" s="1">
        <f>H3471-(TEXT(I3471,"YYYY")-TEXT(J3471,"YYYY"))</f>
        <v>120</v>
      </c>
      <c r="M3471" s="1" t="s">
        <v>79</v>
      </c>
      <c r="N3471" s="20" t="s">
        <v>53</v>
      </c>
    </row>
    <row r="3472" spans="10:14">
      <c r="J3472" s="1" t="s">
        <v>10646</v>
      </c>
      <c r="K3472" s="20" t="str">
        <f>TEXT(J3472,"YYYY")</f>
        <v>2020</v>
      </c>
      <c r="L3472" s="1">
        <f>H3472-(TEXT(I3472,"YYYY")-TEXT(J3472,"YYYY"))</f>
        <v>120</v>
      </c>
      <c r="M3472" s="1" t="s">
        <v>60</v>
      </c>
      <c r="N3472" s="20" t="s">
        <v>53</v>
      </c>
    </row>
    <row r="3473" spans="10:14">
      <c r="J3473" s="1" t="s">
        <v>9362</v>
      </c>
      <c r="K3473" s="20" t="str">
        <f>TEXT(J3473,"YYYY")</f>
        <v>2020</v>
      </c>
      <c r="L3473" s="1">
        <f>H3473-(TEXT(I3473,"YYYY")-TEXT(J3473,"YYYY"))</f>
        <v>120</v>
      </c>
      <c r="M3473" s="1" t="s">
        <v>79</v>
      </c>
      <c r="N3473" s="20" t="s">
        <v>53</v>
      </c>
    </row>
    <row r="3474" spans="10:14">
      <c r="J3474" s="1" t="s">
        <v>10847</v>
      </c>
      <c r="K3474" s="20" t="str">
        <f>TEXT(J3474,"YYYY")</f>
        <v>2020</v>
      </c>
      <c r="L3474" s="1">
        <f>H3474-(TEXT(I3474,"YYYY")-TEXT(J3474,"YYYY"))</f>
        <v>120</v>
      </c>
      <c r="M3474" s="1" t="s">
        <v>60</v>
      </c>
      <c r="N3474" s="20" t="s">
        <v>53</v>
      </c>
    </row>
    <row r="3475" spans="10:14">
      <c r="J3475" s="1" t="s">
        <v>9293</v>
      </c>
      <c r="K3475" s="20" t="str">
        <f>TEXT(J3475,"YYYY")</f>
        <v>2020</v>
      </c>
      <c r="L3475" s="1">
        <f>H3475-(TEXT(I3475,"YYYY")-TEXT(J3475,"YYYY"))</f>
        <v>120</v>
      </c>
      <c r="M3475" s="1" t="s">
        <v>60</v>
      </c>
      <c r="N3475" s="20" t="s">
        <v>53</v>
      </c>
    </row>
    <row r="3476" spans="10:14">
      <c r="J3476" s="1" t="s">
        <v>5680</v>
      </c>
      <c r="K3476" s="20" t="str">
        <f>TEXT(J3476,"YYYY")</f>
        <v>2020</v>
      </c>
      <c r="L3476" s="1">
        <f>H3476-(TEXT(I3476,"YYYY")-TEXT(J3476,"YYYY"))</f>
        <v>120</v>
      </c>
      <c r="M3476" s="1" t="s">
        <v>79</v>
      </c>
      <c r="N3476" s="20" t="s">
        <v>53</v>
      </c>
    </row>
    <row r="3477" spans="10:14">
      <c r="J3477" s="1" t="s">
        <v>10522</v>
      </c>
      <c r="K3477" s="20" t="str">
        <f>TEXT(J3477,"YYYY")</f>
        <v>2020</v>
      </c>
      <c r="L3477" s="1">
        <f>H3477-(TEXT(I3477,"YYYY")-TEXT(J3477,"YYYY"))</f>
        <v>120</v>
      </c>
      <c r="M3477" s="1" t="s">
        <v>79</v>
      </c>
      <c r="N3477" s="20" t="s">
        <v>53</v>
      </c>
    </row>
    <row r="3478" spans="10:14">
      <c r="J3478" s="1" t="s">
        <v>10847</v>
      </c>
      <c r="K3478" s="20" t="str">
        <f>TEXT(J3478,"YYYY")</f>
        <v>2020</v>
      </c>
      <c r="L3478" s="1">
        <f>H3478-(TEXT(I3478,"YYYY")-TEXT(J3478,"YYYY"))</f>
        <v>120</v>
      </c>
      <c r="M3478" s="1" t="s">
        <v>79</v>
      </c>
      <c r="N3478" s="20" t="s">
        <v>53</v>
      </c>
    </row>
    <row r="3479" spans="10:14">
      <c r="J3479" s="1" t="s">
        <v>5606</v>
      </c>
      <c r="K3479" s="20" t="str">
        <f>TEXT(J3479,"YYYY")</f>
        <v>2020</v>
      </c>
      <c r="L3479" s="1">
        <f>H3479-(TEXT(I3479,"YYYY")-TEXT(J3479,"YYYY"))</f>
        <v>120</v>
      </c>
      <c r="M3479" s="1" t="s">
        <v>60</v>
      </c>
      <c r="N3479" s="20" t="s">
        <v>53</v>
      </c>
    </row>
    <row r="3480" spans="10:14">
      <c r="J3480" s="1" t="s">
        <v>9011</v>
      </c>
      <c r="K3480" s="20" t="str">
        <f>TEXT(J3480,"YYYY")</f>
        <v>2020</v>
      </c>
      <c r="L3480" s="1">
        <f>H3480-(TEXT(I3480,"YYYY")-TEXT(J3480,"YYYY"))</f>
        <v>120</v>
      </c>
      <c r="M3480" s="1" t="s">
        <v>60</v>
      </c>
      <c r="N3480" s="20" t="s">
        <v>53</v>
      </c>
    </row>
    <row r="3481" spans="10:14">
      <c r="J3481" s="1" t="s">
        <v>10281</v>
      </c>
      <c r="K3481" s="20" t="str">
        <f>TEXT(J3481,"YYYY")</f>
        <v>2020</v>
      </c>
      <c r="L3481" s="1">
        <f>H3481-(TEXT(I3481,"YYYY")-TEXT(J3481,"YYYY"))</f>
        <v>120</v>
      </c>
      <c r="M3481" s="1" t="s">
        <v>79</v>
      </c>
      <c r="N3481" s="20" t="s">
        <v>53</v>
      </c>
    </row>
    <row r="3482" spans="10:14">
      <c r="J3482" s="1" t="s">
        <v>8134</v>
      </c>
      <c r="K3482" s="20" t="str">
        <f>TEXT(J3482,"YYYY")</f>
        <v>2020</v>
      </c>
      <c r="L3482" s="1">
        <f>H3482-(TEXT(I3482,"YYYY")-TEXT(J3482,"YYYY"))</f>
        <v>120</v>
      </c>
      <c r="M3482" s="1" t="s">
        <v>60</v>
      </c>
      <c r="N3482" s="20" t="s">
        <v>53</v>
      </c>
    </row>
    <row r="3483" spans="10:14">
      <c r="J3483" s="1" t="s">
        <v>489</v>
      </c>
      <c r="K3483" s="20" t="str">
        <f>TEXT(J3483,"YYYY")</f>
        <v>2020</v>
      </c>
      <c r="L3483" s="1">
        <f>H3483-(TEXT(I3483,"YYYY")-TEXT(J3483,"YYYY"))</f>
        <v>120</v>
      </c>
      <c r="M3483" s="1" t="s">
        <v>79</v>
      </c>
      <c r="N3483" s="20" t="s">
        <v>53</v>
      </c>
    </row>
    <row r="3484" spans="10:14">
      <c r="J3484" s="1" t="s">
        <v>193</v>
      </c>
      <c r="K3484" s="20" t="str">
        <f>TEXT(J3484,"YYYY")</f>
        <v>2020</v>
      </c>
      <c r="L3484" s="1">
        <f>H3484-(TEXT(I3484,"YYYY")-TEXT(J3484,"YYYY"))</f>
        <v>120</v>
      </c>
      <c r="M3484" s="1" t="s">
        <v>79</v>
      </c>
      <c r="N3484" s="20" t="s">
        <v>53</v>
      </c>
    </row>
    <row r="3485" spans="10:14">
      <c r="J3485" s="1" t="s">
        <v>690</v>
      </c>
      <c r="K3485" s="20" t="str">
        <f>TEXT(J3485,"YYYY")</f>
        <v>2020</v>
      </c>
      <c r="L3485" s="1">
        <f>H3485-(TEXT(I3485,"YYYY")-TEXT(J3485,"YYYY"))</f>
        <v>120</v>
      </c>
      <c r="M3485" s="1" t="s">
        <v>60</v>
      </c>
      <c r="N3485" s="20" t="s">
        <v>53</v>
      </c>
    </row>
    <row r="3486" spans="10:14">
      <c r="J3486" s="1" t="s">
        <v>7768</v>
      </c>
      <c r="K3486" s="20" t="str">
        <f>TEXT(J3486,"YYYY")</f>
        <v>2020</v>
      </c>
      <c r="L3486" s="1">
        <f>H3486-(TEXT(I3486,"YYYY")-TEXT(J3486,"YYYY"))</f>
        <v>120</v>
      </c>
      <c r="M3486" s="1" t="s">
        <v>60</v>
      </c>
      <c r="N3486" s="20" t="s">
        <v>53</v>
      </c>
    </row>
    <row r="3487" spans="10:14">
      <c r="J3487" s="1" t="s">
        <v>8134</v>
      </c>
      <c r="K3487" s="20" t="str">
        <f>TEXT(J3487,"YYYY")</f>
        <v>2020</v>
      </c>
      <c r="L3487" s="1">
        <f>H3487-(TEXT(I3487,"YYYY")-TEXT(J3487,"YYYY"))</f>
        <v>120</v>
      </c>
      <c r="M3487" s="1" t="s">
        <v>79</v>
      </c>
      <c r="N3487" s="20" t="s">
        <v>53</v>
      </c>
    </row>
    <row r="3488" spans="10:14">
      <c r="J3488" s="1" t="s">
        <v>7020</v>
      </c>
      <c r="K3488" s="20" t="str">
        <f>TEXT(J3488,"YYYY")</f>
        <v>2020</v>
      </c>
      <c r="L3488" s="1">
        <f>H3488-(TEXT(I3488,"YYYY")-TEXT(J3488,"YYYY"))</f>
        <v>120</v>
      </c>
      <c r="M3488" s="1" t="s">
        <v>79</v>
      </c>
      <c r="N3488" s="20" t="s">
        <v>53</v>
      </c>
    </row>
    <row r="3489" spans="10:14">
      <c r="J3489" s="1" t="s">
        <v>9362</v>
      </c>
      <c r="K3489" s="20" t="str">
        <f>TEXT(J3489,"YYYY")</f>
        <v>2020</v>
      </c>
      <c r="L3489" s="1">
        <f>H3489-(TEXT(I3489,"YYYY")-TEXT(J3489,"YYYY"))</f>
        <v>120</v>
      </c>
      <c r="M3489" s="1" t="s">
        <v>79</v>
      </c>
      <c r="N3489" s="20" t="s">
        <v>53</v>
      </c>
    </row>
    <row r="3490" spans="10:14">
      <c r="J3490" s="1" t="s">
        <v>10533</v>
      </c>
      <c r="K3490" s="20" t="str">
        <f>TEXT(J3490,"YYYY")</f>
        <v>2020</v>
      </c>
      <c r="L3490" s="1">
        <f>H3490-(TEXT(I3490,"YYYY")-TEXT(J3490,"YYYY"))</f>
        <v>120</v>
      </c>
      <c r="M3490" s="1" t="s">
        <v>79</v>
      </c>
      <c r="N3490" s="20" t="s">
        <v>53</v>
      </c>
    </row>
    <row r="3491" spans="10:14">
      <c r="J3491" s="1" t="s">
        <v>7830</v>
      </c>
      <c r="K3491" s="20" t="str">
        <f>TEXT(J3491,"YYYY")</f>
        <v>2020</v>
      </c>
      <c r="L3491" s="1">
        <f>H3491-(TEXT(I3491,"YYYY")-TEXT(J3491,"YYYY"))</f>
        <v>120</v>
      </c>
      <c r="M3491" s="1" t="s">
        <v>60</v>
      </c>
      <c r="N3491" s="20" t="s">
        <v>53</v>
      </c>
    </row>
    <row r="3492" spans="10:14">
      <c r="J3492" s="1" t="s">
        <v>8590</v>
      </c>
      <c r="K3492" s="20" t="str">
        <f>TEXT(J3492,"YYYY")</f>
        <v>2020</v>
      </c>
      <c r="L3492" s="1">
        <f>H3492-(TEXT(I3492,"YYYY")-TEXT(J3492,"YYYY"))</f>
        <v>120</v>
      </c>
      <c r="M3492" s="1" t="s">
        <v>60</v>
      </c>
      <c r="N3492" s="20" t="s">
        <v>53</v>
      </c>
    </row>
    <row r="3493" spans="10:14">
      <c r="J3493" s="1" t="s">
        <v>321</v>
      </c>
      <c r="K3493" s="20" t="str">
        <f>TEXT(J3493,"YYYY")</f>
        <v>2020</v>
      </c>
      <c r="L3493" s="1">
        <f>H3493-(TEXT(I3493,"YYYY")-TEXT(J3493,"YYYY"))</f>
        <v>120</v>
      </c>
      <c r="M3493" s="1" t="s">
        <v>79</v>
      </c>
      <c r="N3493" s="20" t="s">
        <v>53</v>
      </c>
    </row>
    <row r="3494" spans="10:14">
      <c r="J3494" s="1" t="s">
        <v>8294</v>
      </c>
      <c r="K3494" s="20" t="str">
        <f>TEXT(J3494,"YYYY")</f>
        <v>2020</v>
      </c>
      <c r="L3494" s="1">
        <f>H3494-(TEXT(I3494,"YYYY")-TEXT(J3494,"YYYY"))</f>
        <v>120</v>
      </c>
      <c r="M3494" s="1" t="s">
        <v>60</v>
      </c>
      <c r="N3494" s="20" t="s">
        <v>53</v>
      </c>
    </row>
    <row r="3495" spans="10:14">
      <c r="J3495" s="1" t="s">
        <v>358</v>
      </c>
      <c r="K3495" s="20" t="str">
        <f>TEXT(J3495,"YYYY")</f>
        <v>2020</v>
      </c>
      <c r="L3495" s="1">
        <f>H3495-(TEXT(I3495,"YYYY")-TEXT(J3495,"YYYY"))</f>
        <v>120</v>
      </c>
      <c r="M3495" s="1" t="s">
        <v>60</v>
      </c>
      <c r="N3495" s="20" t="s">
        <v>53</v>
      </c>
    </row>
    <row r="3496" spans="10:14">
      <c r="J3496" s="1" t="s">
        <v>9293</v>
      </c>
      <c r="K3496" s="20" t="str">
        <f>TEXT(J3496,"YYYY")</f>
        <v>2020</v>
      </c>
      <c r="L3496" s="1">
        <f>H3496-(TEXT(I3496,"YYYY")-TEXT(J3496,"YYYY"))</f>
        <v>120</v>
      </c>
      <c r="M3496" s="1" t="s">
        <v>79</v>
      </c>
      <c r="N3496" s="20" t="s">
        <v>53</v>
      </c>
    </row>
    <row r="3497" spans="10:14">
      <c r="J3497" s="1" t="s">
        <v>7043</v>
      </c>
      <c r="K3497" s="20" t="str">
        <f>TEXT(J3497,"YYYY")</f>
        <v>2020</v>
      </c>
      <c r="L3497" s="1">
        <f>H3497-(TEXT(I3497,"YYYY")-TEXT(J3497,"YYYY"))</f>
        <v>120</v>
      </c>
      <c r="M3497" s="1" t="s">
        <v>60</v>
      </c>
      <c r="N3497" s="20" t="s">
        <v>53</v>
      </c>
    </row>
    <row r="3498" spans="10:14">
      <c r="J3498" s="1" t="s">
        <v>8665</v>
      </c>
      <c r="K3498" s="20" t="str">
        <f>TEXT(J3498,"YYYY")</f>
        <v>2020</v>
      </c>
      <c r="L3498" s="1">
        <f>H3498-(TEXT(I3498,"YYYY")-TEXT(J3498,"YYYY"))</f>
        <v>120</v>
      </c>
      <c r="M3498" s="1" t="s">
        <v>60</v>
      </c>
      <c r="N3498" s="20" t="s">
        <v>53</v>
      </c>
    </row>
    <row r="3499" spans="10:14">
      <c r="J3499" s="1" t="s">
        <v>10543</v>
      </c>
      <c r="K3499" s="20" t="str">
        <f>TEXT(J3499,"YYYY")</f>
        <v>2020</v>
      </c>
      <c r="L3499" s="1">
        <f>H3499-(TEXT(I3499,"YYYY")-TEXT(J3499,"YYYY"))</f>
        <v>120</v>
      </c>
      <c r="M3499" s="1" t="s">
        <v>79</v>
      </c>
      <c r="N3499" s="20" t="s">
        <v>53</v>
      </c>
    </row>
    <row r="3500" spans="10:14">
      <c r="J3500" s="1" t="s">
        <v>8134</v>
      </c>
      <c r="K3500" s="20" t="str">
        <f>TEXT(J3500,"YYYY")</f>
        <v>2020</v>
      </c>
      <c r="L3500" s="1">
        <f>H3500-(TEXT(I3500,"YYYY")-TEXT(J3500,"YYYY"))</f>
        <v>120</v>
      </c>
      <c r="M3500" s="1" t="s">
        <v>79</v>
      </c>
      <c r="N3500" s="20" t="s">
        <v>53</v>
      </c>
    </row>
    <row r="3501" spans="10:14">
      <c r="J3501" s="1" t="s">
        <v>5294</v>
      </c>
      <c r="K3501" s="20" t="str">
        <f>TEXT(J3501,"YYYY")</f>
        <v>2020</v>
      </c>
      <c r="L3501" s="1">
        <f>H3501-(TEXT(I3501,"YYYY")-TEXT(J3501,"YYYY"))</f>
        <v>120</v>
      </c>
      <c r="M3501" s="1" t="s">
        <v>79</v>
      </c>
      <c r="N3501" s="20" t="s">
        <v>53</v>
      </c>
    </row>
    <row r="3502" spans="10:14">
      <c r="J3502" s="1" t="s">
        <v>10939</v>
      </c>
      <c r="K3502" s="20" t="str">
        <f>TEXT(J3502,"YYYY")</f>
        <v>2020</v>
      </c>
      <c r="L3502" s="1">
        <f>H3502-(TEXT(I3502,"YYYY")-TEXT(J3502,"YYYY"))</f>
        <v>120</v>
      </c>
      <c r="M3502" s="1" t="s">
        <v>79</v>
      </c>
      <c r="N3502" s="20" t="s">
        <v>53</v>
      </c>
    </row>
    <row r="3503" spans="10:14">
      <c r="J3503" s="1" t="s">
        <v>5680</v>
      </c>
      <c r="K3503" s="20" t="str">
        <f>TEXT(J3503,"YYYY")</f>
        <v>2020</v>
      </c>
      <c r="L3503" s="1">
        <f>H3503-(TEXT(I3503,"YYYY")-TEXT(J3503,"YYYY"))</f>
        <v>120</v>
      </c>
      <c r="M3503" s="1" t="s">
        <v>60</v>
      </c>
      <c r="N3503" s="20" t="s">
        <v>53</v>
      </c>
    </row>
    <row r="3504" spans="10:14">
      <c r="J3504" s="1" t="s">
        <v>9250</v>
      </c>
      <c r="K3504" s="20" t="str">
        <f>TEXT(J3504,"YYYY")</f>
        <v>2020</v>
      </c>
      <c r="L3504" s="1">
        <f>H3504-(TEXT(I3504,"YYYY")-TEXT(J3504,"YYYY"))</f>
        <v>120</v>
      </c>
      <c r="M3504" s="1" t="s">
        <v>60</v>
      </c>
      <c r="N3504" s="20" t="s">
        <v>53</v>
      </c>
    </row>
    <row r="3505" spans="10:14">
      <c r="J3505" s="1" t="s">
        <v>10602</v>
      </c>
      <c r="K3505" s="20" t="str">
        <f>TEXT(J3505,"YYYY")</f>
        <v>2020</v>
      </c>
      <c r="L3505" s="1">
        <f>H3505-(TEXT(I3505,"YYYY")-TEXT(J3505,"YYYY"))</f>
        <v>120</v>
      </c>
      <c r="M3505" s="1" t="s">
        <v>60</v>
      </c>
      <c r="N3505" s="20" t="s">
        <v>53</v>
      </c>
    </row>
    <row r="3506" spans="10:14">
      <c r="J3506" s="1" t="s">
        <v>5745</v>
      </c>
      <c r="K3506" s="20" t="str">
        <f>TEXT(J3506,"YYYY")</f>
        <v>2020</v>
      </c>
      <c r="L3506" s="1">
        <f>H3506-(TEXT(I3506,"YYYY")-TEXT(J3506,"YYYY"))</f>
        <v>120</v>
      </c>
      <c r="M3506" s="1" t="s">
        <v>79</v>
      </c>
      <c r="N3506" s="20" t="s">
        <v>53</v>
      </c>
    </row>
    <row r="3507" spans="10:14">
      <c r="J3507" s="1" t="s">
        <v>8431</v>
      </c>
      <c r="K3507" s="20" t="str">
        <f>TEXT(J3507,"YYYY")</f>
        <v>2020</v>
      </c>
      <c r="L3507" s="1">
        <f>H3507-(TEXT(I3507,"YYYY")-TEXT(J3507,"YYYY"))</f>
        <v>120</v>
      </c>
      <c r="M3507" s="1" t="s">
        <v>60</v>
      </c>
      <c r="N3507" s="20" t="s">
        <v>53</v>
      </c>
    </row>
    <row r="3508" spans="10:14">
      <c r="J3508" s="1" t="s">
        <v>7691</v>
      </c>
      <c r="K3508" s="20" t="str">
        <f>TEXT(J3508,"YYYY")</f>
        <v>2020</v>
      </c>
      <c r="L3508" s="1">
        <f>H3508-(TEXT(I3508,"YYYY")-TEXT(J3508,"YYYY"))</f>
        <v>120</v>
      </c>
      <c r="M3508" s="1" t="s">
        <v>79</v>
      </c>
      <c r="N3508" s="20" t="s">
        <v>53</v>
      </c>
    </row>
    <row r="3509" spans="10:14">
      <c r="J3509" s="1" t="s">
        <v>8247</v>
      </c>
      <c r="K3509" s="20" t="str">
        <f>TEXT(J3509,"YYYY")</f>
        <v>2020</v>
      </c>
      <c r="L3509" s="1">
        <f>H3509-(TEXT(I3509,"YYYY")-TEXT(J3509,"YYYY"))</f>
        <v>120</v>
      </c>
      <c r="M3509" s="1" t="s">
        <v>79</v>
      </c>
      <c r="N3509" s="20" t="s">
        <v>53</v>
      </c>
    </row>
    <row r="3510" spans="10:14">
      <c r="J3510" s="1" t="s">
        <v>10543</v>
      </c>
      <c r="K3510" s="20" t="str">
        <f>TEXT(J3510,"YYYY")</f>
        <v>2020</v>
      </c>
      <c r="L3510" s="1">
        <f>H3510-(TEXT(I3510,"YYYY")-TEXT(J3510,"YYYY"))</f>
        <v>120</v>
      </c>
      <c r="M3510" s="1" t="s">
        <v>79</v>
      </c>
      <c r="N3510" s="20" t="s">
        <v>53</v>
      </c>
    </row>
    <row r="3511" spans="10:14">
      <c r="J3511" s="1" t="s">
        <v>5441</v>
      </c>
      <c r="K3511" s="20" t="str">
        <f>TEXT(J3511,"YYYY")</f>
        <v>2020</v>
      </c>
      <c r="L3511" s="1">
        <f>H3511-(TEXT(I3511,"YYYY")-TEXT(J3511,"YYYY"))</f>
        <v>120</v>
      </c>
      <c r="M3511" s="1" t="s">
        <v>60</v>
      </c>
      <c r="N3511" s="20" t="s">
        <v>53</v>
      </c>
    </row>
    <row r="3512" spans="10:14">
      <c r="J3512" s="1" t="s">
        <v>11497</v>
      </c>
      <c r="K3512" s="20" t="str">
        <f>TEXT(J3512,"YYYY")</f>
        <v>2020</v>
      </c>
      <c r="L3512" s="1">
        <f>H3512-(TEXT(I3512,"YYYY")-TEXT(J3512,"YYYY"))</f>
        <v>120</v>
      </c>
      <c r="M3512" s="1" t="s">
        <v>60</v>
      </c>
      <c r="N3512" s="20" t="s">
        <v>53</v>
      </c>
    </row>
    <row r="3513" spans="10:14">
      <c r="J3513" s="1" t="s">
        <v>5710</v>
      </c>
      <c r="K3513" s="20" t="str">
        <f>TEXT(J3513,"YYYY")</f>
        <v>2020</v>
      </c>
      <c r="L3513" s="1">
        <f>H3513-(TEXT(I3513,"YYYY")-TEXT(J3513,"YYYY"))</f>
        <v>120</v>
      </c>
      <c r="M3513" s="1" t="s">
        <v>60</v>
      </c>
      <c r="N3513" s="20" t="s">
        <v>53</v>
      </c>
    </row>
    <row r="3514" spans="10:14">
      <c r="J3514" s="1" t="s">
        <v>5681</v>
      </c>
      <c r="K3514" s="20" t="str">
        <f>TEXT(J3514,"YYYY")</f>
        <v>2020</v>
      </c>
      <c r="L3514" s="1">
        <f>H3514-(TEXT(I3514,"YYYY")-TEXT(J3514,"YYYY"))</f>
        <v>120</v>
      </c>
      <c r="M3514" s="1" t="s">
        <v>60</v>
      </c>
      <c r="N3514" s="20" t="s">
        <v>53</v>
      </c>
    </row>
    <row r="3515" spans="10:14">
      <c r="J3515" s="1" t="s">
        <v>10646</v>
      </c>
      <c r="K3515" s="20" t="str">
        <f>TEXT(J3515,"YYYY")</f>
        <v>2020</v>
      </c>
      <c r="L3515" s="1">
        <f>H3515-(TEXT(I3515,"YYYY")-TEXT(J3515,"YYYY"))</f>
        <v>120</v>
      </c>
      <c r="M3515" s="1" t="s">
        <v>60</v>
      </c>
      <c r="N3515" s="20" t="s">
        <v>53</v>
      </c>
    </row>
    <row r="3516" spans="10:14">
      <c r="J3516" s="1" t="s">
        <v>7043</v>
      </c>
      <c r="K3516" s="20" t="str">
        <f>TEXT(J3516,"YYYY")</f>
        <v>2020</v>
      </c>
      <c r="L3516" s="1">
        <f>H3516-(TEXT(I3516,"YYYY")-TEXT(J3516,"YYYY"))</f>
        <v>120</v>
      </c>
      <c r="M3516" s="1" t="s">
        <v>60</v>
      </c>
      <c r="N3516" s="20" t="s">
        <v>53</v>
      </c>
    </row>
    <row r="3517" spans="10:14">
      <c r="J3517" s="1" t="s">
        <v>9585</v>
      </c>
      <c r="K3517" s="20" t="str">
        <f>TEXT(J3517,"YYYY")</f>
        <v>2020</v>
      </c>
      <c r="L3517" s="1">
        <f>H3517-(TEXT(I3517,"YYYY")-TEXT(J3517,"YYYY"))</f>
        <v>120</v>
      </c>
      <c r="M3517" s="1" t="s">
        <v>60</v>
      </c>
      <c r="N3517" s="20" t="s">
        <v>53</v>
      </c>
    </row>
    <row r="3518" spans="10:14">
      <c r="J3518" s="1" t="s">
        <v>7542</v>
      </c>
      <c r="K3518" s="20" t="str">
        <f>TEXT(J3518,"YYYY")</f>
        <v>2020</v>
      </c>
      <c r="L3518" s="1">
        <f>H3518-(TEXT(I3518,"YYYY")-TEXT(J3518,"YYYY"))</f>
        <v>120</v>
      </c>
      <c r="M3518" s="1" t="s">
        <v>79</v>
      </c>
      <c r="N3518" s="20" t="s">
        <v>53</v>
      </c>
    </row>
    <row r="3519" spans="10:14">
      <c r="J3519" s="1" t="s">
        <v>10281</v>
      </c>
      <c r="K3519" s="20" t="str">
        <f>TEXT(J3519,"YYYY")</f>
        <v>2020</v>
      </c>
      <c r="L3519" s="1">
        <f>H3519-(TEXT(I3519,"YYYY")-TEXT(J3519,"YYYY"))</f>
        <v>120</v>
      </c>
      <c r="M3519" s="1" t="s">
        <v>79</v>
      </c>
      <c r="N3519" s="20" t="s">
        <v>53</v>
      </c>
    </row>
    <row r="3520" spans="10:14">
      <c r="J3520" s="1" t="s">
        <v>10830</v>
      </c>
      <c r="K3520" s="20" t="str">
        <f>TEXT(J3520,"YYYY")</f>
        <v>2020</v>
      </c>
      <c r="L3520" s="1">
        <f>H3520-(TEXT(I3520,"YYYY")-TEXT(J3520,"YYYY"))</f>
        <v>120</v>
      </c>
      <c r="M3520" s="1" t="s">
        <v>60</v>
      </c>
      <c r="N3520" s="20" t="s">
        <v>53</v>
      </c>
    </row>
    <row r="3521" spans="10:14">
      <c r="J3521" s="1" t="s">
        <v>8134</v>
      </c>
      <c r="K3521" s="20" t="str">
        <f>TEXT(J3521,"YYYY")</f>
        <v>2020</v>
      </c>
      <c r="L3521" s="1">
        <f>H3521-(TEXT(I3521,"YYYY")-TEXT(J3521,"YYYY"))</f>
        <v>120</v>
      </c>
      <c r="M3521" s="1" t="s">
        <v>79</v>
      </c>
      <c r="N3521" s="20" t="s">
        <v>53</v>
      </c>
    </row>
    <row r="3522" spans="10:14">
      <c r="J3522" s="1" t="s">
        <v>830</v>
      </c>
      <c r="K3522" s="20" t="str">
        <f>TEXT(J3522,"YYYY")</f>
        <v>2020</v>
      </c>
      <c r="L3522" s="1">
        <f>H3522-(TEXT(I3522,"YYYY")-TEXT(J3522,"YYYY"))</f>
        <v>120</v>
      </c>
      <c r="M3522" s="1" t="s">
        <v>79</v>
      </c>
      <c r="N3522" s="20" t="s">
        <v>53</v>
      </c>
    </row>
    <row r="3523" spans="10:14">
      <c r="J3523" s="1" t="s">
        <v>6638</v>
      </c>
      <c r="K3523" s="20" t="str">
        <f>TEXT(J3523,"YYYY")</f>
        <v>2020</v>
      </c>
      <c r="L3523" s="1">
        <f>H3523-(TEXT(I3523,"YYYY")-TEXT(J3523,"YYYY"))</f>
        <v>120</v>
      </c>
      <c r="M3523" s="1" t="s">
        <v>60</v>
      </c>
      <c r="N3523" s="20" t="s">
        <v>53</v>
      </c>
    </row>
    <row r="3524" spans="10:14">
      <c r="J3524" s="1" t="s">
        <v>8247</v>
      </c>
      <c r="K3524" s="20" t="str">
        <f>TEXT(J3524,"YYYY")</f>
        <v>2020</v>
      </c>
      <c r="L3524" s="1">
        <f>H3524-(TEXT(I3524,"YYYY")-TEXT(J3524,"YYYY"))</f>
        <v>120</v>
      </c>
      <c r="M3524" s="1" t="s">
        <v>60</v>
      </c>
      <c r="N3524" s="20" t="s">
        <v>53</v>
      </c>
    </row>
    <row r="3525" spans="10:14">
      <c r="J3525" s="1" t="s">
        <v>8197</v>
      </c>
      <c r="K3525" s="20" t="str">
        <f>TEXT(J3525,"YYYY")</f>
        <v>2020</v>
      </c>
      <c r="L3525" s="1">
        <f>H3525-(TEXT(I3525,"YYYY")-TEXT(J3525,"YYYY"))</f>
        <v>120</v>
      </c>
      <c r="M3525" s="1" t="s">
        <v>79</v>
      </c>
      <c r="N3525" s="20" t="s">
        <v>53</v>
      </c>
    </row>
    <row r="3526" spans="10:14">
      <c r="J3526" s="1" t="s">
        <v>5821</v>
      </c>
      <c r="K3526" s="20" t="str">
        <f>TEXT(J3526,"YYYY")</f>
        <v>2020</v>
      </c>
      <c r="L3526" s="1">
        <f>H3526-(TEXT(I3526,"YYYY")-TEXT(J3526,"YYYY"))</f>
        <v>120</v>
      </c>
      <c r="M3526" s="1" t="s">
        <v>60</v>
      </c>
      <c r="N3526" s="20" t="s">
        <v>53</v>
      </c>
    </row>
    <row r="3527" spans="10:14">
      <c r="J3527" s="1" t="s">
        <v>690</v>
      </c>
      <c r="K3527" s="20" t="str">
        <f>TEXT(J3527,"YYYY")</f>
        <v>2020</v>
      </c>
      <c r="L3527" s="1">
        <f>H3527-(TEXT(I3527,"YYYY")-TEXT(J3527,"YYYY"))</f>
        <v>120</v>
      </c>
      <c r="M3527" s="1" t="s">
        <v>79</v>
      </c>
      <c r="N3527" s="20" t="s">
        <v>53</v>
      </c>
    </row>
    <row r="3528" spans="10:14">
      <c r="J3528" s="1" t="s">
        <v>8717</v>
      </c>
      <c r="K3528" s="20" t="str">
        <f>TEXT(J3528,"YYYY")</f>
        <v>2020</v>
      </c>
      <c r="L3528" s="1">
        <f>H3528-(TEXT(I3528,"YYYY")-TEXT(J3528,"YYYY"))</f>
        <v>120</v>
      </c>
      <c r="M3528" s="1" t="s">
        <v>60</v>
      </c>
      <c r="N3528" s="20" t="s">
        <v>53</v>
      </c>
    </row>
    <row r="3529" spans="10:14">
      <c r="J3529" s="1" t="s">
        <v>8294</v>
      </c>
      <c r="K3529" s="20" t="str">
        <f>TEXT(J3529,"YYYY")</f>
        <v>2020</v>
      </c>
      <c r="L3529" s="1">
        <f>H3529-(TEXT(I3529,"YYYY")-TEXT(J3529,"YYYY"))</f>
        <v>120</v>
      </c>
      <c r="M3529" s="1" t="s">
        <v>79</v>
      </c>
      <c r="N3529" s="20" t="s">
        <v>53</v>
      </c>
    </row>
    <row r="3530" spans="10:14">
      <c r="J3530" s="1" t="s">
        <v>12097</v>
      </c>
      <c r="K3530" s="20" t="str">
        <f>TEXT(J3530,"YYYY")</f>
        <v>2020</v>
      </c>
      <c r="L3530" s="1">
        <f>H3530-(TEXT(I3530,"YYYY")-TEXT(J3530,"YYYY"))</f>
        <v>120</v>
      </c>
      <c r="M3530" s="1" t="s">
        <v>60</v>
      </c>
      <c r="N3530" s="20" t="s">
        <v>53</v>
      </c>
    </row>
    <row r="3531" spans="10:14">
      <c r="J3531" s="1" t="s">
        <v>5441</v>
      </c>
      <c r="K3531" s="20" t="str">
        <f>TEXT(J3531,"YYYY")</f>
        <v>2020</v>
      </c>
      <c r="L3531" s="1">
        <f>H3531-(TEXT(I3531,"YYYY")-TEXT(J3531,"YYYY"))</f>
        <v>120</v>
      </c>
      <c r="M3531" s="1" t="s">
        <v>79</v>
      </c>
      <c r="N3531" s="20" t="s">
        <v>53</v>
      </c>
    </row>
    <row r="3532" spans="10:14">
      <c r="J3532" s="1" t="s">
        <v>6811</v>
      </c>
      <c r="K3532" s="20" t="str">
        <f>TEXT(J3532,"YYYY")</f>
        <v>2020</v>
      </c>
      <c r="L3532" s="1">
        <f>H3532-(TEXT(I3532,"YYYY")-TEXT(J3532,"YYYY"))</f>
        <v>120</v>
      </c>
      <c r="M3532" s="1" t="s">
        <v>60</v>
      </c>
      <c r="N3532" s="20" t="s">
        <v>53</v>
      </c>
    </row>
    <row r="3533" spans="10:14">
      <c r="J3533" s="1" t="s">
        <v>6586</v>
      </c>
      <c r="K3533" s="20" t="str">
        <f>TEXT(J3533,"YYYY")</f>
        <v>2020</v>
      </c>
      <c r="L3533" s="1">
        <f>H3533-(TEXT(I3533,"YYYY")-TEXT(J3533,"YYYY"))</f>
        <v>120</v>
      </c>
      <c r="M3533" s="1" t="s">
        <v>79</v>
      </c>
      <c r="N3533" s="20" t="s">
        <v>53</v>
      </c>
    </row>
    <row r="3534" spans="10:14">
      <c r="J3534" s="1" t="s">
        <v>9308</v>
      </c>
      <c r="K3534" s="20" t="str">
        <f>TEXT(J3534,"YYYY")</f>
        <v>2020</v>
      </c>
      <c r="L3534" s="1">
        <f>H3534-(TEXT(I3534,"YYYY")-TEXT(J3534,"YYYY"))</f>
        <v>120</v>
      </c>
      <c r="M3534" s="1" t="s">
        <v>60</v>
      </c>
      <c r="N3534" s="20" t="s">
        <v>53</v>
      </c>
    </row>
    <row r="3535" spans="10:14">
      <c r="J3535" s="1" t="s">
        <v>10803</v>
      </c>
      <c r="K3535" s="20" t="str">
        <f>TEXT(J3535,"YYYY")</f>
        <v>2020</v>
      </c>
      <c r="L3535" s="1">
        <f>H3535-(TEXT(I3535,"YYYY")-TEXT(J3535,"YYYY"))</f>
        <v>120</v>
      </c>
      <c r="M3535" s="1" t="s">
        <v>79</v>
      </c>
      <c r="N3535" s="20" t="s">
        <v>53</v>
      </c>
    </row>
    <row r="3536" spans="10:14">
      <c r="J3536" s="1" t="s">
        <v>8717</v>
      </c>
      <c r="K3536" s="20" t="str">
        <f>TEXT(J3536,"YYYY")</f>
        <v>2020</v>
      </c>
      <c r="L3536" s="1">
        <f>H3536-(TEXT(I3536,"YYYY")-TEXT(J3536,"YYYY"))</f>
        <v>120</v>
      </c>
      <c r="M3536" s="1" t="s">
        <v>79</v>
      </c>
      <c r="N3536" s="20" t="s">
        <v>53</v>
      </c>
    </row>
    <row r="3537" spans="10:14">
      <c r="J3537" s="1" t="s">
        <v>12228</v>
      </c>
      <c r="K3537" s="20" t="str">
        <f>TEXT(J3537,"YYYY")</f>
        <v>2020</v>
      </c>
      <c r="L3537" s="1">
        <f>H3537-(TEXT(I3537,"YYYY")-TEXT(J3537,"YYYY"))</f>
        <v>120</v>
      </c>
      <c r="M3537" s="1" t="s">
        <v>79</v>
      </c>
      <c r="N3537" s="20" t="s">
        <v>53</v>
      </c>
    </row>
    <row r="3538" spans="10:14">
      <c r="J3538" s="1" t="s">
        <v>9071</v>
      </c>
      <c r="K3538" s="20" t="str">
        <f>TEXT(J3538,"YYYY")</f>
        <v>2020</v>
      </c>
      <c r="L3538" s="1">
        <f>H3538-(TEXT(I3538,"YYYY")-TEXT(J3538,"YYYY"))</f>
        <v>120</v>
      </c>
      <c r="M3538" s="1" t="s">
        <v>60</v>
      </c>
      <c r="N3538" s="20" t="s">
        <v>53</v>
      </c>
    </row>
    <row r="3539" spans="10:14">
      <c r="J3539" s="1" t="s">
        <v>6570</v>
      </c>
      <c r="K3539" s="20" t="str">
        <f>TEXT(J3539,"YYYY")</f>
        <v>2020</v>
      </c>
      <c r="L3539" s="1">
        <f>H3539-(TEXT(I3539,"YYYY")-TEXT(J3539,"YYYY"))</f>
        <v>120</v>
      </c>
      <c r="M3539" s="1" t="s">
        <v>60</v>
      </c>
      <c r="N3539" s="20" t="s">
        <v>53</v>
      </c>
    </row>
    <row r="3540" spans="10:14">
      <c r="J3540" s="1" t="s">
        <v>6989</v>
      </c>
      <c r="K3540" s="20" t="str">
        <f>TEXT(J3540,"YYYY")</f>
        <v>2020</v>
      </c>
      <c r="L3540" s="1">
        <f>H3540-(TEXT(I3540,"YYYY")-TEXT(J3540,"YYYY"))</f>
        <v>120</v>
      </c>
      <c r="M3540" s="1" t="s">
        <v>79</v>
      </c>
      <c r="N3540" s="20" t="s">
        <v>53</v>
      </c>
    </row>
    <row r="3541" spans="10:14">
      <c r="J3541" s="1" t="s">
        <v>321</v>
      </c>
      <c r="K3541" s="20" t="str">
        <f>TEXT(J3541,"YYYY")</f>
        <v>2020</v>
      </c>
      <c r="L3541" s="1">
        <f>H3541-(TEXT(I3541,"YYYY")-TEXT(J3541,"YYYY"))</f>
        <v>120</v>
      </c>
      <c r="M3541" s="1" t="s">
        <v>60</v>
      </c>
      <c r="N3541" s="20" t="s">
        <v>53</v>
      </c>
    </row>
    <row r="3542" spans="10:14">
      <c r="J3542" s="1" t="s">
        <v>12300</v>
      </c>
      <c r="K3542" s="20" t="str">
        <f>TEXT(J3542,"YYYY")</f>
        <v>2020</v>
      </c>
      <c r="L3542" s="1">
        <f>H3542-(TEXT(I3542,"YYYY")-TEXT(J3542,"YYYY"))</f>
        <v>120</v>
      </c>
      <c r="M3542" s="1" t="s">
        <v>79</v>
      </c>
      <c r="N3542" s="20" t="s">
        <v>53</v>
      </c>
    </row>
    <row r="3543" spans="10:14">
      <c r="J3543" s="1" t="s">
        <v>9071</v>
      </c>
      <c r="K3543" s="20" t="str">
        <f>TEXT(J3543,"YYYY")</f>
        <v>2020</v>
      </c>
      <c r="L3543" s="1">
        <f>H3543-(TEXT(I3543,"YYYY")-TEXT(J3543,"YYYY"))</f>
        <v>120</v>
      </c>
      <c r="M3543" s="1" t="s">
        <v>60</v>
      </c>
      <c r="N3543" s="20" t="s">
        <v>53</v>
      </c>
    </row>
    <row r="3544" spans="10:14">
      <c r="J3544" s="1" t="s">
        <v>8717</v>
      </c>
      <c r="K3544" s="20" t="str">
        <f>TEXT(J3544,"YYYY")</f>
        <v>2020</v>
      </c>
      <c r="L3544" s="1">
        <f>H3544-(TEXT(I3544,"YYYY")-TEXT(J3544,"YYYY"))</f>
        <v>120</v>
      </c>
      <c r="M3544" s="1" t="s">
        <v>79</v>
      </c>
      <c r="N3544" s="20" t="s">
        <v>53</v>
      </c>
    </row>
    <row r="3545" spans="10:14">
      <c r="J3545" s="1" t="s">
        <v>8134</v>
      </c>
      <c r="K3545" s="20" t="str">
        <f>TEXT(J3545,"YYYY")</f>
        <v>2020</v>
      </c>
      <c r="L3545" s="1">
        <f>H3545-(TEXT(I3545,"YYYY")-TEXT(J3545,"YYYY"))</f>
        <v>120</v>
      </c>
      <c r="M3545" s="1" t="s">
        <v>79</v>
      </c>
      <c r="N3545" s="20" t="s">
        <v>53</v>
      </c>
    </row>
    <row r="3546" spans="10:14">
      <c r="J3546" s="1" t="s">
        <v>7691</v>
      </c>
      <c r="K3546" s="20" t="str">
        <f>TEXT(J3546,"YYYY")</f>
        <v>2020</v>
      </c>
      <c r="L3546" s="1">
        <f>H3546-(TEXT(I3546,"YYYY")-TEXT(J3546,"YYYY"))</f>
        <v>120</v>
      </c>
      <c r="M3546" s="1" t="s">
        <v>60</v>
      </c>
      <c r="N3546" s="20" t="s">
        <v>53</v>
      </c>
    </row>
    <row r="3547" spans="10:14">
      <c r="J3547" s="1" t="s">
        <v>5710</v>
      </c>
      <c r="K3547" s="20" t="str">
        <f>TEXT(J3547,"YYYY")</f>
        <v>2020</v>
      </c>
      <c r="L3547" s="1">
        <f>H3547-(TEXT(I3547,"YYYY")-TEXT(J3547,"YYYY"))</f>
        <v>120</v>
      </c>
      <c r="M3547" s="1" t="s">
        <v>79</v>
      </c>
      <c r="N3547" s="20" t="s">
        <v>53</v>
      </c>
    </row>
    <row r="3548" spans="10:14">
      <c r="J3548" s="1" t="s">
        <v>12097</v>
      </c>
      <c r="K3548" s="20" t="str">
        <f>TEXT(J3548,"YYYY")</f>
        <v>2020</v>
      </c>
      <c r="L3548" s="1">
        <f>H3548-(TEXT(I3548,"YYYY")-TEXT(J3548,"YYYY"))</f>
        <v>120</v>
      </c>
      <c r="M3548" s="1" t="s">
        <v>79</v>
      </c>
      <c r="N3548" s="20" t="s">
        <v>53</v>
      </c>
    </row>
    <row r="3549" spans="10:14">
      <c r="J3549" s="1" t="s">
        <v>3304</v>
      </c>
      <c r="K3549" s="20" t="str">
        <f>TEXT(J3549,"YYYY")</f>
        <v>2020</v>
      </c>
      <c r="L3549" s="1">
        <f>H3549-(TEXT(I3549,"YYYY")-TEXT(J3549,"YYYY"))</f>
        <v>120</v>
      </c>
      <c r="M3549" s="1" t="s">
        <v>79</v>
      </c>
      <c r="N3549" s="20" t="s">
        <v>53</v>
      </c>
    </row>
    <row r="3550" spans="10:14">
      <c r="J3550" s="1" t="s">
        <v>9250</v>
      </c>
      <c r="K3550" s="20" t="str">
        <f>TEXT(J3550,"YYYY")</f>
        <v>2020</v>
      </c>
      <c r="L3550" s="1">
        <f>H3550-(TEXT(I3550,"YYYY")-TEXT(J3550,"YYYY"))</f>
        <v>120</v>
      </c>
      <c r="M3550" s="1" t="s">
        <v>79</v>
      </c>
      <c r="N3550" s="20" t="s">
        <v>53</v>
      </c>
    </row>
    <row r="3551" spans="10:14">
      <c r="J3551" s="1" t="s">
        <v>8134</v>
      </c>
      <c r="K3551" s="20" t="str">
        <f>TEXT(J3551,"YYYY")</f>
        <v>2020</v>
      </c>
      <c r="L3551" s="1">
        <f>H3551-(TEXT(I3551,"YYYY")-TEXT(J3551,"YYYY"))</f>
        <v>120</v>
      </c>
      <c r="M3551" s="1" t="s">
        <v>79</v>
      </c>
      <c r="N3551" s="20" t="s">
        <v>53</v>
      </c>
    </row>
    <row r="3552" spans="10:14">
      <c r="J3552" s="1" t="s">
        <v>663</v>
      </c>
      <c r="K3552" s="20" t="str">
        <f>TEXT(J3552,"YYYY")</f>
        <v>2020</v>
      </c>
      <c r="L3552" s="1">
        <f>H3552-(TEXT(I3552,"YYYY")-TEXT(J3552,"YYYY"))</f>
        <v>120</v>
      </c>
      <c r="M3552" s="1" t="s">
        <v>79</v>
      </c>
      <c r="N3552" s="20" t="s">
        <v>53</v>
      </c>
    </row>
    <row r="3553" spans="10:14">
      <c r="J3553" s="1" t="s">
        <v>9250</v>
      </c>
      <c r="K3553" s="20" t="str">
        <f>TEXT(J3553,"YYYY")</f>
        <v>2020</v>
      </c>
      <c r="L3553" s="1">
        <f>H3553-(TEXT(I3553,"YYYY")-TEXT(J3553,"YYYY"))</f>
        <v>120</v>
      </c>
      <c r="M3553" s="1" t="s">
        <v>79</v>
      </c>
      <c r="N3553" s="20" t="s">
        <v>53</v>
      </c>
    </row>
    <row r="3554" spans="10:14">
      <c r="J3554" s="1" t="s">
        <v>606</v>
      </c>
      <c r="K3554" s="20" t="str">
        <f>TEXT(J3554,"YYYY")</f>
        <v>2020</v>
      </c>
      <c r="L3554" s="1">
        <f>H3554-(TEXT(I3554,"YYYY")-TEXT(J3554,"YYYY"))</f>
        <v>120</v>
      </c>
      <c r="M3554" s="1" t="s">
        <v>60</v>
      </c>
      <c r="N3554" s="20" t="s">
        <v>53</v>
      </c>
    </row>
    <row r="3555" spans="10:14">
      <c r="J3555" s="1" t="s">
        <v>5441</v>
      </c>
      <c r="K3555" s="20" t="str">
        <f>TEXT(J3555,"YYYY")</f>
        <v>2020</v>
      </c>
      <c r="L3555" s="1">
        <f>H3555-(TEXT(I3555,"YYYY")-TEXT(J3555,"YYYY"))</f>
        <v>120</v>
      </c>
      <c r="M3555" s="1" t="s">
        <v>60</v>
      </c>
      <c r="N3555" s="20" t="s">
        <v>55</v>
      </c>
    </row>
    <row r="3556" spans="10:14">
      <c r="J3556" s="1" t="s">
        <v>8134</v>
      </c>
      <c r="K3556" s="20" t="str">
        <f>TEXT(J3556,"YYYY")</f>
        <v>2020</v>
      </c>
      <c r="L3556" s="1">
        <f>H3556-(TEXT(I3556,"YYYY")-TEXT(J3556,"YYYY"))</f>
        <v>120</v>
      </c>
      <c r="M3556" s="1" t="s">
        <v>60</v>
      </c>
      <c r="N3556" s="20" t="s">
        <v>55</v>
      </c>
    </row>
    <row r="3557" spans="10:14">
      <c r="J3557" s="1" t="s">
        <v>606</v>
      </c>
      <c r="K3557" s="20" t="str">
        <f>TEXT(J3557,"YYYY")</f>
        <v>2020</v>
      </c>
      <c r="L3557" s="1">
        <f>H3557-(TEXT(I3557,"YYYY")-TEXT(J3557,"YYYY"))</f>
        <v>120</v>
      </c>
      <c r="M3557" s="1" t="s">
        <v>79</v>
      </c>
      <c r="N3557" s="20" t="s">
        <v>55</v>
      </c>
    </row>
    <row r="3558" spans="10:14">
      <c r="J3558" s="1" t="s">
        <v>10626</v>
      </c>
      <c r="K3558" s="20" t="str">
        <f>TEXT(J3558,"YYYY")</f>
        <v>2020</v>
      </c>
      <c r="L3558" s="1">
        <f>H3558-(TEXT(I3558,"YYYY")-TEXT(J3558,"YYYY"))</f>
        <v>120</v>
      </c>
      <c r="M3558" s="1" t="s">
        <v>60</v>
      </c>
      <c r="N3558" s="20" t="s">
        <v>55</v>
      </c>
    </row>
    <row r="3559" spans="10:14">
      <c r="J3559" s="1" t="s">
        <v>12403</v>
      </c>
      <c r="K3559" s="20" t="str">
        <f>TEXT(J3559,"YYYY")</f>
        <v>2020</v>
      </c>
      <c r="L3559" s="1">
        <f>H3559-(TEXT(I3559,"YYYY")-TEXT(J3559,"YYYY"))</f>
        <v>120</v>
      </c>
      <c r="M3559" s="1" t="s">
        <v>60</v>
      </c>
      <c r="N3559" s="20" t="s">
        <v>55</v>
      </c>
    </row>
    <row r="3560" spans="10:14">
      <c r="J3560" s="1" t="s">
        <v>10602</v>
      </c>
      <c r="K3560" s="20" t="str">
        <f>TEXT(J3560,"YYYY")</f>
        <v>2020</v>
      </c>
      <c r="L3560" s="1">
        <f>H3560-(TEXT(I3560,"YYYY")-TEXT(J3560,"YYYY"))</f>
        <v>120</v>
      </c>
      <c r="M3560" s="1" t="s">
        <v>79</v>
      </c>
      <c r="N3560" s="20" t="s">
        <v>55</v>
      </c>
    </row>
    <row r="3561" spans="10:14">
      <c r="J3561" s="1" t="s">
        <v>12300</v>
      </c>
      <c r="K3561" s="20" t="str">
        <f>TEXT(J3561,"YYYY")</f>
        <v>2020</v>
      </c>
      <c r="L3561" s="1">
        <f>H3561-(TEXT(I3561,"YYYY")-TEXT(J3561,"YYYY"))</f>
        <v>120</v>
      </c>
      <c r="M3561" s="1" t="s">
        <v>60</v>
      </c>
      <c r="N3561" s="20" t="s">
        <v>55</v>
      </c>
    </row>
    <row r="3562" spans="10:14">
      <c r="J3562" s="1" t="s">
        <v>10602</v>
      </c>
      <c r="K3562" s="20" t="str">
        <f>TEXT(J3562,"YYYY")</f>
        <v>2020</v>
      </c>
      <c r="L3562" s="1">
        <f>H3562-(TEXT(I3562,"YYYY")-TEXT(J3562,"YYYY"))</f>
        <v>120</v>
      </c>
      <c r="M3562" s="1" t="s">
        <v>79</v>
      </c>
      <c r="N3562" s="20" t="s">
        <v>55</v>
      </c>
    </row>
    <row r="3563" spans="10:14">
      <c r="J3563" s="1" t="s">
        <v>7725</v>
      </c>
      <c r="K3563" s="20" t="str">
        <f>TEXT(J3563,"YYYY")</f>
        <v>2020</v>
      </c>
      <c r="L3563" s="1">
        <f>H3563-(TEXT(I3563,"YYYY")-TEXT(J3563,"YYYY"))</f>
        <v>120</v>
      </c>
      <c r="M3563" s="1" t="s">
        <v>60</v>
      </c>
      <c r="N3563" s="20" t="s">
        <v>55</v>
      </c>
    </row>
  </sheetData>
  <sortState ref="J2:N4095">
    <sortCondition ref="K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0"/>
  <sheetViews>
    <sheetView tabSelected="1" topLeftCell="E54" workbookViewId="0">
      <selection activeCell="P72" sqref="N3:P72"/>
    </sheetView>
  </sheetViews>
  <sheetFormatPr baseColWidth="10" defaultRowHeight="15" x14ac:dyDescent="0"/>
  <cols>
    <col min="1" max="1" width="10.83203125" style="7"/>
    <col min="10" max="10" width="10.83203125" style="8"/>
    <col min="11" max="12" width="10.83203125" style="23"/>
    <col min="14" max="16" width="10.83203125" style="24"/>
    <col min="19" max="19" width="10.83203125" style="8"/>
  </cols>
  <sheetData>
    <row r="1" spans="1:19">
      <c r="A1" s="21" t="s">
        <v>45</v>
      </c>
      <c r="J1" s="8" t="s">
        <v>10297</v>
      </c>
      <c r="K1" s="23" t="str">
        <f>TEXT(J1,"YYYY")</f>
        <v>1952</v>
      </c>
      <c r="L1" s="23">
        <v>1</v>
      </c>
    </row>
    <row r="2" spans="1:19">
      <c r="A2" s="21">
        <v>2</v>
      </c>
      <c r="J2" s="8" t="s">
        <v>10088</v>
      </c>
      <c r="K2" s="23" t="str">
        <f>TEXT(J2,"YYYY")</f>
        <v>1962</v>
      </c>
      <c r="L2" s="23">
        <v>2</v>
      </c>
      <c r="S2" s="8" t="s">
        <v>354</v>
      </c>
    </row>
    <row r="3" spans="1:19">
      <c r="A3" s="21">
        <v>1</v>
      </c>
      <c r="J3" s="8" t="s">
        <v>12248</v>
      </c>
      <c r="K3" s="23" t="str">
        <f>TEXT(J3,"YYYY")</f>
        <v>1970</v>
      </c>
      <c r="L3" s="23">
        <v>1</v>
      </c>
      <c r="N3" s="26"/>
      <c r="O3" s="26">
        <v>1</v>
      </c>
      <c r="P3" s="26">
        <v>2</v>
      </c>
      <c r="S3" s="8" t="s">
        <v>417</v>
      </c>
    </row>
    <row r="4" spans="1:19">
      <c r="A4" s="21">
        <v>1</v>
      </c>
      <c r="J4" s="8" t="s">
        <v>12274</v>
      </c>
      <c r="K4" s="23" t="str">
        <f>TEXT(J4,"YYYY")</f>
        <v>1970</v>
      </c>
      <c r="L4" s="23">
        <v>1</v>
      </c>
      <c r="N4" s="26">
        <v>1952</v>
      </c>
      <c r="O4" s="33">
        <v>1</v>
      </c>
      <c r="P4" s="33"/>
      <c r="S4" s="8" t="s">
        <v>114</v>
      </c>
    </row>
    <row r="5" spans="1:19">
      <c r="A5" s="21">
        <v>2</v>
      </c>
      <c r="J5" s="8" t="s">
        <v>6401</v>
      </c>
      <c r="K5" s="23" t="str">
        <f>TEXT(J5,"YYYY")</f>
        <v>1973</v>
      </c>
      <c r="L5" s="23">
        <v>2</v>
      </c>
      <c r="N5" s="26">
        <v>1953</v>
      </c>
      <c r="O5" s="33"/>
      <c r="P5" s="33">
        <v>1</v>
      </c>
      <c r="S5" s="8" t="s">
        <v>311</v>
      </c>
    </row>
    <row r="6" spans="1:19">
      <c r="A6" s="21">
        <v>2</v>
      </c>
      <c r="J6" s="8" t="s">
        <v>4068</v>
      </c>
      <c r="K6" s="23" t="str">
        <f>TEXT(J6,"YYYY")</f>
        <v>1975</v>
      </c>
      <c r="L6" s="23">
        <v>2</v>
      </c>
      <c r="N6" s="26">
        <v>1954</v>
      </c>
      <c r="O6" s="33"/>
      <c r="P6" s="33"/>
      <c r="S6" s="8" t="s">
        <v>354</v>
      </c>
    </row>
    <row r="7" spans="1:19">
      <c r="A7" s="21">
        <v>2</v>
      </c>
      <c r="J7" s="8" t="s">
        <v>2467</v>
      </c>
      <c r="K7" s="23" t="str">
        <f>TEXT(J7,"YYYY")</f>
        <v>1979</v>
      </c>
      <c r="L7" s="23">
        <v>2</v>
      </c>
      <c r="N7" s="26">
        <v>1955</v>
      </c>
      <c r="O7" s="33"/>
      <c r="P7" s="33"/>
      <c r="S7" s="8" t="s">
        <v>354</v>
      </c>
    </row>
    <row r="8" spans="1:19">
      <c r="A8" s="21">
        <v>1</v>
      </c>
      <c r="J8" s="8" t="s">
        <v>4354</v>
      </c>
      <c r="K8" s="23" t="str">
        <f>TEXT(J8,"YYYY")</f>
        <v>1980</v>
      </c>
      <c r="L8" s="23">
        <v>1</v>
      </c>
      <c r="N8" s="26">
        <v>1956</v>
      </c>
      <c r="O8" s="33"/>
      <c r="P8" s="33"/>
      <c r="S8" s="8" t="s">
        <v>114</v>
      </c>
    </row>
    <row r="9" spans="1:19">
      <c r="A9" s="21">
        <v>2</v>
      </c>
      <c r="J9" s="8" t="s">
        <v>8252</v>
      </c>
      <c r="K9" s="23" t="str">
        <f>TEXT(J9,"YYYY")</f>
        <v>1980</v>
      </c>
      <c r="L9" s="23">
        <v>2</v>
      </c>
      <c r="N9" s="26">
        <v>1957</v>
      </c>
      <c r="O9" s="33"/>
      <c r="P9" s="33"/>
      <c r="S9" s="8" t="s">
        <v>354</v>
      </c>
    </row>
    <row r="10" spans="1:19">
      <c r="A10" s="21">
        <v>1</v>
      </c>
      <c r="J10" s="8" t="s">
        <v>11884</v>
      </c>
      <c r="K10" s="23" t="str">
        <f>TEXT(J10,"YYYY")</f>
        <v>1980</v>
      </c>
      <c r="L10" s="23">
        <v>2</v>
      </c>
      <c r="N10" s="26">
        <v>1958</v>
      </c>
      <c r="O10" s="33"/>
      <c r="P10" s="33"/>
    </row>
    <row r="11" spans="1:19">
      <c r="A11" s="21">
        <v>1</v>
      </c>
      <c r="J11" s="8" t="s">
        <v>8026</v>
      </c>
      <c r="K11" s="23" t="str">
        <f>TEXT(J11,"YYYY")</f>
        <v>1980</v>
      </c>
      <c r="L11" s="23">
        <v>2</v>
      </c>
      <c r="N11" s="26">
        <v>1959</v>
      </c>
      <c r="O11" s="33"/>
      <c r="P11" s="33"/>
      <c r="S11" s="8" t="s">
        <v>226</v>
      </c>
    </row>
    <row r="12" spans="1:19">
      <c r="A12" s="21">
        <v>1</v>
      </c>
      <c r="J12" s="8" t="s">
        <v>4857</v>
      </c>
      <c r="K12" s="23" t="str">
        <f>TEXT(J12,"YYYY")</f>
        <v>1981</v>
      </c>
      <c r="L12" s="23">
        <v>2</v>
      </c>
      <c r="N12" s="26">
        <v>1960</v>
      </c>
      <c r="O12" s="33"/>
      <c r="P12" s="33"/>
      <c r="S12" s="8" t="s">
        <v>1559</v>
      </c>
    </row>
    <row r="13" spans="1:19">
      <c r="A13" s="21">
        <v>2</v>
      </c>
      <c r="J13" s="8" t="s">
        <v>10384</v>
      </c>
      <c r="K13" s="23" t="str">
        <f>TEXT(J13,"YYYY")</f>
        <v>1982</v>
      </c>
      <c r="L13" s="23">
        <v>1</v>
      </c>
      <c r="N13" s="26">
        <v>1961</v>
      </c>
      <c r="O13" s="33"/>
      <c r="P13" s="33"/>
      <c r="S13" s="8" t="s">
        <v>83</v>
      </c>
    </row>
    <row r="14" spans="1:19">
      <c r="A14" s="21">
        <v>2</v>
      </c>
      <c r="J14" s="8" t="s">
        <v>10915</v>
      </c>
      <c r="K14" s="23" t="str">
        <f>TEXT(J14,"YYYY")</f>
        <v>1982</v>
      </c>
      <c r="L14" s="23">
        <v>2</v>
      </c>
      <c r="N14" s="26">
        <v>1962</v>
      </c>
      <c r="O14" s="33"/>
      <c r="P14" s="33"/>
      <c r="S14" s="8" t="s">
        <v>4368</v>
      </c>
    </row>
    <row r="15" spans="1:19">
      <c r="A15" s="21">
        <v>2</v>
      </c>
      <c r="J15" s="8" t="s">
        <v>5558</v>
      </c>
      <c r="K15" s="23" t="str">
        <f>TEXT(J15,"YYYY")</f>
        <v>1983</v>
      </c>
      <c r="L15" s="23">
        <v>2</v>
      </c>
      <c r="N15" s="26">
        <v>1963</v>
      </c>
      <c r="O15" s="33"/>
      <c r="P15" s="33"/>
      <c r="S15" s="8" t="s">
        <v>354</v>
      </c>
    </row>
    <row r="16" spans="1:19">
      <c r="A16" s="21">
        <v>2</v>
      </c>
      <c r="J16" s="8" t="s">
        <v>6888</v>
      </c>
      <c r="K16" s="23" t="str">
        <f>TEXT(J16,"YYYY")</f>
        <v>1984</v>
      </c>
      <c r="L16" s="23">
        <v>1</v>
      </c>
      <c r="N16" s="26">
        <v>1964</v>
      </c>
      <c r="O16" s="33"/>
      <c r="P16" s="33"/>
      <c r="S16" s="8" t="s">
        <v>3523</v>
      </c>
    </row>
    <row r="17" spans="1:19">
      <c r="A17" s="21">
        <v>1</v>
      </c>
      <c r="J17" s="8" t="s">
        <v>7144</v>
      </c>
      <c r="K17" s="23" t="str">
        <f>TEXT(J17,"YYYY")</f>
        <v>1984</v>
      </c>
      <c r="L17" s="23">
        <v>2</v>
      </c>
      <c r="N17" s="26">
        <v>1965</v>
      </c>
      <c r="O17" s="33"/>
      <c r="P17" s="33"/>
      <c r="S17" s="8" t="s">
        <v>235</v>
      </c>
    </row>
    <row r="18" spans="1:19">
      <c r="A18" s="21">
        <v>2</v>
      </c>
      <c r="I18" s="29">
        <f>COUNTA(K18:K20)</f>
        <v>3</v>
      </c>
      <c r="J18" s="30" t="s">
        <v>11642</v>
      </c>
      <c r="K18" s="31" t="str">
        <f>TEXT(J18,"YYYY")</f>
        <v>1985</v>
      </c>
      <c r="L18" s="31">
        <v>1</v>
      </c>
      <c r="N18" s="26">
        <v>1966</v>
      </c>
      <c r="O18" s="33"/>
      <c r="P18" s="33"/>
    </row>
    <row r="19" spans="1:19">
      <c r="A19" s="21">
        <v>2</v>
      </c>
      <c r="I19" s="29">
        <v>2</v>
      </c>
      <c r="J19" s="30" t="s">
        <v>3524</v>
      </c>
      <c r="K19" s="31" t="str">
        <f>TEXT(J19,"YYYY")</f>
        <v>1985</v>
      </c>
      <c r="L19" s="31">
        <v>1</v>
      </c>
      <c r="N19" s="26">
        <v>1967</v>
      </c>
      <c r="O19" s="33"/>
      <c r="P19" s="33"/>
    </row>
    <row r="20" spans="1:19">
      <c r="A20" s="21">
        <v>1</v>
      </c>
      <c r="I20" s="29">
        <v>1</v>
      </c>
      <c r="J20" s="30" t="s">
        <v>11642</v>
      </c>
      <c r="K20" s="31" t="str">
        <f>TEXT(J20,"YYYY")</f>
        <v>1985</v>
      </c>
      <c r="L20" s="31">
        <v>2</v>
      </c>
      <c r="N20" s="26">
        <v>1968</v>
      </c>
      <c r="O20" s="33"/>
      <c r="P20" s="33"/>
      <c r="S20" s="8" t="s">
        <v>405</v>
      </c>
    </row>
    <row r="21" spans="1:19">
      <c r="A21" s="21">
        <v>1</v>
      </c>
      <c r="I21">
        <f>COUNTA(K21:K29)</f>
        <v>9</v>
      </c>
      <c r="J21" s="8" t="s">
        <v>1253</v>
      </c>
      <c r="K21" s="23" t="str">
        <f>TEXT(J21,"YYYY")</f>
        <v>1986</v>
      </c>
      <c r="L21" s="23">
        <v>1</v>
      </c>
      <c r="N21" s="26">
        <v>1969</v>
      </c>
      <c r="O21" s="33"/>
      <c r="P21" s="33"/>
      <c r="S21" s="8" t="s">
        <v>3523</v>
      </c>
    </row>
    <row r="22" spans="1:19">
      <c r="A22" s="21">
        <v>1</v>
      </c>
      <c r="I22">
        <f>COUNTA(L21:L25)</f>
        <v>5</v>
      </c>
      <c r="J22" s="8" t="s">
        <v>1253</v>
      </c>
      <c r="K22" s="23" t="str">
        <f>TEXT(J22,"YYYY")</f>
        <v>1986</v>
      </c>
      <c r="L22" s="23">
        <v>1</v>
      </c>
      <c r="N22" s="26">
        <v>1970</v>
      </c>
      <c r="O22" s="33">
        <v>1</v>
      </c>
      <c r="P22" s="33"/>
      <c r="S22" s="8" t="s">
        <v>105</v>
      </c>
    </row>
    <row r="23" spans="1:19">
      <c r="A23" s="21">
        <v>2</v>
      </c>
      <c r="I23">
        <v>4</v>
      </c>
      <c r="J23" s="8" t="s">
        <v>5399</v>
      </c>
      <c r="K23" s="23" t="str">
        <f>TEXT(J23,"YYYY")</f>
        <v>1986</v>
      </c>
      <c r="L23" s="23">
        <v>1</v>
      </c>
      <c r="N23" s="26">
        <v>1971</v>
      </c>
      <c r="O23" s="33"/>
      <c r="P23" s="33"/>
      <c r="S23" s="8" t="s">
        <v>354</v>
      </c>
    </row>
    <row r="24" spans="1:19">
      <c r="A24" s="21">
        <v>2</v>
      </c>
      <c r="J24" s="8" t="s">
        <v>11525</v>
      </c>
      <c r="K24" s="23" t="str">
        <f>TEXT(J24,"YYYY")</f>
        <v>1986</v>
      </c>
      <c r="L24" s="23">
        <v>1</v>
      </c>
      <c r="N24" s="26">
        <v>1972</v>
      </c>
      <c r="O24" s="33"/>
      <c r="P24" s="33"/>
      <c r="S24" s="8" t="s">
        <v>2161</v>
      </c>
    </row>
    <row r="25" spans="1:19">
      <c r="A25" s="21">
        <v>1</v>
      </c>
      <c r="J25" s="8" t="s">
        <v>11736</v>
      </c>
      <c r="K25" s="23" t="str">
        <f>TEXT(J25,"YYYY")</f>
        <v>1986</v>
      </c>
      <c r="L25" s="23">
        <v>1</v>
      </c>
      <c r="N25" s="26">
        <v>1973</v>
      </c>
      <c r="O25" s="33"/>
      <c r="P25" s="33">
        <v>1</v>
      </c>
      <c r="S25" s="8" t="s">
        <v>105</v>
      </c>
    </row>
    <row r="26" spans="1:19">
      <c r="A26" s="21">
        <v>1</v>
      </c>
      <c r="J26" s="8" t="s">
        <v>5399</v>
      </c>
      <c r="K26" s="23" t="str">
        <f>TEXT(J26,"YYYY")</f>
        <v>1986</v>
      </c>
      <c r="L26" s="23">
        <v>2</v>
      </c>
      <c r="N26" s="26">
        <v>1974</v>
      </c>
      <c r="O26" s="33"/>
      <c r="P26" s="33"/>
      <c r="S26" s="8" t="s">
        <v>92</v>
      </c>
    </row>
    <row r="27" spans="1:19">
      <c r="A27" s="21">
        <v>1</v>
      </c>
      <c r="J27" s="8" t="s">
        <v>5399</v>
      </c>
      <c r="K27" s="23" t="str">
        <f>TEXT(J27,"YYYY")</f>
        <v>1986</v>
      </c>
      <c r="L27" s="23">
        <v>2</v>
      </c>
      <c r="N27" s="26">
        <v>1975</v>
      </c>
      <c r="O27" s="33"/>
      <c r="P27" s="33">
        <v>1</v>
      </c>
    </row>
    <row r="28" spans="1:19">
      <c r="A28" s="21">
        <v>1</v>
      </c>
      <c r="J28" s="8" t="s">
        <v>5399</v>
      </c>
      <c r="K28" s="23" t="str">
        <f>TEXT(J28,"YYYY")</f>
        <v>1986</v>
      </c>
      <c r="L28" s="23">
        <v>2</v>
      </c>
      <c r="N28" s="26">
        <v>1976</v>
      </c>
      <c r="O28" s="33"/>
      <c r="P28" s="33"/>
      <c r="S28" s="8" t="s">
        <v>3598</v>
      </c>
    </row>
    <row r="29" spans="1:19">
      <c r="A29" s="21">
        <v>1</v>
      </c>
      <c r="J29" s="8" t="s">
        <v>5399</v>
      </c>
      <c r="K29" s="23" t="str">
        <f>TEXT(J29,"YYYY")</f>
        <v>1986</v>
      </c>
      <c r="L29" s="23">
        <v>2</v>
      </c>
      <c r="N29" s="26">
        <v>1977</v>
      </c>
      <c r="O29" s="33"/>
      <c r="P29" s="33"/>
    </row>
    <row r="30" spans="1:19">
      <c r="A30" s="21">
        <v>1</v>
      </c>
      <c r="I30" s="29">
        <f>COUNTA(K30:K32)</f>
        <v>3</v>
      </c>
      <c r="J30" s="30" t="s">
        <v>5265</v>
      </c>
      <c r="K30" s="31" t="str">
        <f>TEXT(J30,"YYYY")</f>
        <v>1987</v>
      </c>
      <c r="L30" s="23">
        <v>1</v>
      </c>
      <c r="N30" s="26">
        <v>1978</v>
      </c>
      <c r="O30" s="33"/>
      <c r="P30" s="33"/>
    </row>
    <row r="31" spans="1:19">
      <c r="A31" s="21">
        <v>2</v>
      </c>
      <c r="I31" s="29">
        <v>2</v>
      </c>
      <c r="J31" s="30" t="s">
        <v>6352</v>
      </c>
      <c r="K31" s="31" t="str">
        <f>TEXT(J31,"YYYY")</f>
        <v>1987</v>
      </c>
      <c r="L31" s="23">
        <v>1</v>
      </c>
      <c r="N31" s="26">
        <v>1979</v>
      </c>
      <c r="O31" s="33"/>
      <c r="P31" s="33">
        <v>1</v>
      </c>
    </row>
    <row r="32" spans="1:19">
      <c r="A32" s="21">
        <v>2</v>
      </c>
      <c r="I32" s="29">
        <v>1</v>
      </c>
      <c r="J32" s="30" t="s">
        <v>3223</v>
      </c>
      <c r="K32" s="31" t="str">
        <f>TEXT(J32,"YYYY")</f>
        <v>1987</v>
      </c>
      <c r="L32" s="23">
        <v>2</v>
      </c>
      <c r="N32" s="26">
        <v>1980</v>
      </c>
      <c r="O32" s="33">
        <v>0.25</v>
      </c>
      <c r="P32" s="33">
        <v>0.75</v>
      </c>
      <c r="S32" s="8" t="s">
        <v>235</v>
      </c>
    </row>
    <row r="33" spans="1:19">
      <c r="A33" s="21">
        <v>2</v>
      </c>
      <c r="I33">
        <f>COUNTA(K33:K37)</f>
        <v>5</v>
      </c>
      <c r="J33" s="8" t="s">
        <v>3426</v>
      </c>
      <c r="K33" s="23" t="str">
        <f>TEXT(J33,"YYYY")</f>
        <v>1988</v>
      </c>
      <c r="L33" s="23">
        <v>1</v>
      </c>
      <c r="N33" s="26">
        <v>1981</v>
      </c>
      <c r="O33" s="33"/>
      <c r="P33" s="33">
        <v>1</v>
      </c>
      <c r="S33" s="8" t="s">
        <v>3222</v>
      </c>
    </row>
    <row r="34" spans="1:19">
      <c r="A34" s="21">
        <v>2</v>
      </c>
      <c r="I34">
        <v>1</v>
      </c>
      <c r="J34" s="8" t="s">
        <v>1890</v>
      </c>
      <c r="K34" s="23" t="str">
        <f>TEXT(J34,"YYYY")</f>
        <v>1988</v>
      </c>
      <c r="L34" s="23">
        <v>2</v>
      </c>
      <c r="N34" s="26">
        <v>1982</v>
      </c>
      <c r="O34" s="33">
        <v>0.5</v>
      </c>
      <c r="P34" s="33">
        <v>0.5</v>
      </c>
    </row>
    <row r="35" spans="1:19">
      <c r="A35" s="21">
        <v>1</v>
      </c>
      <c r="I35">
        <v>4</v>
      </c>
      <c r="J35" s="8" t="s">
        <v>1890</v>
      </c>
      <c r="K35" s="23" t="str">
        <f>TEXT(J35,"YYYY")</f>
        <v>1988</v>
      </c>
      <c r="L35" s="23">
        <v>2</v>
      </c>
      <c r="N35" s="26">
        <v>1983</v>
      </c>
      <c r="O35" s="33"/>
      <c r="P35" s="33">
        <v>1</v>
      </c>
    </row>
    <row r="36" spans="1:19">
      <c r="A36" s="21">
        <v>2</v>
      </c>
      <c r="J36" s="8" t="s">
        <v>2739</v>
      </c>
      <c r="K36" s="23" t="str">
        <f>TEXT(J36,"YYYY")</f>
        <v>1988</v>
      </c>
      <c r="L36" s="23">
        <v>2</v>
      </c>
      <c r="N36" s="26">
        <v>1984</v>
      </c>
      <c r="O36" s="33">
        <v>0.5</v>
      </c>
      <c r="P36" s="33">
        <v>0.5</v>
      </c>
      <c r="S36" s="8" t="s">
        <v>235</v>
      </c>
    </row>
    <row r="37" spans="1:19">
      <c r="A37" s="21">
        <v>1</v>
      </c>
      <c r="J37" s="8" t="s">
        <v>10486</v>
      </c>
      <c r="K37" s="23" t="str">
        <f>TEXT(J37,"YYYY")</f>
        <v>1988</v>
      </c>
      <c r="L37" s="23">
        <v>2</v>
      </c>
      <c r="N37" s="26">
        <v>1985</v>
      </c>
      <c r="O37" s="33">
        <f>2/3</f>
        <v>0.66666666666666663</v>
      </c>
      <c r="P37" s="33">
        <f>1/3</f>
        <v>0.33333333333333331</v>
      </c>
      <c r="S37" s="8" t="s">
        <v>1051</v>
      </c>
    </row>
    <row r="38" spans="1:19">
      <c r="A38" s="21">
        <v>2</v>
      </c>
      <c r="I38" s="29">
        <f>COUNTA(K38:K42)</f>
        <v>5</v>
      </c>
      <c r="J38" s="30" t="s">
        <v>9277</v>
      </c>
      <c r="K38" s="31" t="str">
        <f>TEXT(J38,"YYYY")</f>
        <v>1989</v>
      </c>
      <c r="L38" s="23">
        <v>1</v>
      </c>
      <c r="N38" s="26">
        <v>1986</v>
      </c>
      <c r="O38" s="33">
        <f>5/9</f>
        <v>0.55555555555555558</v>
      </c>
      <c r="P38" s="33">
        <f>4/9</f>
        <v>0.44444444444444442</v>
      </c>
      <c r="S38" s="8" t="s">
        <v>4155</v>
      </c>
    </row>
    <row r="39" spans="1:19">
      <c r="A39" s="21">
        <v>2</v>
      </c>
      <c r="I39" s="29">
        <v>1</v>
      </c>
      <c r="J39" s="30" t="s">
        <v>5683</v>
      </c>
      <c r="K39" s="31" t="str">
        <f>TEXT(J39,"YYYY")</f>
        <v>1989</v>
      </c>
      <c r="L39" s="23">
        <v>2</v>
      </c>
      <c r="N39" s="26">
        <v>1987</v>
      </c>
      <c r="O39" s="33">
        <f>2/3</f>
        <v>0.66666666666666663</v>
      </c>
      <c r="P39" s="33">
        <f>1/3</f>
        <v>0.33333333333333331</v>
      </c>
      <c r="S39" s="8" t="s">
        <v>417</v>
      </c>
    </row>
    <row r="40" spans="1:19">
      <c r="A40" s="21">
        <v>1</v>
      </c>
      <c r="I40" s="29">
        <v>4</v>
      </c>
      <c r="J40" s="30" t="s">
        <v>1400</v>
      </c>
      <c r="K40" s="31" t="str">
        <f>TEXT(J40,"YYYY")</f>
        <v>1989</v>
      </c>
      <c r="L40" s="23">
        <v>2</v>
      </c>
      <c r="N40" s="26">
        <v>1988</v>
      </c>
      <c r="O40" s="33">
        <f>1/5</f>
        <v>0.2</v>
      </c>
      <c r="P40" s="33">
        <f>4/5</f>
        <v>0.8</v>
      </c>
      <c r="S40" s="8" t="s">
        <v>114</v>
      </c>
    </row>
    <row r="41" spans="1:19">
      <c r="A41" s="21">
        <v>2</v>
      </c>
      <c r="I41" s="29"/>
      <c r="J41" s="30" t="s">
        <v>5683</v>
      </c>
      <c r="K41" s="31" t="str">
        <f>TEXT(J41,"YYYY")</f>
        <v>1989</v>
      </c>
      <c r="L41" s="23">
        <v>2</v>
      </c>
      <c r="N41" s="26">
        <v>1989</v>
      </c>
      <c r="O41" s="33">
        <f>1/5</f>
        <v>0.2</v>
      </c>
      <c r="P41" s="33">
        <f>4/5</f>
        <v>0.8</v>
      </c>
      <c r="S41" s="8" t="s">
        <v>2061</v>
      </c>
    </row>
    <row r="42" spans="1:19">
      <c r="A42" s="21">
        <v>2</v>
      </c>
      <c r="I42" s="29"/>
      <c r="J42" s="30" t="s">
        <v>2762</v>
      </c>
      <c r="K42" s="31" t="str">
        <f>TEXT(J42,"YYYY")</f>
        <v>1989</v>
      </c>
      <c r="L42" s="23">
        <v>2</v>
      </c>
      <c r="N42" s="26">
        <v>1990</v>
      </c>
      <c r="O42" s="33">
        <v>0.5</v>
      </c>
      <c r="P42" s="33">
        <v>0.5</v>
      </c>
      <c r="S42" s="8" t="s">
        <v>235</v>
      </c>
    </row>
    <row r="43" spans="1:19">
      <c r="A43" s="21">
        <v>1</v>
      </c>
      <c r="I43">
        <f>COUNTA(K43:K56)</f>
        <v>14</v>
      </c>
      <c r="J43" s="8" t="s">
        <v>9537</v>
      </c>
      <c r="K43" s="23" t="str">
        <f>TEXT(J43,"YYYY")</f>
        <v>1990</v>
      </c>
      <c r="L43" s="23">
        <v>1</v>
      </c>
      <c r="N43" s="26">
        <v>1991</v>
      </c>
      <c r="O43" s="33"/>
      <c r="P43" s="33">
        <v>1</v>
      </c>
    </row>
    <row r="44" spans="1:19">
      <c r="A44" s="21">
        <v>2</v>
      </c>
      <c r="I44">
        <f>COUNTA(L43:L49)</f>
        <v>7</v>
      </c>
      <c r="J44" s="8" t="s">
        <v>11337</v>
      </c>
      <c r="K44" s="23" t="str">
        <f>TEXT(J44,"YYYY")</f>
        <v>1990</v>
      </c>
      <c r="L44" s="23">
        <v>1</v>
      </c>
      <c r="N44" s="26">
        <v>1992</v>
      </c>
      <c r="O44" s="33">
        <f>3/7</f>
        <v>0.42857142857142855</v>
      </c>
      <c r="P44" s="33">
        <f>4/7</f>
        <v>0.5714285714285714</v>
      </c>
    </row>
    <row r="45" spans="1:19">
      <c r="A45" s="21">
        <v>1</v>
      </c>
      <c r="I45">
        <v>7</v>
      </c>
      <c r="J45" s="8" t="s">
        <v>11722</v>
      </c>
      <c r="K45" s="23" t="str">
        <f>TEXT(J45,"YYYY")</f>
        <v>1990</v>
      </c>
      <c r="L45" s="23">
        <v>1</v>
      </c>
      <c r="N45" s="26">
        <v>1993</v>
      </c>
      <c r="O45" s="33">
        <f>2/9</f>
        <v>0.22222222222222221</v>
      </c>
      <c r="P45" s="33">
        <f>7/9</f>
        <v>0.77777777777777779</v>
      </c>
      <c r="S45" s="8" t="s">
        <v>354</v>
      </c>
    </row>
    <row r="46" spans="1:19">
      <c r="A46" s="21">
        <v>1</v>
      </c>
      <c r="J46" s="8" t="s">
        <v>5465</v>
      </c>
      <c r="K46" s="23" t="str">
        <f>TEXT(J46,"YYYY")</f>
        <v>1990</v>
      </c>
      <c r="L46" s="23">
        <v>1</v>
      </c>
      <c r="N46" s="26">
        <v>1994</v>
      </c>
      <c r="O46" s="33">
        <f>2/6</f>
        <v>0.33333333333333331</v>
      </c>
      <c r="P46" s="33">
        <f>4/6</f>
        <v>0.66666666666666663</v>
      </c>
      <c r="S46" s="8" t="s">
        <v>114</v>
      </c>
    </row>
    <row r="47" spans="1:19">
      <c r="A47" s="21">
        <v>2</v>
      </c>
      <c r="J47" s="8" t="s">
        <v>7838</v>
      </c>
      <c r="K47" s="23" t="str">
        <f>TEXT(J47,"YYYY")</f>
        <v>1990</v>
      </c>
      <c r="L47" s="23">
        <v>1</v>
      </c>
      <c r="N47" s="26">
        <v>1995</v>
      </c>
      <c r="O47" s="33">
        <f>2/12</f>
        <v>0.16666666666666666</v>
      </c>
      <c r="P47" s="33">
        <f>10/12</f>
        <v>0.83333333333333337</v>
      </c>
      <c r="S47" s="8" t="s">
        <v>11721</v>
      </c>
    </row>
    <row r="48" spans="1:19">
      <c r="A48" s="21">
        <v>2</v>
      </c>
      <c r="J48" s="8" t="s">
        <v>8393</v>
      </c>
      <c r="K48" s="23" t="str">
        <f>TEXT(J48,"YYYY")</f>
        <v>1990</v>
      </c>
      <c r="L48" s="23">
        <v>1</v>
      </c>
      <c r="N48" s="26">
        <v>1996</v>
      </c>
      <c r="O48" s="33">
        <f>5/21</f>
        <v>0.23809523809523808</v>
      </c>
      <c r="P48" s="33">
        <f>6/21</f>
        <v>0.2857142857142857</v>
      </c>
      <c r="S48" s="8" t="s">
        <v>105</v>
      </c>
    </row>
    <row r="49" spans="1:19">
      <c r="A49" s="21">
        <v>1</v>
      </c>
      <c r="J49" s="8" t="s">
        <v>10687</v>
      </c>
      <c r="K49" s="23" t="str">
        <f>TEXT(J49,"YYYY")</f>
        <v>1990</v>
      </c>
      <c r="L49" s="23">
        <v>1</v>
      </c>
      <c r="N49" s="26">
        <v>1997</v>
      </c>
      <c r="O49" s="33">
        <f>12/30</f>
        <v>0.4</v>
      </c>
      <c r="P49" s="33">
        <f>18/30</f>
        <v>0.6</v>
      </c>
      <c r="S49" s="8" t="s">
        <v>405</v>
      </c>
    </row>
    <row r="50" spans="1:19">
      <c r="A50" s="21">
        <v>2</v>
      </c>
      <c r="J50" s="8" t="s">
        <v>6176</v>
      </c>
      <c r="K50" s="23" t="str">
        <f>TEXT(J50,"YYYY")</f>
        <v>1990</v>
      </c>
      <c r="L50" s="23">
        <v>2</v>
      </c>
      <c r="N50" s="26">
        <v>1998</v>
      </c>
      <c r="O50" s="33">
        <f>5/21</f>
        <v>0.23809523809523808</v>
      </c>
      <c r="P50" s="33">
        <f>16/21</f>
        <v>0.76190476190476186</v>
      </c>
      <c r="S50" s="8" t="s">
        <v>4040</v>
      </c>
    </row>
    <row r="51" spans="1:19">
      <c r="A51" s="21">
        <v>2</v>
      </c>
      <c r="J51" s="8" t="s">
        <v>12184</v>
      </c>
      <c r="K51" s="23" t="str">
        <f>TEXT(J51,"YYYY")</f>
        <v>1990</v>
      </c>
      <c r="L51" s="23">
        <v>2</v>
      </c>
      <c r="N51" s="26">
        <v>1999</v>
      </c>
      <c r="O51" s="33">
        <v>0.5</v>
      </c>
      <c r="P51" s="33">
        <v>0.5</v>
      </c>
      <c r="S51" s="8" t="s">
        <v>3523</v>
      </c>
    </row>
    <row r="52" spans="1:19">
      <c r="A52" s="21">
        <v>1</v>
      </c>
      <c r="J52" s="22">
        <v>32874</v>
      </c>
      <c r="K52" s="23" t="str">
        <f>TEXT(J52,"YYYY")</f>
        <v>1990</v>
      </c>
      <c r="L52" s="23">
        <v>2</v>
      </c>
      <c r="N52" s="26">
        <v>2000</v>
      </c>
      <c r="O52" s="33">
        <f>16/45</f>
        <v>0.35555555555555557</v>
      </c>
      <c r="P52" s="33">
        <f>29/45</f>
        <v>0.64444444444444449</v>
      </c>
      <c r="S52" s="8" t="s">
        <v>7837</v>
      </c>
    </row>
    <row r="53" spans="1:19">
      <c r="A53" s="21">
        <v>2</v>
      </c>
      <c r="J53" s="8" t="s">
        <v>4041</v>
      </c>
      <c r="K53" s="23" t="str">
        <f>TEXT(J53,"YYYY")</f>
        <v>1990</v>
      </c>
      <c r="L53" s="23">
        <v>2</v>
      </c>
      <c r="N53" s="26">
        <v>2001</v>
      </c>
      <c r="O53" s="33">
        <f>4/10</f>
        <v>0.4</v>
      </c>
      <c r="P53" s="33">
        <v>0.6</v>
      </c>
      <c r="S53" s="8" t="s">
        <v>114</v>
      </c>
    </row>
    <row r="54" spans="1:19">
      <c r="A54" s="21">
        <v>1</v>
      </c>
      <c r="J54" s="8" t="s">
        <v>5465</v>
      </c>
      <c r="K54" s="23" t="str">
        <f>TEXT(J54,"YYYY")</f>
        <v>1990</v>
      </c>
      <c r="L54" s="23">
        <v>2</v>
      </c>
      <c r="N54" s="26">
        <v>2002</v>
      </c>
      <c r="O54" s="33">
        <f>9/15</f>
        <v>0.6</v>
      </c>
      <c r="P54" s="33">
        <f>6/15</f>
        <v>0.4</v>
      </c>
    </row>
    <row r="55" spans="1:19">
      <c r="A55" s="21">
        <v>1</v>
      </c>
      <c r="J55" s="8" t="s">
        <v>9248</v>
      </c>
      <c r="K55" s="23" t="str">
        <f>TEXT(J55,"YYYY")</f>
        <v>1990</v>
      </c>
      <c r="L55" s="23">
        <v>2</v>
      </c>
      <c r="N55" s="26">
        <v>2003</v>
      </c>
      <c r="O55" s="33">
        <f>14/29</f>
        <v>0.48275862068965519</v>
      </c>
      <c r="P55" s="33">
        <f>15/29</f>
        <v>0.51724137931034486</v>
      </c>
    </row>
    <row r="56" spans="1:19">
      <c r="A56" s="21">
        <v>1</v>
      </c>
      <c r="J56" s="8" t="s">
        <v>10178</v>
      </c>
      <c r="K56" s="23" t="str">
        <f>TEXT(J56,"YYYY")</f>
        <v>1990</v>
      </c>
      <c r="L56" s="23">
        <v>2</v>
      </c>
      <c r="N56" s="26">
        <v>2004</v>
      </c>
      <c r="O56" s="33">
        <v>0.5</v>
      </c>
      <c r="P56" s="33">
        <v>0.5</v>
      </c>
      <c r="S56" s="8" t="s">
        <v>1814</v>
      </c>
    </row>
    <row r="57" spans="1:19">
      <c r="A57" s="21">
        <v>2</v>
      </c>
      <c r="J57" s="8" t="s">
        <v>2999</v>
      </c>
      <c r="K57" s="23" t="str">
        <f>TEXT(J57,"YYYY")</f>
        <v>1991</v>
      </c>
      <c r="L57" s="23">
        <v>2</v>
      </c>
      <c r="N57" s="26">
        <v>2005</v>
      </c>
      <c r="O57" s="33">
        <f>20/49</f>
        <v>0.40816326530612246</v>
      </c>
      <c r="P57" s="33">
        <f>29/49</f>
        <v>0.59183673469387754</v>
      </c>
      <c r="S57" s="8" t="s">
        <v>10177</v>
      </c>
    </row>
    <row r="58" spans="1:19">
      <c r="A58" s="21">
        <v>2</v>
      </c>
      <c r="I58">
        <f>COUNTA(K58:K64)</f>
        <v>7</v>
      </c>
      <c r="J58" s="30" t="s">
        <v>3262</v>
      </c>
      <c r="K58" s="31" t="str">
        <f>TEXT(J58,"YYYY")</f>
        <v>1992</v>
      </c>
      <c r="L58" s="31">
        <v>1</v>
      </c>
      <c r="N58" s="26">
        <v>2006</v>
      </c>
      <c r="O58" s="33">
        <f>21/50</f>
        <v>0.42</v>
      </c>
      <c r="P58" s="33">
        <f>29/50</f>
        <v>0.57999999999999996</v>
      </c>
    </row>
    <row r="59" spans="1:19">
      <c r="A59" s="21">
        <v>2</v>
      </c>
      <c r="I59">
        <v>3</v>
      </c>
      <c r="J59" s="30" t="s">
        <v>3262</v>
      </c>
      <c r="K59" s="31" t="str">
        <f>TEXT(J59,"YYYY")</f>
        <v>1992</v>
      </c>
      <c r="L59" s="31">
        <v>1</v>
      </c>
      <c r="N59" s="26">
        <v>2007</v>
      </c>
      <c r="O59" s="33">
        <f>39/72</f>
        <v>0.54166666666666663</v>
      </c>
      <c r="P59" s="33">
        <f>33/72</f>
        <v>0.45833333333333331</v>
      </c>
      <c r="S59" s="8" t="s">
        <v>354</v>
      </c>
    </row>
    <row r="60" spans="1:19">
      <c r="A60" s="21">
        <v>1</v>
      </c>
      <c r="I60">
        <v>4</v>
      </c>
      <c r="J60" s="30" t="s">
        <v>10125</v>
      </c>
      <c r="K60" s="31" t="str">
        <f>TEXT(J60,"YYYY")</f>
        <v>1992</v>
      </c>
      <c r="L60" s="31">
        <v>1</v>
      </c>
      <c r="N60" s="26">
        <v>2008</v>
      </c>
      <c r="O60" s="33">
        <f>33/95</f>
        <v>0.3473684210526316</v>
      </c>
      <c r="P60" s="33">
        <f>62/95</f>
        <v>0.65263157894736845</v>
      </c>
      <c r="S60" s="8" t="s">
        <v>3261</v>
      </c>
    </row>
    <row r="61" spans="1:19">
      <c r="A61" s="21">
        <v>1</v>
      </c>
      <c r="J61" s="30" t="s">
        <v>10215</v>
      </c>
      <c r="K61" s="31" t="str">
        <f>TEXT(J61,"YYYY")</f>
        <v>1992</v>
      </c>
      <c r="L61" s="31">
        <v>2</v>
      </c>
      <c r="N61" s="26">
        <v>2009</v>
      </c>
      <c r="O61" s="33">
        <f>47/89</f>
        <v>0.5280898876404494</v>
      </c>
      <c r="P61" s="33">
        <f>42/89</f>
        <v>0.47191011235955055</v>
      </c>
    </row>
    <row r="62" spans="1:19">
      <c r="A62" s="21">
        <v>1</v>
      </c>
      <c r="J62" s="30" t="s">
        <v>9042</v>
      </c>
      <c r="K62" s="31" t="str">
        <f>TEXT(J62,"YYYY")</f>
        <v>1992</v>
      </c>
      <c r="L62" s="31">
        <v>2</v>
      </c>
      <c r="N62" s="26">
        <v>2010</v>
      </c>
      <c r="O62" s="33">
        <f>72/146</f>
        <v>0.49315068493150682</v>
      </c>
      <c r="P62" s="33">
        <f>74/146</f>
        <v>0.50684931506849318</v>
      </c>
    </row>
    <row r="63" spans="1:19">
      <c r="A63" s="21">
        <v>2</v>
      </c>
      <c r="J63" s="30" t="s">
        <v>9042</v>
      </c>
      <c r="K63" s="31" t="str">
        <f>TEXT(J63,"YYYY")</f>
        <v>1992</v>
      </c>
      <c r="L63" s="31">
        <v>2</v>
      </c>
      <c r="N63" s="26">
        <v>2011</v>
      </c>
      <c r="O63" s="33">
        <f>61/138</f>
        <v>0.4420289855072464</v>
      </c>
      <c r="P63" s="33">
        <f>77/138</f>
        <v>0.55797101449275366</v>
      </c>
      <c r="S63" s="8" t="s">
        <v>9855</v>
      </c>
    </row>
    <row r="64" spans="1:19">
      <c r="A64" s="21">
        <v>2</v>
      </c>
      <c r="J64" s="30" t="s">
        <v>12112</v>
      </c>
      <c r="K64" s="31" t="str">
        <f>TEXT(J64,"YYYY")</f>
        <v>1992</v>
      </c>
      <c r="L64" s="31">
        <v>2</v>
      </c>
      <c r="N64" s="26">
        <v>2012</v>
      </c>
      <c r="O64" s="33">
        <f>91/218</f>
        <v>0.41743119266055045</v>
      </c>
      <c r="P64" s="33">
        <f>127/218</f>
        <v>0.58256880733944949</v>
      </c>
      <c r="S64" s="8" t="s">
        <v>417</v>
      </c>
    </row>
    <row r="65" spans="1:19">
      <c r="A65" s="21">
        <v>1</v>
      </c>
      <c r="I65">
        <f>COUNTA(K65:K73)</f>
        <v>9</v>
      </c>
      <c r="J65" s="8" t="s">
        <v>10138</v>
      </c>
      <c r="K65" s="23" t="str">
        <f>TEXT(J65,"YYYY")</f>
        <v>1993</v>
      </c>
      <c r="L65" s="23">
        <v>1</v>
      </c>
      <c r="N65" s="26">
        <v>2013</v>
      </c>
      <c r="O65" s="33">
        <f>115/242</f>
        <v>0.47520661157024796</v>
      </c>
      <c r="P65" s="33">
        <f>127/242</f>
        <v>0.52479338842975209</v>
      </c>
      <c r="S65" s="8" t="s">
        <v>354</v>
      </c>
    </row>
    <row r="66" spans="1:19">
      <c r="A66" s="21">
        <v>2</v>
      </c>
      <c r="I66">
        <v>2</v>
      </c>
      <c r="J66" s="8" t="s">
        <v>9278</v>
      </c>
      <c r="K66" s="23" t="str">
        <f>TEXT(J66,"YYYY")</f>
        <v>1993</v>
      </c>
      <c r="L66" s="23">
        <v>1</v>
      </c>
      <c r="N66" s="26">
        <v>2014</v>
      </c>
      <c r="O66" s="33">
        <f>155/313</f>
        <v>0.49520766773162939</v>
      </c>
      <c r="P66" s="33">
        <f>158/313</f>
        <v>0.50479233226837061</v>
      </c>
      <c r="S66" s="8" t="s">
        <v>1051</v>
      </c>
    </row>
    <row r="67" spans="1:19">
      <c r="A67" s="21">
        <v>2</v>
      </c>
      <c r="I67">
        <v>7</v>
      </c>
      <c r="J67" s="8" t="s">
        <v>6179</v>
      </c>
      <c r="K67" s="23" t="str">
        <f>TEXT(J67,"YYYY")</f>
        <v>1993</v>
      </c>
      <c r="L67" s="23">
        <v>2</v>
      </c>
      <c r="N67" s="26">
        <v>2015</v>
      </c>
      <c r="O67" s="33">
        <f>231/443</f>
        <v>0.52144469525959369</v>
      </c>
      <c r="P67" s="33">
        <f>212/443</f>
        <v>0.47855530474040631</v>
      </c>
      <c r="S67" s="8" t="s">
        <v>235</v>
      </c>
    </row>
    <row r="68" spans="1:19">
      <c r="A68" s="21">
        <v>1</v>
      </c>
      <c r="J68" s="8" t="s">
        <v>10497</v>
      </c>
      <c r="K68" s="23" t="str">
        <f>TEXT(J68,"YYYY")</f>
        <v>1993</v>
      </c>
      <c r="L68" s="23">
        <v>2</v>
      </c>
      <c r="N68" s="26">
        <v>2016</v>
      </c>
      <c r="O68" s="33">
        <f>153/367</f>
        <v>0.41689373297002724</v>
      </c>
      <c r="P68" s="33">
        <f>214/367</f>
        <v>0.5831062670299727</v>
      </c>
      <c r="S68" s="8" t="s">
        <v>83</v>
      </c>
    </row>
    <row r="69" spans="1:19">
      <c r="A69" s="21">
        <v>2</v>
      </c>
      <c r="J69" s="8" t="s">
        <v>11574</v>
      </c>
      <c r="K69" s="23" t="str">
        <f>TEXT(J69,"YYYY")</f>
        <v>1993</v>
      </c>
      <c r="L69" s="23">
        <v>2</v>
      </c>
      <c r="N69" s="26">
        <v>2017</v>
      </c>
      <c r="O69" s="33">
        <f>190/408</f>
        <v>0.46568627450980393</v>
      </c>
      <c r="P69" s="33">
        <f>218/408</f>
        <v>0.53431372549019607</v>
      </c>
    </row>
    <row r="70" spans="1:19">
      <c r="A70" s="21">
        <v>2</v>
      </c>
      <c r="J70" s="8" t="s">
        <v>6193</v>
      </c>
      <c r="K70" s="23" t="str">
        <f>TEXT(J70,"YYYY")</f>
        <v>1993</v>
      </c>
      <c r="L70" s="23">
        <v>2</v>
      </c>
      <c r="N70" s="26">
        <v>2018</v>
      </c>
      <c r="O70" s="33">
        <f>171/357</f>
        <v>0.47899159663865548</v>
      </c>
      <c r="P70" s="33">
        <f>186/357</f>
        <v>0.52100840336134457</v>
      </c>
      <c r="S70" s="8" t="s">
        <v>114</v>
      </c>
    </row>
    <row r="71" spans="1:19">
      <c r="A71" s="21">
        <v>2</v>
      </c>
      <c r="J71" s="8" t="s">
        <v>8452</v>
      </c>
      <c r="K71" s="23" t="str">
        <f>TEXT(J71,"YYYY")</f>
        <v>1993</v>
      </c>
      <c r="L71" s="23">
        <v>2</v>
      </c>
      <c r="N71" s="26">
        <v>2019</v>
      </c>
      <c r="O71" s="33">
        <f>167/398</f>
        <v>0.41959798994974873</v>
      </c>
      <c r="P71" s="33">
        <f>231/398</f>
        <v>0.58040201005025127</v>
      </c>
      <c r="S71" s="8" t="s">
        <v>92</v>
      </c>
    </row>
    <row r="72" spans="1:19">
      <c r="A72" s="21">
        <v>2</v>
      </c>
      <c r="J72" s="8" t="s">
        <v>9278</v>
      </c>
      <c r="K72" s="23" t="str">
        <f>TEXT(J72,"YYYY")</f>
        <v>1993</v>
      </c>
      <c r="L72" s="23">
        <v>2</v>
      </c>
      <c r="N72" s="26">
        <v>2020</v>
      </c>
      <c r="O72" s="33">
        <f>182/337</f>
        <v>0.5400593471810089</v>
      </c>
      <c r="P72" s="33">
        <f>155/337</f>
        <v>0.4599406528189911</v>
      </c>
      <c r="S72" s="8" t="s">
        <v>226</v>
      </c>
    </row>
    <row r="73" spans="1:19">
      <c r="A73" s="21">
        <v>1</v>
      </c>
      <c r="J73" s="8" t="s">
        <v>9656</v>
      </c>
      <c r="K73" s="23" t="str">
        <f>TEXT(J73,"YYYY")</f>
        <v>1993</v>
      </c>
      <c r="L73" s="23">
        <v>2</v>
      </c>
    </row>
    <row r="74" spans="1:19">
      <c r="A74" s="21">
        <v>2</v>
      </c>
      <c r="I74">
        <f>COUNTA(K74:K79)</f>
        <v>6</v>
      </c>
      <c r="J74" s="30" t="s">
        <v>2492</v>
      </c>
      <c r="K74" s="31" t="str">
        <f>TEXT(J74,"YYYY")</f>
        <v>1994</v>
      </c>
      <c r="L74" s="31">
        <v>1</v>
      </c>
      <c r="S74" s="8" t="s">
        <v>377</v>
      </c>
    </row>
    <row r="75" spans="1:19">
      <c r="A75" s="21">
        <v>2</v>
      </c>
      <c r="I75">
        <v>2</v>
      </c>
      <c r="J75" s="30" t="s">
        <v>8713</v>
      </c>
      <c r="K75" s="31" t="str">
        <f>TEXT(J75,"YYYY")</f>
        <v>1994</v>
      </c>
      <c r="L75" s="31">
        <v>1</v>
      </c>
      <c r="S75" s="8" t="s">
        <v>417</v>
      </c>
    </row>
    <row r="76" spans="1:19">
      <c r="A76" s="21">
        <v>2</v>
      </c>
      <c r="I76">
        <v>4</v>
      </c>
      <c r="J76" s="30" t="s">
        <v>11066</v>
      </c>
      <c r="K76" s="31" t="str">
        <f>TEXT(J76,"YYYY")</f>
        <v>1994</v>
      </c>
      <c r="L76" s="31">
        <v>2</v>
      </c>
      <c r="S76" s="8" t="s">
        <v>3261</v>
      </c>
    </row>
    <row r="77" spans="1:19">
      <c r="A77" s="21">
        <v>2</v>
      </c>
      <c r="J77" s="30" t="s">
        <v>11242</v>
      </c>
      <c r="K77" s="31" t="str">
        <f>TEXT(J77,"YYYY")</f>
        <v>1994</v>
      </c>
      <c r="L77" s="31">
        <v>2</v>
      </c>
      <c r="S77" s="8" t="s">
        <v>105</v>
      </c>
    </row>
    <row r="78" spans="1:19">
      <c r="A78" s="21">
        <v>1</v>
      </c>
      <c r="J78" s="30" t="s">
        <v>9150</v>
      </c>
      <c r="K78" s="31" t="str">
        <f>TEXT(J78,"YYYY")</f>
        <v>1994</v>
      </c>
      <c r="L78" s="31">
        <v>2</v>
      </c>
    </row>
    <row r="79" spans="1:19">
      <c r="A79" s="21">
        <v>1</v>
      </c>
      <c r="J79" s="30" t="s">
        <v>2585</v>
      </c>
      <c r="K79" s="31" t="str">
        <f>TEXT(J79,"YYYY")</f>
        <v>1994</v>
      </c>
      <c r="L79" s="31">
        <v>2</v>
      </c>
      <c r="S79" s="8" t="s">
        <v>1051</v>
      </c>
    </row>
    <row r="80" spans="1:19">
      <c r="A80" s="21">
        <v>2</v>
      </c>
      <c r="I80">
        <f>COUNTA(K80:K91)</f>
        <v>12</v>
      </c>
      <c r="J80" s="8" t="s">
        <v>624</v>
      </c>
      <c r="K80" s="23" t="str">
        <f>TEXT(J80,"YYYY")</f>
        <v>1995</v>
      </c>
      <c r="L80" s="23">
        <v>1</v>
      </c>
      <c r="S80" s="8" t="s">
        <v>114</v>
      </c>
    </row>
    <row r="81" spans="1:19">
      <c r="A81" s="21">
        <v>2</v>
      </c>
      <c r="I81">
        <v>2</v>
      </c>
      <c r="J81" s="8" t="s">
        <v>2509</v>
      </c>
      <c r="K81" s="23" t="str">
        <f>TEXT(J81,"YYYY")</f>
        <v>1995</v>
      </c>
      <c r="L81" s="23">
        <v>1</v>
      </c>
      <c r="S81" s="8" t="s">
        <v>377</v>
      </c>
    </row>
    <row r="82" spans="1:19">
      <c r="A82" s="21">
        <v>2</v>
      </c>
      <c r="I82">
        <v>10</v>
      </c>
      <c r="J82" s="8" t="s">
        <v>7091</v>
      </c>
      <c r="K82" s="23" t="str">
        <f>TEXT(J82,"YYYY")</f>
        <v>1995</v>
      </c>
      <c r="L82" s="23">
        <v>2</v>
      </c>
      <c r="S82" s="8" t="s">
        <v>114</v>
      </c>
    </row>
    <row r="83" spans="1:19">
      <c r="A83" s="21">
        <v>2</v>
      </c>
      <c r="J83" s="8" t="s">
        <v>6009</v>
      </c>
      <c r="K83" s="23" t="str">
        <f>TEXT(J83,"YYYY")</f>
        <v>1995</v>
      </c>
      <c r="L83" s="23">
        <v>2</v>
      </c>
    </row>
    <row r="84" spans="1:19">
      <c r="A84" s="21">
        <v>2</v>
      </c>
      <c r="J84" s="8" t="s">
        <v>6009</v>
      </c>
      <c r="K84" s="23" t="str">
        <f>TEXT(J84,"YYYY")</f>
        <v>1995</v>
      </c>
      <c r="L84" s="23">
        <v>2</v>
      </c>
      <c r="S84" s="8" t="s">
        <v>354</v>
      </c>
    </row>
    <row r="85" spans="1:19">
      <c r="A85" s="21">
        <v>2</v>
      </c>
      <c r="J85" s="8" t="s">
        <v>7379</v>
      </c>
      <c r="K85" s="23" t="str">
        <f>TEXT(J85,"YYYY")</f>
        <v>1995</v>
      </c>
      <c r="L85" s="23">
        <v>2</v>
      </c>
    </row>
    <row r="86" spans="1:19">
      <c r="A86" s="21">
        <v>2</v>
      </c>
      <c r="J86" s="8" t="s">
        <v>6009</v>
      </c>
      <c r="K86" s="23" t="str">
        <f>TEXT(J86,"YYYY")</f>
        <v>1995</v>
      </c>
      <c r="L86" s="23">
        <v>2</v>
      </c>
    </row>
    <row r="87" spans="1:19">
      <c r="A87" s="21">
        <v>2</v>
      </c>
      <c r="J87" s="8" t="s">
        <v>4380</v>
      </c>
      <c r="K87" s="23" t="str">
        <f>TEXT(J87,"YYYY")</f>
        <v>1995</v>
      </c>
      <c r="L87" s="23">
        <v>2</v>
      </c>
      <c r="S87" s="8" t="s">
        <v>3441</v>
      </c>
    </row>
    <row r="88" spans="1:19">
      <c r="A88" s="21">
        <v>2</v>
      </c>
      <c r="J88" s="8" t="s">
        <v>7323</v>
      </c>
      <c r="K88" s="23" t="str">
        <f>TEXT(J88,"YYYY")</f>
        <v>1995</v>
      </c>
      <c r="L88" s="23">
        <v>2</v>
      </c>
    </row>
    <row r="89" spans="1:19">
      <c r="A89" s="21">
        <v>2</v>
      </c>
      <c r="J89" s="8" t="s">
        <v>7351</v>
      </c>
      <c r="K89" s="23" t="str">
        <f>TEXT(J89,"YYYY")</f>
        <v>1995</v>
      </c>
      <c r="L89" s="23">
        <v>2</v>
      </c>
      <c r="S89" s="8" t="s">
        <v>417</v>
      </c>
    </row>
    <row r="90" spans="1:19">
      <c r="A90" s="21">
        <v>1</v>
      </c>
      <c r="J90" s="8" t="s">
        <v>6009</v>
      </c>
      <c r="K90" s="23" t="str">
        <f>TEXT(J90,"YYYY")</f>
        <v>1995</v>
      </c>
      <c r="L90" s="23">
        <v>2</v>
      </c>
      <c r="S90" s="8" t="s">
        <v>427</v>
      </c>
    </row>
    <row r="91" spans="1:19">
      <c r="A91" s="21">
        <v>2</v>
      </c>
      <c r="J91" s="8" t="s">
        <v>10186</v>
      </c>
      <c r="K91" s="23" t="str">
        <f>TEXT(J91,"YYYY")</f>
        <v>1995</v>
      </c>
      <c r="L91" s="23">
        <v>2</v>
      </c>
      <c r="S91" s="8" t="s">
        <v>4893</v>
      </c>
    </row>
    <row r="92" spans="1:19">
      <c r="A92" s="21">
        <v>2</v>
      </c>
      <c r="I92">
        <f>COUNTA(K92:K112)</f>
        <v>21</v>
      </c>
      <c r="J92" s="30" t="s">
        <v>5385</v>
      </c>
      <c r="K92" s="31" t="str">
        <f>TEXT(J92,"YYYY")</f>
        <v>1996</v>
      </c>
      <c r="L92" s="31">
        <v>1</v>
      </c>
      <c r="S92" s="8" t="s">
        <v>6678</v>
      </c>
    </row>
    <row r="93" spans="1:19">
      <c r="A93" s="21">
        <v>1</v>
      </c>
      <c r="I93">
        <v>5</v>
      </c>
      <c r="J93" s="30" t="s">
        <v>7788</v>
      </c>
      <c r="K93" s="31" t="str">
        <f>TEXT(J93,"YYYY")</f>
        <v>1996</v>
      </c>
      <c r="L93" s="31">
        <v>1</v>
      </c>
      <c r="S93" s="8" t="s">
        <v>92</v>
      </c>
    </row>
    <row r="94" spans="1:19">
      <c r="A94" s="21">
        <v>2</v>
      </c>
      <c r="I94">
        <v>16</v>
      </c>
      <c r="J94" s="30" t="s">
        <v>5385</v>
      </c>
      <c r="K94" s="31" t="str">
        <f>TEXT(J94,"YYYY")</f>
        <v>1996</v>
      </c>
      <c r="L94" s="31">
        <v>1</v>
      </c>
      <c r="S94" s="8" t="s">
        <v>417</v>
      </c>
    </row>
    <row r="95" spans="1:19">
      <c r="A95" s="21">
        <v>2</v>
      </c>
      <c r="J95" s="30" t="s">
        <v>9541</v>
      </c>
      <c r="K95" s="31" t="str">
        <f>TEXT(J95,"YYYY")</f>
        <v>1996</v>
      </c>
      <c r="L95" s="31">
        <v>1</v>
      </c>
    </row>
    <row r="96" spans="1:19">
      <c r="A96" s="21">
        <v>2</v>
      </c>
      <c r="J96" s="30" t="s">
        <v>11692</v>
      </c>
      <c r="K96" s="31" t="str">
        <f>TEXT(J96,"YYYY")</f>
        <v>1996</v>
      </c>
      <c r="L96" s="31">
        <v>1</v>
      </c>
      <c r="S96" s="8" t="s">
        <v>5179</v>
      </c>
    </row>
    <row r="97" spans="1:19">
      <c r="A97" s="21">
        <v>1</v>
      </c>
      <c r="J97" s="30" t="s">
        <v>3498</v>
      </c>
      <c r="K97" s="31" t="str">
        <f>TEXT(J97,"YYYY")</f>
        <v>1996</v>
      </c>
      <c r="L97" s="31">
        <v>2</v>
      </c>
    </row>
    <row r="98" spans="1:19">
      <c r="A98" s="21">
        <v>1</v>
      </c>
      <c r="J98" s="30" t="s">
        <v>5385</v>
      </c>
      <c r="K98" s="31" t="str">
        <f>TEXT(J98,"YYYY")</f>
        <v>1996</v>
      </c>
      <c r="L98" s="31">
        <v>2</v>
      </c>
    </row>
    <row r="99" spans="1:19">
      <c r="A99" s="21">
        <v>1</v>
      </c>
      <c r="J99" s="30" t="s">
        <v>4724</v>
      </c>
      <c r="K99" s="31" t="str">
        <f>TEXT(J99,"YYYY")</f>
        <v>1996</v>
      </c>
      <c r="L99" s="31">
        <v>2</v>
      </c>
      <c r="S99" s="8" t="s">
        <v>354</v>
      </c>
    </row>
    <row r="100" spans="1:19">
      <c r="A100" s="21">
        <v>2</v>
      </c>
      <c r="J100" s="30" t="s">
        <v>5180</v>
      </c>
      <c r="K100" s="31" t="str">
        <f>TEXT(J100,"YYYY")</f>
        <v>1996</v>
      </c>
      <c r="L100" s="31">
        <v>2</v>
      </c>
      <c r="S100" s="8" t="s">
        <v>226</v>
      </c>
    </row>
    <row r="101" spans="1:19">
      <c r="A101" s="21">
        <v>2</v>
      </c>
      <c r="J101" s="30" t="s">
        <v>5200</v>
      </c>
      <c r="K101" s="31" t="str">
        <f>TEXT(J101,"YYYY")</f>
        <v>1996</v>
      </c>
      <c r="L101" s="31">
        <v>2</v>
      </c>
      <c r="S101" s="8" t="s">
        <v>3523</v>
      </c>
    </row>
    <row r="102" spans="1:19">
      <c r="A102" s="21">
        <v>2</v>
      </c>
      <c r="J102" s="30" t="s">
        <v>5367</v>
      </c>
      <c r="K102" s="31" t="str">
        <f>TEXT(J102,"YYYY")</f>
        <v>1996</v>
      </c>
      <c r="L102" s="31">
        <v>2</v>
      </c>
      <c r="S102" s="8" t="s">
        <v>3517</v>
      </c>
    </row>
    <row r="103" spans="1:19">
      <c r="A103" s="21">
        <v>2</v>
      </c>
      <c r="J103" s="30" t="s">
        <v>6189</v>
      </c>
      <c r="K103" s="31" t="str">
        <f>TEXT(J103,"YYYY")</f>
        <v>1996</v>
      </c>
      <c r="L103" s="31">
        <v>2</v>
      </c>
      <c r="S103" s="8" t="s">
        <v>526</v>
      </c>
    </row>
    <row r="104" spans="1:19">
      <c r="A104" s="21">
        <v>1</v>
      </c>
      <c r="J104" s="30" t="s">
        <v>5385</v>
      </c>
      <c r="K104" s="31" t="str">
        <f>TEXT(J104,"YYYY")</f>
        <v>1996</v>
      </c>
      <c r="L104" s="31">
        <v>2</v>
      </c>
      <c r="S104" s="8" t="s">
        <v>3261</v>
      </c>
    </row>
    <row r="105" spans="1:19">
      <c r="A105" s="21">
        <v>1</v>
      </c>
      <c r="J105" s="30" t="s">
        <v>6551</v>
      </c>
      <c r="K105" s="31" t="str">
        <f>TEXT(J105,"YYYY")</f>
        <v>1996</v>
      </c>
      <c r="L105" s="31">
        <v>2</v>
      </c>
      <c r="S105" s="8" t="s">
        <v>4893</v>
      </c>
    </row>
    <row r="106" spans="1:19">
      <c r="A106" s="21">
        <v>1</v>
      </c>
      <c r="J106" s="30" t="s">
        <v>6647</v>
      </c>
      <c r="K106" s="31" t="str">
        <f>TEXT(J106,"YYYY")</f>
        <v>1996</v>
      </c>
      <c r="L106" s="31">
        <v>2</v>
      </c>
      <c r="S106" s="8" t="s">
        <v>7787</v>
      </c>
    </row>
    <row r="107" spans="1:19">
      <c r="A107" s="21">
        <v>2</v>
      </c>
      <c r="J107" s="30" t="s">
        <v>5385</v>
      </c>
      <c r="K107" s="31" t="str">
        <f>TEXT(J107,"YYYY")</f>
        <v>1996</v>
      </c>
      <c r="L107" s="31">
        <v>2</v>
      </c>
    </row>
    <row r="108" spans="1:19">
      <c r="A108" s="21">
        <v>1</v>
      </c>
      <c r="J108" s="30" t="s">
        <v>6189</v>
      </c>
      <c r="K108" s="31" t="str">
        <f>TEXT(J108,"YYYY")</f>
        <v>1996</v>
      </c>
      <c r="L108" s="31">
        <v>2</v>
      </c>
      <c r="S108" s="8" t="s">
        <v>3261</v>
      </c>
    </row>
    <row r="109" spans="1:19">
      <c r="A109" s="21">
        <v>1</v>
      </c>
      <c r="J109" s="30" t="s">
        <v>7788</v>
      </c>
      <c r="K109" s="31" t="str">
        <f>TEXT(J109,"YYYY")</f>
        <v>1996</v>
      </c>
      <c r="L109" s="31">
        <v>2</v>
      </c>
      <c r="S109" s="8" t="s">
        <v>526</v>
      </c>
    </row>
    <row r="110" spans="1:19">
      <c r="A110" s="21">
        <v>1</v>
      </c>
      <c r="J110" s="30" t="s">
        <v>5385</v>
      </c>
      <c r="K110" s="31" t="str">
        <f>TEXT(J110,"YYYY")</f>
        <v>1996</v>
      </c>
      <c r="L110" s="31">
        <v>2</v>
      </c>
      <c r="S110" s="8" t="s">
        <v>226</v>
      </c>
    </row>
    <row r="111" spans="1:19">
      <c r="A111" s="21">
        <v>2</v>
      </c>
      <c r="J111" s="30" t="s">
        <v>6157</v>
      </c>
      <c r="K111" s="31" t="str">
        <f>TEXT(J111,"YYYY")</f>
        <v>1996</v>
      </c>
      <c r="L111" s="31">
        <v>2</v>
      </c>
    </row>
    <row r="112" spans="1:19">
      <c r="A112" s="21">
        <v>2</v>
      </c>
      <c r="J112" s="30" t="s">
        <v>7788</v>
      </c>
      <c r="K112" s="31" t="str">
        <f>TEXT(J112,"YYYY")</f>
        <v>1996</v>
      </c>
      <c r="L112" s="31">
        <v>2</v>
      </c>
      <c r="S112" s="8" t="s">
        <v>405</v>
      </c>
    </row>
    <row r="113" spans="1:19">
      <c r="A113" s="21">
        <v>2</v>
      </c>
      <c r="I113">
        <f>COUNTA(K113:K142)</f>
        <v>30</v>
      </c>
      <c r="J113" s="8" t="s">
        <v>3245</v>
      </c>
      <c r="K113" s="23" t="str">
        <f>TEXT(J113,"YYYY")</f>
        <v>1997</v>
      </c>
      <c r="L113" s="23">
        <v>1</v>
      </c>
    </row>
    <row r="114" spans="1:19">
      <c r="A114" s="21">
        <v>2</v>
      </c>
      <c r="I114">
        <f>COUNTA(L113:L124)</f>
        <v>12</v>
      </c>
      <c r="J114" s="8" t="s">
        <v>3167</v>
      </c>
      <c r="K114" s="23" t="str">
        <f>TEXT(J114,"YYYY")</f>
        <v>1997</v>
      </c>
      <c r="L114" s="23">
        <v>1</v>
      </c>
      <c r="S114" s="8" t="s">
        <v>354</v>
      </c>
    </row>
    <row r="115" spans="1:19">
      <c r="A115" s="21">
        <v>1</v>
      </c>
      <c r="I115">
        <v>18</v>
      </c>
      <c r="J115" s="8" t="s">
        <v>3167</v>
      </c>
      <c r="K115" s="23" t="str">
        <f>TEXT(J115,"YYYY")</f>
        <v>1997</v>
      </c>
      <c r="L115" s="23">
        <v>1</v>
      </c>
      <c r="S115" s="8" t="s">
        <v>3345</v>
      </c>
    </row>
    <row r="116" spans="1:19">
      <c r="A116" s="21">
        <v>1</v>
      </c>
      <c r="J116" s="8" t="s">
        <v>3167</v>
      </c>
      <c r="K116" s="23" t="str">
        <f>TEXT(J116,"YYYY")</f>
        <v>1997</v>
      </c>
      <c r="L116" s="23">
        <v>1</v>
      </c>
      <c r="S116" s="8" t="s">
        <v>940</v>
      </c>
    </row>
    <row r="117" spans="1:19">
      <c r="A117" s="21">
        <v>2</v>
      </c>
      <c r="J117" s="8" t="s">
        <v>3318</v>
      </c>
      <c r="K117" s="23" t="str">
        <f>TEXT(J117,"YYYY")</f>
        <v>1997</v>
      </c>
      <c r="L117" s="23">
        <v>1</v>
      </c>
      <c r="S117" s="8" t="s">
        <v>940</v>
      </c>
    </row>
    <row r="118" spans="1:19">
      <c r="A118" s="21">
        <v>2</v>
      </c>
      <c r="J118" s="8" t="s">
        <v>3167</v>
      </c>
      <c r="K118" s="23" t="str">
        <f>TEXT(J118,"YYYY")</f>
        <v>1997</v>
      </c>
      <c r="L118" s="23">
        <v>1</v>
      </c>
    </row>
    <row r="119" spans="1:19">
      <c r="A119" s="21">
        <v>2</v>
      </c>
      <c r="J119" s="8" t="s">
        <v>3167</v>
      </c>
      <c r="K119" s="23" t="str">
        <f>TEXT(J119,"YYYY")</f>
        <v>1997</v>
      </c>
      <c r="L119" s="23">
        <v>1</v>
      </c>
      <c r="S119" s="8" t="s">
        <v>114</v>
      </c>
    </row>
    <row r="120" spans="1:19">
      <c r="A120" s="21">
        <v>1</v>
      </c>
      <c r="J120" s="8" t="s">
        <v>3167</v>
      </c>
      <c r="K120" s="23" t="str">
        <f>TEXT(J120,"YYYY")</f>
        <v>1997</v>
      </c>
      <c r="L120" s="23">
        <v>1</v>
      </c>
      <c r="S120" s="8" t="s">
        <v>114</v>
      </c>
    </row>
    <row r="121" spans="1:19">
      <c r="A121" s="21">
        <v>2</v>
      </c>
      <c r="J121" s="8" t="s">
        <v>8795</v>
      </c>
      <c r="K121" s="23" t="str">
        <f>TEXT(J121,"YYYY")</f>
        <v>1997</v>
      </c>
      <c r="L121" s="23">
        <v>1</v>
      </c>
    </row>
    <row r="122" spans="1:19">
      <c r="A122" s="21">
        <v>2</v>
      </c>
      <c r="J122" s="8" t="s">
        <v>9622</v>
      </c>
      <c r="K122" s="23" t="str">
        <f>TEXT(J122,"YYYY")</f>
        <v>1997</v>
      </c>
      <c r="L122" s="23">
        <v>1</v>
      </c>
      <c r="S122" s="8" t="s">
        <v>354</v>
      </c>
    </row>
    <row r="123" spans="1:19">
      <c r="A123" s="21">
        <v>2</v>
      </c>
      <c r="J123" s="8" t="s">
        <v>12438</v>
      </c>
      <c r="K123" s="23" t="str">
        <f>TEXT(J123,"YYYY")</f>
        <v>1997</v>
      </c>
      <c r="L123" s="23">
        <v>1</v>
      </c>
      <c r="S123" s="8" t="s">
        <v>4893</v>
      </c>
    </row>
    <row r="124" spans="1:19">
      <c r="A124" s="21">
        <v>2</v>
      </c>
      <c r="J124" s="8" t="s">
        <v>10180</v>
      </c>
      <c r="K124" s="23" t="str">
        <f>TEXT(J124,"YYYY")</f>
        <v>1997</v>
      </c>
      <c r="L124" s="23">
        <v>1</v>
      </c>
    </row>
    <row r="125" spans="1:19">
      <c r="A125" s="21">
        <v>2</v>
      </c>
      <c r="J125" s="8" t="s">
        <v>3167</v>
      </c>
      <c r="K125" s="23" t="str">
        <f>TEXT(J125,"YYYY")</f>
        <v>1997</v>
      </c>
      <c r="L125" s="23">
        <v>2</v>
      </c>
    </row>
    <row r="126" spans="1:19">
      <c r="A126" s="21">
        <v>2</v>
      </c>
      <c r="J126" s="8" t="s">
        <v>12009</v>
      </c>
      <c r="K126" s="23" t="str">
        <f>TEXT(J126,"YYYY")</f>
        <v>1997</v>
      </c>
      <c r="L126" s="23">
        <v>2</v>
      </c>
      <c r="S126" s="8" t="s">
        <v>3598</v>
      </c>
    </row>
    <row r="127" spans="1:19">
      <c r="A127" s="21">
        <v>2</v>
      </c>
      <c r="J127" s="8" t="s">
        <v>3158</v>
      </c>
      <c r="K127" s="23" t="str">
        <f>TEXT(J127,"YYYY")</f>
        <v>1997</v>
      </c>
      <c r="L127" s="23">
        <v>2</v>
      </c>
      <c r="S127" s="8" t="s">
        <v>940</v>
      </c>
    </row>
    <row r="128" spans="1:19">
      <c r="A128" s="21">
        <v>2</v>
      </c>
      <c r="J128" s="8" t="s">
        <v>3167</v>
      </c>
      <c r="K128" s="23" t="str">
        <f>TEXT(J128,"YYYY")</f>
        <v>1997</v>
      </c>
      <c r="L128" s="23">
        <v>2</v>
      </c>
      <c r="S128" s="8" t="s">
        <v>417</v>
      </c>
    </row>
    <row r="129" spans="1:19">
      <c r="A129" s="21">
        <v>2</v>
      </c>
      <c r="J129" s="8" t="s">
        <v>5026</v>
      </c>
      <c r="K129" s="23" t="str">
        <f>TEXT(J129,"YYYY")</f>
        <v>1997</v>
      </c>
      <c r="L129" s="23">
        <v>2</v>
      </c>
      <c r="S129" s="8" t="s">
        <v>526</v>
      </c>
    </row>
    <row r="130" spans="1:19">
      <c r="A130" s="21">
        <v>1</v>
      </c>
      <c r="J130" s="8" t="s">
        <v>5145</v>
      </c>
      <c r="K130" s="23" t="str">
        <f>TEXT(J130,"YYYY")</f>
        <v>1997</v>
      </c>
      <c r="L130" s="23">
        <v>2</v>
      </c>
      <c r="S130" s="8" t="s">
        <v>417</v>
      </c>
    </row>
    <row r="131" spans="1:19">
      <c r="A131" s="21">
        <v>2</v>
      </c>
      <c r="J131" s="8" t="s">
        <v>3167</v>
      </c>
      <c r="K131" s="23" t="str">
        <f>TEXT(J131,"YYYY")</f>
        <v>1997</v>
      </c>
      <c r="L131" s="23">
        <v>2</v>
      </c>
      <c r="S131" s="8" t="s">
        <v>526</v>
      </c>
    </row>
    <row r="132" spans="1:19">
      <c r="A132" s="21">
        <v>1</v>
      </c>
      <c r="J132" s="8" t="s">
        <v>6117</v>
      </c>
      <c r="K132" s="23" t="str">
        <f>TEXT(J132,"YYYY")</f>
        <v>1997</v>
      </c>
      <c r="L132" s="23">
        <v>2</v>
      </c>
      <c r="S132" s="8" t="s">
        <v>7287</v>
      </c>
    </row>
    <row r="133" spans="1:19">
      <c r="A133" s="21">
        <v>2</v>
      </c>
      <c r="J133" s="8" t="s">
        <v>3167</v>
      </c>
      <c r="K133" s="23" t="str">
        <f>TEXT(J133,"YYYY")</f>
        <v>1997</v>
      </c>
      <c r="L133" s="23">
        <v>2</v>
      </c>
      <c r="S133" s="8" t="s">
        <v>405</v>
      </c>
    </row>
    <row r="134" spans="1:19">
      <c r="A134" s="21">
        <v>2</v>
      </c>
      <c r="J134" s="8" t="s">
        <v>3167</v>
      </c>
      <c r="K134" s="23" t="str">
        <f>TEXT(J134,"YYYY")</f>
        <v>1997</v>
      </c>
      <c r="L134" s="23">
        <v>2</v>
      </c>
      <c r="S134" s="8" t="s">
        <v>1051</v>
      </c>
    </row>
    <row r="135" spans="1:19">
      <c r="A135" s="21">
        <v>2</v>
      </c>
      <c r="J135" s="8" t="s">
        <v>3167</v>
      </c>
      <c r="K135" s="23" t="str">
        <f>TEXT(J135,"YYYY")</f>
        <v>1997</v>
      </c>
      <c r="L135" s="23">
        <v>2</v>
      </c>
    </row>
    <row r="136" spans="1:19">
      <c r="A136" s="21">
        <v>2</v>
      </c>
      <c r="J136" s="8" t="s">
        <v>3167</v>
      </c>
      <c r="K136" s="23" t="str">
        <f>TEXT(J136,"YYYY")</f>
        <v>1997</v>
      </c>
      <c r="L136" s="23">
        <v>2</v>
      </c>
      <c r="S136" s="8" t="s">
        <v>226</v>
      </c>
    </row>
    <row r="137" spans="1:19">
      <c r="A137" s="21">
        <v>2</v>
      </c>
      <c r="J137" s="8" t="s">
        <v>6117</v>
      </c>
      <c r="K137" s="23" t="str">
        <f>TEXT(J137,"YYYY")</f>
        <v>1997</v>
      </c>
      <c r="L137" s="23">
        <v>2</v>
      </c>
      <c r="S137" s="8" t="s">
        <v>4713</v>
      </c>
    </row>
    <row r="138" spans="1:19">
      <c r="A138" s="21">
        <v>2</v>
      </c>
      <c r="J138" s="8" t="s">
        <v>3167</v>
      </c>
      <c r="K138" s="23" t="str">
        <f>TEXT(J138,"YYYY")</f>
        <v>1997</v>
      </c>
      <c r="L138" s="23">
        <v>2</v>
      </c>
      <c r="S138" s="8" t="s">
        <v>114</v>
      </c>
    </row>
    <row r="139" spans="1:19">
      <c r="A139" s="21">
        <v>2</v>
      </c>
      <c r="J139" s="8" t="s">
        <v>8940</v>
      </c>
      <c r="K139" s="23" t="str">
        <f>TEXT(J139,"YYYY")</f>
        <v>1997</v>
      </c>
      <c r="L139" s="23">
        <v>2</v>
      </c>
      <c r="S139" s="8" t="s">
        <v>114</v>
      </c>
    </row>
    <row r="140" spans="1:19">
      <c r="A140" s="21">
        <v>2</v>
      </c>
      <c r="J140" s="8" t="s">
        <v>11152</v>
      </c>
      <c r="K140" s="23" t="str">
        <f>TEXT(J140,"YYYY")</f>
        <v>1997</v>
      </c>
      <c r="L140" s="23">
        <v>2</v>
      </c>
      <c r="S140" s="8" t="s">
        <v>105</v>
      </c>
    </row>
    <row r="141" spans="1:19">
      <c r="A141" s="21">
        <v>2</v>
      </c>
      <c r="J141" s="8" t="s">
        <v>12290</v>
      </c>
      <c r="K141" s="23" t="str">
        <f>TEXT(J141,"YYYY")</f>
        <v>1997</v>
      </c>
      <c r="L141" s="23">
        <v>2</v>
      </c>
      <c r="S141" s="8" t="s">
        <v>311</v>
      </c>
    </row>
    <row r="142" spans="1:19">
      <c r="A142" s="21">
        <v>2</v>
      </c>
      <c r="J142" s="8" t="s">
        <v>3069</v>
      </c>
      <c r="K142" s="23" t="str">
        <f>TEXT(J142,"YYYY")</f>
        <v>1997</v>
      </c>
      <c r="L142" s="23">
        <v>2</v>
      </c>
      <c r="S142" s="8" t="s">
        <v>405</v>
      </c>
    </row>
    <row r="143" spans="1:19">
      <c r="A143" s="21">
        <v>2</v>
      </c>
      <c r="I143">
        <f>COUNTA(K143:K163)</f>
        <v>21</v>
      </c>
      <c r="J143" s="30" t="s">
        <v>11240</v>
      </c>
      <c r="K143" s="31" t="str">
        <f>TEXT(J143,"YYYY")</f>
        <v>1998</v>
      </c>
      <c r="L143" s="31">
        <v>1</v>
      </c>
    </row>
    <row r="144" spans="1:19">
      <c r="A144" s="21">
        <v>1</v>
      </c>
      <c r="I144">
        <f>COUNTA(L143:L147)</f>
        <v>5</v>
      </c>
      <c r="J144" s="30" t="s">
        <v>2885</v>
      </c>
      <c r="K144" s="31" t="str">
        <f>TEXT(J144,"YYYY")</f>
        <v>1998</v>
      </c>
      <c r="L144" s="31">
        <v>1</v>
      </c>
      <c r="S144" s="8" t="s">
        <v>526</v>
      </c>
    </row>
    <row r="145" spans="1:19">
      <c r="A145" s="21">
        <v>2</v>
      </c>
      <c r="I145">
        <v>16</v>
      </c>
      <c r="J145" s="30" t="s">
        <v>2359</v>
      </c>
      <c r="K145" s="31" t="str">
        <f>TEXT(J145,"YYYY")</f>
        <v>1998</v>
      </c>
      <c r="L145" s="31">
        <v>1</v>
      </c>
      <c r="S145" s="8" t="s">
        <v>114</v>
      </c>
    </row>
    <row r="146" spans="1:19">
      <c r="A146" s="21">
        <v>1</v>
      </c>
      <c r="J146" s="30" t="s">
        <v>2679</v>
      </c>
      <c r="K146" s="31" t="str">
        <f>TEXT(J146,"YYYY")</f>
        <v>1998</v>
      </c>
      <c r="L146" s="31">
        <v>1</v>
      </c>
      <c r="S146" s="8" t="s">
        <v>405</v>
      </c>
    </row>
    <row r="147" spans="1:19">
      <c r="A147" s="21">
        <v>2</v>
      </c>
      <c r="J147" s="30" t="s">
        <v>10060</v>
      </c>
      <c r="K147" s="31" t="str">
        <f>TEXT(J147,"YYYY")</f>
        <v>1998</v>
      </c>
      <c r="L147" s="31">
        <v>1</v>
      </c>
      <c r="S147" s="8" t="s">
        <v>354</v>
      </c>
    </row>
    <row r="148" spans="1:19">
      <c r="A148" s="21">
        <v>1</v>
      </c>
      <c r="J148" s="30" t="s">
        <v>6801</v>
      </c>
      <c r="K148" s="31" t="str">
        <f>TEXT(J148,"YYYY")</f>
        <v>1998</v>
      </c>
      <c r="L148" s="31">
        <v>2</v>
      </c>
      <c r="S148" s="8" t="s">
        <v>65</v>
      </c>
    </row>
    <row r="149" spans="1:19">
      <c r="A149" s="21">
        <v>2</v>
      </c>
      <c r="J149" s="30" t="s">
        <v>7737</v>
      </c>
      <c r="K149" s="31" t="str">
        <f>TEXT(J149,"YYYY")</f>
        <v>1998</v>
      </c>
      <c r="L149" s="31">
        <v>2</v>
      </c>
    </row>
    <row r="150" spans="1:19">
      <c r="A150" s="21">
        <v>1</v>
      </c>
      <c r="J150" s="30" t="s">
        <v>2679</v>
      </c>
      <c r="K150" s="31" t="str">
        <f>TEXT(J150,"YYYY")</f>
        <v>1998</v>
      </c>
      <c r="L150" s="31">
        <v>2</v>
      </c>
      <c r="S150" s="8" t="s">
        <v>226</v>
      </c>
    </row>
    <row r="151" spans="1:19">
      <c r="A151" s="21">
        <v>1</v>
      </c>
      <c r="J151" s="30" t="s">
        <v>8367</v>
      </c>
      <c r="K151" s="31" t="str">
        <f>TEXT(J151,"YYYY")</f>
        <v>1998</v>
      </c>
      <c r="L151" s="31">
        <v>2</v>
      </c>
      <c r="S151" s="8" t="s">
        <v>7670</v>
      </c>
    </row>
    <row r="152" spans="1:19">
      <c r="A152" s="21">
        <v>1</v>
      </c>
      <c r="J152" s="30" t="s">
        <v>8827</v>
      </c>
      <c r="K152" s="31" t="str">
        <f>TEXT(J152,"YYYY")</f>
        <v>1998</v>
      </c>
      <c r="L152" s="31">
        <v>2</v>
      </c>
      <c r="S152" s="8" t="s">
        <v>3598</v>
      </c>
    </row>
    <row r="153" spans="1:19">
      <c r="A153" s="21">
        <v>1</v>
      </c>
      <c r="J153" s="30" t="s">
        <v>9097</v>
      </c>
      <c r="K153" s="31" t="str">
        <f>TEXT(J153,"YYYY")</f>
        <v>1998</v>
      </c>
      <c r="L153" s="31">
        <v>2</v>
      </c>
      <c r="S153" s="8" t="s">
        <v>4368</v>
      </c>
    </row>
    <row r="154" spans="1:19">
      <c r="A154" s="21">
        <v>1</v>
      </c>
      <c r="J154" s="30" t="s">
        <v>2679</v>
      </c>
      <c r="K154" s="31" t="str">
        <f>TEXT(J154,"YYYY")</f>
        <v>1998</v>
      </c>
      <c r="L154" s="31">
        <v>2</v>
      </c>
      <c r="S154" s="8" t="s">
        <v>526</v>
      </c>
    </row>
    <row r="155" spans="1:19">
      <c r="A155" s="21">
        <v>1</v>
      </c>
      <c r="J155" s="30" t="s">
        <v>9888</v>
      </c>
      <c r="K155" s="31" t="str">
        <f>TEXT(J155,"YYYY")</f>
        <v>1998</v>
      </c>
      <c r="L155" s="31">
        <v>2</v>
      </c>
      <c r="S155" s="8" t="s">
        <v>226</v>
      </c>
    </row>
    <row r="156" spans="1:19">
      <c r="A156" s="21">
        <v>1</v>
      </c>
      <c r="J156" s="30" t="s">
        <v>11776</v>
      </c>
      <c r="K156" s="31" t="str">
        <f>TEXT(J156,"YYYY")</f>
        <v>1998</v>
      </c>
      <c r="L156" s="31">
        <v>2</v>
      </c>
      <c r="S156" s="8" t="s">
        <v>940</v>
      </c>
    </row>
    <row r="157" spans="1:19">
      <c r="A157" s="21">
        <v>1</v>
      </c>
      <c r="J157" s="30" t="s">
        <v>2359</v>
      </c>
      <c r="K157" s="31" t="str">
        <f>TEXT(J157,"YYYY")</f>
        <v>1998</v>
      </c>
      <c r="L157" s="31">
        <v>2</v>
      </c>
    </row>
    <row r="158" spans="1:19">
      <c r="A158" s="21">
        <v>2</v>
      </c>
      <c r="J158" s="30" t="s">
        <v>2610</v>
      </c>
      <c r="K158" s="31" t="str">
        <f>TEXT(J158,"YYYY")</f>
        <v>1998</v>
      </c>
      <c r="L158" s="31">
        <v>2</v>
      </c>
      <c r="S158" s="8" t="s">
        <v>526</v>
      </c>
    </row>
    <row r="159" spans="1:19">
      <c r="A159" s="21">
        <v>2</v>
      </c>
      <c r="J159" s="30" t="s">
        <v>2679</v>
      </c>
      <c r="K159" s="31" t="str">
        <f>TEXT(J159,"YYYY")</f>
        <v>1998</v>
      </c>
      <c r="L159" s="31">
        <v>2</v>
      </c>
    </row>
    <row r="160" spans="1:19">
      <c r="A160" s="21">
        <v>1</v>
      </c>
      <c r="J160" s="30" t="s">
        <v>2679</v>
      </c>
      <c r="K160" s="31" t="str">
        <f>TEXT(J160,"YYYY")</f>
        <v>1998</v>
      </c>
      <c r="L160" s="31">
        <v>2</v>
      </c>
    </row>
    <row r="161" spans="1:19">
      <c r="A161" s="21">
        <v>2</v>
      </c>
      <c r="J161" s="30" t="s">
        <v>2679</v>
      </c>
      <c r="K161" s="31" t="str">
        <f>TEXT(J161,"YYYY")</f>
        <v>1998</v>
      </c>
      <c r="L161" s="31">
        <v>2</v>
      </c>
      <c r="S161" s="8" t="s">
        <v>3261</v>
      </c>
    </row>
    <row r="162" spans="1:19">
      <c r="A162" s="21">
        <v>1</v>
      </c>
      <c r="J162" s="30" t="s">
        <v>10039</v>
      </c>
      <c r="K162" s="31" t="str">
        <f>TEXT(J162,"YYYY")</f>
        <v>1998</v>
      </c>
      <c r="L162" s="31">
        <v>2</v>
      </c>
      <c r="S162" s="8" t="s">
        <v>92</v>
      </c>
    </row>
    <row r="163" spans="1:19">
      <c r="A163" s="21">
        <v>1</v>
      </c>
      <c r="J163" s="30" t="s">
        <v>11570</v>
      </c>
      <c r="K163" s="31" t="str">
        <f>TEXT(J163,"YYYY")</f>
        <v>1998</v>
      </c>
      <c r="L163" s="31">
        <v>2</v>
      </c>
      <c r="S163" s="8" t="s">
        <v>65</v>
      </c>
    </row>
    <row r="164" spans="1:19">
      <c r="A164" s="21">
        <v>2</v>
      </c>
      <c r="I164">
        <f>COUNTA(K164:K181)</f>
        <v>18</v>
      </c>
      <c r="J164" s="8" t="s">
        <v>870</v>
      </c>
      <c r="K164" s="23" t="str">
        <f>TEXT(J164,"YYYY")</f>
        <v>1999</v>
      </c>
      <c r="L164" s="23">
        <v>1</v>
      </c>
      <c r="S164" s="8" t="s">
        <v>4155</v>
      </c>
    </row>
    <row r="165" spans="1:19">
      <c r="A165" s="21">
        <v>1</v>
      </c>
      <c r="I165">
        <f>COUNTA(L164:L172)</f>
        <v>9</v>
      </c>
      <c r="J165" s="8" t="s">
        <v>1292</v>
      </c>
      <c r="K165" s="23" t="str">
        <f>TEXT(J165,"YYYY")</f>
        <v>1999</v>
      </c>
      <c r="L165" s="23">
        <v>1</v>
      </c>
      <c r="S165" s="8" t="s">
        <v>114</v>
      </c>
    </row>
    <row r="166" spans="1:19">
      <c r="A166" s="21">
        <v>1</v>
      </c>
      <c r="I166">
        <v>9</v>
      </c>
      <c r="J166" s="8" t="s">
        <v>1554</v>
      </c>
      <c r="K166" s="23" t="str">
        <f>TEXT(J166,"YYYY")</f>
        <v>1999</v>
      </c>
      <c r="L166" s="23">
        <v>1</v>
      </c>
      <c r="S166" s="8" t="s">
        <v>114</v>
      </c>
    </row>
    <row r="167" spans="1:19">
      <c r="A167" s="21">
        <v>1</v>
      </c>
      <c r="J167" s="8" t="s">
        <v>870</v>
      </c>
      <c r="K167" s="23" t="str">
        <f>TEXT(J167,"YYYY")</f>
        <v>1999</v>
      </c>
      <c r="L167" s="23">
        <v>1</v>
      </c>
      <c r="S167" s="8" t="s">
        <v>114</v>
      </c>
    </row>
    <row r="168" spans="1:19">
      <c r="A168" s="21">
        <v>2</v>
      </c>
      <c r="J168" s="8" t="s">
        <v>870</v>
      </c>
      <c r="K168" s="23" t="str">
        <f>TEXT(J168,"YYYY")</f>
        <v>1999</v>
      </c>
      <c r="L168" s="23">
        <v>1</v>
      </c>
      <c r="S168" s="8" t="s">
        <v>105</v>
      </c>
    </row>
    <row r="169" spans="1:19">
      <c r="A169" s="21">
        <v>2</v>
      </c>
      <c r="J169" s="8" t="s">
        <v>1292</v>
      </c>
      <c r="K169" s="23" t="str">
        <f>TEXT(J169,"YYYY")</f>
        <v>1999</v>
      </c>
      <c r="L169" s="23">
        <v>1</v>
      </c>
      <c r="S169" s="8" t="s">
        <v>105</v>
      </c>
    </row>
    <row r="170" spans="1:19">
      <c r="A170" s="21">
        <v>1</v>
      </c>
      <c r="J170" s="8" t="s">
        <v>2975</v>
      </c>
      <c r="K170" s="23" t="str">
        <f>TEXT(J170,"YYYY")</f>
        <v>1999</v>
      </c>
      <c r="L170" s="23">
        <v>1</v>
      </c>
      <c r="S170" s="8" t="s">
        <v>105</v>
      </c>
    </row>
    <row r="171" spans="1:19">
      <c r="A171" s="21">
        <v>1</v>
      </c>
      <c r="J171" s="8" t="s">
        <v>11686</v>
      </c>
      <c r="K171" s="23" t="str">
        <f>TEXT(J171,"YYYY")</f>
        <v>1999</v>
      </c>
      <c r="L171" s="23">
        <v>1</v>
      </c>
      <c r="S171" s="8" t="s">
        <v>940</v>
      </c>
    </row>
    <row r="172" spans="1:19">
      <c r="A172" s="21">
        <v>1</v>
      </c>
      <c r="J172" s="8" t="s">
        <v>11767</v>
      </c>
      <c r="K172" s="23" t="str">
        <f>TEXT(J172,"YYYY")</f>
        <v>1999</v>
      </c>
      <c r="L172" s="23">
        <v>1</v>
      </c>
    </row>
    <row r="173" spans="1:19">
      <c r="A173" s="21">
        <v>1</v>
      </c>
      <c r="J173" s="8" t="s">
        <v>845</v>
      </c>
      <c r="K173" s="23" t="str">
        <f>TEXT(J173,"YYYY")</f>
        <v>1999</v>
      </c>
      <c r="L173" s="23">
        <v>2</v>
      </c>
      <c r="S173" s="8" t="s">
        <v>235</v>
      </c>
    </row>
    <row r="174" spans="1:19">
      <c r="A174" s="21">
        <v>2</v>
      </c>
      <c r="J174" s="8" t="s">
        <v>870</v>
      </c>
      <c r="K174" s="23" t="str">
        <f>TEXT(J174,"YYYY")</f>
        <v>1999</v>
      </c>
      <c r="L174" s="23">
        <v>2</v>
      </c>
      <c r="S174" s="8" t="s">
        <v>7332</v>
      </c>
    </row>
    <row r="175" spans="1:19">
      <c r="A175" s="21">
        <v>2</v>
      </c>
      <c r="J175" s="8" t="s">
        <v>6529</v>
      </c>
      <c r="K175" s="23" t="str">
        <f>TEXT(J175,"YYYY")</f>
        <v>1999</v>
      </c>
      <c r="L175" s="23">
        <v>2</v>
      </c>
      <c r="S175" s="8" t="s">
        <v>417</v>
      </c>
    </row>
    <row r="176" spans="1:19">
      <c r="A176" s="21">
        <v>1</v>
      </c>
      <c r="J176" s="8" t="s">
        <v>7333</v>
      </c>
      <c r="K176" s="23" t="str">
        <f>TEXT(J176,"YYYY")</f>
        <v>1999</v>
      </c>
      <c r="L176" s="23">
        <v>2</v>
      </c>
      <c r="S176" s="8" t="s">
        <v>226</v>
      </c>
    </row>
    <row r="177" spans="1:19">
      <c r="A177" s="21">
        <v>2</v>
      </c>
      <c r="J177" s="8" t="s">
        <v>8918</v>
      </c>
      <c r="K177" s="23" t="str">
        <f>TEXT(J177,"YYYY")</f>
        <v>1999</v>
      </c>
      <c r="L177" s="23">
        <v>2</v>
      </c>
      <c r="S177" s="8" t="s">
        <v>354</v>
      </c>
    </row>
    <row r="178" spans="1:19">
      <c r="A178" s="21">
        <v>1</v>
      </c>
      <c r="J178" s="8" t="s">
        <v>10287</v>
      </c>
      <c r="K178" s="23" t="str">
        <f>TEXT(J178,"YYYY")</f>
        <v>1999</v>
      </c>
      <c r="L178" s="23">
        <v>2</v>
      </c>
      <c r="S178" s="8" t="s">
        <v>354</v>
      </c>
    </row>
    <row r="179" spans="1:19">
      <c r="A179" s="21">
        <v>2</v>
      </c>
      <c r="J179" s="8" t="s">
        <v>11351</v>
      </c>
      <c r="K179" s="23" t="str">
        <f>TEXT(J179,"YYYY")</f>
        <v>1999</v>
      </c>
      <c r="L179" s="23">
        <v>2</v>
      </c>
      <c r="S179" s="8" t="s">
        <v>1051</v>
      </c>
    </row>
    <row r="180" spans="1:19">
      <c r="A180" s="21">
        <v>2</v>
      </c>
      <c r="J180" s="8" t="s">
        <v>2975</v>
      </c>
      <c r="K180" s="23" t="str">
        <f>TEXT(J180,"YYYY")</f>
        <v>1999</v>
      </c>
      <c r="L180" s="23">
        <v>2</v>
      </c>
      <c r="S180" s="8" t="s">
        <v>92</v>
      </c>
    </row>
    <row r="181" spans="1:19">
      <c r="A181" s="21">
        <v>1</v>
      </c>
      <c r="J181" s="8" t="s">
        <v>8523</v>
      </c>
      <c r="K181" s="23" t="str">
        <f>TEXT(J181,"YYYY")</f>
        <v>1999</v>
      </c>
      <c r="L181" s="23">
        <v>2</v>
      </c>
      <c r="S181" s="8" t="s">
        <v>105</v>
      </c>
    </row>
    <row r="182" spans="1:19">
      <c r="A182" s="21">
        <v>1</v>
      </c>
      <c r="I182">
        <f>COUNTA(K182:K226)</f>
        <v>45</v>
      </c>
      <c r="J182" s="30" t="s">
        <v>2593</v>
      </c>
      <c r="K182" s="31" t="str">
        <f>TEXT(J182,"YYYY")</f>
        <v>2000</v>
      </c>
      <c r="L182" s="31">
        <v>1</v>
      </c>
      <c r="S182" s="8" t="s">
        <v>354</v>
      </c>
    </row>
    <row r="183" spans="1:19">
      <c r="A183" s="21">
        <v>2</v>
      </c>
      <c r="I183">
        <f>COUNTA(L182:L197)</f>
        <v>16</v>
      </c>
      <c r="J183" s="30" t="s">
        <v>7480</v>
      </c>
      <c r="K183" s="31" t="str">
        <f>TEXT(J183,"YYYY")</f>
        <v>2000</v>
      </c>
      <c r="L183" s="31">
        <v>1</v>
      </c>
      <c r="S183" s="8" t="s">
        <v>65</v>
      </c>
    </row>
    <row r="184" spans="1:19">
      <c r="A184" s="21">
        <v>1</v>
      </c>
      <c r="I184">
        <f>45-16</f>
        <v>29</v>
      </c>
      <c r="J184" s="30" t="s">
        <v>9153</v>
      </c>
      <c r="K184" s="31" t="str">
        <f>TEXT(J184,"YYYY")</f>
        <v>2000</v>
      </c>
      <c r="L184" s="31">
        <v>1</v>
      </c>
      <c r="S184" s="8" t="s">
        <v>311</v>
      </c>
    </row>
    <row r="185" spans="1:19">
      <c r="A185" s="21">
        <v>1</v>
      </c>
      <c r="J185" s="30" t="s">
        <v>2593</v>
      </c>
      <c r="K185" s="31" t="str">
        <f>TEXT(J185,"YYYY")</f>
        <v>2000</v>
      </c>
      <c r="L185" s="31">
        <v>1</v>
      </c>
    </row>
    <row r="186" spans="1:19">
      <c r="A186" s="21">
        <v>1</v>
      </c>
      <c r="J186" s="30" t="s">
        <v>6465</v>
      </c>
      <c r="K186" s="31" t="str">
        <f>TEXT(J186,"YYYY")</f>
        <v>2000</v>
      </c>
      <c r="L186" s="31">
        <v>1</v>
      </c>
      <c r="S186" s="8" t="s">
        <v>105</v>
      </c>
    </row>
    <row r="187" spans="1:19">
      <c r="A187" s="21">
        <v>1</v>
      </c>
      <c r="J187" s="30" t="s">
        <v>2593</v>
      </c>
      <c r="K187" s="31" t="str">
        <f>TEXT(J187,"YYYY")</f>
        <v>2000</v>
      </c>
      <c r="L187" s="31">
        <v>1</v>
      </c>
      <c r="S187" s="8" t="s">
        <v>3598</v>
      </c>
    </row>
    <row r="188" spans="1:19">
      <c r="A188" s="21">
        <v>2</v>
      </c>
      <c r="J188" s="30" t="s">
        <v>7480</v>
      </c>
      <c r="K188" s="31" t="str">
        <f>TEXT(J188,"YYYY")</f>
        <v>2000</v>
      </c>
      <c r="L188" s="31">
        <v>1</v>
      </c>
      <c r="S188" s="8" t="s">
        <v>114</v>
      </c>
    </row>
    <row r="189" spans="1:19">
      <c r="A189" s="21">
        <v>2</v>
      </c>
      <c r="J189" s="30" t="s">
        <v>2593</v>
      </c>
      <c r="K189" s="31" t="str">
        <f>TEXT(J189,"YYYY")</f>
        <v>2000</v>
      </c>
      <c r="L189" s="31">
        <v>1</v>
      </c>
      <c r="S189" s="8" t="s">
        <v>9424</v>
      </c>
    </row>
    <row r="190" spans="1:19">
      <c r="A190" s="21">
        <v>1</v>
      </c>
      <c r="J190" s="30" t="s">
        <v>8613</v>
      </c>
      <c r="K190" s="31" t="str">
        <f>TEXT(J190,"YYYY")</f>
        <v>2000</v>
      </c>
      <c r="L190" s="31">
        <v>1</v>
      </c>
      <c r="S190" s="8" t="s">
        <v>354</v>
      </c>
    </row>
    <row r="191" spans="1:19">
      <c r="A191" s="21">
        <v>1</v>
      </c>
      <c r="J191" s="30" t="s">
        <v>9634</v>
      </c>
      <c r="K191" s="31" t="str">
        <f>TEXT(J191,"YYYY")</f>
        <v>2000</v>
      </c>
      <c r="L191" s="31">
        <v>1</v>
      </c>
      <c r="S191" s="8" t="s">
        <v>1559</v>
      </c>
    </row>
    <row r="192" spans="1:19">
      <c r="A192" s="21">
        <v>1</v>
      </c>
      <c r="J192" s="30" t="s">
        <v>10694</v>
      </c>
      <c r="K192" s="31" t="str">
        <f>TEXT(J192,"YYYY")</f>
        <v>2000</v>
      </c>
      <c r="L192" s="31">
        <v>1</v>
      </c>
      <c r="S192" s="8" t="s">
        <v>526</v>
      </c>
    </row>
    <row r="193" spans="1:19">
      <c r="A193" s="21">
        <v>1</v>
      </c>
      <c r="J193" s="30" t="s">
        <v>11122</v>
      </c>
      <c r="K193" s="31" t="str">
        <f>TEXT(J193,"YYYY")</f>
        <v>2000</v>
      </c>
      <c r="L193" s="31">
        <v>1</v>
      </c>
      <c r="S193" s="8" t="s">
        <v>1986</v>
      </c>
    </row>
    <row r="194" spans="1:19">
      <c r="A194" s="21">
        <v>1</v>
      </c>
      <c r="J194" s="30" t="s">
        <v>11636</v>
      </c>
      <c r="K194" s="31" t="str">
        <f>TEXT(J194,"YYYY")</f>
        <v>2000</v>
      </c>
      <c r="L194" s="31">
        <v>1</v>
      </c>
      <c r="S194" s="8" t="s">
        <v>354</v>
      </c>
    </row>
    <row r="195" spans="1:19">
      <c r="A195" s="21">
        <v>1</v>
      </c>
      <c r="J195" s="30" t="s">
        <v>12252</v>
      </c>
      <c r="K195" s="31" t="str">
        <f>TEXT(J195,"YYYY")</f>
        <v>2000</v>
      </c>
      <c r="L195" s="31">
        <v>1</v>
      </c>
    </row>
    <row r="196" spans="1:19">
      <c r="A196" s="21">
        <v>1</v>
      </c>
      <c r="J196" s="30" t="s">
        <v>9725</v>
      </c>
      <c r="K196" s="31" t="str">
        <f>TEXT(J196,"YYYY")</f>
        <v>2000</v>
      </c>
      <c r="L196" s="31">
        <v>1</v>
      </c>
    </row>
    <row r="197" spans="1:19">
      <c r="A197" s="21">
        <v>2</v>
      </c>
      <c r="J197" s="30" t="s">
        <v>9734</v>
      </c>
      <c r="K197" s="31" t="str">
        <f>TEXT(J197,"YYYY")</f>
        <v>2000</v>
      </c>
      <c r="L197" s="31">
        <v>1</v>
      </c>
      <c r="S197" s="8" t="s">
        <v>114</v>
      </c>
    </row>
    <row r="198" spans="1:19">
      <c r="A198" s="21">
        <v>2</v>
      </c>
      <c r="J198" s="30" t="s">
        <v>3712</v>
      </c>
      <c r="K198" s="31" t="str">
        <f>TEXT(J198,"YYYY")</f>
        <v>2000</v>
      </c>
      <c r="L198" s="31">
        <v>2</v>
      </c>
      <c r="S198" s="8" t="s">
        <v>105</v>
      </c>
    </row>
    <row r="199" spans="1:19">
      <c r="A199" s="21">
        <v>1</v>
      </c>
      <c r="J199" s="30" t="s">
        <v>4048</v>
      </c>
      <c r="K199" s="31" t="str">
        <f>TEXT(J199,"YYYY")</f>
        <v>2000</v>
      </c>
      <c r="L199" s="31">
        <v>2</v>
      </c>
      <c r="S199" s="8" t="s">
        <v>92</v>
      </c>
    </row>
    <row r="200" spans="1:19">
      <c r="A200" s="21">
        <v>2</v>
      </c>
      <c r="J200" s="30" t="s">
        <v>7659</v>
      </c>
      <c r="K200" s="31" t="str">
        <f>TEXT(J200,"YYYY")</f>
        <v>2000</v>
      </c>
      <c r="L200" s="31">
        <v>2</v>
      </c>
      <c r="S200" s="8" t="s">
        <v>65</v>
      </c>
    </row>
    <row r="201" spans="1:19">
      <c r="A201" s="21">
        <v>2</v>
      </c>
      <c r="J201" s="30" t="s">
        <v>8613</v>
      </c>
      <c r="K201" s="31" t="str">
        <f>TEXT(J201,"YYYY")</f>
        <v>2000</v>
      </c>
      <c r="L201" s="31">
        <v>2</v>
      </c>
      <c r="S201" s="8" t="s">
        <v>65</v>
      </c>
    </row>
    <row r="202" spans="1:19">
      <c r="A202" s="21">
        <v>2</v>
      </c>
      <c r="J202" s="30" t="s">
        <v>9920</v>
      </c>
      <c r="K202" s="31" t="str">
        <f>TEXT(J202,"YYYY")</f>
        <v>2000</v>
      </c>
      <c r="L202" s="31">
        <v>2</v>
      </c>
      <c r="S202" s="8" t="s">
        <v>405</v>
      </c>
    </row>
    <row r="203" spans="1:19">
      <c r="A203" s="21">
        <v>1</v>
      </c>
      <c r="J203" s="30" t="s">
        <v>11376</v>
      </c>
      <c r="K203" s="31" t="str">
        <f>TEXT(J203,"YYYY")</f>
        <v>2000</v>
      </c>
      <c r="L203" s="31">
        <v>2</v>
      </c>
      <c r="S203" s="8" t="s">
        <v>6996</v>
      </c>
    </row>
    <row r="204" spans="1:19">
      <c r="A204" s="21">
        <v>1</v>
      </c>
      <c r="J204" s="30" t="s">
        <v>2593</v>
      </c>
      <c r="K204" s="31" t="str">
        <f>TEXT(J204,"YYYY")</f>
        <v>2000</v>
      </c>
      <c r="L204" s="31">
        <v>2</v>
      </c>
      <c r="S204" s="8" t="s">
        <v>7051</v>
      </c>
    </row>
    <row r="205" spans="1:19">
      <c r="A205" s="21">
        <v>2</v>
      </c>
      <c r="J205" s="30" t="s">
        <v>11464</v>
      </c>
      <c r="K205" s="31" t="str">
        <f>TEXT(J205,"YYYY")</f>
        <v>2000</v>
      </c>
      <c r="L205" s="31">
        <v>2</v>
      </c>
      <c r="S205" s="8" t="s">
        <v>7094</v>
      </c>
    </row>
    <row r="206" spans="1:19">
      <c r="A206" s="21">
        <v>1</v>
      </c>
      <c r="J206" s="30" t="s">
        <v>4626</v>
      </c>
      <c r="K206" s="31" t="str">
        <f>TEXT(J206,"YYYY")</f>
        <v>2000</v>
      </c>
      <c r="L206" s="31">
        <v>2</v>
      </c>
    </row>
    <row r="207" spans="1:19">
      <c r="A207" s="21">
        <v>1</v>
      </c>
      <c r="J207" s="30" t="s">
        <v>5277</v>
      </c>
      <c r="K207" s="31" t="str">
        <f>TEXT(J207,"YYYY")</f>
        <v>2000</v>
      </c>
      <c r="L207" s="31">
        <v>2</v>
      </c>
      <c r="S207" s="8" t="s">
        <v>2161</v>
      </c>
    </row>
    <row r="208" spans="1:19">
      <c r="A208" s="21">
        <v>1</v>
      </c>
      <c r="J208" s="30" t="s">
        <v>2593</v>
      </c>
      <c r="K208" s="31" t="str">
        <f>TEXT(J208,"YYYY")</f>
        <v>2000</v>
      </c>
      <c r="L208" s="31">
        <v>2</v>
      </c>
      <c r="S208" s="8" t="s">
        <v>405</v>
      </c>
    </row>
    <row r="209" spans="1:19">
      <c r="A209" s="21">
        <v>1</v>
      </c>
      <c r="J209" s="30" t="s">
        <v>6465</v>
      </c>
      <c r="K209" s="31" t="str">
        <f>TEXT(J209,"YYYY")</f>
        <v>2000</v>
      </c>
      <c r="L209" s="31">
        <v>2</v>
      </c>
      <c r="S209" s="8" t="s">
        <v>114</v>
      </c>
    </row>
    <row r="210" spans="1:19">
      <c r="A210" s="21">
        <v>2</v>
      </c>
      <c r="J210" s="30" t="s">
        <v>6608</v>
      </c>
      <c r="K210" s="31" t="str">
        <f>TEXT(J210,"YYYY")</f>
        <v>2000</v>
      </c>
      <c r="L210" s="31">
        <v>2</v>
      </c>
    </row>
    <row r="211" spans="1:19">
      <c r="A211" s="21">
        <v>1</v>
      </c>
      <c r="J211" s="30" t="s">
        <v>6608</v>
      </c>
      <c r="K211" s="31" t="str">
        <f>TEXT(J211,"YYYY")</f>
        <v>2000</v>
      </c>
      <c r="L211" s="31">
        <v>2</v>
      </c>
      <c r="S211" s="8" t="s">
        <v>354</v>
      </c>
    </row>
    <row r="212" spans="1:19">
      <c r="A212" s="21">
        <v>2</v>
      </c>
      <c r="J212" s="30" t="s">
        <v>2593</v>
      </c>
      <c r="K212" s="31" t="str">
        <f>TEXT(J212,"YYYY")</f>
        <v>2000</v>
      </c>
      <c r="L212" s="31">
        <v>2</v>
      </c>
      <c r="S212" s="8" t="s">
        <v>114</v>
      </c>
    </row>
    <row r="213" spans="1:19">
      <c r="A213" s="21">
        <v>1</v>
      </c>
      <c r="J213" s="30" t="s">
        <v>7052</v>
      </c>
      <c r="K213" s="31" t="str">
        <f>TEXT(J213,"YYYY")</f>
        <v>2000</v>
      </c>
      <c r="L213" s="31">
        <v>2</v>
      </c>
      <c r="S213" s="8" t="s">
        <v>526</v>
      </c>
    </row>
    <row r="214" spans="1:19">
      <c r="A214" s="21">
        <v>1</v>
      </c>
      <c r="J214" s="30" t="s">
        <v>6608</v>
      </c>
      <c r="K214" s="31" t="str">
        <f>TEXT(J214,"YYYY")</f>
        <v>2000</v>
      </c>
      <c r="L214" s="31">
        <v>2</v>
      </c>
      <c r="S214" s="8" t="s">
        <v>1051</v>
      </c>
    </row>
    <row r="215" spans="1:19">
      <c r="A215" s="21">
        <v>1</v>
      </c>
      <c r="J215" s="30" t="s">
        <v>8211</v>
      </c>
      <c r="K215" s="31" t="str">
        <f>TEXT(J215,"YYYY")</f>
        <v>2000</v>
      </c>
      <c r="L215" s="31">
        <v>2</v>
      </c>
      <c r="S215" s="8" t="s">
        <v>405</v>
      </c>
    </row>
    <row r="216" spans="1:19">
      <c r="A216" s="21">
        <v>2</v>
      </c>
      <c r="J216" s="30" t="s">
        <v>2593</v>
      </c>
      <c r="K216" s="31" t="str">
        <f>TEXT(J216,"YYYY")</f>
        <v>2000</v>
      </c>
      <c r="L216" s="31">
        <v>2</v>
      </c>
      <c r="S216" s="8" t="s">
        <v>405</v>
      </c>
    </row>
    <row r="217" spans="1:19">
      <c r="A217" s="21">
        <v>1</v>
      </c>
      <c r="J217" s="30" t="s">
        <v>9153</v>
      </c>
      <c r="K217" s="31" t="str">
        <f>TEXT(J217,"YYYY")</f>
        <v>2000</v>
      </c>
      <c r="L217" s="31">
        <v>2</v>
      </c>
      <c r="S217" s="8" t="s">
        <v>5734</v>
      </c>
    </row>
    <row r="218" spans="1:19">
      <c r="A218" s="21">
        <v>1</v>
      </c>
      <c r="J218" s="30" t="s">
        <v>9667</v>
      </c>
      <c r="K218" s="31" t="str">
        <f>TEXT(J218,"YYYY")</f>
        <v>2000</v>
      </c>
      <c r="L218" s="31">
        <v>2</v>
      </c>
    </row>
    <row r="219" spans="1:19">
      <c r="A219" s="21">
        <v>1</v>
      </c>
      <c r="J219" s="30" t="s">
        <v>10973</v>
      </c>
      <c r="K219" s="31" t="str">
        <f>TEXT(J219,"YYYY")</f>
        <v>2000</v>
      </c>
      <c r="L219" s="31">
        <v>2</v>
      </c>
      <c r="S219" s="8" t="s">
        <v>114</v>
      </c>
    </row>
    <row r="220" spans="1:19">
      <c r="A220" s="21">
        <v>2</v>
      </c>
      <c r="J220" s="30" t="s">
        <v>11187</v>
      </c>
      <c r="K220" s="31" t="str">
        <f>TEXT(J220,"YYYY")</f>
        <v>2000</v>
      </c>
      <c r="L220" s="31">
        <v>2</v>
      </c>
    </row>
    <row r="221" spans="1:19">
      <c r="A221" s="21">
        <v>2</v>
      </c>
      <c r="J221" s="30" t="s">
        <v>12002</v>
      </c>
      <c r="K221" s="31" t="str">
        <f>TEXT(J221,"YYYY")</f>
        <v>2000</v>
      </c>
      <c r="L221" s="31">
        <v>2</v>
      </c>
      <c r="S221" s="8" t="s">
        <v>105</v>
      </c>
    </row>
    <row r="222" spans="1:19">
      <c r="A222" s="21">
        <v>2</v>
      </c>
      <c r="J222" s="30" t="s">
        <v>12326</v>
      </c>
      <c r="K222" s="31" t="str">
        <f>TEXT(J222,"YYYY")</f>
        <v>2000</v>
      </c>
      <c r="L222" s="31">
        <v>2</v>
      </c>
    </row>
    <row r="223" spans="1:19">
      <c r="A223" s="21">
        <v>1</v>
      </c>
      <c r="J223" s="30" t="s">
        <v>11572</v>
      </c>
      <c r="K223" s="31" t="str">
        <f>TEXT(J223,"YYYY")</f>
        <v>2000</v>
      </c>
      <c r="L223" s="31">
        <v>2</v>
      </c>
      <c r="S223" s="8" t="s">
        <v>2592</v>
      </c>
    </row>
    <row r="224" spans="1:19">
      <c r="A224" s="21">
        <v>1</v>
      </c>
      <c r="J224" s="30" t="s">
        <v>2593</v>
      </c>
      <c r="K224" s="31" t="str">
        <f>TEXT(J224,"YYYY")</f>
        <v>2000</v>
      </c>
      <c r="L224" s="31">
        <v>2</v>
      </c>
    </row>
    <row r="225" spans="1:19">
      <c r="A225" s="21">
        <v>1</v>
      </c>
      <c r="J225" s="30" t="s">
        <v>8038</v>
      </c>
      <c r="K225" s="31" t="str">
        <f>TEXT(J225,"YYYY")</f>
        <v>2000</v>
      </c>
      <c r="L225" s="31">
        <v>2</v>
      </c>
      <c r="S225" s="8" t="s">
        <v>65</v>
      </c>
    </row>
    <row r="226" spans="1:19">
      <c r="A226" s="21">
        <v>2</v>
      </c>
      <c r="J226" s="30" t="s">
        <v>9670</v>
      </c>
      <c r="K226" s="31" t="str">
        <f>TEXT(J226,"YYYY")</f>
        <v>2000</v>
      </c>
      <c r="L226" s="31">
        <v>2</v>
      </c>
      <c r="S226" s="8" t="s">
        <v>235</v>
      </c>
    </row>
    <row r="227" spans="1:19">
      <c r="A227" s="21">
        <v>2</v>
      </c>
      <c r="I227">
        <v>10</v>
      </c>
      <c r="J227" s="8" t="s">
        <v>952</v>
      </c>
      <c r="K227" s="23" t="str">
        <f>TEXT(J227,"YYYY")</f>
        <v>2001</v>
      </c>
      <c r="L227" s="23">
        <v>1</v>
      </c>
      <c r="S227" s="8" t="s">
        <v>526</v>
      </c>
    </row>
    <row r="228" spans="1:19">
      <c r="A228" s="21">
        <v>2</v>
      </c>
      <c r="I228">
        <v>4</v>
      </c>
      <c r="J228" s="8" t="s">
        <v>4810</v>
      </c>
      <c r="K228" s="23" t="str">
        <f>TEXT(J228,"YYYY")</f>
        <v>2001</v>
      </c>
      <c r="L228" s="23">
        <v>1</v>
      </c>
      <c r="S228" s="8" t="s">
        <v>226</v>
      </c>
    </row>
    <row r="229" spans="1:19">
      <c r="A229" s="21">
        <v>1</v>
      </c>
      <c r="I229">
        <v>6</v>
      </c>
      <c r="J229" s="8" t="s">
        <v>952</v>
      </c>
      <c r="K229" s="23" t="str">
        <f>TEXT(J229,"YYYY")</f>
        <v>2001</v>
      </c>
      <c r="L229" s="23">
        <v>1</v>
      </c>
      <c r="S229" s="8" t="s">
        <v>114</v>
      </c>
    </row>
    <row r="230" spans="1:19">
      <c r="A230" s="21">
        <v>2</v>
      </c>
      <c r="J230" s="8" t="s">
        <v>7238</v>
      </c>
      <c r="K230" s="23" t="str">
        <f>TEXT(J230,"YYYY")</f>
        <v>2001</v>
      </c>
      <c r="L230" s="23">
        <v>1</v>
      </c>
      <c r="S230" s="8" t="s">
        <v>417</v>
      </c>
    </row>
    <row r="231" spans="1:19">
      <c r="A231" s="21">
        <v>2</v>
      </c>
      <c r="J231" s="8" t="s">
        <v>9426</v>
      </c>
      <c r="K231" s="23" t="str">
        <f>TEXT(J231,"YYYY")</f>
        <v>2001</v>
      </c>
      <c r="L231" s="23">
        <v>2</v>
      </c>
      <c r="S231" s="8" t="s">
        <v>940</v>
      </c>
    </row>
    <row r="232" spans="1:19">
      <c r="A232" s="21">
        <v>2</v>
      </c>
      <c r="J232" s="8" t="s">
        <v>952</v>
      </c>
      <c r="K232" s="23" t="str">
        <f>TEXT(J232,"YYYY")</f>
        <v>2001</v>
      </c>
      <c r="L232" s="23">
        <v>2</v>
      </c>
      <c r="S232" s="8" t="s">
        <v>6842</v>
      </c>
    </row>
    <row r="233" spans="1:19">
      <c r="A233" s="21">
        <v>1</v>
      </c>
      <c r="J233" s="8" t="s">
        <v>6843</v>
      </c>
      <c r="K233" s="23" t="str">
        <f>TEXT(J233,"YYYY")</f>
        <v>2001</v>
      </c>
      <c r="L233" s="23">
        <v>2</v>
      </c>
      <c r="S233" s="8" t="s">
        <v>114</v>
      </c>
    </row>
    <row r="234" spans="1:19">
      <c r="A234" s="21">
        <v>1</v>
      </c>
      <c r="J234" s="8" t="s">
        <v>952</v>
      </c>
      <c r="K234" s="23" t="str">
        <f>TEXT(J234,"YYYY")</f>
        <v>2001</v>
      </c>
      <c r="L234" s="23">
        <v>2</v>
      </c>
      <c r="S234" s="8" t="s">
        <v>83</v>
      </c>
    </row>
    <row r="235" spans="1:19">
      <c r="A235" s="21">
        <v>1</v>
      </c>
      <c r="J235" s="8" t="s">
        <v>9696</v>
      </c>
      <c r="K235" s="23" t="str">
        <f>TEXT(J235,"YYYY")</f>
        <v>2001</v>
      </c>
      <c r="L235" s="23">
        <v>2</v>
      </c>
      <c r="S235" s="8" t="s">
        <v>3261</v>
      </c>
    </row>
    <row r="236" spans="1:19">
      <c r="A236" s="21">
        <v>2</v>
      </c>
      <c r="J236" s="8" t="s">
        <v>11733</v>
      </c>
      <c r="K236" s="23" t="str">
        <f>TEXT(J236,"YYYY")</f>
        <v>2001</v>
      </c>
      <c r="L236" s="23">
        <v>2</v>
      </c>
      <c r="S236" s="8" t="s">
        <v>226</v>
      </c>
    </row>
    <row r="237" spans="1:19">
      <c r="A237" s="21">
        <v>2</v>
      </c>
      <c r="I237">
        <f>COUNTA(K237:K251)</f>
        <v>15</v>
      </c>
      <c r="J237" s="30" t="s">
        <v>4996</v>
      </c>
      <c r="K237" s="31" t="str">
        <f>TEXT(J237,"YYYY")</f>
        <v>2002</v>
      </c>
      <c r="L237" s="31">
        <v>1</v>
      </c>
      <c r="S237" s="8" t="s">
        <v>1559</v>
      </c>
    </row>
    <row r="238" spans="1:19">
      <c r="A238" s="21">
        <v>2</v>
      </c>
      <c r="I238">
        <v>9</v>
      </c>
      <c r="J238" s="30" t="s">
        <v>5044</v>
      </c>
      <c r="K238" s="31" t="str">
        <f>TEXT(J238,"YYYY")</f>
        <v>2002</v>
      </c>
      <c r="L238" s="31">
        <v>1</v>
      </c>
      <c r="S238" s="8" t="s">
        <v>65</v>
      </c>
    </row>
    <row r="239" spans="1:19">
      <c r="A239" s="21">
        <v>2</v>
      </c>
      <c r="I239">
        <v>6</v>
      </c>
      <c r="J239" s="30" t="s">
        <v>3381</v>
      </c>
      <c r="K239" s="31" t="str">
        <f>TEXT(J239,"YYYY")</f>
        <v>2002</v>
      </c>
      <c r="L239" s="31">
        <v>1</v>
      </c>
    </row>
    <row r="240" spans="1:19">
      <c r="A240" s="21">
        <v>1</v>
      </c>
      <c r="J240" s="30" t="s">
        <v>7239</v>
      </c>
      <c r="K240" s="31" t="str">
        <f>TEXT(J240,"YYYY")</f>
        <v>2002</v>
      </c>
      <c r="L240" s="31">
        <v>1</v>
      </c>
      <c r="S240" s="8" t="s">
        <v>417</v>
      </c>
    </row>
    <row r="241" spans="1:19">
      <c r="A241" s="21">
        <v>2</v>
      </c>
      <c r="J241" s="30" t="s">
        <v>6304</v>
      </c>
      <c r="K241" s="31" t="str">
        <f>TEXT(J241,"YYYY")</f>
        <v>2002</v>
      </c>
      <c r="L241" s="31">
        <v>1</v>
      </c>
      <c r="S241" s="8" t="s">
        <v>311</v>
      </c>
    </row>
    <row r="242" spans="1:19">
      <c r="A242" s="21">
        <v>1</v>
      </c>
      <c r="J242" s="30" t="s">
        <v>9147</v>
      </c>
      <c r="K242" s="31" t="str">
        <f>TEXT(J242,"YYYY")</f>
        <v>2002</v>
      </c>
      <c r="L242" s="31">
        <v>1</v>
      </c>
      <c r="S242" s="8" t="s">
        <v>427</v>
      </c>
    </row>
    <row r="243" spans="1:19">
      <c r="A243" s="21">
        <v>1</v>
      </c>
      <c r="J243" s="30" t="s">
        <v>9619</v>
      </c>
      <c r="K243" s="31" t="str">
        <f>TEXT(J243,"YYYY")</f>
        <v>2002</v>
      </c>
      <c r="L243" s="31">
        <v>1</v>
      </c>
      <c r="S243" s="8" t="s">
        <v>235</v>
      </c>
    </row>
    <row r="244" spans="1:19">
      <c r="A244" s="21">
        <v>2</v>
      </c>
      <c r="J244" s="30" t="s">
        <v>6304</v>
      </c>
      <c r="K244" s="31" t="str">
        <f>TEXT(J244,"YYYY")</f>
        <v>2002</v>
      </c>
      <c r="L244" s="31">
        <v>1</v>
      </c>
      <c r="S244" s="8" t="s">
        <v>92</v>
      </c>
    </row>
    <row r="245" spans="1:19">
      <c r="A245" s="21">
        <v>1</v>
      </c>
      <c r="J245" s="30" t="s">
        <v>7305</v>
      </c>
      <c r="K245" s="31" t="str">
        <f>TEXT(J245,"YYYY")</f>
        <v>2002</v>
      </c>
      <c r="L245" s="31">
        <v>1</v>
      </c>
      <c r="S245" s="8" t="s">
        <v>65</v>
      </c>
    </row>
    <row r="246" spans="1:19">
      <c r="A246" s="21">
        <v>2</v>
      </c>
      <c r="J246" s="30" t="s">
        <v>4480</v>
      </c>
      <c r="K246" s="31" t="str">
        <f>TEXT(J246,"YYYY")</f>
        <v>2002</v>
      </c>
      <c r="L246" s="31">
        <v>2</v>
      </c>
    </row>
    <row r="247" spans="1:19">
      <c r="A247" s="21">
        <v>2</v>
      </c>
      <c r="J247" s="30" t="s">
        <v>11453</v>
      </c>
      <c r="K247" s="31" t="str">
        <f>TEXT(J247,"YYYY")</f>
        <v>2002</v>
      </c>
      <c r="L247" s="31">
        <v>2</v>
      </c>
    </row>
    <row r="248" spans="1:19">
      <c r="A248" s="21">
        <v>1</v>
      </c>
      <c r="J248" s="30" t="s">
        <v>6304</v>
      </c>
      <c r="K248" s="31" t="str">
        <f>TEXT(J248,"YYYY")</f>
        <v>2002</v>
      </c>
      <c r="L248" s="31">
        <v>2</v>
      </c>
      <c r="S248" s="8" t="s">
        <v>9146</v>
      </c>
    </row>
    <row r="249" spans="1:19">
      <c r="A249" s="21">
        <v>2</v>
      </c>
      <c r="J249" s="30" t="s">
        <v>6920</v>
      </c>
      <c r="K249" s="31" t="str">
        <f>TEXT(J249,"YYYY")</f>
        <v>2002</v>
      </c>
      <c r="L249" s="31">
        <v>2</v>
      </c>
      <c r="S249" s="8" t="s">
        <v>65</v>
      </c>
    </row>
    <row r="250" spans="1:19">
      <c r="A250" s="21">
        <v>1</v>
      </c>
      <c r="J250" s="30" t="s">
        <v>6304</v>
      </c>
      <c r="K250" s="31" t="str">
        <f>TEXT(J250,"YYYY")</f>
        <v>2002</v>
      </c>
      <c r="L250" s="31">
        <v>2</v>
      </c>
    </row>
    <row r="251" spans="1:19">
      <c r="A251" s="21">
        <v>1</v>
      </c>
      <c r="J251" s="30" t="s">
        <v>3581</v>
      </c>
      <c r="K251" s="31" t="str">
        <f>TEXT(J251,"YYYY")</f>
        <v>2002</v>
      </c>
      <c r="L251" s="31">
        <v>2</v>
      </c>
      <c r="S251" s="8" t="s">
        <v>235</v>
      </c>
    </row>
    <row r="252" spans="1:19">
      <c r="A252" s="21">
        <v>2</v>
      </c>
      <c r="I252">
        <f>COUNTA(K252:K280)</f>
        <v>29</v>
      </c>
      <c r="J252" s="8" t="s">
        <v>7384</v>
      </c>
      <c r="K252" s="23" t="str">
        <f>TEXT(J252,"YYYY")</f>
        <v>2003</v>
      </c>
      <c r="L252" s="23">
        <v>1</v>
      </c>
    </row>
    <row r="253" spans="1:19">
      <c r="A253" s="21">
        <v>2</v>
      </c>
      <c r="I253">
        <f>COUNTA(L252:L265)</f>
        <v>14</v>
      </c>
      <c r="J253" s="8" t="s">
        <v>1862</v>
      </c>
      <c r="K253" s="23" t="str">
        <f>TEXT(J253,"YYYY")</f>
        <v>2003</v>
      </c>
      <c r="L253" s="23">
        <v>1</v>
      </c>
      <c r="S253" s="8" t="s">
        <v>105</v>
      </c>
    </row>
    <row r="254" spans="1:19">
      <c r="A254" s="21">
        <v>2</v>
      </c>
      <c r="I254">
        <v>15</v>
      </c>
      <c r="J254" s="8" t="s">
        <v>1862</v>
      </c>
      <c r="K254" s="23" t="str">
        <f>TEXT(J254,"YYYY")</f>
        <v>2003</v>
      </c>
      <c r="L254" s="23">
        <v>1</v>
      </c>
    </row>
    <row r="255" spans="1:19">
      <c r="A255" s="21">
        <v>1</v>
      </c>
      <c r="J255" s="8" t="s">
        <v>10789</v>
      </c>
      <c r="K255" s="23" t="str">
        <f>TEXT(J255,"YYYY")</f>
        <v>2003</v>
      </c>
      <c r="L255" s="23">
        <v>1</v>
      </c>
      <c r="S255" s="8" t="s">
        <v>2240</v>
      </c>
    </row>
    <row r="256" spans="1:19">
      <c r="A256" s="21">
        <v>2</v>
      </c>
      <c r="J256" s="8" t="s">
        <v>1862</v>
      </c>
      <c r="K256" s="23" t="str">
        <f>TEXT(J256,"YYYY")</f>
        <v>2003</v>
      </c>
      <c r="L256" s="23">
        <v>1</v>
      </c>
      <c r="S256" s="8" t="s">
        <v>1731</v>
      </c>
    </row>
    <row r="257" spans="1:19">
      <c r="A257" s="21">
        <v>1</v>
      </c>
      <c r="J257" s="8" t="s">
        <v>1862</v>
      </c>
      <c r="K257" s="23" t="str">
        <f>TEXT(J257,"YYYY")</f>
        <v>2003</v>
      </c>
      <c r="L257" s="23">
        <v>1</v>
      </c>
      <c r="S257" s="8" t="s">
        <v>4368</v>
      </c>
    </row>
    <row r="258" spans="1:19">
      <c r="A258" s="21">
        <v>2</v>
      </c>
      <c r="J258" s="8" t="s">
        <v>3468</v>
      </c>
      <c r="K258" s="23" t="str">
        <f>TEXT(J258,"YYYY")</f>
        <v>2003</v>
      </c>
      <c r="L258" s="23">
        <v>1</v>
      </c>
      <c r="S258" s="8" t="s">
        <v>1559</v>
      </c>
    </row>
    <row r="259" spans="1:19">
      <c r="A259" s="21">
        <v>2</v>
      </c>
      <c r="J259" s="8" t="s">
        <v>1862</v>
      </c>
      <c r="K259" s="23" t="str">
        <f>TEXT(J259,"YYYY")</f>
        <v>2003</v>
      </c>
      <c r="L259" s="23">
        <v>1</v>
      </c>
      <c r="S259" s="8" t="s">
        <v>354</v>
      </c>
    </row>
    <row r="260" spans="1:19">
      <c r="A260" s="21">
        <v>2</v>
      </c>
      <c r="J260" s="8" t="s">
        <v>6127</v>
      </c>
      <c r="K260" s="23" t="str">
        <f>TEXT(J260,"YYYY")</f>
        <v>2003</v>
      </c>
      <c r="L260" s="23">
        <v>1</v>
      </c>
      <c r="S260" s="8" t="s">
        <v>8408</v>
      </c>
    </row>
    <row r="261" spans="1:19">
      <c r="A261" s="21">
        <v>2</v>
      </c>
      <c r="J261" s="8" t="s">
        <v>7216</v>
      </c>
      <c r="K261" s="23" t="str">
        <f>TEXT(J261,"YYYY")</f>
        <v>2003</v>
      </c>
      <c r="L261" s="23">
        <v>1</v>
      </c>
      <c r="S261" s="8" t="s">
        <v>105</v>
      </c>
    </row>
    <row r="262" spans="1:19">
      <c r="A262" s="21">
        <v>2</v>
      </c>
      <c r="J262" s="8" t="s">
        <v>8238</v>
      </c>
      <c r="K262" s="23" t="str">
        <f>TEXT(J262,"YYYY")</f>
        <v>2003</v>
      </c>
      <c r="L262" s="23">
        <v>1</v>
      </c>
      <c r="S262" s="8" t="s">
        <v>65</v>
      </c>
    </row>
    <row r="263" spans="1:19">
      <c r="A263" s="21">
        <v>1</v>
      </c>
      <c r="J263" s="8" t="s">
        <v>9087</v>
      </c>
      <c r="K263" s="23" t="str">
        <f>TEXT(J263,"YYYY")</f>
        <v>2003</v>
      </c>
      <c r="L263" s="23">
        <v>1</v>
      </c>
    </row>
    <row r="264" spans="1:19">
      <c r="A264" s="21">
        <v>2</v>
      </c>
      <c r="J264" s="8" t="s">
        <v>11228</v>
      </c>
      <c r="K264" s="23" t="str">
        <f>TEXT(J264,"YYYY")</f>
        <v>2003</v>
      </c>
      <c r="L264" s="23">
        <v>1</v>
      </c>
      <c r="S264" s="8" t="s">
        <v>114</v>
      </c>
    </row>
    <row r="265" spans="1:19">
      <c r="A265" s="21">
        <v>2</v>
      </c>
      <c r="J265" s="8" t="s">
        <v>11323</v>
      </c>
      <c r="K265" s="23" t="str">
        <f>TEXT(J265,"YYYY")</f>
        <v>2003</v>
      </c>
      <c r="L265" s="23">
        <v>1</v>
      </c>
      <c r="S265" s="8" t="s">
        <v>65</v>
      </c>
    </row>
    <row r="266" spans="1:19">
      <c r="A266" s="21">
        <v>1</v>
      </c>
      <c r="J266" s="8" t="s">
        <v>1862</v>
      </c>
      <c r="K266" s="23" t="str">
        <f>TEXT(J266,"YYYY")</f>
        <v>2003</v>
      </c>
      <c r="L266" s="23">
        <v>2</v>
      </c>
      <c r="S266" s="8" t="s">
        <v>65</v>
      </c>
    </row>
    <row r="267" spans="1:19">
      <c r="A267" s="21">
        <v>2</v>
      </c>
      <c r="J267" s="8" t="s">
        <v>9475</v>
      </c>
      <c r="K267" s="23" t="str">
        <f>TEXT(J267,"YYYY")</f>
        <v>2003</v>
      </c>
      <c r="L267" s="23">
        <v>2</v>
      </c>
      <c r="S267" s="8" t="s">
        <v>65</v>
      </c>
    </row>
    <row r="268" spans="1:19">
      <c r="A268" s="21">
        <v>1</v>
      </c>
      <c r="J268" s="8" t="s">
        <v>9982</v>
      </c>
      <c r="K268" s="23" t="str">
        <f>TEXT(J268,"YYYY")</f>
        <v>2003</v>
      </c>
      <c r="L268" s="23">
        <v>2</v>
      </c>
      <c r="S268" s="8" t="s">
        <v>105</v>
      </c>
    </row>
    <row r="269" spans="1:19">
      <c r="A269" s="21">
        <v>2</v>
      </c>
      <c r="J269" s="8" t="s">
        <v>1862</v>
      </c>
      <c r="K269" s="23" t="str">
        <f>TEXT(J269,"YYYY")</f>
        <v>2003</v>
      </c>
      <c r="L269" s="23">
        <v>2</v>
      </c>
      <c r="S269" s="8" t="s">
        <v>105</v>
      </c>
    </row>
    <row r="270" spans="1:19">
      <c r="A270" s="21">
        <v>2</v>
      </c>
      <c r="J270" s="8" t="s">
        <v>3760</v>
      </c>
      <c r="K270" s="23" t="str">
        <f>TEXT(J270,"YYYY")</f>
        <v>2003</v>
      </c>
      <c r="L270" s="23">
        <v>2</v>
      </c>
      <c r="S270" s="8" t="s">
        <v>65</v>
      </c>
    </row>
    <row r="271" spans="1:19">
      <c r="A271" s="21">
        <v>1</v>
      </c>
      <c r="J271" s="8" t="s">
        <v>8189</v>
      </c>
      <c r="K271" s="23" t="str">
        <f>TEXT(J271,"YYYY")</f>
        <v>2003</v>
      </c>
      <c r="L271" s="23">
        <v>2</v>
      </c>
      <c r="S271" s="8" t="s">
        <v>235</v>
      </c>
    </row>
    <row r="272" spans="1:19">
      <c r="A272" s="21">
        <v>1</v>
      </c>
      <c r="J272" s="8" t="s">
        <v>9475</v>
      </c>
      <c r="K272" s="23" t="str">
        <f>TEXT(J272,"YYYY")</f>
        <v>2003</v>
      </c>
      <c r="L272" s="23">
        <v>2</v>
      </c>
      <c r="S272" s="8" t="s">
        <v>226</v>
      </c>
    </row>
    <row r="273" spans="1:19">
      <c r="A273" s="21">
        <v>2</v>
      </c>
      <c r="J273" s="8" t="s">
        <v>1862</v>
      </c>
      <c r="K273" s="23" t="str">
        <f>TEXT(J273,"YYYY")</f>
        <v>2003</v>
      </c>
      <c r="L273" s="23">
        <v>2</v>
      </c>
      <c r="S273" s="8" t="s">
        <v>65</v>
      </c>
    </row>
    <row r="274" spans="1:19">
      <c r="A274" s="21">
        <v>1</v>
      </c>
      <c r="J274" s="8" t="s">
        <v>1862</v>
      </c>
      <c r="K274" s="23" t="str">
        <f>TEXT(J274,"YYYY")</f>
        <v>2003</v>
      </c>
      <c r="L274" s="23">
        <v>2</v>
      </c>
      <c r="S274" s="8" t="s">
        <v>354</v>
      </c>
    </row>
    <row r="275" spans="1:19">
      <c r="A275" s="21">
        <v>2</v>
      </c>
      <c r="J275" s="8" t="s">
        <v>9982</v>
      </c>
      <c r="K275" s="23" t="str">
        <f>TEXT(J275,"YYYY")</f>
        <v>2003</v>
      </c>
      <c r="L275" s="23">
        <v>2</v>
      </c>
      <c r="S275" s="8" t="s">
        <v>65</v>
      </c>
    </row>
    <row r="276" spans="1:19">
      <c r="A276" s="21">
        <v>1</v>
      </c>
      <c r="J276" s="8" t="s">
        <v>12399</v>
      </c>
      <c r="K276" s="23" t="str">
        <f>TEXT(J276,"YYYY")</f>
        <v>2003</v>
      </c>
      <c r="L276" s="23">
        <v>2</v>
      </c>
      <c r="S276" s="8" t="s">
        <v>417</v>
      </c>
    </row>
    <row r="277" spans="1:19">
      <c r="A277" s="21">
        <v>1</v>
      </c>
      <c r="J277" s="22">
        <v>37622</v>
      </c>
      <c r="K277" s="23" t="str">
        <f>TEXT(J277,"YYYY")</f>
        <v>2003</v>
      </c>
      <c r="L277" s="23">
        <v>2</v>
      </c>
      <c r="S277" s="8" t="s">
        <v>105</v>
      </c>
    </row>
    <row r="278" spans="1:19">
      <c r="A278" s="21">
        <v>1</v>
      </c>
      <c r="J278" s="8" t="s">
        <v>1862</v>
      </c>
      <c r="K278" s="23" t="str">
        <f>TEXT(J278,"YYYY")</f>
        <v>2003</v>
      </c>
      <c r="L278" s="23">
        <v>2</v>
      </c>
      <c r="S278" s="8" t="s">
        <v>405</v>
      </c>
    </row>
    <row r="279" spans="1:19">
      <c r="A279" s="21">
        <v>2</v>
      </c>
      <c r="J279" s="8" t="s">
        <v>10014</v>
      </c>
      <c r="K279" s="23" t="str">
        <f>TEXT(J279,"YYYY")</f>
        <v>2003</v>
      </c>
      <c r="L279" s="23">
        <v>2</v>
      </c>
      <c r="S279" s="8" t="s">
        <v>4368</v>
      </c>
    </row>
    <row r="280" spans="1:19">
      <c r="A280" s="21">
        <v>2</v>
      </c>
      <c r="J280" s="8" t="s">
        <v>10081</v>
      </c>
      <c r="K280" s="23" t="str">
        <f>TEXT(J280,"YYYY")</f>
        <v>2003</v>
      </c>
      <c r="L280" s="23">
        <v>2</v>
      </c>
      <c r="S280" s="8" t="s">
        <v>1051</v>
      </c>
    </row>
    <row r="281" spans="1:19">
      <c r="A281" s="21">
        <v>2</v>
      </c>
      <c r="I281">
        <f>COUNTA(K281:K318)</f>
        <v>38</v>
      </c>
      <c r="J281" s="30" t="s">
        <v>2471</v>
      </c>
      <c r="K281" s="31" t="str">
        <f>TEXT(J281,"YYYY")</f>
        <v>2004</v>
      </c>
      <c r="L281" s="31">
        <v>1</v>
      </c>
    </row>
    <row r="282" spans="1:19">
      <c r="A282" s="21">
        <v>1</v>
      </c>
      <c r="I282">
        <f>COUNTA(L281:L299)</f>
        <v>19</v>
      </c>
      <c r="J282" s="30" t="s">
        <v>5065</v>
      </c>
      <c r="K282" s="31" t="str">
        <f>TEXT(J282,"YYYY")</f>
        <v>2004</v>
      </c>
      <c r="L282" s="31">
        <v>1</v>
      </c>
      <c r="S282" s="8" t="s">
        <v>1051</v>
      </c>
    </row>
    <row r="283" spans="1:19">
      <c r="A283" s="21">
        <v>1</v>
      </c>
      <c r="I283">
        <v>19</v>
      </c>
      <c r="J283" s="30" t="s">
        <v>6839</v>
      </c>
      <c r="K283" s="31" t="str">
        <f>TEXT(J283,"YYYY")</f>
        <v>2004</v>
      </c>
      <c r="L283" s="31">
        <v>1</v>
      </c>
      <c r="S283" s="8" t="s">
        <v>65</v>
      </c>
    </row>
    <row r="284" spans="1:19">
      <c r="A284" s="21">
        <v>2</v>
      </c>
      <c r="J284" s="30" t="s">
        <v>3409</v>
      </c>
      <c r="K284" s="31" t="str">
        <f>TEXT(J284,"YYYY")</f>
        <v>2004</v>
      </c>
      <c r="L284" s="31">
        <v>1</v>
      </c>
    </row>
    <row r="285" spans="1:19">
      <c r="A285" s="21">
        <v>2</v>
      </c>
      <c r="J285" s="30" t="s">
        <v>7668</v>
      </c>
      <c r="K285" s="31" t="str">
        <f>TEXT(J285,"YYYY")</f>
        <v>2004</v>
      </c>
      <c r="L285" s="31">
        <v>1</v>
      </c>
      <c r="S285" s="8" t="s">
        <v>1237</v>
      </c>
    </row>
    <row r="286" spans="1:19">
      <c r="A286" s="21">
        <v>2</v>
      </c>
      <c r="J286" s="30" t="s">
        <v>8365</v>
      </c>
      <c r="K286" s="31" t="str">
        <f>TEXT(J286,"YYYY")</f>
        <v>2004</v>
      </c>
      <c r="L286" s="31">
        <v>1</v>
      </c>
      <c r="S286" s="8" t="s">
        <v>105</v>
      </c>
    </row>
    <row r="287" spans="1:19">
      <c r="A287" s="21">
        <v>1</v>
      </c>
      <c r="J287" s="30" t="s">
        <v>9048</v>
      </c>
      <c r="K287" s="31" t="str">
        <f>TEXT(J287,"YYYY")</f>
        <v>2004</v>
      </c>
      <c r="L287" s="31">
        <v>1</v>
      </c>
      <c r="S287" s="8" t="s">
        <v>105</v>
      </c>
    </row>
    <row r="288" spans="1:19">
      <c r="A288" s="21">
        <v>2</v>
      </c>
      <c r="J288" s="30" t="s">
        <v>9234</v>
      </c>
      <c r="K288" s="31" t="str">
        <f>TEXT(J288,"YYYY")</f>
        <v>2004</v>
      </c>
      <c r="L288" s="31">
        <v>1</v>
      </c>
      <c r="S288" s="8" t="s">
        <v>65</v>
      </c>
    </row>
    <row r="289" spans="1:19">
      <c r="A289" s="21">
        <v>1</v>
      </c>
      <c r="J289" s="30" t="s">
        <v>3409</v>
      </c>
      <c r="K289" s="31" t="str">
        <f>TEXT(J289,"YYYY")</f>
        <v>2004</v>
      </c>
      <c r="L289" s="31">
        <v>1</v>
      </c>
      <c r="S289" s="8" t="s">
        <v>405</v>
      </c>
    </row>
    <row r="290" spans="1:19">
      <c r="A290" s="21">
        <v>2</v>
      </c>
      <c r="J290" s="30" t="s">
        <v>1721</v>
      </c>
      <c r="K290" s="31" t="str">
        <f>TEXT(J290,"YYYY")</f>
        <v>2004</v>
      </c>
      <c r="L290" s="31">
        <v>1</v>
      </c>
      <c r="S290" s="8" t="s">
        <v>417</v>
      </c>
    </row>
    <row r="291" spans="1:19">
      <c r="A291" s="21">
        <v>1</v>
      </c>
      <c r="J291" s="30" t="s">
        <v>3409</v>
      </c>
      <c r="K291" s="31" t="str">
        <f>TEXT(J291,"YYYY")</f>
        <v>2004</v>
      </c>
      <c r="L291" s="31">
        <v>1</v>
      </c>
      <c r="S291" s="8" t="s">
        <v>427</v>
      </c>
    </row>
    <row r="292" spans="1:19">
      <c r="A292" s="21">
        <v>2</v>
      </c>
      <c r="J292" s="30" t="s">
        <v>10416</v>
      </c>
      <c r="K292" s="31" t="str">
        <f>TEXT(J292,"YYYY")</f>
        <v>2004</v>
      </c>
      <c r="L292" s="31">
        <v>1</v>
      </c>
      <c r="S292" s="8" t="s">
        <v>354</v>
      </c>
    </row>
    <row r="293" spans="1:19">
      <c r="A293" s="21">
        <v>2</v>
      </c>
      <c r="J293" s="30" t="s">
        <v>11203</v>
      </c>
      <c r="K293" s="31" t="str">
        <f>TEXT(J293,"YYYY")</f>
        <v>2004</v>
      </c>
      <c r="L293" s="31">
        <v>1</v>
      </c>
      <c r="S293" s="8" t="s">
        <v>65</v>
      </c>
    </row>
    <row r="294" spans="1:19">
      <c r="A294" s="21">
        <v>2</v>
      </c>
      <c r="J294" s="30" t="s">
        <v>10636</v>
      </c>
      <c r="K294" s="31" t="str">
        <f>TEXT(J294,"YYYY")</f>
        <v>2004</v>
      </c>
      <c r="L294" s="31">
        <v>1</v>
      </c>
    </row>
    <row r="295" spans="1:19">
      <c r="A295" s="21">
        <v>2</v>
      </c>
      <c r="J295" s="30" t="s">
        <v>11349</v>
      </c>
      <c r="K295" s="31" t="str">
        <f>TEXT(J295,"YYYY")</f>
        <v>2004</v>
      </c>
      <c r="L295" s="31">
        <v>1</v>
      </c>
      <c r="S295" s="8" t="s">
        <v>65</v>
      </c>
    </row>
    <row r="296" spans="1:19">
      <c r="A296" s="21">
        <v>1</v>
      </c>
      <c r="J296" s="30" t="s">
        <v>3409</v>
      </c>
      <c r="K296" s="31" t="str">
        <f>TEXT(J296,"YYYY")</f>
        <v>2004</v>
      </c>
      <c r="L296" s="31">
        <v>1</v>
      </c>
      <c r="S296" s="8" t="s">
        <v>417</v>
      </c>
    </row>
    <row r="297" spans="1:19">
      <c r="A297" s="21">
        <v>1</v>
      </c>
      <c r="J297" s="30" t="s">
        <v>12020</v>
      </c>
      <c r="K297" s="31" t="str">
        <f>TEXT(J297,"YYYY")</f>
        <v>2004</v>
      </c>
      <c r="L297" s="31">
        <v>1</v>
      </c>
      <c r="S297" s="8" t="s">
        <v>417</v>
      </c>
    </row>
    <row r="298" spans="1:19">
      <c r="A298" s="21">
        <v>1</v>
      </c>
      <c r="J298" s="30" t="s">
        <v>8370</v>
      </c>
      <c r="K298" s="31" t="str">
        <f>TEXT(J298,"YYYY")</f>
        <v>2004</v>
      </c>
      <c r="L298" s="31">
        <v>1</v>
      </c>
      <c r="S298" s="8" t="s">
        <v>65</v>
      </c>
    </row>
    <row r="299" spans="1:19">
      <c r="A299" s="21">
        <v>1</v>
      </c>
      <c r="J299" s="30" t="s">
        <v>10636</v>
      </c>
      <c r="K299" s="31" t="str">
        <f>TEXT(J299,"YYYY")</f>
        <v>2004</v>
      </c>
      <c r="L299" s="31">
        <v>1</v>
      </c>
    </row>
    <row r="300" spans="1:19">
      <c r="A300" s="21">
        <v>2</v>
      </c>
      <c r="J300" s="30" t="s">
        <v>2471</v>
      </c>
      <c r="K300" s="31" t="str">
        <f>TEXT(J300,"YYYY")</f>
        <v>2004</v>
      </c>
      <c r="L300" s="31">
        <v>2</v>
      </c>
      <c r="S300" s="8" t="s">
        <v>1051</v>
      </c>
    </row>
    <row r="301" spans="1:19">
      <c r="A301" s="21">
        <v>2</v>
      </c>
      <c r="J301" s="30" t="s">
        <v>1721</v>
      </c>
      <c r="K301" s="31" t="str">
        <f>TEXT(J301,"YYYY")</f>
        <v>2004</v>
      </c>
      <c r="L301" s="31">
        <v>2</v>
      </c>
    </row>
    <row r="302" spans="1:19">
      <c r="A302" s="21">
        <v>2</v>
      </c>
      <c r="J302" s="30" t="s">
        <v>9389</v>
      </c>
      <c r="K302" s="31" t="str">
        <f>TEXT(J302,"YYYY")</f>
        <v>2004</v>
      </c>
      <c r="L302" s="31">
        <v>2</v>
      </c>
      <c r="S302" s="8" t="s">
        <v>235</v>
      </c>
    </row>
    <row r="303" spans="1:19">
      <c r="A303" s="21">
        <v>1</v>
      </c>
      <c r="J303" s="30" t="s">
        <v>3409</v>
      </c>
      <c r="K303" s="31" t="str">
        <f>TEXT(J303,"YYYY")</f>
        <v>2004</v>
      </c>
      <c r="L303" s="31">
        <v>2</v>
      </c>
      <c r="S303" s="8" t="s">
        <v>65</v>
      </c>
    </row>
    <row r="304" spans="1:19">
      <c r="A304" s="21">
        <v>2</v>
      </c>
      <c r="J304" s="30" t="s">
        <v>1721</v>
      </c>
      <c r="K304" s="31" t="str">
        <f>TEXT(J304,"YYYY")</f>
        <v>2004</v>
      </c>
      <c r="L304" s="31">
        <v>2</v>
      </c>
      <c r="S304" s="8" t="s">
        <v>502</v>
      </c>
    </row>
    <row r="305" spans="1:19">
      <c r="A305" s="21">
        <v>2</v>
      </c>
      <c r="J305" s="30" t="s">
        <v>3409</v>
      </c>
      <c r="K305" s="31" t="str">
        <f>TEXT(J305,"YYYY")</f>
        <v>2004</v>
      </c>
      <c r="L305" s="31">
        <v>2</v>
      </c>
      <c r="S305" s="8" t="s">
        <v>354</v>
      </c>
    </row>
    <row r="306" spans="1:19">
      <c r="A306" s="21">
        <v>2</v>
      </c>
      <c r="J306" s="30" t="s">
        <v>6083</v>
      </c>
      <c r="K306" s="31" t="str">
        <f>TEXT(J306,"YYYY")</f>
        <v>2004</v>
      </c>
      <c r="L306" s="31">
        <v>2</v>
      </c>
      <c r="S306" s="8" t="s">
        <v>2015</v>
      </c>
    </row>
    <row r="307" spans="1:19">
      <c r="A307" s="21">
        <v>1</v>
      </c>
      <c r="J307" s="30" t="s">
        <v>7057</v>
      </c>
      <c r="K307" s="31" t="str">
        <f>TEXT(J307,"YYYY")</f>
        <v>2004</v>
      </c>
      <c r="L307" s="31">
        <v>2</v>
      </c>
      <c r="S307" s="8" t="s">
        <v>105</v>
      </c>
    </row>
    <row r="308" spans="1:19">
      <c r="A308" s="21">
        <v>2</v>
      </c>
      <c r="J308" s="30" t="s">
        <v>3409</v>
      </c>
      <c r="K308" s="31" t="str">
        <f>TEXT(J308,"YYYY")</f>
        <v>2004</v>
      </c>
      <c r="L308" s="31">
        <v>2</v>
      </c>
    </row>
    <row r="309" spans="1:19">
      <c r="A309" s="21">
        <v>2</v>
      </c>
      <c r="J309" s="30" t="s">
        <v>8365</v>
      </c>
      <c r="K309" s="31" t="str">
        <f>TEXT(J309,"YYYY")</f>
        <v>2004</v>
      </c>
      <c r="L309" s="31">
        <v>2</v>
      </c>
      <c r="S309" s="8" t="s">
        <v>226</v>
      </c>
    </row>
    <row r="310" spans="1:19">
      <c r="A310" s="21">
        <v>1</v>
      </c>
      <c r="J310" s="30" t="s">
        <v>9038</v>
      </c>
      <c r="K310" s="31" t="str">
        <f>TEXT(J310,"YYYY")</f>
        <v>2004</v>
      </c>
      <c r="L310" s="31">
        <v>2</v>
      </c>
      <c r="S310" s="8" t="s">
        <v>417</v>
      </c>
    </row>
    <row r="311" spans="1:19">
      <c r="A311" s="21">
        <v>1</v>
      </c>
      <c r="J311" s="30" t="s">
        <v>1721</v>
      </c>
      <c r="K311" s="31" t="str">
        <f>TEXT(J311,"YYYY")</f>
        <v>2004</v>
      </c>
      <c r="L311" s="31">
        <v>2</v>
      </c>
      <c r="S311" s="8" t="s">
        <v>526</v>
      </c>
    </row>
    <row r="312" spans="1:19">
      <c r="A312" s="21">
        <v>2</v>
      </c>
      <c r="J312" s="30" t="s">
        <v>9234</v>
      </c>
      <c r="K312" s="31" t="str">
        <f>TEXT(J312,"YYYY")</f>
        <v>2004</v>
      </c>
      <c r="L312" s="31">
        <v>2</v>
      </c>
      <c r="S312" s="8" t="s">
        <v>65</v>
      </c>
    </row>
    <row r="313" spans="1:19">
      <c r="A313" s="21">
        <v>2</v>
      </c>
      <c r="J313" s="30" t="s">
        <v>10716</v>
      </c>
      <c r="K313" s="31" t="str">
        <f>TEXT(J313,"YYYY")</f>
        <v>2004</v>
      </c>
      <c r="L313" s="31">
        <v>2</v>
      </c>
      <c r="S313" s="8" t="s">
        <v>235</v>
      </c>
    </row>
    <row r="314" spans="1:19">
      <c r="A314" s="21">
        <v>1</v>
      </c>
      <c r="J314" s="30" t="s">
        <v>3409</v>
      </c>
      <c r="K314" s="31" t="str">
        <f>TEXT(J314,"YYYY")</f>
        <v>2004</v>
      </c>
      <c r="L314" s="31">
        <v>2</v>
      </c>
      <c r="S314" s="8" t="s">
        <v>354</v>
      </c>
    </row>
    <row r="315" spans="1:19">
      <c r="A315" s="21">
        <v>1</v>
      </c>
      <c r="J315" s="30" t="s">
        <v>10636</v>
      </c>
      <c r="K315" s="31" t="str">
        <f>TEXT(J315,"YYYY")</f>
        <v>2004</v>
      </c>
      <c r="L315" s="31">
        <v>2</v>
      </c>
      <c r="S315" s="8" t="s">
        <v>105</v>
      </c>
    </row>
    <row r="316" spans="1:19">
      <c r="A316" s="21">
        <v>2</v>
      </c>
      <c r="J316" s="30" t="s">
        <v>3409</v>
      </c>
      <c r="K316" s="31" t="str">
        <f>TEXT(J316,"YYYY")</f>
        <v>2004</v>
      </c>
      <c r="L316" s="31">
        <v>2</v>
      </c>
      <c r="S316" s="8" t="s">
        <v>405</v>
      </c>
    </row>
    <row r="317" spans="1:19">
      <c r="A317" s="21">
        <v>1</v>
      </c>
      <c r="J317" s="32">
        <v>37987</v>
      </c>
      <c r="K317" s="31" t="str">
        <f>TEXT(J317,"YYYY")</f>
        <v>2004</v>
      </c>
      <c r="L317" s="31">
        <v>2</v>
      </c>
    </row>
    <row r="318" spans="1:19">
      <c r="A318" s="21">
        <v>1</v>
      </c>
      <c r="J318" s="30" t="s">
        <v>8871</v>
      </c>
      <c r="K318" s="31" t="str">
        <f>TEXT(J318,"YYYY")</f>
        <v>2004</v>
      </c>
      <c r="L318" s="31">
        <v>2</v>
      </c>
      <c r="S318" s="8" t="s">
        <v>526</v>
      </c>
    </row>
    <row r="319" spans="1:19">
      <c r="A319" s="21">
        <v>1</v>
      </c>
      <c r="I319">
        <f>COUNTA(K319:K367)</f>
        <v>49</v>
      </c>
      <c r="J319" s="8" t="s">
        <v>1899</v>
      </c>
      <c r="K319" s="23" t="str">
        <f>TEXT(J319,"YYYY")</f>
        <v>2005</v>
      </c>
      <c r="L319" s="23">
        <v>1</v>
      </c>
    </row>
    <row r="320" spans="1:19">
      <c r="A320" s="21">
        <v>1</v>
      </c>
      <c r="I320">
        <f>COUNTA(L319:L338)</f>
        <v>20</v>
      </c>
      <c r="J320" s="8" t="s">
        <v>7176</v>
      </c>
      <c r="K320" s="23" t="str">
        <f>TEXT(J320,"YYYY")</f>
        <v>2005</v>
      </c>
      <c r="L320" s="23">
        <v>1</v>
      </c>
      <c r="S320" s="8" t="s">
        <v>235</v>
      </c>
    </row>
    <row r="321" spans="1:19">
      <c r="A321" s="21">
        <v>2</v>
      </c>
      <c r="I321">
        <v>29</v>
      </c>
      <c r="J321" s="8" t="s">
        <v>9174</v>
      </c>
      <c r="K321" s="23" t="str">
        <f>TEXT(J321,"YYYY")</f>
        <v>2005</v>
      </c>
      <c r="L321" s="23">
        <v>1</v>
      </c>
      <c r="S321" s="8" t="s">
        <v>859</v>
      </c>
    </row>
    <row r="322" spans="1:19">
      <c r="A322" s="21">
        <v>2</v>
      </c>
      <c r="J322" s="8" t="s">
        <v>11303</v>
      </c>
      <c r="K322" s="23" t="str">
        <f>TEXT(J322,"YYYY")</f>
        <v>2005</v>
      </c>
      <c r="L322" s="23">
        <v>1</v>
      </c>
      <c r="S322" s="8" t="s">
        <v>235</v>
      </c>
    </row>
    <row r="323" spans="1:19">
      <c r="A323" s="21">
        <v>1</v>
      </c>
      <c r="J323" s="8" t="s">
        <v>11805</v>
      </c>
      <c r="K323" s="23" t="str">
        <f>TEXT(J323,"YYYY")</f>
        <v>2005</v>
      </c>
      <c r="L323" s="23">
        <v>1</v>
      </c>
      <c r="S323" s="8" t="s">
        <v>65</v>
      </c>
    </row>
    <row r="324" spans="1:19">
      <c r="A324" s="21">
        <v>1</v>
      </c>
      <c r="J324" s="8" t="s">
        <v>1899</v>
      </c>
      <c r="K324" s="23" t="str">
        <f>TEXT(J324,"YYYY")</f>
        <v>2005</v>
      </c>
      <c r="L324" s="23">
        <v>1</v>
      </c>
      <c r="S324" s="8" t="s">
        <v>311</v>
      </c>
    </row>
    <row r="325" spans="1:19">
      <c r="A325" s="21">
        <v>1</v>
      </c>
      <c r="J325" s="8" t="s">
        <v>7801</v>
      </c>
      <c r="K325" s="23" t="str">
        <f>TEXT(J325,"YYYY")</f>
        <v>2005</v>
      </c>
      <c r="L325" s="23">
        <v>1</v>
      </c>
      <c r="S325" s="8" t="s">
        <v>65</v>
      </c>
    </row>
    <row r="326" spans="1:19">
      <c r="A326" s="21">
        <v>2</v>
      </c>
      <c r="J326" s="8" t="s">
        <v>1899</v>
      </c>
      <c r="K326" s="23" t="str">
        <f>TEXT(J326,"YYYY")</f>
        <v>2005</v>
      </c>
      <c r="L326" s="23">
        <v>1</v>
      </c>
      <c r="S326" s="8" t="s">
        <v>2161</v>
      </c>
    </row>
    <row r="327" spans="1:19">
      <c r="A327" s="21">
        <v>1</v>
      </c>
      <c r="J327" s="8" t="s">
        <v>7801</v>
      </c>
      <c r="K327" s="23" t="str">
        <f>TEXT(J327,"YYYY")</f>
        <v>2005</v>
      </c>
      <c r="L327" s="23">
        <v>1</v>
      </c>
      <c r="S327" s="8" t="s">
        <v>114</v>
      </c>
    </row>
    <row r="328" spans="1:19">
      <c r="A328" s="21">
        <v>1</v>
      </c>
      <c r="J328" s="8" t="s">
        <v>7801</v>
      </c>
      <c r="K328" s="23" t="str">
        <f>TEXT(J328,"YYYY")</f>
        <v>2005</v>
      </c>
      <c r="L328" s="23">
        <v>1</v>
      </c>
      <c r="S328" s="8" t="s">
        <v>114</v>
      </c>
    </row>
    <row r="329" spans="1:19">
      <c r="A329" s="21">
        <v>2</v>
      </c>
      <c r="J329" s="8" t="s">
        <v>9208</v>
      </c>
      <c r="K329" s="23" t="str">
        <f>TEXT(J329,"YYYY")</f>
        <v>2005</v>
      </c>
      <c r="L329" s="23">
        <v>1</v>
      </c>
      <c r="S329" s="8" t="s">
        <v>65</v>
      </c>
    </row>
    <row r="330" spans="1:19">
      <c r="A330" s="21">
        <v>1</v>
      </c>
      <c r="J330" s="8" t="s">
        <v>9528</v>
      </c>
      <c r="K330" s="23" t="str">
        <f>TEXT(J330,"YYYY")</f>
        <v>2005</v>
      </c>
      <c r="L330" s="23">
        <v>1</v>
      </c>
      <c r="S330" s="8" t="s">
        <v>4089</v>
      </c>
    </row>
    <row r="331" spans="1:19">
      <c r="A331" s="21">
        <v>1</v>
      </c>
      <c r="J331" s="8" t="s">
        <v>9834</v>
      </c>
      <c r="K331" s="23" t="str">
        <f>TEXT(J331,"YYYY")</f>
        <v>2005</v>
      </c>
      <c r="L331" s="23">
        <v>1</v>
      </c>
      <c r="S331" s="8" t="s">
        <v>2161</v>
      </c>
    </row>
    <row r="332" spans="1:19">
      <c r="A332" s="21">
        <v>2</v>
      </c>
      <c r="J332" s="8" t="s">
        <v>10268</v>
      </c>
      <c r="K332" s="23" t="str">
        <f>TEXT(J332,"YYYY")</f>
        <v>2005</v>
      </c>
      <c r="L332" s="23">
        <v>1</v>
      </c>
      <c r="S332" s="8" t="s">
        <v>235</v>
      </c>
    </row>
    <row r="333" spans="1:19">
      <c r="A333" s="21">
        <v>1</v>
      </c>
      <c r="J333" s="8" t="s">
        <v>10406</v>
      </c>
      <c r="K333" s="23" t="str">
        <f>TEXT(J333,"YYYY")</f>
        <v>2005</v>
      </c>
      <c r="L333" s="23">
        <v>1</v>
      </c>
      <c r="S333" s="8" t="s">
        <v>5796</v>
      </c>
    </row>
    <row r="334" spans="1:19">
      <c r="A334" s="21">
        <v>1</v>
      </c>
      <c r="J334" s="8" t="s">
        <v>1899</v>
      </c>
      <c r="K334" s="23" t="str">
        <f>TEXT(J334,"YYYY")</f>
        <v>2005</v>
      </c>
      <c r="L334" s="23">
        <v>1</v>
      </c>
      <c r="S334" s="8" t="s">
        <v>105</v>
      </c>
    </row>
    <row r="335" spans="1:19">
      <c r="A335" s="21">
        <v>1</v>
      </c>
      <c r="J335" s="8" t="s">
        <v>6744</v>
      </c>
      <c r="K335" s="23" t="str">
        <f>TEXT(J335,"YYYY")</f>
        <v>2005</v>
      </c>
      <c r="L335" s="23">
        <v>1</v>
      </c>
      <c r="S335" s="8" t="s">
        <v>65</v>
      </c>
    </row>
    <row r="336" spans="1:19">
      <c r="A336" s="21">
        <v>1</v>
      </c>
      <c r="J336" s="8" t="s">
        <v>6244</v>
      </c>
      <c r="K336" s="23" t="str">
        <f>TEXT(J336,"YYYY")</f>
        <v>2005</v>
      </c>
      <c r="L336" s="23">
        <v>1</v>
      </c>
    </row>
    <row r="337" spans="1:19">
      <c r="A337" s="21">
        <v>2</v>
      </c>
      <c r="J337" s="8" t="s">
        <v>1899</v>
      </c>
      <c r="K337" s="23" t="str">
        <f>TEXT(J337,"YYYY")</f>
        <v>2005</v>
      </c>
      <c r="L337" s="23">
        <v>1</v>
      </c>
      <c r="S337" s="8" t="s">
        <v>7147</v>
      </c>
    </row>
    <row r="338" spans="1:19">
      <c r="A338" s="21">
        <v>2</v>
      </c>
      <c r="J338" s="8" t="s">
        <v>6744</v>
      </c>
      <c r="K338" s="23" t="str">
        <f>TEXT(J338,"YYYY")</f>
        <v>2005</v>
      </c>
      <c r="L338" s="23">
        <v>1</v>
      </c>
    </row>
    <row r="339" spans="1:19">
      <c r="A339" s="21">
        <v>2</v>
      </c>
      <c r="J339" s="8" t="s">
        <v>6694</v>
      </c>
      <c r="K339" s="23" t="str">
        <f>TEXT(J339,"YYYY")</f>
        <v>2005</v>
      </c>
      <c r="L339" s="23">
        <v>2</v>
      </c>
      <c r="S339" s="8" t="s">
        <v>417</v>
      </c>
    </row>
    <row r="340" spans="1:19">
      <c r="A340" s="21">
        <v>2</v>
      </c>
      <c r="J340" s="8" t="s">
        <v>11801</v>
      </c>
      <c r="K340" s="23" t="str">
        <f>TEXT(J340,"YYYY")</f>
        <v>2005</v>
      </c>
      <c r="L340" s="23">
        <v>2</v>
      </c>
      <c r="S340" s="8" t="s">
        <v>2015</v>
      </c>
    </row>
    <row r="341" spans="1:19">
      <c r="A341" s="21">
        <v>1</v>
      </c>
      <c r="J341" s="8" t="s">
        <v>1899</v>
      </c>
      <c r="K341" s="23" t="str">
        <f>TEXT(J341,"YYYY")</f>
        <v>2005</v>
      </c>
      <c r="L341" s="23">
        <v>2</v>
      </c>
      <c r="S341" s="8" t="s">
        <v>4093</v>
      </c>
    </row>
    <row r="342" spans="1:19">
      <c r="A342" s="21">
        <v>1</v>
      </c>
      <c r="J342" s="8" t="s">
        <v>3509</v>
      </c>
      <c r="K342" s="23" t="str">
        <f>TEXT(J342,"YYYY")</f>
        <v>2005</v>
      </c>
      <c r="L342" s="23">
        <v>2</v>
      </c>
      <c r="S342" s="8" t="s">
        <v>354</v>
      </c>
    </row>
    <row r="343" spans="1:19">
      <c r="A343" s="21">
        <v>2</v>
      </c>
      <c r="J343" s="8" t="s">
        <v>3537</v>
      </c>
      <c r="K343" s="23" t="str">
        <f>TEXT(J343,"YYYY")</f>
        <v>2005</v>
      </c>
      <c r="L343" s="23">
        <v>2</v>
      </c>
    </row>
    <row r="344" spans="1:19">
      <c r="A344" s="21">
        <v>2</v>
      </c>
      <c r="J344" s="8" t="s">
        <v>4090</v>
      </c>
      <c r="K344" s="23" t="str">
        <f>TEXT(J344,"YYYY")</f>
        <v>2005</v>
      </c>
      <c r="L344" s="23">
        <v>2</v>
      </c>
      <c r="S344" s="8" t="s">
        <v>105</v>
      </c>
    </row>
    <row r="345" spans="1:19">
      <c r="A345" s="21">
        <v>1</v>
      </c>
      <c r="J345" s="8" t="s">
        <v>5095</v>
      </c>
      <c r="K345" s="23" t="str">
        <f>TEXT(J345,"YYYY")</f>
        <v>2005</v>
      </c>
      <c r="L345" s="23">
        <v>2</v>
      </c>
      <c r="S345" s="8" t="s">
        <v>92</v>
      </c>
    </row>
    <row r="346" spans="1:19">
      <c r="A346" s="21">
        <v>2</v>
      </c>
      <c r="J346" s="8" t="s">
        <v>6147</v>
      </c>
      <c r="K346" s="23" t="str">
        <f>TEXT(J346,"YYYY")</f>
        <v>2005</v>
      </c>
      <c r="L346" s="23">
        <v>2</v>
      </c>
      <c r="S346" s="8" t="s">
        <v>377</v>
      </c>
    </row>
    <row r="347" spans="1:19">
      <c r="A347" s="21">
        <v>1</v>
      </c>
      <c r="J347" s="8" t="s">
        <v>6244</v>
      </c>
      <c r="K347" s="23" t="str">
        <f>TEXT(J347,"YYYY")</f>
        <v>2005</v>
      </c>
      <c r="L347" s="23">
        <v>2</v>
      </c>
      <c r="S347" s="8" t="s">
        <v>6329</v>
      </c>
    </row>
    <row r="348" spans="1:19">
      <c r="A348" s="21">
        <v>1</v>
      </c>
      <c r="J348" s="8" t="s">
        <v>1899</v>
      </c>
      <c r="K348" s="23" t="str">
        <f>TEXT(J348,"YYYY")</f>
        <v>2005</v>
      </c>
      <c r="L348" s="23">
        <v>2</v>
      </c>
      <c r="S348" s="8" t="s">
        <v>92</v>
      </c>
    </row>
    <row r="349" spans="1:19">
      <c r="A349" s="21">
        <v>1</v>
      </c>
      <c r="J349" s="8" t="s">
        <v>6482</v>
      </c>
      <c r="K349" s="23" t="str">
        <f>TEXT(J349,"YYYY")</f>
        <v>2005</v>
      </c>
      <c r="L349" s="23">
        <v>2</v>
      </c>
      <c r="S349" s="8" t="s">
        <v>226</v>
      </c>
    </row>
    <row r="350" spans="1:19">
      <c r="A350" s="21">
        <v>2</v>
      </c>
      <c r="J350" s="8" t="s">
        <v>6744</v>
      </c>
      <c r="K350" s="23" t="str">
        <f>TEXT(J350,"YYYY")</f>
        <v>2005</v>
      </c>
      <c r="L350" s="23">
        <v>2</v>
      </c>
      <c r="S350" s="8" t="s">
        <v>405</v>
      </c>
    </row>
    <row r="351" spans="1:19">
      <c r="A351" s="21">
        <v>2</v>
      </c>
      <c r="J351" s="8" t="s">
        <v>7249</v>
      </c>
      <c r="K351" s="23" t="str">
        <f>TEXT(J351,"YYYY")</f>
        <v>2005</v>
      </c>
      <c r="L351" s="23">
        <v>2</v>
      </c>
      <c r="S351" s="8" t="s">
        <v>3523</v>
      </c>
    </row>
    <row r="352" spans="1:19">
      <c r="A352" s="21">
        <v>2</v>
      </c>
      <c r="J352" s="8" t="s">
        <v>1899</v>
      </c>
      <c r="K352" s="23" t="str">
        <f>TEXT(J352,"YYYY")</f>
        <v>2005</v>
      </c>
      <c r="L352" s="23">
        <v>2</v>
      </c>
      <c r="S352" s="8" t="s">
        <v>114</v>
      </c>
    </row>
    <row r="353" spans="1:19">
      <c r="A353" s="21">
        <v>1</v>
      </c>
      <c r="J353" s="8" t="s">
        <v>1899</v>
      </c>
      <c r="K353" s="23" t="str">
        <f>TEXT(J353,"YYYY")</f>
        <v>2005</v>
      </c>
      <c r="L353" s="23">
        <v>2</v>
      </c>
      <c r="S353" s="8" t="s">
        <v>9904</v>
      </c>
    </row>
    <row r="354" spans="1:19">
      <c r="A354" s="21">
        <v>2</v>
      </c>
      <c r="J354" s="8" t="s">
        <v>8674</v>
      </c>
      <c r="K354" s="23" t="str">
        <f>TEXT(J354,"YYYY")</f>
        <v>2005</v>
      </c>
      <c r="L354" s="23">
        <v>2</v>
      </c>
      <c r="S354" s="8" t="s">
        <v>5352</v>
      </c>
    </row>
    <row r="355" spans="1:19">
      <c r="A355" s="21">
        <v>2</v>
      </c>
      <c r="J355" s="8" t="s">
        <v>4090</v>
      </c>
      <c r="K355" s="23" t="str">
        <f>TEXT(J355,"YYYY")</f>
        <v>2005</v>
      </c>
      <c r="L355" s="23">
        <v>2</v>
      </c>
      <c r="S355" s="8" t="s">
        <v>10523</v>
      </c>
    </row>
    <row r="356" spans="1:19">
      <c r="A356" s="21">
        <v>1</v>
      </c>
      <c r="J356" s="8" t="s">
        <v>9644</v>
      </c>
      <c r="K356" s="23" t="str">
        <f>TEXT(J356,"YYYY")</f>
        <v>2005</v>
      </c>
      <c r="L356" s="23">
        <v>2</v>
      </c>
      <c r="S356" s="8" t="s">
        <v>8830</v>
      </c>
    </row>
    <row r="357" spans="1:19">
      <c r="A357" s="21">
        <v>1</v>
      </c>
      <c r="J357" s="8" t="s">
        <v>1899</v>
      </c>
      <c r="K357" s="23" t="str">
        <f>TEXT(J357,"YYYY")</f>
        <v>2005</v>
      </c>
      <c r="L357" s="23">
        <v>2</v>
      </c>
      <c r="S357" s="8" t="s">
        <v>354</v>
      </c>
    </row>
    <row r="358" spans="1:19">
      <c r="A358" s="21">
        <v>1</v>
      </c>
      <c r="J358" s="8" t="s">
        <v>10560</v>
      </c>
      <c r="K358" s="23" t="str">
        <f>TEXT(J358,"YYYY")</f>
        <v>2005</v>
      </c>
      <c r="L358" s="23">
        <v>2</v>
      </c>
      <c r="S358" s="8" t="s">
        <v>65</v>
      </c>
    </row>
    <row r="359" spans="1:19">
      <c r="A359" s="21">
        <v>1</v>
      </c>
      <c r="J359" s="8" t="s">
        <v>10574</v>
      </c>
      <c r="K359" s="23" t="str">
        <f>TEXT(J359,"YYYY")</f>
        <v>2005</v>
      </c>
      <c r="L359" s="23">
        <v>2</v>
      </c>
      <c r="S359" s="8" t="s">
        <v>11861</v>
      </c>
    </row>
    <row r="360" spans="1:19">
      <c r="A360" s="21">
        <v>1</v>
      </c>
      <c r="J360" s="8" t="s">
        <v>11364</v>
      </c>
      <c r="K360" s="23" t="str">
        <f>TEXT(J360,"YYYY")</f>
        <v>2005</v>
      </c>
      <c r="L360" s="23">
        <v>2</v>
      </c>
    </row>
    <row r="361" spans="1:19">
      <c r="A361" s="21">
        <v>2</v>
      </c>
      <c r="J361" s="8" t="s">
        <v>1899</v>
      </c>
      <c r="K361" s="23" t="str">
        <f>TEXT(J361,"YYYY")</f>
        <v>2005</v>
      </c>
      <c r="L361" s="23">
        <v>2</v>
      </c>
      <c r="S361" s="8" t="s">
        <v>114</v>
      </c>
    </row>
    <row r="362" spans="1:19">
      <c r="A362" s="21">
        <v>1</v>
      </c>
      <c r="J362" s="8" t="s">
        <v>11872</v>
      </c>
      <c r="K362" s="23" t="str">
        <f>TEXT(J362,"YYYY")</f>
        <v>2005</v>
      </c>
      <c r="L362" s="23">
        <v>2</v>
      </c>
      <c r="S362" s="8" t="s">
        <v>65</v>
      </c>
    </row>
    <row r="363" spans="1:19">
      <c r="A363" s="21">
        <v>2</v>
      </c>
      <c r="J363" s="8" t="s">
        <v>8604</v>
      </c>
      <c r="K363" s="23" t="str">
        <f>TEXT(J363,"YYYY")</f>
        <v>2005</v>
      </c>
      <c r="L363" s="23">
        <v>2</v>
      </c>
      <c r="S363" s="8" t="s">
        <v>9904</v>
      </c>
    </row>
    <row r="364" spans="1:19">
      <c r="A364" s="21">
        <v>2</v>
      </c>
      <c r="J364" s="8" t="s">
        <v>1899</v>
      </c>
      <c r="K364" s="23" t="str">
        <f>TEXT(J364,"YYYY")</f>
        <v>2005</v>
      </c>
      <c r="L364" s="23">
        <v>2</v>
      </c>
      <c r="S364" s="8" t="s">
        <v>83</v>
      </c>
    </row>
    <row r="365" spans="1:19">
      <c r="A365" s="21">
        <v>2</v>
      </c>
      <c r="J365" s="8" t="s">
        <v>7273</v>
      </c>
      <c r="K365" s="23" t="str">
        <f>TEXT(J365,"YYYY")</f>
        <v>2005</v>
      </c>
      <c r="L365" s="23">
        <v>2</v>
      </c>
      <c r="S365" s="8" t="s">
        <v>235</v>
      </c>
    </row>
    <row r="366" spans="1:19">
      <c r="A366" s="21">
        <v>2</v>
      </c>
      <c r="J366" s="8" t="s">
        <v>8604</v>
      </c>
      <c r="K366" s="23" t="str">
        <f>TEXT(J366,"YYYY")</f>
        <v>2005</v>
      </c>
      <c r="L366" s="23">
        <v>2</v>
      </c>
      <c r="S366" s="8" t="s">
        <v>5131</v>
      </c>
    </row>
    <row r="367" spans="1:19">
      <c r="A367" s="21">
        <v>2</v>
      </c>
      <c r="J367" s="8" t="s">
        <v>10046</v>
      </c>
      <c r="K367" s="23" t="str">
        <f>TEXT(J367,"YYYY")</f>
        <v>2005</v>
      </c>
      <c r="L367" s="23">
        <v>2</v>
      </c>
      <c r="S367" s="8" t="s">
        <v>8408</v>
      </c>
    </row>
    <row r="368" spans="1:19">
      <c r="A368" s="21">
        <v>1</v>
      </c>
      <c r="I368">
        <f>COUNTA(K368:K417)</f>
        <v>50</v>
      </c>
      <c r="J368" s="30" t="s">
        <v>4387</v>
      </c>
      <c r="K368" s="31" t="str">
        <f>TEXT(J368,"YYYY")</f>
        <v>2006</v>
      </c>
      <c r="L368" s="31">
        <v>1</v>
      </c>
      <c r="S368" s="8" t="s">
        <v>65</v>
      </c>
    </row>
    <row r="369" spans="1:19">
      <c r="A369" s="21">
        <v>2</v>
      </c>
      <c r="I369">
        <f>COUNTA(L368:L388)</f>
        <v>21</v>
      </c>
      <c r="J369" s="30" t="s">
        <v>4553</v>
      </c>
      <c r="K369" s="31" t="str">
        <f>TEXT(J369,"YYYY")</f>
        <v>2006</v>
      </c>
      <c r="L369" s="31">
        <v>1</v>
      </c>
      <c r="S369" s="8" t="s">
        <v>1964</v>
      </c>
    </row>
    <row r="370" spans="1:19">
      <c r="A370" s="21">
        <v>2</v>
      </c>
      <c r="I370">
        <v>29</v>
      </c>
      <c r="J370" s="30" t="s">
        <v>7518</v>
      </c>
      <c r="K370" s="31" t="str">
        <f>TEXT(J370,"YYYY")</f>
        <v>2006</v>
      </c>
      <c r="L370" s="31">
        <v>1</v>
      </c>
      <c r="S370" s="8" t="s">
        <v>4552</v>
      </c>
    </row>
    <row r="371" spans="1:19">
      <c r="A371" s="21">
        <v>2</v>
      </c>
      <c r="J371" s="30" t="s">
        <v>9545</v>
      </c>
      <c r="K371" s="31" t="str">
        <f>TEXT(J371,"YYYY")</f>
        <v>2006</v>
      </c>
      <c r="L371" s="31">
        <v>1</v>
      </c>
      <c r="S371" s="8" t="s">
        <v>92</v>
      </c>
    </row>
    <row r="372" spans="1:19">
      <c r="A372" s="21">
        <v>2</v>
      </c>
      <c r="J372" s="30" t="s">
        <v>9797</v>
      </c>
      <c r="K372" s="31" t="str">
        <f>TEXT(J372,"YYYY")</f>
        <v>2006</v>
      </c>
      <c r="L372" s="31">
        <v>1</v>
      </c>
      <c r="S372" s="8" t="s">
        <v>3261</v>
      </c>
    </row>
    <row r="373" spans="1:19">
      <c r="A373" s="21">
        <v>2</v>
      </c>
      <c r="J373" s="30" t="s">
        <v>5654</v>
      </c>
      <c r="K373" s="31" t="str">
        <f>TEXT(J373,"YYYY")</f>
        <v>2006</v>
      </c>
      <c r="L373" s="31">
        <v>1</v>
      </c>
      <c r="S373" s="8" t="s">
        <v>8898</v>
      </c>
    </row>
    <row r="374" spans="1:19">
      <c r="A374" s="21">
        <v>2</v>
      </c>
      <c r="J374" s="30" t="s">
        <v>6741</v>
      </c>
      <c r="K374" s="31" t="str">
        <f>TEXT(J374,"YYYY")</f>
        <v>2006</v>
      </c>
      <c r="L374" s="31">
        <v>1</v>
      </c>
      <c r="S374" s="8" t="s">
        <v>2566</v>
      </c>
    </row>
    <row r="375" spans="1:19">
      <c r="A375" s="21">
        <v>1</v>
      </c>
      <c r="J375" s="30" t="s">
        <v>2079</v>
      </c>
      <c r="K375" s="31" t="str">
        <f>TEXT(J375,"YYYY")</f>
        <v>2006</v>
      </c>
      <c r="L375" s="31">
        <v>1</v>
      </c>
      <c r="S375" s="8" t="s">
        <v>65</v>
      </c>
    </row>
    <row r="376" spans="1:19">
      <c r="A376" s="21">
        <v>1</v>
      </c>
      <c r="J376" s="30" t="s">
        <v>7266</v>
      </c>
      <c r="K376" s="31" t="str">
        <f>TEXT(J376,"YYYY")</f>
        <v>2006</v>
      </c>
      <c r="L376" s="31">
        <v>1</v>
      </c>
    </row>
    <row r="377" spans="1:19">
      <c r="A377" s="21">
        <v>1</v>
      </c>
      <c r="J377" s="30" t="s">
        <v>2079</v>
      </c>
      <c r="K377" s="31" t="str">
        <f>TEXT(J377,"YYYY")</f>
        <v>2006</v>
      </c>
      <c r="L377" s="31">
        <v>1</v>
      </c>
      <c r="S377" s="8" t="s">
        <v>114</v>
      </c>
    </row>
    <row r="378" spans="1:19">
      <c r="A378" s="21">
        <v>2</v>
      </c>
      <c r="J378" s="30" t="s">
        <v>7266</v>
      </c>
      <c r="K378" s="31" t="str">
        <f>TEXT(J378,"YYYY")</f>
        <v>2006</v>
      </c>
      <c r="L378" s="31">
        <v>1</v>
      </c>
      <c r="S378" s="8" t="s">
        <v>2078</v>
      </c>
    </row>
    <row r="379" spans="1:19">
      <c r="A379" s="21">
        <v>2</v>
      </c>
      <c r="J379" s="30" t="s">
        <v>2079</v>
      </c>
      <c r="K379" s="31" t="str">
        <f>TEXT(J379,"YYYY")</f>
        <v>2006</v>
      </c>
      <c r="L379" s="31">
        <v>1</v>
      </c>
      <c r="S379" s="8" t="s">
        <v>105</v>
      </c>
    </row>
    <row r="380" spans="1:19">
      <c r="A380" s="21">
        <v>1</v>
      </c>
      <c r="J380" s="30" t="s">
        <v>2481</v>
      </c>
      <c r="K380" s="31" t="str">
        <f>TEXT(J380,"YYYY")</f>
        <v>2006</v>
      </c>
      <c r="L380" s="31">
        <v>1</v>
      </c>
      <c r="S380" s="8" t="s">
        <v>4085</v>
      </c>
    </row>
    <row r="381" spans="1:19">
      <c r="A381" s="21">
        <v>2</v>
      </c>
      <c r="J381" s="30" t="s">
        <v>2079</v>
      </c>
      <c r="K381" s="31" t="str">
        <f>TEXT(J381,"YYYY")</f>
        <v>2006</v>
      </c>
      <c r="L381" s="31">
        <v>1</v>
      </c>
      <c r="S381" s="8" t="s">
        <v>65</v>
      </c>
    </row>
    <row r="382" spans="1:19">
      <c r="A382" s="21">
        <v>1</v>
      </c>
      <c r="J382" s="30" t="s">
        <v>8857</v>
      </c>
      <c r="K382" s="31" t="str">
        <f>TEXT(J382,"YYYY")</f>
        <v>2006</v>
      </c>
      <c r="L382" s="31">
        <v>1</v>
      </c>
      <c r="S382" s="8" t="s">
        <v>557</v>
      </c>
    </row>
    <row r="383" spans="1:19">
      <c r="A383" s="21">
        <v>2</v>
      </c>
      <c r="J383" s="30" t="s">
        <v>4086</v>
      </c>
      <c r="K383" s="31" t="str">
        <f>TEXT(J383,"YYYY")</f>
        <v>2006</v>
      </c>
      <c r="L383" s="31">
        <v>1</v>
      </c>
    </row>
    <row r="384" spans="1:19">
      <c r="A384" s="21">
        <v>1</v>
      </c>
      <c r="J384" s="30" t="s">
        <v>4086</v>
      </c>
      <c r="K384" s="31" t="str">
        <f>TEXT(J384,"YYYY")</f>
        <v>2006</v>
      </c>
      <c r="L384" s="31">
        <v>1</v>
      </c>
      <c r="S384" s="8" t="s">
        <v>940</v>
      </c>
    </row>
    <row r="385" spans="1:19">
      <c r="A385" s="21">
        <v>2</v>
      </c>
      <c r="J385" s="30" t="s">
        <v>4086</v>
      </c>
      <c r="K385" s="31" t="str">
        <f>TEXT(J385,"YYYY")</f>
        <v>2006</v>
      </c>
      <c r="L385" s="31">
        <v>1</v>
      </c>
      <c r="S385" s="8" t="s">
        <v>235</v>
      </c>
    </row>
    <row r="386" spans="1:19">
      <c r="A386" s="21">
        <v>2</v>
      </c>
      <c r="J386" s="30" t="s">
        <v>10212</v>
      </c>
      <c r="K386" s="31" t="str">
        <f>TEXT(J386,"YYYY")</f>
        <v>2006</v>
      </c>
      <c r="L386" s="31">
        <v>1</v>
      </c>
      <c r="S386" s="8" t="s">
        <v>65</v>
      </c>
    </row>
    <row r="387" spans="1:19">
      <c r="A387" s="21">
        <v>2</v>
      </c>
      <c r="J387" s="30" t="s">
        <v>7236</v>
      </c>
      <c r="K387" s="31" t="str">
        <f>TEXT(J387,"YYYY")</f>
        <v>2006</v>
      </c>
      <c r="L387" s="31">
        <v>1</v>
      </c>
      <c r="S387" s="8" t="s">
        <v>940</v>
      </c>
    </row>
    <row r="388" spans="1:19">
      <c r="A388" s="21">
        <v>2</v>
      </c>
      <c r="J388" s="30" t="s">
        <v>7266</v>
      </c>
      <c r="K388" s="31" t="str">
        <f>TEXT(J388,"YYYY")</f>
        <v>2006</v>
      </c>
      <c r="L388" s="31">
        <v>1</v>
      </c>
      <c r="S388" s="8" t="s">
        <v>65</v>
      </c>
    </row>
    <row r="389" spans="1:19">
      <c r="A389" s="21">
        <v>2</v>
      </c>
      <c r="J389" s="30" t="s">
        <v>5628</v>
      </c>
      <c r="K389" s="31" t="str">
        <f>TEXT(J389,"YYYY")</f>
        <v>2006</v>
      </c>
      <c r="L389" s="31">
        <v>2</v>
      </c>
      <c r="S389" s="8" t="s">
        <v>354</v>
      </c>
    </row>
    <row r="390" spans="1:19">
      <c r="A390" s="21">
        <v>2</v>
      </c>
      <c r="J390" s="30" t="s">
        <v>8899</v>
      </c>
      <c r="K390" s="31" t="str">
        <f>TEXT(J390,"YYYY")</f>
        <v>2006</v>
      </c>
      <c r="L390" s="31">
        <v>2</v>
      </c>
      <c r="S390" s="8" t="s">
        <v>65</v>
      </c>
    </row>
    <row r="391" spans="1:19">
      <c r="A391" s="21">
        <v>2</v>
      </c>
      <c r="J391" s="30" t="s">
        <v>11382</v>
      </c>
      <c r="K391" s="31" t="str">
        <f>TEXT(J391,"YYYY")</f>
        <v>2006</v>
      </c>
      <c r="L391" s="31">
        <v>2</v>
      </c>
    </row>
    <row r="392" spans="1:19">
      <c r="A392" s="21">
        <v>2</v>
      </c>
      <c r="J392" s="30" t="s">
        <v>370</v>
      </c>
      <c r="K392" s="31" t="str">
        <f>TEXT(J392,"YYYY")</f>
        <v>2006</v>
      </c>
      <c r="L392" s="31">
        <v>2</v>
      </c>
      <c r="S392" s="8" t="s">
        <v>5796</v>
      </c>
    </row>
    <row r="393" spans="1:19">
      <c r="A393" s="21">
        <v>2</v>
      </c>
      <c r="J393" s="30" t="s">
        <v>2079</v>
      </c>
      <c r="K393" s="31" t="str">
        <f>TEXT(J393,"YYYY")</f>
        <v>2006</v>
      </c>
      <c r="L393" s="31">
        <v>2</v>
      </c>
      <c r="S393" s="8" t="s">
        <v>226</v>
      </c>
    </row>
    <row r="394" spans="1:19">
      <c r="A394" s="21">
        <v>1</v>
      </c>
      <c r="J394" s="30" t="s">
        <v>2481</v>
      </c>
      <c r="K394" s="31" t="str">
        <f>TEXT(J394,"YYYY")</f>
        <v>2006</v>
      </c>
      <c r="L394" s="31">
        <v>2</v>
      </c>
      <c r="S394" s="8" t="s">
        <v>65</v>
      </c>
    </row>
    <row r="395" spans="1:19">
      <c r="A395" s="21">
        <v>2</v>
      </c>
      <c r="J395" s="30" t="s">
        <v>4086</v>
      </c>
      <c r="K395" s="31" t="str">
        <f>TEXT(J395,"YYYY")</f>
        <v>2006</v>
      </c>
      <c r="L395" s="31">
        <v>2</v>
      </c>
      <c r="S395" s="8" t="s">
        <v>405</v>
      </c>
    </row>
    <row r="396" spans="1:19">
      <c r="A396" s="21">
        <v>1</v>
      </c>
      <c r="J396" s="30" t="s">
        <v>4110</v>
      </c>
      <c r="K396" s="31" t="str">
        <f>TEXT(J396,"YYYY")</f>
        <v>2006</v>
      </c>
      <c r="L396" s="31">
        <v>2</v>
      </c>
    </row>
    <row r="397" spans="1:19">
      <c r="A397" s="21">
        <v>2</v>
      </c>
      <c r="J397" s="30" t="s">
        <v>4387</v>
      </c>
      <c r="K397" s="31" t="str">
        <f>TEXT(J397,"YYYY")</f>
        <v>2006</v>
      </c>
      <c r="L397" s="31">
        <v>2</v>
      </c>
      <c r="S397" s="8" t="s">
        <v>65</v>
      </c>
    </row>
    <row r="398" spans="1:19">
      <c r="A398" s="21">
        <v>2</v>
      </c>
      <c r="J398" s="30" t="s">
        <v>4650</v>
      </c>
      <c r="K398" s="31" t="str">
        <f>TEXT(J398,"YYYY")</f>
        <v>2006</v>
      </c>
      <c r="L398" s="31">
        <v>2</v>
      </c>
    </row>
    <row r="399" spans="1:19">
      <c r="A399" s="21">
        <v>2</v>
      </c>
      <c r="J399" s="30" t="s">
        <v>2079</v>
      </c>
      <c r="K399" s="31" t="str">
        <f>TEXT(J399,"YYYY")</f>
        <v>2006</v>
      </c>
      <c r="L399" s="31">
        <v>2</v>
      </c>
      <c r="S399" s="8" t="s">
        <v>226</v>
      </c>
    </row>
    <row r="400" spans="1:19">
      <c r="A400" s="21">
        <v>1</v>
      </c>
      <c r="J400" s="30" t="s">
        <v>6534</v>
      </c>
      <c r="K400" s="31" t="str">
        <f>TEXT(J400,"YYYY")</f>
        <v>2006</v>
      </c>
      <c r="L400" s="31">
        <v>2</v>
      </c>
    </row>
    <row r="401" spans="1:19">
      <c r="A401" s="21">
        <v>2</v>
      </c>
      <c r="J401" s="30" t="s">
        <v>6541</v>
      </c>
      <c r="K401" s="31" t="str">
        <f>TEXT(J401,"YYYY")</f>
        <v>2006</v>
      </c>
      <c r="L401" s="31">
        <v>2</v>
      </c>
      <c r="S401" s="8" t="s">
        <v>9807</v>
      </c>
    </row>
    <row r="402" spans="1:19">
      <c r="A402" s="21">
        <v>1</v>
      </c>
      <c r="J402" s="30" t="s">
        <v>6682</v>
      </c>
      <c r="K402" s="31" t="str">
        <f>TEXT(J402,"YYYY")</f>
        <v>2006</v>
      </c>
      <c r="L402" s="31">
        <v>2</v>
      </c>
      <c r="S402" s="8" t="s">
        <v>4368</v>
      </c>
    </row>
    <row r="403" spans="1:19">
      <c r="A403" s="21">
        <v>2</v>
      </c>
      <c r="J403" s="30" t="s">
        <v>2079</v>
      </c>
      <c r="K403" s="31" t="str">
        <f>TEXT(J403,"YYYY")</f>
        <v>2006</v>
      </c>
      <c r="L403" s="31">
        <v>2</v>
      </c>
      <c r="S403" s="8" t="s">
        <v>405</v>
      </c>
    </row>
    <row r="404" spans="1:19">
      <c r="A404" s="21">
        <v>2</v>
      </c>
      <c r="J404" s="30" t="s">
        <v>2079</v>
      </c>
      <c r="K404" s="31" t="str">
        <f>TEXT(J404,"YYYY")</f>
        <v>2006</v>
      </c>
      <c r="L404" s="31">
        <v>2</v>
      </c>
      <c r="S404" s="8" t="s">
        <v>5511</v>
      </c>
    </row>
    <row r="405" spans="1:19">
      <c r="A405" s="21">
        <v>2</v>
      </c>
      <c r="J405" s="30" t="s">
        <v>8899</v>
      </c>
      <c r="K405" s="31" t="str">
        <f>TEXT(J405,"YYYY")</f>
        <v>2006</v>
      </c>
      <c r="L405" s="31">
        <v>2</v>
      </c>
      <c r="S405" s="8" t="s">
        <v>354</v>
      </c>
    </row>
    <row r="406" spans="1:19">
      <c r="A406" s="21">
        <v>1</v>
      </c>
      <c r="J406" s="30" t="s">
        <v>11060</v>
      </c>
      <c r="K406" s="31" t="str">
        <f>TEXT(J406,"YYYY")</f>
        <v>2006</v>
      </c>
      <c r="L406" s="31">
        <v>2</v>
      </c>
      <c r="S406" s="8" t="s">
        <v>92</v>
      </c>
    </row>
    <row r="407" spans="1:19">
      <c r="A407" s="21">
        <v>2</v>
      </c>
      <c r="J407" s="30" t="s">
        <v>11090</v>
      </c>
      <c r="K407" s="31" t="str">
        <f>TEXT(J407,"YYYY")</f>
        <v>2006</v>
      </c>
      <c r="L407" s="31">
        <v>2</v>
      </c>
      <c r="S407" s="8" t="s">
        <v>1051</v>
      </c>
    </row>
    <row r="408" spans="1:19">
      <c r="A408" s="21">
        <v>1</v>
      </c>
      <c r="J408" s="30" t="s">
        <v>11223</v>
      </c>
      <c r="K408" s="31" t="str">
        <f>TEXT(J408,"YYYY")</f>
        <v>2006</v>
      </c>
      <c r="L408" s="31">
        <v>2</v>
      </c>
      <c r="S408" s="8" t="s">
        <v>417</v>
      </c>
    </row>
    <row r="409" spans="1:19">
      <c r="A409" s="21">
        <v>1</v>
      </c>
      <c r="J409" s="30" t="s">
        <v>2079</v>
      </c>
      <c r="K409" s="31" t="str">
        <f>TEXT(J409,"YYYY")</f>
        <v>2006</v>
      </c>
      <c r="L409" s="31">
        <v>2</v>
      </c>
    </row>
    <row r="410" spans="1:19">
      <c r="A410" s="21">
        <v>1</v>
      </c>
      <c r="J410" s="30" t="s">
        <v>11605</v>
      </c>
      <c r="K410" s="31" t="str">
        <f>TEXT(J410,"YYYY")</f>
        <v>2006</v>
      </c>
      <c r="L410" s="31">
        <v>2</v>
      </c>
      <c r="S410" s="8" t="s">
        <v>2410</v>
      </c>
    </row>
    <row r="411" spans="1:19">
      <c r="A411" s="21">
        <v>1</v>
      </c>
      <c r="J411" s="30" t="s">
        <v>12393</v>
      </c>
      <c r="K411" s="31" t="str">
        <f>TEXT(J411,"YYYY")</f>
        <v>2006</v>
      </c>
      <c r="L411" s="31">
        <v>2</v>
      </c>
      <c r="S411" s="8" t="s">
        <v>3523</v>
      </c>
    </row>
    <row r="412" spans="1:19">
      <c r="A412" s="21">
        <v>1</v>
      </c>
      <c r="J412" s="30" t="s">
        <v>370</v>
      </c>
      <c r="K412" s="31" t="str">
        <f>TEXT(J412,"YYYY")</f>
        <v>2006</v>
      </c>
      <c r="L412" s="31">
        <v>2</v>
      </c>
    </row>
    <row r="413" spans="1:19">
      <c r="A413" s="21">
        <v>1</v>
      </c>
      <c r="J413" s="30" t="s">
        <v>7229</v>
      </c>
      <c r="K413" s="31" t="str">
        <f>TEXT(J413,"YYYY")</f>
        <v>2006</v>
      </c>
      <c r="L413" s="31">
        <v>2</v>
      </c>
    </row>
    <row r="414" spans="1:19">
      <c r="A414" s="21">
        <v>1</v>
      </c>
      <c r="J414" s="30" t="s">
        <v>7266</v>
      </c>
      <c r="K414" s="31" t="str">
        <f>TEXT(J414,"YYYY")</f>
        <v>2006</v>
      </c>
      <c r="L414" s="31">
        <v>2</v>
      </c>
      <c r="S414" s="8" t="s">
        <v>65</v>
      </c>
    </row>
    <row r="415" spans="1:19">
      <c r="A415" s="21">
        <v>1</v>
      </c>
      <c r="J415" s="30" t="s">
        <v>2481</v>
      </c>
      <c r="K415" s="31" t="str">
        <f>TEXT(J415,"YYYY")</f>
        <v>2006</v>
      </c>
      <c r="L415" s="31">
        <v>2</v>
      </c>
      <c r="S415" s="8" t="s">
        <v>92</v>
      </c>
    </row>
    <row r="416" spans="1:19">
      <c r="A416" s="21">
        <v>1</v>
      </c>
      <c r="J416" s="30" t="s">
        <v>10084</v>
      </c>
      <c r="K416" s="31" t="str">
        <f>TEXT(J416,"YYYY")</f>
        <v>2006</v>
      </c>
      <c r="L416" s="31">
        <v>2</v>
      </c>
      <c r="S416" s="8" t="s">
        <v>2015</v>
      </c>
    </row>
    <row r="417" spans="1:19">
      <c r="A417" s="21">
        <v>1</v>
      </c>
      <c r="J417" s="30" t="s">
        <v>10135</v>
      </c>
      <c r="K417" s="31" t="str">
        <f>TEXT(J417,"YYYY")</f>
        <v>2006</v>
      </c>
      <c r="L417" s="31">
        <v>2</v>
      </c>
      <c r="S417" s="8" t="s">
        <v>65</v>
      </c>
    </row>
    <row r="418" spans="1:19">
      <c r="A418" s="21">
        <v>2</v>
      </c>
      <c r="I418">
        <f>COUNTA(K418:K489)</f>
        <v>72</v>
      </c>
      <c r="J418" s="8" t="s">
        <v>1918</v>
      </c>
      <c r="K418" s="23" t="str">
        <f>TEXT(J418,"YYYY")</f>
        <v>2007</v>
      </c>
      <c r="L418" s="23">
        <v>1</v>
      </c>
      <c r="S418" s="8" t="s">
        <v>526</v>
      </c>
    </row>
    <row r="419" spans="1:19">
      <c r="A419" s="21">
        <v>2</v>
      </c>
      <c r="I419">
        <f>COUNTA(L418:L456)</f>
        <v>39</v>
      </c>
      <c r="J419" s="8" t="s">
        <v>1918</v>
      </c>
      <c r="K419" s="23" t="str">
        <f>TEXT(J419,"YYYY")</f>
        <v>2007</v>
      </c>
      <c r="L419" s="23">
        <v>1</v>
      </c>
      <c r="S419" s="8" t="s">
        <v>2440</v>
      </c>
    </row>
    <row r="420" spans="1:19">
      <c r="A420" s="21">
        <v>2</v>
      </c>
      <c r="I420">
        <f>72-39</f>
        <v>33</v>
      </c>
      <c r="J420" s="8" t="s">
        <v>5659</v>
      </c>
      <c r="K420" s="23" t="str">
        <f>TEXT(J420,"YYYY")</f>
        <v>2007</v>
      </c>
      <c r="L420" s="23">
        <v>1</v>
      </c>
      <c r="S420" s="8" t="s">
        <v>114</v>
      </c>
    </row>
    <row r="421" spans="1:19">
      <c r="A421" s="21">
        <v>2</v>
      </c>
      <c r="J421" s="8" t="s">
        <v>1918</v>
      </c>
      <c r="K421" s="23" t="str">
        <f>TEXT(J421,"YYYY")</f>
        <v>2007</v>
      </c>
      <c r="L421" s="23">
        <v>1</v>
      </c>
      <c r="S421" s="8" t="s">
        <v>2161</v>
      </c>
    </row>
    <row r="422" spans="1:19">
      <c r="A422" s="21">
        <v>2</v>
      </c>
      <c r="J422" s="8" t="s">
        <v>1918</v>
      </c>
      <c r="K422" s="23" t="str">
        <f>TEXT(J422,"YYYY")</f>
        <v>2007</v>
      </c>
      <c r="L422" s="23">
        <v>1</v>
      </c>
      <c r="S422" s="8" t="s">
        <v>92</v>
      </c>
    </row>
    <row r="423" spans="1:19">
      <c r="A423" s="21">
        <v>2</v>
      </c>
      <c r="J423" s="8" t="s">
        <v>1918</v>
      </c>
      <c r="K423" s="23" t="str">
        <f>TEXT(J423,"YYYY")</f>
        <v>2007</v>
      </c>
      <c r="L423" s="23">
        <v>1</v>
      </c>
    </row>
    <row r="424" spans="1:19">
      <c r="A424" s="21">
        <v>1</v>
      </c>
      <c r="J424" s="8" t="s">
        <v>1918</v>
      </c>
      <c r="K424" s="23" t="str">
        <f>TEXT(J424,"YYYY")</f>
        <v>2007</v>
      </c>
      <c r="L424" s="23">
        <v>1</v>
      </c>
      <c r="S424" s="8" t="s">
        <v>354</v>
      </c>
    </row>
    <row r="425" spans="1:19">
      <c r="A425" s="21">
        <v>2</v>
      </c>
      <c r="J425" s="8" t="s">
        <v>12048</v>
      </c>
      <c r="K425" s="23" t="str">
        <f>TEXT(J425,"YYYY")</f>
        <v>2007</v>
      </c>
      <c r="L425" s="23">
        <v>1</v>
      </c>
      <c r="S425" s="8" t="s">
        <v>6135</v>
      </c>
    </row>
    <row r="426" spans="1:19">
      <c r="A426" s="21">
        <v>1</v>
      </c>
      <c r="J426" s="8" t="s">
        <v>12138</v>
      </c>
      <c r="K426" s="23" t="str">
        <f>TEXT(J426,"YYYY")</f>
        <v>2007</v>
      </c>
      <c r="L426" s="23">
        <v>1</v>
      </c>
      <c r="S426" s="8" t="s">
        <v>83</v>
      </c>
    </row>
    <row r="427" spans="1:19">
      <c r="A427" s="21">
        <v>2</v>
      </c>
      <c r="J427" s="8" t="s">
        <v>671</v>
      </c>
      <c r="K427" s="23" t="str">
        <f>TEXT(J427,"YYYY")</f>
        <v>2007</v>
      </c>
      <c r="L427" s="23">
        <v>1</v>
      </c>
      <c r="S427" s="8" t="s">
        <v>9904</v>
      </c>
    </row>
    <row r="428" spans="1:19">
      <c r="A428" s="21">
        <v>2</v>
      </c>
      <c r="J428" s="8" t="s">
        <v>1918</v>
      </c>
      <c r="K428" s="23" t="str">
        <f>TEXT(J428,"YYYY")</f>
        <v>2007</v>
      </c>
      <c r="L428" s="23">
        <v>1</v>
      </c>
      <c r="S428" s="8" t="s">
        <v>92</v>
      </c>
    </row>
    <row r="429" spans="1:19">
      <c r="A429" s="21">
        <v>1</v>
      </c>
      <c r="J429" s="8" t="s">
        <v>1918</v>
      </c>
      <c r="K429" s="23" t="str">
        <f>TEXT(J429,"YYYY")</f>
        <v>2007</v>
      </c>
      <c r="L429" s="23">
        <v>1</v>
      </c>
      <c r="S429" s="8" t="s">
        <v>105</v>
      </c>
    </row>
    <row r="430" spans="1:19">
      <c r="A430" s="21">
        <v>2</v>
      </c>
      <c r="J430" s="8" t="s">
        <v>1918</v>
      </c>
      <c r="K430" s="23" t="str">
        <f>TEXT(J430,"YYYY")</f>
        <v>2007</v>
      </c>
      <c r="L430" s="23">
        <v>1</v>
      </c>
      <c r="S430" s="8" t="s">
        <v>311</v>
      </c>
    </row>
    <row r="431" spans="1:19">
      <c r="A431" s="21">
        <v>2</v>
      </c>
      <c r="J431" s="8" t="s">
        <v>4414</v>
      </c>
      <c r="K431" s="23" t="str">
        <f>TEXT(J431,"YYYY")</f>
        <v>2007</v>
      </c>
      <c r="L431" s="23">
        <v>1</v>
      </c>
      <c r="S431" s="8" t="s">
        <v>65</v>
      </c>
    </row>
    <row r="432" spans="1:19">
      <c r="A432" s="21">
        <v>2</v>
      </c>
      <c r="J432" s="8" t="s">
        <v>1918</v>
      </c>
      <c r="K432" s="23" t="str">
        <f>TEXT(J432,"YYYY")</f>
        <v>2007</v>
      </c>
      <c r="L432" s="23">
        <v>1</v>
      </c>
      <c r="S432" s="8" t="s">
        <v>114</v>
      </c>
    </row>
    <row r="433" spans="1:19">
      <c r="A433" s="21">
        <v>1</v>
      </c>
      <c r="J433" s="8" t="s">
        <v>1918</v>
      </c>
      <c r="K433" s="23" t="str">
        <f>TEXT(J433,"YYYY")</f>
        <v>2007</v>
      </c>
      <c r="L433" s="23">
        <v>1</v>
      </c>
      <c r="S433" s="8" t="s">
        <v>65</v>
      </c>
    </row>
    <row r="434" spans="1:19">
      <c r="A434" s="21">
        <v>2</v>
      </c>
      <c r="J434" s="8" t="s">
        <v>1918</v>
      </c>
      <c r="K434" s="23" t="str">
        <f>TEXT(J434,"YYYY")</f>
        <v>2007</v>
      </c>
      <c r="L434" s="23">
        <v>1</v>
      </c>
      <c r="S434" s="8" t="s">
        <v>226</v>
      </c>
    </row>
    <row r="435" spans="1:19">
      <c r="A435" s="21">
        <v>2</v>
      </c>
      <c r="J435" s="8" t="s">
        <v>5152</v>
      </c>
      <c r="K435" s="23" t="str">
        <f>TEXT(J435,"YYYY")</f>
        <v>2007</v>
      </c>
      <c r="L435" s="23">
        <v>1</v>
      </c>
      <c r="S435" s="8" t="s">
        <v>65</v>
      </c>
    </row>
    <row r="436" spans="1:19">
      <c r="A436" s="21">
        <v>1</v>
      </c>
      <c r="J436" s="8" t="s">
        <v>1918</v>
      </c>
      <c r="K436" s="23" t="str">
        <f>TEXT(J436,"YYYY")</f>
        <v>2007</v>
      </c>
      <c r="L436" s="23">
        <v>1</v>
      </c>
      <c r="S436" s="8" t="s">
        <v>4368</v>
      </c>
    </row>
    <row r="437" spans="1:19">
      <c r="A437" s="21">
        <v>2</v>
      </c>
      <c r="J437" s="8" t="s">
        <v>1918</v>
      </c>
      <c r="K437" s="23" t="str">
        <f>TEXT(J437,"YYYY")</f>
        <v>2007</v>
      </c>
      <c r="L437" s="23">
        <v>1</v>
      </c>
    </row>
    <row r="438" spans="1:19">
      <c r="A438" s="21">
        <v>1</v>
      </c>
      <c r="J438" s="8" t="s">
        <v>6809</v>
      </c>
      <c r="K438" s="23" t="str">
        <f>TEXT(J438,"YYYY")</f>
        <v>2007</v>
      </c>
      <c r="L438" s="23">
        <v>1</v>
      </c>
      <c r="S438" s="8" t="s">
        <v>65</v>
      </c>
    </row>
    <row r="439" spans="1:19">
      <c r="A439" s="21">
        <v>1</v>
      </c>
      <c r="J439" s="8" t="s">
        <v>7024</v>
      </c>
      <c r="K439" s="23" t="str">
        <f>TEXT(J439,"YYYY")</f>
        <v>2007</v>
      </c>
      <c r="L439" s="23">
        <v>1</v>
      </c>
      <c r="S439" s="8" t="s">
        <v>940</v>
      </c>
    </row>
    <row r="440" spans="1:19">
      <c r="A440" s="21">
        <v>2</v>
      </c>
      <c r="J440" s="8" t="s">
        <v>7099</v>
      </c>
      <c r="K440" s="23" t="str">
        <f>TEXT(J440,"YYYY")</f>
        <v>2007</v>
      </c>
      <c r="L440" s="23">
        <v>1</v>
      </c>
      <c r="S440" s="8" t="s">
        <v>4821</v>
      </c>
    </row>
    <row r="441" spans="1:19">
      <c r="A441" s="21">
        <v>2</v>
      </c>
      <c r="J441" s="8" t="s">
        <v>7295</v>
      </c>
      <c r="K441" s="23" t="str">
        <f>TEXT(J441,"YYYY")</f>
        <v>2007</v>
      </c>
      <c r="L441" s="23">
        <v>1</v>
      </c>
    </row>
    <row r="442" spans="1:19">
      <c r="A442" s="21">
        <v>2</v>
      </c>
      <c r="J442" s="8" t="s">
        <v>9178</v>
      </c>
      <c r="K442" s="23" t="str">
        <f>TEXT(J442,"YYYY")</f>
        <v>2007</v>
      </c>
      <c r="L442" s="23">
        <v>1</v>
      </c>
      <c r="S442" s="8" t="s">
        <v>226</v>
      </c>
    </row>
    <row r="443" spans="1:19">
      <c r="A443" s="21">
        <v>1</v>
      </c>
      <c r="J443" s="8" t="s">
        <v>9785</v>
      </c>
      <c r="K443" s="23" t="str">
        <f>TEXT(J443,"YYYY")</f>
        <v>2007</v>
      </c>
      <c r="L443" s="23">
        <v>1</v>
      </c>
      <c r="S443" s="8" t="s">
        <v>92</v>
      </c>
    </row>
    <row r="444" spans="1:19">
      <c r="A444" s="21">
        <v>2</v>
      </c>
      <c r="J444" s="8" t="s">
        <v>10401</v>
      </c>
      <c r="K444" s="23" t="str">
        <f>TEXT(J444,"YYYY")</f>
        <v>2007</v>
      </c>
      <c r="L444" s="23">
        <v>1</v>
      </c>
      <c r="S444" s="8" t="s">
        <v>235</v>
      </c>
    </row>
    <row r="445" spans="1:19">
      <c r="A445" s="21">
        <v>2</v>
      </c>
      <c r="J445" s="8" t="s">
        <v>1918</v>
      </c>
      <c r="K445" s="23" t="str">
        <f>TEXT(J445,"YYYY")</f>
        <v>2007</v>
      </c>
      <c r="L445" s="23">
        <v>1</v>
      </c>
    </row>
    <row r="446" spans="1:19">
      <c r="A446" s="21">
        <v>2</v>
      </c>
      <c r="J446" s="8" t="s">
        <v>10556</v>
      </c>
      <c r="K446" s="23" t="str">
        <f>TEXT(J446,"YYYY")</f>
        <v>2007</v>
      </c>
      <c r="L446" s="23">
        <v>1</v>
      </c>
      <c r="S446" s="8" t="s">
        <v>65</v>
      </c>
    </row>
    <row r="447" spans="1:19">
      <c r="A447" s="21">
        <v>2</v>
      </c>
      <c r="J447" s="8" t="s">
        <v>11280</v>
      </c>
      <c r="K447" s="23" t="str">
        <f>TEXT(J447,"YYYY")</f>
        <v>2007</v>
      </c>
      <c r="L447" s="23">
        <v>1</v>
      </c>
      <c r="S447" s="8" t="s">
        <v>526</v>
      </c>
    </row>
    <row r="448" spans="1:19">
      <c r="A448" s="21">
        <v>2</v>
      </c>
      <c r="J448" s="8" t="s">
        <v>11513</v>
      </c>
      <c r="K448" s="23" t="str">
        <f>TEXT(J448,"YYYY")</f>
        <v>2007</v>
      </c>
      <c r="L448" s="23">
        <v>1</v>
      </c>
      <c r="S448" s="8" t="s">
        <v>6379</v>
      </c>
    </row>
    <row r="449" spans="1:19">
      <c r="A449" s="21">
        <v>1</v>
      </c>
      <c r="J449" s="8" t="s">
        <v>11555</v>
      </c>
      <c r="K449" s="23" t="str">
        <f>TEXT(J449,"YYYY")</f>
        <v>2007</v>
      </c>
      <c r="L449" s="23">
        <v>1</v>
      </c>
      <c r="S449" s="8" t="s">
        <v>1731</v>
      </c>
    </row>
    <row r="450" spans="1:19">
      <c r="A450" s="21">
        <v>2</v>
      </c>
      <c r="J450" s="8" t="s">
        <v>1918</v>
      </c>
      <c r="K450" s="23" t="str">
        <f>TEXT(J450,"YYYY")</f>
        <v>2007</v>
      </c>
      <c r="L450" s="23">
        <v>1</v>
      </c>
      <c r="S450" s="8" t="s">
        <v>65</v>
      </c>
    </row>
    <row r="451" spans="1:19">
      <c r="A451" s="21">
        <v>1</v>
      </c>
      <c r="J451" s="8" t="s">
        <v>2559</v>
      </c>
      <c r="K451" s="23" t="str">
        <f>TEXT(J451,"YYYY")</f>
        <v>2007</v>
      </c>
      <c r="L451" s="23">
        <v>1</v>
      </c>
      <c r="S451" s="8" t="s">
        <v>405</v>
      </c>
    </row>
    <row r="452" spans="1:19">
      <c r="A452" s="21">
        <v>2</v>
      </c>
      <c r="J452" s="8" t="s">
        <v>1918</v>
      </c>
      <c r="K452" s="23" t="str">
        <f>TEXT(J452,"YYYY")</f>
        <v>2007</v>
      </c>
      <c r="L452" s="23">
        <v>1</v>
      </c>
      <c r="S452" s="8" t="s">
        <v>5352</v>
      </c>
    </row>
    <row r="453" spans="1:19">
      <c r="A453" s="21">
        <v>2</v>
      </c>
      <c r="J453" s="8" t="s">
        <v>5768</v>
      </c>
      <c r="K453" s="23" t="str">
        <f>TEXT(J453,"YYYY")</f>
        <v>2007</v>
      </c>
      <c r="L453" s="23">
        <v>1</v>
      </c>
      <c r="S453" s="8" t="s">
        <v>65</v>
      </c>
    </row>
    <row r="454" spans="1:19">
      <c r="A454" s="21">
        <v>2</v>
      </c>
      <c r="J454" s="8" t="s">
        <v>2559</v>
      </c>
      <c r="K454" s="23" t="str">
        <f>TEXT(J454,"YYYY")</f>
        <v>2007</v>
      </c>
      <c r="L454" s="23">
        <v>1</v>
      </c>
      <c r="S454" s="8" t="s">
        <v>7341</v>
      </c>
    </row>
    <row r="455" spans="1:19">
      <c r="A455" s="21">
        <v>1</v>
      </c>
      <c r="J455" s="8" t="s">
        <v>10096</v>
      </c>
      <c r="K455" s="23" t="str">
        <f>TEXT(J455,"YYYY")</f>
        <v>2007</v>
      </c>
      <c r="L455" s="23">
        <v>1</v>
      </c>
      <c r="S455" s="8" t="s">
        <v>354</v>
      </c>
    </row>
    <row r="456" spans="1:19">
      <c r="A456" s="21">
        <v>2</v>
      </c>
      <c r="J456" s="8" t="s">
        <v>11513</v>
      </c>
      <c r="K456" s="23" t="str">
        <f>TEXT(J456,"YYYY")</f>
        <v>2007</v>
      </c>
      <c r="L456" s="23">
        <v>1</v>
      </c>
      <c r="S456" s="8" t="s">
        <v>377</v>
      </c>
    </row>
    <row r="457" spans="1:19">
      <c r="A457" s="21">
        <v>1</v>
      </c>
      <c r="J457" s="8" t="s">
        <v>1918</v>
      </c>
      <c r="K457" s="23" t="str">
        <f>TEXT(J457,"YYYY")</f>
        <v>2007</v>
      </c>
      <c r="L457" s="23">
        <v>2</v>
      </c>
      <c r="S457" s="8" t="s">
        <v>354</v>
      </c>
    </row>
    <row r="458" spans="1:19">
      <c r="A458" s="21">
        <v>2</v>
      </c>
      <c r="J458" s="8" t="s">
        <v>1918</v>
      </c>
      <c r="K458" s="23" t="str">
        <f>TEXT(J458,"YYYY")</f>
        <v>2007</v>
      </c>
      <c r="L458" s="23">
        <v>2</v>
      </c>
      <c r="S458" s="8" t="s">
        <v>2015</v>
      </c>
    </row>
    <row r="459" spans="1:19">
      <c r="A459" s="21">
        <v>1</v>
      </c>
      <c r="J459" s="8" t="s">
        <v>1918</v>
      </c>
      <c r="K459" s="23" t="str">
        <f>TEXT(J459,"YYYY")</f>
        <v>2007</v>
      </c>
      <c r="L459" s="23">
        <v>2</v>
      </c>
      <c r="S459" s="8" t="s">
        <v>114</v>
      </c>
    </row>
    <row r="460" spans="1:19">
      <c r="A460" s="21">
        <v>2</v>
      </c>
      <c r="J460" s="8" t="s">
        <v>1918</v>
      </c>
      <c r="K460" s="23" t="str">
        <f>TEXT(J460,"YYYY")</f>
        <v>2007</v>
      </c>
      <c r="L460" s="23">
        <v>2</v>
      </c>
      <c r="S460" s="8" t="s">
        <v>8922</v>
      </c>
    </row>
    <row r="461" spans="1:19">
      <c r="A461" s="21">
        <v>1</v>
      </c>
      <c r="J461" s="8" t="s">
        <v>1918</v>
      </c>
      <c r="K461" s="23" t="str">
        <f>TEXT(J461,"YYYY")</f>
        <v>2007</v>
      </c>
      <c r="L461" s="23">
        <v>2</v>
      </c>
      <c r="S461" s="8" t="s">
        <v>5191</v>
      </c>
    </row>
    <row r="462" spans="1:19">
      <c r="A462" s="21">
        <v>1</v>
      </c>
      <c r="J462" s="8" t="s">
        <v>1918</v>
      </c>
      <c r="K462" s="23" t="str">
        <f>TEXT(J462,"YYYY")</f>
        <v>2007</v>
      </c>
      <c r="L462" s="23">
        <v>2</v>
      </c>
      <c r="S462" s="8" t="s">
        <v>65</v>
      </c>
    </row>
    <row r="463" spans="1:19">
      <c r="A463" s="21">
        <v>1</v>
      </c>
      <c r="J463" s="8" t="s">
        <v>1918</v>
      </c>
      <c r="K463" s="23" t="str">
        <f>TEXT(J463,"YYYY")</f>
        <v>2007</v>
      </c>
      <c r="L463" s="23">
        <v>2</v>
      </c>
      <c r="S463" s="8" t="s">
        <v>65</v>
      </c>
    </row>
    <row r="464" spans="1:19">
      <c r="A464" s="21">
        <v>2</v>
      </c>
      <c r="J464" s="8" t="s">
        <v>1918</v>
      </c>
      <c r="K464" s="23" t="str">
        <f>TEXT(J464,"YYYY")</f>
        <v>2007</v>
      </c>
      <c r="L464" s="23">
        <v>2</v>
      </c>
      <c r="S464" s="8" t="s">
        <v>9710</v>
      </c>
    </row>
    <row r="465" spans="1:19">
      <c r="A465" s="21">
        <v>1</v>
      </c>
      <c r="J465" s="8" t="s">
        <v>1918</v>
      </c>
      <c r="K465" s="23" t="str">
        <f>TEXT(J465,"YYYY")</f>
        <v>2007</v>
      </c>
      <c r="L465" s="23">
        <v>2</v>
      </c>
      <c r="S465" s="8" t="s">
        <v>354</v>
      </c>
    </row>
    <row r="466" spans="1:19">
      <c r="A466" s="21">
        <v>1</v>
      </c>
      <c r="J466" s="8" t="s">
        <v>1918</v>
      </c>
      <c r="K466" s="23" t="str">
        <f>TEXT(J466,"YYYY")</f>
        <v>2007</v>
      </c>
      <c r="L466" s="23">
        <v>2</v>
      </c>
      <c r="S466" s="8" t="s">
        <v>65</v>
      </c>
    </row>
    <row r="467" spans="1:19">
      <c r="A467" s="21">
        <v>1</v>
      </c>
      <c r="J467" s="8" t="s">
        <v>1918</v>
      </c>
      <c r="K467" s="23" t="str">
        <f>TEXT(J467,"YYYY")</f>
        <v>2007</v>
      </c>
      <c r="L467" s="23">
        <v>2</v>
      </c>
      <c r="S467" s="8" t="s">
        <v>1051</v>
      </c>
    </row>
    <row r="468" spans="1:19">
      <c r="A468" s="21">
        <v>2</v>
      </c>
      <c r="J468" s="8" t="s">
        <v>7295</v>
      </c>
      <c r="K468" s="23" t="str">
        <f>TEXT(J468,"YYYY")</f>
        <v>2007</v>
      </c>
      <c r="L468" s="23">
        <v>2</v>
      </c>
      <c r="S468" s="8" t="s">
        <v>226</v>
      </c>
    </row>
    <row r="469" spans="1:19">
      <c r="A469" s="21">
        <v>2</v>
      </c>
      <c r="J469" s="8" t="s">
        <v>2559</v>
      </c>
      <c r="K469" s="23" t="str">
        <f>TEXT(J469,"YYYY")</f>
        <v>2007</v>
      </c>
      <c r="L469" s="23">
        <v>2</v>
      </c>
      <c r="S469" s="8" t="s">
        <v>417</v>
      </c>
    </row>
    <row r="470" spans="1:19">
      <c r="A470" s="21">
        <v>1</v>
      </c>
      <c r="J470" s="8" t="s">
        <v>1918</v>
      </c>
      <c r="K470" s="23" t="str">
        <f>TEXT(J470,"YYYY")</f>
        <v>2007</v>
      </c>
      <c r="L470" s="23">
        <v>2</v>
      </c>
      <c r="S470" s="8" t="s">
        <v>417</v>
      </c>
    </row>
    <row r="471" spans="1:19">
      <c r="A471" s="21">
        <v>2</v>
      </c>
      <c r="J471" s="8" t="s">
        <v>7891</v>
      </c>
      <c r="K471" s="23" t="str">
        <f>TEXT(J471,"YYYY")</f>
        <v>2007</v>
      </c>
      <c r="L471" s="23">
        <v>2</v>
      </c>
      <c r="S471" s="8" t="s">
        <v>65</v>
      </c>
    </row>
    <row r="472" spans="1:19">
      <c r="A472" s="21">
        <v>2</v>
      </c>
      <c r="J472" s="8" t="s">
        <v>7971</v>
      </c>
      <c r="K472" s="23" t="str">
        <f>TEXT(J472,"YYYY")</f>
        <v>2007</v>
      </c>
      <c r="L472" s="23">
        <v>2</v>
      </c>
      <c r="S472" s="8" t="s">
        <v>4368</v>
      </c>
    </row>
    <row r="473" spans="1:19">
      <c r="A473" s="21">
        <v>2</v>
      </c>
      <c r="J473" s="8" t="s">
        <v>7891</v>
      </c>
      <c r="K473" s="23" t="str">
        <f>TEXT(J473,"YYYY")</f>
        <v>2007</v>
      </c>
      <c r="L473" s="23">
        <v>2</v>
      </c>
      <c r="S473" s="8" t="s">
        <v>92</v>
      </c>
    </row>
    <row r="474" spans="1:19">
      <c r="A474" s="21">
        <v>1</v>
      </c>
      <c r="J474" s="8" t="s">
        <v>8923</v>
      </c>
      <c r="K474" s="23" t="str">
        <f>TEXT(J474,"YYYY")</f>
        <v>2007</v>
      </c>
      <c r="L474" s="23">
        <v>2</v>
      </c>
      <c r="S474" s="8" t="s">
        <v>417</v>
      </c>
    </row>
    <row r="475" spans="1:19">
      <c r="A475" s="21">
        <v>2</v>
      </c>
      <c r="J475" s="8" t="s">
        <v>7891</v>
      </c>
      <c r="K475" s="23" t="str">
        <f>TEXT(J475,"YYYY")</f>
        <v>2007</v>
      </c>
      <c r="L475" s="23">
        <v>2</v>
      </c>
      <c r="S475" s="8" t="s">
        <v>226</v>
      </c>
    </row>
    <row r="476" spans="1:19">
      <c r="A476" s="21">
        <v>1</v>
      </c>
      <c r="J476" s="8" t="s">
        <v>9480</v>
      </c>
      <c r="K476" s="23" t="str">
        <f>TEXT(J476,"YYYY")</f>
        <v>2007</v>
      </c>
      <c r="L476" s="23">
        <v>2</v>
      </c>
      <c r="S476" s="8" t="s">
        <v>405</v>
      </c>
    </row>
    <row r="477" spans="1:19">
      <c r="A477" s="21">
        <v>1</v>
      </c>
      <c r="J477" s="8" t="s">
        <v>9711</v>
      </c>
      <c r="K477" s="23" t="str">
        <f>TEXT(J477,"YYYY")</f>
        <v>2007</v>
      </c>
      <c r="L477" s="23">
        <v>2</v>
      </c>
      <c r="S477" s="8" t="s">
        <v>65</v>
      </c>
    </row>
    <row r="478" spans="1:19">
      <c r="A478" s="21">
        <v>1</v>
      </c>
      <c r="J478" s="8" t="s">
        <v>1918</v>
      </c>
      <c r="K478" s="23" t="str">
        <f>TEXT(J478,"YYYY")</f>
        <v>2007</v>
      </c>
      <c r="L478" s="23">
        <v>2</v>
      </c>
      <c r="S478" s="8" t="s">
        <v>65</v>
      </c>
    </row>
    <row r="479" spans="1:19">
      <c r="A479" s="21">
        <v>2</v>
      </c>
      <c r="J479" s="8" t="s">
        <v>9794</v>
      </c>
      <c r="K479" s="23" t="str">
        <f>TEXT(J479,"YYYY")</f>
        <v>2007</v>
      </c>
      <c r="L479" s="23">
        <v>2</v>
      </c>
    </row>
    <row r="480" spans="1:19">
      <c r="A480" s="21">
        <v>1</v>
      </c>
      <c r="J480" s="8" t="s">
        <v>9794</v>
      </c>
      <c r="K480" s="23" t="str">
        <f>TEXT(J480,"YYYY")</f>
        <v>2007</v>
      </c>
      <c r="L480" s="23">
        <v>2</v>
      </c>
    </row>
    <row r="481" spans="1:19">
      <c r="A481" s="21">
        <v>1</v>
      </c>
      <c r="J481" s="8" t="s">
        <v>1918</v>
      </c>
      <c r="K481" s="23" t="str">
        <f>TEXT(J481,"YYYY")</f>
        <v>2007</v>
      </c>
      <c r="L481" s="23">
        <v>2</v>
      </c>
      <c r="S481" s="8" t="s">
        <v>65</v>
      </c>
    </row>
    <row r="482" spans="1:19">
      <c r="A482" s="21">
        <v>1</v>
      </c>
      <c r="J482" s="8" t="s">
        <v>10465</v>
      </c>
      <c r="K482" s="23" t="str">
        <f>TEXT(J482,"YYYY")</f>
        <v>2007</v>
      </c>
      <c r="L482" s="23">
        <v>2</v>
      </c>
    </row>
    <row r="483" spans="1:19">
      <c r="A483" s="21">
        <v>1</v>
      </c>
      <c r="J483" s="8" t="s">
        <v>10764</v>
      </c>
      <c r="K483" s="23" t="str">
        <f>TEXT(J483,"YYYY")</f>
        <v>2007</v>
      </c>
      <c r="L483" s="23">
        <v>2</v>
      </c>
      <c r="S483" s="8" t="s">
        <v>2558</v>
      </c>
    </row>
    <row r="484" spans="1:19">
      <c r="A484" s="21">
        <v>2</v>
      </c>
      <c r="J484" s="8" t="s">
        <v>9480</v>
      </c>
      <c r="K484" s="23" t="str">
        <f>TEXT(J484,"YYYY")</f>
        <v>2007</v>
      </c>
      <c r="L484" s="23">
        <v>2</v>
      </c>
      <c r="S484" s="8" t="s">
        <v>92</v>
      </c>
    </row>
    <row r="485" spans="1:19">
      <c r="A485" s="21">
        <v>2</v>
      </c>
      <c r="J485" s="8" t="s">
        <v>11207</v>
      </c>
      <c r="K485" s="23" t="str">
        <f>TEXT(J485,"YYYY")</f>
        <v>2007</v>
      </c>
      <c r="L485" s="23">
        <v>2</v>
      </c>
      <c r="S485" s="8" t="s">
        <v>92</v>
      </c>
    </row>
    <row r="486" spans="1:19">
      <c r="A486" s="21">
        <v>1</v>
      </c>
      <c r="J486" s="8" t="s">
        <v>11555</v>
      </c>
      <c r="K486" s="23" t="str">
        <f>TEXT(J486,"YYYY")</f>
        <v>2007</v>
      </c>
      <c r="L486" s="23">
        <v>2</v>
      </c>
    </row>
    <row r="487" spans="1:19">
      <c r="A487" s="21">
        <v>2</v>
      </c>
      <c r="J487" s="8" t="s">
        <v>1918</v>
      </c>
      <c r="K487" s="23" t="str">
        <f>TEXT(J487,"YYYY")</f>
        <v>2007</v>
      </c>
      <c r="L487" s="23">
        <v>2</v>
      </c>
      <c r="S487" s="8" t="s">
        <v>235</v>
      </c>
    </row>
    <row r="488" spans="1:19">
      <c r="A488" s="21">
        <v>1</v>
      </c>
      <c r="J488" s="8" t="s">
        <v>1918</v>
      </c>
      <c r="K488" s="23" t="str">
        <f>TEXT(J488,"YYYY")</f>
        <v>2007</v>
      </c>
      <c r="L488" s="23">
        <v>2</v>
      </c>
    </row>
    <row r="489" spans="1:19">
      <c r="A489" s="21">
        <v>1</v>
      </c>
      <c r="J489" s="8" t="s">
        <v>5768</v>
      </c>
      <c r="K489" s="23" t="str">
        <f>TEXT(J489,"YYYY")</f>
        <v>2007</v>
      </c>
      <c r="L489" s="23">
        <v>2</v>
      </c>
    </row>
    <row r="490" spans="1:19">
      <c r="A490" s="21">
        <v>1</v>
      </c>
      <c r="I490">
        <f>COUNTA(K490:K584)</f>
        <v>95</v>
      </c>
      <c r="J490" s="30" t="s">
        <v>1815</v>
      </c>
      <c r="K490" s="31" t="str">
        <f>TEXT(J490,"YYYY")</f>
        <v>2008</v>
      </c>
      <c r="L490" s="31">
        <v>1</v>
      </c>
    </row>
    <row r="491" spans="1:19">
      <c r="A491" s="21">
        <v>1</v>
      </c>
      <c r="I491">
        <f>COUNTA(L490:L522)</f>
        <v>33</v>
      </c>
      <c r="J491" s="30" t="s">
        <v>2959</v>
      </c>
      <c r="K491" s="31" t="str">
        <f>TEXT(J491,"YYYY")</f>
        <v>2008</v>
      </c>
      <c r="L491" s="31">
        <v>1</v>
      </c>
      <c r="S491" s="8" t="s">
        <v>114</v>
      </c>
    </row>
    <row r="492" spans="1:19">
      <c r="A492" s="21">
        <v>1</v>
      </c>
      <c r="I492">
        <f>95-33</f>
        <v>62</v>
      </c>
      <c r="J492" s="30" t="s">
        <v>4156</v>
      </c>
      <c r="K492" s="31" t="str">
        <f>TEXT(J492,"YYYY")</f>
        <v>2008</v>
      </c>
      <c r="L492" s="31">
        <v>1</v>
      </c>
    </row>
    <row r="493" spans="1:19">
      <c r="A493" s="21">
        <v>2</v>
      </c>
      <c r="J493" s="30" t="s">
        <v>9089</v>
      </c>
      <c r="K493" s="31" t="str">
        <f>TEXT(J493,"YYYY")</f>
        <v>2008</v>
      </c>
      <c r="L493" s="31">
        <v>1</v>
      </c>
    </row>
    <row r="494" spans="1:19">
      <c r="A494" s="21">
        <v>1</v>
      </c>
      <c r="J494" s="30" t="s">
        <v>9223</v>
      </c>
      <c r="K494" s="31" t="str">
        <f>TEXT(J494,"YYYY")</f>
        <v>2008</v>
      </c>
      <c r="L494" s="31">
        <v>1</v>
      </c>
    </row>
    <row r="495" spans="1:19">
      <c r="A495" s="21">
        <v>2</v>
      </c>
      <c r="J495" s="30" t="s">
        <v>575</v>
      </c>
      <c r="K495" s="31" t="str">
        <f>TEXT(J495,"YYYY")</f>
        <v>2008</v>
      </c>
      <c r="L495" s="31">
        <v>1</v>
      </c>
      <c r="S495" s="8" t="s">
        <v>417</v>
      </c>
    </row>
    <row r="496" spans="1:19">
      <c r="A496" s="21">
        <v>1</v>
      </c>
      <c r="J496" s="30" t="s">
        <v>9883</v>
      </c>
      <c r="K496" s="31" t="str">
        <f>TEXT(J496,"YYYY")</f>
        <v>2008</v>
      </c>
      <c r="L496" s="31">
        <v>1</v>
      </c>
      <c r="S496" s="8" t="s">
        <v>1559</v>
      </c>
    </row>
    <row r="497" spans="1:19">
      <c r="A497" s="21">
        <v>2</v>
      </c>
      <c r="J497" s="30" t="s">
        <v>2397</v>
      </c>
      <c r="K497" s="31" t="str">
        <f>TEXT(J497,"YYYY")</f>
        <v>2008</v>
      </c>
      <c r="L497" s="31">
        <v>1</v>
      </c>
      <c r="S497" s="8" t="s">
        <v>417</v>
      </c>
    </row>
    <row r="498" spans="1:19">
      <c r="A498" s="21">
        <v>1</v>
      </c>
      <c r="J498" s="30" t="s">
        <v>11209</v>
      </c>
      <c r="K498" s="31" t="str">
        <f>TEXT(J498,"YYYY")</f>
        <v>2008</v>
      </c>
      <c r="L498" s="31">
        <v>1</v>
      </c>
      <c r="S498" s="8" t="s">
        <v>4093</v>
      </c>
    </row>
    <row r="499" spans="1:19">
      <c r="A499" s="21">
        <v>2</v>
      </c>
      <c r="J499" s="30" t="s">
        <v>1815</v>
      </c>
      <c r="K499" s="31" t="str">
        <f>TEXT(J499,"YYYY")</f>
        <v>2008</v>
      </c>
      <c r="L499" s="31">
        <v>1</v>
      </c>
      <c r="S499" s="8" t="s">
        <v>114</v>
      </c>
    </row>
    <row r="500" spans="1:19">
      <c r="A500" s="21">
        <v>2</v>
      </c>
      <c r="J500" s="30" t="s">
        <v>11785</v>
      </c>
      <c r="K500" s="31" t="str">
        <f>TEXT(J500,"YYYY")</f>
        <v>2008</v>
      </c>
      <c r="L500" s="31">
        <v>1</v>
      </c>
      <c r="S500" s="8" t="s">
        <v>105</v>
      </c>
    </row>
    <row r="501" spans="1:19">
      <c r="A501" s="21">
        <v>1</v>
      </c>
      <c r="J501" s="30" t="s">
        <v>575</v>
      </c>
      <c r="K501" s="31" t="str">
        <f>TEXT(J501,"YYYY")</f>
        <v>2008</v>
      </c>
      <c r="L501" s="31">
        <v>1</v>
      </c>
    </row>
    <row r="502" spans="1:19">
      <c r="A502" s="21">
        <v>1</v>
      </c>
      <c r="J502" s="32">
        <v>39448</v>
      </c>
      <c r="K502" s="31" t="str">
        <f>TEXT(J502,"YYYY")</f>
        <v>2008</v>
      </c>
      <c r="L502" s="31">
        <v>1</v>
      </c>
      <c r="S502" s="8" t="s">
        <v>4368</v>
      </c>
    </row>
    <row r="503" spans="1:19">
      <c r="A503" s="21">
        <v>1</v>
      </c>
      <c r="J503" s="30" t="s">
        <v>1943</v>
      </c>
      <c r="K503" s="31" t="str">
        <f>TEXT(J503,"YYYY")</f>
        <v>2008</v>
      </c>
      <c r="L503" s="31">
        <v>1</v>
      </c>
      <c r="S503" s="8" t="s">
        <v>354</v>
      </c>
    </row>
    <row r="504" spans="1:19">
      <c r="A504" s="21">
        <v>1</v>
      </c>
      <c r="J504" s="30" t="s">
        <v>2352</v>
      </c>
      <c r="K504" s="31" t="str">
        <f>TEXT(J504,"YYYY")</f>
        <v>2008</v>
      </c>
      <c r="L504" s="31">
        <v>1</v>
      </c>
      <c r="S504" s="8" t="s">
        <v>226</v>
      </c>
    </row>
    <row r="505" spans="1:19">
      <c r="A505" s="21">
        <v>2</v>
      </c>
      <c r="J505" s="30" t="s">
        <v>1943</v>
      </c>
      <c r="K505" s="31" t="str">
        <f>TEXT(J505,"YYYY")</f>
        <v>2008</v>
      </c>
      <c r="L505" s="31">
        <v>1</v>
      </c>
      <c r="S505" s="8" t="s">
        <v>4368</v>
      </c>
    </row>
    <row r="506" spans="1:19">
      <c r="A506" s="21">
        <v>1</v>
      </c>
      <c r="J506" s="30" t="s">
        <v>2868</v>
      </c>
      <c r="K506" s="31" t="str">
        <f>TEXT(J506,"YYYY")</f>
        <v>2008</v>
      </c>
      <c r="L506" s="31">
        <v>1</v>
      </c>
      <c r="S506" s="8" t="s">
        <v>377</v>
      </c>
    </row>
    <row r="507" spans="1:19">
      <c r="A507" s="21">
        <v>1</v>
      </c>
      <c r="J507" s="30" t="s">
        <v>4156</v>
      </c>
      <c r="K507" s="31" t="str">
        <f>TEXT(J507,"YYYY")</f>
        <v>2008</v>
      </c>
      <c r="L507" s="31">
        <v>1</v>
      </c>
      <c r="S507" s="8" t="s">
        <v>2410</v>
      </c>
    </row>
    <row r="508" spans="1:19">
      <c r="A508" s="21">
        <v>1</v>
      </c>
      <c r="J508" s="30" t="s">
        <v>4156</v>
      </c>
      <c r="K508" s="31" t="str">
        <f>TEXT(J508,"YYYY")</f>
        <v>2008</v>
      </c>
      <c r="L508" s="31">
        <v>1</v>
      </c>
      <c r="S508" s="8" t="s">
        <v>65</v>
      </c>
    </row>
    <row r="509" spans="1:19">
      <c r="A509" s="21">
        <v>1</v>
      </c>
      <c r="J509" s="30" t="s">
        <v>1815</v>
      </c>
      <c r="K509" s="31" t="str">
        <f>TEXT(J509,"YYYY")</f>
        <v>2008</v>
      </c>
      <c r="L509" s="31">
        <v>1</v>
      </c>
      <c r="S509" s="8" t="s">
        <v>92</v>
      </c>
    </row>
    <row r="510" spans="1:19">
      <c r="A510" s="21">
        <v>2</v>
      </c>
      <c r="J510" s="30" t="s">
        <v>7734</v>
      </c>
      <c r="K510" s="31" t="str">
        <f>TEXT(J510,"YYYY")</f>
        <v>2008</v>
      </c>
      <c r="L510" s="31">
        <v>1</v>
      </c>
      <c r="S510" s="8" t="s">
        <v>8408</v>
      </c>
    </row>
    <row r="511" spans="1:19">
      <c r="A511" s="21">
        <v>1</v>
      </c>
      <c r="J511" s="30" t="s">
        <v>8847</v>
      </c>
      <c r="K511" s="31" t="str">
        <f>TEXT(J511,"YYYY")</f>
        <v>2008</v>
      </c>
      <c r="L511" s="31">
        <v>1</v>
      </c>
      <c r="S511" s="8" t="s">
        <v>405</v>
      </c>
    </row>
    <row r="512" spans="1:19">
      <c r="A512" s="21">
        <v>2</v>
      </c>
      <c r="J512" s="30" t="s">
        <v>575</v>
      </c>
      <c r="K512" s="31" t="str">
        <f>TEXT(J512,"YYYY")</f>
        <v>2008</v>
      </c>
      <c r="L512" s="31">
        <v>1</v>
      </c>
      <c r="S512" s="8" t="s">
        <v>4368</v>
      </c>
    </row>
    <row r="513" spans="1:19">
      <c r="A513" s="21">
        <v>2</v>
      </c>
      <c r="J513" s="30" t="s">
        <v>9517</v>
      </c>
      <c r="K513" s="31" t="str">
        <f>TEXT(J513,"YYYY")</f>
        <v>2008</v>
      </c>
      <c r="L513" s="31">
        <v>1</v>
      </c>
      <c r="S513" s="8" t="s">
        <v>65</v>
      </c>
    </row>
    <row r="514" spans="1:19">
      <c r="A514" s="21">
        <v>2</v>
      </c>
      <c r="J514" s="30" t="s">
        <v>9958</v>
      </c>
      <c r="K514" s="31" t="str">
        <f>TEXT(J514,"YYYY")</f>
        <v>2008</v>
      </c>
      <c r="L514" s="31">
        <v>1</v>
      </c>
    </row>
    <row r="515" spans="1:19">
      <c r="A515" s="21">
        <v>2</v>
      </c>
      <c r="J515" s="30" t="s">
        <v>10343</v>
      </c>
      <c r="K515" s="31" t="str">
        <f>TEXT(J515,"YYYY")</f>
        <v>2008</v>
      </c>
      <c r="L515" s="31">
        <v>1</v>
      </c>
      <c r="S515" s="8" t="s">
        <v>1051</v>
      </c>
    </row>
    <row r="516" spans="1:19">
      <c r="A516" s="21">
        <v>2</v>
      </c>
      <c r="J516" s="30" t="s">
        <v>11209</v>
      </c>
      <c r="K516" s="31" t="str">
        <f>TEXT(J516,"YYYY")</f>
        <v>2008</v>
      </c>
      <c r="L516" s="31">
        <v>1</v>
      </c>
      <c r="S516" s="8" t="s">
        <v>105</v>
      </c>
    </row>
    <row r="517" spans="1:19">
      <c r="A517" s="21">
        <v>2</v>
      </c>
      <c r="J517" s="30" t="s">
        <v>575</v>
      </c>
      <c r="K517" s="31" t="str">
        <f>TEXT(J517,"YYYY")</f>
        <v>2008</v>
      </c>
      <c r="L517" s="31">
        <v>1</v>
      </c>
      <c r="S517" s="8" t="s">
        <v>105</v>
      </c>
    </row>
    <row r="518" spans="1:19">
      <c r="A518" s="21">
        <v>1</v>
      </c>
      <c r="J518" s="30" t="s">
        <v>1815</v>
      </c>
      <c r="K518" s="31" t="str">
        <f>TEXT(J518,"YYYY")</f>
        <v>2008</v>
      </c>
      <c r="L518" s="31">
        <v>1</v>
      </c>
      <c r="S518" s="8" t="s">
        <v>92</v>
      </c>
    </row>
    <row r="519" spans="1:19">
      <c r="A519" s="21">
        <v>1</v>
      </c>
      <c r="J519" s="30" t="s">
        <v>11719</v>
      </c>
      <c r="K519" s="31" t="str">
        <f>TEXT(J519,"YYYY")</f>
        <v>2008</v>
      </c>
      <c r="L519" s="31">
        <v>1</v>
      </c>
    </row>
    <row r="520" spans="1:19">
      <c r="A520" s="21">
        <v>2</v>
      </c>
      <c r="J520" s="30" t="s">
        <v>11847</v>
      </c>
      <c r="K520" s="31" t="str">
        <f>TEXT(J520,"YYYY")</f>
        <v>2008</v>
      </c>
      <c r="L520" s="31">
        <v>1</v>
      </c>
      <c r="S520" s="8" t="s">
        <v>2323</v>
      </c>
    </row>
    <row r="521" spans="1:19">
      <c r="A521" s="21">
        <v>2</v>
      </c>
      <c r="J521" s="30" t="s">
        <v>1943</v>
      </c>
      <c r="K521" s="31" t="str">
        <f>TEXT(J521,"YYYY")</f>
        <v>2008</v>
      </c>
      <c r="L521" s="31">
        <v>1</v>
      </c>
    </row>
    <row r="522" spans="1:19">
      <c r="A522" s="21">
        <v>2</v>
      </c>
      <c r="J522" s="30" t="s">
        <v>7204</v>
      </c>
      <c r="K522" s="31" t="str">
        <f>TEXT(J522,"YYYY")</f>
        <v>2008</v>
      </c>
      <c r="L522" s="31">
        <v>1</v>
      </c>
      <c r="S522" s="8" t="s">
        <v>2363</v>
      </c>
    </row>
    <row r="523" spans="1:19">
      <c r="A523" s="21">
        <v>1</v>
      </c>
      <c r="J523" s="30" t="s">
        <v>4156</v>
      </c>
      <c r="K523" s="31" t="str">
        <f>TEXT(J523,"YYYY")</f>
        <v>2008</v>
      </c>
      <c r="L523" s="31">
        <v>2</v>
      </c>
      <c r="S523" s="8" t="s">
        <v>105</v>
      </c>
    </row>
    <row r="524" spans="1:19">
      <c r="A524" s="21">
        <v>1</v>
      </c>
      <c r="J524" s="30" t="s">
        <v>1815</v>
      </c>
      <c r="K524" s="31" t="str">
        <f>TEXT(J524,"YYYY")</f>
        <v>2008</v>
      </c>
      <c r="L524" s="31">
        <v>2</v>
      </c>
      <c r="S524" s="8" t="s">
        <v>405</v>
      </c>
    </row>
    <row r="525" spans="1:19">
      <c r="A525" s="21">
        <v>1</v>
      </c>
      <c r="J525" s="30" t="s">
        <v>6615</v>
      </c>
      <c r="K525" s="31" t="str">
        <f>TEXT(J525,"YYYY")</f>
        <v>2008</v>
      </c>
      <c r="L525" s="31">
        <v>2</v>
      </c>
      <c r="S525" s="8" t="s">
        <v>105</v>
      </c>
    </row>
    <row r="526" spans="1:19">
      <c r="A526" s="21">
        <v>2</v>
      </c>
      <c r="J526" s="30" t="s">
        <v>4156</v>
      </c>
      <c r="K526" s="31" t="str">
        <f>TEXT(J526,"YYYY")</f>
        <v>2008</v>
      </c>
      <c r="L526" s="31">
        <v>2</v>
      </c>
      <c r="S526" s="8" t="s">
        <v>105</v>
      </c>
    </row>
    <row r="527" spans="1:19">
      <c r="A527" s="21">
        <v>2</v>
      </c>
      <c r="J527" s="30" t="s">
        <v>1815</v>
      </c>
      <c r="K527" s="31" t="str">
        <f>TEXT(J527,"YYYY")</f>
        <v>2008</v>
      </c>
      <c r="L527" s="31">
        <v>2</v>
      </c>
      <c r="S527" s="8" t="s">
        <v>1051</v>
      </c>
    </row>
    <row r="528" spans="1:19">
      <c r="A528" s="21">
        <v>2</v>
      </c>
      <c r="J528" s="30" t="s">
        <v>8216</v>
      </c>
      <c r="K528" s="31" t="str">
        <f>TEXT(J528,"YYYY")</f>
        <v>2008</v>
      </c>
      <c r="L528" s="31">
        <v>2</v>
      </c>
    </row>
    <row r="529" spans="1:19">
      <c r="A529" s="21">
        <v>1</v>
      </c>
      <c r="J529" s="30" t="s">
        <v>1815</v>
      </c>
      <c r="K529" s="31" t="str">
        <f>TEXT(J529,"YYYY")</f>
        <v>2008</v>
      </c>
      <c r="L529" s="31">
        <v>2</v>
      </c>
      <c r="S529" s="8" t="s">
        <v>226</v>
      </c>
    </row>
    <row r="530" spans="1:19">
      <c r="A530" s="21">
        <v>1</v>
      </c>
      <c r="J530" s="30" t="s">
        <v>1815</v>
      </c>
      <c r="K530" s="31" t="str">
        <f>TEXT(J530,"YYYY")</f>
        <v>2008</v>
      </c>
      <c r="L530" s="31">
        <v>2</v>
      </c>
      <c r="S530" s="8" t="s">
        <v>105</v>
      </c>
    </row>
    <row r="531" spans="1:19">
      <c r="A531" s="21">
        <v>1</v>
      </c>
      <c r="J531" s="30" t="s">
        <v>1815</v>
      </c>
      <c r="K531" s="31" t="str">
        <f>TEXT(J531,"YYYY")</f>
        <v>2008</v>
      </c>
      <c r="L531" s="31">
        <v>2</v>
      </c>
      <c r="S531" s="8" t="s">
        <v>83</v>
      </c>
    </row>
    <row r="532" spans="1:19">
      <c r="A532" s="21">
        <v>1</v>
      </c>
      <c r="J532" s="30" t="s">
        <v>1815</v>
      </c>
      <c r="K532" s="31" t="str">
        <f>TEXT(J532,"YYYY")</f>
        <v>2008</v>
      </c>
      <c r="L532" s="31">
        <v>2</v>
      </c>
      <c r="S532" s="8" t="s">
        <v>4155</v>
      </c>
    </row>
    <row r="533" spans="1:19">
      <c r="A533" s="21">
        <v>1</v>
      </c>
      <c r="J533" s="30" t="s">
        <v>1943</v>
      </c>
      <c r="K533" s="31" t="str">
        <f>TEXT(J533,"YYYY")</f>
        <v>2008</v>
      </c>
      <c r="L533" s="31">
        <v>2</v>
      </c>
    </row>
    <row r="534" spans="1:19">
      <c r="A534" s="21">
        <v>2</v>
      </c>
      <c r="J534" s="30" t="s">
        <v>12336</v>
      </c>
      <c r="K534" s="31" t="str">
        <f>TEXT(J534,"YYYY")</f>
        <v>2008</v>
      </c>
      <c r="L534" s="31">
        <v>2</v>
      </c>
    </row>
    <row r="535" spans="1:19">
      <c r="A535" s="21">
        <v>2</v>
      </c>
      <c r="J535" s="30" t="s">
        <v>1815</v>
      </c>
      <c r="K535" s="31" t="str">
        <f>TEXT(J535,"YYYY")</f>
        <v>2008</v>
      </c>
      <c r="L535" s="31">
        <v>2</v>
      </c>
    </row>
    <row r="536" spans="1:19">
      <c r="A536" s="21">
        <v>2</v>
      </c>
      <c r="J536" s="30" t="s">
        <v>1943</v>
      </c>
      <c r="K536" s="31" t="str">
        <f>TEXT(J536,"YYYY")</f>
        <v>2008</v>
      </c>
      <c r="L536" s="31">
        <v>2</v>
      </c>
    </row>
    <row r="537" spans="1:19">
      <c r="A537" s="21">
        <v>2</v>
      </c>
      <c r="J537" s="30" t="s">
        <v>1815</v>
      </c>
      <c r="K537" s="31" t="str">
        <f>TEXT(J537,"YYYY")</f>
        <v>2008</v>
      </c>
      <c r="L537" s="31">
        <v>2</v>
      </c>
      <c r="S537" s="8" t="s">
        <v>83</v>
      </c>
    </row>
    <row r="538" spans="1:19">
      <c r="A538" s="21">
        <v>2</v>
      </c>
      <c r="J538" s="30" t="s">
        <v>2324</v>
      </c>
      <c r="K538" s="31" t="str">
        <f>TEXT(J538,"YYYY")</f>
        <v>2008</v>
      </c>
      <c r="L538" s="31">
        <v>2</v>
      </c>
      <c r="S538" s="8" t="s">
        <v>235</v>
      </c>
    </row>
    <row r="539" spans="1:19">
      <c r="A539" s="21">
        <v>1</v>
      </c>
      <c r="J539" s="30" t="s">
        <v>2364</v>
      </c>
      <c r="K539" s="31" t="str">
        <f>TEXT(J539,"YYYY")</f>
        <v>2008</v>
      </c>
      <c r="L539" s="31">
        <v>2</v>
      </c>
      <c r="S539" s="8" t="s">
        <v>114</v>
      </c>
    </row>
    <row r="540" spans="1:19">
      <c r="A540" s="21">
        <v>1</v>
      </c>
      <c r="J540" s="30" t="s">
        <v>2397</v>
      </c>
      <c r="K540" s="31" t="str">
        <f>TEXT(J540,"YYYY")</f>
        <v>2008</v>
      </c>
      <c r="L540" s="31">
        <v>2</v>
      </c>
    </row>
    <row r="541" spans="1:19">
      <c r="A541" s="21">
        <v>1</v>
      </c>
      <c r="J541" s="30" t="s">
        <v>1943</v>
      </c>
      <c r="K541" s="31" t="str">
        <f>TEXT(J541,"YYYY")</f>
        <v>2008</v>
      </c>
      <c r="L541" s="31">
        <v>2</v>
      </c>
      <c r="S541" s="8" t="s">
        <v>6735</v>
      </c>
    </row>
    <row r="542" spans="1:19">
      <c r="A542" s="21">
        <v>1</v>
      </c>
      <c r="J542" s="30" t="s">
        <v>2868</v>
      </c>
      <c r="K542" s="31" t="str">
        <f>TEXT(J542,"YYYY")</f>
        <v>2008</v>
      </c>
      <c r="L542" s="31">
        <v>2</v>
      </c>
      <c r="S542" s="8" t="s">
        <v>1964</v>
      </c>
    </row>
    <row r="543" spans="1:19">
      <c r="A543" s="21">
        <v>1</v>
      </c>
      <c r="J543" s="30" t="s">
        <v>2959</v>
      </c>
      <c r="K543" s="31" t="str">
        <f>TEXT(J543,"YYYY")</f>
        <v>2008</v>
      </c>
      <c r="L543" s="31">
        <v>2</v>
      </c>
      <c r="S543" s="8" t="s">
        <v>65</v>
      </c>
    </row>
    <row r="544" spans="1:19">
      <c r="A544" s="21">
        <v>2</v>
      </c>
      <c r="J544" s="30" t="s">
        <v>1815</v>
      </c>
      <c r="K544" s="31" t="str">
        <f>TEXT(J544,"YYYY")</f>
        <v>2008</v>
      </c>
      <c r="L544" s="31">
        <v>2</v>
      </c>
      <c r="S544" s="8" t="s">
        <v>7484</v>
      </c>
    </row>
    <row r="545" spans="1:19">
      <c r="A545" s="21">
        <v>1</v>
      </c>
      <c r="J545" s="30" t="s">
        <v>2868</v>
      </c>
      <c r="K545" s="31" t="str">
        <f>TEXT(J545,"YYYY")</f>
        <v>2008</v>
      </c>
      <c r="L545" s="31">
        <v>2</v>
      </c>
    </row>
    <row r="546" spans="1:19">
      <c r="A546" s="21">
        <v>2</v>
      </c>
      <c r="J546" s="30" t="s">
        <v>1815</v>
      </c>
      <c r="K546" s="31" t="str">
        <f>TEXT(J546,"YYYY")</f>
        <v>2008</v>
      </c>
      <c r="L546" s="31">
        <v>2</v>
      </c>
      <c r="S546" s="8" t="s">
        <v>417</v>
      </c>
    </row>
    <row r="547" spans="1:19">
      <c r="A547" s="21">
        <v>1</v>
      </c>
      <c r="J547" s="30" t="s">
        <v>4156</v>
      </c>
      <c r="K547" s="31" t="str">
        <f>TEXT(J547,"YYYY")</f>
        <v>2008</v>
      </c>
      <c r="L547" s="31">
        <v>2</v>
      </c>
      <c r="S547" s="8" t="s">
        <v>2015</v>
      </c>
    </row>
    <row r="548" spans="1:19">
      <c r="A548" s="21">
        <v>1</v>
      </c>
      <c r="J548" s="30" t="s">
        <v>4405</v>
      </c>
      <c r="K548" s="31" t="str">
        <f>TEXT(J548,"YYYY")</f>
        <v>2008</v>
      </c>
      <c r="L548" s="31">
        <v>2</v>
      </c>
      <c r="S548" s="8" t="s">
        <v>65</v>
      </c>
    </row>
    <row r="549" spans="1:19">
      <c r="A549" s="21">
        <v>2</v>
      </c>
      <c r="J549" s="30" t="s">
        <v>5284</v>
      </c>
      <c r="K549" s="31" t="str">
        <f>TEXT(J549,"YYYY")</f>
        <v>2008</v>
      </c>
      <c r="L549" s="31">
        <v>2</v>
      </c>
      <c r="S549" s="8" t="s">
        <v>92</v>
      </c>
    </row>
    <row r="550" spans="1:19">
      <c r="A550" s="21">
        <v>2</v>
      </c>
      <c r="J550" s="30" t="s">
        <v>1815</v>
      </c>
      <c r="K550" s="31" t="str">
        <f>TEXT(J550,"YYYY")</f>
        <v>2008</v>
      </c>
      <c r="L550" s="31">
        <v>2</v>
      </c>
      <c r="S550" s="8" t="s">
        <v>65</v>
      </c>
    </row>
    <row r="551" spans="1:19">
      <c r="A551" s="21">
        <v>2</v>
      </c>
      <c r="J551" s="30" t="s">
        <v>6307</v>
      </c>
      <c r="K551" s="31" t="str">
        <f>TEXT(J551,"YYYY")</f>
        <v>2008</v>
      </c>
      <c r="L551" s="31">
        <v>2</v>
      </c>
      <c r="S551" s="8" t="s">
        <v>354</v>
      </c>
    </row>
    <row r="552" spans="1:19">
      <c r="A552" s="21">
        <v>1</v>
      </c>
      <c r="J552" s="30" t="s">
        <v>6615</v>
      </c>
      <c r="K552" s="31" t="str">
        <f>TEXT(J552,"YYYY")</f>
        <v>2008</v>
      </c>
      <c r="L552" s="31">
        <v>2</v>
      </c>
      <c r="S552" s="8" t="s">
        <v>92</v>
      </c>
    </row>
    <row r="553" spans="1:19">
      <c r="A553" s="21">
        <v>2</v>
      </c>
      <c r="J553" s="30" t="s">
        <v>6615</v>
      </c>
      <c r="K553" s="31" t="str">
        <f>TEXT(J553,"YYYY")</f>
        <v>2008</v>
      </c>
      <c r="L553" s="31">
        <v>2</v>
      </c>
      <c r="S553" s="8" t="s">
        <v>427</v>
      </c>
    </row>
    <row r="554" spans="1:19">
      <c r="A554" s="21">
        <v>1</v>
      </c>
      <c r="J554" s="30" t="s">
        <v>1815</v>
      </c>
      <c r="K554" s="31" t="str">
        <f>TEXT(J554,"YYYY")</f>
        <v>2008</v>
      </c>
      <c r="L554" s="31">
        <v>2</v>
      </c>
      <c r="S554" s="8" t="s">
        <v>9516</v>
      </c>
    </row>
    <row r="555" spans="1:19">
      <c r="A555" s="21">
        <v>2</v>
      </c>
      <c r="J555" s="30" t="s">
        <v>1815</v>
      </c>
      <c r="K555" s="31" t="str">
        <f>TEXT(J555,"YYYY")</f>
        <v>2008</v>
      </c>
      <c r="L555" s="31">
        <v>2</v>
      </c>
      <c r="S555" s="8" t="s">
        <v>354</v>
      </c>
    </row>
    <row r="556" spans="1:19">
      <c r="A556" s="21">
        <v>2</v>
      </c>
      <c r="J556" s="30" t="s">
        <v>7258</v>
      </c>
      <c r="K556" s="31" t="str">
        <f>TEXT(J556,"YYYY")</f>
        <v>2008</v>
      </c>
      <c r="L556" s="31">
        <v>2</v>
      </c>
      <c r="S556" s="8" t="s">
        <v>9904</v>
      </c>
    </row>
    <row r="557" spans="1:19">
      <c r="A557" s="21">
        <v>1</v>
      </c>
      <c r="J557" s="30" t="s">
        <v>1815</v>
      </c>
      <c r="K557" s="31" t="str">
        <f>TEXT(J557,"YYYY")</f>
        <v>2008</v>
      </c>
      <c r="L557" s="31">
        <v>2</v>
      </c>
      <c r="S557" s="8" t="s">
        <v>354</v>
      </c>
    </row>
    <row r="558" spans="1:19">
      <c r="A558" s="21">
        <v>2</v>
      </c>
      <c r="J558" s="30" t="s">
        <v>1815</v>
      </c>
      <c r="K558" s="31" t="str">
        <f>TEXT(J558,"YYYY")</f>
        <v>2008</v>
      </c>
      <c r="L558" s="31">
        <v>2</v>
      </c>
    </row>
    <row r="559" spans="1:19">
      <c r="A559" s="21">
        <v>1</v>
      </c>
      <c r="J559" s="30" t="s">
        <v>8840</v>
      </c>
      <c r="K559" s="31" t="str">
        <f>TEXT(J559,"YYYY")</f>
        <v>2008</v>
      </c>
      <c r="L559" s="31">
        <v>2</v>
      </c>
      <c r="S559" s="8" t="s">
        <v>65</v>
      </c>
    </row>
    <row r="560" spans="1:19">
      <c r="A560" s="21">
        <v>1</v>
      </c>
      <c r="J560" s="30" t="s">
        <v>8996</v>
      </c>
      <c r="K560" s="31" t="str">
        <f>TEXT(J560,"YYYY")</f>
        <v>2008</v>
      </c>
      <c r="L560" s="31">
        <v>2</v>
      </c>
      <c r="S560" s="8" t="s">
        <v>10342</v>
      </c>
    </row>
    <row r="561" spans="1:19">
      <c r="A561" s="21">
        <v>1</v>
      </c>
      <c r="J561" s="30" t="s">
        <v>575</v>
      </c>
      <c r="K561" s="31" t="str">
        <f>TEXT(J561,"YYYY")</f>
        <v>2008</v>
      </c>
      <c r="L561" s="31">
        <v>2</v>
      </c>
      <c r="S561" s="8" t="s">
        <v>354</v>
      </c>
    </row>
    <row r="562" spans="1:19">
      <c r="A562" s="21">
        <v>1</v>
      </c>
      <c r="J562" s="30" t="s">
        <v>1815</v>
      </c>
      <c r="K562" s="31" t="str">
        <f>TEXT(J562,"YYYY")</f>
        <v>2008</v>
      </c>
      <c r="L562" s="31">
        <v>2</v>
      </c>
      <c r="S562" s="8" t="s">
        <v>3598</v>
      </c>
    </row>
    <row r="563" spans="1:19">
      <c r="A563" s="21">
        <v>1</v>
      </c>
      <c r="J563" s="30" t="s">
        <v>9582</v>
      </c>
      <c r="K563" s="31" t="str">
        <f>TEXT(J563,"YYYY")</f>
        <v>2008</v>
      </c>
      <c r="L563" s="31">
        <v>2</v>
      </c>
      <c r="S563" s="8" t="s">
        <v>65</v>
      </c>
    </row>
    <row r="564" spans="1:19">
      <c r="A564" s="21">
        <v>2</v>
      </c>
      <c r="J564" s="30" t="s">
        <v>1815</v>
      </c>
      <c r="K564" s="31" t="str">
        <f>TEXT(J564,"YYYY")</f>
        <v>2008</v>
      </c>
      <c r="L564" s="31">
        <v>2</v>
      </c>
      <c r="S564" s="8" t="s">
        <v>65</v>
      </c>
    </row>
    <row r="565" spans="1:19">
      <c r="A565" s="21">
        <v>1</v>
      </c>
      <c r="J565" s="30" t="s">
        <v>10208</v>
      </c>
      <c r="K565" s="31" t="str">
        <f>TEXT(J565,"YYYY")</f>
        <v>2008</v>
      </c>
      <c r="L565" s="31">
        <v>2</v>
      </c>
    </row>
    <row r="566" spans="1:19">
      <c r="A566" s="21">
        <v>2</v>
      </c>
      <c r="J566" s="30" t="s">
        <v>10226</v>
      </c>
      <c r="K566" s="31" t="str">
        <f>TEXT(J566,"YYYY")</f>
        <v>2008</v>
      </c>
      <c r="L566" s="31">
        <v>2</v>
      </c>
      <c r="S566" s="8" t="s">
        <v>114</v>
      </c>
    </row>
    <row r="567" spans="1:19">
      <c r="A567" s="21">
        <v>1</v>
      </c>
      <c r="J567" s="30" t="s">
        <v>10444</v>
      </c>
      <c r="K567" s="31" t="str">
        <f>TEXT(J567,"YYYY")</f>
        <v>2008</v>
      </c>
      <c r="L567" s="31">
        <v>2</v>
      </c>
      <c r="S567" s="8" t="s">
        <v>83</v>
      </c>
    </row>
    <row r="568" spans="1:19">
      <c r="A568" s="21">
        <v>2</v>
      </c>
      <c r="J568" s="30" t="s">
        <v>11178</v>
      </c>
      <c r="K568" s="31" t="str">
        <f>TEXT(J568,"YYYY")</f>
        <v>2008</v>
      </c>
      <c r="L568" s="31">
        <v>2</v>
      </c>
      <c r="S568" s="8" t="s">
        <v>105</v>
      </c>
    </row>
    <row r="569" spans="1:19">
      <c r="A569" s="21">
        <v>1</v>
      </c>
      <c r="J569" s="30" t="s">
        <v>1815</v>
      </c>
      <c r="K569" s="31" t="str">
        <f>TEXT(J569,"YYYY")</f>
        <v>2008</v>
      </c>
      <c r="L569" s="31">
        <v>2</v>
      </c>
      <c r="S569" s="8" t="s">
        <v>354</v>
      </c>
    </row>
    <row r="570" spans="1:19">
      <c r="A570" s="21">
        <v>1</v>
      </c>
      <c r="J570" s="30" t="s">
        <v>11199</v>
      </c>
      <c r="K570" s="31" t="str">
        <f>TEXT(J570,"YYYY")</f>
        <v>2008</v>
      </c>
      <c r="L570" s="31">
        <v>2</v>
      </c>
      <c r="S570" s="8" t="s">
        <v>65</v>
      </c>
    </row>
    <row r="571" spans="1:19">
      <c r="A571" s="21">
        <v>2</v>
      </c>
      <c r="J571" s="30" t="s">
        <v>11178</v>
      </c>
      <c r="K571" s="31" t="str">
        <f>TEXT(J571,"YYYY")</f>
        <v>2008</v>
      </c>
      <c r="L571" s="31">
        <v>2</v>
      </c>
      <c r="S571" s="8" t="s">
        <v>83</v>
      </c>
    </row>
    <row r="572" spans="1:19">
      <c r="A572" s="21">
        <v>2</v>
      </c>
      <c r="J572" s="30" t="s">
        <v>11456</v>
      </c>
      <c r="K572" s="31" t="str">
        <f>TEXT(J572,"YYYY")</f>
        <v>2008</v>
      </c>
      <c r="L572" s="31">
        <v>2</v>
      </c>
    </row>
    <row r="573" spans="1:19">
      <c r="A573" s="21">
        <v>2</v>
      </c>
      <c r="J573" s="30" t="s">
        <v>11658</v>
      </c>
      <c r="K573" s="31" t="str">
        <f>TEXT(J573,"YYYY")</f>
        <v>2008</v>
      </c>
      <c r="L573" s="31">
        <v>2</v>
      </c>
      <c r="S573" s="8" t="s">
        <v>65</v>
      </c>
    </row>
    <row r="574" spans="1:19">
      <c r="A574" s="21">
        <v>1</v>
      </c>
      <c r="J574" s="30" t="s">
        <v>1815</v>
      </c>
      <c r="K574" s="31" t="str">
        <f>TEXT(J574,"YYYY")</f>
        <v>2008</v>
      </c>
      <c r="L574" s="31">
        <v>2</v>
      </c>
      <c r="S574" s="8" t="s">
        <v>92</v>
      </c>
    </row>
    <row r="575" spans="1:19">
      <c r="A575" s="21">
        <v>2</v>
      </c>
      <c r="J575" s="30" t="s">
        <v>1815</v>
      </c>
      <c r="K575" s="31" t="str">
        <f>TEXT(J575,"YYYY")</f>
        <v>2008</v>
      </c>
      <c r="L575" s="31">
        <v>2</v>
      </c>
      <c r="S575" s="8" t="s">
        <v>417</v>
      </c>
    </row>
    <row r="576" spans="1:19">
      <c r="A576" s="21">
        <v>2</v>
      </c>
      <c r="J576" s="30" t="s">
        <v>1815</v>
      </c>
      <c r="K576" s="31" t="str">
        <f>TEXT(J576,"YYYY")</f>
        <v>2008</v>
      </c>
      <c r="L576" s="31">
        <v>2</v>
      </c>
      <c r="S576" s="8" t="s">
        <v>1814</v>
      </c>
    </row>
    <row r="577" spans="1:19">
      <c r="A577" s="21">
        <v>1</v>
      </c>
      <c r="J577" s="30" t="s">
        <v>1815</v>
      </c>
      <c r="K577" s="31" t="str">
        <f>TEXT(J577,"YYYY")</f>
        <v>2008</v>
      </c>
      <c r="L577" s="31">
        <v>2</v>
      </c>
      <c r="S577" s="8" t="s">
        <v>417</v>
      </c>
    </row>
    <row r="578" spans="1:19">
      <c r="A578" s="21">
        <v>1</v>
      </c>
      <c r="J578" s="30" t="s">
        <v>1815</v>
      </c>
      <c r="K578" s="31" t="str">
        <f>TEXT(J578,"YYYY")</f>
        <v>2008</v>
      </c>
      <c r="L578" s="31">
        <v>2</v>
      </c>
      <c r="S578" s="8" t="s">
        <v>65</v>
      </c>
    </row>
    <row r="579" spans="1:19">
      <c r="A579" s="21">
        <v>1</v>
      </c>
      <c r="J579" s="30" t="s">
        <v>1815</v>
      </c>
      <c r="K579" s="31" t="str">
        <f>TEXT(J579,"YYYY")</f>
        <v>2008</v>
      </c>
      <c r="L579" s="31">
        <v>2</v>
      </c>
      <c r="S579" s="8" t="s">
        <v>2558</v>
      </c>
    </row>
    <row r="580" spans="1:19">
      <c r="A580" s="21">
        <v>1</v>
      </c>
      <c r="J580" s="30" t="s">
        <v>2324</v>
      </c>
      <c r="K580" s="31" t="str">
        <f>TEXT(J580,"YYYY")</f>
        <v>2008</v>
      </c>
      <c r="L580" s="31">
        <v>2</v>
      </c>
    </row>
    <row r="581" spans="1:19">
      <c r="A581" s="21">
        <v>1</v>
      </c>
      <c r="J581" s="30" t="s">
        <v>1815</v>
      </c>
      <c r="K581" s="31" t="str">
        <f>TEXT(J581,"YYYY")</f>
        <v>2008</v>
      </c>
      <c r="L581" s="31">
        <v>2</v>
      </c>
      <c r="S581" s="8" t="s">
        <v>114</v>
      </c>
    </row>
    <row r="582" spans="1:19">
      <c r="A582" s="21">
        <v>1</v>
      </c>
      <c r="J582" s="30" t="s">
        <v>7734</v>
      </c>
      <c r="K582" s="31" t="str">
        <f>TEXT(J582,"YYYY")</f>
        <v>2008</v>
      </c>
      <c r="L582" s="31">
        <v>2</v>
      </c>
      <c r="S582" s="8" t="s">
        <v>1051</v>
      </c>
    </row>
    <row r="583" spans="1:19">
      <c r="A583" s="21">
        <v>2</v>
      </c>
      <c r="J583" s="30" t="s">
        <v>10054</v>
      </c>
      <c r="K583" s="31" t="str">
        <f>TEXT(J583,"YYYY")</f>
        <v>2008</v>
      </c>
      <c r="L583" s="31">
        <v>2</v>
      </c>
      <c r="S583" s="8" t="s">
        <v>1559</v>
      </c>
    </row>
    <row r="584" spans="1:19">
      <c r="A584" s="21">
        <v>2</v>
      </c>
      <c r="J584" s="30" t="s">
        <v>10054</v>
      </c>
      <c r="K584" s="31" t="str">
        <f>TEXT(J584,"YYYY")</f>
        <v>2008</v>
      </c>
      <c r="L584" s="31">
        <v>2</v>
      </c>
      <c r="S584" s="8" t="s">
        <v>10053</v>
      </c>
    </row>
    <row r="585" spans="1:19">
      <c r="A585" s="21">
        <v>2</v>
      </c>
      <c r="I585">
        <f>COUNTA(K585:K673)</f>
        <v>89</v>
      </c>
      <c r="J585" s="8" t="s">
        <v>4709</v>
      </c>
      <c r="K585" s="23" t="str">
        <f>TEXT(J585,"YYYY")</f>
        <v>2009</v>
      </c>
      <c r="L585" s="23">
        <v>1</v>
      </c>
      <c r="S585" s="8" t="s">
        <v>65</v>
      </c>
    </row>
    <row r="586" spans="1:19">
      <c r="A586" s="21">
        <v>2</v>
      </c>
      <c r="I586">
        <f>COUNTA(L585:L631)</f>
        <v>47</v>
      </c>
      <c r="J586" s="8" t="s">
        <v>5321</v>
      </c>
      <c r="K586" s="23" t="str">
        <f>TEXT(J586,"YYYY")</f>
        <v>2009</v>
      </c>
      <c r="L586" s="23">
        <v>1</v>
      </c>
    </row>
    <row r="587" spans="1:19">
      <c r="A587" s="21">
        <v>1</v>
      </c>
      <c r="I587">
        <f>89-47</f>
        <v>42</v>
      </c>
      <c r="J587" s="8" t="s">
        <v>1072</v>
      </c>
      <c r="K587" s="23" t="str">
        <f>TEXT(J587,"YYYY")</f>
        <v>2009</v>
      </c>
      <c r="L587" s="23">
        <v>1</v>
      </c>
      <c r="S587" s="8" t="s">
        <v>354</v>
      </c>
    </row>
    <row r="588" spans="1:19">
      <c r="A588" s="21">
        <v>2</v>
      </c>
      <c r="J588" s="8" t="s">
        <v>6876</v>
      </c>
      <c r="K588" s="23" t="str">
        <f>TEXT(J588,"YYYY")</f>
        <v>2009</v>
      </c>
      <c r="L588" s="23">
        <v>1</v>
      </c>
      <c r="S588" s="8" t="s">
        <v>1051</v>
      </c>
    </row>
    <row r="589" spans="1:19">
      <c r="A589" s="21">
        <v>1</v>
      </c>
      <c r="J589" s="8" t="s">
        <v>8879</v>
      </c>
      <c r="K589" s="23" t="str">
        <f>TEXT(J589,"YYYY")</f>
        <v>2009</v>
      </c>
      <c r="L589" s="23">
        <v>1</v>
      </c>
      <c r="S589" s="8" t="s">
        <v>114</v>
      </c>
    </row>
    <row r="590" spans="1:19">
      <c r="A590" s="21">
        <v>2</v>
      </c>
      <c r="J590" s="8" t="s">
        <v>11127</v>
      </c>
      <c r="K590" s="23" t="str">
        <f>TEXT(J590,"YYYY")</f>
        <v>2009</v>
      </c>
      <c r="L590" s="23">
        <v>1</v>
      </c>
      <c r="S590" s="8" t="s">
        <v>226</v>
      </c>
    </row>
    <row r="591" spans="1:19">
      <c r="A591" s="21">
        <v>2</v>
      </c>
      <c r="J591" s="8" t="s">
        <v>11347</v>
      </c>
      <c r="K591" s="23" t="str">
        <f>TEXT(J591,"YYYY")</f>
        <v>2009</v>
      </c>
      <c r="L591" s="23">
        <v>1</v>
      </c>
      <c r="S591" s="8" t="s">
        <v>1986</v>
      </c>
    </row>
    <row r="592" spans="1:19">
      <c r="A592" s="21">
        <v>1</v>
      </c>
      <c r="J592" s="8" t="s">
        <v>11716</v>
      </c>
      <c r="K592" s="23" t="str">
        <f>TEXT(J592,"YYYY")</f>
        <v>2009</v>
      </c>
      <c r="L592" s="23">
        <v>1</v>
      </c>
      <c r="S592" s="8" t="s">
        <v>65</v>
      </c>
    </row>
    <row r="593" spans="1:19">
      <c r="A593" s="21">
        <v>1</v>
      </c>
      <c r="J593" s="8" t="s">
        <v>11803</v>
      </c>
      <c r="K593" s="23" t="str">
        <f>TEXT(J593,"YYYY")</f>
        <v>2009</v>
      </c>
      <c r="L593" s="23">
        <v>1</v>
      </c>
      <c r="S593" s="8" t="s">
        <v>3598</v>
      </c>
    </row>
    <row r="594" spans="1:19">
      <c r="A594" s="21">
        <v>2</v>
      </c>
      <c r="J594" s="8" t="s">
        <v>4709</v>
      </c>
      <c r="K594" s="23" t="str">
        <f>TEXT(J594,"YYYY")</f>
        <v>2009</v>
      </c>
      <c r="L594" s="23">
        <v>1</v>
      </c>
      <c r="S594" s="8" t="s">
        <v>65</v>
      </c>
    </row>
    <row r="595" spans="1:19">
      <c r="A595" s="21">
        <v>1</v>
      </c>
      <c r="J595" s="8" t="s">
        <v>564</v>
      </c>
      <c r="K595" s="23" t="str">
        <f>TEXT(J595,"YYYY")</f>
        <v>2009</v>
      </c>
      <c r="L595" s="23">
        <v>1</v>
      </c>
      <c r="S595" s="8" t="s">
        <v>65</v>
      </c>
    </row>
    <row r="596" spans="1:19">
      <c r="A596" s="21">
        <v>2</v>
      </c>
      <c r="J596" s="8" t="s">
        <v>756</v>
      </c>
      <c r="K596" s="23" t="str">
        <f>TEXT(J596,"YYYY")</f>
        <v>2009</v>
      </c>
      <c r="L596" s="23">
        <v>1</v>
      </c>
      <c r="S596" s="8" t="s">
        <v>65</v>
      </c>
    </row>
    <row r="597" spans="1:19">
      <c r="A597" s="21">
        <v>1</v>
      </c>
      <c r="J597" s="8" t="s">
        <v>1072</v>
      </c>
      <c r="K597" s="23" t="str">
        <f>TEXT(J597,"YYYY")</f>
        <v>2009</v>
      </c>
      <c r="L597" s="23">
        <v>1</v>
      </c>
      <c r="S597" s="8" t="s">
        <v>114</v>
      </c>
    </row>
    <row r="598" spans="1:19">
      <c r="A598" s="21">
        <v>2</v>
      </c>
      <c r="J598" s="8" t="s">
        <v>1072</v>
      </c>
      <c r="K598" s="23" t="str">
        <f>TEXT(J598,"YYYY")</f>
        <v>2009</v>
      </c>
      <c r="L598" s="23">
        <v>1</v>
      </c>
      <c r="S598" s="8" t="s">
        <v>65</v>
      </c>
    </row>
    <row r="599" spans="1:19">
      <c r="A599" s="21">
        <v>2</v>
      </c>
      <c r="J599" s="8" t="s">
        <v>1072</v>
      </c>
      <c r="K599" s="23" t="str">
        <f>TEXT(J599,"YYYY")</f>
        <v>2009</v>
      </c>
      <c r="L599" s="23">
        <v>1</v>
      </c>
      <c r="S599" s="8" t="s">
        <v>11715</v>
      </c>
    </row>
    <row r="600" spans="1:19">
      <c r="A600" s="21">
        <v>1</v>
      </c>
      <c r="J600" s="8" t="s">
        <v>849</v>
      </c>
      <c r="K600" s="23" t="str">
        <f>TEXT(J600,"YYYY")</f>
        <v>2009</v>
      </c>
      <c r="L600" s="23">
        <v>1</v>
      </c>
      <c r="S600" s="8" t="s">
        <v>3261</v>
      </c>
    </row>
    <row r="601" spans="1:19">
      <c r="A601" s="21">
        <v>1</v>
      </c>
      <c r="J601" s="8" t="s">
        <v>1775</v>
      </c>
      <c r="K601" s="23" t="str">
        <f>TEXT(J601,"YYYY")</f>
        <v>2009</v>
      </c>
      <c r="L601" s="23">
        <v>1</v>
      </c>
      <c r="S601" s="8" t="s">
        <v>65</v>
      </c>
    </row>
    <row r="602" spans="1:19">
      <c r="A602" s="21">
        <v>1</v>
      </c>
      <c r="J602" s="8" t="s">
        <v>1775</v>
      </c>
      <c r="K602" s="23" t="str">
        <f>TEXT(J602,"YYYY")</f>
        <v>2009</v>
      </c>
      <c r="L602" s="23">
        <v>1</v>
      </c>
      <c r="S602" s="8" t="s">
        <v>92</v>
      </c>
    </row>
    <row r="603" spans="1:19">
      <c r="A603" s="21">
        <v>2</v>
      </c>
      <c r="J603" s="8" t="s">
        <v>3022</v>
      </c>
      <c r="K603" s="23" t="str">
        <f>TEXT(J603,"YYYY")</f>
        <v>2009</v>
      </c>
      <c r="L603" s="23">
        <v>1</v>
      </c>
      <c r="S603" s="8" t="s">
        <v>105</v>
      </c>
    </row>
    <row r="604" spans="1:19">
      <c r="A604" s="21">
        <v>1</v>
      </c>
      <c r="J604" s="8" t="s">
        <v>3772</v>
      </c>
      <c r="K604" s="23" t="str">
        <f>TEXT(J604,"YYYY")</f>
        <v>2009</v>
      </c>
      <c r="L604" s="23">
        <v>1</v>
      </c>
      <c r="S604" s="8" t="s">
        <v>114</v>
      </c>
    </row>
    <row r="605" spans="1:19">
      <c r="A605" s="21">
        <v>1</v>
      </c>
      <c r="J605" s="8" t="s">
        <v>1072</v>
      </c>
      <c r="K605" s="23" t="str">
        <f>TEXT(J605,"YYYY")</f>
        <v>2009</v>
      </c>
      <c r="L605" s="23">
        <v>1</v>
      </c>
      <c r="S605" s="8" t="s">
        <v>105</v>
      </c>
    </row>
    <row r="606" spans="1:19">
      <c r="A606" s="21">
        <v>1</v>
      </c>
      <c r="J606" s="8" t="s">
        <v>4425</v>
      </c>
      <c r="K606" s="23" t="str">
        <f>TEXT(J606,"YYYY")</f>
        <v>2009</v>
      </c>
      <c r="L606" s="23">
        <v>1</v>
      </c>
      <c r="S606" s="8" t="s">
        <v>114</v>
      </c>
    </row>
    <row r="607" spans="1:19">
      <c r="A607" s="21">
        <v>2</v>
      </c>
      <c r="J607" s="8" t="s">
        <v>1072</v>
      </c>
      <c r="K607" s="23" t="str">
        <f>TEXT(J607,"YYYY")</f>
        <v>2009</v>
      </c>
      <c r="L607" s="23">
        <v>1</v>
      </c>
      <c r="S607" s="8" t="s">
        <v>114</v>
      </c>
    </row>
    <row r="608" spans="1:19">
      <c r="A608" s="21">
        <v>2</v>
      </c>
      <c r="J608" s="8" t="s">
        <v>5528</v>
      </c>
      <c r="K608" s="23" t="str">
        <f>TEXT(J608,"YYYY")</f>
        <v>2009</v>
      </c>
      <c r="L608" s="23">
        <v>1</v>
      </c>
      <c r="S608" s="8" t="s">
        <v>114</v>
      </c>
    </row>
    <row r="609" spans="1:19">
      <c r="A609" s="21">
        <v>1</v>
      </c>
      <c r="J609" s="8" t="s">
        <v>5609</v>
      </c>
      <c r="K609" s="23" t="str">
        <f>TEXT(J609,"YYYY")</f>
        <v>2009</v>
      </c>
      <c r="L609" s="23">
        <v>1</v>
      </c>
      <c r="S609" s="8" t="s">
        <v>114</v>
      </c>
    </row>
    <row r="610" spans="1:19">
      <c r="A610" s="21">
        <v>1</v>
      </c>
      <c r="J610" s="8" t="s">
        <v>6792</v>
      </c>
      <c r="K610" s="23" t="str">
        <f>TEXT(J610,"YYYY")</f>
        <v>2009</v>
      </c>
      <c r="L610" s="23">
        <v>1</v>
      </c>
    </row>
    <row r="611" spans="1:19">
      <c r="A611" s="21">
        <v>1</v>
      </c>
      <c r="J611" s="8" t="s">
        <v>7261</v>
      </c>
      <c r="K611" s="23" t="str">
        <f>TEXT(J611,"YYYY")</f>
        <v>2009</v>
      </c>
      <c r="L611" s="23">
        <v>1</v>
      </c>
      <c r="S611" s="8" t="s">
        <v>65</v>
      </c>
    </row>
    <row r="612" spans="1:19">
      <c r="A612" s="21">
        <v>2</v>
      </c>
      <c r="J612" s="8" t="s">
        <v>1072</v>
      </c>
      <c r="K612" s="23" t="str">
        <f>TEXT(J612,"YYYY")</f>
        <v>2009</v>
      </c>
      <c r="L612" s="23">
        <v>1</v>
      </c>
    </row>
    <row r="613" spans="1:19">
      <c r="A613" s="21">
        <v>2</v>
      </c>
      <c r="J613" s="8" t="s">
        <v>1072</v>
      </c>
      <c r="K613" s="23" t="str">
        <f>TEXT(J613,"YYYY")</f>
        <v>2009</v>
      </c>
      <c r="L613" s="23">
        <v>1</v>
      </c>
      <c r="S613" s="8" t="s">
        <v>114</v>
      </c>
    </row>
    <row r="614" spans="1:19">
      <c r="A614" s="21">
        <v>1</v>
      </c>
      <c r="J614" s="8" t="s">
        <v>4709</v>
      </c>
      <c r="K614" s="23" t="str">
        <f>TEXT(J614,"YYYY")</f>
        <v>2009</v>
      </c>
      <c r="L614" s="23">
        <v>1</v>
      </c>
      <c r="S614" s="8" t="s">
        <v>114</v>
      </c>
    </row>
    <row r="615" spans="1:19">
      <c r="A615" s="21">
        <v>1</v>
      </c>
      <c r="J615" s="8" t="s">
        <v>8398</v>
      </c>
      <c r="K615" s="23" t="str">
        <f>TEXT(J615,"YYYY")</f>
        <v>2009</v>
      </c>
      <c r="L615" s="23">
        <v>1</v>
      </c>
      <c r="S615" s="8" t="s">
        <v>114</v>
      </c>
    </row>
    <row r="616" spans="1:19">
      <c r="A616" s="21">
        <v>2</v>
      </c>
      <c r="J616" s="8" t="s">
        <v>8506</v>
      </c>
      <c r="K616" s="23" t="str">
        <f>TEXT(J616,"YYYY")</f>
        <v>2009</v>
      </c>
      <c r="L616" s="23">
        <v>1</v>
      </c>
      <c r="S616" s="8" t="s">
        <v>526</v>
      </c>
    </row>
    <row r="617" spans="1:19">
      <c r="A617" s="21">
        <v>1</v>
      </c>
      <c r="J617" s="8" t="s">
        <v>1072</v>
      </c>
      <c r="K617" s="23" t="str">
        <f>TEXT(J617,"YYYY")</f>
        <v>2009</v>
      </c>
      <c r="L617" s="23">
        <v>1</v>
      </c>
    </row>
    <row r="618" spans="1:19">
      <c r="A618" s="21">
        <v>1</v>
      </c>
      <c r="J618" s="8" t="s">
        <v>9227</v>
      </c>
      <c r="K618" s="23" t="str">
        <f>TEXT(J618,"YYYY")</f>
        <v>2009</v>
      </c>
      <c r="L618" s="23">
        <v>1</v>
      </c>
      <c r="S618" s="8" t="s">
        <v>417</v>
      </c>
    </row>
    <row r="619" spans="1:19">
      <c r="A619" s="21">
        <v>1</v>
      </c>
      <c r="J619" s="8" t="s">
        <v>5528</v>
      </c>
      <c r="K619" s="23" t="str">
        <f>TEXT(J619,"YYYY")</f>
        <v>2009</v>
      </c>
      <c r="L619" s="23">
        <v>1</v>
      </c>
      <c r="S619" s="8" t="s">
        <v>5511</v>
      </c>
    </row>
    <row r="620" spans="1:19">
      <c r="A620" s="21">
        <v>2</v>
      </c>
      <c r="J620" s="8" t="s">
        <v>9611</v>
      </c>
      <c r="K620" s="23" t="str">
        <f>TEXT(J620,"YYYY")</f>
        <v>2009</v>
      </c>
      <c r="L620" s="23">
        <v>1</v>
      </c>
      <c r="S620" s="8" t="s">
        <v>417</v>
      </c>
    </row>
    <row r="621" spans="1:19">
      <c r="A621" s="21">
        <v>2</v>
      </c>
      <c r="J621" s="8" t="s">
        <v>9946</v>
      </c>
      <c r="K621" s="23" t="str">
        <f>TEXT(J621,"YYYY")</f>
        <v>2009</v>
      </c>
      <c r="L621" s="23">
        <v>1</v>
      </c>
      <c r="S621" s="8" t="s">
        <v>354</v>
      </c>
    </row>
    <row r="622" spans="1:19">
      <c r="A622" s="21">
        <v>2</v>
      </c>
      <c r="J622" s="8" t="s">
        <v>10229</v>
      </c>
      <c r="K622" s="23" t="str">
        <f>TEXT(J622,"YYYY")</f>
        <v>2009</v>
      </c>
      <c r="L622" s="23">
        <v>1</v>
      </c>
      <c r="S622" s="8" t="s">
        <v>92</v>
      </c>
    </row>
    <row r="623" spans="1:19">
      <c r="A623" s="21">
        <v>1</v>
      </c>
      <c r="J623" s="8" t="s">
        <v>10953</v>
      </c>
      <c r="K623" s="23" t="str">
        <f>TEXT(J623,"YYYY")</f>
        <v>2009</v>
      </c>
      <c r="L623" s="23">
        <v>1</v>
      </c>
      <c r="S623" s="8" t="s">
        <v>2161</v>
      </c>
    </row>
    <row r="624" spans="1:19">
      <c r="A624" s="21">
        <v>1</v>
      </c>
      <c r="J624" s="8" t="s">
        <v>11255</v>
      </c>
      <c r="K624" s="23" t="str">
        <f>TEXT(J624,"YYYY")</f>
        <v>2009</v>
      </c>
      <c r="L624" s="23">
        <v>1</v>
      </c>
      <c r="S624" s="8" t="s">
        <v>235</v>
      </c>
    </row>
    <row r="625" spans="1:19">
      <c r="A625" s="21">
        <v>2</v>
      </c>
      <c r="J625" s="8" t="s">
        <v>11822</v>
      </c>
      <c r="K625" s="23" t="str">
        <f>TEXT(J625,"YYYY")</f>
        <v>2009</v>
      </c>
      <c r="L625" s="23">
        <v>1</v>
      </c>
      <c r="S625" s="8" t="s">
        <v>526</v>
      </c>
    </row>
    <row r="626" spans="1:19">
      <c r="A626" s="21">
        <v>2</v>
      </c>
      <c r="J626" s="8" t="s">
        <v>12365</v>
      </c>
      <c r="K626" s="23" t="str">
        <f>TEXT(J626,"YYYY")</f>
        <v>2009</v>
      </c>
      <c r="L626" s="23">
        <v>1</v>
      </c>
      <c r="S626" s="8" t="s">
        <v>405</v>
      </c>
    </row>
    <row r="627" spans="1:19">
      <c r="A627" s="21">
        <v>1</v>
      </c>
      <c r="J627" s="8" t="s">
        <v>1368</v>
      </c>
      <c r="K627" s="23" t="str">
        <f>TEXT(J627,"YYYY")</f>
        <v>2009</v>
      </c>
      <c r="L627" s="23">
        <v>1</v>
      </c>
    </row>
    <row r="628" spans="1:19">
      <c r="A628" s="21">
        <v>1</v>
      </c>
      <c r="J628" s="8" t="s">
        <v>2704</v>
      </c>
      <c r="K628" s="23" t="str">
        <f>TEXT(J628,"YYYY")</f>
        <v>2009</v>
      </c>
      <c r="L628" s="23">
        <v>1</v>
      </c>
      <c r="S628" s="8" t="s">
        <v>354</v>
      </c>
    </row>
    <row r="629" spans="1:19">
      <c r="A629" s="21">
        <v>2</v>
      </c>
      <c r="J629" s="8" t="s">
        <v>3479</v>
      </c>
      <c r="K629" s="23" t="str">
        <f>TEXT(J629,"YYYY")</f>
        <v>2009</v>
      </c>
      <c r="L629" s="23">
        <v>1</v>
      </c>
      <c r="S629" s="8" t="s">
        <v>4093</v>
      </c>
    </row>
    <row r="630" spans="1:19">
      <c r="A630" s="21">
        <v>2</v>
      </c>
      <c r="J630" s="8" t="s">
        <v>9683</v>
      </c>
      <c r="K630" s="23" t="str">
        <f>TEXT(J630,"YYYY")</f>
        <v>2009</v>
      </c>
      <c r="L630" s="23">
        <v>1</v>
      </c>
      <c r="S630" s="8" t="s">
        <v>417</v>
      </c>
    </row>
    <row r="631" spans="1:19">
      <c r="A631" s="21">
        <v>1</v>
      </c>
      <c r="J631" s="8" t="s">
        <v>10066</v>
      </c>
      <c r="K631" s="23" t="str">
        <f>TEXT(J631,"YYYY")</f>
        <v>2009</v>
      </c>
      <c r="L631" s="23">
        <v>1</v>
      </c>
    </row>
    <row r="632" spans="1:19">
      <c r="A632" s="21">
        <v>2</v>
      </c>
      <c r="J632" s="8" t="s">
        <v>1072</v>
      </c>
      <c r="K632" s="23" t="str">
        <f>TEXT(J632,"YYYY")</f>
        <v>2009</v>
      </c>
      <c r="L632" s="23">
        <v>2</v>
      </c>
    </row>
    <row r="633" spans="1:19">
      <c r="A633" s="21">
        <v>1</v>
      </c>
      <c r="J633" s="8" t="s">
        <v>1072</v>
      </c>
      <c r="K633" s="23" t="str">
        <f>TEXT(J633,"YYYY")</f>
        <v>2009</v>
      </c>
      <c r="L633" s="23">
        <v>2</v>
      </c>
      <c r="S633" s="8" t="s">
        <v>65</v>
      </c>
    </row>
    <row r="634" spans="1:19">
      <c r="A634" s="21">
        <v>1</v>
      </c>
      <c r="J634" s="8" t="s">
        <v>1072</v>
      </c>
      <c r="K634" s="23" t="str">
        <f>TEXT(J634,"YYYY")</f>
        <v>2009</v>
      </c>
      <c r="L634" s="23">
        <v>2</v>
      </c>
      <c r="S634" s="8" t="s">
        <v>65</v>
      </c>
    </row>
    <row r="635" spans="1:19">
      <c r="A635" s="21">
        <v>1</v>
      </c>
      <c r="J635" s="8" t="s">
        <v>9110</v>
      </c>
      <c r="K635" s="23" t="str">
        <f>TEXT(J635,"YYYY")</f>
        <v>2009</v>
      </c>
      <c r="L635" s="23">
        <v>2</v>
      </c>
      <c r="S635" s="8" t="s">
        <v>417</v>
      </c>
    </row>
    <row r="636" spans="1:19">
      <c r="A636" s="21">
        <v>2</v>
      </c>
      <c r="J636" s="8" t="s">
        <v>9195</v>
      </c>
      <c r="K636" s="23" t="str">
        <f>TEXT(J636,"YYYY")</f>
        <v>2009</v>
      </c>
      <c r="L636" s="23">
        <v>2</v>
      </c>
      <c r="S636" s="8" t="s">
        <v>354</v>
      </c>
    </row>
    <row r="637" spans="1:19">
      <c r="A637" s="21">
        <v>1</v>
      </c>
      <c r="J637" s="8" t="s">
        <v>1072</v>
      </c>
      <c r="K637" s="23" t="str">
        <f>TEXT(J637,"YYYY")</f>
        <v>2009</v>
      </c>
      <c r="L637" s="23">
        <v>2</v>
      </c>
      <c r="S637" s="8" t="s">
        <v>4368</v>
      </c>
    </row>
    <row r="638" spans="1:19">
      <c r="A638" s="21">
        <v>2</v>
      </c>
      <c r="J638" s="8" t="s">
        <v>849</v>
      </c>
      <c r="K638" s="23" t="str">
        <f>TEXT(J638,"YYYY")</f>
        <v>2009</v>
      </c>
      <c r="L638" s="23">
        <v>2</v>
      </c>
      <c r="S638" s="8" t="s">
        <v>4368</v>
      </c>
    </row>
    <row r="639" spans="1:19">
      <c r="A639" s="21">
        <v>2</v>
      </c>
      <c r="J639" s="8" t="s">
        <v>1072</v>
      </c>
      <c r="K639" s="23" t="str">
        <f>TEXT(J639,"YYYY")</f>
        <v>2009</v>
      </c>
      <c r="L639" s="23">
        <v>2</v>
      </c>
      <c r="S639" s="8" t="s">
        <v>4290</v>
      </c>
    </row>
    <row r="640" spans="1:19">
      <c r="A640" s="21">
        <v>2</v>
      </c>
      <c r="J640" s="8" t="s">
        <v>1072</v>
      </c>
      <c r="K640" s="23" t="str">
        <f>TEXT(J640,"YYYY")</f>
        <v>2009</v>
      </c>
      <c r="L640" s="23">
        <v>2</v>
      </c>
      <c r="S640" s="8" t="s">
        <v>65</v>
      </c>
    </row>
    <row r="641" spans="1:19">
      <c r="A641" s="21">
        <v>2</v>
      </c>
      <c r="J641" s="8" t="s">
        <v>4931</v>
      </c>
      <c r="K641" s="23" t="str">
        <f>TEXT(J641,"YYYY")</f>
        <v>2009</v>
      </c>
      <c r="L641" s="23">
        <v>2</v>
      </c>
      <c r="S641" s="8" t="s">
        <v>65</v>
      </c>
    </row>
    <row r="642" spans="1:19">
      <c r="A642" s="21">
        <v>2</v>
      </c>
      <c r="J642" s="8" t="s">
        <v>1072</v>
      </c>
      <c r="K642" s="23" t="str">
        <f>TEXT(J642,"YYYY")</f>
        <v>2009</v>
      </c>
      <c r="L642" s="23">
        <v>2</v>
      </c>
      <c r="S642" s="8" t="s">
        <v>65</v>
      </c>
    </row>
    <row r="643" spans="1:19">
      <c r="A643" s="21">
        <v>2</v>
      </c>
      <c r="J643" s="8" t="s">
        <v>1072</v>
      </c>
      <c r="K643" s="23" t="str">
        <f>TEXT(J643,"YYYY")</f>
        <v>2009</v>
      </c>
      <c r="L643" s="23">
        <v>2</v>
      </c>
      <c r="S643" s="8" t="s">
        <v>65</v>
      </c>
    </row>
    <row r="644" spans="1:19">
      <c r="A644" s="21">
        <v>1</v>
      </c>
      <c r="J644" s="8" t="s">
        <v>6412</v>
      </c>
      <c r="K644" s="23" t="str">
        <f>TEXT(J644,"YYYY")</f>
        <v>2009</v>
      </c>
      <c r="L644" s="23">
        <v>2</v>
      </c>
      <c r="S644" s="8" t="s">
        <v>65</v>
      </c>
    </row>
    <row r="645" spans="1:19">
      <c r="A645" s="21">
        <v>2</v>
      </c>
      <c r="J645" s="8" t="s">
        <v>5528</v>
      </c>
      <c r="K645" s="23" t="str">
        <f>TEXT(J645,"YYYY")</f>
        <v>2009</v>
      </c>
      <c r="L645" s="23">
        <v>2</v>
      </c>
      <c r="S645" s="8" t="s">
        <v>405</v>
      </c>
    </row>
    <row r="646" spans="1:19">
      <c r="A646" s="21">
        <v>2</v>
      </c>
      <c r="J646" s="8" t="s">
        <v>6895</v>
      </c>
      <c r="K646" s="23" t="str">
        <f>TEXT(J646,"YYYY")</f>
        <v>2009</v>
      </c>
      <c r="L646" s="23">
        <v>2</v>
      </c>
      <c r="S646" s="8" t="s">
        <v>65</v>
      </c>
    </row>
    <row r="647" spans="1:19">
      <c r="A647" s="21">
        <v>1</v>
      </c>
      <c r="J647" s="8" t="s">
        <v>1072</v>
      </c>
      <c r="K647" s="23" t="str">
        <f>TEXT(J647,"YYYY")</f>
        <v>2009</v>
      </c>
      <c r="L647" s="23">
        <v>2</v>
      </c>
      <c r="S647" s="8" t="s">
        <v>65</v>
      </c>
    </row>
    <row r="648" spans="1:19">
      <c r="A648" s="21">
        <v>1</v>
      </c>
      <c r="J648" s="8" t="s">
        <v>9169</v>
      </c>
      <c r="K648" s="23" t="str">
        <f>TEXT(J648,"YYYY")</f>
        <v>2009</v>
      </c>
      <c r="L648" s="23">
        <v>2</v>
      </c>
    </row>
    <row r="649" spans="1:19">
      <c r="A649" s="21">
        <v>1</v>
      </c>
      <c r="J649" s="8" t="s">
        <v>9274</v>
      </c>
      <c r="K649" s="23" t="str">
        <f>TEXT(J649,"YYYY")</f>
        <v>2009</v>
      </c>
      <c r="L649" s="23">
        <v>2</v>
      </c>
      <c r="S649" s="8" t="s">
        <v>105</v>
      </c>
    </row>
    <row r="650" spans="1:19">
      <c r="A650" s="21">
        <v>1</v>
      </c>
      <c r="J650" s="8" t="s">
        <v>5528</v>
      </c>
      <c r="K650" s="23" t="str">
        <f>TEXT(J650,"YYYY")</f>
        <v>2009</v>
      </c>
      <c r="L650" s="23">
        <v>2</v>
      </c>
      <c r="S650" s="8" t="s">
        <v>92</v>
      </c>
    </row>
    <row r="651" spans="1:19">
      <c r="A651" s="21">
        <v>2</v>
      </c>
      <c r="J651" s="8" t="s">
        <v>9683</v>
      </c>
      <c r="K651" s="23" t="str">
        <f>TEXT(J651,"YYYY")</f>
        <v>2009</v>
      </c>
      <c r="L651" s="23">
        <v>2</v>
      </c>
      <c r="S651" s="8" t="s">
        <v>940</v>
      </c>
    </row>
    <row r="652" spans="1:19">
      <c r="A652" s="21">
        <v>2</v>
      </c>
      <c r="J652" s="8" t="s">
        <v>9683</v>
      </c>
      <c r="K652" s="23" t="str">
        <f>TEXT(J652,"YYYY")</f>
        <v>2009</v>
      </c>
      <c r="L652" s="23">
        <v>2</v>
      </c>
      <c r="S652" s="8" t="s">
        <v>6209</v>
      </c>
    </row>
    <row r="653" spans="1:19">
      <c r="A653" s="21">
        <v>2</v>
      </c>
      <c r="J653" s="8" t="s">
        <v>9683</v>
      </c>
      <c r="K653" s="23" t="str">
        <f>TEXT(J653,"YYYY")</f>
        <v>2009</v>
      </c>
      <c r="L653" s="23">
        <v>2</v>
      </c>
      <c r="S653" s="8" t="s">
        <v>65</v>
      </c>
    </row>
    <row r="654" spans="1:19">
      <c r="A654" s="21">
        <v>2</v>
      </c>
      <c r="J654" s="8" t="s">
        <v>9804</v>
      </c>
      <c r="K654" s="23" t="str">
        <f>TEXT(J654,"YYYY")</f>
        <v>2009</v>
      </c>
      <c r="L654" s="23">
        <v>2</v>
      </c>
      <c r="S654" s="8" t="s">
        <v>114</v>
      </c>
    </row>
    <row r="655" spans="1:19">
      <c r="A655" s="21">
        <v>2</v>
      </c>
      <c r="J655" s="8" t="s">
        <v>1072</v>
      </c>
      <c r="K655" s="23" t="str">
        <f>TEXT(J655,"YYYY")</f>
        <v>2009</v>
      </c>
      <c r="L655" s="23">
        <v>2</v>
      </c>
      <c r="S655" s="8" t="s">
        <v>377</v>
      </c>
    </row>
    <row r="656" spans="1:19">
      <c r="A656" s="21">
        <v>1</v>
      </c>
      <c r="J656" s="8" t="s">
        <v>9274</v>
      </c>
      <c r="K656" s="23" t="str">
        <f>TEXT(J656,"YYYY")</f>
        <v>2009</v>
      </c>
      <c r="L656" s="23">
        <v>2</v>
      </c>
    </row>
    <row r="657" spans="1:19">
      <c r="A657" s="21">
        <v>1</v>
      </c>
      <c r="J657" s="8" t="s">
        <v>756</v>
      </c>
      <c r="K657" s="23" t="str">
        <f>TEXT(J657,"YYYY")</f>
        <v>2009</v>
      </c>
      <c r="L657" s="23">
        <v>2</v>
      </c>
      <c r="S657" s="8" t="s">
        <v>4368</v>
      </c>
    </row>
    <row r="658" spans="1:19">
      <c r="A658" s="21">
        <v>2</v>
      </c>
      <c r="J658" s="8" t="s">
        <v>10284</v>
      </c>
      <c r="K658" s="23" t="str">
        <f>TEXT(J658,"YYYY")</f>
        <v>2009</v>
      </c>
      <c r="L658" s="23">
        <v>2</v>
      </c>
      <c r="S658" s="8" t="s">
        <v>417</v>
      </c>
    </row>
    <row r="659" spans="1:19">
      <c r="A659" s="21">
        <v>1</v>
      </c>
      <c r="J659" s="8" t="s">
        <v>9274</v>
      </c>
      <c r="K659" s="23" t="str">
        <f>TEXT(J659,"YYYY")</f>
        <v>2009</v>
      </c>
      <c r="L659" s="23">
        <v>2</v>
      </c>
    </row>
    <row r="660" spans="1:19">
      <c r="A660" s="21">
        <v>2</v>
      </c>
      <c r="J660" s="8" t="s">
        <v>10066</v>
      </c>
      <c r="K660" s="23" t="str">
        <f>TEXT(J660,"YYYY")</f>
        <v>2009</v>
      </c>
      <c r="L660" s="23">
        <v>2</v>
      </c>
      <c r="S660" s="8" t="s">
        <v>92</v>
      </c>
    </row>
    <row r="661" spans="1:19">
      <c r="A661" s="21">
        <v>1</v>
      </c>
      <c r="J661" s="8" t="s">
        <v>8879</v>
      </c>
      <c r="K661" s="23" t="str">
        <f>TEXT(J661,"YYYY")</f>
        <v>2009</v>
      </c>
      <c r="L661" s="23">
        <v>2</v>
      </c>
      <c r="S661" s="8" t="s">
        <v>311</v>
      </c>
    </row>
    <row r="662" spans="1:19">
      <c r="A662" s="21">
        <v>1</v>
      </c>
      <c r="J662" s="8" t="s">
        <v>1072</v>
      </c>
      <c r="K662" s="23" t="str">
        <f>TEXT(J662,"YYYY")</f>
        <v>2009</v>
      </c>
      <c r="L662" s="23">
        <v>2</v>
      </c>
      <c r="S662" s="8" t="s">
        <v>105</v>
      </c>
    </row>
    <row r="663" spans="1:19">
      <c r="A663" s="21">
        <v>2</v>
      </c>
      <c r="J663" s="8" t="s">
        <v>1072</v>
      </c>
      <c r="K663" s="23" t="str">
        <f>TEXT(J663,"YYYY")</f>
        <v>2009</v>
      </c>
      <c r="L663" s="23">
        <v>2</v>
      </c>
    </row>
    <row r="664" spans="1:19">
      <c r="A664" s="21">
        <v>2</v>
      </c>
      <c r="J664" s="8" t="s">
        <v>12240</v>
      </c>
      <c r="K664" s="23" t="str">
        <f>TEXT(J664,"YYYY")</f>
        <v>2009</v>
      </c>
      <c r="L664" s="23">
        <v>2</v>
      </c>
      <c r="S664" s="8" t="s">
        <v>114</v>
      </c>
    </row>
    <row r="665" spans="1:19">
      <c r="A665" s="21">
        <v>1</v>
      </c>
      <c r="J665" s="8" t="s">
        <v>1072</v>
      </c>
      <c r="K665" s="23" t="str">
        <f>TEXT(J665,"YYYY")</f>
        <v>2009</v>
      </c>
      <c r="L665" s="23">
        <v>2</v>
      </c>
      <c r="S665" s="8" t="s">
        <v>114</v>
      </c>
    </row>
    <row r="666" spans="1:19">
      <c r="A666" s="21">
        <v>1</v>
      </c>
      <c r="J666" s="8" t="s">
        <v>1072</v>
      </c>
      <c r="K666" s="23" t="str">
        <f>TEXT(J666,"YYYY")</f>
        <v>2009</v>
      </c>
      <c r="L666" s="23">
        <v>2</v>
      </c>
    </row>
    <row r="667" spans="1:19">
      <c r="A667" s="21">
        <v>1</v>
      </c>
      <c r="J667" s="8" t="s">
        <v>5773</v>
      </c>
      <c r="K667" s="23" t="str">
        <f>TEXT(J667,"YYYY")</f>
        <v>2009</v>
      </c>
      <c r="L667" s="23">
        <v>2</v>
      </c>
    </row>
    <row r="668" spans="1:19">
      <c r="A668" s="21">
        <v>2</v>
      </c>
      <c r="J668" s="8" t="s">
        <v>9190</v>
      </c>
      <c r="K668" s="23" t="str">
        <f>TEXT(J668,"YYYY")</f>
        <v>2009</v>
      </c>
      <c r="L668" s="23">
        <v>2</v>
      </c>
      <c r="S668" s="8" t="s">
        <v>4368</v>
      </c>
    </row>
    <row r="669" spans="1:19">
      <c r="A669" s="21">
        <v>1</v>
      </c>
      <c r="J669" s="8" t="s">
        <v>1072</v>
      </c>
      <c r="K669" s="23" t="str">
        <f>TEXT(J669,"YYYY")</f>
        <v>2009</v>
      </c>
      <c r="L669" s="23">
        <v>2</v>
      </c>
      <c r="S669" s="8" t="s">
        <v>65</v>
      </c>
    </row>
    <row r="670" spans="1:19">
      <c r="A670" s="21">
        <v>1</v>
      </c>
      <c r="J670" s="8" t="s">
        <v>10066</v>
      </c>
      <c r="K670" s="23" t="str">
        <f>TEXT(J670,"YYYY")</f>
        <v>2009</v>
      </c>
      <c r="L670" s="23">
        <v>2</v>
      </c>
      <c r="S670" s="8" t="s">
        <v>65</v>
      </c>
    </row>
    <row r="671" spans="1:19">
      <c r="A671" s="21">
        <v>1</v>
      </c>
      <c r="J671" s="8" t="s">
        <v>10066</v>
      </c>
      <c r="K671" s="23" t="str">
        <f>TEXT(J671,"YYYY")</f>
        <v>2009</v>
      </c>
      <c r="L671" s="23">
        <v>2</v>
      </c>
      <c r="S671" s="8" t="s">
        <v>65</v>
      </c>
    </row>
    <row r="672" spans="1:19">
      <c r="A672" s="21">
        <v>1</v>
      </c>
      <c r="J672" s="8" t="s">
        <v>10631</v>
      </c>
      <c r="K672" s="23" t="str">
        <f>TEXT(J672,"YYYY")</f>
        <v>2009</v>
      </c>
      <c r="L672" s="23">
        <v>2</v>
      </c>
      <c r="S672" s="8" t="s">
        <v>65</v>
      </c>
    </row>
    <row r="673" spans="1:19">
      <c r="A673" s="21">
        <v>2</v>
      </c>
      <c r="J673" s="8" t="s">
        <v>1072</v>
      </c>
      <c r="K673" s="23" t="str">
        <f>TEXT(J673,"YYYY")</f>
        <v>2009</v>
      </c>
      <c r="L673" s="23">
        <v>2</v>
      </c>
      <c r="S673" s="8" t="s">
        <v>65</v>
      </c>
    </row>
    <row r="674" spans="1:19">
      <c r="A674" s="21">
        <v>1</v>
      </c>
      <c r="I674">
        <f>COUNTA(K674:K819)</f>
        <v>146</v>
      </c>
      <c r="J674" s="30" t="s">
        <v>2212</v>
      </c>
      <c r="K674" s="31" t="str">
        <f>TEXT(J674,"YYYY")</f>
        <v>2010</v>
      </c>
      <c r="L674" s="31">
        <v>1</v>
      </c>
      <c r="S674" s="8" t="s">
        <v>65</v>
      </c>
    </row>
    <row r="675" spans="1:19">
      <c r="A675" s="21">
        <v>1</v>
      </c>
      <c r="I675">
        <f>COUNTA(L674:L745)</f>
        <v>72</v>
      </c>
      <c r="J675" s="30" t="s">
        <v>2212</v>
      </c>
      <c r="K675" s="31" t="str">
        <f>TEXT(J675,"YYYY")</f>
        <v>2010</v>
      </c>
      <c r="L675" s="31">
        <v>1</v>
      </c>
      <c r="S675" s="8" t="s">
        <v>65</v>
      </c>
    </row>
    <row r="676" spans="1:19">
      <c r="A676" s="21">
        <v>1</v>
      </c>
      <c r="I676">
        <f>146-72</f>
        <v>74</v>
      </c>
      <c r="J676" s="30" t="s">
        <v>5221</v>
      </c>
      <c r="K676" s="31" t="str">
        <f>TEXT(J676,"YYYY")</f>
        <v>2010</v>
      </c>
      <c r="L676" s="31">
        <v>1</v>
      </c>
    </row>
    <row r="677" spans="1:19">
      <c r="A677" s="21">
        <v>2</v>
      </c>
      <c r="J677" s="30" t="s">
        <v>6336</v>
      </c>
      <c r="K677" s="31" t="str">
        <f>TEXT(J677,"YYYY")</f>
        <v>2010</v>
      </c>
      <c r="L677" s="31">
        <v>1</v>
      </c>
      <c r="S677" s="8" t="s">
        <v>4749</v>
      </c>
    </row>
    <row r="678" spans="1:19">
      <c r="A678" s="21">
        <v>2</v>
      </c>
      <c r="J678" s="30" t="s">
        <v>7618</v>
      </c>
      <c r="K678" s="31" t="str">
        <f>TEXT(J678,"YYYY")</f>
        <v>2010</v>
      </c>
      <c r="L678" s="31">
        <v>1</v>
      </c>
    </row>
    <row r="679" spans="1:19">
      <c r="A679" s="21">
        <v>2</v>
      </c>
      <c r="J679" s="30" t="s">
        <v>6669</v>
      </c>
      <c r="K679" s="31" t="str">
        <f>TEXT(J679,"YYYY")</f>
        <v>2010</v>
      </c>
      <c r="L679" s="31">
        <v>1</v>
      </c>
      <c r="S679" s="8" t="s">
        <v>114</v>
      </c>
    </row>
    <row r="680" spans="1:19">
      <c r="A680" s="21">
        <v>2</v>
      </c>
      <c r="J680" s="30" t="s">
        <v>10335</v>
      </c>
      <c r="K680" s="31" t="str">
        <f>TEXT(J680,"YYYY")</f>
        <v>2010</v>
      </c>
      <c r="L680" s="31">
        <v>1</v>
      </c>
      <c r="S680" s="8" t="s">
        <v>557</v>
      </c>
    </row>
    <row r="681" spans="1:19">
      <c r="A681" s="21">
        <v>2</v>
      </c>
      <c r="J681" s="30" t="s">
        <v>3832</v>
      </c>
      <c r="K681" s="31" t="str">
        <f>TEXT(J681,"YYYY")</f>
        <v>2010</v>
      </c>
      <c r="L681" s="31">
        <v>1</v>
      </c>
    </row>
    <row r="682" spans="1:19">
      <c r="A682" s="21">
        <v>2</v>
      </c>
      <c r="J682" s="30" t="s">
        <v>7868</v>
      </c>
      <c r="K682" s="31" t="str">
        <f>TEXT(J682,"YYYY")</f>
        <v>2010</v>
      </c>
      <c r="L682" s="31">
        <v>1</v>
      </c>
      <c r="S682" s="8" t="s">
        <v>8075</v>
      </c>
    </row>
    <row r="683" spans="1:19">
      <c r="A683" s="21">
        <v>2</v>
      </c>
      <c r="J683" s="30" t="s">
        <v>11267</v>
      </c>
      <c r="K683" s="31" t="str">
        <f>TEXT(J683,"YYYY")</f>
        <v>2010</v>
      </c>
      <c r="L683" s="31">
        <v>1</v>
      </c>
      <c r="S683" s="8" t="s">
        <v>114</v>
      </c>
    </row>
    <row r="684" spans="1:19">
      <c r="A684" s="21">
        <v>1</v>
      </c>
      <c r="J684" s="30" t="s">
        <v>2212</v>
      </c>
      <c r="K684" s="31" t="str">
        <f>TEXT(J684,"YYYY")</f>
        <v>2010</v>
      </c>
      <c r="L684" s="31">
        <v>1</v>
      </c>
      <c r="S684" s="8" t="s">
        <v>114</v>
      </c>
    </row>
    <row r="685" spans="1:19">
      <c r="A685" s="21">
        <v>2</v>
      </c>
      <c r="J685" s="30" t="s">
        <v>2212</v>
      </c>
      <c r="K685" s="31" t="str">
        <f>TEXT(J685,"YYYY")</f>
        <v>2010</v>
      </c>
      <c r="L685" s="31">
        <v>1</v>
      </c>
      <c r="S685" s="8" t="s">
        <v>377</v>
      </c>
    </row>
    <row r="686" spans="1:19">
      <c r="A686" s="21">
        <v>1</v>
      </c>
      <c r="J686" s="30" t="s">
        <v>652</v>
      </c>
      <c r="K686" s="31" t="str">
        <f>TEXT(J686,"YYYY")</f>
        <v>2010</v>
      </c>
      <c r="L686" s="31">
        <v>1</v>
      </c>
      <c r="S686" s="8" t="s">
        <v>92</v>
      </c>
    </row>
    <row r="687" spans="1:19">
      <c r="A687" s="21">
        <v>2</v>
      </c>
      <c r="J687" s="30" t="s">
        <v>998</v>
      </c>
      <c r="K687" s="31" t="str">
        <f>TEXT(J687,"YYYY")</f>
        <v>2010</v>
      </c>
      <c r="L687" s="31">
        <v>1</v>
      </c>
      <c r="S687" s="8" t="s">
        <v>114</v>
      </c>
    </row>
    <row r="688" spans="1:19">
      <c r="A688" s="21">
        <v>2</v>
      </c>
      <c r="J688" s="30" t="s">
        <v>2241</v>
      </c>
      <c r="K688" s="31" t="str">
        <f>TEXT(J688,"YYYY")</f>
        <v>2010</v>
      </c>
      <c r="L688" s="31">
        <v>1</v>
      </c>
      <c r="S688" s="8" t="s">
        <v>65</v>
      </c>
    </row>
    <row r="689" spans="1:19">
      <c r="A689" s="21">
        <v>1</v>
      </c>
      <c r="J689" s="30" t="s">
        <v>3690</v>
      </c>
      <c r="K689" s="31" t="str">
        <f>TEXT(J689,"YYYY")</f>
        <v>2010</v>
      </c>
      <c r="L689" s="31">
        <v>1</v>
      </c>
      <c r="S689" s="8" t="s">
        <v>1051</v>
      </c>
    </row>
    <row r="690" spans="1:19">
      <c r="A690" s="21">
        <v>1</v>
      </c>
      <c r="J690" s="30" t="s">
        <v>3832</v>
      </c>
      <c r="K690" s="31" t="str">
        <f>TEXT(J690,"YYYY")</f>
        <v>2010</v>
      </c>
      <c r="L690" s="31">
        <v>1</v>
      </c>
      <c r="S690" s="8" t="s">
        <v>377</v>
      </c>
    </row>
    <row r="691" spans="1:19">
      <c r="A691" s="21">
        <v>2</v>
      </c>
      <c r="J691" s="30" t="s">
        <v>2212</v>
      </c>
      <c r="K691" s="31" t="str">
        <f>TEXT(J691,"YYYY")</f>
        <v>2010</v>
      </c>
      <c r="L691" s="31">
        <v>1</v>
      </c>
      <c r="S691" s="8" t="s">
        <v>226</v>
      </c>
    </row>
    <row r="692" spans="1:19">
      <c r="A692" s="21">
        <v>2</v>
      </c>
      <c r="J692" s="30" t="s">
        <v>4330</v>
      </c>
      <c r="K692" s="31" t="str">
        <f>TEXT(J692,"YYYY")</f>
        <v>2010</v>
      </c>
      <c r="L692" s="31">
        <v>1</v>
      </c>
      <c r="S692" s="8" t="s">
        <v>354</v>
      </c>
    </row>
    <row r="693" spans="1:19">
      <c r="A693" s="21">
        <v>1</v>
      </c>
      <c r="J693" s="30" t="s">
        <v>4330</v>
      </c>
      <c r="K693" s="31" t="str">
        <f>TEXT(J693,"YYYY")</f>
        <v>2010</v>
      </c>
      <c r="L693" s="31">
        <v>1</v>
      </c>
    </row>
    <row r="694" spans="1:19">
      <c r="A694" s="21">
        <v>1</v>
      </c>
      <c r="J694" s="30" t="s">
        <v>2212</v>
      </c>
      <c r="K694" s="31" t="str">
        <f>TEXT(J694,"YYYY")</f>
        <v>2010</v>
      </c>
      <c r="L694" s="31">
        <v>1</v>
      </c>
      <c r="S694" s="8" t="s">
        <v>354</v>
      </c>
    </row>
    <row r="695" spans="1:19">
      <c r="A695" s="21">
        <v>1</v>
      </c>
      <c r="J695" s="30" t="s">
        <v>2212</v>
      </c>
      <c r="K695" s="31" t="str">
        <f>TEXT(J695,"YYYY")</f>
        <v>2010</v>
      </c>
      <c r="L695" s="31">
        <v>1</v>
      </c>
      <c r="S695" s="8" t="s">
        <v>311</v>
      </c>
    </row>
    <row r="696" spans="1:19">
      <c r="A696" s="21">
        <v>2</v>
      </c>
      <c r="J696" s="30" t="s">
        <v>2212</v>
      </c>
      <c r="K696" s="31" t="str">
        <f>TEXT(J696,"YYYY")</f>
        <v>2010</v>
      </c>
      <c r="L696" s="31">
        <v>1</v>
      </c>
      <c r="S696" s="8" t="s">
        <v>65</v>
      </c>
    </row>
    <row r="697" spans="1:19">
      <c r="A697" s="21">
        <v>1</v>
      </c>
      <c r="J697" s="30" t="s">
        <v>652</v>
      </c>
      <c r="K697" s="31" t="str">
        <f>TEXT(J697,"YYYY")</f>
        <v>2010</v>
      </c>
      <c r="L697" s="31">
        <v>1</v>
      </c>
      <c r="S697" s="8" t="s">
        <v>114</v>
      </c>
    </row>
    <row r="698" spans="1:19">
      <c r="A698" s="21">
        <v>2</v>
      </c>
      <c r="J698" s="30" t="s">
        <v>2212</v>
      </c>
      <c r="K698" s="31" t="str">
        <f>TEXT(J698,"YYYY")</f>
        <v>2010</v>
      </c>
      <c r="L698" s="31">
        <v>1</v>
      </c>
    </row>
    <row r="699" spans="1:19">
      <c r="A699" s="21">
        <v>1</v>
      </c>
      <c r="J699" s="30" t="s">
        <v>2212</v>
      </c>
      <c r="K699" s="31" t="str">
        <f>TEXT(J699,"YYYY")</f>
        <v>2010</v>
      </c>
      <c r="L699" s="31">
        <v>1</v>
      </c>
    </row>
    <row r="700" spans="1:19">
      <c r="A700" s="21">
        <v>1</v>
      </c>
      <c r="J700" s="30" t="s">
        <v>6336</v>
      </c>
      <c r="K700" s="31" t="str">
        <f>TEXT(J700,"YYYY")</f>
        <v>2010</v>
      </c>
      <c r="L700" s="31">
        <v>1</v>
      </c>
      <c r="S700" s="8" t="s">
        <v>417</v>
      </c>
    </row>
    <row r="701" spans="1:19">
      <c r="A701" s="21">
        <v>1</v>
      </c>
      <c r="J701" s="30" t="s">
        <v>7247</v>
      </c>
      <c r="K701" s="31" t="str">
        <f>TEXT(J701,"YYYY")</f>
        <v>2010</v>
      </c>
      <c r="L701" s="31">
        <v>1</v>
      </c>
      <c r="S701" s="8" t="s">
        <v>354</v>
      </c>
    </row>
    <row r="702" spans="1:19">
      <c r="A702" s="21">
        <v>2</v>
      </c>
      <c r="J702" s="30" t="s">
        <v>6669</v>
      </c>
      <c r="K702" s="31" t="str">
        <f>TEXT(J702,"YYYY")</f>
        <v>2010</v>
      </c>
      <c r="L702" s="31">
        <v>1</v>
      </c>
      <c r="S702" s="8" t="s">
        <v>354</v>
      </c>
    </row>
    <row r="703" spans="1:19">
      <c r="A703" s="21">
        <v>1</v>
      </c>
      <c r="J703" s="30" t="s">
        <v>7618</v>
      </c>
      <c r="K703" s="31" t="str">
        <f>TEXT(J703,"YYYY")</f>
        <v>2010</v>
      </c>
      <c r="L703" s="31">
        <v>1</v>
      </c>
      <c r="S703" s="8" t="s">
        <v>12035</v>
      </c>
    </row>
    <row r="704" spans="1:19">
      <c r="A704" s="21">
        <v>2</v>
      </c>
      <c r="J704" s="30" t="s">
        <v>7868</v>
      </c>
      <c r="K704" s="31" t="str">
        <f>TEXT(J704,"YYYY")</f>
        <v>2010</v>
      </c>
      <c r="L704" s="31">
        <v>1</v>
      </c>
      <c r="S704" s="8" t="s">
        <v>377</v>
      </c>
    </row>
    <row r="705" spans="1:19">
      <c r="A705" s="21">
        <v>1</v>
      </c>
      <c r="J705" s="30" t="s">
        <v>7895</v>
      </c>
      <c r="K705" s="31" t="str">
        <f>TEXT(J705,"YYYY")</f>
        <v>2010</v>
      </c>
      <c r="L705" s="31">
        <v>1</v>
      </c>
    </row>
    <row r="706" spans="1:19">
      <c r="A706" s="21">
        <v>2</v>
      </c>
      <c r="J706" s="30" t="s">
        <v>2212</v>
      </c>
      <c r="K706" s="31" t="str">
        <f>TEXT(J706,"YYYY")</f>
        <v>2010</v>
      </c>
      <c r="L706" s="31">
        <v>1</v>
      </c>
    </row>
    <row r="707" spans="1:19">
      <c r="A707" s="21">
        <v>2</v>
      </c>
      <c r="J707" s="30" t="s">
        <v>8182</v>
      </c>
      <c r="K707" s="31" t="str">
        <f>TEXT(J707,"YYYY")</f>
        <v>2010</v>
      </c>
      <c r="L707" s="31">
        <v>1</v>
      </c>
      <c r="S707" s="8" t="s">
        <v>92</v>
      </c>
    </row>
    <row r="708" spans="1:19">
      <c r="A708" s="21">
        <v>2</v>
      </c>
      <c r="J708" s="30" t="s">
        <v>4330</v>
      </c>
      <c r="K708" s="31" t="str">
        <f>TEXT(J708,"YYYY")</f>
        <v>2010</v>
      </c>
      <c r="L708" s="31">
        <v>1</v>
      </c>
    </row>
    <row r="709" spans="1:19">
      <c r="A709" s="21">
        <v>2</v>
      </c>
      <c r="J709" s="30" t="s">
        <v>2212</v>
      </c>
      <c r="K709" s="31" t="str">
        <f>TEXT(J709,"YYYY")</f>
        <v>2010</v>
      </c>
      <c r="L709" s="31">
        <v>1</v>
      </c>
      <c r="S709" s="8" t="s">
        <v>2240</v>
      </c>
    </row>
    <row r="710" spans="1:19">
      <c r="A710" s="21">
        <v>2</v>
      </c>
      <c r="J710" s="30" t="s">
        <v>5309</v>
      </c>
      <c r="K710" s="31" t="str">
        <f>TEXT(J710,"YYYY")</f>
        <v>2010</v>
      </c>
      <c r="L710" s="31">
        <v>1</v>
      </c>
    </row>
    <row r="711" spans="1:19">
      <c r="A711" s="21">
        <v>2</v>
      </c>
      <c r="J711" s="30" t="s">
        <v>8182</v>
      </c>
      <c r="K711" s="31" t="str">
        <f>TEXT(J711,"YYYY")</f>
        <v>2010</v>
      </c>
      <c r="L711" s="31">
        <v>1</v>
      </c>
    </row>
    <row r="712" spans="1:19">
      <c r="A712" s="21">
        <v>2</v>
      </c>
      <c r="J712" s="30" t="s">
        <v>8800</v>
      </c>
      <c r="K712" s="31" t="str">
        <f>TEXT(J712,"YYYY")</f>
        <v>2010</v>
      </c>
      <c r="L712" s="31">
        <v>1</v>
      </c>
      <c r="S712" s="8" t="s">
        <v>114</v>
      </c>
    </row>
    <row r="713" spans="1:19">
      <c r="A713" s="21">
        <v>1</v>
      </c>
      <c r="J713" s="30" t="s">
        <v>8904</v>
      </c>
      <c r="K713" s="31" t="str">
        <f>TEXT(J713,"YYYY")</f>
        <v>2010</v>
      </c>
      <c r="L713" s="31">
        <v>1</v>
      </c>
      <c r="S713" s="8" t="s">
        <v>3831</v>
      </c>
    </row>
    <row r="714" spans="1:19">
      <c r="A714" s="21">
        <v>1</v>
      </c>
      <c r="J714" s="30" t="s">
        <v>8884</v>
      </c>
      <c r="K714" s="31" t="str">
        <f>TEXT(J714,"YYYY")</f>
        <v>2010</v>
      </c>
      <c r="L714" s="31">
        <v>1</v>
      </c>
      <c r="S714" s="8" t="s">
        <v>114</v>
      </c>
    </row>
    <row r="715" spans="1:19">
      <c r="A715" s="21">
        <v>1</v>
      </c>
      <c r="J715" s="30" t="s">
        <v>9105</v>
      </c>
      <c r="K715" s="31" t="str">
        <f>TEXT(J715,"YYYY")</f>
        <v>2010</v>
      </c>
      <c r="L715" s="31">
        <v>1</v>
      </c>
    </row>
    <row r="716" spans="1:19">
      <c r="A716" s="21">
        <v>1</v>
      </c>
      <c r="J716" s="30" t="s">
        <v>9130</v>
      </c>
      <c r="K716" s="31" t="str">
        <f>TEXT(J716,"YYYY")</f>
        <v>2010</v>
      </c>
      <c r="L716" s="31">
        <v>1</v>
      </c>
      <c r="S716" s="8" t="s">
        <v>1051</v>
      </c>
    </row>
    <row r="717" spans="1:19">
      <c r="A717" s="21">
        <v>1</v>
      </c>
      <c r="J717" s="30" t="s">
        <v>9140</v>
      </c>
      <c r="K717" s="31" t="str">
        <f>TEXT(J717,"YYYY")</f>
        <v>2010</v>
      </c>
      <c r="L717" s="31">
        <v>1</v>
      </c>
    </row>
    <row r="718" spans="1:19">
      <c r="A718" s="21">
        <v>2</v>
      </c>
      <c r="J718" s="30" t="s">
        <v>9214</v>
      </c>
      <c r="K718" s="31" t="str">
        <f>TEXT(J718,"YYYY")</f>
        <v>2010</v>
      </c>
      <c r="L718" s="31">
        <v>1</v>
      </c>
      <c r="S718" s="8" t="s">
        <v>417</v>
      </c>
    </row>
    <row r="719" spans="1:19">
      <c r="A719" s="21">
        <v>2</v>
      </c>
      <c r="J719" s="30" t="s">
        <v>9290</v>
      </c>
      <c r="K719" s="31" t="str">
        <f>TEXT(J719,"YYYY")</f>
        <v>2010</v>
      </c>
      <c r="L719" s="31">
        <v>1</v>
      </c>
      <c r="S719" s="8" t="s">
        <v>65</v>
      </c>
    </row>
    <row r="720" spans="1:19">
      <c r="A720" s="21">
        <v>1</v>
      </c>
      <c r="J720" s="30" t="s">
        <v>9742</v>
      </c>
      <c r="K720" s="31" t="str">
        <f>TEXT(J720,"YYYY")</f>
        <v>2010</v>
      </c>
      <c r="L720" s="31">
        <v>1</v>
      </c>
    </row>
    <row r="721" spans="1:19">
      <c r="A721" s="21">
        <v>2</v>
      </c>
      <c r="J721" s="30" t="s">
        <v>9827</v>
      </c>
      <c r="K721" s="31" t="str">
        <f>TEXT(J721,"YYYY")</f>
        <v>2010</v>
      </c>
      <c r="L721" s="31">
        <v>1</v>
      </c>
      <c r="S721" s="8" t="s">
        <v>354</v>
      </c>
    </row>
    <row r="722" spans="1:19">
      <c r="A722" s="21">
        <v>1</v>
      </c>
      <c r="J722" s="30" t="s">
        <v>9841</v>
      </c>
      <c r="K722" s="31" t="str">
        <f>TEXT(J722,"YYYY")</f>
        <v>2010</v>
      </c>
      <c r="L722" s="31">
        <v>1</v>
      </c>
      <c r="S722" s="8" t="s">
        <v>5960</v>
      </c>
    </row>
    <row r="723" spans="1:19">
      <c r="A723" s="21">
        <v>1</v>
      </c>
      <c r="J723" s="30" t="s">
        <v>2212</v>
      </c>
      <c r="K723" s="31" t="str">
        <f>TEXT(J723,"YYYY")</f>
        <v>2010</v>
      </c>
      <c r="L723" s="31">
        <v>1</v>
      </c>
      <c r="S723" s="8" t="s">
        <v>235</v>
      </c>
    </row>
    <row r="724" spans="1:19">
      <c r="A724" s="21">
        <v>2</v>
      </c>
      <c r="J724" s="30" t="s">
        <v>2212</v>
      </c>
      <c r="K724" s="31" t="str">
        <f>TEXT(J724,"YYYY")</f>
        <v>2010</v>
      </c>
      <c r="L724" s="31">
        <v>1</v>
      </c>
      <c r="S724" s="8" t="s">
        <v>354</v>
      </c>
    </row>
    <row r="725" spans="1:19">
      <c r="A725" s="21">
        <v>1</v>
      </c>
      <c r="J725" s="30" t="s">
        <v>10300</v>
      </c>
      <c r="K725" s="31" t="str">
        <f>TEXT(J725,"YYYY")</f>
        <v>2010</v>
      </c>
      <c r="L725" s="31">
        <v>1</v>
      </c>
      <c r="S725" s="8" t="s">
        <v>105</v>
      </c>
    </row>
    <row r="726" spans="1:19">
      <c r="A726" s="21">
        <v>2</v>
      </c>
      <c r="J726" s="30" t="s">
        <v>2263</v>
      </c>
      <c r="K726" s="31" t="str">
        <f>TEXT(J726,"YYYY")</f>
        <v>2010</v>
      </c>
      <c r="L726" s="31">
        <v>1</v>
      </c>
      <c r="S726" s="8" t="s">
        <v>3598</v>
      </c>
    </row>
    <row r="727" spans="1:19">
      <c r="A727" s="21">
        <v>2</v>
      </c>
      <c r="J727" s="30" t="s">
        <v>9329</v>
      </c>
      <c r="K727" s="31" t="str">
        <f>TEXT(J727,"YYYY")</f>
        <v>2010</v>
      </c>
      <c r="L727" s="31">
        <v>1</v>
      </c>
      <c r="S727" s="8" t="s">
        <v>405</v>
      </c>
    </row>
    <row r="728" spans="1:19">
      <c r="A728" s="21">
        <v>2</v>
      </c>
      <c r="J728" s="30" t="s">
        <v>10930</v>
      </c>
      <c r="K728" s="31" t="str">
        <f>TEXT(J728,"YYYY")</f>
        <v>2010</v>
      </c>
      <c r="L728" s="31">
        <v>1</v>
      </c>
      <c r="S728" s="8" t="s">
        <v>526</v>
      </c>
    </row>
    <row r="729" spans="1:19">
      <c r="A729" s="21">
        <v>2</v>
      </c>
      <c r="J729" s="30" t="s">
        <v>11183</v>
      </c>
      <c r="K729" s="31" t="str">
        <f>TEXT(J729,"YYYY")</f>
        <v>2010</v>
      </c>
      <c r="L729" s="31">
        <v>1</v>
      </c>
      <c r="S729" s="8" t="s">
        <v>3212</v>
      </c>
    </row>
    <row r="730" spans="1:19">
      <c r="A730" s="21">
        <v>1</v>
      </c>
      <c r="J730" s="30" t="s">
        <v>2212</v>
      </c>
      <c r="K730" s="31" t="str">
        <f>TEXT(J730,"YYYY")</f>
        <v>2010</v>
      </c>
      <c r="L730" s="31">
        <v>1</v>
      </c>
      <c r="S730" s="8" t="s">
        <v>3261</v>
      </c>
    </row>
    <row r="731" spans="1:19">
      <c r="A731" s="21">
        <v>1</v>
      </c>
      <c r="J731" s="30" t="s">
        <v>7868</v>
      </c>
      <c r="K731" s="31" t="str">
        <f>TEXT(J731,"YYYY")</f>
        <v>2010</v>
      </c>
      <c r="L731" s="31">
        <v>1</v>
      </c>
      <c r="S731" s="8" t="s">
        <v>3441</v>
      </c>
    </row>
    <row r="732" spans="1:19">
      <c r="A732" s="21">
        <v>2</v>
      </c>
      <c r="J732" s="30" t="s">
        <v>7895</v>
      </c>
      <c r="K732" s="31" t="str">
        <f>TEXT(J732,"YYYY")</f>
        <v>2010</v>
      </c>
      <c r="L732" s="31">
        <v>1</v>
      </c>
      <c r="S732" s="8" t="s">
        <v>65</v>
      </c>
    </row>
    <row r="733" spans="1:19">
      <c r="A733" s="21">
        <v>1</v>
      </c>
      <c r="J733" s="30" t="s">
        <v>11523</v>
      </c>
      <c r="K733" s="31" t="str">
        <f>TEXT(J733,"YYYY")</f>
        <v>2010</v>
      </c>
      <c r="L733" s="31">
        <v>1</v>
      </c>
      <c r="S733" s="8" t="s">
        <v>235</v>
      </c>
    </row>
    <row r="734" spans="1:19">
      <c r="A734" s="21">
        <v>2</v>
      </c>
      <c r="J734" s="30" t="s">
        <v>7895</v>
      </c>
      <c r="K734" s="31" t="str">
        <f>TEXT(J734,"YYYY")</f>
        <v>2010</v>
      </c>
      <c r="L734" s="31">
        <v>1</v>
      </c>
      <c r="S734" s="8" t="s">
        <v>1559</v>
      </c>
    </row>
    <row r="735" spans="1:19">
      <c r="A735" s="21">
        <v>2</v>
      </c>
      <c r="J735" s="30" t="s">
        <v>2212</v>
      </c>
      <c r="K735" s="31" t="str">
        <f>TEXT(J735,"YYYY")</f>
        <v>2010</v>
      </c>
      <c r="L735" s="31">
        <v>1</v>
      </c>
      <c r="S735" s="8" t="s">
        <v>65</v>
      </c>
    </row>
    <row r="736" spans="1:19">
      <c r="A736" s="21">
        <v>2</v>
      </c>
      <c r="J736" s="30" t="s">
        <v>11849</v>
      </c>
      <c r="K736" s="31" t="str">
        <f>TEXT(J736,"YYYY")</f>
        <v>2010</v>
      </c>
      <c r="L736" s="31">
        <v>1</v>
      </c>
      <c r="S736" s="8" t="s">
        <v>235</v>
      </c>
    </row>
    <row r="737" spans="1:19">
      <c r="A737" s="21">
        <v>1</v>
      </c>
      <c r="J737" s="30" t="s">
        <v>12043</v>
      </c>
      <c r="K737" s="31" t="str">
        <f>TEXT(J737,"YYYY")</f>
        <v>2010</v>
      </c>
      <c r="L737" s="31">
        <v>1</v>
      </c>
      <c r="S737" s="8" t="s">
        <v>65</v>
      </c>
    </row>
    <row r="738" spans="1:19">
      <c r="A738" s="21">
        <v>1</v>
      </c>
      <c r="J738" s="30" t="s">
        <v>12414</v>
      </c>
      <c r="K738" s="31" t="str">
        <f>TEXT(J738,"YYYY")</f>
        <v>2010</v>
      </c>
      <c r="L738" s="31">
        <v>1</v>
      </c>
      <c r="S738" s="8" t="s">
        <v>526</v>
      </c>
    </row>
    <row r="739" spans="1:19">
      <c r="A739" s="21">
        <v>2</v>
      </c>
      <c r="J739" s="30" t="s">
        <v>2212</v>
      </c>
      <c r="K739" s="31" t="str">
        <f>TEXT(J739,"YYYY")</f>
        <v>2010</v>
      </c>
      <c r="L739" s="31">
        <v>1</v>
      </c>
      <c r="S739" s="8" t="s">
        <v>377</v>
      </c>
    </row>
    <row r="740" spans="1:19">
      <c r="A740" s="21">
        <v>2</v>
      </c>
      <c r="J740" s="30" t="s">
        <v>7364</v>
      </c>
      <c r="K740" s="31" t="str">
        <f>TEXT(J740,"YYYY")</f>
        <v>2010</v>
      </c>
      <c r="L740" s="31">
        <v>1</v>
      </c>
      <c r="S740" s="8" t="s">
        <v>114</v>
      </c>
    </row>
    <row r="741" spans="1:19">
      <c r="A741" s="21">
        <v>1</v>
      </c>
      <c r="J741" s="30" t="s">
        <v>9751</v>
      </c>
      <c r="K741" s="31" t="str">
        <f>TEXT(J741,"YYYY")</f>
        <v>2010</v>
      </c>
      <c r="L741" s="31">
        <v>1</v>
      </c>
      <c r="S741" s="8" t="s">
        <v>65</v>
      </c>
    </row>
    <row r="742" spans="1:19">
      <c r="A742" s="21">
        <v>2</v>
      </c>
      <c r="J742" s="30" t="s">
        <v>10118</v>
      </c>
      <c r="K742" s="31" t="str">
        <f>TEXT(J742,"YYYY")</f>
        <v>2010</v>
      </c>
      <c r="L742" s="31">
        <v>1</v>
      </c>
      <c r="S742" s="8" t="s">
        <v>105</v>
      </c>
    </row>
    <row r="743" spans="1:19">
      <c r="A743" s="21">
        <v>1</v>
      </c>
      <c r="J743" s="30" t="s">
        <v>10157</v>
      </c>
      <c r="K743" s="31" t="str">
        <f>TEXT(J743,"YYYY")</f>
        <v>2010</v>
      </c>
      <c r="L743" s="31">
        <v>1</v>
      </c>
      <c r="S743" s="8" t="s">
        <v>114</v>
      </c>
    </row>
    <row r="744" spans="1:19">
      <c r="A744" s="21">
        <v>2</v>
      </c>
      <c r="J744" s="30" t="s">
        <v>11530</v>
      </c>
      <c r="K744" s="31" t="str">
        <f>TEXT(J744,"YYYY")</f>
        <v>2010</v>
      </c>
      <c r="L744" s="31">
        <v>1</v>
      </c>
      <c r="S744" s="8" t="s">
        <v>354</v>
      </c>
    </row>
    <row r="745" spans="1:19">
      <c r="A745" s="21">
        <v>2</v>
      </c>
      <c r="J745" s="30" t="s">
        <v>2212</v>
      </c>
      <c r="K745" s="31" t="str">
        <f>TEXT(J745,"YYYY")</f>
        <v>2010</v>
      </c>
      <c r="L745" s="31">
        <v>1</v>
      </c>
      <c r="S745" s="8" t="s">
        <v>65</v>
      </c>
    </row>
    <row r="746" spans="1:19">
      <c r="A746" s="21">
        <v>2</v>
      </c>
      <c r="J746" s="30" t="s">
        <v>2212</v>
      </c>
      <c r="K746" s="31" t="str">
        <f>TEXT(J746,"YYYY")</f>
        <v>2010</v>
      </c>
      <c r="L746" s="31">
        <v>2</v>
      </c>
    </row>
    <row r="747" spans="1:19">
      <c r="A747" s="21">
        <v>1</v>
      </c>
      <c r="J747" s="30" t="s">
        <v>2212</v>
      </c>
      <c r="K747" s="31" t="str">
        <f>TEXT(J747,"YYYY")</f>
        <v>2010</v>
      </c>
      <c r="L747" s="31">
        <v>2</v>
      </c>
      <c r="S747" s="8" t="s">
        <v>65</v>
      </c>
    </row>
    <row r="748" spans="1:19">
      <c r="A748" s="21">
        <v>2</v>
      </c>
      <c r="J748" s="30" t="s">
        <v>2212</v>
      </c>
      <c r="K748" s="31" t="str">
        <f>TEXT(J748,"YYYY")</f>
        <v>2010</v>
      </c>
      <c r="L748" s="31">
        <v>2</v>
      </c>
      <c r="S748" s="8" t="s">
        <v>226</v>
      </c>
    </row>
    <row r="749" spans="1:19">
      <c r="A749" s="21">
        <v>1</v>
      </c>
      <c r="J749" s="30" t="s">
        <v>8182</v>
      </c>
      <c r="K749" s="31" t="str">
        <f>TEXT(J749,"YYYY")</f>
        <v>2010</v>
      </c>
      <c r="L749" s="31">
        <v>2</v>
      </c>
      <c r="S749" s="8" t="s">
        <v>8408</v>
      </c>
    </row>
    <row r="750" spans="1:19">
      <c r="A750" s="21">
        <v>2</v>
      </c>
      <c r="J750" s="30" t="s">
        <v>9204</v>
      </c>
      <c r="K750" s="31" t="str">
        <f>TEXT(J750,"YYYY")</f>
        <v>2010</v>
      </c>
      <c r="L750" s="31">
        <v>2</v>
      </c>
      <c r="S750" s="8" t="s">
        <v>8095</v>
      </c>
    </row>
    <row r="751" spans="1:19">
      <c r="A751" s="21">
        <v>2</v>
      </c>
      <c r="J751" s="30" t="s">
        <v>9329</v>
      </c>
      <c r="K751" s="31" t="str">
        <f>TEXT(J751,"YYYY")</f>
        <v>2010</v>
      </c>
      <c r="L751" s="31">
        <v>2</v>
      </c>
      <c r="S751" s="8" t="s">
        <v>114</v>
      </c>
    </row>
    <row r="752" spans="1:19">
      <c r="A752" s="21">
        <v>2</v>
      </c>
      <c r="J752" s="30" t="s">
        <v>7899</v>
      </c>
      <c r="K752" s="31" t="str">
        <f>TEXT(J752,"YYYY")</f>
        <v>2010</v>
      </c>
      <c r="L752" s="31">
        <v>2</v>
      </c>
      <c r="S752" s="8" t="s">
        <v>65</v>
      </c>
    </row>
    <row r="753" spans="1:19">
      <c r="A753" s="21">
        <v>2</v>
      </c>
      <c r="J753" s="30" t="s">
        <v>9290</v>
      </c>
      <c r="K753" s="31" t="str">
        <f>TEXT(J753,"YYYY")</f>
        <v>2010</v>
      </c>
      <c r="L753" s="31">
        <v>2</v>
      </c>
      <c r="S753" s="8" t="s">
        <v>311</v>
      </c>
    </row>
    <row r="754" spans="1:19">
      <c r="A754" s="21">
        <v>2</v>
      </c>
      <c r="J754" s="30" t="s">
        <v>998</v>
      </c>
      <c r="K754" s="31" t="str">
        <f>TEXT(J754,"YYYY")</f>
        <v>2010</v>
      </c>
      <c r="L754" s="31">
        <v>2</v>
      </c>
      <c r="S754" s="8" t="s">
        <v>354</v>
      </c>
    </row>
    <row r="755" spans="1:19">
      <c r="A755" s="21">
        <v>1</v>
      </c>
      <c r="J755" s="30" t="s">
        <v>9751</v>
      </c>
      <c r="K755" s="31" t="str">
        <f>TEXT(J755,"YYYY")</f>
        <v>2010</v>
      </c>
      <c r="L755" s="31">
        <v>2</v>
      </c>
      <c r="S755" s="8" t="s">
        <v>65</v>
      </c>
    </row>
    <row r="756" spans="1:19">
      <c r="A756" s="21">
        <v>1</v>
      </c>
      <c r="J756" s="30" t="s">
        <v>652</v>
      </c>
      <c r="K756" s="31" t="str">
        <f>TEXT(J756,"YYYY")</f>
        <v>2010</v>
      </c>
      <c r="L756" s="31">
        <v>2</v>
      </c>
    </row>
    <row r="757" spans="1:19">
      <c r="A757" s="21">
        <v>2</v>
      </c>
      <c r="J757" s="30" t="s">
        <v>9960</v>
      </c>
      <c r="K757" s="31" t="str">
        <f>TEXT(J757,"YYYY")</f>
        <v>2010</v>
      </c>
      <c r="L757" s="31">
        <v>2</v>
      </c>
      <c r="S757" s="8" t="s">
        <v>65</v>
      </c>
    </row>
    <row r="758" spans="1:19">
      <c r="A758" s="21">
        <v>2</v>
      </c>
      <c r="J758" s="30" t="s">
        <v>2212</v>
      </c>
      <c r="K758" s="31" t="str">
        <f>TEXT(J758,"YYYY")</f>
        <v>2010</v>
      </c>
      <c r="L758" s="31">
        <v>2</v>
      </c>
      <c r="S758" s="8" t="s">
        <v>417</v>
      </c>
    </row>
    <row r="759" spans="1:19">
      <c r="A759" s="21">
        <v>1</v>
      </c>
      <c r="J759" s="30" t="s">
        <v>2212</v>
      </c>
      <c r="K759" s="31" t="str">
        <f>TEXT(J759,"YYYY")</f>
        <v>2010</v>
      </c>
      <c r="L759" s="31">
        <v>2</v>
      </c>
      <c r="S759" s="8" t="s">
        <v>6885</v>
      </c>
    </row>
    <row r="760" spans="1:19">
      <c r="A760" s="21">
        <v>2</v>
      </c>
      <c r="J760" s="30" t="s">
        <v>11345</v>
      </c>
      <c r="K760" s="31" t="str">
        <f>TEXT(J760,"YYYY")</f>
        <v>2010</v>
      </c>
      <c r="L760" s="31">
        <v>2</v>
      </c>
      <c r="S760" s="8" t="s">
        <v>9104</v>
      </c>
    </row>
    <row r="761" spans="1:19">
      <c r="A761" s="21">
        <v>2</v>
      </c>
      <c r="J761" s="30" t="s">
        <v>11671</v>
      </c>
      <c r="K761" s="31" t="str">
        <f>TEXT(J761,"YYYY")</f>
        <v>2010</v>
      </c>
      <c r="L761" s="31">
        <v>2</v>
      </c>
      <c r="S761" s="8" t="s">
        <v>1964</v>
      </c>
    </row>
    <row r="762" spans="1:19">
      <c r="A762" s="21">
        <v>2</v>
      </c>
      <c r="J762" s="30" t="s">
        <v>9329</v>
      </c>
      <c r="K762" s="31" t="str">
        <f>TEXT(J762,"YYYY")</f>
        <v>2010</v>
      </c>
      <c r="L762" s="31">
        <v>2</v>
      </c>
    </row>
    <row r="763" spans="1:19">
      <c r="A763" s="21">
        <v>2</v>
      </c>
      <c r="J763" s="30" t="s">
        <v>2241</v>
      </c>
      <c r="K763" s="31" t="str">
        <f>TEXT(J763,"YYYY")</f>
        <v>2010</v>
      </c>
      <c r="L763" s="31">
        <v>2</v>
      </c>
      <c r="S763" s="8" t="s">
        <v>557</v>
      </c>
    </row>
    <row r="764" spans="1:19">
      <c r="A764" s="21">
        <v>2</v>
      </c>
      <c r="J764" s="30" t="s">
        <v>1338</v>
      </c>
      <c r="K764" s="31" t="str">
        <f>TEXT(J764,"YYYY")</f>
        <v>2010</v>
      </c>
      <c r="L764" s="31">
        <v>2</v>
      </c>
      <c r="S764" s="8" t="s">
        <v>4155</v>
      </c>
    </row>
    <row r="765" spans="1:19">
      <c r="A765" s="21">
        <v>2</v>
      </c>
      <c r="J765" s="30" t="s">
        <v>1789</v>
      </c>
      <c r="K765" s="31" t="str">
        <f>TEXT(J765,"YYYY")</f>
        <v>2010</v>
      </c>
      <c r="L765" s="31">
        <v>2</v>
      </c>
      <c r="S765" s="8" t="s">
        <v>4368</v>
      </c>
    </row>
    <row r="766" spans="1:19">
      <c r="A766" s="21">
        <v>2</v>
      </c>
      <c r="J766" s="30" t="s">
        <v>2263</v>
      </c>
      <c r="K766" s="31" t="str">
        <f>TEXT(J766,"YYYY")</f>
        <v>2010</v>
      </c>
      <c r="L766" s="31">
        <v>2</v>
      </c>
      <c r="S766" s="8" t="s">
        <v>65</v>
      </c>
    </row>
    <row r="767" spans="1:19">
      <c r="A767" s="21">
        <v>2</v>
      </c>
      <c r="J767" s="30" t="s">
        <v>652</v>
      </c>
      <c r="K767" s="31" t="str">
        <f>TEXT(J767,"YYYY")</f>
        <v>2010</v>
      </c>
      <c r="L767" s="31">
        <v>2</v>
      </c>
      <c r="S767" s="8" t="s">
        <v>65</v>
      </c>
    </row>
    <row r="768" spans="1:19">
      <c r="A768" s="21">
        <v>2</v>
      </c>
      <c r="J768" s="30" t="s">
        <v>4655</v>
      </c>
      <c r="K768" s="31" t="str">
        <f>TEXT(J768,"YYYY")</f>
        <v>2010</v>
      </c>
      <c r="L768" s="31">
        <v>2</v>
      </c>
      <c r="S768" s="8" t="s">
        <v>1051</v>
      </c>
    </row>
    <row r="769" spans="1:19">
      <c r="A769" s="21">
        <v>2</v>
      </c>
      <c r="J769" s="30" t="s">
        <v>5309</v>
      </c>
      <c r="K769" s="31" t="str">
        <f>TEXT(J769,"YYYY")</f>
        <v>2010</v>
      </c>
      <c r="L769" s="31">
        <v>2</v>
      </c>
      <c r="S769" s="8" t="s">
        <v>65</v>
      </c>
    </row>
    <row r="770" spans="1:19">
      <c r="A770" s="21">
        <v>2</v>
      </c>
      <c r="J770" s="30" t="s">
        <v>652</v>
      </c>
      <c r="K770" s="31" t="str">
        <f>TEXT(J770,"YYYY")</f>
        <v>2010</v>
      </c>
      <c r="L770" s="31">
        <v>2</v>
      </c>
      <c r="S770" s="8" t="s">
        <v>65</v>
      </c>
    </row>
    <row r="771" spans="1:19">
      <c r="A771" s="21">
        <v>1</v>
      </c>
      <c r="J771" s="30" t="s">
        <v>652</v>
      </c>
      <c r="K771" s="31" t="str">
        <f>TEXT(J771,"YYYY")</f>
        <v>2010</v>
      </c>
      <c r="L771" s="31">
        <v>2</v>
      </c>
      <c r="S771" s="8" t="s">
        <v>83</v>
      </c>
    </row>
    <row r="772" spans="1:19">
      <c r="A772" s="21">
        <v>2</v>
      </c>
      <c r="J772" s="30" t="s">
        <v>2212</v>
      </c>
      <c r="K772" s="31" t="str">
        <f>TEXT(J772,"YYYY")</f>
        <v>2010</v>
      </c>
      <c r="L772" s="31">
        <v>2</v>
      </c>
      <c r="S772" s="8" t="s">
        <v>235</v>
      </c>
    </row>
    <row r="773" spans="1:19">
      <c r="A773" s="21">
        <v>2</v>
      </c>
      <c r="J773" s="30" t="s">
        <v>652</v>
      </c>
      <c r="K773" s="31" t="str">
        <f>TEXT(J773,"YYYY")</f>
        <v>2010</v>
      </c>
      <c r="L773" s="31">
        <v>2</v>
      </c>
      <c r="S773" s="8" t="s">
        <v>417</v>
      </c>
    </row>
    <row r="774" spans="1:19">
      <c r="A774" s="21">
        <v>2</v>
      </c>
      <c r="J774" s="30" t="s">
        <v>6336</v>
      </c>
      <c r="K774" s="31" t="str">
        <f>TEXT(J774,"YYYY")</f>
        <v>2010</v>
      </c>
      <c r="L774" s="31">
        <v>2</v>
      </c>
      <c r="S774" s="8" t="s">
        <v>65</v>
      </c>
    </row>
    <row r="775" spans="1:19">
      <c r="A775" s="21">
        <v>1</v>
      </c>
      <c r="J775" s="30" t="s">
        <v>6669</v>
      </c>
      <c r="K775" s="31" t="str">
        <f>TEXT(J775,"YYYY")</f>
        <v>2010</v>
      </c>
      <c r="L775" s="31">
        <v>2</v>
      </c>
      <c r="S775" s="8" t="s">
        <v>405</v>
      </c>
    </row>
    <row r="776" spans="1:19">
      <c r="A776" s="21">
        <v>2</v>
      </c>
      <c r="J776" s="30" t="s">
        <v>2212</v>
      </c>
      <c r="K776" s="31" t="str">
        <f>TEXT(J776,"YYYY")</f>
        <v>2010</v>
      </c>
      <c r="L776" s="31">
        <v>2</v>
      </c>
      <c r="S776" s="8" t="s">
        <v>417</v>
      </c>
    </row>
    <row r="777" spans="1:19">
      <c r="A777" s="21">
        <v>1</v>
      </c>
      <c r="J777" s="30" t="s">
        <v>6790</v>
      </c>
      <c r="K777" s="31" t="str">
        <f>TEXT(J777,"YYYY")</f>
        <v>2010</v>
      </c>
      <c r="L777" s="31">
        <v>2</v>
      </c>
      <c r="S777" s="8" t="s">
        <v>354</v>
      </c>
    </row>
    <row r="778" spans="1:19">
      <c r="A778" s="21">
        <v>2</v>
      </c>
      <c r="J778" s="30" t="s">
        <v>2212</v>
      </c>
      <c r="K778" s="31" t="str">
        <f>TEXT(J778,"YYYY")</f>
        <v>2010</v>
      </c>
      <c r="L778" s="31">
        <v>2</v>
      </c>
      <c r="S778" s="8" t="s">
        <v>65</v>
      </c>
    </row>
    <row r="779" spans="1:19">
      <c r="A779" s="21">
        <v>1</v>
      </c>
      <c r="J779" s="30" t="s">
        <v>2212</v>
      </c>
      <c r="K779" s="31" t="str">
        <f>TEXT(J779,"YYYY")</f>
        <v>2010</v>
      </c>
      <c r="L779" s="31">
        <v>2</v>
      </c>
      <c r="S779" s="8" t="s">
        <v>354</v>
      </c>
    </row>
    <row r="780" spans="1:19">
      <c r="A780" s="21">
        <v>2</v>
      </c>
      <c r="J780" s="30" t="s">
        <v>6790</v>
      </c>
      <c r="K780" s="31" t="str">
        <f>TEXT(J780,"YYYY")</f>
        <v>2010</v>
      </c>
      <c r="L780" s="31">
        <v>2</v>
      </c>
      <c r="S780" s="8" t="s">
        <v>417</v>
      </c>
    </row>
    <row r="781" spans="1:19">
      <c r="A781" s="21">
        <v>2</v>
      </c>
      <c r="J781" s="30" t="s">
        <v>4655</v>
      </c>
      <c r="K781" s="31" t="str">
        <f>TEXT(J781,"YYYY")</f>
        <v>2010</v>
      </c>
      <c r="L781" s="31">
        <v>2</v>
      </c>
      <c r="S781" s="8" t="s">
        <v>311</v>
      </c>
    </row>
    <row r="782" spans="1:19">
      <c r="A782" s="21">
        <v>1</v>
      </c>
      <c r="J782" s="30" t="s">
        <v>7609</v>
      </c>
      <c r="K782" s="31" t="str">
        <f>TEXT(J782,"YYYY")</f>
        <v>2010</v>
      </c>
      <c r="L782" s="31">
        <v>2</v>
      </c>
    </row>
    <row r="783" spans="1:19">
      <c r="A783" s="21">
        <v>2</v>
      </c>
      <c r="J783" s="30" t="s">
        <v>7618</v>
      </c>
      <c r="K783" s="31" t="str">
        <f>TEXT(J783,"YYYY")</f>
        <v>2010</v>
      </c>
      <c r="L783" s="31">
        <v>2</v>
      </c>
      <c r="S783" s="8" t="s">
        <v>65</v>
      </c>
    </row>
    <row r="784" spans="1:19">
      <c r="A784" s="21">
        <v>2</v>
      </c>
      <c r="J784" s="30" t="s">
        <v>7618</v>
      </c>
      <c r="K784" s="31" t="str">
        <f>TEXT(J784,"YYYY")</f>
        <v>2010</v>
      </c>
      <c r="L784" s="31">
        <v>2</v>
      </c>
    </row>
    <row r="785" spans="1:19">
      <c r="A785" s="21">
        <v>2</v>
      </c>
      <c r="J785" s="30" t="s">
        <v>8412</v>
      </c>
      <c r="K785" s="31" t="str">
        <f>TEXT(J785,"YYYY")</f>
        <v>2010</v>
      </c>
      <c r="L785" s="31">
        <v>2</v>
      </c>
      <c r="S785" s="8" t="s">
        <v>1051</v>
      </c>
    </row>
    <row r="786" spans="1:19">
      <c r="A786" s="21">
        <v>1</v>
      </c>
      <c r="J786" s="30" t="s">
        <v>8182</v>
      </c>
      <c r="K786" s="31" t="str">
        <f>TEXT(J786,"YYYY")</f>
        <v>2010</v>
      </c>
      <c r="L786" s="31">
        <v>2</v>
      </c>
    </row>
    <row r="787" spans="1:19">
      <c r="A787" s="21">
        <v>1</v>
      </c>
      <c r="J787" s="30" t="s">
        <v>8182</v>
      </c>
      <c r="K787" s="31" t="str">
        <f>TEXT(J787,"YYYY")</f>
        <v>2010</v>
      </c>
      <c r="L787" s="31">
        <v>2</v>
      </c>
      <c r="S787" s="8" t="s">
        <v>1986</v>
      </c>
    </row>
    <row r="788" spans="1:19">
      <c r="A788" s="21">
        <v>2</v>
      </c>
      <c r="J788" s="30" t="s">
        <v>7364</v>
      </c>
      <c r="K788" s="31" t="str">
        <f>TEXT(J788,"YYYY")</f>
        <v>2010</v>
      </c>
      <c r="L788" s="31">
        <v>2</v>
      </c>
    </row>
    <row r="789" spans="1:19">
      <c r="A789" s="21">
        <v>2</v>
      </c>
      <c r="J789" s="30" t="s">
        <v>8884</v>
      </c>
      <c r="K789" s="31" t="str">
        <f>TEXT(J789,"YYYY")</f>
        <v>2010</v>
      </c>
      <c r="L789" s="31">
        <v>2</v>
      </c>
    </row>
    <row r="790" spans="1:19">
      <c r="A790" s="21">
        <v>1</v>
      </c>
      <c r="J790" s="30" t="s">
        <v>9140</v>
      </c>
      <c r="K790" s="31" t="str">
        <f>TEXT(J790,"YYYY")</f>
        <v>2010</v>
      </c>
      <c r="L790" s="31">
        <v>2</v>
      </c>
      <c r="S790" s="8" t="s">
        <v>235</v>
      </c>
    </row>
    <row r="791" spans="1:19">
      <c r="A791" s="21">
        <v>2</v>
      </c>
      <c r="J791" s="30" t="s">
        <v>9204</v>
      </c>
      <c r="K791" s="31" t="str">
        <f>TEXT(J791,"YYYY")</f>
        <v>2010</v>
      </c>
      <c r="L791" s="31">
        <v>2</v>
      </c>
      <c r="S791" s="8" t="s">
        <v>4368</v>
      </c>
    </row>
    <row r="792" spans="1:19">
      <c r="A792" s="21">
        <v>2</v>
      </c>
      <c r="J792" s="30" t="s">
        <v>2212</v>
      </c>
      <c r="K792" s="31" t="str">
        <f>TEXT(J792,"YYYY")</f>
        <v>2010</v>
      </c>
      <c r="L792" s="31">
        <v>2</v>
      </c>
      <c r="S792" s="8" t="s">
        <v>65</v>
      </c>
    </row>
    <row r="793" spans="1:19">
      <c r="A793" s="21">
        <v>2</v>
      </c>
      <c r="J793" s="30" t="s">
        <v>2212</v>
      </c>
      <c r="K793" s="31" t="str">
        <f>TEXT(J793,"YYYY")</f>
        <v>2010</v>
      </c>
      <c r="L793" s="31">
        <v>2</v>
      </c>
      <c r="S793" s="8" t="s">
        <v>65</v>
      </c>
    </row>
    <row r="794" spans="1:19">
      <c r="A794" s="21">
        <v>2</v>
      </c>
      <c r="J794" s="30" t="s">
        <v>2212</v>
      </c>
      <c r="K794" s="31" t="str">
        <f>TEXT(J794,"YYYY")</f>
        <v>2010</v>
      </c>
      <c r="L794" s="31">
        <v>2</v>
      </c>
      <c r="S794" s="8" t="s">
        <v>114</v>
      </c>
    </row>
    <row r="795" spans="1:19">
      <c r="A795" s="21">
        <v>2</v>
      </c>
      <c r="J795" s="30" t="s">
        <v>9605</v>
      </c>
      <c r="K795" s="31" t="str">
        <f>TEXT(J795,"YYYY")</f>
        <v>2010</v>
      </c>
      <c r="L795" s="31">
        <v>2</v>
      </c>
    </row>
    <row r="796" spans="1:19">
      <c r="A796" s="21">
        <v>1</v>
      </c>
      <c r="J796" s="30" t="s">
        <v>9896</v>
      </c>
      <c r="K796" s="31" t="str">
        <f>TEXT(J796,"YYYY")</f>
        <v>2010</v>
      </c>
      <c r="L796" s="31">
        <v>2</v>
      </c>
    </row>
    <row r="797" spans="1:19">
      <c r="A797" s="21">
        <v>2</v>
      </c>
      <c r="J797" s="30" t="s">
        <v>10338</v>
      </c>
      <c r="K797" s="31" t="str">
        <f>TEXT(J797,"YYYY")</f>
        <v>2010</v>
      </c>
      <c r="L797" s="31">
        <v>2</v>
      </c>
      <c r="S797" s="8" t="s">
        <v>226</v>
      </c>
    </row>
    <row r="798" spans="1:19">
      <c r="A798" s="21">
        <v>2</v>
      </c>
      <c r="J798" s="30" t="s">
        <v>11267</v>
      </c>
      <c r="K798" s="31" t="str">
        <f>TEXT(J798,"YYYY")</f>
        <v>2010</v>
      </c>
      <c r="L798" s="31">
        <v>2</v>
      </c>
      <c r="S798" s="8" t="s">
        <v>114</v>
      </c>
    </row>
    <row r="799" spans="1:19">
      <c r="A799" s="21">
        <v>2</v>
      </c>
      <c r="J799" s="30" t="s">
        <v>11381</v>
      </c>
      <c r="K799" s="31" t="str">
        <f>TEXT(J799,"YYYY")</f>
        <v>2010</v>
      </c>
      <c r="L799" s="31">
        <v>2</v>
      </c>
      <c r="S799" s="8" t="s">
        <v>354</v>
      </c>
    </row>
    <row r="800" spans="1:19">
      <c r="A800" s="21">
        <v>2</v>
      </c>
      <c r="J800" s="30" t="s">
        <v>7895</v>
      </c>
      <c r="K800" s="31" t="str">
        <f>TEXT(J800,"YYYY")</f>
        <v>2010</v>
      </c>
      <c r="L800" s="31">
        <v>2</v>
      </c>
      <c r="S800" s="8" t="s">
        <v>105</v>
      </c>
    </row>
    <row r="801" spans="1:19">
      <c r="A801" s="21">
        <v>2</v>
      </c>
      <c r="J801" s="30" t="s">
        <v>11875</v>
      </c>
      <c r="K801" s="31" t="str">
        <f>TEXT(J801,"YYYY")</f>
        <v>2010</v>
      </c>
      <c r="L801" s="31">
        <v>2</v>
      </c>
      <c r="S801" s="8" t="s">
        <v>65</v>
      </c>
    </row>
    <row r="802" spans="1:19">
      <c r="A802" s="21">
        <v>1</v>
      </c>
      <c r="J802" s="30" t="s">
        <v>2212</v>
      </c>
      <c r="K802" s="31" t="str">
        <f>TEXT(J802,"YYYY")</f>
        <v>2010</v>
      </c>
      <c r="L802" s="31">
        <v>2</v>
      </c>
      <c r="S802" s="8" t="s">
        <v>1986</v>
      </c>
    </row>
    <row r="803" spans="1:19">
      <c r="A803" s="21">
        <v>2</v>
      </c>
      <c r="J803" s="30" t="s">
        <v>7895</v>
      </c>
      <c r="K803" s="31" t="str">
        <f>TEXT(J803,"YYYY")</f>
        <v>2010</v>
      </c>
      <c r="L803" s="31">
        <v>2</v>
      </c>
      <c r="S803" s="8" t="s">
        <v>65</v>
      </c>
    </row>
    <row r="804" spans="1:19">
      <c r="A804" s="21">
        <v>1</v>
      </c>
      <c r="J804" s="30" t="s">
        <v>652</v>
      </c>
      <c r="K804" s="31" t="str">
        <f>TEXT(J804,"YYYY")</f>
        <v>2010</v>
      </c>
      <c r="L804" s="31">
        <v>2</v>
      </c>
      <c r="S804" s="8" t="s">
        <v>235</v>
      </c>
    </row>
    <row r="805" spans="1:19">
      <c r="A805" s="21">
        <v>1</v>
      </c>
      <c r="J805" s="30" t="s">
        <v>7899</v>
      </c>
      <c r="K805" s="31" t="str">
        <f>TEXT(J805,"YYYY")</f>
        <v>2010</v>
      </c>
      <c r="L805" s="31">
        <v>2</v>
      </c>
    </row>
    <row r="806" spans="1:19">
      <c r="A806" s="21">
        <v>2</v>
      </c>
      <c r="J806" s="30" t="s">
        <v>2212</v>
      </c>
      <c r="K806" s="31" t="str">
        <f>TEXT(J806,"YYYY")</f>
        <v>2010</v>
      </c>
      <c r="L806" s="31">
        <v>2</v>
      </c>
      <c r="S806" s="8" t="s">
        <v>65</v>
      </c>
    </row>
    <row r="807" spans="1:19">
      <c r="A807" s="21">
        <v>1</v>
      </c>
      <c r="J807" s="30" t="s">
        <v>2212</v>
      </c>
      <c r="K807" s="31" t="str">
        <f>TEXT(J807,"YYYY")</f>
        <v>2010</v>
      </c>
      <c r="L807" s="31">
        <v>2</v>
      </c>
      <c r="S807" s="8" t="s">
        <v>114</v>
      </c>
    </row>
    <row r="808" spans="1:19">
      <c r="A808" s="21">
        <v>1</v>
      </c>
      <c r="J808" s="30" t="s">
        <v>4330</v>
      </c>
      <c r="K808" s="31" t="str">
        <f>TEXT(J808,"YYYY")</f>
        <v>2010</v>
      </c>
      <c r="L808" s="31">
        <v>2</v>
      </c>
      <c r="S808" s="8" t="s">
        <v>114</v>
      </c>
    </row>
    <row r="809" spans="1:19">
      <c r="A809" s="21">
        <v>1</v>
      </c>
      <c r="J809" s="30" t="s">
        <v>7278</v>
      </c>
      <c r="K809" s="31" t="str">
        <f>TEXT(J809,"YYYY")</f>
        <v>2010</v>
      </c>
      <c r="L809" s="31">
        <v>2</v>
      </c>
      <c r="S809" s="8" t="s">
        <v>7754</v>
      </c>
    </row>
    <row r="810" spans="1:19">
      <c r="A810" s="21">
        <v>1</v>
      </c>
      <c r="J810" s="30" t="s">
        <v>2212</v>
      </c>
      <c r="K810" s="31" t="str">
        <f>TEXT(J810,"YYYY")</f>
        <v>2010</v>
      </c>
      <c r="L810" s="31">
        <v>2</v>
      </c>
      <c r="S810" s="8" t="s">
        <v>405</v>
      </c>
    </row>
    <row r="811" spans="1:19">
      <c r="A811" s="21">
        <v>1</v>
      </c>
      <c r="J811" s="30" t="s">
        <v>8182</v>
      </c>
      <c r="K811" s="31" t="str">
        <f>TEXT(J811,"YYYY")</f>
        <v>2010</v>
      </c>
      <c r="L811" s="31">
        <v>2</v>
      </c>
      <c r="S811" s="8" t="s">
        <v>114</v>
      </c>
    </row>
    <row r="812" spans="1:19">
      <c r="A812" s="21">
        <v>2</v>
      </c>
      <c r="J812" s="30" t="s">
        <v>9608</v>
      </c>
      <c r="K812" s="31" t="str">
        <f>TEXT(J812,"YYYY")</f>
        <v>2010</v>
      </c>
      <c r="L812" s="31">
        <v>2</v>
      </c>
      <c r="S812" s="8" t="s">
        <v>65</v>
      </c>
    </row>
    <row r="813" spans="1:19">
      <c r="A813" s="21">
        <v>2</v>
      </c>
      <c r="J813" s="30" t="s">
        <v>9214</v>
      </c>
      <c r="K813" s="31" t="str">
        <f>TEXT(J813,"YYYY")</f>
        <v>2010</v>
      </c>
      <c r="L813" s="31">
        <v>2</v>
      </c>
      <c r="S813" s="8" t="s">
        <v>65</v>
      </c>
    </row>
    <row r="814" spans="1:19">
      <c r="A814" s="21">
        <v>2</v>
      </c>
      <c r="J814" s="30" t="s">
        <v>10050</v>
      </c>
      <c r="K814" s="31" t="str">
        <f>TEXT(J814,"YYYY")</f>
        <v>2010</v>
      </c>
      <c r="L814" s="31">
        <v>2</v>
      </c>
      <c r="S814" s="8" t="s">
        <v>65</v>
      </c>
    </row>
    <row r="815" spans="1:19">
      <c r="A815" s="21">
        <v>1</v>
      </c>
      <c r="J815" s="30" t="s">
        <v>10050</v>
      </c>
      <c r="K815" s="31" t="str">
        <f>TEXT(J815,"YYYY")</f>
        <v>2010</v>
      </c>
      <c r="L815" s="31">
        <v>2</v>
      </c>
      <c r="S815" s="8" t="s">
        <v>65</v>
      </c>
    </row>
    <row r="816" spans="1:19">
      <c r="A816" s="21">
        <v>1</v>
      </c>
      <c r="J816" s="30" t="s">
        <v>10141</v>
      </c>
      <c r="K816" s="31" t="str">
        <f>TEXT(J816,"YYYY")</f>
        <v>2010</v>
      </c>
      <c r="L816" s="31">
        <v>2</v>
      </c>
    </row>
    <row r="817" spans="1:19">
      <c r="A817" s="21">
        <v>1</v>
      </c>
      <c r="J817" s="30" t="s">
        <v>10166</v>
      </c>
      <c r="K817" s="31" t="str">
        <f>TEXT(J817,"YYYY")</f>
        <v>2010</v>
      </c>
      <c r="L817" s="31">
        <v>2</v>
      </c>
      <c r="S817" s="8" t="s">
        <v>114</v>
      </c>
    </row>
    <row r="818" spans="1:19">
      <c r="A818" s="21">
        <v>1</v>
      </c>
      <c r="J818" s="30" t="s">
        <v>998</v>
      </c>
      <c r="K818" s="31" t="str">
        <f>TEXT(J818,"YYYY")</f>
        <v>2010</v>
      </c>
      <c r="L818" s="31">
        <v>2</v>
      </c>
      <c r="S818" s="8" t="s">
        <v>10623</v>
      </c>
    </row>
    <row r="819" spans="1:19">
      <c r="A819" s="21">
        <v>1</v>
      </c>
      <c r="J819" s="30" t="s">
        <v>7868</v>
      </c>
      <c r="K819" s="31" t="str">
        <f>TEXT(J819,"YYYY")</f>
        <v>2010</v>
      </c>
      <c r="L819" s="31">
        <v>2</v>
      </c>
    </row>
    <row r="820" spans="1:19">
      <c r="A820" s="21">
        <v>2</v>
      </c>
      <c r="I820">
        <f>COUNTA(K820:K957)</f>
        <v>138</v>
      </c>
      <c r="J820" s="8" t="s">
        <v>941</v>
      </c>
      <c r="K820" s="23" t="str">
        <f>TEXT(J820,"YYYY")</f>
        <v>2011</v>
      </c>
      <c r="L820" s="23">
        <v>1</v>
      </c>
      <c r="S820" s="8" t="s">
        <v>65</v>
      </c>
    </row>
    <row r="821" spans="1:19">
      <c r="A821" s="21">
        <v>1</v>
      </c>
      <c r="I821">
        <f>COUNTA(L820:L880)</f>
        <v>61</v>
      </c>
      <c r="J821" s="8" t="s">
        <v>941</v>
      </c>
      <c r="K821" s="23" t="str">
        <f>TEXT(J821,"YYYY")</f>
        <v>2011</v>
      </c>
      <c r="L821" s="23">
        <v>1</v>
      </c>
      <c r="S821" s="8" t="s">
        <v>940</v>
      </c>
    </row>
    <row r="822" spans="1:19">
      <c r="A822" s="21">
        <v>1</v>
      </c>
      <c r="I822">
        <f>138-61</f>
        <v>77</v>
      </c>
      <c r="J822" s="8" t="s">
        <v>5176</v>
      </c>
      <c r="K822" s="23" t="str">
        <f>TEXT(J822,"YYYY")</f>
        <v>2011</v>
      </c>
      <c r="L822" s="23">
        <v>1</v>
      </c>
    </row>
    <row r="823" spans="1:19">
      <c r="A823" s="21">
        <v>2</v>
      </c>
      <c r="J823" s="8" t="s">
        <v>5192</v>
      </c>
      <c r="K823" s="23" t="str">
        <f>TEXT(J823,"YYYY")</f>
        <v>2011</v>
      </c>
      <c r="L823" s="23">
        <v>1</v>
      </c>
      <c r="S823" s="8" t="s">
        <v>4777</v>
      </c>
    </row>
    <row r="824" spans="1:19">
      <c r="A824" s="21">
        <v>1</v>
      </c>
      <c r="J824" s="8" t="s">
        <v>941</v>
      </c>
      <c r="K824" s="23" t="str">
        <f>TEXT(J824,"YYYY")</f>
        <v>2011</v>
      </c>
      <c r="L824" s="23">
        <v>1</v>
      </c>
      <c r="S824" s="8" t="s">
        <v>5131</v>
      </c>
    </row>
    <row r="825" spans="1:19">
      <c r="A825" s="21">
        <v>2</v>
      </c>
      <c r="J825" s="8" t="s">
        <v>1994</v>
      </c>
      <c r="K825" s="23" t="str">
        <f>TEXT(J825,"YYYY")</f>
        <v>2011</v>
      </c>
      <c r="L825" s="23">
        <v>1</v>
      </c>
      <c r="S825" s="8" t="s">
        <v>114</v>
      </c>
    </row>
    <row r="826" spans="1:19">
      <c r="A826" s="21">
        <v>1</v>
      </c>
      <c r="J826" s="8" t="s">
        <v>9469</v>
      </c>
      <c r="K826" s="23" t="str">
        <f>TEXT(J826,"YYYY")</f>
        <v>2011</v>
      </c>
      <c r="L826" s="23">
        <v>1</v>
      </c>
      <c r="S826" s="8" t="s">
        <v>5191</v>
      </c>
    </row>
    <row r="827" spans="1:19">
      <c r="A827" s="21">
        <v>1</v>
      </c>
      <c r="J827" s="8" t="s">
        <v>9739</v>
      </c>
      <c r="K827" s="23" t="str">
        <f>TEXT(J827,"YYYY")</f>
        <v>2011</v>
      </c>
      <c r="L827" s="23">
        <v>1</v>
      </c>
      <c r="S827" s="8" t="s">
        <v>65</v>
      </c>
    </row>
    <row r="828" spans="1:19">
      <c r="A828" s="21">
        <v>1</v>
      </c>
      <c r="J828" s="8" t="s">
        <v>941</v>
      </c>
      <c r="K828" s="23" t="str">
        <f>TEXT(J828,"YYYY")</f>
        <v>2011</v>
      </c>
      <c r="L828" s="23">
        <v>1</v>
      </c>
      <c r="S828" s="8" t="s">
        <v>2015</v>
      </c>
    </row>
    <row r="829" spans="1:19">
      <c r="A829" s="21">
        <v>2</v>
      </c>
      <c r="J829" s="8" t="s">
        <v>855</v>
      </c>
      <c r="K829" s="23" t="str">
        <f>TEXT(J829,"YYYY")</f>
        <v>2011</v>
      </c>
      <c r="L829" s="23">
        <v>1</v>
      </c>
      <c r="S829" s="8" t="s">
        <v>417</v>
      </c>
    </row>
    <row r="830" spans="1:19">
      <c r="A830" s="21">
        <v>1</v>
      </c>
      <c r="J830" s="8" t="s">
        <v>1008</v>
      </c>
      <c r="K830" s="23" t="str">
        <f>TEXT(J830,"YYYY")</f>
        <v>2011</v>
      </c>
      <c r="L830" s="23">
        <v>1</v>
      </c>
      <c r="S830" s="8" t="s">
        <v>405</v>
      </c>
    </row>
    <row r="831" spans="1:19">
      <c r="A831" s="21">
        <v>1</v>
      </c>
      <c r="J831" s="8" t="s">
        <v>1994</v>
      </c>
      <c r="K831" s="23" t="str">
        <f>TEXT(J831,"YYYY")</f>
        <v>2011</v>
      </c>
      <c r="L831" s="23">
        <v>1</v>
      </c>
      <c r="S831" s="8" t="s">
        <v>405</v>
      </c>
    </row>
    <row r="832" spans="1:19">
      <c r="A832" s="21">
        <v>1</v>
      </c>
      <c r="J832" s="8" t="s">
        <v>3107</v>
      </c>
      <c r="K832" s="23" t="str">
        <f>TEXT(J832,"YYYY")</f>
        <v>2011</v>
      </c>
      <c r="L832" s="23">
        <v>1</v>
      </c>
      <c r="S832" s="8" t="s">
        <v>65</v>
      </c>
    </row>
    <row r="833" spans="1:19">
      <c r="A833" s="21">
        <v>2</v>
      </c>
      <c r="J833" s="8" t="s">
        <v>941</v>
      </c>
      <c r="K833" s="23" t="str">
        <f>TEXT(J833,"YYYY")</f>
        <v>2011</v>
      </c>
      <c r="L833" s="23">
        <v>1</v>
      </c>
      <c r="S833" s="8" t="s">
        <v>6633</v>
      </c>
    </row>
    <row r="834" spans="1:19">
      <c r="A834" s="21">
        <v>1</v>
      </c>
      <c r="J834" s="8" t="s">
        <v>3141</v>
      </c>
      <c r="K834" s="23" t="str">
        <f>TEXT(J834,"YYYY")</f>
        <v>2011</v>
      </c>
      <c r="L834" s="23">
        <v>1</v>
      </c>
      <c r="S834" s="8" t="s">
        <v>226</v>
      </c>
    </row>
    <row r="835" spans="1:19">
      <c r="A835" s="21">
        <v>1</v>
      </c>
      <c r="J835" s="8" t="s">
        <v>5176</v>
      </c>
      <c r="K835" s="23" t="str">
        <f>TEXT(J835,"YYYY")</f>
        <v>2011</v>
      </c>
      <c r="L835" s="23">
        <v>1</v>
      </c>
    </row>
    <row r="836" spans="1:19">
      <c r="A836" s="21">
        <v>1</v>
      </c>
      <c r="J836" s="8" t="s">
        <v>941</v>
      </c>
      <c r="K836" s="23" t="str">
        <f>TEXT(J836,"YYYY")</f>
        <v>2011</v>
      </c>
      <c r="L836" s="23">
        <v>1</v>
      </c>
      <c r="S836" s="8" t="s">
        <v>4368</v>
      </c>
    </row>
    <row r="837" spans="1:19">
      <c r="A837" s="21">
        <v>1</v>
      </c>
      <c r="J837" s="8" t="s">
        <v>941</v>
      </c>
      <c r="K837" s="23" t="str">
        <f>TEXT(J837,"YYYY")</f>
        <v>2011</v>
      </c>
      <c r="L837" s="23">
        <v>1</v>
      </c>
      <c r="S837" s="8" t="s">
        <v>377</v>
      </c>
    </row>
    <row r="838" spans="1:19">
      <c r="A838" s="21">
        <v>1</v>
      </c>
      <c r="J838" s="8" t="s">
        <v>6871</v>
      </c>
      <c r="K838" s="23" t="str">
        <f>TEXT(J838,"YYYY")</f>
        <v>2011</v>
      </c>
      <c r="L838" s="23">
        <v>1</v>
      </c>
      <c r="S838" s="8" t="s">
        <v>92</v>
      </c>
    </row>
    <row r="839" spans="1:19">
      <c r="A839" s="21">
        <v>2</v>
      </c>
      <c r="J839" s="8" t="s">
        <v>3107</v>
      </c>
      <c r="K839" s="23" t="str">
        <f>TEXT(J839,"YYYY")</f>
        <v>2011</v>
      </c>
      <c r="L839" s="23">
        <v>1</v>
      </c>
      <c r="S839" s="8" t="s">
        <v>65</v>
      </c>
    </row>
    <row r="840" spans="1:19">
      <c r="A840" s="21">
        <v>1</v>
      </c>
      <c r="J840" s="8" t="s">
        <v>7298</v>
      </c>
      <c r="K840" s="23" t="str">
        <f>TEXT(J840,"YYYY")</f>
        <v>2011</v>
      </c>
      <c r="L840" s="23">
        <v>1</v>
      </c>
      <c r="S840" s="8" t="s">
        <v>854</v>
      </c>
    </row>
    <row r="841" spans="1:19">
      <c r="A841" s="21">
        <v>1</v>
      </c>
      <c r="J841" s="8" t="s">
        <v>7639</v>
      </c>
      <c r="K841" s="23" t="str">
        <f>TEXT(J841,"YYYY")</f>
        <v>2011</v>
      </c>
      <c r="L841" s="23">
        <v>1</v>
      </c>
      <c r="S841" s="8" t="s">
        <v>114</v>
      </c>
    </row>
    <row r="842" spans="1:19">
      <c r="A842" s="21">
        <v>2</v>
      </c>
      <c r="J842" s="8" t="s">
        <v>7645</v>
      </c>
      <c r="K842" s="23" t="str">
        <f>TEXT(J842,"YYYY")</f>
        <v>2011</v>
      </c>
      <c r="L842" s="23">
        <v>1</v>
      </c>
    </row>
    <row r="843" spans="1:19">
      <c r="A843" s="21">
        <v>1</v>
      </c>
      <c r="J843" s="8" t="s">
        <v>6871</v>
      </c>
      <c r="K843" s="23" t="str">
        <f>TEXT(J843,"YYYY")</f>
        <v>2011</v>
      </c>
      <c r="L843" s="23">
        <v>1</v>
      </c>
      <c r="S843" s="8" t="s">
        <v>114</v>
      </c>
    </row>
    <row r="844" spans="1:19">
      <c r="A844" s="21">
        <v>1</v>
      </c>
      <c r="J844" s="8" t="s">
        <v>7865</v>
      </c>
      <c r="K844" s="23" t="str">
        <f>TEXT(J844,"YYYY")</f>
        <v>2011</v>
      </c>
      <c r="L844" s="23">
        <v>1</v>
      </c>
      <c r="S844" s="8" t="s">
        <v>114</v>
      </c>
    </row>
    <row r="845" spans="1:19">
      <c r="A845" s="21">
        <v>1</v>
      </c>
      <c r="J845" s="8" t="s">
        <v>3556</v>
      </c>
      <c r="K845" s="23" t="str">
        <f>TEXT(J845,"YYYY")</f>
        <v>2011</v>
      </c>
      <c r="L845" s="23">
        <v>1</v>
      </c>
    </row>
    <row r="846" spans="1:19">
      <c r="A846" s="21">
        <v>1</v>
      </c>
      <c r="J846" s="8" t="s">
        <v>8330</v>
      </c>
      <c r="K846" s="23" t="str">
        <f>TEXT(J846,"YYYY")</f>
        <v>2011</v>
      </c>
      <c r="L846" s="23">
        <v>1</v>
      </c>
      <c r="S846" s="8" t="s">
        <v>65</v>
      </c>
    </row>
    <row r="847" spans="1:19">
      <c r="A847" s="21">
        <v>2</v>
      </c>
      <c r="J847" s="8" t="s">
        <v>7865</v>
      </c>
      <c r="K847" s="23" t="str">
        <f>TEXT(J847,"YYYY")</f>
        <v>2011</v>
      </c>
      <c r="L847" s="23">
        <v>1</v>
      </c>
      <c r="S847" s="8" t="s">
        <v>226</v>
      </c>
    </row>
    <row r="848" spans="1:19">
      <c r="A848" s="21">
        <v>2</v>
      </c>
      <c r="J848" s="8" t="s">
        <v>8624</v>
      </c>
      <c r="K848" s="23" t="str">
        <f>TEXT(J848,"YYYY")</f>
        <v>2011</v>
      </c>
      <c r="L848" s="23">
        <v>1</v>
      </c>
      <c r="S848" s="8" t="s">
        <v>65</v>
      </c>
    </row>
    <row r="849" spans="1:19">
      <c r="A849" s="21">
        <v>1</v>
      </c>
      <c r="J849" s="8" t="s">
        <v>7865</v>
      </c>
      <c r="K849" s="23" t="str">
        <f>TEXT(J849,"YYYY")</f>
        <v>2011</v>
      </c>
      <c r="L849" s="23">
        <v>1</v>
      </c>
      <c r="S849" s="8" t="s">
        <v>92</v>
      </c>
    </row>
    <row r="850" spans="1:19">
      <c r="A850" s="21">
        <v>1</v>
      </c>
      <c r="J850" s="8" t="s">
        <v>3556</v>
      </c>
      <c r="K850" s="23" t="str">
        <f>TEXT(J850,"YYYY")</f>
        <v>2011</v>
      </c>
      <c r="L850" s="23">
        <v>1</v>
      </c>
      <c r="S850" s="8" t="s">
        <v>114</v>
      </c>
    </row>
    <row r="851" spans="1:19">
      <c r="A851" s="21">
        <v>2</v>
      </c>
      <c r="J851" s="8" t="s">
        <v>9344</v>
      </c>
      <c r="K851" s="23" t="str">
        <f>TEXT(J851,"YYYY")</f>
        <v>2011</v>
      </c>
      <c r="L851" s="23">
        <v>1</v>
      </c>
      <c r="S851" s="8" t="s">
        <v>311</v>
      </c>
    </row>
    <row r="852" spans="1:19">
      <c r="A852" s="21">
        <v>1</v>
      </c>
      <c r="J852" s="8" t="s">
        <v>855</v>
      </c>
      <c r="K852" s="23" t="str">
        <f>TEXT(J852,"YYYY")</f>
        <v>2011</v>
      </c>
      <c r="L852" s="23">
        <v>1</v>
      </c>
      <c r="S852" s="8" t="s">
        <v>405</v>
      </c>
    </row>
    <row r="853" spans="1:19">
      <c r="A853" s="21">
        <v>1</v>
      </c>
      <c r="J853" s="8" t="s">
        <v>941</v>
      </c>
      <c r="K853" s="23" t="str">
        <f>TEXT(J853,"YYYY")</f>
        <v>2011</v>
      </c>
      <c r="L853" s="23">
        <v>1</v>
      </c>
    </row>
    <row r="854" spans="1:19">
      <c r="A854" s="21">
        <v>2</v>
      </c>
      <c r="J854" s="8" t="s">
        <v>9659</v>
      </c>
      <c r="K854" s="23" t="str">
        <f>TEXT(J854,"YYYY")</f>
        <v>2011</v>
      </c>
      <c r="L854" s="23">
        <v>1</v>
      </c>
    </row>
    <row r="855" spans="1:19">
      <c r="A855" s="21">
        <v>1</v>
      </c>
      <c r="J855" s="8" t="s">
        <v>8624</v>
      </c>
      <c r="K855" s="23" t="str">
        <f>TEXT(J855,"YYYY")</f>
        <v>2011</v>
      </c>
      <c r="L855" s="23">
        <v>1</v>
      </c>
    </row>
    <row r="856" spans="1:19">
      <c r="A856" s="21">
        <v>2</v>
      </c>
      <c r="J856" s="8" t="s">
        <v>9844</v>
      </c>
      <c r="K856" s="23" t="str">
        <f>TEXT(J856,"YYYY")</f>
        <v>2011</v>
      </c>
      <c r="L856" s="23">
        <v>1</v>
      </c>
      <c r="S856" s="8" t="s">
        <v>2558</v>
      </c>
    </row>
    <row r="857" spans="1:19">
      <c r="A857" s="21">
        <v>2</v>
      </c>
      <c r="J857" s="8" t="s">
        <v>9847</v>
      </c>
      <c r="K857" s="23" t="str">
        <f>TEXT(J857,"YYYY")</f>
        <v>2011</v>
      </c>
      <c r="L857" s="23">
        <v>1</v>
      </c>
      <c r="S857" s="8" t="s">
        <v>3523</v>
      </c>
    </row>
    <row r="858" spans="1:19">
      <c r="A858" s="21">
        <v>1</v>
      </c>
      <c r="J858" s="8" t="s">
        <v>9913</v>
      </c>
      <c r="K858" s="23" t="str">
        <f>TEXT(J858,"YYYY")</f>
        <v>2011</v>
      </c>
      <c r="L858" s="23">
        <v>1</v>
      </c>
      <c r="S858" s="8" t="s">
        <v>65</v>
      </c>
    </row>
    <row r="859" spans="1:19">
      <c r="A859" s="21">
        <v>1</v>
      </c>
      <c r="J859" s="8" t="s">
        <v>10303</v>
      </c>
      <c r="K859" s="23" t="str">
        <f>TEXT(J859,"YYYY")</f>
        <v>2011</v>
      </c>
      <c r="L859" s="23">
        <v>1</v>
      </c>
      <c r="S859" s="8" t="s">
        <v>354</v>
      </c>
    </row>
    <row r="860" spans="1:19">
      <c r="A860" s="21">
        <v>1</v>
      </c>
      <c r="J860" s="8" t="s">
        <v>9344</v>
      </c>
      <c r="K860" s="23" t="str">
        <f>TEXT(J860,"YYYY")</f>
        <v>2011</v>
      </c>
      <c r="L860" s="23">
        <v>1</v>
      </c>
    </row>
    <row r="861" spans="1:19">
      <c r="A861" s="21">
        <v>2</v>
      </c>
      <c r="J861" s="8" t="s">
        <v>1003</v>
      </c>
      <c r="K861" s="23" t="str">
        <f>TEXT(J861,"YYYY")</f>
        <v>2011</v>
      </c>
      <c r="L861" s="23">
        <v>1</v>
      </c>
    </row>
    <row r="862" spans="1:19">
      <c r="A862" s="21">
        <v>2</v>
      </c>
      <c r="J862" s="8" t="s">
        <v>941</v>
      </c>
      <c r="K862" s="23" t="str">
        <f>TEXT(J862,"YYYY")</f>
        <v>2011</v>
      </c>
      <c r="L862" s="23">
        <v>1</v>
      </c>
      <c r="S862" s="8" t="s">
        <v>65</v>
      </c>
    </row>
    <row r="863" spans="1:19">
      <c r="A863" s="21">
        <v>2</v>
      </c>
      <c r="J863" s="8" t="s">
        <v>10761</v>
      </c>
      <c r="K863" s="23" t="str">
        <f>TEXT(J863,"YYYY")</f>
        <v>2011</v>
      </c>
      <c r="L863" s="23">
        <v>1</v>
      </c>
      <c r="S863" s="8" t="s">
        <v>3261</v>
      </c>
    </row>
    <row r="864" spans="1:19">
      <c r="A864" s="21">
        <v>1</v>
      </c>
      <c r="J864" s="8" t="s">
        <v>10796</v>
      </c>
      <c r="K864" s="23" t="str">
        <f>TEXT(J864,"YYYY")</f>
        <v>2011</v>
      </c>
      <c r="L864" s="23">
        <v>1</v>
      </c>
      <c r="S864" s="8" t="s">
        <v>1051</v>
      </c>
    </row>
    <row r="865" spans="1:19">
      <c r="A865" s="21">
        <v>2</v>
      </c>
      <c r="J865" s="8" t="s">
        <v>10761</v>
      </c>
      <c r="K865" s="23" t="str">
        <f>TEXT(J865,"YYYY")</f>
        <v>2011</v>
      </c>
      <c r="L865" s="23">
        <v>1</v>
      </c>
      <c r="S865" s="8" t="s">
        <v>83</v>
      </c>
    </row>
    <row r="866" spans="1:19">
      <c r="A866" s="21">
        <v>2</v>
      </c>
      <c r="J866" s="22">
        <v>40544</v>
      </c>
      <c r="K866" s="23" t="str">
        <f>TEXT(J866,"YYYY")</f>
        <v>2011</v>
      </c>
      <c r="L866" s="23">
        <v>1</v>
      </c>
    </row>
    <row r="867" spans="1:19">
      <c r="A867" s="21">
        <v>1</v>
      </c>
      <c r="J867" s="8" t="s">
        <v>7173</v>
      </c>
      <c r="K867" s="23" t="str">
        <f>TEXT(J867,"YYYY")</f>
        <v>2011</v>
      </c>
      <c r="L867" s="23">
        <v>1</v>
      </c>
      <c r="S867" s="8" t="s">
        <v>1051</v>
      </c>
    </row>
    <row r="868" spans="1:19">
      <c r="A868" s="21">
        <v>2</v>
      </c>
      <c r="J868" s="8" t="s">
        <v>7370</v>
      </c>
      <c r="K868" s="23" t="str">
        <f>TEXT(J868,"YYYY")</f>
        <v>2011</v>
      </c>
      <c r="L868" s="23">
        <v>1</v>
      </c>
    </row>
    <row r="869" spans="1:19">
      <c r="A869" s="21">
        <v>1</v>
      </c>
      <c r="J869" s="8" t="s">
        <v>7730</v>
      </c>
      <c r="K869" s="23" t="str">
        <f>TEXT(J869,"YYYY")</f>
        <v>2011</v>
      </c>
      <c r="L869" s="23">
        <v>1</v>
      </c>
      <c r="S869" s="8" t="s">
        <v>3598</v>
      </c>
    </row>
    <row r="870" spans="1:19">
      <c r="A870" s="21">
        <v>2</v>
      </c>
      <c r="J870" s="8" t="s">
        <v>9117</v>
      </c>
      <c r="K870" s="23" t="str">
        <f>TEXT(J870,"YYYY")</f>
        <v>2011</v>
      </c>
      <c r="L870" s="23">
        <v>1</v>
      </c>
    </row>
    <row r="871" spans="1:19">
      <c r="A871" s="21">
        <v>1</v>
      </c>
      <c r="J871" s="8" t="s">
        <v>9257</v>
      </c>
      <c r="K871" s="23" t="str">
        <f>TEXT(J871,"YYYY")</f>
        <v>2011</v>
      </c>
      <c r="L871" s="23">
        <v>1</v>
      </c>
      <c r="S871" s="8" t="s">
        <v>4155</v>
      </c>
    </row>
    <row r="872" spans="1:19">
      <c r="A872" s="21">
        <v>2</v>
      </c>
      <c r="J872" s="8" t="s">
        <v>8624</v>
      </c>
      <c r="K872" s="23" t="str">
        <f>TEXT(J872,"YYYY")</f>
        <v>2011</v>
      </c>
      <c r="L872" s="23">
        <v>1</v>
      </c>
      <c r="S872" s="8" t="s">
        <v>65</v>
      </c>
    </row>
    <row r="873" spans="1:19">
      <c r="A873" s="21">
        <v>2</v>
      </c>
      <c r="J873" s="8" t="s">
        <v>10115</v>
      </c>
      <c r="K873" s="23" t="str">
        <f>TEXT(J873,"YYYY")</f>
        <v>2011</v>
      </c>
      <c r="L873" s="23">
        <v>1</v>
      </c>
      <c r="S873" s="8" t="s">
        <v>65</v>
      </c>
    </row>
    <row r="874" spans="1:19">
      <c r="A874" s="21">
        <v>1</v>
      </c>
      <c r="J874" s="8" t="s">
        <v>10115</v>
      </c>
      <c r="K874" s="23" t="str">
        <f>TEXT(J874,"YYYY")</f>
        <v>2011</v>
      </c>
      <c r="L874" s="23">
        <v>1</v>
      </c>
      <c r="S874" s="8" t="s">
        <v>65</v>
      </c>
    </row>
    <row r="875" spans="1:19">
      <c r="A875" s="21">
        <v>2</v>
      </c>
      <c r="J875" s="8" t="s">
        <v>10162</v>
      </c>
      <c r="K875" s="23" t="str">
        <f>TEXT(J875,"YYYY")</f>
        <v>2011</v>
      </c>
      <c r="L875" s="23">
        <v>1</v>
      </c>
      <c r="S875" s="8" t="s">
        <v>405</v>
      </c>
    </row>
    <row r="876" spans="1:19">
      <c r="A876" s="21">
        <v>2</v>
      </c>
      <c r="J876" s="8" t="s">
        <v>10204</v>
      </c>
      <c r="K876" s="23" t="str">
        <f>TEXT(J876,"YYYY")</f>
        <v>2011</v>
      </c>
      <c r="L876" s="23">
        <v>1</v>
      </c>
      <c r="S876" s="8" t="s">
        <v>405</v>
      </c>
    </row>
    <row r="877" spans="1:19">
      <c r="A877" s="21">
        <v>1</v>
      </c>
      <c r="J877" s="8" t="s">
        <v>1003</v>
      </c>
      <c r="K877" s="23" t="str">
        <f>TEXT(J877,"YYYY")</f>
        <v>2011</v>
      </c>
      <c r="L877" s="23">
        <v>1</v>
      </c>
      <c r="S877" s="8" t="s">
        <v>65</v>
      </c>
    </row>
    <row r="878" spans="1:19">
      <c r="A878" s="21">
        <v>2</v>
      </c>
      <c r="J878" s="8" t="s">
        <v>10761</v>
      </c>
      <c r="K878" s="23" t="str">
        <f>TEXT(J878,"YYYY")</f>
        <v>2011</v>
      </c>
      <c r="L878" s="23">
        <v>1</v>
      </c>
      <c r="S878" s="8" t="s">
        <v>354</v>
      </c>
    </row>
    <row r="879" spans="1:19">
      <c r="A879" s="21">
        <v>1</v>
      </c>
      <c r="J879" s="8" t="s">
        <v>7911</v>
      </c>
      <c r="K879" s="23" t="str">
        <f>TEXT(J879,"YYYY")</f>
        <v>2011</v>
      </c>
      <c r="L879" s="23">
        <v>1</v>
      </c>
      <c r="S879" s="8" t="s">
        <v>65</v>
      </c>
    </row>
    <row r="880" spans="1:19">
      <c r="A880" s="21">
        <v>1</v>
      </c>
      <c r="J880" s="8" t="s">
        <v>7911</v>
      </c>
      <c r="K880" s="23" t="str">
        <f>TEXT(J880,"YYYY")</f>
        <v>2011</v>
      </c>
      <c r="L880" s="23">
        <v>1</v>
      </c>
    </row>
    <row r="881" spans="1:19">
      <c r="A881" s="21">
        <v>2</v>
      </c>
      <c r="J881" s="8" t="s">
        <v>4178</v>
      </c>
      <c r="K881" s="23" t="str">
        <f>TEXT(J881,"YYYY")</f>
        <v>2011</v>
      </c>
      <c r="L881" s="23">
        <v>2</v>
      </c>
      <c r="S881" s="8" t="s">
        <v>557</v>
      </c>
    </row>
    <row r="882" spans="1:19">
      <c r="A882" s="21">
        <v>1</v>
      </c>
      <c r="J882" s="8" t="s">
        <v>1994</v>
      </c>
      <c r="K882" s="23" t="str">
        <f>TEXT(J882,"YYYY")</f>
        <v>2011</v>
      </c>
      <c r="L882" s="23">
        <v>2</v>
      </c>
      <c r="S882" s="8" t="s">
        <v>526</v>
      </c>
    </row>
    <row r="883" spans="1:19">
      <c r="A883" s="21">
        <v>2</v>
      </c>
      <c r="J883" s="8" t="s">
        <v>3141</v>
      </c>
      <c r="K883" s="23" t="str">
        <f>TEXT(J883,"YYYY")</f>
        <v>2011</v>
      </c>
      <c r="L883" s="23">
        <v>2</v>
      </c>
      <c r="S883" s="8" t="s">
        <v>65</v>
      </c>
    </row>
    <row r="884" spans="1:19">
      <c r="A884" s="21">
        <v>1</v>
      </c>
      <c r="J884" s="8" t="s">
        <v>8520</v>
      </c>
      <c r="K884" s="23" t="str">
        <f>TEXT(J884,"YYYY")</f>
        <v>2011</v>
      </c>
      <c r="L884" s="23">
        <v>2</v>
      </c>
      <c r="S884" s="8" t="s">
        <v>83</v>
      </c>
    </row>
    <row r="885" spans="1:19">
      <c r="A885" s="21">
        <v>1</v>
      </c>
      <c r="J885" s="8" t="s">
        <v>9114</v>
      </c>
      <c r="K885" s="23" t="str">
        <f>TEXT(J885,"YYYY")</f>
        <v>2011</v>
      </c>
      <c r="L885" s="23">
        <v>2</v>
      </c>
      <c r="S885" s="8" t="s">
        <v>65</v>
      </c>
    </row>
    <row r="886" spans="1:19">
      <c r="A886" s="21">
        <v>2</v>
      </c>
      <c r="J886" s="8" t="s">
        <v>9163</v>
      </c>
      <c r="K886" s="23" t="str">
        <f>TEXT(J886,"YYYY")</f>
        <v>2011</v>
      </c>
      <c r="L886" s="23">
        <v>2</v>
      </c>
      <c r="S886" s="8" t="s">
        <v>354</v>
      </c>
    </row>
    <row r="887" spans="1:19">
      <c r="A887" s="21">
        <v>1</v>
      </c>
      <c r="J887" s="8" t="s">
        <v>1003</v>
      </c>
      <c r="K887" s="23" t="str">
        <f>TEXT(J887,"YYYY")</f>
        <v>2011</v>
      </c>
      <c r="L887" s="23">
        <v>2</v>
      </c>
      <c r="S887" s="8" t="s">
        <v>65</v>
      </c>
    </row>
    <row r="888" spans="1:19">
      <c r="A888" s="21">
        <v>2</v>
      </c>
      <c r="J888" s="8" t="s">
        <v>941</v>
      </c>
      <c r="K888" s="23" t="str">
        <f>TEXT(J888,"YYYY")</f>
        <v>2011</v>
      </c>
      <c r="L888" s="23">
        <v>2</v>
      </c>
      <c r="S888" s="8" t="s">
        <v>65</v>
      </c>
    </row>
    <row r="889" spans="1:19">
      <c r="A889" s="21">
        <v>2</v>
      </c>
      <c r="J889" s="8" t="s">
        <v>941</v>
      </c>
      <c r="K889" s="23" t="str">
        <f>TEXT(J889,"YYYY")</f>
        <v>2011</v>
      </c>
      <c r="L889" s="23">
        <v>2</v>
      </c>
      <c r="S889" s="8" t="s">
        <v>65</v>
      </c>
    </row>
    <row r="890" spans="1:19">
      <c r="A890" s="21">
        <v>2</v>
      </c>
      <c r="J890" s="8" t="s">
        <v>182</v>
      </c>
      <c r="K890" s="23" t="str">
        <f>TEXT(J890,"YYYY")</f>
        <v>2011</v>
      </c>
      <c r="L890" s="23">
        <v>2</v>
      </c>
      <c r="S890" s="8" t="s">
        <v>3449</v>
      </c>
    </row>
    <row r="891" spans="1:19">
      <c r="A891" s="21">
        <v>1</v>
      </c>
      <c r="J891" s="8" t="s">
        <v>1003</v>
      </c>
      <c r="K891" s="23" t="str">
        <f>TEXT(J891,"YYYY")</f>
        <v>2011</v>
      </c>
      <c r="L891" s="23">
        <v>2</v>
      </c>
      <c r="S891" s="8" t="s">
        <v>65</v>
      </c>
    </row>
    <row r="892" spans="1:19">
      <c r="A892" s="21">
        <v>2</v>
      </c>
      <c r="J892" s="8" t="s">
        <v>941</v>
      </c>
      <c r="K892" s="23" t="str">
        <f>TEXT(J892,"YYYY")</f>
        <v>2011</v>
      </c>
      <c r="L892" s="23">
        <v>2</v>
      </c>
      <c r="S892" s="8" t="s">
        <v>226</v>
      </c>
    </row>
    <row r="893" spans="1:19">
      <c r="A893" s="21">
        <v>2</v>
      </c>
      <c r="J893" s="8" t="s">
        <v>2995</v>
      </c>
      <c r="K893" s="23" t="str">
        <f>TEXT(J893,"YYYY")</f>
        <v>2011</v>
      </c>
      <c r="L893" s="23">
        <v>2</v>
      </c>
      <c r="S893" s="8" t="s">
        <v>427</v>
      </c>
    </row>
    <row r="894" spans="1:19">
      <c r="A894" s="21">
        <v>2</v>
      </c>
      <c r="J894" s="8" t="s">
        <v>3141</v>
      </c>
      <c r="K894" s="23" t="str">
        <f>TEXT(J894,"YYYY")</f>
        <v>2011</v>
      </c>
      <c r="L894" s="23">
        <v>2</v>
      </c>
      <c r="S894" s="8" t="s">
        <v>65</v>
      </c>
    </row>
    <row r="895" spans="1:19">
      <c r="A895" s="21">
        <v>1</v>
      </c>
      <c r="J895" s="8" t="s">
        <v>1994</v>
      </c>
      <c r="K895" s="23" t="str">
        <f>TEXT(J895,"YYYY")</f>
        <v>2011</v>
      </c>
      <c r="L895" s="23">
        <v>2</v>
      </c>
      <c r="S895" s="8" t="s">
        <v>114</v>
      </c>
    </row>
    <row r="896" spans="1:19">
      <c r="A896" s="21">
        <v>2</v>
      </c>
      <c r="J896" s="8" t="s">
        <v>941</v>
      </c>
      <c r="K896" s="23" t="str">
        <f>TEXT(J896,"YYYY")</f>
        <v>2011</v>
      </c>
      <c r="L896" s="23">
        <v>2</v>
      </c>
      <c r="S896" s="8" t="s">
        <v>65</v>
      </c>
    </row>
    <row r="897" spans="1:19">
      <c r="A897" s="21">
        <v>1</v>
      </c>
      <c r="J897" s="8" t="s">
        <v>941</v>
      </c>
      <c r="K897" s="23" t="str">
        <f>TEXT(J897,"YYYY")</f>
        <v>2011</v>
      </c>
      <c r="L897" s="23">
        <v>2</v>
      </c>
      <c r="S897" s="8" t="s">
        <v>417</v>
      </c>
    </row>
    <row r="898" spans="1:19">
      <c r="A898" s="21">
        <v>2</v>
      </c>
      <c r="J898" s="8" t="s">
        <v>4395</v>
      </c>
      <c r="K898" s="23" t="str">
        <f>TEXT(J898,"YYYY")</f>
        <v>2011</v>
      </c>
      <c r="L898" s="23">
        <v>2</v>
      </c>
      <c r="S898" s="8" t="s">
        <v>354</v>
      </c>
    </row>
    <row r="899" spans="1:19">
      <c r="A899" s="21">
        <v>1</v>
      </c>
      <c r="J899" s="8" t="s">
        <v>4531</v>
      </c>
      <c r="K899" s="23" t="str">
        <f>TEXT(J899,"YYYY")</f>
        <v>2011</v>
      </c>
      <c r="L899" s="23">
        <v>2</v>
      </c>
      <c r="S899" s="8" t="s">
        <v>2558</v>
      </c>
    </row>
    <row r="900" spans="1:19">
      <c r="A900" s="21">
        <v>1</v>
      </c>
      <c r="J900" s="8" t="s">
        <v>4618</v>
      </c>
      <c r="K900" s="23" t="str">
        <f>TEXT(J900,"YYYY")</f>
        <v>2011</v>
      </c>
      <c r="L900" s="23">
        <v>2</v>
      </c>
      <c r="S900" s="8" t="s">
        <v>354</v>
      </c>
    </row>
    <row r="901" spans="1:19">
      <c r="A901" s="21">
        <v>1</v>
      </c>
      <c r="J901" s="8" t="s">
        <v>5117</v>
      </c>
      <c r="K901" s="23" t="str">
        <f>TEXT(J901,"YYYY")</f>
        <v>2011</v>
      </c>
      <c r="L901" s="23">
        <v>2</v>
      </c>
      <c r="S901" s="8" t="s">
        <v>557</v>
      </c>
    </row>
    <row r="902" spans="1:19">
      <c r="A902" s="21">
        <v>1</v>
      </c>
      <c r="J902" s="8" t="s">
        <v>5176</v>
      </c>
      <c r="K902" s="23" t="str">
        <f>TEXT(J902,"YYYY")</f>
        <v>2011</v>
      </c>
      <c r="L902" s="23">
        <v>2</v>
      </c>
      <c r="S902" s="8" t="s">
        <v>6735</v>
      </c>
    </row>
    <row r="903" spans="1:19">
      <c r="A903" s="21">
        <v>2</v>
      </c>
      <c r="J903" s="8" t="s">
        <v>5972</v>
      </c>
      <c r="K903" s="23" t="str">
        <f>TEXT(J903,"YYYY")</f>
        <v>2011</v>
      </c>
      <c r="L903" s="23">
        <v>2</v>
      </c>
      <c r="S903" s="8" t="s">
        <v>2161</v>
      </c>
    </row>
    <row r="904" spans="1:19">
      <c r="A904" s="21">
        <v>1</v>
      </c>
      <c r="J904" s="8" t="s">
        <v>6504</v>
      </c>
      <c r="K904" s="23" t="str">
        <f>TEXT(J904,"YYYY")</f>
        <v>2011</v>
      </c>
      <c r="L904" s="23">
        <v>2</v>
      </c>
      <c r="S904" s="8" t="s">
        <v>65</v>
      </c>
    </row>
    <row r="905" spans="1:19">
      <c r="A905" s="21">
        <v>1</v>
      </c>
      <c r="J905" s="8" t="s">
        <v>6871</v>
      </c>
      <c r="K905" s="23" t="str">
        <f>TEXT(J905,"YYYY")</f>
        <v>2011</v>
      </c>
      <c r="L905" s="23">
        <v>2</v>
      </c>
      <c r="S905" s="8" t="s">
        <v>65</v>
      </c>
    </row>
    <row r="906" spans="1:19">
      <c r="A906" s="21">
        <v>1</v>
      </c>
      <c r="J906" s="8" t="s">
        <v>7189</v>
      </c>
      <c r="K906" s="23" t="str">
        <f>TEXT(J906,"YYYY")</f>
        <v>2011</v>
      </c>
      <c r="L906" s="23">
        <v>2</v>
      </c>
      <c r="S906" s="8" t="s">
        <v>92</v>
      </c>
    </row>
    <row r="907" spans="1:19">
      <c r="A907" s="21">
        <v>2</v>
      </c>
      <c r="J907" s="8" t="s">
        <v>6871</v>
      </c>
      <c r="K907" s="23" t="str">
        <f>TEXT(J907,"YYYY")</f>
        <v>2011</v>
      </c>
      <c r="L907" s="23">
        <v>2</v>
      </c>
      <c r="S907" s="8" t="s">
        <v>9871</v>
      </c>
    </row>
    <row r="908" spans="1:19">
      <c r="A908" s="21">
        <v>2</v>
      </c>
      <c r="J908" s="8" t="s">
        <v>7730</v>
      </c>
      <c r="K908" s="23" t="str">
        <f>TEXT(J908,"YYYY")</f>
        <v>2011</v>
      </c>
      <c r="L908" s="23">
        <v>2</v>
      </c>
      <c r="S908" s="8" t="s">
        <v>405</v>
      </c>
    </row>
    <row r="909" spans="1:19">
      <c r="A909" s="21">
        <v>2</v>
      </c>
      <c r="J909" s="8" t="s">
        <v>7796</v>
      </c>
      <c r="K909" s="23" t="str">
        <f>TEXT(J909,"YYYY")</f>
        <v>2011</v>
      </c>
      <c r="L909" s="23">
        <v>2</v>
      </c>
    </row>
    <row r="910" spans="1:19">
      <c r="A910" s="21">
        <v>1</v>
      </c>
      <c r="J910" s="8" t="s">
        <v>4531</v>
      </c>
      <c r="K910" s="23" t="str">
        <f>TEXT(J910,"YYYY")</f>
        <v>2011</v>
      </c>
      <c r="L910" s="23">
        <v>2</v>
      </c>
      <c r="S910" s="8" t="s">
        <v>9424</v>
      </c>
    </row>
    <row r="911" spans="1:19">
      <c r="A911" s="21">
        <v>1</v>
      </c>
      <c r="J911" s="8" t="s">
        <v>3107</v>
      </c>
      <c r="K911" s="23" t="str">
        <f>TEXT(J911,"YYYY")</f>
        <v>2011</v>
      </c>
      <c r="L911" s="23">
        <v>2</v>
      </c>
      <c r="S911" s="8" t="s">
        <v>226</v>
      </c>
    </row>
    <row r="912" spans="1:19">
      <c r="A912" s="21">
        <v>1</v>
      </c>
      <c r="J912" s="8" t="s">
        <v>4531</v>
      </c>
      <c r="K912" s="23" t="str">
        <f>TEXT(J912,"YYYY")</f>
        <v>2011</v>
      </c>
      <c r="L912" s="23">
        <v>2</v>
      </c>
      <c r="S912" s="8" t="s">
        <v>354</v>
      </c>
    </row>
    <row r="913" spans="1:19">
      <c r="A913" s="21">
        <v>1</v>
      </c>
      <c r="J913" s="8" t="s">
        <v>7911</v>
      </c>
      <c r="K913" s="23" t="str">
        <f>TEXT(J913,"YYYY")</f>
        <v>2011</v>
      </c>
      <c r="L913" s="23">
        <v>2</v>
      </c>
    </row>
    <row r="914" spans="1:19">
      <c r="A914" s="21">
        <v>1</v>
      </c>
      <c r="J914" s="8" t="s">
        <v>4531</v>
      </c>
      <c r="K914" s="23" t="str">
        <f>TEXT(J914,"YYYY")</f>
        <v>2011</v>
      </c>
      <c r="L914" s="23">
        <v>2</v>
      </c>
      <c r="S914" s="8" t="s">
        <v>4893</v>
      </c>
    </row>
    <row r="915" spans="1:19">
      <c r="A915" s="21">
        <v>2</v>
      </c>
      <c r="J915" s="8" t="s">
        <v>8624</v>
      </c>
      <c r="K915" s="23" t="str">
        <f>TEXT(J915,"YYYY")</f>
        <v>2011</v>
      </c>
      <c r="L915" s="23">
        <v>2</v>
      </c>
    </row>
    <row r="916" spans="1:19">
      <c r="A916" s="21">
        <v>1</v>
      </c>
      <c r="J916" s="8" t="s">
        <v>3141</v>
      </c>
      <c r="K916" s="23" t="str">
        <f>TEXT(J916,"YYYY")</f>
        <v>2011</v>
      </c>
      <c r="L916" s="23">
        <v>2</v>
      </c>
      <c r="S916" s="8" t="s">
        <v>65</v>
      </c>
    </row>
    <row r="917" spans="1:19">
      <c r="A917" s="21">
        <v>1</v>
      </c>
      <c r="J917" s="8" t="s">
        <v>3141</v>
      </c>
      <c r="K917" s="23" t="str">
        <f>TEXT(J917,"YYYY")</f>
        <v>2011</v>
      </c>
      <c r="L917" s="23">
        <v>2</v>
      </c>
      <c r="S917" s="8" t="s">
        <v>235</v>
      </c>
    </row>
    <row r="918" spans="1:19">
      <c r="A918" s="21">
        <v>1</v>
      </c>
      <c r="J918" s="8" t="s">
        <v>9198</v>
      </c>
      <c r="K918" s="23" t="str">
        <f>TEXT(J918,"YYYY")</f>
        <v>2011</v>
      </c>
      <c r="L918" s="23">
        <v>2</v>
      </c>
      <c r="S918" s="8" t="s">
        <v>226</v>
      </c>
    </row>
    <row r="919" spans="1:19">
      <c r="A919" s="21">
        <v>2</v>
      </c>
      <c r="J919" s="8" t="s">
        <v>9322</v>
      </c>
      <c r="K919" s="23" t="str">
        <f>TEXT(J919,"YYYY")</f>
        <v>2011</v>
      </c>
      <c r="L919" s="23">
        <v>2</v>
      </c>
    </row>
    <row r="920" spans="1:19">
      <c r="A920" s="21">
        <v>1</v>
      </c>
      <c r="J920" s="8" t="s">
        <v>1994</v>
      </c>
      <c r="K920" s="23" t="str">
        <f>TEXT(J920,"YYYY")</f>
        <v>2011</v>
      </c>
      <c r="L920" s="23">
        <v>2</v>
      </c>
      <c r="S920" s="8" t="s">
        <v>10366</v>
      </c>
    </row>
    <row r="921" spans="1:19">
      <c r="A921" s="21">
        <v>1</v>
      </c>
      <c r="J921" s="8" t="s">
        <v>7730</v>
      </c>
      <c r="K921" s="23" t="str">
        <f>TEXT(J921,"YYYY")</f>
        <v>2011</v>
      </c>
      <c r="L921" s="23">
        <v>2</v>
      </c>
      <c r="S921" s="8" t="s">
        <v>10397</v>
      </c>
    </row>
    <row r="922" spans="1:19">
      <c r="A922" s="21">
        <v>1</v>
      </c>
      <c r="J922" s="8" t="s">
        <v>9114</v>
      </c>
      <c r="K922" s="23" t="str">
        <f>TEXT(J922,"YYYY")</f>
        <v>2011</v>
      </c>
      <c r="L922" s="23">
        <v>2</v>
      </c>
      <c r="S922" s="8" t="s">
        <v>226</v>
      </c>
    </row>
    <row r="923" spans="1:19">
      <c r="A923" s="21">
        <v>2</v>
      </c>
      <c r="J923" s="8" t="s">
        <v>9114</v>
      </c>
      <c r="K923" s="23" t="str">
        <f>TEXT(J923,"YYYY")</f>
        <v>2011</v>
      </c>
      <c r="L923" s="23">
        <v>2</v>
      </c>
      <c r="S923" s="8" t="s">
        <v>65</v>
      </c>
    </row>
    <row r="924" spans="1:19">
      <c r="A924" s="21">
        <v>1</v>
      </c>
      <c r="J924" s="8" t="s">
        <v>9647</v>
      </c>
      <c r="K924" s="23" t="str">
        <f>TEXT(J924,"YYYY")</f>
        <v>2011</v>
      </c>
      <c r="L924" s="23">
        <v>2</v>
      </c>
      <c r="S924" s="8" t="s">
        <v>1051</v>
      </c>
    </row>
    <row r="925" spans="1:19">
      <c r="A925" s="21">
        <v>2</v>
      </c>
      <c r="J925" s="8" t="s">
        <v>9782</v>
      </c>
      <c r="K925" s="23" t="str">
        <f>TEXT(J925,"YYYY")</f>
        <v>2011</v>
      </c>
      <c r="L925" s="23">
        <v>2</v>
      </c>
      <c r="S925" s="8" t="s">
        <v>65</v>
      </c>
    </row>
    <row r="926" spans="1:19">
      <c r="A926" s="21">
        <v>1</v>
      </c>
      <c r="J926" s="8" t="s">
        <v>3141</v>
      </c>
      <c r="K926" s="23" t="str">
        <f>TEXT(J926,"YYYY")</f>
        <v>2011</v>
      </c>
      <c r="L926" s="23">
        <v>2</v>
      </c>
      <c r="S926" s="8" t="s">
        <v>377</v>
      </c>
    </row>
    <row r="927" spans="1:19">
      <c r="A927" s="21">
        <v>1</v>
      </c>
      <c r="J927" s="8" t="s">
        <v>855</v>
      </c>
      <c r="K927" s="23" t="str">
        <f>TEXT(J927,"YYYY")</f>
        <v>2011</v>
      </c>
      <c r="L927" s="23">
        <v>2</v>
      </c>
      <c r="S927" s="8" t="s">
        <v>114</v>
      </c>
    </row>
    <row r="928" spans="1:19">
      <c r="A928" s="21">
        <v>2</v>
      </c>
      <c r="J928" s="8" t="s">
        <v>7730</v>
      </c>
      <c r="K928" s="23" t="str">
        <f>TEXT(J928,"YYYY")</f>
        <v>2011</v>
      </c>
      <c r="L928" s="23">
        <v>2</v>
      </c>
      <c r="S928" s="8" t="s">
        <v>557</v>
      </c>
    </row>
    <row r="929" spans="1:19">
      <c r="A929" s="21">
        <v>2</v>
      </c>
      <c r="J929" s="8" t="s">
        <v>941</v>
      </c>
      <c r="K929" s="23" t="str">
        <f>TEXT(J929,"YYYY")</f>
        <v>2011</v>
      </c>
      <c r="L929" s="23">
        <v>2</v>
      </c>
      <c r="S929" s="8" t="s">
        <v>1814</v>
      </c>
    </row>
    <row r="930" spans="1:19">
      <c r="A930" s="21">
        <v>1</v>
      </c>
      <c r="J930" s="8" t="s">
        <v>9874</v>
      </c>
      <c r="K930" s="23" t="str">
        <f>TEXT(J930,"YYYY")</f>
        <v>2011</v>
      </c>
      <c r="L930" s="23">
        <v>2</v>
      </c>
      <c r="S930" s="8" t="s">
        <v>65</v>
      </c>
    </row>
    <row r="931" spans="1:19">
      <c r="A931" s="21">
        <v>2</v>
      </c>
      <c r="J931" s="8" t="s">
        <v>9909</v>
      </c>
      <c r="K931" s="23" t="str">
        <f>TEXT(J931,"YYYY")</f>
        <v>2011</v>
      </c>
      <c r="L931" s="23">
        <v>2</v>
      </c>
      <c r="S931" s="8" t="s">
        <v>65</v>
      </c>
    </row>
    <row r="932" spans="1:19">
      <c r="A932" s="21">
        <v>1</v>
      </c>
      <c r="J932" s="8" t="s">
        <v>9935</v>
      </c>
      <c r="K932" s="23" t="str">
        <f>TEXT(J932,"YYYY")</f>
        <v>2011</v>
      </c>
      <c r="L932" s="23">
        <v>2</v>
      </c>
      <c r="S932" s="8" t="s">
        <v>354</v>
      </c>
    </row>
    <row r="933" spans="1:19">
      <c r="A933" s="21">
        <v>2</v>
      </c>
      <c r="J933" s="8" t="s">
        <v>941</v>
      </c>
      <c r="K933" s="23" t="str">
        <f>TEXT(J933,"YYYY")</f>
        <v>2011</v>
      </c>
      <c r="L933" s="23">
        <v>2</v>
      </c>
      <c r="S933" s="8" t="s">
        <v>65</v>
      </c>
    </row>
    <row r="934" spans="1:19">
      <c r="A934" s="21">
        <v>1</v>
      </c>
      <c r="J934" s="8" t="s">
        <v>10128</v>
      </c>
      <c r="K934" s="23" t="str">
        <f>TEXT(J934,"YYYY")</f>
        <v>2011</v>
      </c>
      <c r="L934" s="23">
        <v>2</v>
      </c>
      <c r="S934" s="8" t="s">
        <v>65</v>
      </c>
    </row>
    <row r="935" spans="1:19">
      <c r="A935" s="21">
        <v>1</v>
      </c>
      <c r="J935" s="8" t="s">
        <v>4618</v>
      </c>
      <c r="K935" s="23" t="str">
        <f>TEXT(J935,"YYYY")</f>
        <v>2011</v>
      </c>
      <c r="L935" s="23">
        <v>2</v>
      </c>
      <c r="S935" s="8" t="s">
        <v>65</v>
      </c>
    </row>
    <row r="936" spans="1:19">
      <c r="A936" s="21">
        <v>2</v>
      </c>
      <c r="J936" s="8" t="s">
        <v>1003</v>
      </c>
      <c r="K936" s="23" t="str">
        <f>TEXT(J936,"YYYY")</f>
        <v>2011</v>
      </c>
      <c r="L936" s="23">
        <v>2</v>
      </c>
      <c r="S936" s="8" t="s">
        <v>940</v>
      </c>
    </row>
    <row r="937" spans="1:19">
      <c r="A937" s="21">
        <v>2</v>
      </c>
      <c r="J937" s="8" t="s">
        <v>941</v>
      </c>
      <c r="K937" s="23" t="str">
        <f>TEXT(J937,"YYYY")</f>
        <v>2011</v>
      </c>
      <c r="L937" s="23">
        <v>2</v>
      </c>
      <c r="S937" s="8" t="s">
        <v>1765</v>
      </c>
    </row>
    <row r="938" spans="1:19">
      <c r="A938" s="21">
        <v>1</v>
      </c>
      <c r="J938" s="8" t="s">
        <v>9913</v>
      </c>
      <c r="K938" s="23" t="str">
        <f>TEXT(J938,"YYYY")</f>
        <v>2011</v>
      </c>
      <c r="L938" s="23">
        <v>2</v>
      </c>
    </row>
    <row r="939" spans="1:19">
      <c r="A939" s="21">
        <v>1</v>
      </c>
      <c r="J939" s="8" t="s">
        <v>941</v>
      </c>
      <c r="K939" s="23" t="str">
        <f>TEXT(J939,"YYYY")</f>
        <v>2011</v>
      </c>
      <c r="L939" s="23">
        <v>2</v>
      </c>
      <c r="S939" s="8" t="s">
        <v>92</v>
      </c>
    </row>
    <row r="940" spans="1:19">
      <c r="A940" s="21">
        <v>2</v>
      </c>
      <c r="J940" s="8" t="s">
        <v>855</v>
      </c>
      <c r="K940" s="23" t="str">
        <f>TEXT(J940,"YYYY")</f>
        <v>2011</v>
      </c>
      <c r="L940" s="23">
        <v>2</v>
      </c>
    </row>
    <row r="941" spans="1:19">
      <c r="A941" s="21">
        <v>2</v>
      </c>
      <c r="J941" s="8" t="s">
        <v>9874</v>
      </c>
      <c r="K941" s="23" t="str">
        <f>TEXT(J941,"YYYY")</f>
        <v>2011</v>
      </c>
      <c r="L941" s="23">
        <v>2</v>
      </c>
    </row>
    <row r="942" spans="1:19">
      <c r="A942" s="21">
        <v>2</v>
      </c>
      <c r="J942" s="8" t="s">
        <v>7173</v>
      </c>
      <c r="K942" s="23" t="str">
        <f>TEXT(J942,"YYYY")</f>
        <v>2011</v>
      </c>
      <c r="L942" s="23">
        <v>2</v>
      </c>
      <c r="S942" s="8" t="s">
        <v>1051</v>
      </c>
    </row>
    <row r="943" spans="1:19">
      <c r="A943" s="21">
        <v>2</v>
      </c>
      <c r="J943" s="8" t="s">
        <v>7911</v>
      </c>
      <c r="K943" s="23" t="str">
        <f>TEXT(J943,"YYYY")</f>
        <v>2011</v>
      </c>
      <c r="L943" s="23">
        <v>2</v>
      </c>
      <c r="S943" s="8" t="s">
        <v>9650</v>
      </c>
    </row>
    <row r="944" spans="1:19">
      <c r="A944" s="21">
        <v>2</v>
      </c>
      <c r="J944" s="8" t="s">
        <v>941</v>
      </c>
      <c r="K944" s="23" t="str">
        <f>TEXT(J944,"YYYY")</f>
        <v>2011</v>
      </c>
      <c r="L944" s="23">
        <v>2</v>
      </c>
      <c r="S944" s="8" t="s">
        <v>9730</v>
      </c>
    </row>
    <row r="945" spans="1:19">
      <c r="A945" s="21">
        <v>1</v>
      </c>
      <c r="J945" s="8" t="s">
        <v>941</v>
      </c>
      <c r="K945" s="23" t="str">
        <f>TEXT(J945,"YYYY")</f>
        <v>2011</v>
      </c>
      <c r="L945" s="23">
        <v>2</v>
      </c>
      <c r="S945" s="8" t="s">
        <v>65</v>
      </c>
    </row>
    <row r="946" spans="1:19">
      <c r="A946" s="21">
        <v>1</v>
      </c>
      <c r="J946" s="22">
        <v>40544</v>
      </c>
      <c r="K946" s="23" t="str">
        <f>TEXT(J946,"YYYY")</f>
        <v>2011</v>
      </c>
      <c r="L946" s="23">
        <v>2</v>
      </c>
      <c r="S946" s="8" t="s">
        <v>65</v>
      </c>
    </row>
    <row r="947" spans="1:19">
      <c r="A947" s="21">
        <v>2</v>
      </c>
      <c r="J947" s="8" t="s">
        <v>2131</v>
      </c>
      <c r="K947" s="23" t="str">
        <f>TEXT(J947,"YYYY")</f>
        <v>2011</v>
      </c>
      <c r="L947" s="23">
        <v>2</v>
      </c>
      <c r="S947" s="8" t="s">
        <v>65</v>
      </c>
    </row>
    <row r="948" spans="1:19">
      <c r="A948" s="21">
        <v>2</v>
      </c>
      <c r="J948" s="8" t="s">
        <v>3556</v>
      </c>
      <c r="K948" s="23" t="str">
        <f>TEXT(J948,"YYYY")</f>
        <v>2011</v>
      </c>
      <c r="L948" s="23">
        <v>2</v>
      </c>
      <c r="S948" s="8" t="s">
        <v>3261</v>
      </c>
    </row>
    <row r="949" spans="1:19">
      <c r="A949" s="21">
        <v>1</v>
      </c>
      <c r="J949" s="8" t="s">
        <v>941</v>
      </c>
      <c r="K949" s="23" t="str">
        <f>TEXT(J949,"YYYY")</f>
        <v>2011</v>
      </c>
      <c r="L949" s="23">
        <v>2</v>
      </c>
      <c r="S949" s="8" t="s">
        <v>65</v>
      </c>
    </row>
    <row r="950" spans="1:19">
      <c r="A950" s="21">
        <v>1</v>
      </c>
      <c r="J950" s="8" t="s">
        <v>8014</v>
      </c>
      <c r="K950" s="23" t="str">
        <f>TEXT(J950,"YYYY")</f>
        <v>2011</v>
      </c>
      <c r="L950" s="23">
        <v>2</v>
      </c>
      <c r="S950" s="8" t="s">
        <v>65</v>
      </c>
    </row>
    <row r="951" spans="1:19">
      <c r="A951" s="21">
        <v>1</v>
      </c>
      <c r="J951" s="8" t="s">
        <v>1008</v>
      </c>
      <c r="K951" s="23" t="str">
        <f>TEXT(J951,"YYYY")</f>
        <v>2011</v>
      </c>
      <c r="L951" s="23">
        <v>2</v>
      </c>
      <c r="S951" s="8" t="s">
        <v>65</v>
      </c>
    </row>
    <row r="952" spans="1:19">
      <c r="A952" s="21">
        <v>1</v>
      </c>
      <c r="J952" s="8" t="s">
        <v>10063</v>
      </c>
      <c r="K952" s="23" t="str">
        <f>TEXT(J952,"YYYY")</f>
        <v>2011</v>
      </c>
      <c r="L952" s="23">
        <v>2</v>
      </c>
      <c r="S952" s="8" t="s">
        <v>1051</v>
      </c>
    </row>
    <row r="953" spans="1:19">
      <c r="A953" s="21">
        <v>2</v>
      </c>
      <c r="J953" s="8" t="s">
        <v>10189</v>
      </c>
      <c r="K953" s="23" t="str">
        <f>TEXT(J953,"YYYY")</f>
        <v>2011</v>
      </c>
      <c r="L953" s="23">
        <v>2</v>
      </c>
      <c r="S953" s="8" t="s">
        <v>65</v>
      </c>
    </row>
    <row r="954" spans="1:19">
      <c r="A954" s="21">
        <v>1</v>
      </c>
      <c r="J954" s="8" t="s">
        <v>10200</v>
      </c>
      <c r="K954" s="23" t="str">
        <f>TEXT(J954,"YYYY")</f>
        <v>2011</v>
      </c>
      <c r="L954" s="23">
        <v>2</v>
      </c>
      <c r="S954" s="8" t="s">
        <v>114</v>
      </c>
    </row>
    <row r="955" spans="1:19">
      <c r="A955" s="21">
        <v>2</v>
      </c>
      <c r="J955" s="8" t="s">
        <v>941</v>
      </c>
      <c r="K955" s="23" t="str">
        <f>TEXT(J955,"YYYY")</f>
        <v>2011</v>
      </c>
      <c r="L955" s="23">
        <v>2</v>
      </c>
      <c r="S955" s="8" t="s">
        <v>65</v>
      </c>
    </row>
    <row r="956" spans="1:19">
      <c r="A956" s="21">
        <v>2</v>
      </c>
      <c r="J956" s="8" t="s">
        <v>7370</v>
      </c>
      <c r="K956" s="23" t="str">
        <f>TEXT(J956,"YYYY")</f>
        <v>2011</v>
      </c>
      <c r="L956" s="23">
        <v>2</v>
      </c>
    </row>
    <row r="957" spans="1:19">
      <c r="A957" s="21">
        <v>1</v>
      </c>
      <c r="J957" s="8" t="s">
        <v>11667</v>
      </c>
      <c r="K957" s="23" t="str">
        <f>TEXT(J957,"YYYY")</f>
        <v>2011</v>
      </c>
      <c r="L957" s="23">
        <v>2</v>
      </c>
      <c r="S957" s="8" t="s">
        <v>226</v>
      </c>
    </row>
    <row r="958" spans="1:19">
      <c r="A958" s="21">
        <v>1</v>
      </c>
      <c r="I958">
        <f>COUNTA(K958:K1175)</f>
        <v>218</v>
      </c>
      <c r="J958" s="30" t="s">
        <v>418</v>
      </c>
      <c r="K958" s="31" t="str">
        <f>TEXT(J958,"YYYY")</f>
        <v>2012</v>
      </c>
      <c r="L958" s="31">
        <v>1</v>
      </c>
      <c r="S958" s="8" t="s">
        <v>65</v>
      </c>
    </row>
    <row r="959" spans="1:19">
      <c r="A959" s="21">
        <v>1</v>
      </c>
      <c r="I959">
        <f>COUNTA(L958:L1048)</f>
        <v>91</v>
      </c>
      <c r="J959" s="30" t="s">
        <v>5107</v>
      </c>
      <c r="K959" s="31" t="str">
        <f>TEXT(J959,"YYYY")</f>
        <v>2012</v>
      </c>
      <c r="L959" s="31">
        <v>1</v>
      </c>
      <c r="S959" s="8" t="s">
        <v>417</v>
      </c>
    </row>
    <row r="960" spans="1:19">
      <c r="A960" s="21">
        <v>2</v>
      </c>
      <c r="I960">
        <f>218-91</f>
        <v>127</v>
      </c>
      <c r="J960" s="30" t="s">
        <v>2019</v>
      </c>
      <c r="K960" s="31" t="str">
        <f>TEXT(J960,"YYYY")</f>
        <v>2012</v>
      </c>
      <c r="L960" s="31">
        <v>1</v>
      </c>
      <c r="S960" s="8" t="s">
        <v>65</v>
      </c>
    </row>
    <row r="961" spans="1:19">
      <c r="A961" s="21">
        <v>1</v>
      </c>
      <c r="J961" s="30" t="s">
        <v>6594</v>
      </c>
      <c r="K961" s="31" t="str">
        <f>TEXT(J961,"YYYY")</f>
        <v>2012</v>
      </c>
      <c r="L961" s="31">
        <v>1</v>
      </c>
      <c r="S961" s="8" t="s">
        <v>65</v>
      </c>
    </row>
    <row r="962" spans="1:19">
      <c r="A962" s="21">
        <v>1</v>
      </c>
      <c r="J962" s="30" t="s">
        <v>6679</v>
      </c>
      <c r="K962" s="31" t="str">
        <f>TEXT(J962,"YYYY")</f>
        <v>2012</v>
      </c>
      <c r="L962" s="31">
        <v>1</v>
      </c>
      <c r="S962" s="8" t="s">
        <v>65</v>
      </c>
    </row>
    <row r="963" spans="1:19">
      <c r="A963" s="21">
        <v>1</v>
      </c>
      <c r="J963" s="30" t="s">
        <v>6721</v>
      </c>
      <c r="K963" s="31" t="str">
        <f>TEXT(J963,"YYYY")</f>
        <v>2012</v>
      </c>
      <c r="L963" s="31">
        <v>1</v>
      </c>
      <c r="S963" s="8" t="s">
        <v>4233</v>
      </c>
    </row>
    <row r="964" spans="1:19">
      <c r="A964" s="21">
        <v>2</v>
      </c>
      <c r="J964" s="30" t="s">
        <v>3346</v>
      </c>
      <c r="K964" s="31" t="str">
        <f>TEXT(J964,"YYYY")</f>
        <v>2012</v>
      </c>
      <c r="L964" s="31">
        <v>1</v>
      </c>
      <c r="S964" s="8" t="s">
        <v>940</v>
      </c>
    </row>
    <row r="965" spans="1:19">
      <c r="A965" s="21">
        <v>2</v>
      </c>
      <c r="J965" s="30" t="s">
        <v>9059</v>
      </c>
      <c r="K965" s="31" t="str">
        <f>TEXT(J965,"YYYY")</f>
        <v>2012</v>
      </c>
      <c r="L965" s="31">
        <v>1</v>
      </c>
      <c r="S965" s="8" t="s">
        <v>354</v>
      </c>
    </row>
    <row r="966" spans="1:19">
      <c r="A966" s="21">
        <v>2</v>
      </c>
      <c r="J966" s="30" t="s">
        <v>9156</v>
      </c>
      <c r="K966" s="31" t="str">
        <f>TEXT(J966,"YYYY")</f>
        <v>2012</v>
      </c>
      <c r="L966" s="31">
        <v>1</v>
      </c>
      <c r="S966" s="8" t="s">
        <v>6329</v>
      </c>
    </row>
    <row r="967" spans="1:19">
      <c r="A967" s="21">
        <v>2</v>
      </c>
      <c r="J967" s="30" t="s">
        <v>9245</v>
      </c>
      <c r="K967" s="31" t="str">
        <f>TEXT(J967,"YYYY")</f>
        <v>2012</v>
      </c>
      <c r="L967" s="31">
        <v>1</v>
      </c>
      <c r="S967" s="8" t="s">
        <v>417</v>
      </c>
    </row>
    <row r="968" spans="1:19">
      <c r="A968" s="21">
        <v>1</v>
      </c>
      <c r="J968" s="30" t="s">
        <v>6312</v>
      </c>
      <c r="K968" s="31" t="str">
        <f>TEXT(J968,"YYYY")</f>
        <v>2012</v>
      </c>
      <c r="L968" s="31">
        <v>1</v>
      </c>
      <c r="S968" s="8" t="s">
        <v>226</v>
      </c>
    </row>
    <row r="969" spans="1:19">
      <c r="A969" s="21">
        <v>2</v>
      </c>
      <c r="J969" s="30" t="s">
        <v>9431</v>
      </c>
      <c r="K969" s="31" t="str">
        <f>TEXT(J969,"YYYY")</f>
        <v>2012</v>
      </c>
      <c r="L969" s="31">
        <v>1</v>
      </c>
      <c r="S969" s="8" t="s">
        <v>6678</v>
      </c>
    </row>
    <row r="970" spans="1:19">
      <c r="A970" s="21">
        <v>2</v>
      </c>
      <c r="J970" s="30" t="s">
        <v>8599</v>
      </c>
      <c r="K970" s="31" t="str">
        <f>TEXT(J970,"YYYY")</f>
        <v>2012</v>
      </c>
      <c r="L970" s="31">
        <v>1</v>
      </c>
      <c r="S970" s="8" t="s">
        <v>4290</v>
      </c>
    </row>
    <row r="971" spans="1:19">
      <c r="A971" s="21">
        <v>2</v>
      </c>
      <c r="J971" s="30" t="s">
        <v>2708</v>
      </c>
      <c r="K971" s="31" t="str">
        <f>TEXT(J971,"YYYY")</f>
        <v>2012</v>
      </c>
      <c r="L971" s="31">
        <v>1</v>
      </c>
      <c r="S971" s="8" t="s">
        <v>7114</v>
      </c>
    </row>
    <row r="972" spans="1:19">
      <c r="A972" s="21">
        <v>1</v>
      </c>
      <c r="J972" s="30" t="s">
        <v>9566</v>
      </c>
      <c r="K972" s="31" t="str">
        <f>TEXT(J972,"YYYY")</f>
        <v>2012</v>
      </c>
      <c r="L972" s="31">
        <v>1</v>
      </c>
      <c r="S972" s="8" t="s">
        <v>65</v>
      </c>
    </row>
    <row r="973" spans="1:19">
      <c r="A973" s="21">
        <v>1</v>
      </c>
      <c r="J973" s="30" t="s">
        <v>11180</v>
      </c>
      <c r="K973" s="31" t="str">
        <f>TEXT(J973,"YYYY")</f>
        <v>2012</v>
      </c>
      <c r="L973" s="31">
        <v>1</v>
      </c>
    </row>
    <row r="974" spans="1:19">
      <c r="A974" s="21">
        <v>1</v>
      </c>
      <c r="J974" s="30" t="s">
        <v>8528</v>
      </c>
      <c r="K974" s="31" t="str">
        <f>TEXT(J974,"YYYY")</f>
        <v>2012</v>
      </c>
      <c r="L974" s="31">
        <v>1</v>
      </c>
      <c r="S974" s="8" t="s">
        <v>4093</v>
      </c>
    </row>
    <row r="975" spans="1:19">
      <c r="A975" s="21">
        <v>1</v>
      </c>
      <c r="J975" s="30" t="s">
        <v>1125</v>
      </c>
      <c r="K975" s="31" t="str">
        <f>TEXT(J975,"YYYY")</f>
        <v>2012</v>
      </c>
      <c r="L975" s="31">
        <v>1</v>
      </c>
      <c r="S975" s="8" t="s">
        <v>65</v>
      </c>
    </row>
    <row r="976" spans="1:19">
      <c r="A976" s="21">
        <v>2</v>
      </c>
      <c r="J976" s="30" t="s">
        <v>9232</v>
      </c>
      <c r="K976" s="31" t="str">
        <f>TEXT(J976,"YYYY")</f>
        <v>2012</v>
      </c>
      <c r="L976" s="31">
        <v>1</v>
      </c>
    </row>
    <row r="977" spans="1:19">
      <c r="A977" s="21">
        <v>2</v>
      </c>
      <c r="J977" s="30" t="s">
        <v>1125</v>
      </c>
      <c r="K977" s="31" t="str">
        <f>TEXT(J977,"YYYY")</f>
        <v>2012</v>
      </c>
      <c r="L977" s="31">
        <v>1</v>
      </c>
      <c r="S977" s="8" t="s">
        <v>377</v>
      </c>
    </row>
    <row r="978" spans="1:19">
      <c r="A978" s="21">
        <v>2</v>
      </c>
      <c r="J978" s="30" t="s">
        <v>2019</v>
      </c>
      <c r="K978" s="31" t="str">
        <f>TEXT(J978,"YYYY")</f>
        <v>2012</v>
      </c>
      <c r="L978" s="31">
        <v>1</v>
      </c>
      <c r="S978" s="8" t="s">
        <v>65</v>
      </c>
    </row>
    <row r="979" spans="1:19">
      <c r="A979" s="21">
        <v>1</v>
      </c>
      <c r="J979" s="30" t="s">
        <v>2019</v>
      </c>
      <c r="K979" s="31" t="str">
        <f>TEXT(J979,"YYYY")</f>
        <v>2012</v>
      </c>
      <c r="L979" s="31">
        <v>1</v>
      </c>
    </row>
    <row r="980" spans="1:19">
      <c r="A980" s="21">
        <v>2</v>
      </c>
      <c r="J980" s="30" t="s">
        <v>2939</v>
      </c>
      <c r="K980" s="31" t="str">
        <f>TEXT(J980,"YYYY")</f>
        <v>2012</v>
      </c>
      <c r="L980" s="31">
        <v>1</v>
      </c>
      <c r="S980" s="8" t="s">
        <v>226</v>
      </c>
    </row>
    <row r="981" spans="1:19">
      <c r="A981" s="21">
        <v>2</v>
      </c>
      <c r="J981" s="30" t="s">
        <v>3346</v>
      </c>
      <c r="K981" s="31" t="str">
        <f>TEXT(J981,"YYYY")</f>
        <v>2012</v>
      </c>
      <c r="L981" s="31">
        <v>1</v>
      </c>
      <c r="S981" s="8" t="s">
        <v>226</v>
      </c>
    </row>
    <row r="982" spans="1:19">
      <c r="A982" s="21">
        <v>2</v>
      </c>
      <c r="J982" s="30" t="s">
        <v>1125</v>
      </c>
      <c r="K982" s="31" t="str">
        <f>TEXT(J982,"YYYY")</f>
        <v>2012</v>
      </c>
      <c r="L982" s="31">
        <v>1</v>
      </c>
      <c r="S982" s="8" t="s">
        <v>65</v>
      </c>
    </row>
    <row r="983" spans="1:19">
      <c r="A983" s="21">
        <v>1</v>
      </c>
      <c r="J983" s="30" t="s">
        <v>3826</v>
      </c>
      <c r="K983" s="31" t="str">
        <f>TEXT(J983,"YYYY")</f>
        <v>2012</v>
      </c>
      <c r="L983" s="31">
        <v>1</v>
      </c>
      <c r="S983" s="8" t="s">
        <v>405</v>
      </c>
    </row>
    <row r="984" spans="1:19">
      <c r="A984" s="21">
        <v>2</v>
      </c>
      <c r="J984" s="30" t="s">
        <v>4208</v>
      </c>
      <c r="K984" s="31" t="str">
        <f>TEXT(J984,"YYYY")</f>
        <v>2012</v>
      </c>
      <c r="L984" s="31">
        <v>1</v>
      </c>
      <c r="S984" s="8" t="s">
        <v>226</v>
      </c>
    </row>
    <row r="985" spans="1:19">
      <c r="A985" s="21">
        <v>1</v>
      </c>
      <c r="J985" s="30" t="s">
        <v>2019</v>
      </c>
      <c r="K985" s="31" t="str">
        <f>TEXT(J985,"YYYY")</f>
        <v>2012</v>
      </c>
      <c r="L985" s="31">
        <v>1</v>
      </c>
      <c r="S985" s="8" t="s">
        <v>9430</v>
      </c>
    </row>
    <row r="986" spans="1:19">
      <c r="A986" s="21">
        <v>2</v>
      </c>
      <c r="J986" s="30" t="s">
        <v>4638</v>
      </c>
      <c r="K986" s="31" t="str">
        <f>TEXT(J986,"YYYY")</f>
        <v>2012</v>
      </c>
      <c r="L986" s="31">
        <v>1</v>
      </c>
      <c r="S986" s="8" t="s">
        <v>92</v>
      </c>
    </row>
    <row r="987" spans="1:19">
      <c r="A987" s="21">
        <v>2</v>
      </c>
      <c r="J987" s="30" t="s">
        <v>5238</v>
      </c>
      <c r="K987" s="31" t="str">
        <f>TEXT(J987,"YYYY")</f>
        <v>2012</v>
      </c>
      <c r="L987" s="31">
        <v>1</v>
      </c>
      <c r="S987" s="8" t="s">
        <v>114</v>
      </c>
    </row>
    <row r="988" spans="1:19">
      <c r="A988" s="21">
        <v>2</v>
      </c>
      <c r="J988" s="30" t="s">
        <v>6312</v>
      </c>
      <c r="K988" s="31" t="str">
        <f>TEXT(J988,"YYYY")</f>
        <v>2012</v>
      </c>
      <c r="L988" s="31">
        <v>1</v>
      </c>
      <c r="S988" s="8" t="s">
        <v>354</v>
      </c>
    </row>
    <row r="989" spans="1:19">
      <c r="A989" s="21">
        <v>2</v>
      </c>
      <c r="J989" s="30" t="s">
        <v>6721</v>
      </c>
      <c r="K989" s="31" t="str">
        <f>TEXT(J989,"YYYY")</f>
        <v>2012</v>
      </c>
      <c r="L989" s="31">
        <v>1</v>
      </c>
      <c r="S989" s="8" t="s">
        <v>405</v>
      </c>
    </row>
    <row r="990" spans="1:19">
      <c r="A990" s="21">
        <v>1</v>
      </c>
      <c r="J990" s="30" t="s">
        <v>2019</v>
      </c>
      <c r="K990" s="31" t="str">
        <f>TEXT(J990,"YYYY")</f>
        <v>2012</v>
      </c>
      <c r="L990" s="31">
        <v>1</v>
      </c>
      <c r="S990" s="8" t="s">
        <v>235</v>
      </c>
    </row>
    <row r="991" spans="1:19">
      <c r="A991" s="21">
        <v>2</v>
      </c>
      <c r="J991" s="30" t="s">
        <v>6591</v>
      </c>
      <c r="K991" s="31" t="str">
        <f>TEXT(J991,"YYYY")</f>
        <v>2012</v>
      </c>
      <c r="L991" s="31">
        <v>1</v>
      </c>
    </row>
    <row r="992" spans="1:19">
      <c r="A992" s="21">
        <v>2</v>
      </c>
      <c r="J992" s="30" t="s">
        <v>2019</v>
      </c>
      <c r="K992" s="31" t="str">
        <f>TEXT(J992,"YYYY")</f>
        <v>2012</v>
      </c>
      <c r="L992" s="31">
        <v>1</v>
      </c>
      <c r="S992" s="8" t="s">
        <v>65</v>
      </c>
    </row>
    <row r="993" spans="1:19">
      <c r="A993" s="21">
        <v>2</v>
      </c>
      <c r="J993" s="30" t="s">
        <v>2708</v>
      </c>
      <c r="K993" s="31" t="str">
        <f>TEXT(J993,"YYYY")</f>
        <v>2012</v>
      </c>
      <c r="L993" s="31">
        <v>1</v>
      </c>
      <c r="S993" s="8" t="s">
        <v>65</v>
      </c>
    </row>
    <row r="994" spans="1:19">
      <c r="A994" s="21">
        <v>2</v>
      </c>
      <c r="J994" s="30" t="s">
        <v>7284</v>
      </c>
      <c r="K994" s="31" t="str">
        <f>TEXT(J994,"YYYY")</f>
        <v>2012</v>
      </c>
      <c r="L994" s="31">
        <v>1</v>
      </c>
      <c r="S994" s="8" t="s">
        <v>65</v>
      </c>
    </row>
    <row r="995" spans="1:19">
      <c r="A995" s="21">
        <v>1</v>
      </c>
      <c r="J995" s="30" t="s">
        <v>6721</v>
      </c>
      <c r="K995" s="31" t="str">
        <f>TEXT(J995,"YYYY")</f>
        <v>2012</v>
      </c>
      <c r="L995" s="31">
        <v>1</v>
      </c>
      <c r="S995" s="8" t="s">
        <v>8527</v>
      </c>
    </row>
    <row r="996" spans="1:19">
      <c r="A996" s="21">
        <v>2</v>
      </c>
      <c r="J996" s="30" t="s">
        <v>6721</v>
      </c>
      <c r="K996" s="31" t="str">
        <f>TEXT(J996,"YYYY")</f>
        <v>2012</v>
      </c>
      <c r="L996" s="31">
        <v>1</v>
      </c>
      <c r="S996" s="8" t="s">
        <v>65</v>
      </c>
    </row>
    <row r="997" spans="1:19">
      <c r="A997" s="21">
        <v>2</v>
      </c>
      <c r="J997" s="30" t="s">
        <v>2019</v>
      </c>
      <c r="K997" s="31" t="str">
        <f>TEXT(J997,"YYYY")</f>
        <v>2012</v>
      </c>
      <c r="L997" s="31">
        <v>1</v>
      </c>
      <c r="S997" s="8" t="s">
        <v>417</v>
      </c>
    </row>
    <row r="998" spans="1:19">
      <c r="A998" s="21">
        <v>1</v>
      </c>
      <c r="J998" s="30" t="s">
        <v>7783</v>
      </c>
      <c r="K998" s="31" t="str">
        <f>TEXT(J998,"YYYY")</f>
        <v>2012</v>
      </c>
      <c r="L998" s="31">
        <v>1</v>
      </c>
      <c r="S998" s="8" t="s">
        <v>65</v>
      </c>
    </row>
    <row r="999" spans="1:19">
      <c r="A999" s="21">
        <v>1</v>
      </c>
      <c r="J999" s="30" t="s">
        <v>6677</v>
      </c>
      <c r="K999" s="31" t="str">
        <f>TEXT(J999,"YYYY")</f>
        <v>2012</v>
      </c>
      <c r="L999" s="31">
        <v>1</v>
      </c>
      <c r="S999" s="8" t="s">
        <v>65</v>
      </c>
    </row>
    <row r="1000" spans="1:19">
      <c r="A1000" s="21">
        <v>2</v>
      </c>
      <c r="J1000" s="30" t="s">
        <v>2019</v>
      </c>
      <c r="K1000" s="31" t="str">
        <f>TEXT(J1000,"YYYY")</f>
        <v>2012</v>
      </c>
      <c r="L1000" s="31">
        <v>1</v>
      </c>
      <c r="S1000" s="8" t="s">
        <v>405</v>
      </c>
    </row>
    <row r="1001" spans="1:19">
      <c r="A1001" s="21">
        <v>2</v>
      </c>
      <c r="J1001" s="30" t="s">
        <v>8528</v>
      </c>
      <c r="K1001" s="31" t="str">
        <f>TEXT(J1001,"YYYY")</f>
        <v>2012</v>
      </c>
      <c r="L1001" s="31">
        <v>1</v>
      </c>
      <c r="S1001" s="8" t="s">
        <v>311</v>
      </c>
    </row>
    <row r="1002" spans="1:19">
      <c r="A1002" s="21">
        <v>2</v>
      </c>
      <c r="J1002" s="30" t="s">
        <v>9006</v>
      </c>
      <c r="K1002" s="31" t="str">
        <f>TEXT(J1002,"YYYY")</f>
        <v>2012</v>
      </c>
      <c r="L1002" s="31">
        <v>1</v>
      </c>
      <c r="S1002" s="8" t="s">
        <v>114</v>
      </c>
    </row>
    <row r="1003" spans="1:19">
      <c r="A1003" s="21">
        <v>2</v>
      </c>
      <c r="J1003" s="30" t="s">
        <v>6677</v>
      </c>
      <c r="K1003" s="31" t="str">
        <f>TEXT(J1003,"YYYY")</f>
        <v>2012</v>
      </c>
      <c r="L1003" s="31">
        <v>1</v>
      </c>
      <c r="S1003" s="8" t="s">
        <v>114</v>
      </c>
    </row>
    <row r="1004" spans="1:19">
      <c r="A1004" s="21">
        <v>1</v>
      </c>
      <c r="J1004" s="30" t="s">
        <v>9059</v>
      </c>
      <c r="K1004" s="31" t="str">
        <f>TEXT(J1004,"YYYY")</f>
        <v>2012</v>
      </c>
      <c r="L1004" s="31">
        <v>1</v>
      </c>
      <c r="S1004" s="8" t="s">
        <v>105</v>
      </c>
    </row>
    <row r="1005" spans="1:19">
      <c r="A1005" s="21">
        <v>1</v>
      </c>
      <c r="J1005" s="30" t="s">
        <v>9182</v>
      </c>
      <c r="K1005" s="31" t="str">
        <f>TEXT(J1005,"YYYY")</f>
        <v>2012</v>
      </c>
      <c r="L1005" s="31">
        <v>1</v>
      </c>
    </row>
    <row r="1006" spans="1:19">
      <c r="A1006" s="21">
        <v>2</v>
      </c>
      <c r="J1006" s="30" t="s">
        <v>9232</v>
      </c>
      <c r="K1006" s="31" t="str">
        <f>TEXT(J1006,"YYYY")</f>
        <v>2012</v>
      </c>
      <c r="L1006" s="31">
        <v>1</v>
      </c>
      <c r="S1006" s="8" t="s">
        <v>65</v>
      </c>
    </row>
    <row r="1007" spans="1:19">
      <c r="A1007" s="21">
        <v>2</v>
      </c>
      <c r="J1007" s="30" t="s">
        <v>9100</v>
      </c>
      <c r="K1007" s="31" t="str">
        <f>TEXT(J1007,"YYYY")</f>
        <v>2012</v>
      </c>
      <c r="L1007" s="31">
        <v>1</v>
      </c>
      <c r="S1007" s="8" t="s">
        <v>2440</v>
      </c>
    </row>
    <row r="1008" spans="1:19">
      <c r="A1008" s="21">
        <v>2</v>
      </c>
      <c r="J1008" s="30" t="s">
        <v>9059</v>
      </c>
      <c r="K1008" s="31" t="str">
        <f>TEXT(J1008,"YYYY")</f>
        <v>2012</v>
      </c>
      <c r="L1008" s="31">
        <v>1</v>
      </c>
      <c r="S1008" s="8" t="s">
        <v>65</v>
      </c>
    </row>
    <row r="1009" spans="1:19">
      <c r="A1009" s="21">
        <v>2</v>
      </c>
      <c r="J1009" s="30" t="s">
        <v>9006</v>
      </c>
      <c r="K1009" s="31" t="str">
        <f>TEXT(J1009,"YYYY")</f>
        <v>2012</v>
      </c>
      <c r="L1009" s="31">
        <v>1</v>
      </c>
      <c r="S1009" s="8" t="s">
        <v>940</v>
      </c>
    </row>
    <row r="1010" spans="1:19">
      <c r="A1010" s="21">
        <v>1</v>
      </c>
      <c r="J1010" s="30" t="s">
        <v>9439</v>
      </c>
      <c r="K1010" s="31" t="str">
        <f>TEXT(J1010,"YYYY")</f>
        <v>2012</v>
      </c>
      <c r="L1010" s="31">
        <v>1</v>
      </c>
      <c r="S1010" s="8" t="s">
        <v>3345</v>
      </c>
    </row>
    <row r="1011" spans="1:19">
      <c r="A1011" s="21">
        <v>2</v>
      </c>
      <c r="J1011" s="30" t="s">
        <v>9549</v>
      </c>
      <c r="K1011" s="31" t="str">
        <f>TEXT(J1011,"YYYY")</f>
        <v>2012</v>
      </c>
      <c r="L1011" s="31">
        <v>1</v>
      </c>
      <c r="S1011" s="8" t="s">
        <v>65</v>
      </c>
    </row>
    <row r="1012" spans="1:19">
      <c r="A1012" s="21">
        <v>2</v>
      </c>
      <c r="J1012" s="30" t="s">
        <v>7126</v>
      </c>
      <c r="K1012" s="31" t="str">
        <f>TEXT(J1012,"YYYY")</f>
        <v>2012</v>
      </c>
      <c r="L1012" s="31">
        <v>1</v>
      </c>
      <c r="S1012" s="8" t="s">
        <v>65</v>
      </c>
    </row>
    <row r="1013" spans="1:19">
      <c r="A1013" s="21">
        <v>1</v>
      </c>
      <c r="J1013" s="30" t="s">
        <v>9588</v>
      </c>
      <c r="K1013" s="31" t="str">
        <f>TEXT(J1013,"YYYY")</f>
        <v>2012</v>
      </c>
      <c r="L1013" s="31">
        <v>1</v>
      </c>
    </row>
    <row r="1014" spans="1:19">
      <c r="A1014" s="21">
        <v>2</v>
      </c>
      <c r="J1014" s="30" t="s">
        <v>9595</v>
      </c>
      <c r="K1014" s="31" t="str">
        <f>TEXT(J1014,"YYYY")</f>
        <v>2012</v>
      </c>
      <c r="L1014" s="31">
        <v>1</v>
      </c>
    </row>
    <row r="1015" spans="1:19">
      <c r="A1015" s="21">
        <v>2</v>
      </c>
      <c r="J1015" s="30" t="s">
        <v>9689</v>
      </c>
      <c r="K1015" s="31" t="str">
        <f>TEXT(J1015,"YYYY")</f>
        <v>2012</v>
      </c>
      <c r="L1015" s="31">
        <v>1</v>
      </c>
    </row>
    <row r="1016" spans="1:19">
      <c r="A1016" s="21">
        <v>2</v>
      </c>
      <c r="J1016" s="30" t="s">
        <v>2708</v>
      </c>
      <c r="K1016" s="31" t="str">
        <f>TEXT(J1016,"YYYY")</f>
        <v>2012</v>
      </c>
      <c r="L1016" s="31">
        <v>1</v>
      </c>
    </row>
    <row r="1017" spans="1:19">
      <c r="A1017" s="21">
        <v>2</v>
      </c>
      <c r="J1017" s="30" t="s">
        <v>2019</v>
      </c>
      <c r="K1017" s="31" t="str">
        <f>TEXT(J1017,"YYYY")</f>
        <v>2012</v>
      </c>
      <c r="L1017" s="31">
        <v>1</v>
      </c>
      <c r="S1017" s="8" t="s">
        <v>526</v>
      </c>
    </row>
    <row r="1018" spans="1:19">
      <c r="A1018" s="21">
        <v>1</v>
      </c>
      <c r="J1018" s="30" t="s">
        <v>9917</v>
      </c>
      <c r="K1018" s="31" t="str">
        <f>TEXT(J1018,"YYYY")</f>
        <v>2012</v>
      </c>
      <c r="L1018" s="31">
        <v>1</v>
      </c>
      <c r="S1018" s="8" t="s">
        <v>235</v>
      </c>
    </row>
    <row r="1019" spans="1:19">
      <c r="A1019" s="21">
        <v>1</v>
      </c>
      <c r="J1019" s="30" t="s">
        <v>1125</v>
      </c>
      <c r="K1019" s="31" t="str">
        <f>TEXT(J1019,"YYYY")</f>
        <v>2012</v>
      </c>
      <c r="L1019" s="31">
        <v>1</v>
      </c>
    </row>
    <row r="1020" spans="1:19">
      <c r="A1020" s="21">
        <v>1</v>
      </c>
      <c r="J1020" s="30" t="s">
        <v>8380</v>
      </c>
      <c r="K1020" s="31" t="str">
        <f>TEXT(J1020,"YYYY")</f>
        <v>2012</v>
      </c>
      <c r="L1020" s="31">
        <v>1</v>
      </c>
    </row>
    <row r="1021" spans="1:19">
      <c r="A1021" s="21">
        <v>2</v>
      </c>
      <c r="J1021" s="30" t="s">
        <v>10002</v>
      </c>
      <c r="K1021" s="31" t="str">
        <f>TEXT(J1021,"YYYY")</f>
        <v>2012</v>
      </c>
      <c r="L1021" s="31">
        <v>1</v>
      </c>
      <c r="S1021" s="8" t="s">
        <v>226</v>
      </c>
    </row>
    <row r="1022" spans="1:19">
      <c r="A1022" s="21">
        <v>2</v>
      </c>
      <c r="J1022" s="30" t="s">
        <v>10006</v>
      </c>
      <c r="K1022" s="31" t="str">
        <f>TEXT(J1022,"YYYY")</f>
        <v>2012</v>
      </c>
      <c r="L1022" s="31">
        <v>1</v>
      </c>
      <c r="S1022" s="8" t="s">
        <v>405</v>
      </c>
    </row>
    <row r="1023" spans="1:19">
      <c r="A1023" s="21">
        <v>2</v>
      </c>
      <c r="J1023" s="30" t="s">
        <v>9100</v>
      </c>
      <c r="K1023" s="31" t="str">
        <f>TEXT(J1023,"YYYY")</f>
        <v>2012</v>
      </c>
      <c r="L1023" s="31">
        <v>1</v>
      </c>
      <c r="S1023" s="8" t="s">
        <v>65</v>
      </c>
    </row>
    <row r="1024" spans="1:19">
      <c r="A1024" s="21">
        <v>1</v>
      </c>
      <c r="J1024" s="30" t="s">
        <v>10294</v>
      </c>
      <c r="K1024" s="31" t="str">
        <f>TEXT(J1024,"YYYY")</f>
        <v>2012</v>
      </c>
      <c r="L1024" s="31">
        <v>1</v>
      </c>
      <c r="S1024" s="8" t="s">
        <v>405</v>
      </c>
    </row>
    <row r="1025" spans="1:19">
      <c r="A1025" s="21">
        <v>1</v>
      </c>
      <c r="J1025" s="30" t="s">
        <v>9455</v>
      </c>
      <c r="K1025" s="31" t="str">
        <f>TEXT(J1025,"YYYY")</f>
        <v>2012</v>
      </c>
      <c r="L1025" s="31">
        <v>1</v>
      </c>
      <c r="S1025" s="8" t="s">
        <v>417</v>
      </c>
    </row>
    <row r="1026" spans="1:19">
      <c r="A1026" s="21">
        <v>2</v>
      </c>
      <c r="J1026" s="30" t="s">
        <v>10345</v>
      </c>
      <c r="K1026" s="31" t="str">
        <f>TEXT(J1026,"YYYY")</f>
        <v>2012</v>
      </c>
      <c r="L1026" s="31">
        <v>1</v>
      </c>
    </row>
    <row r="1027" spans="1:19">
      <c r="A1027" s="21">
        <v>1</v>
      </c>
      <c r="J1027" s="30" t="s">
        <v>9709</v>
      </c>
      <c r="K1027" s="31" t="str">
        <f>TEXT(J1027,"YYYY")</f>
        <v>2012</v>
      </c>
      <c r="L1027" s="31">
        <v>1</v>
      </c>
      <c r="S1027" s="8" t="s">
        <v>65</v>
      </c>
    </row>
    <row r="1028" spans="1:19">
      <c r="A1028" s="21">
        <v>2</v>
      </c>
      <c r="J1028" s="30" t="s">
        <v>2019</v>
      </c>
      <c r="K1028" s="31" t="str">
        <f>TEXT(J1028,"YYYY")</f>
        <v>2012</v>
      </c>
      <c r="L1028" s="31">
        <v>1</v>
      </c>
      <c r="S1028" s="8" t="s">
        <v>65</v>
      </c>
    </row>
    <row r="1029" spans="1:19">
      <c r="A1029" s="21">
        <v>2</v>
      </c>
      <c r="J1029" s="30" t="s">
        <v>3825</v>
      </c>
      <c r="K1029" s="31" t="str">
        <f>TEXT(J1029,"YYYY")</f>
        <v>2012</v>
      </c>
      <c r="L1029" s="31">
        <v>1</v>
      </c>
      <c r="S1029" s="8" t="s">
        <v>405</v>
      </c>
    </row>
    <row r="1030" spans="1:19">
      <c r="A1030" s="21">
        <v>1</v>
      </c>
      <c r="J1030" s="30" t="s">
        <v>11644</v>
      </c>
      <c r="K1030" s="31" t="str">
        <f>TEXT(J1030,"YYYY")</f>
        <v>2012</v>
      </c>
      <c r="L1030" s="31">
        <v>1</v>
      </c>
      <c r="S1030" s="8" t="s">
        <v>6209</v>
      </c>
    </row>
    <row r="1031" spans="1:19">
      <c r="A1031" s="21">
        <v>1</v>
      </c>
      <c r="J1031" s="30" t="s">
        <v>2019</v>
      </c>
      <c r="K1031" s="31" t="str">
        <f>TEXT(J1031,"YYYY")</f>
        <v>2012</v>
      </c>
      <c r="L1031" s="31">
        <v>1</v>
      </c>
      <c r="S1031" s="8" t="s">
        <v>6209</v>
      </c>
    </row>
    <row r="1032" spans="1:19">
      <c r="A1032" s="21">
        <v>2</v>
      </c>
      <c r="J1032" s="30" t="s">
        <v>11893</v>
      </c>
      <c r="K1032" s="31" t="str">
        <f>TEXT(J1032,"YYYY")</f>
        <v>2012</v>
      </c>
      <c r="L1032" s="31">
        <v>1</v>
      </c>
      <c r="S1032" s="8" t="s">
        <v>235</v>
      </c>
    </row>
    <row r="1033" spans="1:19">
      <c r="A1033" s="21">
        <v>2</v>
      </c>
      <c r="J1033" s="30" t="s">
        <v>11972</v>
      </c>
      <c r="K1033" s="31" t="str">
        <f>TEXT(J1033,"YYYY")</f>
        <v>2012</v>
      </c>
      <c r="L1033" s="31">
        <v>1</v>
      </c>
      <c r="S1033" s="8" t="s">
        <v>65</v>
      </c>
    </row>
    <row r="1034" spans="1:19">
      <c r="A1034" s="21">
        <v>1</v>
      </c>
      <c r="J1034" s="30" t="s">
        <v>2577</v>
      </c>
      <c r="K1034" s="31" t="str">
        <f>TEXT(J1034,"YYYY")</f>
        <v>2012</v>
      </c>
      <c r="L1034" s="31">
        <v>1</v>
      </c>
      <c r="S1034" s="8" t="s">
        <v>936</v>
      </c>
    </row>
    <row r="1035" spans="1:19">
      <c r="A1035" s="21">
        <v>2</v>
      </c>
      <c r="J1035" s="30" t="s">
        <v>2818</v>
      </c>
      <c r="K1035" s="31" t="str">
        <f>TEXT(J1035,"YYYY")</f>
        <v>2012</v>
      </c>
      <c r="L1035" s="31">
        <v>1</v>
      </c>
      <c r="S1035" s="8" t="s">
        <v>92</v>
      </c>
    </row>
    <row r="1036" spans="1:19">
      <c r="A1036" s="21">
        <v>2</v>
      </c>
      <c r="J1036" s="30" t="s">
        <v>7126</v>
      </c>
      <c r="K1036" s="31" t="str">
        <f>TEXT(J1036,"YYYY")</f>
        <v>2012</v>
      </c>
      <c r="L1036" s="31">
        <v>1</v>
      </c>
    </row>
    <row r="1037" spans="1:19">
      <c r="A1037" s="21">
        <v>2</v>
      </c>
      <c r="J1037" s="30" t="s">
        <v>7197</v>
      </c>
      <c r="K1037" s="31" t="str">
        <f>TEXT(J1037,"YYYY")</f>
        <v>2012</v>
      </c>
      <c r="L1037" s="31">
        <v>1</v>
      </c>
    </row>
    <row r="1038" spans="1:19">
      <c r="A1038" s="21">
        <v>1</v>
      </c>
      <c r="J1038" s="30" t="s">
        <v>9626</v>
      </c>
      <c r="K1038" s="31" t="str">
        <f>TEXT(J1038,"YYYY")</f>
        <v>2012</v>
      </c>
      <c r="L1038" s="31">
        <v>1</v>
      </c>
    </row>
    <row r="1039" spans="1:19">
      <c r="A1039" s="21">
        <v>1</v>
      </c>
      <c r="J1039" s="30" t="s">
        <v>9689</v>
      </c>
      <c r="K1039" s="31" t="str">
        <f>TEXT(J1039,"YYYY")</f>
        <v>2012</v>
      </c>
      <c r="L1039" s="31">
        <v>1</v>
      </c>
      <c r="S1039" s="8" t="s">
        <v>235</v>
      </c>
    </row>
    <row r="1040" spans="1:19">
      <c r="A1040" s="21">
        <v>1</v>
      </c>
      <c r="J1040" s="30" t="s">
        <v>9156</v>
      </c>
      <c r="K1040" s="31" t="str">
        <f>TEXT(J1040,"YYYY")</f>
        <v>2012</v>
      </c>
      <c r="L1040" s="31">
        <v>1</v>
      </c>
      <c r="S1040" s="8" t="s">
        <v>65</v>
      </c>
    </row>
    <row r="1041" spans="1:19">
      <c r="A1041" s="21">
        <v>2</v>
      </c>
      <c r="J1041" s="30" t="s">
        <v>10104</v>
      </c>
      <c r="K1041" s="31" t="str">
        <f>TEXT(J1041,"YYYY")</f>
        <v>2012</v>
      </c>
      <c r="L1041" s="31">
        <v>1</v>
      </c>
      <c r="S1041" s="8" t="s">
        <v>114</v>
      </c>
    </row>
    <row r="1042" spans="1:19">
      <c r="A1042" s="21">
        <v>2</v>
      </c>
      <c r="J1042" s="30" t="s">
        <v>10107</v>
      </c>
      <c r="K1042" s="31" t="str">
        <f>TEXT(J1042,"YYYY")</f>
        <v>2012</v>
      </c>
      <c r="L1042" s="31">
        <v>1</v>
      </c>
    </row>
    <row r="1043" spans="1:19">
      <c r="A1043" s="21">
        <v>2</v>
      </c>
      <c r="J1043" s="30" t="s">
        <v>10110</v>
      </c>
      <c r="K1043" s="31" t="str">
        <f>TEXT(J1043,"YYYY")</f>
        <v>2012</v>
      </c>
      <c r="L1043" s="31">
        <v>1</v>
      </c>
      <c r="S1043" s="8" t="s">
        <v>405</v>
      </c>
    </row>
    <row r="1044" spans="1:19">
      <c r="A1044" s="21">
        <v>1</v>
      </c>
      <c r="J1044" s="30" t="s">
        <v>7898</v>
      </c>
      <c r="K1044" s="31" t="str">
        <f>TEXT(J1044,"YYYY")</f>
        <v>2012</v>
      </c>
      <c r="L1044" s="31">
        <v>1</v>
      </c>
      <c r="S1044" s="8" t="s">
        <v>65</v>
      </c>
    </row>
    <row r="1045" spans="1:19">
      <c r="A1045" s="21">
        <v>2</v>
      </c>
      <c r="J1045" s="30" t="s">
        <v>10151</v>
      </c>
      <c r="K1045" s="31" t="str">
        <f>TEXT(J1045,"YYYY")</f>
        <v>2012</v>
      </c>
      <c r="L1045" s="31">
        <v>1</v>
      </c>
      <c r="S1045" s="8" t="s">
        <v>92</v>
      </c>
    </row>
    <row r="1046" spans="1:19">
      <c r="A1046" s="21">
        <v>2</v>
      </c>
      <c r="J1046" s="30" t="s">
        <v>8528</v>
      </c>
      <c r="K1046" s="31" t="str">
        <f>TEXT(J1046,"YYYY")</f>
        <v>2012</v>
      </c>
      <c r="L1046" s="31">
        <v>1</v>
      </c>
      <c r="S1046" s="8" t="s">
        <v>936</v>
      </c>
    </row>
    <row r="1047" spans="1:19">
      <c r="A1047" s="21">
        <v>1</v>
      </c>
      <c r="J1047" s="30" t="s">
        <v>9101</v>
      </c>
      <c r="K1047" s="31" t="str">
        <f>TEXT(J1047,"YYYY")</f>
        <v>2012</v>
      </c>
      <c r="L1047" s="31">
        <v>1</v>
      </c>
      <c r="S1047" s="8" t="s">
        <v>1559</v>
      </c>
    </row>
    <row r="1048" spans="1:19">
      <c r="A1048" s="21">
        <v>1</v>
      </c>
      <c r="J1048" s="30" t="s">
        <v>10194</v>
      </c>
      <c r="K1048" s="31" t="str">
        <f>TEXT(J1048,"YYYY")</f>
        <v>2012</v>
      </c>
      <c r="L1048" s="31">
        <v>1</v>
      </c>
      <c r="S1048" s="8" t="s">
        <v>526</v>
      </c>
    </row>
    <row r="1049" spans="1:19">
      <c r="A1049" s="21">
        <v>2</v>
      </c>
      <c r="J1049" s="30" t="s">
        <v>3872</v>
      </c>
      <c r="K1049" s="31" t="str">
        <f>TEXT(J1049,"YYYY")</f>
        <v>2012</v>
      </c>
      <c r="L1049" s="31">
        <v>2</v>
      </c>
      <c r="S1049" s="8" t="s">
        <v>65</v>
      </c>
    </row>
    <row r="1050" spans="1:19">
      <c r="A1050" s="21">
        <v>1</v>
      </c>
      <c r="J1050" s="30" t="s">
        <v>5336</v>
      </c>
      <c r="K1050" s="31" t="str">
        <f>TEXT(J1050,"YYYY")</f>
        <v>2012</v>
      </c>
      <c r="L1050" s="31">
        <v>2</v>
      </c>
      <c r="S1050" s="8" t="s">
        <v>7916</v>
      </c>
    </row>
    <row r="1051" spans="1:19">
      <c r="A1051" s="21">
        <v>2</v>
      </c>
      <c r="J1051" s="30" t="s">
        <v>2019</v>
      </c>
      <c r="K1051" s="31" t="str">
        <f>TEXT(J1051,"YYYY")</f>
        <v>2012</v>
      </c>
      <c r="L1051" s="31">
        <v>2</v>
      </c>
    </row>
    <row r="1052" spans="1:19">
      <c r="A1052" s="21">
        <v>2</v>
      </c>
      <c r="J1052" s="30" t="s">
        <v>6312</v>
      </c>
      <c r="K1052" s="31" t="str">
        <f>TEXT(J1052,"YYYY")</f>
        <v>2012</v>
      </c>
      <c r="L1052" s="31">
        <v>2</v>
      </c>
      <c r="S1052" s="8" t="s">
        <v>7771</v>
      </c>
    </row>
    <row r="1053" spans="1:19">
      <c r="A1053" s="21">
        <v>2</v>
      </c>
      <c r="J1053" s="30" t="s">
        <v>6312</v>
      </c>
      <c r="K1053" s="31" t="str">
        <f>TEXT(J1053,"YYYY")</f>
        <v>2012</v>
      </c>
      <c r="L1053" s="31">
        <v>2</v>
      </c>
      <c r="S1053" s="8" t="s">
        <v>3261</v>
      </c>
    </row>
    <row r="1054" spans="1:19">
      <c r="A1054" s="21">
        <v>1</v>
      </c>
      <c r="J1054" s="30" t="s">
        <v>6591</v>
      </c>
      <c r="K1054" s="31" t="str">
        <f>TEXT(J1054,"YYYY")</f>
        <v>2012</v>
      </c>
      <c r="L1054" s="31">
        <v>2</v>
      </c>
    </row>
    <row r="1055" spans="1:19">
      <c r="A1055" s="21">
        <v>2</v>
      </c>
      <c r="J1055" s="30" t="s">
        <v>6883</v>
      </c>
      <c r="K1055" s="31" t="str">
        <f>TEXT(J1055,"YYYY")</f>
        <v>2012</v>
      </c>
      <c r="L1055" s="31">
        <v>2</v>
      </c>
      <c r="S1055" s="8" t="s">
        <v>65</v>
      </c>
    </row>
    <row r="1056" spans="1:19">
      <c r="A1056" s="21">
        <v>2</v>
      </c>
      <c r="J1056" s="30" t="s">
        <v>8609</v>
      </c>
      <c r="K1056" s="31" t="str">
        <f>TEXT(J1056,"YYYY")</f>
        <v>2012</v>
      </c>
      <c r="L1056" s="31">
        <v>2</v>
      </c>
      <c r="S1056" s="8" t="s">
        <v>8527</v>
      </c>
    </row>
    <row r="1057" spans="1:19">
      <c r="A1057" s="21">
        <v>1</v>
      </c>
      <c r="J1057" s="30" t="s">
        <v>8338</v>
      </c>
      <c r="K1057" s="31" t="str">
        <f>TEXT(J1057,"YYYY")</f>
        <v>2012</v>
      </c>
      <c r="L1057" s="31">
        <v>2</v>
      </c>
      <c r="S1057" s="8" t="s">
        <v>226</v>
      </c>
    </row>
    <row r="1058" spans="1:19">
      <c r="A1058" s="21">
        <v>2</v>
      </c>
      <c r="J1058" s="30" t="s">
        <v>3346</v>
      </c>
      <c r="K1058" s="31" t="str">
        <f>TEXT(J1058,"YYYY")</f>
        <v>2012</v>
      </c>
      <c r="L1058" s="31">
        <v>2</v>
      </c>
      <c r="S1058" s="8" t="s">
        <v>8830</v>
      </c>
    </row>
    <row r="1059" spans="1:19">
      <c r="A1059" s="21">
        <v>1</v>
      </c>
      <c r="J1059" s="30" t="s">
        <v>4638</v>
      </c>
      <c r="K1059" s="31" t="str">
        <f>TEXT(J1059,"YYYY")</f>
        <v>2012</v>
      </c>
      <c r="L1059" s="31">
        <v>2</v>
      </c>
      <c r="S1059" s="8" t="s">
        <v>4368</v>
      </c>
    </row>
    <row r="1060" spans="1:19">
      <c r="A1060" s="21">
        <v>1</v>
      </c>
      <c r="J1060" s="30" t="s">
        <v>8509</v>
      </c>
      <c r="K1060" s="31" t="str">
        <f>TEXT(J1060,"YYYY")</f>
        <v>2012</v>
      </c>
      <c r="L1060" s="31">
        <v>2</v>
      </c>
      <c r="S1060" s="8" t="s">
        <v>65</v>
      </c>
    </row>
    <row r="1061" spans="1:19">
      <c r="A1061" s="21">
        <v>2</v>
      </c>
      <c r="J1061" s="30" t="s">
        <v>8509</v>
      </c>
      <c r="K1061" s="31" t="str">
        <f>TEXT(J1061,"YYYY")</f>
        <v>2012</v>
      </c>
      <c r="L1061" s="31">
        <v>2</v>
      </c>
      <c r="S1061" s="8" t="s">
        <v>417</v>
      </c>
    </row>
    <row r="1062" spans="1:19">
      <c r="A1062" s="21">
        <v>1</v>
      </c>
      <c r="J1062" s="30" t="s">
        <v>2577</v>
      </c>
      <c r="K1062" s="31" t="str">
        <f>TEXT(J1062,"YYYY")</f>
        <v>2012</v>
      </c>
      <c r="L1062" s="31">
        <v>2</v>
      </c>
      <c r="S1062" s="8" t="s">
        <v>65</v>
      </c>
    </row>
    <row r="1063" spans="1:19">
      <c r="A1063" s="21">
        <v>2</v>
      </c>
      <c r="J1063" s="30" t="s">
        <v>9416</v>
      </c>
      <c r="K1063" s="31" t="str">
        <f>TEXT(J1063,"YYYY")</f>
        <v>2012</v>
      </c>
      <c r="L1063" s="31">
        <v>2</v>
      </c>
      <c r="S1063" s="8" t="s">
        <v>3449</v>
      </c>
    </row>
    <row r="1064" spans="1:19">
      <c r="A1064" s="21">
        <v>1</v>
      </c>
      <c r="J1064" s="30" t="s">
        <v>9439</v>
      </c>
      <c r="K1064" s="31" t="str">
        <f>TEXT(J1064,"YYYY")</f>
        <v>2012</v>
      </c>
      <c r="L1064" s="31">
        <v>2</v>
      </c>
    </row>
    <row r="1065" spans="1:19">
      <c r="A1065" s="21">
        <v>1</v>
      </c>
      <c r="J1065" s="30" t="s">
        <v>9459</v>
      </c>
      <c r="K1065" s="31" t="str">
        <f>TEXT(J1065,"YYYY")</f>
        <v>2012</v>
      </c>
      <c r="L1065" s="31">
        <v>2</v>
      </c>
      <c r="S1065" s="8" t="s">
        <v>354</v>
      </c>
    </row>
    <row r="1066" spans="1:19">
      <c r="A1066" s="21">
        <v>1</v>
      </c>
      <c r="J1066" s="30" t="s">
        <v>9471</v>
      </c>
      <c r="K1066" s="31" t="str">
        <f>TEXT(J1066,"YYYY")</f>
        <v>2012</v>
      </c>
      <c r="L1066" s="31">
        <v>2</v>
      </c>
      <c r="S1066" s="8" t="s">
        <v>65</v>
      </c>
    </row>
    <row r="1067" spans="1:19">
      <c r="A1067" s="21">
        <v>1</v>
      </c>
      <c r="J1067" s="30" t="s">
        <v>9626</v>
      </c>
      <c r="K1067" s="31" t="str">
        <f>TEXT(J1067,"YYYY")</f>
        <v>2012</v>
      </c>
      <c r="L1067" s="31">
        <v>2</v>
      </c>
    </row>
    <row r="1068" spans="1:19">
      <c r="A1068" s="21">
        <v>2</v>
      </c>
      <c r="J1068" s="30" t="s">
        <v>9701</v>
      </c>
      <c r="K1068" s="31" t="str">
        <f>TEXT(J1068,"YYYY")</f>
        <v>2012</v>
      </c>
      <c r="L1068" s="31">
        <v>2</v>
      </c>
    </row>
    <row r="1069" spans="1:19">
      <c r="A1069" s="21">
        <v>1</v>
      </c>
      <c r="J1069" s="30" t="s">
        <v>11778</v>
      </c>
      <c r="K1069" s="31" t="str">
        <f>TEXT(J1069,"YYYY")</f>
        <v>2012</v>
      </c>
      <c r="L1069" s="31">
        <v>2</v>
      </c>
      <c r="S1069" s="8" t="s">
        <v>65</v>
      </c>
    </row>
    <row r="1070" spans="1:19">
      <c r="A1070" s="21">
        <v>2</v>
      </c>
      <c r="J1070" s="30" t="s">
        <v>11832</v>
      </c>
      <c r="K1070" s="31" t="str">
        <f>TEXT(J1070,"YYYY")</f>
        <v>2012</v>
      </c>
      <c r="L1070" s="31">
        <v>2</v>
      </c>
    </row>
    <row r="1071" spans="1:19">
      <c r="A1071" s="21">
        <v>1</v>
      </c>
      <c r="J1071" s="30" t="s">
        <v>2019</v>
      </c>
      <c r="K1071" s="31" t="str">
        <f>TEXT(J1071,"YYYY")</f>
        <v>2012</v>
      </c>
      <c r="L1071" s="31">
        <v>2</v>
      </c>
      <c r="S1071" s="8" t="s">
        <v>9181</v>
      </c>
    </row>
    <row r="1072" spans="1:19">
      <c r="A1072" s="21">
        <v>2</v>
      </c>
      <c r="J1072" s="30" t="s">
        <v>391</v>
      </c>
      <c r="K1072" s="31" t="str">
        <f>TEXT(J1072,"YYYY")</f>
        <v>2012</v>
      </c>
      <c r="L1072" s="31">
        <v>2</v>
      </c>
      <c r="S1072" s="8" t="s">
        <v>65</v>
      </c>
    </row>
    <row r="1073" spans="1:19">
      <c r="A1073" s="21">
        <v>1</v>
      </c>
      <c r="J1073" s="30" t="s">
        <v>2943</v>
      </c>
      <c r="K1073" s="31" t="str">
        <f>TEXT(J1073,"YYYY")</f>
        <v>2012</v>
      </c>
      <c r="L1073" s="31">
        <v>2</v>
      </c>
      <c r="S1073" s="8" t="s">
        <v>377</v>
      </c>
    </row>
    <row r="1074" spans="1:19">
      <c r="A1074" s="21">
        <v>2</v>
      </c>
      <c r="J1074" s="30" t="s">
        <v>1125</v>
      </c>
      <c r="K1074" s="31" t="str">
        <f>TEXT(J1074,"YYYY")</f>
        <v>2012</v>
      </c>
      <c r="L1074" s="31">
        <v>2</v>
      </c>
      <c r="S1074" s="8" t="s">
        <v>65</v>
      </c>
    </row>
    <row r="1075" spans="1:19">
      <c r="A1075" s="21">
        <v>2</v>
      </c>
      <c r="J1075" s="30" t="s">
        <v>3036</v>
      </c>
      <c r="K1075" s="31" t="str">
        <f>TEXT(J1075,"YYYY")</f>
        <v>2012</v>
      </c>
      <c r="L1075" s="31">
        <v>2</v>
      </c>
      <c r="S1075" s="8" t="s">
        <v>65</v>
      </c>
    </row>
    <row r="1076" spans="1:19">
      <c r="A1076" s="21">
        <v>1</v>
      </c>
      <c r="J1076" s="30" t="s">
        <v>2019</v>
      </c>
      <c r="K1076" s="31" t="str">
        <f>TEXT(J1076,"YYYY")</f>
        <v>2012</v>
      </c>
      <c r="L1076" s="31">
        <v>2</v>
      </c>
      <c r="S1076" s="8" t="s">
        <v>65</v>
      </c>
    </row>
    <row r="1077" spans="1:19">
      <c r="A1077" s="21">
        <v>2</v>
      </c>
      <c r="J1077" s="30" t="s">
        <v>2019</v>
      </c>
      <c r="K1077" s="31" t="str">
        <f>TEXT(J1077,"YYYY")</f>
        <v>2012</v>
      </c>
      <c r="L1077" s="31">
        <v>2</v>
      </c>
      <c r="S1077" s="8" t="s">
        <v>65</v>
      </c>
    </row>
    <row r="1078" spans="1:19">
      <c r="A1078" s="21">
        <v>2</v>
      </c>
      <c r="J1078" s="30" t="s">
        <v>4208</v>
      </c>
      <c r="K1078" s="31" t="str">
        <f>TEXT(J1078,"YYYY")</f>
        <v>2012</v>
      </c>
      <c r="L1078" s="31">
        <v>2</v>
      </c>
      <c r="S1078" s="8" t="s">
        <v>405</v>
      </c>
    </row>
    <row r="1079" spans="1:19">
      <c r="A1079" s="21">
        <v>2</v>
      </c>
      <c r="J1079" s="30" t="s">
        <v>4208</v>
      </c>
      <c r="K1079" s="31" t="str">
        <f>TEXT(J1079,"YYYY")</f>
        <v>2012</v>
      </c>
      <c r="L1079" s="31">
        <v>2</v>
      </c>
      <c r="S1079" s="8" t="s">
        <v>417</v>
      </c>
    </row>
    <row r="1080" spans="1:19">
      <c r="A1080" s="21">
        <v>1</v>
      </c>
      <c r="J1080" s="30" t="s">
        <v>4638</v>
      </c>
      <c r="K1080" s="31" t="str">
        <f>TEXT(J1080,"YYYY")</f>
        <v>2012</v>
      </c>
      <c r="L1080" s="31">
        <v>2</v>
      </c>
      <c r="S1080" s="8" t="s">
        <v>92</v>
      </c>
    </row>
    <row r="1081" spans="1:19">
      <c r="A1081" s="21">
        <v>1</v>
      </c>
      <c r="J1081" s="30" t="s">
        <v>4208</v>
      </c>
      <c r="K1081" s="31" t="str">
        <f>TEXT(J1081,"YYYY")</f>
        <v>2012</v>
      </c>
      <c r="L1081" s="31">
        <v>2</v>
      </c>
      <c r="S1081" s="8" t="s">
        <v>377</v>
      </c>
    </row>
    <row r="1082" spans="1:19">
      <c r="A1082" s="21">
        <v>2</v>
      </c>
      <c r="J1082" s="30" t="s">
        <v>2019</v>
      </c>
      <c r="K1082" s="31" t="str">
        <f>TEXT(J1082,"YYYY")</f>
        <v>2012</v>
      </c>
      <c r="L1082" s="31">
        <v>2</v>
      </c>
      <c r="S1082" s="8" t="s">
        <v>65</v>
      </c>
    </row>
    <row r="1083" spans="1:19">
      <c r="A1083" s="21">
        <v>1</v>
      </c>
      <c r="J1083" s="30" t="s">
        <v>5677</v>
      </c>
      <c r="K1083" s="31" t="str">
        <f>TEXT(J1083,"YYYY")</f>
        <v>2012</v>
      </c>
      <c r="L1083" s="31">
        <v>2</v>
      </c>
      <c r="S1083" s="8" t="s">
        <v>65</v>
      </c>
    </row>
    <row r="1084" spans="1:19">
      <c r="A1084" s="21">
        <v>1</v>
      </c>
      <c r="J1084" s="30" t="s">
        <v>2019</v>
      </c>
      <c r="K1084" s="31" t="str">
        <f>TEXT(J1084,"YYYY")</f>
        <v>2012</v>
      </c>
      <c r="L1084" s="31">
        <v>2</v>
      </c>
      <c r="S1084" s="8" t="s">
        <v>235</v>
      </c>
    </row>
    <row r="1085" spans="1:19">
      <c r="A1085" s="21">
        <v>2</v>
      </c>
      <c r="J1085" s="30" t="s">
        <v>2019</v>
      </c>
      <c r="K1085" s="31" t="str">
        <f>TEXT(J1085,"YYYY")</f>
        <v>2012</v>
      </c>
      <c r="L1085" s="31">
        <v>2</v>
      </c>
      <c r="S1085" s="8" t="s">
        <v>65</v>
      </c>
    </row>
    <row r="1086" spans="1:19">
      <c r="A1086" s="21">
        <v>2</v>
      </c>
      <c r="J1086" s="30" t="s">
        <v>6403</v>
      </c>
      <c r="K1086" s="31" t="str">
        <f>TEXT(J1086,"YYYY")</f>
        <v>2012</v>
      </c>
      <c r="L1086" s="31">
        <v>2</v>
      </c>
      <c r="S1086" s="8" t="s">
        <v>65</v>
      </c>
    </row>
    <row r="1087" spans="1:19">
      <c r="A1087" s="21">
        <v>2</v>
      </c>
      <c r="J1087" s="30" t="s">
        <v>6418</v>
      </c>
      <c r="K1087" s="31" t="str">
        <f>TEXT(J1087,"YYYY")</f>
        <v>2012</v>
      </c>
      <c r="L1087" s="31">
        <v>2</v>
      </c>
      <c r="S1087" s="8" t="s">
        <v>9028</v>
      </c>
    </row>
    <row r="1088" spans="1:19">
      <c r="A1088" s="21">
        <v>1</v>
      </c>
      <c r="J1088" s="30" t="s">
        <v>6312</v>
      </c>
      <c r="K1088" s="31" t="str">
        <f>TEXT(J1088,"YYYY")</f>
        <v>2012</v>
      </c>
      <c r="L1088" s="31">
        <v>2</v>
      </c>
      <c r="S1088" s="8" t="s">
        <v>114</v>
      </c>
    </row>
    <row r="1089" spans="1:19">
      <c r="A1089" s="21">
        <v>2</v>
      </c>
      <c r="J1089" s="30" t="s">
        <v>6591</v>
      </c>
      <c r="K1089" s="31" t="str">
        <f>TEXT(J1089,"YYYY")</f>
        <v>2012</v>
      </c>
      <c r="L1089" s="31">
        <v>2</v>
      </c>
      <c r="S1089" s="8" t="s">
        <v>114</v>
      </c>
    </row>
    <row r="1090" spans="1:19">
      <c r="A1090" s="21">
        <v>2</v>
      </c>
      <c r="J1090" s="30" t="s">
        <v>6721</v>
      </c>
      <c r="K1090" s="31" t="str">
        <f>TEXT(J1090,"YYYY")</f>
        <v>2012</v>
      </c>
      <c r="L1090" s="31">
        <v>2</v>
      </c>
      <c r="S1090" s="8" t="s">
        <v>65</v>
      </c>
    </row>
    <row r="1091" spans="1:19">
      <c r="A1091" s="21">
        <v>1</v>
      </c>
      <c r="J1091" s="30" t="s">
        <v>7218</v>
      </c>
      <c r="K1091" s="31" t="str">
        <f>TEXT(J1091,"YYYY")</f>
        <v>2012</v>
      </c>
      <c r="L1091" s="31">
        <v>2</v>
      </c>
      <c r="S1091" s="8" t="s">
        <v>859</v>
      </c>
    </row>
    <row r="1092" spans="1:19">
      <c r="A1092" s="21">
        <v>1</v>
      </c>
      <c r="J1092" s="30" t="s">
        <v>7254</v>
      </c>
      <c r="K1092" s="31" t="str">
        <f>TEXT(J1092,"YYYY")</f>
        <v>2012</v>
      </c>
      <c r="L1092" s="31">
        <v>2</v>
      </c>
      <c r="S1092" s="8" t="s">
        <v>1765</v>
      </c>
    </row>
    <row r="1093" spans="1:19">
      <c r="A1093" s="21">
        <v>1</v>
      </c>
      <c r="J1093" s="30" t="s">
        <v>7268</v>
      </c>
      <c r="K1093" s="31" t="str">
        <f>TEXT(J1093,"YYYY")</f>
        <v>2012</v>
      </c>
      <c r="L1093" s="31">
        <v>2</v>
      </c>
      <c r="S1093" s="8" t="s">
        <v>65</v>
      </c>
    </row>
    <row r="1094" spans="1:19">
      <c r="A1094" s="21">
        <v>2</v>
      </c>
      <c r="J1094" s="30" t="s">
        <v>7343</v>
      </c>
      <c r="K1094" s="31" t="str">
        <f>TEXT(J1094,"YYYY")</f>
        <v>2012</v>
      </c>
      <c r="L1094" s="31">
        <v>2</v>
      </c>
      <c r="S1094" s="8" t="s">
        <v>65</v>
      </c>
    </row>
    <row r="1095" spans="1:19">
      <c r="A1095" s="21">
        <v>1</v>
      </c>
      <c r="J1095" s="30" t="s">
        <v>2019</v>
      </c>
      <c r="K1095" s="31" t="str">
        <f>TEXT(J1095,"YYYY")</f>
        <v>2012</v>
      </c>
      <c r="L1095" s="31">
        <v>2</v>
      </c>
    </row>
    <row r="1096" spans="1:19">
      <c r="A1096" s="21">
        <v>2</v>
      </c>
      <c r="J1096" s="30" t="s">
        <v>2019</v>
      </c>
      <c r="K1096" s="31" t="str">
        <f>TEXT(J1096,"YYYY")</f>
        <v>2012</v>
      </c>
      <c r="L1096" s="31">
        <v>2</v>
      </c>
    </row>
    <row r="1097" spans="1:19">
      <c r="A1097" s="21">
        <v>2</v>
      </c>
      <c r="J1097" s="30" t="s">
        <v>7778</v>
      </c>
      <c r="K1097" s="31" t="str">
        <f>TEXT(J1097,"YYYY")</f>
        <v>2012</v>
      </c>
      <c r="L1097" s="31">
        <v>2</v>
      </c>
      <c r="S1097" s="8" t="s">
        <v>405</v>
      </c>
    </row>
    <row r="1098" spans="1:19">
      <c r="A1098" s="21">
        <v>2</v>
      </c>
      <c r="J1098" s="30" t="s">
        <v>6677</v>
      </c>
      <c r="K1098" s="31" t="str">
        <f>TEXT(J1098,"YYYY")</f>
        <v>2012</v>
      </c>
      <c r="L1098" s="31">
        <v>2</v>
      </c>
      <c r="S1098" s="8" t="s">
        <v>4368</v>
      </c>
    </row>
    <row r="1099" spans="1:19">
      <c r="A1099" s="21">
        <v>1</v>
      </c>
      <c r="J1099" s="30" t="s">
        <v>8208</v>
      </c>
      <c r="K1099" s="31" t="str">
        <f>TEXT(J1099,"YYYY")</f>
        <v>2012</v>
      </c>
      <c r="L1099" s="31">
        <v>2</v>
      </c>
      <c r="S1099" s="8" t="s">
        <v>405</v>
      </c>
    </row>
    <row r="1100" spans="1:19">
      <c r="A1100" s="21">
        <v>2</v>
      </c>
      <c r="J1100" s="30" t="s">
        <v>8231</v>
      </c>
      <c r="K1100" s="31" t="str">
        <f>TEXT(J1100,"YYYY")</f>
        <v>2012</v>
      </c>
      <c r="L1100" s="31">
        <v>2</v>
      </c>
      <c r="S1100" s="8" t="s">
        <v>4368</v>
      </c>
    </row>
    <row r="1101" spans="1:19">
      <c r="A1101" s="21">
        <v>2</v>
      </c>
      <c r="J1101" s="30" t="s">
        <v>8380</v>
      </c>
      <c r="K1101" s="31" t="str">
        <f>TEXT(J1101,"YYYY")</f>
        <v>2012</v>
      </c>
      <c r="L1101" s="31">
        <v>2</v>
      </c>
      <c r="S1101" s="8" t="s">
        <v>235</v>
      </c>
    </row>
    <row r="1102" spans="1:19">
      <c r="A1102" s="21">
        <v>1</v>
      </c>
      <c r="J1102" s="30" t="s">
        <v>8509</v>
      </c>
      <c r="K1102" s="31" t="str">
        <f>TEXT(J1102,"YYYY")</f>
        <v>2012</v>
      </c>
      <c r="L1102" s="31">
        <v>2</v>
      </c>
      <c r="S1102" s="8" t="s">
        <v>235</v>
      </c>
    </row>
    <row r="1103" spans="1:19">
      <c r="A1103" s="21">
        <v>1</v>
      </c>
      <c r="J1103" s="30" t="s">
        <v>8609</v>
      </c>
      <c r="K1103" s="31" t="str">
        <f>TEXT(J1103,"YYYY")</f>
        <v>2012</v>
      </c>
      <c r="L1103" s="31">
        <v>2</v>
      </c>
    </row>
    <row r="1104" spans="1:19">
      <c r="A1104" s="21">
        <v>2</v>
      </c>
      <c r="J1104" s="30" t="s">
        <v>7320</v>
      </c>
      <c r="K1104" s="31" t="str">
        <f>TEXT(J1104,"YYYY")</f>
        <v>2012</v>
      </c>
      <c r="L1104" s="31">
        <v>2</v>
      </c>
      <c r="S1104" s="8" t="s">
        <v>2015</v>
      </c>
    </row>
    <row r="1105" spans="1:19">
      <c r="A1105" s="21">
        <v>1</v>
      </c>
      <c r="J1105" s="30" t="s">
        <v>4638</v>
      </c>
      <c r="K1105" s="31" t="str">
        <f>TEXT(J1105,"YYYY")</f>
        <v>2012</v>
      </c>
      <c r="L1105" s="31">
        <v>2</v>
      </c>
    </row>
    <row r="1106" spans="1:19">
      <c r="A1106" s="21">
        <v>1</v>
      </c>
      <c r="J1106" s="30" t="s">
        <v>6677</v>
      </c>
      <c r="K1106" s="31" t="str">
        <f>TEXT(J1106,"YYYY")</f>
        <v>2012</v>
      </c>
      <c r="L1106" s="31">
        <v>2</v>
      </c>
    </row>
    <row r="1107" spans="1:19">
      <c r="A1107" s="21">
        <v>2</v>
      </c>
      <c r="J1107" s="30" t="s">
        <v>4638</v>
      </c>
      <c r="K1107" s="31" t="str">
        <f>TEXT(J1107,"YYYY")</f>
        <v>2012</v>
      </c>
      <c r="L1107" s="31">
        <v>2</v>
      </c>
      <c r="S1107" s="8" t="s">
        <v>354</v>
      </c>
    </row>
    <row r="1108" spans="1:19">
      <c r="A1108" s="21">
        <v>1</v>
      </c>
      <c r="J1108" s="30" t="s">
        <v>8599</v>
      </c>
      <c r="K1108" s="31" t="str">
        <f>TEXT(J1108,"YYYY")</f>
        <v>2012</v>
      </c>
      <c r="L1108" s="31">
        <v>2</v>
      </c>
      <c r="S1108" s="8" t="s">
        <v>65</v>
      </c>
    </row>
    <row r="1109" spans="1:19">
      <c r="A1109" s="21">
        <v>2</v>
      </c>
      <c r="J1109" s="30" t="s">
        <v>9077</v>
      </c>
      <c r="K1109" s="31" t="str">
        <f>TEXT(J1109,"YYYY")</f>
        <v>2012</v>
      </c>
      <c r="L1109" s="31">
        <v>2</v>
      </c>
      <c r="S1109" s="8" t="s">
        <v>1731</v>
      </c>
    </row>
    <row r="1110" spans="1:19">
      <c r="A1110" s="21">
        <v>2</v>
      </c>
      <c r="J1110" s="30" t="s">
        <v>9092</v>
      </c>
      <c r="K1110" s="31" t="str">
        <f>TEXT(J1110,"YYYY")</f>
        <v>2012</v>
      </c>
      <c r="L1110" s="31">
        <v>2</v>
      </c>
    </row>
    <row r="1111" spans="1:19">
      <c r="A1111" s="21">
        <v>2</v>
      </c>
      <c r="J1111" s="30" t="s">
        <v>9101</v>
      </c>
      <c r="K1111" s="31" t="str">
        <f>TEXT(J1111,"YYYY")</f>
        <v>2012</v>
      </c>
      <c r="L1111" s="31">
        <v>2</v>
      </c>
      <c r="S1111" s="8" t="s">
        <v>65</v>
      </c>
    </row>
    <row r="1112" spans="1:19">
      <c r="A1112" s="21">
        <v>1</v>
      </c>
      <c r="J1112" s="30" t="s">
        <v>9121</v>
      </c>
      <c r="K1112" s="31" t="str">
        <f>TEXT(J1112,"YYYY")</f>
        <v>2012</v>
      </c>
      <c r="L1112" s="31">
        <v>2</v>
      </c>
      <c r="S1112" s="8" t="s">
        <v>83</v>
      </c>
    </row>
    <row r="1113" spans="1:19">
      <c r="A1113" s="21">
        <v>2</v>
      </c>
      <c r="J1113" s="30" t="s">
        <v>178</v>
      </c>
      <c r="K1113" s="31" t="str">
        <f>TEXT(J1113,"YYYY")</f>
        <v>2012</v>
      </c>
      <c r="L1113" s="31">
        <v>2</v>
      </c>
      <c r="S1113" s="8" t="s">
        <v>235</v>
      </c>
    </row>
    <row r="1114" spans="1:19">
      <c r="A1114" s="21">
        <v>1</v>
      </c>
      <c r="J1114" s="30" t="s">
        <v>9266</v>
      </c>
      <c r="K1114" s="31" t="str">
        <f>TEXT(J1114,"YYYY")</f>
        <v>2012</v>
      </c>
      <c r="L1114" s="31">
        <v>2</v>
      </c>
      <c r="S1114" s="8" t="s">
        <v>10306</v>
      </c>
    </row>
    <row r="1115" spans="1:19">
      <c r="A1115" s="21">
        <v>1</v>
      </c>
      <c r="J1115" s="30" t="s">
        <v>9341</v>
      </c>
      <c r="K1115" s="31" t="str">
        <f>TEXT(J1115,"YYYY")</f>
        <v>2012</v>
      </c>
      <c r="L1115" s="31">
        <v>2</v>
      </c>
      <c r="S1115" s="8" t="s">
        <v>65</v>
      </c>
    </row>
    <row r="1116" spans="1:19">
      <c r="A1116" s="21">
        <v>2</v>
      </c>
      <c r="J1116" s="30" t="s">
        <v>9059</v>
      </c>
      <c r="K1116" s="31" t="str">
        <f>TEXT(J1116,"YYYY")</f>
        <v>2012</v>
      </c>
      <c r="L1116" s="31">
        <v>2</v>
      </c>
      <c r="S1116" s="8" t="s">
        <v>92</v>
      </c>
    </row>
    <row r="1117" spans="1:19">
      <c r="A1117" s="21">
        <v>1</v>
      </c>
      <c r="J1117" s="30" t="s">
        <v>9404</v>
      </c>
      <c r="K1117" s="31" t="str">
        <f>TEXT(J1117,"YYYY")</f>
        <v>2012</v>
      </c>
      <c r="L1117" s="31">
        <v>2</v>
      </c>
      <c r="S1117" s="8" t="s">
        <v>3831</v>
      </c>
    </row>
    <row r="1118" spans="1:19">
      <c r="A1118" s="21">
        <v>1</v>
      </c>
      <c r="J1118" s="30" t="s">
        <v>9419</v>
      </c>
      <c r="K1118" s="31" t="str">
        <f>TEXT(J1118,"YYYY")</f>
        <v>2012</v>
      </c>
      <c r="L1118" s="31">
        <v>2</v>
      </c>
      <c r="S1118" s="8" t="s">
        <v>354</v>
      </c>
    </row>
    <row r="1119" spans="1:19">
      <c r="A1119" s="21">
        <v>1</v>
      </c>
      <c r="J1119" s="30" t="s">
        <v>9439</v>
      </c>
      <c r="K1119" s="31" t="str">
        <f>TEXT(J1119,"YYYY")</f>
        <v>2012</v>
      </c>
      <c r="L1119" s="31">
        <v>2</v>
      </c>
      <c r="S1119" s="8" t="s">
        <v>10375</v>
      </c>
    </row>
    <row r="1120" spans="1:19">
      <c r="A1120" s="21">
        <v>1</v>
      </c>
      <c r="J1120" s="30" t="s">
        <v>9439</v>
      </c>
      <c r="K1120" s="31" t="str">
        <f>TEXT(J1120,"YYYY")</f>
        <v>2012</v>
      </c>
      <c r="L1120" s="31">
        <v>2</v>
      </c>
      <c r="S1120" s="8" t="s">
        <v>936</v>
      </c>
    </row>
    <row r="1121" spans="1:19">
      <c r="A1121" s="21">
        <v>1</v>
      </c>
      <c r="J1121" s="30" t="s">
        <v>9006</v>
      </c>
      <c r="K1121" s="31" t="str">
        <f>TEXT(J1121,"YYYY")</f>
        <v>2012</v>
      </c>
      <c r="L1121" s="31">
        <v>2</v>
      </c>
      <c r="S1121" s="8" t="s">
        <v>65</v>
      </c>
    </row>
    <row r="1122" spans="1:19">
      <c r="A1122" s="21">
        <v>1</v>
      </c>
      <c r="J1122" s="30" t="s">
        <v>9591</v>
      </c>
      <c r="K1122" s="31" t="str">
        <f>TEXT(J1122,"YYYY")</f>
        <v>2012</v>
      </c>
      <c r="L1122" s="31">
        <v>2</v>
      </c>
      <c r="S1122" s="8" t="s">
        <v>65</v>
      </c>
    </row>
    <row r="1123" spans="1:19">
      <c r="A1123" s="21">
        <v>1</v>
      </c>
      <c r="J1123" s="30" t="s">
        <v>9641</v>
      </c>
      <c r="K1123" s="31" t="str">
        <f>TEXT(J1123,"YYYY")</f>
        <v>2012</v>
      </c>
      <c r="L1123" s="31">
        <v>2</v>
      </c>
      <c r="S1123" s="8" t="s">
        <v>417</v>
      </c>
    </row>
    <row r="1124" spans="1:19">
      <c r="A1124" s="21">
        <v>2</v>
      </c>
      <c r="J1124" s="30" t="s">
        <v>9680</v>
      </c>
      <c r="K1124" s="31" t="str">
        <f>TEXT(J1124,"YYYY")</f>
        <v>2012</v>
      </c>
      <c r="L1124" s="31">
        <v>2</v>
      </c>
      <c r="S1124" s="8" t="s">
        <v>405</v>
      </c>
    </row>
    <row r="1125" spans="1:19">
      <c r="A1125" s="21">
        <v>2</v>
      </c>
      <c r="J1125" s="30" t="s">
        <v>9680</v>
      </c>
      <c r="K1125" s="31" t="str">
        <f>TEXT(J1125,"YYYY")</f>
        <v>2012</v>
      </c>
      <c r="L1125" s="31">
        <v>2</v>
      </c>
      <c r="S1125" s="8" t="s">
        <v>6783</v>
      </c>
    </row>
    <row r="1126" spans="1:19">
      <c r="A1126" s="21">
        <v>2</v>
      </c>
      <c r="J1126" s="30" t="s">
        <v>9788</v>
      </c>
      <c r="K1126" s="31" t="str">
        <f>TEXT(J1126,"YYYY")</f>
        <v>2012</v>
      </c>
      <c r="L1126" s="31">
        <v>2</v>
      </c>
      <c r="S1126" s="8" t="s">
        <v>114</v>
      </c>
    </row>
    <row r="1127" spans="1:19">
      <c r="A1127" s="21">
        <v>2</v>
      </c>
      <c r="J1127" s="30" t="s">
        <v>9810</v>
      </c>
      <c r="K1127" s="31" t="str">
        <f>TEXT(J1127,"YYYY")</f>
        <v>2012</v>
      </c>
      <c r="L1127" s="31">
        <v>2</v>
      </c>
      <c r="S1127" s="8" t="s">
        <v>65</v>
      </c>
    </row>
    <row r="1128" spans="1:19">
      <c r="A1128" s="21">
        <v>1</v>
      </c>
      <c r="J1128" s="30" t="s">
        <v>2019</v>
      </c>
      <c r="K1128" s="31" t="str">
        <f>TEXT(J1128,"YYYY")</f>
        <v>2012</v>
      </c>
      <c r="L1128" s="31">
        <v>2</v>
      </c>
    </row>
    <row r="1129" spans="1:19">
      <c r="A1129" s="21">
        <v>2</v>
      </c>
      <c r="J1129" s="30" t="s">
        <v>9006</v>
      </c>
      <c r="K1129" s="31" t="str">
        <f>TEXT(J1129,"YYYY")</f>
        <v>2012</v>
      </c>
      <c r="L1129" s="31">
        <v>2</v>
      </c>
      <c r="S1129" s="8" t="s">
        <v>65</v>
      </c>
    </row>
    <row r="1130" spans="1:19">
      <c r="A1130" s="21">
        <v>1</v>
      </c>
      <c r="J1130" s="30" t="s">
        <v>3346</v>
      </c>
      <c r="K1130" s="31" t="str">
        <f>TEXT(J1130,"YYYY")</f>
        <v>2012</v>
      </c>
      <c r="L1130" s="31">
        <v>2</v>
      </c>
      <c r="S1130" s="8" t="s">
        <v>65</v>
      </c>
    </row>
    <row r="1131" spans="1:19">
      <c r="A1131" s="21">
        <v>1</v>
      </c>
      <c r="J1131" s="30" t="s">
        <v>9969</v>
      </c>
      <c r="K1131" s="31" t="str">
        <f>TEXT(J1131,"YYYY")</f>
        <v>2012</v>
      </c>
      <c r="L1131" s="31">
        <v>2</v>
      </c>
      <c r="S1131" s="8" t="s">
        <v>92</v>
      </c>
    </row>
    <row r="1132" spans="1:19">
      <c r="A1132" s="21">
        <v>2</v>
      </c>
      <c r="J1132" s="30" t="s">
        <v>9823</v>
      </c>
      <c r="K1132" s="31" t="str">
        <f>TEXT(J1132,"YYYY")</f>
        <v>2012</v>
      </c>
      <c r="L1132" s="31">
        <v>2</v>
      </c>
    </row>
    <row r="1133" spans="1:19">
      <c r="A1133" s="21">
        <v>2</v>
      </c>
      <c r="J1133" s="30" t="s">
        <v>2708</v>
      </c>
      <c r="K1133" s="31" t="str">
        <f>TEXT(J1133,"YYYY")</f>
        <v>2012</v>
      </c>
      <c r="L1133" s="31">
        <v>2</v>
      </c>
      <c r="S1133" s="8" t="s">
        <v>417</v>
      </c>
    </row>
    <row r="1134" spans="1:19">
      <c r="A1134" s="21">
        <v>1</v>
      </c>
      <c r="J1134" s="30" t="s">
        <v>6418</v>
      </c>
      <c r="K1134" s="31" t="str">
        <f>TEXT(J1134,"YYYY")</f>
        <v>2012</v>
      </c>
      <c r="L1134" s="31">
        <v>2</v>
      </c>
      <c r="S1134" s="8" t="s">
        <v>65</v>
      </c>
    </row>
    <row r="1135" spans="1:19">
      <c r="A1135" s="21">
        <v>1</v>
      </c>
      <c r="J1135" s="30" t="s">
        <v>178</v>
      </c>
      <c r="K1135" s="31" t="str">
        <f>TEXT(J1135,"YYYY")</f>
        <v>2012</v>
      </c>
      <c r="L1135" s="31">
        <v>2</v>
      </c>
      <c r="S1135" s="8" t="s">
        <v>65</v>
      </c>
    </row>
    <row r="1136" spans="1:19">
      <c r="A1136" s="21">
        <v>1</v>
      </c>
      <c r="J1136" s="30" t="s">
        <v>2019</v>
      </c>
      <c r="K1136" s="31" t="str">
        <f>TEXT(J1136,"YYYY")</f>
        <v>2012</v>
      </c>
      <c r="L1136" s="31">
        <v>2</v>
      </c>
      <c r="S1136" s="8" t="s">
        <v>65</v>
      </c>
    </row>
    <row r="1137" spans="1:19">
      <c r="A1137" s="21">
        <v>1</v>
      </c>
      <c r="J1137" s="30" t="s">
        <v>7218</v>
      </c>
      <c r="K1137" s="31" t="str">
        <f>TEXT(J1137,"YYYY")</f>
        <v>2012</v>
      </c>
      <c r="L1137" s="31">
        <v>2</v>
      </c>
      <c r="S1137" s="8" t="s">
        <v>105</v>
      </c>
    </row>
    <row r="1138" spans="1:19">
      <c r="A1138" s="21">
        <v>2</v>
      </c>
      <c r="J1138" s="30" t="s">
        <v>10354</v>
      </c>
      <c r="K1138" s="31" t="str">
        <f>TEXT(J1138,"YYYY")</f>
        <v>2012</v>
      </c>
      <c r="L1138" s="31">
        <v>2</v>
      </c>
      <c r="S1138" s="8" t="s">
        <v>114</v>
      </c>
    </row>
    <row r="1139" spans="1:19">
      <c r="A1139" s="21">
        <v>2</v>
      </c>
      <c r="J1139" s="30" t="s">
        <v>10376</v>
      </c>
      <c r="K1139" s="31" t="str">
        <f>TEXT(J1139,"YYYY")</f>
        <v>2012</v>
      </c>
      <c r="L1139" s="31">
        <v>2</v>
      </c>
    </row>
    <row r="1140" spans="1:19">
      <c r="A1140" s="21">
        <v>2</v>
      </c>
      <c r="J1140" s="30" t="s">
        <v>2019</v>
      </c>
      <c r="K1140" s="31" t="str">
        <f>TEXT(J1140,"YYYY")</f>
        <v>2012</v>
      </c>
      <c r="L1140" s="31">
        <v>2</v>
      </c>
      <c r="S1140" s="8" t="s">
        <v>105</v>
      </c>
    </row>
    <row r="1141" spans="1:19">
      <c r="A1141" s="21">
        <v>2</v>
      </c>
      <c r="J1141" s="30" t="s">
        <v>2019</v>
      </c>
      <c r="K1141" s="31" t="str">
        <f>TEXT(J1141,"YYYY")</f>
        <v>2012</v>
      </c>
      <c r="L1141" s="31">
        <v>2</v>
      </c>
    </row>
    <row r="1142" spans="1:19">
      <c r="A1142" s="21">
        <v>1</v>
      </c>
      <c r="J1142" s="30" t="s">
        <v>10161</v>
      </c>
      <c r="K1142" s="31" t="str">
        <f>TEXT(J1142,"YYYY")</f>
        <v>2012</v>
      </c>
      <c r="L1142" s="31">
        <v>2</v>
      </c>
      <c r="S1142" s="8" t="s">
        <v>105</v>
      </c>
    </row>
    <row r="1143" spans="1:19">
      <c r="A1143" s="21">
        <v>1</v>
      </c>
      <c r="J1143" s="30" t="s">
        <v>10193</v>
      </c>
      <c r="K1143" s="31" t="str">
        <f>TEXT(J1143,"YYYY")</f>
        <v>2012</v>
      </c>
      <c r="L1143" s="31">
        <v>2</v>
      </c>
      <c r="S1143" s="8" t="s">
        <v>6471</v>
      </c>
    </row>
    <row r="1144" spans="1:19">
      <c r="A1144" s="21">
        <v>1</v>
      </c>
      <c r="J1144" s="30" t="s">
        <v>10161</v>
      </c>
      <c r="K1144" s="31" t="str">
        <f>TEXT(J1144,"YYYY")</f>
        <v>2012</v>
      </c>
      <c r="L1144" s="31">
        <v>2</v>
      </c>
      <c r="S1144" s="8" t="s">
        <v>226</v>
      </c>
    </row>
    <row r="1145" spans="1:19">
      <c r="A1145" s="21">
        <v>2</v>
      </c>
      <c r="J1145" s="30" t="s">
        <v>391</v>
      </c>
      <c r="K1145" s="31" t="str">
        <f>TEXT(J1145,"YYYY")</f>
        <v>2012</v>
      </c>
      <c r="L1145" s="31">
        <v>2</v>
      </c>
      <c r="S1145" s="8" t="s">
        <v>311</v>
      </c>
    </row>
    <row r="1146" spans="1:19">
      <c r="A1146" s="21">
        <v>1</v>
      </c>
      <c r="J1146" s="30" t="s">
        <v>8208</v>
      </c>
      <c r="K1146" s="31" t="str">
        <f>TEXT(J1146,"YYYY")</f>
        <v>2012</v>
      </c>
      <c r="L1146" s="31">
        <v>2</v>
      </c>
      <c r="S1146" s="8" t="s">
        <v>417</v>
      </c>
    </row>
    <row r="1147" spans="1:19">
      <c r="A1147" s="21">
        <v>2</v>
      </c>
      <c r="J1147" s="30" t="s">
        <v>4638</v>
      </c>
      <c r="K1147" s="31" t="str">
        <f>TEXT(J1147,"YYYY")</f>
        <v>2012</v>
      </c>
      <c r="L1147" s="31">
        <v>2</v>
      </c>
    </row>
    <row r="1148" spans="1:19">
      <c r="A1148" s="21">
        <v>1</v>
      </c>
      <c r="J1148" s="30" t="s">
        <v>391</v>
      </c>
      <c r="K1148" s="31" t="str">
        <f>TEXT(J1148,"YYYY")</f>
        <v>2012</v>
      </c>
      <c r="L1148" s="31">
        <v>2</v>
      </c>
    </row>
    <row r="1149" spans="1:19">
      <c r="A1149" s="21">
        <v>2</v>
      </c>
      <c r="J1149" s="30" t="s">
        <v>2019</v>
      </c>
      <c r="K1149" s="31" t="str">
        <f>TEXT(J1149,"YYYY")</f>
        <v>2012</v>
      </c>
      <c r="L1149" s="31">
        <v>2</v>
      </c>
      <c r="S1149" s="8" t="s">
        <v>377</v>
      </c>
    </row>
    <row r="1150" spans="1:19">
      <c r="A1150" s="21">
        <v>2</v>
      </c>
      <c r="J1150" s="30" t="s">
        <v>9222</v>
      </c>
      <c r="K1150" s="31" t="str">
        <f>TEXT(J1150,"YYYY")</f>
        <v>2012</v>
      </c>
      <c r="L1150" s="31">
        <v>2</v>
      </c>
    </row>
    <row r="1151" spans="1:19">
      <c r="A1151" s="21">
        <v>1</v>
      </c>
      <c r="J1151" s="30" t="s">
        <v>9618</v>
      </c>
      <c r="K1151" s="31" t="str">
        <f>TEXT(J1151,"YYYY")</f>
        <v>2012</v>
      </c>
      <c r="L1151" s="31">
        <v>2</v>
      </c>
      <c r="S1151" s="8" t="s">
        <v>417</v>
      </c>
    </row>
    <row r="1152" spans="1:19">
      <c r="A1152" s="21">
        <v>2</v>
      </c>
      <c r="J1152" s="30" t="s">
        <v>2708</v>
      </c>
      <c r="K1152" s="31" t="str">
        <f>TEXT(J1152,"YYYY")</f>
        <v>2012</v>
      </c>
      <c r="L1152" s="31">
        <v>2</v>
      </c>
      <c r="S1152" s="8" t="s">
        <v>65</v>
      </c>
    </row>
    <row r="1153" spans="1:19">
      <c r="A1153" s="21">
        <v>1</v>
      </c>
      <c r="J1153" s="30" t="s">
        <v>2795</v>
      </c>
      <c r="K1153" s="31" t="str">
        <f>TEXT(J1153,"YYYY")</f>
        <v>2012</v>
      </c>
      <c r="L1153" s="31">
        <v>2</v>
      </c>
      <c r="S1153" s="8" t="s">
        <v>65</v>
      </c>
    </row>
    <row r="1154" spans="1:19">
      <c r="A1154" s="21">
        <v>1</v>
      </c>
      <c r="J1154" s="30" t="s">
        <v>1125</v>
      </c>
      <c r="K1154" s="31" t="str">
        <f>TEXT(J1154,"YYYY")</f>
        <v>2012</v>
      </c>
      <c r="L1154" s="31">
        <v>2</v>
      </c>
    </row>
    <row r="1155" spans="1:19">
      <c r="A1155" s="21">
        <v>2</v>
      </c>
      <c r="J1155" s="30" t="s">
        <v>1125</v>
      </c>
      <c r="K1155" s="31" t="str">
        <f>TEXT(J1155,"YYYY")</f>
        <v>2012</v>
      </c>
      <c r="L1155" s="31">
        <v>2</v>
      </c>
      <c r="S1155" s="8" t="s">
        <v>226</v>
      </c>
    </row>
    <row r="1156" spans="1:19">
      <c r="A1156" s="21">
        <v>2</v>
      </c>
      <c r="J1156" s="30" t="s">
        <v>2019</v>
      </c>
      <c r="K1156" s="31" t="str">
        <f>TEXT(J1156,"YYYY")</f>
        <v>2012</v>
      </c>
      <c r="L1156" s="31">
        <v>2</v>
      </c>
      <c r="S1156" s="8" t="s">
        <v>65</v>
      </c>
    </row>
    <row r="1157" spans="1:19">
      <c r="A1157" s="21">
        <v>1</v>
      </c>
      <c r="J1157" s="30" t="s">
        <v>7320</v>
      </c>
      <c r="K1157" s="31" t="str">
        <f>TEXT(J1157,"YYYY")</f>
        <v>2012</v>
      </c>
      <c r="L1157" s="31">
        <v>2</v>
      </c>
      <c r="S1157" s="8" t="s">
        <v>377</v>
      </c>
    </row>
    <row r="1158" spans="1:19">
      <c r="A1158" s="21">
        <v>2</v>
      </c>
      <c r="J1158" s="30" t="s">
        <v>6677</v>
      </c>
      <c r="K1158" s="31" t="str">
        <f>TEXT(J1158,"YYYY")</f>
        <v>2012</v>
      </c>
      <c r="L1158" s="31">
        <v>2</v>
      </c>
      <c r="S1158" s="8" t="s">
        <v>65</v>
      </c>
    </row>
    <row r="1159" spans="1:19">
      <c r="A1159" s="21">
        <v>1</v>
      </c>
      <c r="J1159" s="30" t="s">
        <v>8599</v>
      </c>
      <c r="K1159" s="31" t="str">
        <f>TEXT(J1159,"YYYY")</f>
        <v>2012</v>
      </c>
      <c r="L1159" s="31">
        <v>2</v>
      </c>
    </row>
    <row r="1160" spans="1:19">
      <c r="A1160" s="21">
        <v>2</v>
      </c>
      <c r="J1160" s="30" t="s">
        <v>9077</v>
      </c>
      <c r="K1160" s="31" t="str">
        <f>TEXT(J1160,"YYYY")</f>
        <v>2012</v>
      </c>
      <c r="L1160" s="31">
        <v>2</v>
      </c>
      <c r="S1160" s="8" t="s">
        <v>7739</v>
      </c>
    </row>
    <row r="1161" spans="1:19">
      <c r="A1161" s="21">
        <v>1</v>
      </c>
      <c r="J1161" s="30" t="s">
        <v>9630</v>
      </c>
      <c r="K1161" s="31" t="str">
        <f>TEXT(J1161,"YYYY")</f>
        <v>2012</v>
      </c>
      <c r="L1161" s="31">
        <v>2</v>
      </c>
      <c r="S1161" s="8" t="s">
        <v>92</v>
      </c>
    </row>
    <row r="1162" spans="1:19">
      <c r="A1162" s="21">
        <v>1</v>
      </c>
      <c r="J1162" s="30" t="s">
        <v>9012</v>
      </c>
      <c r="K1162" s="31" t="str">
        <f>TEXT(J1162,"YYYY")</f>
        <v>2012</v>
      </c>
      <c r="L1162" s="31">
        <v>2</v>
      </c>
      <c r="S1162" s="8" t="s">
        <v>65</v>
      </c>
    </row>
    <row r="1163" spans="1:19">
      <c r="A1163" s="21">
        <v>2</v>
      </c>
      <c r="J1163" s="30" t="s">
        <v>9677</v>
      </c>
      <c r="K1163" s="31" t="str">
        <f>TEXT(J1163,"YYYY")</f>
        <v>2012</v>
      </c>
      <c r="L1163" s="31">
        <v>2</v>
      </c>
      <c r="S1163" s="8" t="s">
        <v>65</v>
      </c>
    </row>
    <row r="1164" spans="1:19">
      <c r="A1164" s="21">
        <v>1</v>
      </c>
      <c r="J1164" s="30" t="s">
        <v>9701</v>
      </c>
      <c r="K1164" s="31" t="str">
        <f>TEXT(J1164,"YYYY")</f>
        <v>2012</v>
      </c>
      <c r="L1164" s="31">
        <v>2</v>
      </c>
    </row>
    <row r="1165" spans="1:19">
      <c r="A1165" s="21">
        <v>2</v>
      </c>
      <c r="J1165" s="30" t="s">
        <v>9823</v>
      </c>
      <c r="K1165" s="31" t="str">
        <f>TEXT(J1165,"YYYY")</f>
        <v>2012</v>
      </c>
      <c r="L1165" s="31">
        <v>2</v>
      </c>
      <c r="S1165" s="8" t="s">
        <v>226</v>
      </c>
    </row>
    <row r="1166" spans="1:19">
      <c r="A1166" s="21">
        <v>1</v>
      </c>
      <c r="J1166" s="30" t="s">
        <v>9899</v>
      </c>
      <c r="K1166" s="31" t="str">
        <f>TEXT(J1166,"YYYY")</f>
        <v>2012</v>
      </c>
      <c r="L1166" s="31">
        <v>2</v>
      </c>
      <c r="S1166" s="8" t="s">
        <v>114</v>
      </c>
    </row>
    <row r="1167" spans="1:19">
      <c r="A1167" s="21">
        <v>2</v>
      </c>
      <c r="J1167" s="30" t="s">
        <v>9231</v>
      </c>
      <c r="K1167" s="31" t="str">
        <f>TEXT(J1167,"YYYY")</f>
        <v>2012</v>
      </c>
      <c r="L1167" s="31">
        <v>2</v>
      </c>
      <c r="S1167" s="8" t="s">
        <v>65</v>
      </c>
    </row>
    <row r="1168" spans="1:19">
      <c r="A1168" s="21">
        <v>1</v>
      </c>
      <c r="J1168" s="30" t="s">
        <v>7778</v>
      </c>
      <c r="K1168" s="31" t="str">
        <f>TEXT(J1168,"YYYY")</f>
        <v>2012</v>
      </c>
      <c r="L1168" s="31">
        <v>2</v>
      </c>
      <c r="S1168" s="8" t="s">
        <v>92</v>
      </c>
    </row>
    <row r="1169" spans="1:19">
      <c r="A1169" s="21">
        <v>2</v>
      </c>
      <c r="J1169" s="30" t="s">
        <v>7778</v>
      </c>
      <c r="K1169" s="31" t="str">
        <f>TEXT(J1169,"YYYY")</f>
        <v>2012</v>
      </c>
      <c r="L1169" s="31">
        <v>2</v>
      </c>
    </row>
    <row r="1170" spans="1:19">
      <c r="A1170" s="21">
        <v>1</v>
      </c>
      <c r="J1170" s="30" t="s">
        <v>10092</v>
      </c>
      <c r="K1170" s="31" t="str">
        <f>TEXT(J1170,"YYYY")</f>
        <v>2012</v>
      </c>
      <c r="L1170" s="31">
        <v>2</v>
      </c>
      <c r="S1170" s="8" t="s">
        <v>226</v>
      </c>
    </row>
    <row r="1171" spans="1:19">
      <c r="A1171" s="21">
        <v>2</v>
      </c>
      <c r="J1171" s="30" t="s">
        <v>7898</v>
      </c>
      <c r="K1171" s="31" t="str">
        <f>TEXT(J1171,"YYYY")</f>
        <v>2012</v>
      </c>
      <c r="L1171" s="31">
        <v>2</v>
      </c>
      <c r="S1171" s="8" t="s">
        <v>10150</v>
      </c>
    </row>
    <row r="1172" spans="1:19">
      <c r="A1172" s="21">
        <v>1</v>
      </c>
      <c r="J1172" s="30" t="s">
        <v>9182</v>
      </c>
      <c r="K1172" s="31" t="str">
        <f>TEXT(J1172,"YYYY")</f>
        <v>2012</v>
      </c>
      <c r="L1172" s="31">
        <v>2</v>
      </c>
    </row>
    <row r="1173" spans="1:19">
      <c r="A1173" s="21">
        <v>1</v>
      </c>
      <c r="J1173" s="30" t="s">
        <v>9006</v>
      </c>
      <c r="K1173" s="31" t="str">
        <f>TEXT(J1173,"YYYY")</f>
        <v>2012</v>
      </c>
      <c r="L1173" s="31">
        <v>2</v>
      </c>
      <c r="S1173" s="8" t="s">
        <v>65</v>
      </c>
    </row>
    <row r="1174" spans="1:19">
      <c r="A1174" s="21">
        <v>2</v>
      </c>
      <c r="J1174" s="30" t="s">
        <v>10170</v>
      </c>
      <c r="K1174" s="31" t="str">
        <f>TEXT(J1174,"YYYY")</f>
        <v>2012</v>
      </c>
      <c r="L1174" s="31">
        <v>2</v>
      </c>
      <c r="S1174" s="8" t="s">
        <v>7837</v>
      </c>
    </row>
    <row r="1175" spans="1:19">
      <c r="A1175" s="21">
        <v>1</v>
      </c>
      <c r="J1175" s="30" t="s">
        <v>10194</v>
      </c>
      <c r="K1175" s="31" t="str">
        <f>TEXT(J1175,"YYYY")</f>
        <v>2012</v>
      </c>
      <c r="L1175" s="31">
        <v>2</v>
      </c>
      <c r="S1175" s="8" t="s">
        <v>65</v>
      </c>
    </row>
    <row r="1176" spans="1:19">
      <c r="A1176" s="21">
        <v>1</v>
      </c>
      <c r="I1176">
        <f>COUNTA(K1176:K1417)</f>
        <v>242</v>
      </c>
      <c r="J1176" s="8" t="s">
        <v>2023</v>
      </c>
      <c r="K1176" s="23" t="str">
        <f>TEXT(J1176,"YYYY")</f>
        <v>2013</v>
      </c>
      <c r="L1176" s="23">
        <v>1</v>
      </c>
      <c r="S1176" s="8" t="s">
        <v>65</v>
      </c>
    </row>
    <row r="1177" spans="1:19">
      <c r="A1177" s="21">
        <v>1</v>
      </c>
      <c r="I1177">
        <f>COUNTA(L1176:L1290)</f>
        <v>115</v>
      </c>
      <c r="J1177" s="8" t="s">
        <v>6558</v>
      </c>
      <c r="K1177" s="23" t="str">
        <f>TEXT(J1177,"YYYY")</f>
        <v>2013</v>
      </c>
      <c r="L1177" s="23">
        <v>1</v>
      </c>
    </row>
    <row r="1178" spans="1:19">
      <c r="A1178" s="21">
        <v>2</v>
      </c>
      <c r="I1178">
        <f>242-115</f>
        <v>127</v>
      </c>
      <c r="J1178" s="8" t="s">
        <v>6904</v>
      </c>
      <c r="K1178" s="23" t="str">
        <f>TEXT(J1178,"YYYY")</f>
        <v>2013</v>
      </c>
      <c r="L1178" s="23">
        <v>1</v>
      </c>
      <c r="S1178" s="8" t="s">
        <v>114</v>
      </c>
    </row>
    <row r="1179" spans="1:19">
      <c r="A1179" s="21">
        <v>1</v>
      </c>
      <c r="J1179" s="8" t="s">
        <v>2023</v>
      </c>
      <c r="K1179" s="23" t="str">
        <f>TEXT(J1179,"YYYY")</f>
        <v>2013</v>
      </c>
      <c r="L1179" s="23">
        <v>1</v>
      </c>
      <c r="S1179" s="8" t="s">
        <v>92</v>
      </c>
    </row>
    <row r="1180" spans="1:19">
      <c r="A1180" s="21">
        <v>1</v>
      </c>
      <c r="J1180" s="8" t="s">
        <v>9401</v>
      </c>
      <c r="K1180" s="23" t="str">
        <f>TEXT(J1180,"YYYY")</f>
        <v>2013</v>
      </c>
      <c r="L1180" s="23">
        <v>1</v>
      </c>
      <c r="S1180" s="8" t="s">
        <v>65</v>
      </c>
    </row>
    <row r="1181" spans="1:19">
      <c r="A1181" s="21">
        <v>2</v>
      </c>
      <c r="J1181" s="8" t="s">
        <v>9580</v>
      </c>
      <c r="K1181" s="23" t="str">
        <f>TEXT(J1181,"YYYY")</f>
        <v>2013</v>
      </c>
      <c r="L1181" s="23">
        <v>1</v>
      </c>
      <c r="S1181" s="8" t="s">
        <v>114</v>
      </c>
    </row>
    <row r="1182" spans="1:19">
      <c r="A1182" s="21">
        <v>1</v>
      </c>
      <c r="J1182" s="8" t="s">
        <v>9932</v>
      </c>
      <c r="K1182" s="23" t="str">
        <f>TEXT(J1182,"YYYY")</f>
        <v>2013</v>
      </c>
      <c r="L1182" s="23">
        <v>1</v>
      </c>
    </row>
    <row r="1183" spans="1:19">
      <c r="A1183" s="21">
        <v>2</v>
      </c>
      <c r="J1183" s="8" t="s">
        <v>2023</v>
      </c>
      <c r="K1183" s="23" t="str">
        <f>TEXT(J1183,"YYYY")</f>
        <v>2013</v>
      </c>
      <c r="L1183" s="23">
        <v>1</v>
      </c>
      <c r="S1183" s="8" t="s">
        <v>526</v>
      </c>
    </row>
    <row r="1184" spans="1:19">
      <c r="A1184" s="21">
        <v>1</v>
      </c>
      <c r="J1184" s="8" t="s">
        <v>10263</v>
      </c>
      <c r="K1184" s="23" t="str">
        <f>TEXT(J1184,"YYYY")</f>
        <v>2013</v>
      </c>
      <c r="L1184" s="23">
        <v>1</v>
      </c>
      <c r="S1184" s="8" t="s">
        <v>4893</v>
      </c>
    </row>
    <row r="1185" spans="1:19">
      <c r="A1185" s="21">
        <v>2</v>
      </c>
      <c r="J1185" s="8" t="s">
        <v>10263</v>
      </c>
      <c r="K1185" s="23" t="str">
        <f>TEXT(J1185,"YYYY")</f>
        <v>2013</v>
      </c>
      <c r="L1185" s="23">
        <v>1</v>
      </c>
      <c r="S1185" s="8" t="s">
        <v>92</v>
      </c>
    </row>
    <row r="1186" spans="1:19">
      <c r="A1186" s="21">
        <v>1</v>
      </c>
      <c r="J1186" s="8" t="s">
        <v>9833</v>
      </c>
      <c r="K1186" s="23" t="str">
        <f>TEXT(J1186,"YYYY")</f>
        <v>2013</v>
      </c>
      <c r="L1186" s="23">
        <v>1</v>
      </c>
      <c r="S1186" s="8" t="s">
        <v>65</v>
      </c>
    </row>
    <row r="1187" spans="1:19">
      <c r="A1187" s="21">
        <v>2</v>
      </c>
      <c r="J1187" s="8" t="s">
        <v>10520</v>
      </c>
      <c r="K1187" s="23" t="str">
        <f>TEXT(J1187,"YYYY")</f>
        <v>2013</v>
      </c>
      <c r="L1187" s="23">
        <v>1</v>
      </c>
    </row>
    <row r="1188" spans="1:19">
      <c r="A1188" s="21">
        <v>1</v>
      </c>
      <c r="J1188" s="8" t="s">
        <v>10766</v>
      </c>
      <c r="K1188" s="23" t="str">
        <f>TEXT(J1188,"YYYY")</f>
        <v>2013</v>
      </c>
      <c r="L1188" s="23">
        <v>1</v>
      </c>
      <c r="S1188" s="8" t="s">
        <v>65</v>
      </c>
    </row>
    <row r="1189" spans="1:19">
      <c r="A1189" s="21">
        <v>1</v>
      </c>
      <c r="J1189" s="8" t="s">
        <v>6947</v>
      </c>
      <c r="K1189" s="23" t="str">
        <f>TEXT(J1189,"YYYY")</f>
        <v>2013</v>
      </c>
      <c r="L1189" s="23">
        <v>1</v>
      </c>
      <c r="S1189" s="8" t="s">
        <v>7301</v>
      </c>
    </row>
    <row r="1190" spans="1:19">
      <c r="A1190" s="21">
        <v>2</v>
      </c>
      <c r="J1190" s="8" t="s">
        <v>6443</v>
      </c>
      <c r="K1190" s="23" t="str">
        <f>TEXT(J1190,"YYYY")</f>
        <v>2013</v>
      </c>
      <c r="L1190" s="23">
        <v>1</v>
      </c>
    </row>
    <row r="1191" spans="1:19">
      <c r="A1191" s="21">
        <v>1</v>
      </c>
      <c r="J1191" s="8" t="s">
        <v>9722</v>
      </c>
      <c r="K1191" s="23" t="str">
        <f>TEXT(J1191,"YYYY")</f>
        <v>2013</v>
      </c>
      <c r="L1191" s="23">
        <v>1</v>
      </c>
      <c r="S1191" s="8" t="s">
        <v>1051</v>
      </c>
    </row>
    <row r="1192" spans="1:19">
      <c r="A1192" s="21">
        <v>2</v>
      </c>
      <c r="J1192" s="8" t="s">
        <v>6947</v>
      </c>
      <c r="K1192" s="23" t="str">
        <f>TEXT(J1192,"YYYY")</f>
        <v>2013</v>
      </c>
      <c r="L1192" s="23">
        <v>1</v>
      </c>
      <c r="S1192" s="8" t="s">
        <v>65</v>
      </c>
    </row>
    <row r="1193" spans="1:19">
      <c r="A1193" s="21">
        <v>2</v>
      </c>
      <c r="J1193" s="8" t="s">
        <v>2023</v>
      </c>
      <c r="K1193" s="23" t="str">
        <f>TEXT(J1193,"YYYY")</f>
        <v>2013</v>
      </c>
      <c r="L1193" s="23">
        <v>1</v>
      </c>
      <c r="S1193" s="8" t="s">
        <v>4155</v>
      </c>
    </row>
    <row r="1194" spans="1:19">
      <c r="A1194" s="21">
        <v>1</v>
      </c>
      <c r="J1194" s="8" t="s">
        <v>6947</v>
      </c>
      <c r="K1194" s="23" t="str">
        <f>TEXT(J1194,"YYYY")</f>
        <v>2013</v>
      </c>
      <c r="L1194" s="23">
        <v>1</v>
      </c>
    </row>
    <row r="1195" spans="1:19">
      <c r="A1195" s="21">
        <v>1</v>
      </c>
      <c r="J1195" s="8" t="s">
        <v>9722</v>
      </c>
      <c r="K1195" s="23" t="str">
        <f>TEXT(J1195,"YYYY")</f>
        <v>2013</v>
      </c>
      <c r="L1195" s="23">
        <v>1</v>
      </c>
      <c r="S1195" s="8" t="s">
        <v>65</v>
      </c>
    </row>
    <row r="1196" spans="1:19">
      <c r="A1196" s="21">
        <v>2</v>
      </c>
      <c r="J1196" s="8" t="s">
        <v>3295</v>
      </c>
      <c r="K1196" s="23" t="str">
        <f>TEXT(J1196,"YYYY")</f>
        <v>2013</v>
      </c>
      <c r="L1196" s="23">
        <v>1</v>
      </c>
      <c r="S1196" s="8" t="s">
        <v>65</v>
      </c>
    </row>
    <row r="1197" spans="1:19">
      <c r="A1197" s="21">
        <v>2</v>
      </c>
      <c r="J1197" s="8" t="s">
        <v>2023</v>
      </c>
      <c r="K1197" s="23" t="str">
        <f>TEXT(J1197,"YYYY")</f>
        <v>2013</v>
      </c>
      <c r="L1197" s="23">
        <v>1</v>
      </c>
      <c r="S1197" s="8" t="s">
        <v>65</v>
      </c>
    </row>
    <row r="1198" spans="1:19">
      <c r="A1198" s="21">
        <v>2</v>
      </c>
      <c r="J1198" s="8" t="s">
        <v>2023</v>
      </c>
      <c r="K1198" s="23" t="str">
        <f>TEXT(J1198,"YYYY")</f>
        <v>2013</v>
      </c>
      <c r="L1198" s="23">
        <v>1</v>
      </c>
      <c r="S1198" s="8" t="s">
        <v>65</v>
      </c>
    </row>
    <row r="1199" spans="1:19">
      <c r="A1199" s="21">
        <v>1</v>
      </c>
      <c r="J1199" s="8" t="s">
        <v>5235</v>
      </c>
      <c r="K1199" s="23" t="str">
        <f>TEXT(J1199,"YYYY")</f>
        <v>2013</v>
      </c>
      <c r="L1199" s="23">
        <v>1</v>
      </c>
      <c r="S1199" s="8" t="s">
        <v>105</v>
      </c>
    </row>
    <row r="1200" spans="1:19">
      <c r="A1200" s="21">
        <v>2</v>
      </c>
      <c r="J1200" s="8" t="s">
        <v>2023</v>
      </c>
      <c r="K1200" s="23" t="str">
        <f>TEXT(J1200,"YYYY")</f>
        <v>2013</v>
      </c>
      <c r="L1200" s="23">
        <v>1</v>
      </c>
      <c r="S1200" s="8" t="s">
        <v>65</v>
      </c>
    </row>
    <row r="1201" spans="1:19">
      <c r="A1201" s="21">
        <v>2</v>
      </c>
      <c r="J1201" s="8" t="s">
        <v>6287</v>
      </c>
      <c r="K1201" s="23" t="str">
        <f>TEXT(J1201,"YYYY")</f>
        <v>2013</v>
      </c>
      <c r="L1201" s="23">
        <v>1</v>
      </c>
      <c r="S1201" s="8" t="s">
        <v>2363</v>
      </c>
    </row>
    <row r="1202" spans="1:19">
      <c r="A1202" s="21">
        <v>1</v>
      </c>
      <c r="J1202" s="8" t="s">
        <v>2023</v>
      </c>
      <c r="K1202" s="23" t="str">
        <f>TEXT(J1202,"YYYY")</f>
        <v>2013</v>
      </c>
      <c r="L1202" s="23">
        <v>1</v>
      </c>
      <c r="S1202" s="8" t="s">
        <v>65</v>
      </c>
    </row>
    <row r="1203" spans="1:19">
      <c r="A1203" s="21">
        <v>1</v>
      </c>
      <c r="J1203" s="8" t="s">
        <v>6732</v>
      </c>
      <c r="K1203" s="23" t="str">
        <f>TEXT(J1203,"YYYY")</f>
        <v>2013</v>
      </c>
      <c r="L1203" s="23">
        <v>1</v>
      </c>
      <c r="S1203" s="8" t="s">
        <v>65</v>
      </c>
    </row>
    <row r="1204" spans="1:19">
      <c r="A1204" s="21">
        <v>1</v>
      </c>
      <c r="J1204" s="8" t="s">
        <v>6762</v>
      </c>
      <c r="K1204" s="23" t="str">
        <f>TEXT(J1204,"YYYY")</f>
        <v>2013</v>
      </c>
      <c r="L1204" s="23">
        <v>1</v>
      </c>
      <c r="S1204" s="8" t="s">
        <v>114</v>
      </c>
    </row>
    <row r="1205" spans="1:19">
      <c r="A1205" s="21">
        <v>1</v>
      </c>
      <c r="J1205" s="8" t="s">
        <v>6904</v>
      </c>
      <c r="K1205" s="23" t="str">
        <f>TEXT(J1205,"YYYY")</f>
        <v>2013</v>
      </c>
      <c r="L1205" s="23">
        <v>1</v>
      </c>
      <c r="S1205" s="8" t="s">
        <v>1986</v>
      </c>
    </row>
    <row r="1206" spans="1:19">
      <c r="A1206" s="21">
        <v>2</v>
      </c>
      <c r="J1206" s="8" t="s">
        <v>6947</v>
      </c>
      <c r="K1206" s="23" t="str">
        <f>TEXT(J1206,"YYYY")</f>
        <v>2013</v>
      </c>
      <c r="L1206" s="23">
        <v>1</v>
      </c>
      <c r="S1206" s="8" t="s">
        <v>226</v>
      </c>
    </row>
    <row r="1207" spans="1:19">
      <c r="A1207" s="21">
        <v>2</v>
      </c>
      <c r="J1207" s="8" t="s">
        <v>6957</v>
      </c>
      <c r="K1207" s="23" t="str">
        <f>TEXT(J1207,"YYYY")</f>
        <v>2013</v>
      </c>
      <c r="L1207" s="23">
        <v>1</v>
      </c>
      <c r="S1207" s="8" t="s">
        <v>8525</v>
      </c>
    </row>
    <row r="1208" spans="1:19">
      <c r="A1208" s="21">
        <v>1</v>
      </c>
      <c r="J1208" s="8" t="s">
        <v>6959</v>
      </c>
      <c r="K1208" s="23" t="str">
        <f>TEXT(J1208,"YYYY")</f>
        <v>2013</v>
      </c>
      <c r="L1208" s="23">
        <v>1</v>
      </c>
    </row>
    <row r="1209" spans="1:19">
      <c r="A1209" s="21">
        <v>2</v>
      </c>
      <c r="J1209" s="8" t="s">
        <v>7150</v>
      </c>
      <c r="K1209" s="23" t="str">
        <f>TEXT(J1209,"YYYY")</f>
        <v>2013</v>
      </c>
      <c r="L1209" s="23">
        <v>1</v>
      </c>
      <c r="S1209" s="8" t="s">
        <v>417</v>
      </c>
    </row>
    <row r="1210" spans="1:19">
      <c r="A1210" s="21">
        <v>2</v>
      </c>
      <c r="J1210" s="8" t="s">
        <v>2023</v>
      </c>
      <c r="K1210" s="23" t="str">
        <f>TEXT(J1210,"YYYY")</f>
        <v>2013</v>
      </c>
      <c r="L1210" s="23">
        <v>1</v>
      </c>
      <c r="S1210" s="8" t="s">
        <v>377</v>
      </c>
    </row>
    <row r="1211" spans="1:19">
      <c r="A1211" s="21">
        <v>2</v>
      </c>
      <c r="J1211" s="8" t="s">
        <v>7226</v>
      </c>
      <c r="K1211" s="23" t="str">
        <f>TEXT(J1211,"YYYY")</f>
        <v>2013</v>
      </c>
      <c r="L1211" s="23">
        <v>1</v>
      </c>
      <c r="S1211" s="8" t="s">
        <v>1051</v>
      </c>
    </row>
    <row r="1212" spans="1:19">
      <c r="A1212" s="21">
        <v>2</v>
      </c>
      <c r="J1212" s="8" t="s">
        <v>6732</v>
      </c>
      <c r="K1212" s="23" t="str">
        <f>TEXT(J1212,"YYYY")</f>
        <v>2013</v>
      </c>
      <c r="L1212" s="23">
        <v>1</v>
      </c>
      <c r="S1212" s="8" t="s">
        <v>65</v>
      </c>
    </row>
    <row r="1213" spans="1:19">
      <c r="A1213" s="21">
        <v>2</v>
      </c>
      <c r="J1213" s="8" t="s">
        <v>2023</v>
      </c>
      <c r="K1213" s="23" t="str">
        <f>TEXT(J1213,"YYYY")</f>
        <v>2013</v>
      </c>
      <c r="L1213" s="23">
        <v>1</v>
      </c>
      <c r="S1213" s="8" t="s">
        <v>3831</v>
      </c>
    </row>
    <row r="1214" spans="1:19">
      <c r="A1214" s="21">
        <v>2</v>
      </c>
      <c r="J1214" s="8" t="s">
        <v>7514</v>
      </c>
      <c r="K1214" s="23" t="str">
        <f>TEXT(J1214,"YYYY")</f>
        <v>2013</v>
      </c>
      <c r="L1214" s="23">
        <v>1</v>
      </c>
      <c r="S1214" s="8" t="s">
        <v>65</v>
      </c>
    </row>
    <row r="1215" spans="1:19">
      <c r="A1215" s="21">
        <v>1</v>
      </c>
      <c r="J1215" s="8" t="s">
        <v>7544</v>
      </c>
      <c r="K1215" s="23" t="str">
        <f>TEXT(J1215,"YYYY")</f>
        <v>2013</v>
      </c>
      <c r="L1215" s="23">
        <v>1</v>
      </c>
      <c r="S1215" s="8" t="s">
        <v>105</v>
      </c>
    </row>
    <row r="1216" spans="1:19">
      <c r="A1216" s="21">
        <v>2</v>
      </c>
      <c r="J1216" s="8" t="s">
        <v>6287</v>
      </c>
      <c r="K1216" s="23" t="str">
        <f>TEXT(J1216,"YYYY")</f>
        <v>2013</v>
      </c>
      <c r="L1216" s="23">
        <v>1</v>
      </c>
      <c r="S1216" s="8" t="s">
        <v>114</v>
      </c>
    </row>
    <row r="1217" spans="1:19">
      <c r="A1217" s="21">
        <v>2</v>
      </c>
      <c r="J1217" s="8" t="s">
        <v>6947</v>
      </c>
      <c r="K1217" s="23" t="str">
        <f>TEXT(J1217,"YYYY")</f>
        <v>2013</v>
      </c>
      <c r="L1217" s="23">
        <v>1</v>
      </c>
      <c r="S1217" s="8" t="s">
        <v>114</v>
      </c>
    </row>
    <row r="1218" spans="1:19">
      <c r="A1218" s="21">
        <v>2</v>
      </c>
      <c r="J1218" s="8" t="s">
        <v>8409</v>
      </c>
      <c r="K1218" s="23" t="str">
        <f>TEXT(J1218,"YYYY")</f>
        <v>2013</v>
      </c>
      <c r="L1218" s="23">
        <v>1</v>
      </c>
      <c r="S1218" s="8" t="s">
        <v>105</v>
      </c>
    </row>
    <row r="1219" spans="1:19">
      <c r="A1219" s="21">
        <v>2</v>
      </c>
      <c r="J1219" s="8" t="s">
        <v>6947</v>
      </c>
      <c r="K1219" s="23" t="str">
        <f>TEXT(J1219,"YYYY")</f>
        <v>2013</v>
      </c>
      <c r="L1219" s="23">
        <v>1</v>
      </c>
      <c r="S1219" s="8" t="s">
        <v>114</v>
      </c>
    </row>
    <row r="1220" spans="1:19">
      <c r="A1220" s="21">
        <v>2</v>
      </c>
      <c r="J1220" s="8" t="s">
        <v>6947</v>
      </c>
      <c r="K1220" s="23" t="str">
        <f>TEXT(J1220,"YYYY")</f>
        <v>2013</v>
      </c>
      <c r="L1220" s="23">
        <v>1</v>
      </c>
      <c r="S1220" s="8" t="s">
        <v>114</v>
      </c>
    </row>
    <row r="1221" spans="1:19">
      <c r="A1221" s="21">
        <v>1</v>
      </c>
      <c r="J1221" s="8" t="s">
        <v>8822</v>
      </c>
      <c r="K1221" s="23" t="str">
        <f>TEXT(J1221,"YYYY")</f>
        <v>2013</v>
      </c>
      <c r="L1221" s="23">
        <v>1</v>
      </c>
      <c r="S1221" s="8" t="s">
        <v>114</v>
      </c>
    </row>
    <row r="1222" spans="1:19">
      <c r="A1222" s="21">
        <v>2</v>
      </c>
      <c r="J1222" s="8" t="s">
        <v>8835</v>
      </c>
      <c r="K1222" s="23" t="str">
        <f>TEXT(J1222,"YYYY")</f>
        <v>2013</v>
      </c>
      <c r="L1222" s="23">
        <v>1</v>
      </c>
      <c r="S1222" s="8" t="s">
        <v>65</v>
      </c>
    </row>
    <row r="1223" spans="1:19">
      <c r="A1223" s="21">
        <v>2</v>
      </c>
      <c r="J1223" s="8" t="s">
        <v>8822</v>
      </c>
      <c r="K1223" s="23" t="str">
        <f>TEXT(J1223,"YYYY")</f>
        <v>2013</v>
      </c>
      <c r="L1223" s="23">
        <v>1</v>
      </c>
      <c r="S1223" s="8" t="s">
        <v>83</v>
      </c>
    </row>
    <row r="1224" spans="1:19">
      <c r="A1224" s="21">
        <v>1</v>
      </c>
      <c r="J1224" s="8" t="s">
        <v>7183</v>
      </c>
      <c r="K1224" s="23" t="str">
        <f>TEXT(J1224,"YYYY")</f>
        <v>2013</v>
      </c>
      <c r="L1224" s="23">
        <v>1</v>
      </c>
    </row>
    <row r="1225" spans="1:19">
      <c r="A1225" s="21">
        <v>1</v>
      </c>
      <c r="J1225" s="8" t="s">
        <v>8874</v>
      </c>
      <c r="K1225" s="23" t="str">
        <f>TEXT(J1225,"YYYY")</f>
        <v>2013</v>
      </c>
      <c r="L1225" s="23">
        <v>1</v>
      </c>
      <c r="S1225" s="8" t="s">
        <v>4713</v>
      </c>
    </row>
    <row r="1226" spans="1:19">
      <c r="A1226" s="21">
        <v>1</v>
      </c>
      <c r="J1226" s="8" t="s">
        <v>3217</v>
      </c>
      <c r="K1226" s="23" t="str">
        <f>TEXT(J1226,"YYYY")</f>
        <v>2013</v>
      </c>
      <c r="L1226" s="23">
        <v>1</v>
      </c>
      <c r="S1226" s="8" t="s">
        <v>2015</v>
      </c>
    </row>
    <row r="1227" spans="1:19">
      <c r="A1227" s="21">
        <v>2</v>
      </c>
      <c r="J1227" s="8" t="s">
        <v>6038</v>
      </c>
      <c r="K1227" s="23" t="str">
        <f>TEXT(J1227,"YYYY")</f>
        <v>2013</v>
      </c>
      <c r="L1227" s="23">
        <v>1</v>
      </c>
      <c r="S1227" s="8" t="s">
        <v>940</v>
      </c>
    </row>
    <row r="1228" spans="1:19">
      <c r="A1228" s="21">
        <v>2</v>
      </c>
      <c r="J1228" s="8" t="s">
        <v>4864</v>
      </c>
      <c r="K1228" s="23" t="str">
        <f>TEXT(J1228,"YYYY")</f>
        <v>2013</v>
      </c>
      <c r="L1228" s="23">
        <v>1</v>
      </c>
      <c r="S1228" s="8" t="s">
        <v>417</v>
      </c>
    </row>
    <row r="1229" spans="1:19">
      <c r="A1229" s="21">
        <v>2</v>
      </c>
      <c r="J1229" s="8" t="s">
        <v>8849</v>
      </c>
      <c r="K1229" s="23" t="str">
        <f>TEXT(J1229,"YYYY")</f>
        <v>2013</v>
      </c>
      <c r="L1229" s="23">
        <v>1</v>
      </c>
      <c r="S1229" s="8" t="s">
        <v>226</v>
      </c>
    </row>
    <row r="1230" spans="1:19">
      <c r="A1230" s="21">
        <v>2</v>
      </c>
      <c r="J1230" s="8" t="s">
        <v>9478</v>
      </c>
      <c r="K1230" s="23" t="str">
        <f>TEXT(J1230,"YYYY")</f>
        <v>2013</v>
      </c>
      <c r="L1230" s="23">
        <v>1</v>
      </c>
    </row>
    <row r="1231" spans="1:19">
      <c r="A1231" s="21">
        <v>1</v>
      </c>
      <c r="J1231" s="8" t="s">
        <v>9553</v>
      </c>
      <c r="K1231" s="23" t="str">
        <f>TEXT(J1231,"YYYY")</f>
        <v>2013</v>
      </c>
      <c r="L1231" s="23">
        <v>1</v>
      </c>
      <c r="S1231" s="8" t="s">
        <v>92</v>
      </c>
    </row>
    <row r="1232" spans="1:19">
      <c r="A1232" s="21">
        <v>2</v>
      </c>
      <c r="J1232" s="8" t="s">
        <v>3943</v>
      </c>
      <c r="K1232" s="23" t="str">
        <f>TEXT(J1232,"YYYY")</f>
        <v>2013</v>
      </c>
      <c r="L1232" s="23">
        <v>1</v>
      </c>
      <c r="S1232" s="8" t="s">
        <v>65</v>
      </c>
    </row>
    <row r="1233" spans="1:19">
      <c r="A1233" s="21">
        <v>1</v>
      </c>
      <c r="J1233" s="8" t="s">
        <v>6558</v>
      </c>
      <c r="K1233" s="23" t="str">
        <f>TEXT(J1233,"YYYY")</f>
        <v>2013</v>
      </c>
      <c r="L1233" s="23">
        <v>1</v>
      </c>
      <c r="S1233" s="8" t="s">
        <v>3598</v>
      </c>
    </row>
    <row r="1234" spans="1:19">
      <c r="A1234" s="21">
        <v>2</v>
      </c>
      <c r="J1234" s="8" t="s">
        <v>4019</v>
      </c>
      <c r="K1234" s="23" t="str">
        <f>TEXT(J1234,"YYYY")</f>
        <v>2013</v>
      </c>
      <c r="L1234" s="23">
        <v>1</v>
      </c>
      <c r="S1234" s="8" t="s">
        <v>417</v>
      </c>
    </row>
    <row r="1235" spans="1:19">
      <c r="A1235" s="21">
        <v>2</v>
      </c>
      <c r="J1235" s="8" t="s">
        <v>7885</v>
      </c>
      <c r="K1235" s="23" t="str">
        <f>TEXT(J1235,"YYYY")</f>
        <v>2013</v>
      </c>
      <c r="L1235" s="23">
        <v>1</v>
      </c>
      <c r="S1235" s="8" t="s">
        <v>4093</v>
      </c>
    </row>
    <row r="1236" spans="1:19">
      <c r="A1236" s="21">
        <v>1</v>
      </c>
      <c r="J1236" s="8" t="s">
        <v>9964</v>
      </c>
      <c r="K1236" s="23" t="str">
        <f>TEXT(J1236,"YYYY")</f>
        <v>2013</v>
      </c>
      <c r="L1236" s="23">
        <v>1</v>
      </c>
      <c r="S1236" s="8" t="s">
        <v>65</v>
      </c>
    </row>
    <row r="1237" spans="1:19">
      <c r="A1237" s="21">
        <v>2</v>
      </c>
      <c r="J1237" s="8" t="s">
        <v>9580</v>
      </c>
      <c r="K1237" s="23" t="str">
        <f>TEXT(J1237,"YYYY")</f>
        <v>2013</v>
      </c>
      <c r="L1237" s="23">
        <v>1</v>
      </c>
    </row>
    <row r="1238" spans="1:19">
      <c r="A1238" s="21">
        <v>1</v>
      </c>
      <c r="J1238" s="8" t="s">
        <v>9978</v>
      </c>
      <c r="K1238" s="23" t="str">
        <f>TEXT(J1238,"YYYY")</f>
        <v>2013</v>
      </c>
      <c r="L1238" s="23">
        <v>1</v>
      </c>
      <c r="S1238" s="8" t="s">
        <v>6138</v>
      </c>
    </row>
    <row r="1239" spans="1:19">
      <c r="A1239" s="21">
        <v>2</v>
      </c>
      <c r="J1239" s="8" t="s">
        <v>9551</v>
      </c>
      <c r="K1239" s="23" t="str">
        <f>TEXT(J1239,"YYYY")</f>
        <v>2013</v>
      </c>
      <c r="L1239" s="23">
        <v>1</v>
      </c>
      <c r="S1239" s="8" t="s">
        <v>65</v>
      </c>
    </row>
    <row r="1240" spans="1:19">
      <c r="A1240" s="21">
        <v>2</v>
      </c>
      <c r="J1240" s="8" t="s">
        <v>10021</v>
      </c>
      <c r="K1240" s="23" t="str">
        <f>TEXT(J1240,"YYYY")</f>
        <v>2013</v>
      </c>
      <c r="L1240" s="23">
        <v>1</v>
      </c>
      <c r="S1240" s="8" t="s">
        <v>65</v>
      </c>
    </row>
    <row r="1241" spans="1:19">
      <c r="A1241" s="21">
        <v>1</v>
      </c>
      <c r="J1241" s="8" t="s">
        <v>10028</v>
      </c>
      <c r="K1241" s="23" t="str">
        <f>TEXT(J1241,"YYYY")</f>
        <v>2013</v>
      </c>
      <c r="L1241" s="23">
        <v>1</v>
      </c>
      <c r="S1241" s="8" t="s">
        <v>65</v>
      </c>
    </row>
    <row r="1242" spans="1:19">
      <c r="A1242" s="21">
        <v>1</v>
      </c>
      <c r="J1242" s="8" t="s">
        <v>6038</v>
      </c>
      <c r="K1242" s="23" t="str">
        <f>TEXT(J1242,"YYYY")</f>
        <v>2013</v>
      </c>
      <c r="L1242" s="23">
        <v>1</v>
      </c>
      <c r="S1242" s="8" t="s">
        <v>417</v>
      </c>
    </row>
    <row r="1243" spans="1:19">
      <c r="A1243" s="21">
        <v>2</v>
      </c>
      <c r="J1243" s="8" t="s">
        <v>6732</v>
      </c>
      <c r="K1243" s="23" t="str">
        <f>TEXT(J1243,"YYYY")</f>
        <v>2013</v>
      </c>
      <c r="L1243" s="23">
        <v>1</v>
      </c>
      <c r="S1243" s="8" t="s">
        <v>65</v>
      </c>
    </row>
    <row r="1244" spans="1:19">
      <c r="A1244" s="21">
        <v>2</v>
      </c>
      <c r="J1244" s="8" t="s">
        <v>10257</v>
      </c>
      <c r="K1244" s="23" t="str">
        <f>TEXT(J1244,"YYYY")</f>
        <v>2013</v>
      </c>
      <c r="L1244" s="23">
        <v>1</v>
      </c>
      <c r="S1244" s="8" t="s">
        <v>65</v>
      </c>
    </row>
    <row r="1245" spans="1:19">
      <c r="A1245" s="21">
        <v>2</v>
      </c>
      <c r="J1245" s="8" t="s">
        <v>9978</v>
      </c>
      <c r="K1245" s="23" t="str">
        <f>TEXT(J1245,"YYYY")</f>
        <v>2013</v>
      </c>
      <c r="L1245" s="23">
        <v>1</v>
      </c>
      <c r="S1245" s="8" t="s">
        <v>105</v>
      </c>
    </row>
    <row r="1246" spans="1:19">
      <c r="A1246" s="21">
        <v>1</v>
      </c>
      <c r="J1246" s="8" t="s">
        <v>5079</v>
      </c>
      <c r="K1246" s="23" t="str">
        <f>TEXT(J1246,"YYYY")</f>
        <v>2013</v>
      </c>
      <c r="L1246" s="23">
        <v>1</v>
      </c>
      <c r="S1246" s="8" t="s">
        <v>65</v>
      </c>
    </row>
    <row r="1247" spans="1:19">
      <c r="A1247" s="21">
        <v>2</v>
      </c>
      <c r="J1247" s="8" t="s">
        <v>9512</v>
      </c>
      <c r="K1247" s="23" t="str">
        <f>TEXT(J1247,"YYYY")</f>
        <v>2013</v>
      </c>
      <c r="L1247" s="23">
        <v>1</v>
      </c>
      <c r="S1247" s="8" t="s">
        <v>65</v>
      </c>
    </row>
    <row r="1248" spans="1:19">
      <c r="A1248" s="21">
        <v>2</v>
      </c>
      <c r="J1248" s="8" t="s">
        <v>5694</v>
      </c>
      <c r="K1248" s="23" t="str">
        <f>TEXT(J1248,"YYYY")</f>
        <v>2013</v>
      </c>
      <c r="L1248" s="23">
        <v>1</v>
      </c>
      <c r="S1248" s="8" t="s">
        <v>65</v>
      </c>
    </row>
    <row r="1249" spans="1:19">
      <c r="A1249" s="21">
        <v>1</v>
      </c>
      <c r="J1249" s="8" t="s">
        <v>5694</v>
      </c>
      <c r="K1249" s="23" t="str">
        <f>TEXT(J1249,"YYYY")</f>
        <v>2013</v>
      </c>
      <c r="L1249" s="23">
        <v>1</v>
      </c>
      <c r="S1249" s="8" t="s">
        <v>6209</v>
      </c>
    </row>
    <row r="1250" spans="1:19">
      <c r="A1250" s="21">
        <v>2</v>
      </c>
      <c r="J1250" s="8" t="s">
        <v>3943</v>
      </c>
      <c r="K1250" s="23" t="str">
        <f>TEXT(J1250,"YYYY")</f>
        <v>2013</v>
      </c>
      <c r="L1250" s="23">
        <v>1</v>
      </c>
      <c r="S1250" s="8" t="s">
        <v>65</v>
      </c>
    </row>
    <row r="1251" spans="1:19">
      <c r="A1251" s="21">
        <v>2</v>
      </c>
      <c r="J1251" s="8" t="s">
        <v>9563</v>
      </c>
      <c r="K1251" s="23" t="str">
        <f>TEXT(J1251,"YYYY")</f>
        <v>2013</v>
      </c>
      <c r="L1251" s="23">
        <v>1</v>
      </c>
    </row>
    <row r="1252" spans="1:19">
      <c r="A1252" s="21">
        <v>2</v>
      </c>
      <c r="J1252" s="8" t="s">
        <v>1471</v>
      </c>
      <c r="K1252" s="23" t="str">
        <f>TEXT(J1252,"YYYY")</f>
        <v>2013</v>
      </c>
      <c r="L1252" s="23">
        <v>1</v>
      </c>
      <c r="S1252" s="8" t="s">
        <v>65</v>
      </c>
    </row>
    <row r="1253" spans="1:19">
      <c r="A1253" s="21">
        <v>2</v>
      </c>
      <c r="J1253" s="8" t="s">
        <v>6287</v>
      </c>
      <c r="K1253" s="23" t="str">
        <f>TEXT(J1253,"YYYY")</f>
        <v>2013</v>
      </c>
      <c r="L1253" s="23">
        <v>1</v>
      </c>
      <c r="S1253" s="8" t="s">
        <v>5352</v>
      </c>
    </row>
    <row r="1254" spans="1:19">
      <c r="A1254" s="21">
        <v>1</v>
      </c>
      <c r="J1254" s="8" t="s">
        <v>10290</v>
      </c>
      <c r="K1254" s="23" t="str">
        <f>TEXT(J1254,"YYYY")</f>
        <v>2013</v>
      </c>
      <c r="L1254" s="23">
        <v>1</v>
      </c>
      <c r="S1254" s="8" t="s">
        <v>6946</v>
      </c>
    </row>
    <row r="1255" spans="1:19">
      <c r="A1255" s="21">
        <v>2</v>
      </c>
      <c r="J1255" s="8" t="s">
        <v>3217</v>
      </c>
      <c r="K1255" s="23" t="str">
        <f>TEXT(J1255,"YYYY")</f>
        <v>2013</v>
      </c>
      <c r="L1255" s="23">
        <v>1</v>
      </c>
      <c r="S1255" s="8" t="s">
        <v>4368</v>
      </c>
    </row>
    <row r="1256" spans="1:19">
      <c r="A1256" s="21">
        <v>2</v>
      </c>
      <c r="J1256" s="8" t="s">
        <v>1471</v>
      </c>
      <c r="K1256" s="23" t="str">
        <f>TEXT(J1256,"YYYY")</f>
        <v>2013</v>
      </c>
      <c r="L1256" s="23">
        <v>1</v>
      </c>
      <c r="S1256" s="8" t="s">
        <v>65</v>
      </c>
    </row>
    <row r="1257" spans="1:19">
      <c r="A1257" s="21">
        <v>1</v>
      </c>
      <c r="J1257" s="8" t="s">
        <v>10457</v>
      </c>
      <c r="K1257" s="23" t="str">
        <f>TEXT(J1257,"YYYY")</f>
        <v>2013</v>
      </c>
      <c r="L1257" s="23">
        <v>1</v>
      </c>
      <c r="S1257" s="8" t="s">
        <v>2161</v>
      </c>
    </row>
    <row r="1258" spans="1:19">
      <c r="A1258" s="21">
        <v>1</v>
      </c>
      <c r="J1258" s="8" t="s">
        <v>2023</v>
      </c>
      <c r="K1258" s="23" t="str">
        <f>TEXT(J1258,"YYYY")</f>
        <v>2013</v>
      </c>
      <c r="L1258" s="23">
        <v>1</v>
      </c>
      <c r="S1258" s="8" t="s">
        <v>65</v>
      </c>
    </row>
    <row r="1259" spans="1:19">
      <c r="A1259" s="21">
        <v>2</v>
      </c>
      <c r="J1259" s="8" t="s">
        <v>8877</v>
      </c>
      <c r="K1259" s="23" t="str">
        <f>TEXT(J1259,"YYYY")</f>
        <v>2013</v>
      </c>
      <c r="L1259" s="23">
        <v>1</v>
      </c>
      <c r="S1259" s="8" t="s">
        <v>2015</v>
      </c>
    </row>
    <row r="1260" spans="1:19">
      <c r="A1260" s="21">
        <v>1</v>
      </c>
      <c r="J1260" s="8" t="s">
        <v>6287</v>
      </c>
      <c r="K1260" s="23" t="str">
        <f>TEXT(J1260,"YYYY")</f>
        <v>2013</v>
      </c>
      <c r="L1260" s="23">
        <v>1</v>
      </c>
    </row>
    <row r="1261" spans="1:19">
      <c r="A1261" s="21">
        <v>1</v>
      </c>
      <c r="J1261" s="8" t="s">
        <v>9724</v>
      </c>
      <c r="K1261" s="23" t="str">
        <f>TEXT(J1261,"YYYY")</f>
        <v>2013</v>
      </c>
      <c r="L1261" s="23">
        <v>1</v>
      </c>
      <c r="S1261" s="8" t="s">
        <v>65</v>
      </c>
    </row>
    <row r="1262" spans="1:19">
      <c r="A1262" s="21">
        <v>2</v>
      </c>
      <c r="J1262" s="8" t="s">
        <v>2023</v>
      </c>
      <c r="K1262" s="23" t="str">
        <f>TEXT(J1262,"YYYY")</f>
        <v>2013</v>
      </c>
      <c r="L1262" s="23">
        <v>1</v>
      </c>
      <c r="S1262" s="8" t="s">
        <v>65</v>
      </c>
    </row>
    <row r="1263" spans="1:19">
      <c r="A1263" s="21">
        <v>2</v>
      </c>
      <c r="J1263" s="8" t="s">
        <v>11384</v>
      </c>
      <c r="K1263" s="23" t="str">
        <f>TEXT(J1263,"YYYY")</f>
        <v>2013</v>
      </c>
      <c r="L1263" s="23">
        <v>1</v>
      </c>
    </row>
    <row r="1264" spans="1:19">
      <c r="A1264" s="21">
        <v>2</v>
      </c>
      <c r="J1264" s="8" t="s">
        <v>8822</v>
      </c>
      <c r="K1264" s="23" t="str">
        <f>TEXT(J1264,"YYYY")</f>
        <v>2013</v>
      </c>
      <c r="L1264" s="23">
        <v>1</v>
      </c>
    </row>
    <row r="1265" spans="1:19">
      <c r="A1265" s="21">
        <v>2</v>
      </c>
      <c r="J1265" s="8" t="s">
        <v>6947</v>
      </c>
      <c r="K1265" s="23" t="str">
        <f>TEXT(J1265,"YYYY")</f>
        <v>2013</v>
      </c>
      <c r="L1265" s="23">
        <v>1</v>
      </c>
    </row>
    <row r="1266" spans="1:19">
      <c r="A1266" s="21">
        <v>2</v>
      </c>
      <c r="J1266" s="8" t="s">
        <v>11793</v>
      </c>
      <c r="K1266" s="23" t="str">
        <f>TEXT(J1266,"YYYY")</f>
        <v>2013</v>
      </c>
      <c r="L1266" s="23">
        <v>1</v>
      </c>
      <c r="S1266" s="8" t="s">
        <v>65</v>
      </c>
    </row>
    <row r="1267" spans="1:19">
      <c r="A1267" s="21">
        <v>2</v>
      </c>
      <c r="J1267" s="8" t="s">
        <v>8409</v>
      </c>
      <c r="K1267" s="23" t="str">
        <f>TEXT(J1267,"YYYY")</f>
        <v>2013</v>
      </c>
      <c r="L1267" s="23">
        <v>1</v>
      </c>
      <c r="S1267" s="8" t="s">
        <v>377</v>
      </c>
    </row>
    <row r="1268" spans="1:19">
      <c r="A1268" s="21">
        <v>1</v>
      </c>
      <c r="J1268" s="8" t="s">
        <v>2023</v>
      </c>
      <c r="K1268" s="23" t="str">
        <f>TEXT(J1268,"YYYY")</f>
        <v>2013</v>
      </c>
      <c r="L1268" s="23">
        <v>1</v>
      </c>
    </row>
    <row r="1269" spans="1:19">
      <c r="A1269" s="21">
        <v>1</v>
      </c>
      <c r="J1269" s="8" t="s">
        <v>9443</v>
      </c>
      <c r="K1269" s="23" t="str">
        <f>TEXT(J1269,"YYYY")</f>
        <v>2013</v>
      </c>
      <c r="L1269" s="23">
        <v>1</v>
      </c>
      <c r="S1269" s="8" t="s">
        <v>3261</v>
      </c>
    </row>
    <row r="1270" spans="1:19">
      <c r="A1270" s="21">
        <v>1</v>
      </c>
      <c r="J1270" s="8" t="s">
        <v>1619</v>
      </c>
      <c r="K1270" s="23" t="str">
        <f>TEXT(J1270,"YYYY")</f>
        <v>2013</v>
      </c>
      <c r="L1270" s="23">
        <v>1</v>
      </c>
      <c r="S1270" s="8" t="s">
        <v>2410</v>
      </c>
    </row>
    <row r="1271" spans="1:19">
      <c r="A1271" s="21">
        <v>1</v>
      </c>
      <c r="J1271" s="8" t="s">
        <v>2023</v>
      </c>
      <c r="K1271" s="23" t="str">
        <f>TEXT(J1271,"YYYY")</f>
        <v>2013</v>
      </c>
      <c r="L1271" s="23">
        <v>1</v>
      </c>
      <c r="S1271" s="8" t="s">
        <v>65</v>
      </c>
    </row>
    <row r="1272" spans="1:19">
      <c r="A1272" s="21">
        <v>2</v>
      </c>
      <c r="J1272" s="8" t="s">
        <v>11987</v>
      </c>
      <c r="K1272" s="23" t="str">
        <f>TEXT(J1272,"YYYY")</f>
        <v>2013</v>
      </c>
      <c r="L1272" s="23">
        <v>1</v>
      </c>
    </row>
    <row r="1273" spans="1:19">
      <c r="A1273" s="21">
        <v>2</v>
      </c>
      <c r="J1273" s="8" t="s">
        <v>12342</v>
      </c>
      <c r="K1273" s="23" t="str">
        <f>TEXT(J1273,"YYYY")</f>
        <v>2013</v>
      </c>
      <c r="L1273" s="23">
        <v>1</v>
      </c>
      <c r="S1273" s="8" t="s">
        <v>65</v>
      </c>
    </row>
    <row r="1274" spans="1:19">
      <c r="A1274" s="21">
        <v>2</v>
      </c>
      <c r="J1274" s="8" t="s">
        <v>2023</v>
      </c>
      <c r="K1274" s="23" t="str">
        <f>TEXT(J1274,"YYYY")</f>
        <v>2013</v>
      </c>
      <c r="L1274" s="23">
        <v>1</v>
      </c>
      <c r="S1274" s="8" t="s">
        <v>65</v>
      </c>
    </row>
    <row r="1275" spans="1:19">
      <c r="A1275" s="21">
        <v>1</v>
      </c>
      <c r="J1275" s="8" t="s">
        <v>6947</v>
      </c>
      <c r="K1275" s="23" t="str">
        <f>TEXT(J1275,"YYYY")</f>
        <v>2013</v>
      </c>
      <c r="L1275" s="23">
        <v>1</v>
      </c>
      <c r="S1275" s="8" t="s">
        <v>65</v>
      </c>
    </row>
    <row r="1276" spans="1:19">
      <c r="A1276" s="21">
        <v>2</v>
      </c>
      <c r="J1276" s="8" t="s">
        <v>1262</v>
      </c>
      <c r="K1276" s="23" t="str">
        <f>TEXT(J1276,"YYYY")</f>
        <v>2013</v>
      </c>
      <c r="L1276" s="23">
        <v>1</v>
      </c>
      <c r="S1276" s="8" t="s">
        <v>65</v>
      </c>
    </row>
    <row r="1277" spans="1:19">
      <c r="A1277" s="21">
        <v>1</v>
      </c>
      <c r="J1277" s="8" t="s">
        <v>5079</v>
      </c>
      <c r="K1277" s="23" t="str">
        <f>TEXT(J1277,"YYYY")</f>
        <v>2013</v>
      </c>
      <c r="L1277" s="23">
        <v>1</v>
      </c>
    </row>
    <row r="1278" spans="1:19">
      <c r="A1278" s="21">
        <v>2</v>
      </c>
      <c r="J1278" s="8" t="s">
        <v>6167</v>
      </c>
      <c r="K1278" s="23" t="str">
        <f>TEXT(J1278,"YYYY")</f>
        <v>2013</v>
      </c>
      <c r="L1278" s="23">
        <v>1</v>
      </c>
      <c r="S1278" s="8" t="s">
        <v>405</v>
      </c>
    </row>
    <row r="1279" spans="1:19">
      <c r="A1279" s="21">
        <v>2</v>
      </c>
      <c r="J1279" s="8" t="s">
        <v>3217</v>
      </c>
      <c r="K1279" s="23" t="str">
        <f>TEXT(J1279,"YYYY")</f>
        <v>2013</v>
      </c>
      <c r="L1279" s="23">
        <v>1</v>
      </c>
      <c r="S1279" s="8" t="s">
        <v>3261</v>
      </c>
    </row>
    <row r="1280" spans="1:19">
      <c r="A1280" s="21">
        <v>1</v>
      </c>
      <c r="J1280" s="22">
        <v>41275</v>
      </c>
      <c r="K1280" s="23" t="str">
        <f>TEXT(J1280,"YYYY")</f>
        <v>2013</v>
      </c>
      <c r="L1280" s="23">
        <v>1</v>
      </c>
      <c r="S1280" s="8" t="s">
        <v>423</v>
      </c>
    </row>
    <row r="1281" spans="1:19">
      <c r="A1281" s="21">
        <v>1</v>
      </c>
      <c r="J1281" s="8" t="s">
        <v>2023</v>
      </c>
      <c r="K1281" s="23" t="str">
        <f>TEXT(J1281,"YYYY")</f>
        <v>2013</v>
      </c>
      <c r="L1281" s="23">
        <v>1</v>
      </c>
      <c r="S1281" s="8" t="s">
        <v>8408</v>
      </c>
    </row>
    <row r="1282" spans="1:19">
      <c r="A1282" s="21">
        <v>2</v>
      </c>
      <c r="J1282" s="8" t="s">
        <v>4019</v>
      </c>
      <c r="K1282" s="23" t="str">
        <f>TEXT(J1282,"YYYY")</f>
        <v>2013</v>
      </c>
      <c r="L1282" s="23">
        <v>1</v>
      </c>
      <c r="S1282" s="8" t="s">
        <v>8408</v>
      </c>
    </row>
    <row r="1283" spans="1:19">
      <c r="A1283" s="21">
        <v>2</v>
      </c>
      <c r="J1283" s="8" t="s">
        <v>7183</v>
      </c>
      <c r="K1283" s="23" t="str">
        <f>TEXT(J1283,"YYYY")</f>
        <v>2013</v>
      </c>
      <c r="L1283" s="23">
        <v>1</v>
      </c>
      <c r="S1283" s="8" t="s">
        <v>8408</v>
      </c>
    </row>
    <row r="1284" spans="1:19">
      <c r="A1284" s="21">
        <v>2</v>
      </c>
      <c r="J1284" s="8" t="s">
        <v>6287</v>
      </c>
      <c r="K1284" s="23" t="str">
        <f>TEXT(J1284,"YYYY")</f>
        <v>2013</v>
      </c>
      <c r="L1284" s="23">
        <v>1</v>
      </c>
      <c r="S1284" s="8" t="s">
        <v>8525</v>
      </c>
    </row>
    <row r="1285" spans="1:19">
      <c r="A1285" s="21">
        <v>1</v>
      </c>
      <c r="J1285" s="8" t="s">
        <v>8868</v>
      </c>
      <c r="K1285" s="23" t="str">
        <f>TEXT(J1285,"YYYY")</f>
        <v>2013</v>
      </c>
      <c r="L1285" s="23">
        <v>1</v>
      </c>
      <c r="S1285" s="8" t="s">
        <v>8408</v>
      </c>
    </row>
    <row r="1286" spans="1:19">
      <c r="A1286" s="21">
        <v>2</v>
      </c>
      <c r="J1286" s="8" t="s">
        <v>9673</v>
      </c>
      <c r="K1286" s="23" t="str">
        <f>TEXT(J1286,"YYYY")</f>
        <v>2013</v>
      </c>
      <c r="L1286" s="23">
        <v>1</v>
      </c>
      <c r="S1286" s="8" t="s">
        <v>417</v>
      </c>
    </row>
    <row r="1287" spans="1:19">
      <c r="A1287" s="21">
        <v>1</v>
      </c>
      <c r="J1287" s="8" t="s">
        <v>8019</v>
      </c>
      <c r="K1287" s="23" t="str">
        <f>TEXT(J1287,"YYYY")</f>
        <v>2013</v>
      </c>
      <c r="L1287" s="23">
        <v>1</v>
      </c>
    </row>
    <row r="1288" spans="1:19">
      <c r="A1288" s="21">
        <v>1</v>
      </c>
      <c r="J1288" s="8" t="s">
        <v>5235</v>
      </c>
      <c r="K1288" s="23" t="str">
        <f>TEXT(J1288,"YYYY")</f>
        <v>2013</v>
      </c>
      <c r="L1288" s="23">
        <v>1</v>
      </c>
      <c r="S1288" s="8" t="s">
        <v>65</v>
      </c>
    </row>
    <row r="1289" spans="1:19">
      <c r="A1289" s="21">
        <v>1</v>
      </c>
      <c r="J1289" s="8" t="s">
        <v>10483</v>
      </c>
      <c r="K1289" s="23" t="str">
        <f>TEXT(J1289,"YYYY")</f>
        <v>2013</v>
      </c>
      <c r="L1289" s="23">
        <v>1</v>
      </c>
      <c r="S1289" s="8" t="s">
        <v>417</v>
      </c>
    </row>
    <row r="1290" spans="1:19">
      <c r="A1290" s="21">
        <v>2</v>
      </c>
      <c r="J1290" s="8" t="s">
        <v>10038</v>
      </c>
      <c r="K1290" s="23" t="str">
        <f>TEXT(J1290,"YYYY")</f>
        <v>2013</v>
      </c>
      <c r="L1290" s="23">
        <v>1</v>
      </c>
      <c r="S1290" s="8" t="s">
        <v>8408</v>
      </c>
    </row>
    <row r="1291" spans="1:19">
      <c r="A1291" s="21">
        <v>2</v>
      </c>
      <c r="J1291" s="8" t="s">
        <v>2405</v>
      </c>
      <c r="K1291" s="23" t="str">
        <f>TEXT(J1291,"YYYY")</f>
        <v>2013</v>
      </c>
      <c r="L1291" s="23">
        <v>2</v>
      </c>
    </row>
    <row r="1292" spans="1:19">
      <c r="A1292" s="21">
        <v>1</v>
      </c>
      <c r="J1292" s="8" t="s">
        <v>2405</v>
      </c>
      <c r="K1292" s="23" t="str">
        <f>TEXT(J1292,"YYYY")</f>
        <v>2013</v>
      </c>
      <c r="L1292" s="23">
        <v>2</v>
      </c>
      <c r="S1292" s="8" t="s">
        <v>1051</v>
      </c>
    </row>
    <row r="1293" spans="1:19">
      <c r="A1293" s="21">
        <v>2</v>
      </c>
      <c r="J1293" s="8" t="s">
        <v>2023</v>
      </c>
      <c r="K1293" s="23" t="str">
        <f>TEXT(J1293,"YYYY")</f>
        <v>2013</v>
      </c>
      <c r="L1293" s="23">
        <v>2</v>
      </c>
      <c r="S1293" s="8" t="s">
        <v>65</v>
      </c>
    </row>
    <row r="1294" spans="1:19">
      <c r="A1294" s="21">
        <v>2</v>
      </c>
      <c r="J1294" s="8" t="s">
        <v>2023</v>
      </c>
      <c r="K1294" s="23" t="str">
        <f>TEXT(J1294,"YYYY")</f>
        <v>2013</v>
      </c>
      <c r="L1294" s="23">
        <v>2</v>
      </c>
    </row>
    <row r="1295" spans="1:19">
      <c r="A1295" s="21">
        <v>2</v>
      </c>
      <c r="J1295" s="8" t="s">
        <v>1471</v>
      </c>
      <c r="K1295" s="23" t="str">
        <f>TEXT(J1295,"YYYY")</f>
        <v>2013</v>
      </c>
      <c r="L1295" s="23">
        <v>2</v>
      </c>
      <c r="S1295" s="8" t="s">
        <v>235</v>
      </c>
    </row>
    <row r="1296" spans="1:19">
      <c r="A1296" s="21">
        <v>2</v>
      </c>
      <c r="J1296" s="8" t="s">
        <v>9216</v>
      </c>
      <c r="K1296" s="23" t="str">
        <f>TEXT(J1296,"YYYY")</f>
        <v>2013</v>
      </c>
      <c r="L1296" s="23">
        <v>2</v>
      </c>
      <c r="S1296" s="8" t="s">
        <v>6783</v>
      </c>
    </row>
    <row r="1297" spans="1:19">
      <c r="A1297" s="21">
        <v>2</v>
      </c>
      <c r="J1297" s="8" t="s">
        <v>9216</v>
      </c>
      <c r="K1297" s="23" t="str">
        <f>TEXT(J1297,"YYYY")</f>
        <v>2013</v>
      </c>
      <c r="L1297" s="23">
        <v>2</v>
      </c>
      <c r="S1297" s="8" t="s">
        <v>65</v>
      </c>
    </row>
    <row r="1298" spans="1:19">
      <c r="A1298" s="21">
        <v>1</v>
      </c>
      <c r="J1298" s="8" t="s">
        <v>10369</v>
      </c>
      <c r="K1298" s="23" t="str">
        <f>TEXT(J1298,"YYYY")</f>
        <v>2013</v>
      </c>
      <c r="L1298" s="23">
        <v>2</v>
      </c>
      <c r="S1298" s="8" t="s">
        <v>405</v>
      </c>
    </row>
    <row r="1299" spans="1:19">
      <c r="A1299" s="21">
        <v>1</v>
      </c>
      <c r="J1299" s="8" t="s">
        <v>10183</v>
      </c>
      <c r="K1299" s="23" t="str">
        <f>TEXT(J1299,"YYYY")</f>
        <v>2013</v>
      </c>
      <c r="L1299" s="23">
        <v>2</v>
      </c>
      <c r="S1299" s="8" t="s">
        <v>3598</v>
      </c>
    </row>
    <row r="1300" spans="1:19">
      <c r="A1300" s="21">
        <v>1</v>
      </c>
      <c r="J1300" s="8" t="s">
        <v>11174</v>
      </c>
      <c r="K1300" s="23" t="str">
        <f>TEXT(J1300,"YYYY")</f>
        <v>2013</v>
      </c>
      <c r="L1300" s="23">
        <v>2</v>
      </c>
      <c r="S1300" s="8" t="s">
        <v>9281</v>
      </c>
    </row>
    <row r="1301" spans="1:19">
      <c r="A1301" s="21">
        <v>2</v>
      </c>
      <c r="J1301" s="8" t="s">
        <v>10155</v>
      </c>
      <c r="K1301" s="23" t="str">
        <f>TEXT(J1301,"YYYY")</f>
        <v>2013</v>
      </c>
      <c r="L1301" s="23">
        <v>2</v>
      </c>
      <c r="S1301" s="8" t="s">
        <v>226</v>
      </c>
    </row>
    <row r="1302" spans="1:19">
      <c r="A1302" s="21">
        <v>2</v>
      </c>
      <c r="J1302" s="8" t="s">
        <v>10438</v>
      </c>
      <c r="K1302" s="23" t="str">
        <f>TEXT(J1302,"YYYY")</f>
        <v>2013</v>
      </c>
      <c r="L1302" s="23">
        <v>2</v>
      </c>
      <c r="S1302" s="8" t="s">
        <v>65</v>
      </c>
    </row>
    <row r="1303" spans="1:19">
      <c r="A1303" s="21">
        <v>1</v>
      </c>
      <c r="J1303" s="8" t="s">
        <v>6443</v>
      </c>
      <c r="K1303" s="23" t="str">
        <f>TEXT(J1303,"YYYY")</f>
        <v>2013</v>
      </c>
      <c r="L1303" s="23">
        <v>2</v>
      </c>
      <c r="S1303" s="8" t="s">
        <v>65</v>
      </c>
    </row>
    <row r="1304" spans="1:19">
      <c r="A1304" s="21">
        <v>1</v>
      </c>
      <c r="J1304" s="8" t="s">
        <v>11336</v>
      </c>
      <c r="K1304" s="23" t="str">
        <f>TEXT(J1304,"YYYY")</f>
        <v>2013</v>
      </c>
      <c r="L1304" s="23">
        <v>2</v>
      </c>
      <c r="S1304" s="8" t="s">
        <v>65</v>
      </c>
    </row>
    <row r="1305" spans="1:19">
      <c r="A1305" s="21">
        <v>2</v>
      </c>
      <c r="J1305" s="8" t="s">
        <v>10038</v>
      </c>
      <c r="K1305" s="23" t="str">
        <f>TEXT(J1305,"YYYY")</f>
        <v>2013</v>
      </c>
      <c r="L1305" s="23">
        <v>2</v>
      </c>
      <c r="S1305" s="8" t="s">
        <v>354</v>
      </c>
    </row>
    <row r="1306" spans="1:19">
      <c r="A1306" s="21">
        <v>1</v>
      </c>
      <c r="J1306" s="8" t="s">
        <v>3217</v>
      </c>
      <c r="K1306" s="23" t="str">
        <f>TEXT(J1306,"YYYY")</f>
        <v>2013</v>
      </c>
      <c r="L1306" s="23">
        <v>2</v>
      </c>
      <c r="S1306" s="8" t="s">
        <v>6735</v>
      </c>
    </row>
    <row r="1307" spans="1:19">
      <c r="A1307" s="21">
        <v>1</v>
      </c>
      <c r="J1307" s="8" t="s">
        <v>6947</v>
      </c>
      <c r="K1307" s="23" t="str">
        <f>TEXT(J1307,"YYYY")</f>
        <v>2013</v>
      </c>
      <c r="L1307" s="23">
        <v>2</v>
      </c>
      <c r="S1307" s="8" t="s">
        <v>417</v>
      </c>
    </row>
    <row r="1308" spans="1:19">
      <c r="A1308" s="21">
        <v>1</v>
      </c>
      <c r="J1308" s="8" t="s">
        <v>6038</v>
      </c>
      <c r="K1308" s="23" t="str">
        <f>TEXT(J1308,"YYYY")</f>
        <v>2013</v>
      </c>
      <c r="L1308" s="23">
        <v>2</v>
      </c>
      <c r="S1308" s="8" t="s">
        <v>92</v>
      </c>
    </row>
    <row r="1309" spans="1:19">
      <c r="A1309" s="21">
        <v>1</v>
      </c>
      <c r="J1309" s="8" t="s">
        <v>1619</v>
      </c>
      <c r="K1309" s="23" t="str">
        <f>TEXT(J1309,"YYYY")</f>
        <v>2013</v>
      </c>
      <c r="L1309" s="23">
        <v>2</v>
      </c>
      <c r="S1309" s="8" t="s">
        <v>65</v>
      </c>
    </row>
    <row r="1310" spans="1:19">
      <c r="A1310" s="21">
        <v>2</v>
      </c>
      <c r="J1310" s="8" t="s">
        <v>2023</v>
      </c>
      <c r="K1310" s="23" t="str">
        <f>TEXT(J1310,"YYYY")</f>
        <v>2013</v>
      </c>
      <c r="L1310" s="23">
        <v>2</v>
      </c>
      <c r="S1310" s="8" t="s">
        <v>65</v>
      </c>
    </row>
    <row r="1311" spans="1:19">
      <c r="A1311" s="21">
        <v>1</v>
      </c>
      <c r="J1311" s="8" t="s">
        <v>2023</v>
      </c>
      <c r="K1311" s="23" t="str">
        <f>TEXT(J1311,"YYYY")</f>
        <v>2013</v>
      </c>
      <c r="L1311" s="23">
        <v>2</v>
      </c>
      <c r="S1311" s="8" t="s">
        <v>65</v>
      </c>
    </row>
    <row r="1312" spans="1:19">
      <c r="A1312" s="21">
        <v>1</v>
      </c>
      <c r="J1312" s="8" t="s">
        <v>3217</v>
      </c>
      <c r="K1312" s="23" t="str">
        <f>TEXT(J1312,"YYYY")</f>
        <v>2013</v>
      </c>
      <c r="L1312" s="23">
        <v>2</v>
      </c>
      <c r="S1312" s="8" t="s">
        <v>3261</v>
      </c>
    </row>
    <row r="1313" spans="1:19">
      <c r="A1313" s="21">
        <v>1</v>
      </c>
      <c r="J1313" s="8" t="s">
        <v>2023</v>
      </c>
      <c r="K1313" s="23" t="str">
        <f>TEXT(J1313,"YYYY")</f>
        <v>2013</v>
      </c>
      <c r="L1313" s="23">
        <v>2</v>
      </c>
      <c r="S1313" s="8" t="s">
        <v>1814</v>
      </c>
    </row>
    <row r="1314" spans="1:19">
      <c r="A1314" s="21">
        <v>1</v>
      </c>
      <c r="J1314" s="8" t="s">
        <v>3943</v>
      </c>
      <c r="K1314" s="23" t="str">
        <f>TEXT(J1314,"YYYY")</f>
        <v>2013</v>
      </c>
      <c r="L1314" s="23">
        <v>2</v>
      </c>
    </row>
    <row r="1315" spans="1:19">
      <c r="A1315" s="21">
        <v>2</v>
      </c>
      <c r="J1315" s="8" t="s">
        <v>2023</v>
      </c>
      <c r="K1315" s="23" t="str">
        <f>TEXT(J1315,"YYYY")</f>
        <v>2013</v>
      </c>
      <c r="L1315" s="23">
        <v>2</v>
      </c>
      <c r="S1315" s="8" t="s">
        <v>92</v>
      </c>
    </row>
    <row r="1316" spans="1:19">
      <c r="A1316" s="21">
        <v>1</v>
      </c>
      <c r="J1316" s="8" t="s">
        <v>2023</v>
      </c>
      <c r="K1316" s="23" t="str">
        <f>TEXT(J1316,"YYYY")</f>
        <v>2013</v>
      </c>
      <c r="L1316" s="23">
        <v>2</v>
      </c>
      <c r="S1316" s="8" t="s">
        <v>405</v>
      </c>
    </row>
    <row r="1317" spans="1:19">
      <c r="A1317" s="21">
        <v>1</v>
      </c>
      <c r="J1317" s="8" t="s">
        <v>1619</v>
      </c>
      <c r="K1317" s="23" t="str">
        <f>TEXT(J1317,"YYYY")</f>
        <v>2013</v>
      </c>
      <c r="L1317" s="23">
        <v>2</v>
      </c>
      <c r="S1317" s="8" t="s">
        <v>65</v>
      </c>
    </row>
    <row r="1318" spans="1:19">
      <c r="A1318" s="21">
        <v>1</v>
      </c>
      <c r="J1318" s="8" t="s">
        <v>2023</v>
      </c>
      <c r="K1318" s="23" t="str">
        <f>TEXT(J1318,"YYYY")</f>
        <v>2013</v>
      </c>
      <c r="L1318" s="23">
        <v>2</v>
      </c>
      <c r="S1318" s="8" t="s">
        <v>65</v>
      </c>
    </row>
    <row r="1319" spans="1:19">
      <c r="A1319" s="21">
        <v>2</v>
      </c>
      <c r="J1319" s="8" t="s">
        <v>2023</v>
      </c>
      <c r="K1319" s="23" t="str">
        <f>TEXT(J1319,"YYYY")</f>
        <v>2013</v>
      </c>
      <c r="L1319" s="23">
        <v>2</v>
      </c>
      <c r="S1319" s="8" t="s">
        <v>235</v>
      </c>
    </row>
    <row r="1320" spans="1:19">
      <c r="A1320" s="21">
        <v>2</v>
      </c>
      <c r="J1320" s="8" t="s">
        <v>4864</v>
      </c>
      <c r="K1320" s="23" t="str">
        <f>TEXT(J1320,"YYYY")</f>
        <v>2013</v>
      </c>
      <c r="L1320" s="23">
        <v>2</v>
      </c>
    </row>
    <row r="1321" spans="1:19">
      <c r="A1321" s="21">
        <v>2</v>
      </c>
      <c r="J1321" s="8" t="s">
        <v>5071</v>
      </c>
      <c r="K1321" s="23" t="str">
        <f>TEXT(J1321,"YYYY")</f>
        <v>2013</v>
      </c>
      <c r="L1321" s="23">
        <v>2</v>
      </c>
    </row>
    <row r="1322" spans="1:19">
      <c r="A1322" s="21">
        <v>2</v>
      </c>
      <c r="J1322" s="8" t="s">
        <v>2023</v>
      </c>
      <c r="K1322" s="23" t="str">
        <f>TEXT(J1322,"YYYY")</f>
        <v>2013</v>
      </c>
      <c r="L1322" s="23">
        <v>2</v>
      </c>
      <c r="S1322" s="8" t="s">
        <v>65</v>
      </c>
    </row>
    <row r="1323" spans="1:19">
      <c r="A1323" s="21">
        <v>2</v>
      </c>
      <c r="J1323" s="8" t="s">
        <v>2023</v>
      </c>
      <c r="K1323" s="23" t="str">
        <f>TEXT(J1323,"YYYY")</f>
        <v>2013</v>
      </c>
      <c r="L1323" s="23">
        <v>2</v>
      </c>
      <c r="S1323" s="8" t="s">
        <v>3523</v>
      </c>
    </row>
    <row r="1324" spans="1:19">
      <c r="A1324" s="21">
        <v>2</v>
      </c>
      <c r="J1324" s="8" t="s">
        <v>2023</v>
      </c>
      <c r="K1324" s="23" t="str">
        <f>TEXT(J1324,"YYYY")</f>
        <v>2013</v>
      </c>
      <c r="L1324" s="23">
        <v>2</v>
      </c>
      <c r="S1324" s="8" t="s">
        <v>10245</v>
      </c>
    </row>
    <row r="1325" spans="1:19">
      <c r="A1325" s="21">
        <v>1</v>
      </c>
      <c r="J1325" s="8" t="s">
        <v>2023</v>
      </c>
      <c r="K1325" s="23" t="str">
        <f>TEXT(J1325,"YYYY")</f>
        <v>2013</v>
      </c>
      <c r="L1325" s="23">
        <v>2</v>
      </c>
      <c r="S1325" s="8" t="s">
        <v>1559</v>
      </c>
    </row>
    <row r="1326" spans="1:19">
      <c r="A1326" s="21">
        <v>2</v>
      </c>
      <c r="J1326" s="8" t="s">
        <v>5694</v>
      </c>
      <c r="K1326" s="23" t="str">
        <f>TEXT(J1326,"YYYY")</f>
        <v>2013</v>
      </c>
      <c r="L1326" s="23">
        <v>2</v>
      </c>
      <c r="S1326" s="8" t="s">
        <v>936</v>
      </c>
    </row>
    <row r="1327" spans="1:19">
      <c r="A1327" s="21">
        <v>2</v>
      </c>
      <c r="J1327" s="8" t="s">
        <v>6038</v>
      </c>
      <c r="K1327" s="23" t="str">
        <f>TEXT(J1327,"YYYY")</f>
        <v>2013</v>
      </c>
      <c r="L1327" s="23">
        <v>2</v>
      </c>
      <c r="S1327" s="8" t="s">
        <v>235</v>
      </c>
    </row>
    <row r="1328" spans="1:19">
      <c r="A1328" s="21">
        <v>1</v>
      </c>
      <c r="J1328" s="8" t="s">
        <v>6139</v>
      </c>
      <c r="K1328" s="23" t="str">
        <f>TEXT(J1328,"YYYY")</f>
        <v>2013</v>
      </c>
      <c r="L1328" s="23">
        <v>2</v>
      </c>
      <c r="S1328" s="8" t="s">
        <v>417</v>
      </c>
    </row>
    <row r="1329" spans="1:19">
      <c r="A1329" s="21">
        <v>1</v>
      </c>
      <c r="J1329" s="8" t="s">
        <v>6139</v>
      </c>
      <c r="K1329" s="23" t="str">
        <f>TEXT(J1329,"YYYY")</f>
        <v>2013</v>
      </c>
      <c r="L1329" s="23">
        <v>2</v>
      </c>
    </row>
    <row r="1330" spans="1:19">
      <c r="A1330" s="21">
        <v>1</v>
      </c>
      <c r="J1330" s="8" t="s">
        <v>3294</v>
      </c>
      <c r="K1330" s="23" t="str">
        <f>TEXT(J1330,"YYYY")</f>
        <v>2013</v>
      </c>
      <c r="L1330" s="23">
        <v>2</v>
      </c>
    </row>
    <row r="1331" spans="1:19">
      <c r="A1331" s="21">
        <v>2</v>
      </c>
      <c r="J1331" s="8" t="s">
        <v>2023</v>
      </c>
      <c r="K1331" s="23" t="str">
        <f>TEXT(J1331,"YYYY")</f>
        <v>2013</v>
      </c>
      <c r="L1331" s="23">
        <v>2</v>
      </c>
      <c r="S1331" s="8" t="s">
        <v>65</v>
      </c>
    </row>
    <row r="1332" spans="1:19">
      <c r="A1332" s="21">
        <v>1</v>
      </c>
      <c r="J1332" s="8" t="s">
        <v>2023</v>
      </c>
      <c r="K1332" s="23" t="str">
        <f>TEXT(J1332,"YYYY")</f>
        <v>2013</v>
      </c>
      <c r="L1332" s="23">
        <v>2</v>
      </c>
      <c r="S1332" s="8" t="s">
        <v>417</v>
      </c>
    </row>
    <row r="1333" spans="1:19">
      <c r="A1333" s="21">
        <v>1</v>
      </c>
      <c r="J1333" s="8" t="s">
        <v>6287</v>
      </c>
      <c r="K1333" s="23" t="str">
        <f>TEXT(J1333,"YYYY")</f>
        <v>2013</v>
      </c>
      <c r="L1333" s="23">
        <v>2</v>
      </c>
      <c r="S1333" s="8" t="s">
        <v>4368</v>
      </c>
    </row>
    <row r="1334" spans="1:19">
      <c r="A1334" s="21">
        <v>2</v>
      </c>
      <c r="J1334" s="8" t="s">
        <v>2023</v>
      </c>
      <c r="K1334" s="23" t="str">
        <f>TEXT(J1334,"YYYY")</f>
        <v>2013</v>
      </c>
      <c r="L1334" s="23">
        <v>2</v>
      </c>
      <c r="S1334" s="8" t="s">
        <v>2052</v>
      </c>
    </row>
    <row r="1335" spans="1:19">
      <c r="A1335" s="21">
        <v>2</v>
      </c>
      <c r="J1335" s="8" t="s">
        <v>6443</v>
      </c>
      <c r="K1335" s="23" t="str">
        <f>TEXT(J1335,"YYYY")</f>
        <v>2013</v>
      </c>
      <c r="L1335" s="23">
        <v>2</v>
      </c>
      <c r="S1335" s="8" t="s">
        <v>354</v>
      </c>
    </row>
    <row r="1336" spans="1:19">
      <c r="A1336" s="21">
        <v>2</v>
      </c>
      <c r="J1336" s="8" t="s">
        <v>2023</v>
      </c>
      <c r="K1336" s="23" t="str">
        <f>TEXT(J1336,"YYYY")</f>
        <v>2013</v>
      </c>
      <c r="L1336" s="23">
        <v>2</v>
      </c>
    </row>
    <row r="1337" spans="1:19">
      <c r="A1337" s="21">
        <v>2</v>
      </c>
      <c r="J1337" s="8" t="s">
        <v>6684</v>
      </c>
      <c r="K1337" s="23" t="str">
        <f>TEXT(J1337,"YYYY")</f>
        <v>2013</v>
      </c>
      <c r="L1337" s="23">
        <v>2</v>
      </c>
      <c r="S1337" s="8" t="s">
        <v>354</v>
      </c>
    </row>
    <row r="1338" spans="1:19">
      <c r="A1338" s="21">
        <v>1</v>
      </c>
      <c r="J1338" s="8" t="s">
        <v>6947</v>
      </c>
      <c r="K1338" s="23" t="str">
        <f>TEXT(J1338,"YYYY")</f>
        <v>2013</v>
      </c>
      <c r="L1338" s="23">
        <v>2</v>
      </c>
      <c r="S1338" s="8" t="s">
        <v>354</v>
      </c>
    </row>
    <row r="1339" spans="1:19">
      <c r="A1339" s="21">
        <v>1</v>
      </c>
      <c r="J1339" s="8" t="s">
        <v>7186</v>
      </c>
      <c r="K1339" s="23" t="str">
        <f>TEXT(J1339,"YYYY")</f>
        <v>2013</v>
      </c>
      <c r="L1339" s="23">
        <v>2</v>
      </c>
      <c r="S1339" s="8" t="s">
        <v>65</v>
      </c>
    </row>
    <row r="1340" spans="1:19">
      <c r="A1340" s="21">
        <v>1</v>
      </c>
      <c r="J1340" s="8" t="s">
        <v>7209</v>
      </c>
      <c r="K1340" s="23" t="str">
        <f>TEXT(J1340,"YYYY")</f>
        <v>2013</v>
      </c>
      <c r="L1340" s="23">
        <v>2</v>
      </c>
      <c r="S1340" s="8" t="s">
        <v>1051</v>
      </c>
    </row>
    <row r="1341" spans="1:19">
      <c r="A1341" s="21">
        <v>2</v>
      </c>
      <c r="J1341" s="8" t="s">
        <v>1619</v>
      </c>
      <c r="K1341" s="23" t="str">
        <f>TEXT(J1341,"YYYY")</f>
        <v>2013</v>
      </c>
      <c r="L1341" s="23">
        <v>2</v>
      </c>
      <c r="S1341" s="8" t="s">
        <v>405</v>
      </c>
    </row>
    <row r="1342" spans="1:19">
      <c r="A1342" s="21">
        <v>2</v>
      </c>
      <c r="J1342" s="8" t="s">
        <v>7347</v>
      </c>
      <c r="K1342" s="23" t="str">
        <f>TEXT(J1342,"YYYY")</f>
        <v>2013</v>
      </c>
      <c r="L1342" s="23">
        <v>2</v>
      </c>
      <c r="S1342" s="8" t="s">
        <v>557</v>
      </c>
    </row>
    <row r="1343" spans="1:19">
      <c r="A1343" s="21">
        <v>1</v>
      </c>
      <c r="J1343" s="8" t="s">
        <v>7401</v>
      </c>
      <c r="K1343" s="23" t="str">
        <f>TEXT(J1343,"YYYY")</f>
        <v>2013</v>
      </c>
      <c r="L1343" s="23">
        <v>2</v>
      </c>
      <c r="S1343" s="8" t="s">
        <v>83</v>
      </c>
    </row>
    <row r="1344" spans="1:19">
      <c r="A1344" s="21">
        <v>2</v>
      </c>
      <c r="J1344" s="8" t="s">
        <v>2023</v>
      </c>
      <c r="K1344" s="23" t="str">
        <f>TEXT(J1344,"YYYY")</f>
        <v>2013</v>
      </c>
      <c r="L1344" s="23">
        <v>2</v>
      </c>
      <c r="S1344" s="8" t="s">
        <v>226</v>
      </c>
    </row>
    <row r="1345" spans="1:19">
      <c r="A1345" s="21">
        <v>1</v>
      </c>
      <c r="J1345" s="8" t="s">
        <v>2023</v>
      </c>
      <c r="K1345" s="23" t="str">
        <f>TEXT(J1345,"YYYY")</f>
        <v>2013</v>
      </c>
      <c r="L1345" s="23">
        <v>2</v>
      </c>
      <c r="S1345" s="8" t="s">
        <v>3449</v>
      </c>
    </row>
    <row r="1346" spans="1:19">
      <c r="A1346" s="21">
        <v>1</v>
      </c>
      <c r="J1346" s="8" t="s">
        <v>3217</v>
      </c>
      <c r="K1346" s="23" t="str">
        <f>TEXT(J1346,"YYYY")</f>
        <v>2013</v>
      </c>
      <c r="L1346" s="23">
        <v>2</v>
      </c>
      <c r="S1346" s="8" t="s">
        <v>405</v>
      </c>
    </row>
    <row r="1347" spans="1:19">
      <c r="A1347" s="21">
        <v>2</v>
      </c>
      <c r="J1347" s="8" t="s">
        <v>3217</v>
      </c>
      <c r="K1347" s="23" t="str">
        <f>TEXT(J1347,"YYYY")</f>
        <v>2013</v>
      </c>
      <c r="L1347" s="23">
        <v>2</v>
      </c>
      <c r="S1347" s="8" t="s">
        <v>235</v>
      </c>
    </row>
    <row r="1348" spans="1:19">
      <c r="A1348" s="21">
        <v>1</v>
      </c>
      <c r="J1348" s="8" t="s">
        <v>2023</v>
      </c>
      <c r="K1348" s="23" t="str">
        <f>TEXT(J1348,"YYYY")</f>
        <v>2013</v>
      </c>
      <c r="L1348" s="23">
        <v>2</v>
      </c>
      <c r="S1348" s="8" t="s">
        <v>105</v>
      </c>
    </row>
    <row r="1349" spans="1:19">
      <c r="A1349" s="21">
        <v>2</v>
      </c>
      <c r="J1349" s="8" t="s">
        <v>2023</v>
      </c>
      <c r="K1349" s="23" t="str">
        <f>TEXT(J1349,"YYYY")</f>
        <v>2013</v>
      </c>
      <c r="L1349" s="23">
        <v>2</v>
      </c>
    </row>
    <row r="1350" spans="1:19">
      <c r="A1350" s="21">
        <v>2</v>
      </c>
      <c r="J1350" s="8" t="s">
        <v>2023</v>
      </c>
      <c r="K1350" s="23" t="str">
        <f>TEXT(J1350,"YYYY")</f>
        <v>2013</v>
      </c>
      <c r="L1350" s="23">
        <v>2</v>
      </c>
      <c r="S1350" s="8" t="s">
        <v>65</v>
      </c>
    </row>
    <row r="1351" spans="1:19">
      <c r="A1351" s="21">
        <v>1</v>
      </c>
      <c r="J1351" s="8" t="s">
        <v>8304</v>
      </c>
      <c r="K1351" s="23" t="str">
        <f>TEXT(J1351,"YYYY")</f>
        <v>2013</v>
      </c>
      <c r="L1351" s="23">
        <v>2</v>
      </c>
      <c r="S1351" s="8" t="s">
        <v>377</v>
      </c>
    </row>
    <row r="1352" spans="1:19">
      <c r="A1352" s="21">
        <v>1</v>
      </c>
      <c r="J1352" s="8" t="s">
        <v>3704</v>
      </c>
      <c r="K1352" s="23" t="str">
        <f>TEXT(J1352,"YYYY")</f>
        <v>2013</v>
      </c>
      <c r="L1352" s="23">
        <v>2</v>
      </c>
      <c r="S1352" s="8" t="s">
        <v>65</v>
      </c>
    </row>
    <row r="1353" spans="1:19">
      <c r="A1353" s="21">
        <v>1</v>
      </c>
      <c r="J1353" s="8" t="s">
        <v>8409</v>
      </c>
      <c r="K1353" s="23" t="str">
        <f>TEXT(J1353,"YYYY")</f>
        <v>2013</v>
      </c>
      <c r="L1353" s="23">
        <v>2</v>
      </c>
    </row>
    <row r="1354" spans="1:19">
      <c r="A1354" s="21">
        <v>2</v>
      </c>
      <c r="J1354" s="8" t="s">
        <v>8409</v>
      </c>
      <c r="K1354" s="23" t="str">
        <f>TEXT(J1354,"YYYY")</f>
        <v>2013</v>
      </c>
      <c r="L1354" s="23">
        <v>2</v>
      </c>
    </row>
    <row r="1355" spans="1:19">
      <c r="A1355" s="21">
        <v>2</v>
      </c>
      <c r="J1355" s="8" t="s">
        <v>8304</v>
      </c>
      <c r="K1355" s="23" t="str">
        <f>TEXT(J1355,"YYYY")</f>
        <v>2013</v>
      </c>
      <c r="L1355" s="23">
        <v>2</v>
      </c>
      <c r="S1355" s="8" t="s">
        <v>65</v>
      </c>
    </row>
    <row r="1356" spans="1:19">
      <c r="A1356" s="21">
        <v>2</v>
      </c>
      <c r="J1356" s="8" t="s">
        <v>7183</v>
      </c>
      <c r="K1356" s="23" t="str">
        <f>TEXT(J1356,"YYYY")</f>
        <v>2013</v>
      </c>
      <c r="L1356" s="23">
        <v>2</v>
      </c>
      <c r="S1356" s="8" t="s">
        <v>7859</v>
      </c>
    </row>
    <row r="1357" spans="1:19">
      <c r="A1357" s="21">
        <v>2</v>
      </c>
      <c r="J1357" s="8" t="s">
        <v>8849</v>
      </c>
      <c r="K1357" s="23" t="str">
        <f>TEXT(J1357,"YYYY")</f>
        <v>2013</v>
      </c>
      <c r="L1357" s="23">
        <v>2</v>
      </c>
    </row>
    <row r="1358" spans="1:19">
      <c r="A1358" s="21">
        <v>1</v>
      </c>
      <c r="J1358" s="8" t="s">
        <v>8877</v>
      </c>
      <c r="K1358" s="23" t="str">
        <f>TEXT(J1358,"YYYY")</f>
        <v>2013</v>
      </c>
      <c r="L1358" s="23">
        <v>2</v>
      </c>
    </row>
    <row r="1359" spans="1:19">
      <c r="A1359" s="21">
        <v>2</v>
      </c>
      <c r="J1359" s="8" t="s">
        <v>9216</v>
      </c>
      <c r="K1359" s="23" t="str">
        <f>TEXT(J1359,"YYYY")</f>
        <v>2013</v>
      </c>
      <c r="L1359" s="23">
        <v>2</v>
      </c>
      <c r="S1359" s="8" t="s">
        <v>377</v>
      </c>
    </row>
    <row r="1360" spans="1:19">
      <c r="A1360" s="21">
        <v>2</v>
      </c>
      <c r="J1360" s="8" t="s">
        <v>4019</v>
      </c>
      <c r="K1360" s="23" t="str">
        <f>TEXT(J1360,"YYYY")</f>
        <v>2013</v>
      </c>
      <c r="L1360" s="23">
        <v>2</v>
      </c>
      <c r="S1360" s="8" t="s">
        <v>65</v>
      </c>
    </row>
    <row r="1361" spans="1:19">
      <c r="A1361" s="21">
        <v>2</v>
      </c>
      <c r="J1361" s="8" t="s">
        <v>7347</v>
      </c>
      <c r="K1361" s="23" t="str">
        <f>TEXT(J1361,"YYYY")</f>
        <v>2013</v>
      </c>
      <c r="L1361" s="23">
        <v>2</v>
      </c>
      <c r="S1361" s="8" t="s">
        <v>405</v>
      </c>
    </row>
    <row r="1362" spans="1:19">
      <c r="A1362" s="21">
        <v>1</v>
      </c>
      <c r="J1362" s="8" t="s">
        <v>9287</v>
      </c>
      <c r="K1362" s="23" t="str">
        <f>TEXT(J1362,"YYYY")</f>
        <v>2013</v>
      </c>
      <c r="L1362" s="23">
        <v>2</v>
      </c>
      <c r="S1362" s="8" t="s">
        <v>11397</v>
      </c>
    </row>
    <row r="1363" spans="1:19">
      <c r="A1363" s="21">
        <v>1</v>
      </c>
      <c r="J1363" s="8" t="s">
        <v>1471</v>
      </c>
      <c r="K1363" s="23" t="str">
        <f>TEXT(J1363,"YYYY")</f>
        <v>2013</v>
      </c>
      <c r="L1363" s="23">
        <v>2</v>
      </c>
      <c r="S1363" s="8" t="s">
        <v>1051</v>
      </c>
    </row>
    <row r="1364" spans="1:19">
      <c r="A1364" s="21">
        <v>2</v>
      </c>
      <c r="J1364" s="8" t="s">
        <v>2023</v>
      </c>
      <c r="K1364" s="23" t="str">
        <f>TEXT(J1364,"YYYY")</f>
        <v>2013</v>
      </c>
      <c r="L1364" s="23">
        <v>2</v>
      </c>
      <c r="S1364" s="8" t="s">
        <v>405</v>
      </c>
    </row>
    <row r="1365" spans="1:19">
      <c r="A1365" s="21">
        <v>2</v>
      </c>
      <c r="J1365" s="8" t="s">
        <v>5694</v>
      </c>
      <c r="K1365" s="23" t="str">
        <f>TEXT(J1365,"YYYY")</f>
        <v>2013</v>
      </c>
      <c r="L1365" s="23">
        <v>2</v>
      </c>
      <c r="S1365" s="8" t="s">
        <v>65</v>
      </c>
    </row>
    <row r="1366" spans="1:19">
      <c r="A1366" s="21">
        <v>2</v>
      </c>
      <c r="J1366" s="8" t="s">
        <v>9892</v>
      </c>
      <c r="K1366" s="23" t="str">
        <f>TEXT(J1366,"YYYY")</f>
        <v>2013</v>
      </c>
      <c r="L1366" s="23">
        <v>2</v>
      </c>
      <c r="S1366" s="8" t="s">
        <v>65</v>
      </c>
    </row>
    <row r="1367" spans="1:19">
      <c r="A1367" s="21">
        <v>2</v>
      </c>
      <c r="J1367" s="8" t="s">
        <v>2023</v>
      </c>
      <c r="K1367" s="23" t="str">
        <f>TEXT(J1367,"YYYY")</f>
        <v>2013</v>
      </c>
      <c r="L1367" s="23">
        <v>2</v>
      </c>
    </row>
    <row r="1368" spans="1:19">
      <c r="A1368" s="21">
        <v>2</v>
      </c>
      <c r="J1368" s="8" t="s">
        <v>9544</v>
      </c>
      <c r="K1368" s="23" t="str">
        <f>TEXT(J1368,"YYYY")</f>
        <v>2013</v>
      </c>
      <c r="L1368" s="23">
        <v>2</v>
      </c>
      <c r="S1368" s="8" t="s">
        <v>65</v>
      </c>
    </row>
    <row r="1369" spans="1:19">
      <c r="A1369" s="21">
        <v>1</v>
      </c>
      <c r="J1369" s="8" t="s">
        <v>4019</v>
      </c>
      <c r="K1369" s="23" t="str">
        <f>TEXT(J1369,"YYYY")</f>
        <v>2013</v>
      </c>
      <c r="L1369" s="23">
        <v>2</v>
      </c>
      <c r="S1369" s="8" t="s">
        <v>105</v>
      </c>
    </row>
    <row r="1370" spans="1:19">
      <c r="A1370" s="21">
        <v>2</v>
      </c>
      <c r="J1370" s="8" t="s">
        <v>10246</v>
      </c>
      <c r="K1370" s="23" t="str">
        <f>TEXT(J1370,"YYYY")</f>
        <v>2013</v>
      </c>
      <c r="L1370" s="23">
        <v>2</v>
      </c>
      <c r="S1370" s="8" t="s">
        <v>65</v>
      </c>
    </row>
    <row r="1371" spans="1:19">
      <c r="A1371" s="21">
        <v>1</v>
      </c>
      <c r="J1371" s="8" t="s">
        <v>10291</v>
      </c>
      <c r="K1371" s="23" t="str">
        <f>TEXT(J1371,"YYYY")</f>
        <v>2013</v>
      </c>
      <c r="L1371" s="23">
        <v>2</v>
      </c>
      <c r="S1371" s="8" t="s">
        <v>65</v>
      </c>
    </row>
    <row r="1372" spans="1:19">
      <c r="A1372" s="21">
        <v>1</v>
      </c>
      <c r="J1372" s="8" t="s">
        <v>10310</v>
      </c>
      <c r="K1372" s="23" t="str">
        <f>TEXT(J1372,"YYYY")</f>
        <v>2013</v>
      </c>
      <c r="L1372" s="23">
        <v>2</v>
      </c>
      <c r="S1372" s="8" t="s">
        <v>3598</v>
      </c>
    </row>
    <row r="1373" spans="1:19">
      <c r="A1373" s="21">
        <v>1</v>
      </c>
      <c r="J1373" s="8" t="s">
        <v>9950</v>
      </c>
      <c r="K1373" s="23" t="str">
        <f>TEXT(J1373,"YYYY")</f>
        <v>2013</v>
      </c>
      <c r="L1373" s="23">
        <v>2</v>
      </c>
      <c r="S1373" s="8" t="s">
        <v>65</v>
      </c>
    </row>
    <row r="1374" spans="1:19">
      <c r="A1374" s="21">
        <v>2</v>
      </c>
      <c r="J1374" s="8" t="s">
        <v>10372</v>
      </c>
      <c r="K1374" s="23" t="str">
        <f>TEXT(J1374,"YYYY")</f>
        <v>2013</v>
      </c>
      <c r="L1374" s="23">
        <v>2</v>
      </c>
      <c r="S1374" s="8" t="s">
        <v>114</v>
      </c>
    </row>
    <row r="1375" spans="1:19">
      <c r="A1375" s="21">
        <v>2</v>
      </c>
      <c r="J1375" s="8" t="s">
        <v>10379</v>
      </c>
      <c r="K1375" s="23" t="str">
        <f>TEXT(J1375,"YYYY")</f>
        <v>2013</v>
      </c>
      <c r="L1375" s="23">
        <v>2</v>
      </c>
      <c r="S1375" s="8" t="s">
        <v>65</v>
      </c>
    </row>
    <row r="1376" spans="1:19">
      <c r="A1376" s="21">
        <v>1</v>
      </c>
      <c r="J1376" s="8" t="s">
        <v>10021</v>
      </c>
      <c r="K1376" s="23" t="str">
        <f>TEXT(J1376,"YYYY")</f>
        <v>2013</v>
      </c>
      <c r="L1376" s="23">
        <v>2</v>
      </c>
      <c r="S1376" s="8" t="s">
        <v>65</v>
      </c>
    </row>
    <row r="1377" spans="1:19">
      <c r="A1377" s="21">
        <v>2</v>
      </c>
      <c r="J1377" s="8" t="s">
        <v>3217</v>
      </c>
      <c r="K1377" s="23" t="str">
        <f>TEXT(J1377,"YYYY")</f>
        <v>2013</v>
      </c>
      <c r="L1377" s="23">
        <v>2</v>
      </c>
      <c r="S1377" s="8" t="s">
        <v>235</v>
      </c>
    </row>
    <row r="1378" spans="1:19">
      <c r="A1378" s="21">
        <v>2</v>
      </c>
      <c r="J1378" s="8" t="s">
        <v>3943</v>
      </c>
      <c r="K1378" s="23" t="str">
        <f>TEXT(J1378,"YYYY")</f>
        <v>2013</v>
      </c>
      <c r="L1378" s="23">
        <v>2</v>
      </c>
      <c r="S1378" s="8" t="s">
        <v>65</v>
      </c>
    </row>
    <row r="1379" spans="1:19">
      <c r="A1379" s="21">
        <v>1</v>
      </c>
      <c r="J1379" s="8" t="s">
        <v>4019</v>
      </c>
      <c r="K1379" s="23" t="str">
        <f>TEXT(J1379,"YYYY")</f>
        <v>2013</v>
      </c>
      <c r="L1379" s="23">
        <v>2</v>
      </c>
      <c r="S1379" s="8" t="s">
        <v>557</v>
      </c>
    </row>
    <row r="1380" spans="1:19">
      <c r="A1380" s="21">
        <v>2</v>
      </c>
      <c r="J1380" s="8" t="s">
        <v>10563</v>
      </c>
      <c r="K1380" s="23" t="str">
        <f>TEXT(J1380,"YYYY")</f>
        <v>2013</v>
      </c>
      <c r="L1380" s="23">
        <v>2</v>
      </c>
      <c r="S1380" s="8" t="s">
        <v>65</v>
      </c>
    </row>
    <row r="1381" spans="1:19">
      <c r="A1381" s="21">
        <v>2</v>
      </c>
      <c r="J1381" s="8" t="s">
        <v>4019</v>
      </c>
      <c r="K1381" s="23" t="str">
        <f>TEXT(J1381,"YYYY")</f>
        <v>2013</v>
      </c>
      <c r="L1381" s="23">
        <v>2</v>
      </c>
      <c r="S1381" s="8" t="s">
        <v>3598</v>
      </c>
    </row>
    <row r="1382" spans="1:19">
      <c r="A1382" s="21">
        <v>2</v>
      </c>
      <c r="J1382" s="8" t="s">
        <v>1262</v>
      </c>
      <c r="K1382" s="23" t="str">
        <f>TEXT(J1382,"YYYY")</f>
        <v>2013</v>
      </c>
      <c r="L1382" s="23">
        <v>2</v>
      </c>
      <c r="S1382" s="8" t="s">
        <v>65</v>
      </c>
    </row>
    <row r="1383" spans="1:19">
      <c r="A1383" s="21">
        <v>2</v>
      </c>
      <c r="J1383" s="8" t="s">
        <v>11225</v>
      </c>
      <c r="K1383" s="23" t="str">
        <f>TEXT(J1383,"YYYY")</f>
        <v>2013</v>
      </c>
      <c r="L1383" s="23">
        <v>2</v>
      </c>
      <c r="S1383" s="8" t="s">
        <v>105</v>
      </c>
    </row>
    <row r="1384" spans="1:19">
      <c r="A1384" s="21">
        <v>2</v>
      </c>
      <c r="J1384" s="8" t="s">
        <v>1619</v>
      </c>
      <c r="K1384" s="23" t="str">
        <f>TEXT(J1384,"YYYY")</f>
        <v>2013</v>
      </c>
      <c r="L1384" s="23">
        <v>2</v>
      </c>
      <c r="S1384" s="8" t="s">
        <v>83</v>
      </c>
    </row>
    <row r="1385" spans="1:19">
      <c r="A1385" s="21">
        <v>1</v>
      </c>
      <c r="J1385" s="8" t="s">
        <v>8835</v>
      </c>
      <c r="K1385" s="23" t="str">
        <f>TEXT(J1385,"YYYY")</f>
        <v>2013</v>
      </c>
      <c r="L1385" s="23">
        <v>2</v>
      </c>
      <c r="S1385" s="8" t="s">
        <v>65</v>
      </c>
    </row>
    <row r="1386" spans="1:19">
      <c r="A1386" s="21">
        <v>2</v>
      </c>
      <c r="J1386" s="8" t="s">
        <v>8849</v>
      </c>
      <c r="K1386" s="23" t="str">
        <f>TEXT(J1386,"YYYY")</f>
        <v>2013</v>
      </c>
      <c r="L1386" s="23">
        <v>2</v>
      </c>
      <c r="S1386" s="8" t="s">
        <v>65</v>
      </c>
    </row>
    <row r="1387" spans="1:19">
      <c r="A1387" s="21">
        <v>2</v>
      </c>
      <c r="J1387" s="8" t="s">
        <v>2023</v>
      </c>
      <c r="K1387" s="23" t="str">
        <f>TEXT(J1387,"YYYY")</f>
        <v>2013</v>
      </c>
      <c r="L1387" s="23">
        <v>2</v>
      </c>
      <c r="S1387" s="8" t="s">
        <v>83</v>
      </c>
    </row>
    <row r="1388" spans="1:19">
      <c r="A1388" s="21">
        <v>2</v>
      </c>
      <c r="J1388" s="8" t="s">
        <v>2023</v>
      </c>
      <c r="K1388" s="23" t="str">
        <f>TEXT(J1388,"YYYY")</f>
        <v>2013</v>
      </c>
      <c r="L1388" s="23">
        <v>2</v>
      </c>
    </row>
    <row r="1389" spans="1:19">
      <c r="A1389" s="21">
        <v>2</v>
      </c>
      <c r="J1389" s="8" t="s">
        <v>11445</v>
      </c>
      <c r="K1389" s="23" t="str">
        <f>TEXT(J1389,"YYYY")</f>
        <v>2013</v>
      </c>
      <c r="L1389" s="23">
        <v>2</v>
      </c>
    </row>
    <row r="1390" spans="1:19">
      <c r="A1390" s="21">
        <v>1</v>
      </c>
      <c r="J1390" s="8" t="s">
        <v>2023</v>
      </c>
      <c r="K1390" s="23" t="str">
        <f>TEXT(J1390,"YYYY")</f>
        <v>2013</v>
      </c>
      <c r="L1390" s="23">
        <v>2</v>
      </c>
      <c r="S1390" s="8" t="s">
        <v>405</v>
      </c>
    </row>
    <row r="1391" spans="1:19">
      <c r="A1391" s="21">
        <v>2</v>
      </c>
      <c r="J1391" s="8" t="s">
        <v>11619</v>
      </c>
      <c r="K1391" s="23" t="str">
        <f>TEXT(J1391,"YYYY")</f>
        <v>2013</v>
      </c>
      <c r="L1391" s="23">
        <v>2</v>
      </c>
    </row>
    <row r="1392" spans="1:19">
      <c r="A1392" s="21">
        <v>2</v>
      </c>
      <c r="J1392" s="8" t="s">
        <v>6947</v>
      </c>
      <c r="K1392" s="23" t="str">
        <f>TEXT(J1392,"YYYY")</f>
        <v>2013</v>
      </c>
      <c r="L1392" s="23">
        <v>2</v>
      </c>
      <c r="S1392" s="8" t="s">
        <v>65</v>
      </c>
    </row>
    <row r="1393" spans="1:19">
      <c r="A1393" s="21">
        <v>2</v>
      </c>
      <c r="J1393" s="8" t="s">
        <v>10290</v>
      </c>
      <c r="K1393" s="23" t="str">
        <f>TEXT(J1393,"YYYY")</f>
        <v>2013</v>
      </c>
      <c r="L1393" s="23">
        <v>2</v>
      </c>
    </row>
    <row r="1394" spans="1:19">
      <c r="A1394" s="21">
        <v>1</v>
      </c>
      <c r="J1394" s="8" t="s">
        <v>2023</v>
      </c>
      <c r="K1394" s="23" t="str">
        <f>TEXT(J1394,"YYYY")</f>
        <v>2013</v>
      </c>
      <c r="L1394" s="23">
        <v>2</v>
      </c>
      <c r="S1394" s="8" t="s">
        <v>1559</v>
      </c>
    </row>
    <row r="1395" spans="1:19">
      <c r="A1395" s="21">
        <v>1</v>
      </c>
      <c r="J1395" s="8" t="s">
        <v>2023</v>
      </c>
      <c r="K1395" s="23" t="str">
        <f>TEXT(J1395,"YYYY")</f>
        <v>2013</v>
      </c>
      <c r="L1395" s="23">
        <v>2</v>
      </c>
      <c r="S1395" s="8" t="s">
        <v>65</v>
      </c>
    </row>
    <row r="1396" spans="1:19">
      <c r="A1396" s="21">
        <v>1</v>
      </c>
      <c r="J1396" s="8" t="s">
        <v>10520</v>
      </c>
      <c r="K1396" s="23" t="str">
        <f>TEXT(J1396,"YYYY")</f>
        <v>2013</v>
      </c>
      <c r="L1396" s="23">
        <v>2</v>
      </c>
      <c r="S1396" s="8" t="s">
        <v>1765</v>
      </c>
    </row>
    <row r="1397" spans="1:19">
      <c r="A1397" s="21">
        <v>1</v>
      </c>
      <c r="J1397" s="8" t="s">
        <v>6287</v>
      </c>
      <c r="K1397" s="23" t="str">
        <f>TEXT(J1397,"YYYY")</f>
        <v>2013</v>
      </c>
      <c r="L1397" s="23">
        <v>2</v>
      </c>
      <c r="S1397" s="8" t="s">
        <v>65</v>
      </c>
    </row>
    <row r="1398" spans="1:19">
      <c r="A1398" s="21">
        <v>2</v>
      </c>
      <c r="J1398" s="8" t="s">
        <v>6287</v>
      </c>
      <c r="K1398" s="23" t="str">
        <f>TEXT(J1398,"YYYY")</f>
        <v>2013</v>
      </c>
      <c r="L1398" s="23">
        <v>2</v>
      </c>
      <c r="S1398" s="8" t="s">
        <v>114</v>
      </c>
    </row>
    <row r="1399" spans="1:19">
      <c r="A1399" s="21">
        <v>1</v>
      </c>
      <c r="J1399" s="8" t="s">
        <v>4019</v>
      </c>
      <c r="K1399" s="23" t="str">
        <f>TEXT(J1399,"YYYY")</f>
        <v>2013</v>
      </c>
      <c r="L1399" s="23">
        <v>2</v>
      </c>
      <c r="S1399" s="8" t="s">
        <v>235</v>
      </c>
    </row>
    <row r="1400" spans="1:19">
      <c r="A1400" s="21">
        <v>2</v>
      </c>
      <c r="J1400" s="8" t="s">
        <v>12295</v>
      </c>
      <c r="K1400" s="23" t="str">
        <f>TEXT(J1400,"YYYY")</f>
        <v>2013</v>
      </c>
      <c r="L1400" s="23">
        <v>2</v>
      </c>
      <c r="S1400" s="8" t="s">
        <v>92</v>
      </c>
    </row>
    <row r="1401" spans="1:19">
      <c r="A1401" s="21">
        <v>1</v>
      </c>
      <c r="J1401" s="8" t="s">
        <v>1619</v>
      </c>
      <c r="K1401" s="23" t="str">
        <f>TEXT(J1401,"YYYY")</f>
        <v>2013</v>
      </c>
      <c r="L1401" s="23">
        <v>2</v>
      </c>
      <c r="S1401" s="8" t="s">
        <v>92</v>
      </c>
    </row>
    <row r="1402" spans="1:19">
      <c r="A1402" s="21">
        <v>1</v>
      </c>
      <c r="J1402" s="22">
        <v>41275</v>
      </c>
      <c r="K1402" s="23" t="str">
        <f>TEXT(J1402,"YYYY")</f>
        <v>2013</v>
      </c>
      <c r="L1402" s="23">
        <v>2</v>
      </c>
    </row>
    <row r="1403" spans="1:19">
      <c r="A1403" s="21">
        <v>2</v>
      </c>
      <c r="J1403" s="8" t="s">
        <v>1471</v>
      </c>
      <c r="K1403" s="23" t="str">
        <f>TEXT(J1403,"YYYY")</f>
        <v>2013</v>
      </c>
      <c r="L1403" s="23">
        <v>2</v>
      </c>
    </row>
    <row r="1404" spans="1:19">
      <c r="A1404" s="21">
        <v>2</v>
      </c>
      <c r="J1404" s="8" t="s">
        <v>2023</v>
      </c>
      <c r="K1404" s="23" t="str">
        <f>TEXT(J1404,"YYYY")</f>
        <v>2013</v>
      </c>
      <c r="L1404" s="23">
        <v>2</v>
      </c>
      <c r="S1404" s="8" t="s">
        <v>4040</v>
      </c>
    </row>
    <row r="1405" spans="1:19">
      <c r="A1405" s="21">
        <v>1</v>
      </c>
      <c r="J1405" s="8" t="s">
        <v>3704</v>
      </c>
      <c r="K1405" s="23" t="str">
        <f>TEXT(J1405,"YYYY")</f>
        <v>2013</v>
      </c>
      <c r="L1405" s="23">
        <v>2</v>
      </c>
      <c r="S1405" s="8" t="s">
        <v>7859</v>
      </c>
    </row>
    <row r="1406" spans="1:19">
      <c r="A1406" s="21">
        <v>2</v>
      </c>
      <c r="J1406" s="8" t="s">
        <v>7140</v>
      </c>
      <c r="K1406" s="23" t="str">
        <f>TEXT(J1406,"YYYY")</f>
        <v>2013</v>
      </c>
      <c r="L1406" s="23">
        <v>2</v>
      </c>
      <c r="S1406" s="8" t="s">
        <v>226</v>
      </c>
    </row>
    <row r="1407" spans="1:19">
      <c r="A1407" s="21">
        <v>2</v>
      </c>
      <c r="J1407" s="8" t="s">
        <v>7209</v>
      </c>
      <c r="K1407" s="23" t="str">
        <f>TEXT(J1407,"YYYY")</f>
        <v>2013</v>
      </c>
      <c r="L1407" s="23">
        <v>2</v>
      </c>
      <c r="S1407" s="8" t="s">
        <v>8408</v>
      </c>
    </row>
    <row r="1408" spans="1:19">
      <c r="A1408" s="21">
        <v>2</v>
      </c>
      <c r="J1408" s="8" t="s">
        <v>8019</v>
      </c>
      <c r="K1408" s="23" t="str">
        <f>TEXT(J1408,"YYYY")</f>
        <v>2013</v>
      </c>
      <c r="L1408" s="23">
        <v>2</v>
      </c>
      <c r="S1408" s="8" t="s">
        <v>405</v>
      </c>
    </row>
    <row r="1409" spans="1:19">
      <c r="A1409" s="21">
        <v>2</v>
      </c>
      <c r="J1409" s="8" t="s">
        <v>3217</v>
      </c>
      <c r="K1409" s="23" t="str">
        <f>TEXT(J1409,"YYYY")</f>
        <v>2013</v>
      </c>
      <c r="L1409" s="23">
        <v>2</v>
      </c>
      <c r="S1409" s="8" t="s">
        <v>354</v>
      </c>
    </row>
    <row r="1410" spans="1:19">
      <c r="A1410" s="21">
        <v>2</v>
      </c>
      <c r="J1410" s="8" t="s">
        <v>6167</v>
      </c>
      <c r="K1410" s="23" t="str">
        <f>TEXT(J1410,"YYYY")</f>
        <v>2013</v>
      </c>
      <c r="L1410" s="23">
        <v>2</v>
      </c>
      <c r="S1410" s="8" t="s">
        <v>65</v>
      </c>
    </row>
    <row r="1411" spans="1:19">
      <c r="A1411" s="21">
        <v>1</v>
      </c>
      <c r="J1411" s="8" t="s">
        <v>8382</v>
      </c>
      <c r="K1411" s="23" t="str">
        <f>TEXT(J1411,"YYYY")</f>
        <v>2013</v>
      </c>
      <c r="L1411" s="23">
        <v>2</v>
      </c>
      <c r="S1411" s="8" t="s">
        <v>6359</v>
      </c>
    </row>
    <row r="1412" spans="1:19">
      <c r="A1412" s="21">
        <v>1</v>
      </c>
      <c r="J1412" s="8" t="s">
        <v>8387</v>
      </c>
      <c r="K1412" s="23" t="str">
        <f>TEXT(J1412,"YYYY")</f>
        <v>2013</v>
      </c>
      <c r="L1412" s="23">
        <v>2</v>
      </c>
      <c r="S1412" s="8" t="s">
        <v>65</v>
      </c>
    </row>
    <row r="1413" spans="1:19">
      <c r="A1413" s="21">
        <v>2</v>
      </c>
      <c r="J1413" s="8" t="s">
        <v>2023</v>
      </c>
      <c r="K1413" s="23" t="str">
        <f>TEXT(J1413,"YYYY")</f>
        <v>2013</v>
      </c>
      <c r="L1413" s="23">
        <v>2</v>
      </c>
      <c r="S1413" s="8" t="s">
        <v>1986</v>
      </c>
    </row>
    <row r="1414" spans="1:19">
      <c r="A1414" s="21">
        <v>2</v>
      </c>
      <c r="J1414" s="8" t="s">
        <v>6732</v>
      </c>
      <c r="K1414" s="23" t="str">
        <f>TEXT(J1414,"YYYY")</f>
        <v>2013</v>
      </c>
      <c r="L1414" s="23">
        <v>2</v>
      </c>
      <c r="S1414" s="8" t="s">
        <v>92</v>
      </c>
    </row>
    <row r="1415" spans="1:19">
      <c r="A1415" s="21">
        <v>2</v>
      </c>
      <c r="J1415" s="8" t="s">
        <v>7401</v>
      </c>
      <c r="K1415" s="23" t="str">
        <f>TEXT(J1415,"YYYY")</f>
        <v>2013</v>
      </c>
      <c r="L1415" s="23">
        <v>2</v>
      </c>
      <c r="S1415" s="8" t="s">
        <v>3598</v>
      </c>
    </row>
    <row r="1416" spans="1:19">
      <c r="A1416" s="21">
        <v>2</v>
      </c>
      <c r="J1416" s="8" t="s">
        <v>2023</v>
      </c>
      <c r="K1416" s="23" t="str">
        <f>TEXT(J1416,"YYYY")</f>
        <v>2013</v>
      </c>
      <c r="L1416" s="23">
        <v>2</v>
      </c>
      <c r="S1416" s="8" t="s">
        <v>65</v>
      </c>
    </row>
    <row r="1417" spans="1:19">
      <c r="A1417" s="21">
        <v>1</v>
      </c>
      <c r="J1417" s="8" t="s">
        <v>6947</v>
      </c>
      <c r="K1417" s="23" t="str">
        <f>TEXT(J1417,"YYYY")</f>
        <v>2013</v>
      </c>
      <c r="L1417" s="23">
        <v>2</v>
      </c>
    </row>
    <row r="1418" spans="1:19">
      <c r="A1418" s="21">
        <v>2</v>
      </c>
      <c r="I1418">
        <f>COUNTA(K1418:K1730)</f>
        <v>313</v>
      </c>
      <c r="J1418" s="30" t="s">
        <v>4600</v>
      </c>
      <c r="K1418" s="31" t="str">
        <f>TEXT(J1418,"YYYY")</f>
        <v>2014</v>
      </c>
      <c r="L1418" s="31">
        <v>1</v>
      </c>
      <c r="S1418" s="8" t="s">
        <v>65</v>
      </c>
    </row>
    <row r="1419" spans="1:19">
      <c r="A1419" s="21">
        <v>2</v>
      </c>
      <c r="I1419">
        <f>COUNTA(L1418:L1572)</f>
        <v>155</v>
      </c>
      <c r="J1419" s="30" t="s">
        <v>4973</v>
      </c>
      <c r="K1419" s="31" t="str">
        <f>TEXT(J1419,"YYYY")</f>
        <v>2014</v>
      </c>
      <c r="L1419" s="31">
        <v>1</v>
      </c>
      <c r="S1419" s="8" t="s">
        <v>65</v>
      </c>
    </row>
    <row r="1420" spans="1:19">
      <c r="A1420" s="21">
        <v>2</v>
      </c>
      <c r="I1420">
        <f>313-155</f>
        <v>158</v>
      </c>
      <c r="J1420" s="30" t="s">
        <v>6579</v>
      </c>
      <c r="K1420" s="31" t="str">
        <f>TEXT(J1420,"YYYY")</f>
        <v>2014</v>
      </c>
      <c r="L1420" s="31">
        <v>1</v>
      </c>
      <c r="S1420" s="8" t="s">
        <v>105</v>
      </c>
    </row>
    <row r="1421" spans="1:19">
      <c r="A1421" s="21">
        <v>2</v>
      </c>
      <c r="J1421" s="30" t="s">
        <v>2008</v>
      </c>
      <c r="K1421" s="31" t="str">
        <f>TEXT(J1421,"YYYY")</f>
        <v>2014</v>
      </c>
      <c r="L1421" s="31">
        <v>1</v>
      </c>
      <c r="S1421" s="8" t="s">
        <v>65</v>
      </c>
    </row>
    <row r="1422" spans="1:19">
      <c r="A1422" s="21">
        <v>2</v>
      </c>
      <c r="J1422" s="30" t="s">
        <v>2008</v>
      </c>
      <c r="K1422" s="31" t="str">
        <f>TEXT(J1422,"YYYY")</f>
        <v>2014</v>
      </c>
      <c r="L1422" s="31">
        <v>1</v>
      </c>
      <c r="S1422" s="8" t="s">
        <v>65</v>
      </c>
    </row>
    <row r="1423" spans="1:19">
      <c r="A1423" s="21">
        <v>2</v>
      </c>
      <c r="J1423" s="30" t="s">
        <v>6886</v>
      </c>
      <c r="K1423" s="31" t="str">
        <f>TEXT(J1423,"YYYY")</f>
        <v>2014</v>
      </c>
      <c r="L1423" s="31">
        <v>1</v>
      </c>
      <c r="S1423" s="8" t="s">
        <v>1051</v>
      </c>
    </row>
    <row r="1424" spans="1:19">
      <c r="A1424" s="21">
        <v>2</v>
      </c>
      <c r="J1424" s="30" t="s">
        <v>6949</v>
      </c>
      <c r="K1424" s="31" t="str">
        <f>TEXT(J1424,"YYYY")</f>
        <v>2014</v>
      </c>
      <c r="L1424" s="31">
        <v>1</v>
      </c>
    </row>
    <row r="1425" spans="1:19">
      <c r="A1425" s="21">
        <v>2</v>
      </c>
      <c r="J1425" s="30" t="s">
        <v>93</v>
      </c>
      <c r="K1425" s="31" t="str">
        <f>TEXT(J1425,"YYYY")</f>
        <v>2014</v>
      </c>
      <c r="L1425" s="31">
        <v>1</v>
      </c>
      <c r="S1425" s="8" t="s">
        <v>65</v>
      </c>
    </row>
    <row r="1426" spans="1:19">
      <c r="A1426" s="21">
        <v>2</v>
      </c>
      <c r="J1426" s="30" t="s">
        <v>7159</v>
      </c>
      <c r="K1426" s="31" t="str">
        <f>TEXT(J1426,"YYYY")</f>
        <v>2014</v>
      </c>
      <c r="L1426" s="31">
        <v>1</v>
      </c>
      <c r="S1426" s="8" t="s">
        <v>526</v>
      </c>
    </row>
    <row r="1427" spans="1:19">
      <c r="A1427" s="21">
        <v>2</v>
      </c>
      <c r="J1427" s="30" t="s">
        <v>8815</v>
      </c>
      <c r="K1427" s="31" t="str">
        <f>TEXT(J1427,"YYYY")</f>
        <v>2014</v>
      </c>
      <c r="L1427" s="31">
        <v>1</v>
      </c>
      <c r="S1427" s="8" t="s">
        <v>105</v>
      </c>
    </row>
    <row r="1428" spans="1:19">
      <c r="A1428" s="21">
        <v>1</v>
      </c>
      <c r="J1428" s="30" t="s">
        <v>5184</v>
      </c>
      <c r="K1428" s="31" t="str">
        <f>TEXT(J1428,"YYYY")</f>
        <v>2014</v>
      </c>
      <c r="L1428" s="31">
        <v>1</v>
      </c>
      <c r="S1428" s="8" t="s">
        <v>5373</v>
      </c>
    </row>
    <row r="1429" spans="1:19">
      <c r="A1429" s="21">
        <v>1</v>
      </c>
      <c r="J1429" s="30" t="s">
        <v>8389</v>
      </c>
      <c r="K1429" s="31" t="str">
        <f>TEXT(J1429,"YYYY")</f>
        <v>2014</v>
      </c>
      <c r="L1429" s="31">
        <v>1</v>
      </c>
      <c r="S1429" s="8" t="s">
        <v>65</v>
      </c>
    </row>
    <row r="1430" spans="1:19">
      <c r="A1430" s="21">
        <v>1</v>
      </c>
      <c r="J1430" s="30" t="s">
        <v>9200</v>
      </c>
      <c r="K1430" s="31" t="str">
        <f>TEXT(J1430,"YYYY")</f>
        <v>2014</v>
      </c>
      <c r="L1430" s="31">
        <v>1</v>
      </c>
      <c r="S1430" s="8" t="s">
        <v>3523</v>
      </c>
    </row>
    <row r="1431" spans="1:19">
      <c r="A1431" s="21">
        <v>1</v>
      </c>
      <c r="J1431" s="30" t="s">
        <v>9412</v>
      </c>
      <c r="K1431" s="31" t="str">
        <f>TEXT(J1431,"YYYY")</f>
        <v>2014</v>
      </c>
      <c r="L1431" s="31">
        <v>1</v>
      </c>
      <c r="S1431" s="8" t="s">
        <v>417</v>
      </c>
    </row>
    <row r="1432" spans="1:19">
      <c r="A1432" s="21">
        <v>1</v>
      </c>
      <c r="J1432" s="30" t="s">
        <v>9441</v>
      </c>
      <c r="K1432" s="31" t="str">
        <f>TEXT(J1432,"YYYY")</f>
        <v>2014</v>
      </c>
      <c r="L1432" s="31">
        <v>1</v>
      </c>
      <c r="S1432" s="8" t="s">
        <v>6209</v>
      </c>
    </row>
    <row r="1433" spans="1:19">
      <c r="A1433" s="21">
        <v>2</v>
      </c>
      <c r="J1433" s="30" t="s">
        <v>3645</v>
      </c>
      <c r="K1433" s="31" t="str">
        <f>TEXT(J1433,"YYYY")</f>
        <v>2014</v>
      </c>
      <c r="L1433" s="31">
        <v>1</v>
      </c>
      <c r="S1433" s="8" t="s">
        <v>92</v>
      </c>
    </row>
    <row r="1434" spans="1:19">
      <c r="A1434" s="21">
        <v>2</v>
      </c>
      <c r="J1434" s="30" t="s">
        <v>7293</v>
      </c>
      <c r="K1434" s="31" t="str">
        <f>TEXT(J1434,"YYYY")</f>
        <v>2014</v>
      </c>
      <c r="L1434" s="31">
        <v>1</v>
      </c>
      <c r="S1434" s="8" t="s">
        <v>65</v>
      </c>
    </row>
    <row r="1435" spans="1:19">
      <c r="A1435" s="21">
        <v>2</v>
      </c>
      <c r="J1435" s="30" t="s">
        <v>11216</v>
      </c>
      <c r="K1435" s="31" t="str">
        <f>TEXT(J1435,"YYYY")</f>
        <v>2014</v>
      </c>
      <c r="L1435" s="31">
        <v>1</v>
      </c>
      <c r="S1435" s="8" t="s">
        <v>65</v>
      </c>
    </row>
    <row r="1436" spans="1:19">
      <c r="A1436" s="21">
        <v>1</v>
      </c>
      <c r="J1436" s="30" t="s">
        <v>7289</v>
      </c>
      <c r="K1436" s="31" t="str">
        <f>TEXT(J1436,"YYYY")</f>
        <v>2014</v>
      </c>
      <c r="L1436" s="31">
        <v>1</v>
      </c>
      <c r="S1436" s="8" t="s">
        <v>6831</v>
      </c>
    </row>
    <row r="1437" spans="1:19">
      <c r="A1437" s="21">
        <v>2</v>
      </c>
      <c r="J1437" s="30" t="s">
        <v>7329</v>
      </c>
      <c r="K1437" s="31" t="str">
        <f>TEXT(J1437,"YYYY")</f>
        <v>2014</v>
      </c>
      <c r="L1437" s="31">
        <v>1</v>
      </c>
      <c r="S1437" s="8" t="s">
        <v>6885</v>
      </c>
    </row>
    <row r="1438" spans="1:19">
      <c r="A1438" s="21">
        <v>2</v>
      </c>
      <c r="J1438" s="30" t="s">
        <v>11205</v>
      </c>
      <c r="K1438" s="31" t="str">
        <f>TEXT(J1438,"YYYY")</f>
        <v>2014</v>
      </c>
      <c r="L1438" s="31">
        <v>1</v>
      </c>
      <c r="S1438" s="8" t="s">
        <v>235</v>
      </c>
    </row>
    <row r="1439" spans="1:19">
      <c r="A1439" s="21">
        <v>1</v>
      </c>
      <c r="J1439" s="30" t="s">
        <v>1933</v>
      </c>
      <c r="K1439" s="31" t="str">
        <f>TEXT(J1439,"YYYY")</f>
        <v>2014</v>
      </c>
      <c r="L1439" s="31">
        <v>1</v>
      </c>
      <c r="S1439" s="8" t="s">
        <v>6976</v>
      </c>
    </row>
    <row r="1440" spans="1:19">
      <c r="A1440" s="21">
        <v>1</v>
      </c>
      <c r="J1440" s="30" t="s">
        <v>11360</v>
      </c>
      <c r="K1440" s="31" t="str">
        <f>TEXT(J1440,"YYYY")</f>
        <v>2014</v>
      </c>
      <c r="L1440" s="31">
        <v>1</v>
      </c>
      <c r="S1440" s="8" t="s">
        <v>226</v>
      </c>
    </row>
    <row r="1441" spans="1:19">
      <c r="A1441" s="21">
        <v>1</v>
      </c>
      <c r="J1441" s="30" t="s">
        <v>10504</v>
      </c>
      <c r="K1441" s="31" t="str">
        <f>TEXT(J1441,"YYYY")</f>
        <v>2014</v>
      </c>
      <c r="L1441" s="31">
        <v>1</v>
      </c>
      <c r="S1441" s="8" t="s">
        <v>859</v>
      </c>
    </row>
    <row r="1442" spans="1:19">
      <c r="A1442" s="21">
        <v>2</v>
      </c>
      <c r="J1442" s="30" t="s">
        <v>7329</v>
      </c>
      <c r="K1442" s="31" t="str">
        <f>TEXT(J1442,"YYYY")</f>
        <v>2014</v>
      </c>
      <c r="L1442" s="31">
        <v>1</v>
      </c>
      <c r="S1442" s="8" t="s">
        <v>377</v>
      </c>
    </row>
    <row r="1443" spans="1:19">
      <c r="A1443" s="21">
        <v>1</v>
      </c>
      <c r="J1443" s="30" t="s">
        <v>9477</v>
      </c>
      <c r="K1443" s="31" t="str">
        <f>TEXT(J1443,"YYYY")</f>
        <v>2014</v>
      </c>
      <c r="L1443" s="31">
        <v>1</v>
      </c>
    </row>
    <row r="1444" spans="1:19">
      <c r="A1444" s="21">
        <v>2</v>
      </c>
      <c r="J1444" s="30" t="s">
        <v>4961</v>
      </c>
      <c r="K1444" s="31" t="str">
        <f>TEXT(J1444,"YYYY")</f>
        <v>2014</v>
      </c>
      <c r="L1444" s="31">
        <v>1</v>
      </c>
      <c r="S1444" s="8" t="s">
        <v>354</v>
      </c>
    </row>
    <row r="1445" spans="1:19">
      <c r="A1445" s="21">
        <v>2</v>
      </c>
      <c r="J1445" s="30" t="s">
        <v>6826</v>
      </c>
      <c r="K1445" s="31" t="str">
        <f>TEXT(J1445,"YYYY")</f>
        <v>2014</v>
      </c>
      <c r="L1445" s="31">
        <v>1</v>
      </c>
      <c r="S1445" s="8" t="s">
        <v>65</v>
      </c>
    </row>
    <row r="1446" spans="1:19">
      <c r="A1446" s="21">
        <v>2</v>
      </c>
      <c r="J1446" s="30" t="s">
        <v>1933</v>
      </c>
      <c r="K1446" s="31" t="str">
        <f>TEXT(J1446,"YYYY")</f>
        <v>2014</v>
      </c>
      <c r="L1446" s="31">
        <v>1</v>
      </c>
      <c r="S1446" s="8" t="s">
        <v>65</v>
      </c>
    </row>
    <row r="1447" spans="1:19">
      <c r="A1447" s="21">
        <v>2</v>
      </c>
      <c r="J1447" s="30" t="s">
        <v>11138</v>
      </c>
      <c r="K1447" s="31" t="str">
        <f>TEXT(J1447,"YYYY")</f>
        <v>2014</v>
      </c>
      <c r="L1447" s="31">
        <v>1</v>
      </c>
      <c r="S1447" s="8" t="s">
        <v>6783</v>
      </c>
    </row>
    <row r="1448" spans="1:19">
      <c r="A1448" s="21">
        <v>1</v>
      </c>
      <c r="J1448" s="30" t="s">
        <v>11905</v>
      </c>
      <c r="K1448" s="31" t="str">
        <f>TEXT(J1448,"YYYY")</f>
        <v>2014</v>
      </c>
      <c r="L1448" s="31">
        <v>1</v>
      </c>
      <c r="S1448" s="8" t="s">
        <v>65</v>
      </c>
    </row>
    <row r="1449" spans="1:19">
      <c r="A1449" s="21">
        <v>2</v>
      </c>
      <c r="J1449" s="30" t="s">
        <v>2008</v>
      </c>
      <c r="K1449" s="31" t="str">
        <f>TEXT(J1449,"YYYY")</f>
        <v>2014</v>
      </c>
      <c r="L1449" s="31">
        <v>1</v>
      </c>
      <c r="S1449" s="8" t="s">
        <v>65</v>
      </c>
    </row>
    <row r="1450" spans="1:19">
      <c r="A1450" s="21">
        <v>2</v>
      </c>
      <c r="J1450" s="30" t="s">
        <v>1657</v>
      </c>
      <c r="K1450" s="31" t="str">
        <f>TEXT(J1450,"YYYY")</f>
        <v>2014</v>
      </c>
      <c r="L1450" s="31">
        <v>1</v>
      </c>
      <c r="S1450" s="8" t="s">
        <v>114</v>
      </c>
    </row>
    <row r="1451" spans="1:19">
      <c r="A1451" s="21">
        <v>2</v>
      </c>
      <c r="J1451" s="30" t="s">
        <v>9539</v>
      </c>
      <c r="K1451" s="31" t="str">
        <f>TEXT(J1451,"YYYY")</f>
        <v>2014</v>
      </c>
      <c r="L1451" s="31">
        <v>1</v>
      </c>
      <c r="S1451" s="8" t="s">
        <v>92</v>
      </c>
    </row>
    <row r="1452" spans="1:19">
      <c r="A1452" s="21">
        <v>2</v>
      </c>
      <c r="J1452" s="30" t="s">
        <v>93</v>
      </c>
      <c r="K1452" s="31" t="str">
        <f>TEXT(J1452,"YYYY")</f>
        <v>2014</v>
      </c>
      <c r="L1452" s="31">
        <v>1</v>
      </c>
      <c r="S1452" s="8" t="s">
        <v>3755</v>
      </c>
    </row>
    <row r="1453" spans="1:19">
      <c r="A1453" s="21">
        <v>2</v>
      </c>
      <c r="J1453" s="30" t="s">
        <v>348</v>
      </c>
      <c r="K1453" s="31" t="str">
        <f>TEXT(J1453,"YYYY")</f>
        <v>2014</v>
      </c>
      <c r="L1453" s="31">
        <v>1</v>
      </c>
      <c r="S1453" s="8" t="s">
        <v>354</v>
      </c>
    </row>
    <row r="1454" spans="1:19">
      <c r="A1454" s="21">
        <v>2</v>
      </c>
      <c r="J1454" s="30" t="s">
        <v>815</v>
      </c>
      <c r="K1454" s="31" t="str">
        <f>TEXT(J1454,"YYYY")</f>
        <v>2014</v>
      </c>
      <c r="L1454" s="31">
        <v>1</v>
      </c>
      <c r="S1454" s="8" t="s">
        <v>226</v>
      </c>
    </row>
    <row r="1455" spans="1:19">
      <c r="A1455" s="21">
        <v>2</v>
      </c>
      <c r="J1455" s="30" t="s">
        <v>1712</v>
      </c>
      <c r="K1455" s="31" t="str">
        <f>TEXT(J1455,"YYYY")</f>
        <v>2014</v>
      </c>
      <c r="L1455" s="31">
        <v>1</v>
      </c>
      <c r="S1455" s="8" t="s">
        <v>1986</v>
      </c>
    </row>
    <row r="1456" spans="1:19">
      <c r="A1456" s="21">
        <v>1</v>
      </c>
      <c r="J1456" s="30" t="s">
        <v>1657</v>
      </c>
      <c r="K1456" s="31" t="str">
        <f>TEXT(J1456,"YYYY")</f>
        <v>2014</v>
      </c>
      <c r="L1456" s="31">
        <v>1</v>
      </c>
      <c r="S1456" s="8" t="s">
        <v>114</v>
      </c>
    </row>
    <row r="1457" spans="1:19">
      <c r="A1457" s="21">
        <v>2</v>
      </c>
      <c r="J1457" s="30" t="s">
        <v>2382</v>
      </c>
      <c r="K1457" s="31" t="str">
        <f>TEXT(J1457,"YYYY")</f>
        <v>2014</v>
      </c>
      <c r="L1457" s="31">
        <v>1</v>
      </c>
      <c r="S1457" s="8" t="s">
        <v>65</v>
      </c>
    </row>
    <row r="1458" spans="1:19">
      <c r="A1458" s="21">
        <v>1</v>
      </c>
      <c r="J1458" s="30" t="s">
        <v>1657</v>
      </c>
      <c r="K1458" s="31" t="str">
        <f>TEXT(J1458,"YYYY")</f>
        <v>2014</v>
      </c>
      <c r="L1458" s="31">
        <v>1</v>
      </c>
      <c r="S1458" s="8" t="s">
        <v>377</v>
      </c>
    </row>
    <row r="1459" spans="1:19">
      <c r="A1459" s="21">
        <v>1</v>
      </c>
      <c r="J1459" s="30" t="s">
        <v>1933</v>
      </c>
      <c r="K1459" s="31" t="str">
        <f>TEXT(J1459,"YYYY")</f>
        <v>2014</v>
      </c>
      <c r="L1459" s="31">
        <v>1</v>
      </c>
      <c r="S1459" s="8" t="s">
        <v>65</v>
      </c>
    </row>
    <row r="1460" spans="1:19">
      <c r="A1460" s="21">
        <v>1</v>
      </c>
      <c r="J1460" s="30" t="s">
        <v>2008</v>
      </c>
      <c r="K1460" s="31" t="str">
        <f>TEXT(J1460,"YYYY")</f>
        <v>2014</v>
      </c>
      <c r="L1460" s="31">
        <v>1</v>
      </c>
      <c r="S1460" s="8" t="s">
        <v>6783</v>
      </c>
    </row>
    <row r="1461" spans="1:19">
      <c r="A1461" s="21">
        <v>1</v>
      </c>
      <c r="J1461" s="30" t="s">
        <v>3187</v>
      </c>
      <c r="K1461" s="31" t="str">
        <f>TEXT(J1461,"YYYY")</f>
        <v>2014</v>
      </c>
      <c r="L1461" s="31">
        <v>1</v>
      </c>
      <c r="S1461" s="8" t="s">
        <v>6991</v>
      </c>
    </row>
    <row r="1462" spans="1:19">
      <c r="A1462" s="21">
        <v>2</v>
      </c>
      <c r="J1462" s="30" t="s">
        <v>1755</v>
      </c>
      <c r="K1462" s="31" t="str">
        <f>TEXT(J1462,"YYYY")</f>
        <v>2014</v>
      </c>
      <c r="L1462" s="31">
        <v>1</v>
      </c>
      <c r="S1462" s="8" t="s">
        <v>65</v>
      </c>
    </row>
    <row r="1463" spans="1:19">
      <c r="A1463" s="21">
        <v>1</v>
      </c>
      <c r="J1463" s="30" t="s">
        <v>2008</v>
      </c>
      <c r="K1463" s="31" t="str">
        <f>TEXT(J1463,"YYYY")</f>
        <v>2014</v>
      </c>
      <c r="L1463" s="31">
        <v>1</v>
      </c>
      <c r="S1463" s="8" t="s">
        <v>557</v>
      </c>
    </row>
    <row r="1464" spans="1:19">
      <c r="A1464" s="21">
        <v>2</v>
      </c>
      <c r="J1464" s="30" t="s">
        <v>3746</v>
      </c>
      <c r="K1464" s="31" t="str">
        <f>TEXT(J1464,"YYYY")</f>
        <v>2014</v>
      </c>
      <c r="L1464" s="31">
        <v>1</v>
      </c>
    </row>
    <row r="1465" spans="1:19">
      <c r="A1465" s="21">
        <v>1</v>
      </c>
      <c r="J1465" s="30" t="s">
        <v>1259</v>
      </c>
      <c r="K1465" s="31" t="str">
        <f>TEXT(J1465,"YYYY")</f>
        <v>2014</v>
      </c>
      <c r="L1465" s="31">
        <v>1</v>
      </c>
    </row>
    <row r="1466" spans="1:19">
      <c r="A1466" s="21">
        <v>2</v>
      </c>
      <c r="J1466" s="30" t="s">
        <v>2008</v>
      </c>
      <c r="K1466" s="31" t="str">
        <f>TEXT(J1466,"YYYY")</f>
        <v>2014</v>
      </c>
      <c r="L1466" s="31">
        <v>1</v>
      </c>
    </row>
    <row r="1467" spans="1:19">
      <c r="A1467" s="21">
        <v>1</v>
      </c>
      <c r="J1467" s="30" t="s">
        <v>4094</v>
      </c>
      <c r="K1467" s="31" t="str">
        <f>TEXT(J1467,"YYYY")</f>
        <v>2014</v>
      </c>
      <c r="L1467" s="31">
        <v>1</v>
      </c>
    </row>
    <row r="1468" spans="1:19">
      <c r="A1468" s="21">
        <v>2</v>
      </c>
      <c r="J1468" s="30" t="s">
        <v>4198</v>
      </c>
      <c r="K1468" s="31" t="str">
        <f>TEXT(J1468,"YYYY")</f>
        <v>2014</v>
      </c>
      <c r="L1468" s="31">
        <v>1</v>
      </c>
    </row>
    <row r="1469" spans="1:19">
      <c r="A1469" s="21">
        <v>2</v>
      </c>
      <c r="J1469" s="30" t="s">
        <v>4198</v>
      </c>
      <c r="K1469" s="31" t="str">
        <f>TEXT(J1469,"YYYY")</f>
        <v>2014</v>
      </c>
      <c r="L1469" s="31">
        <v>1</v>
      </c>
      <c r="S1469" s="8" t="s">
        <v>5191</v>
      </c>
    </row>
    <row r="1470" spans="1:19">
      <c r="A1470" s="21">
        <v>2</v>
      </c>
      <c r="J1470" s="30" t="s">
        <v>4583</v>
      </c>
      <c r="K1470" s="31" t="str">
        <f>TEXT(J1470,"YYYY")</f>
        <v>2014</v>
      </c>
      <c r="L1470" s="31">
        <v>1</v>
      </c>
      <c r="S1470" s="8" t="s">
        <v>417</v>
      </c>
    </row>
    <row r="1471" spans="1:19">
      <c r="A1471" s="21">
        <v>2</v>
      </c>
      <c r="J1471" s="30" t="s">
        <v>4600</v>
      </c>
      <c r="K1471" s="31" t="str">
        <f>TEXT(J1471,"YYYY")</f>
        <v>2014</v>
      </c>
      <c r="L1471" s="31">
        <v>1</v>
      </c>
    </row>
    <row r="1472" spans="1:19">
      <c r="A1472" s="21">
        <v>2</v>
      </c>
      <c r="J1472" s="30" t="s">
        <v>5000</v>
      </c>
      <c r="K1472" s="31" t="str">
        <f>TEXT(J1472,"YYYY")</f>
        <v>2014</v>
      </c>
      <c r="L1472" s="31">
        <v>1</v>
      </c>
      <c r="S1472" s="8" t="s">
        <v>226</v>
      </c>
    </row>
    <row r="1473" spans="1:19">
      <c r="A1473" s="21">
        <v>1</v>
      </c>
      <c r="J1473" s="30" t="s">
        <v>4961</v>
      </c>
      <c r="K1473" s="31" t="str">
        <f>TEXT(J1473,"YYYY")</f>
        <v>2014</v>
      </c>
      <c r="L1473" s="31">
        <v>1</v>
      </c>
      <c r="S1473" s="8" t="s">
        <v>65</v>
      </c>
    </row>
    <row r="1474" spans="1:19">
      <c r="A1474" s="21">
        <v>2</v>
      </c>
      <c r="J1474" s="30" t="s">
        <v>5326</v>
      </c>
      <c r="K1474" s="31" t="str">
        <f>TEXT(J1474,"YYYY")</f>
        <v>2014</v>
      </c>
      <c r="L1474" s="31">
        <v>1</v>
      </c>
      <c r="S1474" s="8" t="s">
        <v>11137</v>
      </c>
    </row>
    <row r="1475" spans="1:19">
      <c r="A1475" s="21">
        <v>2</v>
      </c>
      <c r="J1475" s="30" t="s">
        <v>6321</v>
      </c>
      <c r="K1475" s="31" t="str">
        <f>TEXT(J1475,"YYYY")</f>
        <v>2014</v>
      </c>
      <c r="L1475" s="31">
        <v>1</v>
      </c>
      <c r="S1475" s="8" t="s">
        <v>65</v>
      </c>
    </row>
    <row r="1476" spans="1:19">
      <c r="A1476" s="21">
        <v>2</v>
      </c>
      <c r="J1476" s="30" t="s">
        <v>2008</v>
      </c>
      <c r="K1476" s="31" t="str">
        <f>TEXT(J1476,"YYYY")</f>
        <v>2014</v>
      </c>
      <c r="L1476" s="31">
        <v>1</v>
      </c>
      <c r="S1476" s="8" t="s">
        <v>114</v>
      </c>
    </row>
    <row r="1477" spans="1:19">
      <c r="A1477" s="21">
        <v>2</v>
      </c>
      <c r="J1477" s="30" t="s">
        <v>93</v>
      </c>
      <c r="K1477" s="31" t="str">
        <f>TEXT(J1477,"YYYY")</f>
        <v>2014</v>
      </c>
      <c r="L1477" s="31">
        <v>1</v>
      </c>
      <c r="S1477" s="8" t="s">
        <v>427</v>
      </c>
    </row>
    <row r="1478" spans="1:19">
      <c r="A1478" s="21">
        <v>1</v>
      </c>
      <c r="J1478" s="30" t="s">
        <v>3187</v>
      </c>
      <c r="K1478" s="31" t="str">
        <f>TEXT(J1478,"YYYY")</f>
        <v>2014</v>
      </c>
      <c r="L1478" s="31">
        <v>1</v>
      </c>
      <c r="S1478" s="8" t="s">
        <v>65</v>
      </c>
    </row>
    <row r="1479" spans="1:19">
      <c r="A1479" s="21">
        <v>1</v>
      </c>
      <c r="J1479" s="30" t="s">
        <v>4523</v>
      </c>
      <c r="K1479" s="31" t="str">
        <f>TEXT(J1479,"YYYY")</f>
        <v>2014</v>
      </c>
      <c r="L1479" s="31">
        <v>1</v>
      </c>
    </row>
    <row r="1480" spans="1:19">
      <c r="A1480" s="21">
        <v>1</v>
      </c>
      <c r="J1480" s="30" t="s">
        <v>6645</v>
      </c>
      <c r="K1480" s="31" t="str">
        <f>TEXT(J1480,"YYYY")</f>
        <v>2014</v>
      </c>
      <c r="L1480" s="31">
        <v>1</v>
      </c>
      <c r="S1480" s="8" t="s">
        <v>92</v>
      </c>
    </row>
    <row r="1481" spans="1:19">
      <c r="A1481" s="21">
        <v>2</v>
      </c>
      <c r="J1481" s="30" t="s">
        <v>6645</v>
      </c>
      <c r="K1481" s="31" t="str">
        <f>TEXT(J1481,"YYYY")</f>
        <v>2014</v>
      </c>
      <c r="L1481" s="31">
        <v>1</v>
      </c>
      <c r="S1481" s="8" t="s">
        <v>114</v>
      </c>
    </row>
    <row r="1482" spans="1:19">
      <c r="A1482" s="21">
        <v>1</v>
      </c>
      <c r="J1482" s="30" t="s">
        <v>6826</v>
      </c>
      <c r="K1482" s="31" t="str">
        <f>TEXT(J1482,"YYYY")</f>
        <v>2014</v>
      </c>
      <c r="L1482" s="31">
        <v>1</v>
      </c>
    </row>
    <row r="1483" spans="1:19">
      <c r="A1483" s="21">
        <v>1</v>
      </c>
      <c r="J1483" s="30" t="s">
        <v>6850</v>
      </c>
      <c r="K1483" s="31" t="str">
        <f>TEXT(J1483,"YYYY")</f>
        <v>2014</v>
      </c>
      <c r="L1483" s="31">
        <v>1</v>
      </c>
      <c r="S1483" s="8" t="s">
        <v>65</v>
      </c>
    </row>
    <row r="1484" spans="1:19">
      <c r="A1484" s="21">
        <v>2</v>
      </c>
      <c r="J1484" s="30" t="s">
        <v>6915</v>
      </c>
      <c r="K1484" s="31" t="str">
        <f>TEXT(J1484,"YYYY")</f>
        <v>2014</v>
      </c>
      <c r="L1484" s="31">
        <v>1</v>
      </c>
      <c r="S1484" s="8" t="s">
        <v>936</v>
      </c>
    </row>
    <row r="1485" spans="1:19">
      <c r="A1485" s="21">
        <v>1</v>
      </c>
      <c r="J1485" s="30" t="s">
        <v>6915</v>
      </c>
      <c r="K1485" s="31" t="str">
        <f>TEXT(J1485,"YYYY")</f>
        <v>2014</v>
      </c>
      <c r="L1485" s="31">
        <v>1</v>
      </c>
    </row>
    <row r="1486" spans="1:19">
      <c r="A1486" s="21">
        <v>2</v>
      </c>
      <c r="J1486" s="30" t="s">
        <v>6915</v>
      </c>
      <c r="K1486" s="31" t="str">
        <f>TEXT(J1486,"YYYY")</f>
        <v>2014</v>
      </c>
      <c r="L1486" s="31">
        <v>1</v>
      </c>
      <c r="S1486" s="8" t="s">
        <v>354</v>
      </c>
    </row>
    <row r="1487" spans="1:19">
      <c r="A1487" s="21">
        <v>1</v>
      </c>
      <c r="J1487" s="30" t="s">
        <v>1657</v>
      </c>
      <c r="K1487" s="31" t="str">
        <f>TEXT(J1487,"YYYY")</f>
        <v>2014</v>
      </c>
      <c r="L1487" s="31">
        <v>1</v>
      </c>
      <c r="S1487" s="8" t="s">
        <v>92</v>
      </c>
    </row>
    <row r="1488" spans="1:19">
      <c r="A1488" s="21">
        <v>1</v>
      </c>
      <c r="J1488" s="30" t="s">
        <v>7131</v>
      </c>
      <c r="K1488" s="31" t="str">
        <f>TEXT(J1488,"YYYY")</f>
        <v>2014</v>
      </c>
      <c r="L1488" s="31">
        <v>1</v>
      </c>
      <c r="S1488" s="8" t="s">
        <v>65</v>
      </c>
    </row>
    <row r="1489" spans="1:19">
      <c r="A1489" s="21">
        <v>1</v>
      </c>
      <c r="J1489" s="30" t="s">
        <v>7135</v>
      </c>
      <c r="K1489" s="31" t="str">
        <f>TEXT(J1489,"YYYY")</f>
        <v>2014</v>
      </c>
      <c r="L1489" s="31">
        <v>1</v>
      </c>
      <c r="S1489" s="8" t="s">
        <v>65</v>
      </c>
    </row>
    <row r="1490" spans="1:19">
      <c r="A1490" s="21">
        <v>1</v>
      </c>
      <c r="J1490" s="30" t="s">
        <v>7137</v>
      </c>
      <c r="K1490" s="31" t="str">
        <f>TEXT(J1490,"YYYY")</f>
        <v>2014</v>
      </c>
      <c r="L1490" s="31">
        <v>1</v>
      </c>
      <c r="S1490" s="8" t="s">
        <v>377</v>
      </c>
    </row>
    <row r="1491" spans="1:19">
      <c r="A1491" s="21">
        <v>2</v>
      </c>
      <c r="J1491" s="30" t="s">
        <v>93</v>
      </c>
      <c r="K1491" s="31" t="str">
        <f>TEXT(J1491,"YYYY")</f>
        <v>2014</v>
      </c>
      <c r="L1491" s="31">
        <v>1</v>
      </c>
      <c r="S1491" s="8" t="s">
        <v>65</v>
      </c>
    </row>
    <row r="1492" spans="1:19">
      <c r="A1492" s="21">
        <v>2</v>
      </c>
      <c r="J1492" s="30" t="s">
        <v>2008</v>
      </c>
      <c r="K1492" s="31" t="str">
        <f>TEXT(J1492,"YYYY")</f>
        <v>2014</v>
      </c>
      <c r="L1492" s="31">
        <v>1</v>
      </c>
      <c r="S1492" s="8" t="s">
        <v>114</v>
      </c>
    </row>
    <row r="1493" spans="1:19">
      <c r="A1493" s="21">
        <v>1</v>
      </c>
      <c r="J1493" s="30" t="s">
        <v>7200</v>
      </c>
      <c r="K1493" s="31" t="str">
        <f>TEXT(J1493,"YYYY")</f>
        <v>2014</v>
      </c>
      <c r="L1493" s="31">
        <v>1</v>
      </c>
    </row>
    <row r="1494" spans="1:19">
      <c r="A1494" s="21">
        <v>1</v>
      </c>
      <c r="J1494" s="30" t="s">
        <v>7212</v>
      </c>
      <c r="K1494" s="31" t="str">
        <f>TEXT(J1494,"YYYY")</f>
        <v>2014</v>
      </c>
      <c r="L1494" s="31">
        <v>1</v>
      </c>
      <c r="S1494" s="8" t="s">
        <v>105</v>
      </c>
    </row>
    <row r="1495" spans="1:19">
      <c r="A1495" s="21">
        <v>2</v>
      </c>
      <c r="J1495" s="30" t="s">
        <v>7221</v>
      </c>
      <c r="K1495" s="31" t="str">
        <f>TEXT(J1495,"YYYY")</f>
        <v>2014</v>
      </c>
      <c r="L1495" s="31">
        <v>1</v>
      </c>
      <c r="S1495" s="8" t="s">
        <v>65</v>
      </c>
    </row>
    <row r="1496" spans="1:19">
      <c r="A1496" s="21">
        <v>2</v>
      </c>
      <c r="J1496" s="30" t="s">
        <v>7130</v>
      </c>
      <c r="K1496" s="31" t="str">
        <f>TEXT(J1496,"YYYY")</f>
        <v>2014</v>
      </c>
      <c r="L1496" s="31">
        <v>1</v>
      </c>
      <c r="S1496" s="8" t="s">
        <v>105</v>
      </c>
    </row>
    <row r="1497" spans="1:19">
      <c r="A1497" s="21">
        <v>1</v>
      </c>
      <c r="J1497" s="30" t="s">
        <v>7244</v>
      </c>
      <c r="K1497" s="31" t="str">
        <f>TEXT(J1497,"YYYY")</f>
        <v>2014</v>
      </c>
      <c r="L1497" s="31">
        <v>1</v>
      </c>
      <c r="S1497" s="8" t="s">
        <v>747</v>
      </c>
    </row>
    <row r="1498" spans="1:19">
      <c r="A1498" s="21">
        <v>2</v>
      </c>
      <c r="J1498" s="30" t="s">
        <v>7135</v>
      </c>
      <c r="K1498" s="31" t="str">
        <f>TEXT(J1498,"YYYY")</f>
        <v>2014</v>
      </c>
      <c r="L1498" s="31">
        <v>1</v>
      </c>
      <c r="S1498" s="8" t="s">
        <v>65</v>
      </c>
    </row>
    <row r="1499" spans="1:19">
      <c r="A1499" s="21">
        <v>1</v>
      </c>
      <c r="J1499" s="30" t="s">
        <v>5374</v>
      </c>
      <c r="K1499" s="31" t="str">
        <f>TEXT(J1499,"YYYY")</f>
        <v>2014</v>
      </c>
      <c r="L1499" s="31">
        <v>1</v>
      </c>
      <c r="S1499" s="8" t="s">
        <v>65</v>
      </c>
    </row>
    <row r="1500" spans="1:19">
      <c r="A1500" s="21">
        <v>2</v>
      </c>
      <c r="J1500" s="30" t="s">
        <v>7337</v>
      </c>
      <c r="K1500" s="31" t="str">
        <f>TEXT(J1500,"YYYY")</f>
        <v>2014</v>
      </c>
      <c r="L1500" s="31">
        <v>1</v>
      </c>
    </row>
    <row r="1501" spans="1:19">
      <c r="A1501" s="21">
        <v>2</v>
      </c>
      <c r="J1501" s="30" t="s">
        <v>1712</v>
      </c>
      <c r="K1501" s="31" t="str">
        <f>TEXT(J1501,"YYYY")</f>
        <v>2014</v>
      </c>
      <c r="L1501" s="31">
        <v>1</v>
      </c>
      <c r="S1501" s="8" t="s">
        <v>2440</v>
      </c>
    </row>
    <row r="1502" spans="1:19">
      <c r="A1502" s="21">
        <v>2</v>
      </c>
      <c r="J1502" s="30" t="s">
        <v>1712</v>
      </c>
      <c r="K1502" s="31" t="str">
        <f>TEXT(J1502,"YYYY")</f>
        <v>2014</v>
      </c>
      <c r="L1502" s="31">
        <v>1</v>
      </c>
      <c r="S1502" s="8" t="s">
        <v>105</v>
      </c>
    </row>
    <row r="1503" spans="1:19">
      <c r="A1503" s="21">
        <v>2</v>
      </c>
      <c r="J1503" s="30" t="s">
        <v>1933</v>
      </c>
      <c r="K1503" s="31" t="str">
        <f>TEXT(J1503,"YYYY")</f>
        <v>2014</v>
      </c>
      <c r="L1503" s="31">
        <v>1</v>
      </c>
    </row>
    <row r="1504" spans="1:19">
      <c r="A1504" s="21">
        <v>1</v>
      </c>
      <c r="J1504" s="30" t="s">
        <v>806</v>
      </c>
      <c r="K1504" s="31" t="str">
        <f>TEXT(J1504,"YYYY")</f>
        <v>2014</v>
      </c>
      <c r="L1504" s="31">
        <v>1</v>
      </c>
      <c r="S1504" s="8" t="s">
        <v>311</v>
      </c>
    </row>
    <row r="1505" spans="1:19">
      <c r="A1505" s="21">
        <v>2</v>
      </c>
      <c r="J1505" s="30" t="s">
        <v>1259</v>
      </c>
      <c r="K1505" s="31" t="str">
        <f>TEXT(J1505,"YYYY")</f>
        <v>2014</v>
      </c>
      <c r="L1505" s="31">
        <v>1</v>
      </c>
      <c r="S1505" s="8" t="s">
        <v>65</v>
      </c>
    </row>
    <row r="1506" spans="1:19">
      <c r="A1506" s="21">
        <v>1</v>
      </c>
      <c r="J1506" s="30" t="s">
        <v>2008</v>
      </c>
      <c r="K1506" s="31" t="str">
        <f>TEXT(J1506,"YYYY")</f>
        <v>2014</v>
      </c>
      <c r="L1506" s="31">
        <v>1</v>
      </c>
      <c r="S1506" s="8" t="s">
        <v>65</v>
      </c>
    </row>
    <row r="1507" spans="1:19">
      <c r="A1507" s="21">
        <v>2</v>
      </c>
      <c r="J1507" s="30" t="s">
        <v>2008</v>
      </c>
      <c r="K1507" s="31" t="str">
        <f>TEXT(J1507,"YYYY")</f>
        <v>2014</v>
      </c>
      <c r="L1507" s="31">
        <v>1</v>
      </c>
      <c r="S1507" s="8" t="s">
        <v>114</v>
      </c>
    </row>
    <row r="1508" spans="1:19">
      <c r="A1508" s="21">
        <v>2</v>
      </c>
      <c r="J1508" s="30" t="s">
        <v>8045</v>
      </c>
      <c r="K1508" s="31" t="str">
        <f>TEXT(J1508,"YYYY")</f>
        <v>2014</v>
      </c>
      <c r="L1508" s="31">
        <v>1</v>
      </c>
    </row>
    <row r="1509" spans="1:19">
      <c r="A1509" s="21">
        <v>2</v>
      </c>
      <c r="J1509" s="30" t="s">
        <v>8389</v>
      </c>
      <c r="K1509" s="31" t="str">
        <f>TEXT(J1509,"YYYY")</f>
        <v>2014</v>
      </c>
      <c r="L1509" s="31">
        <v>1</v>
      </c>
    </row>
    <row r="1510" spans="1:19">
      <c r="A1510" s="21">
        <v>1</v>
      </c>
      <c r="J1510" s="30" t="s">
        <v>8405</v>
      </c>
      <c r="K1510" s="31" t="str">
        <f>TEXT(J1510,"YYYY")</f>
        <v>2014</v>
      </c>
      <c r="L1510" s="31">
        <v>1</v>
      </c>
      <c r="S1510" s="8" t="s">
        <v>65</v>
      </c>
    </row>
    <row r="1511" spans="1:19">
      <c r="A1511" s="21">
        <v>1</v>
      </c>
      <c r="J1511" s="30" t="s">
        <v>8818</v>
      </c>
      <c r="K1511" s="31" t="str">
        <f>TEXT(J1511,"YYYY")</f>
        <v>2014</v>
      </c>
      <c r="L1511" s="31">
        <v>1</v>
      </c>
      <c r="S1511" s="8" t="s">
        <v>114</v>
      </c>
    </row>
    <row r="1512" spans="1:19">
      <c r="A1512" s="21">
        <v>2</v>
      </c>
      <c r="J1512" s="30" t="s">
        <v>1933</v>
      </c>
      <c r="K1512" s="31" t="str">
        <f>TEXT(J1512,"YYYY")</f>
        <v>2014</v>
      </c>
      <c r="L1512" s="31">
        <v>1</v>
      </c>
      <c r="S1512" s="8" t="s">
        <v>235</v>
      </c>
    </row>
    <row r="1513" spans="1:19">
      <c r="A1513" s="21">
        <v>1</v>
      </c>
      <c r="J1513" s="30" t="s">
        <v>9482</v>
      </c>
      <c r="K1513" s="31" t="str">
        <f>TEXT(J1513,"YYYY")</f>
        <v>2014</v>
      </c>
      <c r="L1513" s="31">
        <v>1</v>
      </c>
      <c r="S1513" s="8" t="s">
        <v>311</v>
      </c>
    </row>
    <row r="1514" spans="1:19">
      <c r="A1514" s="21">
        <v>2</v>
      </c>
      <c r="J1514" s="30" t="s">
        <v>9482</v>
      </c>
      <c r="K1514" s="31" t="str">
        <f>TEXT(J1514,"YYYY")</f>
        <v>2014</v>
      </c>
      <c r="L1514" s="31">
        <v>1</v>
      </c>
      <c r="S1514" s="8" t="s">
        <v>105</v>
      </c>
    </row>
    <row r="1515" spans="1:19">
      <c r="A1515" s="21">
        <v>2</v>
      </c>
      <c r="J1515" s="30" t="s">
        <v>5726</v>
      </c>
      <c r="K1515" s="31" t="str">
        <f>TEXT(J1515,"YYYY")</f>
        <v>2014</v>
      </c>
      <c r="L1515" s="31">
        <v>1</v>
      </c>
      <c r="S1515" s="8" t="s">
        <v>4093</v>
      </c>
    </row>
    <row r="1516" spans="1:19">
      <c r="A1516" s="21">
        <v>1</v>
      </c>
      <c r="J1516" s="30" t="s">
        <v>7360</v>
      </c>
      <c r="K1516" s="31" t="str">
        <f>TEXT(J1516,"YYYY")</f>
        <v>2014</v>
      </c>
      <c r="L1516" s="31">
        <v>1</v>
      </c>
    </row>
    <row r="1517" spans="1:19">
      <c r="A1517" s="21">
        <v>2</v>
      </c>
      <c r="J1517" s="30" t="s">
        <v>7337</v>
      </c>
      <c r="K1517" s="31" t="str">
        <f>TEXT(J1517,"YYYY")</f>
        <v>2014</v>
      </c>
      <c r="L1517" s="31">
        <v>1</v>
      </c>
    </row>
    <row r="1518" spans="1:19">
      <c r="A1518" s="21">
        <v>1</v>
      </c>
      <c r="J1518" s="30" t="s">
        <v>11119</v>
      </c>
      <c r="K1518" s="31" t="str">
        <f>TEXT(J1518,"YYYY")</f>
        <v>2014</v>
      </c>
      <c r="L1518" s="31">
        <v>1</v>
      </c>
    </row>
    <row r="1519" spans="1:19">
      <c r="A1519" s="21">
        <v>2</v>
      </c>
      <c r="J1519" s="30" t="s">
        <v>11132</v>
      </c>
      <c r="K1519" s="31" t="str">
        <f>TEXT(J1519,"YYYY")</f>
        <v>2014</v>
      </c>
      <c r="L1519" s="31">
        <v>1</v>
      </c>
      <c r="S1519" s="8" t="s">
        <v>2558</v>
      </c>
    </row>
    <row r="1520" spans="1:19">
      <c r="A1520" s="21">
        <v>1</v>
      </c>
      <c r="J1520" s="30" t="s">
        <v>11205</v>
      </c>
      <c r="K1520" s="31" t="str">
        <f>TEXT(J1520,"YYYY")</f>
        <v>2014</v>
      </c>
      <c r="L1520" s="31">
        <v>1</v>
      </c>
    </row>
    <row r="1521" spans="1:19">
      <c r="A1521" s="21">
        <v>1</v>
      </c>
      <c r="J1521" s="30" t="s">
        <v>2008</v>
      </c>
      <c r="K1521" s="31" t="str">
        <f>TEXT(J1521,"YYYY")</f>
        <v>2014</v>
      </c>
      <c r="L1521" s="31">
        <v>1</v>
      </c>
    </row>
    <row r="1522" spans="1:19">
      <c r="A1522" s="21">
        <v>2</v>
      </c>
      <c r="J1522" s="30" t="s">
        <v>8818</v>
      </c>
      <c r="K1522" s="31" t="str">
        <f>TEXT(J1522,"YYYY")</f>
        <v>2014</v>
      </c>
      <c r="L1522" s="31">
        <v>1</v>
      </c>
      <c r="S1522" s="8" t="s">
        <v>1051</v>
      </c>
    </row>
    <row r="1523" spans="1:19">
      <c r="A1523" s="21">
        <v>2</v>
      </c>
      <c r="J1523" s="30" t="s">
        <v>9539</v>
      </c>
      <c r="K1523" s="31" t="str">
        <f>TEXT(J1523,"YYYY")</f>
        <v>2014</v>
      </c>
      <c r="L1523" s="31">
        <v>1</v>
      </c>
      <c r="S1523" s="8" t="s">
        <v>226</v>
      </c>
    </row>
    <row r="1524" spans="1:19">
      <c r="A1524" s="21">
        <v>1</v>
      </c>
      <c r="J1524" s="30" t="s">
        <v>11322</v>
      </c>
      <c r="K1524" s="31" t="str">
        <f>TEXT(J1524,"YYYY")</f>
        <v>2014</v>
      </c>
      <c r="L1524" s="31">
        <v>1</v>
      </c>
      <c r="S1524" s="8" t="s">
        <v>65</v>
      </c>
    </row>
    <row r="1525" spans="1:19">
      <c r="A1525" s="21">
        <v>1</v>
      </c>
      <c r="J1525" s="30" t="s">
        <v>11322</v>
      </c>
      <c r="K1525" s="31" t="str">
        <f>TEXT(J1525,"YYYY")</f>
        <v>2014</v>
      </c>
      <c r="L1525" s="31">
        <v>1</v>
      </c>
      <c r="S1525" s="8" t="s">
        <v>92</v>
      </c>
    </row>
    <row r="1526" spans="1:19">
      <c r="A1526" s="21">
        <v>1</v>
      </c>
      <c r="J1526" s="30" t="s">
        <v>7282</v>
      </c>
      <c r="K1526" s="31" t="str">
        <f>TEXT(J1526,"YYYY")</f>
        <v>2014</v>
      </c>
      <c r="L1526" s="31">
        <v>1</v>
      </c>
    </row>
    <row r="1527" spans="1:19">
      <c r="A1527" s="21">
        <v>1</v>
      </c>
      <c r="J1527" s="30" t="s">
        <v>11132</v>
      </c>
      <c r="K1527" s="31" t="str">
        <f>TEXT(J1527,"YYYY")</f>
        <v>2014</v>
      </c>
      <c r="L1527" s="31">
        <v>1</v>
      </c>
    </row>
    <row r="1528" spans="1:19">
      <c r="A1528" s="21">
        <v>1</v>
      </c>
      <c r="J1528" s="30" t="s">
        <v>8866</v>
      </c>
      <c r="K1528" s="31" t="str">
        <f>TEXT(J1528,"YYYY")</f>
        <v>2014</v>
      </c>
      <c r="L1528" s="31">
        <v>1</v>
      </c>
    </row>
    <row r="1529" spans="1:19">
      <c r="A1529" s="21">
        <v>2</v>
      </c>
      <c r="J1529" s="30" t="s">
        <v>1259</v>
      </c>
      <c r="K1529" s="31" t="str">
        <f>TEXT(J1529,"YYYY")</f>
        <v>2014</v>
      </c>
      <c r="L1529" s="31">
        <v>1</v>
      </c>
      <c r="S1529" s="8" t="s">
        <v>5183</v>
      </c>
    </row>
    <row r="1530" spans="1:19">
      <c r="A1530" s="21">
        <v>1</v>
      </c>
      <c r="J1530" s="30" t="s">
        <v>11663</v>
      </c>
      <c r="K1530" s="31" t="str">
        <f>TEXT(J1530,"YYYY")</f>
        <v>2014</v>
      </c>
      <c r="L1530" s="31">
        <v>1</v>
      </c>
      <c r="S1530" s="8" t="s">
        <v>417</v>
      </c>
    </row>
    <row r="1531" spans="1:19">
      <c r="A1531" s="21">
        <v>2</v>
      </c>
      <c r="J1531" s="30" t="s">
        <v>5726</v>
      </c>
      <c r="K1531" s="31" t="str">
        <f>TEXT(J1531,"YYYY")</f>
        <v>2014</v>
      </c>
      <c r="L1531" s="31">
        <v>1</v>
      </c>
      <c r="S1531" s="8" t="s">
        <v>65</v>
      </c>
    </row>
    <row r="1532" spans="1:19">
      <c r="A1532" s="21">
        <v>2</v>
      </c>
      <c r="J1532" s="30" t="s">
        <v>11782</v>
      </c>
      <c r="K1532" s="31" t="str">
        <f>TEXT(J1532,"YYYY")</f>
        <v>2014</v>
      </c>
      <c r="L1532" s="31">
        <v>1</v>
      </c>
      <c r="S1532" s="8" t="s">
        <v>354</v>
      </c>
    </row>
    <row r="1533" spans="1:19">
      <c r="A1533" s="21">
        <v>1</v>
      </c>
      <c r="J1533" s="30" t="s">
        <v>9236</v>
      </c>
      <c r="K1533" s="31" t="str">
        <f>TEXT(J1533,"YYYY")</f>
        <v>2014</v>
      </c>
      <c r="L1533" s="31">
        <v>1</v>
      </c>
      <c r="S1533" s="8" t="s">
        <v>92</v>
      </c>
    </row>
    <row r="1534" spans="1:19">
      <c r="A1534" s="21">
        <v>2</v>
      </c>
      <c r="J1534" s="30" t="s">
        <v>11322</v>
      </c>
      <c r="K1534" s="31" t="str">
        <f>TEXT(J1534,"YYYY")</f>
        <v>2014</v>
      </c>
      <c r="L1534" s="31">
        <v>1</v>
      </c>
      <c r="S1534" s="8" t="s">
        <v>235</v>
      </c>
    </row>
    <row r="1535" spans="1:19">
      <c r="A1535" s="21">
        <v>1</v>
      </c>
      <c r="J1535" s="30" t="s">
        <v>7282</v>
      </c>
      <c r="K1535" s="31" t="str">
        <f>TEXT(J1535,"YYYY")</f>
        <v>2014</v>
      </c>
      <c r="L1535" s="31">
        <v>1</v>
      </c>
      <c r="S1535" s="8" t="s">
        <v>65</v>
      </c>
    </row>
    <row r="1536" spans="1:19">
      <c r="A1536" s="21">
        <v>2</v>
      </c>
      <c r="J1536" s="30" t="s">
        <v>8838</v>
      </c>
      <c r="K1536" s="31" t="str">
        <f>TEXT(J1536,"YYYY")</f>
        <v>2014</v>
      </c>
      <c r="L1536" s="31">
        <v>1</v>
      </c>
      <c r="S1536" s="8" t="s">
        <v>235</v>
      </c>
    </row>
    <row r="1537" spans="1:19">
      <c r="A1537" s="21">
        <v>1</v>
      </c>
      <c r="J1537" s="30" t="s">
        <v>2008</v>
      </c>
      <c r="K1537" s="31" t="str">
        <f>TEXT(J1537,"YYYY")</f>
        <v>2014</v>
      </c>
      <c r="L1537" s="31">
        <v>1</v>
      </c>
      <c r="S1537" s="8" t="s">
        <v>65</v>
      </c>
    </row>
    <row r="1538" spans="1:19">
      <c r="A1538" s="21">
        <v>1</v>
      </c>
      <c r="J1538" s="30" t="s">
        <v>1259</v>
      </c>
      <c r="K1538" s="31" t="str">
        <f>TEXT(J1538,"YYYY")</f>
        <v>2014</v>
      </c>
      <c r="L1538" s="31">
        <v>1</v>
      </c>
      <c r="S1538" s="8" t="s">
        <v>526</v>
      </c>
    </row>
    <row r="1539" spans="1:19">
      <c r="A1539" s="21">
        <v>2</v>
      </c>
      <c r="J1539" s="30" t="s">
        <v>1755</v>
      </c>
      <c r="K1539" s="31" t="str">
        <f>TEXT(J1539,"YYYY")</f>
        <v>2014</v>
      </c>
      <c r="L1539" s="31">
        <v>1</v>
      </c>
      <c r="S1539" s="8" t="s">
        <v>65</v>
      </c>
    </row>
    <row r="1540" spans="1:19">
      <c r="A1540" s="21">
        <v>2</v>
      </c>
      <c r="J1540" s="30" t="s">
        <v>2008</v>
      </c>
      <c r="K1540" s="31" t="str">
        <f>TEXT(J1540,"YYYY")</f>
        <v>2014</v>
      </c>
      <c r="L1540" s="31">
        <v>1</v>
      </c>
      <c r="S1540" s="8" t="s">
        <v>3523</v>
      </c>
    </row>
    <row r="1541" spans="1:19">
      <c r="A1541" s="21">
        <v>1</v>
      </c>
      <c r="J1541" s="30" t="s">
        <v>8389</v>
      </c>
      <c r="K1541" s="31" t="str">
        <f>TEXT(J1541,"YYYY")</f>
        <v>2014</v>
      </c>
      <c r="L1541" s="31">
        <v>1</v>
      </c>
      <c r="S1541" s="8" t="s">
        <v>65</v>
      </c>
    </row>
    <row r="1542" spans="1:19">
      <c r="A1542" s="21">
        <v>2</v>
      </c>
      <c r="J1542" s="30" t="s">
        <v>8045</v>
      </c>
      <c r="K1542" s="31" t="str">
        <f>TEXT(J1542,"YYYY")</f>
        <v>2014</v>
      </c>
      <c r="L1542" s="31">
        <v>1</v>
      </c>
      <c r="S1542" s="8" t="s">
        <v>427</v>
      </c>
    </row>
    <row r="1543" spans="1:19">
      <c r="A1543" s="21">
        <v>2</v>
      </c>
      <c r="J1543" s="30" t="s">
        <v>1933</v>
      </c>
      <c r="K1543" s="31" t="str">
        <f>TEXT(J1543,"YYYY")</f>
        <v>2014</v>
      </c>
      <c r="L1543" s="31">
        <v>1</v>
      </c>
      <c r="S1543" s="8" t="s">
        <v>405</v>
      </c>
    </row>
    <row r="1544" spans="1:19">
      <c r="A1544" s="21">
        <v>2</v>
      </c>
      <c r="J1544" s="30" t="s">
        <v>1259</v>
      </c>
      <c r="K1544" s="31" t="str">
        <f>TEXT(J1544,"YYYY")</f>
        <v>2014</v>
      </c>
      <c r="L1544" s="31">
        <v>1</v>
      </c>
      <c r="S1544" s="8" t="s">
        <v>417</v>
      </c>
    </row>
    <row r="1545" spans="1:19">
      <c r="A1545" s="21">
        <v>1</v>
      </c>
      <c r="J1545" s="30" t="s">
        <v>2008</v>
      </c>
      <c r="K1545" s="31" t="str">
        <f>TEXT(J1545,"YYYY")</f>
        <v>2014</v>
      </c>
      <c r="L1545" s="31">
        <v>1</v>
      </c>
      <c r="S1545" s="8" t="s">
        <v>423</v>
      </c>
    </row>
    <row r="1546" spans="1:19">
      <c r="A1546" s="21">
        <v>1</v>
      </c>
      <c r="J1546" s="30" t="s">
        <v>806</v>
      </c>
      <c r="K1546" s="31" t="str">
        <f>TEXT(J1546,"YYYY")</f>
        <v>2014</v>
      </c>
      <c r="L1546" s="31">
        <v>1</v>
      </c>
    </row>
    <row r="1547" spans="1:19">
      <c r="A1547" s="21">
        <v>1</v>
      </c>
      <c r="J1547" s="30" t="s">
        <v>1933</v>
      </c>
      <c r="K1547" s="31" t="str">
        <f>TEXT(J1547,"YYYY")</f>
        <v>2014</v>
      </c>
      <c r="L1547" s="31">
        <v>1</v>
      </c>
      <c r="S1547" s="8" t="s">
        <v>65</v>
      </c>
    </row>
    <row r="1548" spans="1:19">
      <c r="A1548" s="21">
        <v>2</v>
      </c>
      <c r="J1548" s="30" t="s">
        <v>1755</v>
      </c>
      <c r="K1548" s="31" t="str">
        <f>TEXT(J1548,"YYYY")</f>
        <v>2014</v>
      </c>
      <c r="L1548" s="31">
        <v>1</v>
      </c>
      <c r="S1548" s="8" t="s">
        <v>65</v>
      </c>
    </row>
    <row r="1549" spans="1:19">
      <c r="A1549" s="21">
        <v>1</v>
      </c>
      <c r="J1549" s="30" t="s">
        <v>3786</v>
      </c>
      <c r="K1549" s="31" t="str">
        <f>TEXT(J1549,"YYYY")</f>
        <v>2014</v>
      </c>
      <c r="L1549" s="31">
        <v>1</v>
      </c>
      <c r="S1549" s="8" t="s">
        <v>65</v>
      </c>
    </row>
    <row r="1550" spans="1:19">
      <c r="A1550" s="21">
        <v>2</v>
      </c>
      <c r="J1550" s="30" t="s">
        <v>2008</v>
      </c>
      <c r="K1550" s="31" t="str">
        <f>TEXT(J1550,"YYYY")</f>
        <v>2014</v>
      </c>
      <c r="L1550" s="31">
        <v>1</v>
      </c>
      <c r="S1550" s="8" t="s">
        <v>6198</v>
      </c>
    </row>
    <row r="1551" spans="1:19">
      <c r="A1551" s="21">
        <v>1</v>
      </c>
      <c r="J1551" s="30" t="s">
        <v>4600</v>
      </c>
      <c r="K1551" s="31" t="str">
        <f>TEXT(J1551,"YYYY")</f>
        <v>2014</v>
      </c>
      <c r="L1551" s="31">
        <v>1</v>
      </c>
      <c r="S1551" s="8" t="s">
        <v>354</v>
      </c>
    </row>
    <row r="1552" spans="1:19">
      <c r="A1552" s="21">
        <v>1</v>
      </c>
      <c r="J1552" s="30" t="s">
        <v>6321</v>
      </c>
      <c r="K1552" s="31" t="str">
        <f>TEXT(J1552,"YYYY")</f>
        <v>2014</v>
      </c>
      <c r="L1552" s="31">
        <v>1</v>
      </c>
      <c r="S1552" s="8" t="s">
        <v>65</v>
      </c>
    </row>
    <row r="1553" spans="1:19">
      <c r="A1553" s="21">
        <v>1</v>
      </c>
      <c r="J1553" s="30" t="s">
        <v>7214</v>
      </c>
      <c r="K1553" s="31" t="str">
        <f>TEXT(J1553,"YYYY")</f>
        <v>2014</v>
      </c>
      <c r="L1553" s="31">
        <v>1</v>
      </c>
      <c r="S1553" s="8" t="s">
        <v>6849</v>
      </c>
    </row>
    <row r="1554" spans="1:19">
      <c r="A1554" s="21">
        <v>2</v>
      </c>
      <c r="J1554" s="30" t="s">
        <v>7224</v>
      </c>
      <c r="K1554" s="31" t="str">
        <f>TEXT(J1554,"YYYY")</f>
        <v>2014</v>
      </c>
      <c r="L1554" s="31">
        <v>1</v>
      </c>
      <c r="S1554" s="8" t="s">
        <v>65</v>
      </c>
    </row>
    <row r="1555" spans="1:19">
      <c r="A1555" s="21">
        <v>1</v>
      </c>
      <c r="J1555" s="30" t="s">
        <v>7233</v>
      </c>
      <c r="K1555" s="31" t="str">
        <f>TEXT(J1555,"YYYY")</f>
        <v>2014</v>
      </c>
      <c r="L1555" s="31">
        <v>1</v>
      </c>
      <c r="S1555" s="8" t="s">
        <v>6914</v>
      </c>
    </row>
    <row r="1556" spans="1:19">
      <c r="A1556" s="21">
        <v>1</v>
      </c>
      <c r="J1556" s="30" t="s">
        <v>7244</v>
      </c>
      <c r="K1556" s="31" t="str">
        <f>TEXT(J1556,"YYYY")</f>
        <v>2014</v>
      </c>
      <c r="L1556" s="31">
        <v>1</v>
      </c>
      <c r="S1556" s="8" t="s">
        <v>65</v>
      </c>
    </row>
    <row r="1557" spans="1:19">
      <c r="A1557" s="21">
        <v>1</v>
      </c>
      <c r="J1557" s="30" t="s">
        <v>7318</v>
      </c>
      <c r="K1557" s="31" t="str">
        <f>TEXT(J1557,"YYYY")</f>
        <v>2014</v>
      </c>
      <c r="L1557" s="31">
        <v>1</v>
      </c>
      <c r="S1557" s="8" t="s">
        <v>92</v>
      </c>
    </row>
    <row r="1558" spans="1:19">
      <c r="A1558" s="21">
        <v>1</v>
      </c>
      <c r="J1558" s="30" t="s">
        <v>7345</v>
      </c>
      <c r="K1558" s="31" t="str">
        <f>TEXT(J1558,"YYYY")</f>
        <v>2014</v>
      </c>
      <c r="L1558" s="31">
        <v>1</v>
      </c>
      <c r="S1558" s="8" t="s">
        <v>6633</v>
      </c>
    </row>
    <row r="1559" spans="1:19">
      <c r="A1559" s="21">
        <v>2</v>
      </c>
      <c r="J1559" s="30" t="s">
        <v>7357</v>
      </c>
      <c r="K1559" s="31" t="str">
        <f>TEXT(J1559,"YYYY")</f>
        <v>2014</v>
      </c>
      <c r="L1559" s="31">
        <v>1</v>
      </c>
      <c r="S1559" s="8" t="s">
        <v>936</v>
      </c>
    </row>
    <row r="1560" spans="1:19">
      <c r="A1560" s="21">
        <v>2</v>
      </c>
      <c r="J1560" s="30" t="s">
        <v>7360</v>
      </c>
      <c r="K1560" s="31" t="str">
        <f>TEXT(J1560,"YYYY")</f>
        <v>2014</v>
      </c>
      <c r="L1560" s="31">
        <v>1</v>
      </c>
      <c r="S1560" s="8" t="s">
        <v>235</v>
      </c>
    </row>
    <row r="1561" spans="1:19">
      <c r="A1561" s="21">
        <v>1</v>
      </c>
      <c r="J1561" s="30" t="s">
        <v>7366</v>
      </c>
      <c r="K1561" s="31" t="str">
        <f>TEXT(J1561,"YYYY")</f>
        <v>2014</v>
      </c>
      <c r="L1561" s="31">
        <v>1</v>
      </c>
      <c r="S1561" s="8" t="s">
        <v>7083</v>
      </c>
    </row>
    <row r="1562" spans="1:19">
      <c r="A1562" s="21">
        <v>1</v>
      </c>
      <c r="J1562" s="30" t="s">
        <v>8036</v>
      </c>
      <c r="K1562" s="31" t="str">
        <f>TEXT(J1562,"YYYY")</f>
        <v>2014</v>
      </c>
      <c r="L1562" s="31">
        <v>1</v>
      </c>
      <c r="S1562" s="8" t="s">
        <v>65</v>
      </c>
    </row>
    <row r="1563" spans="1:19">
      <c r="A1563" s="21">
        <v>2</v>
      </c>
      <c r="J1563" s="30" t="s">
        <v>1712</v>
      </c>
      <c r="K1563" s="31" t="str">
        <f>TEXT(J1563,"YYYY")</f>
        <v>2014</v>
      </c>
      <c r="L1563" s="31">
        <v>1</v>
      </c>
    </row>
    <row r="1564" spans="1:19">
      <c r="A1564" s="21">
        <v>2</v>
      </c>
      <c r="J1564" s="30" t="s">
        <v>8045</v>
      </c>
      <c r="K1564" s="31" t="str">
        <f>TEXT(J1564,"YYYY")</f>
        <v>2014</v>
      </c>
      <c r="L1564" s="31">
        <v>1</v>
      </c>
      <c r="S1564" s="8" t="s">
        <v>92</v>
      </c>
    </row>
    <row r="1565" spans="1:19">
      <c r="A1565" s="21">
        <v>2</v>
      </c>
      <c r="J1565" s="30" t="s">
        <v>3322</v>
      </c>
      <c r="K1565" s="31" t="str">
        <f>TEXT(J1565,"YYYY")</f>
        <v>2014</v>
      </c>
      <c r="L1565" s="31">
        <v>1</v>
      </c>
      <c r="S1565" s="8" t="s">
        <v>65</v>
      </c>
    </row>
    <row r="1566" spans="1:19">
      <c r="A1566" s="21">
        <v>2</v>
      </c>
      <c r="J1566" s="30" t="s">
        <v>8516</v>
      </c>
      <c r="K1566" s="31" t="str">
        <f>TEXT(J1566,"YYYY")</f>
        <v>2014</v>
      </c>
      <c r="L1566" s="31">
        <v>1</v>
      </c>
      <c r="S1566" s="8" t="s">
        <v>65</v>
      </c>
    </row>
    <row r="1567" spans="1:19">
      <c r="A1567" s="21">
        <v>2</v>
      </c>
      <c r="J1567" s="30" t="s">
        <v>8838</v>
      </c>
      <c r="K1567" s="31" t="str">
        <f>TEXT(J1567,"YYYY")</f>
        <v>2014</v>
      </c>
      <c r="L1567" s="31">
        <v>1</v>
      </c>
      <c r="S1567" s="8" t="s">
        <v>3345</v>
      </c>
    </row>
    <row r="1568" spans="1:19">
      <c r="A1568" s="21">
        <v>1</v>
      </c>
      <c r="J1568" s="30" t="s">
        <v>8851</v>
      </c>
      <c r="K1568" s="31" t="str">
        <f>TEXT(J1568,"YYYY")</f>
        <v>2014</v>
      </c>
      <c r="L1568" s="31">
        <v>1</v>
      </c>
      <c r="S1568" s="8" t="s">
        <v>526</v>
      </c>
    </row>
    <row r="1569" spans="1:19">
      <c r="A1569" s="21">
        <v>2</v>
      </c>
      <c r="J1569" s="30" t="s">
        <v>9218</v>
      </c>
      <c r="K1569" s="31" t="str">
        <f>TEXT(J1569,"YYYY")</f>
        <v>2014</v>
      </c>
      <c r="L1569" s="31">
        <v>1</v>
      </c>
    </row>
    <row r="1570" spans="1:19">
      <c r="A1570" s="21">
        <v>2</v>
      </c>
      <c r="J1570" s="30" t="s">
        <v>4094</v>
      </c>
      <c r="K1570" s="31" t="str">
        <f>TEXT(J1570,"YYYY")</f>
        <v>2014</v>
      </c>
      <c r="L1570" s="31">
        <v>1</v>
      </c>
      <c r="S1570" s="8" t="s">
        <v>417</v>
      </c>
    </row>
    <row r="1571" spans="1:19">
      <c r="A1571" s="21">
        <v>2</v>
      </c>
      <c r="J1571" s="30" t="s">
        <v>11584</v>
      </c>
      <c r="K1571" s="31" t="str">
        <f>TEXT(J1571,"YYYY")</f>
        <v>2014</v>
      </c>
      <c r="L1571" s="31">
        <v>1</v>
      </c>
      <c r="S1571" s="8" t="s">
        <v>65</v>
      </c>
    </row>
    <row r="1572" spans="1:19">
      <c r="A1572" s="21">
        <v>2</v>
      </c>
      <c r="J1572" s="30" t="s">
        <v>4600</v>
      </c>
      <c r="K1572" s="31" t="str">
        <f>TEXT(J1572,"YYYY")</f>
        <v>2014</v>
      </c>
      <c r="L1572" s="31">
        <v>1</v>
      </c>
    </row>
    <row r="1573" spans="1:19">
      <c r="A1573" s="21">
        <v>2</v>
      </c>
      <c r="J1573" s="30" t="s">
        <v>2008</v>
      </c>
      <c r="K1573" s="31" t="str">
        <f>TEXT(J1573,"YYYY")</f>
        <v>2014</v>
      </c>
      <c r="L1573" s="31">
        <v>2</v>
      </c>
      <c r="S1573" s="8" t="s">
        <v>65</v>
      </c>
    </row>
    <row r="1574" spans="1:19">
      <c r="A1574" s="21">
        <v>2</v>
      </c>
      <c r="J1574" s="30" t="s">
        <v>1755</v>
      </c>
      <c r="K1574" s="31" t="str">
        <f>TEXT(J1574,"YYYY")</f>
        <v>2014</v>
      </c>
      <c r="L1574" s="31">
        <v>2</v>
      </c>
    </row>
    <row r="1575" spans="1:19">
      <c r="A1575" s="21">
        <v>1</v>
      </c>
      <c r="J1575" s="30" t="s">
        <v>2008</v>
      </c>
      <c r="K1575" s="31" t="str">
        <f>TEXT(J1575,"YYYY")</f>
        <v>2014</v>
      </c>
      <c r="L1575" s="31">
        <v>2</v>
      </c>
      <c r="S1575" s="8" t="s">
        <v>65</v>
      </c>
    </row>
    <row r="1576" spans="1:19">
      <c r="A1576" s="21">
        <v>1</v>
      </c>
      <c r="J1576" s="30" t="s">
        <v>4492</v>
      </c>
      <c r="K1576" s="31" t="str">
        <f>TEXT(J1576,"YYYY")</f>
        <v>2014</v>
      </c>
      <c r="L1576" s="31">
        <v>2</v>
      </c>
      <c r="S1576" s="8" t="s">
        <v>65</v>
      </c>
    </row>
    <row r="1577" spans="1:19">
      <c r="A1577" s="21">
        <v>2</v>
      </c>
      <c r="J1577" s="30" t="s">
        <v>4600</v>
      </c>
      <c r="K1577" s="31" t="str">
        <f>TEXT(J1577,"YYYY")</f>
        <v>2014</v>
      </c>
      <c r="L1577" s="31">
        <v>2</v>
      </c>
      <c r="S1577" s="8" t="s">
        <v>65</v>
      </c>
    </row>
    <row r="1578" spans="1:19">
      <c r="A1578" s="21">
        <v>1</v>
      </c>
      <c r="J1578" s="30" t="s">
        <v>806</v>
      </c>
      <c r="K1578" s="31" t="str">
        <f>TEXT(J1578,"YYYY")</f>
        <v>2014</v>
      </c>
      <c r="L1578" s="31">
        <v>2</v>
      </c>
    </row>
    <row r="1579" spans="1:19">
      <c r="A1579" s="21">
        <v>1</v>
      </c>
      <c r="J1579" s="30" t="s">
        <v>4600</v>
      </c>
      <c r="K1579" s="31" t="str">
        <f>TEXT(J1579,"YYYY")</f>
        <v>2014</v>
      </c>
      <c r="L1579" s="31">
        <v>2</v>
      </c>
      <c r="S1579" s="8" t="s">
        <v>65</v>
      </c>
    </row>
    <row r="1580" spans="1:19">
      <c r="A1580" s="21">
        <v>2</v>
      </c>
      <c r="J1580" s="30" t="s">
        <v>5374</v>
      </c>
      <c r="K1580" s="31" t="str">
        <f>TEXT(J1580,"YYYY")</f>
        <v>2014</v>
      </c>
      <c r="L1580" s="31">
        <v>2</v>
      </c>
      <c r="S1580" s="8" t="s">
        <v>65</v>
      </c>
    </row>
    <row r="1581" spans="1:19">
      <c r="A1581" s="21">
        <v>1</v>
      </c>
      <c r="J1581" s="30" t="s">
        <v>2008</v>
      </c>
      <c r="K1581" s="31" t="str">
        <f>TEXT(J1581,"YYYY")</f>
        <v>2014</v>
      </c>
      <c r="L1581" s="31">
        <v>2</v>
      </c>
    </row>
    <row r="1582" spans="1:19">
      <c r="A1582" s="21">
        <v>1</v>
      </c>
      <c r="J1582" s="30" t="s">
        <v>5742</v>
      </c>
      <c r="K1582" s="31" t="str">
        <f>TEXT(J1582,"YYYY")</f>
        <v>2014</v>
      </c>
      <c r="L1582" s="31">
        <v>2</v>
      </c>
    </row>
    <row r="1583" spans="1:19">
      <c r="A1583" s="21">
        <v>2</v>
      </c>
      <c r="J1583" s="30" t="s">
        <v>2008</v>
      </c>
      <c r="K1583" s="31" t="str">
        <f>TEXT(J1583,"YYYY")</f>
        <v>2014</v>
      </c>
      <c r="L1583" s="31">
        <v>2</v>
      </c>
      <c r="S1583" s="8" t="s">
        <v>7399</v>
      </c>
    </row>
    <row r="1584" spans="1:19">
      <c r="A1584" s="21">
        <v>1</v>
      </c>
      <c r="J1584" s="30" t="s">
        <v>5726</v>
      </c>
      <c r="K1584" s="31" t="str">
        <f>TEXT(J1584,"YYYY")</f>
        <v>2014</v>
      </c>
      <c r="L1584" s="31">
        <v>2</v>
      </c>
      <c r="S1584" s="8" t="s">
        <v>65</v>
      </c>
    </row>
    <row r="1585" spans="1:19">
      <c r="A1585" s="21">
        <v>1</v>
      </c>
      <c r="J1585" s="30" t="s">
        <v>3786</v>
      </c>
      <c r="K1585" s="31" t="str">
        <f>TEXT(J1585,"YYYY")</f>
        <v>2014</v>
      </c>
      <c r="L1585" s="31">
        <v>2</v>
      </c>
    </row>
    <row r="1586" spans="1:19">
      <c r="A1586" s="21">
        <v>2</v>
      </c>
      <c r="J1586" s="30" t="s">
        <v>2008</v>
      </c>
      <c r="K1586" s="31" t="str">
        <f>TEXT(J1586,"YYYY")</f>
        <v>2014</v>
      </c>
      <c r="L1586" s="31">
        <v>2</v>
      </c>
      <c r="S1586" s="8" t="s">
        <v>6783</v>
      </c>
    </row>
    <row r="1587" spans="1:19">
      <c r="A1587" s="21">
        <v>2</v>
      </c>
      <c r="J1587" s="30" t="s">
        <v>8345</v>
      </c>
      <c r="K1587" s="31" t="str">
        <f>TEXT(J1587,"YYYY")</f>
        <v>2014</v>
      </c>
      <c r="L1587" s="31">
        <v>2</v>
      </c>
    </row>
    <row r="1588" spans="1:19">
      <c r="A1588" s="21">
        <v>1</v>
      </c>
      <c r="J1588" s="30" t="s">
        <v>806</v>
      </c>
      <c r="K1588" s="31" t="str">
        <f>TEXT(J1588,"YYYY")</f>
        <v>2014</v>
      </c>
      <c r="L1588" s="31">
        <v>2</v>
      </c>
      <c r="S1588" s="8" t="s">
        <v>377</v>
      </c>
    </row>
    <row r="1589" spans="1:19">
      <c r="A1589" s="21">
        <v>1</v>
      </c>
      <c r="J1589" s="30" t="s">
        <v>8045</v>
      </c>
      <c r="K1589" s="31" t="str">
        <f>TEXT(J1589,"YYYY")</f>
        <v>2014</v>
      </c>
      <c r="L1589" s="31">
        <v>2</v>
      </c>
      <c r="S1589" s="8" t="s">
        <v>936</v>
      </c>
    </row>
    <row r="1590" spans="1:19">
      <c r="A1590" s="21">
        <v>1</v>
      </c>
      <c r="J1590" s="30" t="s">
        <v>10817</v>
      </c>
      <c r="K1590" s="31" t="str">
        <f>TEXT(J1590,"YYYY")</f>
        <v>2014</v>
      </c>
      <c r="L1590" s="31">
        <v>2</v>
      </c>
      <c r="S1590" s="8" t="s">
        <v>940</v>
      </c>
    </row>
    <row r="1591" spans="1:19">
      <c r="A1591" s="21">
        <v>2</v>
      </c>
      <c r="J1591" s="30" t="s">
        <v>4961</v>
      </c>
      <c r="K1591" s="31" t="str">
        <f>TEXT(J1591,"YYYY")</f>
        <v>2014</v>
      </c>
      <c r="L1591" s="31">
        <v>2</v>
      </c>
      <c r="S1591" s="8" t="s">
        <v>65</v>
      </c>
    </row>
    <row r="1592" spans="1:19">
      <c r="A1592" s="21">
        <v>2</v>
      </c>
      <c r="J1592" s="30" t="s">
        <v>9477</v>
      </c>
      <c r="K1592" s="31" t="str">
        <f>TEXT(J1592,"YYYY")</f>
        <v>2014</v>
      </c>
      <c r="L1592" s="31">
        <v>2</v>
      </c>
      <c r="S1592" s="8" t="s">
        <v>65</v>
      </c>
    </row>
    <row r="1593" spans="1:19">
      <c r="A1593" s="21">
        <v>2</v>
      </c>
      <c r="J1593" s="30" t="s">
        <v>9539</v>
      </c>
      <c r="K1593" s="31" t="str">
        <f>TEXT(J1593,"YYYY")</f>
        <v>2014</v>
      </c>
      <c r="L1593" s="31">
        <v>2</v>
      </c>
      <c r="S1593" s="8" t="s">
        <v>65</v>
      </c>
    </row>
    <row r="1594" spans="1:19">
      <c r="A1594" s="21">
        <v>2</v>
      </c>
      <c r="J1594" s="30" t="s">
        <v>1712</v>
      </c>
      <c r="K1594" s="31" t="str">
        <f>TEXT(J1594,"YYYY")</f>
        <v>2014</v>
      </c>
      <c r="L1594" s="31">
        <v>2</v>
      </c>
      <c r="S1594" s="8" t="s">
        <v>7816</v>
      </c>
    </row>
    <row r="1595" spans="1:19">
      <c r="A1595" s="21">
        <v>2</v>
      </c>
      <c r="J1595" s="30" t="s">
        <v>11216</v>
      </c>
      <c r="K1595" s="31" t="str">
        <f>TEXT(J1595,"YYYY")</f>
        <v>2014</v>
      </c>
      <c r="L1595" s="31">
        <v>2</v>
      </c>
      <c r="S1595" s="8" t="s">
        <v>3261</v>
      </c>
    </row>
    <row r="1596" spans="1:19">
      <c r="A1596" s="21">
        <v>2</v>
      </c>
      <c r="J1596" s="30" t="s">
        <v>9539</v>
      </c>
      <c r="K1596" s="31" t="str">
        <f>TEXT(J1596,"YYYY")</f>
        <v>2014</v>
      </c>
      <c r="L1596" s="31">
        <v>2</v>
      </c>
      <c r="S1596" s="8" t="s">
        <v>2015</v>
      </c>
    </row>
    <row r="1597" spans="1:19">
      <c r="A1597" s="21">
        <v>1</v>
      </c>
      <c r="J1597" s="30" t="s">
        <v>11119</v>
      </c>
      <c r="K1597" s="31" t="str">
        <f>TEXT(J1597,"YYYY")</f>
        <v>2014</v>
      </c>
      <c r="L1597" s="31">
        <v>2</v>
      </c>
      <c r="S1597" s="8" t="s">
        <v>65</v>
      </c>
    </row>
    <row r="1598" spans="1:19">
      <c r="A1598" s="21">
        <v>1</v>
      </c>
      <c r="J1598" s="30" t="s">
        <v>5742</v>
      </c>
      <c r="K1598" s="31" t="str">
        <f>TEXT(J1598,"YYYY")</f>
        <v>2014</v>
      </c>
      <c r="L1598" s="31">
        <v>2</v>
      </c>
      <c r="S1598" s="8" t="s">
        <v>65</v>
      </c>
    </row>
    <row r="1599" spans="1:19">
      <c r="A1599" s="21">
        <v>1</v>
      </c>
      <c r="J1599" s="30" t="s">
        <v>1712</v>
      </c>
      <c r="K1599" s="31" t="str">
        <f>TEXT(J1599,"YYYY")</f>
        <v>2014</v>
      </c>
      <c r="L1599" s="31">
        <v>2</v>
      </c>
      <c r="S1599" s="8" t="s">
        <v>65</v>
      </c>
    </row>
    <row r="1600" spans="1:19">
      <c r="A1600" s="21">
        <v>2</v>
      </c>
      <c r="J1600" s="30" t="s">
        <v>711</v>
      </c>
      <c r="K1600" s="31" t="str">
        <f>TEXT(J1600,"YYYY")</f>
        <v>2014</v>
      </c>
      <c r="L1600" s="31">
        <v>2</v>
      </c>
      <c r="S1600" s="8" t="s">
        <v>65</v>
      </c>
    </row>
    <row r="1601" spans="1:19">
      <c r="A1601" s="21">
        <v>1</v>
      </c>
      <c r="J1601" s="30" t="s">
        <v>11383</v>
      </c>
      <c r="K1601" s="31" t="str">
        <f>TEXT(J1601,"YYYY")</f>
        <v>2014</v>
      </c>
      <c r="L1601" s="31">
        <v>2</v>
      </c>
      <c r="S1601" s="8" t="s">
        <v>65</v>
      </c>
    </row>
    <row r="1602" spans="1:19">
      <c r="A1602" s="21">
        <v>1</v>
      </c>
      <c r="J1602" s="30" t="s">
        <v>8864</v>
      </c>
      <c r="K1602" s="31" t="str">
        <f>TEXT(J1602,"YYYY")</f>
        <v>2014</v>
      </c>
      <c r="L1602" s="31">
        <v>2</v>
      </c>
    </row>
    <row r="1603" spans="1:19">
      <c r="A1603" s="21">
        <v>1</v>
      </c>
      <c r="J1603" s="30" t="s">
        <v>711</v>
      </c>
      <c r="K1603" s="31" t="str">
        <f>TEXT(J1603,"YYYY")</f>
        <v>2014</v>
      </c>
      <c r="L1603" s="31">
        <v>2</v>
      </c>
    </row>
    <row r="1604" spans="1:19">
      <c r="A1604" s="21">
        <v>1</v>
      </c>
      <c r="J1604" s="30" t="s">
        <v>1712</v>
      </c>
      <c r="K1604" s="31" t="str">
        <f>TEXT(J1604,"YYYY")</f>
        <v>2014</v>
      </c>
      <c r="L1604" s="31">
        <v>2</v>
      </c>
      <c r="S1604" s="8" t="s">
        <v>65</v>
      </c>
    </row>
    <row r="1605" spans="1:19">
      <c r="A1605" s="21">
        <v>1</v>
      </c>
      <c r="J1605" s="30" t="s">
        <v>12039</v>
      </c>
      <c r="K1605" s="31" t="str">
        <f>TEXT(J1605,"YYYY")</f>
        <v>2014</v>
      </c>
      <c r="L1605" s="31">
        <v>2</v>
      </c>
      <c r="S1605" s="8" t="s">
        <v>235</v>
      </c>
    </row>
    <row r="1606" spans="1:19">
      <c r="A1606" s="21">
        <v>2</v>
      </c>
      <c r="J1606" s="30" t="s">
        <v>7345</v>
      </c>
      <c r="K1606" s="31" t="str">
        <f>TEXT(J1606,"YYYY")</f>
        <v>2014</v>
      </c>
      <c r="L1606" s="31">
        <v>2</v>
      </c>
    </row>
    <row r="1607" spans="1:19">
      <c r="A1607" s="21">
        <v>1</v>
      </c>
      <c r="J1607" s="30" t="s">
        <v>93</v>
      </c>
      <c r="K1607" s="31" t="str">
        <f>TEXT(J1607,"YYYY")</f>
        <v>2014</v>
      </c>
      <c r="L1607" s="31">
        <v>2</v>
      </c>
      <c r="S1607" s="8" t="s">
        <v>114</v>
      </c>
    </row>
    <row r="1608" spans="1:19">
      <c r="A1608" s="21">
        <v>2</v>
      </c>
      <c r="J1608" s="30" t="s">
        <v>378</v>
      </c>
      <c r="K1608" s="31" t="str">
        <f>TEXT(J1608,"YYYY")</f>
        <v>2014</v>
      </c>
      <c r="L1608" s="31">
        <v>2</v>
      </c>
    </row>
    <row r="1609" spans="1:19">
      <c r="A1609" s="21">
        <v>2</v>
      </c>
      <c r="J1609" s="30" t="s">
        <v>711</v>
      </c>
      <c r="K1609" s="31" t="str">
        <f>TEXT(J1609,"YYYY")</f>
        <v>2014</v>
      </c>
      <c r="L1609" s="31">
        <v>2</v>
      </c>
      <c r="S1609" s="8" t="s">
        <v>6735</v>
      </c>
    </row>
    <row r="1610" spans="1:19">
      <c r="A1610" s="21">
        <v>2</v>
      </c>
      <c r="J1610" s="30" t="s">
        <v>774</v>
      </c>
      <c r="K1610" s="31" t="str">
        <f>TEXT(J1610,"YYYY")</f>
        <v>2014</v>
      </c>
      <c r="L1610" s="31">
        <v>2</v>
      </c>
    </row>
    <row r="1611" spans="1:19">
      <c r="A1611" s="21">
        <v>2</v>
      </c>
      <c r="J1611" s="30" t="s">
        <v>806</v>
      </c>
      <c r="K1611" s="31" t="str">
        <f>TEXT(J1611,"YYYY")</f>
        <v>2014</v>
      </c>
      <c r="L1611" s="31">
        <v>2</v>
      </c>
      <c r="S1611" s="8" t="s">
        <v>226</v>
      </c>
    </row>
    <row r="1612" spans="1:19">
      <c r="A1612" s="21">
        <v>2</v>
      </c>
      <c r="J1612" s="30" t="s">
        <v>1657</v>
      </c>
      <c r="K1612" s="31" t="str">
        <f>TEXT(J1612,"YYYY")</f>
        <v>2014</v>
      </c>
      <c r="L1612" s="31">
        <v>2</v>
      </c>
      <c r="S1612" s="8" t="s">
        <v>65</v>
      </c>
    </row>
    <row r="1613" spans="1:19">
      <c r="A1613" s="21">
        <v>2</v>
      </c>
      <c r="J1613" s="30" t="s">
        <v>1755</v>
      </c>
      <c r="K1613" s="31" t="str">
        <f>TEXT(J1613,"YYYY")</f>
        <v>2014</v>
      </c>
      <c r="L1613" s="31">
        <v>2</v>
      </c>
    </row>
    <row r="1614" spans="1:19">
      <c r="A1614" s="21">
        <v>1</v>
      </c>
      <c r="J1614" s="30" t="s">
        <v>2008</v>
      </c>
      <c r="K1614" s="31" t="str">
        <f>TEXT(J1614,"YYYY")</f>
        <v>2014</v>
      </c>
      <c r="L1614" s="31">
        <v>2</v>
      </c>
      <c r="S1614" s="8" t="s">
        <v>405</v>
      </c>
    </row>
    <row r="1615" spans="1:19">
      <c r="A1615" s="21">
        <v>2</v>
      </c>
      <c r="J1615" s="30" t="s">
        <v>2951</v>
      </c>
      <c r="K1615" s="31" t="str">
        <f>TEXT(J1615,"YYYY")</f>
        <v>2014</v>
      </c>
      <c r="L1615" s="31">
        <v>2</v>
      </c>
      <c r="S1615" s="8" t="s">
        <v>65</v>
      </c>
    </row>
    <row r="1616" spans="1:19">
      <c r="A1616" s="21">
        <v>2</v>
      </c>
      <c r="J1616" s="30" t="s">
        <v>3052</v>
      </c>
      <c r="K1616" s="31" t="str">
        <f>TEXT(J1616,"YYYY")</f>
        <v>2014</v>
      </c>
      <c r="L1616" s="31">
        <v>2</v>
      </c>
      <c r="S1616" s="8" t="s">
        <v>65</v>
      </c>
    </row>
    <row r="1617" spans="1:19">
      <c r="A1617" s="21">
        <v>2</v>
      </c>
      <c r="J1617" s="30" t="s">
        <v>3322</v>
      </c>
      <c r="K1617" s="31" t="str">
        <f>TEXT(J1617,"YYYY")</f>
        <v>2014</v>
      </c>
      <c r="L1617" s="31">
        <v>2</v>
      </c>
      <c r="S1617" s="8" t="s">
        <v>65</v>
      </c>
    </row>
    <row r="1618" spans="1:19">
      <c r="A1618" s="21">
        <v>2</v>
      </c>
      <c r="J1618" s="30" t="s">
        <v>1755</v>
      </c>
      <c r="K1618" s="31" t="str">
        <f>TEXT(J1618,"YYYY")</f>
        <v>2014</v>
      </c>
      <c r="L1618" s="31">
        <v>2</v>
      </c>
      <c r="S1618" s="8" t="s">
        <v>105</v>
      </c>
    </row>
    <row r="1619" spans="1:19">
      <c r="A1619" s="21">
        <v>1</v>
      </c>
      <c r="J1619" s="30" t="s">
        <v>3645</v>
      </c>
      <c r="K1619" s="31" t="str">
        <f>TEXT(J1619,"YYYY")</f>
        <v>2014</v>
      </c>
      <c r="L1619" s="31">
        <v>2</v>
      </c>
      <c r="S1619" s="8" t="s">
        <v>65</v>
      </c>
    </row>
    <row r="1620" spans="1:19">
      <c r="A1620" s="21">
        <v>1</v>
      </c>
      <c r="J1620" s="30" t="s">
        <v>4523</v>
      </c>
      <c r="K1620" s="31" t="str">
        <f>TEXT(J1620,"YYYY")</f>
        <v>2014</v>
      </c>
      <c r="L1620" s="31">
        <v>2</v>
      </c>
      <c r="S1620" s="8" t="s">
        <v>65</v>
      </c>
    </row>
    <row r="1621" spans="1:19">
      <c r="A1621" s="21">
        <v>1</v>
      </c>
      <c r="J1621" s="30" t="s">
        <v>4600</v>
      </c>
      <c r="K1621" s="31" t="str">
        <f>TEXT(J1621,"YYYY")</f>
        <v>2014</v>
      </c>
      <c r="L1621" s="31">
        <v>2</v>
      </c>
      <c r="S1621" s="8" t="s">
        <v>2015</v>
      </c>
    </row>
    <row r="1622" spans="1:19">
      <c r="A1622" s="21">
        <v>1</v>
      </c>
      <c r="J1622" s="30" t="s">
        <v>2008</v>
      </c>
      <c r="K1622" s="31" t="str">
        <f>TEXT(J1622,"YYYY")</f>
        <v>2014</v>
      </c>
      <c r="L1622" s="31">
        <v>2</v>
      </c>
      <c r="S1622" s="8" t="s">
        <v>65</v>
      </c>
    </row>
    <row r="1623" spans="1:19">
      <c r="A1623" s="21">
        <v>1</v>
      </c>
      <c r="J1623" s="30" t="s">
        <v>2008</v>
      </c>
      <c r="K1623" s="31" t="str">
        <f>TEXT(J1623,"YYYY")</f>
        <v>2014</v>
      </c>
      <c r="L1623" s="31">
        <v>2</v>
      </c>
    </row>
    <row r="1624" spans="1:19">
      <c r="A1624" s="21">
        <v>1</v>
      </c>
      <c r="J1624" s="30" t="s">
        <v>2008</v>
      </c>
      <c r="K1624" s="31" t="str">
        <f>TEXT(J1624,"YYYY")</f>
        <v>2014</v>
      </c>
      <c r="L1624" s="31">
        <v>2</v>
      </c>
      <c r="S1624" s="8" t="s">
        <v>226</v>
      </c>
    </row>
    <row r="1625" spans="1:19">
      <c r="A1625" s="21">
        <v>2</v>
      </c>
      <c r="J1625" s="30" t="s">
        <v>4961</v>
      </c>
      <c r="K1625" s="31" t="str">
        <f>TEXT(J1625,"YYYY")</f>
        <v>2014</v>
      </c>
      <c r="L1625" s="31">
        <v>2</v>
      </c>
      <c r="S1625" s="8" t="s">
        <v>526</v>
      </c>
    </row>
    <row r="1626" spans="1:19">
      <c r="A1626" s="21">
        <v>2</v>
      </c>
      <c r="J1626" s="30" t="s">
        <v>5013</v>
      </c>
      <c r="K1626" s="31" t="str">
        <f>TEXT(J1626,"YYYY")</f>
        <v>2014</v>
      </c>
      <c r="L1626" s="31">
        <v>2</v>
      </c>
      <c r="S1626" s="8" t="s">
        <v>940</v>
      </c>
    </row>
    <row r="1627" spans="1:19">
      <c r="A1627" s="21">
        <v>1</v>
      </c>
      <c r="J1627" s="30" t="s">
        <v>5184</v>
      </c>
      <c r="K1627" s="31" t="str">
        <f>TEXT(J1627,"YYYY")</f>
        <v>2014</v>
      </c>
      <c r="L1627" s="31">
        <v>2</v>
      </c>
      <c r="S1627" s="8" t="s">
        <v>4233</v>
      </c>
    </row>
    <row r="1628" spans="1:19">
      <c r="A1628" s="21">
        <v>2</v>
      </c>
      <c r="J1628" s="30" t="s">
        <v>2008</v>
      </c>
      <c r="K1628" s="31" t="str">
        <f>TEXT(J1628,"YYYY")</f>
        <v>2014</v>
      </c>
      <c r="L1628" s="31">
        <v>2</v>
      </c>
      <c r="S1628" s="8" t="s">
        <v>65</v>
      </c>
    </row>
    <row r="1629" spans="1:19">
      <c r="A1629" s="21">
        <v>1</v>
      </c>
      <c r="J1629" s="30" t="s">
        <v>2008</v>
      </c>
      <c r="K1629" s="31" t="str">
        <f>TEXT(J1629,"YYYY")</f>
        <v>2014</v>
      </c>
      <c r="L1629" s="31">
        <v>2</v>
      </c>
      <c r="S1629" s="8" t="s">
        <v>417</v>
      </c>
    </row>
    <row r="1630" spans="1:19">
      <c r="A1630" s="21">
        <v>1</v>
      </c>
      <c r="J1630" s="30" t="s">
        <v>5634</v>
      </c>
      <c r="K1630" s="31" t="str">
        <f>TEXT(J1630,"YYYY")</f>
        <v>2014</v>
      </c>
      <c r="L1630" s="31">
        <v>2</v>
      </c>
    </row>
    <row r="1631" spans="1:19">
      <c r="A1631" s="21">
        <v>2</v>
      </c>
      <c r="J1631" s="30" t="s">
        <v>5726</v>
      </c>
      <c r="K1631" s="31" t="str">
        <f>TEXT(J1631,"YYYY")</f>
        <v>2014</v>
      </c>
      <c r="L1631" s="31">
        <v>2</v>
      </c>
      <c r="S1631" s="8" t="s">
        <v>65</v>
      </c>
    </row>
    <row r="1632" spans="1:19">
      <c r="A1632" s="21">
        <v>1</v>
      </c>
      <c r="J1632" s="30" t="s">
        <v>5976</v>
      </c>
      <c r="K1632" s="31" t="str">
        <f>TEXT(J1632,"YYYY")</f>
        <v>2014</v>
      </c>
      <c r="L1632" s="31">
        <v>2</v>
      </c>
      <c r="S1632" s="8" t="s">
        <v>114</v>
      </c>
    </row>
    <row r="1633" spans="1:19">
      <c r="A1633" s="21">
        <v>1</v>
      </c>
      <c r="J1633" s="30" t="s">
        <v>2008</v>
      </c>
      <c r="K1633" s="31" t="str">
        <f>TEXT(J1633,"YYYY")</f>
        <v>2014</v>
      </c>
      <c r="L1633" s="31">
        <v>2</v>
      </c>
      <c r="S1633" s="8" t="s">
        <v>65</v>
      </c>
    </row>
    <row r="1634" spans="1:19">
      <c r="A1634" s="21">
        <v>2</v>
      </c>
      <c r="J1634" s="30" t="s">
        <v>806</v>
      </c>
      <c r="K1634" s="31" t="str">
        <f>TEXT(J1634,"YYYY")</f>
        <v>2014</v>
      </c>
      <c r="L1634" s="31">
        <v>2</v>
      </c>
      <c r="S1634" s="8" t="s">
        <v>114</v>
      </c>
    </row>
    <row r="1635" spans="1:19">
      <c r="A1635" s="21">
        <v>1</v>
      </c>
      <c r="J1635" s="30" t="s">
        <v>2008</v>
      </c>
      <c r="K1635" s="31" t="str">
        <f>TEXT(J1635,"YYYY")</f>
        <v>2014</v>
      </c>
      <c r="L1635" s="31">
        <v>2</v>
      </c>
      <c r="S1635" s="8" t="s">
        <v>65</v>
      </c>
    </row>
    <row r="1636" spans="1:19">
      <c r="A1636" s="21">
        <v>1</v>
      </c>
      <c r="J1636" s="30" t="s">
        <v>2008</v>
      </c>
      <c r="K1636" s="31" t="str">
        <f>TEXT(J1636,"YYYY")</f>
        <v>2014</v>
      </c>
      <c r="L1636" s="31">
        <v>2</v>
      </c>
      <c r="S1636" s="8" t="s">
        <v>11137</v>
      </c>
    </row>
    <row r="1637" spans="1:19">
      <c r="A1637" s="21">
        <v>1</v>
      </c>
      <c r="J1637" s="30" t="s">
        <v>1259</v>
      </c>
      <c r="K1637" s="31" t="str">
        <f>TEXT(J1637,"YYYY")</f>
        <v>2014</v>
      </c>
      <c r="L1637" s="31">
        <v>2</v>
      </c>
      <c r="S1637" s="8" t="s">
        <v>405</v>
      </c>
    </row>
    <row r="1638" spans="1:19">
      <c r="A1638" s="21">
        <v>2</v>
      </c>
      <c r="J1638" s="30" t="s">
        <v>2008</v>
      </c>
      <c r="K1638" s="31" t="str">
        <f>TEXT(J1638,"YYYY")</f>
        <v>2014</v>
      </c>
      <c r="L1638" s="31">
        <v>2</v>
      </c>
      <c r="S1638" s="8" t="s">
        <v>65</v>
      </c>
    </row>
    <row r="1639" spans="1:19">
      <c r="A1639" s="21">
        <v>1</v>
      </c>
      <c r="J1639" s="30" t="s">
        <v>6446</v>
      </c>
      <c r="K1639" s="31" t="str">
        <f>TEXT(J1639,"YYYY")</f>
        <v>2014</v>
      </c>
      <c r="L1639" s="31">
        <v>2</v>
      </c>
      <c r="S1639" s="8" t="s">
        <v>65</v>
      </c>
    </row>
    <row r="1640" spans="1:19">
      <c r="A1640" s="21">
        <v>1</v>
      </c>
      <c r="J1640" s="30" t="s">
        <v>2008</v>
      </c>
      <c r="K1640" s="31" t="str">
        <f>TEXT(J1640,"YYYY")</f>
        <v>2014</v>
      </c>
      <c r="L1640" s="31">
        <v>2</v>
      </c>
      <c r="S1640" s="8" t="s">
        <v>114</v>
      </c>
    </row>
    <row r="1641" spans="1:19">
      <c r="A1641" s="21">
        <v>1</v>
      </c>
      <c r="J1641" s="30" t="s">
        <v>6321</v>
      </c>
      <c r="K1641" s="31" t="str">
        <f>TEXT(J1641,"YYYY")</f>
        <v>2014</v>
      </c>
      <c r="L1641" s="31">
        <v>2</v>
      </c>
      <c r="S1641" s="8" t="s">
        <v>65</v>
      </c>
    </row>
    <row r="1642" spans="1:19">
      <c r="A1642" s="21">
        <v>1</v>
      </c>
      <c r="J1642" s="30" t="s">
        <v>6890</v>
      </c>
      <c r="K1642" s="31" t="str">
        <f>TEXT(J1642,"YYYY")</f>
        <v>2014</v>
      </c>
      <c r="L1642" s="31">
        <v>2</v>
      </c>
      <c r="S1642" s="8" t="s">
        <v>936</v>
      </c>
    </row>
    <row r="1643" spans="1:19">
      <c r="A1643" s="21">
        <v>2</v>
      </c>
      <c r="J1643" s="30" t="s">
        <v>6645</v>
      </c>
      <c r="K1643" s="31" t="str">
        <f>TEXT(J1643,"YYYY")</f>
        <v>2014</v>
      </c>
      <c r="L1643" s="31">
        <v>2</v>
      </c>
      <c r="S1643" s="8" t="s">
        <v>65</v>
      </c>
    </row>
    <row r="1644" spans="1:19">
      <c r="A1644" s="21">
        <v>1</v>
      </c>
      <c r="J1644" s="30" t="s">
        <v>7026</v>
      </c>
      <c r="K1644" s="31" t="str">
        <f>TEXT(J1644,"YYYY")</f>
        <v>2014</v>
      </c>
      <c r="L1644" s="31">
        <v>2</v>
      </c>
      <c r="S1644" s="8" t="s">
        <v>65</v>
      </c>
    </row>
    <row r="1645" spans="1:19">
      <c r="A1645" s="21">
        <v>2</v>
      </c>
      <c r="J1645" s="30" t="s">
        <v>2008</v>
      </c>
      <c r="K1645" s="31" t="str">
        <f>TEXT(J1645,"YYYY")</f>
        <v>2014</v>
      </c>
      <c r="L1645" s="31">
        <v>2</v>
      </c>
      <c r="S1645" s="8" t="s">
        <v>65</v>
      </c>
    </row>
    <row r="1646" spans="1:19">
      <c r="A1646" s="21">
        <v>1</v>
      </c>
      <c r="J1646" s="30" t="s">
        <v>7161</v>
      </c>
      <c r="K1646" s="31" t="str">
        <f>TEXT(J1646,"YYYY")</f>
        <v>2014</v>
      </c>
      <c r="L1646" s="31">
        <v>2</v>
      </c>
      <c r="S1646" s="8" t="s">
        <v>65</v>
      </c>
    </row>
    <row r="1647" spans="1:19">
      <c r="A1647" s="21">
        <v>2</v>
      </c>
      <c r="J1647" s="30" t="s">
        <v>7192</v>
      </c>
      <c r="K1647" s="31" t="str">
        <f>TEXT(J1647,"YYYY")</f>
        <v>2014</v>
      </c>
      <c r="L1647" s="31">
        <v>2</v>
      </c>
      <c r="S1647" s="8" t="s">
        <v>114</v>
      </c>
    </row>
    <row r="1648" spans="1:19">
      <c r="A1648" s="21">
        <v>2</v>
      </c>
      <c r="J1648" s="30" t="s">
        <v>378</v>
      </c>
      <c r="K1648" s="31" t="str">
        <f>TEXT(J1648,"YYYY")</f>
        <v>2014</v>
      </c>
      <c r="L1648" s="31">
        <v>2</v>
      </c>
      <c r="S1648" s="8" t="s">
        <v>65</v>
      </c>
    </row>
    <row r="1649" spans="1:19">
      <c r="A1649" s="21">
        <v>2</v>
      </c>
      <c r="J1649" s="30" t="s">
        <v>7224</v>
      </c>
      <c r="K1649" s="31" t="str">
        <f>TEXT(J1649,"YYYY")</f>
        <v>2014</v>
      </c>
      <c r="L1649" s="31">
        <v>2</v>
      </c>
      <c r="S1649" s="8" t="s">
        <v>114</v>
      </c>
    </row>
    <row r="1650" spans="1:19">
      <c r="A1650" s="21">
        <v>1</v>
      </c>
      <c r="J1650" s="30" t="s">
        <v>7256</v>
      </c>
      <c r="K1650" s="31" t="str">
        <f>TEXT(J1650,"YYYY")</f>
        <v>2014</v>
      </c>
      <c r="L1650" s="31">
        <v>2</v>
      </c>
      <c r="S1650" s="8" t="s">
        <v>405</v>
      </c>
    </row>
    <row r="1651" spans="1:19">
      <c r="A1651" s="21">
        <v>1</v>
      </c>
      <c r="J1651" s="30" t="s">
        <v>4017</v>
      </c>
      <c r="K1651" s="31" t="str">
        <f>TEXT(J1651,"YYYY")</f>
        <v>2014</v>
      </c>
      <c r="L1651" s="31">
        <v>2</v>
      </c>
      <c r="S1651" s="8" t="s">
        <v>6735</v>
      </c>
    </row>
    <row r="1652" spans="1:19">
      <c r="A1652" s="21">
        <v>2</v>
      </c>
      <c r="J1652" s="30" t="s">
        <v>7282</v>
      </c>
      <c r="K1652" s="31" t="str">
        <f>TEXT(J1652,"YYYY")</f>
        <v>2014</v>
      </c>
      <c r="L1652" s="31">
        <v>2</v>
      </c>
      <c r="S1652" s="8" t="s">
        <v>226</v>
      </c>
    </row>
    <row r="1653" spans="1:19">
      <c r="A1653" s="21">
        <v>2</v>
      </c>
      <c r="J1653" s="30" t="s">
        <v>7293</v>
      </c>
      <c r="K1653" s="31" t="str">
        <f>TEXT(J1653,"YYYY")</f>
        <v>2014</v>
      </c>
      <c r="L1653" s="31">
        <v>2</v>
      </c>
      <c r="S1653" s="8" t="s">
        <v>354</v>
      </c>
    </row>
    <row r="1654" spans="1:19">
      <c r="A1654" s="21">
        <v>2</v>
      </c>
      <c r="J1654" s="30" t="s">
        <v>1712</v>
      </c>
      <c r="K1654" s="31" t="str">
        <f>TEXT(J1654,"YYYY")</f>
        <v>2014</v>
      </c>
      <c r="L1654" s="31">
        <v>2</v>
      </c>
      <c r="S1654" s="8" t="s">
        <v>65</v>
      </c>
    </row>
    <row r="1655" spans="1:19">
      <c r="A1655" s="21">
        <v>2</v>
      </c>
      <c r="J1655" s="30" t="s">
        <v>1933</v>
      </c>
      <c r="K1655" s="31" t="str">
        <f>TEXT(J1655,"YYYY")</f>
        <v>2014</v>
      </c>
      <c r="L1655" s="31">
        <v>2</v>
      </c>
      <c r="S1655" s="8" t="s">
        <v>65</v>
      </c>
    </row>
    <row r="1656" spans="1:19">
      <c r="A1656" s="21">
        <v>1</v>
      </c>
      <c r="J1656" s="30" t="s">
        <v>1712</v>
      </c>
      <c r="K1656" s="31" t="str">
        <f>TEXT(J1656,"YYYY")</f>
        <v>2014</v>
      </c>
      <c r="L1656" s="31">
        <v>2</v>
      </c>
      <c r="S1656" s="8" t="s">
        <v>417</v>
      </c>
    </row>
    <row r="1657" spans="1:19">
      <c r="A1657" s="21">
        <v>2</v>
      </c>
      <c r="J1657" s="30" t="s">
        <v>1712</v>
      </c>
      <c r="K1657" s="31" t="str">
        <f>TEXT(J1657,"YYYY")</f>
        <v>2014</v>
      </c>
      <c r="L1657" s="31">
        <v>2</v>
      </c>
      <c r="S1657" s="8" t="s">
        <v>11638</v>
      </c>
    </row>
    <row r="1658" spans="1:19">
      <c r="A1658" s="21">
        <v>2</v>
      </c>
      <c r="J1658" s="30" t="s">
        <v>1933</v>
      </c>
      <c r="K1658" s="31" t="str">
        <f>TEXT(J1658,"YYYY")</f>
        <v>2014</v>
      </c>
      <c r="L1658" s="31">
        <v>2</v>
      </c>
      <c r="S1658" s="8" t="s">
        <v>11662</v>
      </c>
    </row>
    <row r="1659" spans="1:19">
      <c r="A1659" s="21">
        <v>2</v>
      </c>
      <c r="J1659" s="30" t="s">
        <v>806</v>
      </c>
      <c r="K1659" s="31" t="str">
        <f>TEXT(J1659,"YYYY")</f>
        <v>2014</v>
      </c>
      <c r="L1659" s="31">
        <v>2</v>
      </c>
      <c r="S1659" s="8" t="s">
        <v>65</v>
      </c>
    </row>
    <row r="1660" spans="1:19">
      <c r="A1660" s="21">
        <v>1</v>
      </c>
      <c r="J1660" s="30" t="s">
        <v>7750</v>
      </c>
      <c r="K1660" s="31" t="str">
        <f>TEXT(J1660,"YYYY")</f>
        <v>2014</v>
      </c>
      <c r="L1660" s="31">
        <v>2</v>
      </c>
      <c r="S1660" s="8" t="s">
        <v>11676</v>
      </c>
    </row>
    <row r="1661" spans="1:19">
      <c r="A1661" s="21">
        <v>2</v>
      </c>
      <c r="J1661" s="30" t="s">
        <v>1712</v>
      </c>
      <c r="K1661" s="31" t="str">
        <f>TEXT(J1661,"YYYY")</f>
        <v>2014</v>
      </c>
      <c r="L1661" s="31">
        <v>2</v>
      </c>
      <c r="S1661" s="8" t="s">
        <v>427</v>
      </c>
    </row>
    <row r="1662" spans="1:19">
      <c r="A1662" s="21">
        <v>1</v>
      </c>
      <c r="J1662" s="30" t="s">
        <v>8045</v>
      </c>
      <c r="K1662" s="31" t="str">
        <f>TEXT(J1662,"YYYY")</f>
        <v>2014</v>
      </c>
      <c r="L1662" s="31">
        <v>2</v>
      </c>
      <c r="S1662" s="8" t="s">
        <v>65</v>
      </c>
    </row>
    <row r="1663" spans="1:19">
      <c r="A1663" s="21">
        <v>2</v>
      </c>
      <c r="J1663" s="30" t="s">
        <v>8350</v>
      </c>
      <c r="K1663" s="31" t="str">
        <f>TEXT(J1663,"YYYY")</f>
        <v>2014</v>
      </c>
      <c r="L1663" s="31">
        <v>2</v>
      </c>
      <c r="S1663" s="8" t="s">
        <v>354</v>
      </c>
    </row>
    <row r="1664" spans="1:19">
      <c r="A1664" s="21">
        <v>2</v>
      </c>
      <c r="J1664" s="30" t="s">
        <v>8353</v>
      </c>
      <c r="K1664" s="31" t="str">
        <f>TEXT(J1664,"YYYY")</f>
        <v>2014</v>
      </c>
      <c r="L1664" s="31">
        <v>2</v>
      </c>
      <c r="S1664" s="8" t="s">
        <v>65</v>
      </c>
    </row>
    <row r="1665" spans="1:19">
      <c r="A1665" s="21">
        <v>2</v>
      </c>
      <c r="J1665" s="30" t="s">
        <v>93</v>
      </c>
      <c r="K1665" s="31" t="str">
        <f>TEXT(J1665,"YYYY")</f>
        <v>2014</v>
      </c>
      <c r="L1665" s="31">
        <v>2</v>
      </c>
      <c r="S1665" s="8" t="s">
        <v>557</v>
      </c>
    </row>
    <row r="1666" spans="1:19">
      <c r="A1666" s="21">
        <v>1</v>
      </c>
      <c r="J1666" s="30" t="s">
        <v>3187</v>
      </c>
      <c r="K1666" s="31" t="str">
        <f>TEXT(J1666,"YYYY")</f>
        <v>2014</v>
      </c>
      <c r="L1666" s="31">
        <v>2</v>
      </c>
    </row>
    <row r="1667" spans="1:19">
      <c r="A1667" s="21">
        <v>2</v>
      </c>
      <c r="J1667" s="30" t="s">
        <v>806</v>
      </c>
      <c r="K1667" s="31" t="str">
        <f>TEXT(J1667,"YYYY")</f>
        <v>2014</v>
      </c>
      <c r="L1667" s="31">
        <v>2</v>
      </c>
      <c r="S1667" s="8" t="s">
        <v>2410</v>
      </c>
    </row>
    <row r="1668" spans="1:19">
      <c r="A1668" s="21">
        <v>2</v>
      </c>
      <c r="J1668" s="30" t="s">
        <v>1933</v>
      </c>
      <c r="K1668" s="31" t="str">
        <f>TEXT(J1668,"YYYY")</f>
        <v>2014</v>
      </c>
      <c r="L1668" s="31">
        <v>2</v>
      </c>
    </row>
    <row r="1669" spans="1:19">
      <c r="A1669" s="21">
        <v>2</v>
      </c>
      <c r="J1669" s="30" t="s">
        <v>8819</v>
      </c>
      <c r="K1669" s="31" t="str">
        <f>TEXT(J1669,"YYYY")</f>
        <v>2014</v>
      </c>
      <c r="L1669" s="31">
        <v>2</v>
      </c>
      <c r="S1669" s="8" t="s">
        <v>114</v>
      </c>
    </row>
    <row r="1670" spans="1:19">
      <c r="A1670" s="21">
        <v>1</v>
      </c>
      <c r="J1670" s="30" t="s">
        <v>8824</v>
      </c>
      <c r="K1670" s="31" t="str">
        <f>TEXT(J1670,"YYYY")</f>
        <v>2014</v>
      </c>
      <c r="L1670" s="31">
        <v>2</v>
      </c>
      <c r="S1670" s="8" t="s">
        <v>114</v>
      </c>
    </row>
    <row r="1671" spans="1:19">
      <c r="A1671" s="21">
        <v>1</v>
      </c>
      <c r="J1671" s="30" t="s">
        <v>8353</v>
      </c>
      <c r="K1671" s="31" t="str">
        <f>TEXT(J1671,"YYYY")</f>
        <v>2014</v>
      </c>
      <c r="L1671" s="31">
        <v>2</v>
      </c>
      <c r="S1671" s="8" t="s">
        <v>105</v>
      </c>
    </row>
    <row r="1672" spans="1:19">
      <c r="A1672" s="21">
        <v>2</v>
      </c>
      <c r="J1672" s="30" t="s">
        <v>378</v>
      </c>
      <c r="K1672" s="31" t="str">
        <f>TEXT(J1672,"YYYY")</f>
        <v>2014</v>
      </c>
      <c r="L1672" s="31">
        <v>2</v>
      </c>
    </row>
    <row r="1673" spans="1:19">
      <c r="A1673" s="21">
        <v>2</v>
      </c>
      <c r="J1673" s="30" t="s">
        <v>8864</v>
      </c>
      <c r="K1673" s="31" t="str">
        <f>TEXT(J1673,"YYYY")</f>
        <v>2014</v>
      </c>
      <c r="L1673" s="31">
        <v>2</v>
      </c>
      <c r="S1673" s="8" t="s">
        <v>226</v>
      </c>
    </row>
    <row r="1674" spans="1:19">
      <c r="A1674" s="21">
        <v>2</v>
      </c>
      <c r="J1674" s="30" t="s">
        <v>8851</v>
      </c>
      <c r="K1674" s="31" t="str">
        <f>TEXT(J1674,"YYYY")</f>
        <v>2014</v>
      </c>
      <c r="L1674" s="31">
        <v>2</v>
      </c>
      <c r="S1674" s="8" t="s">
        <v>8408</v>
      </c>
    </row>
    <row r="1675" spans="1:19">
      <c r="A1675" s="21">
        <v>2</v>
      </c>
      <c r="J1675" s="30" t="s">
        <v>3052</v>
      </c>
      <c r="K1675" s="31" t="str">
        <f>TEXT(J1675,"YYYY")</f>
        <v>2014</v>
      </c>
      <c r="L1675" s="31">
        <v>2</v>
      </c>
      <c r="S1675" s="8" t="s">
        <v>405</v>
      </c>
    </row>
    <row r="1676" spans="1:19">
      <c r="A1676" s="21">
        <v>1</v>
      </c>
      <c r="J1676" s="30" t="s">
        <v>9482</v>
      </c>
      <c r="K1676" s="31" t="str">
        <f>TEXT(J1676,"YYYY")</f>
        <v>2014</v>
      </c>
      <c r="L1676" s="31">
        <v>2</v>
      </c>
      <c r="S1676" s="8" t="s">
        <v>92</v>
      </c>
    </row>
    <row r="1677" spans="1:19">
      <c r="A1677" s="21">
        <v>2</v>
      </c>
      <c r="J1677" s="30" t="s">
        <v>5976</v>
      </c>
      <c r="K1677" s="31" t="str">
        <f>TEXT(J1677,"YYYY")</f>
        <v>2014</v>
      </c>
      <c r="L1677" s="31">
        <v>2</v>
      </c>
      <c r="S1677" s="8" t="s">
        <v>65</v>
      </c>
    </row>
    <row r="1678" spans="1:19">
      <c r="A1678" s="21">
        <v>2</v>
      </c>
      <c r="J1678" s="30" t="s">
        <v>806</v>
      </c>
      <c r="K1678" s="31" t="str">
        <f>TEXT(J1678,"YYYY")</f>
        <v>2014</v>
      </c>
      <c r="L1678" s="31">
        <v>2</v>
      </c>
      <c r="S1678" s="8" t="s">
        <v>105</v>
      </c>
    </row>
    <row r="1679" spans="1:19">
      <c r="A1679" s="21">
        <v>1</v>
      </c>
      <c r="J1679" s="30" t="s">
        <v>10504</v>
      </c>
      <c r="K1679" s="31" t="str">
        <f>TEXT(J1679,"YYYY")</f>
        <v>2014</v>
      </c>
      <c r="L1679" s="31">
        <v>2</v>
      </c>
      <c r="S1679" s="8" t="s">
        <v>12319</v>
      </c>
    </row>
    <row r="1680" spans="1:19">
      <c r="A1680" s="21">
        <v>2</v>
      </c>
      <c r="J1680" s="30" t="s">
        <v>5184</v>
      </c>
      <c r="K1680" s="31" t="str">
        <f>TEXT(J1680,"YYYY")</f>
        <v>2014</v>
      </c>
      <c r="L1680" s="31">
        <v>2</v>
      </c>
    </row>
    <row r="1681" spans="1:19">
      <c r="A1681" s="21">
        <v>2</v>
      </c>
      <c r="J1681" s="30" t="s">
        <v>9165</v>
      </c>
      <c r="K1681" s="31" t="str">
        <f>TEXT(J1681,"YYYY")</f>
        <v>2014</v>
      </c>
      <c r="L1681" s="31">
        <v>2</v>
      </c>
      <c r="S1681" s="8" t="s">
        <v>83</v>
      </c>
    </row>
    <row r="1682" spans="1:19">
      <c r="A1682" s="21">
        <v>1</v>
      </c>
      <c r="J1682" s="30" t="s">
        <v>10776</v>
      </c>
      <c r="K1682" s="31" t="str">
        <f>TEXT(J1682,"YYYY")</f>
        <v>2014</v>
      </c>
      <c r="L1682" s="31">
        <v>2</v>
      </c>
      <c r="S1682" s="8" t="s">
        <v>235</v>
      </c>
    </row>
    <row r="1683" spans="1:19">
      <c r="A1683" s="21">
        <v>2</v>
      </c>
      <c r="J1683" s="30" t="s">
        <v>10814</v>
      </c>
      <c r="K1683" s="31" t="str">
        <f>TEXT(J1683,"YYYY")</f>
        <v>2014</v>
      </c>
      <c r="L1683" s="31">
        <v>2</v>
      </c>
      <c r="S1683" s="8" t="s">
        <v>65</v>
      </c>
    </row>
    <row r="1684" spans="1:19">
      <c r="A1684" s="21">
        <v>1</v>
      </c>
      <c r="J1684" s="30" t="s">
        <v>10919</v>
      </c>
      <c r="K1684" s="31" t="str">
        <f>TEXT(J1684,"YYYY")</f>
        <v>2014</v>
      </c>
      <c r="L1684" s="31">
        <v>2</v>
      </c>
      <c r="S1684" s="8" t="s">
        <v>11577</v>
      </c>
    </row>
    <row r="1685" spans="1:19">
      <c r="A1685" s="21">
        <v>1</v>
      </c>
      <c r="J1685" s="30" t="s">
        <v>7360</v>
      </c>
      <c r="K1685" s="31" t="str">
        <f>TEXT(J1685,"YYYY")</f>
        <v>2014</v>
      </c>
      <c r="L1685" s="31">
        <v>2</v>
      </c>
      <c r="S1685" s="8" t="s">
        <v>114</v>
      </c>
    </row>
    <row r="1686" spans="1:19">
      <c r="A1686" s="21">
        <v>2</v>
      </c>
      <c r="J1686" s="30" t="s">
        <v>7329</v>
      </c>
      <c r="K1686" s="31" t="str">
        <f>TEXT(J1686,"YYYY")</f>
        <v>2014</v>
      </c>
      <c r="L1686" s="31">
        <v>2</v>
      </c>
      <c r="S1686" s="8" t="s">
        <v>65</v>
      </c>
    </row>
    <row r="1687" spans="1:19">
      <c r="A1687" s="21">
        <v>1</v>
      </c>
      <c r="J1687" s="30" t="s">
        <v>11119</v>
      </c>
      <c r="K1687" s="31" t="str">
        <f>TEXT(J1687,"YYYY")</f>
        <v>2014</v>
      </c>
      <c r="L1687" s="31">
        <v>2</v>
      </c>
      <c r="S1687" s="8" t="s">
        <v>65</v>
      </c>
    </row>
    <row r="1688" spans="1:19">
      <c r="A1688" s="21">
        <v>2</v>
      </c>
      <c r="J1688" s="30" t="s">
        <v>11138</v>
      </c>
      <c r="K1688" s="31" t="str">
        <f>TEXT(J1688,"YYYY")</f>
        <v>2014</v>
      </c>
      <c r="L1688" s="31">
        <v>2</v>
      </c>
    </row>
    <row r="1689" spans="1:19">
      <c r="A1689" s="21">
        <v>1</v>
      </c>
      <c r="J1689" s="30" t="s">
        <v>11189</v>
      </c>
      <c r="K1689" s="31" t="str">
        <f>TEXT(J1689,"YYYY")</f>
        <v>2014</v>
      </c>
      <c r="L1689" s="31">
        <v>2</v>
      </c>
      <c r="S1689" s="8" t="s">
        <v>114</v>
      </c>
    </row>
    <row r="1690" spans="1:19">
      <c r="A1690" s="21">
        <v>2</v>
      </c>
      <c r="J1690" s="30" t="s">
        <v>7329</v>
      </c>
      <c r="K1690" s="31" t="str">
        <f>TEXT(J1690,"YYYY")</f>
        <v>2014</v>
      </c>
      <c r="L1690" s="31">
        <v>2</v>
      </c>
      <c r="S1690" s="8" t="s">
        <v>65</v>
      </c>
    </row>
    <row r="1691" spans="1:19">
      <c r="A1691" s="21">
        <v>1</v>
      </c>
      <c r="J1691" s="30" t="s">
        <v>9539</v>
      </c>
      <c r="K1691" s="31" t="str">
        <f>TEXT(J1691,"YYYY")</f>
        <v>2014</v>
      </c>
      <c r="L1691" s="31">
        <v>2</v>
      </c>
      <c r="S1691" s="8" t="s">
        <v>65</v>
      </c>
    </row>
    <row r="1692" spans="1:19">
      <c r="A1692" s="21">
        <v>2</v>
      </c>
      <c r="J1692" s="30" t="s">
        <v>11247</v>
      </c>
      <c r="K1692" s="31" t="str">
        <f>TEXT(J1692,"YYYY")</f>
        <v>2014</v>
      </c>
      <c r="L1692" s="31">
        <v>2</v>
      </c>
    </row>
    <row r="1693" spans="1:19">
      <c r="A1693" s="21">
        <v>1</v>
      </c>
      <c r="J1693" s="30" t="s">
        <v>6321</v>
      </c>
      <c r="K1693" s="31" t="str">
        <f>TEXT(J1693,"YYYY")</f>
        <v>2014</v>
      </c>
      <c r="L1693" s="31">
        <v>2</v>
      </c>
      <c r="S1693" s="8" t="s">
        <v>1559</v>
      </c>
    </row>
    <row r="1694" spans="1:19">
      <c r="A1694" s="21">
        <v>1</v>
      </c>
      <c r="J1694" s="30" t="s">
        <v>7329</v>
      </c>
      <c r="K1694" s="31" t="str">
        <f>TEXT(J1694,"YYYY")</f>
        <v>2014</v>
      </c>
      <c r="L1694" s="31">
        <v>2</v>
      </c>
      <c r="S1694" s="8" t="s">
        <v>65</v>
      </c>
    </row>
    <row r="1695" spans="1:19">
      <c r="A1695" s="21">
        <v>2</v>
      </c>
      <c r="J1695" s="30" t="s">
        <v>2008</v>
      </c>
      <c r="K1695" s="31" t="str">
        <f>TEXT(J1695,"YYYY")</f>
        <v>2014</v>
      </c>
      <c r="L1695" s="31">
        <v>2</v>
      </c>
      <c r="S1695" s="8" t="s">
        <v>6663</v>
      </c>
    </row>
    <row r="1696" spans="1:19">
      <c r="A1696" s="21">
        <v>2</v>
      </c>
      <c r="J1696" s="30" t="s">
        <v>6321</v>
      </c>
      <c r="K1696" s="31" t="str">
        <f>TEXT(J1696,"YYYY")</f>
        <v>2014</v>
      </c>
      <c r="L1696" s="31">
        <v>2</v>
      </c>
      <c r="S1696" s="8" t="s">
        <v>226</v>
      </c>
    </row>
    <row r="1697" spans="1:19">
      <c r="A1697" s="21">
        <v>2</v>
      </c>
      <c r="J1697" s="30" t="s">
        <v>348</v>
      </c>
      <c r="K1697" s="31" t="str">
        <f>TEXT(J1697,"YYYY")</f>
        <v>2014</v>
      </c>
      <c r="L1697" s="31">
        <v>2</v>
      </c>
      <c r="S1697" s="8" t="s">
        <v>65</v>
      </c>
    </row>
    <row r="1698" spans="1:19">
      <c r="A1698" s="21">
        <v>1</v>
      </c>
      <c r="J1698" s="30" t="s">
        <v>5634</v>
      </c>
      <c r="K1698" s="31" t="str">
        <f>TEXT(J1698,"YYYY")</f>
        <v>2014</v>
      </c>
      <c r="L1698" s="31">
        <v>2</v>
      </c>
      <c r="S1698" s="8" t="s">
        <v>65</v>
      </c>
    </row>
    <row r="1699" spans="1:19">
      <c r="A1699" s="21">
        <v>1</v>
      </c>
      <c r="J1699" s="30" t="s">
        <v>1259</v>
      </c>
      <c r="K1699" s="31" t="str">
        <f>TEXT(J1699,"YYYY")</f>
        <v>2014</v>
      </c>
      <c r="L1699" s="31">
        <v>2</v>
      </c>
      <c r="S1699" s="8" t="s">
        <v>65</v>
      </c>
    </row>
    <row r="1700" spans="1:19">
      <c r="A1700" s="21">
        <v>2</v>
      </c>
      <c r="J1700" s="30" t="s">
        <v>2008</v>
      </c>
      <c r="K1700" s="31" t="str">
        <f>TEXT(J1700,"YYYY")</f>
        <v>2014</v>
      </c>
      <c r="L1700" s="31">
        <v>2</v>
      </c>
    </row>
    <row r="1701" spans="1:19">
      <c r="A1701" s="21">
        <v>1</v>
      </c>
      <c r="J1701" s="30" t="s">
        <v>2008</v>
      </c>
      <c r="K1701" s="31" t="str">
        <f>TEXT(J1701,"YYYY")</f>
        <v>2014</v>
      </c>
      <c r="L1701" s="31">
        <v>2</v>
      </c>
      <c r="S1701" s="8" t="s">
        <v>65</v>
      </c>
    </row>
    <row r="1702" spans="1:19">
      <c r="A1702" s="21">
        <v>2</v>
      </c>
      <c r="J1702" s="30" t="s">
        <v>11777</v>
      </c>
      <c r="K1702" s="31" t="str">
        <f>TEXT(J1702,"YYYY")</f>
        <v>2014</v>
      </c>
      <c r="L1702" s="31">
        <v>2</v>
      </c>
    </row>
    <row r="1703" spans="1:19">
      <c r="A1703" s="21">
        <v>2</v>
      </c>
      <c r="J1703" s="30" t="s">
        <v>11780</v>
      </c>
      <c r="K1703" s="31" t="str">
        <f>TEXT(J1703,"YYYY")</f>
        <v>2014</v>
      </c>
      <c r="L1703" s="31">
        <v>2</v>
      </c>
    </row>
    <row r="1704" spans="1:19">
      <c r="A1704" s="21">
        <v>1</v>
      </c>
      <c r="J1704" s="30" t="s">
        <v>93</v>
      </c>
      <c r="K1704" s="31" t="str">
        <f>TEXT(J1704,"YYYY")</f>
        <v>2014</v>
      </c>
      <c r="L1704" s="31">
        <v>2</v>
      </c>
      <c r="S1704" s="8" t="s">
        <v>65</v>
      </c>
    </row>
    <row r="1705" spans="1:19">
      <c r="A1705" s="21">
        <v>1</v>
      </c>
      <c r="J1705" s="30" t="s">
        <v>9926</v>
      </c>
      <c r="K1705" s="31" t="str">
        <f>TEXT(J1705,"YYYY")</f>
        <v>2014</v>
      </c>
      <c r="L1705" s="31">
        <v>2</v>
      </c>
      <c r="S1705" s="8" t="s">
        <v>92</v>
      </c>
    </row>
    <row r="1706" spans="1:19">
      <c r="A1706" s="21">
        <v>1</v>
      </c>
      <c r="J1706" s="30" t="s">
        <v>1755</v>
      </c>
      <c r="K1706" s="31" t="str">
        <f>TEXT(J1706,"YYYY")</f>
        <v>2014</v>
      </c>
      <c r="L1706" s="31">
        <v>2</v>
      </c>
      <c r="S1706" s="8" t="s">
        <v>65</v>
      </c>
    </row>
    <row r="1707" spans="1:19">
      <c r="A1707" s="21">
        <v>1</v>
      </c>
      <c r="J1707" s="30" t="s">
        <v>12270</v>
      </c>
      <c r="K1707" s="31" t="str">
        <f>TEXT(J1707,"YYYY")</f>
        <v>2014</v>
      </c>
      <c r="L1707" s="31">
        <v>2</v>
      </c>
    </row>
    <row r="1708" spans="1:19">
      <c r="A1708" s="21">
        <v>2</v>
      </c>
      <c r="J1708" s="30" t="s">
        <v>8036</v>
      </c>
      <c r="K1708" s="31" t="str">
        <f>TEXT(J1708,"YYYY")</f>
        <v>2014</v>
      </c>
      <c r="L1708" s="31">
        <v>2</v>
      </c>
    </row>
    <row r="1709" spans="1:19">
      <c r="A1709" s="21">
        <v>1</v>
      </c>
      <c r="J1709" s="30" t="s">
        <v>93</v>
      </c>
      <c r="K1709" s="31" t="str">
        <f>TEXT(J1709,"YYYY")</f>
        <v>2014</v>
      </c>
      <c r="L1709" s="31">
        <v>2</v>
      </c>
      <c r="S1709" s="8" t="s">
        <v>65</v>
      </c>
    </row>
    <row r="1710" spans="1:19">
      <c r="A1710" s="21">
        <v>2</v>
      </c>
      <c r="J1710" s="30" t="s">
        <v>1657</v>
      </c>
      <c r="K1710" s="31" t="str">
        <f>TEXT(J1710,"YYYY")</f>
        <v>2014</v>
      </c>
      <c r="L1710" s="31">
        <v>2</v>
      </c>
      <c r="S1710" s="8" t="s">
        <v>65</v>
      </c>
    </row>
    <row r="1711" spans="1:19">
      <c r="A1711" s="21">
        <v>1</v>
      </c>
      <c r="J1711" s="30" t="s">
        <v>2008</v>
      </c>
      <c r="K1711" s="31" t="str">
        <f>TEXT(J1711,"YYYY")</f>
        <v>2014</v>
      </c>
      <c r="L1711" s="31">
        <v>2</v>
      </c>
    </row>
    <row r="1712" spans="1:19">
      <c r="A1712" s="21">
        <v>2</v>
      </c>
      <c r="J1712" s="30" t="s">
        <v>2008</v>
      </c>
      <c r="K1712" s="31" t="str">
        <f>TEXT(J1712,"YYYY")</f>
        <v>2014</v>
      </c>
      <c r="L1712" s="31">
        <v>2</v>
      </c>
      <c r="S1712" s="8" t="s">
        <v>6783</v>
      </c>
    </row>
    <row r="1713" spans="1:19">
      <c r="A1713" s="21">
        <v>1</v>
      </c>
      <c r="J1713" s="30" t="s">
        <v>1712</v>
      </c>
      <c r="K1713" s="31" t="str">
        <f>TEXT(J1713,"YYYY")</f>
        <v>2014</v>
      </c>
      <c r="L1713" s="31">
        <v>2</v>
      </c>
      <c r="S1713" s="8" t="s">
        <v>65</v>
      </c>
    </row>
    <row r="1714" spans="1:19">
      <c r="A1714" s="21">
        <v>2</v>
      </c>
      <c r="J1714" s="30" t="s">
        <v>93</v>
      </c>
      <c r="K1714" s="31" t="str">
        <f>TEXT(J1714,"YYYY")</f>
        <v>2014</v>
      </c>
      <c r="L1714" s="31">
        <v>2</v>
      </c>
    </row>
    <row r="1715" spans="1:19">
      <c r="A1715" s="21">
        <v>1</v>
      </c>
      <c r="J1715" s="30" t="s">
        <v>7289</v>
      </c>
      <c r="K1715" s="31" t="str">
        <f>TEXT(J1715,"YYYY")</f>
        <v>2014</v>
      </c>
      <c r="L1715" s="31">
        <v>2</v>
      </c>
      <c r="S1715" s="8" t="s">
        <v>6991</v>
      </c>
    </row>
    <row r="1716" spans="1:19">
      <c r="A1716" s="21">
        <v>1</v>
      </c>
      <c r="J1716" s="30" t="s">
        <v>1712</v>
      </c>
      <c r="K1716" s="31" t="str">
        <f>TEXT(J1716,"YYYY")</f>
        <v>2014</v>
      </c>
      <c r="L1716" s="31">
        <v>2</v>
      </c>
    </row>
    <row r="1717" spans="1:19">
      <c r="A1717" s="21">
        <v>2</v>
      </c>
      <c r="J1717" s="30" t="s">
        <v>7329</v>
      </c>
      <c r="K1717" s="31" t="str">
        <f>TEXT(J1717,"YYYY")</f>
        <v>2014</v>
      </c>
      <c r="L1717" s="31">
        <v>2</v>
      </c>
      <c r="S1717" s="8" t="s">
        <v>65</v>
      </c>
    </row>
    <row r="1718" spans="1:19">
      <c r="A1718" s="21">
        <v>2</v>
      </c>
      <c r="J1718" s="30" t="s">
        <v>7360</v>
      </c>
      <c r="K1718" s="31" t="str">
        <f>TEXT(J1718,"YYYY")</f>
        <v>2014</v>
      </c>
      <c r="L1718" s="31">
        <v>2</v>
      </c>
      <c r="S1718" s="8" t="s">
        <v>65</v>
      </c>
    </row>
    <row r="1719" spans="1:19">
      <c r="A1719" s="21">
        <v>1</v>
      </c>
      <c r="J1719" s="30" t="s">
        <v>5013</v>
      </c>
      <c r="K1719" s="31" t="str">
        <f>TEXT(J1719,"YYYY")</f>
        <v>2014</v>
      </c>
      <c r="L1719" s="31">
        <v>2</v>
      </c>
    </row>
    <row r="1720" spans="1:19">
      <c r="A1720" s="21">
        <v>1</v>
      </c>
      <c r="J1720" s="30" t="s">
        <v>806</v>
      </c>
      <c r="K1720" s="31" t="str">
        <f>TEXT(J1720,"YYYY")</f>
        <v>2014</v>
      </c>
      <c r="L1720" s="31">
        <v>2</v>
      </c>
      <c r="S1720" s="8" t="s">
        <v>226</v>
      </c>
    </row>
    <row r="1721" spans="1:19">
      <c r="A1721" s="21">
        <v>2</v>
      </c>
      <c r="J1721" s="30" t="s">
        <v>7214</v>
      </c>
      <c r="K1721" s="31" t="str">
        <f>TEXT(J1721,"YYYY")</f>
        <v>2014</v>
      </c>
      <c r="L1721" s="31">
        <v>2</v>
      </c>
      <c r="S1721" s="8" t="s">
        <v>417</v>
      </c>
    </row>
    <row r="1722" spans="1:19">
      <c r="A1722" s="21">
        <v>2</v>
      </c>
      <c r="J1722" s="30" t="s">
        <v>8378</v>
      </c>
      <c r="K1722" s="31" t="str">
        <f>TEXT(J1722,"YYYY")</f>
        <v>2014</v>
      </c>
      <c r="L1722" s="31">
        <v>2</v>
      </c>
      <c r="S1722" s="8" t="s">
        <v>8408</v>
      </c>
    </row>
    <row r="1723" spans="1:19">
      <c r="A1723" s="21">
        <v>2</v>
      </c>
      <c r="J1723" s="30" t="s">
        <v>7135</v>
      </c>
      <c r="K1723" s="31" t="str">
        <f>TEXT(J1723,"YYYY")</f>
        <v>2014</v>
      </c>
      <c r="L1723" s="31">
        <v>2</v>
      </c>
      <c r="S1723" s="8" t="s">
        <v>65</v>
      </c>
    </row>
    <row r="1724" spans="1:19">
      <c r="A1724" s="21">
        <v>2</v>
      </c>
      <c r="J1724" s="30" t="s">
        <v>348</v>
      </c>
      <c r="K1724" s="31" t="str">
        <f>TEXT(J1724,"YYYY")</f>
        <v>2014</v>
      </c>
      <c r="L1724" s="31">
        <v>2</v>
      </c>
    </row>
    <row r="1725" spans="1:19">
      <c r="A1725" s="21">
        <v>2</v>
      </c>
      <c r="J1725" s="30" t="s">
        <v>8844</v>
      </c>
      <c r="K1725" s="31" t="str">
        <f>TEXT(J1725,"YYYY")</f>
        <v>2014</v>
      </c>
      <c r="L1725" s="31">
        <v>2</v>
      </c>
      <c r="S1725" s="8" t="s">
        <v>65</v>
      </c>
    </row>
    <row r="1726" spans="1:19">
      <c r="A1726" s="21">
        <v>2</v>
      </c>
      <c r="J1726" s="30" t="s">
        <v>6826</v>
      </c>
      <c r="K1726" s="31" t="str">
        <f>TEXT(J1726,"YYYY")</f>
        <v>2014</v>
      </c>
      <c r="L1726" s="31">
        <v>2</v>
      </c>
      <c r="S1726" s="8" t="s">
        <v>405</v>
      </c>
    </row>
    <row r="1727" spans="1:19">
      <c r="A1727" s="21">
        <v>1</v>
      </c>
      <c r="J1727" s="30" t="s">
        <v>5000</v>
      </c>
      <c r="K1727" s="31" t="str">
        <f>TEXT(J1727,"YYYY")</f>
        <v>2014</v>
      </c>
      <c r="L1727" s="31">
        <v>2</v>
      </c>
      <c r="S1727" s="8" t="s">
        <v>65</v>
      </c>
    </row>
    <row r="1728" spans="1:19">
      <c r="A1728" s="21">
        <v>1</v>
      </c>
      <c r="J1728" s="30" t="s">
        <v>2008</v>
      </c>
      <c r="K1728" s="31" t="str">
        <f>TEXT(J1728,"YYYY")</f>
        <v>2014</v>
      </c>
      <c r="L1728" s="31">
        <v>2</v>
      </c>
      <c r="S1728" s="8" t="s">
        <v>65</v>
      </c>
    </row>
    <row r="1729" spans="1:19">
      <c r="A1729" s="21">
        <v>1</v>
      </c>
      <c r="J1729" s="30" t="s">
        <v>4600</v>
      </c>
      <c r="K1729" s="31" t="str">
        <f>TEXT(J1729,"YYYY")</f>
        <v>2014</v>
      </c>
      <c r="L1729" s="31">
        <v>2</v>
      </c>
    </row>
    <row r="1730" spans="1:19">
      <c r="A1730" s="21">
        <v>2</v>
      </c>
      <c r="J1730" s="30" t="s">
        <v>4600</v>
      </c>
      <c r="K1730" s="31" t="str">
        <f>TEXT(J1730,"YYYY")</f>
        <v>2014</v>
      </c>
      <c r="L1730" s="31">
        <v>2</v>
      </c>
      <c r="S1730" s="8" t="s">
        <v>105</v>
      </c>
    </row>
    <row r="1731" spans="1:19">
      <c r="A1731" s="21">
        <v>2</v>
      </c>
      <c r="I1731">
        <f>COUNTA(K1731:K2173)</f>
        <v>443</v>
      </c>
      <c r="J1731" s="8" t="s">
        <v>171</v>
      </c>
      <c r="K1731" s="23" t="str">
        <f>TEXT(J1731,"YYYY")</f>
        <v>2015</v>
      </c>
      <c r="L1731" s="23">
        <v>1</v>
      </c>
    </row>
    <row r="1732" spans="1:19">
      <c r="A1732" s="21">
        <v>1</v>
      </c>
      <c r="I1732">
        <f>COUNTA(L1731:L1961)</f>
        <v>231</v>
      </c>
      <c r="J1732" s="8" t="s">
        <v>355</v>
      </c>
      <c r="K1732" s="23" t="str">
        <f>TEXT(J1732,"YYYY")</f>
        <v>2015</v>
      </c>
      <c r="L1732" s="23">
        <v>1</v>
      </c>
      <c r="S1732" s="8" t="s">
        <v>65</v>
      </c>
    </row>
    <row r="1733" spans="1:19">
      <c r="A1733" s="21">
        <v>1</v>
      </c>
      <c r="I1733">
        <f>443-231</f>
        <v>212</v>
      </c>
      <c r="J1733" s="8" t="s">
        <v>568</v>
      </c>
      <c r="K1733" s="23" t="str">
        <f>TEXT(J1733,"YYYY")</f>
        <v>2015</v>
      </c>
      <c r="L1733" s="23">
        <v>1</v>
      </c>
      <c r="S1733" s="8" t="s">
        <v>354</v>
      </c>
    </row>
    <row r="1734" spans="1:19">
      <c r="A1734" s="21">
        <v>1</v>
      </c>
      <c r="J1734" s="8" t="s">
        <v>1413</v>
      </c>
      <c r="K1734" s="23" t="str">
        <f>TEXT(J1734,"YYYY")</f>
        <v>2015</v>
      </c>
      <c r="L1734" s="23">
        <v>1</v>
      </c>
      <c r="S1734" s="8" t="s">
        <v>65</v>
      </c>
    </row>
    <row r="1735" spans="1:19">
      <c r="A1735" s="21">
        <v>2</v>
      </c>
      <c r="J1735" s="8" t="s">
        <v>3919</v>
      </c>
      <c r="K1735" s="23" t="str">
        <f>TEXT(J1735,"YYYY")</f>
        <v>2015</v>
      </c>
      <c r="L1735" s="23">
        <v>1</v>
      </c>
      <c r="S1735" s="8" t="s">
        <v>114</v>
      </c>
    </row>
    <row r="1736" spans="1:19">
      <c r="A1736" s="21">
        <v>1</v>
      </c>
      <c r="J1736" s="8" t="s">
        <v>4212</v>
      </c>
      <c r="K1736" s="23" t="str">
        <f>TEXT(J1736,"YYYY")</f>
        <v>2015</v>
      </c>
      <c r="L1736" s="23">
        <v>1</v>
      </c>
      <c r="S1736" s="8" t="s">
        <v>65</v>
      </c>
    </row>
    <row r="1737" spans="1:19">
      <c r="A1737" s="21">
        <v>2</v>
      </c>
      <c r="J1737" s="8" t="s">
        <v>1222</v>
      </c>
      <c r="K1737" s="23" t="str">
        <f>TEXT(J1737,"YYYY")</f>
        <v>2015</v>
      </c>
      <c r="L1737" s="23">
        <v>1</v>
      </c>
      <c r="S1737" s="8" t="s">
        <v>114</v>
      </c>
    </row>
    <row r="1738" spans="1:19">
      <c r="A1738" s="21">
        <v>1</v>
      </c>
      <c r="J1738" s="8" t="s">
        <v>1222</v>
      </c>
      <c r="K1738" s="23" t="str">
        <f>TEXT(J1738,"YYYY")</f>
        <v>2015</v>
      </c>
      <c r="L1738" s="23">
        <v>1</v>
      </c>
      <c r="S1738" s="8" t="s">
        <v>65</v>
      </c>
    </row>
    <row r="1739" spans="1:19">
      <c r="A1739" s="21">
        <v>2</v>
      </c>
      <c r="J1739" s="8" t="s">
        <v>4212</v>
      </c>
      <c r="K1739" s="23" t="str">
        <f>TEXT(J1739,"YYYY")</f>
        <v>2015</v>
      </c>
      <c r="L1739" s="23">
        <v>1</v>
      </c>
      <c r="S1739" s="8" t="s">
        <v>65</v>
      </c>
    </row>
    <row r="1740" spans="1:19">
      <c r="A1740" s="21">
        <v>1</v>
      </c>
      <c r="J1740" s="8" t="s">
        <v>4212</v>
      </c>
      <c r="K1740" s="23" t="str">
        <f>TEXT(J1740,"YYYY")</f>
        <v>2015</v>
      </c>
      <c r="L1740" s="23">
        <v>1</v>
      </c>
      <c r="S1740" s="8" t="s">
        <v>65</v>
      </c>
    </row>
    <row r="1741" spans="1:19">
      <c r="A1741" s="21">
        <v>2</v>
      </c>
      <c r="J1741" s="8" t="s">
        <v>5034</v>
      </c>
      <c r="K1741" s="23" t="str">
        <f>TEXT(J1741,"YYYY")</f>
        <v>2015</v>
      </c>
      <c r="L1741" s="23">
        <v>1</v>
      </c>
    </row>
    <row r="1742" spans="1:19">
      <c r="A1742" s="21">
        <v>1</v>
      </c>
      <c r="J1742" s="8" t="s">
        <v>1222</v>
      </c>
      <c r="K1742" s="23" t="str">
        <f>TEXT(J1742,"YYYY")</f>
        <v>2015</v>
      </c>
      <c r="L1742" s="23">
        <v>1</v>
      </c>
      <c r="S1742" s="8" t="s">
        <v>92</v>
      </c>
    </row>
    <row r="1743" spans="1:19">
      <c r="A1743" s="21">
        <v>1</v>
      </c>
      <c r="J1743" s="8" t="s">
        <v>1222</v>
      </c>
      <c r="K1743" s="23" t="str">
        <f>TEXT(J1743,"YYYY")</f>
        <v>2015</v>
      </c>
      <c r="L1743" s="23">
        <v>1</v>
      </c>
      <c r="S1743" s="8" t="s">
        <v>65</v>
      </c>
    </row>
    <row r="1744" spans="1:19">
      <c r="A1744" s="21">
        <v>1</v>
      </c>
      <c r="J1744" s="8" t="s">
        <v>905</v>
      </c>
      <c r="K1744" s="23" t="str">
        <f>TEXT(J1744,"YYYY")</f>
        <v>2015</v>
      </c>
      <c r="L1744" s="23">
        <v>1</v>
      </c>
    </row>
    <row r="1745" spans="1:19">
      <c r="A1745" s="21">
        <v>1</v>
      </c>
      <c r="J1745" s="8" t="s">
        <v>6182</v>
      </c>
      <c r="K1745" s="23" t="str">
        <f>TEXT(J1745,"YYYY")</f>
        <v>2015</v>
      </c>
      <c r="L1745" s="23">
        <v>1</v>
      </c>
    </row>
    <row r="1746" spans="1:19">
      <c r="A1746" s="21">
        <v>2</v>
      </c>
      <c r="J1746" s="8" t="s">
        <v>384</v>
      </c>
      <c r="K1746" s="23" t="str">
        <f>TEXT(J1746,"YYYY")</f>
        <v>2015</v>
      </c>
      <c r="L1746" s="23">
        <v>1</v>
      </c>
      <c r="S1746" s="8" t="s">
        <v>4917</v>
      </c>
    </row>
    <row r="1747" spans="1:19">
      <c r="A1747" s="21">
        <v>1</v>
      </c>
      <c r="J1747" s="8" t="s">
        <v>1222</v>
      </c>
      <c r="K1747" s="23" t="str">
        <f>TEXT(J1747,"YYYY")</f>
        <v>2015</v>
      </c>
      <c r="L1747" s="23">
        <v>1</v>
      </c>
    </row>
    <row r="1748" spans="1:19">
      <c r="A1748" s="21">
        <v>2</v>
      </c>
      <c r="J1748" s="8" t="s">
        <v>1413</v>
      </c>
      <c r="K1748" s="23" t="str">
        <f>TEXT(J1748,"YYYY")</f>
        <v>2015</v>
      </c>
      <c r="L1748" s="23">
        <v>1</v>
      </c>
      <c r="S1748" s="8" t="s">
        <v>65</v>
      </c>
    </row>
    <row r="1749" spans="1:19">
      <c r="A1749" s="21">
        <v>2</v>
      </c>
      <c r="J1749" s="8" t="s">
        <v>1163</v>
      </c>
      <c r="K1749" s="23" t="str">
        <f>TEXT(J1749,"YYYY")</f>
        <v>2015</v>
      </c>
      <c r="L1749" s="23">
        <v>1</v>
      </c>
      <c r="S1749" s="8" t="s">
        <v>526</v>
      </c>
    </row>
    <row r="1750" spans="1:19">
      <c r="A1750" s="21">
        <v>1</v>
      </c>
      <c r="J1750" s="8" t="s">
        <v>6807</v>
      </c>
      <c r="K1750" s="23" t="str">
        <f>TEXT(J1750,"YYYY")</f>
        <v>2015</v>
      </c>
      <c r="L1750" s="23">
        <v>1</v>
      </c>
      <c r="S1750" s="8" t="s">
        <v>417</v>
      </c>
    </row>
    <row r="1751" spans="1:19">
      <c r="A1751" s="21">
        <v>2</v>
      </c>
      <c r="J1751" s="8" t="s">
        <v>6966</v>
      </c>
      <c r="K1751" s="23" t="str">
        <f>TEXT(J1751,"YYYY")</f>
        <v>2015</v>
      </c>
      <c r="L1751" s="23">
        <v>1</v>
      </c>
      <c r="S1751" s="8" t="s">
        <v>354</v>
      </c>
    </row>
    <row r="1752" spans="1:19">
      <c r="A1752" s="21">
        <v>2</v>
      </c>
      <c r="J1752" s="8" t="s">
        <v>171</v>
      </c>
      <c r="K1752" s="23" t="str">
        <f>TEXT(J1752,"YYYY")</f>
        <v>2015</v>
      </c>
      <c r="L1752" s="23">
        <v>1</v>
      </c>
    </row>
    <row r="1753" spans="1:19">
      <c r="A1753" s="21">
        <v>1</v>
      </c>
      <c r="J1753" s="8" t="s">
        <v>6828</v>
      </c>
      <c r="K1753" s="23" t="str">
        <f>TEXT(J1753,"YYYY")</f>
        <v>2015</v>
      </c>
      <c r="L1753" s="23">
        <v>1</v>
      </c>
      <c r="S1753" s="8" t="s">
        <v>114</v>
      </c>
    </row>
    <row r="1754" spans="1:19">
      <c r="A1754" s="21">
        <v>2</v>
      </c>
      <c r="J1754" s="8" t="s">
        <v>171</v>
      </c>
      <c r="K1754" s="23" t="str">
        <f>TEXT(J1754,"YYYY")</f>
        <v>2015</v>
      </c>
      <c r="L1754" s="23">
        <v>1</v>
      </c>
      <c r="S1754" s="8" t="s">
        <v>65</v>
      </c>
    </row>
    <row r="1755" spans="1:19">
      <c r="A1755" s="21">
        <v>2</v>
      </c>
      <c r="J1755" s="8" t="s">
        <v>384</v>
      </c>
      <c r="K1755" s="23" t="str">
        <f>TEXT(J1755,"YYYY")</f>
        <v>2015</v>
      </c>
      <c r="L1755" s="23">
        <v>1</v>
      </c>
      <c r="S1755" s="8" t="s">
        <v>235</v>
      </c>
    </row>
    <row r="1756" spans="1:19">
      <c r="A1756" s="21">
        <v>1</v>
      </c>
      <c r="J1756" s="8" t="s">
        <v>2630</v>
      </c>
      <c r="K1756" s="23" t="str">
        <f>TEXT(J1756,"YYYY")</f>
        <v>2015</v>
      </c>
      <c r="L1756" s="23">
        <v>1</v>
      </c>
    </row>
    <row r="1757" spans="1:19">
      <c r="A1757" s="21">
        <v>2</v>
      </c>
      <c r="J1757" s="8" t="s">
        <v>6104</v>
      </c>
      <c r="K1757" s="23" t="str">
        <f>TEXT(J1757,"YYYY")</f>
        <v>2015</v>
      </c>
      <c r="L1757" s="23">
        <v>1</v>
      </c>
      <c r="S1757" s="8" t="s">
        <v>235</v>
      </c>
    </row>
    <row r="1758" spans="1:19">
      <c r="A1758" s="21">
        <v>1</v>
      </c>
      <c r="J1758" s="8" t="s">
        <v>1163</v>
      </c>
      <c r="K1758" s="23" t="str">
        <f>TEXT(J1758,"YYYY")</f>
        <v>2015</v>
      </c>
      <c r="L1758" s="23">
        <v>1</v>
      </c>
      <c r="S1758" s="8" t="s">
        <v>936</v>
      </c>
    </row>
    <row r="1759" spans="1:19">
      <c r="A1759" s="21">
        <v>2</v>
      </c>
      <c r="J1759" s="8" t="s">
        <v>1413</v>
      </c>
      <c r="K1759" s="23" t="str">
        <f>TEXT(J1759,"YYYY")</f>
        <v>2015</v>
      </c>
      <c r="L1759" s="23">
        <v>1</v>
      </c>
      <c r="S1759" s="8" t="s">
        <v>354</v>
      </c>
    </row>
    <row r="1760" spans="1:19">
      <c r="A1760" s="21">
        <v>2</v>
      </c>
      <c r="J1760" s="8" t="s">
        <v>1222</v>
      </c>
      <c r="K1760" s="23" t="str">
        <f>TEXT(J1760,"YYYY")</f>
        <v>2015</v>
      </c>
      <c r="L1760" s="23">
        <v>1</v>
      </c>
      <c r="S1760" s="8" t="s">
        <v>65</v>
      </c>
    </row>
    <row r="1761" spans="1:19">
      <c r="A1761" s="21">
        <v>2</v>
      </c>
      <c r="J1761" s="8" t="s">
        <v>7362</v>
      </c>
      <c r="K1761" s="23" t="str">
        <f>TEXT(J1761,"YYYY")</f>
        <v>2015</v>
      </c>
      <c r="L1761" s="23">
        <v>1</v>
      </c>
      <c r="S1761" s="8" t="s">
        <v>354</v>
      </c>
    </row>
    <row r="1762" spans="1:19">
      <c r="A1762" s="21">
        <v>2</v>
      </c>
      <c r="J1762" s="8" t="s">
        <v>1222</v>
      </c>
      <c r="K1762" s="23" t="str">
        <f>TEXT(J1762,"YYYY")</f>
        <v>2015</v>
      </c>
      <c r="L1762" s="23">
        <v>1</v>
      </c>
      <c r="S1762" s="8" t="s">
        <v>65</v>
      </c>
    </row>
    <row r="1763" spans="1:19">
      <c r="A1763" s="21">
        <v>2</v>
      </c>
      <c r="J1763" s="8" t="s">
        <v>5747</v>
      </c>
      <c r="K1763" s="23" t="str">
        <f>TEXT(J1763,"YYYY")</f>
        <v>2015</v>
      </c>
      <c r="L1763" s="23">
        <v>1</v>
      </c>
      <c r="S1763" s="8" t="s">
        <v>2061</v>
      </c>
    </row>
    <row r="1764" spans="1:19">
      <c r="A1764" s="21">
        <v>2</v>
      </c>
      <c r="J1764" s="8" t="s">
        <v>1067</v>
      </c>
      <c r="K1764" s="23" t="str">
        <f>TEXT(J1764,"YYYY")</f>
        <v>2015</v>
      </c>
      <c r="L1764" s="23">
        <v>1</v>
      </c>
      <c r="S1764" s="8" t="s">
        <v>65</v>
      </c>
    </row>
    <row r="1765" spans="1:19">
      <c r="A1765" s="21">
        <v>1</v>
      </c>
      <c r="J1765" s="8" t="s">
        <v>6940</v>
      </c>
      <c r="K1765" s="23" t="str">
        <f>TEXT(J1765,"YYYY")</f>
        <v>2015</v>
      </c>
      <c r="L1765" s="23">
        <v>1</v>
      </c>
      <c r="S1765" s="8" t="s">
        <v>92</v>
      </c>
    </row>
    <row r="1766" spans="1:19">
      <c r="A1766" s="21">
        <v>1</v>
      </c>
      <c r="J1766" s="8" t="s">
        <v>4965</v>
      </c>
      <c r="K1766" s="23" t="str">
        <f>TEXT(J1766,"YYYY")</f>
        <v>2015</v>
      </c>
      <c r="L1766" s="23">
        <v>1</v>
      </c>
      <c r="S1766" s="8" t="s">
        <v>235</v>
      </c>
    </row>
    <row r="1767" spans="1:19">
      <c r="A1767" s="21">
        <v>2</v>
      </c>
      <c r="J1767" s="8" t="s">
        <v>11924</v>
      </c>
      <c r="K1767" s="23" t="str">
        <f>TEXT(J1767,"YYYY")</f>
        <v>2015</v>
      </c>
      <c r="L1767" s="23">
        <v>1</v>
      </c>
      <c r="S1767" s="8" t="s">
        <v>377</v>
      </c>
    </row>
    <row r="1768" spans="1:19">
      <c r="A1768" s="21">
        <v>2</v>
      </c>
      <c r="J1768" s="8" t="s">
        <v>507</v>
      </c>
      <c r="K1768" s="23" t="str">
        <f>TEXT(J1768,"YYYY")</f>
        <v>2015</v>
      </c>
      <c r="L1768" s="23">
        <v>1</v>
      </c>
      <c r="S1768" s="8" t="s">
        <v>65</v>
      </c>
    </row>
    <row r="1769" spans="1:19">
      <c r="A1769" s="21">
        <v>2</v>
      </c>
      <c r="J1769" s="8" t="s">
        <v>12045</v>
      </c>
      <c r="K1769" s="23" t="str">
        <f>TEXT(J1769,"YYYY")</f>
        <v>2015</v>
      </c>
      <c r="L1769" s="23">
        <v>1</v>
      </c>
      <c r="S1769" s="8" t="s">
        <v>936</v>
      </c>
    </row>
    <row r="1770" spans="1:19">
      <c r="A1770" s="21">
        <v>2</v>
      </c>
      <c r="J1770" s="8" t="s">
        <v>507</v>
      </c>
      <c r="K1770" s="23" t="str">
        <f>TEXT(J1770,"YYYY")</f>
        <v>2015</v>
      </c>
      <c r="L1770" s="23">
        <v>1</v>
      </c>
      <c r="S1770" s="8" t="s">
        <v>65</v>
      </c>
    </row>
    <row r="1771" spans="1:19">
      <c r="A1771" s="21">
        <v>2</v>
      </c>
      <c r="J1771" s="8" t="s">
        <v>537</v>
      </c>
      <c r="K1771" s="23" t="str">
        <f>TEXT(J1771,"YYYY")</f>
        <v>2015</v>
      </c>
      <c r="L1771" s="23">
        <v>1</v>
      </c>
      <c r="S1771" s="8" t="s">
        <v>936</v>
      </c>
    </row>
    <row r="1772" spans="1:19">
      <c r="A1772" s="21">
        <v>1</v>
      </c>
      <c r="J1772" s="8" t="s">
        <v>634</v>
      </c>
      <c r="K1772" s="23" t="str">
        <f>TEXT(J1772,"YYYY")</f>
        <v>2015</v>
      </c>
      <c r="L1772" s="23">
        <v>1</v>
      </c>
      <c r="S1772" s="8" t="s">
        <v>7063</v>
      </c>
    </row>
    <row r="1773" spans="1:19">
      <c r="A1773" s="21">
        <v>2</v>
      </c>
      <c r="J1773" s="8" t="s">
        <v>731</v>
      </c>
      <c r="K1773" s="23" t="str">
        <f>TEXT(J1773,"YYYY")</f>
        <v>2015</v>
      </c>
      <c r="L1773" s="23">
        <v>1</v>
      </c>
      <c r="S1773" s="8" t="s">
        <v>6783</v>
      </c>
    </row>
    <row r="1774" spans="1:19">
      <c r="A1774" s="21">
        <v>2</v>
      </c>
      <c r="J1774" s="8" t="s">
        <v>801</v>
      </c>
      <c r="K1774" s="23" t="str">
        <f>TEXT(J1774,"YYYY")</f>
        <v>2015</v>
      </c>
      <c r="L1774" s="23">
        <v>1</v>
      </c>
      <c r="S1774" s="8" t="s">
        <v>1051</v>
      </c>
    </row>
    <row r="1775" spans="1:19">
      <c r="A1775" s="21">
        <v>2</v>
      </c>
      <c r="J1775" s="8" t="s">
        <v>892</v>
      </c>
      <c r="K1775" s="23" t="str">
        <f>TEXT(J1775,"YYYY")</f>
        <v>2015</v>
      </c>
      <c r="L1775" s="23">
        <v>1</v>
      </c>
      <c r="S1775" s="8" t="s">
        <v>7670</v>
      </c>
    </row>
    <row r="1776" spans="1:19">
      <c r="A1776" s="21">
        <v>1</v>
      </c>
      <c r="J1776" s="8" t="s">
        <v>905</v>
      </c>
      <c r="K1776" s="23" t="str">
        <f>TEXT(J1776,"YYYY")</f>
        <v>2015</v>
      </c>
      <c r="L1776" s="23">
        <v>1</v>
      </c>
      <c r="S1776" s="8" t="s">
        <v>65</v>
      </c>
    </row>
    <row r="1777" spans="1:19">
      <c r="A1777" s="21">
        <v>2</v>
      </c>
      <c r="J1777" s="8" t="s">
        <v>923</v>
      </c>
      <c r="K1777" s="23" t="str">
        <f>TEXT(J1777,"YYYY")</f>
        <v>2015</v>
      </c>
      <c r="L1777" s="23">
        <v>1</v>
      </c>
      <c r="S1777" s="8" t="s">
        <v>83</v>
      </c>
    </row>
    <row r="1778" spans="1:19">
      <c r="A1778" s="21">
        <v>2</v>
      </c>
      <c r="J1778" s="8" t="s">
        <v>1075</v>
      </c>
      <c r="K1778" s="23" t="str">
        <f>TEXT(J1778,"YYYY")</f>
        <v>2015</v>
      </c>
      <c r="L1778" s="23">
        <v>1</v>
      </c>
      <c r="S1778" s="8" t="s">
        <v>65</v>
      </c>
    </row>
    <row r="1779" spans="1:19">
      <c r="A1779" s="21">
        <v>2</v>
      </c>
      <c r="J1779" s="8" t="s">
        <v>1083</v>
      </c>
      <c r="K1779" s="23" t="str">
        <f>TEXT(J1779,"YYYY")</f>
        <v>2015</v>
      </c>
      <c r="L1779" s="23">
        <v>1</v>
      </c>
      <c r="S1779" s="8" t="s">
        <v>65</v>
      </c>
    </row>
    <row r="1780" spans="1:19">
      <c r="A1780" s="21">
        <v>1</v>
      </c>
      <c r="J1780" s="8" t="s">
        <v>171</v>
      </c>
      <c r="K1780" s="23" t="str">
        <f>TEXT(J1780,"YYYY")</f>
        <v>2015</v>
      </c>
      <c r="L1780" s="23">
        <v>1</v>
      </c>
    </row>
    <row r="1781" spans="1:19">
      <c r="A1781" s="21">
        <v>2</v>
      </c>
      <c r="J1781" s="8" t="s">
        <v>1163</v>
      </c>
      <c r="K1781" s="23" t="str">
        <f>TEXT(J1781,"YYYY")</f>
        <v>2015</v>
      </c>
      <c r="L1781" s="23">
        <v>1</v>
      </c>
      <c r="S1781" s="8" t="s">
        <v>65</v>
      </c>
    </row>
    <row r="1782" spans="1:19">
      <c r="A1782" s="21">
        <v>2</v>
      </c>
      <c r="J1782" s="8" t="s">
        <v>171</v>
      </c>
      <c r="K1782" s="23" t="str">
        <f>TEXT(J1782,"YYYY")</f>
        <v>2015</v>
      </c>
      <c r="L1782" s="23">
        <v>1</v>
      </c>
      <c r="S1782" s="8" t="s">
        <v>10523</v>
      </c>
    </row>
    <row r="1783" spans="1:19">
      <c r="A1783" s="21">
        <v>2</v>
      </c>
      <c r="J1783" s="8" t="s">
        <v>1742</v>
      </c>
      <c r="K1783" s="23" t="str">
        <f>TEXT(J1783,"YYYY")</f>
        <v>2015</v>
      </c>
      <c r="L1783" s="23">
        <v>1</v>
      </c>
      <c r="S1783" s="8" t="s">
        <v>92</v>
      </c>
    </row>
    <row r="1784" spans="1:19">
      <c r="A1784" s="21">
        <v>1</v>
      </c>
      <c r="J1784" s="8" t="s">
        <v>1222</v>
      </c>
      <c r="K1784" s="23" t="str">
        <f>TEXT(J1784,"YYYY")</f>
        <v>2015</v>
      </c>
      <c r="L1784" s="23">
        <v>1</v>
      </c>
      <c r="S1784" s="8" t="s">
        <v>417</v>
      </c>
    </row>
    <row r="1785" spans="1:19">
      <c r="A1785" s="21">
        <v>2</v>
      </c>
      <c r="J1785" s="8" t="s">
        <v>2630</v>
      </c>
      <c r="K1785" s="23" t="str">
        <f>TEXT(J1785,"YYYY")</f>
        <v>2015</v>
      </c>
      <c r="L1785" s="23">
        <v>1</v>
      </c>
      <c r="S1785" s="8" t="s">
        <v>377</v>
      </c>
    </row>
    <row r="1786" spans="1:19">
      <c r="A1786" s="21">
        <v>2</v>
      </c>
      <c r="J1786" s="8" t="s">
        <v>1413</v>
      </c>
      <c r="K1786" s="23" t="str">
        <f>TEXT(J1786,"YYYY")</f>
        <v>2015</v>
      </c>
      <c r="L1786" s="23">
        <v>1</v>
      </c>
      <c r="S1786" s="8" t="s">
        <v>5373</v>
      </c>
    </row>
    <row r="1787" spans="1:19">
      <c r="A1787" s="21">
        <v>2</v>
      </c>
      <c r="J1787" s="8" t="s">
        <v>1222</v>
      </c>
      <c r="K1787" s="23" t="str">
        <f>TEXT(J1787,"YYYY")</f>
        <v>2015</v>
      </c>
      <c r="L1787" s="23">
        <v>1</v>
      </c>
    </row>
    <row r="1788" spans="1:19">
      <c r="A1788" s="21">
        <v>1</v>
      </c>
      <c r="J1788" s="8" t="s">
        <v>3314</v>
      </c>
      <c r="K1788" s="23" t="str">
        <f>TEXT(J1788,"YYYY")</f>
        <v>2015</v>
      </c>
      <c r="L1788" s="23">
        <v>1</v>
      </c>
      <c r="S1788" s="8" t="s">
        <v>354</v>
      </c>
    </row>
    <row r="1789" spans="1:19">
      <c r="A1789" s="21">
        <v>1</v>
      </c>
      <c r="J1789" s="8" t="s">
        <v>1742</v>
      </c>
      <c r="K1789" s="23" t="str">
        <f>TEXT(J1789,"YYYY")</f>
        <v>2015</v>
      </c>
      <c r="L1789" s="23">
        <v>1</v>
      </c>
    </row>
    <row r="1790" spans="1:19">
      <c r="A1790" s="21">
        <v>2</v>
      </c>
      <c r="J1790" s="8" t="s">
        <v>1222</v>
      </c>
      <c r="K1790" s="23" t="str">
        <f>TEXT(J1790,"YYYY")</f>
        <v>2015</v>
      </c>
      <c r="L1790" s="23">
        <v>1</v>
      </c>
      <c r="S1790" s="8" t="s">
        <v>65</v>
      </c>
    </row>
    <row r="1791" spans="1:19">
      <c r="A1791" s="21">
        <v>2</v>
      </c>
      <c r="J1791" s="8" t="s">
        <v>3450</v>
      </c>
      <c r="K1791" s="23" t="str">
        <f>TEXT(J1791,"YYYY")</f>
        <v>2015</v>
      </c>
      <c r="L1791" s="23">
        <v>1</v>
      </c>
      <c r="S1791" s="8" t="s">
        <v>65</v>
      </c>
    </row>
    <row r="1792" spans="1:19">
      <c r="A1792" s="21">
        <v>2</v>
      </c>
      <c r="J1792" s="8" t="s">
        <v>384</v>
      </c>
      <c r="K1792" s="23" t="str">
        <f>TEXT(J1792,"YYYY")</f>
        <v>2015</v>
      </c>
      <c r="L1792" s="23">
        <v>1</v>
      </c>
      <c r="S1792" s="8" t="s">
        <v>526</v>
      </c>
    </row>
    <row r="1793" spans="1:19">
      <c r="A1793" s="21">
        <v>2</v>
      </c>
      <c r="J1793" s="8" t="s">
        <v>1222</v>
      </c>
      <c r="K1793" s="23" t="str">
        <f>TEXT(J1793,"YYYY")</f>
        <v>2015</v>
      </c>
      <c r="L1793" s="23">
        <v>1</v>
      </c>
      <c r="S1793" s="8" t="s">
        <v>65</v>
      </c>
    </row>
    <row r="1794" spans="1:19">
      <c r="A1794" s="21">
        <v>2</v>
      </c>
      <c r="J1794" s="8" t="s">
        <v>3988</v>
      </c>
      <c r="K1794" s="23" t="str">
        <f>TEXT(J1794,"YYYY")</f>
        <v>2015</v>
      </c>
      <c r="L1794" s="23">
        <v>1</v>
      </c>
      <c r="S1794" s="8" t="s">
        <v>65</v>
      </c>
    </row>
    <row r="1795" spans="1:19">
      <c r="A1795" s="21">
        <v>2</v>
      </c>
      <c r="J1795" s="8" t="s">
        <v>4212</v>
      </c>
      <c r="K1795" s="23" t="str">
        <f>TEXT(J1795,"YYYY")</f>
        <v>2015</v>
      </c>
      <c r="L1795" s="23">
        <v>1</v>
      </c>
      <c r="S1795" s="8" t="s">
        <v>6633</v>
      </c>
    </row>
    <row r="1796" spans="1:19">
      <c r="A1796" s="21">
        <v>1</v>
      </c>
      <c r="J1796" s="8" t="s">
        <v>634</v>
      </c>
      <c r="K1796" s="23" t="str">
        <f>TEXT(J1796,"YYYY")</f>
        <v>2015</v>
      </c>
      <c r="L1796" s="23">
        <v>1</v>
      </c>
      <c r="S1796" s="8" t="s">
        <v>4093</v>
      </c>
    </row>
    <row r="1797" spans="1:19">
      <c r="A1797" s="21">
        <v>2</v>
      </c>
      <c r="J1797" s="8" t="s">
        <v>4622</v>
      </c>
      <c r="K1797" s="23" t="str">
        <f>TEXT(J1797,"YYYY")</f>
        <v>2015</v>
      </c>
      <c r="L1797" s="23">
        <v>1</v>
      </c>
      <c r="S1797" s="8" t="s">
        <v>65</v>
      </c>
    </row>
    <row r="1798" spans="1:19">
      <c r="A1798" s="21">
        <v>2</v>
      </c>
      <c r="J1798" s="8" t="s">
        <v>4720</v>
      </c>
      <c r="K1798" s="23" t="str">
        <f>TEXT(J1798,"YYYY")</f>
        <v>2015</v>
      </c>
      <c r="L1798" s="23">
        <v>1</v>
      </c>
      <c r="S1798" s="8" t="s">
        <v>65</v>
      </c>
    </row>
    <row r="1799" spans="1:19">
      <c r="A1799" s="21">
        <v>1</v>
      </c>
      <c r="J1799" s="8" t="s">
        <v>4965</v>
      </c>
      <c r="K1799" s="23" t="str">
        <f>TEXT(J1799,"YYYY")</f>
        <v>2015</v>
      </c>
      <c r="L1799" s="23">
        <v>1</v>
      </c>
      <c r="S1799" s="8" t="s">
        <v>65</v>
      </c>
    </row>
    <row r="1800" spans="1:19">
      <c r="A1800" s="21">
        <v>2</v>
      </c>
      <c r="J1800" s="8" t="s">
        <v>5034</v>
      </c>
      <c r="K1800" s="23" t="str">
        <f>TEXT(J1800,"YYYY")</f>
        <v>2015</v>
      </c>
      <c r="L1800" s="23">
        <v>1</v>
      </c>
      <c r="S1800" s="8" t="s">
        <v>65</v>
      </c>
    </row>
    <row r="1801" spans="1:19">
      <c r="A1801" s="21">
        <v>2</v>
      </c>
      <c r="J1801" s="8" t="s">
        <v>5208</v>
      </c>
      <c r="K1801" s="23" t="str">
        <f>TEXT(J1801,"YYYY")</f>
        <v>2015</v>
      </c>
      <c r="L1801" s="23">
        <v>1</v>
      </c>
      <c r="S1801" s="8" t="s">
        <v>65</v>
      </c>
    </row>
    <row r="1802" spans="1:19">
      <c r="A1802" s="21">
        <v>1</v>
      </c>
      <c r="J1802" s="8" t="s">
        <v>5258</v>
      </c>
      <c r="K1802" s="23" t="str">
        <f>TEXT(J1802,"YYYY")</f>
        <v>2015</v>
      </c>
      <c r="L1802" s="23">
        <v>1</v>
      </c>
      <c r="S1802" s="8" t="s">
        <v>65</v>
      </c>
    </row>
    <row r="1803" spans="1:19">
      <c r="A1803" s="21">
        <v>1</v>
      </c>
      <c r="J1803" s="8" t="s">
        <v>5369</v>
      </c>
      <c r="K1803" s="23" t="str">
        <f>TEXT(J1803,"YYYY")</f>
        <v>2015</v>
      </c>
      <c r="L1803" s="23">
        <v>1</v>
      </c>
    </row>
    <row r="1804" spans="1:19">
      <c r="A1804" s="21">
        <v>2</v>
      </c>
      <c r="J1804" s="8" t="s">
        <v>1222</v>
      </c>
      <c r="K1804" s="23" t="str">
        <f>TEXT(J1804,"YYYY")</f>
        <v>2015</v>
      </c>
      <c r="L1804" s="23">
        <v>1</v>
      </c>
      <c r="S1804" s="8" t="s">
        <v>65</v>
      </c>
    </row>
    <row r="1805" spans="1:19">
      <c r="A1805" s="21">
        <v>1</v>
      </c>
      <c r="J1805" s="8" t="s">
        <v>5452</v>
      </c>
      <c r="K1805" s="23" t="str">
        <f>TEXT(J1805,"YYYY")</f>
        <v>2015</v>
      </c>
      <c r="L1805" s="23">
        <v>1</v>
      </c>
      <c r="S1805" s="8" t="s">
        <v>2161</v>
      </c>
    </row>
    <row r="1806" spans="1:19">
      <c r="A1806" s="21">
        <v>1</v>
      </c>
      <c r="J1806" s="8" t="s">
        <v>1222</v>
      </c>
      <c r="K1806" s="23" t="str">
        <f>TEXT(J1806,"YYYY")</f>
        <v>2015</v>
      </c>
      <c r="L1806" s="23">
        <v>1</v>
      </c>
    </row>
    <row r="1807" spans="1:19">
      <c r="A1807" s="21">
        <v>2</v>
      </c>
      <c r="J1807" s="8" t="s">
        <v>1222</v>
      </c>
      <c r="K1807" s="23" t="str">
        <f>TEXT(J1807,"YYYY")</f>
        <v>2015</v>
      </c>
      <c r="L1807" s="23">
        <v>1</v>
      </c>
    </row>
    <row r="1808" spans="1:19">
      <c r="A1808" s="21">
        <v>2</v>
      </c>
      <c r="J1808" s="8" t="s">
        <v>1222</v>
      </c>
      <c r="K1808" s="23" t="str">
        <f>TEXT(J1808,"YYYY")</f>
        <v>2015</v>
      </c>
      <c r="L1808" s="23">
        <v>1</v>
      </c>
      <c r="S1808" s="8" t="s">
        <v>65</v>
      </c>
    </row>
    <row r="1809" spans="1:19">
      <c r="A1809" s="21">
        <v>2</v>
      </c>
      <c r="J1809" s="8" t="s">
        <v>1222</v>
      </c>
      <c r="K1809" s="23" t="str">
        <f>TEXT(J1809,"YYYY")</f>
        <v>2015</v>
      </c>
      <c r="L1809" s="23">
        <v>1</v>
      </c>
      <c r="S1809" s="8" t="s">
        <v>417</v>
      </c>
    </row>
    <row r="1810" spans="1:19">
      <c r="A1810" s="21">
        <v>2</v>
      </c>
      <c r="J1810" s="8" t="s">
        <v>5258</v>
      </c>
      <c r="K1810" s="23" t="str">
        <f>TEXT(J1810,"YYYY")</f>
        <v>2015</v>
      </c>
      <c r="L1810" s="23">
        <v>1</v>
      </c>
      <c r="S1810" s="8" t="s">
        <v>3261</v>
      </c>
    </row>
    <row r="1811" spans="1:19">
      <c r="A1811" s="21">
        <v>2</v>
      </c>
      <c r="J1811" s="8" t="s">
        <v>1222</v>
      </c>
      <c r="K1811" s="23" t="str">
        <f>TEXT(J1811,"YYYY")</f>
        <v>2015</v>
      </c>
      <c r="L1811" s="23">
        <v>1</v>
      </c>
      <c r="S1811" s="8" t="s">
        <v>226</v>
      </c>
    </row>
    <row r="1812" spans="1:19">
      <c r="A1812" s="21">
        <v>2</v>
      </c>
      <c r="J1812" s="8" t="s">
        <v>6161</v>
      </c>
      <c r="K1812" s="23" t="str">
        <f>TEXT(J1812,"YYYY")</f>
        <v>2015</v>
      </c>
      <c r="L1812" s="23">
        <v>1</v>
      </c>
      <c r="S1812" s="8" t="s">
        <v>417</v>
      </c>
    </row>
    <row r="1813" spans="1:19">
      <c r="A1813" s="21">
        <v>1</v>
      </c>
      <c r="J1813" s="8" t="s">
        <v>171</v>
      </c>
      <c r="K1813" s="23" t="str">
        <f>TEXT(J1813,"YYYY")</f>
        <v>2015</v>
      </c>
      <c r="L1813" s="23">
        <v>1</v>
      </c>
      <c r="S1813" s="8" t="s">
        <v>114</v>
      </c>
    </row>
    <row r="1814" spans="1:19">
      <c r="A1814" s="21">
        <v>1</v>
      </c>
      <c r="J1814" s="8" t="s">
        <v>632</v>
      </c>
      <c r="K1814" s="23" t="str">
        <f>TEXT(J1814,"YYYY")</f>
        <v>2015</v>
      </c>
      <c r="L1814" s="23">
        <v>1</v>
      </c>
      <c r="S1814" s="8" t="s">
        <v>65</v>
      </c>
    </row>
    <row r="1815" spans="1:19">
      <c r="A1815" s="21">
        <v>1</v>
      </c>
      <c r="J1815" s="8" t="s">
        <v>6255</v>
      </c>
      <c r="K1815" s="23" t="str">
        <f>TEXT(J1815,"YYYY")</f>
        <v>2015</v>
      </c>
      <c r="L1815" s="23">
        <v>1</v>
      </c>
      <c r="S1815" s="8" t="s">
        <v>65</v>
      </c>
    </row>
    <row r="1816" spans="1:19">
      <c r="A1816" s="21">
        <v>2</v>
      </c>
      <c r="J1816" s="8" t="s">
        <v>892</v>
      </c>
      <c r="K1816" s="23" t="str">
        <f>TEXT(J1816,"YYYY")</f>
        <v>2015</v>
      </c>
      <c r="L1816" s="23">
        <v>1</v>
      </c>
      <c r="S1816" s="8" t="s">
        <v>65</v>
      </c>
    </row>
    <row r="1817" spans="1:19">
      <c r="A1817" s="21">
        <v>1</v>
      </c>
      <c r="J1817" s="8" t="s">
        <v>6226</v>
      </c>
      <c r="K1817" s="23" t="str">
        <f>TEXT(J1817,"YYYY")</f>
        <v>2015</v>
      </c>
      <c r="L1817" s="23">
        <v>1</v>
      </c>
      <c r="S1817" s="8" t="s">
        <v>114</v>
      </c>
    </row>
    <row r="1818" spans="1:19">
      <c r="A1818" s="21">
        <v>1</v>
      </c>
      <c r="J1818" s="8" t="s">
        <v>6398</v>
      </c>
      <c r="K1818" s="23" t="str">
        <f>TEXT(J1818,"YYYY")</f>
        <v>2015</v>
      </c>
      <c r="L1818" s="23">
        <v>1</v>
      </c>
      <c r="S1818" s="8" t="s">
        <v>114</v>
      </c>
    </row>
    <row r="1819" spans="1:19">
      <c r="A1819" s="21">
        <v>2</v>
      </c>
      <c r="J1819" s="8" t="s">
        <v>1222</v>
      </c>
      <c r="K1819" s="23" t="str">
        <f>TEXT(J1819,"YYYY")</f>
        <v>2015</v>
      </c>
      <c r="L1819" s="23">
        <v>1</v>
      </c>
      <c r="S1819" s="8" t="s">
        <v>65</v>
      </c>
    </row>
    <row r="1820" spans="1:19">
      <c r="A1820" s="21">
        <v>2</v>
      </c>
      <c r="J1820" s="8" t="s">
        <v>384</v>
      </c>
      <c r="K1820" s="23" t="str">
        <f>TEXT(J1820,"YYYY")</f>
        <v>2015</v>
      </c>
      <c r="L1820" s="23">
        <v>1</v>
      </c>
      <c r="S1820" s="8" t="s">
        <v>114</v>
      </c>
    </row>
    <row r="1821" spans="1:19">
      <c r="A1821" s="21">
        <v>1</v>
      </c>
      <c r="J1821" s="8" t="s">
        <v>2770</v>
      </c>
      <c r="K1821" s="23" t="str">
        <f>TEXT(J1821,"YYYY")</f>
        <v>2015</v>
      </c>
      <c r="L1821" s="23">
        <v>1</v>
      </c>
      <c r="S1821" s="8" t="s">
        <v>114</v>
      </c>
    </row>
    <row r="1822" spans="1:19">
      <c r="A1822" s="21">
        <v>2</v>
      </c>
      <c r="J1822" s="8" t="s">
        <v>1222</v>
      </c>
      <c r="K1822" s="23" t="str">
        <f>TEXT(J1822,"YYYY")</f>
        <v>2015</v>
      </c>
      <c r="L1822" s="23">
        <v>1</v>
      </c>
      <c r="S1822" s="8" t="s">
        <v>105</v>
      </c>
    </row>
    <row r="1823" spans="1:19">
      <c r="A1823" s="21">
        <v>1</v>
      </c>
      <c r="J1823" s="8" t="s">
        <v>2690</v>
      </c>
      <c r="K1823" s="23" t="str">
        <f>TEXT(J1823,"YYYY")</f>
        <v>2015</v>
      </c>
      <c r="L1823" s="23">
        <v>1</v>
      </c>
      <c r="S1823" s="8" t="s">
        <v>65</v>
      </c>
    </row>
    <row r="1824" spans="1:19">
      <c r="A1824" s="21">
        <v>1</v>
      </c>
      <c r="J1824" s="8" t="s">
        <v>6564</v>
      </c>
      <c r="K1824" s="23" t="str">
        <f>TEXT(J1824,"YYYY")</f>
        <v>2015</v>
      </c>
      <c r="L1824" s="23">
        <v>1</v>
      </c>
      <c r="S1824" s="8" t="s">
        <v>114</v>
      </c>
    </row>
    <row r="1825" spans="1:19">
      <c r="A1825" s="21">
        <v>1</v>
      </c>
      <c r="J1825" s="8" t="s">
        <v>6686</v>
      </c>
      <c r="K1825" s="23" t="str">
        <f>TEXT(J1825,"YYYY")</f>
        <v>2015</v>
      </c>
      <c r="L1825" s="23">
        <v>1</v>
      </c>
      <c r="S1825" s="8" t="s">
        <v>65</v>
      </c>
    </row>
    <row r="1826" spans="1:19">
      <c r="A1826" s="21">
        <v>1</v>
      </c>
      <c r="J1826" s="8" t="s">
        <v>6710</v>
      </c>
      <c r="K1826" s="23" t="str">
        <f>TEXT(J1826,"YYYY")</f>
        <v>2015</v>
      </c>
      <c r="L1826" s="23">
        <v>1</v>
      </c>
      <c r="S1826" s="8" t="s">
        <v>105</v>
      </c>
    </row>
    <row r="1827" spans="1:19">
      <c r="A1827" s="21">
        <v>1</v>
      </c>
      <c r="J1827" s="8" t="s">
        <v>6750</v>
      </c>
      <c r="K1827" s="23" t="str">
        <f>TEXT(J1827,"YYYY")</f>
        <v>2015</v>
      </c>
      <c r="L1827" s="23">
        <v>1</v>
      </c>
      <c r="S1827" s="8" t="s">
        <v>311</v>
      </c>
    </row>
    <row r="1828" spans="1:19">
      <c r="A1828" s="21">
        <v>2</v>
      </c>
      <c r="J1828" s="8" t="s">
        <v>6686</v>
      </c>
      <c r="K1828" s="23" t="str">
        <f>TEXT(J1828,"YYYY")</f>
        <v>2015</v>
      </c>
      <c r="L1828" s="23">
        <v>1</v>
      </c>
      <c r="S1828" s="8" t="s">
        <v>114</v>
      </c>
    </row>
    <row r="1829" spans="1:19">
      <c r="A1829" s="21">
        <v>2</v>
      </c>
      <c r="J1829" s="8" t="s">
        <v>6772</v>
      </c>
      <c r="K1829" s="23" t="str">
        <f>TEXT(J1829,"YYYY")</f>
        <v>2015</v>
      </c>
      <c r="L1829" s="23">
        <v>1</v>
      </c>
      <c r="S1829" s="8" t="s">
        <v>114</v>
      </c>
    </row>
    <row r="1830" spans="1:19">
      <c r="A1830" s="21">
        <v>2</v>
      </c>
      <c r="J1830" s="8" t="s">
        <v>6780</v>
      </c>
      <c r="K1830" s="23" t="str">
        <f>TEXT(J1830,"YYYY")</f>
        <v>2015</v>
      </c>
      <c r="L1830" s="23">
        <v>1</v>
      </c>
      <c r="S1830" s="8" t="s">
        <v>105</v>
      </c>
    </row>
    <row r="1831" spans="1:19">
      <c r="A1831" s="21">
        <v>2</v>
      </c>
      <c r="J1831" s="8" t="s">
        <v>6784</v>
      </c>
      <c r="K1831" s="23" t="str">
        <f>TEXT(J1831,"YYYY")</f>
        <v>2015</v>
      </c>
      <c r="L1831" s="23">
        <v>1</v>
      </c>
      <c r="S1831" s="8" t="s">
        <v>114</v>
      </c>
    </row>
    <row r="1832" spans="1:19">
      <c r="A1832" s="21">
        <v>2</v>
      </c>
      <c r="J1832" s="8" t="s">
        <v>6795</v>
      </c>
      <c r="K1832" s="23" t="str">
        <f>TEXT(J1832,"YYYY")</f>
        <v>2015</v>
      </c>
      <c r="L1832" s="23">
        <v>1</v>
      </c>
      <c r="S1832" s="8" t="s">
        <v>114</v>
      </c>
    </row>
    <row r="1833" spans="1:19">
      <c r="A1833" s="21">
        <v>2</v>
      </c>
      <c r="J1833" s="8" t="s">
        <v>6807</v>
      </c>
      <c r="K1833" s="23" t="str">
        <f>TEXT(J1833,"YYYY")</f>
        <v>2015</v>
      </c>
      <c r="L1833" s="23">
        <v>1</v>
      </c>
      <c r="S1833" s="8" t="s">
        <v>235</v>
      </c>
    </row>
    <row r="1834" spans="1:19">
      <c r="A1834" s="21">
        <v>2</v>
      </c>
      <c r="J1834" s="8" t="s">
        <v>6807</v>
      </c>
      <c r="K1834" s="23" t="str">
        <f>TEXT(J1834,"YYYY")</f>
        <v>2015</v>
      </c>
      <c r="L1834" s="23">
        <v>1</v>
      </c>
      <c r="S1834" s="8" t="s">
        <v>65</v>
      </c>
    </row>
    <row r="1835" spans="1:19">
      <c r="A1835" s="21">
        <v>1</v>
      </c>
      <c r="J1835" s="8" t="s">
        <v>6818</v>
      </c>
      <c r="K1835" s="23" t="str">
        <f>TEXT(J1835,"YYYY")</f>
        <v>2015</v>
      </c>
      <c r="L1835" s="23">
        <v>1</v>
      </c>
      <c r="S1835" s="8" t="s">
        <v>65</v>
      </c>
    </row>
    <row r="1836" spans="1:19">
      <c r="A1836" s="21">
        <v>2</v>
      </c>
      <c r="J1836" s="8" t="s">
        <v>1163</v>
      </c>
      <c r="K1836" s="23" t="str">
        <f>TEXT(J1836,"YYYY")</f>
        <v>2015</v>
      </c>
      <c r="L1836" s="23">
        <v>1</v>
      </c>
      <c r="S1836" s="8" t="s">
        <v>311</v>
      </c>
    </row>
    <row r="1837" spans="1:19">
      <c r="A1837" s="21">
        <v>2</v>
      </c>
      <c r="J1837" s="8" t="s">
        <v>6835</v>
      </c>
      <c r="K1837" s="23" t="str">
        <f>TEXT(J1837,"YYYY")</f>
        <v>2015</v>
      </c>
      <c r="L1837" s="23">
        <v>1</v>
      </c>
      <c r="S1837" s="8" t="s">
        <v>92</v>
      </c>
    </row>
    <row r="1838" spans="1:19">
      <c r="A1838" s="21">
        <v>2</v>
      </c>
      <c r="J1838" s="8" t="s">
        <v>892</v>
      </c>
      <c r="K1838" s="23" t="str">
        <f>TEXT(J1838,"YYYY")</f>
        <v>2015</v>
      </c>
      <c r="L1838" s="23">
        <v>1</v>
      </c>
      <c r="S1838" s="8" t="s">
        <v>105</v>
      </c>
    </row>
    <row r="1839" spans="1:19">
      <c r="A1839" s="21">
        <v>2</v>
      </c>
      <c r="J1839" s="8" t="s">
        <v>6828</v>
      </c>
      <c r="K1839" s="23" t="str">
        <f>TEXT(J1839,"YYYY")</f>
        <v>2015</v>
      </c>
      <c r="L1839" s="23">
        <v>1</v>
      </c>
      <c r="S1839" s="8" t="s">
        <v>311</v>
      </c>
    </row>
    <row r="1840" spans="1:19">
      <c r="A1840" s="21">
        <v>2</v>
      </c>
      <c r="J1840" s="8" t="s">
        <v>6893</v>
      </c>
      <c r="K1840" s="23" t="str">
        <f>TEXT(J1840,"YYYY")</f>
        <v>2015</v>
      </c>
      <c r="L1840" s="23">
        <v>1</v>
      </c>
      <c r="S1840" s="8" t="s">
        <v>65</v>
      </c>
    </row>
    <row r="1841" spans="1:19">
      <c r="A1841" s="21">
        <v>2</v>
      </c>
      <c r="J1841" s="8" t="s">
        <v>6897</v>
      </c>
      <c r="K1841" s="23" t="str">
        <f>TEXT(J1841,"YYYY")</f>
        <v>2015</v>
      </c>
      <c r="L1841" s="23">
        <v>1</v>
      </c>
      <c r="S1841" s="8" t="s">
        <v>65</v>
      </c>
    </row>
    <row r="1842" spans="1:19">
      <c r="A1842" s="21">
        <v>2</v>
      </c>
      <c r="J1842" s="8" t="s">
        <v>6780</v>
      </c>
      <c r="K1842" s="23" t="str">
        <f>TEXT(J1842,"YYYY")</f>
        <v>2015</v>
      </c>
      <c r="L1842" s="23">
        <v>1</v>
      </c>
    </row>
    <row r="1843" spans="1:19">
      <c r="A1843" s="21">
        <v>2</v>
      </c>
      <c r="J1843" s="8" t="s">
        <v>1413</v>
      </c>
      <c r="K1843" s="23" t="str">
        <f>TEXT(J1843,"YYYY")</f>
        <v>2015</v>
      </c>
      <c r="L1843" s="23">
        <v>1</v>
      </c>
      <c r="S1843" s="8" t="s">
        <v>65</v>
      </c>
    </row>
    <row r="1844" spans="1:19">
      <c r="A1844" s="21">
        <v>2</v>
      </c>
      <c r="J1844" s="8" t="s">
        <v>6807</v>
      </c>
      <c r="K1844" s="23" t="str">
        <f>TEXT(J1844,"YYYY")</f>
        <v>2015</v>
      </c>
      <c r="L1844" s="23">
        <v>1</v>
      </c>
      <c r="S1844" s="8" t="s">
        <v>2823</v>
      </c>
    </row>
    <row r="1845" spans="1:19">
      <c r="A1845" s="21">
        <v>2</v>
      </c>
      <c r="J1845" s="8" t="s">
        <v>6564</v>
      </c>
      <c r="K1845" s="23" t="str">
        <f>TEXT(J1845,"YYYY")</f>
        <v>2015</v>
      </c>
      <c r="L1845" s="23">
        <v>1</v>
      </c>
    </row>
    <row r="1846" spans="1:19">
      <c r="A1846" s="21">
        <v>2</v>
      </c>
      <c r="J1846" s="8" t="s">
        <v>5747</v>
      </c>
      <c r="K1846" s="23" t="str">
        <f>TEXT(J1846,"YYYY")</f>
        <v>2015</v>
      </c>
      <c r="L1846" s="23">
        <v>1</v>
      </c>
    </row>
    <row r="1847" spans="1:19">
      <c r="A1847" s="21">
        <v>2</v>
      </c>
      <c r="J1847" s="8" t="s">
        <v>6987</v>
      </c>
      <c r="K1847" s="23" t="str">
        <f>TEXT(J1847,"YYYY")</f>
        <v>2015</v>
      </c>
      <c r="L1847" s="23">
        <v>1</v>
      </c>
      <c r="S1847" s="8" t="s">
        <v>940</v>
      </c>
    </row>
    <row r="1848" spans="1:19">
      <c r="A1848" s="21">
        <v>2</v>
      </c>
      <c r="J1848" s="8" t="s">
        <v>6605</v>
      </c>
      <c r="K1848" s="23" t="str">
        <f>TEXT(J1848,"YYYY")</f>
        <v>2015</v>
      </c>
      <c r="L1848" s="23">
        <v>1</v>
      </c>
      <c r="S1848" s="8" t="s">
        <v>354</v>
      </c>
    </row>
    <row r="1849" spans="1:19">
      <c r="A1849" s="21">
        <v>2</v>
      </c>
      <c r="J1849" s="8" t="s">
        <v>384</v>
      </c>
      <c r="K1849" s="23" t="str">
        <f>TEXT(J1849,"YYYY")</f>
        <v>2015</v>
      </c>
      <c r="L1849" s="23">
        <v>1</v>
      </c>
      <c r="S1849" s="8" t="s">
        <v>65</v>
      </c>
    </row>
    <row r="1850" spans="1:19">
      <c r="A1850" s="21">
        <v>1</v>
      </c>
      <c r="J1850" s="8" t="s">
        <v>5747</v>
      </c>
      <c r="K1850" s="23" t="str">
        <f>TEXT(J1850,"YYYY")</f>
        <v>2015</v>
      </c>
      <c r="L1850" s="23">
        <v>1</v>
      </c>
    </row>
    <row r="1851" spans="1:19">
      <c r="A1851" s="21">
        <v>2</v>
      </c>
      <c r="J1851" s="8" t="s">
        <v>384</v>
      </c>
      <c r="K1851" s="23" t="str">
        <f>TEXT(J1851,"YYYY")</f>
        <v>2015</v>
      </c>
      <c r="L1851" s="23">
        <v>1</v>
      </c>
      <c r="S1851" s="8" t="s">
        <v>65</v>
      </c>
    </row>
    <row r="1852" spans="1:19">
      <c r="A1852" s="21">
        <v>1</v>
      </c>
      <c r="J1852" s="8" t="s">
        <v>731</v>
      </c>
      <c r="K1852" s="23" t="str">
        <f>TEXT(J1852,"YYYY")</f>
        <v>2015</v>
      </c>
      <c r="L1852" s="23">
        <v>1</v>
      </c>
      <c r="S1852" s="8" t="s">
        <v>65</v>
      </c>
    </row>
    <row r="1853" spans="1:19">
      <c r="A1853" s="21">
        <v>2</v>
      </c>
      <c r="J1853" s="8" t="s">
        <v>1067</v>
      </c>
      <c r="K1853" s="23" t="str">
        <f>TEXT(J1853,"YYYY")</f>
        <v>2015</v>
      </c>
      <c r="L1853" s="23">
        <v>1</v>
      </c>
      <c r="S1853" s="8" t="s">
        <v>65</v>
      </c>
    </row>
    <row r="1854" spans="1:19">
      <c r="A1854" s="21">
        <v>1</v>
      </c>
      <c r="J1854" s="8" t="s">
        <v>171</v>
      </c>
      <c r="K1854" s="23" t="str">
        <f>TEXT(J1854,"YYYY")</f>
        <v>2015</v>
      </c>
      <c r="L1854" s="23">
        <v>1</v>
      </c>
      <c r="S1854" s="8" t="s">
        <v>3449</v>
      </c>
    </row>
    <row r="1855" spans="1:19">
      <c r="A1855" s="21">
        <v>2</v>
      </c>
      <c r="J1855" s="8" t="s">
        <v>1163</v>
      </c>
      <c r="K1855" s="23" t="str">
        <f>TEXT(J1855,"YYYY")</f>
        <v>2015</v>
      </c>
      <c r="L1855" s="23">
        <v>1</v>
      </c>
      <c r="S1855" s="8" t="s">
        <v>377</v>
      </c>
    </row>
    <row r="1856" spans="1:19">
      <c r="A1856" s="21">
        <v>1</v>
      </c>
      <c r="J1856" s="8" t="s">
        <v>7167</v>
      </c>
      <c r="K1856" s="23" t="str">
        <f>TEXT(J1856,"YYYY")</f>
        <v>2015</v>
      </c>
      <c r="L1856" s="23">
        <v>1</v>
      </c>
      <c r="S1856" s="8" t="s">
        <v>65</v>
      </c>
    </row>
    <row r="1857" spans="1:19">
      <c r="A1857" s="21">
        <v>2</v>
      </c>
      <c r="J1857" s="8" t="s">
        <v>1067</v>
      </c>
      <c r="K1857" s="23" t="str">
        <f>TEXT(J1857,"YYYY")</f>
        <v>2015</v>
      </c>
      <c r="L1857" s="23">
        <v>1</v>
      </c>
      <c r="S1857" s="8" t="s">
        <v>105</v>
      </c>
    </row>
    <row r="1858" spans="1:19">
      <c r="A1858" s="21">
        <v>2</v>
      </c>
      <c r="J1858" s="8" t="s">
        <v>7195</v>
      </c>
      <c r="K1858" s="23" t="str">
        <f>TEXT(J1858,"YYYY")</f>
        <v>2015</v>
      </c>
      <c r="L1858" s="23">
        <v>1</v>
      </c>
      <c r="S1858" s="8" t="s">
        <v>92</v>
      </c>
    </row>
    <row r="1859" spans="1:19">
      <c r="A1859" s="21">
        <v>2</v>
      </c>
      <c r="J1859" s="8" t="s">
        <v>3807</v>
      </c>
      <c r="K1859" s="23" t="str">
        <f>TEXT(J1859,"YYYY")</f>
        <v>2015</v>
      </c>
      <c r="L1859" s="23">
        <v>1</v>
      </c>
      <c r="S1859" s="8" t="s">
        <v>1559</v>
      </c>
    </row>
    <row r="1860" spans="1:19">
      <c r="A1860" s="21">
        <v>2</v>
      </c>
      <c r="J1860" s="8" t="s">
        <v>5034</v>
      </c>
      <c r="K1860" s="23" t="str">
        <f>TEXT(J1860,"YYYY")</f>
        <v>2015</v>
      </c>
      <c r="L1860" s="23">
        <v>1</v>
      </c>
      <c r="S1860" s="8" t="s">
        <v>940</v>
      </c>
    </row>
    <row r="1861" spans="1:19">
      <c r="A1861" s="21">
        <v>2</v>
      </c>
      <c r="J1861" s="8" t="s">
        <v>892</v>
      </c>
      <c r="K1861" s="23" t="str">
        <f>TEXT(J1861,"YYYY")</f>
        <v>2015</v>
      </c>
      <c r="L1861" s="23">
        <v>1</v>
      </c>
      <c r="S1861" s="8" t="s">
        <v>65</v>
      </c>
    </row>
    <row r="1862" spans="1:19">
      <c r="A1862" s="21">
        <v>1</v>
      </c>
      <c r="J1862" s="8" t="s">
        <v>1067</v>
      </c>
      <c r="K1862" s="23" t="str">
        <f>TEXT(J1862,"YYYY")</f>
        <v>2015</v>
      </c>
      <c r="L1862" s="23">
        <v>1</v>
      </c>
    </row>
    <row r="1863" spans="1:19">
      <c r="A1863" s="21">
        <v>2</v>
      </c>
      <c r="J1863" s="8" t="s">
        <v>6936</v>
      </c>
      <c r="K1863" s="23" t="str">
        <f>TEXT(J1863,"YYYY")</f>
        <v>2015</v>
      </c>
      <c r="L1863" s="23">
        <v>1</v>
      </c>
      <c r="S1863" s="8" t="s">
        <v>65</v>
      </c>
    </row>
    <row r="1864" spans="1:19">
      <c r="A1864" s="21">
        <v>1</v>
      </c>
      <c r="J1864" s="8" t="s">
        <v>1163</v>
      </c>
      <c r="K1864" s="23" t="str">
        <f>TEXT(J1864,"YYYY")</f>
        <v>2015</v>
      </c>
      <c r="L1864" s="23">
        <v>1</v>
      </c>
      <c r="S1864" s="8" t="s">
        <v>4364</v>
      </c>
    </row>
    <row r="1865" spans="1:19">
      <c r="A1865" s="21">
        <v>2</v>
      </c>
      <c r="J1865" s="8" t="s">
        <v>1067</v>
      </c>
      <c r="K1865" s="23" t="str">
        <f>TEXT(J1865,"YYYY")</f>
        <v>2015</v>
      </c>
      <c r="L1865" s="23">
        <v>1</v>
      </c>
    </row>
    <row r="1866" spans="1:19">
      <c r="A1866" s="21">
        <v>1</v>
      </c>
      <c r="J1866" s="8" t="s">
        <v>905</v>
      </c>
      <c r="K1866" s="23" t="str">
        <f>TEXT(J1866,"YYYY")</f>
        <v>2015</v>
      </c>
      <c r="L1866" s="23">
        <v>1</v>
      </c>
    </row>
    <row r="1867" spans="1:19">
      <c r="A1867" s="21">
        <v>1</v>
      </c>
      <c r="J1867" s="8" t="s">
        <v>1222</v>
      </c>
      <c r="K1867" s="23" t="str">
        <f>TEXT(J1867,"YYYY")</f>
        <v>2015</v>
      </c>
      <c r="L1867" s="23">
        <v>1</v>
      </c>
      <c r="S1867" s="8" t="s">
        <v>2823</v>
      </c>
    </row>
    <row r="1868" spans="1:19">
      <c r="A1868" s="21">
        <v>2</v>
      </c>
      <c r="J1868" s="8" t="s">
        <v>5747</v>
      </c>
      <c r="K1868" s="23" t="str">
        <f>TEXT(J1868,"YYYY")</f>
        <v>2015</v>
      </c>
      <c r="L1868" s="23">
        <v>1</v>
      </c>
      <c r="S1868" s="8" t="s">
        <v>92</v>
      </c>
    </row>
    <row r="1869" spans="1:19">
      <c r="A1869" s="21">
        <v>2</v>
      </c>
      <c r="J1869" s="8" t="s">
        <v>6255</v>
      </c>
      <c r="K1869" s="23" t="str">
        <f>TEXT(J1869,"YYYY")</f>
        <v>2015</v>
      </c>
      <c r="L1869" s="23">
        <v>1</v>
      </c>
    </row>
    <row r="1870" spans="1:19">
      <c r="A1870" s="21">
        <v>2</v>
      </c>
      <c r="J1870" s="8" t="s">
        <v>7211</v>
      </c>
      <c r="K1870" s="23" t="str">
        <f>TEXT(J1870,"YYYY")</f>
        <v>2015</v>
      </c>
      <c r="L1870" s="23">
        <v>1</v>
      </c>
      <c r="S1870" s="8" t="s">
        <v>377</v>
      </c>
    </row>
    <row r="1871" spans="1:19">
      <c r="A1871" s="21">
        <v>2</v>
      </c>
      <c r="J1871" s="8" t="s">
        <v>8116</v>
      </c>
      <c r="K1871" s="23" t="str">
        <f>TEXT(J1871,"YYYY")</f>
        <v>2015</v>
      </c>
      <c r="L1871" s="23">
        <v>1</v>
      </c>
      <c r="S1871" s="8" t="s">
        <v>65</v>
      </c>
    </row>
    <row r="1872" spans="1:19">
      <c r="A1872" s="21">
        <v>2</v>
      </c>
      <c r="J1872" s="8" t="s">
        <v>4519</v>
      </c>
      <c r="K1872" s="23" t="str">
        <f>TEXT(J1872,"YYYY")</f>
        <v>2015</v>
      </c>
      <c r="L1872" s="23">
        <v>1</v>
      </c>
    </row>
    <row r="1873" spans="1:19">
      <c r="A1873" s="21">
        <v>2</v>
      </c>
      <c r="J1873" s="8" t="s">
        <v>8377</v>
      </c>
      <c r="K1873" s="23" t="str">
        <f>TEXT(J1873,"YYYY")</f>
        <v>2015</v>
      </c>
      <c r="L1873" s="23">
        <v>1</v>
      </c>
      <c r="S1873" s="8" t="s">
        <v>5088</v>
      </c>
    </row>
    <row r="1874" spans="1:19">
      <c r="A1874" s="21">
        <v>1</v>
      </c>
      <c r="J1874" s="8" t="s">
        <v>1222</v>
      </c>
      <c r="K1874" s="23" t="str">
        <f>TEXT(J1874,"YYYY")</f>
        <v>2015</v>
      </c>
      <c r="L1874" s="23">
        <v>1</v>
      </c>
      <c r="S1874" s="8" t="s">
        <v>65</v>
      </c>
    </row>
    <row r="1875" spans="1:19">
      <c r="A1875" s="21">
        <v>2</v>
      </c>
      <c r="J1875" s="8" t="s">
        <v>905</v>
      </c>
      <c r="K1875" s="23" t="str">
        <f>TEXT(J1875,"YYYY")</f>
        <v>2015</v>
      </c>
      <c r="L1875" s="23">
        <v>1</v>
      </c>
      <c r="S1875" s="8" t="s">
        <v>92</v>
      </c>
    </row>
    <row r="1876" spans="1:19">
      <c r="A1876" s="21">
        <v>2</v>
      </c>
      <c r="J1876" s="8" t="s">
        <v>10744</v>
      </c>
      <c r="K1876" s="23" t="str">
        <f>TEXT(J1876,"YYYY")</f>
        <v>2015</v>
      </c>
      <c r="L1876" s="23">
        <v>1</v>
      </c>
      <c r="S1876" s="8" t="s">
        <v>557</v>
      </c>
    </row>
    <row r="1877" spans="1:19">
      <c r="A1877" s="21">
        <v>1</v>
      </c>
      <c r="J1877" s="8" t="s">
        <v>10812</v>
      </c>
      <c r="K1877" s="23" t="str">
        <f>TEXT(J1877,"YYYY")</f>
        <v>2015</v>
      </c>
      <c r="L1877" s="23">
        <v>1</v>
      </c>
      <c r="S1877" s="8" t="s">
        <v>65</v>
      </c>
    </row>
    <row r="1878" spans="1:19">
      <c r="A1878" s="21">
        <v>2</v>
      </c>
      <c r="J1878" s="8" t="s">
        <v>11069</v>
      </c>
      <c r="K1878" s="23" t="str">
        <f>TEXT(J1878,"YYYY")</f>
        <v>2015</v>
      </c>
      <c r="L1878" s="23">
        <v>1</v>
      </c>
      <c r="S1878" s="8" t="s">
        <v>65</v>
      </c>
    </row>
    <row r="1879" spans="1:19">
      <c r="A1879" s="21">
        <v>2</v>
      </c>
      <c r="J1879" s="8" t="s">
        <v>6255</v>
      </c>
      <c r="K1879" s="23" t="str">
        <f>TEXT(J1879,"YYYY")</f>
        <v>2015</v>
      </c>
      <c r="L1879" s="23">
        <v>1</v>
      </c>
      <c r="S1879" s="8" t="s">
        <v>65</v>
      </c>
    </row>
    <row r="1880" spans="1:19">
      <c r="A1880" s="21">
        <v>1</v>
      </c>
      <c r="J1880" s="8" t="s">
        <v>1163</v>
      </c>
      <c r="K1880" s="23" t="str">
        <f>TEXT(J1880,"YYYY")</f>
        <v>2015</v>
      </c>
      <c r="L1880" s="23">
        <v>1</v>
      </c>
      <c r="S1880" s="8" t="s">
        <v>940</v>
      </c>
    </row>
    <row r="1881" spans="1:19">
      <c r="A1881" s="21">
        <v>2</v>
      </c>
      <c r="J1881" s="8" t="s">
        <v>892</v>
      </c>
      <c r="K1881" s="23" t="str">
        <f>TEXT(J1881,"YYYY")</f>
        <v>2015</v>
      </c>
      <c r="L1881" s="23">
        <v>1</v>
      </c>
      <c r="S1881" s="8" t="s">
        <v>65</v>
      </c>
    </row>
    <row r="1882" spans="1:19">
      <c r="A1882" s="21">
        <v>1</v>
      </c>
      <c r="J1882" s="8" t="s">
        <v>905</v>
      </c>
      <c r="K1882" s="23" t="str">
        <f>TEXT(J1882,"YYYY")</f>
        <v>2015</v>
      </c>
      <c r="L1882" s="23">
        <v>1</v>
      </c>
      <c r="S1882" s="8" t="s">
        <v>226</v>
      </c>
    </row>
    <row r="1883" spans="1:19">
      <c r="A1883" s="21">
        <v>1</v>
      </c>
      <c r="J1883" s="8" t="s">
        <v>1067</v>
      </c>
      <c r="K1883" s="23" t="str">
        <f>TEXT(J1883,"YYYY")</f>
        <v>2015</v>
      </c>
      <c r="L1883" s="23">
        <v>1</v>
      </c>
      <c r="S1883" s="8" t="s">
        <v>5447</v>
      </c>
    </row>
    <row r="1884" spans="1:19">
      <c r="A1884" s="21">
        <v>2</v>
      </c>
      <c r="J1884" s="8" t="s">
        <v>6104</v>
      </c>
      <c r="K1884" s="23" t="str">
        <f>TEXT(J1884,"YYYY")</f>
        <v>2015</v>
      </c>
      <c r="L1884" s="23">
        <v>1</v>
      </c>
      <c r="S1884" s="8" t="s">
        <v>92</v>
      </c>
    </row>
    <row r="1885" spans="1:19">
      <c r="A1885" s="21">
        <v>2</v>
      </c>
      <c r="J1885" s="8" t="s">
        <v>1163</v>
      </c>
      <c r="K1885" s="23" t="str">
        <f>TEXT(J1885,"YYYY")</f>
        <v>2015</v>
      </c>
      <c r="L1885" s="23">
        <v>1</v>
      </c>
      <c r="S1885" s="8" t="s">
        <v>3212</v>
      </c>
    </row>
    <row r="1886" spans="1:19">
      <c r="A1886" s="21">
        <v>1</v>
      </c>
      <c r="J1886" s="8" t="s">
        <v>905</v>
      </c>
      <c r="K1886" s="23" t="str">
        <f>TEXT(J1886,"YYYY")</f>
        <v>2015</v>
      </c>
      <c r="L1886" s="23">
        <v>1</v>
      </c>
      <c r="S1886" s="8" t="s">
        <v>427</v>
      </c>
    </row>
    <row r="1887" spans="1:19">
      <c r="A1887" s="21">
        <v>1</v>
      </c>
      <c r="J1887" s="8" t="s">
        <v>6104</v>
      </c>
      <c r="K1887" s="23" t="str">
        <f>TEXT(J1887,"YYYY")</f>
        <v>2015</v>
      </c>
      <c r="L1887" s="23">
        <v>1</v>
      </c>
      <c r="S1887" s="8" t="s">
        <v>105</v>
      </c>
    </row>
    <row r="1888" spans="1:19">
      <c r="A1888" s="21">
        <v>2</v>
      </c>
      <c r="J1888" s="8" t="s">
        <v>4622</v>
      </c>
      <c r="K1888" s="23" t="str">
        <f>TEXT(J1888,"YYYY")</f>
        <v>2015</v>
      </c>
      <c r="L1888" s="23">
        <v>1</v>
      </c>
      <c r="S1888" s="8" t="s">
        <v>940</v>
      </c>
    </row>
    <row r="1889" spans="1:19">
      <c r="A1889" s="21">
        <v>2</v>
      </c>
      <c r="J1889" s="8" t="s">
        <v>1222</v>
      </c>
      <c r="K1889" s="23" t="str">
        <f>TEXT(J1889,"YYYY")</f>
        <v>2015</v>
      </c>
      <c r="L1889" s="23">
        <v>1</v>
      </c>
    </row>
    <row r="1890" spans="1:19">
      <c r="A1890" s="21">
        <v>2</v>
      </c>
      <c r="J1890" s="8" t="s">
        <v>5747</v>
      </c>
      <c r="K1890" s="23" t="str">
        <f>TEXT(J1890,"YYYY")</f>
        <v>2015</v>
      </c>
      <c r="L1890" s="23">
        <v>1</v>
      </c>
      <c r="S1890" s="8" t="s">
        <v>65</v>
      </c>
    </row>
    <row r="1891" spans="1:19">
      <c r="A1891" s="21">
        <v>2</v>
      </c>
      <c r="J1891" s="8" t="s">
        <v>5747</v>
      </c>
      <c r="K1891" s="23" t="str">
        <f>TEXT(J1891,"YYYY")</f>
        <v>2015</v>
      </c>
      <c r="L1891" s="23">
        <v>1</v>
      </c>
      <c r="S1891" s="8" t="s">
        <v>65</v>
      </c>
    </row>
    <row r="1892" spans="1:19">
      <c r="A1892" s="21">
        <v>2</v>
      </c>
      <c r="J1892" s="8" t="s">
        <v>1163</v>
      </c>
      <c r="K1892" s="23" t="str">
        <f>TEXT(J1892,"YYYY")</f>
        <v>2015</v>
      </c>
      <c r="L1892" s="23">
        <v>1</v>
      </c>
      <c r="S1892" s="8" t="s">
        <v>427</v>
      </c>
    </row>
    <row r="1893" spans="1:19">
      <c r="A1893" s="21">
        <v>2</v>
      </c>
      <c r="J1893" s="8" t="s">
        <v>6255</v>
      </c>
      <c r="K1893" s="23" t="str">
        <f>TEXT(J1893,"YYYY")</f>
        <v>2015</v>
      </c>
      <c r="L1893" s="23">
        <v>1</v>
      </c>
      <c r="S1893" s="8" t="s">
        <v>65</v>
      </c>
    </row>
    <row r="1894" spans="1:19">
      <c r="A1894" s="21">
        <v>1</v>
      </c>
      <c r="J1894" s="8" t="s">
        <v>4519</v>
      </c>
      <c r="K1894" s="23" t="str">
        <f>TEXT(J1894,"YYYY")</f>
        <v>2015</v>
      </c>
      <c r="L1894" s="23">
        <v>1</v>
      </c>
      <c r="S1894" s="8" t="s">
        <v>4093</v>
      </c>
    </row>
    <row r="1895" spans="1:19">
      <c r="A1895" s="21">
        <v>2</v>
      </c>
      <c r="J1895" s="8" t="s">
        <v>1222</v>
      </c>
      <c r="K1895" s="23" t="str">
        <f>TEXT(J1895,"YYYY")</f>
        <v>2015</v>
      </c>
      <c r="L1895" s="23">
        <v>1</v>
      </c>
      <c r="S1895" s="8" t="s">
        <v>226</v>
      </c>
    </row>
    <row r="1896" spans="1:19">
      <c r="A1896" s="21">
        <v>2</v>
      </c>
      <c r="J1896" s="8" t="s">
        <v>11818</v>
      </c>
      <c r="K1896" s="23" t="str">
        <f>TEXT(J1896,"YYYY")</f>
        <v>2015</v>
      </c>
      <c r="L1896" s="23">
        <v>1</v>
      </c>
      <c r="S1896" s="8" t="s">
        <v>2823</v>
      </c>
    </row>
    <row r="1897" spans="1:19">
      <c r="A1897" s="21">
        <v>2</v>
      </c>
      <c r="J1897" s="8" t="s">
        <v>892</v>
      </c>
      <c r="K1897" s="23" t="str">
        <f>TEXT(J1897,"YYYY")</f>
        <v>2015</v>
      </c>
      <c r="L1897" s="23">
        <v>1</v>
      </c>
    </row>
    <row r="1898" spans="1:19">
      <c r="A1898" s="21">
        <v>1</v>
      </c>
      <c r="J1898" s="8" t="s">
        <v>6169</v>
      </c>
      <c r="K1898" s="23" t="str">
        <f>TEXT(J1898,"YYYY")</f>
        <v>2015</v>
      </c>
      <c r="L1898" s="23">
        <v>1</v>
      </c>
      <c r="S1898" s="8" t="s">
        <v>92</v>
      </c>
    </row>
    <row r="1899" spans="1:19">
      <c r="A1899" s="21">
        <v>2</v>
      </c>
      <c r="J1899" s="8" t="s">
        <v>7362</v>
      </c>
      <c r="K1899" s="23" t="str">
        <f>TEXT(J1899,"YYYY")</f>
        <v>2015</v>
      </c>
      <c r="L1899" s="23">
        <v>1</v>
      </c>
      <c r="S1899" s="8" t="s">
        <v>83</v>
      </c>
    </row>
    <row r="1900" spans="1:19">
      <c r="A1900" s="21">
        <v>2</v>
      </c>
      <c r="J1900" s="8" t="s">
        <v>1067</v>
      </c>
      <c r="K1900" s="23" t="str">
        <f>TEXT(J1900,"YYYY")</f>
        <v>2015</v>
      </c>
      <c r="L1900" s="23">
        <v>1</v>
      </c>
      <c r="S1900" s="8" t="s">
        <v>1765</v>
      </c>
    </row>
    <row r="1901" spans="1:19">
      <c r="A1901" s="21">
        <v>1</v>
      </c>
      <c r="J1901" s="8" t="s">
        <v>384</v>
      </c>
      <c r="K1901" s="23" t="str">
        <f>TEXT(J1901,"YYYY")</f>
        <v>2015</v>
      </c>
      <c r="L1901" s="23">
        <v>1</v>
      </c>
      <c r="S1901" s="8" t="s">
        <v>92</v>
      </c>
    </row>
    <row r="1902" spans="1:19">
      <c r="A1902" s="21">
        <v>2</v>
      </c>
      <c r="J1902" s="8" t="s">
        <v>11857</v>
      </c>
      <c r="K1902" s="23" t="str">
        <f>TEXT(J1902,"YYYY")</f>
        <v>2015</v>
      </c>
      <c r="L1902" s="23">
        <v>1</v>
      </c>
      <c r="S1902" s="8" t="s">
        <v>92</v>
      </c>
    </row>
    <row r="1903" spans="1:19">
      <c r="A1903" s="21">
        <v>1</v>
      </c>
      <c r="J1903" s="8" t="s">
        <v>892</v>
      </c>
      <c r="K1903" s="23" t="str">
        <f>TEXT(J1903,"YYYY")</f>
        <v>2015</v>
      </c>
      <c r="L1903" s="23">
        <v>1</v>
      </c>
      <c r="S1903" s="8" t="s">
        <v>940</v>
      </c>
    </row>
    <row r="1904" spans="1:19">
      <c r="A1904" s="21">
        <v>2</v>
      </c>
      <c r="J1904" s="8" t="s">
        <v>2246</v>
      </c>
      <c r="K1904" s="23" t="str">
        <f>TEXT(J1904,"YYYY")</f>
        <v>2015</v>
      </c>
      <c r="L1904" s="23">
        <v>1</v>
      </c>
      <c r="S1904" s="8" t="s">
        <v>65</v>
      </c>
    </row>
    <row r="1905" spans="1:19">
      <c r="A1905" s="21">
        <v>2</v>
      </c>
      <c r="J1905" s="8" t="s">
        <v>6823</v>
      </c>
      <c r="K1905" s="23" t="str">
        <f>TEXT(J1905,"YYYY")</f>
        <v>2015</v>
      </c>
      <c r="L1905" s="23">
        <v>1</v>
      </c>
      <c r="S1905" s="8" t="s">
        <v>114</v>
      </c>
    </row>
    <row r="1906" spans="1:19">
      <c r="A1906" s="21">
        <v>1</v>
      </c>
      <c r="J1906" s="8" t="s">
        <v>5747</v>
      </c>
      <c r="K1906" s="23" t="str">
        <f>TEXT(J1906,"YYYY")</f>
        <v>2015</v>
      </c>
      <c r="L1906" s="23">
        <v>1</v>
      </c>
      <c r="S1906" s="8" t="s">
        <v>65</v>
      </c>
    </row>
    <row r="1907" spans="1:19">
      <c r="A1907" s="21">
        <v>1</v>
      </c>
      <c r="J1907" s="8" t="s">
        <v>1075</v>
      </c>
      <c r="K1907" s="23" t="str">
        <f>TEXT(J1907,"YYYY")</f>
        <v>2015</v>
      </c>
      <c r="L1907" s="23">
        <v>1</v>
      </c>
      <c r="S1907" s="8" t="s">
        <v>65</v>
      </c>
    </row>
    <row r="1908" spans="1:19">
      <c r="A1908" s="21">
        <v>1</v>
      </c>
      <c r="J1908" s="8" t="s">
        <v>507</v>
      </c>
      <c r="K1908" s="23" t="str">
        <f>TEXT(J1908,"YYYY")</f>
        <v>2015</v>
      </c>
      <c r="L1908" s="23">
        <v>1</v>
      </c>
      <c r="S1908" s="8" t="s">
        <v>65</v>
      </c>
    </row>
    <row r="1909" spans="1:19">
      <c r="A1909" s="21">
        <v>1</v>
      </c>
      <c r="J1909" s="8" t="s">
        <v>2770</v>
      </c>
      <c r="K1909" s="23" t="str">
        <f>TEXT(J1909,"YYYY")</f>
        <v>2015</v>
      </c>
      <c r="L1909" s="23">
        <v>1</v>
      </c>
      <c r="S1909" s="8" t="s">
        <v>65</v>
      </c>
    </row>
    <row r="1910" spans="1:19">
      <c r="A1910" s="21">
        <v>2</v>
      </c>
      <c r="J1910" s="8" t="s">
        <v>6104</v>
      </c>
      <c r="K1910" s="23" t="str">
        <f>TEXT(J1910,"YYYY")</f>
        <v>2015</v>
      </c>
      <c r="L1910" s="23">
        <v>1</v>
      </c>
      <c r="S1910" s="8" t="s">
        <v>92</v>
      </c>
    </row>
    <row r="1911" spans="1:19">
      <c r="A1911" s="21">
        <v>2</v>
      </c>
      <c r="J1911" s="8" t="s">
        <v>1067</v>
      </c>
      <c r="K1911" s="23" t="str">
        <f>TEXT(J1911,"YYYY")</f>
        <v>2015</v>
      </c>
      <c r="L1911" s="23">
        <v>1</v>
      </c>
      <c r="S1911" s="8" t="s">
        <v>354</v>
      </c>
    </row>
    <row r="1912" spans="1:19">
      <c r="A1912" s="21">
        <v>2</v>
      </c>
      <c r="J1912" s="8" t="s">
        <v>892</v>
      </c>
      <c r="K1912" s="23" t="str">
        <f>TEXT(J1912,"YYYY")</f>
        <v>2015</v>
      </c>
      <c r="L1912" s="23">
        <v>1</v>
      </c>
    </row>
    <row r="1913" spans="1:19">
      <c r="A1913" s="21">
        <v>2</v>
      </c>
      <c r="J1913" s="8" t="s">
        <v>1222</v>
      </c>
      <c r="K1913" s="23" t="str">
        <f>TEXT(J1913,"YYYY")</f>
        <v>2015</v>
      </c>
      <c r="L1913" s="23">
        <v>1</v>
      </c>
      <c r="S1913" s="8" t="s">
        <v>5352</v>
      </c>
    </row>
    <row r="1914" spans="1:19">
      <c r="A1914" s="21">
        <v>2</v>
      </c>
      <c r="J1914" s="8" t="s">
        <v>4965</v>
      </c>
      <c r="K1914" s="23" t="str">
        <f>TEXT(J1914,"YYYY")</f>
        <v>2015</v>
      </c>
      <c r="L1914" s="23">
        <v>1</v>
      </c>
      <c r="S1914" s="8" t="s">
        <v>377</v>
      </c>
    </row>
    <row r="1915" spans="1:19">
      <c r="A1915" s="21">
        <v>1</v>
      </c>
      <c r="J1915" s="8" t="s">
        <v>11924</v>
      </c>
      <c r="K1915" s="23" t="str">
        <f>TEXT(J1915,"YYYY")</f>
        <v>2015</v>
      </c>
      <c r="L1915" s="23">
        <v>1</v>
      </c>
      <c r="S1915" s="8" t="s">
        <v>65</v>
      </c>
    </row>
    <row r="1916" spans="1:19">
      <c r="A1916" s="21">
        <v>2</v>
      </c>
      <c r="J1916" s="8" t="s">
        <v>6255</v>
      </c>
      <c r="K1916" s="23" t="str">
        <f>TEXT(J1916,"YYYY")</f>
        <v>2015</v>
      </c>
      <c r="L1916" s="23">
        <v>1</v>
      </c>
      <c r="S1916" s="8" t="s">
        <v>940</v>
      </c>
    </row>
    <row r="1917" spans="1:19">
      <c r="A1917" s="21">
        <v>2</v>
      </c>
      <c r="J1917" s="8" t="s">
        <v>1222</v>
      </c>
      <c r="K1917" s="23" t="str">
        <f>TEXT(J1917,"YYYY")</f>
        <v>2015</v>
      </c>
      <c r="L1917" s="23">
        <v>1</v>
      </c>
      <c r="S1917" s="8" t="s">
        <v>417</v>
      </c>
    </row>
    <row r="1918" spans="1:19">
      <c r="A1918" s="21">
        <v>1</v>
      </c>
      <c r="J1918" s="8" t="s">
        <v>6255</v>
      </c>
      <c r="K1918" s="23" t="str">
        <f>TEXT(J1918,"YYYY")</f>
        <v>2015</v>
      </c>
      <c r="L1918" s="23">
        <v>1</v>
      </c>
      <c r="S1918" s="8" t="s">
        <v>65</v>
      </c>
    </row>
    <row r="1919" spans="1:19">
      <c r="A1919" s="21">
        <v>1</v>
      </c>
      <c r="J1919" s="8" t="s">
        <v>4519</v>
      </c>
      <c r="K1919" s="23" t="str">
        <f>TEXT(J1919,"YYYY")</f>
        <v>2015</v>
      </c>
      <c r="L1919" s="23">
        <v>1</v>
      </c>
      <c r="S1919" s="8" t="s">
        <v>65</v>
      </c>
    </row>
    <row r="1920" spans="1:19">
      <c r="A1920" s="21">
        <v>2</v>
      </c>
      <c r="J1920" s="8" t="s">
        <v>799</v>
      </c>
      <c r="K1920" s="23" t="str">
        <f>TEXT(J1920,"YYYY")</f>
        <v>2015</v>
      </c>
      <c r="L1920" s="23">
        <v>1</v>
      </c>
      <c r="S1920" s="8" t="s">
        <v>65</v>
      </c>
    </row>
    <row r="1921" spans="1:19">
      <c r="A1921" s="21">
        <v>1</v>
      </c>
      <c r="J1921" s="8" t="s">
        <v>11979</v>
      </c>
      <c r="K1921" s="23" t="str">
        <f>TEXT(J1921,"YYYY")</f>
        <v>2015</v>
      </c>
      <c r="L1921" s="23">
        <v>1</v>
      </c>
      <c r="S1921" s="8" t="s">
        <v>92</v>
      </c>
    </row>
    <row r="1922" spans="1:19">
      <c r="A1922" s="21">
        <v>2</v>
      </c>
      <c r="J1922" s="8" t="s">
        <v>384</v>
      </c>
      <c r="K1922" s="23" t="str">
        <f>TEXT(J1922,"YYYY")</f>
        <v>2015</v>
      </c>
      <c r="L1922" s="23">
        <v>1</v>
      </c>
      <c r="S1922" s="8" t="s">
        <v>65</v>
      </c>
    </row>
    <row r="1923" spans="1:19">
      <c r="A1923" s="21">
        <v>2</v>
      </c>
      <c r="J1923" s="8" t="s">
        <v>1222</v>
      </c>
      <c r="K1923" s="23" t="str">
        <f>TEXT(J1923,"YYYY")</f>
        <v>2015</v>
      </c>
      <c r="L1923" s="23">
        <v>1</v>
      </c>
    </row>
    <row r="1924" spans="1:19">
      <c r="A1924" s="21">
        <v>1</v>
      </c>
      <c r="J1924" s="8" t="s">
        <v>12170</v>
      </c>
      <c r="K1924" s="23" t="str">
        <f>TEXT(J1924,"YYYY")</f>
        <v>2015</v>
      </c>
      <c r="L1924" s="23">
        <v>1</v>
      </c>
      <c r="S1924" s="8" t="s">
        <v>65</v>
      </c>
    </row>
    <row r="1925" spans="1:19">
      <c r="A1925" s="21">
        <v>1</v>
      </c>
      <c r="J1925" s="8" t="s">
        <v>3806</v>
      </c>
      <c r="K1925" s="23" t="str">
        <f>TEXT(J1925,"YYYY")</f>
        <v>2015</v>
      </c>
      <c r="L1925" s="23">
        <v>1</v>
      </c>
      <c r="S1925" s="8" t="s">
        <v>6537</v>
      </c>
    </row>
    <row r="1926" spans="1:19">
      <c r="A1926" s="21">
        <v>1</v>
      </c>
      <c r="J1926" s="8" t="s">
        <v>12338</v>
      </c>
      <c r="K1926" s="23" t="str">
        <f>TEXT(J1926,"YYYY")</f>
        <v>2015</v>
      </c>
      <c r="L1926" s="23">
        <v>1</v>
      </c>
      <c r="S1926" s="8" t="s">
        <v>6545</v>
      </c>
    </row>
    <row r="1927" spans="1:19">
      <c r="A1927" s="21">
        <v>2</v>
      </c>
      <c r="J1927" s="8" t="s">
        <v>12338</v>
      </c>
      <c r="K1927" s="23" t="str">
        <f>TEXT(J1927,"YYYY")</f>
        <v>2015</v>
      </c>
      <c r="L1927" s="23">
        <v>1</v>
      </c>
      <c r="S1927" s="8" t="s">
        <v>92</v>
      </c>
    </row>
    <row r="1928" spans="1:19">
      <c r="A1928" s="21">
        <v>2</v>
      </c>
      <c r="J1928" s="8" t="s">
        <v>6104</v>
      </c>
      <c r="K1928" s="23" t="str">
        <f>TEXT(J1928,"YYYY")</f>
        <v>2015</v>
      </c>
      <c r="L1928" s="23">
        <v>1</v>
      </c>
      <c r="S1928" s="8" t="s">
        <v>65</v>
      </c>
    </row>
    <row r="1929" spans="1:19">
      <c r="A1929" s="21">
        <v>2</v>
      </c>
      <c r="J1929" s="8" t="s">
        <v>6868</v>
      </c>
      <c r="K1929" s="23" t="str">
        <f>TEXT(J1929,"YYYY")</f>
        <v>2015</v>
      </c>
      <c r="L1929" s="23">
        <v>1</v>
      </c>
      <c r="S1929" s="8" t="s">
        <v>65</v>
      </c>
    </row>
    <row r="1930" spans="1:19">
      <c r="A1930" s="21">
        <v>2</v>
      </c>
      <c r="J1930" s="8" t="s">
        <v>8021</v>
      </c>
      <c r="K1930" s="23" t="str">
        <f>TEXT(J1930,"YYYY")</f>
        <v>2015</v>
      </c>
      <c r="L1930" s="23">
        <v>1</v>
      </c>
      <c r="S1930" s="8" t="s">
        <v>65</v>
      </c>
    </row>
    <row r="1931" spans="1:19">
      <c r="A1931" s="21">
        <v>2</v>
      </c>
      <c r="J1931" s="8" t="s">
        <v>11787</v>
      </c>
      <c r="K1931" s="23" t="str">
        <f>TEXT(J1931,"YYYY")</f>
        <v>2015</v>
      </c>
      <c r="L1931" s="23">
        <v>1</v>
      </c>
      <c r="S1931" s="8" t="s">
        <v>6633</v>
      </c>
    </row>
    <row r="1932" spans="1:19">
      <c r="A1932" s="21">
        <v>2</v>
      </c>
      <c r="J1932" s="8" t="s">
        <v>905</v>
      </c>
      <c r="K1932" s="23" t="str">
        <f>TEXT(J1932,"YYYY")</f>
        <v>2015</v>
      </c>
      <c r="L1932" s="23">
        <v>1</v>
      </c>
      <c r="S1932" s="8" t="s">
        <v>114</v>
      </c>
    </row>
    <row r="1933" spans="1:19">
      <c r="A1933" s="21">
        <v>1</v>
      </c>
      <c r="J1933" s="8" t="s">
        <v>7199</v>
      </c>
      <c r="K1933" s="23" t="str">
        <f>TEXT(J1933,"YYYY")</f>
        <v>2015</v>
      </c>
      <c r="L1933" s="23">
        <v>1</v>
      </c>
      <c r="S1933" s="8" t="s">
        <v>226</v>
      </c>
    </row>
    <row r="1934" spans="1:19">
      <c r="A1934" s="21">
        <v>1</v>
      </c>
      <c r="J1934" s="8" t="s">
        <v>1163</v>
      </c>
      <c r="K1934" s="23" t="str">
        <f>TEXT(J1934,"YYYY")</f>
        <v>2015</v>
      </c>
      <c r="L1934" s="23">
        <v>1</v>
      </c>
      <c r="S1934" s="8" t="s">
        <v>423</v>
      </c>
    </row>
    <row r="1935" spans="1:19">
      <c r="A1935" s="21">
        <v>2</v>
      </c>
      <c r="J1935" s="8" t="s">
        <v>1222</v>
      </c>
      <c r="K1935" s="23" t="str">
        <f>TEXT(J1935,"YYYY")</f>
        <v>2015</v>
      </c>
      <c r="L1935" s="23">
        <v>1</v>
      </c>
      <c r="S1935" s="8" t="s">
        <v>65</v>
      </c>
    </row>
    <row r="1936" spans="1:19">
      <c r="A1936" s="21">
        <v>1</v>
      </c>
      <c r="J1936" s="8" t="s">
        <v>2770</v>
      </c>
      <c r="K1936" s="23" t="str">
        <f>TEXT(J1936,"YYYY")</f>
        <v>2015</v>
      </c>
      <c r="L1936" s="23">
        <v>1</v>
      </c>
      <c r="S1936" s="8" t="s">
        <v>65</v>
      </c>
    </row>
    <row r="1937" spans="1:19">
      <c r="A1937" s="21">
        <v>2</v>
      </c>
      <c r="J1937" s="8" t="s">
        <v>1067</v>
      </c>
      <c r="K1937" s="23" t="str">
        <f>TEXT(J1937,"YYYY")</f>
        <v>2015</v>
      </c>
      <c r="L1937" s="23">
        <v>1</v>
      </c>
      <c r="S1937" s="8" t="s">
        <v>65</v>
      </c>
    </row>
    <row r="1938" spans="1:19">
      <c r="A1938" s="21">
        <v>2</v>
      </c>
      <c r="J1938" s="8" t="s">
        <v>1222</v>
      </c>
      <c r="K1938" s="23" t="str">
        <f>TEXT(J1938,"YYYY")</f>
        <v>2015</v>
      </c>
      <c r="L1938" s="23">
        <v>1</v>
      </c>
      <c r="S1938" s="8" t="s">
        <v>526</v>
      </c>
    </row>
    <row r="1939" spans="1:19">
      <c r="A1939" s="21">
        <v>2</v>
      </c>
      <c r="J1939" s="8" t="s">
        <v>4212</v>
      </c>
      <c r="K1939" s="23" t="str">
        <f>TEXT(J1939,"YYYY")</f>
        <v>2015</v>
      </c>
      <c r="L1939" s="23">
        <v>1</v>
      </c>
      <c r="S1939" s="8" t="s">
        <v>92</v>
      </c>
    </row>
    <row r="1940" spans="1:19">
      <c r="A1940" s="21">
        <v>1</v>
      </c>
      <c r="J1940" s="8" t="s">
        <v>926</v>
      </c>
      <c r="K1940" s="23" t="str">
        <f>TEXT(J1940,"YYYY")</f>
        <v>2015</v>
      </c>
      <c r="L1940" s="23">
        <v>1</v>
      </c>
      <c r="S1940" s="8" t="s">
        <v>235</v>
      </c>
    </row>
    <row r="1941" spans="1:19">
      <c r="A1941" s="21">
        <v>1</v>
      </c>
      <c r="J1941" s="8" t="s">
        <v>6259</v>
      </c>
      <c r="K1941" s="23" t="str">
        <f>TEXT(J1941,"YYYY")</f>
        <v>2015</v>
      </c>
      <c r="L1941" s="23">
        <v>1</v>
      </c>
      <c r="S1941" s="8" t="s">
        <v>92</v>
      </c>
    </row>
    <row r="1942" spans="1:19">
      <c r="A1942" s="21">
        <v>2</v>
      </c>
      <c r="J1942" s="8" t="s">
        <v>1163</v>
      </c>
      <c r="K1942" s="23" t="str">
        <f>TEXT(J1942,"YYYY")</f>
        <v>2015</v>
      </c>
      <c r="L1942" s="23">
        <v>1</v>
      </c>
      <c r="S1942" s="8" t="s">
        <v>235</v>
      </c>
    </row>
    <row r="1943" spans="1:19">
      <c r="A1943" s="21">
        <v>2</v>
      </c>
      <c r="J1943" s="8" t="s">
        <v>5331</v>
      </c>
      <c r="K1943" s="23" t="str">
        <f>TEXT(J1943,"YYYY")</f>
        <v>2015</v>
      </c>
      <c r="L1943" s="23">
        <v>1</v>
      </c>
      <c r="S1943" s="8" t="s">
        <v>235</v>
      </c>
    </row>
    <row r="1944" spans="1:19">
      <c r="A1944" s="21">
        <v>2</v>
      </c>
      <c r="J1944" s="8" t="s">
        <v>7310</v>
      </c>
      <c r="K1944" s="23" t="str">
        <f>TEXT(J1944,"YYYY")</f>
        <v>2015</v>
      </c>
      <c r="L1944" s="23">
        <v>1</v>
      </c>
      <c r="S1944" s="8" t="s">
        <v>6783</v>
      </c>
    </row>
    <row r="1945" spans="1:19">
      <c r="A1945" s="21">
        <v>2</v>
      </c>
      <c r="J1945" s="8" t="s">
        <v>7362</v>
      </c>
      <c r="K1945" s="23" t="str">
        <f>TEXT(J1945,"YYYY")</f>
        <v>2015</v>
      </c>
      <c r="L1945" s="23">
        <v>1</v>
      </c>
      <c r="S1945" s="8" t="s">
        <v>940</v>
      </c>
    </row>
    <row r="1946" spans="1:19">
      <c r="A1946" s="21">
        <v>2</v>
      </c>
      <c r="J1946" s="8" t="s">
        <v>4519</v>
      </c>
      <c r="K1946" s="23" t="str">
        <f>TEXT(J1946,"YYYY")</f>
        <v>2015</v>
      </c>
      <c r="L1946" s="23">
        <v>1</v>
      </c>
      <c r="S1946" s="8" t="s">
        <v>2410</v>
      </c>
    </row>
    <row r="1947" spans="1:19">
      <c r="A1947" s="21">
        <v>2</v>
      </c>
      <c r="J1947" s="8" t="s">
        <v>7785</v>
      </c>
      <c r="K1947" s="23" t="str">
        <f>TEXT(J1947,"YYYY")</f>
        <v>2015</v>
      </c>
      <c r="L1947" s="23">
        <v>1</v>
      </c>
      <c r="S1947" s="8" t="s">
        <v>65</v>
      </c>
    </row>
    <row r="1948" spans="1:19">
      <c r="A1948" s="21">
        <v>2</v>
      </c>
      <c r="J1948" s="8" t="s">
        <v>2770</v>
      </c>
      <c r="K1948" s="23" t="str">
        <f>TEXT(J1948,"YYYY")</f>
        <v>2015</v>
      </c>
      <c r="L1948" s="23">
        <v>1</v>
      </c>
      <c r="S1948" s="8" t="s">
        <v>526</v>
      </c>
    </row>
    <row r="1949" spans="1:19">
      <c r="A1949" s="21">
        <v>2</v>
      </c>
      <c r="J1949" s="8" t="s">
        <v>8597</v>
      </c>
      <c r="K1949" s="23" t="str">
        <f>TEXT(J1949,"YYYY")</f>
        <v>2015</v>
      </c>
      <c r="L1949" s="23">
        <v>1</v>
      </c>
      <c r="S1949" s="8" t="s">
        <v>65</v>
      </c>
    </row>
    <row r="1950" spans="1:19">
      <c r="A1950" s="21">
        <v>2</v>
      </c>
      <c r="J1950" s="8" t="s">
        <v>2770</v>
      </c>
      <c r="K1950" s="23" t="str">
        <f>TEXT(J1950,"YYYY")</f>
        <v>2015</v>
      </c>
      <c r="L1950" s="23">
        <v>1</v>
      </c>
      <c r="S1950" s="8" t="s">
        <v>65</v>
      </c>
    </row>
    <row r="1951" spans="1:19">
      <c r="A1951" s="21">
        <v>2</v>
      </c>
      <c r="J1951" s="8" t="s">
        <v>5747</v>
      </c>
      <c r="K1951" s="23" t="str">
        <f>TEXT(J1951,"YYYY")</f>
        <v>2015</v>
      </c>
      <c r="L1951" s="23">
        <v>1</v>
      </c>
      <c r="S1951" s="8" t="s">
        <v>65</v>
      </c>
    </row>
    <row r="1952" spans="1:19">
      <c r="A1952" s="21">
        <v>2</v>
      </c>
      <c r="J1952" s="8" t="s">
        <v>6104</v>
      </c>
      <c r="K1952" s="23" t="str">
        <f>TEXT(J1952,"YYYY")</f>
        <v>2015</v>
      </c>
      <c r="L1952" s="23">
        <v>1</v>
      </c>
      <c r="S1952" s="8" t="s">
        <v>65</v>
      </c>
    </row>
    <row r="1953" spans="1:19">
      <c r="A1953" s="21">
        <v>2</v>
      </c>
      <c r="J1953" s="8" t="s">
        <v>905</v>
      </c>
      <c r="K1953" s="23" t="str">
        <f>TEXT(J1953,"YYYY")</f>
        <v>2015</v>
      </c>
      <c r="L1953" s="23">
        <v>1</v>
      </c>
      <c r="S1953" s="8" t="s">
        <v>65</v>
      </c>
    </row>
    <row r="1954" spans="1:19">
      <c r="A1954" s="21">
        <v>2</v>
      </c>
      <c r="J1954" s="8" t="s">
        <v>6104</v>
      </c>
      <c r="K1954" s="23" t="str">
        <f>TEXT(J1954,"YYYY")</f>
        <v>2015</v>
      </c>
      <c r="L1954" s="23">
        <v>1</v>
      </c>
      <c r="S1954" s="8" t="s">
        <v>114</v>
      </c>
    </row>
    <row r="1955" spans="1:19">
      <c r="A1955" s="21">
        <v>2</v>
      </c>
      <c r="J1955" s="8" t="s">
        <v>1222</v>
      </c>
      <c r="K1955" s="23" t="str">
        <f>TEXT(J1955,"YYYY")</f>
        <v>2015</v>
      </c>
      <c r="L1955" s="23">
        <v>1</v>
      </c>
      <c r="S1955" s="8" t="s">
        <v>235</v>
      </c>
    </row>
    <row r="1956" spans="1:19">
      <c r="A1956" s="21">
        <v>1</v>
      </c>
      <c r="J1956" s="8" t="s">
        <v>5747</v>
      </c>
      <c r="K1956" s="23" t="str">
        <f>TEXT(J1956,"YYYY")</f>
        <v>2015</v>
      </c>
      <c r="L1956" s="23">
        <v>1</v>
      </c>
      <c r="S1956" s="8" t="s">
        <v>6783</v>
      </c>
    </row>
    <row r="1957" spans="1:19">
      <c r="A1957" s="21">
        <v>1</v>
      </c>
      <c r="J1957" s="8" t="s">
        <v>384</v>
      </c>
      <c r="K1957" s="23" t="str">
        <f>TEXT(J1957,"YYYY")</f>
        <v>2015</v>
      </c>
      <c r="L1957" s="23">
        <v>1</v>
      </c>
      <c r="S1957" s="8" t="s">
        <v>526</v>
      </c>
    </row>
    <row r="1958" spans="1:19">
      <c r="A1958" s="21">
        <v>1</v>
      </c>
      <c r="J1958" s="8" t="s">
        <v>384</v>
      </c>
      <c r="K1958" s="23" t="str">
        <f>TEXT(J1958,"YYYY")</f>
        <v>2015</v>
      </c>
      <c r="L1958" s="23">
        <v>1</v>
      </c>
      <c r="S1958" s="8" t="s">
        <v>226</v>
      </c>
    </row>
    <row r="1959" spans="1:19">
      <c r="A1959" s="21">
        <v>1</v>
      </c>
      <c r="J1959" s="8" t="s">
        <v>6104</v>
      </c>
      <c r="K1959" s="23" t="str">
        <f>TEXT(J1959,"YYYY")</f>
        <v>2015</v>
      </c>
      <c r="L1959" s="23">
        <v>1</v>
      </c>
      <c r="S1959" s="8" t="s">
        <v>405</v>
      </c>
    </row>
    <row r="1960" spans="1:19">
      <c r="A1960" s="21">
        <v>2</v>
      </c>
      <c r="J1960" s="8" t="s">
        <v>1163</v>
      </c>
      <c r="K1960" s="23" t="str">
        <f>TEXT(J1960,"YYYY")</f>
        <v>2015</v>
      </c>
      <c r="L1960" s="23">
        <v>1</v>
      </c>
      <c r="S1960" s="8" t="s">
        <v>65</v>
      </c>
    </row>
    <row r="1961" spans="1:19">
      <c r="A1961" s="21">
        <v>1</v>
      </c>
      <c r="J1961" s="8" t="s">
        <v>6255</v>
      </c>
      <c r="K1961" s="23" t="str">
        <f>TEXT(J1961,"YYYY")</f>
        <v>2015</v>
      </c>
      <c r="L1961" s="23">
        <v>1</v>
      </c>
      <c r="S1961" s="8" t="s">
        <v>1559</v>
      </c>
    </row>
    <row r="1962" spans="1:19">
      <c r="A1962" s="21">
        <v>1</v>
      </c>
      <c r="J1962" s="8" t="s">
        <v>171</v>
      </c>
      <c r="K1962" s="23" t="str">
        <f>TEXT(J1962,"YYYY")</f>
        <v>2015</v>
      </c>
      <c r="L1962" s="23">
        <v>2</v>
      </c>
      <c r="S1962" s="8" t="s">
        <v>354</v>
      </c>
    </row>
    <row r="1963" spans="1:19">
      <c r="A1963" s="21">
        <v>2</v>
      </c>
      <c r="J1963" s="8" t="s">
        <v>892</v>
      </c>
      <c r="K1963" s="23" t="str">
        <f>TEXT(J1963,"YYYY")</f>
        <v>2015</v>
      </c>
      <c r="L1963" s="23">
        <v>2</v>
      </c>
      <c r="S1963" s="8" t="s">
        <v>65</v>
      </c>
    </row>
    <row r="1964" spans="1:19">
      <c r="A1964" s="21">
        <v>2</v>
      </c>
      <c r="J1964" s="8" t="s">
        <v>2340</v>
      </c>
      <c r="K1964" s="23" t="str">
        <f>TEXT(J1964,"YYYY")</f>
        <v>2015</v>
      </c>
      <c r="L1964" s="23">
        <v>2</v>
      </c>
      <c r="S1964" s="8" t="s">
        <v>226</v>
      </c>
    </row>
    <row r="1965" spans="1:19">
      <c r="A1965" s="21">
        <v>2</v>
      </c>
      <c r="J1965" s="8" t="s">
        <v>4519</v>
      </c>
      <c r="K1965" s="23" t="str">
        <f>TEXT(J1965,"YYYY")</f>
        <v>2015</v>
      </c>
      <c r="L1965" s="23">
        <v>2</v>
      </c>
      <c r="S1965" s="8" t="s">
        <v>65</v>
      </c>
    </row>
    <row r="1966" spans="1:19">
      <c r="A1966" s="21">
        <v>2</v>
      </c>
      <c r="J1966" s="8" t="s">
        <v>1222</v>
      </c>
      <c r="K1966" s="23" t="str">
        <f>TEXT(J1966,"YYYY")</f>
        <v>2015</v>
      </c>
      <c r="L1966" s="23">
        <v>2</v>
      </c>
      <c r="S1966" s="8" t="s">
        <v>65</v>
      </c>
    </row>
    <row r="1967" spans="1:19">
      <c r="A1967" s="21">
        <v>2</v>
      </c>
      <c r="J1967" s="8" t="s">
        <v>5054</v>
      </c>
      <c r="K1967" s="23" t="str">
        <f>TEXT(J1967,"YYYY")</f>
        <v>2015</v>
      </c>
      <c r="L1967" s="23">
        <v>2</v>
      </c>
      <c r="S1967" s="8" t="s">
        <v>354</v>
      </c>
    </row>
    <row r="1968" spans="1:19">
      <c r="A1968" s="21">
        <v>1</v>
      </c>
      <c r="J1968" s="8" t="s">
        <v>1222</v>
      </c>
      <c r="K1968" s="23" t="str">
        <f>TEXT(J1968,"YYYY")</f>
        <v>2015</v>
      </c>
      <c r="L1968" s="23">
        <v>2</v>
      </c>
      <c r="S1968" s="8" t="s">
        <v>65</v>
      </c>
    </row>
    <row r="1969" spans="1:19">
      <c r="A1969" s="21">
        <v>1</v>
      </c>
      <c r="J1969" s="8" t="s">
        <v>5034</v>
      </c>
      <c r="K1969" s="23" t="str">
        <f>TEXT(J1969,"YYYY")</f>
        <v>2015</v>
      </c>
      <c r="L1969" s="23">
        <v>2</v>
      </c>
      <c r="S1969" s="8" t="s">
        <v>226</v>
      </c>
    </row>
    <row r="1970" spans="1:19">
      <c r="A1970" s="21">
        <v>2</v>
      </c>
      <c r="J1970" s="8" t="s">
        <v>1222</v>
      </c>
      <c r="K1970" s="23" t="str">
        <f>TEXT(J1970,"YYYY")</f>
        <v>2015</v>
      </c>
      <c r="L1970" s="23">
        <v>2</v>
      </c>
      <c r="S1970" s="8" t="s">
        <v>936</v>
      </c>
    </row>
    <row r="1971" spans="1:19">
      <c r="A1971" s="21">
        <v>2</v>
      </c>
      <c r="J1971" s="8" t="s">
        <v>5582</v>
      </c>
      <c r="K1971" s="23" t="str">
        <f>TEXT(J1971,"YYYY")</f>
        <v>2015</v>
      </c>
      <c r="L1971" s="23">
        <v>2</v>
      </c>
      <c r="S1971" s="8" t="s">
        <v>940</v>
      </c>
    </row>
    <row r="1972" spans="1:19">
      <c r="A1972" s="21">
        <v>1</v>
      </c>
      <c r="J1972" s="8" t="s">
        <v>5603</v>
      </c>
      <c r="K1972" s="23" t="str">
        <f>TEXT(J1972,"YYYY")</f>
        <v>2015</v>
      </c>
      <c r="L1972" s="23">
        <v>2</v>
      </c>
      <c r="S1972" s="8" t="s">
        <v>427</v>
      </c>
    </row>
    <row r="1973" spans="1:19">
      <c r="A1973" s="21">
        <v>2</v>
      </c>
      <c r="J1973" s="8" t="s">
        <v>1222</v>
      </c>
      <c r="K1973" s="23" t="str">
        <f>TEXT(J1973,"YYYY")</f>
        <v>2015</v>
      </c>
      <c r="L1973" s="23">
        <v>2</v>
      </c>
      <c r="S1973" s="8" t="s">
        <v>114</v>
      </c>
    </row>
    <row r="1974" spans="1:19">
      <c r="A1974" s="21">
        <v>2</v>
      </c>
      <c r="J1974" s="8" t="s">
        <v>1067</v>
      </c>
      <c r="K1974" s="23" t="str">
        <f>TEXT(J1974,"YYYY")</f>
        <v>2015</v>
      </c>
      <c r="L1974" s="23">
        <v>2</v>
      </c>
      <c r="S1974" s="8" t="s">
        <v>417</v>
      </c>
    </row>
    <row r="1975" spans="1:19">
      <c r="A1975" s="21">
        <v>2</v>
      </c>
      <c r="J1975" s="8" t="s">
        <v>6104</v>
      </c>
      <c r="K1975" s="23" t="str">
        <f>TEXT(J1975,"YYYY")</f>
        <v>2015</v>
      </c>
      <c r="L1975" s="23">
        <v>2</v>
      </c>
      <c r="S1975" s="8" t="s">
        <v>6991</v>
      </c>
    </row>
    <row r="1976" spans="1:19">
      <c r="A1976" s="21">
        <v>2</v>
      </c>
      <c r="J1976" s="8" t="s">
        <v>6828</v>
      </c>
      <c r="K1976" s="23" t="str">
        <f>TEXT(J1976,"YYYY")</f>
        <v>2015</v>
      </c>
      <c r="L1976" s="23">
        <v>2</v>
      </c>
      <c r="S1976" s="8" t="s">
        <v>65</v>
      </c>
    </row>
    <row r="1977" spans="1:19">
      <c r="A1977" s="21">
        <v>2</v>
      </c>
      <c r="J1977" s="8" t="s">
        <v>7009</v>
      </c>
      <c r="K1977" s="23" t="str">
        <f>TEXT(J1977,"YYYY")</f>
        <v>2015</v>
      </c>
      <c r="L1977" s="23">
        <v>2</v>
      </c>
      <c r="S1977" s="8" t="s">
        <v>235</v>
      </c>
    </row>
    <row r="1978" spans="1:19">
      <c r="A1978" s="21">
        <v>2</v>
      </c>
      <c r="J1978" s="8" t="s">
        <v>7031</v>
      </c>
      <c r="K1978" s="23" t="str">
        <f>TEXT(J1978,"YYYY")</f>
        <v>2015</v>
      </c>
      <c r="L1978" s="23">
        <v>2</v>
      </c>
      <c r="S1978" s="8" t="s">
        <v>354</v>
      </c>
    </row>
    <row r="1979" spans="1:19">
      <c r="A1979" s="21">
        <v>2</v>
      </c>
      <c r="J1979" s="8" t="s">
        <v>7069</v>
      </c>
      <c r="K1979" s="23" t="str">
        <f>TEXT(J1979,"YYYY")</f>
        <v>2015</v>
      </c>
      <c r="L1979" s="23">
        <v>2</v>
      </c>
      <c r="S1979" s="8" t="s">
        <v>1051</v>
      </c>
    </row>
    <row r="1980" spans="1:19">
      <c r="A1980" s="21">
        <v>2</v>
      </c>
      <c r="J1980" s="8" t="s">
        <v>892</v>
      </c>
      <c r="K1980" s="23" t="str">
        <f>TEXT(J1980,"YYYY")</f>
        <v>2015</v>
      </c>
      <c r="L1980" s="23">
        <v>2</v>
      </c>
      <c r="S1980" s="8" t="s">
        <v>235</v>
      </c>
    </row>
    <row r="1981" spans="1:19">
      <c r="A1981" s="21">
        <v>1</v>
      </c>
      <c r="J1981" s="8" t="s">
        <v>6104</v>
      </c>
      <c r="K1981" s="23" t="str">
        <f>TEXT(J1981,"YYYY")</f>
        <v>2015</v>
      </c>
      <c r="L1981" s="23">
        <v>2</v>
      </c>
      <c r="S1981" s="8" t="s">
        <v>65</v>
      </c>
    </row>
    <row r="1982" spans="1:19">
      <c r="A1982" s="21">
        <v>2</v>
      </c>
      <c r="J1982" s="8" t="s">
        <v>4141</v>
      </c>
      <c r="K1982" s="23" t="str">
        <f>TEXT(J1982,"YYYY")</f>
        <v>2015</v>
      </c>
      <c r="L1982" s="23">
        <v>2</v>
      </c>
      <c r="S1982" s="8" t="s">
        <v>354</v>
      </c>
    </row>
    <row r="1983" spans="1:19">
      <c r="A1983" s="21">
        <v>2</v>
      </c>
      <c r="J1983" s="8" t="s">
        <v>8110</v>
      </c>
      <c r="K1983" s="23" t="str">
        <f>TEXT(J1983,"YYYY")</f>
        <v>2015</v>
      </c>
      <c r="L1983" s="23">
        <v>2</v>
      </c>
      <c r="S1983" s="8" t="s">
        <v>6783</v>
      </c>
    </row>
    <row r="1984" spans="1:19">
      <c r="A1984" s="21">
        <v>1</v>
      </c>
      <c r="J1984" s="8" t="s">
        <v>4141</v>
      </c>
      <c r="K1984" s="23" t="str">
        <f>TEXT(J1984,"YYYY")</f>
        <v>2015</v>
      </c>
      <c r="L1984" s="23">
        <v>2</v>
      </c>
      <c r="S1984" s="8" t="s">
        <v>235</v>
      </c>
    </row>
    <row r="1985" spans="1:19">
      <c r="A1985" s="21">
        <v>2</v>
      </c>
      <c r="J1985" s="8" t="s">
        <v>10640</v>
      </c>
      <c r="K1985" s="23" t="str">
        <f>TEXT(J1985,"YYYY")</f>
        <v>2015</v>
      </c>
      <c r="L1985" s="23">
        <v>2</v>
      </c>
      <c r="S1985" s="8" t="s">
        <v>65</v>
      </c>
    </row>
    <row r="1986" spans="1:19">
      <c r="A1986" s="21">
        <v>2</v>
      </c>
      <c r="J1986" s="8" t="s">
        <v>384</v>
      </c>
      <c r="K1986" s="23" t="str">
        <f>TEXT(J1986,"YYYY")</f>
        <v>2015</v>
      </c>
      <c r="L1986" s="23">
        <v>2</v>
      </c>
      <c r="S1986" s="8" t="s">
        <v>6735</v>
      </c>
    </row>
    <row r="1987" spans="1:19">
      <c r="A1987" s="21">
        <v>1</v>
      </c>
      <c r="J1987" s="8" t="s">
        <v>7785</v>
      </c>
      <c r="K1987" s="23" t="str">
        <f>TEXT(J1987,"YYYY")</f>
        <v>2015</v>
      </c>
      <c r="L1987" s="23">
        <v>2</v>
      </c>
      <c r="S1987" s="8" t="s">
        <v>2410</v>
      </c>
    </row>
    <row r="1988" spans="1:19">
      <c r="A1988" s="21">
        <v>1</v>
      </c>
      <c r="J1988" s="8" t="s">
        <v>1222</v>
      </c>
      <c r="K1988" s="23" t="str">
        <f>TEXT(J1988,"YYYY")</f>
        <v>2015</v>
      </c>
      <c r="L1988" s="23">
        <v>2</v>
      </c>
      <c r="S1988" s="8" t="s">
        <v>417</v>
      </c>
    </row>
    <row r="1989" spans="1:19">
      <c r="A1989" s="21">
        <v>2</v>
      </c>
      <c r="J1989" s="8" t="s">
        <v>10895</v>
      </c>
      <c r="K1989" s="23" t="str">
        <f>TEXT(J1989,"YYYY")</f>
        <v>2015</v>
      </c>
      <c r="L1989" s="23">
        <v>2</v>
      </c>
      <c r="S1989" s="8" t="s">
        <v>405</v>
      </c>
    </row>
    <row r="1990" spans="1:19">
      <c r="A1990" s="21">
        <v>2</v>
      </c>
      <c r="J1990" s="8" t="s">
        <v>5747</v>
      </c>
      <c r="K1990" s="23" t="str">
        <f>TEXT(J1990,"YYYY")</f>
        <v>2015</v>
      </c>
      <c r="L1990" s="23">
        <v>2</v>
      </c>
      <c r="S1990" s="8" t="s">
        <v>6783</v>
      </c>
    </row>
    <row r="1991" spans="1:19">
      <c r="A1991" s="21">
        <v>1</v>
      </c>
      <c r="J1991" s="8" t="s">
        <v>1067</v>
      </c>
      <c r="K1991" s="23" t="str">
        <f>TEXT(J1991,"YYYY")</f>
        <v>2015</v>
      </c>
      <c r="L1991" s="23">
        <v>2</v>
      </c>
      <c r="S1991" s="8" t="s">
        <v>4093</v>
      </c>
    </row>
    <row r="1992" spans="1:19">
      <c r="A1992" s="21">
        <v>1</v>
      </c>
      <c r="J1992" s="8" t="s">
        <v>8373</v>
      </c>
      <c r="K1992" s="23" t="str">
        <f>TEXT(J1992,"YYYY")</f>
        <v>2015</v>
      </c>
      <c r="L1992" s="23">
        <v>2</v>
      </c>
      <c r="S1992" s="8" t="s">
        <v>105</v>
      </c>
    </row>
    <row r="1993" spans="1:19">
      <c r="A1993" s="21">
        <v>2</v>
      </c>
      <c r="J1993" s="8" t="s">
        <v>11854</v>
      </c>
      <c r="K1993" s="23" t="str">
        <f>TEXT(J1993,"YYYY")</f>
        <v>2015</v>
      </c>
      <c r="L1993" s="23">
        <v>2</v>
      </c>
      <c r="S1993" s="8" t="s">
        <v>65</v>
      </c>
    </row>
    <row r="1994" spans="1:19">
      <c r="A1994" s="21">
        <v>2</v>
      </c>
      <c r="J1994" s="8" t="s">
        <v>1067</v>
      </c>
      <c r="K1994" s="23" t="str">
        <f>TEXT(J1994,"YYYY")</f>
        <v>2015</v>
      </c>
      <c r="L1994" s="23">
        <v>2</v>
      </c>
      <c r="S1994" s="8" t="s">
        <v>417</v>
      </c>
    </row>
    <row r="1995" spans="1:19">
      <c r="A1995" s="21">
        <v>2</v>
      </c>
      <c r="J1995" s="8" t="s">
        <v>905</v>
      </c>
      <c r="K1995" s="23" t="str">
        <f>TEXT(J1995,"YYYY")</f>
        <v>2015</v>
      </c>
      <c r="L1995" s="23">
        <v>2</v>
      </c>
      <c r="S1995" s="8" t="s">
        <v>427</v>
      </c>
    </row>
    <row r="1996" spans="1:19">
      <c r="A1996" s="21">
        <v>2</v>
      </c>
      <c r="J1996" s="8" t="s">
        <v>1222</v>
      </c>
      <c r="K1996" s="23" t="str">
        <f>TEXT(J1996,"YYYY")</f>
        <v>2015</v>
      </c>
      <c r="L1996" s="23">
        <v>2</v>
      </c>
    </row>
    <row r="1997" spans="1:19">
      <c r="A1997" s="21">
        <v>2</v>
      </c>
      <c r="J1997" s="8" t="s">
        <v>905</v>
      </c>
      <c r="K1997" s="23" t="str">
        <f>TEXT(J1997,"YYYY")</f>
        <v>2015</v>
      </c>
      <c r="L1997" s="23">
        <v>2</v>
      </c>
    </row>
    <row r="1998" spans="1:19">
      <c r="A1998" s="21">
        <v>2</v>
      </c>
      <c r="J1998" s="8" t="s">
        <v>6255</v>
      </c>
      <c r="K1998" s="23" t="str">
        <f>TEXT(J1998,"YYYY")</f>
        <v>2015</v>
      </c>
      <c r="L1998" s="23">
        <v>2</v>
      </c>
      <c r="S1998" s="8" t="s">
        <v>235</v>
      </c>
    </row>
    <row r="1999" spans="1:19">
      <c r="A1999" s="21">
        <v>1</v>
      </c>
      <c r="J1999" s="8" t="s">
        <v>11979</v>
      </c>
      <c r="K1999" s="23" t="str">
        <f>TEXT(J1999,"YYYY")</f>
        <v>2015</v>
      </c>
      <c r="L1999" s="23">
        <v>2</v>
      </c>
      <c r="S1999" s="8" t="s">
        <v>7301</v>
      </c>
    </row>
    <row r="2000" spans="1:19">
      <c r="A2000" s="21">
        <v>1</v>
      </c>
      <c r="J2000" s="8" t="s">
        <v>1222</v>
      </c>
      <c r="K2000" s="23" t="str">
        <f>TEXT(J2000,"YYYY")</f>
        <v>2015</v>
      </c>
      <c r="L2000" s="23">
        <v>2</v>
      </c>
      <c r="S2000" s="8" t="s">
        <v>65</v>
      </c>
    </row>
    <row r="2001" spans="1:19">
      <c r="A2001" s="21">
        <v>2</v>
      </c>
      <c r="J2001" s="8" t="s">
        <v>8110</v>
      </c>
      <c r="K2001" s="23" t="str">
        <f>TEXT(J2001,"YYYY")</f>
        <v>2015</v>
      </c>
      <c r="L2001" s="23">
        <v>2</v>
      </c>
      <c r="S2001" s="8" t="s">
        <v>65</v>
      </c>
    </row>
    <row r="2002" spans="1:19">
      <c r="A2002" s="21">
        <v>2</v>
      </c>
      <c r="J2002" s="8" t="s">
        <v>2770</v>
      </c>
      <c r="K2002" s="23" t="str">
        <f>TEXT(J2002,"YYYY")</f>
        <v>2015</v>
      </c>
      <c r="L2002" s="23">
        <v>2</v>
      </c>
    </row>
    <row r="2003" spans="1:19">
      <c r="A2003" s="21">
        <v>2</v>
      </c>
      <c r="J2003" s="8" t="s">
        <v>11978</v>
      </c>
      <c r="K2003" s="23" t="str">
        <f>TEXT(J2003,"YYYY")</f>
        <v>2015</v>
      </c>
      <c r="L2003" s="23">
        <v>2</v>
      </c>
      <c r="S2003" s="8" t="s">
        <v>7486</v>
      </c>
    </row>
    <row r="2004" spans="1:19">
      <c r="A2004" s="21">
        <v>2</v>
      </c>
      <c r="J2004" s="8" t="s">
        <v>384</v>
      </c>
      <c r="K2004" s="23" t="str">
        <f>TEXT(J2004,"YYYY")</f>
        <v>2015</v>
      </c>
      <c r="L2004" s="23">
        <v>2</v>
      </c>
      <c r="S2004" s="8" t="s">
        <v>105</v>
      </c>
    </row>
    <row r="2005" spans="1:19">
      <c r="A2005" s="21">
        <v>1</v>
      </c>
      <c r="J2005" s="8" t="s">
        <v>410</v>
      </c>
      <c r="K2005" s="23" t="str">
        <f>TEXT(J2005,"YYYY")</f>
        <v>2015</v>
      </c>
      <c r="L2005" s="23">
        <v>2</v>
      </c>
      <c r="S2005" s="8" t="s">
        <v>65</v>
      </c>
    </row>
    <row r="2006" spans="1:19">
      <c r="A2006" s="21">
        <v>1</v>
      </c>
      <c r="J2006" s="8" t="s">
        <v>613</v>
      </c>
      <c r="K2006" s="23" t="str">
        <f>TEXT(J2006,"YYYY")</f>
        <v>2015</v>
      </c>
      <c r="L2006" s="23">
        <v>2</v>
      </c>
      <c r="S2006" s="8" t="s">
        <v>3261</v>
      </c>
    </row>
    <row r="2007" spans="1:19">
      <c r="A2007" s="21">
        <v>2</v>
      </c>
      <c r="J2007" s="8" t="s">
        <v>892</v>
      </c>
      <c r="K2007" s="23" t="str">
        <f>TEXT(J2007,"YYYY")</f>
        <v>2015</v>
      </c>
      <c r="L2007" s="23">
        <v>2</v>
      </c>
      <c r="S2007" s="8" t="s">
        <v>405</v>
      </c>
    </row>
    <row r="2008" spans="1:19">
      <c r="A2008" s="21">
        <v>2</v>
      </c>
      <c r="J2008" s="8" t="s">
        <v>1067</v>
      </c>
      <c r="K2008" s="23" t="str">
        <f>TEXT(J2008,"YYYY")</f>
        <v>2015</v>
      </c>
      <c r="L2008" s="23">
        <v>2</v>
      </c>
    </row>
    <row r="2009" spans="1:19">
      <c r="A2009" s="21">
        <v>1</v>
      </c>
      <c r="J2009" s="8" t="s">
        <v>1222</v>
      </c>
      <c r="K2009" s="23" t="str">
        <f>TEXT(J2009,"YYYY")</f>
        <v>2015</v>
      </c>
      <c r="L2009" s="23">
        <v>2</v>
      </c>
    </row>
    <row r="2010" spans="1:19">
      <c r="A2010" s="21">
        <v>2</v>
      </c>
      <c r="J2010" s="8" t="s">
        <v>171</v>
      </c>
      <c r="K2010" s="23" t="str">
        <f>TEXT(J2010,"YYYY")</f>
        <v>2015</v>
      </c>
      <c r="L2010" s="23">
        <v>2</v>
      </c>
      <c r="S2010" s="8" t="s">
        <v>7670</v>
      </c>
    </row>
    <row r="2011" spans="1:19">
      <c r="A2011" s="21">
        <v>1</v>
      </c>
      <c r="J2011" s="8" t="s">
        <v>1422</v>
      </c>
      <c r="K2011" s="23" t="str">
        <f>TEXT(J2011,"YYYY")</f>
        <v>2015</v>
      </c>
      <c r="L2011" s="23">
        <v>2</v>
      </c>
      <c r="S2011" s="8" t="s">
        <v>65</v>
      </c>
    </row>
    <row r="2012" spans="1:19">
      <c r="A2012" s="21">
        <v>2</v>
      </c>
      <c r="J2012" s="8" t="s">
        <v>1075</v>
      </c>
      <c r="K2012" s="23" t="str">
        <f>TEXT(J2012,"YYYY")</f>
        <v>2015</v>
      </c>
      <c r="L2012" s="23">
        <v>2</v>
      </c>
      <c r="S2012" s="8" t="s">
        <v>65</v>
      </c>
    </row>
    <row r="2013" spans="1:19">
      <c r="A2013" s="21">
        <v>1</v>
      </c>
      <c r="J2013" s="8" t="s">
        <v>1222</v>
      </c>
      <c r="K2013" s="23" t="str">
        <f>TEXT(J2013,"YYYY")</f>
        <v>2015</v>
      </c>
      <c r="L2013" s="23">
        <v>2</v>
      </c>
      <c r="S2013" s="8" t="s">
        <v>417</v>
      </c>
    </row>
    <row r="2014" spans="1:19">
      <c r="A2014" s="21">
        <v>1</v>
      </c>
      <c r="J2014" s="8" t="s">
        <v>1222</v>
      </c>
      <c r="K2014" s="23" t="str">
        <f>TEXT(J2014,"YYYY")</f>
        <v>2015</v>
      </c>
      <c r="L2014" s="23">
        <v>2</v>
      </c>
      <c r="S2014" s="8" t="s">
        <v>92</v>
      </c>
    </row>
    <row r="2015" spans="1:19">
      <c r="A2015" s="21">
        <v>2</v>
      </c>
      <c r="J2015" s="8" t="s">
        <v>1222</v>
      </c>
      <c r="K2015" s="23" t="str">
        <f>TEXT(J2015,"YYYY")</f>
        <v>2015</v>
      </c>
      <c r="L2015" s="23">
        <v>2</v>
      </c>
      <c r="S2015" s="8" t="s">
        <v>65</v>
      </c>
    </row>
    <row r="2016" spans="1:19">
      <c r="A2016" s="21">
        <v>2</v>
      </c>
      <c r="J2016" s="8" t="s">
        <v>1222</v>
      </c>
      <c r="K2016" s="23" t="str">
        <f>TEXT(J2016,"YYYY")</f>
        <v>2015</v>
      </c>
      <c r="L2016" s="23">
        <v>2</v>
      </c>
      <c r="S2016" s="8" t="s">
        <v>65</v>
      </c>
    </row>
    <row r="2017" spans="1:19">
      <c r="A2017" s="21">
        <v>2</v>
      </c>
      <c r="J2017" s="8" t="s">
        <v>2246</v>
      </c>
      <c r="K2017" s="23" t="str">
        <f>TEXT(J2017,"YYYY")</f>
        <v>2015</v>
      </c>
      <c r="L2017" s="23">
        <v>2</v>
      </c>
      <c r="S2017" s="8" t="s">
        <v>2078</v>
      </c>
    </row>
    <row r="2018" spans="1:19">
      <c r="A2018" s="21">
        <v>1</v>
      </c>
      <c r="J2018" s="8" t="s">
        <v>2550</v>
      </c>
      <c r="K2018" s="23" t="str">
        <f>TEXT(J2018,"YYYY")</f>
        <v>2015</v>
      </c>
      <c r="L2018" s="23">
        <v>2</v>
      </c>
      <c r="S2018" s="8" t="s">
        <v>4742</v>
      </c>
    </row>
    <row r="2019" spans="1:19">
      <c r="A2019" s="21">
        <v>2</v>
      </c>
      <c r="J2019" s="8" t="s">
        <v>2839</v>
      </c>
      <c r="K2019" s="23" t="str">
        <f>TEXT(J2019,"YYYY")</f>
        <v>2015</v>
      </c>
      <c r="L2019" s="23">
        <v>2</v>
      </c>
      <c r="S2019" s="8" t="s">
        <v>526</v>
      </c>
    </row>
    <row r="2020" spans="1:19">
      <c r="A2020" s="21">
        <v>1</v>
      </c>
      <c r="J2020" s="8" t="s">
        <v>2872</v>
      </c>
      <c r="K2020" s="23" t="str">
        <f>TEXT(J2020,"YYYY")</f>
        <v>2015</v>
      </c>
      <c r="L2020" s="23">
        <v>2</v>
      </c>
      <c r="S2020" s="8" t="s">
        <v>7739</v>
      </c>
    </row>
    <row r="2021" spans="1:19">
      <c r="A2021" s="21">
        <v>1</v>
      </c>
      <c r="J2021" s="8" t="s">
        <v>2908</v>
      </c>
      <c r="K2021" s="23" t="str">
        <f>TEXT(J2021,"YYYY")</f>
        <v>2015</v>
      </c>
      <c r="L2021" s="23">
        <v>2</v>
      </c>
      <c r="S2021" s="8" t="s">
        <v>226</v>
      </c>
    </row>
    <row r="2022" spans="1:19">
      <c r="A2022" s="21">
        <v>2</v>
      </c>
      <c r="J2022" s="8" t="s">
        <v>3238</v>
      </c>
      <c r="K2022" s="23" t="str">
        <f>TEXT(J2022,"YYYY")</f>
        <v>2015</v>
      </c>
      <c r="L2022" s="23">
        <v>2</v>
      </c>
      <c r="S2022" s="8" t="s">
        <v>1964</v>
      </c>
    </row>
    <row r="2023" spans="1:19">
      <c r="A2023" s="21">
        <v>2</v>
      </c>
      <c r="J2023" s="8" t="s">
        <v>3328</v>
      </c>
      <c r="K2023" s="23" t="str">
        <f>TEXT(J2023,"YYYY")</f>
        <v>2015</v>
      </c>
      <c r="L2023" s="23">
        <v>2</v>
      </c>
      <c r="S2023" s="8" t="s">
        <v>235</v>
      </c>
    </row>
    <row r="2024" spans="1:19">
      <c r="A2024" s="21">
        <v>1</v>
      </c>
      <c r="J2024" s="8" t="s">
        <v>3807</v>
      </c>
      <c r="K2024" s="23" t="str">
        <f>TEXT(J2024,"YYYY")</f>
        <v>2015</v>
      </c>
      <c r="L2024" s="23">
        <v>2</v>
      </c>
      <c r="S2024" s="8" t="s">
        <v>557</v>
      </c>
    </row>
    <row r="2025" spans="1:19">
      <c r="A2025" s="21">
        <v>1</v>
      </c>
      <c r="J2025" s="8" t="s">
        <v>1222</v>
      </c>
      <c r="K2025" s="23" t="str">
        <f>TEXT(J2025,"YYYY")</f>
        <v>2015</v>
      </c>
      <c r="L2025" s="23">
        <v>2</v>
      </c>
      <c r="S2025" s="8" t="s">
        <v>936</v>
      </c>
    </row>
    <row r="2026" spans="1:19">
      <c r="A2026" s="21">
        <v>2</v>
      </c>
      <c r="J2026" s="8" t="s">
        <v>384</v>
      </c>
      <c r="K2026" s="23" t="str">
        <f>TEXT(J2026,"YYYY")</f>
        <v>2015</v>
      </c>
      <c r="L2026" s="23">
        <v>2</v>
      </c>
      <c r="S2026" s="8" t="s">
        <v>65</v>
      </c>
    </row>
    <row r="2027" spans="1:19">
      <c r="A2027" s="21">
        <v>2</v>
      </c>
      <c r="J2027" s="8" t="s">
        <v>4141</v>
      </c>
      <c r="K2027" s="23" t="str">
        <f>TEXT(J2027,"YYYY")</f>
        <v>2015</v>
      </c>
      <c r="L2027" s="23">
        <v>2</v>
      </c>
      <c r="S2027" s="8" t="s">
        <v>65</v>
      </c>
    </row>
    <row r="2028" spans="1:19">
      <c r="A2028" s="21">
        <v>2</v>
      </c>
      <c r="J2028" s="8" t="s">
        <v>4212</v>
      </c>
      <c r="K2028" s="23" t="str">
        <f>TEXT(J2028,"YYYY")</f>
        <v>2015</v>
      </c>
      <c r="L2028" s="23">
        <v>2</v>
      </c>
      <c r="S2028" s="8" t="s">
        <v>114</v>
      </c>
    </row>
    <row r="2029" spans="1:19">
      <c r="A2029" s="21">
        <v>2</v>
      </c>
      <c r="J2029" s="8" t="s">
        <v>2872</v>
      </c>
      <c r="K2029" s="23" t="str">
        <f>TEXT(J2029,"YYYY")</f>
        <v>2015</v>
      </c>
      <c r="L2029" s="23">
        <v>2</v>
      </c>
    </row>
    <row r="2030" spans="1:19">
      <c r="A2030" s="21">
        <v>1</v>
      </c>
      <c r="J2030" s="8" t="s">
        <v>1222</v>
      </c>
      <c r="K2030" s="23" t="str">
        <f>TEXT(J2030,"YYYY")</f>
        <v>2015</v>
      </c>
      <c r="L2030" s="23">
        <v>2</v>
      </c>
    </row>
    <row r="2031" spans="1:19">
      <c r="A2031" s="21">
        <v>2</v>
      </c>
      <c r="J2031" s="8" t="s">
        <v>4563</v>
      </c>
      <c r="K2031" s="23" t="str">
        <f>TEXT(J2031,"YYYY")</f>
        <v>2015</v>
      </c>
      <c r="L2031" s="23">
        <v>2</v>
      </c>
      <c r="S2031" s="8" t="s">
        <v>65</v>
      </c>
    </row>
    <row r="2032" spans="1:19">
      <c r="A2032" s="21">
        <v>2</v>
      </c>
      <c r="J2032" s="8" t="s">
        <v>4212</v>
      </c>
      <c r="K2032" s="23" t="str">
        <f>TEXT(J2032,"YYYY")</f>
        <v>2015</v>
      </c>
      <c r="L2032" s="23">
        <v>2</v>
      </c>
      <c r="S2032" s="8" t="s">
        <v>65</v>
      </c>
    </row>
    <row r="2033" spans="1:19">
      <c r="A2033" s="21">
        <v>2</v>
      </c>
      <c r="J2033" s="8" t="s">
        <v>5034</v>
      </c>
      <c r="K2033" s="23" t="str">
        <f>TEXT(J2033,"YYYY")</f>
        <v>2015</v>
      </c>
      <c r="L2033" s="23">
        <v>2</v>
      </c>
      <c r="S2033" s="8" t="s">
        <v>8889</v>
      </c>
    </row>
    <row r="2034" spans="1:19">
      <c r="A2034" s="21">
        <v>1</v>
      </c>
      <c r="J2034" s="8" t="s">
        <v>5111</v>
      </c>
      <c r="K2034" s="23" t="str">
        <f>TEXT(J2034,"YYYY")</f>
        <v>2015</v>
      </c>
      <c r="L2034" s="23">
        <v>2</v>
      </c>
      <c r="S2034" s="8" t="s">
        <v>226</v>
      </c>
    </row>
    <row r="2035" spans="1:19">
      <c r="A2035" s="21">
        <v>2</v>
      </c>
      <c r="J2035" s="8" t="s">
        <v>568</v>
      </c>
      <c r="K2035" s="23" t="str">
        <f>TEXT(J2035,"YYYY")</f>
        <v>2015</v>
      </c>
      <c r="L2035" s="23">
        <v>2</v>
      </c>
      <c r="S2035" s="8" t="s">
        <v>377</v>
      </c>
    </row>
    <row r="2036" spans="1:19">
      <c r="A2036" s="21">
        <v>2</v>
      </c>
      <c r="J2036" s="8" t="s">
        <v>5331</v>
      </c>
      <c r="K2036" s="23" t="str">
        <f>TEXT(J2036,"YYYY")</f>
        <v>2015</v>
      </c>
      <c r="L2036" s="23">
        <v>2</v>
      </c>
      <c r="S2036" s="8" t="s">
        <v>6976</v>
      </c>
    </row>
    <row r="2037" spans="1:19">
      <c r="A2037" s="21">
        <v>1</v>
      </c>
      <c r="J2037" s="8" t="s">
        <v>5034</v>
      </c>
      <c r="K2037" s="23" t="str">
        <f>TEXT(J2037,"YYYY")</f>
        <v>2015</v>
      </c>
      <c r="L2037" s="23">
        <v>2</v>
      </c>
      <c r="S2037" s="8" t="s">
        <v>65</v>
      </c>
    </row>
    <row r="2038" spans="1:19">
      <c r="A2038" s="21">
        <v>2</v>
      </c>
      <c r="J2038" s="8" t="s">
        <v>1222</v>
      </c>
      <c r="K2038" s="23" t="str">
        <f>TEXT(J2038,"YYYY")</f>
        <v>2015</v>
      </c>
      <c r="L2038" s="23">
        <v>2</v>
      </c>
      <c r="S2038" s="8" t="s">
        <v>354</v>
      </c>
    </row>
    <row r="2039" spans="1:19">
      <c r="A2039" s="21">
        <v>2</v>
      </c>
      <c r="J2039" s="8" t="s">
        <v>1222</v>
      </c>
      <c r="K2039" s="23" t="str">
        <f>TEXT(J2039,"YYYY")</f>
        <v>2015</v>
      </c>
      <c r="L2039" s="23">
        <v>2</v>
      </c>
      <c r="S2039" s="8" t="s">
        <v>526</v>
      </c>
    </row>
    <row r="2040" spans="1:19">
      <c r="A2040" s="21">
        <v>1</v>
      </c>
      <c r="J2040" s="8" t="s">
        <v>171</v>
      </c>
      <c r="K2040" s="23" t="str">
        <f>TEXT(J2040,"YYYY")</f>
        <v>2015</v>
      </c>
      <c r="L2040" s="23">
        <v>2</v>
      </c>
      <c r="S2040" s="8" t="s">
        <v>10743</v>
      </c>
    </row>
    <row r="2041" spans="1:19">
      <c r="A2041" s="21">
        <v>2</v>
      </c>
      <c r="J2041" s="8" t="s">
        <v>5747</v>
      </c>
      <c r="K2041" s="23" t="str">
        <f>TEXT(J2041,"YYYY")</f>
        <v>2015</v>
      </c>
      <c r="L2041" s="23">
        <v>2</v>
      </c>
      <c r="S2041" s="8" t="s">
        <v>65</v>
      </c>
    </row>
    <row r="2042" spans="1:19">
      <c r="A2042" s="21">
        <v>2</v>
      </c>
      <c r="J2042" s="8" t="s">
        <v>5747</v>
      </c>
      <c r="K2042" s="23" t="str">
        <f>TEXT(J2042,"YYYY")</f>
        <v>2015</v>
      </c>
      <c r="L2042" s="23">
        <v>2</v>
      </c>
      <c r="S2042" s="8" t="s">
        <v>77</v>
      </c>
    </row>
    <row r="2043" spans="1:19">
      <c r="A2043" s="21">
        <v>2</v>
      </c>
      <c r="J2043" s="8" t="s">
        <v>5258</v>
      </c>
      <c r="K2043" s="23" t="str">
        <f>TEXT(J2043,"YYYY")</f>
        <v>2015</v>
      </c>
      <c r="L2043" s="23">
        <v>2</v>
      </c>
      <c r="S2043" s="8" t="s">
        <v>105</v>
      </c>
    </row>
    <row r="2044" spans="1:19">
      <c r="A2044" s="21">
        <v>2</v>
      </c>
      <c r="J2044" s="8" t="s">
        <v>905</v>
      </c>
      <c r="K2044" s="23" t="str">
        <f>TEXT(J2044,"YYYY")</f>
        <v>2015</v>
      </c>
      <c r="L2044" s="23">
        <v>2</v>
      </c>
    </row>
    <row r="2045" spans="1:19">
      <c r="A2045" s="21">
        <v>1</v>
      </c>
      <c r="J2045" s="8" t="s">
        <v>2770</v>
      </c>
      <c r="K2045" s="23" t="str">
        <f>TEXT(J2045,"YYYY")</f>
        <v>2015</v>
      </c>
      <c r="L2045" s="23">
        <v>2</v>
      </c>
      <c r="S2045" s="8" t="s">
        <v>65</v>
      </c>
    </row>
    <row r="2046" spans="1:19">
      <c r="A2046" s="21">
        <v>1</v>
      </c>
      <c r="J2046" s="8" t="s">
        <v>1222</v>
      </c>
      <c r="K2046" s="23" t="str">
        <f>TEXT(J2046,"YYYY")</f>
        <v>2015</v>
      </c>
      <c r="L2046" s="23">
        <v>2</v>
      </c>
    </row>
    <row r="2047" spans="1:19">
      <c r="A2047" s="21">
        <v>1</v>
      </c>
      <c r="J2047" s="8" t="s">
        <v>1222</v>
      </c>
      <c r="K2047" s="23" t="str">
        <f>TEXT(J2047,"YYYY")</f>
        <v>2015</v>
      </c>
      <c r="L2047" s="23">
        <v>2</v>
      </c>
      <c r="S2047" s="8" t="s">
        <v>65</v>
      </c>
    </row>
    <row r="2048" spans="1:19">
      <c r="A2048" s="21">
        <v>2</v>
      </c>
      <c r="J2048" s="8" t="s">
        <v>2770</v>
      </c>
      <c r="K2048" s="23" t="str">
        <f>TEXT(J2048,"YYYY")</f>
        <v>2015</v>
      </c>
      <c r="L2048" s="23">
        <v>2</v>
      </c>
      <c r="S2048" s="8" t="s">
        <v>65</v>
      </c>
    </row>
    <row r="2049" spans="1:19">
      <c r="A2049" s="21">
        <v>1</v>
      </c>
      <c r="J2049" s="8" t="s">
        <v>1222</v>
      </c>
      <c r="K2049" s="23" t="str">
        <f>TEXT(J2049,"YYYY")</f>
        <v>2015</v>
      </c>
      <c r="L2049" s="23">
        <v>2</v>
      </c>
      <c r="S2049" s="8" t="s">
        <v>92</v>
      </c>
    </row>
    <row r="2050" spans="1:19">
      <c r="A2050" s="21">
        <v>2</v>
      </c>
      <c r="J2050" s="8" t="s">
        <v>6169</v>
      </c>
      <c r="K2050" s="23" t="str">
        <f>TEXT(J2050,"YYYY")</f>
        <v>2015</v>
      </c>
      <c r="L2050" s="23">
        <v>2</v>
      </c>
      <c r="S2050" s="8" t="s">
        <v>2015</v>
      </c>
    </row>
    <row r="2051" spans="1:19">
      <c r="A2051" s="21">
        <v>1</v>
      </c>
      <c r="J2051" s="8" t="s">
        <v>1222</v>
      </c>
      <c r="K2051" s="23" t="str">
        <f>TEXT(J2051,"YYYY")</f>
        <v>2015</v>
      </c>
      <c r="L2051" s="23">
        <v>2</v>
      </c>
      <c r="S2051" s="8" t="s">
        <v>2061</v>
      </c>
    </row>
    <row r="2052" spans="1:19">
      <c r="A2052" s="21">
        <v>2</v>
      </c>
      <c r="J2052" s="8" t="s">
        <v>1067</v>
      </c>
      <c r="K2052" s="23" t="str">
        <f>TEXT(J2052,"YYYY")</f>
        <v>2015</v>
      </c>
      <c r="L2052" s="23">
        <v>2</v>
      </c>
      <c r="S2052" s="8" t="s">
        <v>65</v>
      </c>
    </row>
    <row r="2053" spans="1:19">
      <c r="A2053" s="21">
        <v>1</v>
      </c>
      <c r="J2053" s="8" t="s">
        <v>6247</v>
      </c>
      <c r="K2053" s="23" t="str">
        <f>TEXT(J2053,"YYYY")</f>
        <v>2015</v>
      </c>
      <c r="L2053" s="23">
        <v>2</v>
      </c>
      <c r="S2053" s="8" t="s">
        <v>65</v>
      </c>
    </row>
    <row r="2054" spans="1:19">
      <c r="A2054" s="21">
        <v>2</v>
      </c>
      <c r="J2054" s="8" t="s">
        <v>1163</v>
      </c>
      <c r="K2054" s="23" t="str">
        <f>TEXT(J2054,"YYYY")</f>
        <v>2015</v>
      </c>
      <c r="L2054" s="23">
        <v>2</v>
      </c>
      <c r="S2054" s="8" t="s">
        <v>65</v>
      </c>
    </row>
    <row r="2055" spans="1:19">
      <c r="A2055" s="21">
        <v>2</v>
      </c>
      <c r="J2055" s="8" t="s">
        <v>384</v>
      </c>
      <c r="K2055" s="23" t="str">
        <f>TEXT(J2055,"YYYY")</f>
        <v>2015</v>
      </c>
      <c r="L2055" s="23">
        <v>2</v>
      </c>
      <c r="S2055" s="8" t="s">
        <v>65</v>
      </c>
    </row>
    <row r="2056" spans="1:19">
      <c r="A2056" s="21">
        <v>1</v>
      </c>
      <c r="J2056" s="8" t="s">
        <v>2770</v>
      </c>
      <c r="K2056" s="23" t="str">
        <f>TEXT(J2056,"YYYY")</f>
        <v>2015</v>
      </c>
      <c r="L2056" s="23">
        <v>2</v>
      </c>
      <c r="S2056" s="8" t="s">
        <v>11673</v>
      </c>
    </row>
    <row r="2057" spans="1:19">
      <c r="A2057" s="21">
        <v>2</v>
      </c>
      <c r="J2057" s="8" t="s">
        <v>6169</v>
      </c>
      <c r="K2057" s="23" t="str">
        <f>TEXT(J2057,"YYYY")</f>
        <v>2015</v>
      </c>
      <c r="L2057" s="23">
        <v>2</v>
      </c>
      <c r="S2057" s="8" t="s">
        <v>65</v>
      </c>
    </row>
    <row r="2058" spans="1:19">
      <c r="A2058" s="21">
        <v>1</v>
      </c>
      <c r="J2058" s="8" t="s">
        <v>171</v>
      </c>
      <c r="K2058" s="23" t="str">
        <f>TEXT(J2058,"YYYY")</f>
        <v>2015</v>
      </c>
      <c r="L2058" s="23">
        <v>2</v>
      </c>
      <c r="S2058" s="8" t="s">
        <v>65</v>
      </c>
    </row>
    <row r="2059" spans="1:19">
      <c r="A2059" s="21">
        <v>2</v>
      </c>
      <c r="J2059" s="8" t="s">
        <v>1222</v>
      </c>
      <c r="K2059" s="23" t="str">
        <f>TEXT(J2059,"YYYY")</f>
        <v>2015</v>
      </c>
      <c r="L2059" s="23">
        <v>2</v>
      </c>
      <c r="S2059" s="8" t="s">
        <v>65</v>
      </c>
    </row>
    <row r="2060" spans="1:19">
      <c r="A2060" s="21">
        <v>2</v>
      </c>
      <c r="J2060" s="8" t="s">
        <v>1163</v>
      </c>
      <c r="K2060" s="23" t="str">
        <f>TEXT(J2060,"YYYY")</f>
        <v>2015</v>
      </c>
      <c r="L2060" s="23">
        <v>2</v>
      </c>
    </row>
    <row r="2061" spans="1:19">
      <c r="A2061" s="21">
        <v>1</v>
      </c>
      <c r="J2061" s="8" t="s">
        <v>1222</v>
      </c>
      <c r="K2061" s="23" t="str">
        <f>TEXT(J2061,"YYYY")</f>
        <v>2015</v>
      </c>
      <c r="L2061" s="23">
        <v>2</v>
      </c>
    </row>
    <row r="2062" spans="1:19">
      <c r="A2062" s="21">
        <v>1</v>
      </c>
      <c r="J2062" s="8" t="s">
        <v>2770</v>
      </c>
      <c r="K2062" s="23" t="str">
        <f>TEXT(J2062,"YYYY")</f>
        <v>2015</v>
      </c>
      <c r="L2062" s="23">
        <v>2</v>
      </c>
      <c r="S2062" s="8" t="s">
        <v>11712</v>
      </c>
    </row>
    <row r="2063" spans="1:19">
      <c r="A2063" s="21">
        <v>1</v>
      </c>
      <c r="J2063" s="8" t="s">
        <v>384</v>
      </c>
      <c r="K2063" s="23" t="str">
        <f>TEXT(J2063,"YYYY")</f>
        <v>2015</v>
      </c>
      <c r="L2063" s="23">
        <v>2</v>
      </c>
      <c r="S2063" s="8" t="s">
        <v>6783</v>
      </c>
    </row>
    <row r="2064" spans="1:19">
      <c r="A2064" s="21">
        <v>1</v>
      </c>
      <c r="J2064" s="8" t="s">
        <v>5747</v>
      </c>
      <c r="K2064" s="23" t="str">
        <f>TEXT(J2064,"YYYY")</f>
        <v>2015</v>
      </c>
      <c r="L2064" s="23">
        <v>2</v>
      </c>
      <c r="S2064" s="8" t="s">
        <v>65</v>
      </c>
    </row>
    <row r="2065" spans="1:19">
      <c r="A2065" s="21">
        <v>1</v>
      </c>
      <c r="J2065" s="8" t="s">
        <v>6560</v>
      </c>
      <c r="K2065" s="23" t="str">
        <f>TEXT(J2065,"YYYY")</f>
        <v>2015</v>
      </c>
      <c r="L2065" s="23">
        <v>2</v>
      </c>
      <c r="S2065" s="8" t="s">
        <v>936</v>
      </c>
    </row>
    <row r="2066" spans="1:19">
      <c r="A2066" s="21">
        <v>2</v>
      </c>
      <c r="J2066" s="8" t="s">
        <v>6605</v>
      </c>
      <c r="K2066" s="23" t="str">
        <f>TEXT(J2066,"YYYY")</f>
        <v>2015</v>
      </c>
      <c r="L2066" s="23">
        <v>2</v>
      </c>
      <c r="S2066" s="8" t="s">
        <v>940</v>
      </c>
    </row>
    <row r="2067" spans="1:19">
      <c r="A2067" s="21">
        <v>1</v>
      </c>
      <c r="J2067" s="8" t="s">
        <v>1413</v>
      </c>
      <c r="K2067" s="23" t="str">
        <f>TEXT(J2067,"YYYY")</f>
        <v>2015</v>
      </c>
      <c r="L2067" s="23">
        <v>2</v>
      </c>
    </row>
    <row r="2068" spans="1:19">
      <c r="A2068" s="21">
        <v>1</v>
      </c>
      <c r="J2068" s="8" t="s">
        <v>1222</v>
      </c>
      <c r="K2068" s="23" t="str">
        <f>TEXT(J2068,"YYYY")</f>
        <v>2015</v>
      </c>
      <c r="L2068" s="23">
        <v>2</v>
      </c>
      <c r="S2068" s="8" t="s">
        <v>65</v>
      </c>
    </row>
    <row r="2069" spans="1:19">
      <c r="A2069" s="21">
        <v>1</v>
      </c>
      <c r="J2069" s="8" t="s">
        <v>6691</v>
      </c>
      <c r="K2069" s="23" t="str">
        <f>TEXT(J2069,"YYYY")</f>
        <v>2015</v>
      </c>
      <c r="L2069" s="23">
        <v>2</v>
      </c>
      <c r="S2069" s="8" t="s">
        <v>859</v>
      </c>
    </row>
    <row r="2070" spans="1:19">
      <c r="A2070" s="21">
        <v>2</v>
      </c>
      <c r="J2070" s="8" t="s">
        <v>1222</v>
      </c>
      <c r="K2070" s="23" t="str">
        <f>TEXT(J2070,"YYYY")</f>
        <v>2015</v>
      </c>
      <c r="L2070" s="23">
        <v>2</v>
      </c>
      <c r="S2070" s="8" t="s">
        <v>65</v>
      </c>
    </row>
    <row r="2071" spans="1:19">
      <c r="A2071" s="21">
        <v>2</v>
      </c>
      <c r="J2071" s="8" t="s">
        <v>2550</v>
      </c>
      <c r="K2071" s="23" t="str">
        <f>TEXT(J2071,"YYYY")</f>
        <v>2015</v>
      </c>
      <c r="L2071" s="23">
        <v>2</v>
      </c>
      <c r="S2071" s="8" t="s">
        <v>1305</v>
      </c>
    </row>
    <row r="2072" spans="1:19">
      <c r="A2072" s="21">
        <v>2</v>
      </c>
      <c r="J2072" s="8" t="s">
        <v>1075</v>
      </c>
      <c r="K2072" s="23" t="str">
        <f>TEXT(J2072,"YYYY")</f>
        <v>2015</v>
      </c>
      <c r="L2072" s="23">
        <v>2</v>
      </c>
      <c r="S2072" s="8" t="s">
        <v>4368</v>
      </c>
    </row>
    <row r="2073" spans="1:19">
      <c r="A2073" s="21">
        <v>1</v>
      </c>
      <c r="J2073" s="8" t="s">
        <v>6605</v>
      </c>
      <c r="K2073" s="23" t="str">
        <f>TEXT(J2073,"YYYY")</f>
        <v>2015</v>
      </c>
      <c r="L2073" s="23">
        <v>2</v>
      </c>
      <c r="S2073" s="8" t="s">
        <v>65</v>
      </c>
    </row>
    <row r="2074" spans="1:19">
      <c r="A2074" s="21">
        <v>1</v>
      </c>
      <c r="J2074" s="8" t="s">
        <v>6823</v>
      </c>
      <c r="K2074" s="23" t="str">
        <f>TEXT(J2074,"YYYY")</f>
        <v>2015</v>
      </c>
      <c r="L2074" s="23">
        <v>2</v>
      </c>
      <c r="S2074" s="8" t="s">
        <v>65</v>
      </c>
    </row>
    <row r="2075" spans="1:19">
      <c r="A2075" s="21">
        <v>1</v>
      </c>
      <c r="J2075" s="8" t="s">
        <v>6818</v>
      </c>
      <c r="K2075" s="23" t="str">
        <f>TEXT(J2075,"YYYY")</f>
        <v>2015</v>
      </c>
      <c r="L2075" s="23">
        <v>2</v>
      </c>
      <c r="S2075" s="8" t="s">
        <v>940</v>
      </c>
    </row>
    <row r="2076" spans="1:19">
      <c r="A2076" s="21">
        <v>1</v>
      </c>
      <c r="J2076" s="8" t="s">
        <v>6823</v>
      </c>
      <c r="K2076" s="23" t="str">
        <f>TEXT(J2076,"YYYY")</f>
        <v>2015</v>
      </c>
      <c r="L2076" s="23">
        <v>2</v>
      </c>
      <c r="S2076" s="8" t="s">
        <v>65</v>
      </c>
    </row>
    <row r="2077" spans="1:19">
      <c r="A2077" s="21">
        <v>1</v>
      </c>
      <c r="J2077" s="8" t="s">
        <v>171</v>
      </c>
      <c r="K2077" s="23" t="str">
        <f>TEXT(J2077,"YYYY")</f>
        <v>2015</v>
      </c>
      <c r="L2077" s="23">
        <v>2</v>
      </c>
    </row>
    <row r="2078" spans="1:19">
      <c r="A2078" s="21">
        <v>1</v>
      </c>
      <c r="J2078" s="8" t="s">
        <v>3998</v>
      </c>
      <c r="K2078" s="23" t="str">
        <f>TEXT(J2078,"YYYY")</f>
        <v>2015</v>
      </c>
      <c r="L2078" s="23">
        <v>2</v>
      </c>
      <c r="S2078" s="8" t="s">
        <v>65</v>
      </c>
    </row>
    <row r="2079" spans="1:19">
      <c r="A2079" s="21">
        <v>2</v>
      </c>
      <c r="J2079" s="8" t="s">
        <v>6859</v>
      </c>
      <c r="K2079" s="23" t="str">
        <f>TEXT(J2079,"YYYY")</f>
        <v>2015</v>
      </c>
      <c r="L2079" s="23">
        <v>2</v>
      </c>
      <c r="S2079" s="8" t="s">
        <v>405</v>
      </c>
    </row>
    <row r="2080" spans="1:19">
      <c r="A2080" s="21">
        <v>1</v>
      </c>
      <c r="J2080" s="8" t="s">
        <v>1222</v>
      </c>
      <c r="K2080" s="23" t="str">
        <f>TEXT(J2080,"YYYY")</f>
        <v>2015</v>
      </c>
      <c r="L2080" s="23">
        <v>2</v>
      </c>
    </row>
    <row r="2081" spans="1:19">
      <c r="A2081" s="21">
        <v>1</v>
      </c>
      <c r="J2081" s="8" t="s">
        <v>6772</v>
      </c>
      <c r="K2081" s="23" t="str">
        <f>TEXT(J2081,"YYYY")</f>
        <v>2015</v>
      </c>
      <c r="L2081" s="23">
        <v>2</v>
      </c>
      <c r="S2081" s="8" t="s">
        <v>65</v>
      </c>
    </row>
    <row r="2082" spans="1:19">
      <c r="A2082" s="21">
        <v>1</v>
      </c>
      <c r="J2082" s="8" t="s">
        <v>6901</v>
      </c>
      <c r="K2082" s="23" t="str">
        <f>TEXT(J2082,"YYYY")</f>
        <v>2015</v>
      </c>
      <c r="L2082" s="23">
        <v>2</v>
      </c>
      <c r="S2082" s="8" t="s">
        <v>92</v>
      </c>
    </row>
    <row r="2083" spans="1:19">
      <c r="A2083" s="21">
        <v>2</v>
      </c>
      <c r="J2083" s="8" t="s">
        <v>632</v>
      </c>
      <c r="K2083" s="23" t="str">
        <f>TEXT(J2083,"YYYY")</f>
        <v>2015</v>
      </c>
      <c r="L2083" s="23">
        <v>2</v>
      </c>
      <c r="S2083" s="8" t="s">
        <v>65</v>
      </c>
    </row>
    <row r="2084" spans="1:19">
      <c r="A2084" s="21">
        <v>2</v>
      </c>
      <c r="J2084" s="8" t="s">
        <v>6807</v>
      </c>
      <c r="K2084" s="23" t="str">
        <f>TEXT(J2084,"YYYY")</f>
        <v>2015</v>
      </c>
      <c r="L2084" s="23">
        <v>2</v>
      </c>
      <c r="S2084" s="8" t="s">
        <v>7787</v>
      </c>
    </row>
    <row r="2085" spans="1:19">
      <c r="A2085" s="21">
        <v>1</v>
      </c>
      <c r="J2085" s="8" t="s">
        <v>6941</v>
      </c>
      <c r="K2085" s="23" t="str">
        <f>TEXT(J2085,"YYYY")</f>
        <v>2015</v>
      </c>
      <c r="L2085" s="23">
        <v>2</v>
      </c>
      <c r="S2085" s="8" t="s">
        <v>65</v>
      </c>
    </row>
    <row r="2086" spans="1:19">
      <c r="A2086" s="21">
        <v>2</v>
      </c>
      <c r="J2086" s="8" t="s">
        <v>6104</v>
      </c>
      <c r="K2086" s="23" t="str">
        <f>TEXT(J2086,"YYYY")</f>
        <v>2015</v>
      </c>
      <c r="L2086" s="23">
        <v>2</v>
      </c>
      <c r="S2086" s="8" t="s">
        <v>354</v>
      </c>
    </row>
    <row r="2087" spans="1:19">
      <c r="A2087" s="21">
        <v>2</v>
      </c>
      <c r="J2087" s="8" t="s">
        <v>6953</v>
      </c>
      <c r="K2087" s="23" t="str">
        <f>TEXT(J2087,"YYYY")</f>
        <v>2015</v>
      </c>
      <c r="L2087" s="23">
        <v>2</v>
      </c>
      <c r="S2087" s="8" t="s">
        <v>65</v>
      </c>
    </row>
    <row r="2088" spans="1:19">
      <c r="A2088" s="21">
        <v>2</v>
      </c>
      <c r="J2088" s="8" t="s">
        <v>905</v>
      </c>
      <c r="K2088" s="23" t="str">
        <f>TEXT(J2088,"YYYY")</f>
        <v>2015</v>
      </c>
      <c r="L2088" s="23">
        <v>2</v>
      </c>
      <c r="S2088" s="8" t="s">
        <v>92</v>
      </c>
    </row>
    <row r="2089" spans="1:19">
      <c r="A2089" s="21">
        <v>2</v>
      </c>
      <c r="J2089" s="8" t="s">
        <v>6104</v>
      </c>
      <c r="K2089" s="23" t="str">
        <f>TEXT(J2089,"YYYY")</f>
        <v>2015</v>
      </c>
      <c r="L2089" s="23">
        <v>2</v>
      </c>
      <c r="S2089" s="8" t="s">
        <v>377</v>
      </c>
    </row>
    <row r="2090" spans="1:19">
      <c r="A2090" s="21">
        <v>2</v>
      </c>
      <c r="J2090" s="8" t="s">
        <v>6818</v>
      </c>
      <c r="K2090" s="23" t="str">
        <f>TEXT(J2090,"YYYY")</f>
        <v>2015</v>
      </c>
      <c r="L2090" s="23">
        <v>2</v>
      </c>
      <c r="S2090" s="8" t="s">
        <v>4368</v>
      </c>
    </row>
    <row r="2091" spans="1:19">
      <c r="A2091" s="21">
        <v>1</v>
      </c>
      <c r="J2091" s="8" t="s">
        <v>7029</v>
      </c>
      <c r="K2091" s="23" t="str">
        <f>TEXT(J2091,"YYYY")</f>
        <v>2015</v>
      </c>
      <c r="L2091" s="23">
        <v>2</v>
      </c>
      <c r="S2091" s="8" t="s">
        <v>427</v>
      </c>
    </row>
    <row r="2092" spans="1:19">
      <c r="A2092" s="21">
        <v>2</v>
      </c>
      <c r="J2092" s="8" t="s">
        <v>7066</v>
      </c>
      <c r="K2092" s="23" t="str">
        <f>TEXT(J2092,"YYYY")</f>
        <v>2015</v>
      </c>
      <c r="L2092" s="23">
        <v>2</v>
      </c>
    </row>
    <row r="2093" spans="1:19">
      <c r="A2093" s="21">
        <v>2</v>
      </c>
      <c r="J2093" s="8" t="s">
        <v>1222</v>
      </c>
      <c r="K2093" s="23" t="str">
        <f>TEXT(J2093,"YYYY")</f>
        <v>2015</v>
      </c>
      <c r="L2093" s="23">
        <v>2</v>
      </c>
      <c r="S2093" s="8" t="s">
        <v>1051</v>
      </c>
    </row>
    <row r="2094" spans="1:19">
      <c r="A2094" s="21">
        <v>1</v>
      </c>
      <c r="J2094" s="8" t="s">
        <v>1413</v>
      </c>
      <c r="K2094" s="23" t="str">
        <f>TEXT(J2094,"YYYY")</f>
        <v>2015</v>
      </c>
      <c r="L2094" s="23">
        <v>2</v>
      </c>
      <c r="S2094" s="8" t="s">
        <v>65</v>
      </c>
    </row>
    <row r="2095" spans="1:19">
      <c r="A2095" s="21">
        <v>1</v>
      </c>
      <c r="J2095" s="8" t="s">
        <v>7102</v>
      </c>
      <c r="K2095" s="23" t="str">
        <f>TEXT(J2095,"YYYY")</f>
        <v>2015</v>
      </c>
      <c r="L2095" s="23">
        <v>2</v>
      </c>
      <c r="S2095" s="8" t="s">
        <v>65</v>
      </c>
    </row>
    <row r="2096" spans="1:19">
      <c r="A2096" s="21">
        <v>2</v>
      </c>
      <c r="J2096" s="8" t="s">
        <v>921</v>
      </c>
      <c r="K2096" s="23" t="str">
        <f>TEXT(J2096,"YYYY")</f>
        <v>2015</v>
      </c>
      <c r="L2096" s="23">
        <v>2</v>
      </c>
      <c r="S2096" s="8" t="s">
        <v>936</v>
      </c>
    </row>
    <row r="2097" spans="1:19">
      <c r="A2097" s="21">
        <v>2</v>
      </c>
      <c r="J2097" s="8" t="s">
        <v>6104</v>
      </c>
      <c r="K2097" s="23" t="str">
        <f>TEXT(J2097,"YYYY")</f>
        <v>2015</v>
      </c>
      <c r="L2097" s="23">
        <v>2</v>
      </c>
      <c r="S2097" s="8" t="s">
        <v>4368</v>
      </c>
    </row>
    <row r="2098" spans="1:19">
      <c r="A2098" s="21">
        <v>1</v>
      </c>
      <c r="J2098" s="8" t="s">
        <v>3807</v>
      </c>
      <c r="K2098" s="23" t="str">
        <f>TEXT(J2098,"YYYY")</f>
        <v>2015</v>
      </c>
      <c r="L2098" s="23">
        <v>2</v>
      </c>
      <c r="S2098" s="8" t="s">
        <v>114</v>
      </c>
    </row>
    <row r="2099" spans="1:19">
      <c r="A2099" s="21">
        <v>1</v>
      </c>
      <c r="J2099" s="8" t="s">
        <v>3807</v>
      </c>
      <c r="K2099" s="23" t="str">
        <f>TEXT(J2099,"YYYY")</f>
        <v>2015</v>
      </c>
      <c r="L2099" s="23">
        <v>2</v>
      </c>
      <c r="S2099" s="8" t="s">
        <v>65</v>
      </c>
    </row>
    <row r="2100" spans="1:19">
      <c r="A2100" s="21">
        <v>2</v>
      </c>
      <c r="J2100" s="8" t="s">
        <v>6691</v>
      </c>
      <c r="K2100" s="23" t="str">
        <f>TEXT(J2100,"YYYY")</f>
        <v>2015</v>
      </c>
      <c r="L2100" s="23">
        <v>2</v>
      </c>
      <c r="S2100" s="8" t="s">
        <v>65</v>
      </c>
    </row>
    <row r="2101" spans="1:19">
      <c r="A2101" s="21">
        <v>1</v>
      </c>
      <c r="J2101" s="8" t="s">
        <v>1222</v>
      </c>
      <c r="K2101" s="23" t="str">
        <f>TEXT(J2101,"YYYY")</f>
        <v>2015</v>
      </c>
      <c r="L2101" s="23">
        <v>2</v>
      </c>
      <c r="S2101" s="8" t="s">
        <v>5796</v>
      </c>
    </row>
    <row r="2102" spans="1:19">
      <c r="A2102" s="21">
        <v>2</v>
      </c>
      <c r="J2102" s="8" t="s">
        <v>1222</v>
      </c>
      <c r="K2102" s="23" t="str">
        <f>TEXT(J2102,"YYYY")</f>
        <v>2015</v>
      </c>
      <c r="L2102" s="23">
        <v>2</v>
      </c>
      <c r="S2102" s="8" t="s">
        <v>114</v>
      </c>
    </row>
    <row r="2103" spans="1:19">
      <c r="A2103" s="21">
        <v>1</v>
      </c>
      <c r="J2103" s="8" t="s">
        <v>1163</v>
      </c>
      <c r="K2103" s="23" t="str">
        <f>TEXT(J2103,"YYYY")</f>
        <v>2015</v>
      </c>
      <c r="L2103" s="23">
        <v>2</v>
      </c>
      <c r="S2103" s="8" t="s">
        <v>114</v>
      </c>
    </row>
    <row r="2104" spans="1:19">
      <c r="A2104" s="21">
        <v>2</v>
      </c>
      <c r="J2104" s="8" t="s">
        <v>1222</v>
      </c>
      <c r="K2104" s="23" t="str">
        <f>TEXT(J2104,"YYYY")</f>
        <v>2015</v>
      </c>
      <c r="L2104" s="23">
        <v>2</v>
      </c>
      <c r="S2104" s="8" t="s">
        <v>354</v>
      </c>
    </row>
    <row r="2105" spans="1:19">
      <c r="A2105" s="21">
        <v>1</v>
      </c>
      <c r="J2105" s="8" t="s">
        <v>905</v>
      </c>
      <c r="K2105" s="23" t="str">
        <f>TEXT(J2105,"YYYY")</f>
        <v>2015</v>
      </c>
      <c r="L2105" s="23">
        <v>2</v>
      </c>
      <c r="S2105" s="8" t="s">
        <v>1051</v>
      </c>
    </row>
    <row r="2106" spans="1:19">
      <c r="A2106" s="21">
        <v>2</v>
      </c>
      <c r="J2106" s="8" t="s">
        <v>1222</v>
      </c>
      <c r="K2106" s="23" t="str">
        <f>TEXT(J2106,"YYYY")</f>
        <v>2015</v>
      </c>
      <c r="L2106" s="23">
        <v>2</v>
      </c>
      <c r="S2106" s="8" t="s">
        <v>3261</v>
      </c>
    </row>
    <row r="2107" spans="1:19">
      <c r="A2107" s="21">
        <v>1</v>
      </c>
      <c r="J2107" s="8" t="s">
        <v>1222</v>
      </c>
      <c r="K2107" s="23" t="str">
        <f>TEXT(J2107,"YYYY")</f>
        <v>2015</v>
      </c>
      <c r="L2107" s="23">
        <v>2</v>
      </c>
      <c r="S2107" s="8" t="s">
        <v>226</v>
      </c>
    </row>
    <row r="2108" spans="1:19">
      <c r="A2108" s="21">
        <v>2</v>
      </c>
      <c r="J2108" s="8" t="s">
        <v>384</v>
      </c>
      <c r="K2108" s="23" t="str">
        <f>TEXT(J2108,"YYYY")</f>
        <v>2015</v>
      </c>
      <c r="L2108" s="23">
        <v>2</v>
      </c>
      <c r="S2108" s="8" t="s">
        <v>114</v>
      </c>
    </row>
    <row r="2109" spans="1:19">
      <c r="A2109" s="21">
        <v>1</v>
      </c>
      <c r="J2109" s="8" t="s">
        <v>1163</v>
      </c>
      <c r="K2109" s="23" t="str">
        <f>TEXT(J2109,"YYYY")</f>
        <v>2015</v>
      </c>
      <c r="L2109" s="23">
        <v>2</v>
      </c>
      <c r="S2109" s="8" t="s">
        <v>92</v>
      </c>
    </row>
    <row r="2110" spans="1:19">
      <c r="A2110" s="21">
        <v>2</v>
      </c>
      <c r="J2110" s="8" t="s">
        <v>1222</v>
      </c>
      <c r="K2110" s="23" t="str">
        <f>TEXT(J2110,"YYYY")</f>
        <v>2015</v>
      </c>
      <c r="L2110" s="23">
        <v>2</v>
      </c>
      <c r="S2110" s="8" t="s">
        <v>2052</v>
      </c>
    </row>
    <row r="2111" spans="1:19">
      <c r="A2111" s="21">
        <v>1</v>
      </c>
      <c r="J2111" s="8" t="s">
        <v>171</v>
      </c>
      <c r="K2111" s="23" t="str">
        <f>TEXT(J2111,"YYYY")</f>
        <v>2015</v>
      </c>
      <c r="L2111" s="23">
        <v>2</v>
      </c>
    </row>
    <row r="2112" spans="1:19">
      <c r="A2112" s="21">
        <v>1</v>
      </c>
      <c r="J2112" s="8" t="s">
        <v>6104</v>
      </c>
      <c r="K2112" s="23" t="str">
        <f>TEXT(J2112,"YYYY")</f>
        <v>2015</v>
      </c>
      <c r="L2112" s="23">
        <v>2</v>
      </c>
      <c r="S2112" s="8" t="s">
        <v>12197</v>
      </c>
    </row>
    <row r="2113" spans="1:19">
      <c r="A2113" s="21">
        <v>1</v>
      </c>
      <c r="J2113" s="8" t="s">
        <v>384</v>
      </c>
      <c r="K2113" s="23" t="str">
        <f>TEXT(J2113,"YYYY")</f>
        <v>2015</v>
      </c>
      <c r="L2113" s="23">
        <v>2</v>
      </c>
    </row>
    <row r="2114" spans="1:19">
      <c r="A2114" s="21">
        <v>2</v>
      </c>
      <c r="J2114" s="8" t="s">
        <v>5369</v>
      </c>
      <c r="K2114" s="23" t="str">
        <f>TEXT(J2114,"YYYY")</f>
        <v>2015</v>
      </c>
      <c r="L2114" s="23">
        <v>2</v>
      </c>
      <c r="S2114" s="8" t="s">
        <v>105</v>
      </c>
    </row>
    <row r="2115" spans="1:19">
      <c r="A2115" s="21">
        <v>1</v>
      </c>
      <c r="J2115" s="8" t="s">
        <v>6940</v>
      </c>
      <c r="K2115" s="23" t="str">
        <f>TEXT(J2115,"YYYY")</f>
        <v>2015</v>
      </c>
      <c r="L2115" s="23">
        <v>2</v>
      </c>
      <c r="S2115" s="8" t="s">
        <v>226</v>
      </c>
    </row>
    <row r="2116" spans="1:19">
      <c r="A2116" s="21">
        <v>2</v>
      </c>
      <c r="J2116" s="8" t="s">
        <v>1422</v>
      </c>
      <c r="K2116" s="23" t="str">
        <f>TEXT(J2116,"YYYY")</f>
        <v>2015</v>
      </c>
      <c r="L2116" s="23">
        <v>2</v>
      </c>
      <c r="S2116" s="8" t="s">
        <v>936</v>
      </c>
    </row>
    <row r="2117" spans="1:19">
      <c r="A2117" s="21">
        <v>1</v>
      </c>
      <c r="J2117" s="8" t="s">
        <v>892</v>
      </c>
      <c r="K2117" s="23" t="str">
        <f>TEXT(J2117,"YYYY")</f>
        <v>2015</v>
      </c>
      <c r="L2117" s="23">
        <v>2</v>
      </c>
      <c r="S2117" s="8" t="s">
        <v>92</v>
      </c>
    </row>
    <row r="2118" spans="1:19">
      <c r="A2118" s="21">
        <v>1</v>
      </c>
      <c r="J2118" s="8" t="s">
        <v>6807</v>
      </c>
      <c r="K2118" s="23" t="str">
        <f>TEXT(J2118,"YYYY")</f>
        <v>2015</v>
      </c>
      <c r="L2118" s="23">
        <v>2</v>
      </c>
      <c r="S2118" s="8" t="s">
        <v>417</v>
      </c>
    </row>
    <row r="2119" spans="1:19">
      <c r="A2119" s="21">
        <v>2</v>
      </c>
      <c r="J2119" s="8" t="s">
        <v>8890</v>
      </c>
      <c r="K2119" s="23" t="str">
        <f>TEXT(J2119,"YYYY")</f>
        <v>2015</v>
      </c>
      <c r="L2119" s="23">
        <v>2</v>
      </c>
      <c r="S2119" s="8" t="s">
        <v>65</v>
      </c>
    </row>
    <row r="2120" spans="1:19">
      <c r="A2120" s="21">
        <v>2</v>
      </c>
      <c r="J2120" s="8" t="s">
        <v>6983</v>
      </c>
      <c r="K2120" s="23" t="str">
        <f>TEXT(J2120,"YYYY")</f>
        <v>2015</v>
      </c>
      <c r="L2120" s="23">
        <v>2</v>
      </c>
      <c r="S2120" s="8" t="s">
        <v>226</v>
      </c>
    </row>
    <row r="2121" spans="1:19">
      <c r="A2121" s="21">
        <v>1</v>
      </c>
      <c r="J2121" s="8" t="s">
        <v>1222</v>
      </c>
      <c r="K2121" s="23" t="str">
        <f>TEXT(J2121,"YYYY")</f>
        <v>2015</v>
      </c>
      <c r="L2121" s="23">
        <v>2</v>
      </c>
    </row>
    <row r="2122" spans="1:19">
      <c r="A2122" s="21">
        <v>2</v>
      </c>
      <c r="J2122" s="8" t="s">
        <v>1083</v>
      </c>
      <c r="K2122" s="23" t="str">
        <f>TEXT(J2122,"YYYY")</f>
        <v>2015</v>
      </c>
      <c r="L2122" s="23">
        <v>2</v>
      </c>
    </row>
    <row r="2123" spans="1:19">
      <c r="A2123" s="21">
        <v>2</v>
      </c>
      <c r="J2123" s="8" t="s">
        <v>8890</v>
      </c>
      <c r="K2123" s="23" t="str">
        <f>TEXT(J2123,"YYYY")</f>
        <v>2015</v>
      </c>
      <c r="L2123" s="23">
        <v>2</v>
      </c>
      <c r="S2123" s="8" t="s">
        <v>92</v>
      </c>
    </row>
    <row r="2124" spans="1:19">
      <c r="A2124" s="21">
        <v>1</v>
      </c>
      <c r="J2124" s="8" t="s">
        <v>1083</v>
      </c>
      <c r="K2124" s="23" t="str">
        <f>TEXT(J2124,"YYYY")</f>
        <v>2015</v>
      </c>
      <c r="L2124" s="23">
        <v>2</v>
      </c>
      <c r="S2124" s="8" t="s">
        <v>354</v>
      </c>
    </row>
    <row r="2125" spans="1:19">
      <c r="A2125" s="21">
        <v>1</v>
      </c>
      <c r="J2125" s="8" t="s">
        <v>1222</v>
      </c>
      <c r="K2125" s="23" t="str">
        <f>TEXT(J2125,"YYYY")</f>
        <v>2015</v>
      </c>
      <c r="L2125" s="23">
        <v>2</v>
      </c>
      <c r="S2125" s="8" t="s">
        <v>427</v>
      </c>
    </row>
    <row r="2126" spans="1:19">
      <c r="A2126" s="21">
        <v>1</v>
      </c>
      <c r="J2126" s="8" t="s">
        <v>11380</v>
      </c>
      <c r="K2126" s="23" t="str">
        <f>TEXT(J2126,"YYYY")</f>
        <v>2015</v>
      </c>
      <c r="L2126" s="23">
        <v>2</v>
      </c>
    </row>
    <row r="2127" spans="1:19">
      <c r="A2127" s="21">
        <v>1</v>
      </c>
      <c r="J2127" s="8" t="s">
        <v>1422</v>
      </c>
      <c r="K2127" s="23" t="str">
        <f>TEXT(J2127,"YYYY")</f>
        <v>2015</v>
      </c>
      <c r="L2127" s="23">
        <v>2</v>
      </c>
    </row>
    <row r="2128" spans="1:19">
      <c r="A2128" s="21">
        <v>2</v>
      </c>
      <c r="J2128" s="8" t="s">
        <v>5747</v>
      </c>
      <c r="K2128" s="23" t="str">
        <f>TEXT(J2128,"YYYY")</f>
        <v>2015</v>
      </c>
      <c r="L2128" s="23">
        <v>2</v>
      </c>
    </row>
    <row r="2129" spans="1:19">
      <c r="A2129" s="21">
        <v>2</v>
      </c>
      <c r="J2129" s="8" t="s">
        <v>1067</v>
      </c>
      <c r="K2129" s="23" t="str">
        <f>TEXT(J2129,"YYYY")</f>
        <v>2015</v>
      </c>
      <c r="L2129" s="23">
        <v>2</v>
      </c>
      <c r="S2129" s="8" t="s">
        <v>65</v>
      </c>
    </row>
    <row r="2130" spans="1:19">
      <c r="A2130" s="21">
        <v>1</v>
      </c>
      <c r="J2130" s="8" t="s">
        <v>905</v>
      </c>
      <c r="K2130" s="23" t="str">
        <f>TEXT(J2130,"YYYY")</f>
        <v>2015</v>
      </c>
      <c r="L2130" s="23">
        <v>2</v>
      </c>
    </row>
    <row r="2131" spans="1:19">
      <c r="A2131" s="21">
        <v>1</v>
      </c>
      <c r="J2131" s="8" t="s">
        <v>1163</v>
      </c>
      <c r="K2131" s="23" t="str">
        <f>TEXT(J2131,"YYYY")</f>
        <v>2015</v>
      </c>
      <c r="L2131" s="23">
        <v>2</v>
      </c>
    </row>
    <row r="2132" spans="1:19">
      <c r="A2132" s="21">
        <v>1</v>
      </c>
      <c r="J2132" s="8" t="s">
        <v>1222</v>
      </c>
      <c r="K2132" s="23" t="str">
        <f>TEXT(J2132,"YYYY")</f>
        <v>2015</v>
      </c>
      <c r="L2132" s="23">
        <v>2</v>
      </c>
    </row>
    <row r="2133" spans="1:19">
      <c r="A2133" s="21">
        <v>1</v>
      </c>
      <c r="J2133" s="8" t="s">
        <v>6104</v>
      </c>
      <c r="K2133" s="23" t="str">
        <f>TEXT(J2133,"YYYY")</f>
        <v>2015</v>
      </c>
      <c r="L2133" s="23">
        <v>2</v>
      </c>
      <c r="S2133" s="8" t="s">
        <v>65</v>
      </c>
    </row>
    <row r="2134" spans="1:19">
      <c r="A2134" s="21">
        <v>1</v>
      </c>
      <c r="J2134" s="8" t="s">
        <v>6710</v>
      </c>
      <c r="K2134" s="23" t="str">
        <f>TEXT(J2134,"YYYY")</f>
        <v>2015</v>
      </c>
      <c r="L2134" s="23">
        <v>2</v>
      </c>
      <c r="S2134" s="8" t="s">
        <v>65</v>
      </c>
    </row>
    <row r="2135" spans="1:19">
      <c r="A2135" s="21">
        <v>2</v>
      </c>
      <c r="J2135" s="8" t="s">
        <v>5747</v>
      </c>
      <c r="K2135" s="23" t="str">
        <f>TEXT(J2135,"YYYY")</f>
        <v>2015</v>
      </c>
      <c r="L2135" s="23">
        <v>2</v>
      </c>
      <c r="S2135" s="8" t="s">
        <v>105</v>
      </c>
    </row>
    <row r="2136" spans="1:19">
      <c r="A2136" s="21">
        <v>2</v>
      </c>
      <c r="J2136" s="8" t="s">
        <v>11787</v>
      </c>
      <c r="K2136" s="23" t="str">
        <f>TEXT(J2136,"YYYY")</f>
        <v>2015</v>
      </c>
      <c r="L2136" s="23">
        <v>2</v>
      </c>
      <c r="S2136" s="8" t="s">
        <v>65</v>
      </c>
    </row>
    <row r="2137" spans="1:19">
      <c r="A2137" s="21">
        <v>2</v>
      </c>
      <c r="J2137" s="8" t="s">
        <v>892</v>
      </c>
      <c r="K2137" s="23" t="str">
        <f>TEXT(J2137,"YYYY")</f>
        <v>2015</v>
      </c>
      <c r="L2137" s="23">
        <v>2</v>
      </c>
      <c r="S2137" s="8" t="s">
        <v>65</v>
      </c>
    </row>
    <row r="2138" spans="1:19">
      <c r="A2138" s="21">
        <v>2</v>
      </c>
      <c r="J2138" s="8" t="s">
        <v>11792</v>
      </c>
      <c r="K2138" s="23" t="str">
        <f>TEXT(J2138,"YYYY")</f>
        <v>2015</v>
      </c>
      <c r="L2138" s="23">
        <v>2</v>
      </c>
    </row>
    <row r="2139" spans="1:19">
      <c r="A2139" s="21">
        <v>2</v>
      </c>
      <c r="J2139" s="8" t="s">
        <v>11784</v>
      </c>
      <c r="K2139" s="23" t="str">
        <f>TEXT(J2139,"YYYY")</f>
        <v>2015</v>
      </c>
      <c r="L2139" s="23">
        <v>2</v>
      </c>
      <c r="S2139" s="8" t="s">
        <v>417</v>
      </c>
    </row>
    <row r="2140" spans="1:19">
      <c r="A2140" s="21">
        <v>1</v>
      </c>
      <c r="J2140" s="8" t="s">
        <v>11819</v>
      </c>
      <c r="K2140" s="23" t="str">
        <f>TEXT(J2140,"YYYY")</f>
        <v>2015</v>
      </c>
      <c r="L2140" s="23">
        <v>2</v>
      </c>
      <c r="S2140" s="8" t="s">
        <v>83</v>
      </c>
    </row>
    <row r="2141" spans="1:19">
      <c r="A2141" s="21">
        <v>2</v>
      </c>
      <c r="J2141" s="8" t="s">
        <v>562</v>
      </c>
      <c r="K2141" s="23" t="str">
        <f>TEXT(J2141,"YYYY")</f>
        <v>2015</v>
      </c>
      <c r="L2141" s="23">
        <v>2</v>
      </c>
      <c r="S2141" s="8" t="s">
        <v>354</v>
      </c>
    </row>
    <row r="2142" spans="1:19">
      <c r="A2142" s="21">
        <v>1</v>
      </c>
      <c r="J2142" s="8" t="s">
        <v>6255</v>
      </c>
      <c r="K2142" s="23" t="str">
        <f>TEXT(J2142,"YYYY")</f>
        <v>2015</v>
      </c>
      <c r="L2142" s="23">
        <v>2</v>
      </c>
      <c r="S2142" s="8" t="s">
        <v>65</v>
      </c>
    </row>
    <row r="2143" spans="1:19">
      <c r="A2143" s="21">
        <v>1</v>
      </c>
      <c r="J2143" s="8" t="s">
        <v>1222</v>
      </c>
      <c r="K2143" s="23" t="str">
        <f>TEXT(J2143,"YYYY")</f>
        <v>2015</v>
      </c>
      <c r="L2143" s="23">
        <v>2</v>
      </c>
    </row>
    <row r="2144" spans="1:19">
      <c r="A2144" s="21">
        <v>1</v>
      </c>
      <c r="J2144" s="8" t="s">
        <v>6255</v>
      </c>
      <c r="K2144" s="23" t="str">
        <f>TEXT(J2144,"YYYY")</f>
        <v>2015</v>
      </c>
      <c r="L2144" s="23">
        <v>2</v>
      </c>
    </row>
    <row r="2145" spans="1:19">
      <c r="A2145" s="21">
        <v>2</v>
      </c>
      <c r="J2145" s="8" t="s">
        <v>1067</v>
      </c>
      <c r="K2145" s="23" t="str">
        <f>TEXT(J2145,"YYYY")</f>
        <v>2015</v>
      </c>
      <c r="L2145" s="23">
        <v>2</v>
      </c>
    </row>
    <row r="2146" spans="1:19">
      <c r="A2146" s="21">
        <v>2</v>
      </c>
      <c r="J2146" s="8" t="s">
        <v>11922</v>
      </c>
      <c r="K2146" s="23" t="str">
        <f>TEXT(J2146,"YYYY")</f>
        <v>2015</v>
      </c>
      <c r="L2146" s="23">
        <v>2</v>
      </c>
      <c r="S2146" s="8" t="s">
        <v>1964</v>
      </c>
    </row>
    <row r="2147" spans="1:19">
      <c r="A2147" s="21">
        <v>2</v>
      </c>
      <c r="J2147" s="8" t="s">
        <v>1685</v>
      </c>
      <c r="K2147" s="23" t="str">
        <f>TEXT(J2147,"YYYY")</f>
        <v>2015</v>
      </c>
      <c r="L2147" s="23">
        <v>2</v>
      </c>
      <c r="S2147" s="8" t="s">
        <v>354</v>
      </c>
    </row>
    <row r="2148" spans="1:19">
      <c r="A2148" s="21">
        <v>1</v>
      </c>
      <c r="J2148" s="8" t="s">
        <v>7253</v>
      </c>
      <c r="K2148" s="23" t="str">
        <f>TEXT(J2148,"YYYY")</f>
        <v>2015</v>
      </c>
      <c r="L2148" s="23">
        <v>2</v>
      </c>
      <c r="S2148" s="8" t="s">
        <v>65</v>
      </c>
    </row>
    <row r="2149" spans="1:19">
      <c r="A2149" s="21">
        <v>2</v>
      </c>
      <c r="J2149" s="8" t="s">
        <v>892</v>
      </c>
      <c r="K2149" s="23" t="str">
        <f>TEXT(J2149,"YYYY")</f>
        <v>2015</v>
      </c>
      <c r="L2149" s="23">
        <v>2</v>
      </c>
    </row>
    <row r="2150" spans="1:19">
      <c r="A2150" s="21">
        <v>2</v>
      </c>
      <c r="J2150" s="8" t="s">
        <v>12340</v>
      </c>
      <c r="K2150" s="23" t="str">
        <f>TEXT(J2150,"YYYY")</f>
        <v>2015</v>
      </c>
      <c r="L2150" s="23">
        <v>2</v>
      </c>
    </row>
    <row r="2151" spans="1:19">
      <c r="A2151" s="21">
        <v>2</v>
      </c>
      <c r="J2151" s="8" t="s">
        <v>6775</v>
      </c>
      <c r="K2151" s="23" t="str">
        <f>TEXT(J2151,"YYYY")</f>
        <v>2015</v>
      </c>
      <c r="L2151" s="23">
        <v>2</v>
      </c>
    </row>
    <row r="2152" spans="1:19">
      <c r="A2152" s="21">
        <v>2</v>
      </c>
      <c r="J2152" s="8" t="s">
        <v>384</v>
      </c>
      <c r="K2152" s="23" t="str">
        <f>TEXT(J2152,"YYYY")</f>
        <v>2015</v>
      </c>
      <c r="L2152" s="23">
        <v>2</v>
      </c>
      <c r="S2152" s="8" t="s">
        <v>557</v>
      </c>
    </row>
    <row r="2153" spans="1:19">
      <c r="A2153" s="21">
        <v>1</v>
      </c>
      <c r="J2153" s="8" t="s">
        <v>1222</v>
      </c>
      <c r="K2153" s="23" t="str">
        <f>TEXT(J2153,"YYYY")</f>
        <v>2015</v>
      </c>
      <c r="L2153" s="23">
        <v>2</v>
      </c>
    </row>
    <row r="2154" spans="1:19">
      <c r="A2154" s="21">
        <v>2</v>
      </c>
      <c r="J2154" s="8" t="s">
        <v>2690</v>
      </c>
      <c r="K2154" s="23" t="str">
        <f>TEXT(J2154,"YYYY")</f>
        <v>2015</v>
      </c>
      <c r="L2154" s="23">
        <v>2</v>
      </c>
    </row>
    <row r="2155" spans="1:19">
      <c r="A2155" s="21">
        <v>2</v>
      </c>
      <c r="J2155" s="8" t="s">
        <v>1222</v>
      </c>
      <c r="K2155" s="23" t="str">
        <f>TEXT(J2155,"YYYY")</f>
        <v>2015</v>
      </c>
      <c r="L2155" s="23">
        <v>2</v>
      </c>
      <c r="S2155" s="8" t="s">
        <v>417</v>
      </c>
    </row>
    <row r="2156" spans="1:19">
      <c r="A2156" s="21">
        <v>2</v>
      </c>
      <c r="J2156" s="8" t="s">
        <v>1222</v>
      </c>
      <c r="K2156" s="23" t="str">
        <f>TEXT(J2156,"YYYY")</f>
        <v>2015</v>
      </c>
      <c r="L2156" s="23">
        <v>2</v>
      </c>
    </row>
    <row r="2157" spans="1:19">
      <c r="A2157" s="21">
        <v>1</v>
      </c>
      <c r="J2157" s="8" t="s">
        <v>3998</v>
      </c>
      <c r="K2157" s="23" t="str">
        <f>TEXT(J2157,"YYYY")</f>
        <v>2015</v>
      </c>
      <c r="L2157" s="23">
        <v>2</v>
      </c>
    </row>
    <row r="2158" spans="1:19">
      <c r="A2158" s="21">
        <v>2</v>
      </c>
      <c r="J2158" s="8" t="s">
        <v>1222</v>
      </c>
      <c r="K2158" s="23" t="str">
        <f>TEXT(J2158,"YYYY")</f>
        <v>2015</v>
      </c>
      <c r="L2158" s="23">
        <v>2</v>
      </c>
    </row>
    <row r="2159" spans="1:19">
      <c r="A2159" s="21">
        <v>1</v>
      </c>
      <c r="J2159" s="8" t="s">
        <v>1222</v>
      </c>
      <c r="K2159" s="23" t="str">
        <f>TEXT(J2159,"YYYY")</f>
        <v>2015</v>
      </c>
      <c r="L2159" s="23">
        <v>2</v>
      </c>
      <c r="S2159" s="8" t="s">
        <v>65</v>
      </c>
    </row>
    <row r="2160" spans="1:19">
      <c r="A2160" s="21">
        <v>1</v>
      </c>
      <c r="J2160" s="8" t="s">
        <v>1222</v>
      </c>
      <c r="K2160" s="23" t="str">
        <f>TEXT(J2160,"YYYY")</f>
        <v>2015</v>
      </c>
      <c r="L2160" s="23">
        <v>2</v>
      </c>
      <c r="S2160" s="8" t="s">
        <v>65</v>
      </c>
    </row>
    <row r="2161" spans="1:19">
      <c r="A2161" s="21">
        <v>2</v>
      </c>
      <c r="J2161" s="8" t="s">
        <v>7251</v>
      </c>
      <c r="K2161" s="23" t="str">
        <f>TEXT(J2161,"YYYY")</f>
        <v>2015</v>
      </c>
      <c r="L2161" s="23">
        <v>2</v>
      </c>
      <c r="S2161" s="8" t="s">
        <v>1051</v>
      </c>
    </row>
    <row r="2162" spans="1:19">
      <c r="A2162" s="21">
        <v>1</v>
      </c>
      <c r="J2162" s="8" t="s">
        <v>5331</v>
      </c>
      <c r="K2162" s="23" t="str">
        <f>TEXT(J2162,"YYYY")</f>
        <v>2015</v>
      </c>
      <c r="L2162" s="23">
        <v>2</v>
      </c>
      <c r="S2162" s="8" t="s">
        <v>65</v>
      </c>
    </row>
    <row r="2163" spans="1:19">
      <c r="A2163" s="21">
        <v>2</v>
      </c>
      <c r="J2163" s="8" t="s">
        <v>7349</v>
      </c>
      <c r="K2163" s="23" t="str">
        <f>TEXT(J2163,"YYYY")</f>
        <v>2015</v>
      </c>
      <c r="L2163" s="23">
        <v>2</v>
      </c>
    </row>
    <row r="2164" spans="1:19">
      <c r="A2164" s="21">
        <v>1</v>
      </c>
      <c r="J2164" s="8" t="s">
        <v>7302</v>
      </c>
      <c r="K2164" s="23" t="str">
        <f>TEXT(J2164,"YYYY")</f>
        <v>2015</v>
      </c>
      <c r="L2164" s="23">
        <v>2</v>
      </c>
      <c r="S2164" s="8" t="s">
        <v>65</v>
      </c>
    </row>
    <row r="2165" spans="1:19">
      <c r="A2165" s="21">
        <v>1</v>
      </c>
      <c r="J2165" s="8" t="s">
        <v>5747</v>
      </c>
      <c r="K2165" s="23" t="str">
        <f>TEXT(J2165,"YYYY")</f>
        <v>2015</v>
      </c>
      <c r="L2165" s="23">
        <v>2</v>
      </c>
      <c r="S2165" s="8" t="s">
        <v>65</v>
      </c>
    </row>
    <row r="2166" spans="1:19">
      <c r="A2166" s="21">
        <v>2</v>
      </c>
      <c r="J2166" s="8" t="s">
        <v>8373</v>
      </c>
      <c r="K2166" s="23" t="str">
        <f>TEXT(J2166,"YYYY")</f>
        <v>2015</v>
      </c>
      <c r="L2166" s="23">
        <v>2</v>
      </c>
      <c r="S2166" s="8" t="s">
        <v>65</v>
      </c>
    </row>
    <row r="2167" spans="1:19">
      <c r="A2167" s="21">
        <v>1</v>
      </c>
      <c r="J2167" s="8" t="s">
        <v>5747</v>
      </c>
      <c r="K2167" s="23" t="str">
        <f>TEXT(J2167,"YYYY")</f>
        <v>2015</v>
      </c>
      <c r="L2167" s="23">
        <v>2</v>
      </c>
      <c r="S2167" s="8" t="s">
        <v>65</v>
      </c>
    </row>
    <row r="2168" spans="1:19">
      <c r="A2168" s="21">
        <v>2</v>
      </c>
      <c r="J2168" s="8" t="s">
        <v>4212</v>
      </c>
      <c r="K2168" s="23" t="str">
        <f>TEXT(J2168,"YYYY")</f>
        <v>2015</v>
      </c>
      <c r="L2168" s="23">
        <v>2</v>
      </c>
      <c r="S2168" s="8" t="s">
        <v>417</v>
      </c>
    </row>
    <row r="2169" spans="1:19">
      <c r="A2169" s="21">
        <v>1</v>
      </c>
      <c r="J2169" s="8" t="s">
        <v>6104</v>
      </c>
      <c r="K2169" s="23" t="str">
        <f>TEXT(J2169,"YYYY")</f>
        <v>2015</v>
      </c>
      <c r="L2169" s="23">
        <v>2</v>
      </c>
      <c r="S2169" s="8" t="s">
        <v>2074</v>
      </c>
    </row>
    <row r="2170" spans="1:19">
      <c r="A2170" s="21">
        <v>2</v>
      </c>
      <c r="J2170" s="8" t="s">
        <v>905</v>
      </c>
      <c r="K2170" s="23" t="str">
        <f>TEXT(J2170,"YYYY")</f>
        <v>2015</v>
      </c>
      <c r="L2170" s="23">
        <v>2</v>
      </c>
    </row>
    <row r="2171" spans="1:19">
      <c r="A2171" s="21">
        <v>1</v>
      </c>
      <c r="J2171" s="8" t="s">
        <v>905</v>
      </c>
      <c r="K2171" s="23" t="str">
        <f>TEXT(J2171,"YYYY")</f>
        <v>2015</v>
      </c>
      <c r="L2171" s="23">
        <v>2</v>
      </c>
      <c r="S2171" s="8" t="s">
        <v>65</v>
      </c>
    </row>
    <row r="2172" spans="1:19">
      <c r="A2172" s="21">
        <v>1</v>
      </c>
      <c r="J2172" s="8" t="s">
        <v>6104</v>
      </c>
      <c r="K2172" s="23" t="str">
        <f>TEXT(J2172,"YYYY")</f>
        <v>2015</v>
      </c>
      <c r="L2172" s="23">
        <v>2</v>
      </c>
    </row>
    <row r="2173" spans="1:19">
      <c r="A2173" s="21">
        <v>1</v>
      </c>
      <c r="J2173" s="8" t="s">
        <v>892</v>
      </c>
      <c r="K2173" s="23" t="str">
        <f>TEXT(J2173,"YYYY")</f>
        <v>2015</v>
      </c>
      <c r="L2173" s="23">
        <v>2</v>
      </c>
    </row>
    <row r="2174" spans="1:19">
      <c r="A2174" s="21">
        <v>1</v>
      </c>
      <c r="I2174">
        <f>COUNTA(K2174:K2540)</f>
        <v>367</v>
      </c>
      <c r="J2174" s="30" t="s">
        <v>209</v>
      </c>
      <c r="K2174" s="31" t="str">
        <f>TEXT(J2174,"YYYY")</f>
        <v>2016</v>
      </c>
      <c r="L2174" s="31">
        <v>1</v>
      </c>
      <c r="S2174" s="8" t="s">
        <v>65</v>
      </c>
    </row>
    <row r="2175" spans="1:19">
      <c r="A2175" s="21">
        <v>1</v>
      </c>
      <c r="I2175">
        <f>COUNTA(L2174:L2326)</f>
        <v>153</v>
      </c>
      <c r="J2175" s="30" t="s">
        <v>983</v>
      </c>
      <c r="K2175" s="31" t="str">
        <f>TEXT(J2175,"YYYY")</f>
        <v>2016</v>
      </c>
      <c r="L2175" s="31">
        <v>1</v>
      </c>
      <c r="S2175" s="8" t="s">
        <v>65</v>
      </c>
    </row>
    <row r="2176" spans="1:19">
      <c r="A2176" s="21">
        <v>1</v>
      </c>
      <c r="I2176">
        <f>367-153</f>
        <v>214</v>
      </c>
      <c r="J2176" s="30" t="s">
        <v>467</v>
      </c>
      <c r="K2176" s="31" t="str">
        <f>TEXT(J2176,"YYYY")</f>
        <v>2016</v>
      </c>
      <c r="L2176" s="31">
        <v>1</v>
      </c>
      <c r="S2176" s="8" t="s">
        <v>65</v>
      </c>
    </row>
    <row r="2177" spans="1:19">
      <c r="A2177" s="21">
        <v>1</v>
      </c>
      <c r="J2177" s="30" t="s">
        <v>162</v>
      </c>
      <c r="K2177" s="31" t="str">
        <f>TEXT(J2177,"YYYY")</f>
        <v>2016</v>
      </c>
      <c r="L2177" s="31">
        <v>1</v>
      </c>
      <c r="S2177" s="8" t="s">
        <v>65</v>
      </c>
    </row>
    <row r="2178" spans="1:19">
      <c r="A2178" s="21">
        <v>1</v>
      </c>
      <c r="J2178" s="30" t="s">
        <v>250</v>
      </c>
      <c r="K2178" s="31" t="str">
        <f>TEXT(J2178,"YYYY")</f>
        <v>2016</v>
      </c>
      <c r="L2178" s="31">
        <v>1</v>
      </c>
      <c r="S2178" s="8" t="s">
        <v>65</v>
      </c>
    </row>
    <row r="2179" spans="1:19">
      <c r="A2179" s="21">
        <v>2</v>
      </c>
      <c r="J2179" s="30" t="s">
        <v>1534</v>
      </c>
      <c r="K2179" s="31" t="str">
        <f>TEXT(J2179,"YYYY")</f>
        <v>2016</v>
      </c>
      <c r="L2179" s="31">
        <v>1</v>
      </c>
      <c r="S2179" s="8" t="s">
        <v>114</v>
      </c>
    </row>
    <row r="2180" spans="1:19">
      <c r="A2180" s="21">
        <v>2</v>
      </c>
      <c r="J2180" s="30" t="s">
        <v>4505</v>
      </c>
      <c r="K2180" s="31" t="str">
        <f>TEXT(J2180,"YYYY")</f>
        <v>2016</v>
      </c>
      <c r="L2180" s="31">
        <v>1</v>
      </c>
      <c r="S2180" s="8" t="s">
        <v>940</v>
      </c>
    </row>
    <row r="2181" spans="1:19">
      <c r="A2181" s="21">
        <v>1</v>
      </c>
      <c r="J2181" s="30" t="s">
        <v>4539</v>
      </c>
      <c r="K2181" s="31" t="str">
        <f>TEXT(J2181,"YYYY")</f>
        <v>2016</v>
      </c>
      <c r="L2181" s="31">
        <v>1</v>
      </c>
      <c r="S2181" s="8" t="s">
        <v>65</v>
      </c>
    </row>
    <row r="2182" spans="1:19">
      <c r="A2182" s="21">
        <v>1</v>
      </c>
      <c r="J2182" s="30" t="s">
        <v>931</v>
      </c>
      <c r="K2182" s="31" t="str">
        <f>TEXT(J2182,"YYYY")</f>
        <v>2016</v>
      </c>
      <c r="L2182" s="31">
        <v>1</v>
      </c>
    </row>
    <row r="2183" spans="1:19">
      <c r="A2183" s="21">
        <v>1</v>
      </c>
      <c r="J2183" s="30" t="s">
        <v>4509</v>
      </c>
      <c r="K2183" s="31" t="str">
        <f>TEXT(J2183,"YYYY")</f>
        <v>2016</v>
      </c>
      <c r="L2183" s="31">
        <v>1</v>
      </c>
      <c r="S2183" s="8" t="s">
        <v>114</v>
      </c>
    </row>
    <row r="2184" spans="1:19">
      <c r="A2184" s="21">
        <v>1</v>
      </c>
      <c r="J2184" s="30" t="s">
        <v>2237</v>
      </c>
      <c r="K2184" s="31" t="str">
        <f>TEXT(J2184,"YYYY")</f>
        <v>2016</v>
      </c>
      <c r="L2184" s="31">
        <v>1</v>
      </c>
      <c r="S2184" s="8" t="s">
        <v>65</v>
      </c>
    </row>
    <row r="2185" spans="1:19">
      <c r="A2185" s="21">
        <v>2</v>
      </c>
      <c r="J2185" s="30" t="s">
        <v>4840</v>
      </c>
      <c r="K2185" s="31" t="str">
        <f>TEXT(J2185,"YYYY")</f>
        <v>2016</v>
      </c>
      <c r="L2185" s="31">
        <v>1</v>
      </c>
      <c r="S2185" s="8" t="s">
        <v>65</v>
      </c>
    </row>
    <row r="2186" spans="1:19">
      <c r="A2186" s="21">
        <v>2</v>
      </c>
      <c r="J2186" s="30" t="s">
        <v>3430</v>
      </c>
      <c r="K2186" s="31" t="str">
        <f>TEXT(J2186,"YYYY")</f>
        <v>2016</v>
      </c>
      <c r="L2186" s="31">
        <v>1</v>
      </c>
      <c r="S2186" s="8" t="s">
        <v>65</v>
      </c>
    </row>
    <row r="2187" spans="1:19">
      <c r="A2187" s="21">
        <v>2</v>
      </c>
      <c r="J2187" s="30" t="s">
        <v>3171</v>
      </c>
      <c r="K2187" s="31" t="str">
        <f>TEXT(J2187,"YYYY")</f>
        <v>2016</v>
      </c>
      <c r="L2187" s="31">
        <v>1</v>
      </c>
      <c r="S2187" s="8" t="s">
        <v>114</v>
      </c>
    </row>
    <row r="2188" spans="1:19">
      <c r="A2188" s="21">
        <v>2</v>
      </c>
      <c r="J2188" s="30" t="s">
        <v>5226</v>
      </c>
      <c r="K2188" s="31" t="str">
        <f>TEXT(J2188,"YYYY")</f>
        <v>2016</v>
      </c>
      <c r="L2188" s="31">
        <v>1</v>
      </c>
      <c r="S2188" s="8" t="s">
        <v>65</v>
      </c>
    </row>
    <row r="2189" spans="1:19">
      <c r="A2189" s="21">
        <v>1</v>
      </c>
      <c r="J2189" s="30" t="s">
        <v>1573</v>
      </c>
      <c r="K2189" s="31" t="str">
        <f>TEXT(J2189,"YYYY")</f>
        <v>2016</v>
      </c>
      <c r="L2189" s="31">
        <v>1</v>
      </c>
      <c r="S2189" s="8" t="s">
        <v>65</v>
      </c>
    </row>
    <row r="2190" spans="1:19">
      <c r="A2190" s="21">
        <v>1</v>
      </c>
      <c r="J2190" s="30" t="s">
        <v>1534</v>
      </c>
      <c r="K2190" s="31" t="str">
        <f>TEXT(J2190,"YYYY")</f>
        <v>2016</v>
      </c>
      <c r="L2190" s="31">
        <v>1</v>
      </c>
      <c r="S2190" s="8" t="s">
        <v>65</v>
      </c>
    </row>
    <row r="2191" spans="1:19">
      <c r="A2191" s="21">
        <v>1</v>
      </c>
      <c r="J2191" s="30" t="s">
        <v>3952</v>
      </c>
      <c r="K2191" s="31" t="str">
        <f>TEXT(J2191,"YYYY")</f>
        <v>2016</v>
      </c>
      <c r="L2191" s="31">
        <v>1</v>
      </c>
      <c r="S2191" s="8" t="s">
        <v>2052</v>
      </c>
    </row>
    <row r="2192" spans="1:19">
      <c r="A2192" s="21">
        <v>2</v>
      </c>
      <c r="J2192" s="30" t="s">
        <v>4102</v>
      </c>
      <c r="K2192" s="31" t="str">
        <f>TEXT(J2192,"YYYY")</f>
        <v>2016</v>
      </c>
      <c r="L2192" s="31">
        <v>1</v>
      </c>
      <c r="S2192" s="8" t="s">
        <v>1765</v>
      </c>
    </row>
    <row r="2193" spans="1:19">
      <c r="A2193" s="21">
        <v>1</v>
      </c>
      <c r="J2193" s="30" t="s">
        <v>250</v>
      </c>
      <c r="K2193" s="31" t="str">
        <f>TEXT(J2193,"YYYY")</f>
        <v>2016</v>
      </c>
      <c r="L2193" s="31">
        <v>1</v>
      </c>
      <c r="S2193" s="8" t="s">
        <v>65</v>
      </c>
    </row>
    <row r="2194" spans="1:19">
      <c r="A2194" s="21">
        <v>1</v>
      </c>
      <c r="J2194" s="30" t="s">
        <v>8709</v>
      </c>
      <c r="K2194" s="31" t="str">
        <f>TEXT(J2194,"YYYY")</f>
        <v>2016</v>
      </c>
      <c r="L2194" s="31">
        <v>1</v>
      </c>
      <c r="S2194" s="8" t="s">
        <v>92</v>
      </c>
    </row>
    <row r="2195" spans="1:19">
      <c r="A2195" s="21">
        <v>2</v>
      </c>
      <c r="J2195" s="30" t="s">
        <v>11433</v>
      </c>
      <c r="K2195" s="31" t="str">
        <f>TEXT(J2195,"YYYY")</f>
        <v>2016</v>
      </c>
      <c r="L2195" s="31">
        <v>1</v>
      </c>
      <c r="S2195" s="8" t="s">
        <v>2558</v>
      </c>
    </row>
    <row r="2196" spans="1:19">
      <c r="A2196" s="21">
        <v>2</v>
      </c>
      <c r="J2196" s="30" t="s">
        <v>3522</v>
      </c>
      <c r="K2196" s="31" t="str">
        <f>TEXT(J2196,"YYYY")</f>
        <v>2016</v>
      </c>
      <c r="L2196" s="31">
        <v>1</v>
      </c>
      <c r="S2196" s="8" t="s">
        <v>65</v>
      </c>
    </row>
    <row r="2197" spans="1:19">
      <c r="A2197" s="21">
        <v>1</v>
      </c>
      <c r="J2197" s="30" t="s">
        <v>220</v>
      </c>
      <c r="K2197" s="31" t="str">
        <f>TEXT(J2197,"YYYY")</f>
        <v>2016</v>
      </c>
      <c r="L2197" s="31">
        <v>1</v>
      </c>
      <c r="S2197" s="8" t="s">
        <v>1814</v>
      </c>
    </row>
    <row r="2198" spans="1:19">
      <c r="A2198" s="21">
        <v>1</v>
      </c>
      <c r="J2198" s="30" t="s">
        <v>250</v>
      </c>
      <c r="K2198" s="31" t="str">
        <f>TEXT(J2198,"YYYY")</f>
        <v>2016</v>
      </c>
      <c r="L2198" s="31">
        <v>1</v>
      </c>
    </row>
    <row r="2199" spans="1:19">
      <c r="A2199" s="21">
        <v>2</v>
      </c>
      <c r="J2199" s="30" t="s">
        <v>352</v>
      </c>
      <c r="K2199" s="31" t="str">
        <f>TEXT(J2199,"YYYY")</f>
        <v>2016</v>
      </c>
      <c r="L2199" s="31">
        <v>1</v>
      </c>
      <c r="S2199" s="8" t="s">
        <v>417</v>
      </c>
    </row>
    <row r="2200" spans="1:19">
      <c r="A2200" s="21">
        <v>1</v>
      </c>
      <c r="J2200" s="30" t="s">
        <v>467</v>
      </c>
      <c r="K2200" s="31" t="str">
        <f>TEXT(J2200,"YYYY")</f>
        <v>2016</v>
      </c>
      <c r="L2200" s="31">
        <v>1</v>
      </c>
      <c r="S2200" s="8" t="s">
        <v>92</v>
      </c>
    </row>
    <row r="2201" spans="1:19">
      <c r="A2201" s="21">
        <v>1</v>
      </c>
      <c r="J2201" s="30" t="s">
        <v>162</v>
      </c>
      <c r="K2201" s="31" t="str">
        <f>TEXT(J2201,"YYYY")</f>
        <v>2016</v>
      </c>
      <c r="L2201" s="31">
        <v>1</v>
      </c>
      <c r="S2201" s="8" t="s">
        <v>936</v>
      </c>
    </row>
    <row r="2202" spans="1:19">
      <c r="A2202" s="21">
        <v>1</v>
      </c>
      <c r="J2202" s="30" t="s">
        <v>467</v>
      </c>
      <c r="K2202" s="31" t="str">
        <f>TEXT(J2202,"YYYY")</f>
        <v>2016</v>
      </c>
      <c r="L2202" s="31">
        <v>1</v>
      </c>
      <c r="S2202" s="8" t="s">
        <v>65</v>
      </c>
    </row>
    <row r="2203" spans="1:19">
      <c r="A2203" s="21">
        <v>2</v>
      </c>
      <c r="J2203" s="30" t="s">
        <v>467</v>
      </c>
      <c r="K2203" s="31" t="str">
        <f>TEXT(J2203,"YYYY")</f>
        <v>2016</v>
      </c>
      <c r="L2203" s="31">
        <v>1</v>
      </c>
      <c r="S2203" s="8" t="s">
        <v>65</v>
      </c>
    </row>
    <row r="2204" spans="1:19">
      <c r="A2204" s="21">
        <v>2</v>
      </c>
      <c r="J2204" s="30" t="s">
        <v>1573</v>
      </c>
      <c r="K2204" s="31" t="str">
        <f>TEXT(J2204,"YYYY")</f>
        <v>2016</v>
      </c>
      <c r="L2204" s="31">
        <v>1</v>
      </c>
      <c r="S2204" s="8" t="s">
        <v>114</v>
      </c>
    </row>
    <row r="2205" spans="1:19">
      <c r="A2205" s="21">
        <v>2</v>
      </c>
      <c r="J2205" s="30" t="s">
        <v>467</v>
      </c>
      <c r="K2205" s="31" t="str">
        <f>TEXT(J2205,"YYYY")</f>
        <v>2016</v>
      </c>
      <c r="L2205" s="31">
        <v>1</v>
      </c>
    </row>
    <row r="2206" spans="1:19">
      <c r="A2206" s="21">
        <v>2</v>
      </c>
      <c r="J2206" s="30" t="s">
        <v>303</v>
      </c>
      <c r="K2206" s="31" t="str">
        <f>TEXT(J2206,"YYYY")</f>
        <v>2016</v>
      </c>
      <c r="L2206" s="31">
        <v>1</v>
      </c>
      <c r="S2206" s="8" t="s">
        <v>2410</v>
      </c>
    </row>
    <row r="2207" spans="1:19">
      <c r="A2207" s="21">
        <v>1</v>
      </c>
      <c r="J2207" s="30" t="s">
        <v>1534</v>
      </c>
      <c r="K2207" s="31" t="str">
        <f>TEXT(J2207,"YYYY")</f>
        <v>2016</v>
      </c>
      <c r="L2207" s="31">
        <v>1</v>
      </c>
      <c r="S2207" s="8" t="s">
        <v>114</v>
      </c>
    </row>
    <row r="2208" spans="1:19">
      <c r="A2208" s="21">
        <v>2</v>
      </c>
      <c r="J2208" s="30" t="s">
        <v>1534</v>
      </c>
      <c r="K2208" s="31" t="str">
        <f>TEXT(J2208,"YYYY")</f>
        <v>2016</v>
      </c>
      <c r="L2208" s="31">
        <v>1</v>
      </c>
      <c r="S2208" s="8" t="s">
        <v>65</v>
      </c>
    </row>
    <row r="2209" spans="1:19">
      <c r="A2209" s="21">
        <v>2</v>
      </c>
      <c r="J2209" s="30" t="s">
        <v>2237</v>
      </c>
      <c r="K2209" s="31" t="str">
        <f>TEXT(J2209,"YYYY")</f>
        <v>2016</v>
      </c>
      <c r="L2209" s="31">
        <v>1</v>
      </c>
    </row>
    <row r="2210" spans="1:19">
      <c r="A2210" s="21">
        <v>2</v>
      </c>
      <c r="J2210" s="30" t="s">
        <v>1534</v>
      </c>
      <c r="K2210" s="31" t="str">
        <f>TEXT(J2210,"YYYY")</f>
        <v>2016</v>
      </c>
      <c r="L2210" s="31">
        <v>1</v>
      </c>
      <c r="S2210" s="8" t="s">
        <v>65</v>
      </c>
    </row>
    <row r="2211" spans="1:19">
      <c r="A2211" s="21">
        <v>2</v>
      </c>
      <c r="J2211" s="30" t="s">
        <v>1534</v>
      </c>
      <c r="K2211" s="31" t="str">
        <f>TEXT(J2211,"YYYY")</f>
        <v>2016</v>
      </c>
      <c r="L2211" s="31">
        <v>1</v>
      </c>
      <c r="S2211" s="8" t="s">
        <v>226</v>
      </c>
    </row>
    <row r="2212" spans="1:19">
      <c r="A2212" s="21">
        <v>1</v>
      </c>
      <c r="J2212" s="30" t="s">
        <v>303</v>
      </c>
      <c r="K2212" s="31" t="str">
        <f>TEXT(J2212,"YYYY")</f>
        <v>2016</v>
      </c>
      <c r="L2212" s="31">
        <v>1</v>
      </c>
      <c r="S2212" s="8" t="s">
        <v>92</v>
      </c>
    </row>
    <row r="2213" spans="1:19">
      <c r="A2213" s="21">
        <v>2</v>
      </c>
      <c r="J2213" s="30" t="s">
        <v>3137</v>
      </c>
      <c r="K2213" s="31" t="str">
        <f>TEXT(J2213,"YYYY")</f>
        <v>2016</v>
      </c>
      <c r="L2213" s="31">
        <v>1</v>
      </c>
      <c r="S2213" s="8" t="s">
        <v>65</v>
      </c>
    </row>
    <row r="2214" spans="1:19">
      <c r="A2214" s="21">
        <v>2</v>
      </c>
      <c r="J2214" s="30" t="s">
        <v>1534</v>
      </c>
      <c r="K2214" s="31" t="str">
        <f>TEXT(J2214,"YYYY")</f>
        <v>2016</v>
      </c>
      <c r="L2214" s="31">
        <v>1</v>
      </c>
      <c r="S2214" s="8" t="s">
        <v>235</v>
      </c>
    </row>
    <row r="2215" spans="1:19">
      <c r="A2215" s="21">
        <v>1</v>
      </c>
      <c r="J2215" s="30" t="s">
        <v>3171</v>
      </c>
      <c r="K2215" s="31" t="str">
        <f>TEXT(J2215,"YYYY")</f>
        <v>2016</v>
      </c>
      <c r="L2215" s="31">
        <v>1</v>
      </c>
      <c r="S2215" s="8" t="s">
        <v>4488</v>
      </c>
    </row>
    <row r="2216" spans="1:19">
      <c r="A2216" s="21">
        <v>2</v>
      </c>
      <c r="J2216" s="30" t="s">
        <v>3430</v>
      </c>
      <c r="K2216" s="31" t="str">
        <f>TEXT(J2216,"YYYY")</f>
        <v>2016</v>
      </c>
      <c r="L2216" s="31">
        <v>1</v>
      </c>
      <c r="S2216" s="8" t="s">
        <v>65</v>
      </c>
    </row>
    <row r="2217" spans="1:19">
      <c r="A2217" s="21">
        <v>2</v>
      </c>
      <c r="J2217" s="30" t="s">
        <v>3634</v>
      </c>
      <c r="K2217" s="31" t="str">
        <f>TEXT(J2217,"YYYY")</f>
        <v>2016</v>
      </c>
      <c r="L2217" s="31">
        <v>1</v>
      </c>
      <c r="S2217" s="8" t="s">
        <v>65</v>
      </c>
    </row>
    <row r="2218" spans="1:19">
      <c r="A2218" s="21">
        <v>2</v>
      </c>
      <c r="J2218" s="30" t="s">
        <v>3952</v>
      </c>
      <c r="K2218" s="31" t="str">
        <f>TEXT(J2218,"YYYY")</f>
        <v>2016</v>
      </c>
      <c r="L2218" s="31">
        <v>1</v>
      </c>
      <c r="S2218" s="8" t="s">
        <v>4917</v>
      </c>
    </row>
    <row r="2219" spans="1:19">
      <c r="A2219" s="21">
        <v>1</v>
      </c>
      <c r="J2219" s="30" t="s">
        <v>1534</v>
      </c>
      <c r="K2219" s="31" t="str">
        <f>TEXT(J2219,"YYYY")</f>
        <v>2016</v>
      </c>
      <c r="L2219" s="31">
        <v>1</v>
      </c>
      <c r="S2219" s="8" t="s">
        <v>65</v>
      </c>
    </row>
    <row r="2220" spans="1:19">
      <c r="A2220" s="21">
        <v>1</v>
      </c>
      <c r="J2220" s="30" t="s">
        <v>4072</v>
      </c>
      <c r="K2220" s="31" t="str">
        <f>TEXT(J2220,"YYYY")</f>
        <v>2016</v>
      </c>
      <c r="L2220" s="31">
        <v>1</v>
      </c>
      <c r="S2220" s="8" t="s">
        <v>936</v>
      </c>
    </row>
    <row r="2221" spans="1:19">
      <c r="A2221" s="21">
        <v>1</v>
      </c>
      <c r="J2221" s="30" t="s">
        <v>1534</v>
      </c>
      <c r="K2221" s="31" t="str">
        <f>TEXT(J2221,"YYYY")</f>
        <v>2016</v>
      </c>
      <c r="L2221" s="31">
        <v>1</v>
      </c>
      <c r="S2221" s="8" t="s">
        <v>65</v>
      </c>
    </row>
    <row r="2222" spans="1:19">
      <c r="A2222" s="21">
        <v>1</v>
      </c>
      <c r="J2222" s="30" t="s">
        <v>250</v>
      </c>
      <c r="K2222" s="31" t="str">
        <f>TEXT(J2222,"YYYY")</f>
        <v>2016</v>
      </c>
      <c r="L2222" s="31">
        <v>1</v>
      </c>
      <c r="S2222" s="8" t="s">
        <v>65</v>
      </c>
    </row>
    <row r="2223" spans="1:19">
      <c r="A2223" s="21">
        <v>1</v>
      </c>
      <c r="J2223" s="30" t="s">
        <v>1534</v>
      </c>
      <c r="K2223" s="31" t="str">
        <f>TEXT(J2223,"YYYY")</f>
        <v>2016</v>
      </c>
      <c r="L2223" s="31">
        <v>1</v>
      </c>
      <c r="S2223" s="8" t="s">
        <v>65</v>
      </c>
    </row>
    <row r="2224" spans="1:19">
      <c r="A2224" s="21">
        <v>1</v>
      </c>
      <c r="J2224" s="30" t="s">
        <v>4314</v>
      </c>
      <c r="K2224" s="31" t="str">
        <f>TEXT(J2224,"YYYY")</f>
        <v>2016</v>
      </c>
      <c r="L2224" s="31">
        <v>1</v>
      </c>
      <c r="S2224" s="8" t="s">
        <v>65</v>
      </c>
    </row>
    <row r="2225" spans="1:19">
      <c r="A2225" s="21">
        <v>2</v>
      </c>
      <c r="J2225" s="30" t="s">
        <v>3952</v>
      </c>
      <c r="K2225" s="31" t="str">
        <f>TEXT(J2225,"YYYY")</f>
        <v>2016</v>
      </c>
      <c r="L2225" s="31">
        <v>1</v>
      </c>
      <c r="S2225" s="8" t="s">
        <v>940</v>
      </c>
    </row>
    <row r="2226" spans="1:19">
      <c r="A2226" s="21">
        <v>1</v>
      </c>
      <c r="J2226" s="30" t="s">
        <v>931</v>
      </c>
      <c r="K2226" s="31" t="str">
        <f>TEXT(J2226,"YYYY")</f>
        <v>2016</v>
      </c>
      <c r="L2226" s="31">
        <v>1</v>
      </c>
      <c r="S2226" s="8" t="s">
        <v>65</v>
      </c>
    </row>
    <row r="2227" spans="1:19">
      <c r="A2227" s="21">
        <v>1</v>
      </c>
      <c r="J2227" s="30" t="s">
        <v>3230</v>
      </c>
      <c r="K2227" s="31" t="str">
        <f>TEXT(J2227,"YYYY")</f>
        <v>2016</v>
      </c>
      <c r="L2227" s="31">
        <v>1</v>
      </c>
      <c r="S2227" s="8" t="s">
        <v>65</v>
      </c>
    </row>
    <row r="2228" spans="1:19">
      <c r="A2228" s="21">
        <v>2</v>
      </c>
      <c r="J2228" s="30" t="s">
        <v>1573</v>
      </c>
      <c r="K2228" s="31" t="str">
        <f>TEXT(J2228,"YYYY")</f>
        <v>2016</v>
      </c>
      <c r="L2228" s="31">
        <v>1</v>
      </c>
      <c r="S2228" s="8" t="s">
        <v>2015</v>
      </c>
    </row>
    <row r="2229" spans="1:19">
      <c r="A2229" s="21">
        <v>2</v>
      </c>
      <c r="J2229" s="30" t="s">
        <v>931</v>
      </c>
      <c r="K2229" s="31" t="str">
        <f>TEXT(J2229,"YYYY")</f>
        <v>2016</v>
      </c>
      <c r="L2229" s="31">
        <v>1</v>
      </c>
      <c r="S2229" s="8" t="s">
        <v>65</v>
      </c>
    </row>
    <row r="2230" spans="1:19">
      <c r="A2230" s="21">
        <v>1</v>
      </c>
      <c r="J2230" s="30" t="s">
        <v>162</v>
      </c>
      <c r="K2230" s="31" t="str">
        <f>TEXT(J2230,"YYYY")</f>
        <v>2016</v>
      </c>
      <c r="L2230" s="31">
        <v>1</v>
      </c>
      <c r="S2230" s="8" t="s">
        <v>65</v>
      </c>
    </row>
    <row r="2231" spans="1:19">
      <c r="A2231" s="21">
        <v>2</v>
      </c>
      <c r="J2231" s="30" t="s">
        <v>467</v>
      </c>
      <c r="K2231" s="31" t="str">
        <f>TEXT(J2231,"YYYY")</f>
        <v>2016</v>
      </c>
      <c r="L2231" s="31">
        <v>1</v>
      </c>
      <c r="S2231" s="8" t="s">
        <v>7754</v>
      </c>
    </row>
    <row r="2232" spans="1:19">
      <c r="A2232" s="21">
        <v>2</v>
      </c>
      <c r="J2232" s="30" t="s">
        <v>4677</v>
      </c>
      <c r="K2232" s="31" t="str">
        <f>TEXT(J2232,"YYYY")</f>
        <v>2016</v>
      </c>
      <c r="L2232" s="31">
        <v>1</v>
      </c>
    </row>
    <row r="2233" spans="1:19">
      <c r="A2233" s="21">
        <v>2</v>
      </c>
      <c r="J2233" s="30" t="s">
        <v>303</v>
      </c>
      <c r="K2233" s="31" t="str">
        <f>TEXT(J2233,"YYYY")</f>
        <v>2016</v>
      </c>
      <c r="L2233" s="31">
        <v>1</v>
      </c>
      <c r="S2233" s="8" t="s">
        <v>65</v>
      </c>
    </row>
    <row r="2234" spans="1:19">
      <c r="A2234" s="21">
        <v>2</v>
      </c>
      <c r="J2234" s="30" t="s">
        <v>162</v>
      </c>
      <c r="K2234" s="31" t="str">
        <f>TEXT(J2234,"YYYY")</f>
        <v>2016</v>
      </c>
      <c r="L2234" s="31">
        <v>1</v>
      </c>
      <c r="S2234" s="8" t="s">
        <v>4368</v>
      </c>
    </row>
    <row r="2235" spans="1:19">
      <c r="A2235" s="21">
        <v>1</v>
      </c>
      <c r="J2235" s="30" t="s">
        <v>1534</v>
      </c>
      <c r="K2235" s="31" t="str">
        <f>TEXT(J2235,"YYYY")</f>
        <v>2016</v>
      </c>
      <c r="L2235" s="31">
        <v>1</v>
      </c>
      <c r="S2235" s="8" t="s">
        <v>65</v>
      </c>
    </row>
    <row r="2236" spans="1:19">
      <c r="A2236" s="21">
        <v>1</v>
      </c>
      <c r="J2236" s="30" t="s">
        <v>4753</v>
      </c>
      <c r="K2236" s="31" t="str">
        <f>TEXT(J2236,"YYYY")</f>
        <v>2016</v>
      </c>
      <c r="L2236" s="31">
        <v>1</v>
      </c>
      <c r="S2236" s="8" t="s">
        <v>940</v>
      </c>
    </row>
    <row r="2237" spans="1:19">
      <c r="A2237" s="21">
        <v>2</v>
      </c>
      <c r="J2237" s="30" t="s">
        <v>1534</v>
      </c>
      <c r="K2237" s="31" t="str">
        <f>TEXT(J2237,"YYYY")</f>
        <v>2016</v>
      </c>
      <c r="L2237" s="31">
        <v>1</v>
      </c>
      <c r="S2237" s="8" t="s">
        <v>526</v>
      </c>
    </row>
    <row r="2238" spans="1:19">
      <c r="A2238" s="21">
        <v>2</v>
      </c>
      <c r="J2238" s="30" t="s">
        <v>4734</v>
      </c>
      <c r="K2238" s="31" t="str">
        <f>TEXT(J2238,"YYYY")</f>
        <v>2016</v>
      </c>
      <c r="L2238" s="31">
        <v>1</v>
      </c>
      <c r="S2238" s="8" t="s">
        <v>65</v>
      </c>
    </row>
    <row r="2239" spans="1:19">
      <c r="A2239" s="21">
        <v>2</v>
      </c>
      <c r="J2239" s="30" t="s">
        <v>1534</v>
      </c>
      <c r="K2239" s="31" t="str">
        <f>TEXT(J2239,"YYYY")</f>
        <v>2016</v>
      </c>
      <c r="L2239" s="31">
        <v>1</v>
      </c>
    </row>
    <row r="2240" spans="1:19">
      <c r="A2240" s="21">
        <v>2</v>
      </c>
      <c r="J2240" s="30" t="s">
        <v>3171</v>
      </c>
      <c r="K2240" s="31" t="str">
        <f>TEXT(J2240,"YYYY")</f>
        <v>2016</v>
      </c>
      <c r="L2240" s="31">
        <v>1</v>
      </c>
      <c r="S2240" s="8" t="s">
        <v>1559</v>
      </c>
    </row>
    <row r="2241" spans="1:19">
      <c r="A2241" s="21">
        <v>2</v>
      </c>
      <c r="J2241" s="30" t="s">
        <v>4935</v>
      </c>
      <c r="K2241" s="31" t="str">
        <f>TEXT(J2241,"YYYY")</f>
        <v>2016</v>
      </c>
      <c r="L2241" s="31">
        <v>1</v>
      </c>
      <c r="S2241" s="8" t="s">
        <v>65</v>
      </c>
    </row>
    <row r="2242" spans="1:19">
      <c r="A2242" s="21">
        <v>2</v>
      </c>
      <c r="J2242" s="30" t="s">
        <v>1573</v>
      </c>
      <c r="K2242" s="31" t="str">
        <f>TEXT(J2242,"YYYY")</f>
        <v>2016</v>
      </c>
      <c r="L2242" s="31">
        <v>1</v>
      </c>
      <c r="S2242" s="8" t="s">
        <v>65</v>
      </c>
    </row>
    <row r="2243" spans="1:19">
      <c r="A2243" s="21">
        <v>2</v>
      </c>
      <c r="J2243" s="30" t="s">
        <v>162</v>
      </c>
      <c r="K2243" s="31" t="str">
        <f>TEXT(J2243,"YYYY")</f>
        <v>2016</v>
      </c>
      <c r="L2243" s="31">
        <v>1</v>
      </c>
      <c r="S2243" s="8" t="s">
        <v>65</v>
      </c>
    </row>
    <row r="2244" spans="1:19">
      <c r="A2244" s="21">
        <v>2</v>
      </c>
      <c r="J2244" s="30" t="s">
        <v>5019</v>
      </c>
      <c r="K2244" s="31" t="str">
        <f>TEXT(J2244,"YYYY")</f>
        <v>2016</v>
      </c>
      <c r="L2244" s="31">
        <v>1</v>
      </c>
      <c r="S2244" s="8" t="s">
        <v>114</v>
      </c>
    </row>
    <row r="2245" spans="1:19">
      <c r="A2245" s="21">
        <v>1</v>
      </c>
      <c r="J2245" s="30" t="s">
        <v>5019</v>
      </c>
      <c r="K2245" s="31" t="str">
        <f>TEXT(J2245,"YYYY")</f>
        <v>2016</v>
      </c>
      <c r="L2245" s="31">
        <v>1</v>
      </c>
      <c r="S2245" s="8" t="s">
        <v>65</v>
      </c>
    </row>
    <row r="2246" spans="1:19">
      <c r="A2246" s="21">
        <v>1</v>
      </c>
      <c r="J2246" s="30" t="s">
        <v>1534</v>
      </c>
      <c r="K2246" s="31" t="str">
        <f>TEXT(J2246,"YYYY")</f>
        <v>2016</v>
      </c>
      <c r="L2246" s="31">
        <v>1</v>
      </c>
      <c r="S2246" s="8" t="s">
        <v>235</v>
      </c>
    </row>
    <row r="2247" spans="1:19">
      <c r="A2247" s="21">
        <v>2</v>
      </c>
      <c r="J2247" s="30" t="s">
        <v>303</v>
      </c>
      <c r="K2247" s="31" t="str">
        <f>TEXT(J2247,"YYYY")</f>
        <v>2016</v>
      </c>
      <c r="L2247" s="31">
        <v>1</v>
      </c>
      <c r="S2247" s="8" t="s">
        <v>235</v>
      </c>
    </row>
    <row r="2248" spans="1:19">
      <c r="A2248" s="21">
        <v>2</v>
      </c>
      <c r="J2248" s="30" t="s">
        <v>162</v>
      </c>
      <c r="K2248" s="31" t="str">
        <f>TEXT(J2248,"YYYY")</f>
        <v>2016</v>
      </c>
      <c r="L2248" s="31">
        <v>1</v>
      </c>
      <c r="S2248" s="8" t="s">
        <v>65</v>
      </c>
    </row>
    <row r="2249" spans="1:19">
      <c r="A2249" s="21">
        <v>2</v>
      </c>
      <c r="J2249" s="30" t="s">
        <v>174</v>
      </c>
      <c r="K2249" s="31" t="str">
        <f>TEXT(J2249,"YYYY")</f>
        <v>2016</v>
      </c>
      <c r="L2249" s="31">
        <v>1</v>
      </c>
      <c r="S2249" s="8" t="s">
        <v>114</v>
      </c>
    </row>
    <row r="2250" spans="1:19">
      <c r="A2250" s="21">
        <v>2</v>
      </c>
      <c r="J2250" s="30" t="s">
        <v>209</v>
      </c>
      <c r="K2250" s="31" t="str">
        <f>TEXT(J2250,"YYYY")</f>
        <v>2016</v>
      </c>
      <c r="L2250" s="31">
        <v>1</v>
      </c>
      <c r="S2250" s="8" t="s">
        <v>114</v>
      </c>
    </row>
    <row r="2251" spans="1:19">
      <c r="A2251" s="21">
        <v>1</v>
      </c>
      <c r="J2251" s="30" t="s">
        <v>250</v>
      </c>
      <c r="K2251" s="31" t="str">
        <f>TEXT(J2251,"YYYY")</f>
        <v>2016</v>
      </c>
      <c r="L2251" s="31">
        <v>1</v>
      </c>
      <c r="S2251" s="8" t="s">
        <v>114</v>
      </c>
    </row>
    <row r="2252" spans="1:19">
      <c r="A2252" s="21">
        <v>2</v>
      </c>
      <c r="J2252" s="30" t="s">
        <v>4734</v>
      </c>
      <c r="K2252" s="31" t="str">
        <f>TEXT(J2252,"YYYY")</f>
        <v>2016</v>
      </c>
      <c r="L2252" s="31">
        <v>1</v>
      </c>
      <c r="S2252" s="8" t="s">
        <v>65</v>
      </c>
    </row>
    <row r="2253" spans="1:19">
      <c r="A2253" s="21">
        <v>2</v>
      </c>
      <c r="J2253" s="30" t="s">
        <v>1534</v>
      </c>
      <c r="K2253" s="31" t="str">
        <f>TEXT(J2253,"YYYY")</f>
        <v>2016</v>
      </c>
      <c r="L2253" s="31">
        <v>1</v>
      </c>
      <c r="S2253" s="8" t="s">
        <v>105</v>
      </c>
    </row>
    <row r="2254" spans="1:19">
      <c r="A2254" s="21">
        <v>1</v>
      </c>
      <c r="J2254" s="30" t="s">
        <v>209</v>
      </c>
      <c r="K2254" s="31" t="str">
        <f>TEXT(J2254,"YYYY")</f>
        <v>2016</v>
      </c>
      <c r="L2254" s="31">
        <v>1</v>
      </c>
      <c r="S2254" s="8" t="s">
        <v>65</v>
      </c>
    </row>
    <row r="2255" spans="1:19">
      <c r="A2255" s="21">
        <v>2</v>
      </c>
      <c r="J2255" s="30" t="s">
        <v>1534</v>
      </c>
      <c r="K2255" s="31" t="str">
        <f>TEXT(J2255,"YYYY")</f>
        <v>2016</v>
      </c>
      <c r="L2255" s="31">
        <v>1</v>
      </c>
      <c r="S2255" s="8" t="s">
        <v>92</v>
      </c>
    </row>
    <row r="2256" spans="1:19">
      <c r="A2256" s="21">
        <v>2</v>
      </c>
      <c r="J2256" s="30" t="s">
        <v>4102</v>
      </c>
      <c r="K2256" s="31" t="str">
        <f>TEXT(J2256,"YYYY")</f>
        <v>2016</v>
      </c>
      <c r="L2256" s="31">
        <v>1</v>
      </c>
      <c r="S2256" s="8" t="s">
        <v>65</v>
      </c>
    </row>
    <row r="2257" spans="1:19">
      <c r="A2257" s="21">
        <v>2</v>
      </c>
      <c r="J2257" s="30" t="s">
        <v>1534</v>
      </c>
      <c r="K2257" s="31" t="str">
        <f>TEXT(J2257,"YYYY")</f>
        <v>2016</v>
      </c>
      <c r="L2257" s="31">
        <v>1</v>
      </c>
      <c r="S2257" s="8" t="s">
        <v>105</v>
      </c>
    </row>
    <row r="2258" spans="1:19">
      <c r="A2258" s="21">
        <v>1</v>
      </c>
      <c r="J2258" s="30" t="s">
        <v>3552</v>
      </c>
      <c r="K2258" s="31" t="str">
        <f>TEXT(J2258,"YYYY")</f>
        <v>2016</v>
      </c>
      <c r="L2258" s="31">
        <v>1</v>
      </c>
      <c r="S2258" s="8" t="s">
        <v>311</v>
      </c>
    </row>
    <row r="2259" spans="1:19">
      <c r="A2259" s="21">
        <v>2</v>
      </c>
      <c r="J2259" s="30" t="s">
        <v>5632</v>
      </c>
      <c r="K2259" s="31" t="str">
        <f>TEXT(J2259,"YYYY")</f>
        <v>2016</v>
      </c>
      <c r="L2259" s="31">
        <v>1</v>
      </c>
      <c r="S2259" s="8" t="s">
        <v>114</v>
      </c>
    </row>
    <row r="2260" spans="1:19">
      <c r="A2260" s="21">
        <v>2</v>
      </c>
      <c r="J2260" s="30" t="s">
        <v>5637</v>
      </c>
      <c r="K2260" s="31" t="str">
        <f>TEXT(J2260,"YYYY")</f>
        <v>2016</v>
      </c>
      <c r="L2260" s="31">
        <v>1</v>
      </c>
      <c r="S2260" s="8" t="s">
        <v>114</v>
      </c>
    </row>
    <row r="2261" spans="1:19">
      <c r="A2261" s="21">
        <v>2</v>
      </c>
      <c r="J2261" s="30" t="s">
        <v>1534</v>
      </c>
      <c r="K2261" s="31" t="str">
        <f>TEXT(J2261,"YYYY")</f>
        <v>2016</v>
      </c>
      <c r="L2261" s="31">
        <v>1</v>
      </c>
      <c r="S2261" s="8" t="s">
        <v>377</v>
      </c>
    </row>
    <row r="2262" spans="1:19">
      <c r="A2262" s="21">
        <v>1</v>
      </c>
      <c r="J2262" s="30" t="s">
        <v>3171</v>
      </c>
      <c r="K2262" s="31" t="str">
        <f>TEXT(J2262,"YYYY")</f>
        <v>2016</v>
      </c>
      <c r="L2262" s="31">
        <v>1</v>
      </c>
      <c r="S2262" s="8" t="s">
        <v>65</v>
      </c>
    </row>
    <row r="2263" spans="1:19">
      <c r="A2263" s="21">
        <v>1</v>
      </c>
      <c r="J2263" s="30" t="s">
        <v>5648</v>
      </c>
      <c r="K2263" s="31" t="str">
        <f>TEXT(J2263,"YYYY")</f>
        <v>2016</v>
      </c>
      <c r="L2263" s="31">
        <v>1</v>
      </c>
      <c r="S2263" s="8" t="s">
        <v>65</v>
      </c>
    </row>
    <row r="2264" spans="1:19">
      <c r="A2264" s="21">
        <v>2</v>
      </c>
      <c r="J2264" s="30" t="s">
        <v>467</v>
      </c>
      <c r="K2264" s="31" t="str">
        <f>TEXT(J2264,"YYYY")</f>
        <v>2016</v>
      </c>
      <c r="L2264" s="31">
        <v>1</v>
      </c>
      <c r="S2264" s="8" t="s">
        <v>114</v>
      </c>
    </row>
    <row r="2265" spans="1:19">
      <c r="A2265" s="21">
        <v>2</v>
      </c>
      <c r="J2265" s="30" t="s">
        <v>467</v>
      </c>
      <c r="K2265" s="31" t="str">
        <f>TEXT(J2265,"YYYY")</f>
        <v>2016</v>
      </c>
      <c r="L2265" s="31">
        <v>1</v>
      </c>
      <c r="S2265" s="8" t="s">
        <v>114</v>
      </c>
    </row>
    <row r="2266" spans="1:19">
      <c r="A2266" s="21">
        <v>1</v>
      </c>
      <c r="J2266" s="30" t="s">
        <v>5226</v>
      </c>
      <c r="K2266" s="31" t="str">
        <f>TEXT(J2266,"YYYY")</f>
        <v>2016</v>
      </c>
      <c r="L2266" s="31">
        <v>1</v>
      </c>
      <c r="S2266" s="8" t="s">
        <v>1964</v>
      </c>
    </row>
    <row r="2267" spans="1:19">
      <c r="A2267" s="21">
        <v>2</v>
      </c>
      <c r="J2267" s="30" t="s">
        <v>1534</v>
      </c>
      <c r="K2267" s="31" t="str">
        <f>TEXT(J2267,"YYYY")</f>
        <v>2016</v>
      </c>
      <c r="L2267" s="31">
        <v>1</v>
      </c>
      <c r="S2267" s="8" t="s">
        <v>114</v>
      </c>
    </row>
    <row r="2268" spans="1:19">
      <c r="A2268" s="21">
        <v>1</v>
      </c>
      <c r="J2268" s="30" t="s">
        <v>5019</v>
      </c>
      <c r="K2268" s="31" t="str">
        <f>TEXT(J2268,"YYYY")</f>
        <v>2016</v>
      </c>
      <c r="L2268" s="31">
        <v>1</v>
      </c>
      <c r="S2268" s="8" t="s">
        <v>2074</v>
      </c>
    </row>
    <row r="2269" spans="1:19">
      <c r="A2269" s="21">
        <v>2</v>
      </c>
      <c r="J2269" s="30" t="s">
        <v>4461</v>
      </c>
      <c r="K2269" s="31" t="str">
        <f>TEXT(J2269,"YYYY")</f>
        <v>2016</v>
      </c>
      <c r="L2269" s="31">
        <v>1</v>
      </c>
      <c r="S2269" s="8" t="s">
        <v>65</v>
      </c>
    </row>
    <row r="2270" spans="1:19">
      <c r="A2270" s="21">
        <v>2</v>
      </c>
      <c r="J2270" s="30" t="s">
        <v>345</v>
      </c>
      <c r="K2270" s="31" t="str">
        <f>TEXT(J2270,"YYYY")</f>
        <v>2016</v>
      </c>
      <c r="L2270" s="31">
        <v>1</v>
      </c>
      <c r="S2270" s="8" t="s">
        <v>2236</v>
      </c>
    </row>
    <row r="2271" spans="1:19">
      <c r="A2271" s="21">
        <v>1</v>
      </c>
      <c r="J2271" s="30" t="s">
        <v>1534</v>
      </c>
      <c r="K2271" s="31" t="str">
        <f>TEXT(J2271,"YYYY")</f>
        <v>2016</v>
      </c>
      <c r="L2271" s="31">
        <v>1</v>
      </c>
    </row>
    <row r="2272" spans="1:19">
      <c r="A2272" s="21">
        <v>2</v>
      </c>
      <c r="J2272" s="30" t="s">
        <v>162</v>
      </c>
      <c r="K2272" s="31" t="str">
        <f>TEXT(J2272,"YYYY")</f>
        <v>2016</v>
      </c>
      <c r="L2272" s="31">
        <v>1</v>
      </c>
    </row>
    <row r="2273" spans="1:19">
      <c r="A2273" s="21">
        <v>1</v>
      </c>
      <c r="J2273" s="30" t="s">
        <v>1534</v>
      </c>
      <c r="K2273" s="31" t="str">
        <f>TEXT(J2273,"YYYY")</f>
        <v>2016</v>
      </c>
      <c r="L2273" s="31">
        <v>1</v>
      </c>
    </row>
    <row r="2274" spans="1:19">
      <c r="A2274" s="21">
        <v>2</v>
      </c>
      <c r="J2274" s="30" t="s">
        <v>467</v>
      </c>
      <c r="K2274" s="31" t="str">
        <f>TEXT(J2274,"YYYY")</f>
        <v>2016</v>
      </c>
      <c r="L2274" s="31">
        <v>1</v>
      </c>
      <c r="S2274" s="8" t="s">
        <v>65</v>
      </c>
    </row>
    <row r="2275" spans="1:19">
      <c r="A2275" s="21">
        <v>1</v>
      </c>
      <c r="J2275" s="30" t="s">
        <v>6355</v>
      </c>
      <c r="K2275" s="31" t="str">
        <f>TEXT(J2275,"YYYY")</f>
        <v>2016</v>
      </c>
      <c r="L2275" s="31">
        <v>1</v>
      </c>
      <c r="S2275" s="8" t="s">
        <v>114</v>
      </c>
    </row>
    <row r="2276" spans="1:19">
      <c r="A2276" s="21">
        <v>2</v>
      </c>
      <c r="J2276" s="30" t="s">
        <v>6360</v>
      </c>
      <c r="K2276" s="31" t="str">
        <f>TEXT(J2276,"YYYY")</f>
        <v>2016</v>
      </c>
      <c r="L2276" s="31">
        <v>1</v>
      </c>
      <c r="S2276" s="8" t="s">
        <v>114</v>
      </c>
    </row>
    <row r="2277" spans="1:19">
      <c r="A2277" s="21">
        <v>1</v>
      </c>
      <c r="J2277" s="30" t="s">
        <v>5832</v>
      </c>
      <c r="K2277" s="31" t="str">
        <f>TEXT(J2277,"YYYY")</f>
        <v>2016</v>
      </c>
      <c r="L2277" s="31">
        <v>1</v>
      </c>
    </row>
    <row r="2278" spans="1:19">
      <c r="A2278" s="21">
        <v>1</v>
      </c>
      <c r="J2278" s="30" t="s">
        <v>1573</v>
      </c>
      <c r="K2278" s="31" t="str">
        <f>TEXT(J2278,"YYYY")</f>
        <v>2016</v>
      </c>
      <c r="L2278" s="31">
        <v>1</v>
      </c>
      <c r="S2278" s="8" t="s">
        <v>65</v>
      </c>
    </row>
    <row r="2279" spans="1:19">
      <c r="A2279" s="21">
        <v>1</v>
      </c>
      <c r="J2279" s="30" t="s">
        <v>1534</v>
      </c>
      <c r="K2279" s="31" t="str">
        <f>TEXT(J2279,"YYYY")</f>
        <v>2016</v>
      </c>
      <c r="L2279" s="31">
        <v>1</v>
      </c>
      <c r="S2279" s="8" t="s">
        <v>65</v>
      </c>
    </row>
    <row r="2280" spans="1:19">
      <c r="A2280" s="21">
        <v>1</v>
      </c>
      <c r="J2280" s="30" t="s">
        <v>303</v>
      </c>
      <c r="K2280" s="31" t="str">
        <f>TEXT(J2280,"YYYY")</f>
        <v>2016</v>
      </c>
      <c r="L2280" s="31">
        <v>1</v>
      </c>
      <c r="S2280" s="8" t="s">
        <v>65</v>
      </c>
    </row>
    <row r="2281" spans="1:19">
      <c r="A2281" s="21">
        <v>1</v>
      </c>
      <c r="J2281" s="30" t="s">
        <v>5325</v>
      </c>
      <c r="K2281" s="31" t="str">
        <f>TEXT(J2281,"YYYY")</f>
        <v>2016</v>
      </c>
      <c r="L2281" s="31">
        <v>1</v>
      </c>
      <c r="S2281" s="8" t="s">
        <v>114</v>
      </c>
    </row>
    <row r="2282" spans="1:19">
      <c r="A2282" s="21">
        <v>2</v>
      </c>
      <c r="J2282" s="30" t="s">
        <v>4505</v>
      </c>
      <c r="K2282" s="31" t="str">
        <f>TEXT(J2282,"YYYY")</f>
        <v>2016</v>
      </c>
      <c r="L2282" s="31">
        <v>1</v>
      </c>
      <c r="S2282" s="8" t="s">
        <v>226</v>
      </c>
    </row>
    <row r="2283" spans="1:19">
      <c r="A2283" s="21">
        <v>2</v>
      </c>
      <c r="J2283" s="30" t="s">
        <v>6654</v>
      </c>
      <c r="K2283" s="31" t="str">
        <f>TEXT(J2283,"YYYY")</f>
        <v>2016</v>
      </c>
      <c r="L2283" s="31">
        <v>1</v>
      </c>
      <c r="S2283" s="8" t="s">
        <v>65</v>
      </c>
    </row>
    <row r="2284" spans="1:19">
      <c r="A2284" s="21">
        <v>1</v>
      </c>
      <c r="J2284" s="30" t="s">
        <v>3171</v>
      </c>
      <c r="K2284" s="31" t="str">
        <f>TEXT(J2284,"YYYY")</f>
        <v>2016</v>
      </c>
      <c r="L2284" s="31">
        <v>1</v>
      </c>
      <c r="S2284" s="8" t="s">
        <v>92</v>
      </c>
    </row>
    <row r="2285" spans="1:19">
      <c r="A2285" s="21">
        <v>1</v>
      </c>
      <c r="J2285" s="30" t="s">
        <v>6724</v>
      </c>
      <c r="K2285" s="31" t="str">
        <f>TEXT(J2285,"YYYY")</f>
        <v>2016</v>
      </c>
      <c r="L2285" s="31">
        <v>1</v>
      </c>
      <c r="S2285" s="8" t="s">
        <v>226</v>
      </c>
    </row>
    <row r="2286" spans="1:19">
      <c r="A2286" s="21">
        <v>2</v>
      </c>
      <c r="J2286" s="30" t="s">
        <v>1534</v>
      </c>
      <c r="K2286" s="31" t="str">
        <f>TEXT(J2286,"YYYY")</f>
        <v>2016</v>
      </c>
      <c r="L2286" s="31">
        <v>1</v>
      </c>
    </row>
    <row r="2287" spans="1:19">
      <c r="A2287" s="21">
        <v>1</v>
      </c>
      <c r="J2287" s="30" t="s">
        <v>6355</v>
      </c>
      <c r="K2287" s="31" t="str">
        <f>TEXT(J2287,"YYYY")</f>
        <v>2016</v>
      </c>
      <c r="L2287" s="31">
        <v>1</v>
      </c>
      <c r="S2287" s="8" t="s">
        <v>105</v>
      </c>
    </row>
    <row r="2288" spans="1:19">
      <c r="A2288" s="21">
        <v>1</v>
      </c>
      <c r="J2288" s="30" t="s">
        <v>4753</v>
      </c>
      <c r="K2288" s="31" t="str">
        <f>TEXT(J2288,"YYYY")</f>
        <v>2016</v>
      </c>
      <c r="L2288" s="31">
        <v>1</v>
      </c>
      <c r="S2288" s="8" t="s">
        <v>311</v>
      </c>
    </row>
    <row r="2289" spans="1:19">
      <c r="A2289" s="21">
        <v>1</v>
      </c>
      <c r="J2289" s="30" t="s">
        <v>250</v>
      </c>
      <c r="K2289" s="31" t="str">
        <f>TEXT(J2289,"YYYY")</f>
        <v>2016</v>
      </c>
      <c r="L2289" s="31">
        <v>1</v>
      </c>
    </row>
    <row r="2290" spans="1:19">
      <c r="A2290" s="21">
        <v>1</v>
      </c>
      <c r="J2290" s="30" t="s">
        <v>5832</v>
      </c>
      <c r="K2290" s="31" t="str">
        <f>TEXT(J2290,"YYYY")</f>
        <v>2016</v>
      </c>
      <c r="L2290" s="31">
        <v>1</v>
      </c>
      <c r="S2290" s="8" t="s">
        <v>114</v>
      </c>
    </row>
    <row r="2291" spans="1:19">
      <c r="A2291" s="21">
        <v>1</v>
      </c>
      <c r="J2291" s="30" t="s">
        <v>303</v>
      </c>
      <c r="K2291" s="31" t="str">
        <f>TEXT(J2291,"YYYY")</f>
        <v>2016</v>
      </c>
      <c r="L2291" s="31">
        <v>1</v>
      </c>
      <c r="S2291" s="8" t="s">
        <v>114</v>
      </c>
    </row>
    <row r="2292" spans="1:19">
      <c r="A2292" s="21">
        <v>1</v>
      </c>
      <c r="J2292" s="30" t="s">
        <v>1534</v>
      </c>
      <c r="K2292" s="31" t="str">
        <f>TEXT(J2292,"YYYY")</f>
        <v>2016</v>
      </c>
      <c r="L2292" s="31">
        <v>1</v>
      </c>
      <c r="S2292" s="8" t="s">
        <v>936</v>
      </c>
    </row>
    <row r="2293" spans="1:19">
      <c r="A2293" s="21">
        <v>1</v>
      </c>
      <c r="J2293" s="30" t="s">
        <v>3171</v>
      </c>
      <c r="K2293" s="31" t="str">
        <f>TEXT(J2293,"YYYY")</f>
        <v>2016</v>
      </c>
      <c r="L2293" s="31">
        <v>1</v>
      </c>
    </row>
    <row r="2294" spans="1:19">
      <c r="A2294" s="21">
        <v>1</v>
      </c>
      <c r="J2294" s="30" t="s">
        <v>6360</v>
      </c>
      <c r="K2294" s="31" t="str">
        <f>TEXT(J2294,"YYYY")</f>
        <v>2016</v>
      </c>
      <c r="L2294" s="31">
        <v>1</v>
      </c>
      <c r="S2294" s="8" t="s">
        <v>65</v>
      </c>
    </row>
    <row r="2295" spans="1:19">
      <c r="A2295" s="21">
        <v>1</v>
      </c>
      <c r="J2295" s="30" t="s">
        <v>303</v>
      </c>
      <c r="K2295" s="31" t="str">
        <f>TEXT(J2295,"YYYY")</f>
        <v>2016</v>
      </c>
      <c r="L2295" s="31">
        <v>1</v>
      </c>
      <c r="S2295" s="8" t="s">
        <v>114</v>
      </c>
    </row>
    <row r="2296" spans="1:19">
      <c r="A2296" s="21">
        <v>1</v>
      </c>
      <c r="J2296" s="30" t="s">
        <v>7655</v>
      </c>
      <c r="K2296" s="31" t="str">
        <f>TEXT(J2296,"YYYY")</f>
        <v>2016</v>
      </c>
      <c r="L2296" s="31">
        <v>1</v>
      </c>
    </row>
    <row r="2297" spans="1:19">
      <c r="A2297" s="21">
        <v>2</v>
      </c>
      <c r="J2297" s="30" t="s">
        <v>6705</v>
      </c>
      <c r="K2297" s="31" t="str">
        <f>TEXT(J2297,"YYYY")</f>
        <v>2016</v>
      </c>
      <c r="L2297" s="31">
        <v>1</v>
      </c>
      <c r="S2297" s="8" t="s">
        <v>405</v>
      </c>
    </row>
    <row r="2298" spans="1:19">
      <c r="A2298" s="21">
        <v>1</v>
      </c>
      <c r="J2298" s="30" t="s">
        <v>1534</v>
      </c>
      <c r="K2298" s="31" t="str">
        <f>TEXT(J2298,"YYYY")</f>
        <v>2016</v>
      </c>
      <c r="L2298" s="31">
        <v>1</v>
      </c>
      <c r="S2298" s="8" t="s">
        <v>92</v>
      </c>
    </row>
    <row r="2299" spans="1:19">
      <c r="A2299" s="21">
        <v>2</v>
      </c>
      <c r="J2299" s="30" t="s">
        <v>467</v>
      </c>
      <c r="K2299" s="31" t="str">
        <f>TEXT(J2299,"YYYY")</f>
        <v>2016</v>
      </c>
      <c r="L2299" s="31">
        <v>1</v>
      </c>
      <c r="S2299" s="8" t="s">
        <v>65</v>
      </c>
    </row>
    <row r="2300" spans="1:19">
      <c r="A2300" s="21">
        <v>1</v>
      </c>
      <c r="J2300" s="30" t="s">
        <v>1534</v>
      </c>
      <c r="K2300" s="31" t="str">
        <f>TEXT(J2300,"YYYY")</f>
        <v>2016</v>
      </c>
      <c r="L2300" s="31">
        <v>1</v>
      </c>
      <c r="S2300" s="8" t="s">
        <v>226</v>
      </c>
    </row>
    <row r="2301" spans="1:19">
      <c r="A2301" s="21">
        <v>2</v>
      </c>
      <c r="J2301" s="30" t="s">
        <v>250</v>
      </c>
      <c r="K2301" s="31" t="str">
        <f>TEXT(J2301,"YYYY")</f>
        <v>2016</v>
      </c>
      <c r="L2301" s="31">
        <v>1</v>
      </c>
      <c r="S2301" s="8" t="s">
        <v>65</v>
      </c>
    </row>
    <row r="2302" spans="1:19">
      <c r="A2302" s="21">
        <v>2</v>
      </c>
      <c r="J2302" s="30" t="s">
        <v>162</v>
      </c>
      <c r="K2302" s="31" t="str">
        <f>TEXT(J2302,"YYYY")</f>
        <v>2016</v>
      </c>
      <c r="L2302" s="31">
        <v>1</v>
      </c>
      <c r="S2302" s="8" t="s">
        <v>354</v>
      </c>
    </row>
    <row r="2303" spans="1:19">
      <c r="A2303" s="21">
        <v>2</v>
      </c>
      <c r="J2303" s="30" t="s">
        <v>931</v>
      </c>
      <c r="K2303" s="31" t="str">
        <f>TEXT(J2303,"YYYY")</f>
        <v>2016</v>
      </c>
      <c r="L2303" s="31">
        <v>1</v>
      </c>
      <c r="S2303" s="8" t="s">
        <v>1765</v>
      </c>
    </row>
    <row r="2304" spans="1:19">
      <c r="A2304" s="21">
        <v>2</v>
      </c>
      <c r="J2304" s="30" t="s">
        <v>218</v>
      </c>
      <c r="K2304" s="31" t="str">
        <f>TEXT(J2304,"YYYY")</f>
        <v>2016</v>
      </c>
      <c r="L2304" s="31">
        <v>1</v>
      </c>
      <c r="S2304" s="8" t="s">
        <v>114</v>
      </c>
    </row>
    <row r="2305" spans="1:19">
      <c r="A2305" s="21">
        <v>1</v>
      </c>
      <c r="J2305" s="30" t="s">
        <v>3430</v>
      </c>
      <c r="K2305" s="31" t="str">
        <f>TEXT(J2305,"YYYY")</f>
        <v>2016</v>
      </c>
      <c r="L2305" s="31">
        <v>1</v>
      </c>
      <c r="S2305" s="8" t="s">
        <v>65</v>
      </c>
    </row>
    <row r="2306" spans="1:19">
      <c r="A2306" s="21">
        <v>1</v>
      </c>
      <c r="J2306" s="30" t="s">
        <v>303</v>
      </c>
      <c r="K2306" s="31" t="str">
        <f>TEXT(J2306,"YYYY")</f>
        <v>2016</v>
      </c>
      <c r="L2306" s="31">
        <v>1</v>
      </c>
      <c r="S2306" s="8" t="s">
        <v>92</v>
      </c>
    </row>
    <row r="2307" spans="1:19">
      <c r="A2307" s="21">
        <v>2</v>
      </c>
      <c r="J2307" s="30" t="s">
        <v>10983</v>
      </c>
      <c r="K2307" s="31" t="str">
        <f>TEXT(J2307,"YYYY")</f>
        <v>2016</v>
      </c>
      <c r="L2307" s="31">
        <v>1</v>
      </c>
      <c r="S2307" s="8" t="s">
        <v>526</v>
      </c>
    </row>
    <row r="2308" spans="1:19">
      <c r="A2308" s="21">
        <v>1</v>
      </c>
      <c r="J2308" s="30" t="s">
        <v>412</v>
      </c>
      <c r="K2308" s="31" t="str">
        <f>TEXT(J2308,"YYYY")</f>
        <v>2016</v>
      </c>
      <c r="L2308" s="31">
        <v>1</v>
      </c>
      <c r="S2308" s="8" t="s">
        <v>92</v>
      </c>
    </row>
    <row r="2309" spans="1:19">
      <c r="A2309" s="21">
        <v>1</v>
      </c>
      <c r="J2309" s="30" t="s">
        <v>11654</v>
      </c>
      <c r="K2309" s="31" t="str">
        <f>TEXT(J2309,"YYYY")</f>
        <v>2016</v>
      </c>
      <c r="L2309" s="31">
        <v>1</v>
      </c>
      <c r="S2309" s="8" t="s">
        <v>65</v>
      </c>
    </row>
    <row r="2310" spans="1:19">
      <c r="A2310" s="21">
        <v>2</v>
      </c>
      <c r="J2310" s="30" t="s">
        <v>4734</v>
      </c>
      <c r="K2310" s="31" t="str">
        <f>TEXT(J2310,"YYYY")</f>
        <v>2016</v>
      </c>
      <c r="L2310" s="31">
        <v>1</v>
      </c>
    </row>
    <row r="2311" spans="1:19">
      <c r="A2311" s="21">
        <v>2</v>
      </c>
      <c r="J2311" s="30" t="s">
        <v>3476</v>
      </c>
      <c r="K2311" s="31" t="str">
        <f>TEXT(J2311,"YYYY")</f>
        <v>2016</v>
      </c>
      <c r="L2311" s="31">
        <v>1</v>
      </c>
      <c r="S2311" s="8" t="s">
        <v>4496</v>
      </c>
    </row>
    <row r="2312" spans="1:19">
      <c r="A2312" s="21">
        <v>1</v>
      </c>
      <c r="J2312" s="30" t="s">
        <v>6417</v>
      </c>
      <c r="K2312" s="31" t="str">
        <f>TEXT(J2312,"YYYY")</f>
        <v>2016</v>
      </c>
      <c r="L2312" s="31">
        <v>1</v>
      </c>
      <c r="S2312" s="8" t="s">
        <v>226</v>
      </c>
    </row>
    <row r="2313" spans="1:19">
      <c r="A2313" s="21">
        <v>1</v>
      </c>
      <c r="J2313" s="30" t="s">
        <v>4734</v>
      </c>
      <c r="K2313" s="31" t="str">
        <f>TEXT(J2313,"YYYY")</f>
        <v>2016</v>
      </c>
      <c r="L2313" s="31">
        <v>1</v>
      </c>
      <c r="S2313" s="8" t="s">
        <v>354</v>
      </c>
    </row>
    <row r="2314" spans="1:19">
      <c r="A2314" s="21">
        <v>1</v>
      </c>
      <c r="J2314" s="30" t="s">
        <v>1534</v>
      </c>
      <c r="K2314" s="31" t="str">
        <f>TEXT(J2314,"YYYY")</f>
        <v>2016</v>
      </c>
      <c r="L2314" s="31">
        <v>1</v>
      </c>
      <c r="S2314" s="8" t="s">
        <v>1559</v>
      </c>
    </row>
    <row r="2315" spans="1:19">
      <c r="A2315" s="21">
        <v>2</v>
      </c>
      <c r="J2315" s="30" t="s">
        <v>174</v>
      </c>
      <c r="K2315" s="31" t="str">
        <f>TEXT(J2315,"YYYY")</f>
        <v>2016</v>
      </c>
      <c r="L2315" s="31">
        <v>1</v>
      </c>
      <c r="S2315" s="8" t="s">
        <v>92</v>
      </c>
    </row>
    <row r="2316" spans="1:19">
      <c r="A2316" s="21">
        <v>1</v>
      </c>
      <c r="J2316" s="30" t="s">
        <v>3522</v>
      </c>
      <c r="K2316" s="31" t="str">
        <f>TEXT(J2316,"YYYY")</f>
        <v>2016</v>
      </c>
      <c r="L2316" s="31">
        <v>1</v>
      </c>
    </row>
    <row r="2317" spans="1:19">
      <c r="A2317" s="21">
        <v>1</v>
      </c>
      <c r="J2317" s="30" t="s">
        <v>12465</v>
      </c>
      <c r="K2317" s="31" t="str">
        <f>TEXT(J2317,"YYYY")</f>
        <v>2016</v>
      </c>
      <c r="L2317" s="31">
        <v>1</v>
      </c>
      <c r="S2317" s="8" t="s">
        <v>2558</v>
      </c>
    </row>
    <row r="2318" spans="1:19">
      <c r="A2318" s="21">
        <v>1</v>
      </c>
      <c r="J2318" s="30" t="s">
        <v>931</v>
      </c>
      <c r="K2318" s="31" t="str">
        <f>TEXT(J2318,"YYYY")</f>
        <v>2016</v>
      </c>
      <c r="L2318" s="31">
        <v>1</v>
      </c>
    </row>
    <row r="2319" spans="1:19">
      <c r="A2319" s="21">
        <v>2</v>
      </c>
      <c r="J2319" s="30" t="s">
        <v>1573</v>
      </c>
      <c r="K2319" s="31" t="str">
        <f>TEXT(J2319,"YYYY")</f>
        <v>2016</v>
      </c>
      <c r="L2319" s="31">
        <v>1</v>
      </c>
    </row>
    <row r="2320" spans="1:19">
      <c r="A2320" s="21">
        <v>2</v>
      </c>
      <c r="J2320" s="30" t="s">
        <v>1534</v>
      </c>
      <c r="K2320" s="31" t="str">
        <f>TEXT(J2320,"YYYY")</f>
        <v>2016</v>
      </c>
      <c r="L2320" s="31">
        <v>1</v>
      </c>
    </row>
    <row r="2321" spans="1:19">
      <c r="A2321" s="21">
        <v>1</v>
      </c>
      <c r="J2321" s="30" t="s">
        <v>4461</v>
      </c>
      <c r="K2321" s="31" t="str">
        <f>TEXT(J2321,"YYYY")</f>
        <v>2016</v>
      </c>
      <c r="L2321" s="31">
        <v>1</v>
      </c>
    </row>
    <row r="2322" spans="1:19">
      <c r="A2322" s="21">
        <v>1</v>
      </c>
      <c r="J2322" s="30" t="s">
        <v>630</v>
      </c>
      <c r="K2322" s="31" t="str">
        <f>TEXT(J2322,"YYYY")</f>
        <v>2016</v>
      </c>
      <c r="L2322" s="31">
        <v>1</v>
      </c>
    </row>
    <row r="2323" spans="1:19">
      <c r="A2323" s="21">
        <v>1</v>
      </c>
      <c r="J2323" s="30" t="s">
        <v>1534</v>
      </c>
      <c r="K2323" s="31" t="str">
        <f>TEXT(J2323,"YYYY")</f>
        <v>2016</v>
      </c>
      <c r="L2323" s="31">
        <v>1</v>
      </c>
    </row>
    <row r="2324" spans="1:19">
      <c r="A2324" s="21">
        <v>1</v>
      </c>
      <c r="J2324" s="30" t="s">
        <v>931</v>
      </c>
      <c r="K2324" s="31" t="str">
        <f>TEXT(J2324,"YYYY")</f>
        <v>2016</v>
      </c>
      <c r="L2324" s="31">
        <v>1</v>
      </c>
    </row>
    <row r="2325" spans="1:19">
      <c r="A2325" s="21">
        <v>1</v>
      </c>
      <c r="J2325" s="30" t="s">
        <v>6309</v>
      </c>
      <c r="K2325" s="31" t="str">
        <f>TEXT(J2325,"YYYY")</f>
        <v>2016</v>
      </c>
      <c r="L2325" s="31">
        <v>1</v>
      </c>
      <c r="S2325" s="8" t="s">
        <v>936</v>
      </c>
    </row>
    <row r="2326" spans="1:19">
      <c r="A2326" s="21">
        <v>1</v>
      </c>
      <c r="J2326" s="30" t="s">
        <v>1534</v>
      </c>
      <c r="K2326" s="31" t="str">
        <f>TEXT(J2326,"YYYY")</f>
        <v>2016</v>
      </c>
      <c r="L2326" s="31">
        <v>1</v>
      </c>
      <c r="S2326" s="8" t="s">
        <v>354</v>
      </c>
    </row>
    <row r="2327" spans="1:19">
      <c r="A2327" s="21">
        <v>1</v>
      </c>
      <c r="J2327" s="30" t="s">
        <v>162</v>
      </c>
      <c r="K2327" s="31" t="str">
        <f>TEXT(J2327,"YYYY")</f>
        <v>2016</v>
      </c>
      <c r="L2327" s="31">
        <v>2</v>
      </c>
      <c r="S2327" s="8" t="s">
        <v>354</v>
      </c>
    </row>
    <row r="2328" spans="1:19">
      <c r="A2328" s="21">
        <v>2</v>
      </c>
      <c r="J2328" s="30" t="s">
        <v>209</v>
      </c>
      <c r="K2328" s="31" t="str">
        <f>TEXT(J2328,"YYYY")</f>
        <v>2016</v>
      </c>
      <c r="L2328" s="31">
        <v>2</v>
      </c>
      <c r="S2328" s="8" t="s">
        <v>3441</v>
      </c>
    </row>
    <row r="2329" spans="1:19">
      <c r="A2329" s="21">
        <v>2</v>
      </c>
      <c r="J2329" s="30" t="s">
        <v>1534</v>
      </c>
      <c r="K2329" s="31" t="str">
        <f>TEXT(J2329,"YYYY")</f>
        <v>2016</v>
      </c>
      <c r="L2329" s="31">
        <v>2</v>
      </c>
      <c r="S2329" s="8" t="s">
        <v>65</v>
      </c>
    </row>
    <row r="2330" spans="1:19">
      <c r="A2330" s="21">
        <v>2</v>
      </c>
      <c r="J2330" s="30" t="s">
        <v>2268</v>
      </c>
      <c r="K2330" s="31" t="str">
        <f>TEXT(J2330,"YYYY")</f>
        <v>2016</v>
      </c>
      <c r="L2330" s="31">
        <v>2</v>
      </c>
      <c r="S2330" s="8" t="s">
        <v>114</v>
      </c>
    </row>
    <row r="2331" spans="1:19">
      <c r="A2331" s="21">
        <v>1</v>
      </c>
      <c r="J2331" s="30" t="s">
        <v>3230</v>
      </c>
      <c r="K2331" s="31" t="str">
        <f>TEXT(J2331,"YYYY")</f>
        <v>2016</v>
      </c>
      <c r="L2331" s="31">
        <v>2</v>
      </c>
      <c r="S2331" s="8" t="s">
        <v>4742</v>
      </c>
    </row>
    <row r="2332" spans="1:19">
      <c r="A2332" s="21">
        <v>2</v>
      </c>
      <c r="J2332" s="30" t="s">
        <v>209</v>
      </c>
      <c r="K2332" s="31" t="str">
        <f>TEXT(J2332,"YYYY")</f>
        <v>2016</v>
      </c>
      <c r="L2332" s="31">
        <v>2</v>
      </c>
      <c r="S2332" s="8" t="s">
        <v>65</v>
      </c>
    </row>
    <row r="2333" spans="1:19">
      <c r="A2333" s="21">
        <v>1</v>
      </c>
      <c r="J2333" s="30" t="s">
        <v>1534</v>
      </c>
      <c r="K2333" s="31" t="str">
        <f>TEXT(J2333,"YYYY")</f>
        <v>2016</v>
      </c>
      <c r="L2333" s="31">
        <v>2</v>
      </c>
      <c r="S2333" s="8" t="s">
        <v>4233</v>
      </c>
    </row>
    <row r="2334" spans="1:19">
      <c r="A2334" s="21">
        <v>2</v>
      </c>
      <c r="J2334" s="30" t="s">
        <v>1534</v>
      </c>
      <c r="K2334" s="31" t="str">
        <f>TEXT(J2334,"YYYY")</f>
        <v>2016</v>
      </c>
      <c r="L2334" s="31">
        <v>2</v>
      </c>
      <c r="S2334" s="8" t="s">
        <v>65</v>
      </c>
    </row>
    <row r="2335" spans="1:19">
      <c r="A2335" s="21">
        <v>2</v>
      </c>
      <c r="J2335" s="30" t="s">
        <v>3934</v>
      </c>
      <c r="K2335" s="31" t="str">
        <f>TEXT(J2335,"YYYY")</f>
        <v>2016</v>
      </c>
      <c r="L2335" s="31">
        <v>2</v>
      </c>
      <c r="S2335" s="8" t="s">
        <v>92</v>
      </c>
    </row>
    <row r="2336" spans="1:19">
      <c r="A2336" s="21">
        <v>2</v>
      </c>
      <c r="J2336" s="30" t="s">
        <v>3983</v>
      </c>
      <c r="K2336" s="31" t="str">
        <f>TEXT(J2336,"YYYY")</f>
        <v>2016</v>
      </c>
      <c r="L2336" s="31">
        <v>2</v>
      </c>
      <c r="S2336" s="8" t="s">
        <v>940</v>
      </c>
    </row>
    <row r="2337" spans="1:19">
      <c r="A2337" s="21">
        <v>2</v>
      </c>
      <c r="J2337" s="30" t="s">
        <v>4117</v>
      </c>
      <c r="K2337" s="31" t="str">
        <f>TEXT(J2337,"YYYY")</f>
        <v>2016</v>
      </c>
      <c r="L2337" s="31">
        <v>2</v>
      </c>
      <c r="S2337" s="8" t="s">
        <v>226</v>
      </c>
    </row>
    <row r="2338" spans="1:19">
      <c r="A2338" s="21">
        <v>2</v>
      </c>
      <c r="J2338" s="30" t="s">
        <v>218</v>
      </c>
      <c r="K2338" s="31" t="str">
        <f>TEXT(J2338,"YYYY")</f>
        <v>2016</v>
      </c>
      <c r="L2338" s="31">
        <v>2</v>
      </c>
      <c r="S2338" s="8" t="s">
        <v>114</v>
      </c>
    </row>
    <row r="2339" spans="1:19">
      <c r="A2339" s="21">
        <v>2</v>
      </c>
      <c r="J2339" s="30" t="s">
        <v>3430</v>
      </c>
      <c r="K2339" s="31" t="str">
        <f>TEXT(J2339,"YYYY")</f>
        <v>2016</v>
      </c>
      <c r="L2339" s="31">
        <v>2</v>
      </c>
      <c r="S2339" s="8" t="s">
        <v>114</v>
      </c>
    </row>
    <row r="2340" spans="1:19">
      <c r="A2340" s="21">
        <v>2</v>
      </c>
      <c r="J2340" s="30" t="s">
        <v>303</v>
      </c>
      <c r="K2340" s="31" t="str">
        <f>TEXT(J2340,"YYYY")</f>
        <v>2016</v>
      </c>
      <c r="L2340" s="31">
        <v>2</v>
      </c>
      <c r="S2340" s="8" t="s">
        <v>114</v>
      </c>
    </row>
    <row r="2341" spans="1:19">
      <c r="A2341" s="21">
        <v>2</v>
      </c>
      <c r="J2341" s="30" t="s">
        <v>467</v>
      </c>
      <c r="K2341" s="31" t="str">
        <f>TEXT(J2341,"YYYY")</f>
        <v>2016</v>
      </c>
      <c r="L2341" s="31">
        <v>2</v>
      </c>
      <c r="S2341" s="8" t="s">
        <v>83</v>
      </c>
    </row>
    <row r="2342" spans="1:19">
      <c r="A2342" s="21">
        <v>2</v>
      </c>
      <c r="J2342" s="30" t="s">
        <v>209</v>
      </c>
      <c r="K2342" s="31" t="str">
        <f>TEXT(J2342,"YYYY")</f>
        <v>2016</v>
      </c>
      <c r="L2342" s="31">
        <v>2</v>
      </c>
      <c r="S2342" s="8" t="s">
        <v>65</v>
      </c>
    </row>
    <row r="2343" spans="1:19">
      <c r="A2343" s="21">
        <v>2</v>
      </c>
      <c r="J2343" s="30" t="s">
        <v>162</v>
      </c>
      <c r="K2343" s="31" t="str">
        <f>TEXT(J2343,"YYYY")</f>
        <v>2016</v>
      </c>
      <c r="L2343" s="31">
        <v>2</v>
      </c>
      <c r="S2343" s="8" t="s">
        <v>2283</v>
      </c>
    </row>
    <row r="2344" spans="1:19">
      <c r="A2344" s="21">
        <v>2</v>
      </c>
      <c r="J2344" s="30" t="s">
        <v>4734</v>
      </c>
      <c r="K2344" s="31" t="str">
        <f>TEXT(J2344,"YYYY")</f>
        <v>2016</v>
      </c>
      <c r="L2344" s="31">
        <v>2</v>
      </c>
      <c r="S2344" s="8" t="s">
        <v>1559</v>
      </c>
    </row>
    <row r="2345" spans="1:19">
      <c r="A2345" s="21">
        <v>2</v>
      </c>
      <c r="J2345" s="30" t="s">
        <v>5204</v>
      </c>
      <c r="K2345" s="31" t="str">
        <f>TEXT(J2345,"YYYY")</f>
        <v>2016</v>
      </c>
      <c r="L2345" s="31">
        <v>2</v>
      </c>
    </row>
    <row r="2346" spans="1:19">
      <c r="A2346" s="21">
        <v>2</v>
      </c>
      <c r="J2346" s="30" t="s">
        <v>5226</v>
      </c>
      <c r="K2346" s="31" t="str">
        <f>TEXT(J2346,"YYYY")</f>
        <v>2016</v>
      </c>
      <c r="L2346" s="31">
        <v>2</v>
      </c>
      <c r="S2346" s="8" t="s">
        <v>557</v>
      </c>
    </row>
    <row r="2347" spans="1:19">
      <c r="A2347" s="21">
        <v>2</v>
      </c>
      <c r="J2347" s="30" t="s">
        <v>5299</v>
      </c>
      <c r="K2347" s="31" t="str">
        <f>TEXT(J2347,"YYYY")</f>
        <v>2016</v>
      </c>
      <c r="L2347" s="31">
        <v>2</v>
      </c>
    </row>
    <row r="2348" spans="1:19">
      <c r="A2348" s="21">
        <v>2</v>
      </c>
      <c r="J2348" s="30" t="s">
        <v>352</v>
      </c>
      <c r="K2348" s="31" t="str">
        <f>TEXT(J2348,"YYYY")</f>
        <v>2016</v>
      </c>
      <c r="L2348" s="31">
        <v>2</v>
      </c>
    </row>
    <row r="2349" spans="1:19">
      <c r="A2349" s="21">
        <v>1</v>
      </c>
      <c r="J2349" s="30" t="s">
        <v>467</v>
      </c>
      <c r="K2349" s="31" t="str">
        <f>TEXT(J2349,"YYYY")</f>
        <v>2016</v>
      </c>
      <c r="L2349" s="31">
        <v>2</v>
      </c>
      <c r="S2349" s="8" t="s">
        <v>114</v>
      </c>
    </row>
    <row r="2350" spans="1:19">
      <c r="A2350" s="21">
        <v>2</v>
      </c>
      <c r="J2350" s="30" t="s">
        <v>931</v>
      </c>
      <c r="K2350" s="31" t="str">
        <f>TEXT(J2350,"YYYY")</f>
        <v>2016</v>
      </c>
      <c r="L2350" s="31">
        <v>2</v>
      </c>
    </row>
    <row r="2351" spans="1:19">
      <c r="A2351" s="21">
        <v>1</v>
      </c>
      <c r="J2351" s="30" t="s">
        <v>162</v>
      </c>
      <c r="K2351" s="31" t="str">
        <f>TEXT(J2351,"YYYY")</f>
        <v>2016</v>
      </c>
      <c r="L2351" s="31">
        <v>2</v>
      </c>
      <c r="S2351" s="8" t="s">
        <v>5018</v>
      </c>
    </row>
    <row r="2352" spans="1:19">
      <c r="A2352" s="21">
        <v>2</v>
      </c>
      <c r="J2352" s="30" t="s">
        <v>5642</v>
      </c>
      <c r="K2352" s="31" t="str">
        <f>TEXT(J2352,"YYYY")</f>
        <v>2016</v>
      </c>
      <c r="L2352" s="31">
        <v>2</v>
      </c>
    </row>
    <row r="2353" spans="1:19">
      <c r="A2353" s="21">
        <v>1</v>
      </c>
      <c r="J2353" s="30" t="s">
        <v>1534</v>
      </c>
      <c r="K2353" s="31" t="str">
        <f>TEXT(J2353,"YYYY")</f>
        <v>2016</v>
      </c>
      <c r="L2353" s="31">
        <v>2</v>
      </c>
      <c r="S2353" s="8" t="s">
        <v>65</v>
      </c>
    </row>
    <row r="2354" spans="1:19">
      <c r="A2354" s="21">
        <v>2</v>
      </c>
      <c r="J2354" s="30" t="s">
        <v>1534</v>
      </c>
      <c r="K2354" s="31" t="str">
        <f>TEXT(J2354,"YYYY")</f>
        <v>2016</v>
      </c>
      <c r="L2354" s="31">
        <v>2</v>
      </c>
      <c r="S2354" s="8" t="s">
        <v>65</v>
      </c>
    </row>
    <row r="2355" spans="1:19">
      <c r="A2355" s="21">
        <v>2</v>
      </c>
      <c r="J2355" s="30" t="s">
        <v>1534</v>
      </c>
      <c r="K2355" s="31" t="str">
        <f>TEXT(J2355,"YYYY")</f>
        <v>2016</v>
      </c>
      <c r="L2355" s="31">
        <v>2</v>
      </c>
      <c r="S2355" s="8" t="s">
        <v>940</v>
      </c>
    </row>
    <row r="2356" spans="1:19">
      <c r="A2356" s="21">
        <v>1</v>
      </c>
      <c r="J2356" s="30" t="s">
        <v>6477</v>
      </c>
      <c r="K2356" s="31" t="str">
        <f>TEXT(J2356,"YYYY")</f>
        <v>2016</v>
      </c>
      <c r="L2356" s="31">
        <v>2</v>
      </c>
      <c r="S2356" s="8" t="s">
        <v>83</v>
      </c>
    </row>
    <row r="2357" spans="1:19">
      <c r="A2357" s="21">
        <v>2</v>
      </c>
      <c r="J2357" s="30" t="s">
        <v>2237</v>
      </c>
      <c r="K2357" s="31" t="str">
        <f>TEXT(J2357,"YYYY")</f>
        <v>2016</v>
      </c>
      <c r="L2357" s="31">
        <v>2</v>
      </c>
      <c r="S2357" s="8" t="s">
        <v>405</v>
      </c>
    </row>
    <row r="2358" spans="1:19">
      <c r="A2358" s="21">
        <v>1</v>
      </c>
      <c r="J2358" s="30" t="s">
        <v>6576</v>
      </c>
      <c r="K2358" s="31" t="str">
        <f>TEXT(J2358,"YYYY")</f>
        <v>2016</v>
      </c>
      <c r="L2358" s="31">
        <v>2</v>
      </c>
      <c r="S2358" s="8" t="s">
        <v>936</v>
      </c>
    </row>
    <row r="2359" spans="1:19">
      <c r="A2359" s="21">
        <v>1</v>
      </c>
      <c r="J2359" s="30" t="s">
        <v>7016</v>
      </c>
      <c r="K2359" s="31" t="str">
        <f>TEXT(J2359,"YYYY")</f>
        <v>2016</v>
      </c>
      <c r="L2359" s="31">
        <v>2</v>
      </c>
      <c r="S2359" s="8" t="s">
        <v>936</v>
      </c>
    </row>
    <row r="2360" spans="1:19">
      <c r="A2360" s="21">
        <v>1</v>
      </c>
      <c r="J2360" s="30" t="s">
        <v>4123</v>
      </c>
      <c r="K2360" s="31" t="str">
        <f>TEXT(J2360,"YYYY")</f>
        <v>2016</v>
      </c>
      <c r="L2360" s="31">
        <v>2</v>
      </c>
      <c r="S2360" s="8" t="s">
        <v>936</v>
      </c>
    </row>
    <row r="2361" spans="1:19">
      <c r="A2361" s="21">
        <v>1</v>
      </c>
      <c r="J2361" s="30" t="s">
        <v>1534</v>
      </c>
      <c r="K2361" s="31" t="str">
        <f>TEXT(J2361,"YYYY")</f>
        <v>2016</v>
      </c>
      <c r="L2361" s="31">
        <v>2</v>
      </c>
      <c r="S2361" s="8" t="s">
        <v>3598</v>
      </c>
    </row>
    <row r="2362" spans="1:19">
      <c r="A2362" s="21">
        <v>2</v>
      </c>
      <c r="J2362" s="30" t="s">
        <v>4734</v>
      </c>
      <c r="K2362" s="31" t="str">
        <f>TEXT(J2362,"YYYY")</f>
        <v>2016</v>
      </c>
      <c r="L2362" s="31">
        <v>2</v>
      </c>
      <c r="S2362" s="8" t="s">
        <v>105</v>
      </c>
    </row>
    <row r="2363" spans="1:19">
      <c r="A2363" s="21">
        <v>2</v>
      </c>
      <c r="J2363" s="30" t="s">
        <v>1534</v>
      </c>
      <c r="K2363" s="31" t="str">
        <f>TEXT(J2363,"YYYY")</f>
        <v>2016</v>
      </c>
      <c r="L2363" s="31">
        <v>2</v>
      </c>
      <c r="S2363" s="8" t="s">
        <v>417</v>
      </c>
    </row>
    <row r="2364" spans="1:19">
      <c r="A2364" s="21">
        <v>2</v>
      </c>
      <c r="J2364" s="30" t="s">
        <v>209</v>
      </c>
      <c r="K2364" s="31" t="str">
        <f>TEXT(J2364,"YYYY")</f>
        <v>2016</v>
      </c>
      <c r="L2364" s="31">
        <v>2</v>
      </c>
      <c r="S2364" s="8" t="s">
        <v>936</v>
      </c>
    </row>
    <row r="2365" spans="1:19">
      <c r="A2365" s="21">
        <v>2</v>
      </c>
      <c r="J2365" s="30" t="s">
        <v>250</v>
      </c>
      <c r="K2365" s="31" t="str">
        <f>TEXT(J2365,"YYYY")</f>
        <v>2016</v>
      </c>
      <c r="L2365" s="31">
        <v>2</v>
      </c>
      <c r="S2365" s="8" t="s">
        <v>5405</v>
      </c>
    </row>
    <row r="2366" spans="1:19">
      <c r="A2366" s="21">
        <v>1</v>
      </c>
      <c r="J2366" s="30" t="s">
        <v>381</v>
      </c>
      <c r="K2366" s="31" t="str">
        <f>TEXT(J2366,"YYYY")</f>
        <v>2016</v>
      </c>
      <c r="L2366" s="31">
        <v>2</v>
      </c>
      <c r="S2366" s="8" t="s">
        <v>3345</v>
      </c>
    </row>
    <row r="2367" spans="1:19">
      <c r="A2367" s="21">
        <v>2</v>
      </c>
      <c r="J2367" s="30" t="s">
        <v>4734</v>
      </c>
      <c r="K2367" s="31" t="str">
        <f>TEXT(J2367,"YYYY")</f>
        <v>2016</v>
      </c>
      <c r="L2367" s="31">
        <v>2</v>
      </c>
      <c r="S2367" s="8" t="s">
        <v>65</v>
      </c>
    </row>
    <row r="2368" spans="1:19">
      <c r="A2368" s="21">
        <v>1</v>
      </c>
      <c r="J2368" s="30" t="s">
        <v>4734</v>
      </c>
      <c r="K2368" s="31" t="str">
        <f>TEXT(J2368,"YYYY")</f>
        <v>2016</v>
      </c>
      <c r="L2368" s="31">
        <v>2</v>
      </c>
    </row>
    <row r="2369" spans="1:19">
      <c r="A2369" s="21">
        <v>2</v>
      </c>
      <c r="J2369" s="30" t="s">
        <v>11703</v>
      </c>
      <c r="K2369" s="31" t="str">
        <f>TEXT(J2369,"YYYY")</f>
        <v>2016</v>
      </c>
      <c r="L2369" s="31">
        <v>2</v>
      </c>
    </row>
    <row r="2370" spans="1:19">
      <c r="A2370" s="21">
        <v>2</v>
      </c>
      <c r="J2370" s="30" t="s">
        <v>2237</v>
      </c>
      <c r="K2370" s="31" t="str">
        <f>TEXT(J2370,"YYYY")</f>
        <v>2016</v>
      </c>
      <c r="L2370" s="31">
        <v>2</v>
      </c>
      <c r="S2370" s="8" t="s">
        <v>354</v>
      </c>
    </row>
    <row r="2371" spans="1:19">
      <c r="A2371" s="21">
        <v>1</v>
      </c>
      <c r="J2371" s="30" t="s">
        <v>303</v>
      </c>
      <c r="K2371" s="31" t="str">
        <f>TEXT(J2371,"YYYY")</f>
        <v>2016</v>
      </c>
      <c r="L2371" s="31">
        <v>2</v>
      </c>
      <c r="S2371" s="8" t="s">
        <v>65</v>
      </c>
    </row>
    <row r="2372" spans="1:19">
      <c r="A2372" s="21">
        <v>1</v>
      </c>
      <c r="J2372" s="30" t="s">
        <v>327</v>
      </c>
      <c r="K2372" s="31" t="str">
        <f>TEXT(J2372,"YYYY")</f>
        <v>2016</v>
      </c>
      <c r="L2372" s="31">
        <v>2</v>
      </c>
      <c r="S2372" s="8" t="s">
        <v>940</v>
      </c>
    </row>
    <row r="2373" spans="1:19">
      <c r="A2373" s="21">
        <v>2</v>
      </c>
      <c r="J2373" s="30" t="s">
        <v>250</v>
      </c>
      <c r="K2373" s="31" t="str">
        <f>TEXT(J2373,"YYYY")</f>
        <v>2016</v>
      </c>
      <c r="L2373" s="31">
        <v>2</v>
      </c>
      <c r="S2373" s="8" t="s">
        <v>354</v>
      </c>
    </row>
    <row r="2374" spans="1:19">
      <c r="A2374" s="21">
        <v>2</v>
      </c>
      <c r="J2374" s="30" t="s">
        <v>441</v>
      </c>
      <c r="K2374" s="31" t="str">
        <f>TEXT(J2374,"YYYY")</f>
        <v>2016</v>
      </c>
      <c r="L2374" s="31">
        <v>2</v>
      </c>
      <c r="S2374" s="8" t="s">
        <v>65</v>
      </c>
    </row>
    <row r="2375" spans="1:19">
      <c r="A2375" s="21">
        <v>1</v>
      </c>
      <c r="J2375" s="30" t="s">
        <v>303</v>
      </c>
      <c r="K2375" s="31" t="str">
        <f>TEXT(J2375,"YYYY")</f>
        <v>2016</v>
      </c>
      <c r="L2375" s="31">
        <v>2</v>
      </c>
      <c r="S2375" s="8" t="s">
        <v>936</v>
      </c>
    </row>
    <row r="2376" spans="1:19">
      <c r="A2376" s="21">
        <v>2</v>
      </c>
      <c r="J2376" s="30" t="s">
        <v>303</v>
      </c>
      <c r="K2376" s="31" t="str">
        <f>TEXT(J2376,"YYYY")</f>
        <v>2016</v>
      </c>
      <c r="L2376" s="31">
        <v>2</v>
      </c>
      <c r="S2376" s="8" t="s">
        <v>940</v>
      </c>
    </row>
    <row r="2377" spans="1:19">
      <c r="A2377" s="21">
        <v>2</v>
      </c>
      <c r="J2377" s="30" t="s">
        <v>931</v>
      </c>
      <c r="K2377" s="31" t="str">
        <f>TEXT(J2377,"YYYY")</f>
        <v>2016</v>
      </c>
      <c r="L2377" s="31">
        <v>2</v>
      </c>
      <c r="S2377" s="8" t="s">
        <v>936</v>
      </c>
    </row>
    <row r="2378" spans="1:19">
      <c r="A2378" s="21">
        <v>2</v>
      </c>
      <c r="J2378" s="30" t="s">
        <v>931</v>
      </c>
      <c r="K2378" s="31" t="str">
        <f>TEXT(J2378,"YYYY")</f>
        <v>2016</v>
      </c>
      <c r="L2378" s="31">
        <v>2</v>
      </c>
      <c r="S2378" s="8" t="s">
        <v>1559</v>
      </c>
    </row>
    <row r="2379" spans="1:19">
      <c r="A2379" s="21">
        <v>1</v>
      </c>
      <c r="J2379" s="30" t="s">
        <v>1358</v>
      </c>
      <c r="K2379" s="31" t="str">
        <f>TEXT(J2379,"YYYY")</f>
        <v>2016</v>
      </c>
      <c r="L2379" s="31">
        <v>2</v>
      </c>
      <c r="S2379" s="8" t="s">
        <v>423</v>
      </c>
    </row>
    <row r="2380" spans="1:19">
      <c r="A2380" s="21">
        <v>1</v>
      </c>
      <c r="J2380" s="30" t="s">
        <v>467</v>
      </c>
      <c r="K2380" s="31" t="str">
        <f>TEXT(J2380,"YYYY")</f>
        <v>2016</v>
      </c>
      <c r="L2380" s="31">
        <v>2</v>
      </c>
      <c r="S2380" s="8" t="s">
        <v>2161</v>
      </c>
    </row>
    <row r="2381" spans="1:19">
      <c r="A2381" s="21">
        <v>2</v>
      </c>
      <c r="J2381" s="30" t="s">
        <v>1534</v>
      </c>
      <c r="K2381" s="31" t="str">
        <f>TEXT(J2381,"YYYY")</f>
        <v>2016</v>
      </c>
      <c r="L2381" s="31">
        <v>2</v>
      </c>
      <c r="S2381" s="8" t="s">
        <v>65</v>
      </c>
    </row>
    <row r="2382" spans="1:19">
      <c r="A2382" s="21">
        <v>1</v>
      </c>
      <c r="J2382" s="30" t="s">
        <v>209</v>
      </c>
      <c r="K2382" s="31" t="str">
        <f>TEXT(J2382,"YYYY")</f>
        <v>2016</v>
      </c>
      <c r="L2382" s="31">
        <v>2</v>
      </c>
      <c r="S2382" s="8" t="s">
        <v>5639</v>
      </c>
    </row>
    <row r="2383" spans="1:19">
      <c r="A2383" s="21">
        <v>2</v>
      </c>
      <c r="J2383" s="30" t="s">
        <v>1534</v>
      </c>
      <c r="K2383" s="31" t="str">
        <f>TEXT(J2383,"YYYY")</f>
        <v>2016</v>
      </c>
      <c r="L2383" s="31">
        <v>2</v>
      </c>
      <c r="S2383" s="8" t="s">
        <v>65</v>
      </c>
    </row>
    <row r="2384" spans="1:19">
      <c r="A2384" s="21">
        <v>1</v>
      </c>
      <c r="J2384" s="30" t="s">
        <v>1534</v>
      </c>
      <c r="K2384" s="31" t="str">
        <f>TEXT(J2384,"YYYY")</f>
        <v>2016</v>
      </c>
      <c r="L2384" s="31">
        <v>2</v>
      </c>
      <c r="S2384" s="8" t="s">
        <v>92</v>
      </c>
    </row>
    <row r="2385" spans="1:19">
      <c r="A2385" s="21">
        <v>1</v>
      </c>
      <c r="J2385" s="30" t="s">
        <v>1534</v>
      </c>
      <c r="K2385" s="31" t="str">
        <f>TEXT(J2385,"YYYY")</f>
        <v>2016</v>
      </c>
      <c r="L2385" s="31">
        <v>2</v>
      </c>
      <c r="S2385" s="8" t="s">
        <v>3523</v>
      </c>
    </row>
    <row r="2386" spans="1:19">
      <c r="A2386" s="21">
        <v>2</v>
      </c>
      <c r="J2386" s="30" t="s">
        <v>1534</v>
      </c>
      <c r="K2386" s="31" t="str">
        <f>TEXT(J2386,"YYYY")</f>
        <v>2016</v>
      </c>
      <c r="L2386" s="31">
        <v>2</v>
      </c>
      <c r="S2386" s="8" t="s">
        <v>5662</v>
      </c>
    </row>
    <row r="2387" spans="1:19">
      <c r="A2387" s="21">
        <v>2</v>
      </c>
      <c r="J2387" s="30" t="s">
        <v>1534</v>
      </c>
      <c r="K2387" s="31" t="str">
        <f>TEXT(J2387,"YYYY")</f>
        <v>2016</v>
      </c>
      <c r="L2387" s="31">
        <v>2</v>
      </c>
      <c r="S2387" s="8" t="s">
        <v>65</v>
      </c>
    </row>
    <row r="2388" spans="1:19">
      <c r="A2388" s="21">
        <v>1</v>
      </c>
      <c r="J2388" s="30" t="s">
        <v>2268</v>
      </c>
      <c r="K2388" s="31" t="str">
        <f>TEXT(J2388,"YYYY")</f>
        <v>2016</v>
      </c>
      <c r="L2388" s="31">
        <v>2</v>
      </c>
      <c r="S2388" s="8" t="s">
        <v>5734</v>
      </c>
    </row>
    <row r="2389" spans="1:19">
      <c r="A2389" s="21">
        <v>2</v>
      </c>
      <c r="J2389" s="30" t="s">
        <v>1534</v>
      </c>
      <c r="K2389" s="31" t="str">
        <f>TEXT(J2389,"YYYY")</f>
        <v>2016</v>
      </c>
      <c r="L2389" s="31">
        <v>2</v>
      </c>
    </row>
    <row r="2390" spans="1:19">
      <c r="A2390" s="21">
        <v>2</v>
      </c>
      <c r="J2390" s="30" t="s">
        <v>2268</v>
      </c>
      <c r="K2390" s="31" t="str">
        <f>TEXT(J2390,"YYYY")</f>
        <v>2016</v>
      </c>
      <c r="L2390" s="31">
        <v>2</v>
      </c>
      <c r="S2390" s="8" t="s">
        <v>83</v>
      </c>
    </row>
    <row r="2391" spans="1:19">
      <c r="A2391" s="21">
        <v>1</v>
      </c>
      <c r="J2391" s="30" t="s">
        <v>1534</v>
      </c>
      <c r="K2391" s="31" t="str">
        <f>TEXT(J2391,"YYYY")</f>
        <v>2016</v>
      </c>
      <c r="L2391" s="31">
        <v>2</v>
      </c>
      <c r="S2391" s="8" t="s">
        <v>65</v>
      </c>
    </row>
    <row r="2392" spans="1:19">
      <c r="A2392" s="21">
        <v>2</v>
      </c>
      <c r="J2392" s="30" t="s">
        <v>3171</v>
      </c>
      <c r="K2392" s="31" t="str">
        <f>TEXT(J2392,"YYYY")</f>
        <v>2016</v>
      </c>
      <c r="L2392" s="31">
        <v>2</v>
      </c>
      <c r="S2392" s="8" t="s">
        <v>114</v>
      </c>
    </row>
    <row r="2393" spans="1:19">
      <c r="A2393" s="21">
        <v>2</v>
      </c>
      <c r="J2393" s="30" t="s">
        <v>3191</v>
      </c>
      <c r="K2393" s="31" t="str">
        <f>TEXT(J2393,"YYYY")</f>
        <v>2016</v>
      </c>
      <c r="L2393" s="31">
        <v>2</v>
      </c>
      <c r="S2393" s="8" t="s">
        <v>3261</v>
      </c>
    </row>
    <row r="2394" spans="1:19">
      <c r="A2394" s="21">
        <v>1</v>
      </c>
      <c r="J2394" s="30" t="s">
        <v>3171</v>
      </c>
      <c r="K2394" s="31" t="str">
        <f>TEXT(J2394,"YYYY")</f>
        <v>2016</v>
      </c>
      <c r="L2394" s="31">
        <v>2</v>
      </c>
      <c r="S2394" s="8" t="s">
        <v>417</v>
      </c>
    </row>
    <row r="2395" spans="1:19">
      <c r="A2395" s="21">
        <v>1</v>
      </c>
      <c r="J2395" s="30" t="s">
        <v>250</v>
      </c>
      <c r="K2395" s="31" t="str">
        <f>TEXT(J2395,"YYYY")</f>
        <v>2016</v>
      </c>
      <c r="L2395" s="31">
        <v>2</v>
      </c>
      <c r="S2395" s="8" t="s">
        <v>417</v>
      </c>
    </row>
    <row r="2396" spans="1:19">
      <c r="A2396" s="21">
        <v>2</v>
      </c>
      <c r="J2396" s="30" t="s">
        <v>3476</v>
      </c>
      <c r="K2396" s="31" t="str">
        <f>TEXT(J2396,"YYYY")</f>
        <v>2016</v>
      </c>
      <c r="L2396" s="31">
        <v>2</v>
      </c>
      <c r="S2396" s="8" t="s">
        <v>65</v>
      </c>
    </row>
    <row r="2397" spans="1:19">
      <c r="A2397" s="21">
        <v>2</v>
      </c>
      <c r="J2397" s="30" t="s">
        <v>174</v>
      </c>
      <c r="K2397" s="31" t="str">
        <f>TEXT(J2397,"YYYY")</f>
        <v>2016</v>
      </c>
      <c r="L2397" s="31">
        <v>2</v>
      </c>
    </row>
    <row r="2398" spans="1:19">
      <c r="A2398" s="21">
        <v>1</v>
      </c>
      <c r="J2398" s="30" t="s">
        <v>3430</v>
      </c>
      <c r="K2398" s="31" t="str">
        <f>TEXT(J2398,"YYYY")</f>
        <v>2016</v>
      </c>
      <c r="L2398" s="31">
        <v>2</v>
      </c>
      <c r="S2398" s="8" t="s">
        <v>92</v>
      </c>
    </row>
    <row r="2399" spans="1:19">
      <c r="A2399" s="21">
        <v>1</v>
      </c>
      <c r="J2399" s="30" t="s">
        <v>1534</v>
      </c>
      <c r="K2399" s="31" t="str">
        <f>TEXT(J2399,"YYYY")</f>
        <v>2016</v>
      </c>
      <c r="L2399" s="31">
        <v>2</v>
      </c>
    </row>
    <row r="2400" spans="1:19">
      <c r="A2400" s="21">
        <v>1</v>
      </c>
      <c r="J2400" s="30" t="s">
        <v>250</v>
      </c>
      <c r="K2400" s="31" t="str">
        <f>TEXT(J2400,"YYYY")</f>
        <v>2016</v>
      </c>
      <c r="L2400" s="31">
        <v>2</v>
      </c>
      <c r="S2400" s="8" t="s">
        <v>235</v>
      </c>
    </row>
    <row r="2401" spans="1:19">
      <c r="A2401" s="21">
        <v>2</v>
      </c>
      <c r="J2401" s="30" t="s">
        <v>250</v>
      </c>
      <c r="K2401" s="31" t="str">
        <f>TEXT(J2401,"YYYY")</f>
        <v>2016</v>
      </c>
      <c r="L2401" s="31">
        <v>2</v>
      </c>
      <c r="S2401" s="8" t="s">
        <v>65</v>
      </c>
    </row>
    <row r="2402" spans="1:19">
      <c r="A2402" s="21">
        <v>2</v>
      </c>
      <c r="J2402" s="30" t="s">
        <v>4065</v>
      </c>
      <c r="K2402" s="31" t="str">
        <f>TEXT(J2402,"YYYY")</f>
        <v>2016</v>
      </c>
      <c r="L2402" s="31">
        <v>2</v>
      </c>
      <c r="S2402" s="8" t="s">
        <v>65</v>
      </c>
    </row>
    <row r="2403" spans="1:19">
      <c r="A2403" s="21">
        <v>1</v>
      </c>
      <c r="J2403" s="30" t="s">
        <v>4077</v>
      </c>
      <c r="K2403" s="31" t="str">
        <f>TEXT(J2403,"YYYY")</f>
        <v>2016</v>
      </c>
      <c r="L2403" s="31">
        <v>2</v>
      </c>
      <c r="S2403" s="8" t="s">
        <v>65</v>
      </c>
    </row>
    <row r="2404" spans="1:19">
      <c r="A2404" s="21">
        <v>2</v>
      </c>
      <c r="J2404" s="30" t="s">
        <v>4102</v>
      </c>
      <c r="K2404" s="31" t="str">
        <f>TEXT(J2404,"YYYY")</f>
        <v>2016</v>
      </c>
      <c r="L2404" s="31">
        <v>2</v>
      </c>
      <c r="S2404" s="8" t="s">
        <v>235</v>
      </c>
    </row>
    <row r="2405" spans="1:19">
      <c r="A2405" s="21">
        <v>1</v>
      </c>
      <c r="J2405" s="30" t="s">
        <v>303</v>
      </c>
      <c r="K2405" s="31" t="str">
        <f>TEXT(J2405,"YYYY")</f>
        <v>2016</v>
      </c>
      <c r="L2405" s="31">
        <v>2</v>
      </c>
      <c r="S2405" s="8" t="s">
        <v>417</v>
      </c>
    </row>
    <row r="2406" spans="1:19">
      <c r="A2406" s="21">
        <v>2</v>
      </c>
      <c r="J2406" s="30" t="s">
        <v>4123</v>
      </c>
      <c r="K2406" s="31" t="str">
        <f>TEXT(J2406,"YYYY")</f>
        <v>2016</v>
      </c>
      <c r="L2406" s="31">
        <v>2</v>
      </c>
      <c r="S2406" s="8" t="s">
        <v>354</v>
      </c>
    </row>
    <row r="2407" spans="1:19">
      <c r="A2407" s="21">
        <v>2</v>
      </c>
      <c r="J2407" s="30" t="s">
        <v>4134</v>
      </c>
      <c r="K2407" s="31" t="str">
        <f>TEXT(J2407,"YYYY")</f>
        <v>2016</v>
      </c>
      <c r="L2407" s="31">
        <v>2</v>
      </c>
      <c r="S2407" s="8" t="s">
        <v>4368</v>
      </c>
    </row>
    <row r="2408" spans="1:19">
      <c r="A2408" s="21">
        <v>2</v>
      </c>
      <c r="J2408" s="30" t="s">
        <v>162</v>
      </c>
      <c r="K2408" s="31" t="str">
        <f>TEXT(J2408,"YYYY")</f>
        <v>2016</v>
      </c>
      <c r="L2408" s="31">
        <v>2</v>
      </c>
      <c r="S2408" s="8" t="s">
        <v>226</v>
      </c>
    </row>
    <row r="2409" spans="1:19">
      <c r="A2409" s="21">
        <v>1</v>
      </c>
      <c r="J2409" s="30" t="s">
        <v>931</v>
      </c>
      <c r="K2409" s="31" t="str">
        <f>TEXT(J2409,"YYYY")</f>
        <v>2016</v>
      </c>
      <c r="L2409" s="31">
        <v>2</v>
      </c>
      <c r="S2409" s="8" t="s">
        <v>92</v>
      </c>
    </row>
    <row r="2410" spans="1:19">
      <c r="A2410" s="21">
        <v>1</v>
      </c>
      <c r="J2410" s="30" t="s">
        <v>3952</v>
      </c>
      <c r="K2410" s="31" t="str">
        <f>TEXT(J2410,"YYYY")</f>
        <v>2016</v>
      </c>
      <c r="L2410" s="31">
        <v>2</v>
      </c>
      <c r="S2410" s="8" t="s">
        <v>65</v>
      </c>
    </row>
    <row r="2411" spans="1:19">
      <c r="A2411" s="21">
        <v>1</v>
      </c>
      <c r="J2411" s="30" t="s">
        <v>3137</v>
      </c>
      <c r="K2411" s="31" t="str">
        <f>TEXT(J2411,"YYYY")</f>
        <v>2016</v>
      </c>
      <c r="L2411" s="31">
        <v>2</v>
      </c>
      <c r="S2411" s="8" t="s">
        <v>6346</v>
      </c>
    </row>
    <row r="2412" spans="1:19">
      <c r="A2412" s="21">
        <v>2</v>
      </c>
      <c r="J2412" s="30" t="s">
        <v>467</v>
      </c>
      <c r="K2412" s="31" t="str">
        <f>TEXT(J2412,"YYYY")</f>
        <v>2016</v>
      </c>
      <c r="L2412" s="31">
        <v>2</v>
      </c>
      <c r="S2412" s="8" t="s">
        <v>65</v>
      </c>
    </row>
    <row r="2413" spans="1:19">
      <c r="A2413" s="21">
        <v>2</v>
      </c>
      <c r="J2413" s="30" t="s">
        <v>162</v>
      </c>
      <c r="K2413" s="31" t="str">
        <f>TEXT(J2413,"YYYY")</f>
        <v>2016</v>
      </c>
      <c r="L2413" s="31">
        <v>2</v>
      </c>
      <c r="S2413" s="8" t="s">
        <v>65</v>
      </c>
    </row>
    <row r="2414" spans="1:19">
      <c r="A2414" s="21">
        <v>2</v>
      </c>
      <c r="J2414" s="30" t="s">
        <v>467</v>
      </c>
      <c r="K2414" s="31" t="str">
        <f>TEXT(J2414,"YYYY")</f>
        <v>2016</v>
      </c>
      <c r="L2414" s="31">
        <v>2</v>
      </c>
      <c r="S2414" s="8" t="s">
        <v>354</v>
      </c>
    </row>
    <row r="2415" spans="1:19">
      <c r="A2415" s="21">
        <v>1</v>
      </c>
      <c r="J2415" s="30" t="s">
        <v>3171</v>
      </c>
      <c r="K2415" s="31" t="str">
        <f>TEXT(J2415,"YYYY")</f>
        <v>2016</v>
      </c>
      <c r="L2415" s="31">
        <v>2</v>
      </c>
      <c r="S2415" s="8" t="s">
        <v>6359</v>
      </c>
    </row>
    <row r="2416" spans="1:19">
      <c r="A2416" s="21">
        <v>1</v>
      </c>
      <c r="J2416" s="30" t="s">
        <v>467</v>
      </c>
      <c r="K2416" s="31" t="str">
        <f>TEXT(J2416,"YYYY")</f>
        <v>2016</v>
      </c>
      <c r="L2416" s="31">
        <v>2</v>
      </c>
      <c r="S2416" s="8" t="s">
        <v>417</v>
      </c>
    </row>
    <row r="2417" spans="1:19">
      <c r="A2417" s="21">
        <v>1</v>
      </c>
      <c r="J2417" s="30" t="s">
        <v>250</v>
      </c>
      <c r="K2417" s="31" t="str">
        <f>TEXT(J2417,"YYYY")</f>
        <v>2016</v>
      </c>
      <c r="L2417" s="31">
        <v>2</v>
      </c>
      <c r="S2417" s="8" t="s">
        <v>83</v>
      </c>
    </row>
    <row r="2418" spans="1:19">
      <c r="A2418" s="21">
        <v>2</v>
      </c>
      <c r="J2418" s="30" t="s">
        <v>4701</v>
      </c>
      <c r="K2418" s="31" t="str">
        <f>TEXT(J2418,"YYYY")</f>
        <v>2016</v>
      </c>
      <c r="L2418" s="31">
        <v>2</v>
      </c>
      <c r="S2418" s="8" t="s">
        <v>65</v>
      </c>
    </row>
    <row r="2419" spans="1:19">
      <c r="A2419" s="21">
        <v>2</v>
      </c>
      <c r="J2419" s="30" t="s">
        <v>931</v>
      </c>
      <c r="K2419" s="31" t="str">
        <f>TEXT(J2419,"YYYY")</f>
        <v>2016</v>
      </c>
      <c r="L2419" s="31">
        <v>2</v>
      </c>
      <c r="S2419" s="8" t="s">
        <v>940</v>
      </c>
    </row>
    <row r="2420" spans="1:19">
      <c r="A2420" s="21">
        <v>1</v>
      </c>
      <c r="J2420" s="30" t="s">
        <v>4734</v>
      </c>
      <c r="K2420" s="31" t="str">
        <f>TEXT(J2420,"YYYY")</f>
        <v>2016</v>
      </c>
      <c r="L2420" s="31">
        <v>2</v>
      </c>
      <c r="S2420" s="8" t="s">
        <v>6425</v>
      </c>
    </row>
    <row r="2421" spans="1:19">
      <c r="A2421" s="21">
        <v>1</v>
      </c>
      <c r="J2421" s="30" t="s">
        <v>2237</v>
      </c>
      <c r="K2421" s="31" t="str">
        <f>TEXT(J2421,"YYYY")</f>
        <v>2016</v>
      </c>
      <c r="L2421" s="31">
        <v>2</v>
      </c>
      <c r="S2421" s="8" t="s">
        <v>526</v>
      </c>
    </row>
    <row r="2422" spans="1:19">
      <c r="A2422" s="21">
        <v>1</v>
      </c>
      <c r="J2422" s="30" t="s">
        <v>209</v>
      </c>
      <c r="K2422" s="31" t="str">
        <f>TEXT(J2422,"YYYY")</f>
        <v>2016</v>
      </c>
      <c r="L2422" s="31">
        <v>2</v>
      </c>
      <c r="S2422" s="8" t="s">
        <v>4290</v>
      </c>
    </row>
    <row r="2423" spans="1:19">
      <c r="A2423" s="21">
        <v>1</v>
      </c>
      <c r="J2423" s="30" t="s">
        <v>1534</v>
      </c>
      <c r="K2423" s="31" t="str">
        <f>TEXT(J2423,"YYYY")</f>
        <v>2016</v>
      </c>
      <c r="L2423" s="31">
        <v>2</v>
      </c>
      <c r="S2423" s="8" t="s">
        <v>4893</v>
      </c>
    </row>
    <row r="2424" spans="1:19">
      <c r="A2424" s="21">
        <v>2</v>
      </c>
      <c r="J2424" s="30" t="s">
        <v>1534</v>
      </c>
      <c r="K2424" s="31" t="str">
        <f>TEXT(J2424,"YYYY")</f>
        <v>2016</v>
      </c>
      <c r="L2424" s="31">
        <v>2</v>
      </c>
      <c r="S2424" s="8" t="s">
        <v>65</v>
      </c>
    </row>
    <row r="2425" spans="1:19">
      <c r="A2425" s="21">
        <v>2</v>
      </c>
      <c r="J2425" s="30" t="s">
        <v>250</v>
      </c>
      <c r="K2425" s="31" t="str">
        <f>TEXT(J2425,"YYYY")</f>
        <v>2016</v>
      </c>
      <c r="L2425" s="31">
        <v>2</v>
      </c>
      <c r="S2425" s="8" t="s">
        <v>1559</v>
      </c>
    </row>
    <row r="2426" spans="1:19">
      <c r="A2426" s="21">
        <v>1</v>
      </c>
      <c r="J2426" s="30" t="s">
        <v>4873</v>
      </c>
      <c r="K2426" s="31" t="str">
        <f>TEXT(J2426,"YYYY")</f>
        <v>2016</v>
      </c>
      <c r="L2426" s="31">
        <v>2</v>
      </c>
      <c r="S2426" s="8" t="s">
        <v>83</v>
      </c>
    </row>
    <row r="2427" spans="1:19">
      <c r="A2427" s="21">
        <v>1</v>
      </c>
      <c r="J2427" s="30" t="s">
        <v>162</v>
      </c>
      <c r="K2427" s="31" t="str">
        <f>TEXT(J2427,"YYYY")</f>
        <v>2016</v>
      </c>
      <c r="L2427" s="31">
        <v>2</v>
      </c>
      <c r="S2427" s="8" t="s">
        <v>226</v>
      </c>
    </row>
    <row r="2428" spans="1:19">
      <c r="A2428" s="21">
        <v>1</v>
      </c>
      <c r="J2428" s="30" t="s">
        <v>2237</v>
      </c>
      <c r="K2428" s="31" t="str">
        <f>TEXT(J2428,"YYYY")</f>
        <v>2016</v>
      </c>
      <c r="L2428" s="31">
        <v>2</v>
      </c>
    </row>
    <row r="2429" spans="1:19">
      <c r="A2429" s="21">
        <v>2</v>
      </c>
      <c r="J2429" s="30" t="s">
        <v>3171</v>
      </c>
      <c r="K2429" s="31" t="str">
        <f>TEXT(J2429,"YYYY")</f>
        <v>2016</v>
      </c>
      <c r="L2429" s="31">
        <v>2</v>
      </c>
      <c r="S2429" s="8" t="s">
        <v>65</v>
      </c>
    </row>
    <row r="2430" spans="1:19">
      <c r="A2430" s="21">
        <v>1</v>
      </c>
      <c r="J2430" s="30" t="s">
        <v>4659</v>
      </c>
      <c r="K2430" s="31" t="str">
        <f>TEXT(J2430,"YYYY")</f>
        <v>2016</v>
      </c>
      <c r="L2430" s="31">
        <v>2</v>
      </c>
      <c r="S2430" s="8" t="s">
        <v>65</v>
      </c>
    </row>
    <row r="2431" spans="1:19">
      <c r="A2431" s="21">
        <v>2</v>
      </c>
      <c r="J2431" s="30" t="s">
        <v>4461</v>
      </c>
      <c r="K2431" s="31" t="str">
        <f>TEXT(J2431,"YYYY")</f>
        <v>2016</v>
      </c>
      <c r="L2431" s="31">
        <v>2</v>
      </c>
      <c r="S2431" s="8" t="s">
        <v>65</v>
      </c>
    </row>
    <row r="2432" spans="1:19">
      <c r="A2432" s="21">
        <v>2</v>
      </c>
      <c r="J2432" s="30" t="s">
        <v>303</v>
      </c>
      <c r="K2432" s="31" t="str">
        <f>TEXT(J2432,"YYYY")</f>
        <v>2016</v>
      </c>
      <c r="L2432" s="31">
        <v>2</v>
      </c>
      <c r="S2432" s="8" t="s">
        <v>65</v>
      </c>
    </row>
    <row r="2433" spans="1:19">
      <c r="A2433" s="21">
        <v>2</v>
      </c>
      <c r="J2433" s="30" t="s">
        <v>5010</v>
      </c>
      <c r="K2433" s="31" t="str">
        <f>TEXT(J2433,"YYYY")</f>
        <v>2016</v>
      </c>
      <c r="L2433" s="31">
        <v>2</v>
      </c>
      <c r="S2433" s="8" t="s">
        <v>65</v>
      </c>
    </row>
    <row r="2434" spans="1:19">
      <c r="A2434" s="21">
        <v>2</v>
      </c>
      <c r="J2434" s="30" t="s">
        <v>5019</v>
      </c>
      <c r="K2434" s="31" t="str">
        <f>TEXT(J2434,"YYYY")</f>
        <v>2016</v>
      </c>
      <c r="L2434" s="31">
        <v>2</v>
      </c>
      <c r="S2434" s="8" t="s">
        <v>936</v>
      </c>
    </row>
    <row r="2435" spans="1:19">
      <c r="A2435" s="21">
        <v>2</v>
      </c>
      <c r="J2435" s="30" t="s">
        <v>467</v>
      </c>
      <c r="K2435" s="31" t="str">
        <f>TEXT(J2435,"YYYY")</f>
        <v>2016</v>
      </c>
      <c r="L2435" s="31">
        <v>2</v>
      </c>
      <c r="S2435" s="8" t="s">
        <v>65</v>
      </c>
    </row>
    <row r="2436" spans="1:19">
      <c r="A2436" s="21">
        <v>2</v>
      </c>
      <c r="J2436" s="30" t="s">
        <v>5122</v>
      </c>
      <c r="K2436" s="31" t="str">
        <f>TEXT(J2436,"YYYY")</f>
        <v>2016</v>
      </c>
      <c r="L2436" s="31">
        <v>2</v>
      </c>
      <c r="S2436" s="8" t="s">
        <v>92</v>
      </c>
    </row>
    <row r="2437" spans="1:19">
      <c r="A2437" s="21">
        <v>1</v>
      </c>
      <c r="J2437" s="30" t="s">
        <v>4123</v>
      </c>
      <c r="K2437" s="31" t="str">
        <f>TEXT(J2437,"YYYY")</f>
        <v>2016</v>
      </c>
      <c r="L2437" s="31">
        <v>2</v>
      </c>
      <c r="S2437" s="8" t="s">
        <v>940</v>
      </c>
    </row>
    <row r="2438" spans="1:19">
      <c r="A2438" s="21">
        <v>1</v>
      </c>
      <c r="J2438" s="30" t="s">
        <v>4734</v>
      </c>
      <c r="K2438" s="31" t="str">
        <f>TEXT(J2438,"YYYY")</f>
        <v>2016</v>
      </c>
      <c r="L2438" s="31">
        <v>2</v>
      </c>
      <c r="S2438" s="8" t="s">
        <v>4233</v>
      </c>
    </row>
    <row r="2439" spans="1:19">
      <c r="A2439" s="21">
        <v>1</v>
      </c>
      <c r="J2439" s="30" t="s">
        <v>1534</v>
      </c>
      <c r="K2439" s="31" t="str">
        <f>TEXT(J2439,"YYYY")</f>
        <v>2016</v>
      </c>
      <c r="L2439" s="31">
        <v>2</v>
      </c>
      <c r="S2439" s="8" t="s">
        <v>92</v>
      </c>
    </row>
    <row r="2440" spans="1:19">
      <c r="A2440" s="21">
        <v>1</v>
      </c>
      <c r="J2440" s="30" t="s">
        <v>1573</v>
      </c>
      <c r="K2440" s="31" t="str">
        <f>TEXT(J2440,"YYYY")</f>
        <v>2016</v>
      </c>
      <c r="L2440" s="31">
        <v>2</v>
      </c>
      <c r="S2440" s="8" t="s">
        <v>65</v>
      </c>
    </row>
    <row r="2441" spans="1:19">
      <c r="A2441" s="21">
        <v>2</v>
      </c>
      <c r="J2441" s="30" t="s">
        <v>1534</v>
      </c>
      <c r="K2441" s="31" t="str">
        <f>TEXT(J2441,"YYYY")</f>
        <v>2016</v>
      </c>
      <c r="L2441" s="31">
        <v>2</v>
      </c>
      <c r="S2441" s="8" t="s">
        <v>1051</v>
      </c>
    </row>
    <row r="2442" spans="1:19">
      <c r="A2442" s="21">
        <v>2</v>
      </c>
      <c r="J2442" s="30" t="s">
        <v>5450</v>
      </c>
      <c r="K2442" s="31" t="str">
        <f>TEXT(J2442,"YYYY")</f>
        <v>2016</v>
      </c>
      <c r="L2442" s="31">
        <v>2</v>
      </c>
      <c r="S2442" s="8" t="s">
        <v>65</v>
      </c>
    </row>
    <row r="2443" spans="1:19">
      <c r="A2443" s="21">
        <v>2</v>
      </c>
      <c r="J2443" s="30" t="s">
        <v>1534</v>
      </c>
      <c r="K2443" s="31" t="str">
        <f>TEXT(J2443,"YYYY")</f>
        <v>2016</v>
      </c>
      <c r="L2443" s="31">
        <v>2</v>
      </c>
      <c r="S2443" s="8" t="s">
        <v>114</v>
      </c>
    </row>
    <row r="2444" spans="1:19">
      <c r="A2444" s="21">
        <v>1</v>
      </c>
      <c r="J2444" s="30" t="s">
        <v>3171</v>
      </c>
      <c r="K2444" s="31" t="str">
        <f>TEXT(J2444,"YYYY")</f>
        <v>2016</v>
      </c>
      <c r="L2444" s="31">
        <v>2</v>
      </c>
      <c r="S2444" s="8" t="s">
        <v>65</v>
      </c>
    </row>
    <row r="2445" spans="1:19">
      <c r="A2445" s="21">
        <v>2</v>
      </c>
      <c r="J2445" s="30" t="s">
        <v>209</v>
      </c>
      <c r="K2445" s="31" t="str">
        <f>TEXT(J2445,"YYYY")</f>
        <v>2016</v>
      </c>
      <c r="L2445" s="31">
        <v>2</v>
      </c>
      <c r="S2445" s="8" t="s">
        <v>6675</v>
      </c>
    </row>
    <row r="2446" spans="1:19">
      <c r="A2446" s="21">
        <v>2</v>
      </c>
      <c r="J2446" s="30" t="s">
        <v>931</v>
      </c>
      <c r="K2446" s="31" t="str">
        <f>TEXT(J2446,"YYYY")</f>
        <v>2016</v>
      </c>
      <c r="L2446" s="31">
        <v>2</v>
      </c>
    </row>
    <row r="2447" spans="1:19">
      <c r="A2447" s="21">
        <v>1</v>
      </c>
      <c r="J2447" s="30" t="s">
        <v>3522</v>
      </c>
      <c r="K2447" s="31" t="str">
        <f>TEXT(J2447,"YYYY")</f>
        <v>2016</v>
      </c>
      <c r="L2447" s="31">
        <v>2</v>
      </c>
      <c r="S2447" s="8" t="s">
        <v>1559</v>
      </c>
    </row>
    <row r="2448" spans="1:19">
      <c r="A2448" s="21">
        <v>1</v>
      </c>
      <c r="J2448" s="30" t="s">
        <v>303</v>
      </c>
      <c r="K2448" s="31" t="str">
        <f>TEXT(J2448,"YYYY")</f>
        <v>2016</v>
      </c>
      <c r="L2448" s="31">
        <v>2</v>
      </c>
      <c r="S2448" s="8" t="s">
        <v>65</v>
      </c>
    </row>
    <row r="2449" spans="1:19">
      <c r="A2449" s="21">
        <v>2</v>
      </c>
      <c r="J2449" s="30" t="s">
        <v>250</v>
      </c>
      <c r="K2449" s="31" t="str">
        <f>TEXT(J2449,"YYYY")</f>
        <v>2016</v>
      </c>
      <c r="L2449" s="31">
        <v>2</v>
      </c>
      <c r="S2449" s="8" t="s">
        <v>417</v>
      </c>
    </row>
    <row r="2450" spans="1:19">
      <c r="A2450" s="21">
        <v>2</v>
      </c>
      <c r="J2450" s="30" t="s">
        <v>5832</v>
      </c>
      <c r="K2450" s="31" t="str">
        <f>TEXT(J2450,"YYYY")</f>
        <v>2016</v>
      </c>
      <c r="L2450" s="31">
        <v>2</v>
      </c>
      <c r="S2450" s="8" t="s">
        <v>92</v>
      </c>
    </row>
    <row r="2451" spans="1:19">
      <c r="A2451" s="21">
        <v>2</v>
      </c>
      <c r="J2451" s="30" t="s">
        <v>4102</v>
      </c>
      <c r="K2451" s="31" t="str">
        <f>TEXT(J2451,"YYYY")</f>
        <v>2016</v>
      </c>
      <c r="L2451" s="31">
        <v>2</v>
      </c>
      <c r="S2451" s="8" t="s">
        <v>65</v>
      </c>
    </row>
    <row r="2452" spans="1:19">
      <c r="A2452" s="21">
        <v>2</v>
      </c>
      <c r="J2452" s="30" t="s">
        <v>209</v>
      </c>
      <c r="K2452" s="31" t="str">
        <f>TEXT(J2452,"YYYY")</f>
        <v>2016</v>
      </c>
      <c r="L2452" s="31">
        <v>2</v>
      </c>
      <c r="S2452" s="8" t="s">
        <v>65</v>
      </c>
    </row>
    <row r="2453" spans="1:19">
      <c r="A2453" s="21">
        <v>2</v>
      </c>
      <c r="J2453" s="30" t="s">
        <v>1534</v>
      </c>
      <c r="K2453" s="31" t="str">
        <f>TEXT(J2453,"YYYY")</f>
        <v>2016</v>
      </c>
      <c r="L2453" s="31">
        <v>2</v>
      </c>
      <c r="S2453" s="8" t="s">
        <v>936</v>
      </c>
    </row>
    <row r="2454" spans="1:19">
      <c r="A2454" s="21">
        <v>2</v>
      </c>
      <c r="J2454" s="30" t="s">
        <v>1534</v>
      </c>
      <c r="K2454" s="31" t="str">
        <f>TEXT(J2454,"YYYY")</f>
        <v>2016</v>
      </c>
      <c r="L2454" s="31">
        <v>2</v>
      </c>
      <c r="S2454" s="8" t="s">
        <v>7386</v>
      </c>
    </row>
    <row r="2455" spans="1:19">
      <c r="A2455" s="21">
        <v>2</v>
      </c>
      <c r="J2455" s="30" t="s">
        <v>4134</v>
      </c>
      <c r="K2455" s="31" t="str">
        <f>TEXT(J2455,"YYYY")</f>
        <v>2016</v>
      </c>
      <c r="L2455" s="31">
        <v>2</v>
      </c>
      <c r="S2455" s="8" t="s">
        <v>65</v>
      </c>
    </row>
    <row r="2456" spans="1:19">
      <c r="A2456" s="21">
        <v>2</v>
      </c>
      <c r="J2456" s="30" t="s">
        <v>6092</v>
      </c>
      <c r="K2456" s="31" t="str">
        <f>TEXT(J2456,"YYYY")</f>
        <v>2016</v>
      </c>
      <c r="L2456" s="31">
        <v>2</v>
      </c>
      <c r="S2456" s="8" t="s">
        <v>7391</v>
      </c>
    </row>
    <row r="2457" spans="1:19">
      <c r="A2457" s="21">
        <v>2</v>
      </c>
      <c r="J2457" s="30" t="s">
        <v>1534</v>
      </c>
      <c r="K2457" s="31" t="str">
        <f>TEXT(J2457,"YYYY")</f>
        <v>2016</v>
      </c>
      <c r="L2457" s="31">
        <v>2</v>
      </c>
      <c r="S2457" s="8" t="s">
        <v>5352</v>
      </c>
    </row>
    <row r="2458" spans="1:19">
      <c r="A2458" s="21">
        <v>1</v>
      </c>
      <c r="J2458" s="30" t="s">
        <v>6186</v>
      </c>
      <c r="K2458" s="31" t="str">
        <f>TEXT(J2458,"YYYY")</f>
        <v>2016</v>
      </c>
      <c r="L2458" s="31">
        <v>2</v>
      </c>
      <c r="S2458" s="8" t="s">
        <v>7423</v>
      </c>
    </row>
    <row r="2459" spans="1:19">
      <c r="A2459" s="21">
        <v>2</v>
      </c>
      <c r="J2459" s="30" t="s">
        <v>1534</v>
      </c>
      <c r="K2459" s="31" t="str">
        <f>TEXT(J2459,"YYYY")</f>
        <v>2016</v>
      </c>
      <c r="L2459" s="31">
        <v>2</v>
      </c>
      <c r="S2459" s="8" t="s">
        <v>417</v>
      </c>
    </row>
    <row r="2460" spans="1:19">
      <c r="A2460" s="21">
        <v>2</v>
      </c>
      <c r="J2460" s="30" t="s">
        <v>4734</v>
      </c>
      <c r="K2460" s="31" t="str">
        <f>TEXT(J2460,"YYYY")</f>
        <v>2016</v>
      </c>
      <c r="L2460" s="31">
        <v>2</v>
      </c>
      <c r="S2460" s="8" t="s">
        <v>65</v>
      </c>
    </row>
    <row r="2461" spans="1:19">
      <c r="A2461" s="21">
        <v>2</v>
      </c>
      <c r="J2461" s="30" t="s">
        <v>6241</v>
      </c>
      <c r="K2461" s="31" t="str">
        <f>TEXT(J2461,"YYYY")</f>
        <v>2016</v>
      </c>
      <c r="L2461" s="31">
        <v>2</v>
      </c>
      <c r="S2461" s="8" t="s">
        <v>417</v>
      </c>
    </row>
    <row r="2462" spans="1:19">
      <c r="A2462" s="21">
        <v>1</v>
      </c>
      <c r="J2462" s="30" t="s">
        <v>6334</v>
      </c>
      <c r="K2462" s="31" t="str">
        <f>TEXT(J2462,"YYYY")</f>
        <v>2016</v>
      </c>
      <c r="L2462" s="31">
        <v>2</v>
      </c>
      <c r="S2462" s="8" t="s">
        <v>226</v>
      </c>
    </row>
    <row r="2463" spans="1:19">
      <c r="A2463" s="21">
        <v>1</v>
      </c>
      <c r="J2463" s="30" t="s">
        <v>1534</v>
      </c>
      <c r="K2463" s="31" t="str">
        <f>TEXT(J2463,"YYYY")</f>
        <v>2016</v>
      </c>
      <c r="L2463" s="31">
        <v>2</v>
      </c>
      <c r="S2463" s="8" t="s">
        <v>940</v>
      </c>
    </row>
    <row r="2464" spans="1:19">
      <c r="A2464" s="21">
        <v>2</v>
      </c>
      <c r="J2464" s="30" t="s">
        <v>467</v>
      </c>
      <c r="K2464" s="31" t="str">
        <f>TEXT(J2464,"YYYY")</f>
        <v>2016</v>
      </c>
      <c r="L2464" s="31">
        <v>2</v>
      </c>
    </row>
    <row r="2465" spans="1:19">
      <c r="A2465" s="21">
        <v>1</v>
      </c>
      <c r="J2465" s="30" t="s">
        <v>209</v>
      </c>
      <c r="K2465" s="31" t="str">
        <f>TEXT(J2465,"YYYY")</f>
        <v>2016</v>
      </c>
      <c r="L2465" s="31">
        <v>2</v>
      </c>
      <c r="S2465" s="8" t="s">
        <v>354</v>
      </c>
    </row>
    <row r="2466" spans="1:19">
      <c r="A2466" s="21">
        <v>1</v>
      </c>
      <c r="J2466" s="30" t="s">
        <v>3171</v>
      </c>
      <c r="K2466" s="31" t="str">
        <f>TEXT(J2466,"YYYY")</f>
        <v>2016</v>
      </c>
      <c r="L2466" s="31">
        <v>2</v>
      </c>
      <c r="S2466" s="8" t="s">
        <v>114</v>
      </c>
    </row>
    <row r="2467" spans="1:19">
      <c r="A2467" s="21">
        <v>1</v>
      </c>
      <c r="J2467" s="30" t="s">
        <v>1534</v>
      </c>
      <c r="K2467" s="31" t="str">
        <f>TEXT(J2467,"YYYY")</f>
        <v>2016</v>
      </c>
      <c r="L2467" s="31">
        <v>2</v>
      </c>
      <c r="S2467" s="8" t="s">
        <v>65</v>
      </c>
    </row>
    <row r="2468" spans="1:19">
      <c r="A2468" s="21">
        <v>1</v>
      </c>
      <c r="J2468" s="30" t="s">
        <v>6422</v>
      </c>
      <c r="K2468" s="31" t="str">
        <f>TEXT(J2468,"YYYY")</f>
        <v>2016</v>
      </c>
      <c r="L2468" s="31">
        <v>2</v>
      </c>
    </row>
    <row r="2469" spans="1:19">
      <c r="A2469" s="21">
        <v>1</v>
      </c>
      <c r="J2469" s="30" t="s">
        <v>1534</v>
      </c>
      <c r="K2469" s="31" t="str">
        <f>TEXT(J2469,"YYYY")</f>
        <v>2016</v>
      </c>
      <c r="L2469" s="31">
        <v>2</v>
      </c>
      <c r="S2469" s="8" t="s">
        <v>354</v>
      </c>
    </row>
    <row r="2470" spans="1:19">
      <c r="A2470" s="21">
        <v>2</v>
      </c>
      <c r="J2470" s="30" t="s">
        <v>303</v>
      </c>
      <c r="K2470" s="31" t="str">
        <f>TEXT(J2470,"YYYY")</f>
        <v>2016</v>
      </c>
      <c r="L2470" s="31">
        <v>2</v>
      </c>
      <c r="S2470" s="8" t="s">
        <v>936</v>
      </c>
    </row>
    <row r="2471" spans="1:19">
      <c r="A2471" s="21">
        <v>1</v>
      </c>
      <c r="J2471" s="30" t="s">
        <v>2237</v>
      </c>
      <c r="K2471" s="31" t="str">
        <f>TEXT(J2471,"YYYY")</f>
        <v>2016</v>
      </c>
      <c r="L2471" s="31">
        <v>2</v>
      </c>
      <c r="S2471" s="8" t="s">
        <v>65</v>
      </c>
    </row>
    <row r="2472" spans="1:19">
      <c r="A2472" s="21">
        <v>1</v>
      </c>
      <c r="J2472" s="30" t="s">
        <v>6509</v>
      </c>
      <c r="K2472" s="31" t="str">
        <f>TEXT(J2472,"YYYY")</f>
        <v>2016</v>
      </c>
      <c r="L2472" s="31">
        <v>2</v>
      </c>
      <c r="S2472" s="8" t="s">
        <v>377</v>
      </c>
    </row>
    <row r="2473" spans="1:19">
      <c r="A2473" s="21">
        <v>1</v>
      </c>
      <c r="J2473" s="30" t="s">
        <v>2268</v>
      </c>
      <c r="K2473" s="31" t="str">
        <f>TEXT(J2473,"YYYY")</f>
        <v>2016</v>
      </c>
      <c r="L2473" s="31">
        <v>2</v>
      </c>
      <c r="S2473" s="8" t="s">
        <v>7739</v>
      </c>
    </row>
    <row r="2474" spans="1:19">
      <c r="A2474" s="21">
        <v>1</v>
      </c>
      <c r="J2474" s="30" t="s">
        <v>412</v>
      </c>
      <c r="K2474" s="31" t="str">
        <f>TEXT(J2474,"YYYY")</f>
        <v>2016</v>
      </c>
      <c r="L2474" s="31">
        <v>2</v>
      </c>
      <c r="S2474" s="8" t="s">
        <v>4155</v>
      </c>
    </row>
    <row r="2475" spans="1:19">
      <c r="A2475" s="21">
        <v>1</v>
      </c>
      <c r="J2475" s="30" t="s">
        <v>1534</v>
      </c>
      <c r="K2475" s="31" t="str">
        <f>TEXT(J2475,"YYYY")</f>
        <v>2016</v>
      </c>
      <c r="L2475" s="31">
        <v>2</v>
      </c>
      <c r="S2475" s="8" t="s">
        <v>65</v>
      </c>
    </row>
    <row r="2476" spans="1:19">
      <c r="A2476" s="21">
        <v>2</v>
      </c>
      <c r="J2476" s="30" t="s">
        <v>250</v>
      </c>
      <c r="K2476" s="31" t="str">
        <f>TEXT(J2476,"YYYY")</f>
        <v>2016</v>
      </c>
      <c r="L2476" s="31">
        <v>2</v>
      </c>
      <c r="S2476" s="8" t="s">
        <v>65</v>
      </c>
    </row>
    <row r="2477" spans="1:19">
      <c r="A2477" s="21">
        <v>1</v>
      </c>
      <c r="J2477" s="30" t="s">
        <v>250</v>
      </c>
      <c r="K2477" s="31" t="str">
        <f>TEXT(J2477,"YYYY")</f>
        <v>2016</v>
      </c>
      <c r="L2477" s="31">
        <v>2</v>
      </c>
      <c r="S2477" s="8" t="s">
        <v>936</v>
      </c>
    </row>
    <row r="2478" spans="1:19">
      <c r="A2478" s="21">
        <v>2</v>
      </c>
      <c r="J2478" s="30" t="s">
        <v>4461</v>
      </c>
      <c r="K2478" s="31" t="str">
        <f>TEXT(J2478,"YYYY")</f>
        <v>2016</v>
      </c>
      <c r="L2478" s="31">
        <v>2</v>
      </c>
    </row>
    <row r="2479" spans="1:19">
      <c r="A2479" s="21">
        <v>1</v>
      </c>
      <c r="J2479" s="30" t="s">
        <v>162</v>
      </c>
      <c r="K2479" s="31" t="str">
        <f>TEXT(J2479,"YYYY")</f>
        <v>2016</v>
      </c>
      <c r="L2479" s="31">
        <v>2</v>
      </c>
      <c r="S2479" s="8" t="s">
        <v>5373</v>
      </c>
    </row>
    <row r="2480" spans="1:19">
      <c r="A2480" s="21">
        <v>2</v>
      </c>
      <c r="J2480" s="30" t="s">
        <v>6479</v>
      </c>
      <c r="K2480" s="31" t="str">
        <f>TEXT(J2480,"YYYY")</f>
        <v>2016</v>
      </c>
      <c r="L2480" s="31">
        <v>2</v>
      </c>
    </row>
    <row r="2481" spans="1:19">
      <c r="A2481" s="21">
        <v>2</v>
      </c>
      <c r="J2481" s="30" t="s">
        <v>6566</v>
      </c>
      <c r="K2481" s="31" t="str">
        <f>TEXT(J2481,"YYYY")</f>
        <v>2016</v>
      </c>
      <c r="L2481" s="31">
        <v>2</v>
      </c>
      <c r="S2481" s="8" t="s">
        <v>6633</v>
      </c>
    </row>
    <row r="2482" spans="1:19">
      <c r="A2482" s="21">
        <v>2</v>
      </c>
      <c r="J2482" s="30" t="s">
        <v>6640</v>
      </c>
      <c r="K2482" s="31" t="str">
        <f>TEXT(J2482,"YYYY")</f>
        <v>2016</v>
      </c>
      <c r="L2482" s="31">
        <v>2</v>
      </c>
      <c r="S2482" s="8" t="s">
        <v>65</v>
      </c>
    </row>
    <row r="2483" spans="1:19">
      <c r="A2483" s="21">
        <v>1</v>
      </c>
      <c r="J2483" s="30" t="s">
        <v>6658</v>
      </c>
      <c r="K2483" s="31" t="str">
        <f>TEXT(J2483,"YYYY")</f>
        <v>2016</v>
      </c>
      <c r="L2483" s="31">
        <v>2</v>
      </c>
      <c r="S2483" s="8" t="s">
        <v>2410</v>
      </c>
    </row>
    <row r="2484" spans="1:19">
      <c r="A2484" s="21">
        <v>1</v>
      </c>
      <c r="J2484" s="30" t="s">
        <v>1534</v>
      </c>
      <c r="K2484" s="31" t="str">
        <f>TEXT(J2484,"YYYY")</f>
        <v>2016</v>
      </c>
      <c r="L2484" s="31">
        <v>2</v>
      </c>
      <c r="S2484" s="8" t="s">
        <v>65</v>
      </c>
    </row>
    <row r="2485" spans="1:19">
      <c r="A2485" s="21">
        <v>2</v>
      </c>
      <c r="J2485" s="30" t="s">
        <v>162</v>
      </c>
      <c r="K2485" s="31" t="str">
        <f>TEXT(J2485,"YYYY")</f>
        <v>2016</v>
      </c>
      <c r="L2485" s="31">
        <v>2</v>
      </c>
      <c r="S2485" s="8" t="s">
        <v>114</v>
      </c>
    </row>
    <row r="2486" spans="1:19">
      <c r="A2486" s="21">
        <v>1</v>
      </c>
      <c r="J2486" s="30" t="s">
        <v>441</v>
      </c>
      <c r="K2486" s="31" t="str">
        <f>TEXT(J2486,"YYYY")</f>
        <v>2016</v>
      </c>
      <c r="L2486" s="31">
        <v>2</v>
      </c>
      <c r="S2486" s="8" t="s">
        <v>311</v>
      </c>
    </row>
    <row r="2487" spans="1:19">
      <c r="A2487" s="21">
        <v>2</v>
      </c>
      <c r="J2487" s="30" t="s">
        <v>4753</v>
      </c>
      <c r="K2487" s="31" t="str">
        <f>TEXT(J2487,"YYYY")</f>
        <v>2016</v>
      </c>
      <c r="L2487" s="31">
        <v>2</v>
      </c>
      <c r="S2487" s="8" t="s">
        <v>405</v>
      </c>
    </row>
    <row r="2488" spans="1:19">
      <c r="A2488" s="21">
        <v>2</v>
      </c>
      <c r="J2488" s="30" t="s">
        <v>4170</v>
      </c>
      <c r="K2488" s="31" t="str">
        <f>TEXT(J2488,"YYYY")</f>
        <v>2016</v>
      </c>
      <c r="L2488" s="31">
        <v>2</v>
      </c>
      <c r="S2488" s="8" t="s">
        <v>1051</v>
      </c>
    </row>
    <row r="2489" spans="1:19">
      <c r="A2489" s="21">
        <v>2</v>
      </c>
      <c r="J2489" s="30" t="s">
        <v>4753</v>
      </c>
      <c r="K2489" s="31" t="str">
        <f>TEXT(J2489,"YYYY")</f>
        <v>2016</v>
      </c>
      <c r="L2489" s="31">
        <v>2</v>
      </c>
      <c r="S2489" s="8" t="s">
        <v>2410</v>
      </c>
    </row>
    <row r="2490" spans="1:19">
      <c r="A2490" s="21">
        <v>2</v>
      </c>
      <c r="J2490" s="30" t="s">
        <v>1534</v>
      </c>
      <c r="K2490" s="31" t="str">
        <f>TEXT(J2490,"YYYY")</f>
        <v>2016</v>
      </c>
      <c r="L2490" s="31">
        <v>2</v>
      </c>
      <c r="S2490" s="8" t="s">
        <v>405</v>
      </c>
    </row>
    <row r="2491" spans="1:19">
      <c r="A2491" s="21">
        <v>2</v>
      </c>
      <c r="J2491" s="30" t="s">
        <v>250</v>
      </c>
      <c r="K2491" s="31" t="str">
        <f>TEXT(J2491,"YYYY")</f>
        <v>2016</v>
      </c>
      <c r="L2491" s="31">
        <v>2</v>
      </c>
      <c r="S2491" s="8" t="s">
        <v>65</v>
      </c>
    </row>
    <row r="2492" spans="1:19">
      <c r="A2492" s="21">
        <v>2</v>
      </c>
      <c r="J2492" s="30" t="s">
        <v>325</v>
      </c>
      <c r="K2492" s="31" t="str">
        <f>TEXT(J2492,"YYYY")</f>
        <v>2016</v>
      </c>
      <c r="L2492" s="31">
        <v>2</v>
      </c>
      <c r="S2492" s="8" t="s">
        <v>405</v>
      </c>
    </row>
    <row r="2493" spans="1:19">
      <c r="A2493" s="21">
        <v>2</v>
      </c>
      <c r="J2493" s="30" t="s">
        <v>5832</v>
      </c>
      <c r="K2493" s="31" t="str">
        <f>TEXT(J2493,"YYYY")</f>
        <v>2016</v>
      </c>
      <c r="L2493" s="31">
        <v>2</v>
      </c>
      <c r="S2493" s="8" t="s">
        <v>1051</v>
      </c>
    </row>
    <row r="2494" spans="1:19">
      <c r="A2494" s="21">
        <v>2</v>
      </c>
      <c r="J2494" s="30" t="s">
        <v>3171</v>
      </c>
      <c r="K2494" s="31" t="str">
        <f>TEXT(J2494,"YYYY")</f>
        <v>2016</v>
      </c>
      <c r="L2494" s="31">
        <v>2</v>
      </c>
      <c r="S2494" s="8" t="s">
        <v>936</v>
      </c>
    </row>
    <row r="2495" spans="1:19">
      <c r="A2495" s="21">
        <v>2</v>
      </c>
      <c r="J2495" s="30" t="s">
        <v>7454</v>
      </c>
      <c r="K2495" s="31" t="str">
        <f>TEXT(J2495,"YYYY")</f>
        <v>2016</v>
      </c>
      <c r="L2495" s="31">
        <v>2</v>
      </c>
    </row>
    <row r="2496" spans="1:19">
      <c r="A2496" s="21">
        <v>1</v>
      </c>
      <c r="J2496" s="30" t="s">
        <v>1534</v>
      </c>
      <c r="K2496" s="31" t="str">
        <f>TEXT(J2496,"YYYY")</f>
        <v>2016</v>
      </c>
      <c r="L2496" s="31">
        <v>2</v>
      </c>
      <c r="S2496" s="8" t="s">
        <v>354</v>
      </c>
    </row>
    <row r="2497" spans="1:19">
      <c r="A2497" s="21">
        <v>2</v>
      </c>
      <c r="J2497" s="30" t="s">
        <v>162</v>
      </c>
      <c r="K2497" s="31" t="str">
        <f>TEXT(J2497,"YYYY")</f>
        <v>2016</v>
      </c>
      <c r="L2497" s="31">
        <v>2</v>
      </c>
      <c r="S2497" s="8" t="s">
        <v>417</v>
      </c>
    </row>
    <row r="2498" spans="1:19">
      <c r="A2498" s="21">
        <v>2</v>
      </c>
      <c r="J2498" s="30" t="s">
        <v>3171</v>
      </c>
      <c r="K2498" s="31" t="str">
        <f>TEXT(J2498,"YYYY")</f>
        <v>2016</v>
      </c>
      <c r="L2498" s="31">
        <v>2</v>
      </c>
    </row>
    <row r="2499" spans="1:19">
      <c r="A2499" s="21">
        <v>2</v>
      </c>
      <c r="J2499" s="30" t="s">
        <v>983</v>
      </c>
      <c r="K2499" s="31" t="str">
        <f>TEXT(J2499,"YYYY")</f>
        <v>2016</v>
      </c>
      <c r="L2499" s="31">
        <v>2</v>
      </c>
      <c r="S2499" s="8" t="s">
        <v>526</v>
      </c>
    </row>
    <row r="2500" spans="1:19">
      <c r="A2500" s="21">
        <v>1</v>
      </c>
      <c r="J2500" s="30" t="s">
        <v>1534</v>
      </c>
      <c r="K2500" s="31" t="str">
        <f>TEXT(J2500,"YYYY")</f>
        <v>2016</v>
      </c>
      <c r="L2500" s="31">
        <v>2</v>
      </c>
      <c r="S2500" s="8" t="s">
        <v>11682</v>
      </c>
    </row>
    <row r="2501" spans="1:19">
      <c r="A2501" s="21">
        <v>1</v>
      </c>
      <c r="J2501" s="30" t="s">
        <v>162</v>
      </c>
      <c r="K2501" s="31" t="str">
        <f>TEXT(J2501,"YYYY")</f>
        <v>2016</v>
      </c>
      <c r="L2501" s="31">
        <v>2</v>
      </c>
    </row>
    <row r="2502" spans="1:19">
      <c r="A2502" s="21">
        <v>1</v>
      </c>
      <c r="J2502" s="30" t="s">
        <v>381</v>
      </c>
      <c r="K2502" s="31" t="str">
        <f>TEXT(J2502,"YYYY")</f>
        <v>2016</v>
      </c>
      <c r="L2502" s="31">
        <v>2</v>
      </c>
      <c r="S2502" s="8" t="s">
        <v>557</v>
      </c>
    </row>
    <row r="2503" spans="1:19">
      <c r="A2503" s="21">
        <v>2</v>
      </c>
      <c r="J2503" s="30" t="s">
        <v>1534</v>
      </c>
      <c r="K2503" s="31" t="str">
        <f>TEXT(J2503,"YYYY")</f>
        <v>2016</v>
      </c>
      <c r="L2503" s="31">
        <v>2</v>
      </c>
    </row>
    <row r="2504" spans="1:19">
      <c r="A2504" s="21">
        <v>1</v>
      </c>
      <c r="J2504" s="30" t="s">
        <v>7794</v>
      </c>
      <c r="K2504" s="31" t="str">
        <f>TEXT(J2504,"YYYY")</f>
        <v>2016</v>
      </c>
      <c r="L2504" s="31">
        <v>2</v>
      </c>
      <c r="S2504" s="8" t="s">
        <v>354</v>
      </c>
    </row>
    <row r="2505" spans="1:19">
      <c r="A2505" s="21">
        <v>1</v>
      </c>
      <c r="J2505" s="30" t="s">
        <v>4753</v>
      </c>
      <c r="K2505" s="31" t="str">
        <f>TEXT(J2505,"YYYY")</f>
        <v>2016</v>
      </c>
      <c r="L2505" s="31">
        <v>2</v>
      </c>
      <c r="S2505" s="8" t="s">
        <v>3345</v>
      </c>
    </row>
    <row r="2506" spans="1:19">
      <c r="A2506" s="21">
        <v>1</v>
      </c>
      <c r="J2506" s="30" t="s">
        <v>1534</v>
      </c>
      <c r="K2506" s="31" t="str">
        <f>TEXT(J2506,"YYYY")</f>
        <v>2016</v>
      </c>
      <c r="L2506" s="31">
        <v>2</v>
      </c>
      <c r="S2506" s="8" t="s">
        <v>2015</v>
      </c>
    </row>
    <row r="2507" spans="1:19">
      <c r="A2507" s="21">
        <v>2</v>
      </c>
      <c r="J2507" s="30" t="s">
        <v>5204</v>
      </c>
      <c r="K2507" s="31" t="str">
        <f>TEXT(J2507,"YYYY")</f>
        <v>2016</v>
      </c>
      <c r="L2507" s="31">
        <v>2</v>
      </c>
      <c r="S2507" s="8" t="s">
        <v>526</v>
      </c>
    </row>
    <row r="2508" spans="1:19">
      <c r="A2508" s="21">
        <v>1</v>
      </c>
      <c r="J2508" s="30" t="s">
        <v>162</v>
      </c>
      <c r="K2508" s="31" t="str">
        <f>TEXT(J2508,"YYYY")</f>
        <v>2016</v>
      </c>
      <c r="L2508" s="31">
        <v>2</v>
      </c>
      <c r="S2508" s="8" t="s">
        <v>405</v>
      </c>
    </row>
    <row r="2509" spans="1:19">
      <c r="A2509" s="21">
        <v>1</v>
      </c>
      <c r="J2509" s="30" t="s">
        <v>250</v>
      </c>
      <c r="K2509" s="31" t="str">
        <f>TEXT(J2509,"YYYY")</f>
        <v>2016</v>
      </c>
      <c r="L2509" s="31">
        <v>2</v>
      </c>
      <c r="S2509" s="8" t="s">
        <v>65</v>
      </c>
    </row>
    <row r="2510" spans="1:19">
      <c r="A2510" s="21">
        <v>1</v>
      </c>
      <c r="J2510" s="30" t="s">
        <v>1534</v>
      </c>
      <c r="K2510" s="31" t="str">
        <f>TEXT(J2510,"YYYY")</f>
        <v>2016</v>
      </c>
      <c r="L2510" s="31">
        <v>2</v>
      </c>
      <c r="S2510" s="8" t="s">
        <v>105</v>
      </c>
    </row>
    <row r="2511" spans="1:19">
      <c r="A2511" s="21">
        <v>1</v>
      </c>
      <c r="J2511" s="30" t="s">
        <v>1534</v>
      </c>
      <c r="K2511" s="31" t="str">
        <f>TEXT(J2511,"YYYY")</f>
        <v>2016</v>
      </c>
      <c r="L2511" s="31">
        <v>2</v>
      </c>
      <c r="S2511" s="8" t="s">
        <v>65</v>
      </c>
    </row>
    <row r="2512" spans="1:19">
      <c r="A2512" s="21">
        <v>1</v>
      </c>
      <c r="J2512" s="30" t="s">
        <v>9126</v>
      </c>
      <c r="K2512" s="31" t="str">
        <f>TEXT(J2512,"YYYY")</f>
        <v>2016</v>
      </c>
      <c r="L2512" s="31">
        <v>2</v>
      </c>
      <c r="S2512" s="8" t="s">
        <v>1051</v>
      </c>
    </row>
    <row r="2513" spans="1:19">
      <c r="A2513" s="21">
        <v>2</v>
      </c>
      <c r="J2513" s="30" t="s">
        <v>9366</v>
      </c>
      <c r="K2513" s="31" t="str">
        <f>TEXT(J2513,"YYYY")</f>
        <v>2016</v>
      </c>
      <c r="L2513" s="31">
        <v>2</v>
      </c>
    </row>
    <row r="2514" spans="1:19">
      <c r="A2514" s="21">
        <v>2</v>
      </c>
      <c r="J2514" s="30" t="s">
        <v>11617</v>
      </c>
      <c r="K2514" s="31" t="str">
        <f>TEXT(J2514,"YYYY")</f>
        <v>2016</v>
      </c>
      <c r="L2514" s="31">
        <v>2</v>
      </c>
      <c r="S2514" s="8" t="s">
        <v>526</v>
      </c>
    </row>
    <row r="2515" spans="1:19">
      <c r="A2515" s="21">
        <v>2</v>
      </c>
      <c r="J2515" s="30" t="s">
        <v>1534</v>
      </c>
      <c r="K2515" s="31" t="str">
        <f>TEXT(J2515,"YYYY")</f>
        <v>2016</v>
      </c>
      <c r="L2515" s="31">
        <v>2</v>
      </c>
      <c r="S2515" s="8" t="s">
        <v>65</v>
      </c>
    </row>
    <row r="2516" spans="1:19">
      <c r="A2516" s="21">
        <v>1</v>
      </c>
      <c r="J2516" s="30" t="s">
        <v>6355</v>
      </c>
      <c r="K2516" s="31" t="str">
        <f>TEXT(J2516,"YYYY")</f>
        <v>2016</v>
      </c>
      <c r="L2516" s="31">
        <v>2</v>
      </c>
      <c r="S2516" s="8" t="s">
        <v>557</v>
      </c>
    </row>
    <row r="2517" spans="1:19">
      <c r="A2517" s="21">
        <v>2</v>
      </c>
      <c r="J2517" s="30" t="s">
        <v>11726</v>
      </c>
      <c r="K2517" s="31" t="str">
        <f>TEXT(J2517,"YYYY")</f>
        <v>2016</v>
      </c>
      <c r="L2517" s="31">
        <v>2</v>
      </c>
      <c r="S2517" s="8" t="s">
        <v>83</v>
      </c>
    </row>
    <row r="2518" spans="1:19">
      <c r="A2518" s="21">
        <v>2</v>
      </c>
      <c r="J2518" s="30" t="s">
        <v>11728</v>
      </c>
      <c r="K2518" s="31" t="str">
        <f>TEXT(J2518,"YYYY")</f>
        <v>2016</v>
      </c>
      <c r="L2518" s="31">
        <v>2</v>
      </c>
      <c r="S2518" s="8" t="s">
        <v>65</v>
      </c>
    </row>
    <row r="2519" spans="1:19">
      <c r="A2519" s="21">
        <v>2</v>
      </c>
      <c r="J2519" s="30" t="s">
        <v>3952</v>
      </c>
      <c r="K2519" s="31" t="str">
        <f>TEXT(J2519,"YYYY")</f>
        <v>2016</v>
      </c>
      <c r="L2519" s="31">
        <v>2</v>
      </c>
      <c r="S2519" s="8" t="s">
        <v>1559</v>
      </c>
    </row>
    <row r="2520" spans="1:19">
      <c r="A2520" s="21">
        <v>1</v>
      </c>
      <c r="J2520" s="30" t="s">
        <v>11762</v>
      </c>
      <c r="K2520" s="31" t="str">
        <f>TEXT(J2520,"YYYY")</f>
        <v>2016</v>
      </c>
      <c r="L2520" s="31">
        <v>2</v>
      </c>
      <c r="S2520" s="8" t="s">
        <v>114</v>
      </c>
    </row>
    <row r="2521" spans="1:19">
      <c r="A2521" s="21">
        <v>1</v>
      </c>
      <c r="J2521" s="30" t="s">
        <v>12081</v>
      </c>
      <c r="K2521" s="31" t="str">
        <f>TEXT(J2521,"YYYY")</f>
        <v>2016</v>
      </c>
      <c r="L2521" s="31">
        <v>2</v>
      </c>
      <c r="S2521" s="8" t="s">
        <v>65</v>
      </c>
    </row>
    <row r="2522" spans="1:19">
      <c r="A2522" s="21">
        <v>1</v>
      </c>
      <c r="J2522" s="30" t="s">
        <v>3171</v>
      </c>
      <c r="K2522" s="31" t="str">
        <f>TEXT(J2522,"YYYY")</f>
        <v>2016</v>
      </c>
      <c r="L2522" s="31">
        <v>2</v>
      </c>
      <c r="S2522" s="8" t="s">
        <v>105</v>
      </c>
    </row>
    <row r="2523" spans="1:19">
      <c r="A2523" s="21">
        <v>1</v>
      </c>
      <c r="J2523" s="30" t="s">
        <v>1534</v>
      </c>
      <c r="K2523" s="31" t="str">
        <f>TEXT(J2523,"YYYY")</f>
        <v>2016</v>
      </c>
      <c r="L2523" s="31">
        <v>2</v>
      </c>
      <c r="S2523" s="8" t="s">
        <v>65</v>
      </c>
    </row>
    <row r="2524" spans="1:19">
      <c r="A2524" s="21">
        <v>1</v>
      </c>
      <c r="J2524" s="30" t="s">
        <v>6479</v>
      </c>
      <c r="K2524" s="31" t="str">
        <f>TEXT(J2524,"YYYY")</f>
        <v>2016</v>
      </c>
      <c r="L2524" s="31">
        <v>2</v>
      </c>
    </row>
    <row r="2525" spans="1:19">
      <c r="A2525" s="21">
        <v>1</v>
      </c>
      <c r="J2525" s="30" t="s">
        <v>3171</v>
      </c>
      <c r="K2525" s="31" t="str">
        <f>TEXT(J2525,"YYYY")</f>
        <v>2016</v>
      </c>
      <c r="L2525" s="31">
        <v>2</v>
      </c>
      <c r="S2525" s="8" t="s">
        <v>105</v>
      </c>
    </row>
    <row r="2526" spans="1:19">
      <c r="A2526" s="21">
        <v>1</v>
      </c>
      <c r="J2526" s="30" t="s">
        <v>162</v>
      </c>
      <c r="K2526" s="31" t="str">
        <f>TEXT(J2526,"YYYY")</f>
        <v>2016</v>
      </c>
      <c r="L2526" s="31">
        <v>2</v>
      </c>
      <c r="S2526" s="8" t="s">
        <v>235</v>
      </c>
    </row>
    <row r="2527" spans="1:19">
      <c r="A2527" s="21">
        <v>2</v>
      </c>
      <c r="J2527" s="30" t="s">
        <v>3522</v>
      </c>
      <c r="K2527" s="31" t="str">
        <f>TEXT(J2527,"YYYY")</f>
        <v>2016</v>
      </c>
      <c r="L2527" s="31">
        <v>2</v>
      </c>
      <c r="S2527" s="8" t="s">
        <v>235</v>
      </c>
    </row>
    <row r="2528" spans="1:19">
      <c r="A2528" s="21">
        <v>2</v>
      </c>
      <c r="J2528" s="30" t="s">
        <v>12465</v>
      </c>
      <c r="K2528" s="31" t="str">
        <f>TEXT(J2528,"YYYY")</f>
        <v>2016</v>
      </c>
      <c r="L2528" s="31">
        <v>2</v>
      </c>
      <c r="S2528" s="8" t="s">
        <v>65</v>
      </c>
    </row>
    <row r="2529" spans="1:19">
      <c r="A2529" s="21">
        <v>1</v>
      </c>
      <c r="J2529" s="32">
        <v>42370</v>
      </c>
      <c r="K2529" s="31" t="str">
        <f>TEXT(J2529,"YYYY")</f>
        <v>2016</v>
      </c>
      <c r="L2529" s="31">
        <v>2</v>
      </c>
      <c r="S2529" s="8" t="s">
        <v>3598</v>
      </c>
    </row>
    <row r="2530" spans="1:19">
      <c r="A2530" s="21">
        <v>2</v>
      </c>
      <c r="J2530" s="30" t="s">
        <v>1534</v>
      </c>
      <c r="K2530" s="31" t="str">
        <f>TEXT(J2530,"YYYY")</f>
        <v>2016</v>
      </c>
      <c r="L2530" s="31">
        <v>2</v>
      </c>
      <c r="S2530" s="8" t="s">
        <v>114</v>
      </c>
    </row>
    <row r="2531" spans="1:19">
      <c r="A2531" s="21">
        <v>2</v>
      </c>
      <c r="J2531" s="30" t="s">
        <v>1534</v>
      </c>
      <c r="K2531" s="31" t="str">
        <f>TEXT(J2531,"YYYY")</f>
        <v>2016</v>
      </c>
      <c r="L2531" s="31">
        <v>2</v>
      </c>
    </row>
    <row r="2532" spans="1:19">
      <c r="A2532" s="21">
        <v>2</v>
      </c>
      <c r="J2532" s="30" t="s">
        <v>162</v>
      </c>
      <c r="K2532" s="31" t="str">
        <f>TEXT(J2532,"YYYY")</f>
        <v>2016</v>
      </c>
      <c r="L2532" s="31">
        <v>2</v>
      </c>
    </row>
    <row r="2533" spans="1:19">
      <c r="A2533" s="21">
        <v>1</v>
      </c>
      <c r="J2533" s="30" t="s">
        <v>2962</v>
      </c>
      <c r="K2533" s="31" t="str">
        <f>TEXT(J2533,"YYYY")</f>
        <v>2016</v>
      </c>
      <c r="L2533" s="31">
        <v>2</v>
      </c>
      <c r="S2533" s="8" t="s">
        <v>5195</v>
      </c>
    </row>
    <row r="2534" spans="1:19">
      <c r="A2534" s="21">
        <v>1</v>
      </c>
      <c r="J2534" s="30" t="s">
        <v>162</v>
      </c>
      <c r="K2534" s="31" t="str">
        <f>TEXT(J2534,"YYYY")</f>
        <v>2016</v>
      </c>
      <c r="L2534" s="31">
        <v>2</v>
      </c>
      <c r="S2534" s="8" t="s">
        <v>235</v>
      </c>
    </row>
    <row r="2535" spans="1:19">
      <c r="A2535" s="21">
        <v>2</v>
      </c>
      <c r="J2535" s="30" t="s">
        <v>303</v>
      </c>
      <c r="K2535" s="31" t="str">
        <f>TEXT(J2535,"YYYY")</f>
        <v>2016</v>
      </c>
      <c r="L2535" s="31">
        <v>2</v>
      </c>
      <c r="S2535" s="8" t="s">
        <v>65</v>
      </c>
    </row>
    <row r="2536" spans="1:19">
      <c r="A2536" s="21">
        <v>2</v>
      </c>
      <c r="J2536" s="30" t="s">
        <v>4170</v>
      </c>
      <c r="K2536" s="31" t="str">
        <f>TEXT(J2536,"YYYY")</f>
        <v>2016</v>
      </c>
      <c r="L2536" s="31">
        <v>2</v>
      </c>
      <c r="S2536" s="8" t="s">
        <v>65</v>
      </c>
    </row>
    <row r="2537" spans="1:19">
      <c r="A2537" s="21">
        <v>1</v>
      </c>
      <c r="J2537" s="30" t="s">
        <v>1534</v>
      </c>
      <c r="K2537" s="31" t="str">
        <f>TEXT(J2537,"YYYY")</f>
        <v>2016</v>
      </c>
      <c r="L2537" s="31">
        <v>2</v>
      </c>
      <c r="S2537" s="8" t="s">
        <v>405</v>
      </c>
    </row>
    <row r="2538" spans="1:19">
      <c r="A2538" s="21">
        <v>2</v>
      </c>
      <c r="J2538" s="30" t="s">
        <v>162</v>
      </c>
      <c r="K2538" s="31" t="str">
        <f>TEXT(J2538,"YYYY")</f>
        <v>2016</v>
      </c>
      <c r="L2538" s="31">
        <v>2</v>
      </c>
      <c r="S2538" s="8" t="s">
        <v>417</v>
      </c>
    </row>
    <row r="2539" spans="1:19">
      <c r="A2539" s="21">
        <v>1</v>
      </c>
      <c r="J2539" s="30" t="s">
        <v>6705</v>
      </c>
      <c r="K2539" s="31" t="str">
        <f>TEXT(J2539,"YYYY")</f>
        <v>2016</v>
      </c>
      <c r="L2539" s="31">
        <v>2</v>
      </c>
      <c r="S2539" s="8" t="s">
        <v>105</v>
      </c>
    </row>
    <row r="2540" spans="1:19">
      <c r="A2540" s="21">
        <v>1</v>
      </c>
      <c r="J2540" s="30" t="s">
        <v>1238</v>
      </c>
      <c r="K2540" s="31" t="str">
        <f>TEXT(J2540,"YYYY")</f>
        <v>2016年10月</v>
      </c>
      <c r="L2540" s="31">
        <v>2</v>
      </c>
      <c r="S2540" s="8" t="s">
        <v>940</v>
      </c>
    </row>
    <row r="2541" spans="1:19">
      <c r="A2541" s="21">
        <v>1</v>
      </c>
      <c r="I2541">
        <f>COUNTA(K2541:K2948)</f>
        <v>408</v>
      </c>
      <c r="J2541" s="8" t="s">
        <v>990</v>
      </c>
      <c r="K2541" s="23" t="str">
        <f>TEXT(J2541,"YYYY")</f>
        <v>2017</v>
      </c>
      <c r="L2541" s="23">
        <v>1</v>
      </c>
      <c r="S2541" s="8" t="s">
        <v>1237</v>
      </c>
    </row>
    <row r="2542" spans="1:19">
      <c r="A2542" s="21">
        <v>1</v>
      </c>
      <c r="I2542">
        <f>COUNTA(L2541:L2730)</f>
        <v>190</v>
      </c>
      <c r="J2542" s="8" t="s">
        <v>1662</v>
      </c>
      <c r="K2542" s="23" t="str">
        <f>TEXT(J2542,"YYYY")</f>
        <v>2017</v>
      </c>
      <c r="L2542" s="23">
        <v>1</v>
      </c>
      <c r="S2542" s="8" t="s">
        <v>92</v>
      </c>
    </row>
    <row r="2543" spans="1:19">
      <c r="A2543" s="21">
        <v>1</v>
      </c>
      <c r="I2543">
        <f>408-190</f>
        <v>218</v>
      </c>
      <c r="J2543" s="8" t="s">
        <v>873</v>
      </c>
      <c r="K2543" s="23" t="str">
        <f>TEXT(J2543,"YYYY")</f>
        <v>2017</v>
      </c>
      <c r="L2543" s="23">
        <v>1</v>
      </c>
      <c r="S2543" s="8" t="s">
        <v>65</v>
      </c>
    </row>
    <row r="2544" spans="1:19">
      <c r="A2544" s="21">
        <v>1</v>
      </c>
      <c r="J2544" s="8" t="s">
        <v>496</v>
      </c>
      <c r="K2544" s="23" t="str">
        <f>TEXT(J2544,"YYYY")</f>
        <v>2017</v>
      </c>
      <c r="L2544" s="23">
        <v>1</v>
      </c>
      <c r="S2544" s="8" t="s">
        <v>65</v>
      </c>
    </row>
    <row r="2545" spans="1:19">
      <c r="A2545" s="21">
        <v>2</v>
      </c>
      <c r="J2545" s="8" t="s">
        <v>258</v>
      </c>
      <c r="K2545" s="23" t="str">
        <f>TEXT(J2545,"YYYY")</f>
        <v>2017</v>
      </c>
      <c r="L2545" s="23">
        <v>1</v>
      </c>
      <c r="S2545" s="8" t="s">
        <v>65</v>
      </c>
    </row>
    <row r="2546" spans="1:19">
      <c r="A2546" s="21">
        <v>2</v>
      </c>
      <c r="J2546" s="8" t="s">
        <v>1598</v>
      </c>
      <c r="K2546" s="23" t="str">
        <f>TEXT(J2546,"YYYY")</f>
        <v>2017</v>
      </c>
      <c r="L2546" s="23">
        <v>1</v>
      </c>
      <c r="S2546" s="8" t="s">
        <v>405</v>
      </c>
    </row>
    <row r="2547" spans="1:19">
      <c r="A2547" s="21">
        <v>1</v>
      </c>
      <c r="J2547" s="8" t="s">
        <v>227</v>
      </c>
      <c r="K2547" s="23" t="str">
        <f>TEXT(J2547,"YYYY")</f>
        <v>2017</v>
      </c>
      <c r="L2547" s="23">
        <v>1</v>
      </c>
      <c r="S2547" s="8" t="s">
        <v>65</v>
      </c>
    </row>
    <row r="2548" spans="1:19">
      <c r="A2548" s="21">
        <v>2</v>
      </c>
      <c r="J2548" s="8" t="s">
        <v>84</v>
      </c>
      <c r="K2548" s="23" t="str">
        <f>TEXT(J2548,"YYYY")</f>
        <v>2017</v>
      </c>
      <c r="L2548" s="23">
        <v>1</v>
      </c>
      <c r="S2548" s="8" t="s">
        <v>114</v>
      </c>
    </row>
    <row r="2549" spans="1:19">
      <c r="A2549" s="21">
        <v>1</v>
      </c>
      <c r="J2549" s="8" t="s">
        <v>3254</v>
      </c>
      <c r="K2549" s="23" t="str">
        <f>TEXT(J2549,"YYYY")</f>
        <v>2017</v>
      </c>
      <c r="L2549" s="23">
        <v>1</v>
      </c>
      <c r="S2549" s="8" t="s">
        <v>114</v>
      </c>
    </row>
    <row r="2550" spans="1:19">
      <c r="A2550" s="21">
        <v>1</v>
      </c>
      <c r="J2550" s="8" t="s">
        <v>243</v>
      </c>
      <c r="K2550" s="23" t="str">
        <f>TEXT(J2550,"YYYY")</f>
        <v>2017</v>
      </c>
      <c r="L2550" s="23">
        <v>1</v>
      </c>
      <c r="S2550" s="8" t="s">
        <v>936</v>
      </c>
    </row>
    <row r="2551" spans="1:19">
      <c r="A2551" s="21">
        <v>2</v>
      </c>
      <c r="J2551" s="8" t="s">
        <v>3306</v>
      </c>
      <c r="K2551" s="23" t="str">
        <f>TEXT(J2551,"YYYY")</f>
        <v>2017</v>
      </c>
      <c r="L2551" s="23">
        <v>1</v>
      </c>
      <c r="S2551" s="8" t="s">
        <v>114</v>
      </c>
    </row>
    <row r="2552" spans="1:19">
      <c r="A2552" s="21">
        <v>1</v>
      </c>
      <c r="J2552" s="8" t="s">
        <v>227</v>
      </c>
      <c r="K2552" s="23" t="str">
        <f>TEXT(J2552,"YYYY")</f>
        <v>2017</v>
      </c>
      <c r="L2552" s="23">
        <v>1</v>
      </c>
      <c r="S2552" s="8" t="s">
        <v>114</v>
      </c>
    </row>
    <row r="2553" spans="1:19">
      <c r="A2553" s="21">
        <v>2</v>
      </c>
      <c r="J2553" s="8" t="s">
        <v>2111</v>
      </c>
      <c r="K2553" s="23" t="str">
        <f>TEXT(J2553,"YYYY")</f>
        <v>2017</v>
      </c>
      <c r="L2553" s="23">
        <v>1</v>
      </c>
      <c r="S2553" s="8" t="s">
        <v>105</v>
      </c>
    </row>
    <row r="2554" spans="1:19">
      <c r="A2554" s="21">
        <v>2</v>
      </c>
      <c r="J2554" s="8" t="s">
        <v>274</v>
      </c>
      <c r="K2554" s="23" t="str">
        <f>TEXT(J2554,"YYYY")</f>
        <v>2017</v>
      </c>
      <c r="L2554" s="23">
        <v>1</v>
      </c>
      <c r="S2554" s="8" t="s">
        <v>65</v>
      </c>
    </row>
    <row r="2555" spans="1:19">
      <c r="A2555" s="21">
        <v>1</v>
      </c>
      <c r="J2555" s="8" t="s">
        <v>227</v>
      </c>
      <c r="K2555" s="23" t="str">
        <f>TEXT(J2555,"YYYY")</f>
        <v>2017</v>
      </c>
      <c r="L2555" s="23">
        <v>1</v>
      </c>
      <c r="S2555" s="8" t="s">
        <v>940</v>
      </c>
    </row>
    <row r="2556" spans="1:19">
      <c r="A2556" s="21">
        <v>2</v>
      </c>
      <c r="J2556" s="8" t="s">
        <v>4907</v>
      </c>
      <c r="K2556" s="23" t="str">
        <f>TEXT(J2556,"YYYY")</f>
        <v>2017</v>
      </c>
      <c r="L2556" s="23">
        <v>1</v>
      </c>
      <c r="S2556" s="8" t="s">
        <v>65</v>
      </c>
    </row>
    <row r="2557" spans="1:19">
      <c r="A2557" s="21">
        <v>1</v>
      </c>
      <c r="J2557" s="8" t="s">
        <v>4946</v>
      </c>
      <c r="K2557" s="23" t="str">
        <f>TEXT(J2557,"YYYY")</f>
        <v>2017</v>
      </c>
      <c r="L2557" s="23">
        <v>1</v>
      </c>
      <c r="S2557" s="8" t="s">
        <v>65</v>
      </c>
    </row>
    <row r="2558" spans="1:19">
      <c r="A2558" s="21">
        <v>1</v>
      </c>
      <c r="J2558" s="8" t="s">
        <v>587</v>
      </c>
      <c r="K2558" s="23" t="str">
        <f>TEXT(J2558,"YYYY")</f>
        <v>2017</v>
      </c>
      <c r="L2558" s="23">
        <v>1</v>
      </c>
    </row>
    <row r="2559" spans="1:19">
      <c r="A2559" s="21">
        <v>2</v>
      </c>
      <c r="J2559" s="8" t="s">
        <v>5084</v>
      </c>
      <c r="K2559" s="23" t="str">
        <f>TEXT(J2559,"YYYY")</f>
        <v>2017</v>
      </c>
      <c r="L2559" s="23">
        <v>1</v>
      </c>
      <c r="S2559" s="8" t="s">
        <v>2860</v>
      </c>
    </row>
    <row r="2560" spans="1:19">
      <c r="A2560" s="21">
        <v>2</v>
      </c>
      <c r="J2560" s="8" t="s">
        <v>688</v>
      </c>
      <c r="K2560" s="23" t="str">
        <f>TEXT(J2560,"YYYY")</f>
        <v>2017</v>
      </c>
      <c r="L2560" s="23">
        <v>1</v>
      </c>
      <c r="S2560" s="8" t="s">
        <v>65</v>
      </c>
    </row>
    <row r="2561" spans="1:19">
      <c r="A2561" s="21">
        <v>2</v>
      </c>
      <c r="J2561" s="8" t="s">
        <v>990</v>
      </c>
      <c r="K2561" s="23" t="str">
        <f>TEXT(J2561,"YYYY")</f>
        <v>2017</v>
      </c>
      <c r="L2561" s="23">
        <v>1</v>
      </c>
      <c r="S2561" s="8" t="s">
        <v>354</v>
      </c>
    </row>
    <row r="2562" spans="1:19">
      <c r="A2562" s="21">
        <v>2</v>
      </c>
      <c r="J2562" s="8" t="s">
        <v>5094</v>
      </c>
      <c r="K2562" s="23" t="str">
        <f>TEXT(J2562,"YYYY")</f>
        <v>2017</v>
      </c>
      <c r="L2562" s="23">
        <v>1</v>
      </c>
      <c r="S2562" s="8" t="s">
        <v>936</v>
      </c>
    </row>
    <row r="2563" spans="1:19">
      <c r="A2563" s="21">
        <v>2</v>
      </c>
      <c r="J2563" s="8" t="s">
        <v>520</v>
      </c>
      <c r="K2563" s="23" t="str">
        <f>TEXT(J2563,"YYYY")</f>
        <v>2017</v>
      </c>
      <c r="L2563" s="23">
        <v>1</v>
      </c>
      <c r="S2563" s="8" t="s">
        <v>3253</v>
      </c>
    </row>
    <row r="2564" spans="1:19">
      <c r="A2564" s="21">
        <v>1</v>
      </c>
      <c r="J2564" s="8" t="s">
        <v>451</v>
      </c>
      <c r="K2564" s="23" t="str">
        <f>TEXT(J2564,"YYYY")</f>
        <v>2017</v>
      </c>
      <c r="L2564" s="23">
        <v>1</v>
      </c>
      <c r="S2564" s="8" t="s">
        <v>65</v>
      </c>
    </row>
    <row r="2565" spans="1:19">
      <c r="A2565" s="21">
        <v>2</v>
      </c>
      <c r="J2565" s="8" t="s">
        <v>5411</v>
      </c>
      <c r="K2565" s="23" t="str">
        <f>TEXT(J2565,"YYYY")</f>
        <v>2017</v>
      </c>
      <c r="L2565" s="23">
        <v>1</v>
      </c>
      <c r="S2565" s="8" t="s">
        <v>114</v>
      </c>
    </row>
    <row r="2566" spans="1:19">
      <c r="A2566" s="21">
        <v>2</v>
      </c>
      <c r="J2566" s="8" t="s">
        <v>5541</v>
      </c>
      <c r="K2566" s="23" t="str">
        <f>TEXT(J2566,"YYYY")</f>
        <v>2017</v>
      </c>
      <c r="L2566" s="23">
        <v>1</v>
      </c>
    </row>
    <row r="2567" spans="1:19">
      <c r="A2567" s="21">
        <v>1</v>
      </c>
      <c r="J2567" s="8" t="s">
        <v>1286</v>
      </c>
      <c r="K2567" s="23" t="str">
        <f>TEXT(J2567,"YYYY")</f>
        <v>2017</v>
      </c>
      <c r="L2567" s="23">
        <v>1</v>
      </c>
      <c r="S2567" s="8" t="s">
        <v>105</v>
      </c>
    </row>
    <row r="2568" spans="1:19">
      <c r="A2568" s="21">
        <v>1</v>
      </c>
      <c r="J2568" s="8" t="s">
        <v>84</v>
      </c>
      <c r="K2568" s="23" t="str">
        <f>TEXT(J2568,"YYYY")</f>
        <v>2017</v>
      </c>
      <c r="L2568" s="23">
        <v>1</v>
      </c>
      <c r="S2568" s="8" t="s">
        <v>65</v>
      </c>
    </row>
    <row r="2569" spans="1:19">
      <c r="A2569" s="21">
        <v>2</v>
      </c>
      <c r="J2569" s="8" t="s">
        <v>3363</v>
      </c>
      <c r="K2569" s="23" t="str">
        <f>TEXT(J2569,"YYYY")</f>
        <v>2017</v>
      </c>
      <c r="L2569" s="23">
        <v>1</v>
      </c>
    </row>
    <row r="2570" spans="1:19">
      <c r="A2570" s="21">
        <v>1</v>
      </c>
      <c r="J2570" s="8" t="s">
        <v>1286</v>
      </c>
      <c r="K2570" s="23" t="str">
        <f>TEXT(J2570,"YYYY")</f>
        <v>2017</v>
      </c>
      <c r="L2570" s="23">
        <v>1</v>
      </c>
    </row>
    <row r="2571" spans="1:19">
      <c r="A2571" s="21">
        <v>1</v>
      </c>
      <c r="J2571" s="8" t="s">
        <v>823</v>
      </c>
      <c r="K2571" s="23" t="str">
        <f>TEXT(J2571,"YYYY")</f>
        <v>2017</v>
      </c>
      <c r="L2571" s="23">
        <v>1</v>
      </c>
      <c r="S2571" s="8" t="s">
        <v>354</v>
      </c>
    </row>
    <row r="2572" spans="1:19">
      <c r="A2572" s="21">
        <v>2</v>
      </c>
      <c r="J2572" s="8" t="s">
        <v>1212</v>
      </c>
      <c r="K2572" s="23" t="str">
        <f>TEXT(J2572,"YYYY")</f>
        <v>2017</v>
      </c>
      <c r="L2572" s="23">
        <v>1</v>
      </c>
    </row>
    <row r="2573" spans="1:19">
      <c r="A2573" s="21">
        <v>1</v>
      </c>
      <c r="J2573" s="8" t="s">
        <v>873</v>
      </c>
      <c r="K2573" s="23" t="str">
        <f>TEXT(J2573,"YYYY")</f>
        <v>2017</v>
      </c>
      <c r="L2573" s="23">
        <v>1</v>
      </c>
      <c r="S2573" s="8" t="s">
        <v>417</v>
      </c>
    </row>
    <row r="2574" spans="1:19">
      <c r="A2574" s="21">
        <v>1</v>
      </c>
      <c r="J2574" s="8" t="s">
        <v>236</v>
      </c>
      <c r="K2574" s="23" t="str">
        <f>TEXT(J2574,"YYYY")</f>
        <v>2017</v>
      </c>
      <c r="L2574" s="23">
        <v>1</v>
      </c>
      <c r="S2574" s="8" t="s">
        <v>417</v>
      </c>
    </row>
    <row r="2575" spans="1:19">
      <c r="A2575" s="21">
        <v>2</v>
      </c>
      <c r="J2575" s="8" t="s">
        <v>236</v>
      </c>
      <c r="K2575" s="23" t="str">
        <f>TEXT(J2575,"YYYY")</f>
        <v>2017</v>
      </c>
      <c r="L2575" s="23">
        <v>1</v>
      </c>
      <c r="S2575" s="8" t="s">
        <v>65</v>
      </c>
    </row>
    <row r="2576" spans="1:19">
      <c r="A2576" s="21">
        <v>2</v>
      </c>
      <c r="J2576" s="8" t="s">
        <v>236</v>
      </c>
      <c r="K2576" s="23" t="str">
        <f>TEXT(J2576,"YYYY")</f>
        <v>2017</v>
      </c>
      <c r="L2576" s="23">
        <v>1</v>
      </c>
      <c r="S2576" s="8" t="s">
        <v>114</v>
      </c>
    </row>
    <row r="2577" spans="1:19">
      <c r="A2577" s="21">
        <v>2</v>
      </c>
      <c r="J2577" s="8" t="s">
        <v>4373</v>
      </c>
      <c r="K2577" s="23" t="str">
        <f>TEXT(J2577,"YYYY")</f>
        <v>2017</v>
      </c>
      <c r="L2577" s="23">
        <v>1</v>
      </c>
    </row>
    <row r="2578" spans="1:19">
      <c r="A2578" s="21">
        <v>1</v>
      </c>
      <c r="J2578" s="8" t="s">
        <v>5087</v>
      </c>
      <c r="K2578" s="23" t="str">
        <f>TEXT(J2578,"YYYY")</f>
        <v>2017</v>
      </c>
      <c r="L2578" s="23">
        <v>1</v>
      </c>
    </row>
    <row r="2579" spans="1:19">
      <c r="A2579" s="21">
        <v>1</v>
      </c>
      <c r="J2579" s="8" t="s">
        <v>2368</v>
      </c>
      <c r="K2579" s="23" t="str">
        <f>TEXT(J2579,"YYYY")</f>
        <v>2017</v>
      </c>
      <c r="L2579" s="23">
        <v>1</v>
      </c>
      <c r="S2579" s="8" t="s">
        <v>65</v>
      </c>
    </row>
    <row r="2580" spans="1:19">
      <c r="A2580" s="21">
        <v>1</v>
      </c>
      <c r="J2580" s="8" t="s">
        <v>1598</v>
      </c>
      <c r="K2580" s="23" t="str">
        <f>TEXT(J2580,"YYYY")</f>
        <v>2017</v>
      </c>
      <c r="L2580" s="23">
        <v>1</v>
      </c>
    </row>
    <row r="2581" spans="1:19">
      <c r="A2581" s="21">
        <v>2</v>
      </c>
      <c r="J2581" s="8" t="s">
        <v>11927</v>
      </c>
      <c r="K2581" s="23" t="str">
        <f>TEXT(J2581,"YYYY")</f>
        <v>2017</v>
      </c>
      <c r="L2581" s="23">
        <v>1</v>
      </c>
      <c r="S2581" s="8" t="s">
        <v>65</v>
      </c>
    </row>
    <row r="2582" spans="1:19">
      <c r="A2582" s="21">
        <v>1</v>
      </c>
      <c r="J2582" s="8" t="s">
        <v>11505</v>
      </c>
      <c r="K2582" s="23" t="str">
        <f>TEXT(J2582,"YYYY")</f>
        <v>2017</v>
      </c>
      <c r="L2582" s="23">
        <v>1</v>
      </c>
    </row>
    <row r="2583" spans="1:19">
      <c r="A2583" s="21">
        <v>2</v>
      </c>
      <c r="J2583" s="8" t="s">
        <v>84</v>
      </c>
      <c r="K2583" s="23" t="str">
        <f>TEXT(J2583,"YYYY")</f>
        <v>2017</v>
      </c>
      <c r="L2583" s="23">
        <v>1</v>
      </c>
      <c r="S2583" s="8" t="s">
        <v>65</v>
      </c>
    </row>
    <row r="2584" spans="1:19">
      <c r="A2584" s="21">
        <v>1</v>
      </c>
      <c r="J2584" s="8" t="s">
        <v>152</v>
      </c>
      <c r="K2584" s="23" t="str">
        <f>TEXT(J2584,"YYYY")</f>
        <v>2017</v>
      </c>
      <c r="L2584" s="23">
        <v>1</v>
      </c>
    </row>
    <row r="2585" spans="1:19">
      <c r="A2585" s="21">
        <v>1</v>
      </c>
      <c r="J2585" s="8" t="s">
        <v>152</v>
      </c>
      <c r="K2585" s="23" t="str">
        <f>TEXT(J2585,"YYYY")</f>
        <v>2017</v>
      </c>
      <c r="L2585" s="23">
        <v>1</v>
      </c>
    </row>
    <row r="2586" spans="1:19">
      <c r="A2586" s="21">
        <v>2</v>
      </c>
      <c r="J2586" s="8" t="s">
        <v>445</v>
      </c>
      <c r="K2586" s="23" t="str">
        <f>TEXT(J2586,"YYYY")</f>
        <v>2017</v>
      </c>
      <c r="L2586" s="23">
        <v>1</v>
      </c>
      <c r="S2586" s="8" t="s">
        <v>65</v>
      </c>
    </row>
    <row r="2587" spans="1:19">
      <c r="A2587" s="21">
        <v>2</v>
      </c>
      <c r="J2587" s="8" t="s">
        <v>451</v>
      </c>
      <c r="K2587" s="23" t="str">
        <f>TEXT(J2587,"YYYY")</f>
        <v>2017</v>
      </c>
      <c r="L2587" s="23">
        <v>1</v>
      </c>
      <c r="S2587" s="8" t="s">
        <v>226</v>
      </c>
    </row>
    <row r="2588" spans="1:19">
      <c r="A2588" s="21">
        <v>2</v>
      </c>
      <c r="J2588" s="8" t="s">
        <v>520</v>
      </c>
      <c r="K2588" s="23" t="str">
        <f>TEXT(J2588,"YYYY")</f>
        <v>2017</v>
      </c>
      <c r="L2588" s="23">
        <v>1</v>
      </c>
      <c r="S2588" s="8" t="s">
        <v>114</v>
      </c>
    </row>
    <row r="2589" spans="1:19">
      <c r="A2589" s="21">
        <v>2</v>
      </c>
      <c r="J2589" s="8" t="s">
        <v>579</v>
      </c>
      <c r="K2589" s="23" t="str">
        <f>TEXT(J2589,"YYYY")</f>
        <v>2017</v>
      </c>
      <c r="L2589" s="23">
        <v>1</v>
      </c>
      <c r="S2589" s="8" t="s">
        <v>354</v>
      </c>
    </row>
    <row r="2590" spans="1:19">
      <c r="A2590" s="21">
        <v>1</v>
      </c>
      <c r="J2590" s="8" t="s">
        <v>610</v>
      </c>
      <c r="K2590" s="23" t="str">
        <f>TEXT(J2590,"YYYY")</f>
        <v>2017</v>
      </c>
      <c r="L2590" s="23">
        <v>1</v>
      </c>
      <c r="S2590" s="8" t="s">
        <v>65</v>
      </c>
    </row>
    <row r="2591" spans="1:19">
      <c r="A2591" s="21">
        <v>2</v>
      </c>
      <c r="J2591" s="8" t="s">
        <v>823</v>
      </c>
      <c r="K2591" s="23" t="str">
        <f>TEXT(J2591,"YYYY")</f>
        <v>2017</v>
      </c>
      <c r="L2591" s="23">
        <v>1</v>
      </c>
      <c r="S2591" s="8" t="s">
        <v>940</v>
      </c>
    </row>
    <row r="2592" spans="1:19">
      <c r="A2592" s="21">
        <v>2</v>
      </c>
      <c r="J2592" s="8" t="s">
        <v>1012</v>
      </c>
      <c r="K2592" s="23" t="str">
        <f>TEXT(J2592,"YYYY")</f>
        <v>2017</v>
      </c>
      <c r="L2592" s="23">
        <v>1</v>
      </c>
      <c r="S2592" s="8" t="s">
        <v>235</v>
      </c>
    </row>
    <row r="2593" spans="1:19">
      <c r="A2593" s="21">
        <v>1</v>
      </c>
      <c r="J2593" s="8" t="s">
        <v>274</v>
      </c>
      <c r="K2593" s="23" t="str">
        <f>TEXT(J2593,"YYYY")</f>
        <v>2017</v>
      </c>
      <c r="L2593" s="23">
        <v>1</v>
      </c>
      <c r="S2593" s="8" t="s">
        <v>526</v>
      </c>
    </row>
    <row r="2594" spans="1:19">
      <c r="A2594" s="21">
        <v>1</v>
      </c>
      <c r="J2594" s="8" t="s">
        <v>1212</v>
      </c>
      <c r="K2594" s="23" t="str">
        <f>TEXT(J2594,"YYYY")</f>
        <v>2017</v>
      </c>
      <c r="L2594" s="23">
        <v>1</v>
      </c>
      <c r="S2594" s="8" t="s">
        <v>65</v>
      </c>
    </row>
    <row r="2595" spans="1:19">
      <c r="A2595" s="21">
        <v>2</v>
      </c>
      <c r="J2595" s="8" t="s">
        <v>274</v>
      </c>
      <c r="K2595" s="23" t="str">
        <f>TEXT(J2595,"YYYY")</f>
        <v>2017</v>
      </c>
      <c r="L2595" s="23">
        <v>1</v>
      </c>
    </row>
    <row r="2596" spans="1:19">
      <c r="A2596" s="21">
        <v>2</v>
      </c>
      <c r="J2596" s="8" t="s">
        <v>258</v>
      </c>
      <c r="K2596" s="23" t="str">
        <f>TEXT(J2596,"YYYY")</f>
        <v>2017</v>
      </c>
      <c r="L2596" s="23">
        <v>1</v>
      </c>
      <c r="S2596" s="8" t="s">
        <v>955</v>
      </c>
    </row>
    <row r="2597" spans="1:19">
      <c r="A2597" s="21">
        <v>2</v>
      </c>
      <c r="J2597" s="8" t="s">
        <v>873</v>
      </c>
      <c r="K2597" s="23" t="str">
        <f>TEXT(J2597,"YYYY")</f>
        <v>2017</v>
      </c>
      <c r="L2597" s="23">
        <v>1</v>
      </c>
      <c r="S2597" s="8" t="s">
        <v>2240</v>
      </c>
    </row>
    <row r="2598" spans="1:19">
      <c r="A2598" s="21">
        <v>2</v>
      </c>
      <c r="J2598" s="8" t="s">
        <v>1785</v>
      </c>
      <c r="K2598" s="23" t="str">
        <f>TEXT(J2598,"YYYY")</f>
        <v>2017</v>
      </c>
      <c r="L2598" s="23">
        <v>1</v>
      </c>
      <c r="S2598" s="8" t="s">
        <v>65</v>
      </c>
    </row>
    <row r="2599" spans="1:19">
      <c r="A2599" s="21">
        <v>2</v>
      </c>
      <c r="J2599" s="8" t="s">
        <v>1286</v>
      </c>
      <c r="K2599" s="23" t="str">
        <f>TEXT(J2599,"YYYY")</f>
        <v>2017</v>
      </c>
      <c r="L2599" s="23">
        <v>1</v>
      </c>
      <c r="S2599" s="8" t="s">
        <v>92</v>
      </c>
    </row>
    <row r="2600" spans="1:19">
      <c r="A2600" s="21">
        <v>2</v>
      </c>
      <c r="J2600" s="8" t="s">
        <v>2226</v>
      </c>
      <c r="K2600" s="23" t="str">
        <f>TEXT(J2600,"YYYY")</f>
        <v>2017</v>
      </c>
      <c r="L2600" s="23">
        <v>1</v>
      </c>
      <c r="S2600" s="8" t="s">
        <v>936</v>
      </c>
    </row>
    <row r="2601" spans="1:19">
      <c r="A2601" s="21">
        <v>2</v>
      </c>
      <c r="J2601" s="8" t="s">
        <v>579</v>
      </c>
      <c r="K2601" s="23" t="str">
        <f>TEXT(J2601,"YYYY")</f>
        <v>2017</v>
      </c>
      <c r="L2601" s="23">
        <v>1</v>
      </c>
      <c r="S2601" s="8" t="s">
        <v>65</v>
      </c>
    </row>
    <row r="2602" spans="1:19">
      <c r="A2602" s="21">
        <v>1</v>
      </c>
      <c r="J2602" s="8" t="s">
        <v>2313</v>
      </c>
      <c r="K2602" s="23" t="str">
        <f>TEXT(J2602,"YYYY")</f>
        <v>2017</v>
      </c>
      <c r="L2602" s="23">
        <v>1</v>
      </c>
      <c r="S2602" s="8" t="s">
        <v>65</v>
      </c>
    </row>
    <row r="2603" spans="1:19">
      <c r="A2603" s="21">
        <v>1</v>
      </c>
      <c r="J2603" s="8" t="s">
        <v>496</v>
      </c>
      <c r="K2603" s="23" t="str">
        <f>TEXT(J2603,"YYYY")</f>
        <v>2017</v>
      </c>
      <c r="L2603" s="23">
        <v>1</v>
      </c>
    </row>
    <row r="2604" spans="1:19">
      <c r="A2604" s="21">
        <v>1</v>
      </c>
      <c r="J2604" s="8" t="s">
        <v>2486</v>
      </c>
      <c r="K2604" s="23" t="str">
        <f>TEXT(J2604,"YYYY")</f>
        <v>2017</v>
      </c>
      <c r="L2604" s="23">
        <v>1</v>
      </c>
      <c r="S2604" s="8" t="s">
        <v>105</v>
      </c>
    </row>
    <row r="2605" spans="1:19">
      <c r="A2605" s="21">
        <v>2</v>
      </c>
      <c r="J2605" s="8" t="s">
        <v>2486</v>
      </c>
      <c r="K2605" s="23" t="str">
        <f>TEXT(J2605,"YYYY")</f>
        <v>2017</v>
      </c>
      <c r="L2605" s="23">
        <v>1</v>
      </c>
      <c r="S2605" s="8" t="s">
        <v>65</v>
      </c>
    </row>
    <row r="2606" spans="1:19">
      <c r="A2606" s="21">
        <v>2</v>
      </c>
      <c r="J2606" s="8" t="s">
        <v>227</v>
      </c>
      <c r="K2606" s="23" t="str">
        <f>TEXT(J2606,"YYYY")</f>
        <v>2017</v>
      </c>
      <c r="L2606" s="23">
        <v>1</v>
      </c>
      <c r="S2606" s="8" t="s">
        <v>65</v>
      </c>
    </row>
    <row r="2607" spans="1:19">
      <c r="A2607" s="21">
        <v>2</v>
      </c>
      <c r="J2607" s="8" t="s">
        <v>469</v>
      </c>
      <c r="K2607" s="23" t="str">
        <f>TEXT(J2607,"YYYY")</f>
        <v>2017</v>
      </c>
      <c r="L2607" s="23">
        <v>1</v>
      </c>
      <c r="S2607" s="8" t="s">
        <v>377</v>
      </c>
    </row>
    <row r="2608" spans="1:19">
      <c r="A2608" s="21">
        <v>2</v>
      </c>
      <c r="J2608" s="8" t="s">
        <v>2916</v>
      </c>
      <c r="K2608" s="23" t="str">
        <f>TEXT(J2608,"YYYY")</f>
        <v>2017</v>
      </c>
      <c r="L2608" s="23">
        <v>1</v>
      </c>
      <c r="S2608" s="8" t="s">
        <v>114</v>
      </c>
    </row>
    <row r="2609" spans="1:19">
      <c r="A2609" s="21">
        <v>1</v>
      </c>
      <c r="J2609" s="8" t="s">
        <v>2916</v>
      </c>
      <c r="K2609" s="23" t="str">
        <f>TEXT(J2609,"YYYY")</f>
        <v>2017</v>
      </c>
      <c r="L2609" s="23">
        <v>1</v>
      </c>
      <c r="S2609" s="8" t="s">
        <v>405</v>
      </c>
    </row>
    <row r="2610" spans="1:19">
      <c r="A2610" s="21">
        <v>2</v>
      </c>
      <c r="J2610" s="8" t="s">
        <v>496</v>
      </c>
      <c r="K2610" s="23" t="str">
        <f>TEXT(J2610,"YYYY")</f>
        <v>2017</v>
      </c>
      <c r="L2610" s="23">
        <v>1</v>
      </c>
      <c r="S2610" s="8" t="s">
        <v>11948</v>
      </c>
    </row>
    <row r="2611" spans="1:19">
      <c r="A2611" s="21">
        <v>2</v>
      </c>
      <c r="J2611" s="8" t="s">
        <v>496</v>
      </c>
      <c r="K2611" s="23" t="str">
        <f>TEXT(J2611,"YYYY")</f>
        <v>2017</v>
      </c>
      <c r="L2611" s="23">
        <v>1</v>
      </c>
      <c r="S2611" s="8" t="s">
        <v>226</v>
      </c>
    </row>
    <row r="2612" spans="1:19">
      <c r="A2612" s="21">
        <v>2</v>
      </c>
      <c r="J2612" s="8" t="s">
        <v>3349</v>
      </c>
      <c r="K2612" s="23" t="str">
        <f>TEXT(J2612,"YYYY")</f>
        <v>2017</v>
      </c>
      <c r="L2612" s="23">
        <v>1</v>
      </c>
      <c r="S2612" s="8" t="s">
        <v>83</v>
      </c>
    </row>
    <row r="2613" spans="1:19">
      <c r="A2613" s="21">
        <v>2</v>
      </c>
      <c r="J2613" s="8" t="s">
        <v>2091</v>
      </c>
      <c r="K2613" s="23" t="str">
        <f>TEXT(J2613,"YYYY")</f>
        <v>2017</v>
      </c>
      <c r="L2613" s="23">
        <v>1</v>
      </c>
      <c r="S2613" s="8" t="s">
        <v>114</v>
      </c>
    </row>
    <row r="2614" spans="1:19">
      <c r="A2614" s="21">
        <v>1</v>
      </c>
      <c r="J2614" s="8" t="s">
        <v>1212</v>
      </c>
      <c r="K2614" s="23" t="str">
        <f>TEXT(J2614,"YYYY")</f>
        <v>2017</v>
      </c>
      <c r="L2614" s="23">
        <v>1</v>
      </c>
      <c r="S2614" s="8" t="s">
        <v>226</v>
      </c>
    </row>
    <row r="2615" spans="1:19">
      <c r="A2615" s="21">
        <v>2</v>
      </c>
      <c r="J2615" s="8" t="s">
        <v>3422</v>
      </c>
      <c r="K2615" s="23" t="str">
        <f>TEXT(J2615,"YYYY")</f>
        <v>2017</v>
      </c>
      <c r="L2615" s="23">
        <v>1</v>
      </c>
      <c r="S2615" s="8" t="s">
        <v>235</v>
      </c>
    </row>
    <row r="2616" spans="1:19">
      <c r="A2616" s="21">
        <v>2</v>
      </c>
      <c r="J2616" s="8" t="s">
        <v>873</v>
      </c>
      <c r="K2616" s="23" t="str">
        <f>TEXT(J2616,"YYYY")</f>
        <v>2017</v>
      </c>
      <c r="L2616" s="23">
        <v>1</v>
      </c>
      <c r="S2616" s="8" t="s">
        <v>226</v>
      </c>
    </row>
    <row r="2617" spans="1:19">
      <c r="A2617" s="21">
        <v>1</v>
      </c>
      <c r="J2617" s="8" t="s">
        <v>3674</v>
      </c>
      <c r="K2617" s="23" t="str">
        <f>TEXT(J2617,"YYYY")</f>
        <v>2017</v>
      </c>
      <c r="L2617" s="23">
        <v>1</v>
      </c>
      <c r="S2617" s="8" t="s">
        <v>65</v>
      </c>
    </row>
    <row r="2618" spans="1:19">
      <c r="A2618" s="21">
        <v>1</v>
      </c>
      <c r="J2618" s="8" t="s">
        <v>451</v>
      </c>
      <c r="K2618" s="23" t="str">
        <f>TEXT(J2618,"YYYY")</f>
        <v>2017</v>
      </c>
      <c r="L2618" s="23">
        <v>1</v>
      </c>
      <c r="S2618" s="8" t="s">
        <v>65</v>
      </c>
    </row>
    <row r="2619" spans="1:19">
      <c r="A2619" s="21">
        <v>2</v>
      </c>
      <c r="J2619" s="8" t="s">
        <v>1873</v>
      </c>
      <c r="K2619" s="23" t="str">
        <f>TEXT(J2619,"YYYY")</f>
        <v>2017</v>
      </c>
      <c r="L2619" s="23">
        <v>1</v>
      </c>
      <c r="S2619" s="8" t="s">
        <v>65</v>
      </c>
    </row>
    <row r="2620" spans="1:19">
      <c r="A2620" s="21">
        <v>1</v>
      </c>
      <c r="J2620" s="8" t="s">
        <v>2486</v>
      </c>
      <c r="K2620" s="23" t="str">
        <f>TEXT(J2620,"YYYY")</f>
        <v>2017</v>
      </c>
      <c r="L2620" s="23">
        <v>1</v>
      </c>
      <c r="S2620" s="8" t="s">
        <v>405</v>
      </c>
    </row>
    <row r="2621" spans="1:19">
      <c r="A2621" s="21">
        <v>1</v>
      </c>
      <c r="J2621" s="8" t="s">
        <v>4192</v>
      </c>
      <c r="K2621" s="23" t="str">
        <f>TEXT(J2621,"YYYY")</f>
        <v>2017</v>
      </c>
      <c r="L2621" s="23">
        <v>1</v>
      </c>
      <c r="S2621" s="8" t="s">
        <v>65</v>
      </c>
    </row>
    <row r="2622" spans="1:19">
      <c r="A2622" s="21">
        <v>2</v>
      </c>
      <c r="J2622" s="8" t="s">
        <v>4203</v>
      </c>
      <c r="K2622" s="23" t="str">
        <f>TEXT(J2622,"YYYY")</f>
        <v>2017</v>
      </c>
      <c r="L2622" s="23">
        <v>1</v>
      </c>
      <c r="S2622" s="8" t="s">
        <v>105</v>
      </c>
    </row>
    <row r="2623" spans="1:19">
      <c r="A2623" s="21">
        <v>2</v>
      </c>
      <c r="J2623" s="8" t="s">
        <v>4220</v>
      </c>
      <c r="K2623" s="23" t="str">
        <f>TEXT(J2623,"YYYY")</f>
        <v>2017</v>
      </c>
      <c r="L2623" s="23">
        <v>1</v>
      </c>
      <c r="S2623" s="8" t="s">
        <v>114</v>
      </c>
    </row>
    <row r="2624" spans="1:19">
      <c r="A2624" s="21">
        <v>1</v>
      </c>
      <c r="J2624" s="8" t="s">
        <v>4232</v>
      </c>
      <c r="K2624" s="23" t="str">
        <f>TEXT(J2624,"YYYY")</f>
        <v>2017</v>
      </c>
      <c r="L2624" s="23">
        <v>1</v>
      </c>
      <c r="S2624" s="8" t="s">
        <v>65</v>
      </c>
    </row>
    <row r="2625" spans="1:19">
      <c r="A2625" s="21">
        <v>2</v>
      </c>
      <c r="J2625" s="8" t="s">
        <v>227</v>
      </c>
      <c r="K2625" s="23" t="str">
        <f>TEXT(J2625,"YYYY")</f>
        <v>2017</v>
      </c>
      <c r="L2625" s="23">
        <v>1</v>
      </c>
      <c r="S2625" s="8" t="s">
        <v>65</v>
      </c>
    </row>
    <row r="2626" spans="1:19">
      <c r="A2626" s="21">
        <v>2</v>
      </c>
      <c r="J2626" s="8" t="s">
        <v>274</v>
      </c>
      <c r="K2626" s="23" t="str">
        <f>TEXT(J2626,"YYYY")</f>
        <v>2017</v>
      </c>
      <c r="L2626" s="23">
        <v>1</v>
      </c>
      <c r="S2626" s="8" t="s">
        <v>114</v>
      </c>
    </row>
    <row r="2627" spans="1:19">
      <c r="A2627" s="21">
        <v>2</v>
      </c>
      <c r="J2627" s="8" t="s">
        <v>2091</v>
      </c>
      <c r="K2627" s="23" t="str">
        <f>TEXT(J2627,"YYYY")</f>
        <v>2017</v>
      </c>
      <c r="L2627" s="23">
        <v>1</v>
      </c>
    </row>
    <row r="2628" spans="1:19">
      <c r="A2628" s="21">
        <v>1</v>
      </c>
      <c r="J2628" s="8" t="s">
        <v>2111</v>
      </c>
      <c r="K2628" s="23" t="str">
        <f>TEXT(J2628,"YYYY")</f>
        <v>2017</v>
      </c>
      <c r="L2628" s="23">
        <v>1</v>
      </c>
      <c r="S2628" s="8" t="s">
        <v>105</v>
      </c>
    </row>
    <row r="2629" spans="1:19">
      <c r="A2629" s="21">
        <v>2</v>
      </c>
      <c r="J2629" s="8" t="s">
        <v>4446</v>
      </c>
      <c r="K2629" s="23" t="str">
        <f>TEXT(J2629,"YYYY")</f>
        <v>2017</v>
      </c>
      <c r="L2629" s="23">
        <v>1</v>
      </c>
      <c r="S2629" s="8" t="s">
        <v>65</v>
      </c>
    </row>
    <row r="2630" spans="1:19">
      <c r="A2630" s="21">
        <v>2</v>
      </c>
      <c r="J2630" s="8" t="s">
        <v>4270</v>
      </c>
      <c r="K2630" s="23" t="str">
        <f>TEXT(J2630,"YYYY")</f>
        <v>2017</v>
      </c>
      <c r="L2630" s="23">
        <v>1</v>
      </c>
    </row>
    <row r="2631" spans="1:19">
      <c r="A2631" s="21">
        <v>2</v>
      </c>
      <c r="J2631" s="8" t="s">
        <v>4694</v>
      </c>
      <c r="K2631" s="23" t="str">
        <f>TEXT(J2631,"YYYY")</f>
        <v>2017</v>
      </c>
      <c r="L2631" s="23">
        <v>1</v>
      </c>
      <c r="S2631" s="8" t="s">
        <v>114</v>
      </c>
    </row>
    <row r="2632" spans="1:19">
      <c r="A2632" s="21">
        <v>2</v>
      </c>
      <c r="J2632" s="8" t="s">
        <v>227</v>
      </c>
      <c r="K2632" s="23" t="str">
        <f>TEXT(J2632,"YYYY")</f>
        <v>2017</v>
      </c>
      <c r="L2632" s="23">
        <v>1</v>
      </c>
      <c r="S2632" s="8" t="s">
        <v>105</v>
      </c>
    </row>
    <row r="2633" spans="1:19">
      <c r="A2633" s="21">
        <v>1</v>
      </c>
      <c r="J2633" s="8" t="s">
        <v>2091</v>
      </c>
      <c r="K2633" s="23" t="str">
        <f>TEXT(J2633,"YYYY")</f>
        <v>2017</v>
      </c>
      <c r="L2633" s="23">
        <v>1</v>
      </c>
      <c r="S2633" s="8" t="s">
        <v>114</v>
      </c>
    </row>
    <row r="2634" spans="1:19">
      <c r="A2634" s="21">
        <v>1</v>
      </c>
      <c r="J2634" s="8" t="s">
        <v>4844</v>
      </c>
      <c r="K2634" s="23" t="str">
        <f>TEXT(J2634,"YYYY")</f>
        <v>2017</v>
      </c>
      <c r="L2634" s="23">
        <v>1</v>
      </c>
      <c r="S2634" s="8" t="s">
        <v>65</v>
      </c>
    </row>
    <row r="2635" spans="1:19">
      <c r="A2635" s="21">
        <v>2</v>
      </c>
      <c r="J2635" s="8" t="s">
        <v>227</v>
      </c>
      <c r="K2635" s="23" t="str">
        <f>TEXT(J2635,"YYYY")</f>
        <v>2017</v>
      </c>
      <c r="L2635" s="23">
        <v>1</v>
      </c>
      <c r="S2635" s="8" t="s">
        <v>114</v>
      </c>
    </row>
    <row r="2636" spans="1:19">
      <c r="A2636" s="21">
        <v>1</v>
      </c>
      <c r="J2636" s="8" t="s">
        <v>4232</v>
      </c>
      <c r="K2636" s="23" t="str">
        <f>TEXT(J2636,"YYYY")</f>
        <v>2017</v>
      </c>
      <c r="L2636" s="23">
        <v>1</v>
      </c>
      <c r="S2636" s="8" t="s">
        <v>114</v>
      </c>
    </row>
    <row r="2637" spans="1:19">
      <c r="A2637" s="21">
        <v>1</v>
      </c>
      <c r="J2637" s="8" t="s">
        <v>3404</v>
      </c>
      <c r="K2637" s="23" t="str">
        <f>TEXT(J2637,"YYYY")</f>
        <v>2017</v>
      </c>
      <c r="L2637" s="23">
        <v>1</v>
      </c>
      <c r="S2637" s="8" t="s">
        <v>114</v>
      </c>
    </row>
    <row r="2638" spans="1:19">
      <c r="A2638" s="21">
        <v>2</v>
      </c>
      <c r="J2638" s="8" t="s">
        <v>520</v>
      </c>
      <c r="K2638" s="23" t="str">
        <f>TEXT(J2638,"YYYY")</f>
        <v>2017</v>
      </c>
      <c r="L2638" s="23">
        <v>1</v>
      </c>
      <c r="S2638" s="8" t="s">
        <v>65</v>
      </c>
    </row>
    <row r="2639" spans="1:19">
      <c r="A2639" s="21">
        <v>1</v>
      </c>
      <c r="J2639" s="8" t="s">
        <v>4969</v>
      </c>
      <c r="K2639" s="23" t="str">
        <f>TEXT(J2639,"YYYY")</f>
        <v>2017</v>
      </c>
      <c r="L2639" s="23">
        <v>1</v>
      </c>
      <c r="S2639" s="8" t="s">
        <v>65</v>
      </c>
    </row>
    <row r="2640" spans="1:19">
      <c r="A2640" s="21">
        <v>1</v>
      </c>
      <c r="J2640" s="8" t="s">
        <v>4993</v>
      </c>
      <c r="K2640" s="23" t="str">
        <f>TEXT(J2640,"YYYY")</f>
        <v>2017</v>
      </c>
      <c r="L2640" s="23">
        <v>1</v>
      </c>
      <c r="S2640" s="8" t="s">
        <v>65</v>
      </c>
    </row>
    <row r="2641" spans="1:19">
      <c r="A2641" s="21">
        <v>2</v>
      </c>
      <c r="J2641" s="8" t="s">
        <v>2091</v>
      </c>
      <c r="K2641" s="23" t="str">
        <f>TEXT(J2641,"YYYY")</f>
        <v>2017</v>
      </c>
      <c r="L2641" s="23">
        <v>1</v>
      </c>
      <c r="S2641" s="8" t="s">
        <v>114</v>
      </c>
    </row>
    <row r="2642" spans="1:19">
      <c r="A2642" s="21">
        <v>1</v>
      </c>
      <c r="J2642" s="8" t="s">
        <v>5075</v>
      </c>
      <c r="K2642" s="23" t="str">
        <f>TEXT(J2642,"YYYY")</f>
        <v>2017</v>
      </c>
      <c r="L2642" s="23">
        <v>1</v>
      </c>
      <c r="S2642" s="8" t="s">
        <v>114</v>
      </c>
    </row>
    <row r="2643" spans="1:19">
      <c r="A2643" s="21">
        <v>1</v>
      </c>
      <c r="J2643" s="8" t="s">
        <v>496</v>
      </c>
      <c r="K2643" s="23" t="str">
        <f>TEXT(J2643,"YYYY")</f>
        <v>2017</v>
      </c>
      <c r="L2643" s="23">
        <v>1</v>
      </c>
      <c r="S2643" s="8" t="s">
        <v>114</v>
      </c>
    </row>
    <row r="2644" spans="1:19">
      <c r="A2644" s="21">
        <v>1</v>
      </c>
      <c r="J2644" s="8" t="s">
        <v>395</v>
      </c>
      <c r="K2644" s="23" t="str">
        <f>TEXT(J2644,"YYYY")</f>
        <v>2017</v>
      </c>
      <c r="L2644" s="23">
        <v>1</v>
      </c>
      <c r="S2644" s="8" t="s">
        <v>105</v>
      </c>
    </row>
    <row r="2645" spans="1:19">
      <c r="A2645" s="21">
        <v>2</v>
      </c>
      <c r="J2645" s="8" t="s">
        <v>5167</v>
      </c>
      <c r="K2645" s="23" t="str">
        <f>TEXT(J2645,"YYYY")</f>
        <v>2017</v>
      </c>
      <c r="L2645" s="23">
        <v>1</v>
      </c>
      <c r="S2645" s="8" t="s">
        <v>114</v>
      </c>
    </row>
    <row r="2646" spans="1:19">
      <c r="A2646" s="21">
        <v>1</v>
      </c>
      <c r="J2646" s="8" t="s">
        <v>236</v>
      </c>
      <c r="K2646" s="23" t="str">
        <f>TEXT(J2646,"YYYY")</f>
        <v>2017</v>
      </c>
      <c r="L2646" s="23">
        <v>1</v>
      </c>
      <c r="S2646" s="8" t="s">
        <v>114</v>
      </c>
    </row>
    <row r="2647" spans="1:19">
      <c r="A2647" s="21">
        <v>2</v>
      </c>
      <c r="J2647" s="8" t="s">
        <v>236</v>
      </c>
      <c r="K2647" s="23" t="str">
        <f>TEXT(J2647,"YYYY")</f>
        <v>2017</v>
      </c>
      <c r="L2647" s="23">
        <v>1</v>
      </c>
      <c r="S2647" s="8" t="s">
        <v>114</v>
      </c>
    </row>
    <row r="2648" spans="1:19">
      <c r="A2648" s="21">
        <v>2</v>
      </c>
      <c r="J2648" s="8" t="s">
        <v>2916</v>
      </c>
      <c r="K2648" s="23" t="str">
        <f>TEXT(J2648,"YYYY")</f>
        <v>2017</v>
      </c>
      <c r="L2648" s="23">
        <v>1</v>
      </c>
      <c r="S2648" s="8" t="s">
        <v>105</v>
      </c>
    </row>
    <row r="2649" spans="1:19">
      <c r="A2649" s="21">
        <v>2</v>
      </c>
      <c r="J2649" s="8" t="s">
        <v>5078</v>
      </c>
      <c r="K2649" s="23" t="str">
        <f>TEXT(J2649,"YYYY")</f>
        <v>2017</v>
      </c>
      <c r="L2649" s="23">
        <v>1</v>
      </c>
      <c r="S2649" s="8" t="s">
        <v>311</v>
      </c>
    </row>
    <row r="2650" spans="1:19">
      <c r="A2650" s="21">
        <v>2</v>
      </c>
      <c r="J2650" s="8" t="s">
        <v>4192</v>
      </c>
      <c r="K2650" s="23" t="str">
        <f>TEXT(J2650,"YYYY")</f>
        <v>2017</v>
      </c>
      <c r="L2650" s="23">
        <v>1</v>
      </c>
      <c r="S2650" s="8" t="s">
        <v>1784</v>
      </c>
    </row>
    <row r="2651" spans="1:19">
      <c r="A2651" s="21">
        <v>1</v>
      </c>
      <c r="J2651" s="8" t="s">
        <v>152</v>
      </c>
      <c r="K2651" s="23" t="str">
        <f>TEXT(J2651,"YYYY")</f>
        <v>2017</v>
      </c>
      <c r="L2651" s="23">
        <v>1</v>
      </c>
      <c r="S2651" s="8" t="s">
        <v>417</v>
      </c>
    </row>
    <row r="2652" spans="1:19">
      <c r="A2652" s="21">
        <v>2</v>
      </c>
      <c r="J2652" s="8" t="s">
        <v>5289</v>
      </c>
      <c r="K2652" s="23" t="str">
        <f>TEXT(J2652,"YYYY")</f>
        <v>2017</v>
      </c>
      <c r="L2652" s="23">
        <v>1</v>
      </c>
      <c r="S2652" s="8" t="s">
        <v>65</v>
      </c>
    </row>
    <row r="2653" spans="1:19">
      <c r="A2653" s="21">
        <v>1</v>
      </c>
      <c r="J2653" s="8" t="s">
        <v>5354</v>
      </c>
      <c r="K2653" s="23" t="str">
        <f>TEXT(J2653,"YYYY")</f>
        <v>2017</v>
      </c>
      <c r="L2653" s="23">
        <v>1</v>
      </c>
      <c r="S2653" s="8" t="s">
        <v>105</v>
      </c>
    </row>
    <row r="2654" spans="1:19">
      <c r="A2654" s="21">
        <v>2</v>
      </c>
      <c r="J2654" s="8" t="s">
        <v>1286</v>
      </c>
      <c r="K2654" s="23" t="str">
        <f>TEXT(J2654,"YYYY")</f>
        <v>2017</v>
      </c>
      <c r="L2654" s="23">
        <v>1</v>
      </c>
      <c r="S2654" s="8" t="s">
        <v>2074</v>
      </c>
    </row>
    <row r="2655" spans="1:19">
      <c r="A2655" s="21">
        <v>2</v>
      </c>
      <c r="J2655" s="8" t="s">
        <v>5471</v>
      </c>
      <c r="K2655" s="23" t="str">
        <f>TEXT(J2655,"YYYY")</f>
        <v>2017</v>
      </c>
      <c r="L2655" s="23">
        <v>1</v>
      </c>
      <c r="S2655" s="8" t="s">
        <v>65</v>
      </c>
    </row>
    <row r="2656" spans="1:19">
      <c r="A2656" s="21">
        <v>2</v>
      </c>
      <c r="J2656" s="8" t="s">
        <v>1286</v>
      </c>
      <c r="K2656" s="23" t="str">
        <f>TEXT(J2656,"YYYY")</f>
        <v>2017</v>
      </c>
      <c r="L2656" s="23">
        <v>1</v>
      </c>
      <c r="S2656" s="8" t="s">
        <v>65</v>
      </c>
    </row>
    <row r="2657" spans="1:19">
      <c r="A2657" s="21">
        <v>1</v>
      </c>
      <c r="J2657" s="8" t="s">
        <v>1598</v>
      </c>
      <c r="K2657" s="23" t="str">
        <f>TEXT(J2657,"YYYY")</f>
        <v>2017</v>
      </c>
      <c r="L2657" s="23">
        <v>1</v>
      </c>
    </row>
    <row r="2658" spans="1:19">
      <c r="A2658" s="21">
        <v>1</v>
      </c>
      <c r="J2658" s="8" t="s">
        <v>4969</v>
      </c>
      <c r="K2658" s="23" t="str">
        <f>TEXT(J2658,"YYYY")</f>
        <v>2017</v>
      </c>
      <c r="L2658" s="23">
        <v>1</v>
      </c>
    </row>
    <row r="2659" spans="1:19">
      <c r="A2659" s="21">
        <v>1</v>
      </c>
      <c r="J2659" s="8" t="s">
        <v>1212</v>
      </c>
      <c r="K2659" s="23" t="str">
        <f>TEXT(J2659,"YYYY")</f>
        <v>2017</v>
      </c>
      <c r="L2659" s="23">
        <v>1</v>
      </c>
    </row>
    <row r="2660" spans="1:19">
      <c r="A2660" s="21">
        <v>2</v>
      </c>
      <c r="J2660" s="8" t="s">
        <v>1286</v>
      </c>
      <c r="K2660" s="23" t="str">
        <f>TEXT(J2660,"YYYY")</f>
        <v>2017</v>
      </c>
      <c r="L2660" s="23">
        <v>1</v>
      </c>
    </row>
    <row r="2661" spans="1:19">
      <c r="A2661" s="21">
        <v>2</v>
      </c>
      <c r="J2661" s="8" t="s">
        <v>5717</v>
      </c>
      <c r="K2661" s="23" t="str">
        <f>TEXT(J2661,"YYYY")</f>
        <v>2017</v>
      </c>
      <c r="L2661" s="23">
        <v>1</v>
      </c>
      <c r="S2661" s="8" t="s">
        <v>2335</v>
      </c>
    </row>
    <row r="2662" spans="1:19">
      <c r="A2662" s="21">
        <v>1</v>
      </c>
      <c r="J2662" s="8" t="s">
        <v>2091</v>
      </c>
      <c r="K2662" s="23" t="str">
        <f>TEXT(J2662,"YYYY")</f>
        <v>2017</v>
      </c>
      <c r="L2662" s="23">
        <v>1</v>
      </c>
      <c r="S2662" s="8" t="s">
        <v>65</v>
      </c>
    </row>
    <row r="2663" spans="1:19">
      <c r="A2663" s="21">
        <v>2</v>
      </c>
      <c r="J2663" s="8" t="s">
        <v>1286</v>
      </c>
      <c r="K2663" s="23" t="str">
        <f>TEXT(J2663,"YYYY")</f>
        <v>2017</v>
      </c>
      <c r="L2663" s="23">
        <v>1</v>
      </c>
      <c r="S2663" s="8" t="s">
        <v>2410</v>
      </c>
    </row>
    <row r="2664" spans="1:19">
      <c r="A2664" s="21">
        <v>2</v>
      </c>
      <c r="J2664" s="8" t="s">
        <v>84</v>
      </c>
      <c r="K2664" s="23" t="str">
        <f>TEXT(J2664,"YYYY")</f>
        <v>2017</v>
      </c>
      <c r="L2664" s="23">
        <v>1</v>
      </c>
      <c r="S2664" s="8" t="s">
        <v>65</v>
      </c>
    </row>
    <row r="2665" spans="1:19">
      <c r="A2665" s="21">
        <v>2</v>
      </c>
      <c r="J2665" s="8" t="s">
        <v>1741</v>
      </c>
      <c r="K2665" s="23" t="str">
        <f>TEXT(J2665,"YYYY")</f>
        <v>2017</v>
      </c>
      <c r="L2665" s="23">
        <v>1</v>
      </c>
      <c r="S2665" s="8" t="s">
        <v>311</v>
      </c>
    </row>
    <row r="2666" spans="1:19">
      <c r="A2666" s="21">
        <v>1</v>
      </c>
      <c r="J2666" s="8" t="s">
        <v>445</v>
      </c>
      <c r="K2666" s="23" t="str">
        <f>TEXT(J2666,"YYYY")</f>
        <v>2017</v>
      </c>
      <c r="L2666" s="23">
        <v>1</v>
      </c>
      <c r="S2666" s="8" t="s">
        <v>65</v>
      </c>
    </row>
    <row r="2667" spans="1:19">
      <c r="A2667" s="21">
        <v>1</v>
      </c>
      <c r="J2667" s="8" t="s">
        <v>84</v>
      </c>
      <c r="K2667" s="23" t="str">
        <f>TEXT(J2667,"YYYY")</f>
        <v>2017</v>
      </c>
      <c r="L2667" s="23">
        <v>1</v>
      </c>
      <c r="S2667" s="8" t="s">
        <v>105</v>
      </c>
    </row>
    <row r="2668" spans="1:19">
      <c r="A2668" s="21">
        <v>2</v>
      </c>
      <c r="J2668" s="8" t="s">
        <v>5981</v>
      </c>
      <c r="K2668" s="23" t="str">
        <f>TEXT(J2668,"YYYY")</f>
        <v>2017</v>
      </c>
      <c r="L2668" s="23">
        <v>1</v>
      </c>
    </row>
    <row r="2669" spans="1:19">
      <c r="A2669" s="21">
        <v>2</v>
      </c>
      <c r="J2669" s="8" t="s">
        <v>496</v>
      </c>
      <c r="K2669" s="23" t="str">
        <f>TEXT(J2669,"YYYY")</f>
        <v>2017</v>
      </c>
      <c r="L2669" s="23">
        <v>1</v>
      </c>
    </row>
    <row r="2670" spans="1:19">
      <c r="A2670" s="21">
        <v>1</v>
      </c>
      <c r="J2670" s="8" t="s">
        <v>1286</v>
      </c>
      <c r="K2670" s="23" t="str">
        <f>TEXT(J2670,"YYYY")</f>
        <v>2017</v>
      </c>
      <c r="L2670" s="23">
        <v>1</v>
      </c>
      <c r="S2670" s="8" t="s">
        <v>940</v>
      </c>
    </row>
    <row r="2671" spans="1:19">
      <c r="A2671" s="21">
        <v>2</v>
      </c>
      <c r="J2671" s="8" t="s">
        <v>5981</v>
      </c>
      <c r="K2671" s="23" t="str">
        <f>TEXT(J2671,"YYYY")</f>
        <v>2017</v>
      </c>
      <c r="L2671" s="23">
        <v>1</v>
      </c>
    </row>
    <row r="2672" spans="1:19">
      <c r="A2672" s="21">
        <v>2</v>
      </c>
      <c r="J2672" s="8" t="s">
        <v>236</v>
      </c>
      <c r="K2672" s="23" t="str">
        <f>TEXT(J2672,"YYYY")</f>
        <v>2017</v>
      </c>
      <c r="L2672" s="23">
        <v>1</v>
      </c>
      <c r="S2672" s="8" t="s">
        <v>105</v>
      </c>
    </row>
    <row r="2673" spans="1:19">
      <c r="A2673" s="21">
        <v>2</v>
      </c>
      <c r="J2673" s="8" t="s">
        <v>1212</v>
      </c>
      <c r="K2673" s="23" t="str">
        <f>TEXT(J2673,"YYYY")</f>
        <v>2017</v>
      </c>
      <c r="L2673" s="23">
        <v>1</v>
      </c>
    </row>
    <row r="2674" spans="1:19">
      <c r="A2674" s="21">
        <v>2</v>
      </c>
      <c r="J2674" s="8" t="s">
        <v>274</v>
      </c>
      <c r="K2674" s="23" t="str">
        <f>TEXT(J2674,"YYYY")</f>
        <v>2017</v>
      </c>
      <c r="L2674" s="23">
        <v>1</v>
      </c>
    </row>
    <row r="2675" spans="1:19">
      <c r="A2675" s="21">
        <v>1</v>
      </c>
      <c r="J2675" s="8" t="s">
        <v>1286</v>
      </c>
      <c r="K2675" s="23" t="str">
        <f>TEXT(J2675,"YYYY")</f>
        <v>2017</v>
      </c>
      <c r="L2675" s="23">
        <v>1</v>
      </c>
    </row>
    <row r="2676" spans="1:19">
      <c r="A2676" s="21">
        <v>2</v>
      </c>
      <c r="J2676" s="8" t="s">
        <v>587</v>
      </c>
      <c r="K2676" s="23" t="str">
        <f>TEXT(J2676,"YYYY")</f>
        <v>2017</v>
      </c>
      <c r="L2676" s="23">
        <v>1</v>
      </c>
    </row>
    <row r="2677" spans="1:19">
      <c r="A2677" s="21">
        <v>2</v>
      </c>
      <c r="J2677" s="8" t="s">
        <v>1206</v>
      </c>
      <c r="K2677" s="23" t="str">
        <f>TEXT(J2677,"YYYY")</f>
        <v>2017</v>
      </c>
      <c r="L2677" s="23">
        <v>1</v>
      </c>
      <c r="S2677" s="8" t="s">
        <v>311</v>
      </c>
    </row>
    <row r="2678" spans="1:19">
      <c r="A2678" s="21">
        <v>1</v>
      </c>
      <c r="J2678" s="8" t="s">
        <v>6150</v>
      </c>
      <c r="K2678" s="23" t="str">
        <f>TEXT(J2678,"YYYY")</f>
        <v>2017</v>
      </c>
      <c r="L2678" s="23">
        <v>1</v>
      </c>
      <c r="S2678" s="8" t="s">
        <v>65</v>
      </c>
    </row>
    <row r="2679" spans="1:19">
      <c r="A2679" s="21">
        <v>1</v>
      </c>
      <c r="J2679" s="8" t="s">
        <v>4960</v>
      </c>
      <c r="K2679" s="23" t="str">
        <f>TEXT(J2679,"YYYY")</f>
        <v>2017</v>
      </c>
      <c r="L2679" s="23">
        <v>1</v>
      </c>
    </row>
    <row r="2680" spans="1:19">
      <c r="A2680" s="21">
        <v>2</v>
      </c>
      <c r="J2680" s="8" t="s">
        <v>2091</v>
      </c>
      <c r="K2680" s="23" t="str">
        <f>TEXT(J2680,"YYYY")</f>
        <v>2017</v>
      </c>
      <c r="L2680" s="23">
        <v>1</v>
      </c>
      <c r="S2680" s="8" t="s">
        <v>65</v>
      </c>
    </row>
    <row r="2681" spans="1:19">
      <c r="A2681" s="21">
        <v>2</v>
      </c>
      <c r="J2681" s="8" t="s">
        <v>1286</v>
      </c>
      <c r="K2681" s="23" t="str">
        <f>TEXT(J2681,"YYYY")</f>
        <v>2017</v>
      </c>
      <c r="L2681" s="23">
        <v>1</v>
      </c>
    </row>
    <row r="2682" spans="1:19">
      <c r="A2682" s="21">
        <v>2</v>
      </c>
      <c r="J2682" s="8" t="s">
        <v>4942</v>
      </c>
      <c r="K2682" s="23" t="str">
        <f>TEXT(J2682,"YYYY")</f>
        <v>2017</v>
      </c>
      <c r="L2682" s="23">
        <v>1</v>
      </c>
      <c r="S2682" s="8" t="s">
        <v>2161</v>
      </c>
    </row>
    <row r="2683" spans="1:19">
      <c r="A2683" s="21">
        <v>1</v>
      </c>
      <c r="J2683" s="8" t="s">
        <v>227</v>
      </c>
      <c r="K2683" s="23" t="str">
        <f>TEXT(J2683,"YYYY")</f>
        <v>2017</v>
      </c>
      <c r="L2683" s="23">
        <v>1</v>
      </c>
      <c r="S2683" s="8" t="s">
        <v>65</v>
      </c>
    </row>
    <row r="2684" spans="1:19">
      <c r="A2684" s="21">
        <v>2</v>
      </c>
      <c r="J2684" s="8" t="s">
        <v>496</v>
      </c>
      <c r="K2684" s="23" t="str">
        <f>TEXT(J2684,"YYYY")</f>
        <v>2017</v>
      </c>
      <c r="L2684" s="23">
        <v>1</v>
      </c>
      <c r="S2684" s="8" t="s">
        <v>65</v>
      </c>
    </row>
    <row r="2685" spans="1:19">
      <c r="A2685" s="21">
        <v>1</v>
      </c>
      <c r="J2685" s="8" t="s">
        <v>84</v>
      </c>
      <c r="K2685" s="23" t="str">
        <f>TEXT(J2685,"YYYY")</f>
        <v>2017</v>
      </c>
      <c r="L2685" s="23">
        <v>1</v>
      </c>
      <c r="S2685" s="8" t="s">
        <v>311</v>
      </c>
    </row>
    <row r="2686" spans="1:19">
      <c r="A2686" s="21">
        <v>2</v>
      </c>
      <c r="J2686" s="8" t="s">
        <v>236</v>
      </c>
      <c r="K2686" s="23" t="str">
        <f>TEXT(J2686,"YYYY")</f>
        <v>2017</v>
      </c>
      <c r="L2686" s="23">
        <v>1</v>
      </c>
    </row>
    <row r="2687" spans="1:19">
      <c r="A2687" s="21">
        <v>2</v>
      </c>
      <c r="J2687" s="8" t="s">
        <v>873</v>
      </c>
      <c r="K2687" s="23" t="str">
        <f>TEXT(J2687,"YYYY")</f>
        <v>2017</v>
      </c>
      <c r="L2687" s="23">
        <v>1</v>
      </c>
    </row>
    <row r="2688" spans="1:19">
      <c r="A2688" s="21">
        <v>1</v>
      </c>
      <c r="J2688" s="8" t="s">
        <v>236</v>
      </c>
      <c r="K2688" s="23" t="str">
        <f>TEXT(J2688,"YYYY")</f>
        <v>2017</v>
      </c>
      <c r="L2688" s="23">
        <v>1</v>
      </c>
      <c r="S2688" s="8" t="s">
        <v>65</v>
      </c>
    </row>
    <row r="2689" spans="1:19">
      <c r="A2689" s="21">
        <v>1</v>
      </c>
      <c r="J2689" s="8" t="s">
        <v>4960</v>
      </c>
      <c r="K2689" s="23" t="str">
        <f>TEXT(J2689,"YYYY")</f>
        <v>2017</v>
      </c>
      <c r="L2689" s="23">
        <v>1</v>
      </c>
      <c r="S2689" s="8" t="s">
        <v>65</v>
      </c>
    </row>
    <row r="2690" spans="1:19">
      <c r="A2690" s="21">
        <v>1</v>
      </c>
      <c r="J2690" s="8" t="s">
        <v>84</v>
      </c>
      <c r="K2690" s="23" t="str">
        <f>TEXT(J2690,"YYYY")</f>
        <v>2017</v>
      </c>
      <c r="L2690" s="23">
        <v>1</v>
      </c>
      <c r="S2690" s="8" t="s">
        <v>65</v>
      </c>
    </row>
    <row r="2691" spans="1:19">
      <c r="A2691" s="21">
        <v>2</v>
      </c>
      <c r="J2691" s="8" t="s">
        <v>496</v>
      </c>
      <c r="K2691" s="23" t="str">
        <f>TEXT(J2691,"YYYY")</f>
        <v>2017</v>
      </c>
      <c r="L2691" s="23">
        <v>1</v>
      </c>
      <c r="S2691" s="8" t="s">
        <v>226</v>
      </c>
    </row>
    <row r="2692" spans="1:19">
      <c r="A2692" s="21">
        <v>2</v>
      </c>
      <c r="J2692" s="8" t="s">
        <v>84</v>
      </c>
      <c r="K2692" s="23" t="str">
        <f>TEXT(J2692,"YYYY")</f>
        <v>2017</v>
      </c>
      <c r="L2692" s="23">
        <v>1</v>
      </c>
      <c r="S2692" s="8" t="s">
        <v>936</v>
      </c>
    </row>
    <row r="2693" spans="1:19">
      <c r="A2693" s="21">
        <v>2</v>
      </c>
      <c r="J2693" s="8" t="s">
        <v>873</v>
      </c>
      <c r="K2693" s="23" t="str">
        <f>TEXT(J2693,"YYYY")</f>
        <v>2017</v>
      </c>
      <c r="L2693" s="23">
        <v>1</v>
      </c>
      <c r="S2693" s="8" t="s">
        <v>65</v>
      </c>
    </row>
    <row r="2694" spans="1:19">
      <c r="A2694" s="21">
        <v>2</v>
      </c>
      <c r="J2694" s="8" t="s">
        <v>1286</v>
      </c>
      <c r="K2694" s="23" t="str">
        <f>TEXT(J2694,"YYYY")</f>
        <v>2017</v>
      </c>
      <c r="L2694" s="23">
        <v>1</v>
      </c>
      <c r="S2694" s="8" t="s">
        <v>114</v>
      </c>
    </row>
    <row r="2695" spans="1:19">
      <c r="A2695" s="21">
        <v>2</v>
      </c>
      <c r="J2695" s="8" t="s">
        <v>445</v>
      </c>
      <c r="K2695" s="23" t="str">
        <f>TEXT(J2695,"YYYY")</f>
        <v>2017</v>
      </c>
      <c r="L2695" s="23">
        <v>1</v>
      </c>
      <c r="S2695" s="8" t="s">
        <v>226</v>
      </c>
    </row>
    <row r="2696" spans="1:19">
      <c r="A2696" s="21">
        <v>2</v>
      </c>
      <c r="J2696" s="8" t="s">
        <v>8911</v>
      </c>
      <c r="K2696" s="23" t="str">
        <f>TEXT(J2696,"YYYY")</f>
        <v>2017</v>
      </c>
      <c r="L2696" s="23">
        <v>1</v>
      </c>
      <c r="S2696" s="8" t="s">
        <v>65</v>
      </c>
    </row>
    <row r="2697" spans="1:19">
      <c r="A2697" s="21">
        <v>2</v>
      </c>
      <c r="J2697" s="8" t="s">
        <v>1012</v>
      </c>
      <c r="K2697" s="23" t="str">
        <f>TEXT(J2697,"YYYY")</f>
        <v>2017</v>
      </c>
      <c r="L2697" s="23">
        <v>1</v>
      </c>
      <c r="S2697" s="8" t="s">
        <v>226</v>
      </c>
    </row>
    <row r="2698" spans="1:19">
      <c r="A2698" s="21">
        <v>2</v>
      </c>
      <c r="J2698" s="8" t="s">
        <v>6150</v>
      </c>
      <c r="K2698" s="23" t="str">
        <f>TEXT(J2698,"YYYY")</f>
        <v>2017</v>
      </c>
      <c r="L2698" s="23">
        <v>1</v>
      </c>
    </row>
    <row r="2699" spans="1:19">
      <c r="A2699" s="21">
        <v>1</v>
      </c>
      <c r="J2699" s="8" t="s">
        <v>1741</v>
      </c>
      <c r="K2699" s="23" t="str">
        <f>TEXT(J2699,"YYYY")</f>
        <v>2017</v>
      </c>
      <c r="L2699" s="23">
        <v>1</v>
      </c>
      <c r="S2699" s="8" t="s">
        <v>105</v>
      </c>
    </row>
    <row r="2700" spans="1:19">
      <c r="A2700" s="21">
        <v>1</v>
      </c>
      <c r="J2700" s="8" t="s">
        <v>10541</v>
      </c>
      <c r="K2700" s="23" t="str">
        <f>TEXT(J2700,"YYYY")</f>
        <v>2017</v>
      </c>
      <c r="L2700" s="23">
        <v>1</v>
      </c>
    </row>
    <row r="2701" spans="1:19">
      <c r="A2701" s="21">
        <v>1</v>
      </c>
      <c r="J2701" s="8" t="s">
        <v>236</v>
      </c>
      <c r="K2701" s="23" t="str">
        <f>TEXT(J2701,"YYYY")</f>
        <v>2017</v>
      </c>
      <c r="L2701" s="23">
        <v>1</v>
      </c>
      <c r="S2701" s="8" t="s">
        <v>92</v>
      </c>
    </row>
    <row r="2702" spans="1:19">
      <c r="A2702" s="21">
        <v>2</v>
      </c>
      <c r="J2702" s="8" t="s">
        <v>236</v>
      </c>
      <c r="K2702" s="23" t="str">
        <f>TEXT(J2702,"YYYY")</f>
        <v>2017</v>
      </c>
      <c r="L2702" s="23">
        <v>1</v>
      </c>
      <c r="S2702" s="8" t="s">
        <v>311</v>
      </c>
    </row>
    <row r="2703" spans="1:19">
      <c r="A2703" s="21">
        <v>1</v>
      </c>
      <c r="J2703" s="8" t="s">
        <v>4960</v>
      </c>
      <c r="K2703" s="23" t="str">
        <f>TEXT(J2703,"YYYY")</f>
        <v>2017</v>
      </c>
      <c r="L2703" s="23">
        <v>1</v>
      </c>
      <c r="S2703" s="8" t="s">
        <v>235</v>
      </c>
    </row>
    <row r="2704" spans="1:19">
      <c r="A2704" s="21">
        <v>2</v>
      </c>
      <c r="J2704" s="8" t="s">
        <v>11272</v>
      </c>
      <c r="K2704" s="23" t="str">
        <f>TEXT(J2704,"YYYY")</f>
        <v>2017</v>
      </c>
      <c r="L2704" s="23">
        <v>1</v>
      </c>
    </row>
    <row r="2705" spans="1:19">
      <c r="A2705" s="21">
        <v>2</v>
      </c>
      <c r="J2705" s="8" t="s">
        <v>1154</v>
      </c>
      <c r="K2705" s="23" t="str">
        <f>TEXT(J2705,"YYYY")</f>
        <v>2017</v>
      </c>
      <c r="L2705" s="23">
        <v>1</v>
      </c>
    </row>
    <row r="2706" spans="1:19">
      <c r="A2706" s="21">
        <v>2</v>
      </c>
      <c r="J2706" s="8" t="s">
        <v>610</v>
      </c>
      <c r="K2706" s="23" t="str">
        <f>TEXT(J2706,"YYYY")</f>
        <v>2017</v>
      </c>
      <c r="L2706" s="23">
        <v>1</v>
      </c>
      <c r="S2706" s="8" t="s">
        <v>65</v>
      </c>
    </row>
    <row r="2707" spans="1:19">
      <c r="A2707" s="21">
        <v>2</v>
      </c>
      <c r="J2707" s="8" t="s">
        <v>11505</v>
      </c>
      <c r="K2707" s="23" t="str">
        <f>TEXT(J2707,"YYYY")</f>
        <v>2017</v>
      </c>
      <c r="L2707" s="23">
        <v>1</v>
      </c>
      <c r="S2707" s="8" t="s">
        <v>105</v>
      </c>
    </row>
    <row r="2708" spans="1:19">
      <c r="A2708" s="21">
        <v>2</v>
      </c>
      <c r="J2708" s="8" t="s">
        <v>4291</v>
      </c>
      <c r="K2708" s="23" t="str">
        <f>TEXT(J2708,"YYYY")</f>
        <v>2017</v>
      </c>
      <c r="L2708" s="23">
        <v>1</v>
      </c>
    </row>
    <row r="2709" spans="1:19">
      <c r="A2709" s="21">
        <v>2</v>
      </c>
      <c r="J2709" s="8" t="s">
        <v>6078</v>
      </c>
      <c r="K2709" s="23" t="str">
        <f>TEXT(J2709,"YYYY")</f>
        <v>2017</v>
      </c>
      <c r="L2709" s="23">
        <v>1</v>
      </c>
    </row>
    <row r="2710" spans="1:19">
      <c r="A2710" s="21">
        <v>1</v>
      </c>
      <c r="J2710" s="8" t="s">
        <v>496</v>
      </c>
      <c r="K2710" s="23" t="str">
        <f>TEXT(J2710,"YYYY")</f>
        <v>2017</v>
      </c>
      <c r="L2710" s="23">
        <v>1</v>
      </c>
    </row>
    <row r="2711" spans="1:19">
      <c r="A2711" s="21">
        <v>2</v>
      </c>
      <c r="J2711" s="8" t="s">
        <v>2313</v>
      </c>
      <c r="K2711" s="23" t="str">
        <f>TEXT(J2711,"YYYY")</f>
        <v>2017</v>
      </c>
      <c r="L2711" s="23">
        <v>1</v>
      </c>
      <c r="S2711" s="8" t="s">
        <v>311</v>
      </c>
    </row>
    <row r="2712" spans="1:19">
      <c r="A2712" s="21">
        <v>1</v>
      </c>
      <c r="J2712" s="8" t="s">
        <v>274</v>
      </c>
      <c r="K2712" s="23" t="str">
        <f>TEXT(J2712,"YYYY")</f>
        <v>2017</v>
      </c>
      <c r="L2712" s="23">
        <v>1</v>
      </c>
    </row>
    <row r="2713" spans="1:19">
      <c r="A2713" s="21">
        <v>2</v>
      </c>
      <c r="J2713" s="8" t="s">
        <v>337</v>
      </c>
      <c r="K2713" s="23" t="str">
        <f>TEXT(J2713,"YYYY")</f>
        <v>2017</v>
      </c>
      <c r="L2713" s="23">
        <v>1</v>
      </c>
    </row>
    <row r="2714" spans="1:19">
      <c r="A2714" s="21">
        <v>2</v>
      </c>
      <c r="J2714" s="8" t="s">
        <v>688</v>
      </c>
      <c r="K2714" s="23" t="str">
        <f>TEXT(J2714,"YYYY")</f>
        <v>2017</v>
      </c>
      <c r="L2714" s="23">
        <v>1</v>
      </c>
      <c r="S2714" s="8" t="s">
        <v>4233</v>
      </c>
    </row>
    <row r="2715" spans="1:19">
      <c r="A2715" s="21">
        <v>1</v>
      </c>
      <c r="J2715" s="8" t="s">
        <v>84</v>
      </c>
      <c r="K2715" s="23" t="str">
        <f>TEXT(J2715,"YYYY")</f>
        <v>2017</v>
      </c>
      <c r="L2715" s="23">
        <v>1</v>
      </c>
      <c r="S2715" s="8" t="s">
        <v>354</v>
      </c>
    </row>
    <row r="2716" spans="1:19">
      <c r="A2716" s="21">
        <v>2</v>
      </c>
      <c r="J2716" s="8" t="s">
        <v>1286</v>
      </c>
      <c r="K2716" s="23" t="str">
        <f>TEXT(J2716,"YYYY")</f>
        <v>2017</v>
      </c>
      <c r="L2716" s="23">
        <v>1</v>
      </c>
      <c r="S2716" s="8" t="s">
        <v>235</v>
      </c>
    </row>
    <row r="2717" spans="1:19">
      <c r="A2717" s="21">
        <v>2</v>
      </c>
      <c r="J2717" s="8" t="s">
        <v>2111</v>
      </c>
      <c r="K2717" s="23" t="str">
        <f>TEXT(J2717,"YYYY")</f>
        <v>2017</v>
      </c>
      <c r="L2717" s="23">
        <v>1</v>
      </c>
      <c r="S2717" s="8" t="s">
        <v>936</v>
      </c>
    </row>
    <row r="2718" spans="1:19">
      <c r="A2718" s="21">
        <v>1</v>
      </c>
      <c r="J2718" s="8" t="s">
        <v>1873</v>
      </c>
      <c r="K2718" s="23" t="str">
        <f>TEXT(J2718,"YYYY")</f>
        <v>2017</v>
      </c>
      <c r="L2718" s="23">
        <v>1</v>
      </c>
      <c r="S2718" s="8" t="s">
        <v>235</v>
      </c>
    </row>
    <row r="2719" spans="1:19">
      <c r="A2719" s="21">
        <v>2</v>
      </c>
      <c r="J2719" s="8" t="s">
        <v>496</v>
      </c>
      <c r="K2719" s="23" t="str">
        <f>TEXT(J2719,"YYYY")</f>
        <v>2017</v>
      </c>
      <c r="L2719" s="23">
        <v>1</v>
      </c>
    </row>
    <row r="2720" spans="1:19">
      <c r="A2720" s="21">
        <v>1</v>
      </c>
      <c r="J2720" s="8" t="s">
        <v>1286</v>
      </c>
      <c r="K2720" s="23" t="str">
        <f>TEXT(J2720,"YYYY")</f>
        <v>2017</v>
      </c>
      <c r="L2720" s="23">
        <v>1</v>
      </c>
      <c r="S2720" s="8" t="s">
        <v>65</v>
      </c>
    </row>
    <row r="2721" spans="1:19">
      <c r="A2721" s="21">
        <v>1</v>
      </c>
      <c r="J2721" s="8" t="s">
        <v>1873</v>
      </c>
      <c r="K2721" s="23" t="str">
        <f>TEXT(J2721,"YYYY")</f>
        <v>2017</v>
      </c>
      <c r="L2721" s="23">
        <v>1</v>
      </c>
      <c r="S2721" s="8" t="s">
        <v>4290</v>
      </c>
    </row>
    <row r="2722" spans="1:19">
      <c r="A2722" s="21">
        <v>2</v>
      </c>
      <c r="J2722" s="8" t="s">
        <v>3708</v>
      </c>
      <c r="K2722" s="23" t="str">
        <f>TEXT(J2722,"YYYY")</f>
        <v>2017</v>
      </c>
      <c r="L2722" s="23">
        <v>1</v>
      </c>
      <c r="S2722" s="8" t="s">
        <v>65</v>
      </c>
    </row>
    <row r="2723" spans="1:19">
      <c r="A2723" s="21">
        <v>2</v>
      </c>
      <c r="J2723" s="8" t="s">
        <v>1286</v>
      </c>
      <c r="K2723" s="23" t="str">
        <f>TEXT(J2723,"YYYY")</f>
        <v>2017</v>
      </c>
      <c r="L2723" s="23">
        <v>1</v>
      </c>
      <c r="S2723" s="8" t="s">
        <v>235</v>
      </c>
    </row>
    <row r="2724" spans="1:19">
      <c r="A2724" s="21">
        <v>2</v>
      </c>
      <c r="J2724" s="8" t="s">
        <v>4806</v>
      </c>
      <c r="K2724" s="23" t="str">
        <f>TEXT(J2724,"YYYY")</f>
        <v>2017</v>
      </c>
      <c r="L2724" s="23">
        <v>1</v>
      </c>
      <c r="S2724" s="8" t="s">
        <v>65</v>
      </c>
    </row>
    <row r="2725" spans="1:19">
      <c r="A2725" s="21">
        <v>1</v>
      </c>
      <c r="J2725" s="8" t="s">
        <v>1485</v>
      </c>
      <c r="K2725" s="23" t="str">
        <f>TEXT(J2725,"YYYY")</f>
        <v>2017</v>
      </c>
      <c r="L2725" s="23">
        <v>1</v>
      </c>
      <c r="S2725" s="8" t="s">
        <v>65</v>
      </c>
    </row>
    <row r="2726" spans="1:19">
      <c r="A2726" s="21">
        <v>2</v>
      </c>
      <c r="J2726" s="8" t="s">
        <v>873</v>
      </c>
      <c r="K2726" s="23" t="str">
        <f>TEXT(J2726,"YYYY")</f>
        <v>2017</v>
      </c>
      <c r="L2726" s="23">
        <v>1</v>
      </c>
    </row>
    <row r="2727" spans="1:19">
      <c r="A2727" s="21">
        <v>1</v>
      </c>
      <c r="J2727" s="8" t="s">
        <v>1286</v>
      </c>
      <c r="K2727" s="23" t="str">
        <f>TEXT(J2727,"YYYY")</f>
        <v>2017</v>
      </c>
      <c r="L2727" s="23">
        <v>1</v>
      </c>
      <c r="S2727" s="8" t="s">
        <v>354</v>
      </c>
    </row>
    <row r="2728" spans="1:19">
      <c r="A2728" s="21">
        <v>1</v>
      </c>
      <c r="J2728" s="8" t="s">
        <v>5471</v>
      </c>
      <c r="K2728" s="23" t="str">
        <f>TEXT(J2728,"YYYY")</f>
        <v>2017</v>
      </c>
      <c r="L2728" s="23">
        <v>1</v>
      </c>
      <c r="S2728" s="8" t="s">
        <v>226</v>
      </c>
    </row>
    <row r="2729" spans="1:19">
      <c r="A2729" s="21">
        <v>1</v>
      </c>
      <c r="J2729" s="8" t="s">
        <v>274</v>
      </c>
      <c r="K2729" s="23" t="str">
        <f>TEXT(J2729,"YYYY")</f>
        <v>2017</v>
      </c>
      <c r="L2729" s="23">
        <v>1</v>
      </c>
      <c r="S2729" s="8" t="s">
        <v>83</v>
      </c>
    </row>
    <row r="2730" spans="1:19">
      <c r="A2730" s="21">
        <v>1</v>
      </c>
      <c r="J2730" s="8" t="s">
        <v>873</v>
      </c>
      <c r="K2730" s="23" t="str">
        <f>TEXT(J2730,"YYYY")</f>
        <v>2017</v>
      </c>
      <c r="L2730" s="23">
        <v>1</v>
      </c>
      <c r="S2730" s="8" t="s">
        <v>2283</v>
      </c>
    </row>
    <row r="2731" spans="1:19">
      <c r="A2731" s="21">
        <v>2</v>
      </c>
      <c r="J2731" s="8" t="s">
        <v>258</v>
      </c>
      <c r="K2731" s="23" t="str">
        <f>TEXT(J2731,"YYYY")</f>
        <v>2017</v>
      </c>
      <c r="L2731" s="23">
        <v>2</v>
      </c>
    </row>
    <row r="2732" spans="1:19">
      <c r="A2732" s="21">
        <v>2</v>
      </c>
      <c r="J2732" s="8" t="s">
        <v>152</v>
      </c>
      <c r="K2732" s="23" t="str">
        <f>TEXT(J2732,"YYYY")</f>
        <v>2017</v>
      </c>
      <c r="L2732" s="23">
        <v>2</v>
      </c>
    </row>
    <row r="2733" spans="1:19">
      <c r="A2733" s="21">
        <v>2</v>
      </c>
      <c r="J2733" s="8" t="s">
        <v>637</v>
      </c>
      <c r="K2733" s="23" t="str">
        <f>TEXT(J2733,"YYYY")</f>
        <v>2017</v>
      </c>
      <c r="L2733" s="23">
        <v>2</v>
      </c>
      <c r="S2733" s="8" t="s">
        <v>354</v>
      </c>
    </row>
    <row r="2734" spans="1:19">
      <c r="A2734" s="21">
        <v>1</v>
      </c>
      <c r="J2734" s="8" t="s">
        <v>745</v>
      </c>
      <c r="K2734" s="23" t="str">
        <f>TEXT(J2734,"YYYY")</f>
        <v>2017</v>
      </c>
      <c r="L2734" s="23">
        <v>2</v>
      </c>
      <c r="S2734" s="8" t="s">
        <v>65</v>
      </c>
    </row>
    <row r="2735" spans="1:19">
      <c r="A2735" s="21">
        <v>1</v>
      </c>
      <c r="J2735" s="8" t="s">
        <v>84</v>
      </c>
      <c r="K2735" s="23" t="str">
        <f>TEXT(J2735,"YYYY")</f>
        <v>2017</v>
      </c>
      <c r="L2735" s="23">
        <v>2</v>
      </c>
      <c r="S2735" s="8" t="s">
        <v>4488</v>
      </c>
    </row>
    <row r="2736" spans="1:19">
      <c r="A2736" s="21">
        <v>1</v>
      </c>
      <c r="J2736" s="8" t="s">
        <v>496</v>
      </c>
      <c r="K2736" s="23" t="str">
        <f>TEXT(J2736,"YYYY")</f>
        <v>2017</v>
      </c>
      <c r="L2736" s="23">
        <v>2</v>
      </c>
      <c r="S2736" s="8" t="s">
        <v>455</v>
      </c>
    </row>
    <row r="2737" spans="1:19">
      <c r="A2737" s="21">
        <v>2</v>
      </c>
      <c r="J2737" s="8" t="s">
        <v>1286</v>
      </c>
      <c r="K2737" s="23" t="str">
        <f>TEXT(J2737,"YYYY")</f>
        <v>2017</v>
      </c>
      <c r="L2737" s="23">
        <v>2</v>
      </c>
      <c r="S2737" s="8" t="s">
        <v>65</v>
      </c>
    </row>
    <row r="2738" spans="1:19">
      <c r="A2738" s="21">
        <v>1</v>
      </c>
      <c r="J2738" s="8" t="s">
        <v>496</v>
      </c>
      <c r="K2738" s="23" t="str">
        <f>TEXT(J2738,"YYYY")</f>
        <v>2017</v>
      </c>
      <c r="L2738" s="23">
        <v>2</v>
      </c>
      <c r="S2738" s="8" t="s">
        <v>65</v>
      </c>
    </row>
    <row r="2739" spans="1:19">
      <c r="A2739" s="21">
        <v>1</v>
      </c>
      <c r="J2739" s="8" t="s">
        <v>1873</v>
      </c>
      <c r="K2739" s="23" t="str">
        <f>TEXT(J2739,"YYYY")</f>
        <v>2017</v>
      </c>
      <c r="L2739" s="23">
        <v>2</v>
      </c>
      <c r="S2739" s="8" t="s">
        <v>4867</v>
      </c>
    </row>
    <row r="2740" spans="1:19">
      <c r="A2740" s="21">
        <v>1</v>
      </c>
      <c r="J2740" s="8" t="s">
        <v>496</v>
      </c>
      <c r="K2740" s="23" t="str">
        <f>TEXT(J2740,"YYYY")</f>
        <v>2017</v>
      </c>
      <c r="L2740" s="23">
        <v>2</v>
      </c>
      <c r="S2740" s="8" t="s">
        <v>354</v>
      </c>
    </row>
    <row r="2741" spans="1:19">
      <c r="A2741" s="21">
        <v>2</v>
      </c>
      <c r="J2741" s="8" t="s">
        <v>2091</v>
      </c>
      <c r="K2741" s="23" t="str">
        <f>TEXT(J2741,"YYYY")</f>
        <v>2017</v>
      </c>
      <c r="L2741" s="23">
        <v>2</v>
      </c>
      <c r="S2741" s="8" t="s">
        <v>65</v>
      </c>
    </row>
    <row r="2742" spans="1:19">
      <c r="A2742" s="21">
        <v>1</v>
      </c>
      <c r="J2742" s="8" t="s">
        <v>610</v>
      </c>
      <c r="K2742" s="23" t="str">
        <f>TEXT(J2742,"YYYY")</f>
        <v>2017</v>
      </c>
      <c r="L2742" s="23">
        <v>2</v>
      </c>
      <c r="S2742" s="8" t="s">
        <v>859</v>
      </c>
    </row>
    <row r="2743" spans="1:19">
      <c r="A2743" s="21">
        <v>2</v>
      </c>
      <c r="J2743" s="8" t="s">
        <v>2861</v>
      </c>
      <c r="K2743" s="23" t="str">
        <f>TEXT(J2743,"YYYY")</f>
        <v>2017</v>
      </c>
      <c r="L2743" s="23">
        <v>2</v>
      </c>
      <c r="S2743" s="8" t="s">
        <v>65</v>
      </c>
    </row>
    <row r="2744" spans="1:19">
      <c r="A2744" s="21">
        <v>2</v>
      </c>
      <c r="J2744" s="8" t="s">
        <v>1212</v>
      </c>
      <c r="K2744" s="23" t="str">
        <f>TEXT(J2744,"YYYY")</f>
        <v>2017</v>
      </c>
      <c r="L2744" s="23">
        <v>2</v>
      </c>
      <c r="S2744" s="8" t="s">
        <v>114</v>
      </c>
    </row>
    <row r="2745" spans="1:19">
      <c r="A2745" s="21">
        <v>2</v>
      </c>
      <c r="J2745" s="8" t="s">
        <v>3630</v>
      </c>
      <c r="K2745" s="23" t="str">
        <f>TEXT(J2745,"YYYY")</f>
        <v>2017</v>
      </c>
      <c r="L2745" s="23">
        <v>2</v>
      </c>
    </row>
    <row r="2746" spans="1:19">
      <c r="A2746" s="21">
        <v>2</v>
      </c>
      <c r="J2746" s="8" t="s">
        <v>3703</v>
      </c>
      <c r="K2746" s="23" t="str">
        <f>TEXT(J2746,"YYYY")</f>
        <v>2017</v>
      </c>
      <c r="L2746" s="23">
        <v>2</v>
      </c>
    </row>
    <row r="2747" spans="1:19">
      <c r="A2747" s="21">
        <v>1</v>
      </c>
      <c r="J2747" s="8" t="s">
        <v>4145</v>
      </c>
      <c r="K2747" s="23" t="str">
        <f>TEXT(J2747,"YYYY")</f>
        <v>2017</v>
      </c>
      <c r="L2747" s="23">
        <v>2</v>
      </c>
    </row>
    <row r="2748" spans="1:19">
      <c r="A2748" s="21">
        <v>1</v>
      </c>
      <c r="J2748" s="8" t="s">
        <v>152</v>
      </c>
      <c r="K2748" s="23" t="str">
        <f>TEXT(J2748,"YYYY")</f>
        <v>2017</v>
      </c>
      <c r="L2748" s="23">
        <v>2</v>
      </c>
    </row>
    <row r="2749" spans="1:19">
      <c r="A2749" s="21">
        <v>2</v>
      </c>
      <c r="J2749" s="8" t="s">
        <v>1212</v>
      </c>
      <c r="K2749" s="23" t="str">
        <f>TEXT(J2749,"YYYY")</f>
        <v>2017</v>
      </c>
      <c r="L2749" s="23">
        <v>2</v>
      </c>
    </row>
    <row r="2750" spans="1:19">
      <c r="A2750" s="21">
        <v>1</v>
      </c>
      <c r="J2750" s="8" t="s">
        <v>5049</v>
      </c>
      <c r="K2750" s="23" t="str">
        <f>TEXT(J2750,"YYYY")</f>
        <v>2017</v>
      </c>
      <c r="L2750" s="23">
        <v>2</v>
      </c>
    </row>
    <row r="2751" spans="1:19">
      <c r="A2751" s="21">
        <v>2</v>
      </c>
      <c r="J2751" s="8" t="s">
        <v>1485</v>
      </c>
      <c r="K2751" s="23" t="str">
        <f>TEXT(J2751,"YYYY")</f>
        <v>2017</v>
      </c>
      <c r="L2751" s="23">
        <v>2</v>
      </c>
    </row>
    <row r="2752" spans="1:19">
      <c r="A2752" s="21">
        <v>2</v>
      </c>
      <c r="J2752" s="8" t="s">
        <v>236</v>
      </c>
      <c r="K2752" s="23" t="str">
        <f>TEXT(J2752,"YYYY")</f>
        <v>2017</v>
      </c>
      <c r="L2752" s="23">
        <v>2</v>
      </c>
      <c r="S2752" s="8" t="s">
        <v>65</v>
      </c>
    </row>
    <row r="2753" spans="1:19">
      <c r="A2753" s="21">
        <v>2</v>
      </c>
      <c r="J2753" s="8" t="s">
        <v>2822</v>
      </c>
      <c r="K2753" s="23" t="str">
        <f>TEXT(J2753,"YYYY")</f>
        <v>2017</v>
      </c>
      <c r="L2753" s="23">
        <v>2</v>
      </c>
    </row>
    <row r="2754" spans="1:19">
      <c r="A2754" s="21">
        <v>2</v>
      </c>
      <c r="J2754" s="8" t="s">
        <v>227</v>
      </c>
      <c r="K2754" s="23" t="str">
        <f>TEXT(J2754,"YYYY")</f>
        <v>2017</v>
      </c>
      <c r="L2754" s="23">
        <v>2</v>
      </c>
    </row>
    <row r="2755" spans="1:19">
      <c r="A2755" s="21">
        <v>1</v>
      </c>
      <c r="J2755" s="8" t="s">
        <v>4182</v>
      </c>
      <c r="K2755" s="23" t="str">
        <f>TEXT(J2755,"YYYY")</f>
        <v>2017</v>
      </c>
      <c r="L2755" s="23">
        <v>2</v>
      </c>
    </row>
    <row r="2756" spans="1:19">
      <c r="A2756" s="21">
        <v>1</v>
      </c>
      <c r="J2756" s="8" t="s">
        <v>1286</v>
      </c>
      <c r="K2756" s="23" t="str">
        <f>TEXT(J2756,"YYYY")</f>
        <v>2017</v>
      </c>
      <c r="L2756" s="23">
        <v>2</v>
      </c>
    </row>
    <row r="2757" spans="1:19">
      <c r="A2757" s="21">
        <v>2</v>
      </c>
      <c r="J2757" s="8" t="s">
        <v>4977</v>
      </c>
      <c r="K2757" s="23" t="str">
        <f>TEXT(J2757,"YYYY")</f>
        <v>2017</v>
      </c>
      <c r="L2757" s="23">
        <v>2</v>
      </c>
    </row>
    <row r="2758" spans="1:19">
      <c r="A2758" s="21">
        <v>1</v>
      </c>
      <c r="J2758" s="8" t="s">
        <v>12132</v>
      </c>
      <c r="K2758" s="23" t="str">
        <f>TEXT(J2758,"YYYY")</f>
        <v>2017</v>
      </c>
      <c r="L2758" s="23">
        <v>2</v>
      </c>
    </row>
    <row r="2759" spans="1:19">
      <c r="A2759" s="21">
        <v>1</v>
      </c>
      <c r="J2759" s="8" t="s">
        <v>227</v>
      </c>
      <c r="K2759" s="23" t="str">
        <f>TEXT(J2759,"YYYY")</f>
        <v>2017</v>
      </c>
      <c r="L2759" s="23">
        <v>2</v>
      </c>
    </row>
    <row r="2760" spans="1:19">
      <c r="A2760" s="21">
        <v>2</v>
      </c>
      <c r="J2760" s="8" t="s">
        <v>236</v>
      </c>
      <c r="K2760" s="23" t="str">
        <f>TEXT(J2760,"YYYY")</f>
        <v>2017</v>
      </c>
      <c r="L2760" s="23">
        <v>2</v>
      </c>
      <c r="S2760" s="8" t="s">
        <v>354</v>
      </c>
    </row>
    <row r="2761" spans="1:19">
      <c r="A2761" s="21">
        <v>1</v>
      </c>
      <c r="J2761" s="8" t="s">
        <v>243</v>
      </c>
      <c r="K2761" s="23" t="str">
        <f>TEXT(J2761,"YYYY")</f>
        <v>2017</v>
      </c>
      <c r="L2761" s="23">
        <v>2</v>
      </c>
    </row>
    <row r="2762" spans="1:19">
      <c r="A2762" s="21">
        <v>2</v>
      </c>
      <c r="J2762" s="8" t="s">
        <v>274</v>
      </c>
      <c r="K2762" s="23" t="str">
        <f>TEXT(J2762,"YYYY")</f>
        <v>2017</v>
      </c>
      <c r="L2762" s="23">
        <v>2</v>
      </c>
    </row>
    <row r="2763" spans="1:19">
      <c r="A2763" s="21">
        <v>2</v>
      </c>
      <c r="J2763" s="8" t="s">
        <v>340</v>
      </c>
      <c r="K2763" s="23" t="str">
        <f>TEXT(J2763,"YYYY")</f>
        <v>2017</v>
      </c>
      <c r="L2763" s="23">
        <v>2</v>
      </c>
    </row>
    <row r="2764" spans="1:19">
      <c r="A2764" s="21">
        <v>1</v>
      </c>
      <c r="J2764" s="8" t="s">
        <v>395</v>
      </c>
      <c r="K2764" s="23" t="str">
        <f>TEXT(J2764,"YYYY")</f>
        <v>2017</v>
      </c>
      <c r="L2764" s="23">
        <v>2</v>
      </c>
      <c r="S2764" s="8" t="s">
        <v>65</v>
      </c>
    </row>
    <row r="2765" spans="1:19">
      <c r="A2765" s="21">
        <v>1</v>
      </c>
      <c r="J2765" s="8" t="s">
        <v>469</v>
      </c>
      <c r="K2765" s="23" t="str">
        <f>TEXT(J2765,"YYYY")</f>
        <v>2017</v>
      </c>
      <c r="L2765" s="23">
        <v>2</v>
      </c>
      <c r="S2765" s="8" t="s">
        <v>5352</v>
      </c>
    </row>
    <row r="2766" spans="1:19">
      <c r="A2766" s="21">
        <v>2</v>
      </c>
      <c r="J2766" s="8" t="s">
        <v>587</v>
      </c>
      <c r="K2766" s="23" t="str">
        <f>TEXT(J2766,"YYYY")</f>
        <v>2017</v>
      </c>
      <c r="L2766" s="23">
        <v>2</v>
      </c>
      <c r="S2766" s="8" t="s">
        <v>65</v>
      </c>
    </row>
    <row r="2767" spans="1:19">
      <c r="A2767" s="21">
        <v>1</v>
      </c>
      <c r="J2767" s="8" t="s">
        <v>740</v>
      </c>
      <c r="K2767" s="23" t="str">
        <f>TEXT(J2767,"YYYY")</f>
        <v>2017</v>
      </c>
      <c r="L2767" s="23">
        <v>2</v>
      </c>
      <c r="S2767" s="8" t="s">
        <v>3523</v>
      </c>
    </row>
    <row r="2768" spans="1:19">
      <c r="A2768" s="21">
        <v>2</v>
      </c>
      <c r="J2768" s="8" t="s">
        <v>764</v>
      </c>
      <c r="K2768" s="23" t="str">
        <f>TEXT(J2768,"YYYY")</f>
        <v>2017</v>
      </c>
      <c r="L2768" s="23">
        <v>2</v>
      </c>
      <c r="S2768" s="8" t="s">
        <v>4496</v>
      </c>
    </row>
    <row r="2769" spans="1:19">
      <c r="A2769" s="21">
        <v>1</v>
      </c>
      <c r="J2769" s="8" t="s">
        <v>873</v>
      </c>
      <c r="K2769" s="23" t="str">
        <f>TEXT(J2769,"YYYY")</f>
        <v>2017</v>
      </c>
      <c r="L2769" s="23">
        <v>2</v>
      </c>
      <c r="S2769" s="8" t="s">
        <v>5352</v>
      </c>
    </row>
    <row r="2770" spans="1:19">
      <c r="A2770" s="21">
        <v>2</v>
      </c>
      <c r="J2770" s="8" t="s">
        <v>873</v>
      </c>
      <c r="K2770" s="23" t="str">
        <f>TEXT(J2770,"YYYY")</f>
        <v>2017</v>
      </c>
      <c r="L2770" s="23">
        <v>2</v>
      </c>
      <c r="S2770" s="8" t="s">
        <v>354</v>
      </c>
    </row>
    <row r="2771" spans="1:19">
      <c r="A2771" s="21">
        <v>2</v>
      </c>
      <c r="J2771" s="8" t="s">
        <v>227</v>
      </c>
      <c r="K2771" s="23" t="str">
        <f>TEXT(J2771,"YYYY")</f>
        <v>2017</v>
      </c>
      <c r="L2771" s="23">
        <v>2</v>
      </c>
      <c r="S2771" s="8" t="s">
        <v>936</v>
      </c>
    </row>
    <row r="2772" spans="1:19">
      <c r="A2772" s="21">
        <v>2</v>
      </c>
      <c r="J2772" s="8" t="s">
        <v>1206</v>
      </c>
      <c r="K2772" s="23" t="str">
        <f>TEXT(J2772,"YYYY")</f>
        <v>2017</v>
      </c>
      <c r="L2772" s="23">
        <v>2</v>
      </c>
      <c r="S2772" s="8" t="s">
        <v>92</v>
      </c>
    </row>
    <row r="2773" spans="1:19">
      <c r="A2773" s="21">
        <v>2</v>
      </c>
      <c r="J2773" s="22">
        <v>42736</v>
      </c>
      <c r="K2773" s="23" t="str">
        <f>TEXT(J2773,"YYYY")</f>
        <v>2017</v>
      </c>
      <c r="L2773" s="23">
        <v>2</v>
      </c>
      <c r="S2773" s="8" t="s">
        <v>2052</v>
      </c>
    </row>
    <row r="2774" spans="1:19">
      <c r="A2774" s="21">
        <v>2</v>
      </c>
      <c r="J2774" s="8" t="s">
        <v>873</v>
      </c>
      <c r="K2774" s="23" t="str">
        <f>TEXT(J2774,"YYYY")</f>
        <v>2017</v>
      </c>
      <c r="L2774" s="23">
        <v>2</v>
      </c>
      <c r="S2774" s="8" t="s">
        <v>65</v>
      </c>
    </row>
    <row r="2775" spans="1:19">
      <c r="A2775" s="21">
        <v>2</v>
      </c>
      <c r="J2775" s="8" t="s">
        <v>496</v>
      </c>
      <c r="K2775" s="23" t="str">
        <f>TEXT(J2775,"YYYY")</f>
        <v>2017</v>
      </c>
      <c r="L2775" s="23">
        <v>2</v>
      </c>
      <c r="S2775" s="8" t="s">
        <v>2015</v>
      </c>
    </row>
    <row r="2776" spans="1:19">
      <c r="A2776" s="21">
        <v>2</v>
      </c>
      <c r="J2776" s="8" t="s">
        <v>496</v>
      </c>
      <c r="K2776" s="23" t="str">
        <f>TEXT(J2776,"YYYY")</f>
        <v>2017</v>
      </c>
      <c r="L2776" s="23">
        <v>2</v>
      </c>
      <c r="S2776" s="8" t="s">
        <v>354</v>
      </c>
    </row>
    <row r="2777" spans="1:19">
      <c r="A2777" s="21">
        <v>1</v>
      </c>
      <c r="J2777" s="8" t="s">
        <v>1485</v>
      </c>
      <c r="K2777" s="23" t="str">
        <f>TEXT(J2777,"YYYY")</f>
        <v>2017</v>
      </c>
      <c r="L2777" s="23">
        <v>2</v>
      </c>
      <c r="S2777" s="8" t="s">
        <v>5522</v>
      </c>
    </row>
    <row r="2778" spans="1:19">
      <c r="A2778" s="21">
        <v>2</v>
      </c>
      <c r="J2778" s="8" t="s">
        <v>258</v>
      </c>
      <c r="K2778" s="23" t="str">
        <f>TEXT(J2778,"YYYY")</f>
        <v>2017</v>
      </c>
      <c r="L2778" s="23">
        <v>2</v>
      </c>
      <c r="S2778" s="8" t="s">
        <v>65</v>
      </c>
    </row>
    <row r="2779" spans="1:19">
      <c r="A2779" s="21">
        <v>2</v>
      </c>
      <c r="J2779" s="8" t="s">
        <v>274</v>
      </c>
      <c r="K2779" s="23" t="str">
        <f>TEXT(J2779,"YYYY")</f>
        <v>2017</v>
      </c>
      <c r="L2779" s="23">
        <v>2</v>
      </c>
      <c r="S2779" s="8" t="s">
        <v>65</v>
      </c>
    </row>
    <row r="2780" spans="1:19">
      <c r="A2780" s="21">
        <v>1</v>
      </c>
      <c r="J2780" s="8" t="s">
        <v>1598</v>
      </c>
      <c r="K2780" s="23" t="str">
        <f>TEXT(J2780,"YYYY")</f>
        <v>2017</v>
      </c>
      <c r="L2780" s="23">
        <v>2</v>
      </c>
      <c r="S2780" s="8" t="s">
        <v>92</v>
      </c>
    </row>
    <row r="2781" spans="1:19">
      <c r="A2781" s="21">
        <v>1</v>
      </c>
      <c r="J2781" s="8" t="s">
        <v>987</v>
      </c>
      <c r="K2781" s="23" t="str">
        <f>TEXT(J2781,"YYYY")</f>
        <v>2017</v>
      </c>
      <c r="L2781" s="23">
        <v>2</v>
      </c>
      <c r="S2781" s="8" t="s">
        <v>235</v>
      </c>
    </row>
    <row r="2782" spans="1:19">
      <c r="A2782" s="21">
        <v>1</v>
      </c>
      <c r="J2782" s="8" t="s">
        <v>1799</v>
      </c>
      <c r="K2782" s="23" t="str">
        <f>TEXT(J2782,"YYYY")</f>
        <v>2017</v>
      </c>
      <c r="L2782" s="23">
        <v>2</v>
      </c>
      <c r="S2782" s="8" t="s">
        <v>92</v>
      </c>
    </row>
    <row r="2783" spans="1:19">
      <c r="A2783" s="21">
        <v>2</v>
      </c>
      <c r="J2783" s="8" t="s">
        <v>1598</v>
      </c>
      <c r="K2783" s="23" t="str">
        <f>TEXT(J2783,"YYYY")</f>
        <v>2017</v>
      </c>
      <c r="L2783" s="23">
        <v>2</v>
      </c>
      <c r="S2783" s="8" t="s">
        <v>235</v>
      </c>
    </row>
    <row r="2784" spans="1:19">
      <c r="A2784" s="21">
        <v>2</v>
      </c>
      <c r="J2784" s="8" t="s">
        <v>84</v>
      </c>
      <c r="K2784" s="23" t="str">
        <f>TEXT(J2784,"YYYY")</f>
        <v>2017</v>
      </c>
      <c r="L2784" s="23">
        <v>2</v>
      </c>
      <c r="S2784" s="8" t="s">
        <v>226</v>
      </c>
    </row>
    <row r="2785" spans="1:19">
      <c r="A2785" s="21">
        <v>1</v>
      </c>
      <c r="J2785" s="8" t="s">
        <v>1286</v>
      </c>
      <c r="K2785" s="23" t="str">
        <f>TEXT(J2785,"YYYY")</f>
        <v>2017</v>
      </c>
      <c r="L2785" s="23">
        <v>2</v>
      </c>
      <c r="S2785" s="8" t="s">
        <v>5596</v>
      </c>
    </row>
    <row r="2786" spans="1:19">
      <c r="A2786" s="21">
        <v>2</v>
      </c>
      <c r="J2786" s="8" t="s">
        <v>258</v>
      </c>
      <c r="K2786" s="23" t="str">
        <f>TEXT(J2786,"YYYY")</f>
        <v>2017</v>
      </c>
      <c r="L2786" s="23">
        <v>2</v>
      </c>
      <c r="S2786" s="8" t="s">
        <v>65</v>
      </c>
    </row>
    <row r="2787" spans="1:19">
      <c r="A2787" s="21">
        <v>2</v>
      </c>
      <c r="J2787" s="8" t="s">
        <v>2329</v>
      </c>
      <c r="K2787" s="23" t="str">
        <f>TEXT(J2787,"YYYY")</f>
        <v>2017</v>
      </c>
      <c r="L2787" s="23">
        <v>2</v>
      </c>
      <c r="S2787" s="8" t="s">
        <v>3598</v>
      </c>
    </row>
    <row r="2788" spans="1:19">
      <c r="A2788" s="21">
        <v>1</v>
      </c>
      <c r="J2788" s="8" t="s">
        <v>258</v>
      </c>
      <c r="K2788" s="23" t="str">
        <f>TEXT(J2788,"YYYY")</f>
        <v>2017</v>
      </c>
      <c r="L2788" s="23">
        <v>2</v>
      </c>
      <c r="S2788" s="8" t="s">
        <v>65</v>
      </c>
    </row>
    <row r="2789" spans="1:19">
      <c r="A2789" s="21">
        <v>1</v>
      </c>
      <c r="J2789" s="8" t="s">
        <v>2368</v>
      </c>
      <c r="K2789" s="23" t="str">
        <f>TEXT(J2789,"YYYY")</f>
        <v>2017</v>
      </c>
      <c r="L2789" s="23">
        <v>2</v>
      </c>
      <c r="S2789" s="8" t="s">
        <v>65</v>
      </c>
    </row>
    <row r="2790" spans="1:19">
      <c r="A2790" s="21">
        <v>1</v>
      </c>
      <c r="J2790" s="8" t="s">
        <v>258</v>
      </c>
      <c r="K2790" s="23" t="str">
        <f>TEXT(J2790,"YYYY")</f>
        <v>2017</v>
      </c>
      <c r="L2790" s="23">
        <v>2</v>
      </c>
      <c r="S2790" s="8" t="s">
        <v>226</v>
      </c>
    </row>
    <row r="2791" spans="1:19">
      <c r="A2791" s="21">
        <v>2</v>
      </c>
      <c r="J2791" s="8" t="s">
        <v>2486</v>
      </c>
      <c r="K2791" s="23" t="str">
        <f>TEXT(J2791,"YYYY")</f>
        <v>2017</v>
      </c>
      <c r="L2791" s="23">
        <v>2</v>
      </c>
      <c r="S2791" s="8" t="s">
        <v>114</v>
      </c>
    </row>
    <row r="2792" spans="1:19">
      <c r="A2792" s="21">
        <v>2</v>
      </c>
      <c r="J2792" s="8" t="s">
        <v>610</v>
      </c>
      <c r="K2792" s="23" t="str">
        <f>TEXT(J2792,"YYYY")</f>
        <v>2017</v>
      </c>
      <c r="L2792" s="23">
        <v>2</v>
      </c>
      <c r="S2792" s="8" t="s">
        <v>92</v>
      </c>
    </row>
    <row r="2793" spans="1:19">
      <c r="A2793" s="21">
        <v>2</v>
      </c>
      <c r="J2793" s="8" t="s">
        <v>2527</v>
      </c>
      <c r="K2793" s="23" t="str">
        <f>TEXT(J2793,"YYYY")</f>
        <v>2017</v>
      </c>
      <c r="L2793" s="23">
        <v>2</v>
      </c>
      <c r="S2793" s="8" t="s">
        <v>65</v>
      </c>
    </row>
    <row r="2794" spans="1:19">
      <c r="A2794" s="21">
        <v>1</v>
      </c>
      <c r="J2794" s="8" t="s">
        <v>1206</v>
      </c>
      <c r="K2794" s="23" t="str">
        <f>TEXT(J2794,"YYYY")</f>
        <v>2017</v>
      </c>
      <c r="L2794" s="23">
        <v>2</v>
      </c>
      <c r="S2794" s="8" t="s">
        <v>65</v>
      </c>
    </row>
    <row r="2795" spans="1:19">
      <c r="A2795" s="21">
        <v>2</v>
      </c>
      <c r="J2795" s="8" t="s">
        <v>2091</v>
      </c>
      <c r="K2795" s="23" t="str">
        <f>TEXT(J2795,"YYYY")</f>
        <v>2017</v>
      </c>
      <c r="L2795" s="23">
        <v>2</v>
      </c>
      <c r="S2795" s="8" t="s">
        <v>526</v>
      </c>
    </row>
    <row r="2796" spans="1:19">
      <c r="A2796" s="21">
        <v>2</v>
      </c>
      <c r="J2796" s="8" t="s">
        <v>2892</v>
      </c>
      <c r="K2796" s="23" t="str">
        <f>TEXT(J2796,"YYYY")</f>
        <v>2017</v>
      </c>
      <c r="L2796" s="23">
        <v>2</v>
      </c>
      <c r="S2796" s="8" t="s">
        <v>65</v>
      </c>
    </row>
    <row r="2797" spans="1:19">
      <c r="A2797" s="21">
        <v>1</v>
      </c>
      <c r="J2797" s="8" t="s">
        <v>2658</v>
      </c>
      <c r="K2797" s="23" t="str">
        <f>TEXT(J2797,"YYYY")</f>
        <v>2017</v>
      </c>
      <c r="L2797" s="23">
        <v>2</v>
      </c>
      <c r="S2797" s="8" t="s">
        <v>405</v>
      </c>
    </row>
    <row r="2798" spans="1:19">
      <c r="A2798" s="21">
        <v>1</v>
      </c>
      <c r="J2798" s="8" t="s">
        <v>496</v>
      </c>
      <c r="K2798" s="23" t="str">
        <f>TEXT(J2798,"YYYY")</f>
        <v>2017</v>
      </c>
      <c r="L2798" s="23">
        <v>2</v>
      </c>
      <c r="S2798" s="8" t="s">
        <v>226</v>
      </c>
    </row>
    <row r="2799" spans="1:19">
      <c r="A2799" s="21">
        <v>1</v>
      </c>
      <c r="J2799" s="8" t="s">
        <v>2091</v>
      </c>
      <c r="K2799" s="23" t="str">
        <f>TEXT(J2799,"YYYY")</f>
        <v>2017</v>
      </c>
      <c r="L2799" s="23">
        <v>2</v>
      </c>
      <c r="S2799" s="8" t="s">
        <v>940</v>
      </c>
    </row>
    <row r="2800" spans="1:19">
      <c r="A2800" s="21">
        <v>2</v>
      </c>
      <c r="J2800" s="8" t="s">
        <v>84</v>
      </c>
      <c r="K2800" s="23" t="str">
        <f>TEXT(J2800,"YYYY")</f>
        <v>2017</v>
      </c>
      <c r="L2800" s="23">
        <v>2</v>
      </c>
      <c r="S2800" s="8" t="s">
        <v>423</v>
      </c>
    </row>
    <row r="2801" spans="1:19">
      <c r="A2801" s="21">
        <v>1</v>
      </c>
      <c r="J2801" s="8" t="s">
        <v>236</v>
      </c>
      <c r="K2801" s="23" t="str">
        <f>TEXT(J2801,"YYYY")</f>
        <v>2017</v>
      </c>
      <c r="L2801" s="23">
        <v>2</v>
      </c>
      <c r="S2801" s="8" t="s">
        <v>3523</v>
      </c>
    </row>
    <row r="2802" spans="1:19">
      <c r="A2802" s="21">
        <v>2</v>
      </c>
      <c r="J2802" s="8" t="s">
        <v>1286</v>
      </c>
      <c r="K2802" s="23" t="str">
        <f>TEXT(J2802,"YYYY")</f>
        <v>2017</v>
      </c>
      <c r="L2802" s="23">
        <v>2</v>
      </c>
      <c r="S2802" s="8" t="s">
        <v>3523</v>
      </c>
    </row>
    <row r="2803" spans="1:19">
      <c r="A2803" s="21">
        <v>1</v>
      </c>
      <c r="J2803" s="8" t="s">
        <v>1741</v>
      </c>
      <c r="K2803" s="23" t="str">
        <f>TEXT(J2803,"YYYY")</f>
        <v>2017</v>
      </c>
      <c r="L2803" s="23">
        <v>2</v>
      </c>
    </row>
    <row r="2804" spans="1:19">
      <c r="A2804" s="21">
        <v>2</v>
      </c>
      <c r="J2804" s="8" t="s">
        <v>1286</v>
      </c>
      <c r="K2804" s="23" t="str">
        <f>TEXT(J2804,"YYYY")</f>
        <v>2017</v>
      </c>
      <c r="L2804" s="23">
        <v>2</v>
      </c>
      <c r="S2804" s="8" t="s">
        <v>65</v>
      </c>
    </row>
    <row r="2805" spans="1:19">
      <c r="A2805" s="21">
        <v>1</v>
      </c>
      <c r="J2805" s="8" t="s">
        <v>2486</v>
      </c>
      <c r="K2805" s="23" t="str">
        <f>TEXT(J2805,"YYYY")</f>
        <v>2017</v>
      </c>
      <c r="L2805" s="23">
        <v>2</v>
      </c>
      <c r="S2805" s="8" t="s">
        <v>1559</v>
      </c>
    </row>
    <row r="2806" spans="1:19">
      <c r="A2806" s="21">
        <v>2</v>
      </c>
      <c r="J2806" s="8" t="s">
        <v>3307</v>
      </c>
      <c r="K2806" s="23" t="str">
        <f>TEXT(J2806,"YYYY")</f>
        <v>2017</v>
      </c>
      <c r="L2806" s="23">
        <v>2</v>
      </c>
      <c r="S2806" s="8" t="s">
        <v>1051</v>
      </c>
    </row>
    <row r="2807" spans="1:19">
      <c r="A2807" s="21">
        <v>1</v>
      </c>
      <c r="J2807" s="8" t="s">
        <v>227</v>
      </c>
      <c r="K2807" s="23" t="str">
        <f>TEXT(J2807,"YYYY")</f>
        <v>2017</v>
      </c>
      <c r="L2807" s="23">
        <v>2</v>
      </c>
      <c r="S2807" s="8" t="s">
        <v>105</v>
      </c>
    </row>
    <row r="2808" spans="1:19">
      <c r="A2808" s="21">
        <v>1</v>
      </c>
      <c r="J2808" s="8" t="s">
        <v>84</v>
      </c>
      <c r="K2808" s="23" t="str">
        <f>TEXT(J2808,"YYYY")</f>
        <v>2017</v>
      </c>
      <c r="L2808" s="23">
        <v>2</v>
      </c>
      <c r="S2808" s="8" t="s">
        <v>4368</v>
      </c>
    </row>
    <row r="2809" spans="1:19">
      <c r="A2809" s="21">
        <v>2</v>
      </c>
      <c r="J2809" s="8" t="s">
        <v>2329</v>
      </c>
      <c r="K2809" s="23" t="str">
        <f>TEXT(J2809,"YYYY")</f>
        <v>2017</v>
      </c>
      <c r="L2809" s="23">
        <v>2</v>
      </c>
      <c r="S2809" s="8" t="s">
        <v>6001</v>
      </c>
    </row>
    <row r="2810" spans="1:19">
      <c r="A2810" s="21">
        <v>1</v>
      </c>
      <c r="J2810" s="8" t="s">
        <v>2091</v>
      </c>
      <c r="K2810" s="23" t="str">
        <f>TEXT(J2810,"YYYY")</f>
        <v>2017</v>
      </c>
      <c r="L2810" s="23">
        <v>2</v>
      </c>
      <c r="S2810" s="8" t="s">
        <v>226</v>
      </c>
    </row>
    <row r="2811" spans="1:19">
      <c r="A2811" s="21">
        <v>1</v>
      </c>
      <c r="J2811" s="8" t="s">
        <v>3370</v>
      </c>
      <c r="K2811" s="23" t="str">
        <f>TEXT(J2811,"YYYY")</f>
        <v>2017</v>
      </c>
      <c r="L2811" s="23">
        <v>2</v>
      </c>
      <c r="S2811" s="8" t="s">
        <v>65</v>
      </c>
    </row>
    <row r="2812" spans="1:19">
      <c r="A2812" s="21">
        <v>1</v>
      </c>
      <c r="J2812" s="8" t="s">
        <v>84</v>
      </c>
      <c r="K2812" s="23" t="str">
        <f>TEXT(J2812,"YYYY")</f>
        <v>2017</v>
      </c>
      <c r="L2812" s="23">
        <v>2</v>
      </c>
    </row>
    <row r="2813" spans="1:19">
      <c r="A2813" s="21">
        <v>1</v>
      </c>
      <c r="J2813" s="8" t="s">
        <v>2226</v>
      </c>
      <c r="K2813" s="23" t="str">
        <f>TEXT(J2813,"YYYY")</f>
        <v>2017</v>
      </c>
      <c r="L2813" s="23">
        <v>2</v>
      </c>
      <c r="S2813" s="8" t="s">
        <v>354</v>
      </c>
    </row>
    <row r="2814" spans="1:19">
      <c r="A2814" s="21">
        <v>2</v>
      </c>
      <c r="J2814" s="8" t="s">
        <v>579</v>
      </c>
      <c r="K2814" s="23" t="str">
        <f>TEXT(J2814,"YYYY")</f>
        <v>2017</v>
      </c>
      <c r="L2814" s="23">
        <v>2</v>
      </c>
      <c r="S2814" s="8" t="s">
        <v>354</v>
      </c>
    </row>
    <row r="2815" spans="1:19">
      <c r="A2815" s="21">
        <v>2</v>
      </c>
      <c r="J2815" s="8" t="s">
        <v>1873</v>
      </c>
      <c r="K2815" s="23" t="str">
        <f>TEXT(J2815,"YYYY")</f>
        <v>2017</v>
      </c>
      <c r="L2815" s="23">
        <v>2</v>
      </c>
      <c r="S2815" s="8" t="s">
        <v>77</v>
      </c>
    </row>
    <row r="2816" spans="1:19">
      <c r="A2816" s="21">
        <v>2</v>
      </c>
      <c r="J2816" s="8" t="s">
        <v>227</v>
      </c>
      <c r="K2816" s="23" t="str">
        <f>TEXT(J2816,"YYYY")</f>
        <v>2017</v>
      </c>
      <c r="L2816" s="23">
        <v>2</v>
      </c>
      <c r="S2816" s="8" t="s">
        <v>65</v>
      </c>
    </row>
    <row r="2817" spans="1:19">
      <c r="A2817" s="21">
        <v>1</v>
      </c>
      <c r="J2817" s="8" t="s">
        <v>3923</v>
      </c>
      <c r="K2817" s="23" t="str">
        <f>TEXT(J2817,"YYYY")</f>
        <v>2017</v>
      </c>
      <c r="L2817" s="23">
        <v>2</v>
      </c>
      <c r="S2817" s="8" t="s">
        <v>940</v>
      </c>
    </row>
    <row r="2818" spans="1:19">
      <c r="A2818" s="21">
        <v>2</v>
      </c>
      <c r="J2818" s="8" t="s">
        <v>204</v>
      </c>
      <c r="K2818" s="23" t="str">
        <f>TEXT(J2818,"YYYY")</f>
        <v>2017</v>
      </c>
      <c r="L2818" s="23">
        <v>2</v>
      </c>
      <c r="S2818" s="8" t="s">
        <v>65</v>
      </c>
    </row>
    <row r="2819" spans="1:19">
      <c r="A2819" s="21">
        <v>1</v>
      </c>
      <c r="J2819" s="8" t="s">
        <v>4182</v>
      </c>
      <c r="K2819" s="23" t="str">
        <f>TEXT(J2819,"YYYY")</f>
        <v>2017</v>
      </c>
      <c r="L2819" s="23">
        <v>2</v>
      </c>
      <c r="S2819" s="8" t="s">
        <v>6052</v>
      </c>
    </row>
    <row r="2820" spans="1:19">
      <c r="A2820" s="21">
        <v>2</v>
      </c>
      <c r="J2820" s="8" t="s">
        <v>4232</v>
      </c>
      <c r="K2820" s="23" t="str">
        <f>TEXT(J2820,"YYYY")</f>
        <v>2017</v>
      </c>
      <c r="L2820" s="23">
        <v>2</v>
      </c>
      <c r="S2820" s="8" t="s">
        <v>6055</v>
      </c>
    </row>
    <row r="2821" spans="1:19">
      <c r="A2821" s="21">
        <v>1</v>
      </c>
      <c r="J2821" s="8" t="s">
        <v>274</v>
      </c>
      <c r="K2821" s="23" t="str">
        <f>TEXT(J2821,"YYYY")</f>
        <v>2017</v>
      </c>
      <c r="L2821" s="23">
        <v>2</v>
      </c>
      <c r="S2821" s="8" t="s">
        <v>235</v>
      </c>
    </row>
    <row r="2822" spans="1:19">
      <c r="A2822" s="21">
        <v>2</v>
      </c>
      <c r="J2822" s="8" t="s">
        <v>4270</v>
      </c>
      <c r="K2822" s="23" t="str">
        <f>TEXT(J2822,"YYYY")</f>
        <v>2017</v>
      </c>
      <c r="L2822" s="23">
        <v>2</v>
      </c>
      <c r="S2822" s="8" t="s">
        <v>92</v>
      </c>
    </row>
    <row r="2823" spans="1:19">
      <c r="A2823" s="21">
        <v>1</v>
      </c>
      <c r="J2823" s="8" t="s">
        <v>274</v>
      </c>
      <c r="K2823" s="23" t="str">
        <f>TEXT(J2823,"YYYY")</f>
        <v>2017</v>
      </c>
      <c r="L2823" s="23">
        <v>2</v>
      </c>
      <c r="S2823" s="8" t="s">
        <v>65</v>
      </c>
    </row>
    <row r="2824" spans="1:19">
      <c r="A2824" s="21">
        <v>1</v>
      </c>
      <c r="J2824" s="8" t="s">
        <v>4291</v>
      </c>
      <c r="K2824" s="23" t="str">
        <f>TEXT(J2824,"YYYY")</f>
        <v>2017</v>
      </c>
      <c r="L2824" s="23">
        <v>2</v>
      </c>
      <c r="S2824" s="8" t="s">
        <v>940</v>
      </c>
    </row>
    <row r="2825" spans="1:19">
      <c r="A2825" s="21">
        <v>1</v>
      </c>
      <c r="J2825" s="8" t="s">
        <v>496</v>
      </c>
      <c r="K2825" s="23" t="str">
        <f>TEXT(J2825,"YYYY")</f>
        <v>2017</v>
      </c>
      <c r="L2825" s="23">
        <v>2</v>
      </c>
      <c r="S2825" s="8" t="s">
        <v>405</v>
      </c>
    </row>
    <row r="2826" spans="1:19">
      <c r="A2826" s="21">
        <v>2</v>
      </c>
      <c r="J2826" s="8" t="s">
        <v>4373</v>
      </c>
      <c r="K2826" s="23" t="str">
        <f>TEXT(J2826,"YYYY")</f>
        <v>2017</v>
      </c>
      <c r="L2826" s="23">
        <v>2</v>
      </c>
      <c r="S2826" s="8" t="s">
        <v>6102</v>
      </c>
    </row>
    <row r="2827" spans="1:19">
      <c r="A2827" s="21">
        <v>2</v>
      </c>
      <c r="J2827" s="8" t="s">
        <v>2368</v>
      </c>
      <c r="K2827" s="23" t="str">
        <f>TEXT(J2827,"YYYY")</f>
        <v>2017</v>
      </c>
      <c r="L2827" s="23">
        <v>2</v>
      </c>
    </row>
    <row r="2828" spans="1:19">
      <c r="A2828" s="21">
        <v>2</v>
      </c>
      <c r="J2828" s="8" t="s">
        <v>1286</v>
      </c>
      <c r="K2828" s="23" t="str">
        <f>TEXT(J2828,"YYYY")</f>
        <v>2017</v>
      </c>
      <c r="L2828" s="23">
        <v>2</v>
      </c>
      <c r="S2828" s="8" t="s">
        <v>65</v>
      </c>
    </row>
    <row r="2829" spans="1:19">
      <c r="A2829" s="21">
        <v>2</v>
      </c>
      <c r="J2829" s="8" t="s">
        <v>1286</v>
      </c>
      <c r="K2829" s="23" t="str">
        <f>TEXT(J2829,"YYYY")</f>
        <v>2017</v>
      </c>
      <c r="L2829" s="23">
        <v>2</v>
      </c>
      <c r="S2829" s="8" t="s">
        <v>354</v>
      </c>
    </row>
    <row r="2830" spans="1:19">
      <c r="A2830" s="21">
        <v>1</v>
      </c>
      <c r="J2830" s="8" t="s">
        <v>4435</v>
      </c>
      <c r="K2830" s="23" t="str">
        <f>TEXT(J2830,"YYYY")</f>
        <v>2017</v>
      </c>
      <c r="L2830" s="23">
        <v>2</v>
      </c>
      <c r="S2830" s="8" t="s">
        <v>235</v>
      </c>
    </row>
    <row r="2831" spans="1:19">
      <c r="A2831" s="21">
        <v>1</v>
      </c>
      <c r="J2831" s="8" t="s">
        <v>610</v>
      </c>
      <c r="K2831" s="23" t="str">
        <f>TEXT(J2831,"YYYY")</f>
        <v>2017</v>
      </c>
      <c r="L2831" s="23">
        <v>2</v>
      </c>
      <c r="S2831" s="8" t="s">
        <v>6209</v>
      </c>
    </row>
    <row r="2832" spans="1:19">
      <c r="A2832" s="21">
        <v>2</v>
      </c>
      <c r="J2832" s="8" t="s">
        <v>3254</v>
      </c>
      <c r="K2832" s="23" t="str">
        <f>TEXT(J2832,"YYYY")</f>
        <v>2017</v>
      </c>
      <c r="L2832" s="23">
        <v>2</v>
      </c>
      <c r="S2832" s="8" t="s">
        <v>114</v>
      </c>
    </row>
    <row r="2833" spans="1:19">
      <c r="A2833" s="21">
        <v>2</v>
      </c>
      <c r="J2833" s="8" t="s">
        <v>4836</v>
      </c>
      <c r="K2833" s="23" t="str">
        <f>TEXT(J2833,"YYYY")</f>
        <v>2017</v>
      </c>
      <c r="L2833" s="23">
        <v>2</v>
      </c>
    </row>
    <row r="2834" spans="1:19">
      <c r="A2834" s="21">
        <v>2</v>
      </c>
      <c r="J2834" s="8" t="s">
        <v>496</v>
      </c>
      <c r="K2834" s="23" t="str">
        <f>TEXT(J2834,"YYYY")</f>
        <v>2017</v>
      </c>
      <c r="L2834" s="23">
        <v>2</v>
      </c>
      <c r="S2834" s="8" t="s">
        <v>2240</v>
      </c>
    </row>
    <row r="2835" spans="1:19">
      <c r="A2835" s="21">
        <v>2</v>
      </c>
      <c r="J2835" s="8" t="s">
        <v>227</v>
      </c>
      <c r="K2835" s="23" t="str">
        <f>TEXT(J2835,"YYYY")</f>
        <v>2017</v>
      </c>
      <c r="L2835" s="23">
        <v>2</v>
      </c>
      <c r="S2835" s="8" t="s">
        <v>83</v>
      </c>
    </row>
    <row r="2836" spans="1:19">
      <c r="A2836" s="21">
        <v>2</v>
      </c>
      <c r="J2836" s="8" t="s">
        <v>227</v>
      </c>
      <c r="K2836" s="23" t="str">
        <f>TEXT(J2836,"YYYY")</f>
        <v>2017</v>
      </c>
      <c r="L2836" s="23">
        <v>2</v>
      </c>
      <c r="S2836" s="8" t="s">
        <v>235</v>
      </c>
    </row>
    <row r="2837" spans="1:19">
      <c r="A2837" s="21">
        <v>2</v>
      </c>
      <c r="J2837" s="8" t="s">
        <v>274</v>
      </c>
      <c r="K2837" s="23" t="str">
        <f>TEXT(J2837,"YYYY")</f>
        <v>2017</v>
      </c>
      <c r="L2837" s="23">
        <v>2</v>
      </c>
      <c r="S2837" s="8" t="s">
        <v>5373</v>
      </c>
    </row>
    <row r="2838" spans="1:19">
      <c r="A2838" s="21">
        <v>2</v>
      </c>
      <c r="J2838" s="8" t="s">
        <v>4372</v>
      </c>
      <c r="K2838" s="23" t="str">
        <f>TEXT(J2838,"YYYY")</f>
        <v>2017</v>
      </c>
      <c r="L2838" s="23">
        <v>2</v>
      </c>
      <c r="S2838" s="8" t="s">
        <v>2061</v>
      </c>
    </row>
    <row r="2839" spans="1:19">
      <c r="A2839" s="21">
        <v>2</v>
      </c>
      <c r="J2839" s="8" t="s">
        <v>5140</v>
      </c>
      <c r="K2839" s="23" t="str">
        <f>TEXT(J2839,"YYYY")</f>
        <v>2017</v>
      </c>
      <c r="L2839" s="23">
        <v>2</v>
      </c>
      <c r="S2839" s="8" t="s">
        <v>405</v>
      </c>
    </row>
    <row r="2840" spans="1:19">
      <c r="A2840" s="21">
        <v>1</v>
      </c>
      <c r="J2840" s="8" t="s">
        <v>4977</v>
      </c>
      <c r="K2840" s="23" t="str">
        <f>TEXT(J2840,"YYYY")</f>
        <v>2017</v>
      </c>
      <c r="L2840" s="23">
        <v>2</v>
      </c>
      <c r="S2840" s="8" t="s">
        <v>105</v>
      </c>
    </row>
    <row r="2841" spans="1:19">
      <c r="A2841" s="21">
        <v>1</v>
      </c>
      <c r="J2841" s="8" t="s">
        <v>2486</v>
      </c>
      <c r="K2841" s="23" t="str">
        <f>TEXT(J2841,"YYYY")</f>
        <v>2017</v>
      </c>
      <c r="L2841" s="23">
        <v>2</v>
      </c>
      <c r="S2841" s="8" t="s">
        <v>92</v>
      </c>
    </row>
    <row r="2842" spans="1:19">
      <c r="A2842" s="21">
        <v>2</v>
      </c>
      <c r="J2842" s="8" t="s">
        <v>3630</v>
      </c>
      <c r="K2842" s="23" t="str">
        <f>TEXT(J2842,"YYYY")</f>
        <v>2017</v>
      </c>
      <c r="L2842" s="23">
        <v>2</v>
      </c>
      <c r="S2842" s="8" t="s">
        <v>354</v>
      </c>
    </row>
    <row r="2843" spans="1:19">
      <c r="A2843" s="21">
        <v>2</v>
      </c>
      <c r="J2843" s="8" t="s">
        <v>1286</v>
      </c>
      <c r="K2843" s="23" t="str">
        <f>TEXT(J2843,"YYYY")</f>
        <v>2017</v>
      </c>
      <c r="L2843" s="23">
        <v>2</v>
      </c>
      <c r="S2843" s="8" t="s">
        <v>92</v>
      </c>
    </row>
    <row r="2844" spans="1:19">
      <c r="A2844" s="21">
        <v>1</v>
      </c>
      <c r="J2844" s="8" t="s">
        <v>1212</v>
      </c>
      <c r="K2844" s="23" t="str">
        <f>TEXT(J2844,"YYYY")</f>
        <v>2017</v>
      </c>
      <c r="L2844" s="23">
        <v>2</v>
      </c>
      <c r="S2844" s="8" t="s">
        <v>65</v>
      </c>
    </row>
    <row r="2845" spans="1:19">
      <c r="A2845" s="21">
        <v>2</v>
      </c>
      <c r="J2845" s="8" t="s">
        <v>5363</v>
      </c>
      <c r="K2845" s="23" t="str">
        <f>TEXT(J2845,"YYYY")</f>
        <v>2017</v>
      </c>
      <c r="L2845" s="23">
        <v>2</v>
      </c>
    </row>
    <row r="2846" spans="1:19">
      <c r="A2846" s="21">
        <v>1</v>
      </c>
      <c r="J2846" s="8" t="s">
        <v>1286</v>
      </c>
      <c r="K2846" s="23" t="str">
        <f>TEXT(J2846,"YYYY")</f>
        <v>2017</v>
      </c>
      <c r="L2846" s="23">
        <v>2</v>
      </c>
      <c r="S2846" s="8" t="s">
        <v>65</v>
      </c>
    </row>
    <row r="2847" spans="1:19">
      <c r="A2847" s="21">
        <v>2</v>
      </c>
      <c r="J2847" s="8" t="s">
        <v>274</v>
      </c>
      <c r="K2847" s="23" t="str">
        <f>TEXT(J2847,"YYYY")</f>
        <v>2017</v>
      </c>
      <c r="L2847" s="23">
        <v>2</v>
      </c>
    </row>
    <row r="2848" spans="1:19">
      <c r="A2848" s="21">
        <v>2</v>
      </c>
      <c r="J2848" s="8" t="s">
        <v>1212</v>
      </c>
      <c r="K2848" s="23" t="str">
        <f>TEXT(J2848,"YYYY")</f>
        <v>2017</v>
      </c>
      <c r="L2848" s="23">
        <v>2</v>
      </c>
      <c r="S2848" s="8" t="s">
        <v>940</v>
      </c>
    </row>
    <row r="2849" spans="1:19">
      <c r="A2849" s="21">
        <v>1</v>
      </c>
      <c r="J2849" s="8" t="s">
        <v>5521</v>
      </c>
      <c r="K2849" s="23" t="str">
        <f>TEXT(J2849,"YYYY")</f>
        <v>2017</v>
      </c>
      <c r="L2849" s="23">
        <v>2</v>
      </c>
    </row>
    <row r="2850" spans="1:19">
      <c r="A2850" s="21">
        <v>2</v>
      </c>
      <c r="J2850" s="8" t="s">
        <v>1286</v>
      </c>
      <c r="K2850" s="23" t="str">
        <f>TEXT(J2850,"YYYY")</f>
        <v>2017</v>
      </c>
      <c r="L2850" s="23">
        <v>2</v>
      </c>
      <c r="S2850" s="8" t="s">
        <v>354</v>
      </c>
    </row>
    <row r="2851" spans="1:19">
      <c r="A2851" s="21">
        <v>1</v>
      </c>
      <c r="J2851" s="8" t="s">
        <v>274</v>
      </c>
      <c r="K2851" s="23" t="str">
        <f>TEXT(J2851,"YYYY")</f>
        <v>2017</v>
      </c>
      <c r="L2851" s="23">
        <v>2</v>
      </c>
      <c r="S2851" s="8" t="s">
        <v>65</v>
      </c>
    </row>
    <row r="2852" spans="1:19">
      <c r="A2852" s="21">
        <v>2</v>
      </c>
      <c r="J2852" s="8" t="s">
        <v>5572</v>
      </c>
      <c r="K2852" s="23" t="str">
        <f>TEXT(J2852,"YYYY")</f>
        <v>2017</v>
      </c>
      <c r="L2852" s="23">
        <v>2</v>
      </c>
      <c r="S2852" s="8" t="s">
        <v>65</v>
      </c>
    </row>
    <row r="2853" spans="1:19">
      <c r="A2853" s="21">
        <v>1</v>
      </c>
      <c r="J2853" s="8" t="s">
        <v>274</v>
      </c>
      <c r="K2853" s="23" t="str">
        <f>TEXT(J2853,"YYYY")</f>
        <v>2017</v>
      </c>
      <c r="L2853" s="23">
        <v>2</v>
      </c>
      <c r="S2853" s="8" t="s">
        <v>65</v>
      </c>
    </row>
    <row r="2854" spans="1:19">
      <c r="A2854" s="21">
        <v>2</v>
      </c>
      <c r="J2854" s="8" t="s">
        <v>2368</v>
      </c>
      <c r="K2854" s="23" t="str">
        <f>TEXT(J2854,"YYYY")</f>
        <v>2017</v>
      </c>
      <c r="L2854" s="23">
        <v>2</v>
      </c>
    </row>
    <row r="2855" spans="1:19">
      <c r="A2855" s="21">
        <v>1</v>
      </c>
      <c r="J2855" s="8" t="s">
        <v>740</v>
      </c>
      <c r="K2855" s="23" t="str">
        <f>TEXT(J2855,"YYYY")</f>
        <v>2017</v>
      </c>
      <c r="L2855" s="23">
        <v>2</v>
      </c>
      <c r="S2855" s="8" t="s">
        <v>65</v>
      </c>
    </row>
    <row r="2856" spans="1:19">
      <c r="A2856" s="21">
        <v>2</v>
      </c>
      <c r="J2856" s="8" t="s">
        <v>5717</v>
      </c>
      <c r="K2856" s="23" t="str">
        <f>TEXT(J2856,"YYYY")</f>
        <v>2017</v>
      </c>
      <c r="L2856" s="23">
        <v>2</v>
      </c>
    </row>
    <row r="2857" spans="1:19">
      <c r="A2857" s="21">
        <v>2</v>
      </c>
      <c r="J2857" s="8" t="s">
        <v>274</v>
      </c>
      <c r="K2857" s="23" t="str">
        <f>TEXT(J2857,"YYYY")</f>
        <v>2017</v>
      </c>
      <c r="L2857" s="23">
        <v>2</v>
      </c>
      <c r="S2857" s="8" t="s">
        <v>936</v>
      </c>
    </row>
    <row r="2858" spans="1:19">
      <c r="A2858" s="21">
        <v>2</v>
      </c>
      <c r="J2858" s="8" t="s">
        <v>5723</v>
      </c>
      <c r="K2858" s="23" t="str">
        <f>TEXT(J2858,"YYYY")</f>
        <v>2017</v>
      </c>
      <c r="L2858" s="23">
        <v>2</v>
      </c>
      <c r="S2858" s="8" t="s">
        <v>105</v>
      </c>
    </row>
    <row r="2859" spans="1:19">
      <c r="A2859" s="21">
        <v>1</v>
      </c>
      <c r="J2859" s="8" t="s">
        <v>227</v>
      </c>
      <c r="K2859" s="23" t="str">
        <f>TEXT(J2859,"YYYY")</f>
        <v>2017</v>
      </c>
      <c r="L2859" s="23">
        <v>2</v>
      </c>
      <c r="S2859" s="8" t="s">
        <v>8148</v>
      </c>
    </row>
    <row r="2860" spans="1:19">
      <c r="A2860" s="21">
        <v>2</v>
      </c>
      <c r="J2860" s="8" t="s">
        <v>496</v>
      </c>
      <c r="K2860" s="23" t="str">
        <f>TEXT(J2860,"YYYY")</f>
        <v>2017</v>
      </c>
      <c r="L2860" s="23">
        <v>2</v>
      </c>
      <c r="S2860" s="8" t="s">
        <v>114</v>
      </c>
    </row>
    <row r="2861" spans="1:19">
      <c r="A2861" s="21">
        <v>1</v>
      </c>
      <c r="J2861" s="8" t="s">
        <v>2091</v>
      </c>
      <c r="K2861" s="23" t="str">
        <f>TEXT(J2861,"YYYY")</f>
        <v>2017</v>
      </c>
      <c r="L2861" s="23">
        <v>2</v>
      </c>
      <c r="S2861" s="8" t="s">
        <v>65</v>
      </c>
    </row>
    <row r="2862" spans="1:19">
      <c r="A2862" s="21">
        <v>1</v>
      </c>
      <c r="J2862" s="8" t="s">
        <v>496</v>
      </c>
      <c r="K2862" s="23" t="str">
        <f>TEXT(J2862,"YYYY")</f>
        <v>2017</v>
      </c>
      <c r="L2862" s="23">
        <v>2</v>
      </c>
      <c r="S2862" s="8" t="s">
        <v>65</v>
      </c>
    </row>
    <row r="2863" spans="1:19">
      <c r="A2863" s="21">
        <v>1</v>
      </c>
      <c r="J2863" s="8" t="s">
        <v>1286</v>
      </c>
      <c r="K2863" s="23" t="str">
        <f>TEXT(J2863,"YYYY")</f>
        <v>2017</v>
      </c>
      <c r="L2863" s="23">
        <v>2</v>
      </c>
      <c r="S2863" s="8" t="s">
        <v>940</v>
      </c>
    </row>
    <row r="2864" spans="1:19">
      <c r="A2864" s="21">
        <v>2</v>
      </c>
      <c r="J2864" s="8" t="s">
        <v>241</v>
      </c>
      <c r="K2864" s="23" t="str">
        <f>TEXT(J2864,"YYYY")</f>
        <v>2017</v>
      </c>
      <c r="L2864" s="23">
        <v>2</v>
      </c>
      <c r="S2864" s="8" t="s">
        <v>354</v>
      </c>
    </row>
    <row r="2865" spans="1:19">
      <c r="A2865" s="21">
        <v>2</v>
      </c>
      <c r="J2865" s="8" t="s">
        <v>1212</v>
      </c>
      <c r="K2865" s="23" t="str">
        <f>TEXT(J2865,"YYYY")</f>
        <v>2017</v>
      </c>
      <c r="L2865" s="23">
        <v>2</v>
      </c>
      <c r="S2865" s="8" t="s">
        <v>354</v>
      </c>
    </row>
    <row r="2866" spans="1:19">
      <c r="A2866" s="21">
        <v>1</v>
      </c>
      <c r="J2866" s="8" t="s">
        <v>84</v>
      </c>
      <c r="K2866" s="23" t="str">
        <f>TEXT(J2866,"YYYY")</f>
        <v>2017</v>
      </c>
      <c r="L2866" s="23">
        <v>2</v>
      </c>
      <c r="S2866" s="8" t="s">
        <v>65</v>
      </c>
    </row>
    <row r="2867" spans="1:19">
      <c r="A2867" s="21">
        <v>1</v>
      </c>
      <c r="J2867" s="8" t="s">
        <v>4373</v>
      </c>
      <c r="K2867" s="23" t="str">
        <f>TEXT(J2867,"YYYY")</f>
        <v>2017</v>
      </c>
      <c r="L2867" s="23">
        <v>2</v>
      </c>
      <c r="S2867" s="8" t="s">
        <v>65</v>
      </c>
    </row>
    <row r="2868" spans="1:19">
      <c r="A2868" s="21">
        <v>1</v>
      </c>
      <c r="J2868" s="8" t="s">
        <v>5462</v>
      </c>
      <c r="K2868" s="23" t="str">
        <f>TEXT(J2868,"YYYY")</f>
        <v>2017</v>
      </c>
      <c r="L2868" s="23">
        <v>2</v>
      </c>
      <c r="S2868" s="8" t="s">
        <v>1051</v>
      </c>
    </row>
    <row r="2869" spans="1:19">
      <c r="A2869" s="21">
        <v>1</v>
      </c>
      <c r="J2869" s="8" t="s">
        <v>5988</v>
      </c>
      <c r="K2869" s="23" t="str">
        <f>TEXT(J2869,"YYYY")</f>
        <v>2017</v>
      </c>
      <c r="L2869" s="23">
        <v>2</v>
      </c>
      <c r="S2869" s="8" t="s">
        <v>65</v>
      </c>
    </row>
    <row r="2870" spans="1:19">
      <c r="A2870" s="21">
        <v>2</v>
      </c>
      <c r="J2870" s="8" t="s">
        <v>3708</v>
      </c>
      <c r="K2870" s="23" t="str">
        <f>TEXT(J2870,"YYYY")</f>
        <v>2017</v>
      </c>
      <c r="L2870" s="23">
        <v>2</v>
      </c>
      <c r="S2870" s="8" t="s">
        <v>4368</v>
      </c>
    </row>
    <row r="2871" spans="1:19">
      <c r="A2871" s="21">
        <v>1</v>
      </c>
      <c r="J2871" s="8" t="s">
        <v>6034</v>
      </c>
      <c r="K2871" s="23" t="str">
        <f>TEXT(J2871,"YYYY")</f>
        <v>2017</v>
      </c>
      <c r="L2871" s="23">
        <v>2</v>
      </c>
      <c r="S2871" s="8" t="s">
        <v>8910</v>
      </c>
    </row>
    <row r="2872" spans="1:19">
      <c r="A2872" s="21">
        <v>1</v>
      </c>
      <c r="J2872" s="8" t="s">
        <v>873</v>
      </c>
      <c r="K2872" s="23" t="str">
        <f>TEXT(J2872,"YYYY")</f>
        <v>2017</v>
      </c>
      <c r="L2872" s="23">
        <v>2</v>
      </c>
      <c r="S2872" s="8" t="s">
        <v>114</v>
      </c>
    </row>
    <row r="2873" spans="1:19">
      <c r="A2873" s="21">
        <v>1</v>
      </c>
      <c r="J2873" s="8" t="s">
        <v>6046</v>
      </c>
      <c r="K2873" s="23" t="str">
        <f>TEXT(J2873,"YYYY")</f>
        <v>2017</v>
      </c>
      <c r="L2873" s="23">
        <v>2</v>
      </c>
      <c r="S2873" s="8" t="s">
        <v>226</v>
      </c>
    </row>
    <row r="2874" spans="1:19">
      <c r="A2874" s="21">
        <v>2</v>
      </c>
      <c r="J2874" s="8" t="s">
        <v>6046</v>
      </c>
      <c r="K2874" s="23" t="str">
        <f>TEXT(J2874,"YYYY")</f>
        <v>2017</v>
      </c>
      <c r="L2874" s="23">
        <v>2</v>
      </c>
      <c r="S2874" s="8" t="s">
        <v>65</v>
      </c>
    </row>
    <row r="2875" spans="1:19">
      <c r="A2875" s="21">
        <v>2</v>
      </c>
      <c r="J2875" s="8" t="s">
        <v>6063</v>
      </c>
      <c r="K2875" s="23" t="str">
        <f>TEXT(J2875,"YYYY")</f>
        <v>2017</v>
      </c>
      <c r="L2875" s="23">
        <v>2</v>
      </c>
      <c r="S2875" s="8" t="s">
        <v>65</v>
      </c>
    </row>
    <row r="2876" spans="1:19">
      <c r="A2876" s="21">
        <v>1</v>
      </c>
      <c r="J2876" s="8" t="s">
        <v>4832</v>
      </c>
      <c r="K2876" s="23" t="str">
        <f>TEXT(J2876,"YYYY")</f>
        <v>2017</v>
      </c>
      <c r="L2876" s="23">
        <v>2</v>
      </c>
      <c r="S2876" s="8" t="s">
        <v>105</v>
      </c>
    </row>
    <row r="2877" spans="1:19">
      <c r="A2877" s="21">
        <v>2</v>
      </c>
      <c r="J2877" s="8" t="s">
        <v>84</v>
      </c>
      <c r="K2877" s="23" t="str">
        <f>TEXT(J2877,"YYYY")</f>
        <v>2017</v>
      </c>
      <c r="L2877" s="23">
        <v>2</v>
      </c>
      <c r="S2877" s="8" t="s">
        <v>4368</v>
      </c>
    </row>
    <row r="2878" spans="1:19">
      <c r="A2878" s="21">
        <v>2</v>
      </c>
      <c r="J2878" s="8" t="s">
        <v>873</v>
      </c>
      <c r="K2878" s="23" t="str">
        <f>TEXT(J2878,"YYYY")</f>
        <v>2017</v>
      </c>
      <c r="L2878" s="23">
        <v>2</v>
      </c>
      <c r="S2878" s="8" t="s">
        <v>1765</v>
      </c>
    </row>
    <row r="2879" spans="1:19">
      <c r="A2879" s="21">
        <v>2</v>
      </c>
      <c r="J2879" s="8" t="s">
        <v>5462</v>
      </c>
      <c r="K2879" s="23" t="str">
        <f>TEXT(J2879,"YYYY")</f>
        <v>2017</v>
      </c>
      <c r="L2879" s="23">
        <v>2</v>
      </c>
      <c r="S2879" s="8" t="s">
        <v>4368</v>
      </c>
    </row>
    <row r="2880" spans="1:19">
      <c r="A2880" s="21">
        <v>2</v>
      </c>
      <c r="J2880" s="8" t="s">
        <v>987</v>
      </c>
      <c r="K2880" s="23" t="str">
        <f>TEXT(J2880,"YYYY")</f>
        <v>2017</v>
      </c>
      <c r="L2880" s="23">
        <v>2</v>
      </c>
      <c r="S2880" s="8" t="s">
        <v>65</v>
      </c>
    </row>
    <row r="2881" spans="1:19">
      <c r="A2881" s="21">
        <v>2</v>
      </c>
      <c r="J2881" s="8" t="s">
        <v>84</v>
      </c>
      <c r="K2881" s="23" t="str">
        <f>TEXT(J2881,"YYYY")</f>
        <v>2017</v>
      </c>
      <c r="L2881" s="23">
        <v>2</v>
      </c>
      <c r="S2881" s="8" t="s">
        <v>427</v>
      </c>
    </row>
    <row r="2882" spans="1:19">
      <c r="A2882" s="21">
        <v>2</v>
      </c>
      <c r="J2882" s="8" t="s">
        <v>4291</v>
      </c>
      <c r="K2882" s="23" t="str">
        <f>TEXT(J2882,"YYYY")</f>
        <v>2017</v>
      </c>
      <c r="L2882" s="23">
        <v>2</v>
      </c>
      <c r="S2882" s="8" t="s">
        <v>377</v>
      </c>
    </row>
    <row r="2883" spans="1:19">
      <c r="A2883" s="21">
        <v>2</v>
      </c>
      <c r="J2883" s="8" t="s">
        <v>274</v>
      </c>
      <c r="K2883" s="23" t="str">
        <f>TEXT(J2883,"YYYY")</f>
        <v>2017</v>
      </c>
      <c r="L2883" s="23">
        <v>2</v>
      </c>
      <c r="S2883" s="8" t="s">
        <v>11145</v>
      </c>
    </row>
    <row r="2884" spans="1:19">
      <c r="A2884" s="21">
        <v>1</v>
      </c>
      <c r="J2884" s="8" t="s">
        <v>274</v>
      </c>
      <c r="K2884" s="23" t="str">
        <f>TEXT(J2884,"YYYY")</f>
        <v>2017</v>
      </c>
      <c r="L2884" s="23">
        <v>2</v>
      </c>
      <c r="S2884" s="8" t="s">
        <v>11271</v>
      </c>
    </row>
    <row r="2885" spans="1:19">
      <c r="A2885" s="21">
        <v>2</v>
      </c>
      <c r="J2885" s="8" t="s">
        <v>1286</v>
      </c>
      <c r="K2885" s="23" t="str">
        <f>TEXT(J2885,"YYYY")</f>
        <v>2017</v>
      </c>
      <c r="L2885" s="23">
        <v>2</v>
      </c>
      <c r="S2885" s="8" t="s">
        <v>226</v>
      </c>
    </row>
    <row r="2886" spans="1:19">
      <c r="A2886" s="21">
        <v>2</v>
      </c>
      <c r="J2886" s="8" t="s">
        <v>587</v>
      </c>
      <c r="K2886" s="23" t="str">
        <f>TEXT(J2886,"YYYY")</f>
        <v>2017</v>
      </c>
      <c r="L2886" s="23">
        <v>2</v>
      </c>
      <c r="S2886" s="8" t="s">
        <v>114</v>
      </c>
    </row>
    <row r="2887" spans="1:19">
      <c r="A2887" s="21">
        <v>2</v>
      </c>
      <c r="J2887" s="8" t="s">
        <v>6955</v>
      </c>
      <c r="K2887" s="23" t="str">
        <f>TEXT(J2887,"YYYY")</f>
        <v>2017</v>
      </c>
      <c r="L2887" s="23">
        <v>2</v>
      </c>
      <c r="S2887" s="8" t="s">
        <v>3441</v>
      </c>
    </row>
    <row r="2888" spans="1:19">
      <c r="A2888" s="21">
        <v>2</v>
      </c>
      <c r="J2888" s="8" t="s">
        <v>227</v>
      </c>
      <c r="K2888" s="23" t="str">
        <f>TEXT(J2888,"YYYY")</f>
        <v>2017</v>
      </c>
      <c r="L2888" s="23">
        <v>2</v>
      </c>
      <c r="S2888" s="8" t="s">
        <v>65</v>
      </c>
    </row>
    <row r="2889" spans="1:19">
      <c r="A2889" s="21">
        <v>2</v>
      </c>
      <c r="J2889" s="8" t="s">
        <v>2091</v>
      </c>
      <c r="K2889" s="23" t="str">
        <f>TEXT(J2889,"YYYY")</f>
        <v>2017</v>
      </c>
      <c r="L2889" s="23">
        <v>2</v>
      </c>
      <c r="S2889" s="8" t="s">
        <v>65</v>
      </c>
    </row>
    <row r="2890" spans="1:19">
      <c r="A2890" s="21">
        <v>2</v>
      </c>
      <c r="J2890" s="8" t="s">
        <v>236</v>
      </c>
      <c r="K2890" s="23" t="str">
        <f>TEXT(J2890,"YYYY")</f>
        <v>2017</v>
      </c>
      <c r="L2890" s="23">
        <v>2</v>
      </c>
      <c r="S2890" s="8" t="s">
        <v>65</v>
      </c>
    </row>
    <row r="2891" spans="1:19">
      <c r="A2891" s="21">
        <v>1</v>
      </c>
      <c r="J2891" s="8" t="s">
        <v>496</v>
      </c>
      <c r="K2891" s="23" t="str">
        <f>TEXT(J2891,"YYYY")</f>
        <v>2017</v>
      </c>
      <c r="L2891" s="23">
        <v>2</v>
      </c>
      <c r="S2891" s="8" t="s">
        <v>65</v>
      </c>
    </row>
    <row r="2892" spans="1:19">
      <c r="A2892" s="21">
        <v>1</v>
      </c>
      <c r="J2892" s="8" t="s">
        <v>4277</v>
      </c>
      <c r="K2892" s="23" t="str">
        <f>TEXT(J2892,"YYYY")</f>
        <v>2017</v>
      </c>
      <c r="L2892" s="23">
        <v>2</v>
      </c>
      <c r="S2892" s="8" t="s">
        <v>1814</v>
      </c>
    </row>
    <row r="2893" spans="1:19">
      <c r="A2893" s="21">
        <v>1</v>
      </c>
      <c r="J2893" s="8" t="s">
        <v>1598</v>
      </c>
      <c r="K2893" s="23" t="str">
        <f>TEXT(J2893,"YYYY")</f>
        <v>2017</v>
      </c>
      <c r="L2893" s="23">
        <v>2</v>
      </c>
    </row>
    <row r="2894" spans="1:19">
      <c r="A2894" s="21">
        <v>2</v>
      </c>
      <c r="J2894" s="8" t="s">
        <v>873</v>
      </c>
      <c r="K2894" s="23" t="str">
        <f>TEXT(J2894,"YYYY")</f>
        <v>2017</v>
      </c>
      <c r="L2894" s="23">
        <v>2</v>
      </c>
    </row>
    <row r="2895" spans="1:19">
      <c r="A2895" s="21">
        <v>1</v>
      </c>
      <c r="J2895" s="8" t="s">
        <v>1286</v>
      </c>
      <c r="K2895" s="23" t="str">
        <f>TEXT(J2895,"YYYY")</f>
        <v>2017</v>
      </c>
      <c r="L2895" s="23">
        <v>2</v>
      </c>
    </row>
    <row r="2896" spans="1:19">
      <c r="A2896" s="21">
        <v>1</v>
      </c>
      <c r="J2896" s="8" t="s">
        <v>258</v>
      </c>
      <c r="K2896" s="23" t="str">
        <f>TEXT(J2896,"YYYY")</f>
        <v>2017</v>
      </c>
      <c r="L2896" s="23">
        <v>2</v>
      </c>
      <c r="S2896" s="8" t="s">
        <v>354</v>
      </c>
    </row>
    <row r="2897" spans="1:19">
      <c r="A2897" s="21">
        <v>1</v>
      </c>
      <c r="J2897" s="8" t="s">
        <v>274</v>
      </c>
      <c r="K2897" s="23" t="str">
        <f>TEXT(J2897,"YYYY")</f>
        <v>2017</v>
      </c>
      <c r="L2897" s="23">
        <v>2</v>
      </c>
      <c r="S2897" s="8" t="s">
        <v>940</v>
      </c>
    </row>
    <row r="2898" spans="1:19">
      <c r="A2898" s="21">
        <v>2</v>
      </c>
      <c r="J2898" s="8" t="s">
        <v>8063</v>
      </c>
      <c r="K2898" s="23" t="str">
        <f>TEXT(J2898,"YYYY")</f>
        <v>2017</v>
      </c>
      <c r="L2898" s="23">
        <v>2</v>
      </c>
      <c r="S2898" s="8" t="s">
        <v>65</v>
      </c>
    </row>
    <row r="2899" spans="1:19">
      <c r="A2899" s="21">
        <v>1</v>
      </c>
      <c r="J2899" s="8" t="s">
        <v>5723</v>
      </c>
      <c r="K2899" s="23" t="str">
        <f>TEXT(J2899,"YYYY")</f>
        <v>2017</v>
      </c>
      <c r="L2899" s="23">
        <v>2</v>
      </c>
      <c r="S2899" s="8" t="s">
        <v>65</v>
      </c>
    </row>
    <row r="2900" spans="1:19">
      <c r="A2900" s="21">
        <v>1</v>
      </c>
      <c r="J2900" s="8" t="s">
        <v>84</v>
      </c>
      <c r="K2900" s="23" t="str">
        <f>TEXT(J2900,"YYYY")</f>
        <v>2017</v>
      </c>
      <c r="L2900" s="23">
        <v>2</v>
      </c>
      <c r="S2900" s="8" t="s">
        <v>557</v>
      </c>
    </row>
    <row r="2901" spans="1:19">
      <c r="A2901" s="21">
        <v>2</v>
      </c>
      <c r="J2901" s="8" t="s">
        <v>5723</v>
      </c>
      <c r="K2901" s="23" t="str">
        <f>TEXT(J2901,"YYYY")</f>
        <v>2017</v>
      </c>
      <c r="L2901" s="23">
        <v>2</v>
      </c>
      <c r="S2901" s="8" t="s">
        <v>423</v>
      </c>
    </row>
    <row r="2902" spans="1:19">
      <c r="A2902" s="21">
        <v>1</v>
      </c>
      <c r="J2902" s="8" t="s">
        <v>4828</v>
      </c>
      <c r="K2902" s="23" t="str">
        <f>TEXT(J2902,"YYYY")</f>
        <v>2017</v>
      </c>
      <c r="L2902" s="23">
        <v>2</v>
      </c>
      <c r="S2902" s="8" t="s">
        <v>65</v>
      </c>
    </row>
    <row r="2903" spans="1:19">
      <c r="A2903" s="21">
        <v>2</v>
      </c>
      <c r="J2903" s="8" t="s">
        <v>2843</v>
      </c>
      <c r="K2903" s="23" t="str">
        <f>TEXT(J2903,"YYYY")</f>
        <v>2017</v>
      </c>
      <c r="L2903" s="23">
        <v>2</v>
      </c>
    </row>
    <row r="2904" spans="1:19">
      <c r="A2904" s="21">
        <v>1</v>
      </c>
      <c r="J2904" s="8" t="s">
        <v>152</v>
      </c>
      <c r="K2904" s="23" t="str">
        <f>TEXT(J2904,"YYYY")</f>
        <v>2017</v>
      </c>
      <c r="L2904" s="23">
        <v>2</v>
      </c>
      <c r="S2904" s="8" t="s">
        <v>83</v>
      </c>
    </row>
    <row r="2905" spans="1:19">
      <c r="A2905" s="21">
        <v>2</v>
      </c>
      <c r="J2905" s="8" t="s">
        <v>1286</v>
      </c>
      <c r="K2905" s="23" t="str">
        <f>TEXT(J2905,"YYYY")</f>
        <v>2017</v>
      </c>
      <c r="L2905" s="23">
        <v>2</v>
      </c>
    </row>
    <row r="2906" spans="1:19">
      <c r="A2906" s="21">
        <v>2</v>
      </c>
      <c r="J2906" s="8" t="s">
        <v>231</v>
      </c>
      <c r="K2906" s="23" t="str">
        <f>TEXT(J2906,"YYYY")</f>
        <v>2017</v>
      </c>
      <c r="L2906" s="23">
        <v>2</v>
      </c>
      <c r="S2906" s="8" t="s">
        <v>417</v>
      </c>
    </row>
    <row r="2907" spans="1:19">
      <c r="A2907" s="21">
        <v>2</v>
      </c>
      <c r="J2907" s="8" t="s">
        <v>4828</v>
      </c>
      <c r="K2907" s="23" t="str">
        <f>TEXT(J2907,"YYYY")</f>
        <v>2017</v>
      </c>
      <c r="L2907" s="23">
        <v>2</v>
      </c>
      <c r="S2907" s="8" t="s">
        <v>1982</v>
      </c>
    </row>
    <row r="2908" spans="1:19">
      <c r="A2908" s="21">
        <v>2</v>
      </c>
      <c r="J2908" s="8" t="s">
        <v>11016</v>
      </c>
      <c r="K2908" s="23" t="str">
        <f>TEXT(J2908,"YYYY")</f>
        <v>2017</v>
      </c>
      <c r="L2908" s="23">
        <v>2</v>
      </c>
      <c r="S2908" s="8" t="s">
        <v>114</v>
      </c>
    </row>
    <row r="2909" spans="1:19">
      <c r="A2909" s="21">
        <v>2</v>
      </c>
      <c r="J2909" s="8" t="s">
        <v>496</v>
      </c>
      <c r="K2909" s="23" t="str">
        <f>TEXT(J2909,"YYYY")</f>
        <v>2017</v>
      </c>
      <c r="L2909" s="23">
        <v>2</v>
      </c>
    </row>
    <row r="2910" spans="1:19">
      <c r="A2910" s="21">
        <v>1</v>
      </c>
      <c r="J2910" s="8" t="s">
        <v>5723</v>
      </c>
      <c r="K2910" s="23" t="str">
        <f>TEXT(J2910,"YYYY")</f>
        <v>2017</v>
      </c>
      <c r="L2910" s="23">
        <v>2</v>
      </c>
      <c r="S2910" s="8" t="s">
        <v>65</v>
      </c>
    </row>
    <row r="2911" spans="1:19">
      <c r="A2911" s="21">
        <v>1</v>
      </c>
      <c r="J2911" s="8" t="s">
        <v>1012</v>
      </c>
      <c r="K2911" s="23" t="str">
        <f>TEXT(J2911,"YYYY")</f>
        <v>2017</v>
      </c>
      <c r="L2911" s="23">
        <v>2</v>
      </c>
    </row>
    <row r="2912" spans="1:19">
      <c r="A2912" s="21">
        <v>1</v>
      </c>
      <c r="J2912" s="8" t="s">
        <v>236</v>
      </c>
      <c r="K2912" s="23" t="str">
        <f>TEXT(J2912,"YYYY")</f>
        <v>2017</v>
      </c>
      <c r="L2912" s="23">
        <v>2</v>
      </c>
      <c r="S2912" s="8" t="s">
        <v>65</v>
      </c>
    </row>
    <row r="2913" spans="1:19">
      <c r="A2913" s="21">
        <v>1</v>
      </c>
      <c r="J2913" s="8" t="s">
        <v>4435</v>
      </c>
      <c r="K2913" s="23" t="str">
        <f>TEXT(J2913,"YYYY")</f>
        <v>2017</v>
      </c>
      <c r="L2913" s="23">
        <v>2</v>
      </c>
      <c r="S2913" s="8" t="s">
        <v>114</v>
      </c>
    </row>
    <row r="2914" spans="1:19">
      <c r="A2914" s="21">
        <v>1</v>
      </c>
      <c r="J2914" s="8" t="s">
        <v>6060</v>
      </c>
      <c r="K2914" s="23" t="str">
        <f>TEXT(J2914,"YYYY")</f>
        <v>2017</v>
      </c>
      <c r="L2914" s="23">
        <v>2</v>
      </c>
    </row>
    <row r="2915" spans="1:19">
      <c r="A2915" s="21">
        <v>2</v>
      </c>
      <c r="J2915" s="8" t="s">
        <v>3370</v>
      </c>
      <c r="K2915" s="23" t="str">
        <f>TEXT(J2915,"YYYY")</f>
        <v>2017</v>
      </c>
      <c r="L2915" s="23">
        <v>2</v>
      </c>
    </row>
    <row r="2916" spans="1:19">
      <c r="A2916" s="21">
        <v>1</v>
      </c>
      <c r="J2916" s="8" t="s">
        <v>987</v>
      </c>
      <c r="K2916" s="23" t="str">
        <f>TEXT(J2916,"YYYY")</f>
        <v>2017</v>
      </c>
      <c r="L2916" s="23">
        <v>2</v>
      </c>
    </row>
    <row r="2917" spans="1:19">
      <c r="A2917" s="21">
        <v>2</v>
      </c>
      <c r="J2917" s="8" t="s">
        <v>84</v>
      </c>
      <c r="K2917" s="23" t="str">
        <f>TEXT(J2917,"YYYY")</f>
        <v>2017</v>
      </c>
      <c r="L2917" s="23">
        <v>2</v>
      </c>
    </row>
    <row r="2918" spans="1:19">
      <c r="A2918" s="21">
        <v>2</v>
      </c>
      <c r="J2918" s="8" t="s">
        <v>496</v>
      </c>
      <c r="K2918" s="23" t="str">
        <f>TEXT(J2918,"YYYY")</f>
        <v>2017</v>
      </c>
      <c r="L2918" s="23">
        <v>2</v>
      </c>
    </row>
    <row r="2919" spans="1:19">
      <c r="A2919" s="21">
        <v>1</v>
      </c>
      <c r="J2919" s="8" t="s">
        <v>1154</v>
      </c>
      <c r="K2919" s="23" t="str">
        <f>TEXT(J2919,"YYYY")</f>
        <v>2017</v>
      </c>
      <c r="L2919" s="23">
        <v>2</v>
      </c>
      <c r="S2919" s="8" t="s">
        <v>65</v>
      </c>
    </row>
    <row r="2920" spans="1:19">
      <c r="A2920" s="21">
        <v>2</v>
      </c>
      <c r="J2920" s="8" t="s">
        <v>1286</v>
      </c>
      <c r="K2920" s="23" t="str">
        <f>TEXT(J2920,"YYYY")</f>
        <v>2017</v>
      </c>
      <c r="L2920" s="23">
        <v>2</v>
      </c>
    </row>
    <row r="2921" spans="1:19">
      <c r="A2921" s="21">
        <v>1</v>
      </c>
      <c r="J2921" s="8" t="s">
        <v>2091</v>
      </c>
      <c r="K2921" s="23" t="str">
        <f>TEXT(J2921,"YYYY")</f>
        <v>2017</v>
      </c>
      <c r="L2921" s="23">
        <v>2</v>
      </c>
    </row>
    <row r="2922" spans="1:19">
      <c r="A2922" s="21">
        <v>2</v>
      </c>
      <c r="J2922" s="8" t="s">
        <v>1873</v>
      </c>
      <c r="K2922" s="23" t="str">
        <f>TEXT(J2922,"YYYY")</f>
        <v>2017</v>
      </c>
      <c r="L2922" s="23">
        <v>2</v>
      </c>
      <c r="S2922" s="8" t="s">
        <v>65</v>
      </c>
    </row>
    <row r="2923" spans="1:19">
      <c r="A2923" s="21">
        <v>1</v>
      </c>
      <c r="J2923" s="8" t="s">
        <v>1286</v>
      </c>
      <c r="K2923" s="23" t="str">
        <f>TEXT(J2923,"YYYY")</f>
        <v>2017</v>
      </c>
      <c r="L2923" s="23">
        <v>2</v>
      </c>
    </row>
    <row r="2924" spans="1:19">
      <c r="A2924" s="21">
        <v>2</v>
      </c>
      <c r="J2924" s="8" t="s">
        <v>496</v>
      </c>
      <c r="K2924" s="23" t="str">
        <f>TEXT(J2924,"YYYY")</f>
        <v>2017</v>
      </c>
      <c r="L2924" s="23">
        <v>2</v>
      </c>
    </row>
    <row r="2925" spans="1:19">
      <c r="A2925" s="21">
        <v>1</v>
      </c>
      <c r="J2925" s="8" t="s">
        <v>152</v>
      </c>
      <c r="K2925" s="23" t="str">
        <f>TEXT(J2925,"YYYY")</f>
        <v>2017</v>
      </c>
      <c r="L2925" s="23">
        <v>2</v>
      </c>
      <c r="S2925" s="8" t="s">
        <v>65</v>
      </c>
    </row>
    <row r="2926" spans="1:19">
      <c r="A2926" s="21">
        <v>2</v>
      </c>
      <c r="J2926" s="8" t="s">
        <v>823</v>
      </c>
      <c r="K2926" s="23" t="str">
        <f>TEXT(J2926,"YYYY")</f>
        <v>2017</v>
      </c>
      <c r="L2926" s="23">
        <v>2</v>
      </c>
    </row>
    <row r="2927" spans="1:19">
      <c r="A2927" s="21">
        <v>2</v>
      </c>
      <c r="J2927" s="8" t="s">
        <v>1873</v>
      </c>
      <c r="K2927" s="23" t="str">
        <f>TEXT(J2927,"YYYY")</f>
        <v>2017</v>
      </c>
      <c r="L2927" s="23">
        <v>2</v>
      </c>
    </row>
    <row r="2928" spans="1:19">
      <c r="A2928" s="21">
        <v>2</v>
      </c>
      <c r="J2928" s="8" t="s">
        <v>2658</v>
      </c>
      <c r="K2928" s="23" t="str">
        <f>TEXT(J2928,"YYYY")</f>
        <v>2017</v>
      </c>
      <c r="L2928" s="23">
        <v>2</v>
      </c>
      <c r="S2928" s="8" t="s">
        <v>105</v>
      </c>
    </row>
    <row r="2929" spans="1:19">
      <c r="A2929" s="21">
        <v>2</v>
      </c>
      <c r="J2929" s="8" t="s">
        <v>610</v>
      </c>
      <c r="K2929" s="23" t="str">
        <f>TEXT(J2929,"YYYY")</f>
        <v>2017</v>
      </c>
      <c r="L2929" s="23">
        <v>2</v>
      </c>
      <c r="S2929" s="8" t="s">
        <v>940</v>
      </c>
    </row>
    <row r="2930" spans="1:19">
      <c r="A2930" s="21">
        <v>2</v>
      </c>
      <c r="J2930" s="8" t="s">
        <v>1873</v>
      </c>
      <c r="K2930" s="23" t="str">
        <f>TEXT(J2930,"YYYY")</f>
        <v>2017</v>
      </c>
      <c r="L2930" s="23">
        <v>2</v>
      </c>
      <c r="S2930" s="8" t="s">
        <v>65</v>
      </c>
    </row>
    <row r="2931" spans="1:19">
      <c r="A2931" s="21">
        <v>2</v>
      </c>
      <c r="J2931" s="8" t="s">
        <v>84</v>
      </c>
      <c r="K2931" s="23" t="str">
        <f>TEXT(J2931,"YYYY")</f>
        <v>2017</v>
      </c>
      <c r="L2931" s="23">
        <v>2</v>
      </c>
      <c r="S2931" s="8" t="s">
        <v>235</v>
      </c>
    </row>
    <row r="2932" spans="1:19">
      <c r="A2932" s="21">
        <v>1</v>
      </c>
      <c r="J2932" s="8" t="s">
        <v>204</v>
      </c>
      <c r="K2932" s="23" t="str">
        <f>TEXT(J2932,"YYYY")</f>
        <v>2017</v>
      </c>
      <c r="L2932" s="23">
        <v>2</v>
      </c>
      <c r="S2932" s="8" t="s">
        <v>311</v>
      </c>
    </row>
    <row r="2933" spans="1:19">
      <c r="A2933" s="21">
        <v>2</v>
      </c>
      <c r="J2933" s="8" t="s">
        <v>1286</v>
      </c>
      <c r="K2933" s="23" t="str">
        <f>TEXT(J2933,"YYYY")</f>
        <v>2017</v>
      </c>
      <c r="L2933" s="23">
        <v>2</v>
      </c>
      <c r="S2933" s="8" t="s">
        <v>65</v>
      </c>
    </row>
    <row r="2934" spans="1:19">
      <c r="A2934" s="21">
        <v>1</v>
      </c>
      <c r="J2934" s="8" t="s">
        <v>1873</v>
      </c>
      <c r="K2934" s="23" t="str">
        <f>TEXT(J2934,"YYYY")</f>
        <v>2017</v>
      </c>
      <c r="L2934" s="23">
        <v>2</v>
      </c>
      <c r="S2934" s="8" t="s">
        <v>4155</v>
      </c>
    </row>
    <row r="2935" spans="1:19">
      <c r="A2935" s="21">
        <v>2</v>
      </c>
      <c r="J2935" s="8" t="s">
        <v>1873</v>
      </c>
      <c r="K2935" s="23" t="str">
        <f>TEXT(J2935,"YYYY")</f>
        <v>2017</v>
      </c>
      <c r="L2935" s="23">
        <v>2</v>
      </c>
      <c r="S2935" s="8" t="s">
        <v>4501</v>
      </c>
    </row>
    <row r="2936" spans="1:19">
      <c r="A2936" s="21">
        <v>1</v>
      </c>
      <c r="J2936" s="8" t="s">
        <v>1873</v>
      </c>
      <c r="K2936" s="23" t="str">
        <f>TEXT(J2936,"YYYY")</f>
        <v>2017</v>
      </c>
      <c r="L2936" s="23">
        <v>2</v>
      </c>
    </row>
    <row r="2937" spans="1:19">
      <c r="A2937" s="21">
        <v>1</v>
      </c>
      <c r="J2937" s="8" t="s">
        <v>236</v>
      </c>
      <c r="K2937" s="23" t="str">
        <f>TEXT(J2937,"YYYY")</f>
        <v>2017</v>
      </c>
      <c r="L2937" s="23">
        <v>2</v>
      </c>
      <c r="S2937" s="8" t="s">
        <v>226</v>
      </c>
    </row>
    <row r="2938" spans="1:19">
      <c r="A2938" s="21">
        <v>2</v>
      </c>
      <c r="J2938" s="8" t="s">
        <v>3580</v>
      </c>
      <c r="K2938" s="23" t="str">
        <f>TEXT(J2938,"YYYY")</f>
        <v>2017</v>
      </c>
      <c r="L2938" s="23">
        <v>2</v>
      </c>
    </row>
    <row r="2939" spans="1:19">
      <c r="A2939" s="21">
        <v>1</v>
      </c>
      <c r="J2939" s="8" t="s">
        <v>227</v>
      </c>
      <c r="K2939" s="23" t="str">
        <f>TEXT(J2939,"YYYY")</f>
        <v>2017</v>
      </c>
      <c r="L2939" s="23">
        <v>2</v>
      </c>
    </row>
    <row r="2940" spans="1:19">
      <c r="A2940" s="21">
        <v>2</v>
      </c>
      <c r="J2940" s="8" t="s">
        <v>4277</v>
      </c>
      <c r="K2940" s="23" t="str">
        <f>TEXT(J2940,"YYYY")</f>
        <v>2017</v>
      </c>
      <c r="L2940" s="23">
        <v>2</v>
      </c>
      <c r="S2940" s="8" t="s">
        <v>1051</v>
      </c>
    </row>
    <row r="2941" spans="1:19">
      <c r="A2941" s="21">
        <v>2</v>
      </c>
      <c r="J2941" s="8" t="s">
        <v>1286</v>
      </c>
      <c r="K2941" s="23" t="str">
        <f>TEXT(J2941,"YYYY")</f>
        <v>2017</v>
      </c>
      <c r="L2941" s="23">
        <v>2</v>
      </c>
      <c r="S2941" s="8" t="s">
        <v>5555</v>
      </c>
    </row>
    <row r="2942" spans="1:19">
      <c r="A2942" s="21">
        <v>2</v>
      </c>
      <c r="J2942" s="8" t="s">
        <v>5023</v>
      </c>
      <c r="K2942" s="23" t="str">
        <f>TEXT(J2942,"YYYY")</f>
        <v>2017</v>
      </c>
      <c r="L2942" s="23">
        <v>2</v>
      </c>
      <c r="S2942" s="8" t="s">
        <v>65</v>
      </c>
    </row>
    <row r="2943" spans="1:19">
      <c r="A2943" s="21">
        <v>2</v>
      </c>
      <c r="J2943" s="8" t="s">
        <v>987</v>
      </c>
      <c r="K2943" s="23" t="str">
        <f>TEXT(J2943,"YYYY")</f>
        <v>2017</v>
      </c>
      <c r="L2943" s="23">
        <v>2</v>
      </c>
      <c r="S2943" s="8" t="s">
        <v>1765</v>
      </c>
    </row>
    <row r="2944" spans="1:19">
      <c r="A2944" s="21">
        <v>2</v>
      </c>
      <c r="J2944" s="8" t="s">
        <v>587</v>
      </c>
      <c r="K2944" s="23" t="str">
        <f>TEXT(J2944,"YYYY")</f>
        <v>2017</v>
      </c>
      <c r="L2944" s="23">
        <v>2</v>
      </c>
      <c r="S2944" s="8" t="s">
        <v>114</v>
      </c>
    </row>
    <row r="2945" spans="1:19">
      <c r="A2945" s="21">
        <v>1</v>
      </c>
      <c r="J2945" s="8" t="s">
        <v>274</v>
      </c>
      <c r="K2945" s="23" t="str">
        <f>TEXT(J2945,"YYYY")</f>
        <v>2017</v>
      </c>
      <c r="L2945" s="23">
        <v>2</v>
      </c>
      <c r="S2945" s="8" t="s">
        <v>114</v>
      </c>
    </row>
    <row r="2946" spans="1:19">
      <c r="A2946" s="21">
        <v>1</v>
      </c>
      <c r="J2946" s="8" t="s">
        <v>2368</v>
      </c>
      <c r="K2946" s="23" t="str">
        <f>TEXT(J2946,"YYYY")</f>
        <v>2017</v>
      </c>
      <c r="L2946" s="23">
        <v>2</v>
      </c>
      <c r="S2946" s="8" t="s">
        <v>3261</v>
      </c>
    </row>
    <row r="2947" spans="1:19">
      <c r="A2947" s="21">
        <v>1</v>
      </c>
      <c r="J2947" s="8" t="s">
        <v>12479</v>
      </c>
      <c r="K2947" s="23" t="str">
        <f>TEXT(J2947,"YYYY")</f>
        <v>2017</v>
      </c>
      <c r="L2947" s="23">
        <v>2</v>
      </c>
      <c r="S2947" s="8" t="s">
        <v>9394</v>
      </c>
    </row>
    <row r="2948" spans="1:19">
      <c r="A2948" s="21">
        <v>1</v>
      </c>
      <c r="J2948" s="8" t="s">
        <v>145</v>
      </c>
      <c r="K2948" s="23" t="str">
        <f>TEXT(J2948,"YYYY")</f>
        <v>2017年9月</v>
      </c>
      <c r="L2948" s="23">
        <v>2</v>
      </c>
      <c r="S2948" s="8" t="s">
        <v>65</v>
      </c>
    </row>
    <row r="2949" spans="1:19">
      <c r="A2949" s="21">
        <v>1</v>
      </c>
      <c r="I2949">
        <f>COUNTA(K2949:K3305)</f>
        <v>357</v>
      </c>
      <c r="J2949" s="30" t="s">
        <v>191</v>
      </c>
      <c r="K2949" s="31" t="str">
        <f>TEXT(J2949,"YYYY")</f>
        <v>2018</v>
      </c>
      <c r="L2949" s="31">
        <v>1</v>
      </c>
      <c r="S2949" s="8" t="s">
        <v>65</v>
      </c>
    </row>
    <row r="2950" spans="1:19">
      <c r="A2950" s="21">
        <v>2</v>
      </c>
      <c r="I2950">
        <f>COUNTA(L2949:L3119)</f>
        <v>171</v>
      </c>
      <c r="J2950" s="30" t="s">
        <v>828</v>
      </c>
      <c r="K2950" s="31" t="str">
        <f>TEXT(J2950,"YYYY")</f>
        <v>2018</v>
      </c>
      <c r="L2950" s="31">
        <v>1</v>
      </c>
      <c r="S2950" s="8" t="s">
        <v>311</v>
      </c>
    </row>
    <row r="2951" spans="1:19">
      <c r="A2951" s="21">
        <v>1</v>
      </c>
      <c r="I2951">
        <f>357-171</f>
        <v>186</v>
      </c>
      <c r="J2951" s="30" t="s">
        <v>881</v>
      </c>
      <c r="K2951" s="31" t="str">
        <f>TEXT(J2951,"YYYY")</f>
        <v>2018</v>
      </c>
      <c r="L2951" s="31">
        <v>1</v>
      </c>
      <c r="S2951" s="8" t="s">
        <v>65</v>
      </c>
    </row>
    <row r="2952" spans="1:19">
      <c r="A2952" s="21">
        <v>1</v>
      </c>
      <c r="J2952" s="30" t="s">
        <v>881</v>
      </c>
      <c r="K2952" s="31" t="str">
        <f>TEXT(J2952,"YYYY")</f>
        <v>2018</v>
      </c>
      <c r="L2952" s="31">
        <v>1</v>
      </c>
    </row>
    <row r="2953" spans="1:19">
      <c r="A2953" s="21">
        <v>2</v>
      </c>
      <c r="J2953" s="30" t="s">
        <v>1015</v>
      </c>
      <c r="K2953" s="31" t="str">
        <f>TEXT(J2953,"YYYY")</f>
        <v>2018</v>
      </c>
      <c r="L2953" s="31">
        <v>1</v>
      </c>
      <c r="S2953" s="8" t="s">
        <v>65</v>
      </c>
    </row>
    <row r="2954" spans="1:19">
      <c r="A2954" s="21">
        <v>2</v>
      </c>
      <c r="J2954" s="30" t="s">
        <v>1039</v>
      </c>
      <c r="K2954" s="31" t="str">
        <f>TEXT(J2954,"YYYY")</f>
        <v>2018</v>
      </c>
      <c r="L2954" s="31">
        <v>1</v>
      </c>
      <c r="S2954" s="8" t="s">
        <v>859</v>
      </c>
    </row>
    <row r="2955" spans="1:19">
      <c r="A2955" s="21">
        <v>1</v>
      </c>
      <c r="J2955" s="30" t="s">
        <v>978</v>
      </c>
      <c r="K2955" s="31" t="str">
        <f>TEXT(J2955,"YYYY")</f>
        <v>2018</v>
      </c>
      <c r="L2955" s="31">
        <v>1</v>
      </c>
      <c r="S2955" s="8" t="s">
        <v>65</v>
      </c>
    </row>
    <row r="2956" spans="1:19">
      <c r="A2956" s="21">
        <v>1</v>
      </c>
      <c r="J2956" s="30" t="s">
        <v>486</v>
      </c>
      <c r="K2956" s="31" t="str">
        <f>TEXT(J2956,"YYYY")</f>
        <v>2018</v>
      </c>
      <c r="L2956" s="31">
        <v>1</v>
      </c>
      <c r="S2956" s="8" t="s">
        <v>65</v>
      </c>
    </row>
    <row r="2957" spans="1:19">
      <c r="A2957" s="21">
        <v>2</v>
      </c>
      <c r="J2957" s="30" t="s">
        <v>881</v>
      </c>
      <c r="K2957" s="31" t="str">
        <f>TEXT(J2957,"YYYY")</f>
        <v>2018</v>
      </c>
      <c r="L2957" s="31">
        <v>1</v>
      </c>
      <c r="S2957" s="8" t="s">
        <v>65</v>
      </c>
    </row>
    <row r="2958" spans="1:19">
      <c r="A2958" s="21">
        <v>2</v>
      </c>
      <c r="J2958" s="30" t="s">
        <v>1793</v>
      </c>
      <c r="K2958" s="31" t="str">
        <f>TEXT(J2958,"YYYY")</f>
        <v>2018</v>
      </c>
      <c r="L2958" s="31">
        <v>1</v>
      </c>
      <c r="S2958" s="8" t="s">
        <v>65</v>
      </c>
    </row>
    <row r="2959" spans="1:19">
      <c r="A2959" s="21">
        <v>1</v>
      </c>
      <c r="J2959" s="30" t="s">
        <v>1857</v>
      </c>
      <c r="K2959" s="31" t="str">
        <f>TEXT(J2959,"YYYY")</f>
        <v>2018</v>
      </c>
      <c r="L2959" s="31">
        <v>1</v>
      </c>
      <c r="S2959" s="8" t="s">
        <v>65</v>
      </c>
    </row>
    <row r="2960" spans="1:19">
      <c r="A2960" s="21">
        <v>1</v>
      </c>
      <c r="J2960" s="30" t="s">
        <v>1249</v>
      </c>
      <c r="K2960" s="31" t="str">
        <f>TEXT(J2960,"YYYY")</f>
        <v>2018</v>
      </c>
      <c r="L2960" s="31">
        <v>1</v>
      </c>
      <c r="S2960" s="8" t="s">
        <v>65</v>
      </c>
    </row>
    <row r="2961" spans="1:19">
      <c r="A2961" s="21">
        <v>1</v>
      </c>
      <c r="J2961" s="30" t="s">
        <v>705</v>
      </c>
      <c r="K2961" s="31" t="str">
        <f>TEXT(J2961,"YYYY")</f>
        <v>2018</v>
      </c>
      <c r="L2961" s="31">
        <v>1</v>
      </c>
      <c r="S2961" s="8" t="s">
        <v>114</v>
      </c>
    </row>
    <row r="2962" spans="1:19">
      <c r="A2962" s="21">
        <v>1</v>
      </c>
      <c r="J2962" s="30" t="s">
        <v>881</v>
      </c>
      <c r="K2962" s="31" t="str">
        <f>TEXT(J2962,"YYYY")</f>
        <v>2018</v>
      </c>
      <c r="L2962" s="31">
        <v>1</v>
      </c>
    </row>
    <row r="2963" spans="1:19">
      <c r="A2963" s="21">
        <v>2</v>
      </c>
      <c r="J2963" s="30" t="s">
        <v>3644</v>
      </c>
      <c r="K2963" s="31" t="str">
        <f>TEXT(J2963,"YYYY")</f>
        <v>2018</v>
      </c>
      <c r="L2963" s="31">
        <v>1</v>
      </c>
      <c r="S2963" s="8" t="s">
        <v>114</v>
      </c>
    </row>
    <row r="2964" spans="1:19">
      <c r="A2964" s="21">
        <v>1</v>
      </c>
      <c r="J2964" s="30" t="s">
        <v>728</v>
      </c>
      <c r="K2964" s="31" t="str">
        <f>TEXT(J2964,"YYYY")</f>
        <v>2018</v>
      </c>
      <c r="L2964" s="31">
        <v>1</v>
      </c>
      <c r="S2964" s="8" t="s">
        <v>65</v>
      </c>
    </row>
    <row r="2965" spans="1:19">
      <c r="A2965" s="21">
        <v>2</v>
      </c>
      <c r="J2965" s="30" t="s">
        <v>2496</v>
      </c>
      <c r="K2965" s="31" t="str">
        <f>TEXT(J2965,"YYYY")</f>
        <v>2018</v>
      </c>
      <c r="L2965" s="31">
        <v>1</v>
      </c>
      <c r="S2965" s="8" t="s">
        <v>114</v>
      </c>
    </row>
    <row r="2966" spans="1:19">
      <c r="A2966" s="21">
        <v>1</v>
      </c>
      <c r="J2966" s="30" t="s">
        <v>3458</v>
      </c>
      <c r="K2966" s="31" t="str">
        <f>TEXT(J2966,"YYYY")</f>
        <v>2018</v>
      </c>
      <c r="L2966" s="31">
        <v>1</v>
      </c>
      <c r="S2966" s="8" t="s">
        <v>105</v>
      </c>
    </row>
    <row r="2967" spans="1:19">
      <c r="A2967" s="21">
        <v>2</v>
      </c>
      <c r="J2967" s="30" t="s">
        <v>705</v>
      </c>
      <c r="K2967" s="31" t="str">
        <f>TEXT(J2967,"YYYY")</f>
        <v>2018</v>
      </c>
      <c r="L2967" s="31">
        <v>1</v>
      </c>
      <c r="S2967" s="8" t="s">
        <v>65</v>
      </c>
    </row>
    <row r="2968" spans="1:19">
      <c r="A2968" s="21">
        <v>2</v>
      </c>
      <c r="J2968" s="30" t="s">
        <v>431</v>
      </c>
      <c r="K2968" s="31" t="str">
        <f>TEXT(J2968,"YYYY")</f>
        <v>2018</v>
      </c>
      <c r="L2968" s="31">
        <v>1</v>
      </c>
      <c r="S2968" s="8" t="s">
        <v>114</v>
      </c>
    </row>
    <row r="2969" spans="1:19">
      <c r="A2969" s="21">
        <v>2</v>
      </c>
      <c r="J2969" s="30" t="s">
        <v>9754</v>
      </c>
      <c r="K2969" s="31" t="str">
        <f>TEXT(J2969,"YYYY")</f>
        <v>2018</v>
      </c>
      <c r="L2969" s="31">
        <v>1</v>
      </c>
      <c r="S2969" s="8" t="s">
        <v>65</v>
      </c>
    </row>
    <row r="2970" spans="1:19">
      <c r="A2970" s="21">
        <v>2</v>
      </c>
      <c r="J2970" s="30" t="s">
        <v>474</v>
      </c>
      <c r="K2970" s="31" t="str">
        <f>TEXT(J2970,"YYYY")</f>
        <v>2018</v>
      </c>
      <c r="L2970" s="31">
        <v>1</v>
      </c>
      <c r="S2970" s="8" t="s">
        <v>114</v>
      </c>
    </row>
    <row r="2971" spans="1:19">
      <c r="A2971" s="21">
        <v>1</v>
      </c>
      <c r="J2971" s="30" t="s">
        <v>2422</v>
      </c>
      <c r="K2971" s="31" t="str">
        <f>TEXT(J2971,"YYYY")</f>
        <v>2018</v>
      </c>
      <c r="L2971" s="31">
        <v>1</v>
      </c>
      <c r="S2971" s="8" t="s">
        <v>65</v>
      </c>
    </row>
    <row r="2972" spans="1:19">
      <c r="A2972" s="21">
        <v>1</v>
      </c>
      <c r="J2972" s="30" t="s">
        <v>1334</v>
      </c>
      <c r="K2972" s="31" t="str">
        <f>TEXT(J2972,"YYYY")</f>
        <v>2018</v>
      </c>
      <c r="L2972" s="31">
        <v>1</v>
      </c>
      <c r="S2972" s="8" t="s">
        <v>65</v>
      </c>
    </row>
    <row r="2973" spans="1:19">
      <c r="A2973" s="21">
        <v>2</v>
      </c>
      <c r="J2973" s="30" t="s">
        <v>752</v>
      </c>
      <c r="K2973" s="31" t="str">
        <f>TEXT(J2973,"YYYY")</f>
        <v>2018</v>
      </c>
      <c r="L2973" s="31">
        <v>1</v>
      </c>
    </row>
    <row r="2974" spans="1:19">
      <c r="A2974" s="21">
        <v>2</v>
      </c>
      <c r="J2974" s="30" t="s">
        <v>1334</v>
      </c>
      <c r="K2974" s="31" t="str">
        <f>TEXT(J2974,"YYYY")</f>
        <v>2018</v>
      </c>
      <c r="L2974" s="31">
        <v>1</v>
      </c>
      <c r="S2974" s="8" t="s">
        <v>114</v>
      </c>
    </row>
    <row r="2975" spans="1:19">
      <c r="A2975" s="21">
        <v>2</v>
      </c>
      <c r="J2975" s="30" t="s">
        <v>3536</v>
      </c>
      <c r="K2975" s="31" t="str">
        <f>TEXT(J2975,"YYYY")</f>
        <v>2018</v>
      </c>
      <c r="L2975" s="31">
        <v>1</v>
      </c>
      <c r="S2975" s="8" t="s">
        <v>65</v>
      </c>
    </row>
    <row r="2976" spans="1:19">
      <c r="A2976" s="21">
        <v>2</v>
      </c>
      <c r="J2976" s="30" t="s">
        <v>913</v>
      </c>
      <c r="K2976" s="31" t="str">
        <f>TEXT(J2976,"YYYY")</f>
        <v>2018</v>
      </c>
      <c r="L2976" s="31">
        <v>1</v>
      </c>
    </row>
    <row r="2977" spans="1:19">
      <c r="A2977" s="21">
        <v>1</v>
      </c>
      <c r="J2977" s="30" t="s">
        <v>191</v>
      </c>
      <c r="K2977" s="31" t="str">
        <f>TEXT(J2977,"YYYY")</f>
        <v>2018</v>
      </c>
      <c r="L2977" s="31">
        <v>1</v>
      </c>
      <c r="S2977" s="8" t="s">
        <v>2582</v>
      </c>
    </row>
    <row r="2978" spans="1:19">
      <c r="A2978" s="21">
        <v>1</v>
      </c>
      <c r="J2978" s="30" t="s">
        <v>486</v>
      </c>
      <c r="K2978" s="31" t="str">
        <f>TEXT(J2978,"YYYY")</f>
        <v>2018</v>
      </c>
      <c r="L2978" s="31">
        <v>1</v>
      </c>
      <c r="S2978" s="8" t="s">
        <v>65</v>
      </c>
    </row>
    <row r="2979" spans="1:19">
      <c r="A2979" s="21">
        <v>2</v>
      </c>
      <c r="J2979" s="30" t="s">
        <v>527</v>
      </c>
      <c r="K2979" s="31" t="str">
        <f>TEXT(J2979,"YYYY")</f>
        <v>2018</v>
      </c>
      <c r="L2979" s="31">
        <v>1</v>
      </c>
      <c r="S2979" s="8" t="s">
        <v>311</v>
      </c>
    </row>
    <row r="2980" spans="1:19">
      <c r="A2980" s="21">
        <v>1</v>
      </c>
      <c r="J2980" s="30" t="s">
        <v>527</v>
      </c>
      <c r="K2980" s="31" t="str">
        <f>TEXT(J2980,"YYYY")</f>
        <v>2018</v>
      </c>
      <c r="L2980" s="31">
        <v>1</v>
      </c>
    </row>
    <row r="2981" spans="1:19">
      <c r="A2981" s="21">
        <v>1</v>
      </c>
      <c r="J2981" s="30" t="s">
        <v>627</v>
      </c>
      <c r="K2981" s="31" t="str">
        <f>TEXT(J2981,"YYYY")</f>
        <v>2018</v>
      </c>
      <c r="L2981" s="31">
        <v>1</v>
      </c>
      <c r="S2981" s="8" t="s">
        <v>114</v>
      </c>
    </row>
    <row r="2982" spans="1:19">
      <c r="A2982" s="21">
        <v>1</v>
      </c>
      <c r="J2982" s="30" t="s">
        <v>665</v>
      </c>
      <c r="K2982" s="31" t="str">
        <f>TEXT(J2982,"YYYY")</f>
        <v>2018</v>
      </c>
      <c r="L2982" s="31">
        <v>1</v>
      </c>
      <c r="S2982" s="8" t="s">
        <v>65</v>
      </c>
    </row>
    <row r="2983" spans="1:19">
      <c r="A2983" s="21">
        <v>1</v>
      </c>
      <c r="J2983" s="30" t="s">
        <v>696</v>
      </c>
      <c r="K2983" s="31" t="str">
        <f>TEXT(J2983,"YYYY")</f>
        <v>2018</v>
      </c>
      <c r="L2983" s="31">
        <v>1</v>
      </c>
      <c r="S2983" s="8" t="s">
        <v>3891</v>
      </c>
    </row>
    <row r="2984" spans="1:19">
      <c r="A2984" s="21">
        <v>2</v>
      </c>
      <c r="J2984" s="30" t="s">
        <v>702</v>
      </c>
      <c r="K2984" s="31" t="str">
        <f>TEXT(J2984,"YYYY")</f>
        <v>2018</v>
      </c>
      <c r="L2984" s="31">
        <v>1</v>
      </c>
    </row>
    <row r="2985" spans="1:19">
      <c r="A2985" s="21">
        <v>2</v>
      </c>
      <c r="J2985" s="30" t="s">
        <v>717</v>
      </c>
      <c r="K2985" s="31" t="str">
        <f>TEXT(J2985,"YYYY")</f>
        <v>2018</v>
      </c>
      <c r="L2985" s="31">
        <v>1</v>
      </c>
      <c r="S2985" s="8" t="s">
        <v>105</v>
      </c>
    </row>
    <row r="2986" spans="1:19">
      <c r="A2986" s="21">
        <v>2</v>
      </c>
      <c r="J2986" s="30" t="s">
        <v>723</v>
      </c>
      <c r="K2986" s="31" t="str">
        <f>TEXT(J2986,"YYYY")</f>
        <v>2018</v>
      </c>
      <c r="L2986" s="31">
        <v>1</v>
      </c>
      <c r="S2986" s="8" t="s">
        <v>65</v>
      </c>
    </row>
    <row r="2987" spans="1:19">
      <c r="A2987" s="21">
        <v>1</v>
      </c>
      <c r="J2987" s="30" t="s">
        <v>752</v>
      </c>
      <c r="K2987" s="31" t="str">
        <f>TEXT(J2987,"YYYY")</f>
        <v>2018</v>
      </c>
      <c r="L2987" s="31">
        <v>1</v>
      </c>
      <c r="S2987" s="8" t="s">
        <v>65</v>
      </c>
    </row>
    <row r="2988" spans="1:19">
      <c r="A2988" s="21">
        <v>2</v>
      </c>
      <c r="J2988" s="30" t="s">
        <v>782</v>
      </c>
      <c r="K2988" s="31" t="str">
        <f>TEXT(J2988,"YYYY")</f>
        <v>2018</v>
      </c>
      <c r="L2988" s="31">
        <v>1</v>
      </c>
      <c r="S2988" s="8" t="s">
        <v>1814</v>
      </c>
    </row>
    <row r="2989" spans="1:19">
      <c r="A2989" s="21">
        <v>2</v>
      </c>
      <c r="J2989" s="30" t="s">
        <v>913</v>
      </c>
      <c r="K2989" s="31" t="str">
        <f>TEXT(J2989,"YYYY")</f>
        <v>2018</v>
      </c>
      <c r="L2989" s="31">
        <v>1</v>
      </c>
      <c r="S2989" s="8" t="s">
        <v>65</v>
      </c>
    </row>
    <row r="2990" spans="1:19">
      <c r="A2990" s="21">
        <v>2</v>
      </c>
      <c r="J2990" s="30" t="s">
        <v>960</v>
      </c>
      <c r="K2990" s="31" t="str">
        <f>TEXT(J2990,"YYYY")</f>
        <v>2018</v>
      </c>
      <c r="L2990" s="31">
        <v>1</v>
      </c>
      <c r="S2990" s="8" t="s">
        <v>5734</v>
      </c>
    </row>
    <row r="2991" spans="1:19">
      <c r="A2991" s="21">
        <v>2</v>
      </c>
      <c r="J2991" s="30" t="s">
        <v>978</v>
      </c>
      <c r="K2991" s="31" t="str">
        <f>TEXT(J2991,"YYYY")</f>
        <v>2018</v>
      </c>
      <c r="L2991" s="31">
        <v>1</v>
      </c>
      <c r="S2991" s="8" t="s">
        <v>114</v>
      </c>
    </row>
    <row r="2992" spans="1:19">
      <c r="A2992" s="21">
        <v>1</v>
      </c>
      <c r="J2992" s="30" t="s">
        <v>913</v>
      </c>
      <c r="K2992" s="31" t="str">
        <f>TEXT(J2992,"YYYY")</f>
        <v>2018</v>
      </c>
      <c r="L2992" s="31">
        <v>1</v>
      </c>
      <c r="S2992" s="8" t="s">
        <v>5352</v>
      </c>
    </row>
    <row r="2993" spans="1:19">
      <c r="A2993" s="21">
        <v>1</v>
      </c>
      <c r="J2993" s="30" t="s">
        <v>1283</v>
      </c>
      <c r="K2993" s="31" t="str">
        <f>TEXT(J2993,"YYYY")</f>
        <v>2018</v>
      </c>
      <c r="L2993" s="31">
        <v>1</v>
      </c>
      <c r="S2993" s="8" t="s">
        <v>311</v>
      </c>
    </row>
    <row r="2994" spans="1:19">
      <c r="A2994" s="21">
        <v>1</v>
      </c>
      <c r="J2994" s="30" t="s">
        <v>1334</v>
      </c>
      <c r="K2994" s="31" t="str">
        <f>TEXT(J2994,"YYYY")</f>
        <v>2018</v>
      </c>
      <c r="L2994" s="31">
        <v>1</v>
      </c>
      <c r="S2994" s="8" t="s">
        <v>65</v>
      </c>
    </row>
    <row r="2995" spans="1:19">
      <c r="A2995" s="21">
        <v>2</v>
      </c>
      <c r="J2995" s="30" t="s">
        <v>881</v>
      </c>
      <c r="K2995" s="31" t="str">
        <f>TEXT(J2995,"YYYY")</f>
        <v>2018</v>
      </c>
      <c r="L2995" s="31">
        <v>1</v>
      </c>
      <c r="S2995" s="8" t="s">
        <v>1559</v>
      </c>
    </row>
    <row r="2996" spans="1:19">
      <c r="A2996" s="21">
        <v>1</v>
      </c>
      <c r="J2996" s="30" t="s">
        <v>1039</v>
      </c>
      <c r="K2996" s="31" t="str">
        <f>TEXT(J2996,"YYYY")</f>
        <v>2018</v>
      </c>
      <c r="L2996" s="31">
        <v>1</v>
      </c>
      <c r="S2996" s="8" t="s">
        <v>557</v>
      </c>
    </row>
    <row r="2997" spans="1:19">
      <c r="A2997" s="21">
        <v>1</v>
      </c>
      <c r="J2997" s="30" t="s">
        <v>199</v>
      </c>
      <c r="K2997" s="31" t="str">
        <f>TEXT(J2997,"YYYY")</f>
        <v>2018</v>
      </c>
      <c r="L2997" s="31">
        <v>1</v>
      </c>
      <c r="S2997" s="8" t="s">
        <v>377</v>
      </c>
    </row>
    <row r="2998" spans="1:19">
      <c r="A2998" s="21">
        <v>2</v>
      </c>
      <c r="J2998" s="30" t="s">
        <v>486</v>
      </c>
      <c r="K2998" s="31" t="str">
        <f>TEXT(J2998,"YYYY")</f>
        <v>2018</v>
      </c>
      <c r="L2998" s="31">
        <v>1</v>
      </c>
      <c r="S2998" s="8" t="s">
        <v>65</v>
      </c>
    </row>
    <row r="2999" spans="1:19">
      <c r="A2999" s="21">
        <v>2</v>
      </c>
      <c r="J2999" s="30" t="s">
        <v>1759</v>
      </c>
      <c r="K2999" s="31" t="str">
        <f>TEXT(J2999,"YYYY")</f>
        <v>2018</v>
      </c>
      <c r="L2999" s="31">
        <v>1</v>
      </c>
      <c r="S2999" s="8" t="s">
        <v>10669</v>
      </c>
    </row>
    <row r="3000" spans="1:19">
      <c r="A3000" s="21">
        <v>2</v>
      </c>
      <c r="J3000" s="30" t="s">
        <v>195</v>
      </c>
      <c r="K3000" s="31" t="str">
        <f>TEXT(J3000,"YYYY")</f>
        <v>2018</v>
      </c>
      <c r="L3000" s="31">
        <v>1</v>
      </c>
      <c r="S3000" s="8" t="s">
        <v>65</v>
      </c>
    </row>
    <row r="3001" spans="1:19">
      <c r="A3001" s="21">
        <v>2</v>
      </c>
      <c r="J3001" s="30" t="s">
        <v>1861</v>
      </c>
      <c r="K3001" s="31" t="str">
        <f>TEXT(J3001,"YYYY")</f>
        <v>2018</v>
      </c>
      <c r="L3001" s="31">
        <v>1</v>
      </c>
      <c r="S3001" s="8" t="s">
        <v>311</v>
      </c>
    </row>
    <row r="3002" spans="1:19">
      <c r="A3002" s="21">
        <v>2</v>
      </c>
      <c r="J3002" s="30" t="s">
        <v>474</v>
      </c>
      <c r="K3002" s="31" t="str">
        <f>TEXT(J3002,"YYYY")</f>
        <v>2018</v>
      </c>
      <c r="L3002" s="31">
        <v>1</v>
      </c>
      <c r="S3002" s="8" t="s">
        <v>2061</v>
      </c>
    </row>
    <row r="3003" spans="1:19">
      <c r="A3003" s="21">
        <v>2</v>
      </c>
      <c r="J3003" s="30" t="s">
        <v>199</v>
      </c>
      <c r="K3003" s="31" t="str">
        <f>TEXT(J3003,"YYYY")</f>
        <v>2018</v>
      </c>
      <c r="L3003" s="31">
        <v>1</v>
      </c>
      <c r="S3003" s="8" t="s">
        <v>377</v>
      </c>
    </row>
    <row r="3004" spans="1:19">
      <c r="A3004" s="21">
        <v>1</v>
      </c>
      <c r="J3004" s="30" t="s">
        <v>1039</v>
      </c>
      <c r="K3004" s="31" t="str">
        <f>TEXT(J3004,"YYYY")</f>
        <v>2018</v>
      </c>
      <c r="L3004" s="31">
        <v>1</v>
      </c>
      <c r="S3004" s="8" t="s">
        <v>405</v>
      </c>
    </row>
    <row r="3005" spans="1:19">
      <c r="A3005" s="21">
        <v>2</v>
      </c>
      <c r="J3005" s="30" t="s">
        <v>705</v>
      </c>
      <c r="K3005" s="31" t="str">
        <f>TEXT(J3005,"YYYY")</f>
        <v>2018</v>
      </c>
      <c r="L3005" s="31">
        <v>1</v>
      </c>
      <c r="S3005" s="8" t="s">
        <v>105</v>
      </c>
    </row>
    <row r="3006" spans="1:19">
      <c r="A3006" s="21">
        <v>2</v>
      </c>
      <c r="J3006" s="30" t="s">
        <v>1249</v>
      </c>
      <c r="K3006" s="31" t="str">
        <f>TEXT(J3006,"YYYY")</f>
        <v>2018</v>
      </c>
      <c r="L3006" s="31">
        <v>1</v>
      </c>
      <c r="S3006" s="8" t="s">
        <v>105</v>
      </c>
    </row>
    <row r="3007" spans="1:19">
      <c r="A3007" s="21">
        <v>1</v>
      </c>
      <c r="J3007" s="30" t="s">
        <v>1039</v>
      </c>
      <c r="K3007" s="31" t="str">
        <f>TEXT(J3007,"YYYY")</f>
        <v>2018</v>
      </c>
      <c r="L3007" s="31">
        <v>1</v>
      </c>
    </row>
    <row r="3008" spans="1:19">
      <c r="A3008" s="21">
        <v>1</v>
      </c>
      <c r="J3008" s="30" t="s">
        <v>752</v>
      </c>
      <c r="K3008" s="31" t="str">
        <f>TEXT(J3008,"YYYY")</f>
        <v>2018</v>
      </c>
      <c r="L3008" s="31">
        <v>1</v>
      </c>
      <c r="S3008" s="8" t="s">
        <v>114</v>
      </c>
    </row>
    <row r="3009" spans="1:19">
      <c r="A3009" s="21">
        <v>1</v>
      </c>
      <c r="J3009" s="30" t="s">
        <v>2178</v>
      </c>
      <c r="K3009" s="31" t="str">
        <f>TEXT(J3009,"YYYY")</f>
        <v>2018</v>
      </c>
      <c r="L3009" s="31">
        <v>1</v>
      </c>
      <c r="S3009" s="8" t="s">
        <v>105</v>
      </c>
    </row>
    <row r="3010" spans="1:19">
      <c r="A3010" s="21">
        <v>2</v>
      </c>
      <c r="J3010" s="30" t="s">
        <v>474</v>
      </c>
      <c r="K3010" s="31" t="str">
        <f>TEXT(J3010,"YYYY")</f>
        <v>2018</v>
      </c>
      <c r="L3010" s="31">
        <v>1</v>
      </c>
      <c r="S3010" s="8" t="s">
        <v>65</v>
      </c>
    </row>
    <row r="3011" spans="1:19">
      <c r="A3011" s="21">
        <v>1</v>
      </c>
      <c r="J3011" s="30" t="s">
        <v>486</v>
      </c>
      <c r="K3011" s="31" t="str">
        <f>TEXT(J3011,"YYYY")</f>
        <v>2018</v>
      </c>
      <c r="L3011" s="31">
        <v>1</v>
      </c>
      <c r="S3011" s="8" t="s">
        <v>65</v>
      </c>
    </row>
    <row r="3012" spans="1:19">
      <c r="A3012" s="21">
        <v>1</v>
      </c>
      <c r="J3012" s="30" t="s">
        <v>881</v>
      </c>
      <c r="K3012" s="31" t="str">
        <f>TEXT(J3012,"YYYY")</f>
        <v>2018</v>
      </c>
      <c r="L3012" s="31">
        <v>1</v>
      </c>
      <c r="S3012" s="8" t="s">
        <v>65</v>
      </c>
    </row>
    <row r="3013" spans="1:19">
      <c r="A3013" s="21">
        <v>1</v>
      </c>
      <c r="J3013" s="30" t="s">
        <v>752</v>
      </c>
      <c r="K3013" s="31" t="str">
        <f>TEXT(J3013,"YYYY")</f>
        <v>2018</v>
      </c>
      <c r="L3013" s="31">
        <v>1</v>
      </c>
      <c r="S3013" s="8" t="s">
        <v>65</v>
      </c>
    </row>
    <row r="3014" spans="1:19">
      <c r="A3014" s="21">
        <v>1</v>
      </c>
      <c r="J3014" s="30" t="s">
        <v>1304</v>
      </c>
      <c r="K3014" s="31" t="str">
        <f>TEXT(J3014,"YYYY")</f>
        <v>2018</v>
      </c>
      <c r="L3014" s="31">
        <v>1</v>
      </c>
      <c r="S3014" s="8" t="s">
        <v>65</v>
      </c>
    </row>
    <row r="3015" spans="1:19">
      <c r="A3015" s="21">
        <v>1</v>
      </c>
      <c r="J3015" s="30" t="s">
        <v>2344</v>
      </c>
      <c r="K3015" s="31" t="str">
        <f>TEXT(J3015,"YYYY")</f>
        <v>2018</v>
      </c>
      <c r="L3015" s="31">
        <v>1</v>
      </c>
      <c r="S3015" s="8" t="s">
        <v>105</v>
      </c>
    </row>
    <row r="3016" spans="1:19">
      <c r="A3016" s="21">
        <v>2</v>
      </c>
      <c r="J3016" s="30" t="s">
        <v>527</v>
      </c>
      <c r="K3016" s="31" t="str">
        <f>TEXT(J3016,"YYYY")</f>
        <v>2018</v>
      </c>
      <c r="L3016" s="31">
        <v>1</v>
      </c>
      <c r="S3016" s="8" t="s">
        <v>526</v>
      </c>
    </row>
    <row r="3017" spans="1:19">
      <c r="A3017" s="21">
        <v>1</v>
      </c>
      <c r="J3017" s="30" t="s">
        <v>2254</v>
      </c>
      <c r="K3017" s="31" t="str">
        <f>TEXT(J3017,"YYYY")</f>
        <v>2018</v>
      </c>
      <c r="L3017" s="31">
        <v>1</v>
      </c>
    </row>
    <row r="3018" spans="1:19">
      <c r="A3018" s="21">
        <v>2</v>
      </c>
      <c r="J3018" s="30" t="s">
        <v>2426</v>
      </c>
      <c r="K3018" s="31" t="str">
        <f>TEXT(J3018,"YYYY")</f>
        <v>2018</v>
      </c>
      <c r="L3018" s="31">
        <v>1</v>
      </c>
      <c r="S3018" s="8" t="s">
        <v>226</v>
      </c>
    </row>
    <row r="3019" spans="1:19">
      <c r="A3019" s="21">
        <v>1</v>
      </c>
      <c r="J3019" s="30" t="s">
        <v>2178</v>
      </c>
      <c r="K3019" s="31" t="str">
        <f>TEXT(J3019,"YYYY")</f>
        <v>2018</v>
      </c>
      <c r="L3019" s="31">
        <v>1</v>
      </c>
      <c r="S3019" s="8" t="s">
        <v>557</v>
      </c>
    </row>
    <row r="3020" spans="1:19">
      <c r="A3020" s="21">
        <v>1</v>
      </c>
      <c r="J3020" s="30" t="s">
        <v>312</v>
      </c>
      <c r="K3020" s="31" t="str">
        <f>TEXT(J3020,"YYYY")</f>
        <v>2018</v>
      </c>
      <c r="L3020" s="31">
        <v>1</v>
      </c>
      <c r="S3020" s="8" t="s">
        <v>65</v>
      </c>
    </row>
    <row r="3021" spans="1:19">
      <c r="A3021" s="21">
        <v>1</v>
      </c>
      <c r="J3021" s="30" t="s">
        <v>2502</v>
      </c>
      <c r="K3021" s="31" t="str">
        <f>TEXT(J3021,"YYYY")</f>
        <v>2018</v>
      </c>
      <c r="L3021" s="31">
        <v>1</v>
      </c>
      <c r="S3021" s="8" t="s">
        <v>114</v>
      </c>
    </row>
    <row r="3022" spans="1:19">
      <c r="A3022" s="21">
        <v>1</v>
      </c>
      <c r="J3022" s="30" t="s">
        <v>2387</v>
      </c>
      <c r="K3022" s="31" t="str">
        <f>TEXT(J3022,"YYYY")</f>
        <v>2018</v>
      </c>
      <c r="L3022" s="31">
        <v>1</v>
      </c>
      <c r="S3022" s="8" t="s">
        <v>114</v>
      </c>
    </row>
    <row r="3023" spans="1:19">
      <c r="A3023" s="21">
        <v>2</v>
      </c>
      <c r="J3023" s="32">
        <v>43101</v>
      </c>
      <c r="K3023" s="31" t="str">
        <f>TEXT(J3023,"YYYY")</f>
        <v>2018</v>
      </c>
      <c r="L3023" s="31">
        <v>1</v>
      </c>
    </row>
    <row r="3024" spans="1:19">
      <c r="A3024" s="21">
        <v>2</v>
      </c>
      <c r="J3024" s="30" t="s">
        <v>2588</v>
      </c>
      <c r="K3024" s="31" t="str">
        <f>TEXT(J3024,"YYYY")</f>
        <v>2018</v>
      </c>
      <c r="L3024" s="31">
        <v>1</v>
      </c>
    </row>
    <row r="3025" spans="1:19">
      <c r="A3025" s="21">
        <v>2</v>
      </c>
      <c r="J3025" s="30" t="s">
        <v>1044</v>
      </c>
      <c r="K3025" s="31" t="str">
        <f>TEXT(J3025,"YYYY")</f>
        <v>2018</v>
      </c>
      <c r="L3025" s="31">
        <v>1</v>
      </c>
    </row>
    <row r="3026" spans="1:19">
      <c r="A3026" s="21">
        <v>1</v>
      </c>
      <c r="J3026" s="30" t="s">
        <v>705</v>
      </c>
      <c r="K3026" s="31" t="str">
        <f>TEXT(J3026,"YYYY")</f>
        <v>2018</v>
      </c>
      <c r="L3026" s="31">
        <v>1</v>
      </c>
      <c r="S3026" s="8" t="s">
        <v>114</v>
      </c>
    </row>
    <row r="3027" spans="1:19">
      <c r="A3027" s="21">
        <v>2</v>
      </c>
      <c r="J3027" s="30" t="s">
        <v>2854</v>
      </c>
      <c r="K3027" s="31" t="str">
        <f>TEXT(J3027,"YYYY")</f>
        <v>2018</v>
      </c>
      <c r="L3027" s="31">
        <v>1</v>
      </c>
    </row>
    <row r="3028" spans="1:19">
      <c r="A3028" s="21">
        <v>1</v>
      </c>
      <c r="J3028" s="30" t="s">
        <v>486</v>
      </c>
      <c r="K3028" s="31" t="str">
        <f>TEXT(J3028,"YYYY")</f>
        <v>2018</v>
      </c>
      <c r="L3028" s="31">
        <v>1</v>
      </c>
      <c r="S3028" s="8" t="s">
        <v>105</v>
      </c>
    </row>
    <row r="3029" spans="1:19">
      <c r="A3029" s="21">
        <v>2</v>
      </c>
      <c r="J3029" s="30" t="s">
        <v>728</v>
      </c>
      <c r="K3029" s="31" t="str">
        <f>TEXT(J3029,"YYYY")</f>
        <v>2018</v>
      </c>
      <c r="L3029" s="31">
        <v>1</v>
      </c>
      <c r="S3029" s="8" t="s">
        <v>65</v>
      </c>
    </row>
    <row r="3030" spans="1:19">
      <c r="A3030" s="21">
        <v>2</v>
      </c>
      <c r="J3030" s="30" t="s">
        <v>527</v>
      </c>
      <c r="K3030" s="31" t="str">
        <f>TEXT(J3030,"YYYY")</f>
        <v>2018</v>
      </c>
      <c r="L3030" s="31">
        <v>1</v>
      </c>
      <c r="S3030" s="8" t="s">
        <v>105</v>
      </c>
    </row>
    <row r="3031" spans="1:19">
      <c r="A3031" s="21">
        <v>1</v>
      </c>
      <c r="J3031" s="30" t="s">
        <v>881</v>
      </c>
      <c r="K3031" s="31" t="str">
        <f>TEXT(J3031,"YYYY")</f>
        <v>2018</v>
      </c>
      <c r="L3031" s="31">
        <v>1</v>
      </c>
      <c r="S3031" s="8" t="s">
        <v>65</v>
      </c>
    </row>
    <row r="3032" spans="1:19">
      <c r="A3032" s="21">
        <v>1</v>
      </c>
      <c r="J3032" s="30" t="s">
        <v>527</v>
      </c>
      <c r="K3032" s="31" t="str">
        <f>TEXT(J3032,"YYYY")</f>
        <v>2018</v>
      </c>
      <c r="L3032" s="31">
        <v>1</v>
      </c>
      <c r="S3032" s="8" t="s">
        <v>65</v>
      </c>
    </row>
    <row r="3033" spans="1:19">
      <c r="A3033" s="21">
        <v>2</v>
      </c>
      <c r="J3033" s="30" t="s">
        <v>728</v>
      </c>
      <c r="K3033" s="31" t="str">
        <f>TEXT(J3033,"YYYY")</f>
        <v>2018</v>
      </c>
      <c r="L3033" s="31">
        <v>1</v>
      </c>
      <c r="S3033" s="8" t="s">
        <v>114</v>
      </c>
    </row>
    <row r="3034" spans="1:19">
      <c r="A3034" s="21">
        <v>1</v>
      </c>
      <c r="J3034" s="30" t="s">
        <v>2779</v>
      </c>
      <c r="K3034" s="31" t="str">
        <f>TEXT(J3034,"YYYY")</f>
        <v>2018</v>
      </c>
      <c r="L3034" s="31">
        <v>1</v>
      </c>
      <c r="S3034" s="8" t="s">
        <v>417</v>
      </c>
    </row>
    <row r="3035" spans="1:19">
      <c r="A3035" s="21">
        <v>2</v>
      </c>
      <c r="J3035" s="30" t="s">
        <v>1304</v>
      </c>
      <c r="K3035" s="31" t="str">
        <f>TEXT(J3035,"YYYY")</f>
        <v>2018</v>
      </c>
      <c r="L3035" s="31">
        <v>1</v>
      </c>
      <c r="S3035" s="8" t="s">
        <v>105</v>
      </c>
    </row>
    <row r="3036" spans="1:19">
      <c r="A3036" s="21">
        <v>1</v>
      </c>
      <c r="J3036" s="30" t="s">
        <v>474</v>
      </c>
      <c r="K3036" s="31" t="str">
        <f>TEXT(J3036,"YYYY")</f>
        <v>2018</v>
      </c>
      <c r="L3036" s="31">
        <v>1</v>
      </c>
      <c r="S3036" s="8" t="s">
        <v>311</v>
      </c>
    </row>
    <row r="3037" spans="1:19">
      <c r="A3037" s="21">
        <v>2</v>
      </c>
      <c r="J3037" s="30" t="s">
        <v>312</v>
      </c>
      <c r="K3037" s="31" t="str">
        <f>TEXT(J3037,"YYYY")</f>
        <v>2018</v>
      </c>
      <c r="L3037" s="31">
        <v>1</v>
      </c>
    </row>
    <row r="3038" spans="1:19">
      <c r="A3038" s="21">
        <v>2</v>
      </c>
      <c r="J3038" s="30" t="s">
        <v>705</v>
      </c>
      <c r="K3038" s="31" t="str">
        <f>TEXT(J3038,"YYYY")</f>
        <v>2018</v>
      </c>
      <c r="L3038" s="31">
        <v>1</v>
      </c>
      <c r="S3038" s="8" t="s">
        <v>114</v>
      </c>
    </row>
    <row r="3039" spans="1:19">
      <c r="A3039" s="21">
        <v>2</v>
      </c>
      <c r="J3039" s="30" t="s">
        <v>1249</v>
      </c>
      <c r="K3039" s="31" t="str">
        <f>TEXT(J3039,"YYYY")</f>
        <v>2018</v>
      </c>
      <c r="L3039" s="31">
        <v>1</v>
      </c>
      <c r="S3039" s="8" t="s">
        <v>114</v>
      </c>
    </row>
    <row r="3040" spans="1:19">
      <c r="A3040" s="21">
        <v>2</v>
      </c>
      <c r="J3040" s="30" t="s">
        <v>3442</v>
      </c>
      <c r="K3040" s="31" t="str">
        <f>TEXT(J3040,"YYYY")</f>
        <v>2018</v>
      </c>
      <c r="L3040" s="31">
        <v>1</v>
      </c>
      <c r="S3040" s="8" t="s">
        <v>936</v>
      </c>
    </row>
    <row r="3041" spans="1:19">
      <c r="A3041" s="21">
        <v>2</v>
      </c>
      <c r="J3041" s="30" t="s">
        <v>913</v>
      </c>
      <c r="K3041" s="31" t="str">
        <f>TEXT(J3041,"YYYY")</f>
        <v>2018</v>
      </c>
      <c r="L3041" s="31">
        <v>1</v>
      </c>
    </row>
    <row r="3042" spans="1:19">
      <c r="A3042" s="21">
        <v>2</v>
      </c>
      <c r="J3042" s="30" t="s">
        <v>2344</v>
      </c>
      <c r="K3042" s="31" t="str">
        <f>TEXT(J3042,"YYYY")</f>
        <v>2018</v>
      </c>
      <c r="L3042" s="31">
        <v>1</v>
      </c>
      <c r="S3042" s="8" t="s">
        <v>65</v>
      </c>
    </row>
    <row r="3043" spans="1:19">
      <c r="A3043" s="21">
        <v>1</v>
      </c>
      <c r="J3043" s="30" t="s">
        <v>3461</v>
      </c>
      <c r="K3043" s="31" t="str">
        <f>TEXT(J3043,"YYYY")</f>
        <v>2018</v>
      </c>
      <c r="L3043" s="31">
        <v>1</v>
      </c>
      <c r="S3043" s="8" t="s">
        <v>235</v>
      </c>
    </row>
    <row r="3044" spans="1:19">
      <c r="A3044" s="21">
        <v>2</v>
      </c>
      <c r="J3044" s="30" t="s">
        <v>3458</v>
      </c>
      <c r="K3044" s="31" t="str">
        <f>TEXT(J3044,"YYYY")</f>
        <v>2018</v>
      </c>
      <c r="L3044" s="31">
        <v>1</v>
      </c>
      <c r="S3044" s="8" t="s">
        <v>114</v>
      </c>
    </row>
    <row r="3045" spans="1:19">
      <c r="A3045" s="21">
        <v>2</v>
      </c>
      <c r="J3045" s="30" t="s">
        <v>191</v>
      </c>
      <c r="K3045" s="31" t="str">
        <f>TEXT(J3045,"YYYY")</f>
        <v>2018</v>
      </c>
      <c r="L3045" s="31">
        <v>1</v>
      </c>
      <c r="S3045" s="8" t="s">
        <v>114</v>
      </c>
    </row>
    <row r="3046" spans="1:19">
      <c r="A3046" s="21">
        <v>2</v>
      </c>
      <c r="J3046" s="30" t="s">
        <v>2854</v>
      </c>
      <c r="K3046" s="31" t="str">
        <f>TEXT(J3046,"YYYY")</f>
        <v>2018</v>
      </c>
      <c r="L3046" s="31">
        <v>1</v>
      </c>
      <c r="S3046" s="8" t="s">
        <v>114</v>
      </c>
    </row>
    <row r="3047" spans="1:19">
      <c r="A3047" s="21">
        <v>1</v>
      </c>
      <c r="J3047" s="30" t="s">
        <v>2418</v>
      </c>
      <c r="K3047" s="31" t="str">
        <f>TEXT(J3047,"YYYY")</f>
        <v>2018</v>
      </c>
      <c r="L3047" s="31">
        <v>1</v>
      </c>
      <c r="S3047" s="8" t="s">
        <v>114</v>
      </c>
    </row>
    <row r="3048" spans="1:19">
      <c r="A3048" s="21">
        <v>1</v>
      </c>
      <c r="J3048" s="30" t="s">
        <v>1015</v>
      </c>
      <c r="K3048" s="31" t="str">
        <f>TEXT(J3048,"YYYY")</f>
        <v>2018</v>
      </c>
      <c r="L3048" s="31">
        <v>1</v>
      </c>
      <c r="S3048" s="8" t="s">
        <v>114</v>
      </c>
    </row>
    <row r="3049" spans="1:19">
      <c r="A3049" s="21">
        <v>1</v>
      </c>
      <c r="J3049" s="30" t="s">
        <v>3661</v>
      </c>
      <c r="K3049" s="31" t="str">
        <f>TEXT(J3049,"YYYY")</f>
        <v>2018</v>
      </c>
      <c r="L3049" s="31">
        <v>1</v>
      </c>
      <c r="S3049" s="8" t="s">
        <v>311</v>
      </c>
    </row>
    <row r="3050" spans="1:19">
      <c r="A3050" s="21">
        <v>2</v>
      </c>
      <c r="J3050" s="30" t="s">
        <v>199</v>
      </c>
      <c r="K3050" s="31" t="str">
        <f>TEXT(J3050,"YYYY")</f>
        <v>2018</v>
      </c>
      <c r="L3050" s="31">
        <v>1</v>
      </c>
      <c r="S3050" s="8" t="s">
        <v>65</v>
      </c>
    </row>
    <row r="3051" spans="1:19">
      <c r="A3051" s="21">
        <v>1</v>
      </c>
      <c r="J3051" s="30" t="s">
        <v>3644</v>
      </c>
      <c r="K3051" s="31" t="str">
        <f>TEXT(J3051,"YYYY")</f>
        <v>2018</v>
      </c>
      <c r="L3051" s="31">
        <v>1</v>
      </c>
      <c r="S3051" s="8" t="s">
        <v>105</v>
      </c>
    </row>
    <row r="3052" spans="1:19">
      <c r="A3052" s="21">
        <v>1</v>
      </c>
      <c r="J3052" s="30" t="s">
        <v>527</v>
      </c>
      <c r="K3052" s="31" t="str">
        <f>TEXT(J3052,"YYYY")</f>
        <v>2018</v>
      </c>
      <c r="L3052" s="31">
        <v>1</v>
      </c>
      <c r="S3052" s="8" t="s">
        <v>114</v>
      </c>
    </row>
    <row r="3053" spans="1:19">
      <c r="A3053" s="21">
        <v>1</v>
      </c>
      <c r="J3053" s="30" t="s">
        <v>728</v>
      </c>
      <c r="K3053" s="31" t="str">
        <f>TEXT(J3053,"YYYY")</f>
        <v>2018</v>
      </c>
      <c r="L3053" s="31">
        <v>1</v>
      </c>
      <c r="S3053" s="8" t="s">
        <v>114</v>
      </c>
    </row>
    <row r="3054" spans="1:19">
      <c r="A3054" s="21">
        <v>2</v>
      </c>
      <c r="J3054" s="30" t="s">
        <v>2496</v>
      </c>
      <c r="K3054" s="31" t="str">
        <f>TEXT(J3054,"YYYY")</f>
        <v>2018</v>
      </c>
      <c r="L3054" s="31">
        <v>1</v>
      </c>
      <c r="S3054" s="8" t="s">
        <v>114</v>
      </c>
    </row>
    <row r="3055" spans="1:19">
      <c r="A3055" s="21">
        <v>2</v>
      </c>
      <c r="J3055" s="30" t="s">
        <v>527</v>
      </c>
      <c r="K3055" s="31" t="str">
        <f>TEXT(J3055,"YYYY")</f>
        <v>2018</v>
      </c>
      <c r="L3055" s="31">
        <v>1</v>
      </c>
      <c r="S3055" s="8" t="s">
        <v>114</v>
      </c>
    </row>
    <row r="3056" spans="1:19">
      <c r="A3056" s="21">
        <v>1</v>
      </c>
      <c r="J3056" s="30" t="s">
        <v>2257</v>
      </c>
      <c r="K3056" s="31" t="str">
        <f>TEXT(J3056,"YYYY")</f>
        <v>2018</v>
      </c>
      <c r="L3056" s="31">
        <v>1</v>
      </c>
      <c r="S3056" s="8" t="s">
        <v>1765</v>
      </c>
    </row>
    <row r="3057" spans="1:19">
      <c r="A3057" s="21">
        <v>1</v>
      </c>
      <c r="J3057" s="30" t="s">
        <v>5039</v>
      </c>
      <c r="K3057" s="31" t="str">
        <f>TEXT(J3057,"YYYY")</f>
        <v>2018</v>
      </c>
      <c r="L3057" s="31">
        <v>1</v>
      </c>
      <c r="S3057" s="8" t="s">
        <v>65</v>
      </c>
    </row>
    <row r="3058" spans="1:19">
      <c r="A3058" s="21">
        <v>1</v>
      </c>
      <c r="J3058" s="30" t="s">
        <v>1793</v>
      </c>
      <c r="K3058" s="31" t="str">
        <f>TEXT(J3058,"YYYY")</f>
        <v>2018</v>
      </c>
      <c r="L3058" s="31">
        <v>1</v>
      </c>
      <c r="S3058" s="8" t="s">
        <v>940</v>
      </c>
    </row>
    <row r="3059" spans="1:19">
      <c r="A3059" s="21">
        <v>2</v>
      </c>
      <c r="J3059" s="30" t="s">
        <v>106</v>
      </c>
      <c r="K3059" s="31" t="str">
        <f>TEXT(J3059,"YYYY")</f>
        <v>2018</v>
      </c>
      <c r="L3059" s="31">
        <v>1</v>
      </c>
      <c r="S3059" s="8" t="s">
        <v>105</v>
      </c>
    </row>
    <row r="3060" spans="1:19">
      <c r="A3060" s="21">
        <v>2</v>
      </c>
      <c r="J3060" s="30" t="s">
        <v>2854</v>
      </c>
      <c r="K3060" s="31" t="str">
        <f>TEXT(J3060,"YYYY")</f>
        <v>2018</v>
      </c>
      <c r="L3060" s="31">
        <v>1</v>
      </c>
      <c r="S3060" s="8" t="s">
        <v>105</v>
      </c>
    </row>
    <row r="3061" spans="1:19">
      <c r="A3061" s="21">
        <v>2</v>
      </c>
      <c r="J3061" s="30" t="s">
        <v>2178</v>
      </c>
      <c r="K3061" s="31" t="str">
        <f>TEXT(J3061,"YYYY")</f>
        <v>2018</v>
      </c>
      <c r="L3061" s="31">
        <v>1</v>
      </c>
      <c r="S3061" s="8" t="s">
        <v>65</v>
      </c>
    </row>
    <row r="3062" spans="1:19">
      <c r="A3062" s="21">
        <v>1</v>
      </c>
      <c r="J3062" s="30" t="s">
        <v>705</v>
      </c>
      <c r="K3062" s="31" t="str">
        <f>TEXT(J3062,"YYYY")</f>
        <v>2018</v>
      </c>
      <c r="L3062" s="31">
        <v>1</v>
      </c>
      <c r="S3062" s="8" t="s">
        <v>114</v>
      </c>
    </row>
    <row r="3063" spans="1:19">
      <c r="A3063" s="21">
        <v>1</v>
      </c>
      <c r="J3063" s="30" t="s">
        <v>195</v>
      </c>
      <c r="K3063" s="31" t="str">
        <f>TEXT(J3063,"YYYY")</f>
        <v>2018</v>
      </c>
      <c r="L3063" s="31">
        <v>1</v>
      </c>
      <c r="S3063" s="8" t="s">
        <v>65</v>
      </c>
    </row>
    <row r="3064" spans="1:19">
      <c r="A3064" s="21">
        <v>1</v>
      </c>
      <c r="J3064" s="30" t="s">
        <v>6788</v>
      </c>
      <c r="K3064" s="31" t="str">
        <f>TEXT(J3064,"YYYY")</f>
        <v>2018</v>
      </c>
      <c r="L3064" s="31">
        <v>1</v>
      </c>
      <c r="S3064" s="8" t="s">
        <v>65</v>
      </c>
    </row>
    <row r="3065" spans="1:19">
      <c r="A3065" s="21">
        <v>2</v>
      </c>
      <c r="J3065" s="30" t="s">
        <v>195</v>
      </c>
      <c r="K3065" s="31" t="str">
        <f>TEXT(J3065,"YYYY")</f>
        <v>2018</v>
      </c>
      <c r="L3065" s="31">
        <v>1</v>
      </c>
      <c r="S3065" s="8" t="s">
        <v>1986</v>
      </c>
    </row>
    <row r="3066" spans="1:19">
      <c r="A3066" s="21">
        <v>1</v>
      </c>
      <c r="J3066" s="30" t="s">
        <v>705</v>
      </c>
      <c r="K3066" s="31" t="str">
        <f>TEXT(J3066,"YYYY")</f>
        <v>2018</v>
      </c>
      <c r="L3066" s="31">
        <v>1</v>
      </c>
      <c r="S3066" s="8" t="s">
        <v>105</v>
      </c>
    </row>
    <row r="3067" spans="1:19">
      <c r="A3067" s="21">
        <v>1</v>
      </c>
      <c r="J3067" s="30" t="s">
        <v>3458</v>
      </c>
      <c r="K3067" s="31" t="str">
        <f>TEXT(J3067,"YYYY")</f>
        <v>2018</v>
      </c>
      <c r="L3067" s="31">
        <v>1</v>
      </c>
      <c r="S3067" s="8" t="s">
        <v>114</v>
      </c>
    </row>
    <row r="3068" spans="1:19">
      <c r="A3068" s="21">
        <v>1</v>
      </c>
      <c r="J3068" s="30" t="s">
        <v>199</v>
      </c>
      <c r="K3068" s="31" t="str">
        <f>TEXT(J3068,"YYYY")</f>
        <v>2018</v>
      </c>
      <c r="L3068" s="31">
        <v>1</v>
      </c>
      <c r="S3068" s="8" t="s">
        <v>2015</v>
      </c>
    </row>
    <row r="3069" spans="1:19">
      <c r="A3069" s="21">
        <v>2</v>
      </c>
      <c r="J3069" s="30" t="s">
        <v>881</v>
      </c>
      <c r="K3069" s="31" t="str">
        <f>TEXT(J3069,"YYYY")</f>
        <v>2018</v>
      </c>
      <c r="L3069" s="31">
        <v>1</v>
      </c>
      <c r="S3069" s="8" t="s">
        <v>114</v>
      </c>
    </row>
    <row r="3070" spans="1:19">
      <c r="A3070" s="21">
        <v>2</v>
      </c>
      <c r="J3070" s="30" t="s">
        <v>881</v>
      </c>
      <c r="K3070" s="31" t="str">
        <f>TEXT(J3070,"YYYY")</f>
        <v>2018</v>
      </c>
      <c r="L3070" s="31">
        <v>1</v>
      </c>
      <c r="S3070" s="8" t="s">
        <v>83</v>
      </c>
    </row>
    <row r="3071" spans="1:19">
      <c r="A3071" s="21">
        <v>2</v>
      </c>
      <c r="J3071" s="30" t="s">
        <v>2430</v>
      </c>
      <c r="K3071" s="31" t="str">
        <f>TEXT(J3071,"YYYY")</f>
        <v>2018</v>
      </c>
      <c r="L3071" s="31">
        <v>1</v>
      </c>
      <c r="S3071" s="8" t="s">
        <v>65</v>
      </c>
    </row>
    <row r="3072" spans="1:19">
      <c r="A3072" s="21">
        <v>1</v>
      </c>
      <c r="J3072" s="30" t="s">
        <v>1249</v>
      </c>
      <c r="K3072" s="31" t="str">
        <f>TEXT(J3072,"YYYY")</f>
        <v>2018</v>
      </c>
      <c r="L3072" s="31">
        <v>1</v>
      </c>
      <c r="S3072" s="8" t="s">
        <v>526</v>
      </c>
    </row>
    <row r="3073" spans="1:19">
      <c r="A3073" s="21">
        <v>1</v>
      </c>
      <c r="J3073" s="30" t="s">
        <v>2178</v>
      </c>
      <c r="K3073" s="31" t="str">
        <f>TEXT(J3073,"YYYY")</f>
        <v>2018</v>
      </c>
      <c r="L3073" s="31">
        <v>1</v>
      </c>
      <c r="S3073" s="8" t="s">
        <v>65</v>
      </c>
    </row>
    <row r="3074" spans="1:19">
      <c r="A3074" s="21">
        <v>2</v>
      </c>
      <c r="J3074" s="30" t="s">
        <v>2418</v>
      </c>
      <c r="K3074" s="31" t="str">
        <f>TEXT(J3074,"YYYY")</f>
        <v>2018</v>
      </c>
      <c r="L3074" s="31">
        <v>1</v>
      </c>
      <c r="S3074" s="8" t="s">
        <v>2161</v>
      </c>
    </row>
    <row r="3075" spans="1:19">
      <c r="A3075" s="21">
        <v>1</v>
      </c>
      <c r="J3075" s="30" t="s">
        <v>486</v>
      </c>
      <c r="K3075" s="31" t="str">
        <f>TEXT(J3075,"YYYY")</f>
        <v>2018</v>
      </c>
      <c r="L3075" s="31">
        <v>1</v>
      </c>
      <c r="S3075" s="8" t="s">
        <v>65</v>
      </c>
    </row>
    <row r="3076" spans="1:19">
      <c r="A3076" s="21">
        <v>2</v>
      </c>
      <c r="J3076" s="30" t="s">
        <v>1249</v>
      </c>
      <c r="K3076" s="31" t="str">
        <f>TEXT(J3076,"YYYY")</f>
        <v>2018</v>
      </c>
      <c r="L3076" s="31">
        <v>1</v>
      </c>
      <c r="S3076" s="8" t="s">
        <v>65</v>
      </c>
    </row>
    <row r="3077" spans="1:19">
      <c r="A3077" s="21">
        <v>1</v>
      </c>
      <c r="J3077" s="30" t="s">
        <v>10546</v>
      </c>
      <c r="K3077" s="31" t="str">
        <f>TEXT(J3077,"YYYY")</f>
        <v>2018</v>
      </c>
      <c r="L3077" s="31">
        <v>1</v>
      </c>
      <c r="S3077" s="8" t="s">
        <v>557</v>
      </c>
    </row>
    <row r="3078" spans="1:19">
      <c r="A3078" s="21">
        <v>2</v>
      </c>
      <c r="J3078" s="30" t="s">
        <v>368</v>
      </c>
      <c r="K3078" s="31" t="str">
        <f>TEXT(J3078,"YYYY")</f>
        <v>2018</v>
      </c>
      <c r="L3078" s="31">
        <v>1</v>
      </c>
      <c r="S3078" s="8" t="s">
        <v>226</v>
      </c>
    </row>
    <row r="3079" spans="1:19">
      <c r="A3079" s="21">
        <v>1</v>
      </c>
      <c r="J3079" s="30" t="s">
        <v>1334</v>
      </c>
      <c r="K3079" s="31" t="str">
        <f>TEXT(J3079,"YYYY")</f>
        <v>2018</v>
      </c>
      <c r="L3079" s="31">
        <v>1</v>
      </c>
    </row>
    <row r="3080" spans="1:19">
      <c r="A3080" s="21">
        <v>1</v>
      </c>
      <c r="J3080" s="30" t="s">
        <v>752</v>
      </c>
      <c r="K3080" s="31" t="str">
        <f>TEXT(J3080,"YYYY")</f>
        <v>2018</v>
      </c>
      <c r="L3080" s="31">
        <v>1</v>
      </c>
      <c r="S3080" s="8" t="s">
        <v>65</v>
      </c>
    </row>
    <row r="3081" spans="1:19">
      <c r="A3081" s="21">
        <v>1</v>
      </c>
      <c r="J3081" s="30" t="s">
        <v>1044</v>
      </c>
      <c r="K3081" s="31" t="str">
        <f>TEXT(J3081,"YYYY")</f>
        <v>2018</v>
      </c>
      <c r="L3081" s="31">
        <v>1</v>
      </c>
      <c r="S3081" s="8" t="s">
        <v>65</v>
      </c>
    </row>
    <row r="3082" spans="1:19">
      <c r="A3082" s="21">
        <v>1</v>
      </c>
      <c r="J3082" s="30" t="s">
        <v>10546</v>
      </c>
      <c r="K3082" s="31" t="str">
        <f>TEXT(J3082,"YYYY")</f>
        <v>2018</v>
      </c>
      <c r="L3082" s="31">
        <v>1</v>
      </c>
      <c r="S3082" s="8" t="s">
        <v>1559</v>
      </c>
    </row>
    <row r="3083" spans="1:19">
      <c r="A3083" s="21">
        <v>2</v>
      </c>
      <c r="J3083" s="30" t="s">
        <v>10857</v>
      </c>
      <c r="K3083" s="31" t="str">
        <f>TEXT(J3083,"YYYY")</f>
        <v>2018</v>
      </c>
      <c r="L3083" s="31">
        <v>1</v>
      </c>
    </row>
    <row r="3084" spans="1:19">
      <c r="A3084" s="21">
        <v>1</v>
      </c>
      <c r="J3084" s="30" t="s">
        <v>9574</v>
      </c>
      <c r="K3084" s="31" t="str">
        <f>TEXT(J3084,"YYYY")</f>
        <v>2018</v>
      </c>
      <c r="L3084" s="31">
        <v>1</v>
      </c>
    </row>
    <row r="3085" spans="1:19">
      <c r="A3085" s="21">
        <v>1</v>
      </c>
      <c r="J3085" s="30" t="s">
        <v>1249</v>
      </c>
      <c r="K3085" s="31" t="str">
        <f>TEXT(J3085,"YYYY")</f>
        <v>2018</v>
      </c>
      <c r="L3085" s="31">
        <v>1</v>
      </c>
      <c r="S3085" s="8" t="s">
        <v>65</v>
      </c>
    </row>
    <row r="3086" spans="1:19">
      <c r="A3086" s="21">
        <v>2</v>
      </c>
      <c r="J3086" s="30" t="s">
        <v>3458</v>
      </c>
      <c r="K3086" s="31" t="str">
        <f>TEXT(J3086,"YYYY")</f>
        <v>2018</v>
      </c>
      <c r="L3086" s="31">
        <v>1</v>
      </c>
      <c r="S3086" s="8" t="s">
        <v>2283</v>
      </c>
    </row>
    <row r="3087" spans="1:19">
      <c r="A3087" s="21">
        <v>1</v>
      </c>
      <c r="J3087" s="30" t="s">
        <v>3668</v>
      </c>
      <c r="K3087" s="31" t="str">
        <f>TEXT(J3087,"YYYY")</f>
        <v>2018</v>
      </c>
      <c r="L3087" s="31">
        <v>1</v>
      </c>
    </row>
    <row r="3088" spans="1:19">
      <c r="A3088" s="21">
        <v>2</v>
      </c>
      <c r="J3088" s="30" t="s">
        <v>12057</v>
      </c>
      <c r="K3088" s="31" t="str">
        <f>TEXT(J3088,"YYYY")</f>
        <v>2018</v>
      </c>
      <c r="L3088" s="31">
        <v>1</v>
      </c>
    </row>
    <row r="3089" spans="1:19">
      <c r="A3089" s="21">
        <v>1</v>
      </c>
      <c r="J3089" s="30" t="s">
        <v>978</v>
      </c>
      <c r="K3089" s="31" t="str">
        <f>TEXT(J3089,"YYYY")</f>
        <v>2018</v>
      </c>
      <c r="L3089" s="31">
        <v>1</v>
      </c>
      <c r="S3089" s="8" t="s">
        <v>936</v>
      </c>
    </row>
    <row r="3090" spans="1:19">
      <c r="A3090" s="21">
        <v>2</v>
      </c>
      <c r="J3090" s="30" t="s">
        <v>474</v>
      </c>
      <c r="K3090" s="31" t="str">
        <f>TEXT(J3090,"YYYY")</f>
        <v>2018</v>
      </c>
      <c r="L3090" s="31">
        <v>1</v>
      </c>
    </row>
    <row r="3091" spans="1:19">
      <c r="A3091" s="21">
        <v>1</v>
      </c>
      <c r="J3091" s="30" t="s">
        <v>312</v>
      </c>
      <c r="K3091" s="31" t="str">
        <f>TEXT(J3091,"YYYY")</f>
        <v>2018</v>
      </c>
      <c r="L3091" s="31">
        <v>1</v>
      </c>
    </row>
    <row r="3092" spans="1:19">
      <c r="A3092" s="21">
        <v>1</v>
      </c>
      <c r="J3092" s="30" t="s">
        <v>7628</v>
      </c>
      <c r="K3092" s="31" t="str">
        <f>TEXT(J3092,"YYYY")</f>
        <v>2018</v>
      </c>
      <c r="L3092" s="31">
        <v>1</v>
      </c>
    </row>
    <row r="3093" spans="1:19">
      <c r="A3093" s="21">
        <v>1</v>
      </c>
      <c r="J3093" s="30" t="s">
        <v>2430</v>
      </c>
      <c r="K3093" s="31" t="str">
        <f>TEXT(J3093,"YYYY")</f>
        <v>2018</v>
      </c>
      <c r="L3093" s="31">
        <v>1</v>
      </c>
      <c r="S3093" s="8" t="s">
        <v>65</v>
      </c>
    </row>
    <row r="3094" spans="1:19">
      <c r="A3094" s="21">
        <v>1</v>
      </c>
      <c r="J3094" s="30" t="s">
        <v>2344</v>
      </c>
      <c r="K3094" s="31" t="str">
        <f>TEXT(J3094,"YYYY")</f>
        <v>2018</v>
      </c>
      <c r="L3094" s="31">
        <v>1</v>
      </c>
      <c r="S3094" s="8" t="s">
        <v>65</v>
      </c>
    </row>
    <row r="3095" spans="1:19">
      <c r="A3095" s="21">
        <v>2</v>
      </c>
      <c r="J3095" s="30" t="s">
        <v>191</v>
      </c>
      <c r="K3095" s="31" t="str">
        <f>TEXT(J3095,"YYYY")</f>
        <v>2018</v>
      </c>
      <c r="L3095" s="31">
        <v>1</v>
      </c>
      <c r="S3095" s="8" t="s">
        <v>114</v>
      </c>
    </row>
    <row r="3096" spans="1:19">
      <c r="A3096" s="21">
        <v>2</v>
      </c>
      <c r="J3096" s="30" t="s">
        <v>12485</v>
      </c>
      <c r="K3096" s="31" t="str">
        <f>TEXT(J3096,"YYYY")</f>
        <v>2018</v>
      </c>
      <c r="L3096" s="31">
        <v>1</v>
      </c>
      <c r="S3096" s="8" t="s">
        <v>65</v>
      </c>
    </row>
    <row r="3097" spans="1:19">
      <c r="A3097" s="21">
        <v>1</v>
      </c>
      <c r="J3097" s="30" t="s">
        <v>881</v>
      </c>
      <c r="K3097" s="31" t="str">
        <f>TEXT(J3097,"YYYY")</f>
        <v>2018</v>
      </c>
      <c r="L3097" s="31">
        <v>1</v>
      </c>
      <c r="S3097" s="8" t="s">
        <v>65</v>
      </c>
    </row>
    <row r="3098" spans="1:19">
      <c r="A3098" s="21">
        <v>1</v>
      </c>
      <c r="J3098" s="30" t="s">
        <v>956</v>
      </c>
      <c r="K3098" s="31" t="str">
        <f>TEXT(J3098,"YYYY")</f>
        <v>2018</v>
      </c>
      <c r="L3098" s="31">
        <v>1</v>
      </c>
      <c r="S3098" s="8" t="s">
        <v>105</v>
      </c>
    </row>
    <row r="3099" spans="1:19">
      <c r="A3099" s="21">
        <v>1</v>
      </c>
      <c r="J3099" s="30" t="s">
        <v>752</v>
      </c>
      <c r="K3099" s="31" t="str">
        <f>TEXT(J3099,"YYYY")</f>
        <v>2018</v>
      </c>
      <c r="L3099" s="31">
        <v>1</v>
      </c>
    </row>
    <row r="3100" spans="1:19">
      <c r="A3100" s="21">
        <v>2</v>
      </c>
      <c r="J3100" s="30" t="s">
        <v>1812</v>
      </c>
      <c r="K3100" s="31" t="str">
        <f>TEXT(J3100,"YYYY")</f>
        <v>2018</v>
      </c>
      <c r="L3100" s="31">
        <v>1</v>
      </c>
      <c r="S3100" s="8" t="s">
        <v>105</v>
      </c>
    </row>
    <row r="3101" spans="1:19">
      <c r="A3101" s="21">
        <v>1</v>
      </c>
      <c r="J3101" s="30" t="s">
        <v>199</v>
      </c>
      <c r="K3101" s="31" t="str">
        <f>TEXT(J3101,"YYYY")</f>
        <v>2018</v>
      </c>
      <c r="L3101" s="31">
        <v>1</v>
      </c>
      <c r="S3101" s="8" t="s">
        <v>105</v>
      </c>
    </row>
    <row r="3102" spans="1:19">
      <c r="A3102" s="21">
        <v>1</v>
      </c>
      <c r="J3102" s="30" t="s">
        <v>474</v>
      </c>
      <c r="K3102" s="31" t="str">
        <f>TEXT(J3102,"YYYY")</f>
        <v>2018</v>
      </c>
      <c r="L3102" s="31">
        <v>1</v>
      </c>
    </row>
    <row r="3103" spans="1:19">
      <c r="A3103" s="21">
        <v>2</v>
      </c>
      <c r="J3103" s="30" t="s">
        <v>1841</v>
      </c>
      <c r="K3103" s="31" t="str">
        <f>TEXT(J3103,"YYYY")</f>
        <v>2018</v>
      </c>
      <c r="L3103" s="31">
        <v>1</v>
      </c>
      <c r="S3103" s="8" t="s">
        <v>940</v>
      </c>
    </row>
    <row r="3104" spans="1:19">
      <c r="A3104" s="21">
        <v>2</v>
      </c>
      <c r="J3104" s="30" t="s">
        <v>1044</v>
      </c>
      <c r="K3104" s="31" t="str">
        <f>TEXT(J3104,"YYYY")</f>
        <v>2018</v>
      </c>
      <c r="L3104" s="31">
        <v>1</v>
      </c>
      <c r="S3104" s="8" t="s">
        <v>105</v>
      </c>
    </row>
    <row r="3105" spans="1:19">
      <c r="A3105" s="21">
        <v>2</v>
      </c>
      <c r="J3105" s="30" t="s">
        <v>1960</v>
      </c>
      <c r="K3105" s="31" t="str">
        <f>TEXT(J3105,"YYYY")</f>
        <v>2018</v>
      </c>
      <c r="L3105" s="31">
        <v>1</v>
      </c>
      <c r="S3105" s="8" t="s">
        <v>2644</v>
      </c>
    </row>
    <row r="3106" spans="1:19">
      <c r="A3106" s="21">
        <v>1</v>
      </c>
      <c r="J3106" s="30" t="s">
        <v>199</v>
      </c>
      <c r="K3106" s="31" t="str">
        <f>TEXT(J3106,"YYYY")</f>
        <v>2018</v>
      </c>
      <c r="L3106" s="31">
        <v>1</v>
      </c>
    </row>
    <row r="3107" spans="1:19">
      <c r="A3107" s="21">
        <v>1</v>
      </c>
      <c r="J3107" s="30" t="s">
        <v>2401</v>
      </c>
      <c r="K3107" s="31" t="str">
        <f>TEXT(J3107,"YYYY")</f>
        <v>2018</v>
      </c>
      <c r="L3107" s="31">
        <v>1</v>
      </c>
      <c r="S3107" s="8" t="s">
        <v>114</v>
      </c>
    </row>
    <row r="3108" spans="1:19">
      <c r="A3108" s="21">
        <v>2</v>
      </c>
      <c r="J3108" s="30" t="s">
        <v>723</v>
      </c>
      <c r="K3108" s="31" t="str">
        <f>TEXT(J3108,"YYYY")</f>
        <v>2018</v>
      </c>
      <c r="L3108" s="31">
        <v>1</v>
      </c>
      <c r="S3108" s="8" t="s">
        <v>226</v>
      </c>
    </row>
    <row r="3109" spans="1:19">
      <c r="A3109" s="21">
        <v>2</v>
      </c>
      <c r="J3109" s="30" t="s">
        <v>881</v>
      </c>
      <c r="K3109" s="31" t="str">
        <f>TEXT(J3109,"YYYY")</f>
        <v>2018</v>
      </c>
      <c r="L3109" s="31">
        <v>1</v>
      </c>
      <c r="S3109" s="8" t="s">
        <v>226</v>
      </c>
    </row>
    <row r="3110" spans="1:19">
      <c r="A3110" s="21">
        <v>1</v>
      </c>
      <c r="J3110" s="30" t="s">
        <v>2231</v>
      </c>
      <c r="K3110" s="31" t="str">
        <f>TEXT(J3110,"YYYY")</f>
        <v>2018</v>
      </c>
      <c r="L3110" s="31">
        <v>1</v>
      </c>
    </row>
    <row r="3111" spans="1:19">
      <c r="A3111" s="21">
        <v>1</v>
      </c>
      <c r="J3111" s="30" t="s">
        <v>705</v>
      </c>
      <c r="K3111" s="31" t="str">
        <f>TEXT(J3111,"YYYY")</f>
        <v>2018</v>
      </c>
      <c r="L3111" s="31">
        <v>1</v>
      </c>
      <c r="S3111" s="8" t="s">
        <v>105</v>
      </c>
    </row>
    <row r="3112" spans="1:19">
      <c r="A3112" s="21">
        <v>1</v>
      </c>
      <c r="J3112" s="30" t="s">
        <v>1304</v>
      </c>
      <c r="K3112" s="31" t="str">
        <f>TEXT(J3112,"YYYY")</f>
        <v>2018</v>
      </c>
      <c r="L3112" s="31">
        <v>1</v>
      </c>
      <c r="S3112" s="8" t="s">
        <v>65</v>
      </c>
    </row>
    <row r="3113" spans="1:19">
      <c r="A3113" s="21">
        <v>2</v>
      </c>
      <c r="J3113" s="30" t="s">
        <v>2668</v>
      </c>
      <c r="K3113" s="31" t="str">
        <f>TEXT(J3113,"YYYY")</f>
        <v>2018</v>
      </c>
      <c r="L3113" s="31">
        <v>1</v>
      </c>
      <c r="S3113" s="8" t="s">
        <v>557</v>
      </c>
    </row>
    <row r="3114" spans="1:19">
      <c r="A3114" s="21">
        <v>2</v>
      </c>
      <c r="J3114" s="30" t="s">
        <v>2257</v>
      </c>
      <c r="K3114" s="31" t="str">
        <f>TEXT(J3114,"YYYY")</f>
        <v>2018</v>
      </c>
      <c r="L3114" s="31">
        <v>1</v>
      </c>
      <c r="S3114" s="8" t="s">
        <v>65</v>
      </c>
    </row>
    <row r="3115" spans="1:19">
      <c r="A3115" s="21">
        <v>2</v>
      </c>
      <c r="J3115" s="30" t="s">
        <v>2496</v>
      </c>
      <c r="K3115" s="31" t="str">
        <f>TEXT(J3115,"YYYY")</f>
        <v>2018</v>
      </c>
      <c r="L3115" s="31">
        <v>1</v>
      </c>
      <c r="S3115" s="8" t="s">
        <v>65</v>
      </c>
    </row>
    <row r="3116" spans="1:19">
      <c r="A3116" s="21">
        <v>1</v>
      </c>
      <c r="J3116" s="30" t="s">
        <v>1304</v>
      </c>
      <c r="K3116" s="31" t="str">
        <f>TEXT(J3116,"YYYY")</f>
        <v>2018</v>
      </c>
      <c r="L3116" s="31">
        <v>1</v>
      </c>
    </row>
    <row r="3117" spans="1:19">
      <c r="A3117" s="21">
        <v>1</v>
      </c>
      <c r="J3117" s="30" t="s">
        <v>2178</v>
      </c>
      <c r="K3117" s="31" t="str">
        <f>TEXT(J3117,"YYYY")</f>
        <v>2018</v>
      </c>
      <c r="L3117" s="31">
        <v>1</v>
      </c>
    </row>
    <row r="3118" spans="1:19">
      <c r="A3118" s="21">
        <v>1</v>
      </c>
      <c r="J3118" s="30" t="s">
        <v>199</v>
      </c>
      <c r="K3118" s="31" t="str">
        <f>TEXT(J3118,"YYYY")</f>
        <v>2018</v>
      </c>
      <c r="L3118" s="31">
        <v>1</v>
      </c>
      <c r="S3118" s="8" t="s">
        <v>114</v>
      </c>
    </row>
    <row r="3119" spans="1:19">
      <c r="A3119" s="21">
        <v>1</v>
      </c>
      <c r="J3119" s="30" t="s">
        <v>3458</v>
      </c>
      <c r="K3119" s="31" t="str">
        <f>TEXT(J3119,"YYYY")</f>
        <v>2018</v>
      </c>
      <c r="L3119" s="31">
        <v>1</v>
      </c>
      <c r="S3119" s="8" t="s">
        <v>65</v>
      </c>
    </row>
    <row r="3120" spans="1:19">
      <c r="A3120" s="21">
        <v>1</v>
      </c>
      <c r="J3120" s="30" t="s">
        <v>312</v>
      </c>
      <c r="K3120" s="31" t="str">
        <f>TEXT(J3120,"YYYY")</f>
        <v>2018</v>
      </c>
      <c r="L3120" s="31">
        <v>2</v>
      </c>
    </row>
    <row r="3121" spans="1:19">
      <c r="A3121" s="21">
        <v>1</v>
      </c>
      <c r="J3121" s="30" t="s">
        <v>705</v>
      </c>
      <c r="K3121" s="31" t="str">
        <f>TEXT(J3121,"YYYY")</f>
        <v>2018</v>
      </c>
      <c r="L3121" s="31">
        <v>2</v>
      </c>
      <c r="S3121" s="8" t="s">
        <v>65</v>
      </c>
    </row>
    <row r="3122" spans="1:19">
      <c r="A3122" s="21">
        <v>2</v>
      </c>
      <c r="J3122" s="30" t="s">
        <v>828</v>
      </c>
      <c r="K3122" s="31" t="str">
        <f>TEXT(J3122,"YYYY")</f>
        <v>2018</v>
      </c>
      <c r="L3122" s="31">
        <v>2</v>
      </c>
    </row>
    <row r="3123" spans="1:19">
      <c r="A3123" s="21">
        <v>1</v>
      </c>
      <c r="J3123" s="30" t="s">
        <v>1181</v>
      </c>
      <c r="K3123" s="31" t="str">
        <f>TEXT(J3123,"YYYY")</f>
        <v>2018</v>
      </c>
      <c r="L3123" s="31">
        <v>2</v>
      </c>
    </row>
    <row r="3124" spans="1:19">
      <c r="A3124" s="21">
        <v>2</v>
      </c>
      <c r="J3124" s="30" t="s">
        <v>1039</v>
      </c>
      <c r="K3124" s="31" t="str">
        <f>TEXT(J3124,"YYYY")</f>
        <v>2018</v>
      </c>
      <c r="L3124" s="31">
        <v>2</v>
      </c>
    </row>
    <row r="3125" spans="1:19">
      <c r="A3125" s="21">
        <v>2</v>
      </c>
      <c r="J3125" s="30" t="s">
        <v>1039</v>
      </c>
      <c r="K3125" s="31" t="str">
        <f>TEXT(J3125,"YYYY")</f>
        <v>2018</v>
      </c>
      <c r="L3125" s="31">
        <v>2</v>
      </c>
      <c r="S3125" s="8" t="s">
        <v>377</v>
      </c>
    </row>
    <row r="3126" spans="1:19">
      <c r="A3126" s="21">
        <v>1</v>
      </c>
      <c r="J3126" s="30" t="s">
        <v>1039</v>
      </c>
      <c r="K3126" s="31" t="str">
        <f>TEXT(J3126,"YYYY")</f>
        <v>2018</v>
      </c>
      <c r="L3126" s="31">
        <v>2</v>
      </c>
      <c r="S3126" s="8" t="s">
        <v>65</v>
      </c>
    </row>
    <row r="3127" spans="1:19">
      <c r="A3127" s="21">
        <v>1</v>
      </c>
      <c r="J3127" s="30" t="s">
        <v>1181</v>
      </c>
      <c r="K3127" s="31" t="str">
        <f>TEXT(J3127,"YYYY")</f>
        <v>2018</v>
      </c>
      <c r="L3127" s="31">
        <v>2</v>
      </c>
      <c r="S3127" s="8" t="s">
        <v>114</v>
      </c>
    </row>
    <row r="3128" spans="1:19">
      <c r="A3128" s="21">
        <v>2</v>
      </c>
      <c r="J3128" s="30" t="s">
        <v>881</v>
      </c>
      <c r="K3128" s="31" t="str">
        <f>TEXT(J3128,"YYYY")</f>
        <v>2018</v>
      </c>
      <c r="L3128" s="31">
        <v>2</v>
      </c>
      <c r="S3128" s="8" t="s">
        <v>65</v>
      </c>
    </row>
    <row r="3129" spans="1:19">
      <c r="A3129" s="21">
        <v>1</v>
      </c>
      <c r="J3129" s="30" t="s">
        <v>782</v>
      </c>
      <c r="K3129" s="31" t="str">
        <f>TEXT(J3129,"YYYY")</f>
        <v>2018</v>
      </c>
      <c r="L3129" s="31">
        <v>2</v>
      </c>
      <c r="S3129" s="8" t="s">
        <v>114</v>
      </c>
    </row>
    <row r="3130" spans="1:19">
      <c r="A3130" s="21">
        <v>1</v>
      </c>
      <c r="J3130" s="30" t="s">
        <v>2223</v>
      </c>
      <c r="K3130" s="31" t="str">
        <f>TEXT(J3130,"YYYY")</f>
        <v>2018</v>
      </c>
      <c r="L3130" s="31">
        <v>2</v>
      </c>
      <c r="S3130" s="8" t="s">
        <v>105</v>
      </c>
    </row>
    <row r="3131" spans="1:19">
      <c r="A3131" s="21">
        <v>2</v>
      </c>
      <c r="J3131" s="30" t="s">
        <v>2422</v>
      </c>
      <c r="K3131" s="31" t="str">
        <f>TEXT(J3131,"YYYY")</f>
        <v>2018</v>
      </c>
      <c r="L3131" s="31">
        <v>2</v>
      </c>
      <c r="S3131" s="8" t="s">
        <v>3441</v>
      </c>
    </row>
    <row r="3132" spans="1:19">
      <c r="A3132" s="21">
        <v>1</v>
      </c>
      <c r="J3132" s="30" t="s">
        <v>2496</v>
      </c>
      <c r="K3132" s="31" t="str">
        <f>TEXT(J3132,"YYYY")</f>
        <v>2018</v>
      </c>
      <c r="L3132" s="31">
        <v>2</v>
      </c>
      <c r="S3132" s="8" t="s">
        <v>114</v>
      </c>
    </row>
    <row r="3133" spans="1:19">
      <c r="A3133" s="21">
        <v>1</v>
      </c>
      <c r="J3133" s="30" t="s">
        <v>199</v>
      </c>
      <c r="K3133" s="31" t="str">
        <f>TEXT(J3133,"YYYY")</f>
        <v>2018</v>
      </c>
      <c r="L3133" s="31">
        <v>2</v>
      </c>
    </row>
    <row r="3134" spans="1:19">
      <c r="A3134" s="21">
        <v>2</v>
      </c>
      <c r="J3134" s="30" t="s">
        <v>199</v>
      </c>
      <c r="K3134" s="31" t="str">
        <f>TEXT(J3134,"YYYY")</f>
        <v>2018</v>
      </c>
      <c r="L3134" s="31">
        <v>2</v>
      </c>
      <c r="S3134" s="8" t="s">
        <v>105</v>
      </c>
    </row>
    <row r="3135" spans="1:19">
      <c r="A3135" s="21">
        <v>1</v>
      </c>
      <c r="J3135" s="30" t="s">
        <v>1015</v>
      </c>
      <c r="K3135" s="31" t="str">
        <f>TEXT(J3135,"YYYY")</f>
        <v>2018</v>
      </c>
      <c r="L3135" s="31">
        <v>2</v>
      </c>
    </row>
    <row r="3136" spans="1:19">
      <c r="A3136" s="21">
        <v>2</v>
      </c>
      <c r="J3136" s="30" t="s">
        <v>2496</v>
      </c>
      <c r="K3136" s="31" t="str">
        <f>TEXT(J3136,"YYYY")</f>
        <v>2018</v>
      </c>
      <c r="L3136" s="31">
        <v>2</v>
      </c>
      <c r="S3136" s="8" t="s">
        <v>65</v>
      </c>
    </row>
    <row r="3137" spans="1:19">
      <c r="A3137" s="21">
        <v>1</v>
      </c>
      <c r="J3137" s="30" t="s">
        <v>3458</v>
      </c>
      <c r="K3137" s="31" t="str">
        <f>TEXT(J3137,"YYYY")</f>
        <v>2018</v>
      </c>
      <c r="L3137" s="31">
        <v>2</v>
      </c>
      <c r="S3137" s="8" t="s">
        <v>65</v>
      </c>
    </row>
    <row r="3138" spans="1:19">
      <c r="A3138" s="21">
        <v>1</v>
      </c>
      <c r="J3138" s="30" t="s">
        <v>1249</v>
      </c>
      <c r="K3138" s="31" t="str">
        <f>TEXT(J3138,"YYYY")</f>
        <v>2018</v>
      </c>
      <c r="L3138" s="31">
        <v>2</v>
      </c>
      <c r="S3138" s="8" t="s">
        <v>65</v>
      </c>
    </row>
    <row r="3139" spans="1:19">
      <c r="A3139" s="21">
        <v>2</v>
      </c>
      <c r="J3139" s="30" t="s">
        <v>1039</v>
      </c>
      <c r="K3139" s="31" t="str">
        <f>TEXT(J3139,"YYYY")</f>
        <v>2018</v>
      </c>
      <c r="L3139" s="31">
        <v>2</v>
      </c>
      <c r="S3139" s="8" t="s">
        <v>65</v>
      </c>
    </row>
    <row r="3140" spans="1:19">
      <c r="A3140" s="21">
        <v>2</v>
      </c>
      <c r="J3140" s="30" t="s">
        <v>3644</v>
      </c>
      <c r="K3140" s="31" t="str">
        <f>TEXT(J3140,"YYYY")</f>
        <v>2018</v>
      </c>
      <c r="L3140" s="31">
        <v>2</v>
      </c>
      <c r="S3140" s="8" t="s">
        <v>114</v>
      </c>
    </row>
    <row r="3141" spans="1:19">
      <c r="A3141" s="21">
        <v>1</v>
      </c>
      <c r="J3141" s="30" t="s">
        <v>3860</v>
      </c>
      <c r="K3141" s="31" t="str">
        <f>TEXT(J3141,"YYYY")</f>
        <v>2018</v>
      </c>
      <c r="L3141" s="31">
        <v>2</v>
      </c>
      <c r="S3141" s="8" t="s">
        <v>2440</v>
      </c>
    </row>
    <row r="3142" spans="1:19">
      <c r="A3142" s="21">
        <v>1</v>
      </c>
      <c r="J3142" s="30" t="s">
        <v>2254</v>
      </c>
      <c r="K3142" s="31" t="str">
        <f>TEXT(J3142,"YYYY")</f>
        <v>2018</v>
      </c>
      <c r="L3142" s="31">
        <v>2</v>
      </c>
      <c r="S3142" s="8" t="s">
        <v>105</v>
      </c>
    </row>
    <row r="3143" spans="1:19">
      <c r="A3143" s="21">
        <v>1</v>
      </c>
      <c r="J3143" s="30" t="s">
        <v>199</v>
      </c>
      <c r="K3143" s="31" t="str">
        <f>TEXT(J3143,"YYYY")</f>
        <v>2018</v>
      </c>
      <c r="L3143" s="31">
        <v>2</v>
      </c>
      <c r="S3143" s="8" t="s">
        <v>65</v>
      </c>
    </row>
    <row r="3144" spans="1:19">
      <c r="A3144" s="21">
        <v>1</v>
      </c>
      <c r="J3144" s="30" t="s">
        <v>527</v>
      </c>
      <c r="K3144" s="31" t="str">
        <f>TEXT(J3144,"YYYY")</f>
        <v>2018</v>
      </c>
      <c r="L3144" s="31">
        <v>2</v>
      </c>
      <c r="S3144" s="8" t="s">
        <v>114</v>
      </c>
    </row>
    <row r="3145" spans="1:19">
      <c r="A3145" s="21">
        <v>2</v>
      </c>
      <c r="J3145" s="30" t="s">
        <v>2426</v>
      </c>
      <c r="K3145" s="31" t="str">
        <f>TEXT(J3145,"YYYY")</f>
        <v>2018</v>
      </c>
      <c r="L3145" s="31">
        <v>2</v>
      </c>
    </row>
    <row r="3146" spans="1:19">
      <c r="A3146" s="21">
        <v>1</v>
      </c>
      <c r="J3146" s="30" t="s">
        <v>828</v>
      </c>
      <c r="K3146" s="31" t="str">
        <f>TEXT(J3146,"YYYY")</f>
        <v>2018</v>
      </c>
      <c r="L3146" s="31">
        <v>2</v>
      </c>
      <c r="S3146" s="8" t="s">
        <v>65</v>
      </c>
    </row>
    <row r="3147" spans="1:19">
      <c r="A3147" s="21">
        <v>1</v>
      </c>
      <c r="J3147" s="30" t="s">
        <v>11035</v>
      </c>
      <c r="K3147" s="31" t="str">
        <f>TEXT(J3147,"YYYY")</f>
        <v>2018</v>
      </c>
      <c r="L3147" s="31">
        <v>2</v>
      </c>
      <c r="S3147" s="8" t="s">
        <v>114</v>
      </c>
    </row>
    <row r="3148" spans="1:19">
      <c r="A3148" s="21">
        <v>1</v>
      </c>
      <c r="J3148" s="30" t="s">
        <v>3668</v>
      </c>
      <c r="K3148" s="31" t="str">
        <f>TEXT(J3148,"YYYY")</f>
        <v>2018</v>
      </c>
      <c r="L3148" s="31">
        <v>2</v>
      </c>
      <c r="S3148" s="8" t="s">
        <v>936</v>
      </c>
    </row>
    <row r="3149" spans="1:19">
      <c r="A3149" s="21">
        <v>2</v>
      </c>
      <c r="J3149" s="30" t="s">
        <v>12159</v>
      </c>
      <c r="K3149" s="31" t="str">
        <f>TEXT(J3149,"YYYY")</f>
        <v>2018</v>
      </c>
      <c r="L3149" s="31">
        <v>2</v>
      </c>
      <c r="S3149" s="8" t="s">
        <v>65</v>
      </c>
    </row>
    <row r="3150" spans="1:19">
      <c r="A3150" s="21">
        <v>1</v>
      </c>
      <c r="J3150" s="30" t="s">
        <v>2496</v>
      </c>
      <c r="K3150" s="31" t="str">
        <f>TEXT(J3150,"YYYY")</f>
        <v>2018</v>
      </c>
      <c r="L3150" s="31">
        <v>2</v>
      </c>
      <c r="S3150" s="8" t="s">
        <v>65</v>
      </c>
    </row>
    <row r="3151" spans="1:19">
      <c r="A3151" s="21">
        <v>2</v>
      </c>
      <c r="J3151" s="30" t="s">
        <v>106</v>
      </c>
      <c r="K3151" s="31" t="str">
        <f>TEXT(J3151,"YYYY")</f>
        <v>2018</v>
      </c>
      <c r="L3151" s="31">
        <v>2</v>
      </c>
      <c r="S3151" s="8" t="s">
        <v>65</v>
      </c>
    </row>
    <row r="3152" spans="1:19">
      <c r="A3152" s="21">
        <v>1</v>
      </c>
      <c r="J3152" s="30" t="s">
        <v>199</v>
      </c>
      <c r="K3152" s="31" t="str">
        <f>TEXT(J3152,"YYYY")</f>
        <v>2018</v>
      </c>
      <c r="L3152" s="31">
        <v>2</v>
      </c>
      <c r="S3152" s="8" t="s">
        <v>311</v>
      </c>
    </row>
    <row r="3153" spans="1:19">
      <c r="A3153" s="21">
        <v>2</v>
      </c>
      <c r="J3153" s="30" t="s">
        <v>191</v>
      </c>
      <c r="K3153" s="31" t="str">
        <f>TEXT(J3153,"YYYY")</f>
        <v>2018</v>
      </c>
      <c r="L3153" s="31">
        <v>2</v>
      </c>
      <c r="S3153" s="8" t="s">
        <v>105</v>
      </c>
    </row>
    <row r="3154" spans="1:19">
      <c r="A3154" s="21">
        <v>2</v>
      </c>
      <c r="J3154" s="30" t="s">
        <v>318</v>
      </c>
      <c r="K3154" s="31" t="str">
        <f>TEXT(J3154,"YYYY")</f>
        <v>2018</v>
      </c>
      <c r="L3154" s="31">
        <v>2</v>
      </c>
      <c r="S3154" s="8" t="s">
        <v>83</v>
      </c>
    </row>
    <row r="3155" spans="1:19">
      <c r="A3155" s="21">
        <v>2</v>
      </c>
      <c r="J3155" s="30" t="s">
        <v>474</v>
      </c>
      <c r="K3155" s="31" t="str">
        <f>TEXT(J3155,"YYYY")</f>
        <v>2018</v>
      </c>
      <c r="L3155" s="31">
        <v>2</v>
      </c>
    </row>
    <row r="3156" spans="1:19">
      <c r="A3156" s="21">
        <v>2</v>
      </c>
      <c r="J3156" s="30" t="s">
        <v>548</v>
      </c>
      <c r="K3156" s="31" t="str">
        <f>TEXT(J3156,"YYYY")</f>
        <v>2018</v>
      </c>
      <c r="L3156" s="31">
        <v>2</v>
      </c>
    </row>
    <row r="3157" spans="1:19">
      <c r="A3157" s="21">
        <v>1</v>
      </c>
      <c r="J3157" s="30" t="s">
        <v>554</v>
      </c>
      <c r="K3157" s="31" t="str">
        <f>TEXT(J3157,"YYYY")</f>
        <v>2018</v>
      </c>
      <c r="L3157" s="31">
        <v>2</v>
      </c>
    </row>
    <row r="3158" spans="1:19">
      <c r="A3158" s="21">
        <v>2</v>
      </c>
      <c r="J3158" s="30" t="s">
        <v>728</v>
      </c>
      <c r="K3158" s="31" t="str">
        <f>TEXT(J3158,"YYYY")</f>
        <v>2018</v>
      </c>
      <c r="L3158" s="31">
        <v>2</v>
      </c>
      <c r="S3158" s="8" t="s">
        <v>65</v>
      </c>
    </row>
    <row r="3159" spans="1:19">
      <c r="A3159" s="21">
        <v>1</v>
      </c>
      <c r="J3159" s="30" t="s">
        <v>199</v>
      </c>
      <c r="K3159" s="31" t="str">
        <f>TEXT(J3159,"YYYY")</f>
        <v>2018</v>
      </c>
      <c r="L3159" s="31">
        <v>2</v>
      </c>
    </row>
    <row r="3160" spans="1:19">
      <c r="A3160" s="21">
        <v>1</v>
      </c>
      <c r="J3160" s="30" t="s">
        <v>752</v>
      </c>
      <c r="K3160" s="31" t="str">
        <f>TEXT(J3160,"YYYY")</f>
        <v>2018</v>
      </c>
      <c r="L3160" s="31">
        <v>2</v>
      </c>
    </row>
    <row r="3161" spans="1:19">
      <c r="A3161" s="21">
        <v>2</v>
      </c>
      <c r="J3161" s="30" t="s">
        <v>918</v>
      </c>
      <c r="K3161" s="31" t="str">
        <f>TEXT(J3161,"YYYY")</f>
        <v>2018</v>
      </c>
      <c r="L3161" s="31">
        <v>2</v>
      </c>
    </row>
    <row r="3162" spans="1:19">
      <c r="A3162" s="21">
        <v>2</v>
      </c>
      <c r="J3162" s="30" t="s">
        <v>1044</v>
      </c>
      <c r="K3162" s="31" t="str">
        <f>TEXT(J3162,"YYYY")</f>
        <v>2018</v>
      </c>
      <c r="L3162" s="31">
        <v>2</v>
      </c>
    </row>
    <row r="3163" spans="1:19">
      <c r="A3163" s="21">
        <v>1</v>
      </c>
      <c r="J3163" s="30" t="s">
        <v>474</v>
      </c>
      <c r="K3163" s="31" t="str">
        <f>TEXT(J3163,"YYYY")</f>
        <v>2018</v>
      </c>
      <c r="L3163" s="31">
        <v>2</v>
      </c>
    </row>
    <row r="3164" spans="1:19">
      <c r="A3164" s="21">
        <v>2</v>
      </c>
      <c r="J3164" s="30" t="s">
        <v>752</v>
      </c>
      <c r="K3164" s="31" t="str">
        <f>TEXT(J3164,"YYYY")</f>
        <v>2018</v>
      </c>
      <c r="L3164" s="31">
        <v>2</v>
      </c>
    </row>
    <row r="3165" spans="1:19">
      <c r="A3165" s="21">
        <v>2</v>
      </c>
      <c r="J3165" s="30" t="s">
        <v>881</v>
      </c>
      <c r="K3165" s="31" t="str">
        <f>TEXT(J3165,"YYYY")</f>
        <v>2018</v>
      </c>
      <c r="L3165" s="31">
        <v>2</v>
      </c>
      <c r="S3165" s="8" t="s">
        <v>65</v>
      </c>
    </row>
    <row r="3166" spans="1:19">
      <c r="A3166" s="21">
        <v>2</v>
      </c>
      <c r="J3166" s="30" t="s">
        <v>1249</v>
      </c>
      <c r="K3166" s="31" t="str">
        <f>TEXT(J3166,"YYYY")</f>
        <v>2018</v>
      </c>
      <c r="L3166" s="31">
        <v>2</v>
      </c>
    </row>
    <row r="3167" spans="1:19">
      <c r="A3167" s="21">
        <v>2</v>
      </c>
      <c r="J3167" s="30" t="s">
        <v>1304</v>
      </c>
      <c r="K3167" s="31" t="str">
        <f>TEXT(J3167,"YYYY")</f>
        <v>2018</v>
      </c>
      <c r="L3167" s="31">
        <v>2</v>
      </c>
    </row>
    <row r="3168" spans="1:19">
      <c r="A3168" s="21">
        <v>2</v>
      </c>
      <c r="J3168" s="30" t="s">
        <v>1249</v>
      </c>
      <c r="K3168" s="31" t="str">
        <f>TEXT(J3168,"YYYY")</f>
        <v>2018</v>
      </c>
      <c r="L3168" s="31">
        <v>2</v>
      </c>
    </row>
    <row r="3169" spans="1:19">
      <c r="A3169" s="21">
        <v>2</v>
      </c>
      <c r="J3169" s="30" t="s">
        <v>1044</v>
      </c>
      <c r="K3169" s="31" t="str">
        <f>TEXT(J3169,"YYYY")</f>
        <v>2018</v>
      </c>
      <c r="L3169" s="31">
        <v>2</v>
      </c>
      <c r="S3169" s="8" t="s">
        <v>65</v>
      </c>
    </row>
    <row r="3170" spans="1:19">
      <c r="A3170" s="21">
        <v>2</v>
      </c>
      <c r="J3170" s="30" t="s">
        <v>881</v>
      </c>
      <c r="K3170" s="31" t="str">
        <f>TEXT(J3170,"YYYY")</f>
        <v>2018</v>
      </c>
      <c r="L3170" s="31">
        <v>2</v>
      </c>
      <c r="S3170" s="8" t="s">
        <v>65</v>
      </c>
    </row>
    <row r="3171" spans="1:19">
      <c r="A3171" s="21">
        <v>1</v>
      </c>
      <c r="J3171" s="30" t="s">
        <v>1039</v>
      </c>
      <c r="K3171" s="31" t="str">
        <f>TEXT(J3171,"YYYY")</f>
        <v>2018</v>
      </c>
      <c r="L3171" s="31">
        <v>2</v>
      </c>
    </row>
    <row r="3172" spans="1:19">
      <c r="A3172" s="21">
        <v>1</v>
      </c>
      <c r="J3172" s="30" t="s">
        <v>1039</v>
      </c>
      <c r="K3172" s="31" t="str">
        <f>TEXT(J3172,"YYYY")</f>
        <v>2018</v>
      </c>
      <c r="L3172" s="31">
        <v>2</v>
      </c>
      <c r="S3172" s="8" t="s">
        <v>1765</v>
      </c>
    </row>
    <row r="3173" spans="1:19">
      <c r="A3173" s="21">
        <v>2</v>
      </c>
      <c r="J3173" s="30" t="s">
        <v>752</v>
      </c>
      <c r="K3173" s="31" t="str">
        <f>TEXT(J3173,"YYYY")</f>
        <v>2018</v>
      </c>
      <c r="L3173" s="31">
        <v>2</v>
      </c>
      <c r="S3173" s="8" t="s">
        <v>65</v>
      </c>
    </row>
    <row r="3174" spans="1:19">
      <c r="A3174" s="21">
        <v>2</v>
      </c>
      <c r="J3174" s="30" t="s">
        <v>1044</v>
      </c>
      <c r="K3174" s="31" t="str">
        <f>TEXT(J3174,"YYYY")</f>
        <v>2018</v>
      </c>
      <c r="L3174" s="31">
        <v>2</v>
      </c>
    </row>
    <row r="3175" spans="1:19">
      <c r="A3175" s="21">
        <v>1</v>
      </c>
      <c r="J3175" s="30" t="s">
        <v>1766</v>
      </c>
      <c r="K3175" s="31" t="str">
        <f>TEXT(J3175,"YYYY")</f>
        <v>2018</v>
      </c>
      <c r="L3175" s="31">
        <v>2</v>
      </c>
      <c r="S3175" s="8" t="s">
        <v>114</v>
      </c>
    </row>
    <row r="3176" spans="1:19">
      <c r="A3176" s="21">
        <v>1</v>
      </c>
      <c r="J3176" s="30" t="s">
        <v>1249</v>
      </c>
      <c r="K3176" s="31" t="str">
        <f>TEXT(J3176,"YYYY")</f>
        <v>2018</v>
      </c>
      <c r="L3176" s="31">
        <v>2</v>
      </c>
      <c r="S3176" s="8" t="s">
        <v>5796</v>
      </c>
    </row>
    <row r="3177" spans="1:19">
      <c r="A3177" s="21">
        <v>2</v>
      </c>
      <c r="J3177" s="30" t="s">
        <v>752</v>
      </c>
      <c r="K3177" s="31" t="str">
        <f>TEXT(J3177,"YYYY")</f>
        <v>2018</v>
      </c>
      <c r="L3177" s="31">
        <v>2</v>
      </c>
      <c r="S3177" s="8" t="s">
        <v>114</v>
      </c>
    </row>
    <row r="3178" spans="1:19">
      <c r="A3178" s="21">
        <v>2</v>
      </c>
      <c r="J3178" s="30" t="s">
        <v>312</v>
      </c>
      <c r="K3178" s="31" t="str">
        <f>TEXT(J3178,"YYYY")</f>
        <v>2018</v>
      </c>
      <c r="L3178" s="31">
        <v>2</v>
      </c>
      <c r="S3178" s="8" t="s">
        <v>114</v>
      </c>
    </row>
    <row r="3179" spans="1:19">
      <c r="A3179" s="21">
        <v>1</v>
      </c>
      <c r="J3179" s="30" t="s">
        <v>705</v>
      </c>
      <c r="K3179" s="31" t="str">
        <f>TEXT(J3179,"YYYY")</f>
        <v>2018</v>
      </c>
      <c r="L3179" s="31">
        <v>2</v>
      </c>
      <c r="S3179" s="8" t="s">
        <v>65</v>
      </c>
    </row>
    <row r="3180" spans="1:19">
      <c r="A3180" s="21">
        <v>1</v>
      </c>
      <c r="J3180" s="30" t="s">
        <v>1181</v>
      </c>
      <c r="K3180" s="31" t="str">
        <f>TEXT(J3180,"YYYY")</f>
        <v>2018</v>
      </c>
      <c r="L3180" s="31">
        <v>2</v>
      </c>
      <c r="S3180" s="8" t="s">
        <v>65</v>
      </c>
    </row>
    <row r="3181" spans="1:19">
      <c r="A3181" s="21">
        <v>2</v>
      </c>
      <c r="J3181" s="30" t="s">
        <v>312</v>
      </c>
      <c r="K3181" s="31" t="str">
        <f>TEXT(J3181,"YYYY")</f>
        <v>2018</v>
      </c>
      <c r="L3181" s="31">
        <v>2</v>
      </c>
      <c r="S3181" s="8" t="s">
        <v>114</v>
      </c>
    </row>
    <row r="3182" spans="1:19">
      <c r="A3182" s="21">
        <v>2</v>
      </c>
      <c r="J3182" s="30" t="s">
        <v>627</v>
      </c>
      <c r="K3182" s="31" t="str">
        <f>TEXT(J3182,"YYYY")</f>
        <v>2018</v>
      </c>
      <c r="L3182" s="31">
        <v>2</v>
      </c>
      <c r="S3182" s="8" t="s">
        <v>5916</v>
      </c>
    </row>
    <row r="3183" spans="1:19">
      <c r="A3183" s="21">
        <v>1</v>
      </c>
      <c r="J3183" s="30" t="s">
        <v>312</v>
      </c>
      <c r="K3183" s="31" t="str">
        <f>TEXT(J3183,"YYYY")</f>
        <v>2018</v>
      </c>
      <c r="L3183" s="31">
        <v>2</v>
      </c>
      <c r="S3183" s="8" t="s">
        <v>526</v>
      </c>
    </row>
    <row r="3184" spans="1:19">
      <c r="A3184" s="21">
        <v>1</v>
      </c>
      <c r="J3184" s="30" t="s">
        <v>705</v>
      </c>
      <c r="K3184" s="31" t="str">
        <f>TEXT(J3184,"YYYY")</f>
        <v>2018</v>
      </c>
      <c r="L3184" s="31">
        <v>2</v>
      </c>
      <c r="S3184" s="8" t="s">
        <v>2015</v>
      </c>
    </row>
    <row r="3185" spans="1:19">
      <c r="A3185" s="21">
        <v>2</v>
      </c>
      <c r="J3185" s="30" t="s">
        <v>881</v>
      </c>
      <c r="K3185" s="31" t="str">
        <f>TEXT(J3185,"YYYY")</f>
        <v>2018</v>
      </c>
      <c r="L3185" s="31">
        <v>2</v>
      </c>
      <c r="S3185" s="8" t="s">
        <v>405</v>
      </c>
    </row>
    <row r="3186" spans="1:19">
      <c r="A3186" s="21">
        <v>2</v>
      </c>
      <c r="J3186" s="30" t="s">
        <v>486</v>
      </c>
      <c r="K3186" s="31" t="str">
        <f>TEXT(J3186,"YYYY")</f>
        <v>2018</v>
      </c>
      <c r="L3186" s="31">
        <v>2</v>
      </c>
      <c r="S3186" s="8" t="s">
        <v>3345</v>
      </c>
    </row>
    <row r="3187" spans="1:19">
      <c r="A3187" s="21">
        <v>2</v>
      </c>
      <c r="J3187" s="30" t="s">
        <v>1039</v>
      </c>
      <c r="K3187" s="31" t="str">
        <f>TEXT(J3187,"YYYY")</f>
        <v>2018</v>
      </c>
      <c r="L3187" s="31">
        <v>2</v>
      </c>
      <c r="S3187" s="8" t="s">
        <v>1765</v>
      </c>
    </row>
    <row r="3188" spans="1:19">
      <c r="A3188" s="21">
        <v>1</v>
      </c>
      <c r="J3188" s="30" t="s">
        <v>705</v>
      </c>
      <c r="K3188" s="31" t="str">
        <f>TEXT(J3188,"YYYY")</f>
        <v>2018</v>
      </c>
      <c r="L3188" s="31">
        <v>2</v>
      </c>
      <c r="S3188" s="8" t="s">
        <v>105</v>
      </c>
    </row>
    <row r="3189" spans="1:19">
      <c r="A3189" s="21">
        <v>2</v>
      </c>
      <c r="J3189" s="30" t="s">
        <v>2254</v>
      </c>
      <c r="K3189" s="31" t="str">
        <f>TEXT(J3189,"YYYY")</f>
        <v>2018</v>
      </c>
      <c r="L3189" s="31">
        <v>2</v>
      </c>
      <c r="S3189" s="8" t="s">
        <v>105</v>
      </c>
    </row>
    <row r="3190" spans="1:19">
      <c r="A3190" s="21">
        <v>1</v>
      </c>
      <c r="J3190" s="30" t="s">
        <v>2257</v>
      </c>
      <c r="K3190" s="31" t="str">
        <f>TEXT(J3190,"YYYY")</f>
        <v>2018</v>
      </c>
      <c r="L3190" s="31">
        <v>2</v>
      </c>
      <c r="S3190" s="8" t="s">
        <v>7688</v>
      </c>
    </row>
    <row r="3191" spans="1:19">
      <c r="A3191" s="21">
        <v>1</v>
      </c>
      <c r="J3191" s="30" t="s">
        <v>2068</v>
      </c>
      <c r="K3191" s="31" t="str">
        <f>TEXT(J3191,"YYYY")</f>
        <v>2018</v>
      </c>
      <c r="L3191" s="31">
        <v>2</v>
      </c>
      <c r="S3191" s="8" t="s">
        <v>92</v>
      </c>
    </row>
    <row r="3192" spans="1:19">
      <c r="A3192" s="21">
        <v>1</v>
      </c>
      <c r="J3192" s="30" t="s">
        <v>2348</v>
      </c>
      <c r="K3192" s="31" t="str">
        <f>TEXT(J3192,"YYYY")</f>
        <v>2018</v>
      </c>
      <c r="L3192" s="31">
        <v>2</v>
      </c>
      <c r="S3192" s="8" t="s">
        <v>105</v>
      </c>
    </row>
    <row r="3193" spans="1:19">
      <c r="A3193" s="21">
        <v>1</v>
      </c>
      <c r="J3193" s="30" t="s">
        <v>978</v>
      </c>
      <c r="K3193" s="31" t="str">
        <f>TEXT(J3193,"YYYY")</f>
        <v>2018</v>
      </c>
      <c r="L3193" s="31">
        <v>2</v>
      </c>
      <c r="S3193" s="8" t="s">
        <v>65</v>
      </c>
    </row>
    <row r="3194" spans="1:19">
      <c r="A3194" s="21">
        <v>1</v>
      </c>
      <c r="J3194" s="30" t="s">
        <v>2418</v>
      </c>
      <c r="K3194" s="31" t="str">
        <f>TEXT(J3194,"YYYY")</f>
        <v>2018</v>
      </c>
      <c r="L3194" s="31">
        <v>2</v>
      </c>
      <c r="S3194" s="8" t="s">
        <v>2440</v>
      </c>
    </row>
    <row r="3195" spans="1:19">
      <c r="A3195" s="21">
        <v>1</v>
      </c>
      <c r="J3195" s="30" t="s">
        <v>913</v>
      </c>
      <c r="K3195" s="31" t="str">
        <f>TEXT(J3195,"YYYY")</f>
        <v>2018</v>
      </c>
      <c r="L3195" s="31">
        <v>2</v>
      </c>
      <c r="S3195" s="8" t="s">
        <v>114</v>
      </c>
    </row>
    <row r="3196" spans="1:19">
      <c r="A3196" s="21">
        <v>2</v>
      </c>
      <c r="J3196" s="30" t="s">
        <v>1283</v>
      </c>
      <c r="K3196" s="31" t="str">
        <f>TEXT(J3196,"YYYY")</f>
        <v>2018</v>
      </c>
      <c r="L3196" s="31">
        <v>2</v>
      </c>
      <c r="S3196" s="8" t="s">
        <v>114</v>
      </c>
    </row>
    <row r="3197" spans="1:19">
      <c r="A3197" s="21">
        <v>1</v>
      </c>
      <c r="J3197" s="30" t="s">
        <v>881</v>
      </c>
      <c r="K3197" s="31" t="str">
        <f>TEXT(J3197,"YYYY")</f>
        <v>2018</v>
      </c>
      <c r="L3197" s="31">
        <v>2</v>
      </c>
      <c r="S3197" s="8" t="s">
        <v>65</v>
      </c>
    </row>
    <row r="3198" spans="1:19">
      <c r="A3198" s="21">
        <v>2</v>
      </c>
      <c r="J3198" s="30" t="s">
        <v>881</v>
      </c>
      <c r="K3198" s="31" t="str">
        <f>TEXT(J3198,"YYYY")</f>
        <v>2018</v>
      </c>
      <c r="L3198" s="31">
        <v>2</v>
      </c>
      <c r="S3198" s="8" t="s">
        <v>105</v>
      </c>
    </row>
    <row r="3199" spans="1:19">
      <c r="A3199" s="21">
        <v>2</v>
      </c>
      <c r="J3199" s="30" t="s">
        <v>728</v>
      </c>
      <c r="K3199" s="31" t="str">
        <f>TEXT(J3199,"YYYY")</f>
        <v>2018</v>
      </c>
      <c r="L3199" s="31">
        <v>2</v>
      </c>
      <c r="S3199" s="8" t="s">
        <v>105</v>
      </c>
    </row>
    <row r="3200" spans="1:19">
      <c r="A3200" s="21">
        <v>1</v>
      </c>
      <c r="J3200" s="30" t="s">
        <v>2934</v>
      </c>
      <c r="K3200" s="31" t="str">
        <f>TEXT(J3200,"YYYY")</f>
        <v>2018</v>
      </c>
      <c r="L3200" s="31">
        <v>2</v>
      </c>
      <c r="S3200" s="8" t="s">
        <v>114</v>
      </c>
    </row>
    <row r="3201" spans="1:19">
      <c r="A3201" s="21">
        <v>2</v>
      </c>
      <c r="J3201" s="30" t="s">
        <v>728</v>
      </c>
      <c r="K3201" s="31" t="str">
        <f>TEXT(J3201,"YYYY")</f>
        <v>2018</v>
      </c>
      <c r="L3201" s="31">
        <v>2</v>
      </c>
      <c r="S3201" s="8" t="s">
        <v>65</v>
      </c>
    </row>
    <row r="3202" spans="1:19">
      <c r="A3202" s="21">
        <v>1</v>
      </c>
      <c r="J3202" s="30" t="s">
        <v>1857</v>
      </c>
      <c r="K3202" s="31" t="str">
        <f>TEXT(J3202,"YYYY")</f>
        <v>2018</v>
      </c>
      <c r="L3202" s="31">
        <v>2</v>
      </c>
      <c r="S3202" s="8" t="s">
        <v>226</v>
      </c>
    </row>
    <row r="3203" spans="1:19">
      <c r="A3203" s="21">
        <v>2</v>
      </c>
      <c r="J3203" s="30" t="s">
        <v>527</v>
      </c>
      <c r="K3203" s="31" t="str">
        <f>TEXT(J3203,"YYYY")</f>
        <v>2018</v>
      </c>
      <c r="L3203" s="31">
        <v>2</v>
      </c>
      <c r="S3203" s="8" t="s">
        <v>311</v>
      </c>
    </row>
    <row r="3204" spans="1:19">
      <c r="A3204" s="21">
        <v>2</v>
      </c>
      <c r="J3204" s="30" t="s">
        <v>199</v>
      </c>
      <c r="K3204" s="31" t="str">
        <f>TEXT(J3204,"YYYY")</f>
        <v>2018</v>
      </c>
      <c r="L3204" s="31">
        <v>2</v>
      </c>
      <c r="S3204" s="8" t="s">
        <v>2283</v>
      </c>
    </row>
    <row r="3205" spans="1:19">
      <c r="A3205" s="21">
        <v>2</v>
      </c>
      <c r="J3205" s="30" t="s">
        <v>312</v>
      </c>
      <c r="K3205" s="31" t="str">
        <f>TEXT(J3205,"YYYY")</f>
        <v>2018</v>
      </c>
      <c r="L3205" s="31">
        <v>2</v>
      </c>
      <c r="S3205" s="8" t="s">
        <v>105</v>
      </c>
    </row>
    <row r="3206" spans="1:19">
      <c r="A3206" s="21">
        <v>2</v>
      </c>
      <c r="J3206" s="30" t="s">
        <v>474</v>
      </c>
      <c r="K3206" s="31" t="str">
        <f>TEXT(J3206,"YYYY")</f>
        <v>2018</v>
      </c>
      <c r="L3206" s="31">
        <v>2</v>
      </c>
    </row>
    <row r="3207" spans="1:19">
      <c r="A3207" s="21">
        <v>1</v>
      </c>
      <c r="J3207" s="30" t="s">
        <v>1044</v>
      </c>
      <c r="K3207" s="31" t="str">
        <f>TEXT(J3207,"YYYY")</f>
        <v>2018</v>
      </c>
      <c r="L3207" s="31">
        <v>2</v>
      </c>
      <c r="S3207" s="8" t="s">
        <v>8648</v>
      </c>
    </row>
    <row r="3208" spans="1:19">
      <c r="A3208" s="21">
        <v>2</v>
      </c>
      <c r="J3208" s="30" t="s">
        <v>705</v>
      </c>
      <c r="K3208" s="31" t="str">
        <f>TEXT(J3208,"YYYY")</f>
        <v>2018</v>
      </c>
      <c r="L3208" s="31">
        <v>2</v>
      </c>
      <c r="S3208" s="8" t="s">
        <v>65</v>
      </c>
    </row>
    <row r="3209" spans="1:19">
      <c r="A3209" s="21">
        <v>2</v>
      </c>
      <c r="J3209" s="30" t="s">
        <v>1774</v>
      </c>
      <c r="K3209" s="31" t="str">
        <f>TEXT(J3209,"YYYY")</f>
        <v>2018</v>
      </c>
      <c r="L3209" s="31">
        <v>2</v>
      </c>
      <c r="S3209" s="8" t="s">
        <v>65</v>
      </c>
    </row>
    <row r="3210" spans="1:19">
      <c r="A3210" s="21">
        <v>1</v>
      </c>
      <c r="J3210" s="30" t="s">
        <v>2418</v>
      </c>
      <c r="K3210" s="31" t="str">
        <f>TEXT(J3210,"YYYY")</f>
        <v>2018</v>
      </c>
      <c r="L3210" s="31">
        <v>2</v>
      </c>
      <c r="S3210" s="8" t="s">
        <v>114</v>
      </c>
    </row>
    <row r="3211" spans="1:19">
      <c r="A3211" s="21">
        <v>2</v>
      </c>
      <c r="J3211" s="30" t="s">
        <v>474</v>
      </c>
      <c r="K3211" s="31" t="str">
        <f>TEXT(J3211,"YYYY")</f>
        <v>2018</v>
      </c>
      <c r="L3211" s="31">
        <v>2</v>
      </c>
      <c r="S3211" s="8" t="s">
        <v>65</v>
      </c>
    </row>
    <row r="3212" spans="1:19">
      <c r="A3212" s="21">
        <v>2</v>
      </c>
      <c r="J3212" s="30" t="s">
        <v>3536</v>
      </c>
      <c r="K3212" s="31" t="str">
        <f>TEXT(J3212,"YYYY")</f>
        <v>2018</v>
      </c>
      <c r="L3212" s="31">
        <v>2</v>
      </c>
      <c r="S3212" s="8" t="s">
        <v>6783</v>
      </c>
    </row>
    <row r="3213" spans="1:19">
      <c r="A3213" s="21">
        <v>2</v>
      </c>
      <c r="J3213" s="30" t="s">
        <v>3683</v>
      </c>
      <c r="K3213" s="31" t="str">
        <f>TEXT(J3213,"YYYY")</f>
        <v>2018</v>
      </c>
      <c r="L3213" s="31">
        <v>2</v>
      </c>
    </row>
    <row r="3214" spans="1:19">
      <c r="A3214" s="21">
        <v>1</v>
      </c>
      <c r="J3214" s="30" t="s">
        <v>3682</v>
      </c>
      <c r="K3214" s="31" t="str">
        <f>TEXT(J3214,"YYYY")</f>
        <v>2018</v>
      </c>
      <c r="L3214" s="31">
        <v>2</v>
      </c>
      <c r="S3214" s="8" t="s">
        <v>936</v>
      </c>
    </row>
    <row r="3215" spans="1:19">
      <c r="A3215" s="21">
        <v>2</v>
      </c>
      <c r="J3215" s="30" t="s">
        <v>752</v>
      </c>
      <c r="K3215" s="31" t="str">
        <f>TEXT(J3215,"YYYY")</f>
        <v>2018</v>
      </c>
      <c r="L3215" s="31">
        <v>2</v>
      </c>
      <c r="S3215" s="8" t="s">
        <v>65</v>
      </c>
    </row>
    <row r="3216" spans="1:19">
      <c r="A3216" s="21">
        <v>1</v>
      </c>
      <c r="J3216" s="30" t="s">
        <v>1249</v>
      </c>
      <c r="K3216" s="31" t="str">
        <f>TEXT(J3216,"YYYY")</f>
        <v>2018</v>
      </c>
      <c r="L3216" s="31">
        <v>2</v>
      </c>
      <c r="S3216" s="8" t="s">
        <v>92</v>
      </c>
    </row>
    <row r="3217" spans="1:19">
      <c r="A3217" s="21">
        <v>2</v>
      </c>
      <c r="J3217" s="30" t="s">
        <v>705</v>
      </c>
      <c r="K3217" s="31" t="str">
        <f>TEXT(J3217,"YYYY")</f>
        <v>2018</v>
      </c>
      <c r="L3217" s="31">
        <v>2</v>
      </c>
      <c r="S3217" s="8" t="s">
        <v>377</v>
      </c>
    </row>
    <row r="3218" spans="1:19">
      <c r="A3218" s="21">
        <v>2</v>
      </c>
      <c r="J3218" s="30" t="s">
        <v>705</v>
      </c>
      <c r="K3218" s="31" t="str">
        <f>TEXT(J3218,"YYYY")</f>
        <v>2018</v>
      </c>
      <c r="L3218" s="31">
        <v>2</v>
      </c>
      <c r="S3218" s="8" t="s">
        <v>65</v>
      </c>
    </row>
    <row r="3219" spans="1:19">
      <c r="A3219" s="21">
        <v>1</v>
      </c>
      <c r="J3219" s="30" t="s">
        <v>431</v>
      </c>
      <c r="K3219" s="31" t="str">
        <f>TEXT(J3219,"YYYY")</f>
        <v>2018</v>
      </c>
      <c r="L3219" s="31">
        <v>2</v>
      </c>
      <c r="S3219" s="8" t="s">
        <v>65</v>
      </c>
    </row>
    <row r="3220" spans="1:19">
      <c r="A3220" s="21">
        <v>1</v>
      </c>
      <c r="J3220" s="30" t="s">
        <v>1249</v>
      </c>
      <c r="K3220" s="31" t="str">
        <f>TEXT(J3220,"YYYY")</f>
        <v>2018</v>
      </c>
      <c r="L3220" s="31">
        <v>2</v>
      </c>
      <c r="S3220" s="8" t="s">
        <v>311</v>
      </c>
    </row>
    <row r="3221" spans="1:19">
      <c r="A3221" s="21">
        <v>2</v>
      </c>
      <c r="J3221" s="30" t="s">
        <v>705</v>
      </c>
      <c r="K3221" s="31" t="str">
        <f>TEXT(J3221,"YYYY")</f>
        <v>2018</v>
      </c>
      <c r="L3221" s="31">
        <v>2</v>
      </c>
      <c r="S3221" s="8" t="s">
        <v>405</v>
      </c>
    </row>
    <row r="3222" spans="1:19">
      <c r="A3222" s="21">
        <v>2</v>
      </c>
      <c r="J3222" s="30" t="s">
        <v>4163</v>
      </c>
      <c r="K3222" s="31" t="str">
        <f>TEXT(J3222,"YYYY")</f>
        <v>2018</v>
      </c>
      <c r="L3222" s="31">
        <v>2</v>
      </c>
      <c r="S3222" s="8" t="s">
        <v>226</v>
      </c>
    </row>
    <row r="3223" spans="1:19">
      <c r="A3223" s="21">
        <v>2</v>
      </c>
      <c r="J3223" s="30" t="s">
        <v>1044</v>
      </c>
      <c r="K3223" s="31" t="str">
        <f>TEXT(J3223,"YYYY")</f>
        <v>2018</v>
      </c>
      <c r="L3223" s="31">
        <v>2</v>
      </c>
      <c r="S3223" s="8" t="s">
        <v>10784</v>
      </c>
    </row>
    <row r="3224" spans="1:19">
      <c r="A3224" s="21">
        <v>2</v>
      </c>
      <c r="J3224" s="30" t="s">
        <v>1857</v>
      </c>
      <c r="K3224" s="31" t="str">
        <f>TEXT(J3224,"YYYY")</f>
        <v>2018</v>
      </c>
      <c r="L3224" s="31">
        <v>2</v>
      </c>
      <c r="S3224" s="8" t="s">
        <v>65</v>
      </c>
    </row>
    <row r="3225" spans="1:19">
      <c r="A3225" s="21">
        <v>1</v>
      </c>
      <c r="J3225" s="30" t="s">
        <v>106</v>
      </c>
      <c r="K3225" s="31" t="str">
        <f>TEXT(J3225,"YYYY")</f>
        <v>2018</v>
      </c>
      <c r="L3225" s="31">
        <v>2</v>
      </c>
      <c r="S3225" s="8" t="s">
        <v>4368</v>
      </c>
    </row>
    <row r="3226" spans="1:19">
      <c r="A3226" s="21">
        <v>2</v>
      </c>
      <c r="J3226" s="30" t="s">
        <v>1304</v>
      </c>
      <c r="K3226" s="31" t="str">
        <f>TEXT(J3226,"YYYY")</f>
        <v>2018</v>
      </c>
      <c r="L3226" s="31">
        <v>2</v>
      </c>
      <c r="S3226" s="8" t="s">
        <v>105</v>
      </c>
    </row>
    <row r="3227" spans="1:19">
      <c r="A3227" s="21">
        <v>2</v>
      </c>
      <c r="J3227" s="30" t="s">
        <v>3484</v>
      </c>
      <c r="K3227" s="31" t="str">
        <f>TEXT(J3227,"YYYY")</f>
        <v>2018</v>
      </c>
      <c r="L3227" s="31">
        <v>2</v>
      </c>
      <c r="S3227" s="8" t="s">
        <v>4368</v>
      </c>
    </row>
    <row r="3228" spans="1:19">
      <c r="A3228" s="21">
        <v>2</v>
      </c>
      <c r="J3228" s="30" t="s">
        <v>1304</v>
      </c>
      <c r="K3228" s="31" t="str">
        <f>TEXT(J3228,"YYYY")</f>
        <v>2018</v>
      </c>
      <c r="L3228" s="31">
        <v>2</v>
      </c>
      <c r="S3228" s="8" t="s">
        <v>3441</v>
      </c>
    </row>
    <row r="3229" spans="1:19">
      <c r="A3229" s="21">
        <v>1</v>
      </c>
      <c r="J3229" s="30" t="s">
        <v>1044</v>
      </c>
      <c r="K3229" s="31" t="str">
        <f>TEXT(J3229,"YYYY")</f>
        <v>2018</v>
      </c>
      <c r="L3229" s="31">
        <v>2</v>
      </c>
      <c r="S3229" s="8" t="s">
        <v>114</v>
      </c>
    </row>
    <row r="3230" spans="1:19">
      <c r="A3230" s="21">
        <v>2</v>
      </c>
      <c r="J3230" s="30" t="s">
        <v>527</v>
      </c>
      <c r="K3230" s="31" t="str">
        <f>TEXT(J3230,"YYYY")</f>
        <v>2018</v>
      </c>
      <c r="L3230" s="31">
        <v>2</v>
      </c>
      <c r="S3230" s="8" t="s">
        <v>936</v>
      </c>
    </row>
    <row r="3231" spans="1:19">
      <c r="A3231" s="21">
        <v>2</v>
      </c>
      <c r="J3231" s="30" t="s">
        <v>2496</v>
      </c>
      <c r="K3231" s="31" t="str">
        <f>TEXT(J3231,"YYYY")</f>
        <v>2018</v>
      </c>
      <c r="L3231" s="31">
        <v>2</v>
      </c>
    </row>
    <row r="3232" spans="1:19">
      <c r="A3232" s="21">
        <v>2</v>
      </c>
      <c r="J3232" s="30" t="s">
        <v>5445</v>
      </c>
      <c r="K3232" s="31" t="str">
        <f>TEXT(J3232,"YYYY")</f>
        <v>2018</v>
      </c>
      <c r="L3232" s="31">
        <v>2</v>
      </c>
      <c r="S3232" s="8" t="s">
        <v>105</v>
      </c>
    </row>
    <row r="3233" spans="1:19">
      <c r="A3233" s="21">
        <v>2</v>
      </c>
      <c r="J3233" s="30" t="s">
        <v>5592</v>
      </c>
      <c r="K3233" s="31" t="str">
        <f>TEXT(J3233,"YYYY")</f>
        <v>2018</v>
      </c>
      <c r="L3233" s="31">
        <v>2</v>
      </c>
      <c r="S3233" s="8" t="s">
        <v>114</v>
      </c>
    </row>
    <row r="3234" spans="1:19">
      <c r="A3234" s="21">
        <v>1</v>
      </c>
      <c r="J3234" s="30" t="s">
        <v>5668</v>
      </c>
      <c r="K3234" s="31" t="str">
        <f>TEXT(J3234,"YYYY")</f>
        <v>2018</v>
      </c>
      <c r="L3234" s="31">
        <v>2</v>
      </c>
      <c r="S3234" s="8" t="s">
        <v>10245</v>
      </c>
    </row>
    <row r="3235" spans="1:19">
      <c r="A3235" s="21">
        <v>1</v>
      </c>
      <c r="J3235" s="30" t="s">
        <v>717</v>
      </c>
      <c r="K3235" s="31" t="str">
        <f>TEXT(J3235,"YYYY")</f>
        <v>2018</v>
      </c>
      <c r="L3235" s="31">
        <v>2</v>
      </c>
      <c r="S3235" s="8" t="s">
        <v>114</v>
      </c>
    </row>
    <row r="3236" spans="1:19">
      <c r="A3236" s="21">
        <v>1</v>
      </c>
      <c r="J3236" s="30" t="s">
        <v>2257</v>
      </c>
      <c r="K3236" s="31" t="str">
        <f>TEXT(J3236,"YYYY")</f>
        <v>2018</v>
      </c>
      <c r="L3236" s="31">
        <v>2</v>
      </c>
      <c r="S3236" s="8" t="s">
        <v>105</v>
      </c>
    </row>
    <row r="3237" spans="1:19">
      <c r="A3237" s="21">
        <v>2</v>
      </c>
      <c r="J3237" s="30" t="s">
        <v>705</v>
      </c>
      <c r="K3237" s="31" t="str">
        <f>TEXT(J3237,"YYYY")</f>
        <v>2018</v>
      </c>
      <c r="L3237" s="31">
        <v>2</v>
      </c>
      <c r="S3237" s="8" t="s">
        <v>92</v>
      </c>
    </row>
    <row r="3238" spans="1:19">
      <c r="A3238" s="21">
        <v>1</v>
      </c>
      <c r="J3238" s="30" t="s">
        <v>1015</v>
      </c>
      <c r="K3238" s="31" t="str">
        <f>TEXT(J3238,"YYYY")</f>
        <v>2018</v>
      </c>
      <c r="L3238" s="31">
        <v>2</v>
      </c>
      <c r="S3238" s="8" t="s">
        <v>65</v>
      </c>
    </row>
    <row r="3239" spans="1:19">
      <c r="A3239" s="21">
        <v>1</v>
      </c>
      <c r="J3239" s="30" t="s">
        <v>199</v>
      </c>
      <c r="K3239" s="31" t="str">
        <f>TEXT(J3239,"YYYY")</f>
        <v>2018</v>
      </c>
      <c r="L3239" s="31">
        <v>2</v>
      </c>
      <c r="S3239" s="8" t="s">
        <v>65</v>
      </c>
    </row>
    <row r="3240" spans="1:19">
      <c r="A3240" s="21">
        <v>2</v>
      </c>
      <c r="J3240" s="30" t="s">
        <v>7628</v>
      </c>
      <c r="K3240" s="31" t="str">
        <f>TEXT(J3240,"YYYY")</f>
        <v>2018</v>
      </c>
      <c r="L3240" s="31">
        <v>2</v>
      </c>
      <c r="S3240" s="8" t="s">
        <v>12165</v>
      </c>
    </row>
    <row r="3241" spans="1:19">
      <c r="A3241" s="21">
        <v>1</v>
      </c>
      <c r="J3241" s="30" t="s">
        <v>705</v>
      </c>
      <c r="K3241" s="31" t="str">
        <f>TEXT(J3241,"YYYY")</f>
        <v>2018</v>
      </c>
      <c r="L3241" s="31">
        <v>2</v>
      </c>
      <c r="S3241" s="8" t="s">
        <v>65</v>
      </c>
    </row>
    <row r="3242" spans="1:19">
      <c r="A3242" s="21">
        <v>1</v>
      </c>
      <c r="J3242" s="30" t="s">
        <v>705</v>
      </c>
      <c r="K3242" s="31" t="str">
        <f>TEXT(J3242,"YYYY")</f>
        <v>2018</v>
      </c>
      <c r="L3242" s="31">
        <v>2</v>
      </c>
      <c r="S3242" s="8" t="s">
        <v>65</v>
      </c>
    </row>
    <row r="3243" spans="1:19">
      <c r="A3243" s="21">
        <v>2</v>
      </c>
      <c r="J3243" s="30" t="s">
        <v>881</v>
      </c>
      <c r="K3243" s="31" t="str">
        <f>TEXT(J3243,"YYYY")</f>
        <v>2018</v>
      </c>
      <c r="L3243" s="31">
        <v>2</v>
      </c>
      <c r="S3243" s="8" t="s">
        <v>405</v>
      </c>
    </row>
    <row r="3244" spans="1:19">
      <c r="A3244" s="21">
        <v>1</v>
      </c>
      <c r="J3244" s="30" t="s">
        <v>881</v>
      </c>
      <c r="K3244" s="31" t="str">
        <f>TEXT(J3244,"YYYY")</f>
        <v>2018</v>
      </c>
      <c r="L3244" s="31">
        <v>2</v>
      </c>
      <c r="S3244" s="8" t="s">
        <v>105</v>
      </c>
    </row>
    <row r="3245" spans="1:19">
      <c r="A3245" s="21">
        <v>1</v>
      </c>
      <c r="J3245" s="30" t="s">
        <v>2231</v>
      </c>
      <c r="K3245" s="31" t="str">
        <f>TEXT(J3245,"YYYY")</f>
        <v>2018</v>
      </c>
      <c r="L3245" s="31">
        <v>2</v>
      </c>
      <c r="S3245" s="8" t="s">
        <v>311</v>
      </c>
    </row>
    <row r="3246" spans="1:19">
      <c r="A3246" s="21">
        <v>1</v>
      </c>
      <c r="J3246" s="30" t="s">
        <v>2344</v>
      </c>
      <c r="K3246" s="31" t="str">
        <f>TEXT(J3246,"YYYY")</f>
        <v>2018</v>
      </c>
      <c r="L3246" s="31">
        <v>2</v>
      </c>
      <c r="S3246" s="8" t="s">
        <v>405</v>
      </c>
    </row>
    <row r="3247" spans="1:19">
      <c r="A3247" s="21">
        <v>1</v>
      </c>
      <c r="J3247" s="30" t="s">
        <v>881</v>
      </c>
      <c r="K3247" s="31" t="str">
        <f>TEXT(J3247,"YYYY")</f>
        <v>2018</v>
      </c>
      <c r="L3247" s="31">
        <v>2</v>
      </c>
      <c r="S3247" s="8" t="s">
        <v>65</v>
      </c>
    </row>
    <row r="3248" spans="1:19">
      <c r="A3248" s="21">
        <v>2</v>
      </c>
      <c r="J3248" s="30" t="s">
        <v>8155</v>
      </c>
      <c r="K3248" s="31" t="str">
        <f>TEXT(J3248,"YYYY")</f>
        <v>2018</v>
      </c>
      <c r="L3248" s="31">
        <v>2</v>
      </c>
      <c r="S3248" s="8" t="s">
        <v>105</v>
      </c>
    </row>
    <row r="3249" spans="1:19">
      <c r="A3249" s="21">
        <v>2</v>
      </c>
      <c r="J3249" s="30" t="s">
        <v>705</v>
      </c>
      <c r="K3249" s="31" t="str">
        <f>TEXT(J3249,"YYYY")</f>
        <v>2018</v>
      </c>
      <c r="L3249" s="31">
        <v>2</v>
      </c>
      <c r="S3249" s="8" t="s">
        <v>65</v>
      </c>
    </row>
    <row r="3250" spans="1:19">
      <c r="A3250" s="21">
        <v>2</v>
      </c>
      <c r="J3250" s="30" t="s">
        <v>540</v>
      </c>
      <c r="K3250" s="31" t="str">
        <f>TEXT(J3250,"YYYY")</f>
        <v>2018</v>
      </c>
      <c r="L3250" s="31">
        <v>2</v>
      </c>
      <c r="S3250" s="8" t="s">
        <v>65</v>
      </c>
    </row>
    <row r="3251" spans="1:19">
      <c r="A3251" s="21">
        <v>2</v>
      </c>
      <c r="J3251" s="30" t="s">
        <v>1249</v>
      </c>
      <c r="K3251" s="31" t="str">
        <f>TEXT(J3251,"YYYY")</f>
        <v>2018</v>
      </c>
      <c r="L3251" s="31">
        <v>2</v>
      </c>
      <c r="S3251" s="8" t="s">
        <v>65</v>
      </c>
    </row>
    <row r="3252" spans="1:19">
      <c r="A3252" s="21">
        <v>1</v>
      </c>
      <c r="J3252" s="30" t="s">
        <v>1249</v>
      </c>
      <c r="K3252" s="31" t="str">
        <f>TEXT(J3252,"YYYY")</f>
        <v>2018</v>
      </c>
      <c r="L3252" s="31">
        <v>2</v>
      </c>
      <c r="S3252" s="8" t="s">
        <v>65</v>
      </c>
    </row>
    <row r="3253" spans="1:19">
      <c r="A3253" s="21">
        <v>1</v>
      </c>
      <c r="J3253" s="30" t="s">
        <v>705</v>
      </c>
      <c r="K3253" s="31" t="str">
        <f>TEXT(J3253,"YYYY")</f>
        <v>2018</v>
      </c>
      <c r="L3253" s="31">
        <v>2</v>
      </c>
      <c r="S3253" s="8" t="s">
        <v>114</v>
      </c>
    </row>
    <row r="3254" spans="1:19">
      <c r="A3254" s="21">
        <v>1</v>
      </c>
      <c r="J3254" s="30" t="s">
        <v>2178</v>
      </c>
      <c r="K3254" s="31" t="str">
        <f>TEXT(J3254,"YYYY")</f>
        <v>2018</v>
      </c>
      <c r="L3254" s="31">
        <v>2</v>
      </c>
      <c r="S3254" s="8" t="s">
        <v>311</v>
      </c>
    </row>
    <row r="3255" spans="1:19">
      <c r="A3255" s="21">
        <v>2</v>
      </c>
      <c r="J3255" s="30" t="s">
        <v>474</v>
      </c>
      <c r="K3255" s="31" t="str">
        <f>TEXT(J3255,"YYYY")</f>
        <v>2018</v>
      </c>
      <c r="L3255" s="31">
        <v>2</v>
      </c>
      <c r="S3255" s="8" t="s">
        <v>311</v>
      </c>
    </row>
    <row r="3256" spans="1:19">
      <c r="A3256" s="21">
        <v>1</v>
      </c>
      <c r="J3256" s="30" t="s">
        <v>2115</v>
      </c>
      <c r="K3256" s="31" t="str">
        <f>TEXT(J3256,"YYYY")</f>
        <v>2018</v>
      </c>
      <c r="L3256" s="31">
        <v>2</v>
      </c>
      <c r="S3256" s="8" t="s">
        <v>235</v>
      </c>
    </row>
    <row r="3257" spans="1:19">
      <c r="A3257" s="21">
        <v>2</v>
      </c>
      <c r="J3257" s="30" t="s">
        <v>540</v>
      </c>
      <c r="K3257" s="31" t="str">
        <f>TEXT(J3257,"YYYY")</f>
        <v>2018</v>
      </c>
      <c r="L3257" s="31">
        <v>2</v>
      </c>
      <c r="S3257" s="8" t="s">
        <v>311</v>
      </c>
    </row>
    <row r="3258" spans="1:19">
      <c r="A3258" s="21">
        <v>2</v>
      </c>
      <c r="J3258" s="30" t="s">
        <v>10546</v>
      </c>
      <c r="K3258" s="31" t="str">
        <f>TEXT(J3258,"YYYY")</f>
        <v>2018</v>
      </c>
      <c r="L3258" s="31">
        <v>2</v>
      </c>
      <c r="S3258" s="8" t="s">
        <v>405</v>
      </c>
    </row>
    <row r="3259" spans="1:19">
      <c r="A3259" s="21">
        <v>1</v>
      </c>
      <c r="J3259" s="30" t="s">
        <v>431</v>
      </c>
      <c r="K3259" s="31" t="str">
        <f>TEXT(J3259,"YYYY")</f>
        <v>2018</v>
      </c>
      <c r="L3259" s="31">
        <v>2</v>
      </c>
      <c r="S3259" s="8" t="s">
        <v>417</v>
      </c>
    </row>
    <row r="3260" spans="1:19">
      <c r="A3260" s="21">
        <v>1</v>
      </c>
      <c r="J3260" s="30" t="s">
        <v>1334</v>
      </c>
      <c r="K3260" s="31" t="str">
        <f>TEXT(J3260,"YYYY")</f>
        <v>2018</v>
      </c>
      <c r="L3260" s="31">
        <v>2</v>
      </c>
      <c r="S3260" s="8" t="s">
        <v>65</v>
      </c>
    </row>
    <row r="3261" spans="1:19">
      <c r="A3261" s="21">
        <v>1</v>
      </c>
      <c r="J3261" s="30" t="s">
        <v>1044</v>
      </c>
      <c r="K3261" s="31" t="str">
        <f>TEXT(J3261,"YYYY")</f>
        <v>2018</v>
      </c>
      <c r="L3261" s="31">
        <v>2</v>
      </c>
      <c r="S3261" s="8" t="s">
        <v>114</v>
      </c>
    </row>
    <row r="3262" spans="1:19">
      <c r="A3262" s="21">
        <v>1</v>
      </c>
      <c r="J3262" s="30" t="s">
        <v>9574</v>
      </c>
      <c r="K3262" s="31" t="str">
        <f>TEXT(J3262,"YYYY")</f>
        <v>2018</v>
      </c>
      <c r="L3262" s="31">
        <v>2</v>
      </c>
      <c r="S3262" s="8" t="s">
        <v>114</v>
      </c>
    </row>
    <row r="3263" spans="1:19">
      <c r="A3263" s="21">
        <v>1</v>
      </c>
      <c r="J3263" s="30" t="s">
        <v>199</v>
      </c>
      <c r="K3263" s="31" t="str">
        <f>TEXT(J3263,"YYYY")</f>
        <v>2018</v>
      </c>
      <c r="L3263" s="31">
        <v>2</v>
      </c>
      <c r="S3263" s="8" t="s">
        <v>235</v>
      </c>
    </row>
    <row r="3264" spans="1:19">
      <c r="A3264" s="21">
        <v>1</v>
      </c>
      <c r="J3264" s="30" t="s">
        <v>3458</v>
      </c>
      <c r="K3264" s="31" t="str">
        <f>TEXT(J3264,"YYYY")</f>
        <v>2018</v>
      </c>
      <c r="L3264" s="31">
        <v>2</v>
      </c>
      <c r="S3264" s="8" t="s">
        <v>940</v>
      </c>
    </row>
    <row r="3265" spans="1:19">
      <c r="A3265" s="21">
        <v>1</v>
      </c>
      <c r="J3265" s="30" t="s">
        <v>12101</v>
      </c>
      <c r="K3265" s="31" t="str">
        <f>TEXT(J3265,"YYYY")</f>
        <v>2018</v>
      </c>
      <c r="L3265" s="31">
        <v>2</v>
      </c>
      <c r="S3265" s="8" t="s">
        <v>2052</v>
      </c>
    </row>
    <row r="3266" spans="1:19">
      <c r="A3266" s="21">
        <v>1</v>
      </c>
      <c r="J3266" s="30" t="s">
        <v>2534</v>
      </c>
      <c r="K3266" s="31" t="str">
        <f>TEXT(J3266,"YYYY")</f>
        <v>2018</v>
      </c>
      <c r="L3266" s="31">
        <v>2</v>
      </c>
      <c r="S3266" s="8" t="s">
        <v>2057</v>
      </c>
    </row>
    <row r="3267" spans="1:19">
      <c r="A3267" s="21">
        <v>2</v>
      </c>
      <c r="J3267" s="30" t="s">
        <v>1841</v>
      </c>
      <c r="K3267" s="31" t="str">
        <f>TEXT(J3267,"YYYY")</f>
        <v>2018</v>
      </c>
      <c r="L3267" s="31">
        <v>2</v>
      </c>
      <c r="S3267" s="8" t="s">
        <v>2061</v>
      </c>
    </row>
    <row r="3268" spans="1:19">
      <c r="A3268" s="21">
        <v>2</v>
      </c>
      <c r="J3268" s="30" t="s">
        <v>12159</v>
      </c>
      <c r="K3268" s="31" t="str">
        <f>TEXT(J3268,"YYYY")</f>
        <v>2018</v>
      </c>
      <c r="L3268" s="31">
        <v>2</v>
      </c>
      <c r="S3268" s="8" t="s">
        <v>65</v>
      </c>
    </row>
    <row r="3269" spans="1:19">
      <c r="A3269" s="21">
        <v>2</v>
      </c>
      <c r="J3269" s="30" t="s">
        <v>12452</v>
      </c>
      <c r="K3269" s="31" t="str">
        <f>TEXT(J3269,"YYYY")</f>
        <v>2018</v>
      </c>
      <c r="L3269" s="31">
        <v>2</v>
      </c>
      <c r="S3269" s="8" t="s">
        <v>105</v>
      </c>
    </row>
    <row r="3270" spans="1:19">
      <c r="A3270" s="21">
        <v>1</v>
      </c>
      <c r="J3270" s="30" t="s">
        <v>752</v>
      </c>
      <c r="K3270" s="31" t="str">
        <f>TEXT(J3270,"YYYY")</f>
        <v>2018</v>
      </c>
      <c r="L3270" s="31">
        <v>2</v>
      </c>
    </row>
    <row r="3271" spans="1:19">
      <c r="A3271" s="21">
        <v>2</v>
      </c>
      <c r="J3271" s="30" t="s">
        <v>12101</v>
      </c>
      <c r="K3271" s="31" t="str">
        <f>TEXT(J3271,"YYYY")</f>
        <v>2018</v>
      </c>
      <c r="L3271" s="31">
        <v>2</v>
      </c>
    </row>
    <row r="3272" spans="1:19">
      <c r="A3272" s="21">
        <v>1</v>
      </c>
      <c r="J3272" s="30" t="s">
        <v>2523</v>
      </c>
      <c r="K3272" s="31" t="str">
        <f>TEXT(J3272,"YYYY")</f>
        <v>2018</v>
      </c>
      <c r="L3272" s="31">
        <v>2</v>
      </c>
      <c r="S3272" s="8" t="s">
        <v>65</v>
      </c>
    </row>
    <row r="3273" spans="1:19">
      <c r="A3273" s="21">
        <v>1</v>
      </c>
      <c r="J3273" s="30" t="s">
        <v>474</v>
      </c>
      <c r="K3273" s="31" t="str">
        <f>TEXT(J3273,"YYYY")</f>
        <v>2018</v>
      </c>
      <c r="L3273" s="31">
        <v>2</v>
      </c>
    </row>
    <row r="3274" spans="1:19">
      <c r="A3274" s="21">
        <v>1</v>
      </c>
      <c r="J3274" s="30" t="s">
        <v>978</v>
      </c>
      <c r="K3274" s="31" t="str">
        <f>TEXT(J3274,"YYYY")</f>
        <v>2018</v>
      </c>
      <c r="L3274" s="31">
        <v>2</v>
      </c>
      <c r="S3274" s="8" t="s">
        <v>105</v>
      </c>
    </row>
    <row r="3275" spans="1:19">
      <c r="A3275" s="21">
        <v>1</v>
      </c>
      <c r="J3275" s="30" t="s">
        <v>1837</v>
      </c>
      <c r="K3275" s="31" t="str">
        <f>TEXT(J3275,"YYYY")</f>
        <v>2018</v>
      </c>
      <c r="L3275" s="31">
        <v>2</v>
      </c>
    </row>
    <row r="3276" spans="1:19">
      <c r="A3276" s="21">
        <v>2</v>
      </c>
      <c r="J3276" s="30" t="s">
        <v>486</v>
      </c>
      <c r="K3276" s="31" t="str">
        <f>TEXT(J3276,"YYYY")</f>
        <v>2018</v>
      </c>
      <c r="L3276" s="31">
        <v>2</v>
      </c>
    </row>
    <row r="3277" spans="1:19">
      <c r="A3277" s="21">
        <v>2</v>
      </c>
      <c r="J3277" s="30" t="s">
        <v>627</v>
      </c>
      <c r="K3277" s="31" t="str">
        <f>TEXT(J3277,"YYYY")</f>
        <v>2018</v>
      </c>
      <c r="L3277" s="31">
        <v>2</v>
      </c>
    </row>
    <row r="3278" spans="1:19">
      <c r="A3278" s="21">
        <v>2</v>
      </c>
      <c r="J3278" s="30" t="s">
        <v>1039</v>
      </c>
      <c r="K3278" s="31" t="str">
        <f>TEXT(J3278,"YYYY")</f>
        <v>2018</v>
      </c>
      <c r="L3278" s="31">
        <v>2</v>
      </c>
      <c r="S3278" s="8" t="s">
        <v>427</v>
      </c>
    </row>
    <row r="3279" spans="1:19">
      <c r="A3279" s="21">
        <v>1</v>
      </c>
      <c r="J3279" s="30" t="s">
        <v>1304</v>
      </c>
      <c r="K3279" s="31" t="str">
        <f>TEXT(J3279,"YYYY")</f>
        <v>2018</v>
      </c>
      <c r="L3279" s="31">
        <v>2</v>
      </c>
    </row>
    <row r="3280" spans="1:19">
      <c r="A3280" s="21">
        <v>2</v>
      </c>
      <c r="J3280" s="30" t="s">
        <v>2056</v>
      </c>
      <c r="K3280" s="31" t="str">
        <f>TEXT(J3280,"YYYY")</f>
        <v>2018</v>
      </c>
      <c r="L3280" s="31">
        <v>2</v>
      </c>
      <c r="S3280" s="8" t="s">
        <v>114</v>
      </c>
    </row>
    <row r="3281" spans="1:19">
      <c r="A3281" s="21">
        <v>2</v>
      </c>
      <c r="J3281" s="30" t="s">
        <v>1044</v>
      </c>
      <c r="K3281" s="31" t="str">
        <f>TEXT(J3281,"YYYY")</f>
        <v>2018</v>
      </c>
      <c r="L3281" s="31">
        <v>2</v>
      </c>
    </row>
    <row r="3282" spans="1:19">
      <c r="A3282" s="21">
        <v>2</v>
      </c>
      <c r="J3282" s="30" t="s">
        <v>1283</v>
      </c>
      <c r="K3282" s="31" t="str">
        <f>TEXT(J3282,"YYYY")</f>
        <v>2018</v>
      </c>
      <c r="L3282" s="31">
        <v>2</v>
      </c>
    </row>
    <row r="3283" spans="1:19">
      <c r="A3283" s="21">
        <v>1</v>
      </c>
      <c r="J3283" s="30" t="s">
        <v>2254</v>
      </c>
      <c r="K3283" s="31" t="str">
        <f>TEXT(J3283,"YYYY")</f>
        <v>2018</v>
      </c>
      <c r="L3283" s="31">
        <v>2</v>
      </c>
    </row>
    <row r="3284" spans="1:19">
      <c r="A3284" s="21">
        <v>1</v>
      </c>
      <c r="J3284" s="30" t="s">
        <v>2392</v>
      </c>
      <c r="K3284" s="31" t="str">
        <f>TEXT(J3284,"YYYY")</f>
        <v>2018</v>
      </c>
      <c r="L3284" s="31">
        <v>2</v>
      </c>
      <c r="S3284" s="8" t="s">
        <v>354</v>
      </c>
    </row>
    <row r="3285" spans="1:19">
      <c r="A3285" s="21">
        <v>2</v>
      </c>
      <c r="J3285" s="30" t="s">
        <v>540</v>
      </c>
      <c r="K3285" s="31" t="str">
        <f>TEXT(J3285,"YYYY")</f>
        <v>2018</v>
      </c>
      <c r="L3285" s="31">
        <v>2</v>
      </c>
    </row>
    <row r="3286" spans="1:19">
      <c r="A3286" s="21">
        <v>1</v>
      </c>
      <c r="J3286" s="30" t="s">
        <v>1044</v>
      </c>
      <c r="K3286" s="31" t="str">
        <f>TEXT(J3286,"YYYY")</f>
        <v>2018</v>
      </c>
      <c r="L3286" s="31">
        <v>2</v>
      </c>
      <c r="S3286" s="8" t="s">
        <v>235</v>
      </c>
    </row>
    <row r="3287" spans="1:19">
      <c r="A3287" s="21">
        <v>2</v>
      </c>
      <c r="J3287" s="30" t="s">
        <v>191</v>
      </c>
      <c r="K3287" s="31" t="str">
        <f>TEXT(J3287,"YYYY")</f>
        <v>2018</v>
      </c>
      <c r="L3287" s="31">
        <v>2</v>
      </c>
      <c r="S3287" s="8" t="s">
        <v>226</v>
      </c>
    </row>
    <row r="3288" spans="1:19">
      <c r="A3288" s="21">
        <v>1</v>
      </c>
      <c r="J3288" s="30" t="s">
        <v>978</v>
      </c>
      <c r="K3288" s="31" t="str">
        <f>TEXT(J3288,"YYYY")</f>
        <v>2018</v>
      </c>
      <c r="L3288" s="31">
        <v>2</v>
      </c>
      <c r="S3288" s="8" t="s">
        <v>936</v>
      </c>
    </row>
    <row r="3289" spans="1:19">
      <c r="A3289" s="21">
        <v>1</v>
      </c>
      <c r="J3289" s="30" t="s">
        <v>191</v>
      </c>
      <c r="K3289" s="31" t="str">
        <f>TEXT(J3289,"YYYY")</f>
        <v>2018</v>
      </c>
      <c r="L3289" s="31">
        <v>2</v>
      </c>
    </row>
    <row r="3290" spans="1:19">
      <c r="A3290" s="21">
        <v>1</v>
      </c>
      <c r="J3290" s="30" t="s">
        <v>881</v>
      </c>
      <c r="K3290" s="31" t="str">
        <f>TEXT(J3290,"YYYY")</f>
        <v>2018</v>
      </c>
      <c r="L3290" s="31">
        <v>2</v>
      </c>
      <c r="S3290" s="8" t="s">
        <v>65</v>
      </c>
    </row>
    <row r="3291" spans="1:19">
      <c r="A3291" s="21">
        <v>2</v>
      </c>
      <c r="J3291" s="30" t="s">
        <v>474</v>
      </c>
      <c r="K3291" s="31" t="str">
        <f>TEXT(J3291,"YYYY")</f>
        <v>2018</v>
      </c>
      <c r="L3291" s="31">
        <v>2</v>
      </c>
      <c r="S3291" s="8" t="s">
        <v>65</v>
      </c>
    </row>
    <row r="3292" spans="1:19">
      <c r="A3292" s="21">
        <v>1</v>
      </c>
      <c r="J3292" s="30" t="s">
        <v>1304</v>
      </c>
      <c r="K3292" s="31" t="str">
        <f>TEXT(J3292,"YYYY")</f>
        <v>2018</v>
      </c>
      <c r="L3292" s="31">
        <v>2</v>
      </c>
      <c r="S3292" s="8" t="s">
        <v>65</v>
      </c>
    </row>
    <row r="3293" spans="1:19">
      <c r="A3293" s="21">
        <v>1</v>
      </c>
      <c r="J3293" s="30" t="s">
        <v>474</v>
      </c>
      <c r="K3293" s="31" t="str">
        <f>TEXT(J3293,"YYYY")</f>
        <v>2018</v>
      </c>
      <c r="L3293" s="31">
        <v>2</v>
      </c>
      <c r="S3293" s="8" t="s">
        <v>114</v>
      </c>
    </row>
    <row r="3294" spans="1:19">
      <c r="A3294" s="21">
        <v>1</v>
      </c>
      <c r="J3294" s="30" t="s">
        <v>2496</v>
      </c>
      <c r="K3294" s="31" t="str">
        <f>TEXT(J3294,"YYYY")</f>
        <v>2018</v>
      </c>
      <c r="L3294" s="31">
        <v>2</v>
      </c>
      <c r="S3294" s="8" t="s">
        <v>65</v>
      </c>
    </row>
    <row r="3295" spans="1:19">
      <c r="A3295" s="21">
        <v>1</v>
      </c>
      <c r="J3295" s="30" t="s">
        <v>752</v>
      </c>
      <c r="K3295" s="31" t="str">
        <f>TEXT(J3295,"YYYY")</f>
        <v>2018</v>
      </c>
      <c r="L3295" s="31">
        <v>2</v>
      </c>
      <c r="S3295" s="8" t="s">
        <v>114</v>
      </c>
    </row>
    <row r="3296" spans="1:19">
      <c r="A3296" s="21">
        <v>2</v>
      </c>
      <c r="J3296" s="30" t="s">
        <v>752</v>
      </c>
      <c r="K3296" s="31" t="str">
        <f>TEXT(J3296,"YYYY")</f>
        <v>2018</v>
      </c>
      <c r="L3296" s="31">
        <v>2</v>
      </c>
    </row>
    <row r="3297" spans="1:19">
      <c r="A3297" s="21">
        <v>1</v>
      </c>
      <c r="J3297" s="30" t="s">
        <v>3694</v>
      </c>
      <c r="K3297" s="31" t="str">
        <f>TEXT(J3297,"YYYY")</f>
        <v>2018</v>
      </c>
      <c r="L3297" s="31">
        <v>2</v>
      </c>
    </row>
    <row r="3298" spans="1:19">
      <c r="A3298" s="21">
        <v>1</v>
      </c>
      <c r="J3298" s="30" t="s">
        <v>3860</v>
      </c>
      <c r="K3298" s="31" t="str">
        <f>TEXT(J3298,"YYYY")</f>
        <v>2018</v>
      </c>
      <c r="L3298" s="31">
        <v>2</v>
      </c>
      <c r="S3298" s="8" t="s">
        <v>65</v>
      </c>
    </row>
    <row r="3299" spans="1:19">
      <c r="A3299" s="21">
        <v>2</v>
      </c>
      <c r="J3299" s="30" t="s">
        <v>199</v>
      </c>
      <c r="K3299" s="31" t="str">
        <f>TEXT(J3299,"YYYY")</f>
        <v>2018</v>
      </c>
      <c r="L3299" s="31">
        <v>2</v>
      </c>
      <c r="S3299" s="8" t="s">
        <v>65</v>
      </c>
    </row>
    <row r="3300" spans="1:19">
      <c r="A3300" s="21">
        <v>2</v>
      </c>
      <c r="J3300" s="30" t="s">
        <v>4691</v>
      </c>
      <c r="K3300" s="31" t="str">
        <f>TEXT(J3300,"YYYY")</f>
        <v>2018</v>
      </c>
      <c r="L3300" s="31">
        <v>2</v>
      </c>
      <c r="S3300" s="8" t="s">
        <v>114</v>
      </c>
    </row>
    <row r="3301" spans="1:19">
      <c r="A3301" s="21">
        <v>1</v>
      </c>
      <c r="J3301" s="30" t="s">
        <v>3488</v>
      </c>
      <c r="K3301" s="31" t="str">
        <f>TEXT(J3301,"YYYY")</f>
        <v>2018</v>
      </c>
      <c r="L3301" s="31">
        <v>2</v>
      </c>
      <c r="S3301" s="8" t="s">
        <v>65</v>
      </c>
    </row>
    <row r="3302" spans="1:19">
      <c r="A3302" s="21">
        <v>2</v>
      </c>
      <c r="J3302" s="30" t="s">
        <v>2328</v>
      </c>
      <c r="K3302" s="31" t="str">
        <f>TEXT(J3302,"YYYY")</f>
        <v>2018</v>
      </c>
      <c r="L3302" s="31">
        <v>2</v>
      </c>
      <c r="S3302" s="8" t="s">
        <v>7771</v>
      </c>
    </row>
    <row r="3303" spans="1:19">
      <c r="A3303" s="21">
        <v>2</v>
      </c>
      <c r="J3303" s="30" t="s">
        <v>1334</v>
      </c>
      <c r="K3303" s="31" t="str">
        <f>TEXT(J3303,"YYYY")</f>
        <v>2018</v>
      </c>
      <c r="L3303" s="31">
        <v>2</v>
      </c>
      <c r="S3303" s="8" t="s">
        <v>427</v>
      </c>
    </row>
    <row r="3304" spans="1:19">
      <c r="A3304" s="21">
        <v>2</v>
      </c>
      <c r="J3304" s="30" t="s">
        <v>486</v>
      </c>
      <c r="K3304" s="31" t="str">
        <f>TEXT(J3304,"YYYY")</f>
        <v>2018</v>
      </c>
      <c r="L3304" s="31">
        <v>2</v>
      </c>
      <c r="S3304" s="8" t="s">
        <v>65</v>
      </c>
    </row>
    <row r="3305" spans="1:19">
      <c r="A3305" s="21">
        <v>2</v>
      </c>
      <c r="J3305" s="30" t="s">
        <v>312</v>
      </c>
      <c r="K3305" s="31" t="str">
        <f>TEXT(J3305,"YYYY")</f>
        <v>2018</v>
      </c>
      <c r="L3305" s="31">
        <v>2</v>
      </c>
      <c r="S3305" s="8" t="s">
        <v>114</v>
      </c>
    </row>
    <row r="3306" spans="1:19">
      <c r="A3306" s="21">
        <v>2</v>
      </c>
      <c r="I3306">
        <f>COUNTA(K3306:K3703)</f>
        <v>398</v>
      </c>
      <c r="J3306" s="8" t="s">
        <v>72</v>
      </c>
      <c r="K3306" s="23" t="str">
        <f>TEXT(J3306,"YYYY")</f>
        <v>2019</v>
      </c>
      <c r="L3306" s="23">
        <v>1</v>
      </c>
      <c r="S3306" s="8" t="s">
        <v>65</v>
      </c>
    </row>
    <row r="3307" spans="1:19">
      <c r="A3307" s="21">
        <v>1</v>
      </c>
      <c r="I3307">
        <f>COUNTA(L3306:L3472)</f>
        <v>167</v>
      </c>
      <c r="J3307" s="8" t="s">
        <v>66</v>
      </c>
      <c r="K3307" s="23" t="str">
        <f>TEXT(J3307,"YYYY")</f>
        <v>2019</v>
      </c>
      <c r="L3307" s="23">
        <v>1</v>
      </c>
      <c r="S3307" s="8" t="s">
        <v>65</v>
      </c>
    </row>
    <row r="3308" spans="1:19">
      <c r="A3308" s="21">
        <v>1</v>
      </c>
      <c r="I3308">
        <f>398-167</f>
        <v>231</v>
      </c>
      <c r="J3308" s="8" t="s">
        <v>1160</v>
      </c>
      <c r="K3308" s="23" t="str">
        <f>TEXT(J3308,"YYYY")</f>
        <v>2019</v>
      </c>
      <c r="L3308" s="23">
        <v>1</v>
      </c>
      <c r="S3308" s="8" t="s">
        <v>65</v>
      </c>
    </row>
    <row r="3309" spans="1:19">
      <c r="A3309" s="21">
        <v>2</v>
      </c>
      <c r="J3309" s="8" t="s">
        <v>1079</v>
      </c>
      <c r="K3309" s="23" t="str">
        <f>TEXT(J3309,"YYYY")</f>
        <v>2019</v>
      </c>
      <c r="L3309" s="23">
        <v>1</v>
      </c>
      <c r="S3309" s="8" t="s">
        <v>105</v>
      </c>
    </row>
    <row r="3310" spans="1:19">
      <c r="A3310" s="21">
        <v>1</v>
      </c>
      <c r="J3310" s="8" t="s">
        <v>1524</v>
      </c>
      <c r="K3310" s="23" t="str">
        <f>TEXT(J3310,"YYYY")</f>
        <v>2019</v>
      </c>
      <c r="L3310" s="23">
        <v>1</v>
      </c>
      <c r="S3310" s="8" t="s">
        <v>936</v>
      </c>
    </row>
    <row r="3311" spans="1:19">
      <c r="A3311" s="21">
        <v>1</v>
      </c>
      <c r="J3311" s="8" t="s">
        <v>459</v>
      </c>
      <c r="K3311" s="23" t="str">
        <f>TEXT(J3311,"YYYY")</f>
        <v>2019</v>
      </c>
      <c r="L3311" s="23">
        <v>1</v>
      </c>
      <c r="S3311" s="8" t="s">
        <v>114</v>
      </c>
    </row>
    <row r="3312" spans="1:19">
      <c r="A3312" s="21">
        <v>1</v>
      </c>
      <c r="J3312" s="8" t="s">
        <v>787</v>
      </c>
      <c r="K3312" s="23" t="str">
        <f>TEXT(J3312,"YYYY")</f>
        <v>2019</v>
      </c>
      <c r="L3312" s="23">
        <v>1</v>
      </c>
      <c r="S3312" s="8" t="s">
        <v>105</v>
      </c>
    </row>
    <row r="3313" spans="1:19">
      <c r="A3313" s="21">
        <v>2</v>
      </c>
      <c r="J3313" s="8" t="s">
        <v>1056</v>
      </c>
      <c r="K3313" s="23" t="str">
        <f>TEXT(J3313,"YYYY")</f>
        <v>2019</v>
      </c>
      <c r="L3313" s="23">
        <v>1</v>
      </c>
      <c r="S3313" s="8" t="s">
        <v>105</v>
      </c>
    </row>
    <row r="3314" spans="1:19">
      <c r="A3314" s="21">
        <v>2</v>
      </c>
      <c r="J3314" s="8" t="s">
        <v>3414</v>
      </c>
      <c r="K3314" s="23" t="str">
        <f>TEXT(J3314,"YYYY")</f>
        <v>2019</v>
      </c>
      <c r="L3314" s="23">
        <v>1</v>
      </c>
      <c r="S3314" s="8" t="s">
        <v>65</v>
      </c>
    </row>
    <row r="3315" spans="1:19">
      <c r="A3315" s="21">
        <v>2</v>
      </c>
      <c r="J3315" s="8" t="s">
        <v>459</v>
      </c>
      <c r="K3315" s="23" t="str">
        <f>TEXT(J3315,"YYYY")</f>
        <v>2019</v>
      </c>
      <c r="L3315" s="23">
        <v>1</v>
      </c>
      <c r="S3315" s="8" t="s">
        <v>65</v>
      </c>
    </row>
    <row r="3316" spans="1:19">
      <c r="A3316" s="21">
        <v>1</v>
      </c>
      <c r="J3316" s="8" t="s">
        <v>2828</v>
      </c>
      <c r="K3316" s="23" t="str">
        <f>TEXT(J3316,"YYYY")</f>
        <v>2019</v>
      </c>
      <c r="L3316" s="23">
        <v>1</v>
      </c>
      <c r="S3316" s="8" t="s">
        <v>65</v>
      </c>
    </row>
    <row r="3317" spans="1:19">
      <c r="A3317" s="21">
        <v>1</v>
      </c>
      <c r="J3317" s="8" t="s">
        <v>8418</v>
      </c>
      <c r="K3317" s="23" t="str">
        <f>TEXT(J3317,"YYYY")</f>
        <v>2019</v>
      </c>
      <c r="L3317" s="23">
        <v>1</v>
      </c>
      <c r="S3317" s="8" t="s">
        <v>114</v>
      </c>
    </row>
    <row r="3318" spans="1:19">
      <c r="A3318" s="21">
        <v>1</v>
      </c>
      <c r="J3318" s="8" t="s">
        <v>248</v>
      </c>
      <c r="K3318" s="23" t="str">
        <f>TEXT(J3318,"YYYY")</f>
        <v>2019</v>
      </c>
      <c r="L3318" s="23">
        <v>1</v>
      </c>
      <c r="S3318" s="8" t="s">
        <v>105</v>
      </c>
    </row>
    <row r="3319" spans="1:19">
      <c r="A3319" s="21">
        <v>1</v>
      </c>
      <c r="J3319" s="8" t="s">
        <v>66</v>
      </c>
      <c r="K3319" s="23" t="str">
        <f>TEXT(J3319,"YYYY")</f>
        <v>2019</v>
      </c>
      <c r="L3319" s="23">
        <v>1</v>
      </c>
      <c r="S3319" s="8" t="s">
        <v>235</v>
      </c>
    </row>
    <row r="3320" spans="1:19">
      <c r="A3320" s="21">
        <v>1</v>
      </c>
      <c r="J3320" s="8" t="s">
        <v>1121</v>
      </c>
      <c r="K3320" s="23" t="str">
        <f>TEXT(J3320,"YYYY")</f>
        <v>2019</v>
      </c>
      <c r="L3320" s="23">
        <v>1</v>
      </c>
      <c r="S3320" s="8" t="s">
        <v>105</v>
      </c>
    </row>
    <row r="3321" spans="1:19">
      <c r="A3321" s="21">
        <v>1</v>
      </c>
      <c r="J3321" s="8" t="s">
        <v>9600</v>
      </c>
      <c r="K3321" s="23" t="str">
        <f>TEXT(J3321,"YYYY")</f>
        <v>2019</v>
      </c>
      <c r="L3321" s="23">
        <v>1</v>
      </c>
      <c r="S3321" s="8" t="s">
        <v>114</v>
      </c>
    </row>
    <row r="3322" spans="1:19">
      <c r="A3322" s="21">
        <v>1</v>
      </c>
      <c r="J3322" s="8" t="s">
        <v>1415</v>
      </c>
      <c r="K3322" s="23" t="str">
        <f>TEXT(J3322,"YYYY")</f>
        <v>2019</v>
      </c>
      <c r="L3322" s="23">
        <v>1</v>
      </c>
    </row>
    <row r="3323" spans="1:19">
      <c r="A3323" s="21">
        <v>2</v>
      </c>
      <c r="J3323" s="8" t="s">
        <v>1245</v>
      </c>
      <c r="K3323" s="23" t="str">
        <f>TEXT(J3323,"YYYY")</f>
        <v>2019</v>
      </c>
      <c r="L3323" s="23">
        <v>1</v>
      </c>
      <c r="S3323" s="8" t="s">
        <v>65</v>
      </c>
    </row>
    <row r="3324" spans="1:19">
      <c r="A3324" s="21">
        <v>1</v>
      </c>
      <c r="J3324" s="8" t="s">
        <v>360</v>
      </c>
      <c r="K3324" s="23" t="str">
        <f>TEXT(J3324,"YYYY")</f>
        <v>2019</v>
      </c>
      <c r="L3324" s="23">
        <v>1</v>
      </c>
      <c r="S3324" s="8" t="s">
        <v>105</v>
      </c>
    </row>
    <row r="3325" spans="1:19">
      <c r="A3325" s="21">
        <v>1</v>
      </c>
      <c r="J3325" s="8" t="s">
        <v>1265</v>
      </c>
      <c r="K3325" s="23" t="str">
        <f>TEXT(J3325,"YYYY")</f>
        <v>2019</v>
      </c>
      <c r="L3325" s="23">
        <v>1</v>
      </c>
      <c r="S3325" s="8" t="s">
        <v>65</v>
      </c>
    </row>
    <row r="3326" spans="1:19">
      <c r="A3326" s="21">
        <v>1</v>
      </c>
      <c r="J3326" s="8" t="s">
        <v>11368</v>
      </c>
      <c r="K3326" s="23" t="str">
        <f>TEXT(J3326,"YYYY")</f>
        <v>2019</v>
      </c>
      <c r="L3326" s="23">
        <v>1</v>
      </c>
      <c r="S3326" s="8" t="s">
        <v>65</v>
      </c>
    </row>
    <row r="3327" spans="1:19">
      <c r="A3327" s="21">
        <v>1</v>
      </c>
      <c r="J3327" s="8" t="s">
        <v>11461</v>
      </c>
      <c r="K3327" s="23" t="str">
        <f>TEXT(J3327,"YYYY")</f>
        <v>2019</v>
      </c>
      <c r="L3327" s="23">
        <v>1</v>
      </c>
      <c r="S3327" s="8" t="s">
        <v>65</v>
      </c>
    </row>
    <row r="3328" spans="1:19">
      <c r="A3328" s="21">
        <v>1</v>
      </c>
      <c r="J3328" s="8" t="s">
        <v>1609</v>
      </c>
      <c r="K3328" s="23" t="str">
        <f>TEXT(J3328,"YYYY")</f>
        <v>2019</v>
      </c>
      <c r="L3328" s="23">
        <v>1</v>
      </c>
      <c r="S3328" s="8" t="s">
        <v>65</v>
      </c>
    </row>
    <row r="3329" spans="1:19">
      <c r="A3329" s="21">
        <v>2</v>
      </c>
      <c r="J3329" s="8" t="s">
        <v>3781</v>
      </c>
      <c r="K3329" s="23" t="str">
        <f>TEXT(J3329,"YYYY")</f>
        <v>2019</v>
      </c>
      <c r="L3329" s="23">
        <v>1</v>
      </c>
      <c r="S3329" s="8" t="s">
        <v>65</v>
      </c>
    </row>
    <row r="3330" spans="1:19">
      <c r="A3330" s="21">
        <v>2</v>
      </c>
      <c r="J3330" s="8" t="s">
        <v>12180</v>
      </c>
      <c r="K3330" s="23" t="str">
        <f>TEXT(J3330,"YYYY")</f>
        <v>2019</v>
      </c>
      <c r="L3330" s="23">
        <v>1</v>
      </c>
      <c r="S3330" s="8" t="s">
        <v>235</v>
      </c>
    </row>
    <row r="3331" spans="1:19">
      <c r="A3331" s="21">
        <v>2</v>
      </c>
      <c r="J3331" s="8" t="s">
        <v>3781</v>
      </c>
      <c r="K3331" s="23" t="str">
        <f>TEXT(J3331,"YYYY")</f>
        <v>2019</v>
      </c>
      <c r="L3331" s="23">
        <v>1</v>
      </c>
      <c r="S3331" s="8" t="s">
        <v>65</v>
      </c>
    </row>
    <row r="3332" spans="1:19">
      <c r="A3332" s="21">
        <v>1</v>
      </c>
      <c r="J3332" s="8" t="s">
        <v>267</v>
      </c>
      <c r="K3332" s="23" t="str">
        <f>TEXT(J3332,"YYYY")</f>
        <v>2019</v>
      </c>
      <c r="L3332" s="23">
        <v>1</v>
      </c>
      <c r="S3332" s="8" t="s">
        <v>114</v>
      </c>
    </row>
    <row r="3333" spans="1:19">
      <c r="A3333" s="21">
        <v>2</v>
      </c>
      <c r="J3333" s="8" t="s">
        <v>284</v>
      </c>
      <c r="K3333" s="23" t="str">
        <f>TEXT(J3333,"YYYY")</f>
        <v>2019</v>
      </c>
      <c r="L3333" s="23">
        <v>1</v>
      </c>
      <c r="S3333" s="8" t="s">
        <v>65</v>
      </c>
    </row>
    <row r="3334" spans="1:19">
      <c r="A3334" s="21">
        <v>2</v>
      </c>
      <c r="J3334" s="8" t="s">
        <v>437</v>
      </c>
      <c r="K3334" s="23" t="str">
        <f>TEXT(J3334,"YYYY")</f>
        <v>2019</v>
      </c>
      <c r="L3334" s="23">
        <v>1</v>
      </c>
      <c r="S3334" s="8" t="s">
        <v>114</v>
      </c>
    </row>
    <row r="3335" spans="1:19">
      <c r="A3335" s="21">
        <v>2</v>
      </c>
      <c r="J3335" s="8" t="s">
        <v>155</v>
      </c>
      <c r="K3335" s="23" t="str">
        <f>TEXT(J3335,"YYYY")</f>
        <v>2019</v>
      </c>
      <c r="L3335" s="23">
        <v>1</v>
      </c>
      <c r="S3335" s="8" t="s">
        <v>114</v>
      </c>
    </row>
    <row r="3336" spans="1:19">
      <c r="A3336" s="21">
        <v>1</v>
      </c>
      <c r="J3336" s="8" t="s">
        <v>459</v>
      </c>
      <c r="K3336" s="23" t="str">
        <f>TEXT(J3336,"YYYY")</f>
        <v>2019</v>
      </c>
      <c r="L3336" s="23">
        <v>1</v>
      </c>
      <c r="S3336" s="8" t="s">
        <v>65</v>
      </c>
    </row>
    <row r="3337" spans="1:19">
      <c r="A3337" s="21">
        <v>1</v>
      </c>
      <c r="J3337" s="8" t="s">
        <v>517</v>
      </c>
      <c r="K3337" s="23" t="str">
        <f>TEXT(J3337,"YYYY")</f>
        <v>2019</v>
      </c>
      <c r="L3337" s="23">
        <v>1</v>
      </c>
      <c r="S3337" s="8" t="s">
        <v>114</v>
      </c>
    </row>
    <row r="3338" spans="1:19">
      <c r="A3338" s="21">
        <v>2</v>
      </c>
      <c r="J3338" s="8" t="s">
        <v>267</v>
      </c>
      <c r="K3338" s="23" t="str">
        <f>TEXT(J3338,"YYYY")</f>
        <v>2019</v>
      </c>
      <c r="L3338" s="23">
        <v>1</v>
      </c>
      <c r="S3338" s="8" t="s">
        <v>105</v>
      </c>
    </row>
    <row r="3339" spans="1:19">
      <c r="A3339" s="21">
        <v>1</v>
      </c>
      <c r="J3339" s="8" t="s">
        <v>591</v>
      </c>
      <c r="K3339" s="23" t="str">
        <f>TEXT(J3339,"YYYY")</f>
        <v>2019</v>
      </c>
      <c r="L3339" s="23">
        <v>1</v>
      </c>
    </row>
    <row r="3340" spans="1:19">
      <c r="A3340" s="21">
        <v>1</v>
      </c>
      <c r="J3340" s="8" t="s">
        <v>604</v>
      </c>
      <c r="K3340" s="23" t="str">
        <f>TEXT(J3340,"YYYY")</f>
        <v>2019</v>
      </c>
      <c r="L3340" s="23">
        <v>1</v>
      </c>
    </row>
    <row r="3341" spans="1:19">
      <c r="A3341" s="21">
        <v>1</v>
      </c>
      <c r="J3341" s="8" t="s">
        <v>617</v>
      </c>
      <c r="K3341" s="23" t="str">
        <f>TEXT(J3341,"YYYY")</f>
        <v>2019</v>
      </c>
      <c r="L3341" s="23">
        <v>1</v>
      </c>
      <c r="S3341" s="8" t="s">
        <v>65</v>
      </c>
    </row>
    <row r="3342" spans="1:19">
      <c r="A3342" s="21">
        <v>2</v>
      </c>
      <c r="J3342" s="8" t="s">
        <v>72</v>
      </c>
      <c r="K3342" s="23" t="str">
        <f>TEXT(J3342,"YYYY")</f>
        <v>2019</v>
      </c>
      <c r="L3342" s="23">
        <v>1</v>
      </c>
      <c r="S3342" s="8" t="s">
        <v>65</v>
      </c>
    </row>
    <row r="3343" spans="1:19">
      <c r="A3343" s="21">
        <v>2</v>
      </c>
      <c r="J3343" s="8" t="s">
        <v>656</v>
      </c>
      <c r="K3343" s="23" t="str">
        <f>TEXT(J3343,"YYYY")</f>
        <v>2019</v>
      </c>
      <c r="L3343" s="23">
        <v>1</v>
      </c>
      <c r="S3343" s="8" t="s">
        <v>105</v>
      </c>
    </row>
    <row r="3344" spans="1:19">
      <c r="A3344" s="21">
        <v>1</v>
      </c>
      <c r="J3344" s="8" t="s">
        <v>517</v>
      </c>
      <c r="K3344" s="23" t="str">
        <f>TEXT(J3344,"YYYY")</f>
        <v>2019</v>
      </c>
      <c r="L3344" s="23">
        <v>1</v>
      </c>
      <c r="S3344" s="8" t="s">
        <v>936</v>
      </c>
    </row>
    <row r="3345" spans="1:19">
      <c r="A3345" s="21">
        <v>1</v>
      </c>
      <c r="J3345" s="8" t="s">
        <v>679</v>
      </c>
      <c r="K3345" s="23" t="str">
        <f>TEXT(J3345,"YYYY")</f>
        <v>2019</v>
      </c>
      <c r="L3345" s="23">
        <v>1</v>
      </c>
      <c r="S3345" s="8" t="s">
        <v>65</v>
      </c>
    </row>
    <row r="3346" spans="1:19">
      <c r="A3346" s="21">
        <v>1</v>
      </c>
      <c r="J3346" s="8" t="s">
        <v>759</v>
      </c>
      <c r="K3346" s="23" t="str">
        <f>TEXT(J3346,"YYYY")</f>
        <v>2019</v>
      </c>
      <c r="L3346" s="23">
        <v>1</v>
      </c>
      <c r="S3346" s="8" t="s">
        <v>65</v>
      </c>
    </row>
    <row r="3347" spans="1:19">
      <c r="A3347" s="21">
        <v>2</v>
      </c>
      <c r="J3347" s="8" t="s">
        <v>72</v>
      </c>
      <c r="K3347" s="23" t="str">
        <f>TEXT(J3347,"YYYY")</f>
        <v>2019</v>
      </c>
      <c r="L3347" s="23">
        <v>1</v>
      </c>
      <c r="S3347" s="8" t="s">
        <v>4368</v>
      </c>
    </row>
    <row r="3348" spans="1:19">
      <c r="A3348" s="21">
        <v>2</v>
      </c>
      <c r="J3348" s="8" t="s">
        <v>66</v>
      </c>
      <c r="K3348" s="23" t="str">
        <f>TEXT(J3348,"YYYY")</f>
        <v>2019</v>
      </c>
      <c r="L3348" s="23">
        <v>1</v>
      </c>
      <c r="S3348" s="8" t="s">
        <v>557</v>
      </c>
    </row>
    <row r="3349" spans="1:19">
      <c r="A3349" s="21">
        <v>2</v>
      </c>
      <c r="J3349" s="8" t="s">
        <v>1030</v>
      </c>
      <c r="K3349" s="23" t="str">
        <f>TEXT(J3349,"YYYY")</f>
        <v>2019</v>
      </c>
      <c r="L3349" s="23">
        <v>1</v>
      </c>
      <c r="S3349" s="8" t="s">
        <v>83</v>
      </c>
    </row>
    <row r="3350" spans="1:19">
      <c r="A3350" s="21">
        <v>1</v>
      </c>
      <c r="J3350" s="8" t="s">
        <v>66</v>
      </c>
      <c r="K3350" s="23" t="str">
        <f>TEXT(J3350,"YYYY")</f>
        <v>2019</v>
      </c>
      <c r="L3350" s="23">
        <v>1</v>
      </c>
      <c r="S3350" s="8" t="s">
        <v>311</v>
      </c>
    </row>
    <row r="3351" spans="1:19">
      <c r="A3351" s="21">
        <v>2</v>
      </c>
      <c r="J3351" s="8" t="s">
        <v>459</v>
      </c>
      <c r="K3351" s="23" t="str">
        <f>TEXT(J3351,"YYYY")</f>
        <v>2019</v>
      </c>
      <c r="L3351" s="23">
        <v>1</v>
      </c>
      <c r="S3351" s="8" t="s">
        <v>65</v>
      </c>
    </row>
    <row r="3352" spans="1:19">
      <c r="A3352" s="21">
        <v>2</v>
      </c>
      <c r="J3352" s="8" t="s">
        <v>1079</v>
      </c>
      <c r="K3352" s="23" t="str">
        <f>TEXT(J3352,"YYYY")</f>
        <v>2019</v>
      </c>
      <c r="L3352" s="23">
        <v>1</v>
      </c>
      <c r="S3352" s="8" t="s">
        <v>114</v>
      </c>
    </row>
    <row r="3353" spans="1:19">
      <c r="A3353" s="21">
        <v>1</v>
      </c>
      <c r="J3353" s="8" t="s">
        <v>66</v>
      </c>
      <c r="K3353" s="23" t="str">
        <f>TEXT(J3353,"YYYY")</f>
        <v>2019</v>
      </c>
      <c r="L3353" s="23">
        <v>1</v>
      </c>
      <c r="S3353" s="8" t="s">
        <v>5734</v>
      </c>
    </row>
    <row r="3354" spans="1:19">
      <c r="A3354" s="21">
        <v>2</v>
      </c>
      <c r="J3354" s="8" t="s">
        <v>1110</v>
      </c>
      <c r="K3354" s="23" t="str">
        <f>TEXT(J3354,"YYYY")</f>
        <v>2019</v>
      </c>
      <c r="L3354" s="23">
        <v>1</v>
      </c>
      <c r="S3354" s="8" t="s">
        <v>65</v>
      </c>
    </row>
    <row r="3355" spans="1:19">
      <c r="A3355" s="21">
        <v>2</v>
      </c>
      <c r="J3355" s="8" t="s">
        <v>1027</v>
      </c>
      <c r="K3355" s="23" t="str">
        <f>TEXT(J3355,"YYYY")</f>
        <v>2019</v>
      </c>
      <c r="L3355" s="23">
        <v>1</v>
      </c>
      <c r="S3355" s="8" t="s">
        <v>105</v>
      </c>
    </row>
    <row r="3356" spans="1:19">
      <c r="A3356" s="21">
        <v>2</v>
      </c>
      <c r="J3356" s="8" t="s">
        <v>1121</v>
      </c>
      <c r="K3356" s="23" t="str">
        <f>TEXT(J3356,"YYYY")</f>
        <v>2019</v>
      </c>
      <c r="L3356" s="23">
        <v>1</v>
      </c>
      <c r="S3356" s="8" t="s">
        <v>65</v>
      </c>
    </row>
    <row r="3357" spans="1:19">
      <c r="A3357" s="21">
        <v>1</v>
      </c>
      <c r="J3357" s="8" t="s">
        <v>1128</v>
      </c>
      <c r="K3357" s="23" t="str">
        <f>TEXT(J3357,"YYYY")</f>
        <v>2019</v>
      </c>
      <c r="L3357" s="23">
        <v>1</v>
      </c>
      <c r="S3357" s="8" t="s">
        <v>8746</v>
      </c>
    </row>
    <row r="3358" spans="1:19">
      <c r="A3358" s="21">
        <v>1</v>
      </c>
      <c r="J3358" s="8" t="s">
        <v>1144</v>
      </c>
      <c r="K3358" s="23" t="str">
        <f>TEXT(J3358,"YYYY")</f>
        <v>2019</v>
      </c>
      <c r="L3358" s="23">
        <v>1</v>
      </c>
    </row>
    <row r="3359" spans="1:19">
      <c r="A3359" s="21">
        <v>1</v>
      </c>
      <c r="J3359" s="8" t="s">
        <v>1168</v>
      </c>
      <c r="K3359" s="23" t="str">
        <f>TEXT(J3359,"YYYY")</f>
        <v>2019</v>
      </c>
      <c r="L3359" s="23">
        <v>1</v>
      </c>
      <c r="S3359" s="8" t="s">
        <v>65</v>
      </c>
    </row>
    <row r="3360" spans="1:19">
      <c r="A3360" s="21">
        <v>2</v>
      </c>
      <c r="J3360" s="8" t="s">
        <v>1190</v>
      </c>
      <c r="K3360" s="23" t="str">
        <f>TEXT(J3360,"YYYY")</f>
        <v>2019</v>
      </c>
      <c r="L3360" s="23">
        <v>1</v>
      </c>
      <c r="S3360" s="8" t="s">
        <v>9599</v>
      </c>
    </row>
    <row r="3361" spans="1:19">
      <c r="A3361" s="21">
        <v>1</v>
      </c>
      <c r="J3361" s="8" t="s">
        <v>877</v>
      </c>
      <c r="K3361" s="23" t="str">
        <f>TEXT(J3361,"YYYY")</f>
        <v>2019</v>
      </c>
      <c r="L3361" s="23">
        <v>1</v>
      </c>
      <c r="S3361" s="8" t="s">
        <v>417</v>
      </c>
    </row>
    <row r="3362" spans="1:19">
      <c r="A3362" s="21">
        <v>1</v>
      </c>
      <c r="J3362" s="8" t="s">
        <v>1174</v>
      </c>
      <c r="K3362" s="23" t="str">
        <f>TEXT(J3362,"YYYY")</f>
        <v>2019</v>
      </c>
      <c r="L3362" s="23">
        <v>1</v>
      </c>
      <c r="S3362" s="8" t="s">
        <v>65</v>
      </c>
    </row>
    <row r="3363" spans="1:19">
      <c r="A3363" s="21">
        <v>2</v>
      </c>
      <c r="J3363" s="8" t="s">
        <v>1308</v>
      </c>
      <c r="K3363" s="23" t="str">
        <f>TEXT(J3363,"YYYY")</f>
        <v>2019</v>
      </c>
      <c r="L3363" s="23">
        <v>1</v>
      </c>
      <c r="S3363" s="8" t="s">
        <v>114</v>
      </c>
    </row>
    <row r="3364" spans="1:19">
      <c r="A3364" s="21">
        <v>2</v>
      </c>
      <c r="J3364" s="8" t="s">
        <v>1328</v>
      </c>
      <c r="K3364" s="23" t="str">
        <f>TEXT(J3364,"YYYY")</f>
        <v>2019</v>
      </c>
      <c r="L3364" s="23">
        <v>1</v>
      </c>
      <c r="S3364" s="8" t="s">
        <v>226</v>
      </c>
    </row>
    <row r="3365" spans="1:19">
      <c r="A3365" s="21">
        <v>2</v>
      </c>
      <c r="J3365" s="8" t="s">
        <v>1328</v>
      </c>
      <c r="K3365" s="23" t="str">
        <f>TEXT(J3365,"YYYY")</f>
        <v>2019</v>
      </c>
      <c r="L3365" s="23">
        <v>1</v>
      </c>
      <c r="S3365" s="8" t="s">
        <v>65</v>
      </c>
    </row>
    <row r="3366" spans="1:19">
      <c r="A3366" s="21">
        <v>1</v>
      </c>
      <c r="J3366" s="8" t="s">
        <v>877</v>
      </c>
      <c r="K3366" s="23" t="str">
        <f>TEXT(J3366,"YYYY")</f>
        <v>2019</v>
      </c>
      <c r="L3366" s="23">
        <v>1</v>
      </c>
      <c r="S3366" s="8" t="s">
        <v>427</v>
      </c>
    </row>
    <row r="3367" spans="1:19">
      <c r="A3367" s="21">
        <v>1</v>
      </c>
      <c r="J3367" s="8" t="s">
        <v>903</v>
      </c>
      <c r="K3367" s="23" t="str">
        <f>TEXT(J3367,"YYYY")</f>
        <v>2019</v>
      </c>
      <c r="L3367" s="23">
        <v>1</v>
      </c>
      <c r="S3367" s="8" t="s">
        <v>105</v>
      </c>
    </row>
    <row r="3368" spans="1:19">
      <c r="A3368" s="21">
        <v>1</v>
      </c>
      <c r="J3368" s="8" t="s">
        <v>72</v>
      </c>
      <c r="K3368" s="23" t="str">
        <f>TEXT(J3368,"YYYY")</f>
        <v>2019</v>
      </c>
      <c r="L3368" s="23">
        <v>1</v>
      </c>
      <c r="S3368" s="8" t="s">
        <v>4093</v>
      </c>
    </row>
    <row r="3369" spans="1:19">
      <c r="A3369" s="21">
        <v>1</v>
      </c>
      <c r="J3369" s="8" t="s">
        <v>604</v>
      </c>
      <c r="K3369" s="23" t="str">
        <f>TEXT(J3369,"YYYY")</f>
        <v>2019</v>
      </c>
      <c r="L3369" s="23">
        <v>1</v>
      </c>
      <c r="S3369" s="8" t="s">
        <v>105</v>
      </c>
    </row>
    <row r="3370" spans="1:19">
      <c r="A3370" s="21">
        <v>1</v>
      </c>
      <c r="J3370" s="8" t="s">
        <v>1214</v>
      </c>
      <c r="K3370" s="23" t="str">
        <f>TEXT(J3370,"YYYY")</f>
        <v>2019</v>
      </c>
      <c r="L3370" s="23">
        <v>1</v>
      </c>
      <c r="S3370" s="8" t="s">
        <v>65</v>
      </c>
    </row>
    <row r="3371" spans="1:19">
      <c r="A3371" s="21">
        <v>1</v>
      </c>
      <c r="J3371" s="8" t="s">
        <v>66</v>
      </c>
      <c r="K3371" s="23" t="str">
        <f>TEXT(J3371,"YYYY")</f>
        <v>2019</v>
      </c>
      <c r="L3371" s="23">
        <v>1</v>
      </c>
      <c r="S3371" s="8" t="s">
        <v>65</v>
      </c>
    </row>
    <row r="3372" spans="1:19">
      <c r="A3372" s="21">
        <v>1</v>
      </c>
      <c r="J3372" s="8" t="s">
        <v>1512</v>
      </c>
      <c r="K3372" s="23" t="str">
        <f>TEXT(J3372,"YYYY")</f>
        <v>2019</v>
      </c>
      <c r="L3372" s="23">
        <v>1</v>
      </c>
    </row>
    <row r="3373" spans="1:19">
      <c r="A3373" s="21">
        <v>2</v>
      </c>
      <c r="J3373" s="8" t="s">
        <v>267</v>
      </c>
      <c r="K3373" s="23" t="str">
        <f>TEXT(J3373,"YYYY")</f>
        <v>2019</v>
      </c>
      <c r="L3373" s="23">
        <v>1</v>
      </c>
      <c r="S3373" s="8" t="s">
        <v>405</v>
      </c>
    </row>
    <row r="3374" spans="1:19">
      <c r="A3374" s="21">
        <v>1</v>
      </c>
      <c r="J3374" s="8" t="s">
        <v>1866</v>
      </c>
      <c r="K3374" s="23" t="str">
        <f>TEXT(J3374,"YYYY")</f>
        <v>2019</v>
      </c>
      <c r="L3374" s="23">
        <v>1</v>
      </c>
      <c r="S3374" s="8" t="s">
        <v>65</v>
      </c>
    </row>
    <row r="3375" spans="1:19">
      <c r="A3375" s="21">
        <v>2</v>
      </c>
      <c r="J3375" s="8" t="s">
        <v>1174</v>
      </c>
      <c r="K3375" s="23" t="str">
        <f>TEXT(J3375,"YYYY")</f>
        <v>2019</v>
      </c>
      <c r="L3375" s="23">
        <v>1</v>
      </c>
      <c r="S3375" s="8" t="s">
        <v>65</v>
      </c>
    </row>
    <row r="3376" spans="1:19">
      <c r="A3376" s="21">
        <v>1</v>
      </c>
      <c r="J3376" s="8" t="s">
        <v>459</v>
      </c>
      <c r="K3376" s="23" t="str">
        <f>TEXT(J3376,"YYYY")</f>
        <v>2019</v>
      </c>
      <c r="L3376" s="23">
        <v>1</v>
      </c>
      <c r="S3376" s="8" t="s">
        <v>105</v>
      </c>
    </row>
    <row r="3377" spans="1:19">
      <c r="A3377" s="21">
        <v>1</v>
      </c>
      <c r="J3377" s="8" t="s">
        <v>679</v>
      </c>
      <c r="K3377" s="23" t="str">
        <f>TEXT(J3377,"YYYY")</f>
        <v>2019</v>
      </c>
      <c r="L3377" s="23">
        <v>1</v>
      </c>
      <c r="S3377" s="8" t="s">
        <v>65</v>
      </c>
    </row>
    <row r="3378" spans="1:19">
      <c r="A3378" s="21">
        <v>1</v>
      </c>
      <c r="J3378" s="8" t="s">
        <v>2086</v>
      </c>
      <c r="K3378" s="23" t="str">
        <f>TEXT(J3378,"YYYY")</f>
        <v>2019</v>
      </c>
      <c r="L3378" s="23">
        <v>1</v>
      </c>
      <c r="S3378" s="8" t="s">
        <v>1765</v>
      </c>
    </row>
    <row r="3379" spans="1:19">
      <c r="A3379" s="21">
        <v>2</v>
      </c>
      <c r="J3379" s="8" t="s">
        <v>645</v>
      </c>
      <c r="K3379" s="23" t="str">
        <f>TEXT(J3379,"YYYY")</f>
        <v>2019</v>
      </c>
      <c r="L3379" s="23">
        <v>1</v>
      </c>
      <c r="S3379" s="8" t="s">
        <v>526</v>
      </c>
    </row>
    <row r="3380" spans="1:19">
      <c r="A3380" s="21">
        <v>1</v>
      </c>
      <c r="J3380" s="8" t="s">
        <v>2292</v>
      </c>
      <c r="K3380" s="23" t="str">
        <f>TEXT(J3380,"YYYY")</f>
        <v>2019</v>
      </c>
      <c r="L3380" s="23">
        <v>1</v>
      </c>
    </row>
    <row r="3381" spans="1:19">
      <c r="A3381" s="21">
        <v>1</v>
      </c>
      <c r="J3381" s="8" t="s">
        <v>2292</v>
      </c>
      <c r="K3381" s="23" t="str">
        <f>TEXT(J3381,"YYYY")</f>
        <v>2019</v>
      </c>
      <c r="L3381" s="23">
        <v>1</v>
      </c>
      <c r="S3381" s="8" t="s">
        <v>936</v>
      </c>
    </row>
    <row r="3382" spans="1:19">
      <c r="A3382" s="21">
        <v>1</v>
      </c>
      <c r="J3382" s="8" t="s">
        <v>403</v>
      </c>
      <c r="K3382" s="23" t="str">
        <f>TEXT(J3382,"YYYY")</f>
        <v>2019</v>
      </c>
      <c r="L3382" s="23">
        <v>1</v>
      </c>
      <c r="S3382" s="8" t="s">
        <v>105</v>
      </c>
    </row>
    <row r="3383" spans="1:19">
      <c r="A3383" s="21">
        <v>1</v>
      </c>
      <c r="J3383" s="8" t="s">
        <v>1179</v>
      </c>
      <c r="K3383" s="23" t="str">
        <f>TEXT(J3383,"YYYY")</f>
        <v>2019</v>
      </c>
      <c r="L3383" s="23">
        <v>1</v>
      </c>
      <c r="S3383" s="8" t="s">
        <v>311</v>
      </c>
    </row>
    <row r="3384" spans="1:19">
      <c r="A3384" s="21">
        <v>1</v>
      </c>
      <c r="J3384" s="8" t="s">
        <v>532</v>
      </c>
      <c r="K3384" s="23" t="str">
        <f>TEXT(J3384,"YYYY")</f>
        <v>2019</v>
      </c>
      <c r="L3384" s="23">
        <v>1</v>
      </c>
      <c r="S3384" s="8" t="s">
        <v>65</v>
      </c>
    </row>
    <row r="3385" spans="1:19">
      <c r="A3385" s="21">
        <v>2</v>
      </c>
      <c r="J3385" s="8" t="s">
        <v>787</v>
      </c>
      <c r="K3385" s="23" t="str">
        <f>TEXT(J3385,"YYYY")</f>
        <v>2019</v>
      </c>
      <c r="L3385" s="23">
        <v>1</v>
      </c>
      <c r="S3385" s="8" t="s">
        <v>65</v>
      </c>
    </row>
    <row r="3386" spans="1:19">
      <c r="A3386" s="21">
        <v>1</v>
      </c>
      <c r="J3386" s="8" t="s">
        <v>2643</v>
      </c>
      <c r="K3386" s="23" t="str">
        <f>TEXT(J3386,"YYYY")</f>
        <v>2019</v>
      </c>
      <c r="L3386" s="23">
        <v>1</v>
      </c>
      <c r="S3386" s="8" t="s">
        <v>114</v>
      </c>
    </row>
    <row r="3387" spans="1:19">
      <c r="A3387" s="21">
        <v>2</v>
      </c>
      <c r="J3387" s="8" t="s">
        <v>72</v>
      </c>
      <c r="K3387" s="23" t="str">
        <f>TEXT(J3387,"YYYY")</f>
        <v>2019</v>
      </c>
      <c r="L3387" s="23">
        <v>1</v>
      </c>
      <c r="S3387" s="8" t="s">
        <v>65</v>
      </c>
    </row>
    <row r="3388" spans="1:19">
      <c r="A3388" s="21">
        <v>2</v>
      </c>
      <c r="J3388" s="8" t="s">
        <v>3207</v>
      </c>
      <c r="K3388" s="23" t="str">
        <f>TEXT(J3388,"YYYY")</f>
        <v>2019</v>
      </c>
      <c r="L3388" s="23">
        <v>1</v>
      </c>
      <c r="S3388" s="8" t="s">
        <v>65</v>
      </c>
    </row>
    <row r="3389" spans="1:19">
      <c r="A3389" s="21">
        <v>2</v>
      </c>
      <c r="J3389" s="8" t="s">
        <v>1725</v>
      </c>
      <c r="K3389" s="23" t="str">
        <f>TEXT(J3389,"YYYY")</f>
        <v>2019</v>
      </c>
      <c r="L3389" s="23">
        <v>1</v>
      </c>
      <c r="S3389" s="8" t="s">
        <v>65</v>
      </c>
    </row>
    <row r="3390" spans="1:19">
      <c r="A3390" s="21">
        <v>1</v>
      </c>
      <c r="J3390" s="8" t="s">
        <v>72</v>
      </c>
      <c r="K3390" s="23" t="str">
        <f>TEXT(J3390,"YYYY")</f>
        <v>2019</v>
      </c>
      <c r="L3390" s="23">
        <v>1</v>
      </c>
      <c r="S3390" s="8" t="s">
        <v>311</v>
      </c>
    </row>
    <row r="3391" spans="1:19">
      <c r="A3391" s="21">
        <v>2</v>
      </c>
      <c r="J3391" s="8" t="s">
        <v>915</v>
      </c>
      <c r="K3391" s="23" t="str">
        <f>TEXT(J3391,"YYYY")</f>
        <v>2019</v>
      </c>
      <c r="L3391" s="23">
        <v>1</v>
      </c>
      <c r="S3391" s="8" t="s">
        <v>114</v>
      </c>
    </row>
    <row r="3392" spans="1:19">
      <c r="A3392" s="21">
        <v>2</v>
      </c>
      <c r="J3392" s="8" t="s">
        <v>3802</v>
      </c>
      <c r="K3392" s="23" t="str">
        <f>TEXT(J3392,"YYYY")</f>
        <v>2019</v>
      </c>
      <c r="L3392" s="23">
        <v>1</v>
      </c>
      <c r="S3392" s="8" t="s">
        <v>105</v>
      </c>
    </row>
    <row r="3393" spans="1:19">
      <c r="A3393" s="21">
        <v>2</v>
      </c>
      <c r="J3393" s="8" t="s">
        <v>72</v>
      </c>
      <c r="K3393" s="23" t="str">
        <f>TEXT(J3393,"YYYY")</f>
        <v>2019</v>
      </c>
      <c r="L3393" s="23">
        <v>1</v>
      </c>
      <c r="S3393" s="8" t="s">
        <v>65</v>
      </c>
    </row>
    <row r="3394" spans="1:19">
      <c r="A3394" s="21">
        <v>1</v>
      </c>
      <c r="J3394" s="8" t="s">
        <v>459</v>
      </c>
      <c r="K3394" s="23" t="str">
        <f>TEXT(J3394,"YYYY")</f>
        <v>2019</v>
      </c>
      <c r="L3394" s="23">
        <v>1</v>
      </c>
      <c r="S3394" s="8" t="s">
        <v>114</v>
      </c>
    </row>
    <row r="3395" spans="1:19">
      <c r="A3395" s="21">
        <v>2</v>
      </c>
      <c r="J3395" s="8" t="s">
        <v>1370</v>
      </c>
      <c r="K3395" s="23" t="str">
        <f>TEXT(J3395,"YYYY")</f>
        <v>2019</v>
      </c>
      <c r="L3395" s="23">
        <v>1</v>
      </c>
      <c r="S3395" s="8" t="s">
        <v>65</v>
      </c>
    </row>
    <row r="3396" spans="1:19">
      <c r="A3396" s="21">
        <v>1</v>
      </c>
      <c r="J3396" s="8" t="s">
        <v>493</v>
      </c>
      <c r="K3396" s="23" t="str">
        <f>TEXT(J3396,"YYYY")</f>
        <v>2019</v>
      </c>
      <c r="L3396" s="23">
        <v>1</v>
      </c>
      <c r="S3396" s="8" t="s">
        <v>105</v>
      </c>
    </row>
    <row r="3397" spans="1:19">
      <c r="A3397" s="21">
        <v>1</v>
      </c>
      <c r="J3397" s="8" t="s">
        <v>493</v>
      </c>
      <c r="K3397" s="23" t="str">
        <f>TEXT(J3397,"YYYY")</f>
        <v>2019</v>
      </c>
      <c r="L3397" s="23">
        <v>1</v>
      </c>
      <c r="S3397" s="8" t="s">
        <v>311</v>
      </c>
    </row>
    <row r="3398" spans="1:19">
      <c r="A3398" s="21">
        <v>2</v>
      </c>
      <c r="J3398" s="8" t="s">
        <v>1214</v>
      </c>
      <c r="K3398" s="23" t="str">
        <f>TEXT(J3398,"YYYY")</f>
        <v>2019</v>
      </c>
      <c r="L3398" s="23">
        <v>1</v>
      </c>
      <c r="S3398" s="8" t="s">
        <v>114</v>
      </c>
    </row>
    <row r="3399" spans="1:19">
      <c r="A3399" s="21">
        <v>1</v>
      </c>
      <c r="J3399" s="8" t="s">
        <v>1079</v>
      </c>
      <c r="K3399" s="23" t="str">
        <f>TEXT(J3399,"YYYY")</f>
        <v>2019</v>
      </c>
      <c r="L3399" s="23">
        <v>1</v>
      </c>
      <c r="S3399" s="8" t="s">
        <v>65</v>
      </c>
    </row>
    <row r="3400" spans="1:19">
      <c r="A3400" s="21">
        <v>1</v>
      </c>
      <c r="J3400" s="8" t="s">
        <v>1479</v>
      </c>
      <c r="K3400" s="23" t="str">
        <f>TEXT(J3400,"YYYY")</f>
        <v>2019</v>
      </c>
      <c r="L3400" s="23">
        <v>1</v>
      </c>
      <c r="S3400" s="8" t="s">
        <v>105</v>
      </c>
    </row>
    <row r="3401" spans="1:19">
      <c r="A3401" s="21">
        <v>2</v>
      </c>
      <c r="J3401" s="8" t="s">
        <v>604</v>
      </c>
      <c r="K3401" s="23" t="str">
        <f>TEXT(J3401,"YYYY")</f>
        <v>2019</v>
      </c>
      <c r="L3401" s="23">
        <v>1</v>
      </c>
      <c r="S3401" s="8" t="s">
        <v>114</v>
      </c>
    </row>
    <row r="3402" spans="1:19">
      <c r="A3402" s="21">
        <v>1</v>
      </c>
      <c r="J3402" s="8" t="s">
        <v>1956</v>
      </c>
      <c r="K3402" s="23" t="str">
        <f>TEXT(J3402,"YYYY")</f>
        <v>2019</v>
      </c>
      <c r="L3402" s="23">
        <v>1</v>
      </c>
      <c r="S3402" s="8" t="s">
        <v>105</v>
      </c>
    </row>
    <row r="3403" spans="1:19">
      <c r="A3403" s="21">
        <v>1</v>
      </c>
      <c r="J3403" s="8" t="s">
        <v>1174</v>
      </c>
      <c r="K3403" s="23" t="str">
        <f>TEXT(J3403,"YYYY")</f>
        <v>2019</v>
      </c>
      <c r="L3403" s="23">
        <v>1</v>
      </c>
      <c r="S3403" s="8" t="s">
        <v>65</v>
      </c>
    </row>
    <row r="3404" spans="1:19">
      <c r="A3404" s="21">
        <v>1</v>
      </c>
      <c r="J3404" s="8" t="s">
        <v>248</v>
      </c>
      <c r="K3404" s="23" t="str">
        <f>TEXT(J3404,"YYYY")</f>
        <v>2019</v>
      </c>
      <c r="L3404" s="23">
        <v>1</v>
      </c>
      <c r="S3404" s="8" t="s">
        <v>114</v>
      </c>
    </row>
    <row r="3405" spans="1:19">
      <c r="A3405" s="21">
        <v>1</v>
      </c>
      <c r="J3405" s="8" t="s">
        <v>66</v>
      </c>
      <c r="K3405" s="23" t="str">
        <f>TEXT(J3405,"YYYY")</f>
        <v>2019</v>
      </c>
      <c r="L3405" s="23">
        <v>1</v>
      </c>
      <c r="S3405" s="8" t="s">
        <v>65</v>
      </c>
    </row>
    <row r="3406" spans="1:19">
      <c r="A3406" s="21">
        <v>2</v>
      </c>
      <c r="J3406" s="8" t="s">
        <v>3802</v>
      </c>
      <c r="K3406" s="23" t="str">
        <f>TEXT(J3406,"YYYY")</f>
        <v>2019</v>
      </c>
      <c r="L3406" s="23">
        <v>1</v>
      </c>
      <c r="S3406" s="8" t="s">
        <v>105</v>
      </c>
    </row>
    <row r="3407" spans="1:19">
      <c r="A3407" s="21">
        <v>1</v>
      </c>
      <c r="J3407" s="8" t="s">
        <v>459</v>
      </c>
      <c r="K3407" s="23" t="str">
        <f>TEXT(J3407,"YYYY")</f>
        <v>2019</v>
      </c>
      <c r="L3407" s="23">
        <v>1</v>
      </c>
      <c r="S3407" s="8" t="s">
        <v>65</v>
      </c>
    </row>
    <row r="3408" spans="1:19">
      <c r="A3408" s="21">
        <v>2</v>
      </c>
      <c r="J3408" s="8" t="s">
        <v>877</v>
      </c>
      <c r="K3408" s="23" t="str">
        <f>TEXT(J3408,"YYYY")</f>
        <v>2019</v>
      </c>
      <c r="L3408" s="23">
        <v>1</v>
      </c>
      <c r="S3408" s="8" t="s">
        <v>65</v>
      </c>
    </row>
    <row r="3409" spans="1:19">
      <c r="A3409" s="21">
        <v>2</v>
      </c>
      <c r="J3409" s="8" t="s">
        <v>759</v>
      </c>
      <c r="K3409" s="23" t="str">
        <f>TEXT(J3409,"YYYY")</f>
        <v>2019</v>
      </c>
      <c r="L3409" s="23">
        <v>1</v>
      </c>
      <c r="S3409" s="8" t="s">
        <v>114</v>
      </c>
    </row>
    <row r="3410" spans="1:19">
      <c r="A3410" s="21">
        <v>1</v>
      </c>
      <c r="J3410" s="8" t="s">
        <v>7583</v>
      </c>
      <c r="K3410" s="23" t="str">
        <f>TEXT(J3410,"YYYY")</f>
        <v>2019</v>
      </c>
      <c r="L3410" s="23">
        <v>1</v>
      </c>
      <c r="S3410" s="8" t="s">
        <v>105</v>
      </c>
    </row>
    <row r="3411" spans="1:19">
      <c r="A3411" s="21">
        <v>2</v>
      </c>
      <c r="J3411" s="8" t="s">
        <v>66</v>
      </c>
      <c r="K3411" s="23" t="str">
        <f>TEXT(J3411,"YYYY")</f>
        <v>2019</v>
      </c>
      <c r="L3411" s="23">
        <v>1</v>
      </c>
      <c r="S3411" s="8" t="s">
        <v>105</v>
      </c>
    </row>
    <row r="3412" spans="1:19">
      <c r="A3412" s="21">
        <v>1</v>
      </c>
      <c r="J3412" s="8" t="s">
        <v>2299</v>
      </c>
      <c r="K3412" s="23" t="str">
        <f>TEXT(J3412,"YYYY")</f>
        <v>2019</v>
      </c>
      <c r="L3412" s="23">
        <v>1</v>
      </c>
      <c r="S3412" s="8" t="s">
        <v>105</v>
      </c>
    </row>
    <row r="3413" spans="1:19">
      <c r="A3413" s="21">
        <v>1</v>
      </c>
      <c r="J3413" s="8" t="s">
        <v>267</v>
      </c>
      <c r="K3413" s="23" t="str">
        <f>TEXT(J3413,"YYYY")</f>
        <v>2019</v>
      </c>
      <c r="L3413" s="23">
        <v>1</v>
      </c>
      <c r="S3413" s="8" t="s">
        <v>114</v>
      </c>
    </row>
    <row r="3414" spans="1:19">
      <c r="A3414" s="21">
        <v>2</v>
      </c>
      <c r="J3414" s="8" t="s">
        <v>72</v>
      </c>
      <c r="K3414" s="23" t="str">
        <f>TEXT(J3414,"YYYY")</f>
        <v>2019</v>
      </c>
      <c r="L3414" s="23">
        <v>1</v>
      </c>
      <c r="S3414" s="8" t="s">
        <v>311</v>
      </c>
    </row>
    <row r="3415" spans="1:19">
      <c r="A3415" s="21">
        <v>1</v>
      </c>
      <c r="J3415" s="8" t="s">
        <v>459</v>
      </c>
      <c r="K3415" s="23" t="str">
        <f>TEXT(J3415,"YYYY")</f>
        <v>2019</v>
      </c>
      <c r="L3415" s="23">
        <v>1</v>
      </c>
      <c r="S3415" s="8" t="s">
        <v>114</v>
      </c>
    </row>
    <row r="3416" spans="1:19">
      <c r="A3416" s="21">
        <v>2</v>
      </c>
      <c r="J3416" s="8" t="s">
        <v>1288</v>
      </c>
      <c r="K3416" s="23" t="str">
        <f>TEXT(J3416,"YYYY")</f>
        <v>2019</v>
      </c>
      <c r="L3416" s="23">
        <v>1</v>
      </c>
      <c r="S3416" s="8" t="s">
        <v>114</v>
      </c>
    </row>
    <row r="3417" spans="1:19">
      <c r="A3417" s="21">
        <v>2</v>
      </c>
      <c r="J3417" s="8" t="s">
        <v>66</v>
      </c>
      <c r="K3417" s="23" t="str">
        <f>TEXT(J3417,"YYYY")</f>
        <v>2019</v>
      </c>
      <c r="L3417" s="23">
        <v>1</v>
      </c>
      <c r="S3417" s="8" t="s">
        <v>105</v>
      </c>
    </row>
    <row r="3418" spans="1:19">
      <c r="A3418" s="21">
        <v>1</v>
      </c>
      <c r="J3418" s="8" t="s">
        <v>72</v>
      </c>
      <c r="K3418" s="23" t="str">
        <f>TEXT(J3418,"YYYY")</f>
        <v>2019</v>
      </c>
      <c r="L3418" s="23">
        <v>1</v>
      </c>
      <c r="S3418" s="8" t="s">
        <v>65</v>
      </c>
    </row>
    <row r="3419" spans="1:19">
      <c r="A3419" s="21">
        <v>1</v>
      </c>
      <c r="J3419" s="8" t="s">
        <v>517</v>
      </c>
      <c r="K3419" s="23" t="str">
        <f>TEXT(J3419,"YYYY")</f>
        <v>2019</v>
      </c>
      <c r="L3419" s="23">
        <v>1</v>
      </c>
      <c r="S3419" s="8" t="s">
        <v>114</v>
      </c>
    </row>
    <row r="3420" spans="1:19">
      <c r="A3420" s="21">
        <v>1</v>
      </c>
      <c r="J3420" s="8" t="s">
        <v>517</v>
      </c>
      <c r="K3420" s="23" t="str">
        <f>TEXT(J3420,"YYYY")</f>
        <v>2019</v>
      </c>
      <c r="L3420" s="23">
        <v>1</v>
      </c>
      <c r="S3420" s="8" t="s">
        <v>114</v>
      </c>
    </row>
    <row r="3421" spans="1:19">
      <c r="A3421" s="21">
        <v>2</v>
      </c>
      <c r="J3421" s="8" t="s">
        <v>5844</v>
      </c>
      <c r="K3421" s="23" t="str">
        <f>TEXT(J3421,"YYYY")</f>
        <v>2019</v>
      </c>
      <c r="L3421" s="23">
        <v>1</v>
      </c>
      <c r="S3421" s="8" t="s">
        <v>65</v>
      </c>
    </row>
    <row r="3422" spans="1:19">
      <c r="A3422" s="21">
        <v>1</v>
      </c>
      <c r="J3422" s="8" t="s">
        <v>517</v>
      </c>
      <c r="K3422" s="23" t="str">
        <f>TEXT(J3422,"YYYY")</f>
        <v>2019</v>
      </c>
      <c r="L3422" s="23">
        <v>1</v>
      </c>
      <c r="S3422" s="8" t="s">
        <v>65</v>
      </c>
    </row>
    <row r="3423" spans="1:19">
      <c r="A3423" s="21">
        <v>1</v>
      </c>
      <c r="J3423" s="8" t="s">
        <v>248</v>
      </c>
      <c r="K3423" s="23" t="str">
        <f>TEXT(J3423,"YYYY")</f>
        <v>2019</v>
      </c>
      <c r="L3423" s="23">
        <v>1</v>
      </c>
      <c r="S3423" s="8" t="s">
        <v>65</v>
      </c>
    </row>
    <row r="3424" spans="1:19">
      <c r="A3424" s="21">
        <v>2</v>
      </c>
      <c r="J3424" s="8" t="s">
        <v>877</v>
      </c>
      <c r="K3424" s="23" t="str">
        <f>TEXT(J3424,"YYYY")</f>
        <v>2019</v>
      </c>
      <c r="L3424" s="23">
        <v>1</v>
      </c>
    </row>
    <row r="3425" spans="1:19">
      <c r="A3425" s="21">
        <v>1</v>
      </c>
      <c r="J3425" s="8" t="s">
        <v>212</v>
      </c>
      <c r="K3425" s="23" t="str">
        <f>TEXT(J3425,"YYYY")</f>
        <v>2019</v>
      </c>
      <c r="L3425" s="23">
        <v>1</v>
      </c>
      <c r="S3425" s="8" t="s">
        <v>114</v>
      </c>
    </row>
    <row r="3426" spans="1:19">
      <c r="A3426" s="21">
        <v>1</v>
      </c>
      <c r="J3426" s="8" t="s">
        <v>459</v>
      </c>
      <c r="K3426" s="23" t="str">
        <f>TEXT(J3426,"YYYY")</f>
        <v>2019</v>
      </c>
      <c r="L3426" s="23">
        <v>1</v>
      </c>
      <c r="S3426" s="8" t="s">
        <v>114</v>
      </c>
    </row>
    <row r="3427" spans="1:19">
      <c r="A3427" s="21">
        <v>1</v>
      </c>
      <c r="J3427" s="8" t="s">
        <v>517</v>
      </c>
      <c r="K3427" s="23" t="str">
        <f>TEXT(J3427,"YYYY")</f>
        <v>2019</v>
      </c>
      <c r="L3427" s="23">
        <v>1</v>
      </c>
      <c r="S3427" s="8" t="s">
        <v>105</v>
      </c>
    </row>
    <row r="3428" spans="1:19">
      <c r="A3428" s="21">
        <v>1</v>
      </c>
      <c r="J3428" s="8" t="s">
        <v>8687</v>
      </c>
      <c r="K3428" s="23" t="str">
        <f>TEXT(J3428,"YYYY")</f>
        <v>2019</v>
      </c>
      <c r="L3428" s="23">
        <v>1</v>
      </c>
      <c r="S3428" s="8" t="s">
        <v>105</v>
      </c>
    </row>
    <row r="3429" spans="1:19">
      <c r="A3429" s="21">
        <v>2</v>
      </c>
      <c r="J3429" s="8" t="s">
        <v>517</v>
      </c>
      <c r="K3429" s="23" t="str">
        <f>TEXT(J3429,"YYYY")</f>
        <v>2019</v>
      </c>
      <c r="L3429" s="23">
        <v>1</v>
      </c>
      <c r="S3429" s="8" t="s">
        <v>65</v>
      </c>
    </row>
    <row r="3430" spans="1:19">
      <c r="A3430" s="21">
        <v>2</v>
      </c>
      <c r="J3430" s="8" t="s">
        <v>1079</v>
      </c>
      <c r="K3430" s="23" t="str">
        <f>TEXT(J3430,"YYYY")</f>
        <v>2019</v>
      </c>
      <c r="L3430" s="23">
        <v>1</v>
      </c>
      <c r="S3430" s="8" t="s">
        <v>105</v>
      </c>
    </row>
    <row r="3431" spans="1:19">
      <c r="A3431" s="21">
        <v>1</v>
      </c>
      <c r="J3431" s="8" t="s">
        <v>604</v>
      </c>
      <c r="K3431" s="23" t="str">
        <f>TEXT(J3431,"YYYY")</f>
        <v>2019</v>
      </c>
      <c r="L3431" s="23">
        <v>1</v>
      </c>
      <c r="S3431" s="8" t="s">
        <v>65</v>
      </c>
    </row>
    <row r="3432" spans="1:19">
      <c r="A3432" s="21">
        <v>1</v>
      </c>
      <c r="J3432" s="8" t="s">
        <v>903</v>
      </c>
      <c r="K3432" s="23" t="str">
        <f>TEXT(J3432,"YYYY")</f>
        <v>2019</v>
      </c>
      <c r="L3432" s="23">
        <v>1</v>
      </c>
      <c r="S3432" s="8" t="s">
        <v>405</v>
      </c>
    </row>
    <row r="3433" spans="1:19">
      <c r="A3433" s="21">
        <v>1</v>
      </c>
      <c r="J3433" s="8" t="s">
        <v>3802</v>
      </c>
      <c r="K3433" s="23" t="str">
        <f>TEXT(J3433,"YYYY")</f>
        <v>2019</v>
      </c>
      <c r="L3433" s="23">
        <v>1</v>
      </c>
    </row>
    <row r="3434" spans="1:19">
      <c r="A3434" s="21">
        <v>1</v>
      </c>
      <c r="J3434" s="8" t="s">
        <v>903</v>
      </c>
      <c r="K3434" s="23" t="str">
        <f>TEXT(J3434,"YYYY")</f>
        <v>2019</v>
      </c>
      <c r="L3434" s="23">
        <v>1</v>
      </c>
      <c r="S3434" s="8" t="s">
        <v>105</v>
      </c>
    </row>
    <row r="3435" spans="1:19">
      <c r="A3435" s="21">
        <v>1</v>
      </c>
      <c r="J3435" s="8" t="s">
        <v>709</v>
      </c>
      <c r="K3435" s="23" t="str">
        <f>TEXT(J3435,"YYYY")</f>
        <v>2019</v>
      </c>
      <c r="L3435" s="23">
        <v>1</v>
      </c>
      <c r="S3435" s="8" t="s">
        <v>114</v>
      </c>
    </row>
    <row r="3436" spans="1:19">
      <c r="A3436" s="21">
        <v>2</v>
      </c>
      <c r="J3436" s="8" t="s">
        <v>10275</v>
      </c>
      <c r="K3436" s="23" t="str">
        <f>TEXT(J3436,"YYYY")</f>
        <v>2019</v>
      </c>
      <c r="L3436" s="23">
        <v>1</v>
      </c>
      <c r="S3436" s="8" t="s">
        <v>114</v>
      </c>
    </row>
    <row r="3437" spans="1:19">
      <c r="A3437" s="21">
        <v>1</v>
      </c>
      <c r="J3437" s="8" t="s">
        <v>877</v>
      </c>
      <c r="K3437" s="23" t="str">
        <f>TEXT(J3437,"YYYY")</f>
        <v>2019</v>
      </c>
      <c r="L3437" s="23">
        <v>1</v>
      </c>
      <c r="S3437" s="8" t="s">
        <v>114</v>
      </c>
    </row>
    <row r="3438" spans="1:19">
      <c r="A3438" s="21">
        <v>2</v>
      </c>
      <c r="J3438" s="8" t="s">
        <v>10551</v>
      </c>
      <c r="K3438" s="23" t="str">
        <f>TEXT(J3438,"YYYY")</f>
        <v>2019</v>
      </c>
      <c r="L3438" s="23">
        <v>1</v>
      </c>
      <c r="S3438" s="8" t="s">
        <v>114</v>
      </c>
    </row>
    <row r="3439" spans="1:19">
      <c r="A3439" s="21">
        <v>1</v>
      </c>
      <c r="J3439" s="8" t="s">
        <v>10585</v>
      </c>
      <c r="K3439" s="23" t="str">
        <f>TEXT(J3439,"YYYY")</f>
        <v>2019</v>
      </c>
      <c r="L3439" s="23">
        <v>1</v>
      </c>
      <c r="S3439" s="8" t="s">
        <v>114</v>
      </c>
    </row>
    <row r="3440" spans="1:19">
      <c r="A3440" s="21">
        <v>2</v>
      </c>
      <c r="J3440" s="8" t="s">
        <v>1288</v>
      </c>
      <c r="K3440" s="23" t="str">
        <f>TEXT(J3440,"YYYY")</f>
        <v>2019</v>
      </c>
      <c r="L3440" s="23">
        <v>1</v>
      </c>
      <c r="S3440" s="8" t="s">
        <v>105</v>
      </c>
    </row>
    <row r="3441" spans="1:19">
      <c r="A3441" s="21">
        <v>1</v>
      </c>
      <c r="J3441" s="8" t="s">
        <v>617</v>
      </c>
      <c r="K3441" s="23" t="str">
        <f>TEXT(J3441,"YYYY")</f>
        <v>2019</v>
      </c>
      <c r="L3441" s="23">
        <v>1</v>
      </c>
      <c r="S3441" s="8" t="s">
        <v>1327</v>
      </c>
    </row>
    <row r="3442" spans="1:19">
      <c r="A3442" s="21">
        <v>1</v>
      </c>
      <c r="J3442" s="8" t="s">
        <v>309</v>
      </c>
      <c r="K3442" s="23" t="str">
        <f>TEXT(J3442,"YYYY")</f>
        <v>2019</v>
      </c>
      <c r="L3442" s="23">
        <v>1</v>
      </c>
      <c r="S3442" s="8" t="s">
        <v>105</v>
      </c>
    </row>
    <row r="3443" spans="1:19">
      <c r="A3443" s="21">
        <v>1</v>
      </c>
      <c r="J3443" s="8" t="s">
        <v>709</v>
      </c>
      <c r="K3443" s="23" t="str">
        <f>TEXT(J3443,"YYYY")</f>
        <v>2019</v>
      </c>
      <c r="L3443" s="23">
        <v>1</v>
      </c>
      <c r="S3443" s="8" t="s">
        <v>311</v>
      </c>
    </row>
    <row r="3444" spans="1:19">
      <c r="A3444" s="21">
        <v>1</v>
      </c>
      <c r="J3444" s="8" t="s">
        <v>10699</v>
      </c>
      <c r="K3444" s="23" t="str">
        <f>TEXT(J3444,"YYYY")</f>
        <v>2019</v>
      </c>
      <c r="L3444" s="23">
        <v>1</v>
      </c>
      <c r="S3444" s="8" t="s">
        <v>105</v>
      </c>
    </row>
    <row r="3445" spans="1:19">
      <c r="A3445" s="21">
        <v>2</v>
      </c>
      <c r="J3445" s="8" t="s">
        <v>1341</v>
      </c>
      <c r="K3445" s="23" t="str">
        <f>TEXT(J3445,"YYYY")</f>
        <v>2019</v>
      </c>
      <c r="L3445" s="23">
        <v>1</v>
      </c>
      <c r="S3445" s="8" t="s">
        <v>114</v>
      </c>
    </row>
    <row r="3446" spans="1:19">
      <c r="A3446" s="21">
        <v>1</v>
      </c>
      <c r="J3446" s="8" t="s">
        <v>1265</v>
      </c>
      <c r="K3446" s="23" t="str">
        <f>TEXT(J3446,"YYYY")</f>
        <v>2019</v>
      </c>
      <c r="L3446" s="23">
        <v>1</v>
      </c>
      <c r="S3446" s="8" t="s">
        <v>417</v>
      </c>
    </row>
    <row r="3447" spans="1:19">
      <c r="A3447" s="21">
        <v>2</v>
      </c>
      <c r="J3447" s="8" t="s">
        <v>1415</v>
      </c>
      <c r="K3447" s="23" t="str">
        <f>TEXT(J3447,"YYYY")</f>
        <v>2019</v>
      </c>
      <c r="L3447" s="23">
        <v>1</v>
      </c>
    </row>
    <row r="3448" spans="1:19">
      <c r="A3448" s="21">
        <v>2</v>
      </c>
      <c r="J3448" s="8" t="s">
        <v>1130</v>
      </c>
      <c r="K3448" s="23" t="str">
        <f>TEXT(J3448,"YYYY")</f>
        <v>2019</v>
      </c>
      <c r="L3448" s="23">
        <v>1</v>
      </c>
      <c r="S3448" s="8" t="s">
        <v>105</v>
      </c>
    </row>
    <row r="3449" spans="1:19">
      <c r="A3449" s="21">
        <v>2</v>
      </c>
      <c r="J3449" s="8" t="s">
        <v>11404</v>
      </c>
      <c r="K3449" s="23" t="str">
        <f>TEXT(J3449,"YYYY")</f>
        <v>2019</v>
      </c>
      <c r="L3449" s="23">
        <v>1</v>
      </c>
      <c r="S3449" s="8" t="s">
        <v>311</v>
      </c>
    </row>
    <row r="3450" spans="1:19">
      <c r="A3450" s="21">
        <v>1</v>
      </c>
      <c r="J3450" s="8" t="s">
        <v>1442</v>
      </c>
      <c r="K3450" s="23" t="str">
        <f>TEXT(J3450,"YYYY")</f>
        <v>2019</v>
      </c>
      <c r="L3450" s="23">
        <v>1</v>
      </c>
      <c r="S3450" s="8" t="s">
        <v>114</v>
      </c>
    </row>
    <row r="3451" spans="1:19">
      <c r="A3451" s="21">
        <v>1</v>
      </c>
      <c r="J3451" s="8" t="s">
        <v>11631</v>
      </c>
      <c r="K3451" s="23" t="str">
        <f>TEXT(J3451,"YYYY")</f>
        <v>2019</v>
      </c>
      <c r="L3451" s="23">
        <v>1</v>
      </c>
      <c r="S3451" s="8" t="s">
        <v>105</v>
      </c>
    </row>
    <row r="3452" spans="1:19">
      <c r="A3452" s="21">
        <v>2</v>
      </c>
      <c r="J3452" s="8" t="s">
        <v>1699</v>
      </c>
      <c r="K3452" s="23" t="str">
        <f>TEXT(J3452,"YYYY")</f>
        <v>2019</v>
      </c>
      <c r="L3452" s="23">
        <v>1</v>
      </c>
      <c r="S3452" s="8" t="s">
        <v>105</v>
      </c>
    </row>
    <row r="3453" spans="1:19">
      <c r="A3453" s="21">
        <v>2</v>
      </c>
      <c r="J3453" s="8" t="s">
        <v>1725</v>
      </c>
      <c r="K3453" s="23" t="str">
        <f>TEXT(J3453,"YYYY")</f>
        <v>2019</v>
      </c>
      <c r="L3453" s="23">
        <v>1</v>
      </c>
      <c r="S3453" s="8" t="s">
        <v>114</v>
      </c>
    </row>
    <row r="3454" spans="1:19">
      <c r="A3454" s="21">
        <v>1</v>
      </c>
      <c r="J3454" s="8" t="s">
        <v>1479</v>
      </c>
      <c r="K3454" s="23" t="str">
        <f>TEXT(J3454,"YYYY")</f>
        <v>2019</v>
      </c>
      <c r="L3454" s="23">
        <v>1</v>
      </c>
      <c r="S3454" s="8" t="s">
        <v>105</v>
      </c>
    </row>
    <row r="3455" spans="1:19">
      <c r="A3455" s="21">
        <v>1</v>
      </c>
      <c r="J3455" s="8" t="s">
        <v>360</v>
      </c>
      <c r="K3455" s="23" t="str">
        <f>TEXT(J3455,"YYYY")</f>
        <v>2019</v>
      </c>
      <c r="L3455" s="23">
        <v>1</v>
      </c>
      <c r="S3455" s="8" t="s">
        <v>114</v>
      </c>
    </row>
    <row r="3456" spans="1:19">
      <c r="A3456" s="21">
        <v>1</v>
      </c>
      <c r="J3456" s="8" t="s">
        <v>12093</v>
      </c>
      <c r="K3456" s="23" t="str">
        <f>TEXT(J3456,"YYYY")</f>
        <v>2019</v>
      </c>
      <c r="L3456" s="23">
        <v>1</v>
      </c>
      <c r="S3456" s="8" t="s">
        <v>114</v>
      </c>
    </row>
    <row r="3457" spans="1:19">
      <c r="A3457" s="21">
        <v>1</v>
      </c>
      <c r="J3457" s="8" t="s">
        <v>1174</v>
      </c>
      <c r="K3457" s="23" t="str">
        <f>TEXT(J3457,"YYYY")</f>
        <v>2019</v>
      </c>
      <c r="L3457" s="23">
        <v>1</v>
      </c>
      <c r="S3457" s="8" t="s">
        <v>65</v>
      </c>
    </row>
    <row r="3458" spans="1:19">
      <c r="A3458" s="21">
        <v>1</v>
      </c>
      <c r="J3458" s="8" t="s">
        <v>1174</v>
      </c>
      <c r="K3458" s="23" t="str">
        <f>TEXT(J3458,"YYYY")</f>
        <v>2019</v>
      </c>
      <c r="L3458" s="23">
        <v>1</v>
      </c>
      <c r="S3458" s="8" t="s">
        <v>1583</v>
      </c>
    </row>
    <row r="3459" spans="1:19">
      <c r="A3459" s="21">
        <v>2</v>
      </c>
      <c r="J3459" s="8" t="s">
        <v>1022</v>
      </c>
      <c r="K3459" s="23" t="str">
        <f>TEXT(J3459,"YYYY")</f>
        <v>2019</v>
      </c>
      <c r="L3459" s="23">
        <v>1</v>
      </c>
      <c r="S3459" s="8" t="s">
        <v>114</v>
      </c>
    </row>
    <row r="3460" spans="1:19">
      <c r="A3460" s="21">
        <v>2</v>
      </c>
      <c r="J3460" s="8" t="s">
        <v>532</v>
      </c>
      <c r="K3460" s="23" t="str">
        <f>TEXT(J3460,"YYYY")</f>
        <v>2019</v>
      </c>
      <c r="L3460" s="23">
        <v>1</v>
      </c>
      <c r="S3460" s="8" t="s">
        <v>114</v>
      </c>
    </row>
    <row r="3461" spans="1:19">
      <c r="A3461" s="21">
        <v>1</v>
      </c>
      <c r="J3461" s="8" t="s">
        <v>1079</v>
      </c>
      <c r="K3461" s="23" t="str">
        <f>TEXT(J3461,"YYYY")</f>
        <v>2019</v>
      </c>
      <c r="L3461" s="23">
        <v>1</v>
      </c>
      <c r="S3461" s="8" t="s">
        <v>65</v>
      </c>
    </row>
    <row r="3462" spans="1:19">
      <c r="A3462" s="21">
        <v>2</v>
      </c>
      <c r="J3462" s="8" t="s">
        <v>877</v>
      </c>
      <c r="K3462" s="23" t="str">
        <f>TEXT(J3462,"YYYY")</f>
        <v>2019</v>
      </c>
      <c r="L3462" s="23">
        <v>1</v>
      </c>
      <c r="S3462" s="8" t="s">
        <v>114</v>
      </c>
    </row>
    <row r="3463" spans="1:19">
      <c r="A3463" s="21">
        <v>1</v>
      </c>
      <c r="J3463" s="8" t="s">
        <v>1445</v>
      </c>
      <c r="K3463" s="23" t="str">
        <f>TEXT(J3463,"YYYY")</f>
        <v>2019</v>
      </c>
      <c r="L3463" s="23">
        <v>1</v>
      </c>
      <c r="S3463" s="8" t="s">
        <v>114</v>
      </c>
    </row>
    <row r="3464" spans="1:19">
      <c r="A3464" s="21">
        <v>2</v>
      </c>
      <c r="J3464" s="8" t="s">
        <v>1457</v>
      </c>
      <c r="K3464" s="23" t="str">
        <f>TEXT(J3464,"YYYY")</f>
        <v>2019</v>
      </c>
      <c r="L3464" s="23">
        <v>1</v>
      </c>
      <c r="S3464" s="8" t="s">
        <v>65</v>
      </c>
    </row>
    <row r="3465" spans="1:19">
      <c r="A3465" s="21">
        <v>2</v>
      </c>
      <c r="J3465" s="8" t="s">
        <v>1524</v>
      </c>
      <c r="K3465" s="23" t="str">
        <f>TEXT(J3465,"YYYY")</f>
        <v>2019</v>
      </c>
      <c r="L3465" s="23">
        <v>1</v>
      </c>
      <c r="S3465" s="8" t="s">
        <v>311</v>
      </c>
    </row>
    <row r="3466" spans="1:19">
      <c r="A3466" s="21">
        <v>1</v>
      </c>
      <c r="J3466" s="8" t="s">
        <v>66</v>
      </c>
      <c r="K3466" s="23" t="str">
        <f>TEXT(J3466,"YYYY")</f>
        <v>2019</v>
      </c>
      <c r="L3466" s="23">
        <v>1</v>
      </c>
      <c r="S3466" s="8" t="s">
        <v>1731</v>
      </c>
    </row>
    <row r="3467" spans="1:19">
      <c r="A3467" s="21">
        <v>1</v>
      </c>
      <c r="J3467" s="8" t="s">
        <v>1328</v>
      </c>
      <c r="K3467" s="23" t="str">
        <f>TEXT(J3467,"YYYY")</f>
        <v>2019</v>
      </c>
      <c r="L3467" s="23">
        <v>1</v>
      </c>
      <c r="S3467" s="8" t="s">
        <v>311</v>
      </c>
    </row>
    <row r="3468" spans="1:19">
      <c r="A3468" s="21">
        <v>2</v>
      </c>
      <c r="J3468" s="8" t="s">
        <v>2204</v>
      </c>
      <c r="K3468" s="23" t="str">
        <f>TEXT(J3468,"YYYY")</f>
        <v>2019</v>
      </c>
      <c r="L3468" s="23">
        <v>1</v>
      </c>
      <c r="S3468" s="8" t="s">
        <v>114</v>
      </c>
    </row>
    <row r="3469" spans="1:19">
      <c r="A3469" s="21">
        <v>2</v>
      </c>
      <c r="J3469" s="8" t="s">
        <v>669</v>
      </c>
      <c r="K3469" s="23" t="str">
        <f>TEXT(J3469,"YYYY")</f>
        <v>2019</v>
      </c>
      <c r="L3469" s="23">
        <v>1</v>
      </c>
      <c r="S3469" s="8" t="s">
        <v>114</v>
      </c>
    </row>
    <row r="3470" spans="1:19">
      <c r="A3470" s="21">
        <v>2</v>
      </c>
      <c r="J3470" s="8" t="s">
        <v>877</v>
      </c>
      <c r="K3470" s="23" t="str">
        <f>TEXT(J3470,"YYYY")</f>
        <v>2019</v>
      </c>
      <c r="L3470" s="23">
        <v>1</v>
      </c>
      <c r="S3470" s="8" t="s">
        <v>105</v>
      </c>
    </row>
    <row r="3471" spans="1:19">
      <c r="A3471" s="21">
        <v>1</v>
      </c>
      <c r="J3471" s="8" t="s">
        <v>532</v>
      </c>
      <c r="K3471" s="23" t="str">
        <f>TEXT(J3471,"YYYY")</f>
        <v>2019</v>
      </c>
      <c r="L3471" s="23">
        <v>1</v>
      </c>
      <c r="S3471" s="8" t="s">
        <v>114</v>
      </c>
    </row>
    <row r="3472" spans="1:19">
      <c r="A3472" s="21">
        <v>1</v>
      </c>
      <c r="J3472" s="8" t="s">
        <v>888</v>
      </c>
      <c r="K3472" s="23" t="str">
        <f>TEXT(J3472,"YYYY")</f>
        <v>2019</v>
      </c>
      <c r="L3472" s="23">
        <v>1</v>
      </c>
      <c r="S3472" s="8" t="s">
        <v>105</v>
      </c>
    </row>
    <row r="3473" spans="1:19">
      <c r="A3473" s="21">
        <v>2</v>
      </c>
      <c r="J3473" s="8" t="s">
        <v>66</v>
      </c>
      <c r="K3473" s="23" t="str">
        <f>TEXT(J3473,"YYYY")</f>
        <v>2019</v>
      </c>
      <c r="L3473" s="23">
        <v>2</v>
      </c>
      <c r="S3473" s="8" t="s">
        <v>114</v>
      </c>
    </row>
    <row r="3474" spans="1:19">
      <c r="A3474" s="21">
        <v>2</v>
      </c>
      <c r="J3474" s="8" t="s">
        <v>810</v>
      </c>
      <c r="K3474" s="23" t="str">
        <f>TEXT(J3474,"YYYY")</f>
        <v>2019</v>
      </c>
      <c r="L3474" s="23">
        <v>2</v>
      </c>
      <c r="S3474" s="8" t="s">
        <v>940</v>
      </c>
    </row>
    <row r="3475" spans="1:19">
      <c r="A3475" s="21">
        <v>2</v>
      </c>
      <c r="J3475" s="8" t="s">
        <v>604</v>
      </c>
      <c r="K3475" s="23" t="str">
        <f>TEXT(J3475,"YYYY")</f>
        <v>2019</v>
      </c>
      <c r="L3475" s="23">
        <v>2</v>
      </c>
      <c r="S3475" s="8" t="s">
        <v>417</v>
      </c>
    </row>
    <row r="3476" spans="1:19">
      <c r="A3476" s="21">
        <v>2</v>
      </c>
      <c r="J3476" s="8" t="s">
        <v>532</v>
      </c>
      <c r="K3476" s="23" t="str">
        <f>TEXT(J3476,"YYYY")</f>
        <v>2019</v>
      </c>
      <c r="L3476" s="23">
        <v>2</v>
      </c>
      <c r="S3476" s="8" t="s">
        <v>311</v>
      </c>
    </row>
    <row r="3477" spans="1:19">
      <c r="A3477" s="21">
        <v>1</v>
      </c>
      <c r="J3477" s="8" t="s">
        <v>877</v>
      </c>
      <c r="K3477" s="23" t="str">
        <f>TEXT(J3477,"YYYY")</f>
        <v>2019</v>
      </c>
      <c r="L3477" s="23">
        <v>2</v>
      </c>
      <c r="S3477" s="8" t="s">
        <v>83</v>
      </c>
    </row>
    <row r="3478" spans="1:19">
      <c r="A3478" s="21">
        <v>1</v>
      </c>
      <c r="J3478" s="8" t="s">
        <v>72</v>
      </c>
      <c r="K3478" s="23" t="str">
        <f>TEXT(J3478,"YYYY")</f>
        <v>2019</v>
      </c>
      <c r="L3478" s="23">
        <v>2</v>
      </c>
      <c r="S3478" s="8" t="s">
        <v>65</v>
      </c>
    </row>
    <row r="3479" spans="1:19">
      <c r="A3479" s="21">
        <v>2</v>
      </c>
      <c r="J3479" s="8" t="s">
        <v>66</v>
      </c>
      <c r="K3479" s="23" t="str">
        <f>TEXT(J3479,"YYYY")</f>
        <v>2019</v>
      </c>
      <c r="L3479" s="23">
        <v>2</v>
      </c>
      <c r="S3479" s="8" t="s">
        <v>2293</v>
      </c>
    </row>
    <row r="3480" spans="1:19">
      <c r="A3480" s="21">
        <v>1</v>
      </c>
      <c r="J3480" s="8" t="s">
        <v>1396</v>
      </c>
      <c r="K3480" s="23" t="str">
        <f>TEXT(J3480,"YYYY")</f>
        <v>2019</v>
      </c>
      <c r="L3480" s="23">
        <v>2</v>
      </c>
      <c r="S3480" s="8" t="s">
        <v>2296</v>
      </c>
    </row>
    <row r="3481" spans="1:19">
      <c r="A3481" s="21">
        <v>2</v>
      </c>
      <c r="J3481" s="8" t="s">
        <v>517</v>
      </c>
      <c r="K3481" s="23" t="str">
        <f>TEXT(J3481,"YYYY")</f>
        <v>2019</v>
      </c>
      <c r="L3481" s="23">
        <v>2</v>
      </c>
      <c r="S3481" s="8" t="s">
        <v>105</v>
      </c>
    </row>
    <row r="3482" spans="1:19">
      <c r="A3482" s="21">
        <v>1</v>
      </c>
      <c r="J3482" s="8" t="s">
        <v>66</v>
      </c>
      <c r="K3482" s="23" t="str">
        <f>TEXT(J3482,"YYYY")</f>
        <v>2019</v>
      </c>
      <c r="L3482" s="23">
        <v>2</v>
      </c>
      <c r="S3482" s="8" t="s">
        <v>226</v>
      </c>
    </row>
    <row r="3483" spans="1:19">
      <c r="A3483" s="21">
        <v>2</v>
      </c>
      <c r="J3483" s="8" t="s">
        <v>66</v>
      </c>
      <c r="K3483" s="23" t="str">
        <f>TEXT(J3483,"YYYY")</f>
        <v>2019</v>
      </c>
      <c r="L3483" s="23">
        <v>2</v>
      </c>
      <c r="S3483" s="8" t="s">
        <v>114</v>
      </c>
    </row>
    <row r="3484" spans="1:19">
      <c r="A3484" s="21">
        <v>2</v>
      </c>
      <c r="J3484" s="8" t="s">
        <v>877</v>
      </c>
      <c r="K3484" s="23" t="str">
        <f>TEXT(J3484,"YYYY")</f>
        <v>2019</v>
      </c>
      <c r="L3484" s="23">
        <v>2</v>
      </c>
      <c r="S3484" s="8" t="s">
        <v>65</v>
      </c>
    </row>
    <row r="3485" spans="1:19">
      <c r="A3485" s="21">
        <v>2</v>
      </c>
      <c r="J3485" s="8" t="s">
        <v>1524</v>
      </c>
      <c r="K3485" s="23" t="str">
        <f>TEXT(J3485,"YYYY")</f>
        <v>2019</v>
      </c>
      <c r="L3485" s="23">
        <v>2</v>
      </c>
    </row>
    <row r="3486" spans="1:19">
      <c r="A3486" s="21">
        <v>1</v>
      </c>
      <c r="J3486" s="8" t="s">
        <v>1174</v>
      </c>
      <c r="K3486" s="23" t="str">
        <f>TEXT(J3486,"YYYY")</f>
        <v>2019</v>
      </c>
      <c r="L3486" s="23">
        <v>2</v>
      </c>
      <c r="S3486" s="8" t="s">
        <v>311</v>
      </c>
    </row>
    <row r="3487" spans="1:19">
      <c r="A3487" s="21">
        <v>2</v>
      </c>
      <c r="J3487" s="8" t="s">
        <v>1179</v>
      </c>
      <c r="K3487" s="23" t="str">
        <f>TEXT(J3487,"YYYY")</f>
        <v>2019</v>
      </c>
      <c r="L3487" s="23">
        <v>2</v>
      </c>
      <c r="S3487" s="8" t="s">
        <v>114</v>
      </c>
    </row>
    <row r="3488" spans="1:19">
      <c r="A3488" s="21">
        <v>1</v>
      </c>
      <c r="J3488" s="8" t="s">
        <v>2277</v>
      </c>
      <c r="K3488" s="23" t="str">
        <f>TEXT(J3488,"YYYY")</f>
        <v>2019</v>
      </c>
      <c r="L3488" s="23">
        <v>2</v>
      </c>
      <c r="S3488" s="8" t="s">
        <v>65</v>
      </c>
    </row>
    <row r="3489" spans="1:19">
      <c r="A3489" s="21">
        <v>2</v>
      </c>
      <c r="J3489" s="8" t="s">
        <v>1732</v>
      </c>
      <c r="K3489" s="23" t="str">
        <f>TEXT(J3489,"YYYY")</f>
        <v>2019</v>
      </c>
      <c r="L3489" s="23">
        <v>2</v>
      </c>
      <c r="S3489" s="8" t="s">
        <v>936</v>
      </c>
    </row>
    <row r="3490" spans="1:19">
      <c r="A3490" s="21">
        <v>2</v>
      </c>
      <c r="J3490" s="8" t="s">
        <v>1732</v>
      </c>
      <c r="K3490" s="23" t="str">
        <f>TEXT(J3490,"YYYY")</f>
        <v>2019</v>
      </c>
      <c r="L3490" s="23">
        <v>2</v>
      </c>
      <c r="S3490" s="8" t="s">
        <v>114</v>
      </c>
    </row>
    <row r="3491" spans="1:19">
      <c r="A3491" s="21">
        <v>2</v>
      </c>
      <c r="J3491" s="8" t="s">
        <v>2302</v>
      </c>
      <c r="K3491" s="23" t="str">
        <f>TEXT(J3491,"YYYY")</f>
        <v>2019</v>
      </c>
      <c r="L3491" s="23">
        <v>2</v>
      </c>
      <c r="S3491" s="8" t="s">
        <v>65</v>
      </c>
    </row>
    <row r="3492" spans="1:19">
      <c r="A3492" s="21">
        <v>1</v>
      </c>
      <c r="J3492" s="8" t="s">
        <v>374</v>
      </c>
      <c r="K3492" s="23" t="str">
        <f>TEXT(J3492,"YYYY")</f>
        <v>2019</v>
      </c>
      <c r="L3492" s="23">
        <v>2</v>
      </c>
      <c r="S3492" s="8" t="s">
        <v>105</v>
      </c>
    </row>
    <row r="3493" spans="1:19">
      <c r="A3493" s="21">
        <v>1</v>
      </c>
      <c r="J3493" s="8" t="s">
        <v>1174</v>
      </c>
      <c r="K3493" s="23" t="str">
        <f>TEXT(J3493,"YYYY")</f>
        <v>2019</v>
      </c>
      <c r="L3493" s="23">
        <v>2</v>
      </c>
      <c r="S3493" s="8" t="s">
        <v>65</v>
      </c>
    </row>
    <row r="3494" spans="1:19">
      <c r="A3494" s="21">
        <v>1</v>
      </c>
      <c r="J3494" s="8" t="s">
        <v>604</v>
      </c>
      <c r="K3494" s="23" t="str">
        <f>TEXT(J3494,"YYYY")</f>
        <v>2019</v>
      </c>
      <c r="L3494" s="23">
        <v>2</v>
      </c>
      <c r="S3494" s="8" t="s">
        <v>114</v>
      </c>
    </row>
    <row r="3495" spans="1:19">
      <c r="A3495" s="21">
        <v>2</v>
      </c>
      <c r="J3495" s="8" t="s">
        <v>3324</v>
      </c>
      <c r="K3495" s="23" t="str">
        <f>TEXT(J3495,"YYYY")</f>
        <v>2019</v>
      </c>
      <c r="L3495" s="23">
        <v>2</v>
      </c>
      <c r="S3495" s="8" t="s">
        <v>105</v>
      </c>
    </row>
    <row r="3496" spans="1:19">
      <c r="A3496" s="21">
        <v>1</v>
      </c>
      <c r="J3496" s="8" t="s">
        <v>709</v>
      </c>
      <c r="K3496" s="23" t="str">
        <f>TEXT(J3496,"YYYY")</f>
        <v>2019</v>
      </c>
      <c r="L3496" s="23">
        <v>2</v>
      </c>
      <c r="S3496" s="8" t="s">
        <v>114</v>
      </c>
    </row>
    <row r="3497" spans="1:19">
      <c r="A3497" s="21">
        <v>1</v>
      </c>
      <c r="J3497" s="8" t="s">
        <v>374</v>
      </c>
      <c r="K3497" s="23" t="str">
        <f>TEXT(J3497,"YYYY")</f>
        <v>2019</v>
      </c>
      <c r="L3497" s="23">
        <v>2</v>
      </c>
      <c r="S3497" s="8" t="s">
        <v>65</v>
      </c>
    </row>
    <row r="3498" spans="1:19">
      <c r="A3498" s="21">
        <v>2</v>
      </c>
      <c r="J3498" s="8" t="s">
        <v>1637</v>
      </c>
      <c r="K3498" s="23" t="str">
        <f>TEXT(J3498,"YYYY")</f>
        <v>2019</v>
      </c>
      <c r="L3498" s="23">
        <v>2</v>
      </c>
      <c r="S3498" s="8" t="s">
        <v>354</v>
      </c>
    </row>
    <row r="3499" spans="1:19">
      <c r="A3499" s="21">
        <v>1</v>
      </c>
      <c r="J3499" s="8" t="s">
        <v>1324</v>
      </c>
      <c r="K3499" s="23" t="str">
        <f>TEXT(J3499,"YYYY")</f>
        <v>2019</v>
      </c>
      <c r="L3499" s="23">
        <v>2</v>
      </c>
      <c r="S3499" s="8" t="s">
        <v>3212</v>
      </c>
    </row>
    <row r="3500" spans="1:19">
      <c r="A3500" s="21">
        <v>1</v>
      </c>
      <c r="J3500" s="8" t="s">
        <v>1445</v>
      </c>
      <c r="K3500" s="23" t="str">
        <f>TEXT(J3500,"YYYY")</f>
        <v>2019</v>
      </c>
      <c r="L3500" s="23">
        <v>2</v>
      </c>
      <c r="S3500" s="8" t="s">
        <v>311</v>
      </c>
    </row>
    <row r="3501" spans="1:19">
      <c r="A3501" s="21">
        <v>2</v>
      </c>
      <c r="J3501" s="8" t="s">
        <v>72</v>
      </c>
      <c r="K3501" s="23" t="str">
        <f>TEXT(J3501,"YYYY")</f>
        <v>2019</v>
      </c>
      <c r="L3501" s="23">
        <v>2</v>
      </c>
      <c r="S3501" s="8" t="s">
        <v>105</v>
      </c>
    </row>
    <row r="3502" spans="1:19">
      <c r="A3502" s="21">
        <v>1</v>
      </c>
      <c r="J3502" s="8" t="s">
        <v>1350</v>
      </c>
      <c r="K3502" s="23" t="str">
        <f>TEXT(J3502,"YYYY")</f>
        <v>2019</v>
      </c>
      <c r="L3502" s="23">
        <v>2</v>
      </c>
      <c r="S3502" s="8" t="s">
        <v>3517</v>
      </c>
    </row>
    <row r="3503" spans="1:19">
      <c r="A3503" s="21">
        <v>1</v>
      </c>
      <c r="J3503" s="8" t="s">
        <v>591</v>
      </c>
      <c r="K3503" s="23" t="str">
        <f>TEXT(J3503,"YYYY")</f>
        <v>2019</v>
      </c>
      <c r="L3503" s="23">
        <v>2</v>
      </c>
      <c r="S3503" s="8" t="s">
        <v>65</v>
      </c>
    </row>
    <row r="3504" spans="1:19">
      <c r="A3504" s="21">
        <v>2</v>
      </c>
      <c r="J3504" s="8" t="s">
        <v>267</v>
      </c>
      <c r="K3504" s="23" t="str">
        <f>TEXT(J3504,"YYYY")</f>
        <v>2019</v>
      </c>
      <c r="L3504" s="23">
        <v>2</v>
      </c>
      <c r="S3504" s="8" t="s">
        <v>105</v>
      </c>
    </row>
    <row r="3505" spans="1:19">
      <c r="A3505" s="21">
        <v>2</v>
      </c>
      <c r="J3505" s="8" t="s">
        <v>522</v>
      </c>
      <c r="K3505" s="23" t="str">
        <f>TEXT(J3505,"YYYY")</f>
        <v>2019</v>
      </c>
      <c r="L3505" s="23">
        <v>2</v>
      </c>
      <c r="S3505" s="8" t="s">
        <v>114</v>
      </c>
    </row>
    <row r="3506" spans="1:19">
      <c r="A3506" s="21">
        <v>2</v>
      </c>
      <c r="J3506" s="8" t="s">
        <v>1427</v>
      </c>
      <c r="K3506" s="23" t="str">
        <f>TEXT(J3506,"YYYY")</f>
        <v>2019</v>
      </c>
      <c r="L3506" s="23">
        <v>2</v>
      </c>
      <c r="S3506" s="8" t="s">
        <v>65</v>
      </c>
    </row>
    <row r="3507" spans="1:19">
      <c r="A3507" s="21">
        <v>1</v>
      </c>
      <c r="J3507" s="8" t="s">
        <v>72</v>
      </c>
      <c r="K3507" s="23" t="str">
        <f>TEXT(J3507,"YYYY")</f>
        <v>2019</v>
      </c>
      <c r="L3507" s="23">
        <v>2</v>
      </c>
      <c r="S3507" s="8" t="s">
        <v>65</v>
      </c>
    </row>
    <row r="3508" spans="1:19">
      <c r="A3508" s="21">
        <v>2</v>
      </c>
      <c r="J3508" s="8" t="s">
        <v>3412</v>
      </c>
      <c r="K3508" s="23" t="str">
        <f>TEXT(J3508,"YYYY")</f>
        <v>2019</v>
      </c>
      <c r="L3508" s="23">
        <v>2</v>
      </c>
      <c r="S3508" s="8" t="s">
        <v>65</v>
      </c>
    </row>
    <row r="3509" spans="1:19">
      <c r="A3509" s="21">
        <v>1</v>
      </c>
      <c r="J3509" s="8" t="s">
        <v>679</v>
      </c>
      <c r="K3509" s="23" t="str">
        <f>TEXT(J3509,"YYYY")</f>
        <v>2019</v>
      </c>
      <c r="L3509" s="23">
        <v>2</v>
      </c>
      <c r="S3509" s="8" t="s">
        <v>65</v>
      </c>
    </row>
    <row r="3510" spans="1:19">
      <c r="A3510" s="21">
        <v>1</v>
      </c>
      <c r="J3510" s="8" t="s">
        <v>877</v>
      </c>
      <c r="K3510" s="23" t="str">
        <f>TEXT(J3510,"YYYY")</f>
        <v>2019</v>
      </c>
      <c r="L3510" s="23">
        <v>2</v>
      </c>
      <c r="S3510" s="8" t="s">
        <v>65</v>
      </c>
    </row>
    <row r="3511" spans="1:19">
      <c r="A3511" s="21">
        <v>2</v>
      </c>
      <c r="J3511" s="8" t="s">
        <v>1370</v>
      </c>
      <c r="K3511" s="23" t="str">
        <f>TEXT(J3511,"YYYY")</f>
        <v>2019</v>
      </c>
      <c r="L3511" s="23">
        <v>2</v>
      </c>
      <c r="S3511" s="8" t="s">
        <v>65</v>
      </c>
    </row>
    <row r="3512" spans="1:19">
      <c r="A3512" s="21">
        <v>1</v>
      </c>
      <c r="J3512" s="8" t="s">
        <v>604</v>
      </c>
      <c r="K3512" s="23" t="str">
        <f>TEXT(J3512,"YYYY")</f>
        <v>2019</v>
      </c>
      <c r="L3512" s="23">
        <v>2</v>
      </c>
      <c r="S3512" s="8" t="s">
        <v>114</v>
      </c>
    </row>
    <row r="3513" spans="1:19">
      <c r="A3513" s="21">
        <v>2</v>
      </c>
      <c r="J3513" s="8" t="s">
        <v>72</v>
      </c>
      <c r="K3513" s="23" t="str">
        <f>TEXT(J3513,"YYYY")</f>
        <v>2019</v>
      </c>
      <c r="L3513" s="23">
        <v>2</v>
      </c>
      <c r="S3513" s="8" t="s">
        <v>65</v>
      </c>
    </row>
    <row r="3514" spans="1:19">
      <c r="A3514" s="21">
        <v>1</v>
      </c>
      <c r="J3514" s="8" t="s">
        <v>1265</v>
      </c>
      <c r="K3514" s="23" t="str">
        <f>TEXT(J3514,"YYYY")</f>
        <v>2019</v>
      </c>
      <c r="L3514" s="23">
        <v>2</v>
      </c>
      <c r="S3514" s="8" t="s">
        <v>114</v>
      </c>
    </row>
    <row r="3515" spans="1:19">
      <c r="A3515" s="21">
        <v>2</v>
      </c>
      <c r="J3515" s="8" t="s">
        <v>617</v>
      </c>
      <c r="K3515" s="23" t="str">
        <f>TEXT(J3515,"YYYY")</f>
        <v>2019</v>
      </c>
      <c r="L3515" s="23">
        <v>2</v>
      </c>
      <c r="S3515" s="8" t="s">
        <v>65</v>
      </c>
    </row>
    <row r="3516" spans="1:19">
      <c r="A3516" s="21">
        <v>2</v>
      </c>
      <c r="J3516" s="8" t="s">
        <v>459</v>
      </c>
      <c r="K3516" s="23" t="str">
        <f>TEXT(J3516,"YYYY")</f>
        <v>2019</v>
      </c>
      <c r="L3516" s="23">
        <v>2</v>
      </c>
      <c r="S3516" s="8" t="s">
        <v>65</v>
      </c>
    </row>
    <row r="3517" spans="1:19">
      <c r="A3517" s="21">
        <v>1</v>
      </c>
      <c r="J3517" s="8" t="s">
        <v>1427</v>
      </c>
      <c r="K3517" s="23" t="str">
        <f>TEXT(J3517,"YYYY")</f>
        <v>2019</v>
      </c>
      <c r="L3517" s="23">
        <v>2</v>
      </c>
      <c r="S3517" s="8" t="s">
        <v>65</v>
      </c>
    </row>
    <row r="3518" spans="1:19">
      <c r="A3518" s="21">
        <v>2</v>
      </c>
      <c r="J3518" s="8" t="s">
        <v>5844</v>
      </c>
      <c r="K3518" s="23" t="str">
        <f>TEXT(J3518,"YYYY")</f>
        <v>2019</v>
      </c>
      <c r="L3518" s="23">
        <v>2</v>
      </c>
      <c r="S3518" s="8" t="s">
        <v>105</v>
      </c>
    </row>
    <row r="3519" spans="1:19">
      <c r="A3519" s="21">
        <v>1</v>
      </c>
      <c r="J3519" s="8" t="s">
        <v>72</v>
      </c>
      <c r="K3519" s="23" t="str">
        <f>TEXT(J3519,"YYYY")</f>
        <v>2019</v>
      </c>
      <c r="L3519" s="23">
        <v>2</v>
      </c>
      <c r="S3519" s="8" t="s">
        <v>114</v>
      </c>
    </row>
    <row r="3520" spans="1:19">
      <c r="A3520" s="21">
        <v>1</v>
      </c>
      <c r="J3520" s="8" t="s">
        <v>12285</v>
      </c>
      <c r="K3520" s="23" t="str">
        <f>TEXT(J3520,"YYYY")</f>
        <v>2019</v>
      </c>
      <c r="L3520" s="23">
        <v>2</v>
      </c>
      <c r="S3520" s="8" t="s">
        <v>65</v>
      </c>
    </row>
    <row r="3521" spans="1:19">
      <c r="A3521" s="21">
        <v>2</v>
      </c>
      <c r="J3521" s="8" t="s">
        <v>1524</v>
      </c>
      <c r="K3521" s="23" t="str">
        <f>TEXT(J3521,"YYYY")</f>
        <v>2019</v>
      </c>
      <c r="L3521" s="23">
        <v>2</v>
      </c>
      <c r="S3521" s="8" t="s">
        <v>65</v>
      </c>
    </row>
    <row r="3522" spans="1:19">
      <c r="A3522" s="21">
        <v>1</v>
      </c>
      <c r="J3522" s="8" t="s">
        <v>1518</v>
      </c>
      <c r="K3522" s="23" t="str">
        <f>TEXT(J3522,"YYYY")</f>
        <v>2019</v>
      </c>
      <c r="L3522" s="23">
        <v>2</v>
      </c>
      <c r="S3522" s="8" t="s">
        <v>65</v>
      </c>
    </row>
    <row r="3523" spans="1:19">
      <c r="A3523" s="21">
        <v>1</v>
      </c>
      <c r="J3523" s="8" t="s">
        <v>934</v>
      </c>
      <c r="K3523" s="23" t="str">
        <f>TEXT(J3523,"YYYY")</f>
        <v>2019</v>
      </c>
      <c r="L3523" s="23">
        <v>2</v>
      </c>
      <c r="S3523" s="8" t="s">
        <v>83</v>
      </c>
    </row>
    <row r="3524" spans="1:19">
      <c r="A3524" s="21">
        <v>2</v>
      </c>
      <c r="J3524" s="8" t="s">
        <v>66</v>
      </c>
      <c r="K3524" s="23" t="str">
        <f>TEXT(J3524,"YYYY")</f>
        <v>2019</v>
      </c>
      <c r="L3524" s="23">
        <v>2</v>
      </c>
      <c r="S3524" s="8" t="s">
        <v>65</v>
      </c>
    </row>
    <row r="3525" spans="1:19">
      <c r="A3525" s="21">
        <v>2</v>
      </c>
      <c r="J3525" s="8" t="s">
        <v>72</v>
      </c>
      <c r="K3525" s="23" t="str">
        <f>TEXT(J3525,"YYYY")</f>
        <v>2019</v>
      </c>
      <c r="L3525" s="23">
        <v>2</v>
      </c>
      <c r="S3525" s="8" t="s">
        <v>2015</v>
      </c>
    </row>
    <row r="3526" spans="1:19">
      <c r="A3526" s="21">
        <v>2</v>
      </c>
      <c r="J3526" s="8" t="s">
        <v>66</v>
      </c>
      <c r="K3526" s="23" t="str">
        <f>TEXT(J3526,"YYYY")</f>
        <v>2019</v>
      </c>
      <c r="L3526" s="23">
        <v>2</v>
      </c>
      <c r="S3526" s="8" t="s">
        <v>114</v>
      </c>
    </row>
    <row r="3527" spans="1:19">
      <c r="A3527" s="21">
        <v>1</v>
      </c>
      <c r="J3527" s="8" t="s">
        <v>284</v>
      </c>
      <c r="K3527" s="23" t="str">
        <f>TEXT(J3527,"YYYY")</f>
        <v>2019</v>
      </c>
      <c r="L3527" s="23">
        <v>2</v>
      </c>
      <c r="S3527" s="8" t="s">
        <v>114</v>
      </c>
    </row>
    <row r="3528" spans="1:19">
      <c r="A3528" s="21">
        <v>1</v>
      </c>
      <c r="J3528" s="8" t="s">
        <v>532</v>
      </c>
      <c r="K3528" s="23" t="str">
        <f>TEXT(J3528,"YYYY")</f>
        <v>2019</v>
      </c>
      <c r="L3528" s="23">
        <v>2</v>
      </c>
      <c r="S3528" s="8" t="s">
        <v>3441</v>
      </c>
    </row>
    <row r="3529" spans="1:19">
      <c r="A3529" s="21">
        <v>2</v>
      </c>
      <c r="J3529" s="8" t="s">
        <v>645</v>
      </c>
      <c r="K3529" s="23" t="str">
        <f>TEXT(J3529,"YYYY")</f>
        <v>2019</v>
      </c>
      <c r="L3529" s="23">
        <v>2</v>
      </c>
      <c r="S3529" s="8" t="s">
        <v>5850</v>
      </c>
    </row>
    <row r="3530" spans="1:19">
      <c r="A3530" s="21">
        <v>2</v>
      </c>
      <c r="J3530" s="8" t="s">
        <v>264</v>
      </c>
      <c r="K3530" s="23" t="str">
        <f>TEXT(J3530,"YYYY")</f>
        <v>2019</v>
      </c>
      <c r="L3530" s="23">
        <v>2</v>
      </c>
      <c r="S3530" s="8" t="s">
        <v>1814</v>
      </c>
    </row>
    <row r="3531" spans="1:19">
      <c r="A3531" s="21">
        <v>2</v>
      </c>
      <c r="J3531" s="8" t="s">
        <v>683</v>
      </c>
      <c r="K3531" s="23" t="str">
        <f>TEXT(J3531,"YYYY")</f>
        <v>2019</v>
      </c>
      <c r="L3531" s="23">
        <v>2</v>
      </c>
      <c r="S3531" s="8" t="s">
        <v>5916</v>
      </c>
    </row>
    <row r="3532" spans="1:19">
      <c r="A3532" s="21">
        <v>2</v>
      </c>
      <c r="J3532" s="8" t="s">
        <v>692</v>
      </c>
      <c r="K3532" s="23" t="str">
        <f>TEXT(J3532,"YYYY")</f>
        <v>2019</v>
      </c>
      <c r="L3532" s="23">
        <v>2</v>
      </c>
      <c r="S3532" s="8" t="s">
        <v>1814</v>
      </c>
    </row>
    <row r="3533" spans="1:19">
      <c r="A3533" s="21">
        <v>1</v>
      </c>
      <c r="J3533" s="8" t="s">
        <v>459</v>
      </c>
      <c r="K3533" s="23" t="str">
        <f>TEXT(J3533,"YYYY")</f>
        <v>2019</v>
      </c>
      <c r="L3533" s="23">
        <v>2</v>
      </c>
      <c r="S3533" s="8" t="s">
        <v>6198</v>
      </c>
    </row>
    <row r="3534" spans="1:19">
      <c r="A3534" s="21">
        <v>2</v>
      </c>
      <c r="J3534" s="8" t="s">
        <v>777</v>
      </c>
      <c r="K3534" s="23" t="str">
        <f>TEXT(J3534,"YYYY")</f>
        <v>2019</v>
      </c>
      <c r="L3534" s="23">
        <v>2</v>
      </c>
      <c r="S3534" s="8" t="s">
        <v>65</v>
      </c>
    </row>
    <row r="3535" spans="1:19">
      <c r="A3535" s="21">
        <v>2</v>
      </c>
      <c r="J3535" s="8" t="s">
        <v>787</v>
      </c>
      <c r="K3535" s="23" t="str">
        <f>TEXT(J3535,"YYYY")</f>
        <v>2019</v>
      </c>
      <c r="L3535" s="23">
        <v>2</v>
      </c>
      <c r="S3535" s="8" t="s">
        <v>105</v>
      </c>
    </row>
    <row r="3536" spans="1:19">
      <c r="A3536" s="21">
        <v>2</v>
      </c>
      <c r="J3536" s="8" t="s">
        <v>517</v>
      </c>
      <c r="K3536" s="23" t="str">
        <f>TEXT(J3536,"YYYY")</f>
        <v>2019</v>
      </c>
      <c r="L3536" s="23">
        <v>2</v>
      </c>
      <c r="S3536" s="8" t="s">
        <v>65</v>
      </c>
    </row>
    <row r="3537" spans="1:19">
      <c r="A3537" s="21">
        <v>2</v>
      </c>
      <c r="J3537" s="8" t="s">
        <v>188</v>
      </c>
      <c r="K3537" s="23" t="str">
        <f>TEXT(J3537,"YYYY")</f>
        <v>2019</v>
      </c>
      <c r="L3537" s="23">
        <v>2</v>
      </c>
      <c r="S3537" s="8" t="s">
        <v>65</v>
      </c>
    </row>
    <row r="3538" spans="1:19">
      <c r="A3538" s="21">
        <v>2</v>
      </c>
      <c r="J3538" s="8" t="s">
        <v>896</v>
      </c>
      <c r="K3538" s="23" t="str">
        <f>TEXT(J3538,"YYYY")</f>
        <v>2019</v>
      </c>
      <c r="L3538" s="23">
        <v>2</v>
      </c>
      <c r="S3538" s="8" t="s">
        <v>6588</v>
      </c>
    </row>
    <row r="3539" spans="1:19">
      <c r="A3539" s="21">
        <v>2</v>
      </c>
      <c r="J3539" s="8" t="s">
        <v>72</v>
      </c>
      <c r="K3539" s="23" t="str">
        <f>TEXT(J3539,"YYYY")</f>
        <v>2019</v>
      </c>
      <c r="L3539" s="23">
        <v>2</v>
      </c>
      <c r="S3539" s="8" t="s">
        <v>105</v>
      </c>
    </row>
    <row r="3540" spans="1:19">
      <c r="A3540" s="21">
        <v>2</v>
      </c>
      <c r="J3540" s="8" t="s">
        <v>66</v>
      </c>
      <c r="K3540" s="23" t="str">
        <f>TEXT(J3540,"YYYY")</f>
        <v>2019</v>
      </c>
      <c r="L3540" s="23">
        <v>2</v>
      </c>
      <c r="S3540" s="8" t="s">
        <v>92</v>
      </c>
    </row>
    <row r="3541" spans="1:19">
      <c r="A3541" s="21">
        <v>2</v>
      </c>
      <c r="J3541" s="8" t="s">
        <v>604</v>
      </c>
      <c r="K3541" s="23" t="str">
        <f>TEXT(J3541,"YYYY")</f>
        <v>2019</v>
      </c>
      <c r="L3541" s="23">
        <v>2</v>
      </c>
      <c r="S3541" s="8" t="s">
        <v>114</v>
      </c>
    </row>
    <row r="3542" spans="1:19">
      <c r="A3542" s="21">
        <v>2</v>
      </c>
      <c r="J3542" s="8" t="s">
        <v>1118</v>
      </c>
      <c r="K3542" s="23" t="str">
        <f>TEXT(J3542,"YYYY")</f>
        <v>2019</v>
      </c>
      <c r="L3542" s="23">
        <v>2</v>
      </c>
      <c r="S3542" s="8" t="s">
        <v>311</v>
      </c>
    </row>
    <row r="3543" spans="1:19">
      <c r="A3543" s="21">
        <v>2</v>
      </c>
      <c r="J3543" s="8" t="s">
        <v>517</v>
      </c>
      <c r="K3543" s="23" t="str">
        <f>TEXT(J3543,"YYYY")</f>
        <v>2019</v>
      </c>
      <c r="L3543" s="23">
        <v>2</v>
      </c>
      <c r="S3543" s="8" t="s">
        <v>114</v>
      </c>
    </row>
    <row r="3544" spans="1:19">
      <c r="A3544" s="21">
        <v>2</v>
      </c>
      <c r="J3544" s="8" t="s">
        <v>1174</v>
      </c>
      <c r="K3544" s="23" t="str">
        <f>TEXT(J3544,"YYYY")</f>
        <v>2019</v>
      </c>
      <c r="L3544" s="23">
        <v>2</v>
      </c>
      <c r="S3544" s="8" t="s">
        <v>311</v>
      </c>
    </row>
    <row r="3545" spans="1:19">
      <c r="A3545" s="21">
        <v>2</v>
      </c>
      <c r="J3545" s="8" t="s">
        <v>604</v>
      </c>
      <c r="K3545" s="23" t="str">
        <f>TEXT(J3545,"YYYY")</f>
        <v>2019</v>
      </c>
      <c r="L3545" s="23">
        <v>2</v>
      </c>
      <c r="S3545" s="8" t="s">
        <v>114</v>
      </c>
    </row>
    <row r="3546" spans="1:19">
      <c r="A3546" s="21">
        <v>2</v>
      </c>
      <c r="J3546" s="8" t="s">
        <v>877</v>
      </c>
      <c r="K3546" s="23" t="str">
        <f>TEXT(J3546,"YYYY")</f>
        <v>2019</v>
      </c>
      <c r="L3546" s="23">
        <v>2</v>
      </c>
      <c r="S3546" s="8" t="s">
        <v>65</v>
      </c>
    </row>
    <row r="3547" spans="1:19">
      <c r="A3547" s="21">
        <v>2</v>
      </c>
      <c r="J3547" s="8" t="s">
        <v>1229</v>
      </c>
      <c r="K3547" s="23" t="str">
        <f>TEXT(J3547,"YYYY")</f>
        <v>2019</v>
      </c>
      <c r="L3547" s="23">
        <v>2</v>
      </c>
      <c r="S3547" s="8" t="s">
        <v>114</v>
      </c>
    </row>
    <row r="3548" spans="1:19">
      <c r="A3548" s="21">
        <v>2</v>
      </c>
      <c r="J3548" s="8" t="s">
        <v>888</v>
      </c>
      <c r="K3548" s="23" t="str">
        <f>TEXT(J3548,"YYYY")</f>
        <v>2019</v>
      </c>
      <c r="L3548" s="23">
        <v>2</v>
      </c>
      <c r="S3548" s="8" t="s">
        <v>65</v>
      </c>
    </row>
    <row r="3549" spans="1:19">
      <c r="A3549" s="21">
        <v>2</v>
      </c>
      <c r="J3549" s="8" t="s">
        <v>896</v>
      </c>
      <c r="K3549" s="23" t="str">
        <f>TEXT(J3549,"YYYY")</f>
        <v>2019</v>
      </c>
      <c r="L3549" s="23">
        <v>2</v>
      </c>
      <c r="S3549" s="8" t="s">
        <v>311</v>
      </c>
    </row>
    <row r="3550" spans="1:19">
      <c r="A3550" s="21">
        <v>2</v>
      </c>
      <c r="J3550" s="8" t="s">
        <v>1328</v>
      </c>
      <c r="K3550" s="23" t="str">
        <f>TEXT(J3550,"YYYY")</f>
        <v>2019</v>
      </c>
      <c r="L3550" s="23">
        <v>2</v>
      </c>
      <c r="S3550" s="8" t="s">
        <v>311</v>
      </c>
    </row>
    <row r="3551" spans="1:19">
      <c r="A3551" s="21">
        <v>2</v>
      </c>
      <c r="J3551" s="8" t="s">
        <v>1328</v>
      </c>
      <c r="K3551" s="23" t="str">
        <f>TEXT(J3551,"YYYY")</f>
        <v>2019</v>
      </c>
      <c r="L3551" s="23">
        <v>2</v>
      </c>
      <c r="S3551" s="8" t="s">
        <v>2440</v>
      </c>
    </row>
    <row r="3552" spans="1:19">
      <c r="A3552" s="21">
        <v>2</v>
      </c>
      <c r="J3552" s="8" t="s">
        <v>66</v>
      </c>
      <c r="K3552" s="23" t="str">
        <f>TEXT(J3552,"YYYY")</f>
        <v>2019</v>
      </c>
      <c r="L3552" s="23">
        <v>2</v>
      </c>
      <c r="S3552" s="8" t="s">
        <v>4893</v>
      </c>
    </row>
    <row r="3553" spans="1:19">
      <c r="A3553" s="21">
        <v>2</v>
      </c>
      <c r="J3553" s="8" t="s">
        <v>604</v>
      </c>
      <c r="K3553" s="23" t="str">
        <f>TEXT(J3553,"YYYY")</f>
        <v>2019</v>
      </c>
      <c r="L3553" s="23">
        <v>2</v>
      </c>
      <c r="S3553" s="8" t="s">
        <v>4155</v>
      </c>
    </row>
    <row r="3554" spans="1:19">
      <c r="A3554" s="21">
        <v>2</v>
      </c>
      <c r="J3554" s="8" t="s">
        <v>877</v>
      </c>
      <c r="K3554" s="23" t="str">
        <f>TEXT(J3554,"YYYY")</f>
        <v>2019</v>
      </c>
      <c r="L3554" s="23">
        <v>2</v>
      </c>
      <c r="S3554" s="8" t="s">
        <v>105</v>
      </c>
    </row>
    <row r="3555" spans="1:19">
      <c r="A3555" s="21">
        <v>2</v>
      </c>
      <c r="J3555" s="8" t="s">
        <v>1543</v>
      </c>
      <c r="K3555" s="23" t="str">
        <f>TEXT(J3555,"YYYY")</f>
        <v>2019</v>
      </c>
      <c r="L3555" s="23">
        <v>2</v>
      </c>
      <c r="S3555" s="8" t="s">
        <v>417</v>
      </c>
    </row>
    <row r="3556" spans="1:19">
      <c r="A3556" s="21">
        <v>2</v>
      </c>
      <c r="J3556" s="8" t="s">
        <v>66</v>
      </c>
      <c r="K3556" s="23" t="str">
        <f>TEXT(J3556,"YYYY")</f>
        <v>2019</v>
      </c>
      <c r="L3556" s="23">
        <v>2</v>
      </c>
      <c r="S3556" s="8" t="s">
        <v>105</v>
      </c>
    </row>
    <row r="3557" spans="1:19">
      <c r="A3557" s="21">
        <v>2</v>
      </c>
      <c r="J3557" s="8" t="s">
        <v>1524</v>
      </c>
      <c r="K3557" s="23" t="str">
        <f>TEXT(J3557,"YYYY")</f>
        <v>2019</v>
      </c>
      <c r="L3557" s="23">
        <v>2</v>
      </c>
      <c r="S3557" s="8" t="s">
        <v>7582</v>
      </c>
    </row>
    <row r="3558" spans="1:19">
      <c r="A3558" s="21">
        <v>2</v>
      </c>
      <c r="J3558" s="8" t="s">
        <v>66</v>
      </c>
      <c r="K3558" s="23" t="str">
        <f>TEXT(J3558,"YYYY")</f>
        <v>2019</v>
      </c>
      <c r="L3558" s="23">
        <v>2</v>
      </c>
      <c r="S3558" s="8" t="s">
        <v>83</v>
      </c>
    </row>
    <row r="3559" spans="1:19">
      <c r="A3559" s="21">
        <v>2</v>
      </c>
      <c r="J3559" s="8" t="s">
        <v>1524</v>
      </c>
      <c r="K3559" s="23" t="str">
        <f>TEXT(J3559,"YYYY")</f>
        <v>2019</v>
      </c>
      <c r="L3559" s="23">
        <v>2</v>
      </c>
      <c r="S3559" s="8" t="s">
        <v>7605</v>
      </c>
    </row>
    <row r="3560" spans="1:19">
      <c r="A3560" s="21">
        <v>1</v>
      </c>
      <c r="J3560" s="8" t="s">
        <v>66</v>
      </c>
      <c r="K3560" s="23" t="str">
        <f>TEXT(J3560,"YYYY")</f>
        <v>2019</v>
      </c>
      <c r="L3560" s="23">
        <v>2</v>
      </c>
      <c r="S3560" s="8" t="s">
        <v>105</v>
      </c>
    </row>
    <row r="3561" spans="1:19">
      <c r="A3561" s="21">
        <v>1</v>
      </c>
      <c r="J3561" s="8" t="s">
        <v>1640</v>
      </c>
      <c r="K3561" s="23" t="str">
        <f>TEXT(J3561,"YYYY")</f>
        <v>2019</v>
      </c>
      <c r="L3561" s="23">
        <v>2</v>
      </c>
      <c r="S3561" s="8" t="s">
        <v>65</v>
      </c>
    </row>
    <row r="3562" spans="1:19">
      <c r="A3562" s="21">
        <v>2</v>
      </c>
      <c r="J3562" s="8" t="s">
        <v>604</v>
      </c>
      <c r="K3562" s="23" t="str">
        <f>TEXT(J3562,"YYYY")</f>
        <v>2019</v>
      </c>
      <c r="L3562" s="23">
        <v>2</v>
      </c>
      <c r="S3562" s="8" t="s">
        <v>114</v>
      </c>
    </row>
    <row r="3563" spans="1:19">
      <c r="A3563" s="21">
        <v>2</v>
      </c>
      <c r="J3563" s="8" t="s">
        <v>1725</v>
      </c>
      <c r="K3563" s="23" t="str">
        <f>TEXT(J3563,"YYYY")</f>
        <v>2019</v>
      </c>
      <c r="L3563" s="23">
        <v>2</v>
      </c>
      <c r="S3563" s="8" t="s">
        <v>65</v>
      </c>
    </row>
    <row r="3564" spans="1:19">
      <c r="A3564" s="21">
        <v>1</v>
      </c>
      <c r="J3564" s="8" t="s">
        <v>1732</v>
      </c>
      <c r="K3564" s="23" t="str">
        <f>TEXT(J3564,"YYYY")</f>
        <v>2019</v>
      </c>
      <c r="L3564" s="23">
        <v>2</v>
      </c>
      <c r="S3564" s="8" t="s">
        <v>65</v>
      </c>
    </row>
    <row r="3565" spans="1:19">
      <c r="A3565" s="21">
        <v>2</v>
      </c>
      <c r="J3565" s="8" t="s">
        <v>877</v>
      </c>
      <c r="K3565" s="23" t="str">
        <f>TEXT(J3565,"YYYY")</f>
        <v>2019</v>
      </c>
      <c r="L3565" s="23">
        <v>2</v>
      </c>
      <c r="S3565" s="8" t="s">
        <v>7859</v>
      </c>
    </row>
    <row r="3566" spans="1:19">
      <c r="A3566" s="21">
        <v>2</v>
      </c>
      <c r="J3566" s="8" t="s">
        <v>877</v>
      </c>
      <c r="K3566" s="23" t="str">
        <f>TEXT(J3566,"YYYY")</f>
        <v>2019</v>
      </c>
      <c r="L3566" s="23">
        <v>2</v>
      </c>
      <c r="S3566" s="8" t="s">
        <v>65</v>
      </c>
    </row>
    <row r="3567" spans="1:19">
      <c r="A3567" s="21">
        <v>1</v>
      </c>
      <c r="J3567" s="8" t="s">
        <v>1848</v>
      </c>
      <c r="K3567" s="23" t="str">
        <f>TEXT(J3567,"YYYY")</f>
        <v>2019</v>
      </c>
      <c r="L3567" s="23">
        <v>2</v>
      </c>
      <c r="S3567" s="8" t="s">
        <v>65</v>
      </c>
    </row>
    <row r="3568" spans="1:19">
      <c r="A3568" s="21">
        <v>2</v>
      </c>
      <c r="J3568" s="8" t="s">
        <v>459</v>
      </c>
      <c r="K3568" s="23" t="str">
        <f>TEXT(J3568,"YYYY")</f>
        <v>2019</v>
      </c>
      <c r="L3568" s="23">
        <v>2</v>
      </c>
      <c r="S3568" s="8" t="s">
        <v>114</v>
      </c>
    </row>
    <row r="3569" spans="1:19">
      <c r="A3569" s="21">
        <v>2</v>
      </c>
      <c r="J3569" s="8" t="s">
        <v>2145</v>
      </c>
      <c r="K3569" s="23" t="str">
        <f>TEXT(J3569,"YYYY")</f>
        <v>2019</v>
      </c>
      <c r="L3569" s="23">
        <v>2</v>
      </c>
      <c r="S3569" s="8" t="s">
        <v>65</v>
      </c>
    </row>
    <row r="3570" spans="1:19">
      <c r="A3570" s="21">
        <v>1</v>
      </c>
      <c r="J3570" s="8" t="s">
        <v>777</v>
      </c>
      <c r="K3570" s="23" t="str">
        <f>TEXT(J3570,"YYYY")</f>
        <v>2019</v>
      </c>
      <c r="L3570" s="23">
        <v>2</v>
      </c>
      <c r="S3570" s="8" t="s">
        <v>114</v>
      </c>
    </row>
    <row r="3571" spans="1:19">
      <c r="A3571" s="21">
        <v>1</v>
      </c>
      <c r="J3571" s="8" t="s">
        <v>532</v>
      </c>
      <c r="K3571" s="23" t="str">
        <f>TEXT(J3571,"YYYY")</f>
        <v>2019</v>
      </c>
      <c r="L3571" s="23">
        <v>2</v>
      </c>
      <c r="S3571" s="8" t="s">
        <v>417</v>
      </c>
    </row>
    <row r="3572" spans="1:19">
      <c r="A3572" s="21">
        <v>1</v>
      </c>
      <c r="J3572" s="8" t="s">
        <v>2451</v>
      </c>
      <c r="K3572" s="23" t="str">
        <f>TEXT(J3572,"YYYY")</f>
        <v>2019</v>
      </c>
      <c r="L3572" s="23">
        <v>2</v>
      </c>
      <c r="S3572" s="8" t="s">
        <v>105</v>
      </c>
    </row>
    <row r="3573" spans="1:19">
      <c r="A3573" s="21">
        <v>2</v>
      </c>
      <c r="J3573" s="8" t="s">
        <v>532</v>
      </c>
      <c r="K3573" s="23" t="str">
        <f>TEXT(J3573,"YYYY")</f>
        <v>2019</v>
      </c>
      <c r="L3573" s="23">
        <v>2</v>
      </c>
      <c r="S3573" s="8" t="s">
        <v>114</v>
      </c>
    </row>
    <row r="3574" spans="1:19">
      <c r="A3574" s="21">
        <v>2</v>
      </c>
      <c r="J3574" s="8" t="s">
        <v>459</v>
      </c>
      <c r="K3574" s="23" t="str">
        <f>TEXT(J3574,"YYYY")</f>
        <v>2019</v>
      </c>
      <c r="L3574" s="23">
        <v>2</v>
      </c>
      <c r="S3574" s="8" t="s">
        <v>65</v>
      </c>
    </row>
    <row r="3575" spans="1:19">
      <c r="A3575" s="21">
        <v>1</v>
      </c>
      <c r="J3575" s="8" t="s">
        <v>810</v>
      </c>
      <c r="K3575" s="23" t="str">
        <f>TEXT(J3575,"YYYY")</f>
        <v>2019</v>
      </c>
      <c r="L3575" s="23">
        <v>2</v>
      </c>
      <c r="S3575" s="8" t="s">
        <v>114</v>
      </c>
    </row>
    <row r="3576" spans="1:19">
      <c r="A3576" s="21">
        <v>2</v>
      </c>
      <c r="J3576" s="8" t="s">
        <v>532</v>
      </c>
      <c r="K3576" s="23" t="str">
        <f>TEXT(J3576,"YYYY")</f>
        <v>2019</v>
      </c>
      <c r="L3576" s="23">
        <v>2</v>
      </c>
      <c r="S3576" s="8" t="s">
        <v>114</v>
      </c>
    </row>
    <row r="3577" spans="1:19">
      <c r="A3577" s="21">
        <v>2</v>
      </c>
      <c r="J3577" s="8" t="s">
        <v>66</v>
      </c>
      <c r="K3577" s="23" t="str">
        <f>TEXT(J3577,"YYYY")</f>
        <v>2019</v>
      </c>
      <c r="L3577" s="23">
        <v>2</v>
      </c>
      <c r="S3577" s="8" t="s">
        <v>105</v>
      </c>
    </row>
    <row r="3578" spans="1:19">
      <c r="A3578" s="21">
        <v>1</v>
      </c>
      <c r="J3578" s="8" t="s">
        <v>669</v>
      </c>
      <c r="K3578" s="23" t="str">
        <f>TEXT(J3578,"YYYY")</f>
        <v>2019</v>
      </c>
      <c r="L3578" s="23">
        <v>2</v>
      </c>
      <c r="S3578" s="8" t="s">
        <v>114</v>
      </c>
    </row>
    <row r="3579" spans="1:19">
      <c r="A3579" s="21">
        <v>2</v>
      </c>
      <c r="J3579" s="8" t="s">
        <v>459</v>
      </c>
      <c r="K3579" s="23" t="str">
        <f>TEXT(J3579,"YYYY")</f>
        <v>2019</v>
      </c>
      <c r="L3579" s="23">
        <v>2</v>
      </c>
      <c r="S3579" s="8" t="s">
        <v>65</v>
      </c>
    </row>
    <row r="3580" spans="1:19">
      <c r="A3580" s="21">
        <v>2</v>
      </c>
      <c r="J3580" s="8" t="s">
        <v>66</v>
      </c>
      <c r="K3580" s="23" t="str">
        <f>TEXT(J3580,"YYYY")</f>
        <v>2019</v>
      </c>
      <c r="L3580" s="23">
        <v>2</v>
      </c>
      <c r="S3580" s="8" t="s">
        <v>105</v>
      </c>
    </row>
    <row r="3581" spans="1:19">
      <c r="A3581" s="21">
        <v>1</v>
      </c>
      <c r="J3581" s="8" t="s">
        <v>726</v>
      </c>
      <c r="K3581" s="23" t="str">
        <f>TEXT(J3581,"YYYY")</f>
        <v>2019</v>
      </c>
      <c r="L3581" s="23">
        <v>2</v>
      </c>
      <c r="S3581" s="8" t="s">
        <v>65</v>
      </c>
    </row>
    <row r="3582" spans="1:19">
      <c r="A3582" s="21">
        <v>2</v>
      </c>
      <c r="J3582" s="8" t="s">
        <v>72</v>
      </c>
      <c r="K3582" s="23" t="str">
        <f>TEXT(J3582,"YYYY")</f>
        <v>2019</v>
      </c>
      <c r="L3582" s="23">
        <v>2</v>
      </c>
      <c r="S3582" s="8" t="s">
        <v>65</v>
      </c>
    </row>
    <row r="3583" spans="1:19">
      <c r="A3583" s="21">
        <v>2</v>
      </c>
      <c r="J3583" s="8" t="s">
        <v>72</v>
      </c>
      <c r="K3583" s="23" t="str">
        <f>TEXT(J3583,"YYYY")</f>
        <v>2019</v>
      </c>
      <c r="L3583" s="23">
        <v>2</v>
      </c>
      <c r="S3583" s="8" t="s">
        <v>65</v>
      </c>
    </row>
    <row r="3584" spans="1:19">
      <c r="A3584" s="21">
        <v>1</v>
      </c>
      <c r="J3584" s="8" t="s">
        <v>1328</v>
      </c>
      <c r="K3584" s="23" t="str">
        <f>TEXT(J3584,"YYYY")</f>
        <v>2019</v>
      </c>
      <c r="L3584" s="23">
        <v>2</v>
      </c>
      <c r="S3584" s="8" t="s">
        <v>65</v>
      </c>
    </row>
    <row r="3585" spans="1:19">
      <c r="A3585" s="21">
        <v>1</v>
      </c>
      <c r="J3585" s="8" t="s">
        <v>532</v>
      </c>
      <c r="K3585" s="23" t="str">
        <f>TEXT(J3585,"YYYY")</f>
        <v>2019</v>
      </c>
      <c r="L3585" s="23">
        <v>2</v>
      </c>
      <c r="S3585" s="8" t="s">
        <v>311</v>
      </c>
    </row>
    <row r="3586" spans="1:19">
      <c r="A3586" s="21">
        <v>1</v>
      </c>
      <c r="J3586" s="8" t="s">
        <v>1524</v>
      </c>
      <c r="K3586" s="23" t="str">
        <f>TEXT(J3586,"YYYY")</f>
        <v>2019</v>
      </c>
      <c r="L3586" s="23">
        <v>2</v>
      </c>
      <c r="S3586" s="8" t="s">
        <v>377</v>
      </c>
    </row>
    <row r="3587" spans="1:19">
      <c r="A3587" s="21">
        <v>1</v>
      </c>
      <c r="J3587" s="8" t="s">
        <v>532</v>
      </c>
      <c r="K3587" s="23" t="str">
        <f>TEXT(J3587,"YYYY")</f>
        <v>2019</v>
      </c>
      <c r="L3587" s="23">
        <v>2</v>
      </c>
      <c r="S3587" s="8" t="s">
        <v>65</v>
      </c>
    </row>
    <row r="3588" spans="1:19">
      <c r="A3588" s="21">
        <v>2</v>
      </c>
      <c r="J3588" s="8" t="s">
        <v>3326</v>
      </c>
      <c r="K3588" s="23" t="str">
        <f>TEXT(J3588,"YYYY")</f>
        <v>2019</v>
      </c>
      <c r="L3588" s="23">
        <v>2</v>
      </c>
      <c r="S3588" s="8" t="s">
        <v>377</v>
      </c>
    </row>
    <row r="3589" spans="1:19">
      <c r="A3589" s="21">
        <v>1</v>
      </c>
      <c r="J3589" s="8" t="s">
        <v>3802</v>
      </c>
      <c r="K3589" s="23" t="str">
        <f>TEXT(J3589,"YYYY")</f>
        <v>2019</v>
      </c>
      <c r="L3589" s="23">
        <v>2</v>
      </c>
      <c r="S3589" s="8" t="s">
        <v>405</v>
      </c>
    </row>
    <row r="3590" spans="1:19">
      <c r="A3590" s="21">
        <v>1</v>
      </c>
      <c r="J3590" s="8" t="s">
        <v>3856</v>
      </c>
      <c r="K3590" s="23" t="str">
        <f>TEXT(J3590,"YYYY")</f>
        <v>2019</v>
      </c>
      <c r="L3590" s="23">
        <v>2</v>
      </c>
      <c r="S3590" s="8" t="s">
        <v>311</v>
      </c>
    </row>
    <row r="3591" spans="1:19">
      <c r="A3591" s="21">
        <v>2</v>
      </c>
      <c r="J3591" s="8" t="s">
        <v>604</v>
      </c>
      <c r="K3591" s="23" t="str">
        <f>TEXT(J3591,"YYYY")</f>
        <v>2019</v>
      </c>
      <c r="L3591" s="23">
        <v>2</v>
      </c>
      <c r="S3591" s="8" t="s">
        <v>65</v>
      </c>
    </row>
    <row r="3592" spans="1:19">
      <c r="A3592" s="21">
        <v>2</v>
      </c>
      <c r="J3592" s="8" t="s">
        <v>1524</v>
      </c>
      <c r="K3592" s="23" t="str">
        <f>TEXT(J3592,"YYYY")</f>
        <v>2019</v>
      </c>
      <c r="L3592" s="23">
        <v>2</v>
      </c>
      <c r="S3592" s="8" t="s">
        <v>940</v>
      </c>
    </row>
    <row r="3593" spans="1:19">
      <c r="A3593" s="21">
        <v>2</v>
      </c>
      <c r="J3593" s="8" t="s">
        <v>72</v>
      </c>
      <c r="K3593" s="23" t="str">
        <f>TEXT(J3593,"YYYY")</f>
        <v>2019</v>
      </c>
      <c r="L3593" s="23">
        <v>2</v>
      </c>
      <c r="S3593" s="8" t="s">
        <v>114</v>
      </c>
    </row>
    <row r="3594" spans="1:19">
      <c r="A3594" s="21">
        <v>2</v>
      </c>
      <c r="J3594" s="8" t="s">
        <v>459</v>
      </c>
      <c r="K3594" s="23" t="str">
        <f>TEXT(J3594,"YYYY")</f>
        <v>2019</v>
      </c>
      <c r="L3594" s="23">
        <v>2</v>
      </c>
      <c r="S3594" s="8" t="s">
        <v>65</v>
      </c>
    </row>
    <row r="3595" spans="1:19">
      <c r="A3595" s="21">
        <v>1</v>
      </c>
      <c r="J3595" s="8" t="s">
        <v>3781</v>
      </c>
      <c r="K3595" s="23" t="str">
        <f>TEXT(J3595,"YYYY")</f>
        <v>2019</v>
      </c>
      <c r="L3595" s="23">
        <v>2</v>
      </c>
      <c r="S3595" s="8" t="s">
        <v>105</v>
      </c>
    </row>
    <row r="3596" spans="1:19">
      <c r="A3596" s="21">
        <v>2</v>
      </c>
      <c r="J3596" s="8" t="s">
        <v>459</v>
      </c>
      <c r="K3596" s="23" t="str">
        <f>TEXT(J3596,"YYYY")</f>
        <v>2019</v>
      </c>
      <c r="L3596" s="23">
        <v>2</v>
      </c>
      <c r="S3596" s="8" t="s">
        <v>105</v>
      </c>
    </row>
    <row r="3597" spans="1:19">
      <c r="A3597" s="21">
        <v>2</v>
      </c>
      <c r="J3597" s="8" t="s">
        <v>3957</v>
      </c>
      <c r="K3597" s="23" t="str">
        <f>TEXT(J3597,"YYYY")</f>
        <v>2019</v>
      </c>
      <c r="L3597" s="23">
        <v>2</v>
      </c>
      <c r="S3597" s="8" t="s">
        <v>311</v>
      </c>
    </row>
    <row r="3598" spans="1:19">
      <c r="A3598" s="21">
        <v>1</v>
      </c>
      <c r="J3598" s="8" t="s">
        <v>3802</v>
      </c>
      <c r="K3598" s="23" t="str">
        <f>TEXT(J3598,"YYYY")</f>
        <v>2019</v>
      </c>
      <c r="L3598" s="23">
        <v>2</v>
      </c>
      <c r="S3598" s="8" t="s">
        <v>92</v>
      </c>
    </row>
    <row r="3599" spans="1:19">
      <c r="A3599" s="21">
        <v>1</v>
      </c>
      <c r="J3599" s="8" t="s">
        <v>3199</v>
      </c>
      <c r="K3599" s="23" t="str">
        <f>TEXT(J3599,"YYYY")</f>
        <v>2019</v>
      </c>
      <c r="L3599" s="23">
        <v>2</v>
      </c>
      <c r="S3599" s="8" t="s">
        <v>65</v>
      </c>
    </row>
    <row r="3600" spans="1:19">
      <c r="A3600" s="21">
        <v>2</v>
      </c>
      <c r="J3600" s="8" t="s">
        <v>72</v>
      </c>
      <c r="K3600" s="23" t="str">
        <f>TEXT(J3600,"YYYY")</f>
        <v>2019</v>
      </c>
      <c r="L3600" s="23">
        <v>2</v>
      </c>
      <c r="S3600" s="8" t="s">
        <v>235</v>
      </c>
    </row>
    <row r="3601" spans="1:19">
      <c r="A3601" s="21">
        <v>2</v>
      </c>
      <c r="J3601" s="8" t="s">
        <v>1643</v>
      </c>
      <c r="K3601" s="23" t="str">
        <f>TEXT(J3601,"YYYY")</f>
        <v>2019</v>
      </c>
      <c r="L3601" s="23">
        <v>2</v>
      </c>
      <c r="S3601" s="8" t="s">
        <v>311</v>
      </c>
    </row>
    <row r="3602" spans="1:19">
      <c r="A3602" s="21">
        <v>1</v>
      </c>
      <c r="J3602" s="8" t="s">
        <v>72</v>
      </c>
      <c r="K3602" s="23" t="str">
        <f>TEXT(J3602,"YYYY")</f>
        <v>2019</v>
      </c>
      <c r="L3602" s="23">
        <v>2</v>
      </c>
      <c r="S3602" s="8" t="s">
        <v>105</v>
      </c>
    </row>
    <row r="3603" spans="1:19">
      <c r="A3603" s="21">
        <v>2</v>
      </c>
      <c r="J3603" s="8" t="s">
        <v>1110</v>
      </c>
      <c r="K3603" s="23" t="str">
        <f>TEXT(J3603,"YYYY")</f>
        <v>2019</v>
      </c>
      <c r="L3603" s="23">
        <v>2</v>
      </c>
      <c r="S3603" s="8" t="s">
        <v>65</v>
      </c>
    </row>
    <row r="3604" spans="1:19">
      <c r="A3604" s="21">
        <v>1</v>
      </c>
      <c r="J3604" s="8" t="s">
        <v>3199</v>
      </c>
      <c r="K3604" s="23" t="str">
        <f>TEXT(J3604,"YYYY")</f>
        <v>2019</v>
      </c>
      <c r="L3604" s="23">
        <v>2</v>
      </c>
      <c r="S3604" s="8" t="s">
        <v>65</v>
      </c>
    </row>
    <row r="3605" spans="1:19">
      <c r="A3605" s="21">
        <v>2</v>
      </c>
      <c r="J3605" s="8" t="s">
        <v>1265</v>
      </c>
      <c r="K3605" s="23" t="str">
        <f>TEXT(J3605,"YYYY")</f>
        <v>2019</v>
      </c>
      <c r="L3605" s="23">
        <v>2</v>
      </c>
      <c r="S3605" s="8" t="s">
        <v>65</v>
      </c>
    </row>
    <row r="3606" spans="1:19">
      <c r="A3606" s="21">
        <v>1</v>
      </c>
      <c r="J3606" s="8" t="s">
        <v>3018</v>
      </c>
      <c r="K3606" s="23" t="str">
        <f>TEXT(J3606,"YYYY")</f>
        <v>2019</v>
      </c>
      <c r="L3606" s="23">
        <v>2</v>
      </c>
      <c r="S3606" s="8" t="s">
        <v>105</v>
      </c>
    </row>
    <row r="3607" spans="1:19">
      <c r="A3607" s="21">
        <v>1</v>
      </c>
      <c r="J3607" s="8" t="s">
        <v>292</v>
      </c>
      <c r="K3607" s="23" t="str">
        <f>TEXT(J3607,"YYYY")</f>
        <v>2019</v>
      </c>
      <c r="L3607" s="23">
        <v>2</v>
      </c>
      <c r="S3607" s="8" t="s">
        <v>65</v>
      </c>
    </row>
    <row r="3608" spans="1:19">
      <c r="A3608" s="21">
        <v>2</v>
      </c>
      <c r="J3608" s="8" t="s">
        <v>1110</v>
      </c>
      <c r="K3608" s="23" t="str">
        <f>TEXT(J3608,"YYYY")</f>
        <v>2019</v>
      </c>
      <c r="L3608" s="23">
        <v>2</v>
      </c>
      <c r="S3608" s="8" t="s">
        <v>65</v>
      </c>
    </row>
    <row r="3609" spans="1:19">
      <c r="A3609" s="21">
        <v>2</v>
      </c>
      <c r="J3609" s="8" t="s">
        <v>6589</v>
      </c>
      <c r="K3609" s="23" t="str">
        <f>TEXT(J3609,"YYYY")</f>
        <v>2019</v>
      </c>
      <c r="L3609" s="23">
        <v>2</v>
      </c>
      <c r="S3609" s="8" t="s">
        <v>940</v>
      </c>
    </row>
    <row r="3610" spans="1:19">
      <c r="A3610" s="21">
        <v>1</v>
      </c>
      <c r="J3610" s="8" t="s">
        <v>3781</v>
      </c>
      <c r="K3610" s="23" t="str">
        <f>TEXT(J3610,"YYYY")</f>
        <v>2019</v>
      </c>
      <c r="L3610" s="23">
        <v>2</v>
      </c>
      <c r="S3610" s="8" t="s">
        <v>65</v>
      </c>
    </row>
    <row r="3611" spans="1:19">
      <c r="A3611" s="21">
        <v>2</v>
      </c>
      <c r="J3611" s="8" t="s">
        <v>372</v>
      </c>
      <c r="K3611" s="23" t="str">
        <f>TEXT(J3611,"YYYY")</f>
        <v>2019</v>
      </c>
      <c r="L3611" s="23">
        <v>2</v>
      </c>
      <c r="S3611" s="8" t="s">
        <v>65</v>
      </c>
    </row>
    <row r="3612" spans="1:19">
      <c r="A3612" s="21">
        <v>1</v>
      </c>
      <c r="J3612" s="8" t="s">
        <v>1190</v>
      </c>
      <c r="K3612" s="23" t="str">
        <f>TEXT(J3612,"YYYY")</f>
        <v>2019</v>
      </c>
      <c r="L3612" s="23">
        <v>2</v>
      </c>
      <c r="S3612" s="8" t="s">
        <v>105</v>
      </c>
    </row>
    <row r="3613" spans="1:19">
      <c r="A3613" s="21">
        <v>1</v>
      </c>
      <c r="J3613" s="8" t="s">
        <v>7396</v>
      </c>
      <c r="K3613" s="23" t="str">
        <f>TEXT(J3613,"YYYY")</f>
        <v>2019</v>
      </c>
      <c r="L3613" s="23">
        <v>2</v>
      </c>
      <c r="S3613" s="8" t="s">
        <v>105</v>
      </c>
    </row>
    <row r="3614" spans="1:19">
      <c r="A3614" s="21">
        <v>2</v>
      </c>
      <c r="J3614" s="8" t="s">
        <v>1190</v>
      </c>
      <c r="K3614" s="23" t="str">
        <f>TEXT(J3614,"YYYY")</f>
        <v>2019</v>
      </c>
      <c r="L3614" s="23">
        <v>2</v>
      </c>
      <c r="S3614" s="8" t="s">
        <v>226</v>
      </c>
    </row>
    <row r="3615" spans="1:19">
      <c r="A3615" s="21">
        <v>2</v>
      </c>
      <c r="J3615" s="8" t="s">
        <v>1524</v>
      </c>
      <c r="K3615" s="23" t="str">
        <f>TEXT(J3615,"YYYY")</f>
        <v>2019</v>
      </c>
      <c r="L3615" s="23">
        <v>2</v>
      </c>
      <c r="S3615" s="8" t="s">
        <v>105</v>
      </c>
    </row>
    <row r="3616" spans="1:19">
      <c r="A3616" s="21">
        <v>2</v>
      </c>
      <c r="J3616" s="8" t="s">
        <v>212</v>
      </c>
      <c r="K3616" s="23" t="str">
        <f>TEXT(J3616,"YYYY")</f>
        <v>2019</v>
      </c>
      <c r="L3616" s="23">
        <v>2</v>
      </c>
      <c r="S3616" s="8" t="s">
        <v>526</v>
      </c>
    </row>
    <row r="3617" spans="1:19">
      <c r="A3617" s="21">
        <v>2</v>
      </c>
      <c r="J3617" s="8" t="s">
        <v>709</v>
      </c>
      <c r="K3617" s="23" t="str">
        <f>TEXT(J3617,"YYYY")</f>
        <v>2019</v>
      </c>
      <c r="L3617" s="23">
        <v>2</v>
      </c>
      <c r="S3617" s="8" t="s">
        <v>405</v>
      </c>
    </row>
    <row r="3618" spans="1:19">
      <c r="A3618" s="21">
        <v>1</v>
      </c>
      <c r="J3618" s="8" t="s">
        <v>66</v>
      </c>
      <c r="K3618" s="23" t="str">
        <f>TEXT(J3618,"YYYY")</f>
        <v>2019</v>
      </c>
      <c r="L3618" s="23">
        <v>2</v>
      </c>
      <c r="S3618" s="8" t="s">
        <v>1559</v>
      </c>
    </row>
    <row r="3619" spans="1:19">
      <c r="A3619" s="21">
        <v>1</v>
      </c>
      <c r="J3619" s="8" t="s">
        <v>3802</v>
      </c>
      <c r="K3619" s="23" t="str">
        <f>TEXT(J3619,"YYYY")</f>
        <v>2019</v>
      </c>
      <c r="L3619" s="23">
        <v>2</v>
      </c>
      <c r="S3619" s="8" t="s">
        <v>114</v>
      </c>
    </row>
    <row r="3620" spans="1:19">
      <c r="A3620" s="21">
        <v>2</v>
      </c>
      <c r="J3620" s="8" t="s">
        <v>3802</v>
      </c>
      <c r="K3620" s="23" t="str">
        <f>TEXT(J3620,"YYYY")</f>
        <v>2019</v>
      </c>
      <c r="L3620" s="23">
        <v>2</v>
      </c>
      <c r="S3620" s="8" t="s">
        <v>65</v>
      </c>
    </row>
    <row r="3621" spans="1:19">
      <c r="A3621" s="21">
        <v>2</v>
      </c>
      <c r="J3621" s="8" t="s">
        <v>517</v>
      </c>
      <c r="K3621" s="23" t="str">
        <f>TEXT(J3621,"YYYY")</f>
        <v>2019</v>
      </c>
      <c r="L3621" s="23">
        <v>2</v>
      </c>
      <c r="S3621" s="8" t="s">
        <v>65</v>
      </c>
    </row>
    <row r="3622" spans="1:19">
      <c r="A3622" s="21">
        <v>1</v>
      </c>
      <c r="J3622" s="8" t="s">
        <v>1030</v>
      </c>
      <c r="K3622" s="23" t="str">
        <f>TEXT(J3622,"YYYY")</f>
        <v>2019</v>
      </c>
      <c r="L3622" s="23">
        <v>2</v>
      </c>
      <c r="S3622" s="8" t="s">
        <v>235</v>
      </c>
    </row>
    <row r="3623" spans="1:19">
      <c r="A3623" s="21">
        <v>2</v>
      </c>
      <c r="J3623" s="8" t="s">
        <v>877</v>
      </c>
      <c r="K3623" s="23" t="str">
        <f>TEXT(J3623,"YYYY")</f>
        <v>2019</v>
      </c>
      <c r="L3623" s="23">
        <v>2</v>
      </c>
      <c r="S3623" s="8" t="s">
        <v>114</v>
      </c>
    </row>
    <row r="3624" spans="1:19">
      <c r="A3624" s="21">
        <v>1</v>
      </c>
      <c r="J3624" s="8" t="s">
        <v>8067</v>
      </c>
      <c r="K3624" s="23" t="str">
        <f>TEXT(J3624,"YYYY")</f>
        <v>2019</v>
      </c>
      <c r="L3624" s="23">
        <v>2</v>
      </c>
      <c r="S3624" s="8" t="s">
        <v>4368</v>
      </c>
    </row>
    <row r="3625" spans="1:19">
      <c r="A3625" s="21">
        <v>1</v>
      </c>
      <c r="J3625" s="8" t="s">
        <v>1524</v>
      </c>
      <c r="K3625" s="23" t="str">
        <f>TEXT(J3625,"YYYY")</f>
        <v>2019</v>
      </c>
      <c r="L3625" s="23">
        <v>2</v>
      </c>
      <c r="S3625" s="8" t="s">
        <v>226</v>
      </c>
    </row>
    <row r="3626" spans="1:19">
      <c r="A3626" s="21">
        <v>1</v>
      </c>
      <c r="J3626" s="8" t="s">
        <v>72</v>
      </c>
      <c r="K3626" s="23" t="str">
        <f>TEXT(J3626,"YYYY")</f>
        <v>2019</v>
      </c>
      <c r="L3626" s="23">
        <v>2</v>
      </c>
      <c r="S3626" s="8" t="s">
        <v>105</v>
      </c>
    </row>
    <row r="3627" spans="1:19">
      <c r="A3627" s="21">
        <v>2</v>
      </c>
      <c r="J3627" s="8" t="s">
        <v>656</v>
      </c>
      <c r="K3627" s="23" t="str">
        <f>TEXT(J3627,"YYYY")</f>
        <v>2019</v>
      </c>
      <c r="L3627" s="23">
        <v>2</v>
      </c>
    </row>
    <row r="3628" spans="1:19">
      <c r="A3628" s="21">
        <v>1</v>
      </c>
      <c r="J3628" s="8" t="s">
        <v>911</v>
      </c>
      <c r="K3628" s="23" t="str">
        <f>TEXT(J3628,"YYYY")</f>
        <v>2019</v>
      </c>
      <c r="L3628" s="23">
        <v>2</v>
      </c>
      <c r="S3628" s="8" t="s">
        <v>5916</v>
      </c>
    </row>
    <row r="3629" spans="1:19">
      <c r="A3629" s="21">
        <v>2</v>
      </c>
      <c r="J3629" s="8" t="s">
        <v>517</v>
      </c>
      <c r="K3629" s="23" t="str">
        <f>TEXT(J3629,"YYYY")</f>
        <v>2019</v>
      </c>
      <c r="L3629" s="23">
        <v>2</v>
      </c>
      <c r="S3629" s="8" t="s">
        <v>92</v>
      </c>
    </row>
    <row r="3630" spans="1:19">
      <c r="A3630" s="21">
        <v>2</v>
      </c>
      <c r="J3630" s="8" t="s">
        <v>267</v>
      </c>
      <c r="K3630" s="23" t="str">
        <f>TEXT(J3630,"YYYY")</f>
        <v>2019</v>
      </c>
      <c r="L3630" s="23">
        <v>2</v>
      </c>
      <c r="S3630" s="8" t="s">
        <v>377</v>
      </c>
    </row>
    <row r="3631" spans="1:19">
      <c r="A3631" s="21">
        <v>2</v>
      </c>
      <c r="J3631" s="8" t="s">
        <v>1174</v>
      </c>
      <c r="K3631" s="23" t="str">
        <f>TEXT(J3631,"YYYY")</f>
        <v>2019</v>
      </c>
      <c r="L3631" s="23">
        <v>2</v>
      </c>
      <c r="S3631" s="8" t="s">
        <v>377</v>
      </c>
    </row>
    <row r="3632" spans="1:19">
      <c r="A3632" s="21">
        <v>1</v>
      </c>
      <c r="J3632" s="8" t="s">
        <v>3781</v>
      </c>
      <c r="K3632" s="23" t="str">
        <f>TEXT(J3632,"YYYY")</f>
        <v>2019</v>
      </c>
      <c r="L3632" s="23">
        <v>2</v>
      </c>
      <c r="S3632" s="8" t="s">
        <v>65</v>
      </c>
    </row>
    <row r="3633" spans="1:19">
      <c r="A3633" s="21">
        <v>1</v>
      </c>
      <c r="J3633" s="8" t="s">
        <v>1524</v>
      </c>
      <c r="K3633" s="23" t="str">
        <f>TEXT(J3633,"YYYY")</f>
        <v>2019</v>
      </c>
      <c r="L3633" s="23">
        <v>2</v>
      </c>
      <c r="S3633" s="8" t="s">
        <v>65</v>
      </c>
    </row>
    <row r="3634" spans="1:19">
      <c r="A3634" s="21">
        <v>1</v>
      </c>
      <c r="J3634" s="8" t="s">
        <v>532</v>
      </c>
      <c r="K3634" s="23" t="str">
        <f>TEXT(J3634,"YYYY")</f>
        <v>2019</v>
      </c>
      <c r="L3634" s="23">
        <v>2</v>
      </c>
      <c r="S3634" s="8" t="s">
        <v>377</v>
      </c>
    </row>
    <row r="3635" spans="1:19">
      <c r="A3635" s="21">
        <v>2</v>
      </c>
      <c r="J3635" s="8" t="s">
        <v>604</v>
      </c>
      <c r="K3635" s="23" t="str">
        <f>TEXT(J3635,"YYYY")</f>
        <v>2019</v>
      </c>
      <c r="L3635" s="23">
        <v>2</v>
      </c>
      <c r="S3635" s="8" t="s">
        <v>11051</v>
      </c>
    </row>
    <row r="3636" spans="1:19">
      <c r="A3636" s="21">
        <v>2</v>
      </c>
      <c r="J3636" s="8" t="s">
        <v>459</v>
      </c>
      <c r="K3636" s="23" t="str">
        <f>TEXT(J3636,"YYYY")</f>
        <v>2019</v>
      </c>
      <c r="L3636" s="23">
        <v>2</v>
      </c>
    </row>
    <row r="3637" spans="1:19">
      <c r="A3637" s="21">
        <v>2</v>
      </c>
      <c r="J3637" s="8" t="s">
        <v>1079</v>
      </c>
      <c r="K3637" s="23" t="str">
        <f>TEXT(J3637,"YYYY")</f>
        <v>2019</v>
      </c>
      <c r="L3637" s="23">
        <v>2</v>
      </c>
      <c r="S3637" s="8" t="s">
        <v>11084</v>
      </c>
    </row>
    <row r="3638" spans="1:19">
      <c r="A3638" s="21">
        <v>2</v>
      </c>
      <c r="J3638" s="8" t="s">
        <v>877</v>
      </c>
      <c r="K3638" s="23" t="str">
        <f>TEXT(J3638,"YYYY")</f>
        <v>2019</v>
      </c>
      <c r="L3638" s="23">
        <v>2</v>
      </c>
      <c r="S3638" s="8" t="s">
        <v>235</v>
      </c>
    </row>
    <row r="3639" spans="1:19">
      <c r="A3639" s="21">
        <v>2</v>
      </c>
      <c r="J3639" s="8" t="s">
        <v>248</v>
      </c>
      <c r="K3639" s="23" t="str">
        <f>TEXT(J3639,"YYYY")</f>
        <v>2019</v>
      </c>
      <c r="L3639" s="23">
        <v>2</v>
      </c>
      <c r="S3639" s="8" t="s">
        <v>311</v>
      </c>
    </row>
    <row r="3640" spans="1:19">
      <c r="A3640" s="21">
        <v>2</v>
      </c>
      <c r="J3640" s="8" t="s">
        <v>267</v>
      </c>
      <c r="K3640" s="23" t="str">
        <f>TEXT(J3640,"YYYY")</f>
        <v>2019</v>
      </c>
      <c r="L3640" s="23">
        <v>2</v>
      </c>
      <c r="S3640" s="8" t="s">
        <v>65</v>
      </c>
    </row>
    <row r="3641" spans="1:19">
      <c r="A3641" s="21">
        <v>2</v>
      </c>
      <c r="J3641" s="8" t="s">
        <v>877</v>
      </c>
      <c r="K3641" s="23" t="str">
        <f>TEXT(J3641,"YYYY")</f>
        <v>2019</v>
      </c>
      <c r="L3641" s="23">
        <v>2</v>
      </c>
    </row>
    <row r="3642" spans="1:19">
      <c r="A3642" s="21">
        <v>2</v>
      </c>
      <c r="J3642" s="8" t="s">
        <v>5844</v>
      </c>
      <c r="K3642" s="23" t="str">
        <f>TEXT(J3642,"YYYY")</f>
        <v>2019</v>
      </c>
      <c r="L3642" s="23">
        <v>2</v>
      </c>
      <c r="S3642" s="8" t="s">
        <v>65</v>
      </c>
    </row>
    <row r="3643" spans="1:19">
      <c r="A3643" s="21">
        <v>2</v>
      </c>
      <c r="J3643" s="8" t="s">
        <v>1079</v>
      </c>
      <c r="K3643" s="23" t="str">
        <f>TEXT(J3643,"YYYY")</f>
        <v>2019</v>
      </c>
      <c r="L3643" s="23">
        <v>2</v>
      </c>
      <c r="S3643" s="8" t="s">
        <v>65</v>
      </c>
    </row>
    <row r="3644" spans="1:19">
      <c r="A3644" s="21">
        <v>2</v>
      </c>
      <c r="J3644" s="8" t="s">
        <v>604</v>
      </c>
      <c r="K3644" s="23" t="str">
        <f>TEXT(J3644,"YYYY")</f>
        <v>2019</v>
      </c>
      <c r="L3644" s="23">
        <v>2</v>
      </c>
      <c r="S3644" s="8" t="s">
        <v>7787</v>
      </c>
    </row>
    <row r="3645" spans="1:19">
      <c r="A3645" s="21">
        <v>2</v>
      </c>
      <c r="J3645" s="8" t="s">
        <v>877</v>
      </c>
      <c r="K3645" s="23" t="str">
        <f>TEXT(J3645,"YYYY")</f>
        <v>2019</v>
      </c>
      <c r="L3645" s="23">
        <v>2</v>
      </c>
      <c r="S3645" s="8" t="s">
        <v>65</v>
      </c>
    </row>
    <row r="3646" spans="1:19">
      <c r="A3646" s="21">
        <v>1</v>
      </c>
      <c r="J3646" s="8" t="s">
        <v>522</v>
      </c>
      <c r="K3646" s="23" t="str">
        <f>TEXT(J3646,"YYYY")</f>
        <v>2019</v>
      </c>
      <c r="L3646" s="23">
        <v>2</v>
      </c>
      <c r="S3646" s="8" t="s">
        <v>377</v>
      </c>
    </row>
    <row r="3647" spans="1:19">
      <c r="A3647" s="21">
        <v>2</v>
      </c>
      <c r="J3647" s="8" t="s">
        <v>1288</v>
      </c>
      <c r="K3647" s="23" t="str">
        <f>TEXT(J3647,"YYYY")</f>
        <v>2019</v>
      </c>
      <c r="L3647" s="23">
        <v>2</v>
      </c>
      <c r="S3647" s="8" t="s">
        <v>114</v>
      </c>
    </row>
    <row r="3648" spans="1:19">
      <c r="A3648" s="21">
        <v>1</v>
      </c>
      <c r="J3648" s="8" t="s">
        <v>2572</v>
      </c>
      <c r="K3648" s="23" t="str">
        <f>TEXT(J3648,"YYYY")</f>
        <v>2019</v>
      </c>
      <c r="L3648" s="23">
        <v>2</v>
      </c>
      <c r="S3648" s="8" t="s">
        <v>311</v>
      </c>
    </row>
    <row r="3649" spans="1:19">
      <c r="A3649" s="21">
        <v>2</v>
      </c>
      <c r="J3649" s="8" t="s">
        <v>10275</v>
      </c>
      <c r="K3649" s="23" t="str">
        <f>TEXT(J3649,"YYYY")</f>
        <v>2019</v>
      </c>
      <c r="L3649" s="23">
        <v>2</v>
      </c>
      <c r="S3649" s="8" t="s">
        <v>65</v>
      </c>
    </row>
    <row r="3650" spans="1:19">
      <c r="A3650" s="21">
        <v>1</v>
      </c>
      <c r="J3650" s="8" t="s">
        <v>1265</v>
      </c>
      <c r="K3650" s="23" t="str">
        <f>TEXT(J3650,"YYYY")</f>
        <v>2019</v>
      </c>
      <c r="L3650" s="23">
        <v>2</v>
      </c>
      <c r="S3650" s="8" t="s">
        <v>1051</v>
      </c>
    </row>
    <row r="3651" spans="1:19">
      <c r="A3651" s="21">
        <v>2</v>
      </c>
      <c r="J3651" s="8" t="s">
        <v>877</v>
      </c>
      <c r="K3651" s="23" t="str">
        <f>TEXT(J3651,"YYYY")</f>
        <v>2019</v>
      </c>
      <c r="L3651" s="23">
        <v>2</v>
      </c>
      <c r="S3651" s="8" t="s">
        <v>65</v>
      </c>
    </row>
    <row r="3652" spans="1:19">
      <c r="A3652" s="21">
        <v>1</v>
      </c>
      <c r="J3652" s="8" t="s">
        <v>1179</v>
      </c>
      <c r="K3652" s="23" t="str">
        <f>TEXT(J3652,"YYYY")</f>
        <v>2019</v>
      </c>
      <c r="L3652" s="23">
        <v>2</v>
      </c>
      <c r="S3652" s="8" t="s">
        <v>105</v>
      </c>
    </row>
    <row r="3653" spans="1:19">
      <c r="A3653" s="21">
        <v>2</v>
      </c>
      <c r="J3653" s="8" t="s">
        <v>3420</v>
      </c>
      <c r="K3653" s="23" t="str">
        <f>TEXT(J3653,"YYYY")</f>
        <v>2019</v>
      </c>
      <c r="L3653" s="23">
        <v>2</v>
      </c>
      <c r="S3653" s="8" t="s">
        <v>65</v>
      </c>
    </row>
    <row r="3654" spans="1:19">
      <c r="A3654" s="21">
        <v>1</v>
      </c>
      <c r="J3654" s="8" t="s">
        <v>10699</v>
      </c>
      <c r="K3654" s="23" t="str">
        <f>TEXT(J3654,"YYYY")</f>
        <v>2019</v>
      </c>
      <c r="L3654" s="23">
        <v>2</v>
      </c>
    </row>
    <row r="3655" spans="1:19">
      <c r="A3655" s="21">
        <v>1</v>
      </c>
      <c r="J3655" s="8" t="s">
        <v>10275</v>
      </c>
      <c r="K3655" s="23" t="str">
        <f>TEXT(J3655,"YYYY")</f>
        <v>2019</v>
      </c>
      <c r="L3655" s="23">
        <v>2</v>
      </c>
      <c r="S3655" s="8" t="s">
        <v>65</v>
      </c>
    </row>
    <row r="3656" spans="1:19">
      <c r="A3656" s="21">
        <v>2</v>
      </c>
      <c r="J3656" s="8" t="s">
        <v>1265</v>
      </c>
      <c r="K3656" s="23" t="str">
        <f>TEXT(J3656,"YYYY")</f>
        <v>2019</v>
      </c>
      <c r="L3656" s="23">
        <v>2</v>
      </c>
      <c r="S3656" s="8" t="s">
        <v>65</v>
      </c>
    </row>
    <row r="3657" spans="1:19">
      <c r="A3657" s="21">
        <v>1</v>
      </c>
      <c r="J3657" s="8" t="s">
        <v>9600</v>
      </c>
      <c r="K3657" s="23" t="str">
        <f>TEXT(J3657,"YYYY")</f>
        <v>2019</v>
      </c>
      <c r="L3657" s="23">
        <v>2</v>
      </c>
      <c r="S3657" s="8" t="s">
        <v>65</v>
      </c>
    </row>
    <row r="3658" spans="1:19">
      <c r="A3658" s="21">
        <v>1</v>
      </c>
      <c r="J3658" s="8" t="s">
        <v>517</v>
      </c>
      <c r="K3658" s="23" t="str">
        <f>TEXT(J3658,"YYYY")</f>
        <v>2019</v>
      </c>
      <c r="L3658" s="23">
        <v>2</v>
      </c>
      <c r="S3658" s="8" t="s">
        <v>105</v>
      </c>
    </row>
    <row r="3659" spans="1:19">
      <c r="A3659" s="21">
        <v>2</v>
      </c>
      <c r="J3659" s="8" t="s">
        <v>1341</v>
      </c>
      <c r="K3659" s="23" t="str">
        <f>TEXT(J3659,"YYYY")</f>
        <v>2019</v>
      </c>
      <c r="L3659" s="23">
        <v>2</v>
      </c>
      <c r="S3659" s="8" t="s">
        <v>105</v>
      </c>
    </row>
    <row r="3660" spans="1:19">
      <c r="A3660" s="21">
        <v>2</v>
      </c>
      <c r="J3660" s="8" t="s">
        <v>1725</v>
      </c>
      <c r="K3660" s="23" t="str">
        <f>TEXT(J3660,"YYYY")</f>
        <v>2019</v>
      </c>
      <c r="L3660" s="23">
        <v>2</v>
      </c>
      <c r="S3660" s="8" t="s">
        <v>114</v>
      </c>
    </row>
    <row r="3661" spans="1:19">
      <c r="A3661" s="21">
        <v>2</v>
      </c>
      <c r="J3661" s="8" t="s">
        <v>1265</v>
      </c>
      <c r="K3661" s="23" t="str">
        <f>TEXT(J3661,"YYYY")</f>
        <v>2019</v>
      </c>
      <c r="L3661" s="23">
        <v>2</v>
      </c>
      <c r="S3661" s="8" t="s">
        <v>65</v>
      </c>
    </row>
    <row r="3662" spans="1:19">
      <c r="A3662" s="21">
        <v>1</v>
      </c>
      <c r="J3662" s="8" t="s">
        <v>758</v>
      </c>
      <c r="K3662" s="23" t="str">
        <f>TEXT(J3662,"YYYY")</f>
        <v>2019</v>
      </c>
      <c r="L3662" s="23">
        <v>2</v>
      </c>
      <c r="S3662" s="8" t="s">
        <v>65</v>
      </c>
    </row>
    <row r="3663" spans="1:19">
      <c r="A3663" s="21">
        <v>2</v>
      </c>
      <c r="J3663" s="8" t="s">
        <v>459</v>
      </c>
      <c r="K3663" s="23" t="str">
        <f>TEXT(J3663,"YYYY")</f>
        <v>2019</v>
      </c>
      <c r="L3663" s="23">
        <v>2</v>
      </c>
      <c r="S3663" s="8" t="s">
        <v>235</v>
      </c>
    </row>
    <row r="3664" spans="1:19">
      <c r="A3664" s="21">
        <v>1</v>
      </c>
      <c r="J3664" s="8" t="s">
        <v>11372</v>
      </c>
      <c r="K3664" s="23" t="str">
        <f>TEXT(J3664,"YYYY")</f>
        <v>2019</v>
      </c>
      <c r="L3664" s="23">
        <v>2</v>
      </c>
      <c r="S3664" s="8" t="s">
        <v>65</v>
      </c>
    </row>
    <row r="3665" spans="1:19">
      <c r="A3665" s="21">
        <v>2</v>
      </c>
      <c r="J3665" s="8" t="s">
        <v>1442</v>
      </c>
      <c r="K3665" s="23" t="str">
        <f>TEXT(J3665,"YYYY")</f>
        <v>2019</v>
      </c>
      <c r="L3665" s="23">
        <v>2</v>
      </c>
      <c r="S3665" s="8" t="s">
        <v>1267</v>
      </c>
    </row>
    <row r="3666" spans="1:19">
      <c r="A3666" s="21">
        <v>1</v>
      </c>
      <c r="J3666" s="8" t="s">
        <v>1903</v>
      </c>
      <c r="K3666" s="23" t="str">
        <f>TEXT(J3666,"YYYY")</f>
        <v>2019</v>
      </c>
      <c r="L3666" s="23">
        <v>2</v>
      </c>
      <c r="S3666" s="8" t="s">
        <v>114</v>
      </c>
    </row>
    <row r="3667" spans="1:19">
      <c r="A3667" s="21">
        <v>2</v>
      </c>
      <c r="J3667" s="8" t="s">
        <v>11449</v>
      </c>
      <c r="K3667" s="23" t="str">
        <f>TEXT(J3667,"YYYY")</f>
        <v>2019</v>
      </c>
      <c r="L3667" s="23">
        <v>2</v>
      </c>
      <c r="S3667" s="8" t="s">
        <v>105</v>
      </c>
    </row>
    <row r="3668" spans="1:19">
      <c r="A3668" s="21">
        <v>1</v>
      </c>
      <c r="J3668" s="8" t="s">
        <v>11368</v>
      </c>
      <c r="K3668" s="23" t="str">
        <f>TEXT(J3668,"YYYY")</f>
        <v>2019</v>
      </c>
      <c r="L3668" s="23">
        <v>2</v>
      </c>
      <c r="S3668" s="8" t="s">
        <v>65</v>
      </c>
    </row>
    <row r="3669" spans="1:19">
      <c r="A3669" s="21">
        <v>2</v>
      </c>
      <c r="J3669" s="8" t="s">
        <v>11368</v>
      </c>
      <c r="K3669" s="23" t="str">
        <f>TEXT(J3669,"YYYY")</f>
        <v>2019</v>
      </c>
      <c r="L3669" s="23">
        <v>2</v>
      </c>
      <c r="S3669" s="8" t="s">
        <v>417</v>
      </c>
    </row>
    <row r="3670" spans="1:19">
      <c r="A3670" s="21">
        <v>1</v>
      </c>
      <c r="J3670" s="8" t="s">
        <v>12085</v>
      </c>
      <c r="K3670" s="23" t="str">
        <f>TEXT(J3670,"YYYY")</f>
        <v>2019</v>
      </c>
      <c r="L3670" s="23">
        <v>2</v>
      </c>
      <c r="S3670" s="8" t="s">
        <v>105</v>
      </c>
    </row>
    <row r="3671" spans="1:19">
      <c r="A3671" s="21">
        <v>1</v>
      </c>
      <c r="J3671" s="8" t="s">
        <v>72</v>
      </c>
      <c r="K3671" s="23" t="str">
        <f>TEXT(J3671,"YYYY")</f>
        <v>2019</v>
      </c>
      <c r="L3671" s="23">
        <v>2</v>
      </c>
      <c r="S3671" s="8" t="s">
        <v>6885</v>
      </c>
    </row>
    <row r="3672" spans="1:19">
      <c r="A3672" s="21">
        <v>2</v>
      </c>
      <c r="J3672" s="8" t="s">
        <v>1643</v>
      </c>
      <c r="K3672" s="23" t="str">
        <f>TEXT(J3672,"YYYY")</f>
        <v>2019</v>
      </c>
      <c r="L3672" s="23">
        <v>2</v>
      </c>
      <c r="S3672" s="8" t="s">
        <v>65</v>
      </c>
    </row>
    <row r="3673" spans="1:19">
      <c r="A3673" s="21">
        <v>2</v>
      </c>
      <c r="J3673" s="8" t="s">
        <v>12313</v>
      </c>
      <c r="K3673" s="23" t="str">
        <f>TEXT(J3673,"YYYY")</f>
        <v>2019</v>
      </c>
      <c r="L3673" s="23">
        <v>2</v>
      </c>
      <c r="S3673" s="8" t="s">
        <v>65</v>
      </c>
    </row>
    <row r="3674" spans="1:19">
      <c r="A3674" s="21">
        <v>1</v>
      </c>
      <c r="J3674" s="8" t="s">
        <v>12351</v>
      </c>
      <c r="K3674" s="23" t="str">
        <f>TEXT(J3674,"YYYY")</f>
        <v>2019</v>
      </c>
      <c r="L3674" s="23">
        <v>2</v>
      </c>
      <c r="S3674" s="8" t="s">
        <v>235</v>
      </c>
    </row>
    <row r="3675" spans="1:19">
      <c r="A3675" s="21">
        <v>1</v>
      </c>
      <c r="J3675" s="8" t="s">
        <v>1308</v>
      </c>
      <c r="K3675" s="23" t="str">
        <f>TEXT(J3675,"YYYY")</f>
        <v>2019</v>
      </c>
      <c r="L3675" s="23">
        <v>2</v>
      </c>
      <c r="S3675" s="8" t="s">
        <v>105</v>
      </c>
    </row>
    <row r="3676" spans="1:19">
      <c r="A3676" s="21">
        <v>2</v>
      </c>
      <c r="J3676" s="8" t="s">
        <v>1243</v>
      </c>
      <c r="K3676" s="23" t="str">
        <f>TEXT(J3676,"YYYY")</f>
        <v>2019</v>
      </c>
      <c r="L3676" s="23">
        <v>2</v>
      </c>
      <c r="S3676" s="8" t="s">
        <v>65</v>
      </c>
    </row>
    <row r="3677" spans="1:19">
      <c r="A3677" s="21">
        <v>1</v>
      </c>
      <c r="J3677" s="8" t="s">
        <v>517</v>
      </c>
      <c r="K3677" s="23" t="str">
        <f>TEXT(J3677,"YYYY")</f>
        <v>2019</v>
      </c>
      <c r="L3677" s="23">
        <v>2</v>
      </c>
      <c r="S3677" s="8" t="s">
        <v>235</v>
      </c>
    </row>
    <row r="3678" spans="1:19">
      <c r="A3678" s="21">
        <v>2</v>
      </c>
      <c r="J3678" s="8" t="s">
        <v>532</v>
      </c>
      <c r="K3678" s="23" t="str">
        <f>TEXT(J3678,"YYYY")</f>
        <v>2019</v>
      </c>
      <c r="L3678" s="23">
        <v>2</v>
      </c>
      <c r="S3678" s="8" t="s">
        <v>65</v>
      </c>
    </row>
    <row r="3679" spans="1:19">
      <c r="A3679" s="21">
        <v>1</v>
      </c>
      <c r="J3679" s="8" t="s">
        <v>877</v>
      </c>
      <c r="K3679" s="23" t="str">
        <f>TEXT(J3679,"YYYY")</f>
        <v>2019</v>
      </c>
      <c r="L3679" s="23">
        <v>2</v>
      </c>
      <c r="S3679" s="8" t="s">
        <v>114</v>
      </c>
    </row>
    <row r="3680" spans="1:19">
      <c r="A3680" s="21">
        <v>2</v>
      </c>
      <c r="J3680" s="8" t="s">
        <v>459</v>
      </c>
      <c r="K3680" s="23" t="str">
        <f>TEXT(J3680,"YYYY")</f>
        <v>2019</v>
      </c>
      <c r="L3680" s="23">
        <v>2</v>
      </c>
      <c r="S3680" s="8" t="s">
        <v>65</v>
      </c>
    </row>
    <row r="3681" spans="1:19">
      <c r="A3681" s="21">
        <v>1</v>
      </c>
      <c r="J3681" s="8" t="s">
        <v>2299</v>
      </c>
      <c r="K3681" s="23" t="str">
        <f>TEXT(J3681,"YYYY")</f>
        <v>2019</v>
      </c>
      <c r="L3681" s="23">
        <v>2</v>
      </c>
      <c r="S3681" s="8" t="s">
        <v>65</v>
      </c>
    </row>
    <row r="3682" spans="1:19">
      <c r="A3682" s="21">
        <v>1</v>
      </c>
      <c r="J3682" s="8" t="s">
        <v>155</v>
      </c>
      <c r="K3682" s="23" t="str">
        <f>TEXT(J3682,"YYYY")</f>
        <v>2019</v>
      </c>
      <c r="L3682" s="23">
        <v>2</v>
      </c>
      <c r="S3682" s="8" t="s">
        <v>114</v>
      </c>
    </row>
    <row r="3683" spans="1:19">
      <c r="A3683" s="21">
        <v>2</v>
      </c>
      <c r="J3683" s="8" t="s">
        <v>877</v>
      </c>
      <c r="K3683" s="23" t="str">
        <f>TEXT(J3683,"YYYY")</f>
        <v>2019</v>
      </c>
      <c r="L3683" s="23">
        <v>2</v>
      </c>
      <c r="S3683" s="8" t="s">
        <v>936</v>
      </c>
    </row>
    <row r="3684" spans="1:19">
      <c r="A3684" s="21">
        <v>1</v>
      </c>
      <c r="J3684" s="8" t="s">
        <v>1030</v>
      </c>
      <c r="K3684" s="23" t="str">
        <f>TEXT(J3684,"YYYY")</f>
        <v>2019</v>
      </c>
      <c r="L3684" s="23">
        <v>2</v>
      </c>
      <c r="S3684" s="8" t="s">
        <v>114</v>
      </c>
    </row>
    <row r="3685" spans="1:19">
      <c r="A3685" s="21">
        <v>1</v>
      </c>
      <c r="J3685" s="8" t="s">
        <v>1492</v>
      </c>
      <c r="K3685" s="23" t="str">
        <f>TEXT(J3685,"YYYY")</f>
        <v>2019</v>
      </c>
      <c r="L3685" s="23">
        <v>2</v>
      </c>
      <c r="S3685" s="8" t="s">
        <v>2566</v>
      </c>
    </row>
    <row r="3686" spans="1:19">
      <c r="A3686" s="21">
        <v>2</v>
      </c>
      <c r="J3686" s="8" t="s">
        <v>1144</v>
      </c>
      <c r="K3686" s="23" t="str">
        <f>TEXT(J3686,"YYYY")</f>
        <v>2019</v>
      </c>
      <c r="L3686" s="23">
        <v>2</v>
      </c>
      <c r="S3686" s="8" t="s">
        <v>114</v>
      </c>
    </row>
    <row r="3687" spans="1:19">
      <c r="A3687" s="21">
        <v>1</v>
      </c>
      <c r="J3687" s="8" t="s">
        <v>188</v>
      </c>
      <c r="K3687" s="23" t="str">
        <f>TEXT(J3687,"YYYY")</f>
        <v>2019</v>
      </c>
      <c r="L3687" s="23">
        <v>2</v>
      </c>
      <c r="S3687" s="8" t="s">
        <v>65</v>
      </c>
    </row>
    <row r="3688" spans="1:19">
      <c r="A3688" s="21">
        <v>2</v>
      </c>
      <c r="J3688" s="8" t="s">
        <v>66</v>
      </c>
      <c r="K3688" s="23" t="str">
        <f>TEXT(J3688,"YYYY")</f>
        <v>2019</v>
      </c>
      <c r="L3688" s="23">
        <v>2</v>
      </c>
      <c r="S3688" s="8" t="s">
        <v>114</v>
      </c>
    </row>
    <row r="3689" spans="1:19">
      <c r="A3689" s="21">
        <v>2</v>
      </c>
      <c r="J3689" s="8" t="s">
        <v>604</v>
      </c>
      <c r="K3689" s="23" t="str">
        <f>TEXT(J3689,"YYYY")</f>
        <v>2019</v>
      </c>
      <c r="L3689" s="23">
        <v>2</v>
      </c>
      <c r="S3689" s="8" t="s">
        <v>311</v>
      </c>
    </row>
    <row r="3690" spans="1:19">
      <c r="A3690" s="21">
        <v>2</v>
      </c>
      <c r="J3690" s="8" t="s">
        <v>66</v>
      </c>
      <c r="K3690" s="23" t="str">
        <f>TEXT(J3690,"YYYY")</f>
        <v>2019</v>
      </c>
      <c r="L3690" s="23">
        <v>2</v>
      </c>
      <c r="S3690" s="8" t="s">
        <v>114</v>
      </c>
    </row>
    <row r="3691" spans="1:19">
      <c r="A3691" s="21">
        <v>2</v>
      </c>
      <c r="J3691" s="8" t="s">
        <v>1174</v>
      </c>
      <c r="K3691" s="23" t="str">
        <f>TEXT(J3691,"YYYY")</f>
        <v>2019</v>
      </c>
      <c r="L3691" s="23">
        <v>2</v>
      </c>
      <c r="S3691" s="8" t="s">
        <v>105</v>
      </c>
    </row>
    <row r="3692" spans="1:19">
      <c r="A3692" s="21">
        <v>2</v>
      </c>
      <c r="J3692" s="8" t="s">
        <v>532</v>
      </c>
      <c r="K3692" s="23" t="str">
        <f>TEXT(J3692,"YYYY")</f>
        <v>2019</v>
      </c>
      <c r="L3692" s="23">
        <v>2</v>
      </c>
      <c r="S3692" s="8" t="s">
        <v>114</v>
      </c>
    </row>
    <row r="3693" spans="1:19">
      <c r="A3693" s="21">
        <v>1</v>
      </c>
      <c r="J3693" s="8" t="s">
        <v>877</v>
      </c>
      <c r="K3693" s="23" t="str">
        <f>TEXT(J3693,"YYYY")</f>
        <v>2019</v>
      </c>
      <c r="L3693" s="23">
        <v>2</v>
      </c>
      <c r="S3693" s="8" t="s">
        <v>92</v>
      </c>
    </row>
    <row r="3694" spans="1:19">
      <c r="A3694" s="21">
        <v>2</v>
      </c>
      <c r="J3694" s="8" t="s">
        <v>3781</v>
      </c>
      <c r="K3694" s="23" t="str">
        <f>TEXT(J3694,"YYYY")</f>
        <v>2019</v>
      </c>
      <c r="L3694" s="23">
        <v>2</v>
      </c>
      <c r="S3694" s="8" t="s">
        <v>114</v>
      </c>
    </row>
    <row r="3695" spans="1:19">
      <c r="A3695" s="21">
        <v>2</v>
      </c>
      <c r="J3695" s="8" t="s">
        <v>532</v>
      </c>
      <c r="K3695" s="23" t="str">
        <f>TEXT(J3695,"YYYY")</f>
        <v>2019</v>
      </c>
      <c r="L3695" s="23">
        <v>2</v>
      </c>
      <c r="S3695" s="8" t="s">
        <v>65</v>
      </c>
    </row>
    <row r="3696" spans="1:19">
      <c r="A3696" s="21">
        <v>1</v>
      </c>
      <c r="J3696" s="8" t="s">
        <v>683</v>
      </c>
      <c r="K3696" s="23" t="str">
        <f>TEXT(J3696,"YYYY")</f>
        <v>2019</v>
      </c>
      <c r="L3696" s="23">
        <v>2</v>
      </c>
      <c r="S3696" s="8" t="s">
        <v>114</v>
      </c>
    </row>
    <row r="3697" spans="1:19">
      <c r="A3697" s="21">
        <v>2</v>
      </c>
      <c r="J3697" s="8" t="s">
        <v>877</v>
      </c>
      <c r="K3697" s="23" t="str">
        <f>TEXT(J3697,"YYYY")</f>
        <v>2019</v>
      </c>
      <c r="L3697" s="23">
        <v>2</v>
      </c>
      <c r="S3697" s="8" t="s">
        <v>65</v>
      </c>
    </row>
    <row r="3698" spans="1:19">
      <c r="A3698" s="21">
        <v>2</v>
      </c>
      <c r="J3698" s="8" t="s">
        <v>877</v>
      </c>
      <c r="K3698" s="23" t="str">
        <f>TEXT(J3698,"YYYY")</f>
        <v>2019</v>
      </c>
      <c r="L3698" s="23">
        <v>2</v>
      </c>
      <c r="S3698" s="8" t="s">
        <v>65</v>
      </c>
    </row>
    <row r="3699" spans="1:19">
      <c r="A3699" s="21">
        <v>2</v>
      </c>
      <c r="J3699" s="8" t="s">
        <v>5844</v>
      </c>
      <c r="K3699" s="23" t="str">
        <f>TEXT(J3699,"YYYY")</f>
        <v>2019</v>
      </c>
      <c r="L3699" s="23">
        <v>2</v>
      </c>
      <c r="S3699" s="8" t="s">
        <v>65</v>
      </c>
    </row>
    <row r="3700" spans="1:19">
      <c r="A3700" s="21">
        <v>1</v>
      </c>
      <c r="J3700" s="8" t="s">
        <v>700</v>
      </c>
      <c r="K3700" s="23" t="str">
        <f>TEXT(J3700,"YYYY")</f>
        <v>2019</v>
      </c>
      <c r="L3700" s="23">
        <v>2</v>
      </c>
      <c r="S3700" s="8" t="s">
        <v>114</v>
      </c>
    </row>
    <row r="3701" spans="1:19">
      <c r="A3701" s="21">
        <v>2</v>
      </c>
      <c r="J3701" s="8" t="s">
        <v>683</v>
      </c>
      <c r="K3701" s="23" t="str">
        <f>TEXT(J3701,"YYYY")</f>
        <v>2019</v>
      </c>
      <c r="L3701" s="23">
        <v>2</v>
      </c>
      <c r="S3701" s="8" t="s">
        <v>114</v>
      </c>
    </row>
    <row r="3702" spans="1:19">
      <c r="A3702" s="21">
        <v>2</v>
      </c>
      <c r="J3702" s="8" t="s">
        <v>459</v>
      </c>
      <c r="K3702" s="23" t="str">
        <f>TEXT(J3702,"YYYY")</f>
        <v>2019</v>
      </c>
      <c r="L3702" s="23">
        <v>2</v>
      </c>
      <c r="S3702" s="8" t="s">
        <v>65</v>
      </c>
    </row>
    <row r="3703" spans="1:19">
      <c r="A3703" s="21">
        <v>2</v>
      </c>
      <c r="J3703" s="8" t="s">
        <v>72</v>
      </c>
      <c r="K3703" s="23" t="str">
        <f>TEXT(J3703,"YYYY")</f>
        <v>2019</v>
      </c>
      <c r="L3703" s="23">
        <v>2</v>
      </c>
      <c r="S3703" s="8" t="s">
        <v>65</v>
      </c>
    </row>
    <row r="3704" spans="1:19">
      <c r="A3704" s="21">
        <v>1</v>
      </c>
      <c r="I3704">
        <f>COUNTA(K3704:K4040)</f>
        <v>337</v>
      </c>
      <c r="J3704" s="30" t="s">
        <v>5894</v>
      </c>
      <c r="K3704" s="31" t="str">
        <f>TEXT(J3704,"YYYY")</f>
        <v>2020</v>
      </c>
      <c r="L3704" s="31">
        <v>1</v>
      </c>
      <c r="S3704" s="8" t="s">
        <v>114</v>
      </c>
    </row>
    <row r="3705" spans="1:19">
      <c r="A3705" s="21">
        <v>2</v>
      </c>
      <c r="I3705">
        <f>COUNTA(L3704:L3885)</f>
        <v>182</v>
      </c>
      <c r="J3705" s="30" t="s">
        <v>5894</v>
      </c>
      <c r="K3705" s="31" t="str">
        <f>TEXT(J3705,"YYYY")</f>
        <v>2020</v>
      </c>
      <c r="L3705" s="31">
        <v>1</v>
      </c>
      <c r="S3705" s="8" t="s">
        <v>1051</v>
      </c>
    </row>
    <row r="3706" spans="1:19">
      <c r="A3706" s="21">
        <v>2</v>
      </c>
      <c r="I3706">
        <f>337-182</f>
        <v>155</v>
      </c>
      <c r="J3706" s="30" t="s">
        <v>7564</v>
      </c>
      <c r="K3706" s="31" t="str">
        <f>TEXT(J3706,"YYYY")</f>
        <v>2020</v>
      </c>
      <c r="L3706" s="31">
        <v>1</v>
      </c>
      <c r="S3706" s="8" t="s">
        <v>65</v>
      </c>
    </row>
    <row r="3707" spans="1:19">
      <c r="A3707" s="21">
        <v>1</v>
      </c>
      <c r="J3707" s="30" t="s">
        <v>5710</v>
      </c>
      <c r="K3707" s="31" t="str">
        <f>TEXT(J3707,"YYYY")</f>
        <v>2020</v>
      </c>
      <c r="L3707" s="31">
        <v>1</v>
      </c>
      <c r="S3707" s="8" t="s">
        <v>65</v>
      </c>
    </row>
    <row r="3708" spans="1:19">
      <c r="A3708" s="21">
        <v>2</v>
      </c>
      <c r="J3708" s="30" t="s">
        <v>5441</v>
      </c>
      <c r="K3708" s="31" t="str">
        <f>TEXT(J3708,"YYYY")</f>
        <v>2020</v>
      </c>
      <c r="L3708" s="31">
        <v>1</v>
      </c>
      <c r="S3708" s="8" t="s">
        <v>2061</v>
      </c>
    </row>
    <row r="3709" spans="1:19">
      <c r="A3709" s="21">
        <v>2</v>
      </c>
      <c r="J3709" s="30" t="s">
        <v>5680</v>
      </c>
      <c r="K3709" s="31" t="str">
        <f>TEXT(J3709,"YYYY")</f>
        <v>2020</v>
      </c>
      <c r="L3709" s="31">
        <v>1</v>
      </c>
      <c r="S3709" s="8" t="s">
        <v>65</v>
      </c>
    </row>
    <row r="3710" spans="1:19">
      <c r="A3710" s="21">
        <v>2</v>
      </c>
      <c r="J3710" s="30" t="s">
        <v>5441</v>
      </c>
      <c r="K3710" s="31" t="str">
        <f>TEXT(J3710,"YYYY")</f>
        <v>2020</v>
      </c>
      <c r="L3710" s="31">
        <v>1</v>
      </c>
      <c r="S3710" s="8" t="s">
        <v>105</v>
      </c>
    </row>
    <row r="3711" spans="1:19">
      <c r="A3711" s="21">
        <v>1</v>
      </c>
      <c r="J3711" s="30" t="s">
        <v>7725</v>
      </c>
      <c r="K3711" s="31" t="str">
        <f>TEXT(J3711,"YYYY")</f>
        <v>2020</v>
      </c>
      <c r="L3711" s="31">
        <v>1</v>
      </c>
      <c r="S3711" s="8" t="s">
        <v>5373</v>
      </c>
    </row>
    <row r="3712" spans="1:19">
      <c r="A3712" s="21">
        <v>1</v>
      </c>
      <c r="J3712" s="30" t="s">
        <v>640</v>
      </c>
      <c r="K3712" s="31" t="str">
        <f>TEXT(J3712,"YYYY")</f>
        <v>2020</v>
      </c>
      <c r="L3712" s="31">
        <v>1</v>
      </c>
      <c r="S3712" s="8" t="s">
        <v>105</v>
      </c>
    </row>
    <row r="3713" spans="1:19">
      <c r="A3713" s="21">
        <v>2</v>
      </c>
      <c r="J3713" s="30" t="s">
        <v>8894</v>
      </c>
      <c r="K3713" s="31" t="str">
        <f>TEXT(J3713,"YYYY")</f>
        <v>2020</v>
      </c>
      <c r="L3713" s="31">
        <v>1</v>
      </c>
    </row>
    <row r="3714" spans="1:19">
      <c r="A3714" s="21">
        <v>1</v>
      </c>
      <c r="J3714" s="30" t="s">
        <v>8134</v>
      </c>
      <c r="K3714" s="31" t="str">
        <f>TEXT(J3714,"YYYY")</f>
        <v>2020</v>
      </c>
      <c r="L3714" s="31">
        <v>1</v>
      </c>
      <c r="S3714" s="8" t="s">
        <v>114</v>
      </c>
    </row>
    <row r="3715" spans="1:19">
      <c r="A3715" s="21">
        <v>2</v>
      </c>
      <c r="J3715" s="30" t="s">
        <v>3304</v>
      </c>
      <c r="K3715" s="31" t="str">
        <f>TEXT(J3715,"YYYY")</f>
        <v>2020</v>
      </c>
      <c r="L3715" s="31">
        <v>1</v>
      </c>
      <c r="S3715" s="8" t="s">
        <v>114</v>
      </c>
    </row>
    <row r="3716" spans="1:19">
      <c r="A3716" s="21">
        <v>1</v>
      </c>
      <c r="J3716" s="30" t="s">
        <v>5710</v>
      </c>
      <c r="K3716" s="31" t="str">
        <f>TEXT(J3716,"YYYY")</f>
        <v>2020</v>
      </c>
      <c r="L3716" s="31">
        <v>1</v>
      </c>
      <c r="S3716" s="8" t="s">
        <v>1051</v>
      </c>
    </row>
    <row r="3717" spans="1:19">
      <c r="A3717" s="21">
        <v>1</v>
      </c>
      <c r="J3717" s="30" t="s">
        <v>4680</v>
      </c>
      <c r="K3717" s="31" t="str">
        <f>TEXT(J3717,"YYYY")</f>
        <v>2020</v>
      </c>
      <c r="L3717" s="31">
        <v>1</v>
      </c>
      <c r="S3717" s="8" t="s">
        <v>65</v>
      </c>
    </row>
    <row r="3718" spans="1:19">
      <c r="A3718" s="21">
        <v>2</v>
      </c>
      <c r="J3718" s="30" t="s">
        <v>7841</v>
      </c>
      <c r="K3718" s="31" t="str">
        <f>TEXT(J3718,"YYYY")</f>
        <v>2020</v>
      </c>
      <c r="L3718" s="31">
        <v>1</v>
      </c>
      <c r="S3718" s="8" t="s">
        <v>65</v>
      </c>
    </row>
    <row r="3719" spans="1:19">
      <c r="A3719" s="21">
        <v>2</v>
      </c>
      <c r="J3719" s="30" t="s">
        <v>8450</v>
      </c>
      <c r="K3719" s="31" t="str">
        <f>TEXT(J3719,"YYYY")</f>
        <v>2020</v>
      </c>
      <c r="L3719" s="31">
        <v>1</v>
      </c>
      <c r="S3719" s="8" t="s">
        <v>377</v>
      </c>
    </row>
    <row r="3720" spans="1:19">
      <c r="A3720" s="21">
        <v>2</v>
      </c>
      <c r="J3720" s="30" t="s">
        <v>606</v>
      </c>
      <c r="K3720" s="31" t="str">
        <f>TEXT(J3720,"YYYY")</f>
        <v>2020</v>
      </c>
      <c r="L3720" s="31">
        <v>1</v>
      </c>
      <c r="S3720" s="8" t="s">
        <v>311</v>
      </c>
    </row>
    <row r="3721" spans="1:19">
      <c r="A3721" s="21">
        <v>1</v>
      </c>
      <c r="J3721" s="30" t="s">
        <v>5224</v>
      </c>
      <c r="K3721" s="31" t="str">
        <f>TEXT(J3721,"YYYY")</f>
        <v>2020</v>
      </c>
      <c r="L3721" s="31">
        <v>1</v>
      </c>
      <c r="S3721" s="8" t="s">
        <v>2440</v>
      </c>
    </row>
    <row r="3722" spans="1:19">
      <c r="A3722" s="21">
        <v>1</v>
      </c>
      <c r="J3722" s="30" t="s">
        <v>8294</v>
      </c>
      <c r="K3722" s="31" t="str">
        <f>TEXT(J3722,"YYYY")</f>
        <v>2020</v>
      </c>
      <c r="L3722" s="31">
        <v>1</v>
      </c>
      <c r="S3722" s="8" t="s">
        <v>417</v>
      </c>
    </row>
    <row r="3723" spans="1:19">
      <c r="A3723" s="21">
        <v>1</v>
      </c>
      <c r="J3723" s="30" t="s">
        <v>690</v>
      </c>
      <c r="K3723" s="31" t="str">
        <f>TEXT(J3723,"YYYY")</f>
        <v>2020</v>
      </c>
      <c r="L3723" s="31">
        <v>1</v>
      </c>
      <c r="S3723" s="8" t="s">
        <v>65</v>
      </c>
    </row>
    <row r="3724" spans="1:19">
      <c r="A3724" s="21">
        <v>2</v>
      </c>
      <c r="J3724" s="30" t="s">
        <v>5441</v>
      </c>
      <c r="K3724" s="31" t="str">
        <f>TEXT(J3724,"YYYY")</f>
        <v>2020</v>
      </c>
      <c r="L3724" s="31">
        <v>1</v>
      </c>
      <c r="S3724" s="8" t="s">
        <v>1051</v>
      </c>
    </row>
    <row r="3725" spans="1:19">
      <c r="A3725" s="21">
        <v>1</v>
      </c>
      <c r="J3725" s="30" t="s">
        <v>690</v>
      </c>
      <c r="K3725" s="31" t="str">
        <f>TEXT(J3725,"YYYY")</f>
        <v>2020</v>
      </c>
      <c r="L3725" s="31">
        <v>1</v>
      </c>
      <c r="S3725" s="8" t="s">
        <v>65</v>
      </c>
    </row>
    <row r="3726" spans="1:19">
      <c r="A3726" s="21">
        <v>1</v>
      </c>
      <c r="J3726" s="30" t="s">
        <v>10675</v>
      </c>
      <c r="K3726" s="31" t="str">
        <f>TEXT(J3726,"YYYY")</f>
        <v>2020</v>
      </c>
      <c r="L3726" s="31">
        <v>1</v>
      </c>
      <c r="S3726" s="8" t="s">
        <v>65</v>
      </c>
    </row>
    <row r="3727" spans="1:19">
      <c r="A3727" s="21">
        <v>2</v>
      </c>
      <c r="J3727" s="30" t="s">
        <v>5246</v>
      </c>
      <c r="K3727" s="31" t="str">
        <f>TEXT(J3727,"YYYY")</f>
        <v>2020</v>
      </c>
      <c r="L3727" s="31">
        <v>1</v>
      </c>
      <c r="S3727" s="8" t="s">
        <v>65</v>
      </c>
    </row>
    <row r="3728" spans="1:19">
      <c r="A3728" s="21">
        <v>2</v>
      </c>
      <c r="J3728" s="30" t="s">
        <v>7043</v>
      </c>
      <c r="K3728" s="31" t="str">
        <f>TEXT(J3728,"YYYY")</f>
        <v>2020</v>
      </c>
      <c r="L3728" s="31">
        <v>1</v>
      </c>
      <c r="S3728" s="8" t="s">
        <v>65</v>
      </c>
    </row>
    <row r="3729" spans="1:19">
      <c r="A3729" s="21">
        <v>2</v>
      </c>
      <c r="J3729" s="30" t="s">
        <v>6586</v>
      </c>
      <c r="K3729" s="31" t="str">
        <f>TEXT(J3729,"YYYY")</f>
        <v>2020</v>
      </c>
      <c r="L3729" s="31">
        <v>1</v>
      </c>
      <c r="S3729" s="8" t="s">
        <v>65</v>
      </c>
    </row>
    <row r="3730" spans="1:19">
      <c r="A3730" s="21">
        <v>2</v>
      </c>
      <c r="J3730" s="30" t="s">
        <v>4044</v>
      </c>
      <c r="K3730" s="31" t="str">
        <f>TEXT(J3730,"YYYY")</f>
        <v>2020</v>
      </c>
      <c r="L3730" s="31">
        <v>1</v>
      </c>
      <c r="S3730" s="8" t="s">
        <v>105</v>
      </c>
    </row>
    <row r="3731" spans="1:19">
      <c r="A3731" s="21">
        <v>2</v>
      </c>
      <c r="J3731" s="30" t="s">
        <v>5441</v>
      </c>
      <c r="K3731" s="31" t="str">
        <f>TEXT(J3731,"YYYY")</f>
        <v>2020</v>
      </c>
      <c r="L3731" s="31">
        <v>1</v>
      </c>
      <c r="S3731" s="8" t="s">
        <v>65</v>
      </c>
    </row>
    <row r="3732" spans="1:19">
      <c r="A3732" s="21">
        <v>2</v>
      </c>
      <c r="J3732" s="30" t="s">
        <v>6586</v>
      </c>
      <c r="K3732" s="31" t="str">
        <f>TEXT(J3732,"YYYY")</f>
        <v>2020</v>
      </c>
      <c r="L3732" s="31">
        <v>1</v>
      </c>
      <c r="S3732" s="8" t="s">
        <v>65</v>
      </c>
    </row>
    <row r="3733" spans="1:19">
      <c r="A3733" s="21">
        <v>1</v>
      </c>
      <c r="J3733" s="30" t="s">
        <v>8717</v>
      </c>
      <c r="K3733" s="31" t="str">
        <f>TEXT(J3733,"YYYY")</f>
        <v>2020</v>
      </c>
      <c r="L3733" s="31">
        <v>1</v>
      </c>
      <c r="S3733" s="8" t="s">
        <v>4368</v>
      </c>
    </row>
    <row r="3734" spans="1:19">
      <c r="A3734" s="21">
        <v>2</v>
      </c>
      <c r="J3734" s="30" t="s">
        <v>11627</v>
      </c>
      <c r="K3734" s="31" t="str">
        <f>TEXT(J3734,"YYYY")</f>
        <v>2020</v>
      </c>
      <c r="L3734" s="31">
        <v>1</v>
      </c>
      <c r="S3734" s="8" t="s">
        <v>235</v>
      </c>
    </row>
    <row r="3735" spans="1:19">
      <c r="A3735" s="21">
        <v>1</v>
      </c>
      <c r="J3735" s="30" t="s">
        <v>9383</v>
      </c>
      <c r="K3735" s="31" t="str">
        <f>TEXT(J3735,"YYYY")</f>
        <v>2020</v>
      </c>
      <c r="L3735" s="31">
        <v>1</v>
      </c>
      <c r="S3735" s="8" t="s">
        <v>10653</v>
      </c>
    </row>
    <row r="3736" spans="1:19">
      <c r="A3736" s="21">
        <v>1</v>
      </c>
      <c r="J3736" s="30" t="s">
        <v>9864</v>
      </c>
      <c r="K3736" s="31" t="str">
        <f>TEXT(J3736,"YYYY")</f>
        <v>2020</v>
      </c>
      <c r="L3736" s="31">
        <v>1</v>
      </c>
      <c r="S3736" s="8" t="s">
        <v>1051</v>
      </c>
    </row>
    <row r="3737" spans="1:19">
      <c r="A3737" s="21">
        <v>2</v>
      </c>
      <c r="J3737" s="30" t="s">
        <v>12061</v>
      </c>
      <c r="K3737" s="31" t="str">
        <f>TEXT(J3737,"YYYY")</f>
        <v>2020</v>
      </c>
      <c r="L3737" s="31">
        <v>1</v>
      </c>
      <c r="S3737" s="8" t="s">
        <v>65</v>
      </c>
    </row>
    <row r="3738" spans="1:19">
      <c r="A3738" s="21">
        <v>2</v>
      </c>
      <c r="J3738" s="30" t="s">
        <v>10675</v>
      </c>
      <c r="K3738" s="31" t="str">
        <f>TEXT(J3738,"YYYY")</f>
        <v>2020</v>
      </c>
      <c r="L3738" s="31">
        <v>1</v>
      </c>
      <c r="S3738" s="8" t="s">
        <v>226</v>
      </c>
    </row>
    <row r="3739" spans="1:19">
      <c r="A3739" s="21">
        <v>2</v>
      </c>
      <c r="J3739" s="30" t="s">
        <v>6607</v>
      </c>
      <c r="K3739" s="31" t="str">
        <f>TEXT(J3739,"YYYY")</f>
        <v>2020</v>
      </c>
      <c r="L3739" s="31">
        <v>1</v>
      </c>
      <c r="S3739" s="8" t="s">
        <v>1051</v>
      </c>
    </row>
    <row r="3740" spans="1:19">
      <c r="A3740" s="21">
        <v>2</v>
      </c>
      <c r="J3740" s="30" t="s">
        <v>830</v>
      </c>
      <c r="K3740" s="31" t="str">
        <f>TEXT(J3740,"YYYY")</f>
        <v>2020</v>
      </c>
      <c r="L3740" s="31">
        <v>1</v>
      </c>
      <c r="S3740" s="8" t="s">
        <v>65</v>
      </c>
    </row>
    <row r="3741" spans="1:19">
      <c r="A3741" s="21">
        <v>2</v>
      </c>
      <c r="J3741" s="30" t="s">
        <v>7574</v>
      </c>
      <c r="K3741" s="31" t="str">
        <f>TEXT(J3741,"YYYY")</f>
        <v>2020</v>
      </c>
      <c r="L3741" s="31">
        <v>1</v>
      </c>
      <c r="S3741" s="8" t="s">
        <v>65</v>
      </c>
    </row>
    <row r="3742" spans="1:19">
      <c r="A3742" s="21">
        <v>2</v>
      </c>
      <c r="J3742" s="30" t="s">
        <v>690</v>
      </c>
      <c r="K3742" s="31" t="str">
        <f>TEXT(J3742,"YYYY")</f>
        <v>2020</v>
      </c>
      <c r="L3742" s="31">
        <v>1</v>
      </c>
      <c r="S3742" s="8" t="s">
        <v>354</v>
      </c>
    </row>
    <row r="3743" spans="1:19">
      <c r="A3743" s="21">
        <v>2</v>
      </c>
      <c r="J3743" s="30" t="s">
        <v>9011</v>
      </c>
      <c r="K3743" s="31" t="str">
        <f>TEXT(J3743,"YYYY")</f>
        <v>2020</v>
      </c>
      <c r="L3743" s="31">
        <v>1</v>
      </c>
      <c r="S3743" s="8" t="s">
        <v>65</v>
      </c>
    </row>
    <row r="3744" spans="1:19">
      <c r="A3744" s="21">
        <v>1</v>
      </c>
      <c r="J3744" s="30" t="s">
        <v>12300</v>
      </c>
      <c r="K3744" s="31" t="str">
        <f>TEXT(J3744,"YYYY")</f>
        <v>2020</v>
      </c>
      <c r="L3744" s="31">
        <v>1</v>
      </c>
      <c r="S3744" s="8" t="s">
        <v>65</v>
      </c>
    </row>
    <row r="3745" spans="1:19">
      <c r="A3745" s="21">
        <v>2</v>
      </c>
      <c r="J3745" s="30" t="s">
        <v>7760</v>
      </c>
      <c r="K3745" s="31" t="str">
        <f>TEXT(J3745,"YYYY")</f>
        <v>2020</v>
      </c>
      <c r="L3745" s="31">
        <v>1</v>
      </c>
      <c r="S3745" s="8" t="s">
        <v>4368</v>
      </c>
    </row>
    <row r="3746" spans="1:19">
      <c r="A3746" s="21">
        <v>2</v>
      </c>
      <c r="J3746" s="30" t="s">
        <v>10602</v>
      </c>
      <c r="K3746" s="31" t="str">
        <f>TEXT(J3746,"YYYY")</f>
        <v>2020</v>
      </c>
      <c r="L3746" s="31">
        <v>1</v>
      </c>
      <c r="S3746" s="8" t="s">
        <v>65</v>
      </c>
    </row>
    <row r="3747" spans="1:19">
      <c r="A3747" s="21">
        <v>2</v>
      </c>
      <c r="J3747" s="30" t="s">
        <v>156</v>
      </c>
      <c r="K3747" s="31" t="str">
        <f>TEXT(J3747,"YYYY")</f>
        <v>2020</v>
      </c>
      <c r="L3747" s="31">
        <v>1</v>
      </c>
      <c r="S3747" s="8" t="s">
        <v>105</v>
      </c>
    </row>
    <row r="3748" spans="1:19">
      <c r="A3748" s="21">
        <v>1</v>
      </c>
      <c r="J3748" s="30" t="s">
        <v>5622</v>
      </c>
      <c r="K3748" s="31" t="str">
        <f>TEXT(J3748,"YYYY")</f>
        <v>2020</v>
      </c>
      <c r="L3748" s="31">
        <v>1</v>
      </c>
      <c r="S3748" s="8" t="s">
        <v>1559</v>
      </c>
    </row>
    <row r="3749" spans="1:19">
      <c r="A3749" s="21">
        <v>2</v>
      </c>
      <c r="J3749" s="30" t="s">
        <v>5441</v>
      </c>
      <c r="K3749" s="31" t="str">
        <f>TEXT(J3749,"YYYY")</f>
        <v>2020</v>
      </c>
      <c r="L3749" s="31">
        <v>1</v>
      </c>
      <c r="S3749" s="8" t="s">
        <v>4040</v>
      </c>
    </row>
    <row r="3750" spans="1:19">
      <c r="A3750" s="21">
        <v>2</v>
      </c>
      <c r="J3750" s="30" t="s">
        <v>5441</v>
      </c>
      <c r="K3750" s="31" t="str">
        <f>TEXT(J3750,"YYYY")</f>
        <v>2020</v>
      </c>
      <c r="L3750" s="31">
        <v>1</v>
      </c>
      <c r="S3750" s="8" t="s">
        <v>311</v>
      </c>
    </row>
    <row r="3751" spans="1:19">
      <c r="A3751" s="21">
        <v>2</v>
      </c>
      <c r="J3751" s="30" t="s">
        <v>5710</v>
      </c>
      <c r="K3751" s="31" t="str">
        <f>TEXT(J3751,"YYYY")</f>
        <v>2020</v>
      </c>
      <c r="L3751" s="31">
        <v>1</v>
      </c>
      <c r="S3751" s="8" t="s">
        <v>1559</v>
      </c>
    </row>
    <row r="3752" spans="1:19">
      <c r="A3752" s="21">
        <v>2</v>
      </c>
      <c r="J3752" s="30" t="s">
        <v>5206</v>
      </c>
      <c r="K3752" s="31" t="str">
        <f>TEXT(J3752,"YYYY")</f>
        <v>2020</v>
      </c>
      <c r="L3752" s="31">
        <v>1</v>
      </c>
      <c r="S3752" s="8" t="s">
        <v>311</v>
      </c>
    </row>
    <row r="3753" spans="1:19">
      <c r="A3753" s="21">
        <v>1</v>
      </c>
      <c r="J3753" s="30" t="s">
        <v>6638</v>
      </c>
      <c r="K3753" s="31" t="str">
        <f>TEXT(J3753,"YYYY")</f>
        <v>2020</v>
      </c>
      <c r="L3753" s="31">
        <v>1</v>
      </c>
      <c r="S3753" s="8" t="s">
        <v>1051</v>
      </c>
    </row>
    <row r="3754" spans="1:19">
      <c r="A3754" s="21">
        <v>2</v>
      </c>
      <c r="J3754" s="30" t="s">
        <v>97</v>
      </c>
      <c r="K3754" s="31" t="str">
        <f>TEXT(J3754,"YYYY")</f>
        <v>2020</v>
      </c>
      <c r="L3754" s="31">
        <v>1</v>
      </c>
      <c r="S3754" s="8" t="s">
        <v>526</v>
      </c>
    </row>
    <row r="3755" spans="1:19">
      <c r="A3755" s="21">
        <v>2</v>
      </c>
      <c r="J3755" s="30" t="s">
        <v>7020</v>
      </c>
      <c r="K3755" s="31" t="str">
        <f>TEXT(J3755,"YYYY")</f>
        <v>2020</v>
      </c>
      <c r="L3755" s="31">
        <v>1</v>
      </c>
      <c r="S3755" s="8" t="s">
        <v>114</v>
      </c>
    </row>
    <row r="3756" spans="1:19">
      <c r="A3756" s="21">
        <v>2</v>
      </c>
      <c r="J3756" s="30" t="s">
        <v>7043</v>
      </c>
      <c r="K3756" s="31" t="str">
        <f>TEXT(J3756,"YYYY")</f>
        <v>2020</v>
      </c>
      <c r="L3756" s="31">
        <v>1</v>
      </c>
      <c r="S3756" s="8" t="s">
        <v>311</v>
      </c>
    </row>
    <row r="3757" spans="1:19">
      <c r="A3757" s="21">
        <v>2</v>
      </c>
      <c r="J3757" s="30" t="s">
        <v>5710</v>
      </c>
      <c r="K3757" s="31" t="str">
        <f>TEXT(J3757,"YYYY")</f>
        <v>2020</v>
      </c>
      <c r="L3757" s="31">
        <v>1</v>
      </c>
    </row>
    <row r="3758" spans="1:19">
      <c r="A3758" s="21">
        <v>2</v>
      </c>
      <c r="J3758" s="30" t="s">
        <v>489</v>
      </c>
      <c r="K3758" s="31" t="str">
        <f>TEXT(J3758,"YYYY")</f>
        <v>2020</v>
      </c>
      <c r="L3758" s="31">
        <v>1</v>
      </c>
    </row>
    <row r="3759" spans="1:19">
      <c r="A3759" s="21">
        <v>2</v>
      </c>
      <c r="J3759" s="30" t="s">
        <v>7493</v>
      </c>
      <c r="K3759" s="31" t="str">
        <f>TEXT(J3759,"YYYY")</f>
        <v>2020</v>
      </c>
      <c r="L3759" s="31">
        <v>1</v>
      </c>
      <c r="S3759" s="8" t="s">
        <v>4368</v>
      </c>
    </row>
    <row r="3760" spans="1:19">
      <c r="A3760" s="21">
        <v>2</v>
      </c>
      <c r="J3760" s="30" t="s">
        <v>5622</v>
      </c>
      <c r="K3760" s="31" t="str">
        <f>TEXT(J3760,"YYYY")</f>
        <v>2020</v>
      </c>
      <c r="L3760" s="31">
        <v>1</v>
      </c>
      <c r="S3760" s="8" t="s">
        <v>5916</v>
      </c>
    </row>
    <row r="3761" spans="1:19">
      <c r="A3761" s="21">
        <v>2</v>
      </c>
      <c r="J3761" s="30" t="s">
        <v>7522</v>
      </c>
      <c r="K3761" s="31" t="str">
        <f>TEXT(J3761,"YYYY")</f>
        <v>2020</v>
      </c>
      <c r="L3761" s="31">
        <v>1</v>
      </c>
      <c r="S3761" s="8" t="s">
        <v>65</v>
      </c>
    </row>
    <row r="3762" spans="1:19">
      <c r="A3762" s="21">
        <v>1</v>
      </c>
      <c r="J3762" s="30" t="s">
        <v>4055</v>
      </c>
      <c r="K3762" s="31" t="str">
        <f>TEXT(J3762,"YYYY")</f>
        <v>2020</v>
      </c>
      <c r="L3762" s="31">
        <v>1</v>
      </c>
      <c r="S3762" s="8" t="s">
        <v>105</v>
      </c>
    </row>
    <row r="3763" spans="1:19">
      <c r="A3763" s="21">
        <v>2</v>
      </c>
      <c r="J3763" s="30" t="s">
        <v>5622</v>
      </c>
      <c r="K3763" s="31" t="str">
        <f>TEXT(J3763,"YYYY")</f>
        <v>2020</v>
      </c>
      <c r="L3763" s="31">
        <v>1</v>
      </c>
      <c r="S3763" s="8" t="s">
        <v>65</v>
      </c>
    </row>
    <row r="3764" spans="1:19">
      <c r="A3764" s="21">
        <v>2</v>
      </c>
      <c r="J3764" s="30" t="s">
        <v>7564</v>
      </c>
      <c r="K3764" s="31" t="str">
        <f>TEXT(J3764,"YYYY")</f>
        <v>2020</v>
      </c>
      <c r="L3764" s="31">
        <v>1</v>
      </c>
      <c r="S3764" s="8" t="s">
        <v>65</v>
      </c>
    </row>
    <row r="3765" spans="1:19">
      <c r="A3765" s="21">
        <v>2</v>
      </c>
      <c r="J3765" s="30" t="s">
        <v>5680</v>
      </c>
      <c r="K3765" s="31" t="str">
        <f>TEXT(J3765,"YYYY")</f>
        <v>2020</v>
      </c>
      <c r="L3765" s="31">
        <v>1</v>
      </c>
      <c r="S3765" s="8" t="s">
        <v>65</v>
      </c>
    </row>
    <row r="3766" spans="1:19">
      <c r="A3766" s="21">
        <v>1</v>
      </c>
      <c r="J3766" s="30" t="s">
        <v>6196</v>
      </c>
      <c r="K3766" s="31" t="str">
        <f>TEXT(J3766,"YYYY")</f>
        <v>2020</v>
      </c>
      <c r="L3766" s="31">
        <v>1</v>
      </c>
      <c r="S3766" s="8" t="s">
        <v>65</v>
      </c>
    </row>
    <row r="3767" spans="1:19">
      <c r="A3767" s="21">
        <v>2</v>
      </c>
      <c r="J3767" s="30" t="s">
        <v>5680</v>
      </c>
      <c r="K3767" s="31" t="str">
        <f>TEXT(J3767,"YYYY")</f>
        <v>2020</v>
      </c>
      <c r="L3767" s="31">
        <v>1</v>
      </c>
      <c r="S3767" s="8" t="s">
        <v>105</v>
      </c>
    </row>
    <row r="3768" spans="1:19">
      <c r="A3768" s="21">
        <v>1</v>
      </c>
      <c r="J3768" s="30" t="s">
        <v>7528</v>
      </c>
      <c r="K3768" s="31" t="str">
        <f>TEXT(J3768,"YYYY")</f>
        <v>2020</v>
      </c>
      <c r="L3768" s="31">
        <v>1</v>
      </c>
      <c r="S3768" s="8" t="s">
        <v>65</v>
      </c>
    </row>
    <row r="3769" spans="1:19">
      <c r="A3769" s="21">
        <v>1</v>
      </c>
      <c r="J3769" s="30" t="s">
        <v>5680</v>
      </c>
      <c r="K3769" s="31" t="str">
        <f>TEXT(J3769,"YYYY")</f>
        <v>2020</v>
      </c>
      <c r="L3769" s="31">
        <v>1</v>
      </c>
      <c r="S3769" s="8" t="s">
        <v>114</v>
      </c>
    </row>
    <row r="3770" spans="1:19">
      <c r="A3770" s="21">
        <v>2</v>
      </c>
      <c r="J3770" s="30" t="s">
        <v>5894</v>
      </c>
      <c r="K3770" s="31" t="str">
        <f>TEXT(J3770,"YYYY")</f>
        <v>2020</v>
      </c>
      <c r="L3770" s="31">
        <v>1</v>
      </c>
      <c r="S3770" s="8" t="s">
        <v>65</v>
      </c>
    </row>
    <row r="3771" spans="1:19">
      <c r="A3771" s="21">
        <v>1</v>
      </c>
      <c r="J3771" s="30" t="s">
        <v>5781</v>
      </c>
      <c r="K3771" s="31" t="str">
        <f>TEXT(J3771,"YYYY")</f>
        <v>2020</v>
      </c>
      <c r="L3771" s="31">
        <v>1</v>
      </c>
      <c r="S3771" s="8" t="s">
        <v>354</v>
      </c>
    </row>
    <row r="3772" spans="1:19">
      <c r="A3772" s="21">
        <v>2</v>
      </c>
      <c r="J3772" s="30" t="s">
        <v>4044</v>
      </c>
      <c r="K3772" s="31" t="str">
        <f>TEXT(J3772,"YYYY")</f>
        <v>2020</v>
      </c>
      <c r="L3772" s="31">
        <v>1</v>
      </c>
      <c r="S3772" s="8" t="s">
        <v>377</v>
      </c>
    </row>
    <row r="3773" spans="1:19">
      <c r="A3773" s="21">
        <v>1</v>
      </c>
      <c r="J3773" s="30" t="s">
        <v>8134</v>
      </c>
      <c r="K3773" s="31" t="str">
        <f>TEXT(J3773,"YYYY")</f>
        <v>2020</v>
      </c>
      <c r="L3773" s="31">
        <v>1</v>
      </c>
    </row>
    <row r="3774" spans="1:19">
      <c r="A3774" s="21">
        <v>2</v>
      </c>
      <c r="J3774" s="30" t="s">
        <v>489</v>
      </c>
      <c r="K3774" s="31" t="str">
        <f>TEXT(J3774,"YYYY")</f>
        <v>2020</v>
      </c>
      <c r="L3774" s="31">
        <v>1</v>
      </c>
      <c r="S3774" s="8" t="s">
        <v>65</v>
      </c>
    </row>
    <row r="3775" spans="1:19">
      <c r="A3775" s="21">
        <v>2</v>
      </c>
      <c r="J3775" s="30" t="s">
        <v>5622</v>
      </c>
      <c r="K3775" s="31" t="str">
        <f>TEXT(J3775,"YYYY")</f>
        <v>2020</v>
      </c>
      <c r="L3775" s="31">
        <v>1</v>
      </c>
    </row>
    <row r="3776" spans="1:19">
      <c r="A3776" s="21">
        <v>1</v>
      </c>
      <c r="J3776" s="30" t="s">
        <v>4926</v>
      </c>
      <c r="K3776" s="31" t="str">
        <f>TEXT(J3776,"YYYY")</f>
        <v>2020</v>
      </c>
      <c r="L3776" s="31">
        <v>1</v>
      </c>
      <c r="S3776" s="8" t="s">
        <v>12304</v>
      </c>
    </row>
    <row r="3777" spans="1:19">
      <c r="A3777" s="21">
        <v>2</v>
      </c>
      <c r="J3777" s="30" t="s">
        <v>6196</v>
      </c>
      <c r="K3777" s="31" t="str">
        <f>TEXT(J3777,"YYYY")</f>
        <v>2020</v>
      </c>
      <c r="L3777" s="31">
        <v>1</v>
      </c>
      <c r="S3777" s="8" t="s">
        <v>105</v>
      </c>
    </row>
    <row r="3778" spans="1:19">
      <c r="A3778" s="21">
        <v>2</v>
      </c>
      <c r="J3778" s="30" t="s">
        <v>3304</v>
      </c>
      <c r="K3778" s="31" t="str">
        <f>TEXT(J3778,"YYYY")</f>
        <v>2020</v>
      </c>
      <c r="L3778" s="31">
        <v>1</v>
      </c>
      <c r="S3778" s="8" t="s">
        <v>311</v>
      </c>
    </row>
    <row r="3779" spans="1:19">
      <c r="A3779" s="21">
        <v>2</v>
      </c>
      <c r="J3779" s="30" t="s">
        <v>8274</v>
      </c>
      <c r="K3779" s="31" t="str">
        <f>TEXT(J3779,"YYYY")</f>
        <v>2020</v>
      </c>
      <c r="L3779" s="31">
        <v>1</v>
      </c>
      <c r="S3779" s="8" t="s">
        <v>65</v>
      </c>
    </row>
    <row r="3780" spans="1:19">
      <c r="A3780" s="21">
        <v>2</v>
      </c>
      <c r="J3780" s="30" t="s">
        <v>397</v>
      </c>
      <c r="K3780" s="31" t="str">
        <f>TEXT(J3780,"YYYY")</f>
        <v>2020</v>
      </c>
      <c r="L3780" s="31">
        <v>1</v>
      </c>
      <c r="S3780" s="8" t="s">
        <v>2440</v>
      </c>
    </row>
    <row r="3781" spans="1:19">
      <c r="A3781" s="21">
        <v>2</v>
      </c>
      <c r="J3781" s="30" t="s">
        <v>8311</v>
      </c>
      <c r="K3781" s="31" t="str">
        <f>TEXT(J3781,"YYYY")</f>
        <v>2020</v>
      </c>
      <c r="L3781" s="31">
        <v>1</v>
      </c>
      <c r="S3781" s="8" t="s">
        <v>105</v>
      </c>
    </row>
    <row r="3782" spans="1:19">
      <c r="A3782" s="21">
        <v>2</v>
      </c>
      <c r="J3782" s="30" t="s">
        <v>3977</v>
      </c>
      <c r="K3782" s="31" t="str">
        <f>TEXT(J3782,"YYYY")</f>
        <v>2020</v>
      </c>
      <c r="L3782" s="31">
        <v>1</v>
      </c>
      <c r="S3782" s="8" t="s">
        <v>405</v>
      </c>
    </row>
    <row r="3783" spans="1:19">
      <c r="A3783" s="21">
        <v>2</v>
      </c>
      <c r="J3783" s="30" t="s">
        <v>7043</v>
      </c>
      <c r="K3783" s="31" t="str">
        <f>TEXT(J3783,"YYYY")</f>
        <v>2020</v>
      </c>
      <c r="L3783" s="31">
        <v>1</v>
      </c>
      <c r="S3783" s="8" t="s">
        <v>65</v>
      </c>
    </row>
    <row r="3784" spans="1:19">
      <c r="A3784" s="21">
        <v>2</v>
      </c>
      <c r="J3784" s="30" t="s">
        <v>5710</v>
      </c>
      <c r="K3784" s="31" t="str">
        <f>TEXT(J3784,"YYYY")</f>
        <v>2020</v>
      </c>
      <c r="L3784" s="31">
        <v>1</v>
      </c>
      <c r="S3784" s="8" t="s">
        <v>65</v>
      </c>
    </row>
    <row r="3785" spans="1:19">
      <c r="A3785" s="21">
        <v>2</v>
      </c>
      <c r="J3785" s="30" t="s">
        <v>7691</v>
      </c>
      <c r="K3785" s="31" t="str">
        <f>TEXT(J3785,"YYYY")</f>
        <v>2020</v>
      </c>
      <c r="L3785" s="31">
        <v>1</v>
      </c>
      <c r="S3785" s="8" t="s">
        <v>417</v>
      </c>
    </row>
    <row r="3786" spans="1:19">
      <c r="A3786" s="21">
        <v>1</v>
      </c>
      <c r="J3786" s="30" t="s">
        <v>5680</v>
      </c>
      <c r="K3786" s="31" t="str">
        <f>TEXT(J3786,"YYYY")</f>
        <v>2020</v>
      </c>
      <c r="L3786" s="31">
        <v>1</v>
      </c>
      <c r="S3786" s="8" t="s">
        <v>65</v>
      </c>
    </row>
    <row r="3787" spans="1:19">
      <c r="A3787" s="21">
        <v>2</v>
      </c>
      <c r="J3787" s="30" t="s">
        <v>7725</v>
      </c>
      <c r="K3787" s="31" t="str">
        <f>TEXT(J3787,"YYYY")</f>
        <v>2020</v>
      </c>
      <c r="L3787" s="31">
        <v>1</v>
      </c>
      <c r="S3787" s="8" t="s">
        <v>65</v>
      </c>
    </row>
    <row r="3788" spans="1:19">
      <c r="A3788" s="21">
        <v>2</v>
      </c>
      <c r="J3788" s="30" t="s">
        <v>7691</v>
      </c>
      <c r="K3788" s="31" t="str">
        <f>TEXT(J3788,"YYYY")</f>
        <v>2020</v>
      </c>
      <c r="L3788" s="31">
        <v>1</v>
      </c>
      <c r="S3788" s="8" t="s">
        <v>2283</v>
      </c>
    </row>
    <row r="3789" spans="1:19">
      <c r="A3789" s="21">
        <v>1</v>
      </c>
      <c r="J3789" s="30" t="s">
        <v>8016</v>
      </c>
      <c r="K3789" s="31" t="str">
        <f>TEXT(J3789,"YYYY")</f>
        <v>2020</v>
      </c>
      <c r="L3789" s="31">
        <v>1</v>
      </c>
      <c r="S3789" s="8" t="s">
        <v>114</v>
      </c>
    </row>
    <row r="3790" spans="1:19">
      <c r="A3790" s="21">
        <v>1</v>
      </c>
      <c r="J3790" s="30" t="s">
        <v>8717</v>
      </c>
      <c r="K3790" s="31" t="str">
        <f>TEXT(J3790,"YYYY")</f>
        <v>2020</v>
      </c>
      <c r="L3790" s="31">
        <v>1</v>
      </c>
      <c r="S3790" s="8" t="s">
        <v>65</v>
      </c>
    </row>
    <row r="3791" spans="1:19">
      <c r="A3791" s="21">
        <v>1</v>
      </c>
      <c r="J3791" s="30" t="s">
        <v>5622</v>
      </c>
      <c r="K3791" s="31" t="str">
        <f>TEXT(J3791,"YYYY")</f>
        <v>2020</v>
      </c>
      <c r="L3791" s="31">
        <v>1</v>
      </c>
      <c r="S3791" s="8" t="s">
        <v>65</v>
      </c>
    </row>
    <row r="3792" spans="1:19">
      <c r="A3792" s="21">
        <v>1</v>
      </c>
      <c r="J3792" s="30" t="s">
        <v>5622</v>
      </c>
      <c r="K3792" s="31" t="str">
        <f>TEXT(J3792,"YYYY")</f>
        <v>2020</v>
      </c>
      <c r="L3792" s="31">
        <v>1</v>
      </c>
    </row>
    <row r="3793" spans="1:19">
      <c r="A3793" s="21">
        <v>2</v>
      </c>
      <c r="J3793" s="30" t="s">
        <v>663</v>
      </c>
      <c r="K3793" s="31" t="str">
        <f>TEXT(J3793,"YYYY")</f>
        <v>2020</v>
      </c>
      <c r="L3793" s="31">
        <v>1</v>
      </c>
      <c r="S3793" s="8" t="s">
        <v>105</v>
      </c>
    </row>
    <row r="3794" spans="1:19">
      <c r="A3794" s="21">
        <v>2</v>
      </c>
      <c r="J3794" s="30" t="s">
        <v>7841</v>
      </c>
      <c r="K3794" s="31" t="str">
        <f>TEXT(J3794,"YYYY")</f>
        <v>2020</v>
      </c>
      <c r="L3794" s="31">
        <v>1</v>
      </c>
      <c r="S3794" s="8" t="s">
        <v>114</v>
      </c>
    </row>
    <row r="3795" spans="1:19">
      <c r="A3795" s="21">
        <v>2</v>
      </c>
      <c r="J3795" s="30" t="s">
        <v>7691</v>
      </c>
      <c r="K3795" s="31" t="str">
        <f>TEXT(J3795,"YYYY")</f>
        <v>2020</v>
      </c>
      <c r="L3795" s="31">
        <v>1</v>
      </c>
      <c r="S3795" s="8" t="s">
        <v>105</v>
      </c>
    </row>
    <row r="3796" spans="1:19">
      <c r="A3796" s="21">
        <v>2</v>
      </c>
      <c r="J3796" s="30" t="s">
        <v>606</v>
      </c>
      <c r="K3796" s="31" t="str">
        <f>TEXT(J3796,"YYYY")</f>
        <v>2020</v>
      </c>
      <c r="L3796" s="31">
        <v>1</v>
      </c>
      <c r="S3796" s="8" t="s">
        <v>114</v>
      </c>
    </row>
    <row r="3797" spans="1:19">
      <c r="A3797" s="21">
        <v>2</v>
      </c>
      <c r="J3797" s="30" t="s">
        <v>7691</v>
      </c>
      <c r="K3797" s="31" t="str">
        <f>TEXT(J3797,"YYYY")</f>
        <v>2020</v>
      </c>
      <c r="L3797" s="31">
        <v>1</v>
      </c>
      <c r="S3797" s="8" t="s">
        <v>105</v>
      </c>
    </row>
    <row r="3798" spans="1:19">
      <c r="A3798" s="21">
        <v>2</v>
      </c>
      <c r="J3798" s="30" t="s">
        <v>9383</v>
      </c>
      <c r="K3798" s="31" t="str">
        <f>TEXT(J3798,"YYYY")</f>
        <v>2020</v>
      </c>
      <c r="L3798" s="31">
        <v>1</v>
      </c>
      <c r="S3798" s="8" t="s">
        <v>105</v>
      </c>
    </row>
    <row r="3799" spans="1:19">
      <c r="A3799" s="21">
        <v>2</v>
      </c>
      <c r="J3799" s="30" t="s">
        <v>5710</v>
      </c>
      <c r="K3799" s="31" t="str">
        <f>TEXT(J3799,"YYYY")</f>
        <v>2020</v>
      </c>
      <c r="L3799" s="31">
        <v>1</v>
      </c>
      <c r="S3799" s="8" t="s">
        <v>114</v>
      </c>
    </row>
    <row r="3800" spans="1:19">
      <c r="A3800" s="21">
        <v>2</v>
      </c>
      <c r="J3800" s="30" t="s">
        <v>606</v>
      </c>
      <c r="K3800" s="31" t="str">
        <f>TEXT(J3800,"YYYY")</f>
        <v>2020</v>
      </c>
      <c r="L3800" s="31">
        <v>1</v>
      </c>
      <c r="S3800" s="8" t="s">
        <v>92</v>
      </c>
    </row>
    <row r="3801" spans="1:19">
      <c r="A3801" s="21">
        <v>2</v>
      </c>
      <c r="J3801" s="30" t="s">
        <v>4988</v>
      </c>
      <c r="K3801" s="31" t="str">
        <f>TEXT(J3801,"YYYY")</f>
        <v>2020</v>
      </c>
      <c r="L3801" s="31">
        <v>1</v>
      </c>
      <c r="S3801" s="8" t="s">
        <v>2283</v>
      </c>
    </row>
    <row r="3802" spans="1:19">
      <c r="A3802" s="21">
        <v>1</v>
      </c>
      <c r="J3802" s="30" t="s">
        <v>5346</v>
      </c>
      <c r="K3802" s="31" t="str">
        <f>TEXT(J3802,"YYYY")</f>
        <v>2020</v>
      </c>
      <c r="L3802" s="31">
        <v>1</v>
      </c>
      <c r="S3802" s="8" t="s">
        <v>1051</v>
      </c>
    </row>
    <row r="3803" spans="1:19">
      <c r="A3803" s="21">
        <v>2</v>
      </c>
      <c r="J3803" s="30" t="s">
        <v>5745</v>
      </c>
      <c r="K3803" s="31" t="str">
        <f>TEXT(J3803,"YYYY")</f>
        <v>2020</v>
      </c>
      <c r="L3803" s="31">
        <v>1</v>
      </c>
      <c r="S3803" s="8" t="s">
        <v>311</v>
      </c>
    </row>
    <row r="3804" spans="1:19">
      <c r="A3804" s="21">
        <v>2</v>
      </c>
      <c r="J3804" s="30" t="s">
        <v>5002</v>
      </c>
      <c r="K3804" s="31" t="str">
        <f>TEXT(J3804,"YYYY")</f>
        <v>2020</v>
      </c>
      <c r="L3804" s="31">
        <v>1</v>
      </c>
      <c r="S3804" s="8" t="s">
        <v>405</v>
      </c>
    </row>
    <row r="3805" spans="1:19">
      <c r="A3805" s="21">
        <v>2</v>
      </c>
      <c r="J3805" s="30" t="s">
        <v>5441</v>
      </c>
      <c r="K3805" s="31" t="str">
        <f>TEXT(J3805,"YYYY")</f>
        <v>2020</v>
      </c>
      <c r="L3805" s="31">
        <v>1</v>
      </c>
      <c r="S3805" s="8" t="s">
        <v>4368</v>
      </c>
    </row>
    <row r="3806" spans="1:19">
      <c r="A3806" s="21">
        <v>2</v>
      </c>
      <c r="J3806" s="30" t="s">
        <v>10533</v>
      </c>
      <c r="K3806" s="31" t="str">
        <f>TEXT(J3806,"YYYY")</f>
        <v>2020</v>
      </c>
      <c r="L3806" s="31">
        <v>1</v>
      </c>
      <c r="S3806" s="8" t="s">
        <v>354</v>
      </c>
    </row>
    <row r="3807" spans="1:19">
      <c r="A3807" s="21">
        <v>2</v>
      </c>
      <c r="J3807" s="30" t="s">
        <v>561</v>
      </c>
      <c r="K3807" s="31" t="str">
        <f>TEXT(J3807,"YYYY")</f>
        <v>2020</v>
      </c>
      <c r="L3807" s="31">
        <v>1</v>
      </c>
      <c r="S3807" s="8" t="s">
        <v>65</v>
      </c>
    </row>
    <row r="3808" spans="1:19">
      <c r="A3808" s="21">
        <v>1</v>
      </c>
      <c r="J3808" s="30" t="s">
        <v>3125</v>
      </c>
      <c r="K3808" s="31" t="str">
        <f>TEXT(J3808,"YYYY")</f>
        <v>2020</v>
      </c>
      <c r="L3808" s="31">
        <v>1</v>
      </c>
      <c r="S3808" s="8" t="s">
        <v>105</v>
      </c>
    </row>
    <row r="3809" spans="1:19">
      <c r="A3809" s="21">
        <v>1</v>
      </c>
      <c r="J3809" s="30" t="s">
        <v>10602</v>
      </c>
      <c r="K3809" s="31" t="str">
        <f>TEXT(J3809,"YYYY")</f>
        <v>2020</v>
      </c>
      <c r="L3809" s="31">
        <v>1</v>
      </c>
      <c r="S3809" s="8" t="s">
        <v>65</v>
      </c>
    </row>
    <row r="3810" spans="1:19">
      <c r="A3810" s="21">
        <v>2</v>
      </c>
      <c r="J3810" s="30" t="s">
        <v>5206</v>
      </c>
      <c r="K3810" s="31" t="str">
        <f>TEXT(J3810,"YYYY")</f>
        <v>2020</v>
      </c>
      <c r="L3810" s="31">
        <v>1</v>
      </c>
      <c r="S3810" s="8" t="s">
        <v>65</v>
      </c>
    </row>
    <row r="3811" spans="1:19">
      <c r="A3811" s="21">
        <v>1</v>
      </c>
      <c r="J3811" s="30" t="s">
        <v>8294</v>
      </c>
      <c r="K3811" s="31" t="str">
        <f>TEXT(J3811,"YYYY")</f>
        <v>2020</v>
      </c>
      <c r="L3811" s="31">
        <v>1</v>
      </c>
      <c r="S3811" s="8" t="s">
        <v>105</v>
      </c>
    </row>
    <row r="3812" spans="1:19">
      <c r="A3812" s="21">
        <v>1</v>
      </c>
      <c r="J3812" s="30" t="s">
        <v>3977</v>
      </c>
      <c r="K3812" s="31" t="str">
        <f>TEXT(J3812,"YYYY")</f>
        <v>2020</v>
      </c>
      <c r="L3812" s="31">
        <v>1</v>
      </c>
      <c r="S3812" s="8" t="s">
        <v>7460</v>
      </c>
    </row>
    <row r="3813" spans="1:19">
      <c r="A3813" s="21">
        <v>2</v>
      </c>
      <c r="J3813" s="30" t="s">
        <v>8261</v>
      </c>
      <c r="K3813" s="31" t="str">
        <f>TEXT(J3813,"YYYY")</f>
        <v>2020</v>
      </c>
      <c r="L3813" s="31">
        <v>1</v>
      </c>
      <c r="S3813" s="8" t="s">
        <v>114</v>
      </c>
    </row>
    <row r="3814" spans="1:19">
      <c r="A3814" s="21">
        <v>2</v>
      </c>
      <c r="J3814" s="30" t="s">
        <v>364</v>
      </c>
      <c r="K3814" s="31" t="str">
        <f>TEXT(J3814,"YYYY")</f>
        <v>2020</v>
      </c>
      <c r="L3814" s="31">
        <v>1</v>
      </c>
      <c r="S3814" s="8" t="s">
        <v>427</v>
      </c>
    </row>
    <row r="3815" spans="1:19">
      <c r="A3815" s="21">
        <v>2</v>
      </c>
      <c r="J3815" s="30" t="s">
        <v>663</v>
      </c>
      <c r="K3815" s="31" t="str">
        <f>TEXT(J3815,"YYYY")</f>
        <v>2020</v>
      </c>
      <c r="L3815" s="31">
        <v>1</v>
      </c>
      <c r="S3815" s="8" t="s">
        <v>105</v>
      </c>
    </row>
    <row r="3816" spans="1:19">
      <c r="A3816" s="21">
        <v>1</v>
      </c>
      <c r="J3816" s="30" t="s">
        <v>7691</v>
      </c>
      <c r="K3816" s="31" t="str">
        <f>TEXT(J3816,"YYYY")</f>
        <v>2020</v>
      </c>
      <c r="L3816" s="31">
        <v>1</v>
      </c>
      <c r="S3816" s="8" t="s">
        <v>114</v>
      </c>
    </row>
    <row r="3817" spans="1:19">
      <c r="A3817" s="21">
        <v>2</v>
      </c>
      <c r="J3817" s="30" t="s">
        <v>10646</v>
      </c>
      <c r="K3817" s="31" t="str">
        <f>TEXT(J3817,"YYYY")</f>
        <v>2020</v>
      </c>
      <c r="L3817" s="31">
        <v>1</v>
      </c>
      <c r="S3817" s="8" t="s">
        <v>105</v>
      </c>
    </row>
    <row r="3818" spans="1:19">
      <c r="A3818" s="21">
        <v>1</v>
      </c>
      <c r="J3818" s="30" t="s">
        <v>10847</v>
      </c>
      <c r="K3818" s="31" t="str">
        <f>TEXT(J3818,"YYYY")</f>
        <v>2020</v>
      </c>
      <c r="L3818" s="31">
        <v>1</v>
      </c>
      <c r="S3818" s="8" t="s">
        <v>4368</v>
      </c>
    </row>
    <row r="3819" spans="1:19">
      <c r="A3819" s="21">
        <v>2</v>
      </c>
      <c r="J3819" s="30" t="s">
        <v>9293</v>
      </c>
      <c r="K3819" s="31" t="str">
        <f>TEXT(J3819,"YYYY")</f>
        <v>2020</v>
      </c>
      <c r="L3819" s="31">
        <v>1</v>
      </c>
      <c r="S3819" s="8" t="s">
        <v>105</v>
      </c>
    </row>
    <row r="3820" spans="1:19">
      <c r="A3820" s="21">
        <v>2</v>
      </c>
      <c r="J3820" s="30" t="s">
        <v>10847</v>
      </c>
      <c r="K3820" s="31" t="str">
        <f>TEXT(J3820,"YYYY")</f>
        <v>2020</v>
      </c>
      <c r="L3820" s="31">
        <v>1</v>
      </c>
      <c r="S3820" s="8" t="s">
        <v>114</v>
      </c>
    </row>
    <row r="3821" spans="1:19">
      <c r="A3821" s="21">
        <v>2</v>
      </c>
      <c r="J3821" s="30" t="s">
        <v>5606</v>
      </c>
      <c r="K3821" s="31" t="str">
        <f>TEXT(J3821,"YYYY")</f>
        <v>2020</v>
      </c>
      <c r="L3821" s="31">
        <v>1</v>
      </c>
      <c r="S3821" s="8" t="s">
        <v>105</v>
      </c>
    </row>
    <row r="3822" spans="1:19">
      <c r="A3822" s="21">
        <v>2</v>
      </c>
      <c r="J3822" s="30" t="s">
        <v>9011</v>
      </c>
      <c r="K3822" s="31" t="str">
        <f>TEXT(J3822,"YYYY")</f>
        <v>2020</v>
      </c>
      <c r="L3822" s="31">
        <v>1</v>
      </c>
      <c r="S3822" s="8" t="s">
        <v>7588</v>
      </c>
    </row>
    <row r="3823" spans="1:19">
      <c r="A3823" s="21">
        <v>1</v>
      </c>
      <c r="J3823" s="30" t="s">
        <v>10281</v>
      </c>
      <c r="K3823" s="31" t="str">
        <f>TEXT(J3823,"YYYY")</f>
        <v>2020</v>
      </c>
      <c r="L3823" s="31">
        <v>1</v>
      </c>
      <c r="S3823" s="8" t="s">
        <v>2440</v>
      </c>
    </row>
    <row r="3824" spans="1:19">
      <c r="A3824" s="21">
        <v>2</v>
      </c>
      <c r="J3824" s="30" t="s">
        <v>489</v>
      </c>
      <c r="K3824" s="31" t="str">
        <f>TEXT(J3824,"YYYY")</f>
        <v>2020</v>
      </c>
      <c r="L3824" s="31">
        <v>1</v>
      </c>
      <c r="S3824" s="8" t="s">
        <v>114</v>
      </c>
    </row>
    <row r="3825" spans="1:19">
      <c r="A3825" s="21">
        <v>2</v>
      </c>
      <c r="J3825" s="30" t="s">
        <v>690</v>
      </c>
      <c r="K3825" s="31" t="str">
        <f>TEXT(J3825,"YYYY")</f>
        <v>2020</v>
      </c>
      <c r="L3825" s="31">
        <v>1</v>
      </c>
      <c r="S3825" s="8" t="s">
        <v>114</v>
      </c>
    </row>
    <row r="3826" spans="1:19">
      <c r="A3826" s="21">
        <v>2</v>
      </c>
      <c r="J3826" s="30" t="s">
        <v>7768</v>
      </c>
      <c r="K3826" s="31" t="str">
        <f>TEXT(J3826,"YYYY")</f>
        <v>2020</v>
      </c>
      <c r="L3826" s="31">
        <v>1</v>
      </c>
      <c r="S3826" s="8" t="s">
        <v>105</v>
      </c>
    </row>
    <row r="3827" spans="1:19">
      <c r="A3827" s="21">
        <v>2</v>
      </c>
      <c r="J3827" s="30" t="s">
        <v>8134</v>
      </c>
      <c r="K3827" s="31" t="str">
        <f>TEXT(J3827,"YYYY")</f>
        <v>2020</v>
      </c>
      <c r="L3827" s="31">
        <v>1</v>
      </c>
      <c r="S3827" s="8" t="s">
        <v>65</v>
      </c>
    </row>
    <row r="3828" spans="1:19">
      <c r="A3828" s="21">
        <v>2</v>
      </c>
      <c r="J3828" s="30" t="s">
        <v>7020</v>
      </c>
      <c r="K3828" s="31" t="str">
        <f>TEXT(J3828,"YYYY")</f>
        <v>2020</v>
      </c>
      <c r="L3828" s="31">
        <v>1</v>
      </c>
      <c r="S3828" s="8" t="s">
        <v>65</v>
      </c>
    </row>
    <row r="3829" spans="1:19">
      <c r="A3829" s="21">
        <v>2</v>
      </c>
      <c r="J3829" s="30" t="s">
        <v>9362</v>
      </c>
      <c r="K3829" s="31" t="str">
        <f>TEXT(J3829,"YYYY")</f>
        <v>2020</v>
      </c>
      <c r="L3829" s="31">
        <v>1</v>
      </c>
      <c r="S3829" s="8" t="s">
        <v>65</v>
      </c>
    </row>
    <row r="3830" spans="1:19">
      <c r="A3830" s="21">
        <v>1</v>
      </c>
      <c r="J3830" s="30" t="s">
        <v>10533</v>
      </c>
      <c r="K3830" s="31" t="str">
        <f>TEXT(J3830,"YYYY")</f>
        <v>2020</v>
      </c>
      <c r="L3830" s="31">
        <v>1</v>
      </c>
      <c r="S3830" s="8" t="s">
        <v>114</v>
      </c>
    </row>
    <row r="3831" spans="1:19">
      <c r="A3831" s="21">
        <v>2</v>
      </c>
      <c r="J3831" s="30" t="s">
        <v>7830</v>
      </c>
      <c r="K3831" s="31" t="str">
        <f>TEXT(J3831,"YYYY")</f>
        <v>2020</v>
      </c>
      <c r="L3831" s="31">
        <v>1</v>
      </c>
      <c r="S3831" s="8" t="s">
        <v>65</v>
      </c>
    </row>
    <row r="3832" spans="1:19">
      <c r="A3832" s="21">
        <v>1</v>
      </c>
      <c r="J3832" s="30" t="s">
        <v>8590</v>
      </c>
      <c r="K3832" s="31" t="str">
        <f>TEXT(J3832,"YYYY")</f>
        <v>2020</v>
      </c>
      <c r="L3832" s="31">
        <v>1</v>
      </c>
      <c r="S3832" s="8" t="s">
        <v>8095</v>
      </c>
    </row>
    <row r="3833" spans="1:19">
      <c r="A3833" s="21">
        <v>2</v>
      </c>
      <c r="J3833" s="30" t="s">
        <v>321</v>
      </c>
      <c r="K3833" s="31" t="str">
        <f>TEXT(J3833,"YYYY")</f>
        <v>2020</v>
      </c>
      <c r="L3833" s="31">
        <v>1</v>
      </c>
      <c r="S3833" s="8" t="s">
        <v>65</v>
      </c>
    </row>
    <row r="3834" spans="1:19">
      <c r="A3834" s="21">
        <v>2</v>
      </c>
      <c r="J3834" s="30" t="s">
        <v>8294</v>
      </c>
      <c r="K3834" s="31" t="str">
        <f>TEXT(J3834,"YYYY")</f>
        <v>2020</v>
      </c>
      <c r="L3834" s="31">
        <v>1</v>
      </c>
      <c r="S3834" s="8" t="s">
        <v>105</v>
      </c>
    </row>
    <row r="3835" spans="1:19">
      <c r="A3835" s="21">
        <v>1</v>
      </c>
      <c r="J3835" s="30" t="s">
        <v>358</v>
      </c>
      <c r="K3835" s="31" t="str">
        <f>TEXT(J3835,"YYYY")</f>
        <v>2020</v>
      </c>
      <c r="L3835" s="31">
        <v>1</v>
      </c>
      <c r="S3835" s="8" t="s">
        <v>105</v>
      </c>
    </row>
    <row r="3836" spans="1:19">
      <c r="A3836" s="21">
        <v>1</v>
      </c>
      <c r="J3836" s="30" t="s">
        <v>9293</v>
      </c>
      <c r="K3836" s="31" t="str">
        <f>TEXT(J3836,"YYYY")</f>
        <v>2020</v>
      </c>
      <c r="L3836" s="31">
        <v>1</v>
      </c>
      <c r="S3836" s="8" t="s">
        <v>311</v>
      </c>
    </row>
    <row r="3837" spans="1:19">
      <c r="A3837" s="21">
        <v>2</v>
      </c>
      <c r="J3837" s="30" t="s">
        <v>8665</v>
      </c>
      <c r="K3837" s="31" t="str">
        <f>TEXT(J3837,"YYYY")</f>
        <v>2020</v>
      </c>
      <c r="L3837" s="31">
        <v>1</v>
      </c>
      <c r="S3837" s="8" t="s">
        <v>311</v>
      </c>
    </row>
    <row r="3838" spans="1:19">
      <c r="A3838" s="21">
        <v>1</v>
      </c>
      <c r="J3838" s="30" t="s">
        <v>10602</v>
      </c>
      <c r="K3838" s="31" t="str">
        <f>TEXT(J3838,"YYYY")</f>
        <v>2020</v>
      </c>
      <c r="L3838" s="31">
        <v>1</v>
      </c>
      <c r="S3838" s="8" t="s">
        <v>6329</v>
      </c>
    </row>
    <row r="3839" spans="1:19">
      <c r="A3839" s="21">
        <v>2</v>
      </c>
      <c r="J3839" s="30" t="s">
        <v>8431</v>
      </c>
      <c r="K3839" s="31" t="str">
        <f>TEXT(J3839,"YYYY")</f>
        <v>2020</v>
      </c>
      <c r="L3839" s="31">
        <v>1</v>
      </c>
      <c r="S3839" s="8" t="s">
        <v>936</v>
      </c>
    </row>
    <row r="3840" spans="1:19">
      <c r="A3840" s="21">
        <v>2</v>
      </c>
      <c r="J3840" s="30" t="s">
        <v>7691</v>
      </c>
      <c r="K3840" s="31" t="str">
        <f>TEXT(J3840,"YYYY")</f>
        <v>2020</v>
      </c>
      <c r="L3840" s="31">
        <v>1</v>
      </c>
      <c r="S3840" s="8" t="s">
        <v>226</v>
      </c>
    </row>
    <row r="3841" spans="1:19">
      <c r="A3841" s="21">
        <v>1</v>
      </c>
      <c r="J3841" s="30" t="s">
        <v>8247</v>
      </c>
      <c r="K3841" s="31" t="str">
        <f>TEXT(J3841,"YYYY")</f>
        <v>2020</v>
      </c>
      <c r="L3841" s="31">
        <v>1</v>
      </c>
      <c r="S3841" s="8" t="s">
        <v>114</v>
      </c>
    </row>
    <row r="3842" spans="1:19">
      <c r="A3842" s="21">
        <v>1</v>
      </c>
      <c r="J3842" s="30" t="s">
        <v>10543</v>
      </c>
      <c r="K3842" s="31" t="str">
        <f>TEXT(J3842,"YYYY")</f>
        <v>2020</v>
      </c>
      <c r="L3842" s="31">
        <v>1</v>
      </c>
      <c r="S3842" s="8" t="s">
        <v>105</v>
      </c>
    </row>
    <row r="3843" spans="1:19">
      <c r="A3843" s="21">
        <v>1</v>
      </c>
      <c r="J3843" s="30" t="s">
        <v>11497</v>
      </c>
      <c r="K3843" s="31" t="str">
        <f>TEXT(J3843,"YYYY")</f>
        <v>2020</v>
      </c>
      <c r="L3843" s="31">
        <v>1</v>
      </c>
      <c r="S3843" s="8" t="s">
        <v>83</v>
      </c>
    </row>
    <row r="3844" spans="1:19">
      <c r="A3844" s="21">
        <v>1</v>
      </c>
      <c r="J3844" s="30" t="s">
        <v>5710</v>
      </c>
      <c r="K3844" s="31" t="str">
        <f>TEXT(J3844,"YYYY")</f>
        <v>2020</v>
      </c>
      <c r="L3844" s="31">
        <v>1</v>
      </c>
      <c r="S3844" s="8" t="s">
        <v>65</v>
      </c>
    </row>
    <row r="3845" spans="1:19">
      <c r="A3845" s="21">
        <v>1</v>
      </c>
      <c r="J3845" s="30" t="s">
        <v>5681</v>
      </c>
      <c r="K3845" s="31" t="str">
        <f>TEXT(J3845,"YYYY")</f>
        <v>2020</v>
      </c>
      <c r="L3845" s="31">
        <v>1</v>
      </c>
      <c r="S3845" s="8" t="s">
        <v>7605</v>
      </c>
    </row>
    <row r="3846" spans="1:19">
      <c r="A3846" s="21">
        <v>1</v>
      </c>
      <c r="J3846" s="30" t="s">
        <v>10646</v>
      </c>
      <c r="K3846" s="31" t="str">
        <f>TEXT(J3846,"YYYY")</f>
        <v>2020</v>
      </c>
      <c r="L3846" s="31">
        <v>1</v>
      </c>
      <c r="S3846" s="8" t="s">
        <v>65</v>
      </c>
    </row>
    <row r="3847" spans="1:19">
      <c r="A3847" s="21">
        <v>1</v>
      </c>
      <c r="J3847" s="30" t="s">
        <v>9585</v>
      </c>
      <c r="K3847" s="31" t="str">
        <f>TEXT(J3847,"YYYY")</f>
        <v>2020</v>
      </c>
      <c r="L3847" s="31">
        <v>1</v>
      </c>
      <c r="S3847" s="8" t="s">
        <v>2283</v>
      </c>
    </row>
    <row r="3848" spans="1:19">
      <c r="A3848" s="21">
        <v>2</v>
      </c>
      <c r="J3848" s="30" t="s">
        <v>7542</v>
      </c>
      <c r="K3848" s="31" t="str">
        <f>TEXT(J3848,"YYYY")</f>
        <v>2020</v>
      </c>
      <c r="L3848" s="31">
        <v>1</v>
      </c>
    </row>
    <row r="3849" spans="1:19">
      <c r="A3849" s="21">
        <v>1</v>
      </c>
      <c r="J3849" s="30" t="s">
        <v>8134</v>
      </c>
      <c r="K3849" s="31" t="str">
        <f>TEXT(J3849,"YYYY")</f>
        <v>2020</v>
      </c>
      <c r="L3849" s="31">
        <v>1</v>
      </c>
      <c r="S3849" s="8" t="s">
        <v>1559</v>
      </c>
    </row>
    <row r="3850" spans="1:19">
      <c r="A3850" s="21">
        <v>2</v>
      </c>
      <c r="J3850" s="30" t="s">
        <v>8247</v>
      </c>
      <c r="K3850" s="31" t="str">
        <f>TEXT(J3850,"YYYY")</f>
        <v>2020</v>
      </c>
      <c r="L3850" s="31">
        <v>1</v>
      </c>
      <c r="S3850" s="8" t="s">
        <v>65</v>
      </c>
    </row>
    <row r="3851" spans="1:19">
      <c r="A3851" s="21">
        <v>2</v>
      </c>
      <c r="J3851" s="30" t="s">
        <v>690</v>
      </c>
      <c r="K3851" s="31" t="str">
        <f>TEXT(J3851,"YYYY")</f>
        <v>2020</v>
      </c>
      <c r="L3851" s="31">
        <v>1</v>
      </c>
      <c r="S3851" s="8" t="s">
        <v>65</v>
      </c>
    </row>
    <row r="3852" spans="1:19">
      <c r="A3852" s="21">
        <v>2</v>
      </c>
      <c r="J3852" s="30" t="s">
        <v>12097</v>
      </c>
      <c r="K3852" s="31" t="str">
        <f>TEXT(J3852,"YYYY")</f>
        <v>2020</v>
      </c>
      <c r="L3852" s="31">
        <v>1</v>
      </c>
      <c r="S3852" s="8" t="s">
        <v>377</v>
      </c>
    </row>
    <row r="3853" spans="1:19">
      <c r="A3853" s="21">
        <v>2</v>
      </c>
      <c r="J3853" s="30" t="s">
        <v>5441</v>
      </c>
      <c r="K3853" s="31" t="str">
        <f>TEXT(J3853,"YYYY")</f>
        <v>2020</v>
      </c>
      <c r="L3853" s="31">
        <v>1</v>
      </c>
      <c r="S3853" s="8" t="s">
        <v>83</v>
      </c>
    </row>
    <row r="3854" spans="1:19">
      <c r="A3854" s="21">
        <v>1</v>
      </c>
      <c r="J3854" s="30" t="s">
        <v>6811</v>
      </c>
      <c r="K3854" s="31" t="str">
        <f>TEXT(J3854,"YYYY")</f>
        <v>2020</v>
      </c>
      <c r="L3854" s="31">
        <v>1</v>
      </c>
      <c r="S3854" s="8" t="s">
        <v>377</v>
      </c>
    </row>
    <row r="3855" spans="1:19">
      <c r="A3855" s="21">
        <v>2</v>
      </c>
      <c r="J3855" s="30" t="s">
        <v>6586</v>
      </c>
      <c r="K3855" s="31" t="str">
        <f>TEXT(J3855,"YYYY")</f>
        <v>2020</v>
      </c>
      <c r="L3855" s="31">
        <v>1</v>
      </c>
      <c r="S3855" s="8" t="s">
        <v>226</v>
      </c>
    </row>
    <row r="3856" spans="1:19">
      <c r="A3856" s="21">
        <v>2</v>
      </c>
      <c r="J3856" s="30" t="s">
        <v>9308</v>
      </c>
      <c r="K3856" s="31" t="str">
        <f>TEXT(J3856,"YYYY")</f>
        <v>2020</v>
      </c>
      <c r="L3856" s="31">
        <v>1</v>
      </c>
      <c r="S3856" s="8" t="s">
        <v>377</v>
      </c>
    </row>
    <row r="3857" spans="1:19">
      <c r="A3857" s="21">
        <v>1</v>
      </c>
      <c r="J3857" s="30" t="s">
        <v>12228</v>
      </c>
      <c r="K3857" s="31" t="str">
        <f>TEXT(J3857,"YYYY")</f>
        <v>2020</v>
      </c>
      <c r="L3857" s="31">
        <v>1</v>
      </c>
      <c r="S3857" s="8" t="s">
        <v>1559</v>
      </c>
    </row>
    <row r="3858" spans="1:19">
      <c r="A3858" s="21">
        <v>2</v>
      </c>
      <c r="J3858" s="30" t="s">
        <v>9071</v>
      </c>
      <c r="K3858" s="31" t="str">
        <f>TEXT(J3858,"YYYY")</f>
        <v>2020</v>
      </c>
      <c r="L3858" s="31">
        <v>1</v>
      </c>
      <c r="S3858" s="8" t="s">
        <v>557</v>
      </c>
    </row>
    <row r="3859" spans="1:19">
      <c r="A3859" s="21">
        <v>2</v>
      </c>
      <c r="J3859" s="30" t="s">
        <v>6570</v>
      </c>
      <c r="K3859" s="31" t="str">
        <f>TEXT(J3859,"YYYY")</f>
        <v>2020</v>
      </c>
      <c r="L3859" s="31">
        <v>1</v>
      </c>
      <c r="S3859" s="8" t="s">
        <v>105</v>
      </c>
    </row>
    <row r="3860" spans="1:19">
      <c r="A3860" s="21">
        <v>2</v>
      </c>
      <c r="J3860" s="30" t="s">
        <v>9071</v>
      </c>
      <c r="K3860" s="31" t="str">
        <f>TEXT(J3860,"YYYY")</f>
        <v>2020</v>
      </c>
      <c r="L3860" s="31">
        <v>1</v>
      </c>
    </row>
    <row r="3861" spans="1:19">
      <c r="A3861" s="21">
        <v>2</v>
      </c>
      <c r="J3861" s="30" t="s">
        <v>8717</v>
      </c>
      <c r="K3861" s="31" t="str">
        <f>TEXT(J3861,"YYYY")</f>
        <v>2020</v>
      </c>
      <c r="L3861" s="31">
        <v>1</v>
      </c>
      <c r="S3861" s="8" t="s">
        <v>65</v>
      </c>
    </row>
    <row r="3862" spans="1:19">
      <c r="A3862" s="21">
        <v>1</v>
      </c>
      <c r="J3862" s="30" t="s">
        <v>8134</v>
      </c>
      <c r="K3862" s="31" t="str">
        <f>TEXT(J3862,"YYYY")</f>
        <v>2020</v>
      </c>
      <c r="L3862" s="31">
        <v>1</v>
      </c>
      <c r="S3862" s="8" t="s">
        <v>65</v>
      </c>
    </row>
    <row r="3863" spans="1:19">
      <c r="A3863" s="21">
        <v>2</v>
      </c>
      <c r="J3863" s="30" t="s">
        <v>3304</v>
      </c>
      <c r="K3863" s="31" t="str">
        <f>TEXT(J3863,"YYYY")</f>
        <v>2020</v>
      </c>
      <c r="L3863" s="31">
        <v>1</v>
      </c>
      <c r="S3863" s="8" t="s">
        <v>105</v>
      </c>
    </row>
    <row r="3864" spans="1:19">
      <c r="A3864" s="21">
        <v>2</v>
      </c>
      <c r="J3864" s="30" t="s">
        <v>9250</v>
      </c>
      <c r="K3864" s="31" t="str">
        <f>TEXT(J3864,"YYYY")</f>
        <v>2020</v>
      </c>
      <c r="L3864" s="31">
        <v>1</v>
      </c>
      <c r="S3864" s="8" t="s">
        <v>3261</v>
      </c>
    </row>
    <row r="3865" spans="1:19">
      <c r="A3865" s="21">
        <v>2</v>
      </c>
      <c r="J3865" s="30" t="s">
        <v>9250</v>
      </c>
      <c r="K3865" s="31" t="str">
        <f>TEXT(J3865,"YYYY")</f>
        <v>2020</v>
      </c>
      <c r="L3865" s="31">
        <v>1</v>
      </c>
      <c r="S3865" s="8" t="s">
        <v>65</v>
      </c>
    </row>
    <row r="3866" spans="1:19">
      <c r="A3866" s="21">
        <v>1</v>
      </c>
      <c r="J3866" s="30" t="s">
        <v>5441</v>
      </c>
      <c r="K3866" s="31" t="str">
        <f>TEXT(J3866,"YYYY")</f>
        <v>2020</v>
      </c>
      <c r="L3866" s="31">
        <v>1</v>
      </c>
      <c r="S3866" s="8" t="s">
        <v>65</v>
      </c>
    </row>
    <row r="3867" spans="1:19">
      <c r="A3867" s="21">
        <v>2</v>
      </c>
      <c r="J3867" s="30" t="s">
        <v>8134</v>
      </c>
      <c r="K3867" s="31" t="str">
        <f>TEXT(J3867,"YYYY")</f>
        <v>2020</v>
      </c>
      <c r="L3867" s="31">
        <v>1</v>
      </c>
      <c r="S3867" s="8" t="s">
        <v>377</v>
      </c>
    </row>
    <row r="3868" spans="1:19">
      <c r="A3868" s="21">
        <v>1</v>
      </c>
      <c r="J3868" s="30" t="s">
        <v>10626</v>
      </c>
      <c r="K3868" s="31" t="str">
        <f>TEXT(J3868,"YYYY")</f>
        <v>2020</v>
      </c>
      <c r="L3868" s="31">
        <v>1</v>
      </c>
      <c r="S3868" s="8" t="s">
        <v>354</v>
      </c>
    </row>
    <row r="3869" spans="1:19">
      <c r="A3869" s="21">
        <v>1</v>
      </c>
      <c r="J3869" s="30" t="s">
        <v>12403</v>
      </c>
      <c r="K3869" s="31" t="str">
        <f>TEXT(J3869,"YYYY")</f>
        <v>2020</v>
      </c>
      <c r="L3869" s="31">
        <v>1</v>
      </c>
      <c r="S3869" s="8" t="s">
        <v>4368</v>
      </c>
    </row>
    <row r="3870" spans="1:19">
      <c r="A3870" s="21">
        <v>1</v>
      </c>
      <c r="J3870" s="30" t="s">
        <v>10602</v>
      </c>
      <c r="K3870" s="31" t="str">
        <f>TEXT(J3870,"YYYY")</f>
        <v>2020</v>
      </c>
      <c r="L3870" s="31">
        <v>1</v>
      </c>
      <c r="S3870" s="8" t="s">
        <v>311</v>
      </c>
    </row>
    <row r="3871" spans="1:19">
      <c r="A3871" s="21">
        <v>1</v>
      </c>
      <c r="J3871" s="30" t="s">
        <v>7725</v>
      </c>
      <c r="K3871" s="31" t="str">
        <f>TEXT(J3871,"YYYY")</f>
        <v>2020</v>
      </c>
      <c r="L3871" s="31">
        <v>1</v>
      </c>
      <c r="S3871" s="8" t="s">
        <v>405</v>
      </c>
    </row>
    <row r="3872" spans="1:19">
      <c r="A3872" s="21">
        <v>1</v>
      </c>
      <c r="J3872" s="30" t="s">
        <v>5441</v>
      </c>
      <c r="K3872" s="31" t="str">
        <f>TEXT(J3872,"YYYY")</f>
        <v>2020</v>
      </c>
      <c r="L3872" s="31">
        <v>1</v>
      </c>
      <c r="S3872" s="8" t="s">
        <v>114</v>
      </c>
    </row>
    <row r="3873" spans="1:19">
      <c r="A3873" s="21">
        <v>2</v>
      </c>
      <c r="J3873" s="30" t="s">
        <v>7089</v>
      </c>
      <c r="K3873" s="31" t="str">
        <f>TEXT(J3873,"YYYY")</f>
        <v>2020</v>
      </c>
      <c r="L3873" s="31">
        <v>1</v>
      </c>
      <c r="S3873" s="8" t="s">
        <v>427</v>
      </c>
    </row>
    <row r="3874" spans="1:19">
      <c r="A3874" s="21">
        <v>2</v>
      </c>
      <c r="J3874" s="30" t="s">
        <v>5706</v>
      </c>
      <c r="K3874" s="31" t="str">
        <f>TEXT(J3874,"YYYY")</f>
        <v>2020</v>
      </c>
      <c r="L3874" s="31">
        <v>1</v>
      </c>
      <c r="S3874" s="8" t="s">
        <v>105</v>
      </c>
    </row>
    <row r="3875" spans="1:19">
      <c r="A3875" s="21">
        <v>2</v>
      </c>
      <c r="J3875" s="30" t="s">
        <v>5680</v>
      </c>
      <c r="K3875" s="31" t="str">
        <f>TEXT(J3875,"YYYY")</f>
        <v>2020</v>
      </c>
      <c r="L3875" s="31">
        <v>1</v>
      </c>
      <c r="S3875" s="8" t="s">
        <v>65</v>
      </c>
    </row>
    <row r="3876" spans="1:19">
      <c r="A3876" s="21">
        <v>1</v>
      </c>
      <c r="J3876" s="30" t="s">
        <v>8134</v>
      </c>
      <c r="K3876" s="31" t="str">
        <f>TEXT(J3876,"YYYY")</f>
        <v>2020</v>
      </c>
      <c r="L3876" s="31">
        <v>1</v>
      </c>
      <c r="S3876" s="8" t="s">
        <v>65</v>
      </c>
    </row>
    <row r="3877" spans="1:19">
      <c r="A3877" s="21">
        <v>2</v>
      </c>
      <c r="J3877" s="30" t="s">
        <v>8945</v>
      </c>
      <c r="K3877" s="31" t="str">
        <f>TEXT(J3877,"YYYY")</f>
        <v>2020</v>
      </c>
      <c r="L3877" s="31">
        <v>1</v>
      </c>
      <c r="S3877" s="8" t="s">
        <v>114</v>
      </c>
    </row>
    <row r="3878" spans="1:19">
      <c r="A3878" s="21">
        <v>2</v>
      </c>
      <c r="J3878" s="30" t="s">
        <v>11156</v>
      </c>
      <c r="K3878" s="31" t="str">
        <f>TEXT(J3878,"YYYY")</f>
        <v>2020</v>
      </c>
      <c r="L3878" s="31">
        <v>1</v>
      </c>
      <c r="S3878" s="8" t="s">
        <v>65</v>
      </c>
    </row>
    <row r="3879" spans="1:19">
      <c r="A3879" s="21">
        <v>2</v>
      </c>
      <c r="J3879" s="30" t="s">
        <v>10803</v>
      </c>
      <c r="K3879" s="31" t="str">
        <f>TEXT(J3879,"YYYY")</f>
        <v>2020</v>
      </c>
      <c r="L3879" s="31">
        <v>1</v>
      </c>
      <c r="S3879" s="8" t="s">
        <v>65</v>
      </c>
    </row>
    <row r="3880" spans="1:19">
      <c r="A3880" s="21">
        <v>1</v>
      </c>
      <c r="J3880" s="30" t="s">
        <v>7856</v>
      </c>
      <c r="K3880" s="31" t="str">
        <f>TEXT(J3880,"YYYY")</f>
        <v>2020</v>
      </c>
      <c r="L3880" s="31">
        <v>1</v>
      </c>
      <c r="S3880" s="8" t="s">
        <v>65</v>
      </c>
    </row>
    <row r="3881" spans="1:19">
      <c r="A3881" s="21">
        <v>1</v>
      </c>
      <c r="J3881" s="30" t="s">
        <v>7542</v>
      </c>
      <c r="K3881" s="31" t="str">
        <f>TEXT(J3881,"YYYY")</f>
        <v>2020</v>
      </c>
      <c r="L3881" s="31">
        <v>1</v>
      </c>
      <c r="S3881" s="8" t="s">
        <v>65</v>
      </c>
    </row>
    <row r="3882" spans="1:19">
      <c r="A3882" s="21">
        <v>1</v>
      </c>
      <c r="J3882" s="30" t="s">
        <v>12293</v>
      </c>
      <c r="K3882" s="31" t="str">
        <f>TEXT(J3882,"YYYY")</f>
        <v>2020</v>
      </c>
      <c r="L3882" s="31">
        <v>1</v>
      </c>
      <c r="S3882" s="8" t="s">
        <v>65</v>
      </c>
    </row>
    <row r="3883" spans="1:19">
      <c r="A3883" s="21">
        <v>1</v>
      </c>
      <c r="J3883" s="30" t="s">
        <v>6638</v>
      </c>
      <c r="K3883" s="31" t="str">
        <f>TEXT(J3883,"YYYY")</f>
        <v>2020</v>
      </c>
      <c r="L3883" s="31">
        <v>1</v>
      </c>
      <c r="S3883" s="8" t="s">
        <v>417</v>
      </c>
    </row>
    <row r="3884" spans="1:19">
      <c r="A3884" s="21">
        <v>1</v>
      </c>
      <c r="J3884" s="30" t="s">
        <v>10803</v>
      </c>
      <c r="K3884" s="31" t="str">
        <f>TEXT(J3884,"YYYY")</f>
        <v>2020</v>
      </c>
      <c r="L3884" s="31">
        <v>1</v>
      </c>
      <c r="S3884" s="8" t="s">
        <v>936</v>
      </c>
    </row>
    <row r="3885" spans="1:19">
      <c r="A3885" s="21">
        <v>1</v>
      </c>
      <c r="J3885" s="30" t="s">
        <v>7768</v>
      </c>
      <c r="K3885" s="31" t="str">
        <f>TEXT(J3885,"YYYY")</f>
        <v>2020</v>
      </c>
      <c r="L3885" s="31">
        <v>1</v>
      </c>
      <c r="S3885" s="8" t="s">
        <v>65</v>
      </c>
    </row>
    <row r="3886" spans="1:19">
      <c r="A3886" s="21">
        <v>2</v>
      </c>
      <c r="J3886" s="30" t="s">
        <v>5294</v>
      </c>
      <c r="K3886" s="31" t="str">
        <f>TEXT(J3886,"YYYY")</f>
        <v>2020</v>
      </c>
      <c r="L3886" s="31">
        <v>2</v>
      </c>
      <c r="S3886" s="8" t="s">
        <v>65</v>
      </c>
    </row>
    <row r="3887" spans="1:19">
      <c r="A3887" s="21">
        <v>1</v>
      </c>
      <c r="J3887" s="30" t="s">
        <v>5589</v>
      </c>
      <c r="K3887" s="31" t="str">
        <f>TEXT(J3887,"YYYY")</f>
        <v>2020</v>
      </c>
      <c r="L3887" s="31">
        <v>2</v>
      </c>
      <c r="S3887" s="8" t="s">
        <v>65</v>
      </c>
    </row>
    <row r="3888" spans="1:19">
      <c r="A3888" s="21">
        <v>1</v>
      </c>
      <c r="J3888" s="30" t="s">
        <v>5710</v>
      </c>
      <c r="K3888" s="31" t="str">
        <f>TEXT(J3888,"YYYY")</f>
        <v>2020</v>
      </c>
      <c r="L3888" s="31">
        <v>2</v>
      </c>
      <c r="S3888" s="8" t="s">
        <v>92</v>
      </c>
    </row>
    <row r="3889" spans="1:19">
      <c r="A3889" s="21">
        <v>1</v>
      </c>
      <c r="J3889" s="30" t="s">
        <v>5710</v>
      </c>
      <c r="K3889" s="31" t="str">
        <f>TEXT(J3889,"YYYY")</f>
        <v>2020</v>
      </c>
      <c r="L3889" s="31">
        <v>2</v>
      </c>
      <c r="S3889" s="8" t="s">
        <v>417</v>
      </c>
    </row>
    <row r="3890" spans="1:19">
      <c r="A3890" s="21">
        <v>1</v>
      </c>
      <c r="J3890" s="30" t="s">
        <v>5894</v>
      </c>
      <c r="K3890" s="31" t="str">
        <f>TEXT(J3890,"YYYY")</f>
        <v>2020</v>
      </c>
      <c r="L3890" s="31">
        <v>2</v>
      </c>
      <c r="S3890" s="8" t="s">
        <v>9028</v>
      </c>
    </row>
    <row r="3891" spans="1:19">
      <c r="A3891" s="21">
        <v>2</v>
      </c>
      <c r="J3891" s="30" t="s">
        <v>5622</v>
      </c>
      <c r="K3891" s="31" t="str">
        <f>TEXT(J3891,"YYYY")</f>
        <v>2020</v>
      </c>
      <c r="L3891" s="31">
        <v>2</v>
      </c>
      <c r="S3891" s="8" t="s">
        <v>65</v>
      </c>
    </row>
    <row r="3892" spans="1:19">
      <c r="A3892" s="21">
        <v>2</v>
      </c>
      <c r="J3892" s="30" t="s">
        <v>7043</v>
      </c>
      <c r="K3892" s="31" t="str">
        <f>TEXT(J3892,"YYYY")</f>
        <v>2020</v>
      </c>
      <c r="L3892" s="31">
        <v>2</v>
      </c>
      <c r="S3892" s="8" t="s">
        <v>114</v>
      </c>
    </row>
    <row r="3893" spans="1:19">
      <c r="A3893" s="21">
        <v>2</v>
      </c>
      <c r="J3893" s="30" t="s">
        <v>5680</v>
      </c>
      <c r="K3893" s="31" t="str">
        <f>TEXT(J3893,"YYYY")</f>
        <v>2020</v>
      </c>
      <c r="L3893" s="31">
        <v>2</v>
      </c>
      <c r="S3893" s="8" t="s">
        <v>105</v>
      </c>
    </row>
    <row r="3894" spans="1:19">
      <c r="A3894" s="21">
        <v>2</v>
      </c>
      <c r="J3894" s="30" t="s">
        <v>6586</v>
      </c>
      <c r="K3894" s="31" t="str">
        <f>TEXT(J3894,"YYYY")</f>
        <v>2020</v>
      </c>
      <c r="L3894" s="31">
        <v>2</v>
      </c>
      <c r="S3894" s="8" t="s">
        <v>105</v>
      </c>
    </row>
    <row r="3895" spans="1:19">
      <c r="A3895" s="21">
        <v>2</v>
      </c>
      <c r="J3895" s="30" t="s">
        <v>7043</v>
      </c>
      <c r="K3895" s="31" t="str">
        <f>TEXT(J3895,"YYYY")</f>
        <v>2020</v>
      </c>
      <c r="L3895" s="31">
        <v>2</v>
      </c>
      <c r="S3895" s="8" t="s">
        <v>9394</v>
      </c>
    </row>
    <row r="3896" spans="1:19">
      <c r="A3896" s="21">
        <v>2</v>
      </c>
      <c r="J3896" s="30" t="s">
        <v>364</v>
      </c>
      <c r="K3896" s="31" t="str">
        <f>TEXT(J3896,"YYYY")</f>
        <v>2020</v>
      </c>
      <c r="L3896" s="31">
        <v>2</v>
      </c>
      <c r="S3896" s="8" t="s">
        <v>65</v>
      </c>
    </row>
    <row r="3897" spans="1:19">
      <c r="A3897" s="21">
        <v>1</v>
      </c>
      <c r="J3897" s="30" t="s">
        <v>321</v>
      </c>
      <c r="K3897" s="31" t="str">
        <f>TEXT(J3897,"YYYY")</f>
        <v>2020</v>
      </c>
      <c r="L3897" s="31">
        <v>2</v>
      </c>
      <c r="S3897" s="8" t="s">
        <v>105</v>
      </c>
    </row>
    <row r="3898" spans="1:19">
      <c r="A3898" s="21">
        <v>1</v>
      </c>
      <c r="J3898" s="30" t="s">
        <v>9310</v>
      </c>
      <c r="K3898" s="31" t="str">
        <f>TEXT(J3898,"YYYY")</f>
        <v>2020</v>
      </c>
      <c r="L3898" s="31">
        <v>2</v>
      </c>
      <c r="S3898" s="8" t="s">
        <v>65</v>
      </c>
    </row>
    <row r="3899" spans="1:19">
      <c r="A3899" s="21">
        <v>2</v>
      </c>
      <c r="J3899" s="30" t="s">
        <v>9071</v>
      </c>
      <c r="K3899" s="31" t="str">
        <f>TEXT(J3899,"YYYY")</f>
        <v>2020</v>
      </c>
      <c r="L3899" s="31">
        <v>2</v>
      </c>
      <c r="S3899" s="8" t="s">
        <v>114</v>
      </c>
    </row>
    <row r="3900" spans="1:19">
      <c r="A3900" s="21">
        <v>2</v>
      </c>
      <c r="J3900" s="30" t="s">
        <v>9501</v>
      </c>
      <c r="K3900" s="31" t="str">
        <f>TEXT(J3900,"YYYY")</f>
        <v>2020</v>
      </c>
      <c r="L3900" s="31">
        <v>2</v>
      </c>
      <c r="S3900" s="8" t="s">
        <v>6633</v>
      </c>
    </row>
    <row r="3901" spans="1:19">
      <c r="A3901" s="21">
        <v>1</v>
      </c>
      <c r="J3901" s="30" t="s">
        <v>9748</v>
      </c>
      <c r="K3901" s="31" t="str">
        <f>TEXT(J3901,"YYYY")</f>
        <v>2020</v>
      </c>
      <c r="L3901" s="31">
        <v>2</v>
      </c>
      <c r="S3901" s="8" t="s">
        <v>405</v>
      </c>
    </row>
    <row r="3902" spans="1:19">
      <c r="A3902" s="21">
        <v>2</v>
      </c>
      <c r="J3902" s="30" t="s">
        <v>5622</v>
      </c>
      <c r="K3902" s="31" t="str">
        <f>TEXT(J3902,"YYYY")</f>
        <v>2020</v>
      </c>
      <c r="L3902" s="31">
        <v>2</v>
      </c>
      <c r="S3902" s="8" t="s">
        <v>4368</v>
      </c>
    </row>
    <row r="3903" spans="1:19">
      <c r="A3903" s="21">
        <v>2</v>
      </c>
      <c r="J3903" s="30" t="s">
        <v>640</v>
      </c>
      <c r="K3903" s="31" t="str">
        <f>TEXT(J3903,"YYYY")</f>
        <v>2020</v>
      </c>
      <c r="L3903" s="31">
        <v>2</v>
      </c>
      <c r="S3903" s="8" t="s">
        <v>65</v>
      </c>
    </row>
    <row r="3904" spans="1:19">
      <c r="A3904" s="21">
        <v>2</v>
      </c>
      <c r="J3904" s="30" t="s">
        <v>9383</v>
      </c>
      <c r="K3904" s="31" t="str">
        <f>TEXT(J3904,"YYYY")</f>
        <v>2020</v>
      </c>
      <c r="L3904" s="31">
        <v>2</v>
      </c>
      <c r="S3904" s="8" t="s">
        <v>65</v>
      </c>
    </row>
    <row r="3905" spans="1:19">
      <c r="A3905" s="21">
        <v>1</v>
      </c>
      <c r="J3905" s="30" t="s">
        <v>9906</v>
      </c>
      <c r="K3905" s="31" t="str">
        <f>TEXT(J3905,"YYYY")</f>
        <v>2020</v>
      </c>
      <c r="L3905" s="31">
        <v>2</v>
      </c>
      <c r="S3905" s="8" t="s">
        <v>3261</v>
      </c>
    </row>
    <row r="3906" spans="1:19">
      <c r="A3906" s="21">
        <v>2</v>
      </c>
      <c r="J3906" s="30" t="s">
        <v>6586</v>
      </c>
      <c r="K3906" s="31" t="str">
        <f>TEXT(J3906,"YYYY")</f>
        <v>2020</v>
      </c>
      <c r="L3906" s="31">
        <v>2</v>
      </c>
      <c r="S3906" s="8" t="s">
        <v>65</v>
      </c>
    </row>
    <row r="3907" spans="1:19">
      <c r="A3907" s="21">
        <v>2</v>
      </c>
      <c r="J3907" s="30" t="s">
        <v>707</v>
      </c>
      <c r="K3907" s="31" t="str">
        <f>TEXT(J3907,"YYYY")</f>
        <v>2020</v>
      </c>
      <c r="L3907" s="31">
        <v>2</v>
      </c>
      <c r="S3907" s="8" t="s">
        <v>114</v>
      </c>
    </row>
    <row r="3908" spans="1:19">
      <c r="A3908" s="21">
        <v>1</v>
      </c>
      <c r="J3908" s="30" t="s">
        <v>7725</v>
      </c>
      <c r="K3908" s="31" t="str">
        <f>TEXT(J3908,"YYYY")</f>
        <v>2020</v>
      </c>
      <c r="L3908" s="31">
        <v>2</v>
      </c>
      <c r="S3908" s="8" t="s">
        <v>10523</v>
      </c>
    </row>
    <row r="3909" spans="1:19">
      <c r="A3909" s="21">
        <v>1</v>
      </c>
      <c r="J3909" s="30" t="s">
        <v>5710</v>
      </c>
      <c r="K3909" s="31" t="str">
        <f>TEXT(J3909,"YYYY")</f>
        <v>2020</v>
      </c>
      <c r="L3909" s="31">
        <v>2</v>
      </c>
      <c r="S3909" s="8" t="s">
        <v>65</v>
      </c>
    </row>
    <row r="3910" spans="1:19">
      <c r="A3910" s="21">
        <v>1</v>
      </c>
      <c r="J3910" s="30" t="s">
        <v>690</v>
      </c>
      <c r="K3910" s="31" t="str">
        <f>TEXT(J3910,"YYYY")</f>
        <v>2020</v>
      </c>
      <c r="L3910" s="31">
        <v>2</v>
      </c>
      <c r="S3910" s="8" t="s">
        <v>114</v>
      </c>
    </row>
    <row r="3911" spans="1:19">
      <c r="A3911" s="21">
        <v>1</v>
      </c>
      <c r="J3911" s="30" t="s">
        <v>11952</v>
      </c>
      <c r="K3911" s="31" t="str">
        <f>TEXT(J3911,"YYYY")</f>
        <v>2020</v>
      </c>
      <c r="L3911" s="31">
        <v>2</v>
      </c>
      <c r="S3911" s="8" t="s">
        <v>65</v>
      </c>
    </row>
    <row r="3912" spans="1:19">
      <c r="A3912" s="21">
        <v>1</v>
      </c>
      <c r="J3912" s="30" t="s">
        <v>8134</v>
      </c>
      <c r="K3912" s="31" t="str">
        <f>TEXT(J3912,"YYYY")</f>
        <v>2020</v>
      </c>
      <c r="L3912" s="31">
        <v>2</v>
      </c>
      <c r="S3912" s="8" t="s">
        <v>7332</v>
      </c>
    </row>
    <row r="3913" spans="1:19">
      <c r="A3913" s="21">
        <v>1</v>
      </c>
      <c r="J3913" s="30" t="s">
        <v>8717</v>
      </c>
      <c r="K3913" s="31" t="str">
        <f>TEXT(J3913,"YYYY")</f>
        <v>2020</v>
      </c>
      <c r="L3913" s="31">
        <v>2</v>
      </c>
      <c r="S3913" s="8" t="s">
        <v>354</v>
      </c>
    </row>
    <row r="3914" spans="1:19">
      <c r="A3914" s="21">
        <v>1</v>
      </c>
      <c r="J3914" s="30" t="s">
        <v>7020</v>
      </c>
      <c r="K3914" s="31" t="str">
        <f>TEXT(J3914,"YYYY")</f>
        <v>2020</v>
      </c>
      <c r="L3914" s="31">
        <v>2</v>
      </c>
      <c r="S3914" s="8" t="s">
        <v>65</v>
      </c>
    </row>
    <row r="3915" spans="1:19">
      <c r="A3915" s="21">
        <v>1</v>
      </c>
      <c r="J3915" s="30" t="s">
        <v>261</v>
      </c>
      <c r="K3915" s="31" t="str">
        <f>TEXT(J3915,"YYYY")</f>
        <v>2020</v>
      </c>
      <c r="L3915" s="31">
        <v>2</v>
      </c>
      <c r="S3915" s="8" t="s">
        <v>4742</v>
      </c>
    </row>
    <row r="3916" spans="1:19">
      <c r="A3916" s="21">
        <v>2</v>
      </c>
      <c r="J3916" s="30" t="s">
        <v>5441</v>
      </c>
      <c r="K3916" s="31" t="str">
        <f>TEXT(J3916,"YYYY")</f>
        <v>2020</v>
      </c>
      <c r="L3916" s="31">
        <v>2</v>
      </c>
      <c r="S3916" s="8" t="s">
        <v>1765</v>
      </c>
    </row>
    <row r="3917" spans="1:19">
      <c r="A3917" s="21">
        <v>1</v>
      </c>
      <c r="J3917" s="30" t="s">
        <v>707</v>
      </c>
      <c r="K3917" s="31" t="str">
        <f>TEXT(J3917,"YYYY")</f>
        <v>2020</v>
      </c>
      <c r="L3917" s="31">
        <v>2</v>
      </c>
    </row>
    <row r="3918" spans="1:19">
      <c r="A3918" s="21">
        <v>2</v>
      </c>
      <c r="J3918" s="30" t="s">
        <v>8201</v>
      </c>
      <c r="K3918" s="31" t="str">
        <f>TEXT(J3918,"YYYY")</f>
        <v>2020</v>
      </c>
      <c r="L3918" s="31">
        <v>2</v>
      </c>
      <c r="S3918" s="8" t="s">
        <v>65</v>
      </c>
    </row>
    <row r="3919" spans="1:19">
      <c r="A3919" s="21">
        <v>2</v>
      </c>
      <c r="J3919" s="30" t="s">
        <v>12408</v>
      </c>
      <c r="K3919" s="31" t="str">
        <f>TEXT(J3919,"YYYY")</f>
        <v>2020</v>
      </c>
      <c r="L3919" s="31">
        <v>2</v>
      </c>
      <c r="S3919" s="8" t="s">
        <v>105</v>
      </c>
    </row>
    <row r="3920" spans="1:19">
      <c r="A3920" s="21">
        <v>1</v>
      </c>
      <c r="J3920" s="30" t="s">
        <v>663</v>
      </c>
      <c r="K3920" s="31" t="str">
        <f>TEXT(J3920,"YYYY")</f>
        <v>2020</v>
      </c>
      <c r="L3920" s="31">
        <v>2</v>
      </c>
      <c r="S3920" s="8" t="s">
        <v>311</v>
      </c>
    </row>
    <row r="3921" spans="1:19">
      <c r="A3921" s="21">
        <v>1</v>
      </c>
      <c r="J3921" s="30" t="s">
        <v>261</v>
      </c>
      <c r="K3921" s="31" t="str">
        <f>TEXT(J3921,"YYYY")</f>
        <v>2020</v>
      </c>
      <c r="L3921" s="31">
        <v>2</v>
      </c>
    </row>
    <row r="3922" spans="1:19">
      <c r="A3922" s="21">
        <v>2</v>
      </c>
      <c r="J3922" s="30" t="s">
        <v>962</v>
      </c>
      <c r="K3922" s="31" t="str">
        <f>TEXT(J3922,"YYYY")</f>
        <v>2020</v>
      </c>
      <c r="L3922" s="31">
        <v>2</v>
      </c>
    </row>
    <row r="3923" spans="1:19">
      <c r="A3923" s="21">
        <v>2</v>
      </c>
      <c r="J3923" s="30" t="s">
        <v>5441</v>
      </c>
      <c r="K3923" s="31" t="str">
        <f>TEXT(J3923,"YYYY")</f>
        <v>2020</v>
      </c>
      <c r="L3923" s="31">
        <v>2</v>
      </c>
      <c r="S3923" s="8" t="s">
        <v>311</v>
      </c>
    </row>
    <row r="3924" spans="1:19">
      <c r="A3924" s="21">
        <v>2</v>
      </c>
      <c r="J3924" s="30" t="s">
        <v>5173</v>
      </c>
      <c r="K3924" s="31" t="str">
        <f>TEXT(J3924,"YYYY")</f>
        <v>2020</v>
      </c>
      <c r="L3924" s="31">
        <v>2</v>
      </c>
      <c r="S3924" s="8" t="s">
        <v>311</v>
      </c>
    </row>
    <row r="3925" spans="1:19">
      <c r="A3925" s="21">
        <v>1</v>
      </c>
      <c r="J3925" s="30" t="s">
        <v>5680</v>
      </c>
      <c r="K3925" s="31" t="str">
        <f>TEXT(J3925,"YYYY")</f>
        <v>2020</v>
      </c>
      <c r="L3925" s="31">
        <v>2</v>
      </c>
      <c r="S3925" s="8" t="s">
        <v>114</v>
      </c>
    </row>
    <row r="3926" spans="1:19">
      <c r="A3926" s="21">
        <v>2</v>
      </c>
      <c r="J3926" s="30" t="s">
        <v>5710</v>
      </c>
      <c r="K3926" s="31" t="str">
        <f>TEXT(J3926,"YYYY")</f>
        <v>2020</v>
      </c>
      <c r="L3926" s="31">
        <v>2</v>
      </c>
      <c r="S3926" s="8" t="s">
        <v>936</v>
      </c>
    </row>
    <row r="3927" spans="1:19">
      <c r="A3927" s="21">
        <v>1</v>
      </c>
      <c r="J3927" s="30" t="s">
        <v>5441</v>
      </c>
      <c r="K3927" s="31" t="str">
        <f>TEXT(J3927,"YYYY")</f>
        <v>2020</v>
      </c>
      <c r="L3927" s="31">
        <v>2</v>
      </c>
      <c r="S3927" s="8" t="s">
        <v>10824</v>
      </c>
    </row>
    <row r="3928" spans="1:19">
      <c r="A3928" s="21">
        <v>2</v>
      </c>
      <c r="J3928" s="30" t="s">
        <v>3520</v>
      </c>
      <c r="K3928" s="31" t="str">
        <f>TEXT(J3928,"YYYY")</f>
        <v>2020</v>
      </c>
      <c r="L3928" s="31">
        <v>2</v>
      </c>
      <c r="S3928" s="8" t="s">
        <v>65</v>
      </c>
    </row>
    <row r="3929" spans="1:19">
      <c r="A3929" s="21">
        <v>2</v>
      </c>
      <c r="J3929" s="30" t="s">
        <v>5622</v>
      </c>
      <c r="K3929" s="31" t="str">
        <f>TEXT(J3929,"YYYY")</f>
        <v>2020</v>
      </c>
      <c r="L3929" s="31">
        <v>2</v>
      </c>
      <c r="S3929" s="8" t="s">
        <v>65</v>
      </c>
    </row>
    <row r="3930" spans="1:19">
      <c r="A3930" s="21">
        <v>2</v>
      </c>
      <c r="J3930" s="30" t="s">
        <v>1351</v>
      </c>
      <c r="K3930" s="31" t="str">
        <f>TEXT(J3930,"YYYY")</f>
        <v>2020</v>
      </c>
      <c r="L3930" s="31">
        <v>2</v>
      </c>
      <c r="S3930" s="8" t="s">
        <v>354</v>
      </c>
    </row>
    <row r="3931" spans="1:19">
      <c r="A3931" s="21">
        <v>2</v>
      </c>
      <c r="J3931" s="30" t="s">
        <v>5680</v>
      </c>
      <c r="K3931" s="31" t="str">
        <f>TEXT(J3931,"YYYY")</f>
        <v>2020</v>
      </c>
      <c r="L3931" s="31">
        <v>2</v>
      </c>
      <c r="S3931" s="8" t="s">
        <v>859</v>
      </c>
    </row>
    <row r="3932" spans="1:19">
      <c r="A3932" s="21">
        <v>2</v>
      </c>
      <c r="J3932" s="30" t="s">
        <v>5706</v>
      </c>
      <c r="K3932" s="31" t="str">
        <f>TEXT(J3932,"YYYY")</f>
        <v>2020</v>
      </c>
      <c r="L3932" s="31">
        <v>2</v>
      </c>
      <c r="S3932" s="8" t="s">
        <v>423</v>
      </c>
    </row>
    <row r="3933" spans="1:19">
      <c r="A3933" s="21">
        <v>1</v>
      </c>
      <c r="J3933" s="30" t="s">
        <v>5206</v>
      </c>
      <c r="K3933" s="31" t="str">
        <f>TEXT(J3933,"YYYY")</f>
        <v>2020</v>
      </c>
      <c r="L3933" s="31">
        <v>2</v>
      </c>
      <c r="S3933" s="8" t="s">
        <v>65</v>
      </c>
    </row>
    <row r="3934" spans="1:19">
      <c r="A3934" s="21">
        <v>1</v>
      </c>
      <c r="J3934" s="30" t="s">
        <v>6908</v>
      </c>
      <c r="K3934" s="31" t="str">
        <f>TEXT(J3934,"YYYY")</f>
        <v>2020</v>
      </c>
      <c r="L3934" s="31">
        <v>2</v>
      </c>
      <c r="S3934" s="8" t="s">
        <v>4093</v>
      </c>
    </row>
    <row r="3935" spans="1:19">
      <c r="A3935" s="21">
        <v>2</v>
      </c>
      <c r="J3935" s="30" t="s">
        <v>7043</v>
      </c>
      <c r="K3935" s="31" t="str">
        <f>TEXT(J3935,"YYYY")</f>
        <v>2020</v>
      </c>
      <c r="L3935" s="31">
        <v>2</v>
      </c>
      <c r="S3935" s="8" t="s">
        <v>10884</v>
      </c>
    </row>
    <row r="3936" spans="1:19">
      <c r="A3936" s="21">
        <v>1</v>
      </c>
      <c r="J3936" s="30" t="s">
        <v>364</v>
      </c>
      <c r="K3936" s="31" t="str">
        <f>TEXT(J3936,"YYYY")</f>
        <v>2020</v>
      </c>
      <c r="L3936" s="31">
        <v>2</v>
      </c>
      <c r="S3936" s="8" t="s">
        <v>354</v>
      </c>
    </row>
    <row r="3937" spans="1:19">
      <c r="A3937" s="21">
        <v>2</v>
      </c>
      <c r="J3937" s="30" t="s">
        <v>5788</v>
      </c>
      <c r="K3937" s="31" t="str">
        <f>TEXT(J3937,"YYYY")</f>
        <v>2020</v>
      </c>
      <c r="L3937" s="31">
        <v>2</v>
      </c>
      <c r="S3937" s="8" t="s">
        <v>65</v>
      </c>
    </row>
    <row r="3938" spans="1:19">
      <c r="A3938" s="21">
        <v>2</v>
      </c>
      <c r="J3938" s="30" t="s">
        <v>5680</v>
      </c>
      <c r="K3938" s="31" t="str">
        <f>TEXT(J3938,"YYYY")</f>
        <v>2020</v>
      </c>
      <c r="L3938" s="31">
        <v>2</v>
      </c>
      <c r="S3938" s="8" t="s">
        <v>311</v>
      </c>
    </row>
    <row r="3939" spans="1:19">
      <c r="A3939" s="21">
        <v>2</v>
      </c>
      <c r="J3939" s="30" t="s">
        <v>6989</v>
      </c>
      <c r="K3939" s="31" t="str">
        <f>TEXT(J3939,"YYYY")</f>
        <v>2020</v>
      </c>
      <c r="L3939" s="31">
        <v>2</v>
      </c>
      <c r="S3939" s="8" t="s">
        <v>105</v>
      </c>
    </row>
    <row r="3940" spans="1:19">
      <c r="A3940" s="21">
        <v>2</v>
      </c>
      <c r="J3940" s="30" t="s">
        <v>5710</v>
      </c>
      <c r="K3940" s="31" t="str">
        <f>TEXT(J3940,"YYYY")</f>
        <v>2020</v>
      </c>
      <c r="L3940" s="31">
        <v>2</v>
      </c>
      <c r="S3940" s="8" t="s">
        <v>10969</v>
      </c>
    </row>
    <row r="3941" spans="1:19">
      <c r="A3941" s="21">
        <v>1</v>
      </c>
      <c r="J3941" s="30" t="s">
        <v>5680</v>
      </c>
      <c r="K3941" s="31" t="str">
        <f>TEXT(J3941,"YYYY")</f>
        <v>2020</v>
      </c>
      <c r="L3941" s="31">
        <v>2</v>
      </c>
      <c r="S3941" s="8" t="s">
        <v>311</v>
      </c>
    </row>
    <row r="3942" spans="1:19">
      <c r="A3942" s="21">
        <v>2</v>
      </c>
      <c r="J3942" s="30" t="s">
        <v>7043</v>
      </c>
      <c r="K3942" s="31" t="str">
        <f>TEXT(J3942,"YYYY")</f>
        <v>2020</v>
      </c>
      <c r="L3942" s="31">
        <v>2</v>
      </c>
      <c r="S3942" s="8" t="s">
        <v>8075</v>
      </c>
    </row>
    <row r="3943" spans="1:19">
      <c r="A3943" s="21">
        <v>2</v>
      </c>
      <c r="J3943" s="30" t="s">
        <v>4044</v>
      </c>
      <c r="K3943" s="31" t="str">
        <f>TEXT(J3943,"YYYY")</f>
        <v>2020</v>
      </c>
      <c r="L3943" s="31">
        <v>2</v>
      </c>
      <c r="S3943" s="8" t="s">
        <v>417</v>
      </c>
    </row>
    <row r="3944" spans="1:19">
      <c r="A3944" s="21">
        <v>1</v>
      </c>
      <c r="J3944" s="30" t="s">
        <v>3304</v>
      </c>
      <c r="K3944" s="31" t="str">
        <f>TEXT(J3944,"YYYY")</f>
        <v>2020</v>
      </c>
      <c r="L3944" s="31">
        <v>2</v>
      </c>
      <c r="S3944" s="8" t="s">
        <v>105</v>
      </c>
    </row>
    <row r="3945" spans="1:19">
      <c r="A3945" s="21">
        <v>2</v>
      </c>
      <c r="J3945" s="30" t="s">
        <v>5441</v>
      </c>
      <c r="K3945" s="31" t="str">
        <f>TEXT(J3945,"YYYY")</f>
        <v>2020</v>
      </c>
      <c r="L3945" s="31">
        <v>2</v>
      </c>
      <c r="S3945" s="8" t="s">
        <v>65</v>
      </c>
    </row>
    <row r="3946" spans="1:19">
      <c r="A3946" s="21">
        <v>2</v>
      </c>
      <c r="J3946" s="30" t="s">
        <v>5680</v>
      </c>
      <c r="K3946" s="31" t="str">
        <f>TEXT(J3946,"YYYY")</f>
        <v>2020</v>
      </c>
      <c r="L3946" s="31">
        <v>2</v>
      </c>
      <c r="S3946" s="8" t="s">
        <v>1051</v>
      </c>
    </row>
    <row r="3947" spans="1:19">
      <c r="A3947" s="21">
        <v>2</v>
      </c>
      <c r="J3947" s="30" t="s">
        <v>7043</v>
      </c>
      <c r="K3947" s="31" t="str">
        <f>TEXT(J3947,"YYYY")</f>
        <v>2020</v>
      </c>
      <c r="L3947" s="31">
        <v>2</v>
      </c>
      <c r="S3947" s="8" t="s">
        <v>354</v>
      </c>
    </row>
    <row r="3948" spans="1:19">
      <c r="A3948" s="21">
        <v>2</v>
      </c>
      <c r="J3948" s="30" t="s">
        <v>7725</v>
      </c>
      <c r="K3948" s="31" t="str">
        <f>TEXT(J3948,"YYYY")</f>
        <v>2020</v>
      </c>
      <c r="L3948" s="31">
        <v>2</v>
      </c>
      <c r="S3948" s="8" t="s">
        <v>1559</v>
      </c>
    </row>
    <row r="3949" spans="1:19">
      <c r="A3949" s="21">
        <v>2</v>
      </c>
      <c r="J3949" s="30" t="s">
        <v>5441</v>
      </c>
      <c r="K3949" s="31" t="str">
        <f>TEXT(J3949,"YYYY")</f>
        <v>2020</v>
      </c>
      <c r="L3949" s="31">
        <v>2</v>
      </c>
    </row>
    <row r="3950" spans="1:19">
      <c r="A3950" s="21">
        <v>1</v>
      </c>
      <c r="J3950" s="30" t="s">
        <v>7937</v>
      </c>
      <c r="K3950" s="31" t="str">
        <f>TEXT(J3950,"YYYY")</f>
        <v>2020</v>
      </c>
      <c r="L3950" s="31">
        <v>2</v>
      </c>
    </row>
    <row r="3951" spans="1:19">
      <c r="A3951" s="21">
        <v>1</v>
      </c>
      <c r="J3951" s="30" t="s">
        <v>7841</v>
      </c>
      <c r="K3951" s="31" t="str">
        <f>TEXT(J3951,"YYYY")</f>
        <v>2020</v>
      </c>
      <c r="L3951" s="31">
        <v>2</v>
      </c>
      <c r="S3951" s="8" t="s">
        <v>526</v>
      </c>
    </row>
    <row r="3952" spans="1:19">
      <c r="A3952" s="21">
        <v>2</v>
      </c>
      <c r="J3952" s="30" t="s">
        <v>3815</v>
      </c>
      <c r="K3952" s="31" t="str">
        <f>TEXT(J3952,"YYYY")</f>
        <v>2020</v>
      </c>
      <c r="L3952" s="31">
        <v>2</v>
      </c>
      <c r="S3952" s="8" t="s">
        <v>105</v>
      </c>
    </row>
    <row r="3953" spans="1:19">
      <c r="A3953" s="21">
        <v>1</v>
      </c>
      <c r="J3953" s="30" t="s">
        <v>7725</v>
      </c>
      <c r="K3953" s="31" t="str">
        <f>TEXT(J3953,"YYYY")</f>
        <v>2020</v>
      </c>
      <c r="L3953" s="31">
        <v>2</v>
      </c>
      <c r="S3953" s="8" t="s">
        <v>105</v>
      </c>
    </row>
    <row r="3954" spans="1:19">
      <c r="A3954" s="21">
        <v>1</v>
      </c>
      <c r="J3954" s="30" t="s">
        <v>7043</v>
      </c>
      <c r="K3954" s="31" t="str">
        <f>TEXT(J3954,"YYYY")</f>
        <v>2020</v>
      </c>
      <c r="L3954" s="31">
        <v>2</v>
      </c>
      <c r="S3954" s="8" t="s">
        <v>105</v>
      </c>
    </row>
    <row r="3955" spans="1:19">
      <c r="A3955" s="21">
        <v>2</v>
      </c>
      <c r="J3955" s="30" t="s">
        <v>7043</v>
      </c>
      <c r="K3955" s="31" t="str">
        <f>TEXT(J3955,"YYYY")</f>
        <v>2020</v>
      </c>
      <c r="L3955" s="31">
        <v>2</v>
      </c>
      <c r="S3955" s="8" t="s">
        <v>65</v>
      </c>
    </row>
    <row r="3956" spans="1:19">
      <c r="A3956" s="21">
        <v>2</v>
      </c>
      <c r="J3956" s="30" t="s">
        <v>7043</v>
      </c>
      <c r="K3956" s="31" t="str">
        <f>TEXT(J3956,"YYYY")</f>
        <v>2020</v>
      </c>
      <c r="L3956" s="31">
        <v>2</v>
      </c>
      <c r="S3956" s="8" t="s">
        <v>65</v>
      </c>
    </row>
    <row r="3957" spans="1:19">
      <c r="A3957" s="21">
        <v>1</v>
      </c>
      <c r="J3957" s="30" t="s">
        <v>5680</v>
      </c>
      <c r="K3957" s="31" t="str">
        <f>TEXT(J3957,"YYYY")</f>
        <v>2020</v>
      </c>
      <c r="L3957" s="31">
        <v>2</v>
      </c>
      <c r="S3957" s="8" t="s">
        <v>9904</v>
      </c>
    </row>
    <row r="3958" spans="1:19">
      <c r="A3958" s="21">
        <v>1</v>
      </c>
      <c r="J3958" s="30" t="s">
        <v>7043</v>
      </c>
      <c r="K3958" s="31" t="str">
        <f>TEXT(J3958,"YYYY")</f>
        <v>2020</v>
      </c>
      <c r="L3958" s="31">
        <v>2</v>
      </c>
      <c r="S3958" s="8" t="s">
        <v>65</v>
      </c>
    </row>
    <row r="3959" spans="1:19">
      <c r="A3959" s="21">
        <v>2</v>
      </c>
      <c r="J3959" s="30" t="s">
        <v>5710</v>
      </c>
      <c r="K3959" s="31" t="str">
        <f>TEXT(J3959,"YYYY")</f>
        <v>2020</v>
      </c>
      <c r="L3959" s="31">
        <v>2</v>
      </c>
      <c r="S3959" s="8" t="s">
        <v>65</v>
      </c>
    </row>
    <row r="3960" spans="1:19">
      <c r="A3960" s="21">
        <v>2</v>
      </c>
      <c r="J3960" s="30" t="s">
        <v>6586</v>
      </c>
      <c r="K3960" s="31" t="str">
        <f>TEXT(J3960,"YYYY")</f>
        <v>2020</v>
      </c>
      <c r="L3960" s="31">
        <v>2</v>
      </c>
      <c r="S3960" s="8" t="s">
        <v>105</v>
      </c>
    </row>
    <row r="3961" spans="1:19">
      <c r="A3961" s="21">
        <v>2</v>
      </c>
      <c r="J3961" s="30" t="s">
        <v>5710</v>
      </c>
      <c r="K3961" s="31" t="str">
        <f>TEXT(J3961,"YYYY")</f>
        <v>2020</v>
      </c>
      <c r="L3961" s="31">
        <v>2</v>
      </c>
      <c r="S3961" s="8" t="s">
        <v>557</v>
      </c>
    </row>
    <row r="3962" spans="1:19">
      <c r="A3962" s="21">
        <v>1</v>
      </c>
      <c r="J3962" s="30" t="s">
        <v>4988</v>
      </c>
      <c r="K3962" s="31" t="str">
        <f>TEXT(J3962,"YYYY")</f>
        <v>2020</v>
      </c>
      <c r="L3962" s="31">
        <v>2</v>
      </c>
      <c r="S3962" s="8" t="s">
        <v>11418</v>
      </c>
    </row>
    <row r="3963" spans="1:19">
      <c r="A3963" s="21">
        <v>2</v>
      </c>
      <c r="J3963" s="30" t="s">
        <v>5622</v>
      </c>
      <c r="K3963" s="31" t="str">
        <f>TEXT(J3963,"YYYY")</f>
        <v>2020</v>
      </c>
      <c r="L3963" s="31">
        <v>2</v>
      </c>
      <c r="S3963" s="8" t="s">
        <v>11430</v>
      </c>
    </row>
    <row r="3964" spans="1:19">
      <c r="A3964" s="21">
        <v>2</v>
      </c>
      <c r="J3964" s="30" t="s">
        <v>5710</v>
      </c>
      <c r="K3964" s="31" t="str">
        <f>TEXT(J3964,"YYYY")</f>
        <v>2020</v>
      </c>
      <c r="L3964" s="31">
        <v>2</v>
      </c>
      <c r="S3964" s="8" t="s">
        <v>6849</v>
      </c>
    </row>
    <row r="3965" spans="1:19">
      <c r="A3965" s="21">
        <v>2</v>
      </c>
      <c r="J3965" s="30" t="s">
        <v>1331</v>
      </c>
      <c r="K3965" s="31" t="str">
        <f>TEXT(J3965,"YYYY")</f>
        <v>2020</v>
      </c>
      <c r="L3965" s="31">
        <v>2</v>
      </c>
      <c r="S3965" s="8" t="s">
        <v>5352</v>
      </c>
    </row>
    <row r="3966" spans="1:19">
      <c r="A3966" s="21">
        <v>2</v>
      </c>
      <c r="J3966" s="30" t="s">
        <v>5680</v>
      </c>
      <c r="K3966" s="31" t="str">
        <f>TEXT(J3966,"YYYY")</f>
        <v>2020</v>
      </c>
      <c r="L3966" s="31">
        <v>2</v>
      </c>
      <c r="S3966" s="8" t="s">
        <v>92</v>
      </c>
    </row>
    <row r="3967" spans="1:19">
      <c r="A3967" s="21">
        <v>1</v>
      </c>
      <c r="J3967" s="30" t="s">
        <v>8697</v>
      </c>
      <c r="K3967" s="31" t="str">
        <f>TEXT(J3967,"YYYY")</f>
        <v>2020</v>
      </c>
      <c r="L3967" s="31">
        <v>2</v>
      </c>
      <c r="S3967" s="8" t="s">
        <v>65</v>
      </c>
    </row>
    <row r="3968" spans="1:19">
      <c r="A3968" s="21">
        <v>2</v>
      </c>
      <c r="J3968" s="30" t="s">
        <v>7768</v>
      </c>
      <c r="K3968" s="31" t="str">
        <f>TEXT(J3968,"YYYY")</f>
        <v>2020</v>
      </c>
      <c r="L3968" s="31">
        <v>2</v>
      </c>
      <c r="S3968" s="8" t="s">
        <v>417</v>
      </c>
    </row>
    <row r="3969" spans="1:19">
      <c r="A3969" s="21">
        <v>2</v>
      </c>
      <c r="J3969" s="30" t="s">
        <v>5441</v>
      </c>
      <c r="K3969" s="31" t="str">
        <f>TEXT(J3969,"YYYY")</f>
        <v>2020</v>
      </c>
      <c r="L3969" s="31">
        <v>2</v>
      </c>
      <c r="S3969" s="8" t="s">
        <v>105</v>
      </c>
    </row>
    <row r="3970" spans="1:19">
      <c r="A3970" s="21">
        <v>1</v>
      </c>
      <c r="J3970" s="30" t="s">
        <v>5680</v>
      </c>
      <c r="K3970" s="31" t="str">
        <f>TEXT(J3970,"YYYY")</f>
        <v>2020</v>
      </c>
      <c r="L3970" s="31">
        <v>2</v>
      </c>
      <c r="S3970" s="8" t="s">
        <v>226</v>
      </c>
    </row>
    <row r="3971" spans="1:19">
      <c r="A3971" s="21">
        <v>1</v>
      </c>
      <c r="J3971" s="30" t="s">
        <v>5680</v>
      </c>
      <c r="K3971" s="31" t="str">
        <f>TEXT(J3971,"YYYY")</f>
        <v>2020</v>
      </c>
      <c r="L3971" s="31">
        <v>2</v>
      </c>
      <c r="S3971" s="8" t="s">
        <v>11137</v>
      </c>
    </row>
    <row r="3972" spans="1:19">
      <c r="A3972" s="21">
        <v>2</v>
      </c>
      <c r="J3972" s="30" t="s">
        <v>7691</v>
      </c>
      <c r="K3972" s="31" t="str">
        <f>TEXT(J3972,"YYYY")</f>
        <v>2020</v>
      </c>
      <c r="L3972" s="31">
        <v>2</v>
      </c>
      <c r="S3972" s="8" t="s">
        <v>65</v>
      </c>
    </row>
    <row r="3973" spans="1:19">
      <c r="A3973" s="21">
        <v>1</v>
      </c>
      <c r="J3973" s="30" t="s">
        <v>7691</v>
      </c>
      <c r="K3973" s="31" t="str">
        <f>TEXT(J3973,"YYYY")</f>
        <v>2020</v>
      </c>
      <c r="L3973" s="31">
        <v>2</v>
      </c>
    </row>
    <row r="3974" spans="1:19">
      <c r="A3974" s="21">
        <v>1</v>
      </c>
      <c r="J3974" s="30" t="s">
        <v>5710</v>
      </c>
      <c r="K3974" s="31" t="str">
        <f>TEXT(J3974,"YYYY")</f>
        <v>2020</v>
      </c>
      <c r="L3974" s="31">
        <v>2</v>
      </c>
      <c r="S3974" s="8" t="s">
        <v>65</v>
      </c>
    </row>
    <row r="3975" spans="1:19">
      <c r="A3975" s="21">
        <v>2</v>
      </c>
      <c r="J3975" s="30" t="s">
        <v>8665</v>
      </c>
      <c r="K3975" s="31" t="str">
        <f>TEXT(J3975,"YYYY")</f>
        <v>2020</v>
      </c>
      <c r="L3975" s="31">
        <v>2</v>
      </c>
      <c r="S3975" s="8" t="s">
        <v>65</v>
      </c>
    </row>
    <row r="3976" spans="1:19">
      <c r="A3976" s="21">
        <v>1</v>
      </c>
      <c r="J3976" s="30" t="s">
        <v>8945</v>
      </c>
      <c r="K3976" s="31" t="str">
        <f>TEXT(J3976,"YYYY")</f>
        <v>2020</v>
      </c>
      <c r="L3976" s="31">
        <v>2</v>
      </c>
      <c r="S3976" s="8" t="s">
        <v>65</v>
      </c>
    </row>
    <row r="3977" spans="1:19">
      <c r="A3977" s="21">
        <v>2</v>
      </c>
      <c r="J3977" s="30" t="s">
        <v>7830</v>
      </c>
      <c r="K3977" s="31" t="str">
        <f>TEXT(J3977,"YYYY")</f>
        <v>2020</v>
      </c>
      <c r="L3977" s="31">
        <v>2</v>
      </c>
      <c r="S3977" s="8" t="s">
        <v>65</v>
      </c>
    </row>
    <row r="3978" spans="1:19">
      <c r="A3978" s="21">
        <v>1</v>
      </c>
      <c r="J3978" s="30" t="s">
        <v>364</v>
      </c>
      <c r="K3978" s="31" t="str">
        <f>TEXT(J3978,"YYYY")</f>
        <v>2020</v>
      </c>
      <c r="L3978" s="31">
        <v>2</v>
      </c>
      <c r="S3978" s="8" t="s">
        <v>105</v>
      </c>
    </row>
    <row r="3979" spans="1:19">
      <c r="A3979" s="21">
        <v>1</v>
      </c>
      <c r="J3979" s="30" t="s">
        <v>8134</v>
      </c>
      <c r="K3979" s="31" t="str">
        <f>TEXT(J3979,"YYYY")</f>
        <v>2020</v>
      </c>
      <c r="L3979" s="31">
        <v>2</v>
      </c>
      <c r="S3979" s="8" t="s">
        <v>65</v>
      </c>
    </row>
    <row r="3980" spans="1:19">
      <c r="A3980" s="21">
        <v>2</v>
      </c>
      <c r="J3980" s="30" t="s">
        <v>5894</v>
      </c>
      <c r="K3980" s="31" t="str">
        <f>TEXT(J3980,"YYYY")</f>
        <v>2020</v>
      </c>
      <c r="L3980" s="31">
        <v>2</v>
      </c>
      <c r="S3980" s="8" t="s">
        <v>1559</v>
      </c>
    </row>
    <row r="3981" spans="1:19">
      <c r="A3981" s="21">
        <v>2</v>
      </c>
      <c r="J3981" s="30" t="s">
        <v>6638</v>
      </c>
      <c r="K3981" s="31" t="str">
        <f>TEXT(J3981,"YYYY")</f>
        <v>2020</v>
      </c>
      <c r="L3981" s="31">
        <v>2</v>
      </c>
      <c r="S3981" s="8" t="s">
        <v>2558</v>
      </c>
    </row>
    <row r="3982" spans="1:19">
      <c r="A3982" s="21">
        <v>2</v>
      </c>
      <c r="J3982" s="30" t="s">
        <v>9557</v>
      </c>
      <c r="K3982" s="31" t="str">
        <f>TEXT(J3982,"YYYY")</f>
        <v>2020</v>
      </c>
      <c r="L3982" s="31">
        <v>2</v>
      </c>
    </row>
    <row r="3983" spans="1:19">
      <c r="A3983" s="21">
        <v>2</v>
      </c>
      <c r="J3983" s="30" t="s">
        <v>8415</v>
      </c>
      <c r="K3983" s="31" t="str">
        <f>TEXT(J3983,"YYYY")</f>
        <v>2020</v>
      </c>
      <c r="L3983" s="31">
        <v>2</v>
      </c>
      <c r="S3983" s="8" t="s">
        <v>65</v>
      </c>
    </row>
    <row r="3984" spans="1:19">
      <c r="A3984" s="21">
        <v>1</v>
      </c>
      <c r="J3984" s="30" t="s">
        <v>8450</v>
      </c>
      <c r="K3984" s="31" t="str">
        <f>TEXT(J3984,"YYYY")</f>
        <v>2020</v>
      </c>
      <c r="L3984" s="31">
        <v>2</v>
      </c>
      <c r="S3984" s="8" t="s">
        <v>65</v>
      </c>
    </row>
    <row r="3985" spans="1:19">
      <c r="A3985" s="21">
        <v>1</v>
      </c>
      <c r="J3985" s="30" t="s">
        <v>7672</v>
      </c>
      <c r="K3985" s="31" t="str">
        <f>TEXT(J3985,"YYYY")</f>
        <v>2020</v>
      </c>
      <c r="L3985" s="31">
        <v>2</v>
      </c>
      <c r="S3985" s="8" t="s">
        <v>65</v>
      </c>
    </row>
    <row r="3986" spans="1:19">
      <c r="A3986" s="21">
        <v>2</v>
      </c>
      <c r="J3986" s="30" t="s">
        <v>962</v>
      </c>
      <c r="K3986" s="31" t="str">
        <f>TEXT(J3986,"YYYY")</f>
        <v>2020</v>
      </c>
      <c r="L3986" s="31">
        <v>2</v>
      </c>
      <c r="S3986" s="8" t="s">
        <v>65</v>
      </c>
    </row>
    <row r="3987" spans="1:19">
      <c r="A3987" s="21">
        <v>2</v>
      </c>
      <c r="J3987" s="30" t="s">
        <v>8261</v>
      </c>
      <c r="K3987" s="31" t="str">
        <f>TEXT(J3987,"YYYY")</f>
        <v>2020</v>
      </c>
      <c r="L3987" s="31">
        <v>2</v>
      </c>
      <c r="S3987" s="8" t="s">
        <v>105</v>
      </c>
    </row>
    <row r="3988" spans="1:19">
      <c r="A3988" s="21">
        <v>2</v>
      </c>
      <c r="J3988" s="30" t="s">
        <v>7768</v>
      </c>
      <c r="K3988" s="31" t="str">
        <f>TEXT(J3988,"YYYY")</f>
        <v>2020</v>
      </c>
      <c r="L3988" s="31">
        <v>2</v>
      </c>
      <c r="S3988" s="8" t="s">
        <v>65</v>
      </c>
    </row>
    <row r="3989" spans="1:19">
      <c r="A3989" s="21">
        <v>1</v>
      </c>
      <c r="J3989" s="30" t="s">
        <v>10537</v>
      </c>
      <c r="K3989" s="31" t="str">
        <f>TEXT(J3989,"YYYY")</f>
        <v>2020</v>
      </c>
      <c r="L3989" s="31">
        <v>2</v>
      </c>
      <c r="S3989" s="8" t="s">
        <v>65</v>
      </c>
    </row>
    <row r="3990" spans="1:19">
      <c r="A3990" s="21">
        <v>2</v>
      </c>
      <c r="J3990" s="30" t="s">
        <v>8134</v>
      </c>
      <c r="K3990" s="31" t="str">
        <f>TEXT(J3990,"YYYY")</f>
        <v>2020</v>
      </c>
      <c r="L3990" s="31">
        <v>2</v>
      </c>
      <c r="S3990" s="8" t="s">
        <v>105</v>
      </c>
    </row>
    <row r="3991" spans="1:19">
      <c r="A3991" s="21">
        <v>1</v>
      </c>
      <c r="J3991" s="30" t="s">
        <v>5680</v>
      </c>
      <c r="K3991" s="31" t="str">
        <f>TEXT(J3991,"YYYY")</f>
        <v>2020</v>
      </c>
      <c r="L3991" s="31">
        <v>2</v>
      </c>
      <c r="S3991" s="8" t="s">
        <v>65</v>
      </c>
    </row>
    <row r="3992" spans="1:19">
      <c r="A3992" s="21">
        <v>1</v>
      </c>
      <c r="J3992" s="30" t="s">
        <v>6586</v>
      </c>
      <c r="K3992" s="31" t="str">
        <f>TEXT(J3992,"YYYY")</f>
        <v>2020</v>
      </c>
      <c r="L3992" s="31">
        <v>2</v>
      </c>
      <c r="S3992" s="8" t="s">
        <v>105</v>
      </c>
    </row>
    <row r="3993" spans="1:19">
      <c r="A3993" s="21">
        <v>2</v>
      </c>
      <c r="J3993" s="30" t="s">
        <v>10675</v>
      </c>
      <c r="K3993" s="31" t="str">
        <f>TEXT(J3993,"YYYY")</f>
        <v>2020</v>
      </c>
      <c r="L3993" s="31">
        <v>2</v>
      </c>
      <c r="S3993" s="8" t="s">
        <v>114</v>
      </c>
    </row>
    <row r="3994" spans="1:19">
      <c r="A3994" s="21">
        <v>2</v>
      </c>
      <c r="J3994" s="30" t="s">
        <v>6586</v>
      </c>
      <c r="K3994" s="31" t="str">
        <f>TEXT(J3994,"YYYY")</f>
        <v>2020</v>
      </c>
      <c r="L3994" s="31">
        <v>2</v>
      </c>
    </row>
    <row r="3995" spans="1:19">
      <c r="A3995" s="21">
        <v>2</v>
      </c>
      <c r="J3995" s="30" t="s">
        <v>561</v>
      </c>
      <c r="K3995" s="31" t="str">
        <f>TEXT(J3995,"YYYY")</f>
        <v>2020</v>
      </c>
      <c r="L3995" s="31">
        <v>2</v>
      </c>
    </row>
    <row r="3996" spans="1:19">
      <c r="A3996" s="21">
        <v>1</v>
      </c>
      <c r="J3996" s="30" t="s">
        <v>9362</v>
      </c>
      <c r="K3996" s="31" t="str">
        <f>TEXT(J3996,"YYYY")</f>
        <v>2020</v>
      </c>
      <c r="L3996" s="31">
        <v>2</v>
      </c>
    </row>
    <row r="3997" spans="1:19">
      <c r="A3997" s="21">
        <v>2</v>
      </c>
      <c r="J3997" s="30" t="s">
        <v>5680</v>
      </c>
      <c r="K3997" s="31" t="str">
        <f>TEXT(J3997,"YYYY")</f>
        <v>2020</v>
      </c>
      <c r="L3997" s="31">
        <v>2</v>
      </c>
    </row>
    <row r="3998" spans="1:19">
      <c r="A3998" s="21">
        <v>1</v>
      </c>
      <c r="J3998" s="30" t="s">
        <v>10522</v>
      </c>
      <c r="K3998" s="31" t="str">
        <f>TEXT(J3998,"YYYY")</f>
        <v>2020</v>
      </c>
      <c r="L3998" s="31">
        <v>2</v>
      </c>
      <c r="S3998" s="8" t="s">
        <v>65</v>
      </c>
    </row>
    <row r="3999" spans="1:19">
      <c r="A3999" s="21">
        <v>1</v>
      </c>
      <c r="J3999" s="30" t="s">
        <v>8134</v>
      </c>
      <c r="K3999" s="31" t="str">
        <f>TEXT(J3999,"YYYY")</f>
        <v>2020</v>
      </c>
      <c r="L3999" s="31">
        <v>2</v>
      </c>
      <c r="S3999" s="8" t="s">
        <v>105</v>
      </c>
    </row>
    <row r="4000" spans="1:19">
      <c r="A4000" s="21">
        <v>2</v>
      </c>
      <c r="J4000" s="30" t="s">
        <v>193</v>
      </c>
      <c r="K4000" s="31" t="str">
        <f>TEXT(J4000,"YYYY")</f>
        <v>2020</v>
      </c>
      <c r="L4000" s="31">
        <v>2</v>
      </c>
      <c r="S4000" s="8" t="s">
        <v>65</v>
      </c>
    </row>
    <row r="4001" spans="1:19">
      <c r="A4001" s="21">
        <v>1</v>
      </c>
      <c r="J4001" s="30" t="s">
        <v>7043</v>
      </c>
      <c r="K4001" s="31" t="str">
        <f>TEXT(J4001,"YYYY")</f>
        <v>2020</v>
      </c>
      <c r="L4001" s="31">
        <v>2</v>
      </c>
      <c r="S4001" s="8" t="s">
        <v>417</v>
      </c>
    </row>
    <row r="4002" spans="1:19">
      <c r="A4002" s="21">
        <v>2</v>
      </c>
      <c r="J4002" s="30" t="s">
        <v>10543</v>
      </c>
      <c r="K4002" s="31" t="str">
        <f>TEXT(J4002,"YYYY")</f>
        <v>2020</v>
      </c>
      <c r="L4002" s="31">
        <v>2</v>
      </c>
      <c r="S4002" s="8" t="s">
        <v>65</v>
      </c>
    </row>
    <row r="4003" spans="1:19">
      <c r="A4003" s="21">
        <v>2</v>
      </c>
      <c r="J4003" s="30" t="s">
        <v>8134</v>
      </c>
      <c r="K4003" s="31" t="str">
        <f>TEXT(J4003,"YYYY")</f>
        <v>2020</v>
      </c>
      <c r="L4003" s="31">
        <v>2</v>
      </c>
      <c r="S4003" s="8" t="s">
        <v>1765</v>
      </c>
    </row>
    <row r="4004" spans="1:19">
      <c r="A4004" s="21">
        <v>2</v>
      </c>
      <c r="J4004" s="30" t="s">
        <v>5294</v>
      </c>
      <c r="K4004" s="31" t="str">
        <f>TEXT(J4004,"YYYY")</f>
        <v>2020</v>
      </c>
      <c r="L4004" s="31">
        <v>2</v>
      </c>
      <c r="S4004" s="8" t="s">
        <v>1051</v>
      </c>
    </row>
    <row r="4005" spans="1:19">
      <c r="A4005" s="21">
        <v>1</v>
      </c>
      <c r="J4005" s="30" t="s">
        <v>10939</v>
      </c>
      <c r="K4005" s="31" t="str">
        <f>TEXT(J4005,"YYYY")</f>
        <v>2020</v>
      </c>
      <c r="L4005" s="31">
        <v>2</v>
      </c>
      <c r="S4005" s="8" t="s">
        <v>7739</v>
      </c>
    </row>
    <row r="4006" spans="1:19">
      <c r="A4006" s="21">
        <v>2</v>
      </c>
      <c r="J4006" s="30" t="s">
        <v>5680</v>
      </c>
      <c r="K4006" s="31" t="str">
        <f>TEXT(J4006,"YYYY")</f>
        <v>2020</v>
      </c>
      <c r="L4006" s="31">
        <v>2</v>
      </c>
      <c r="S4006" s="8" t="s">
        <v>1814</v>
      </c>
    </row>
    <row r="4007" spans="1:19">
      <c r="A4007" s="21">
        <v>1</v>
      </c>
      <c r="J4007" s="30" t="s">
        <v>9250</v>
      </c>
      <c r="K4007" s="31" t="str">
        <f>TEXT(J4007,"YYYY")</f>
        <v>2020</v>
      </c>
      <c r="L4007" s="31">
        <v>2</v>
      </c>
      <c r="S4007" s="8" t="s">
        <v>2161</v>
      </c>
    </row>
    <row r="4008" spans="1:19">
      <c r="A4008" s="21">
        <v>2</v>
      </c>
      <c r="J4008" s="30" t="s">
        <v>5745</v>
      </c>
      <c r="K4008" s="31" t="str">
        <f>TEXT(J4008,"YYYY")</f>
        <v>2020</v>
      </c>
      <c r="L4008" s="31">
        <v>2</v>
      </c>
      <c r="S4008" s="8" t="s">
        <v>105</v>
      </c>
    </row>
    <row r="4009" spans="1:19">
      <c r="A4009" s="21">
        <v>2</v>
      </c>
      <c r="J4009" s="30" t="s">
        <v>5441</v>
      </c>
      <c r="K4009" s="31" t="str">
        <f>TEXT(J4009,"YYYY")</f>
        <v>2020</v>
      </c>
      <c r="L4009" s="31">
        <v>2</v>
      </c>
      <c r="S4009" s="8" t="s">
        <v>4742</v>
      </c>
    </row>
    <row r="4010" spans="1:19">
      <c r="A4010" s="21">
        <v>2</v>
      </c>
      <c r="J4010" s="30" t="s">
        <v>7043</v>
      </c>
      <c r="K4010" s="31" t="str">
        <f>TEXT(J4010,"YYYY")</f>
        <v>2020</v>
      </c>
      <c r="L4010" s="31">
        <v>2</v>
      </c>
      <c r="S4010" s="8" t="s">
        <v>65</v>
      </c>
    </row>
    <row r="4011" spans="1:19">
      <c r="A4011" s="21">
        <v>2</v>
      </c>
      <c r="J4011" s="30" t="s">
        <v>10281</v>
      </c>
      <c r="K4011" s="31" t="str">
        <f>TEXT(J4011,"YYYY")</f>
        <v>2020</v>
      </c>
      <c r="L4011" s="31">
        <v>2</v>
      </c>
      <c r="S4011" s="8" t="s">
        <v>65</v>
      </c>
    </row>
    <row r="4012" spans="1:19">
      <c r="A4012" s="21">
        <v>2</v>
      </c>
      <c r="J4012" s="30" t="s">
        <v>10830</v>
      </c>
      <c r="K4012" s="31" t="str">
        <f>TEXT(J4012,"YYYY")</f>
        <v>2020</v>
      </c>
      <c r="L4012" s="31">
        <v>2</v>
      </c>
      <c r="S4012" s="8" t="s">
        <v>105</v>
      </c>
    </row>
    <row r="4013" spans="1:19">
      <c r="A4013" s="21">
        <v>2</v>
      </c>
      <c r="J4013" s="30" t="s">
        <v>830</v>
      </c>
      <c r="K4013" s="31" t="str">
        <f>TEXT(J4013,"YYYY")</f>
        <v>2020</v>
      </c>
      <c r="L4013" s="31">
        <v>2</v>
      </c>
    </row>
    <row r="4014" spans="1:19">
      <c r="A4014" s="21">
        <v>1</v>
      </c>
      <c r="J4014" s="30" t="s">
        <v>6638</v>
      </c>
      <c r="K4014" s="31" t="str">
        <f>TEXT(J4014,"YYYY")</f>
        <v>2020</v>
      </c>
      <c r="L4014" s="31">
        <v>2</v>
      </c>
      <c r="S4014" s="8" t="s">
        <v>83</v>
      </c>
    </row>
    <row r="4015" spans="1:19">
      <c r="A4015" s="21">
        <v>2</v>
      </c>
      <c r="J4015" s="30" t="s">
        <v>8197</v>
      </c>
      <c r="K4015" s="31" t="str">
        <f>TEXT(J4015,"YYYY")</f>
        <v>2020</v>
      </c>
      <c r="L4015" s="31">
        <v>2</v>
      </c>
      <c r="S4015" s="8" t="s">
        <v>235</v>
      </c>
    </row>
    <row r="4016" spans="1:19">
      <c r="A4016" s="21">
        <v>2</v>
      </c>
      <c r="J4016" s="30" t="s">
        <v>5821</v>
      </c>
      <c r="K4016" s="31" t="str">
        <f>TEXT(J4016,"YYYY")</f>
        <v>2020</v>
      </c>
      <c r="L4016" s="31">
        <v>2</v>
      </c>
      <c r="S4016" s="8" t="s">
        <v>105</v>
      </c>
    </row>
    <row r="4017" spans="1:19">
      <c r="A4017" s="21">
        <v>2</v>
      </c>
      <c r="J4017" s="30" t="s">
        <v>8717</v>
      </c>
      <c r="K4017" s="31" t="str">
        <f>TEXT(J4017,"YYYY")</f>
        <v>2020</v>
      </c>
      <c r="L4017" s="31">
        <v>2</v>
      </c>
    </row>
    <row r="4018" spans="1:19">
      <c r="A4018" s="21">
        <v>2</v>
      </c>
      <c r="J4018" s="30" t="s">
        <v>8294</v>
      </c>
      <c r="K4018" s="31" t="str">
        <f>TEXT(J4018,"YYYY")</f>
        <v>2020</v>
      </c>
      <c r="L4018" s="31">
        <v>2</v>
      </c>
      <c r="S4018" s="8" t="s">
        <v>105</v>
      </c>
    </row>
    <row r="4019" spans="1:19">
      <c r="A4019" s="21">
        <v>2</v>
      </c>
      <c r="J4019" s="30" t="s">
        <v>10803</v>
      </c>
      <c r="K4019" s="31" t="str">
        <f>TEXT(J4019,"YYYY")</f>
        <v>2020</v>
      </c>
      <c r="L4019" s="31">
        <v>2</v>
      </c>
      <c r="S4019" s="8" t="s">
        <v>92</v>
      </c>
    </row>
    <row r="4020" spans="1:19">
      <c r="A4020" s="21">
        <v>2</v>
      </c>
      <c r="J4020" s="30" t="s">
        <v>8717</v>
      </c>
      <c r="K4020" s="31" t="str">
        <f>TEXT(J4020,"YYYY")</f>
        <v>2020</v>
      </c>
      <c r="L4020" s="31">
        <v>2</v>
      </c>
      <c r="S4020" s="8" t="s">
        <v>114</v>
      </c>
    </row>
    <row r="4021" spans="1:19">
      <c r="A4021" s="21">
        <v>2</v>
      </c>
      <c r="J4021" s="30" t="s">
        <v>6989</v>
      </c>
      <c r="K4021" s="31" t="str">
        <f>TEXT(J4021,"YYYY")</f>
        <v>2020</v>
      </c>
      <c r="L4021" s="31">
        <v>2</v>
      </c>
      <c r="S4021" s="8" t="s">
        <v>114</v>
      </c>
    </row>
    <row r="4022" spans="1:19">
      <c r="A4022" s="21">
        <v>2</v>
      </c>
      <c r="J4022" s="30" t="s">
        <v>321</v>
      </c>
      <c r="K4022" s="31" t="str">
        <f>TEXT(J4022,"YYYY")</f>
        <v>2020</v>
      </c>
      <c r="L4022" s="31">
        <v>2</v>
      </c>
      <c r="S4022" s="8" t="s">
        <v>114</v>
      </c>
    </row>
    <row r="4023" spans="1:19">
      <c r="A4023" s="21">
        <v>2</v>
      </c>
      <c r="J4023" s="30" t="s">
        <v>12300</v>
      </c>
      <c r="K4023" s="31" t="str">
        <f>TEXT(J4023,"YYYY")</f>
        <v>2020</v>
      </c>
      <c r="L4023" s="31">
        <v>2</v>
      </c>
      <c r="S4023" s="8" t="s">
        <v>65</v>
      </c>
    </row>
    <row r="4024" spans="1:19">
      <c r="A4024" s="21">
        <v>1</v>
      </c>
      <c r="J4024" s="30" t="s">
        <v>7691</v>
      </c>
      <c r="K4024" s="31" t="str">
        <f>TEXT(J4024,"YYYY")</f>
        <v>2020</v>
      </c>
      <c r="L4024" s="31">
        <v>2</v>
      </c>
      <c r="S4024" s="8" t="s">
        <v>526</v>
      </c>
    </row>
    <row r="4025" spans="1:19">
      <c r="A4025" s="21">
        <v>1</v>
      </c>
      <c r="J4025" s="30" t="s">
        <v>5710</v>
      </c>
      <c r="K4025" s="31" t="str">
        <f>TEXT(J4025,"YYYY")</f>
        <v>2020</v>
      </c>
      <c r="L4025" s="31">
        <v>2</v>
      </c>
      <c r="S4025" s="8" t="s">
        <v>92</v>
      </c>
    </row>
    <row r="4026" spans="1:19">
      <c r="A4026" s="21">
        <v>1</v>
      </c>
      <c r="J4026" s="30" t="s">
        <v>12097</v>
      </c>
      <c r="K4026" s="31" t="str">
        <f>TEXT(J4026,"YYYY")</f>
        <v>2020</v>
      </c>
      <c r="L4026" s="31">
        <v>2</v>
      </c>
      <c r="S4026" s="8" t="s">
        <v>417</v>
      </c>
    </row>
    <row r="4027" spans="1:19">
      <c r="A4027" s="21">
        <v>1</v>
      </c>
      <c r="J4027" s="30" t="s">
        <v>8134</v>
      </c>
      <c r="K4027" s="31" t="str">
        <f>TEXT(J4027,"YYYY")</f>
        <v>2020</v>
      </c>
      <c r="L4027" s="31">
        <v>2</v>
      </c>
      <c r="S4027" s="8" t="s">
        <v>114</v>
      </c>
    </row>
    <row r="4028" spans="1:19">
      <c r="A4028" s="21">
        <v>1</v>
      </c>
      <c r="J4028" s="30" t="s">
        <v>663</v>
      </c>
      <c r="K4028" s="31" t="str">
        <f>TEXT(J4028,"YYYY")</f>
        <v>2020</v>
      </c>
      <c r="L4028" s="31">
        <v>2</v>
      </c>
    </row>
    <row r="4029" spans="1:19">
      <c r="A4029" s="21">
        <v>2</v>
      </c>
      <c r="J4029" s="30" t="s">
        <v>606</v>
      </c>
      <c r="K4029" s="31" t="str">
        <f>TEXT(J4029,"YYYY")</f>
        <v>2020</v>
      </c>
      <c r="L4029" s="31">
        <v>2</v>
      </c>
      <c r="S4029" s="8" t="s">
        <v>65</v>
      </c>
    </row>
    <row r="4030" spans="1:19">
      <c r="A4030" s="21">
        <v>1</v>
      </c>
      <c r="J4030" s="30" t="s">
        <v>606</v>
      </c>
      <c r="K4030" s="31" t="str">
        <f>TEXT(J4030,"YYYY")</f>
        <v>2020</v>
      </c>
      <c r="L4030" s="31">
        <v>2</v>
      </c>
      <c r="S4030" s="8" t="s">
        <v>65</v>
      </c>
    </row>
    <row r="4031" spans="1:19">
      <c r="A4031" s="21">
        <v>1</v>
      </c>
      <c r="J4031" s="30" t="s">
        <v>12300</v>
      </c>
      <c r="K4031" s="31" t="str">
        <f>TEXT(J4031,"YYYY")</f>
        <v>2020</v>
      </c>
      <c r="L4031" s="31">
        <v>2</v>
      </c>
    </row>
    <row r="4032" spans="1:19">
      <c r="A4032" s="21">
        <v>1</v>
      </c>
      <c r="J4032" s="30" t="s">
        <v>10602</v>
      </c>
      <c r="K4032" s="31" t="str">
        <f>TEXT(J4032,"YYYY")</f>
        <v>2020</v>
      </c>
      <c r="L4032" s="31">
        <v>2</v>
      </c>
      <c r="S4032" s="8" t="s">
        <v>114</v>
      </c>
    </row>
    <row r="4033" spans="1:19">
      <c r="A4033" s="21">
        <v>2</v>
      </c>
      <c r="J4033" s="30" t="s">
        <v>5441</v>
      </c>
      <c r="K4033" s="31" t="str">
        <f>TEXT(J4033,"YYYY")</f>
        <v>2020</v>
      </c>
      <c r="L4033" s="31">
        <v>2</v>
      </c>
      <c r="S4033" s="8" t="s">
        <v>114</v>
      </c>
    </row>
    <row r="4034" spans="1:19">
      <c r="A4034" s="21">
        <v>1</v>
      </c>
      <c r="J4034" s="30" t="s">
        <v>8247</v>
      </c>
      <c r="K4034" s="31" t="str">
        <f>TEXT(J4034,"YYYY")</f>
        <v>2020</v>
      </c>
      <c r="L4034" s="31">
        <v>2</v>
      </c>
      <c r="S4034" s="8" t="s">
        <v>65</v>
      </c>
    </row>
    <row r="4035" spans="1:19">
      <c r="A4035" s="21">
        <v>1</v>
      </c>
      <c r="J4035" s="30" t="s">
        <v>8665</v>
      </c>
      <c r="K4035" s="31" t="str">
        <f>TEXT(J4035,"YYYY")</f>
        <v>2020</v>
      </c>
      <c r="L4035" s="31">
        <v>2</v>
      </c>
      <c r="S4035" s="8" t="s">
        <v>65</v>
      </c>
    </row>
    <row r="4036" spans="1:19">
      <c r="A4036" s="21">
        <v>2</v>
      </c>
      <c r="J4036" s="30" t="s">
        <v>10629</v>
      </c>
      <c r="K4036" s="31" t="str">
        <f>TEXT(J4036,"YYYY")</f>
        <v>2020</v>
      </c>
      <c r="L4036" s="31">
        <v>2</v>
      </c>
      <c r="S4036" s="8" t="s">
        <v>7837</v>
      </c>
    </row>
    <row r="4037" spans="1:19">
      <c r="A4037" s="21">
        <v>1</v>
      </c>
      <c r="J4037" s="30" t="s">
        <v>7043</v>
      </c>
      <c r="K4037" s="31" t="str">
        <f>TEXT(J4037,"YYYY")</f>
        <v>2020</v>
      </c>
      <c r="L4037" s="31">
        <v>2</v>
      </c>
      <c r="S4037" s="8" t="s">
        <v>427</v>
      </c>
    </row>
    <row r="4038" spans="1:19">
      <c r="A4038" s="21">
        <v>2</v>
      </c>
      <c r="J4038" s="30" t="s">
        <v>97</v>
      </c>
      <c r="K4038" s="31" t="str">
        <f>TEXT(J4038,"YYYY")</f>
        <v>2020</v>
      </c>
      <c r="L4038" s="31">
        <v>2</v>
      </c>
      <c r="S4038" s="8" t="s">
        <v>354</v>
      </c>
    </row>
    <row r="4039" spans="1:19">
      <c r="A4039" s="21">
        <v>2</v>
      </c>
      <c r="J4039" s="30" t="s">
        <v>1360</v>
      </c>
      <c r="K4039" s="31" t="str">
        <f>TEXT(J4039,"YYYY")</f>
        <v>2020</v>
      </c>
      <c r="L4039" s="31">
        <v>2</v>
      </c>
      <c r="S4039" s="8" t="s">
        <v>114</v>
      </c>
    </row>
    <row r="4040" spans="1:19">
      <c r="A4040" s="21">
        <v>2</v>
      </c>
      <c r="J4040" s="30" t="s">
        <v>7691</v>
      </c>
      <c r="K4040" s="31" t="str">
        <f>TEXT(J4040,"YYYY")</f>
        <v>2020</v>
      </c>
      <c r="L4040" s="31">
        <v>2</v>
      </c>
      <c r="S4040" s="8" t="s">
        <v>3598</v>
      </c>
    </row>
    <row r="4041" spans="1:19">
      <c r="A4041" s="21">
        <v>1</v>
      </c>
      <c r="S4041" s="8" t="s">
        <v>65</v>
      </c>
    </row>
    <row r="4042" spans="1:19">
      <c r="A4042" s="21">
        <v>1</v>
      </c>
    </row>
    <row r="4043" spans="1:19">
      <c r="A4043" s="21">
        <v>1</v>
      </c>
    </row>
    <row r="4044" spans="1:19">
      <c r="A4044" s="21">
        <v>2</v>
      </c>
    </row>
    <row r="4045" spans="1:19">
      <c r="A4045" s="21">
        <v>2</v>
      </c>
    </row>
    <row r="4046" spans="1:19">
      <c r="A4046" s="21">
        <v>1</v>
      </c>
    </row>
    <row r="4047" spans="1:19">
      <c r="A4047" s="21">
        <v>2</v>
      </c>
    </row>
    <row r="4048" spans="1:19">
      <c r="A4048" s="21">
        <v>1</v>
      </c>
    </row>
    <row r="4049" spans="1:1">
      <c r="A4049" s="21">
        <v>1</v>
      </c>
    </row>
    <row r="4050" spans="1:1">
      <c r="A4050" s="21">
        <v>2</v>
      </c>
    </row>
    <row r="4051" spans="1:1">
      <c r="A4051" s="21">
        <v>2</v>
      </c>
    </row>
    <row r="4052" spans="1:1">
      <c r="A4052" s="21">
        <v>1</v>
      </c>
    </row>
    <row r="4053" spans="1:1">
      <c r="A4053" s="21">
        <v>2</v>
      </c>
    </row>
    <row r="4054" spans="1:1">
      <c r="A4054" s="21">
        <v>2</v>
      </c>
    </row>
    <row r="4055" spans="1:1">
      <c r="A4055" s="21">
        <v>1</v>
      </c>
    </row>
    <row r="4056" spans="1:1">
      <c r="A4056" s="21">
        <v>1</v>
      </c>
    </row>
    <row r="4057" spans="1:1">
      <c r="A4057" s="21">
        <v>2</v>
      </c>
    </row>
    <row r="4058" spans="1:1">
      <c r="A4058" s="21">
        <v>1</v>
      </c>
    </row>
    <row r="4059" spans="1:1">
      <c r="A4059" s="21">
        <v>1</v>
      </c>
    </row>
    <row r="4060" spans="1:1">
      <c r="A4060" s="21">
        <v>1</v>
      </c>
    </row>
    <row r="4061" spans="1:1">
      <c r="A4061" s="21">
        <v>2</v>
      </c>
    </row>
    <row r="4062" spans="1:1">
      <c r="A4062" s="21">
        <v>2</v>
      </c>
    </row>
    <row r="4063" spans="1:1">
      <c r="A4063" s="21">
        <v>2</v>
      </c>
    </row>
    <row r="4064" spans="1:1">
      <c r="A4064" s="21">
        <v>2</v>
      </c>
    </row>
    <row r="4065" spans="1:1">
      <c r="A4065" s="21">
        <v>2</v>
      </c>
    </row>
    <row r="4066" spans="1:1">
      <c r="A4066" s="21">
        <v>2</v>
      </c>
    </row>
    <row r="4067" spans="1:1">
      <c r="A4067" s="21">
        <v>2</v>
      </c>
    </row>
    <row r="4068" spans="1:1">
      <c r="A4068" s="21">
        <v>1</v>
      </c>
    </row>
    <row r="4069" spans="1:1">
      <c r="A4069" s="21">
        <v>2</v>
      </c>
    </row>
    <row r="4070" spans="1:1">
      <c r="A4070" s="21">
        <v>1</v>
      </c>
    </row>
    <row r="4071" spans="1:1">
      <c r="A4071" s="21">
        <v>1</v>
      </c>
    </row>
    <row r="4072" spans="1:1">
      <c r="A4072" s="21">
        <v>2</v>
      </c>
    </row>
    <row r="4073" spans="1:1">
      <c r="A4073" s="21">
        <v>1</v>
      </c>
    </row>
    <row r="4074" spans="1:1">
      <c r="A4074" s="21">
        <v>2</v>
      </c>
    </row>
    <row r="4075" spans="1:1">
      <c r="A4075" s="21">
        <v>1</v>
      </c>
    </row>
    <row r="4076" spans="1:1">
      <c r="A4076" s="21">
        <v>2</v>
      </c>
    </row>
    <row r="4077" spans="1:1">
      <c r="A4077" s="21">
        <v>2</v>
      </c>
    </row>
    <row r="4078" spans="1:1">
      <c r="A4078" s="21">
        <v>1</v>
      </c>
    </row>
    <row r="4079" spans="1:1">
      <c r="A4079" s="21">
        <v>1</v>
      </c>
    </row>
    <row r="4080" spans="1:1">
      <c r="A4080" s="21">
        <v>1</v>
      </c>
    </row>
    <row r="4081" spans="1:1">
      <c r="A4081" s="21">
        <v>1</v>
      </c>
    </row>
    <row r="4082" spans="1:1">
      <c r="A4082" s="21">
        <v>1</v>
      </c>
    </row>
    <row r="4083" spans="1:1">
      <c r="A4083" s="21">
        <v>2</v>
      </c>
    </row>
    <row r="4084" spans="1:1">
      <c r="A4084" s="21">
        <v>2</v>
      </c>
    </row>
    <row r="4085" spans="1:1">
      <c r="A4085" s="21">
        <v>2</v>
      </c>
    </row>
    <row r="4086" spans="1:1">
      <c r="A4086" s="21">
        <v>1</v>
      </c>
    </row>
    <row r="4087" spans="1:1">
      <c r="A4087" s="21">
        <v>1</v>
      </c>
    </row>
    <row r="4088" spans="1:1">
      <c r="A4088" s="21">
        <v>2</v>
      </c>
    </row>
    <row r="4089" spans="1:1">
      <c r="A4089" s="21">
        <v>1</v>
      </c>
    </row>
    <row r="4090" spans="1:1">
      <c r="A4090" s="21">
        <v>1</v>
      </c>
    </row>
    <row r="4091" spans="1:1">
      <c r="A4091" s="21">
        <v>1</v>
      </c>
    </row>
    <row r="4092" spans="1:1">
      <c r="A4092" s="21">
        <v>2</v>
      </c>
    </row>
    <row r="4093" spans="1:1">
      <c r="A4093" s="21">
        <v>2</v>
      </c>
    </row>
    <row r="4094" spans="1:1">
      <c r="A4094" s="21">
        <v>1</v>
      </c>
    </row>
    <row r="4095" spans="1:1">
      <c r="A4095" s="21">
        <v>2</v>
      </c>
    </row>
    <row r="4096" spans="1:1">
      <c r="A4096" s="21">
        <v>1</v>
      </c>
    </row>
    <row r="4097" spans="1:1">
      <c r="A4097" s="21">
        <v>1</v>
      </c>
    </row>
    <row r="4098" spans="1:1">
      <c r="A4098" s="21">
        <v>1</v>
      </c>
    </row>
    <row r="4099" spans="1:1">
      <c r="A4099" s="21">
        <v>1</v>
      </c>
    </row>
    <row r="4100" spans="1:1">
      <c r="A4100" s="21">
        <v>2</v>
      </c>
    </row>
    <row r="4101" spans="1:1">
      <c r="A4101" s="21">
        <v>2</v>
      </c>
    </row>
    <row r="4102" spans="1:1">
      <c r="A4102" s="21">
        <v>1</v>
      </c>
    </row>
    <row r="4103" spans="1:1">
      <c r="A4103" s="21">
        <v>1</v>
      </c>
    </row>
    <row r="4104" spans="1:1">
      <c r="A4104" s="21">
        <v>2</v>
      </c>
    </row>
    <row r="4105" spans="1:1">
      <c r="A4105" s="21">
        <v>2</v>
      </c>
    </row>
    <row r="4106" spans="1:1">
      <c r="A4106" s="21">
        <v>1</v>
      </c>
    </row>
    <row r="4107" spans="1:1">
      <c r="A4107" s="21">
        <v>1</v>
      </c>
    </row>
    <row r="4108" spans="1:1">
      <c r="A4108" s="21">
        <v>2</v>
      </c>
    </row>
    <row r="4109" spans="1:1">
      <c r="A4109" s="21">
        <v>1</v>
      </c>
    </row>
    <row r="4110" spans="1:1">
      <c r="A4110" s="21">
        <v>1</v>
      </c>
    </row>
    <row r="4111" spans="1:1">
      <c r="A4111" s="21">
        <v>1</v>
      </c>
    </row>
    <row r="4112" spans="1:1">
      <c r="A4112" s="21">
        <v>2</v>
      </c>
    </row>
    <row r="4113" spans="1:1">
      <c r="A4113" s="21">
        <v>2</v>
      </c>
    </row>
    <row r="4114" spans="1:1">
      <c r="A4114" s="21">
        <v>1</v>
      </c>
    </row>
    <row r="4115" spans="1:1">
      <c r="A4115" s="21">
        <v>1</v>
      </c>
    </row>
    <row r="4116" spans="1:1">
      <c r="A4116" s="21">
        <v>1</v>
      </c>
    </row>
    <row r="4117" spans="1:1">
      <c r="A4117" s="21">
        <v>2</v>
      </c>
    </row>
    <row r="4118" spans="1:1">
      <c r="A4118" s="21">
        <v>2</v>
      </c>
    </row>
    <row r="4119" spans="1:1">
      <c r="A4119" s="21">
        <v>2</v>
      </c>
    </row>
    <row r="4120" spans="1:1">
      <c r="A4120" s="21">
        <v>2</v>
      </c>
    </row>
    <row r="4121" spans="1:1">
      <c r="A4121" s="21">
        <v>1</v>
      </c>
    </row>
    <row r="4122" spans="1:1">
      <c r="A4122" s="21">
        <v>1</v>
      </c>
    </row>
    <row r="4123" spans="1:1">
      <c r="A4123" s="21">
        <v>1</v>
      </c>
    </row>
    <row r="4124" spans="1:1">
      <c r="A4124" s="21">
        <v>2</v>
      </c>
    </row>
    <row r="4125" spans="1:1">
      <c r="A4125" s="21">
        <v>2</v>
      </c>
    </row>
    <row r="4126" spans="1:1">
      <c r="A4126" s="21">
        <v>1</v>
      </c>
    </row>
    <row r="4127" spans="1:1">
      <c r="A4127" s="21">
        <v>2</v>
      </c>
    </row>
    <row r="4128" spans="1:1">
      <c r="A4128" s="21">
        <v>1</v>
      </c>
    </row>
    <row r="4129" spans="1:1">
      <c r="A4129" s="21"/>
    </row>
    <row r="4130" spans="1:1">
      <c r="A4130" s="21"/>
    </row>
  </sheetData>
  <sortState ref="J1:L4130">
    <sortCondition ref="K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L244"/>
  <sheetViews>
    <sheetView topLeftCell="A212" workbookViewId="0">
      <selection activeCell="L1" sqref="L1:L244"/>
    </sheetView>
  </sheetViews>
  <sheetFormatPr baseColWidth="10" defaultRowHeight="14" x14ac:dyDescent="0"/>
  <sheetData>
    <row r="1" spans="8:12">
      <c r="H1" s="1" t="s">
        <v>721</v>
      </c>
      <c r="I1" s="1" t="s">
        <v>8247</v>
      </c>
      <c r="J1" s="1" t="s">
        <v>8252</v>
      </c>
      <c r="K1" s="1" t="str">
        <f t="shared" ref="K1:K64" si="0">TEXT(J1,"YYYY")</f>
        <v>1980</v>
      </c>
      <c r="L1" s="1">
        <f t="shared" ref="L1:L64" si="1">H1-(TEXT(I1,"YYYY")-TEXT(J1,"YYYY"))</f>
        <v>11</v>
      </c>
    </row>
    <row r="2" spans="8:12">
      <c r="H2" s="1" t="s">
        <v>301</v>
      </c>
      <c r="I2" s="1" t="s">
        <v>1015</v>
      </c>
      <c r="J2" s="1" t="s">
        <v>4354</v>
      </c>
      <c r="K2" s="1" t="str">
        <f t="shared" si="0"/>
        <v>1980</v>
      </c>
      <c r="L2" s="1">
        <f t="shared" si="1"/>
        <v>15</v>
      </c>
    </row>
    <row r="3" spans="8:12">
      <c r="H3" s="1" t="s">
        <v>128</v>
      </c>
      <c r="I3" s="1" t="s">
        <v>1067</v>
      </c>
      <c r="J3" s="1" t="s">
        <v>11884</v>
      </c>
      <c r="K3" s="1" t="str">
        <f t="shared" si="0"/>
        <v>1980</v>
      </c>
      <c r="L3" s="1">
        <f t="shared" si="1"/>
        <v>7</v>
      </c>
    </row>
    <row r="4" spans="8:12">
      <c r="H4" s="1" t="s">
        <v>310</v>
      </c>
      <c r="I4" s="1" t="s">
        <v>8021</v>
      </c>
      <c r="J4" s="1" t="s">
        <v>8026</v>
      </c>
      <c r="K4" s="1" t="str">
        <f t="shared" si="0"/>
        <v>1980</v>
      </c>
      <c r="L4" s="1">
        <f t="shared" si="1"/>
        <v>10</v>
      </c>
    </row>
    <row r="5" spans="8:12">
      <c r="H5" s="1" t="s">
        <v>282</v>
      </c>
      <c r="I5" s="1" t="s">
        <v>4851</v>
      </c>
      <c r="J5" s="1" t="s">
        <v>4857</v>
      </c>
      <c r="K5" s="1" t="str">
        <f t="shared" si="0"/>
        <v>1981</v>
      </c>
      <c r="L5" s="1">
        <f t="shared" si="1"/>
        <v>7</v>
      </c>
    </row>
    <row r="6" spans="8:12">
      <c r="H6" s="1" t="s">
        <v>299</v>
      </c>
      <c r="I6" s="1" t="s">
        <v>9457</v>
      </c>
      <c r="J6" s="1" t="s">
        <v>10384</v>
      </c>
      <c r="K6" s="1" t="str">
        <f t="shared" si="0"/>
        <v>1982</v>
      </c>
      <c r="L6" s="1">
        <f t="shared" si="1"/>
        <v>13</v>
      </c>
    </row>
    <row r="7" spans="8:12">
      <c r="H7" s="1" t="s">
        <v>301</v>
      </c>
      <c r="I7" s="1" t="s">
        <v>10910</v>
      </c>
      <c r="J7" s="1" t="s">
        <v>10915</v>
      </c>
      <c r="K7" s="1" t="str">
        <f t="shared" si="0"/>
        <v>1982</v>
      </c>
      <c r="L7" s="1">
        <f t="shared" si="1"/>
        <v>15</v>
      </c>
    </row>
    <row r="8" spans="8:12">
      <c r="H8" s="1" t="s">
        <v>120</v>
      </c>
      <c r="I8" s="1" t="s">
        <v>4373</v>
      </c>
      <c r="J8" s="1" t="s">
        <v>5558</v>
      </c>
      <c r="K8" s="1" t="str">
        <f t="shared" si="0"/>
        <v>1983</v>
      </c>
      <c r="L8" s="1">
        <f t="shared" si="1"/>
        <v>12</v>
      </c>
    </row>
    <row r="9" spans="8:12">
      <c r="H9" s="1" t="s">
        <v>530</v>
      </c>
      <c r="I9" s="1" t="s">
        <v>6881</v>
      </c>
      <c r="J9" s="1" t="s">
        <v>6888</v>
      </c>
      <c r="K9" s="1" t="str">
        <f t="shared" si="0"/>
        <v>1984</v>
      </c>
      <c r="L9" s="1">
        <f t="shared" si="1"/>
        <v>2</v>
      </c>
    </row>
    <row r="10" spans="8:12">
      <c r="H10" s="1" t="s">
        <v>120</v>
      </c>
      <c r="I10" s="1" t="s">
        <v>4017</v>
      </c>
      <c r="J10" s="1" t="s">
        <v>7144</v>
      </c>
      <c r="K10" s="1" t="str">
        <f t="shared" si="0"/>
        <v>1984</v>
      </c>
      <c r="L10" s="1">
        <f t="shared" si="1"/>
        <v>16</v>
      </c>
    </row>
    <row r="11" spans="8:12">
      <c r="H11" s="1" t="s">
        <v>128</v>
      </c>
      <c r="I11" s="1" t="s">
        <v>5785</v>
      </c>
      <c r="J11" s="1" t="s">
        <v>11642</v>
      </c>
      <c r="K11" s="1" t="str">
        <f t="shared" si="0"/>
        <v>1985</v>
      </c>
      <c r="L11" s="1">
        <f t="shared" si="1"/>
        <v>12</v>
      </c>
    </row>
    <row r="12" spans="8:12">
      <c r="H12" s="1" t="s">
        <v>120</v>
      </c>
      <c r="I12" s="1" t="s">
        <v>11866</v>
      </c>
      <c r="J12" s="1" t="s">
        <v>11642</v>
      </c>
      <c r="K12" s="1" t="str">
        <f t="shared" si="0"/>
        <v>1985</v>
      </c>
      <c r="L12" s="1">
        <f t="shared" si="1"/>
        <v>16</v>
      </c>
    </row>
    <row r="13" spans="8:12">
      <c r="H13" s="1" t="s">
        <v>256</v>
      </c>
      <c r="I13" s="1" t="s">
        <v>3522</v>
      </c>
      <c r="J13" s="1" t="s">
        <v>3524</v>
      </c>
      <c r="K13" s="1" t="str">
        <f t="shared" si="0"/>
        <v>1985</v>
      </c>
      <c r="L13" s="1">
        <f t="shared" si="1"/>
        <v>21</v>
      </c>
    </row>
    <row r="14" spans="8:12">
      <c r="H14" s="1" t="s">
        <v>301</v>
      </c>
      <c r="I14" s="1" t="s">
        <v>1245</v>
      </c>
      <c r="J14" s="1" t="s">
        <v>1253</v>
      </c>
      <c r="K14" s="1" t="str">
        <f t="shared" si="0"/>
        <v>1986</v>
      </c>
      <c r="L14" s="1">
        <f t="shared" si="1"/>
        <v>20</v>
      </c>
    </row>
    <row r="15" spans="8:12">
      <c r="H15" s="1" t="s">
        <v>308</v>
      </c>
      <c r="I15" s="1" t="s">
        <v>4579</v>
      </c>
      <c r="J15" s="1" t="s">
        <v>1253</v>
      </c>
      <c r="K15" s="1" t="str">
        <f t="shared" si="0"/>
        <v>1986</v>
      </c>
      <c r="L15" s="1">
        <f t="shared" si="1"/>
        <v>27</v>
      </c>
    </row>
    <row r="16" spans="8:12">
      <c r="H16" s="1" t="s">
        <v>479</v>
      </c>
      <c r="I16" s="1" t="s">
        <v>5394</v>
      </c>
      <c r="J16" s="1" t="s">
        <v>5399</v>
      </c>
      <c r="K16" s="1" t="str">
        <f t="shared" si="0"/>
        <v>1986</v>
      </c>
      <c r="L16" s="1">
        <f t="shared" si="1"/>
        <v>-12</v>
      </c>
    </row>
    <row r="17" spans="8:12">
      <c r="H17" s="1" t="s">
        <v>128</v>
      </c>
      <c r="I17" s="1" t="s">
        <v>5645</v>
      </c>
      <c r="J17" s="1" t="s">
        <v>5399</v>
      </c>
      <c r="K17" s="1" t="str">
        <f t="shared" si="0"/>
        <v>1986</v>
      </c>
      <c r="L17" s="1">
        <f t="shared" si="1"/>
        <v>12</v>
      </c>
    </row>
    <row r="18" spans="8:12">
      <c r="H18" s="1" t="s">
        <v>809</v>
      </c>
      <c r="I18" s="1" t="s">
        <v>6315</v>
      </c>
      <c r="J18" s="1" t="s">
        <v>5399</v>
      </c>
      <c r="K18" s="1" t="str">
        <f t="shared" si="0"/>
        <v>1986</v>
      </c>
      <c r="L18" s="1">
        <f t="shared" si="1"/>
        <v>6</v>
      </c>
    </row>
    <row r="19" spans="8:12">
      <c r="H19" s="1" t="s">
        <v>555</v>
      </c>
      <c r="I19" s="1" t="s">
        <v>7707</v>
      </c>
      <c r="J19" s="1" t="s">
        <v>5399</v>
      </c>
      <c r="K19" s="1" t="str">
        <f t="shared" si="0"/>
        <v>1986</v>
      </c>
      <c r="L19" s="1">
        <f t="shared" si="1"/>
        <v>10</v>
      </c>
    </row>
    <row r="20" spans="8:12">
      <c r="H20" s="1" t="s">
        <v>555</v>
      </c>
      <c r="I20" s="1" t="s">
        <v>381</v>
      </c>
      <c r="J20" s="1" t="s">
        <v>5399</v>
      </c>
      <c r="K20" s="1" t="str">
        <f t="shared" si="0"/>
        <v>1986</v>
      </c>
      <c r="L20" s="1">
        <f t="shared" si="1"/>
        <v>10</v>
      </c>
    </row>
    <row r="21" spans="8:12">
      <c r="H21" s="1" t="s">
        <v>530</v>
      </c>
      <c r="I21" s="1" t="s">
        <v>10640</v>
      </c>
      <c r="J21" s="1" t="s">
        <v>11525</v>
      </c>
      <c r="K21" s="1" t="str">
        <f t="shared" si="0"/>
        <v>1986</v>
      </c>
      <c r="L21" s="1">
        <f t="shared" si="1"/>
        <v>4</v>
      </c>
    </row>
    <row r="22" spans="8:12">
      <c r="H22" s="1" t="s">
        <v>240</v>
      </c>
      <c r="I22" s="1" t="s">
        <v>6724</v>
      </c>
      <c r="J22" s="1" t="s">
        <v>11736</v>
      </c>
      <c r="K22" s="1" t="str">
        <f t="shared" si="0"/>
        <v>1986</v>
      </c>
      <c r="L22" s="1">
        <f t="shared" si="1"/>
        <v>24</v>
      </c>
    </row>
    <row r="23" spans="8:12">
      <c r="H23" s="1" t="s">
        <v>189</v>
      </c>
      <c r="I23" s="1" t="s">
        <v>2344</v>
      </c>
      <c r="J23" s="1" t="s">
        <v>5265</v>
      </c>
      <c r="K23" s="1" t="str">
        <f t="shared" si="0"/>
        <v>1987</v>
      </c>
      <c r="L23" s="1">
        <f t="shared" si="1"/>
        <v>16</v>
      </c>
    </row>
    <row r="24" spans="8:12">
      <c r="H24" s="1" t="s">
        <v>515</v>
      </c>
      <c r="I24" s="1" t="s">
        <v>218</v>
      </c>
      <c r="J24" s="1" t="s">
        <v>6352</v>
      </c>
      <c r="K24" s="1" t="str">
        <f t="shared" si="0"/>
        <v>1987</v>
      </c>
      <c r="L24" s="1">
        <f t="shared" si="1"/>
        <v>36</v>
      </c>
    </row>
    <row r="25" spans="8:12">
      <c r="H25" s="1" t="s">
        <v>219</v>
      </c>
      <c r="I25" s="1" t="s">
        <v>3199</v>
      </c>
      <c r="J25" s="1" t="s">
        <v>3223</v>
      </c>
      <c r="K25" s="1" t="str">
        <f t="shared" si="0"/>
        <v>1987</v>
      </c>
      <c r="L25" s="1">
        <f t="shared" si="1"/>
        <v>28</v>
      </c>
    </row>
    <row r="26" spans="8:12">
      <c r="H26" s="1" t="s">
        <v>584</v>
      </c>
      <c r="I26" s="1" t="s">
        <v>2955</v>
      </c>
      <c r="J26" s="1" t="s">
        <v>1890</v>
      </c>
      <c r="K26" s="1" t="str">
        <f t="shared" si="0"/>
        <v>1988</v>
      </c>
      <c r="L26" s="1">
        <f t="shared" si="1"/>
        <v>7</v>
      </c>
    </row>
    <row r="27" spans="8:12">
      <c r="H27" s="1" t="s">
        <v>101</v>
      </c>
      <c r="I27" s="1" t="s">
        <v>972</v>
      </c>
      <c r="J27" s="1" t="s">
        <v>3426</v>
      </c>
      <c r="K27" s="1" t="str">
        <f t="shared" si="0"/>
        <v>1988</v>
      </c>
      <c r="L27" s="1">
        <f t="shared" si="1"/>
        <v>8</v>
      </c>
    </row>
    <row r="28" spans="8:12">
      <c r="H28" s="1" t="s">
        <v>120</v>
      </c>
      <c r="I28" s="1" t="s">
        <v>1290</v>
      </c>
      <c r="J28" s="1" t="s">
        <v>1890</v>
      </c>
      <c r="K28" s="1" t="str">
        <f t="shared" si="0"/>
        <v>1988</v>
      </c>
      <c r="L28" s="1">
        <f t="shared" si="1"/>
        <v>16</v>
      </c>
    </row>
    <row r="29" spans="8:12">
      <c r="H29" s="1" t="s">
        <v>149</v>
      </c>
      <c r="I29" s="1" t="s">
        <v>2738</v>
      </c>
      <c r="J29" s="1" t="s">
        <v>2739</v>
      </c>
      <c r="K29" s="1" t="str">
        <f t="shared" si="0"/>
        <v>1988</v>
      </c>
      <c r="L29" s="1">
        <f t="shared" si="1"/>
        <v>9</v>
      </c>
    </row>
    <row r="30" spans="8:12">
      <c r="H30" s="1" t="s">
        <v>555</v>
      </c>
      <c r="I30" s="1" t="s">
        <v>10076</v>
      </c>
      <c r="J30" s="1" t="s">
        <v>10486</v>
      </c>
      <c r="K30" s="1" t="str">
        <f t="shared" si="0"/>
        <v>1988</v>
      </c>
      <c r="L30" s="1">
        <f t="shared" si="1"/>
        <v>15</v>
      </c>
    </row>
    <row r="31" spans="8:12">
      <c r="H31" s="1" t="s">
        <v>120</v>
      </c>
      <c r="I31" s="1" t="s">
        <v>6422</v>
      </c>
      <c r="J31" s="1" t="s">
        <v>5683</v>
      </c>
      <c r="K31" s="1" t="str">
        <f t="shared" si="0"/>
        <v>1989</v>
      </c>
      <c r="L31" s="1">
        <f t="shared" si="1"/>
        <v>19</v>
      </c>
    </row>
    <row r="32" spans="8:12">
      <c r="H32" s="1" t="s">
        <v>256</v>
      </c>
      <c r="I32" s="1" t="s">
        <v>1390</v>
      </c>
      <c r="J32" s="1" t="s">
        <v>1400</v>
      </c>
      <c r="K32" s="1" t="str">
        <f t="shared" si="0"/>
        <v>1989</v>
      </c>
      <c r="L32" s="1">
        <f t="shared" si="1"/>
        <v>22</v>
      </c>
    </row>
    <row r="33" spans="8:12">
      <c r="H33" s="1" t="s">
        <v>555</v>
      </c>
      <c r="I33" s="1" t="s">
        <v>5680</v>
      </c>
      <c r="J33" s="1" t="s">
        <v>5683</v>
      </c>
      <c r="K33" s="1" t="str">
        <f t="shared" si="0"/>
        <v>1989</v>
      </c>
      <c r="L33" s="1">
        <f t="shared" si="1"/>
        <v>9</v>
      </c>
    </row>
    <row r="34" spans="8:12">
      <c r="H34" s="1" t="s">
        <v>136</v>
      </c>
      <c r="I34" s="1" t="s">
        <v>9273</v>
      </c>
      <c r="J34" s="1" t="s">
        <v>9277</v>
      </c>
      <c r="K34" s="1" t="str">
        <f t="shared" si="0"/>
        <v>1989</v>
      </c>
      <c r="L34" s="1">
        <f t="shared" si="1"/>
        <v>26</v>
      </c>
    </row>
    <row r="35" spans="8:12">
      <c r="H35" s="1" t="s">
        <v>530</v>
      </c>
      <c r="I35" s="1" t="s">
        <v>2746</v>
      </c>
      <c r="J35" s="1" t="s">
        <v>2762</v>
      </c>
      <c r="K35" s="1" t="str">
        <f t="shared" si="0"/>
        <v>1989</v>
      </c>
      <c r="L35" s="1">
        <f t="shared" si="1"/>
        <v>4</v>
      </c>
    </row>
    <row r="36" spans="8:12">
      <c r="H36" s="1" t="s">
        <v>78</v>
      </c>
      <c r="I36" s="1" t="s">
        <v>6152</v>
      </c>
      <c r="J36" s="1" t="s">
        <v>6176</v>
      </c>
      <c r="K36" s="1" t="str">
        <f t="shared" si="0"/>
        <v>1990</v>
      </c>
      <c r="L36" s="1">
        <f t="shared" si="1"/>
        <v>-1</v>
      </c>
    </row>
    <row r="37" spans="8:12">
      <c r="H37" s="1" t="s">
        <v>351</v>
      </c>
      <c r="I37" s="1" t="s">
        <v>9536</v>
      </c>
      <c r="J37" s="1" t="s">
        <v>9537</v>
      </c>
      <c r="K37" s="1" t="str">
        <f t="shared" si="0"/>
        <v>1990</v>
      </c>
      <c r="L37" s="1">
        <f t="shared" si="1"/>
        <v>32</v>
      </c>
    </row>
    <row r="38" spans="8:12">
      <c r="H38" s="1" t="s">
        <v>484</v>
      </c>
      <c r="I38" s="1" t="s">
        <v>7224</v>
      </c>
      <c r="J38" s="1" t="s">
        <v>11337</v>
      </c>
      <c r="K38" s="1" t="str">
        <f t="shared" si="0"/>
        <v>1990</v>
      </c>
      <c r="L38" s="1">
        <f t="shared" si="1"/>
        <v>24</v>
      </c>
    </row>
    <row r="39" spans="8:12">
      <c r="H39" s="1" t="s">
        <v>484</v>
      </c>
      <c r="I39" s="1" t="s">
        <v>11688</v>
      </c>
      <c r="J39" s="1" t="s">
        <v>11722</v>
      </c>
      <c r="K39" s="1" t="str">
        <f t="shared" si="0"/>
        <v>1990</v>
      </c>
      <c r="L39" s="1">
        <f t="shared" si="1"/>
        <v>22</v>
      </c>
    </row>
    <row r="40" spans="8:12">
      <c r="H40" s="1" t="s">
        <v>128</v>
      </c>
      <c r="I40" s="1" t="s">
        <v>461</v>
      </c>
      <c r="J40" s="1" t="s">
        <v>12184</v>
      </c>
      <c r="K40" s="1" t="str">
        <f t="shared" si="0"/>
        <v>1990</v>
      </c>
      <c r="L40" s="1">
        <f t="shared" si="1"/>
        <v>12</v>
      </c>
    </row>
    <row r="41" spans="8:12">
      <c r="H41" s="1" t="s">
        <v>120</v>
      </c>
      <c r="I41" s="1" t="s">
        <v>1146</v>
      </c>
      <c r="J41" s="5">
        <v>32874</v>
      </c>
      <c r="K41" s="1" t="str">
        <f t="shared" si="0"/>
        <v>1990</v>
      </c>
      <c r="L41" s="1">
        <f t="shared" si="1"/>
        <v>17</v>
      </c>
    </row>
    <row r="42" spans="8:12">
      <c r="H42" s="1" t="s">
        <v>678</v>
      </c>
      <c r="I42" s="1" t="s">
        <v>899</v>
      </c>
      <c r="J42" s="1" t="s">
        <v>4041</v>
      </c>
      <c r="K42" s="1" t="str">
        <f t="shared" si="0"/>
        <v>1990</v>
      </c>
      <c r="L42" s="1">
        <f t="shared" si="1"/>
        <v>4</v>
      </c>
    </row>
    <row r="43" spans="8:12">
      <c r="H43" s="1" t="s">
        <v>484</v>
      </c>
      <c r="I43" s="1" t="s">
        <v>5462</v>
      </c>
      <c r="J43" s="1" t="s">
        <v>5465</v>
      </c>
      <c r="K43" s="1" t="str">
        <f t="shared" si="0"/>
        <v>1990</v>
      </c>
      <c r="L43" s="1">
        <f t="shared" si="1"/>
        <v>21</v>
      </c>
    </row>
    <row r="44" spans="8:12">
      <c r="H44" s="1" t="s">
        <v>484</v>
      </c>
      <c r="I44" s="1" t="s">
        <v>7830</v>
      </c>
      <c r="J44" s="1" t="s">
        <v>7838</v>
      </c>
      <c r="K44" s="1" t="str">
        <f t="shared" si="0"/>
        <v>1990</v>
      </c>
      <c r="L44" s="1">
        <f t="shared" si="1"/>
        <v>18</v>
      </c>
    </row>
    <row r="45" spans="8:12">
      <c r="H45" s="1" t="s">
        <v>301</v>
      </c>
      <c r="I45" s="1" t="s">
        <v>5078</v>
      </c>
      <c r="J45" s="1" t="s">
        <v>5465</v>
      </c>
      <c r="K45" s="1" t="str">
        <f t="shared" si="0"/>
        <v>1990</v>
      </c>
      <c r="L45" s="1">
        <f t="shared" si="1"/>
        <v>26</v>
      </c>
    </row>
    <row r="46" spans="8:12">
      <c r="H46" s="1" t="s">
        <v>484</v>
      </c>
      <c r="I46" s="1" t="s">
        <v>7224</v>
      </c>
      <c r="J46" s="1" t="s">
        <v>8393</v>
      </c>
      <c r="K46" s="1" t="str">
        <f t="shared" si="0"/>
        <v>1990</v>
      </c>
      <c r="L46" s="1">
        <f t="shared" si="1"/>
        <v>24</v>
      </c>
    </row>
    <row r="47" spans="8:12">
      <c r="H47" s="1" t="s">
        <v>299</v>
      </c>
      <c r="I47" s="1" t="s">
        <v>9247</v>
      </c>
      <c r="J47" s="1" t="s">
        <v>9248</v>
      </c>
      <c r="K47" s="1" t="str">
        <f t="shared" si="0"/>
        <v>1990</v>
      </c>
      <c r="L47" s="1">
        <f t="shared" si="1"/>
        <v>20</v>
      </c>
    </row>
    <row r="48" spans="8:12">
      <c r="H48" s="1" t="s">
        <v>120</v>
      </c>
      <c r="I48" s="1" t="s">
        <v>10675</v>
      </c>
      <c r="J48" s="1" t="s">
        <v>10687</v>
      </c>
      <c r="K48" s="1" t="str">
        <f t="shared" si="0"/>
        <v>1990</v>
      </c>
      <c r="L48" s="1">
        <f t="shared" si="1"/>
        <v>16</v>
      </c>
    </row>
    <row r="49" spans="8:12">
      <c r="H49" s="1" t="s">
        <v>299</v>
      </c>
      <c r="I49" s="1" t="s">
        <v>10161</v>
      </c>
      <c r="J49" s="1" t="s">
        <v>10178</v>
      </c>
      <c r="K49" s="1" t="str">
        <f t="shared" si="0"/>
        <v>1990</v>
      </c>
      <c r="L49" s="1">
        <f t="shared" si="1"/>
        <v>22</v>
      </c>
    </row>
    <row r="50" spans="8:12">
      <c r="H50" s="1" t="s">
        <v>464</v>
      </c>
      <c r="I50" s="1" t="s">
        <v>2955</v>
      </c>
      <c r="J50" s="1" t="s">
        <v>2999</v>
      </c>
      <c r="K50" s="1" t="str">
        <f t="shared" si="0"/>
        <v>1991</v>
      </c>
      <c r="L50" s="1">
        <f t="shared" si="1"/>
        <v>4</v>
      </c>
    </row>
    <row r="51" spans="8:12">
      <c r="H51" s="1" t="s">
        <v>189</v>
      </c>
      <c r="I51" s="1" t="s">
        <v>9041</v>
      </c>
      <c r="J51" s="1" t="s">
        <v>10215</v>
      </c>
      <c r="K51" s="1" t="str">
        <f t="shared" si="0"/>
        <v>1992</v>
      </c>
      <c r="L51" s="1">
        <f t="shared" si="1"/>
        <v>27</v>
      </c>
    </row>
    <row r="52" spans="8:12">
      <c r="H52" s="1" t="s">
        <v>301</v>
      </c>
      <c r="I52" s="1" t="s">
        <v>1012</v>
      </c>
      <c r="J52" s="1" t="s">
        <v>3262</v>
      </c>
      <c r="K52" s="1" t="str">
        <f t="shared" si="0"/>
        <v>1992</v>
      </c>
      <c r="L52" s="1">
        <f t="shared" si="1"/>
        <v>28</v>
      </c>
    </row>
    <row r="53" spans="8:12">
      <c r="H53" s="1" t="s">
        <v>128</v>
      </c>
      <c r="I53" s="1" t="s">
        <v>9041</v>
      </c>
      <c r="J53" s="1" t="s">
        <v>9042</v>
      </c>
      <c r="K53" s="1" t="str">
        <f t="shared" si="0"/>
        <v>1992</v>
      </c>
      <c r="L53" s="1">
        <f t="shared" si="1"/>
        <v>22</v>
      </c>
    </row>
    <row r="54" spans="8:12">
      <c r="H54" s="1" t="s">
        <v>464</v>
      </c>
      <c r="I54" s="1" t="s">
        <v>9045</v>
      </c>
      <c r="J54" s="1" t="s">
        <v>9042</v>
      </c>
      <c r="K54" s="1" t="str">
        <f t="shared" si="0"/>
        <v>1992</v>
      </c>
      <c r="L54" s="1">
        <f t="shared" si="1"/>
        <v>11</v>
      </c>
    </row>
    <row r="55" spans="8:12">
      <c r="H55" s="1" t="s">
        <v>160</v>
      </c>
      <c r="I55" s="1" t="s">
        <v>9354</v>
      </c>
      <c r="J55" s="1" t="s">
        <v>3262</v>
      </c>
      <c r="K55" s="1" t="str">
        <f t="shared" si="0"/>
        <v>1992</v>
      </c>
      <c r="L55" s="1">
        <f t="shared" si="1"/>
        <v>38</v>
      </c>
    </row>
    <row r="56" spans="8:12">
      <c r="H56" s="1" t="s">
        <v>678</v>
      </c>
      <c r="I56" s="1" t="s">
        <v>8416</v>
      </c>
      <c r="J56" s="1" t="s">
        <v>12112</v>
      </c>
      <c r="K56" s="1" t="str">
        <f t="shared" si="0"/>
        <v>1992</v>
      </c>
      <c r="L56" s="1">
        <f t="shared" si="1"/>
        <v>6</v>
      </c>
    </row>
    <row r="57" spans="8:12">
      <c r="H57" s="1" t="s">
        <v>389</v>
      </c>
      <c r="I57" s="1" t="s">
        <v>10100</v>
      </c>
      <c r="J57" s="1" t="s">
        <v>10125</v>
      </c>
      <c r="K57" s="1" t="str">
        <f t="shared" si="0"/>
        <v>1992</v>
      </c>
      <c r="L57" s="1">
        <f t="shared" si="1"/>
        <v>42</v>
      </c>
    </row>
    <row r="58" spans="8:12">
      <c r="H58" s="1" t="s">
        <v>721</v>
      </c>
      <c r="I58" s="1" t="s">
        <v>6166</v>
      </c>
      <c r="J58" s="1" t="s">
        <v>6179</v>
      </c>
      <c r="K58" s="1" t="str">
        <f t="shared" si="0"/>
        <v>1993</v>
      </c>
      <c r="L58" s="1">
        <f t="shared" si="1"/>
        <v>28</v>
      </c>
    </row>
    <row r="59" spans="8:12">
      <c r="H59" s="1" t="s">
        <v>1343</v>
      </c>
      <c r="I59" s="1" t="s">
        <v>3292</v>
      </c>
      <c r="J59" s="1" t="s">
        <v>10497</v>
      </c>
      <c r="K59" s="1" t="str">
        <f t="shared" si="0"/>
        <v>1993</v>
      </c>
      <c r="L59" s="1">
        <f t="shared" si="1"/>
        <v>21</v>
      </c>
    </row>
    <row r="60" spans="8:12">
      <c r="H60" s="1" t="s">
        <v>256</v>
      </c>
      <c r="I60" s="1" t="s">
        <v>9463</v>
      </c>
      <c r="J60" s="1" t="s">
        <v>11574</v>
      </c>
      <c r="K60" s="1" t="str">
        <f t="shared" si="0"/>
        <v>1993</v>
      </c>
      <c r="L60" s="1">
        <f t="shared" si="1"/>
        <v>30</v>
      </c>
    </row>
    <row r="61" spans="8:12">
      <c r="H61" s="1" t="s">
        <v>678</v>
      </c>
      <c r="I61" s="1" t="s">
        <v>6152</v>
      </c>
      <c r="J61" s="1" t="s">
        <v>6193</v>
      </c>
      <c r="K61" s="1" t="str">
        <f t="shared" si="0"/>
        <v>1993</v>
      </c>
      <c r="L61" s="1">
        <f t="shared" si="1"/>
        <v>7</v>
      </c>
    </row>
    <row r="62" spans="8:12">
      <c r="H62" s="1" t="s">
        <v>644</v>
      </c>
      <c r="I62" s="1" t="s">
        <v>8450</v>
      </c>
      <c r="J62" s="1" t="s">
        <v>8452</v>
      </c>
      <c r="K62" s="1" t="str">
        <f t="shared" si="0"/>
        <v>1993</v>
      </c>
      <c r="L62" s="1">
        <f t="shared" si="1"/>
        <v>8</v>
      </c>
    </row>
    <row r="63" spans="8:12">
      <c r="H63" s="1" t="s">
        <v>128</v>
      </c>
      <c r="I63" s="1" t="s">
        <v>9273</v>
      </c>
      <c r="J63" s="1" t="s">
        <v>9278</v>
      </c>
      <c r="K63" s="1" t="str">
        <f t="shared" si="0"/>
        <v>1993</v>
      </c>
      <c r="L63" s="1">
        <f t="shared" si="1"/>
        <v>22</v>
      </c>
    </row>
    <row r="64" spans="8:12">
      <c r="H64" s="1" t="s">
        <v>310</v>
      </c>
      <c r="I64" s="1" t="s">
        <v>9629</v>
      </c>
      <c r="J64" s="1" t="s">
        <v>9656</v>
      </c>
      <c r="K64" s="1" t="str">
        <f t="shared" si="0"/>
        <v>1993</v>
      </c>
      <c r="L64" s="1">
        <f t="shared" si="1"/>
        <v>25</v>
      </c>
    </row>
    <row r="65" spans="8:12">
      <c r="H65" s="1" t="s">
        <v>555</v>
      </c>
      <c r="I65" s="1" t="s">
        <v>10132</v>
      </c>
      <c r="J65" s="1" t="s">
        <v>10138</v>
      </c>
      <c r="K65" s="1" t="str">
        <f t="shared" ref="K65:K128" si="2">TEXT(J65,"YYYY")</f>
        <v>1993</v>
      </c>
      <c r="L65" s="1">
        <f t="shared" ref="L65:L128" si="3">H65-(TEXT(I65,"YYYY")-TEXT(J65,"YYYY"))</f>
        <v>21</v>
      </c>
    </row>
    <row r="66" spans="8:12">
      <c r="H66" s="1" t="s">
        <v>310</v>
      </c>
      <c r="I66" s="1" t="s">
        <v>10468</v>
      </c>
      <c r="J66" s="1" t="s">
        <v>9278</v>
      </c>
      <c r="K66" s="1" t="str">
        <f t="shared" si="2"/>
        <v>1993</v>
      </c>
      <c r="L66" s="1">
        <f t="shared" si="3"/>
        <v>25</v>
      </c>
    </row>
    <row r="67" spans="8:12">
      <c r="H67" s="1" t="s">
        <v>299</v>
      </c>
      <c r="I67" s="1" t="s">
        <v>11058</v>
      </c>
      <c r="J67" s="1" t="s">
        <v>11066</v>
      </c>
      <c r="K67" s="1" t="str">
        <f t="shared" si="2"/>
        <v>1994</v>
      </c>
      <c r="L67" s="1">
        <f t="shared" si="3"/>
        <v>18</v>
      </c>
    </row>
    <row r="68" spans="8:12">
      <c r="H68" s="1" t="s">
        <v>101</v>
      </c>
      <c r="I68" s="1" t="s">
        <v>4094</v>
      </c>
      <c r="J68" s="1" t="s">
        <v>11242</v>
      </c>
      <c r="K68" s="1" t="str">
        <f t="shared" si="2"/>
        <v>1994</v>
      </c>
      <c r="L68" s="1">
        <f t="shared" si="3"/>
        <v>18</v>
      </c>
    </row>
    <row r="69" spans="8:12">
      <c r="H69" s="1" t="s">
        <v>310</v>
      </c>
      <c r="I69" s="1" t="s">
        <v>368</v>
      </c>
      <c r="J69" s="1" t="s">
        <v>2492</v>
      </c>
      <c r="K69" s="1" t="str">
        <f t="shared" si="2"/>
        <v>1994</v>
      </c>
      <c r="L69" s="1">
        <f t="shared" si="3"/>
        <v>21</v>
      </c>
    </row>
    <row r="70" spans="8:12">
      <c r="H70" s="1" t="s">
        <v>530</v>
      </c>
      <c r="I70" s="1" t="s">
        <v>8690</v>
      </c>
      <c r="J70" s="1" t="s">
        <v>8713</v>
      </c>
      <c r="K70" s="1" t="str">
        <f t="shared" si="2"/>
        <v>1994</v>
      </c>
      <c r="L70" s="1">
        <f t="shared" si="3"/>
        <v>7</v>
      </c>
    </row>
    <row r="71" spans="8:12">
      <c r="H71" s="1" t="s">
        <v>189</v>
      </c>
      <c r="I71" s="1" t="s">
        <v>9143</v>
      </c>
      <c r="J71" s="1" t="s">
        <v>9150</v>
      </c>
      <c r="K71" s="1" t="str">
        <f t="shared" si="2"/>
        <v>1994</v>
      </c>
      <c r="L71" s="1">
        <f t="shared" si="3"/>
        <v>28</v>
      </c>
    </row>
    <row r="72" spans="8:12">
      <c r="H72" s="1" t="s">
        <v>240</v>
      </c>
      <c r="I72" s="1" t="s">
        <v>822</v>
      </c>
      <c r="J72" s="1" t="s">
        <v>2585</v>
      </c>
      <c r="K72" s="1" t="str">
        <f t="shared" si="2"/>
        <v>1994</v>
      </c>
      <c r="L72" s="1">
        <f t="shared" si="3"/>
        <v>29</v>
      </c>
    </row>
    <row r="73" spans="8:12">
      <c r="H73" s="1" t="s">
        <v>189</v>
      </c>
      <c r="I73" s="1" t="s">
        <v>7034</v>
      </c>
      <c r="J73" s="1" t="s">
        <v>7091</v>
      </c>
      <c r="K73" s="1" t="str">
        <f t="shared" si="2"/>
        <v>1995</v>
      </c>
      <c r="L73" s="1">
        <f t="shared" si="3"/>
        <v>27</v>
      </c>
    </row>
    <row r="74" spans="8:12">
      <c r="H74" s="1" t="s">
        <v>120</v>
      </c>
      <c r="I74" s="1" t="s">
        <v>9132</v>
      </c>
      <c r="J74" s="1" t="s">
        <v>6009</v>
      </c>
      <c r="K74" s="1" t="str">
        <f t="shared" si="2"/>
        <v>1995</v>
      </c>
      <c r="L74" s="1">
        <f t="shared" si="3"/>
        <v>26</v>
      </c>
    </row>
    <row r="75" spans="8:12">
      <c r="H75" s="1" t="s">
        <v>484</v>
      </c>
      <c r="I75" s="1" t="s">
        <v>622</v>
      </c>
      <c r="J75" s="1" t="s">
        <v>624</v>
      </c>
      <c r="K75" s="1" t="str">
        <f t="shared" si="2"/>
        <v>1995</v>
      </c>
      <c r="L75" s="1">
        <f t="shared" si="3"/>
        <v>26</v>
      </c>
    </row>
    <row r="76" spans="8:12">
      <c r="H76" s="1" t="s">
        <v>351</v>
      </c>
      <c r="I76" s="1" t="s">
        <v>368</v>
      </c>
      <c r="J76" s="1" t="s">
        <v>2509</v>
      </c>
      <c r="K76" s="1" t="str">
        <f t="shared" si="2"/>
        <v>1995</v>
      </c>
      <c r="L76" s="1">
        <f t="shared" si="3"/>
        <v>32</v>
      </c>
    </row>
    <row r="77" spans="8:12">
      <c r="H77" s="1" t="s">
        <v>256</v>
      </c>
      <c r="I77" s="1" t="s">
        <v>6004</v>
      </c>
      <c r="J77" s="1" t="s">
        <v>6009</v>
      </c>
      <c r="K77" s="1" t="str">
        <f t="shared" si="2"/>
        <v>1995</v>
      </c>
      <c r="L77" s="1">
        <f t="shared" si="3"/>
        <v>30</v>
      </c>
    </row>
    <row r="78" spans="8:12">
      <c r="H78" s="1" t="s">
        <v>63</v>
      </c>
      <c r="I78" s="1" t="s">
        <v>7378</v>
      </c>
      <c r="J78" s="1" t="s">
        <v>7379</v>
      </c>
      <c r="K78" s="1" t="str">
        <f t="shared" si="2"/>
        <v>1995</v>
      </c>
      <c r="L78" s="1">
        <f t="shared" si="3"/>
        <v>10</v>
      </c>
    </row>
    <row r="79" spans="8:12">
      <c r="H79" s="1" t="s">
        <v>78</v>
      </c>
      <c r="I79" s="1" t="s">
        <v>5832</v>
      </c>
      <c r="J79" s="1" t="s">
        <v>6009</v>
      </c>
      <c r="K79" s="1" t="str">
        <f t="shared" si="2"/>
        <v>1995</v>
      </c>
      <c r="L79" s="1">
        <f t="shared" si="3"/>
        <v>8</v>
      </c>
    </row>
    <row r="80" spans="8:12">
      <c r="H80" s="1" t="s">
        <v>644</v>
      </c>
      <c r="I80" s="1" t="s">
        <v>1015</v>
      </c>
      <c r="J80" s="1" t="s">
        <v>4380</v>
      </c>
      <c r="K80" s="1" t="str">
        <f t="shared" si="2"/>
        <v>1995</v>
      </c>
      <c r="L80" s="1">
        <f t="shared" si="3"/>
        <v>12</v>
      </c>
    </row>
    <row r="81" spans="8:12">
      <c r="H81" s="1" t="s">
        <v>310</v>
      </c>
      <c r="I81" s="1" t="s">
        <v>355</v>
      </c>
      <c r="J81" s="1" t="s">
        <v>7323</v>
      </c>
      <c r="K81" s="1" t="str">
        <f t="shared" si="2"/>
        <v>1995</v>
      </c>
      <c r="L81" s="1">
        <f t="shared" si="3"/>
        <v>25</v>
      </c>
    </row>
    <row r="82" spans="8:12">
      <c r="H82" s="1" t="s">
        <v>809</v>
      </c>
      <c r="I82" s="1" t="s">
        <v>7340</v>
      </c>
      <c r="J82" s="1" t="s">
        <v>7351</v>
      </c>
      <c r="K82" s="1" t="str">
        <f t="shared" si="2"/>
        <v>1995</v>
      </c>
      <c r="L82" s="1">
        <f t="shared" si="3"/>
        <v>16</v>
      </c>
    </row>
    <row r="83" spans="8:12">
      <c r="H83" s="1" t="s">
        <v>584</v>
      </c>
      <c r="I83" s="1" t="s">
        <v>2690</v>
      </c>
      <c r="J83" s="1" t="s">
        <v>6009</v>
      </c>
      <c r="K83" s="1" t="str">
        <f t="shared" si="2"/>
        <v>1995</v>
      </c>
      <c r="L83" s="1">
        <f t="shared" si="3"/>
        <v>17</v>
      </c>
    </row>
    <row r="84" spans="8:12">
      <c r="H84" s="1" t="s">
        <v>101</v>
      </c>
      <c r="I84" s="1" t="s">
        <v>3825</v>
      </c>
      <c r="J84" s="1" t="s">
        <v>10186</v>
      </c>
      <c r="K84" s="1" t="str">
        <f t="shared" si="2"/>
        <v>1995</v>
      </c>
      <c r="L84" s="1">
        <f t="shared" si="3"/>
        <v>21</v>
      </c>
    </row>
    <row r="85" spans="8:12">
      <c r="H85" s="1" t="s">
        <v>809</v>
      </c>
      <c r="I85" s="1" t="s">
        <v>3497</v>
      </c>
      <c r="J85" s="1" t="s">
        <v>3498</v>
      </c>
      <c r="K85" s="1" t="str">
        <f t="shared" si="2"/>
        <v>1996</v>
      </c>
      <c r="L85" s="1">
        <f t="shared" si="3"/>
        <v>16</v>
      </c>
    </row>
    <row r="86" spans="8:12">
      <c r="H86" s="1" t="s">
        <v>282</v>
      </c>
      <c r="I86" s="1" t="s">
        <v>11669</v>
      </c>
      <c r="J86" s="1" t="s">
        <v>5385</v>
      </c>
      <c r="K86" s="1" t="str">
        <f t="shared" si="2"/>
        <v>1996</v>
      </c>
      <c r="L86" s="1">
        <f t="shared" si="3"/>
        <v>23</v>
      </c>
    </row>
    <row r="87" spans="8:12">
      <c r="H87" s="1" t="s">
        <v>484</v>
      </c>
      <c r="I87" s="1" t="s">
        <v>3927</v>
      </c>
      <c r="J87" s="1" t="s">
        <v>4724</v>
      </c>
      <c r="K87" s="1" t="str">
        <f t="shared" si="2"/>
        <v>1996</v>
      </c>
      <c r="L87" s="1">
        <f t="shared" si="3"/>
        <v>28</v>
      </c>
    </row>
    <row r="88" spans="8:12">
      <c r="H88" s="1" t="s">
        <v>555</v>
      </c>
      <c r="I88" s="1" t="s">
        <v>5125</v>
      </c>
      <c r="J88" s="1" t="s">
        <v>5180</v>
      </c>
      <c r="K88" s="1" t="str">
        <f t="shared" si="2"/>
        <v>1996</v>
      </c>
      <c r="L88" s="1">
        <f t="shared" si="3"/>
        <v>20</v>
      </c>
    </row>
    <row r="89" spans="8:12">
      <c r="H89" s="1" t="s">
        <v>88</v>
      </c>
      <c r="I89" s="1" t="s">
        <v>1656</v>
      </c>
      <c r="J89" s="1" t="s">
        <v>5200</v>
      </c>
      <c r="K89" s="1" t="str">
        <f t="shared" si="2"/>
        <v>1996</v>
      </c>
      <c r="L89" s="1">
        <f t="shared" si="3"/>
        <v>8</v>
      </c>
    </row>
    <row r="90" spans="8:12">
      <c r="H90" s="1" t="s">
        <v>101</v>
      </c>
      <c r="I90" s="1" t="s">
        <v>5342</v>
      </c>
      <c r="J90" s="1" t="s">
        <v>5367</v>
      </c>
      <c r="K90" s="1" t="str">
        <f t="shared" si="2"/>
        <v>1996</v>
      </c>
      <c r="L90" s="1">
        <f t="shared" si="3"/>
        <v>18</v>
      </c>
    </row>
    <row r="91" spans="8:12">
      <c r="H91" s="1" t="s">
        <v>436</v>
      </c>
      <c r="I91" s="1" t="s">
        <v>465</v>
      </c>
      <c r="J91" s="1" t="s">
        <v>5385</v>
      </c>
      <c r="K91" s="1" t="str">
        <f t="shared" si="2"/>
        <v>1996</v>
      </c>
      <c r="L91" s="1">
        <f t="shared" si="3"/>
        <v>39</v>
      </c>
    </row>
    <row r="92" spans="8:12">
      <c r="H92" s="1" t="s">
        <v>310</v>
      </c>
      <c r="I92" s="1" t="s">
        <v>6163</v>
      </c>
      <c r="J92" s="1" t="s">
        <v>6189</v>
      </c>
      <c r="K92" s="1" t="str">
        <f t="shared" si="2"/>
        <v>1996</v>
      </c>
      <c r="L92" s="1">
        <f t="shared" si="3"/>
        <v>25</v>
      </c>
    </row>
    <row r="93" spans="8:12">
      <c r="H93" s="1" t="s">
        <v>436</v>
      </c>
      <c r="I93" s="1" t="s">
        <v>6185</v>
      </c>
      <c r="J93" s="1" t="s">
        <v>5385</v>
      </c>
      <c r="K93" s="1" t="str">
        <f t="shared" si="2"/>
        <v>1996</v>
      </c>
      <c r="L93" s="1">
        <f t="shared" si="3"/>
        <v>39</v>
      </c>
    </row>
    <row r="94" spans="8:12">
      <c r="H94" s="1" t="s">
        <v>118</v>
      </c>
      <c r="I94" s="1" t="s">
        <v>6544</v>
      </c>
      <c r="J94" s="1" t="s">
        <v>6551</v>
      </c>
      <c r="K94" s="1" t="str">
        <f t="shared" si="2"/>
        <v>1996</v>
      </c>
      <c r="L94" s="1">
        <f t="shared" si="3"/>
        <v>5</v>
      </c>
    </row>
    <row r="95" spans="8:12">
      <c r="H95" s="1" t="s">
        <v>584</v>
      </c>
      <c r="I95" s="1" t="s">
        <v>352</v>
      </c>
      <c r="J95" s="1" t="s">
        <v>6647</v>
      </c>
      <c r="K95" s="1" t="str">
        <f t="shared" si="2"/>
        <v>1996</v>
      </c>
      <c r="L95" s="1">
        <f t="shared" si="3"/>
        <v>17</v>
      </c>
    </row>
    <row r="96" spans="8:12">
      <c r="H96" s="1" t="s">
        <v>78</v>
      </c>
      <c r="I96" s="1" t="s">
        <v>6973</v>
      </c>
      <c r="J96" s="1" t="s">
        <v>5385</v>
      </c>
      <c r="K96" s="1" t="str">
        <f t="shared" si="2"/>
        <v>1996</v>
      </c>
      <c r="L96" s="1">
        <f t="shared" si="3"/>
        <v>10</v>
      </c>
    </row>
    <row r="97" spans="8:12">
      <c r="H97" s="1" t="s">
        <v>101</v>
      </c>
      <c r="I97" s="1" t="s">
        <v>7034</v>
      </c>
      <c r="J97" s="1" t="s">
        <v>6189</v>
      </c>
      <c r="K97" s="1" t="str">
        <f t="shared" si="2"/>
        <v>1996</v>
      </c>
      <c r="L97" s="1">
        <f t="shared" si="3"/>
        <v>19</v>
      </c>
    </row>
    <row r="98" spans="8:12">
      <c r="H98" s="1" t="s">
        <v>78</v>
      </c>
      <c r="I98" s="1" t="s">
        <v>174</v>
      </c>
      <c r="J98" s="1" t="s">
        <v>7788</v>
      </c>
      <c r="K98" s="1" t="str">
        <f t="shared" si="2"/>
        <v>1996</v>
      </c>
      <c r="L98" s="1">
        <f t="shared" si="3"/>
        <v>9</v>
      </c>
    </row>
    <row r="99" spans="8:12">
      <c r="H99" s="1" t="s">
        <v>136</v>
      </c>
      <c r="I99" s="1" t="s">
        <v>3137</v>
      </c>
      <c r="J99" s="1" t="s">
        <v>7788</v>
      </c>
      <c r="K99" s="1" t="str">
        <f t="shared" si="2"/>
        <v>1996</v>
      </c>
      <c r="L99" s="1">
        <f t="shared" si="3"/>
        <v>30</v>
      </c>
    </row>
    <row r="100" spans="8:12">
      <c r="H100" s="1" t="s">
        <v>484</v>
      </c>
      <c r="I100" s="1" t="s">
        <v>8097</v>
      </c>
      <c r="J100" s="1" t="s">
        <v>5385</v>
      </c>
      <c r="K100" s="1" t="str">
        <f t="shared" si="2"/>
        <v>1996</v>
      </c>
      <c r="L100" s="1">
        <f t="shared" si="3"/>
        <v>28</v>
      </c>
    </row>
    <row r="101" spans="8:12">
      <c r="H101" s="1" t="s">
        <v>644</v>
      </c>
      <c r="I101" s="1" t="s">
        <v>9524</v>
      </c>
      <c r="J101" s="1" t="s">
        <v>9541</v>
      </c>
      <c r="K101" s="1" t="str">
        <f t="shared" si="2"/>
        <v>1996</v>
      </c>
      <c r="L101" s="1">
        <f t="shared" si="3"/>
        <v>18</v>
      </c>
    </row>
    <row r="102" spans="8:12">
      <c r="H102" s="1" t="s">
        <v>464</v>
      </c>
      <c r="I102" s="1" t="s">
        <v>8821</v>
      </c>
      <c r="J102" s="1" t="s">
        <v>5385</v>
      </c>
      <c r="K102" s="1" t="str">
        <f t="shared" si="2"/>
        <v>1996</v>
      </c>
      <c r="L102" s="1">
        <f t="shared" si="3"/>
        <v>13</v>
      </c>
    </row>
    <row r="103" spans="8:12">
      <c r="H103" s="1" t="s">
        <v>282</v>
      </c>
      <c r="I103" s="1" t="s">
        <v>11685</v>
      </c>
      <c r="J103" s="1" t="s">
        <v>11692</v>
      </c>
      <c r="K103" s="1" t="str">
        <f t="shared" si="2"/>
        <v>1996</v>
      </c>
      <c r="L103" s="1">
        <f t="shared" si="3"/>
        <v>23</v>
      </c>
    </row>
    <row r="104" spans="8:12">
      <c r="H104" s="1" t="s">
        <v>644</v>
      </c>
      <c r="I104" s="1" t="s">
        <v>5632</v>
      </c>
      <c r="J104" s="1" t="s">
        <v>6157</v>
      </c>
      <c r="K104" s="1" t="str">
        <f t="shared" si="2"/>
        <v>1996</v>
      </c>
      <c r="L104" s="1">
        <f t="shared" si="3"/>
        <v>15</v>
      </c>
    </row>
    <row r="105" spans="8:12">
      <c r="H105" s="1" t="s">
        <v>436</v>
      </c>
      <c r="I105" s="1" t="s">
        <v>7798</v>
      </c>
      <c r="J105" s="1" t="s">
        <v>7788</v>
      </c>
      <c r="K105" s="1" t="str">
        <f t="shared" si="2"/>
        <v>1996</v>
      </c>
      <c r="L105" s="1">
        <f t="shared" si="3"/>
        <v>39</v>
      </c>
    </row>
    <row r="106" spans="8:12">
      <c r="H106" s="1" t="s">
        <v>219</v>
      </c>
      <c r="I106" s="1" t="s">
        <v>1741</v>
      </c>
      <c r="J106" s="1" t="s">
        <v>3245</v>
      </c>
      <c r="K106" s="1" t="str">
        <f t="shared" si="2"/>
        <v>1997</v>
      </c>
      <c r="L106" s="1">
        <f t="shared" si="3"/>
        <v>40</v>
      </c>
    </row>
    <row r="107" spans="8:12">
      <c r="H107" s="1" t="s">
        <v>282</v>
      </c>
      <c r="I107" s="1" t="s">
        <v>4324</v>
      </c>
      <c r="J107" s="1" t="s">
        <v>3167</v>
      </c>
      <c r="K107" s="1" t="str">
        <f t="shared" si="2"/>
        <v>1997</v>
      </c>
      <c r="L107" s="1">
        <f t="shared" si="3"/>
        <v>23</v>
      </c>
    </row>
    <row r="108" spans="8:12">
      <c r="H108" s="1" t="s">
        <v>375</v>
      </c>
      <c r="I108" s="1" t="s">
        <v>4372</v>
      </c>
      <c r="J108" s="1" t="s">
        <v>3167</v>
      </c>
      <c r="K108" s="1" t="str">
        <f t="shared" si="2"/>
        <v>1997</v>
      </c>
      <c r="L108" s="1">
        <f t="shared" si="3"/>
        <v>36</v>
      </c>
    </row>
    <row r="109" spans="8:12">
      <c r="H109" s="1" t="s">
        <v>1343</v>
      </c>
      <c r="I109" s="1" t="s">
        <v>2822</v>
      </c>
      <c r="J109" s="1" t="s">
        <v>3167</v>
      </c>
      <c r="K109" s="1" t="str">
        <f t="shared" si="2"/>
        <v>1997</v>
      </c>
      <c r="L109" s="1">
        <f t="shared" si="3"/>
        <v>21</v>
      </c>
    </row>
    <row r="110" spans="8:12">
      <c r="H110" s="1" t="s">
        <v>644</v>
      </c>
      <c r="I110" s="1" t="s">
        <v>11990</v>
      </c>
      <c r="J110" s="1" t="s">
        <v>12009</v>
      </c>
      <c r="K110" s="1" t="str">
        <f t="shared" si="2"/>
        <v>1997</v>
      </c>
      <c r="L110" s="1">
        <f t="shared" si="3"/>
        <v>12</v>
      </c>
    </row>
    <row r="111" spans="8:12">
      <c r="H111" s="1" t="s">
        <v>189</v>
      </c>
      <c r="I111" s="1" t="s">
        <v>223</v>
      </c>
      <c r="J111" s="1" t="s">
        <v>3158</v>
      </c>
      <c r="K111" s="1" t="str">
        <f t="shared" si="2"/>
        <v>1997</v>
      </c>
      <c r="L111" s="1">
        <f t="shared" si="3"/>
        <v>27</v>
      </c>
    </row>
    <row r="112" spans="8:12">
      <c r="H112" s="1" t="s">
        <v>308</v>
      </c>
      <c r="I112" s="1" t="s">
        <v>3166</v>
      </c>
      <c r="J112" s="1" t="s">
        <v>3167</v>
      </c>
      <c r="K112" s="1" t="str">
        <f t="shared" si="2"/>
        <v>1997</v>
      </c>
      <c r="L112" s="1">
        <f t="shared" si="3"/>
        <v>37</v>
      </c>
    </row>
    <row r="113" spans="8:12">
      <c r="H113" s="1" t="s">
        <v>180</v>
      </c>
      <c r="I113" s="1" t="s">
        <v>1689</v>
      </c>
      <c r="J113" s="1" t="s">
        <v>3318</v>
      </c>
      <c r="K113" s="1" t="str">
        <f t="shared" si="2"/>
        <v>1997</v>
      </c>
      <c r="L113" s="1">
        <f t="shared" si="3"/>
        <v>42</v>
      </c>
    </row>
    <row r="114" spans="8:12">
      <c r="H114" s="1" t="s">
        <v>389</v>
      </c>
      <c r="I114" s="1" t="s">
        <v>3838</v>
      </c>
      <c r="J114" s="1" t="s">
        <v>3167</v>
      </c>
      <c r="K114" s="1" t="str">
        <f t="shared" si="2"/>
        <v>1997</v>
      </c>
      <c r="L114" s="1">
        <f t="shared" si="3"/>
        <v>42</v>
      </c>
    </row>
    <row r="115" spans="8:12">
      <c r="H115" s="1" t="s">
        <v>584</v>
      </c>
      <c r="I115" s="1" t="s">
        <v>3370</v>
      </c>
      <c r="J115" s="1" t="s">
        <v>3167</v>
      </c>
      <c r="K115" s="1" t="str">
        <f t="shared" si="2"/>
        <v>1997</v>
      </c>
      <c r="L115" s="1">
        <f t="shared" si="3"/>
        <v>17</v>
      </c>
    </row>
    <row r="116" spans="8:12">
      <c r="H116" s="1" t="s">
        <v>189</v>
      </c>
      <c r="I116" s="1" t="s">
        <v>2668</v>
      </c>
      <c r="J116" s="1" t="s">
        <v>5026</v>
      </c>
      <c r="K116" s="1" t="str">
        <f t="shared" si="2"/>
        <v>1997</v>
      </c>
      <c r="L116" s="1">
        <f t="shared" si="3"/>
        <v>26</v>
      </c>
    </row>
    <row r="117" spans="8:12">
      <c r="H117" s="1" t="s">
        <v>240</v>
      </c>
      <c r="I117" s="1" t="s">
        <v>5144</v>
      </c>
      <c r="J117" s="1" t="s">
        <v>5145</v>
      </c>
      <c r="K117" s="1" t="str">
        <f t="shared" si="2"/>
        <v>1997</v>
      </c>
      <c r="L117" s="1">
        <f t="shared" si="3"/>
        <v>34</v>
      </c>
    </row>
    <row r="118" spans="8:12">
      <c r="H118" s="1" t="s">
        <v>189</v>
      </c>
      <c r="I118" s="1" t="s">
        <v>5455</v>
      </c>
      <c r="J118" s="1" t="s">
        <v>3167</v>
      </c>
      <c r="K118" s="1" t="str">
        <f t="shared" si="2"/>
        <v>1997</v>
      </c>
      <c r="L118" s="1">
        <f t="shared" si="3"/>
        <v>27</v>
      </c>
    </row>
    <row r="119" spans="8:12">
      <c r="H119" s="1" t="s">
        <v>310</v>
      </c>
      <c r="I119" s="1" t="s">
        <v>2368</v>
      </c>
      <c r="J119" s="1" t="s">
        <v>6117</v>
      </c>
      <c r="K119" s="1" t="str">
        <f t="shared" si="2"/>
        <v>1997</v>
      </c>
      <c r="L119" s="1">
        <f t="shared" si="3"/>
        <v>25</v>
      </c>
    </row>
    <row r="120" spans="8:12">
      <c r="H120" s="1" t="s">
        <v>63</v>
      </c>
      <c r="I120" s="1" t="s">
        <v>6126</v>
      </c>
      <c r="J120" s="1" t="s">
        <v>3167</v>
      </c>
      <c r="K120" s="1" t="str">
        <f t="shared" si="2"/>
        <v>1997</v>
      </c>
      <c r="L120" s="1">
        <f t="shared" si="3"/>
        <v>10</v>
      </c>
    </row>
    <row r="121" spans="8:12">
      <c r="H121" s="1" t="s">
        <v>678</v>
      </c>
      <c r="I121" s="1" t="s">
        <v>4291</v>
      </c>
      <c r="J121" s="1" t="s">
        <v>3167</v>
      </c>
      <c r="K121" s="1" t="str">
        <f t="shared" si="2"/>
        <v>1997</v>
      </c>
      <c r="L121" s="1">
        <f t="shared" si="3"/>
        <v>14</v>
      </c>
    </row>
    <row r="122" spans="8:12">
      <c r="H122" s="1" t="s">
        <v>809</v>
      </c>
      <c r="I122" s="1" t="s">
        <v>6512</v>
      </c>
      <c r="J122" s="1" t="s">
        <v>3167</v>
      </c>
      <c r="K122" s="1" t="str">
        <f t="shared" si="2"/>
        <v>1997</v>
      </c>
      <c r="L122" s="1">
        <f t="shared" si="3"/>
        <v>16</v>
      </c>
    </row>
    <row r="123" spans="8:12">
      <c r="H123" s="1" t="s">
        <v>530</v>
      </c>
      <c r="I123" s="1" t="s">
        <v>6804</v>
      </c>
      <c r="J123" s="1" t="s">
        <v>3167</v>
      </c>
      <c r="K123" s="1" t="str">
        <f t="shared" si="2"/>
        <v>1997</v>
      </c>
      <c r="L123" s="1">
        <f t="shared" si="3"/>
        <v>15</v>
      </c>
    </row>
    <row r="124" spans="8:12">
      <c r="H124" s="1" t="s">
        <v>118</v>
      </c>
      <c r="I124" s="1" t="s">
        <v>3745</v>
      </c>
      <c r="J124" s="1" t="s">
        <v>6117</v>
      </c>
      <c r="K124" s="1" t="str">
        <f t="shared" si="2"/>
        <v>1997</v>
      </c>
      <c r="L124" s="1">
        <f t="shared" si="3"/>
        <v>7</v>
      </c>
    </row>
    <row r="125" spans="8:12">
      <c r="H125" s="1" t="s">
        <v>149</v>
      </c>
      <c r="I125" s="1" t="s">
        <v>7898</v>
      </c>
      <c r="J125" s="1" t="s">
        <v>3167</v>
      </c>
      <c r="K125" s="1" t="str">
        <f t="shared" si="2"/>
        <v>1997</v>
      </c>
      <c r="L125" s="1">
        <f t="shared" si="3"/>
        <v>24</v>
      </c>
    </row>
    <row r="126" spans="8:12">
      <c r="H126" s="1"/>
      <c r="I126" s="1" t="s">
        <v>2527</v>
      </c>
      <c r="J126" s="1" t="s">
        <v>3167</v>
      </c>
      <c r="K126" s="1" t="str">
        <f t="shared" si="2"/>
        <v>1997</v>
      </c>
      <c r="L126" s="1">
        <f t="shared" si="3"/>
        <v>-20</v>
      </c>
    </row>
    <row r="127" spans="8:12">
      <c r="H127" s="1" t="s">
        <v>458</v>
      </c>
      <c r="I127" s="1" t="s">
        <v>764</v>
      </c>
      <c r="J127" s="1" t="s">
        <v>3167</v>
      </c>
      <c r="K127" s="1" t="str">
        <f t="shared" si="2"/>
        <v>1997</v>
      </c>
      <c r="L127" s="1">
        <f t="shared" si="3"/>
        <v>44</v>
      </c>
    </row>
    <row r="128" spans="8:12">
      <c r="H128" s="1" t="s">
        <v>128</v>
      </c>
      <c r="I128" s="1" t="s">
        <v>3292</v>
      </c>
      <c r="J128" s="1" t="s">
        <v>8795</v>
      </c>
      <c r="K128" s="1" t="str">
        <f t="shared" si="2"/>
        <v>1997</v>
      </c>
      <c r="L128" s="1">
        <f t="shared" si="3"/>
        <v>26</v>
      </c>
    </row>
    <row r="129" spans="8:12">
      <c r="H129" s="1" t="s">
        <v>530</v>
      </c>
      <c r="I129" s="1" t="s">
        <v>8908</v>
      </c>
      <c r="J129" s="1" t="s">
        <v>8940</v>
      </c>
      <c r="K129" s="1" t="str">
        <f t="shared" ref="K129:K192" si="4">TEXT(J129,"YYYY")</f>
        <v>1997</v>
      </c>
      <c r="L129" s="1">
        <f t="shared" ref="L129:L192" si="5">H129-(TEXT(I129,"YYYY")-TEXT(J129,"YYYY"))</f>
        <v>10</v>
      </c>
    </row>
    <row r="130" spans="8:12">
      <c r="H130" s="1" t="s">
        <v>282</v>
      </c>
      <c r="I130" s="1" t="s">
        <v>9618</v>
      </c>
      <c r="J130" s="1" t="s">
        <v>9622</v>
      </c>
      <c r="K130" s="1" t="str">
        <f t="shared" si="4"/>
        <v>1997</v>
      </c>
      <c r="L130" s="1">
        <f t="shared" si="5"/>
        <v>28</v>
      </c>
    </row>
    <row r="131" spans="8:12">
      <c r="H131" s="1" t="s">
        <v>644</v>
      </c>
      <c r="I131" s="1" t="s">
        <v>8481</v>
      </c>
      <c r="J131" s="1" t="s">
        <v>11152</v>
      </c>
      <c r="K131" s="1" t="str">
        <f t="shared" si="4"/>
        <v>1997</v>
      </c>
      <c r="L131" s="1">
        <f t="shared" si="5"/>
        <v>12</v>
      </c>
    </row>
    <row r="132" spans="8:12">
      <c r="H132" s="1" t="s">
        <v>299</v>
      </c>
      <c r="I132" s="1" t="s">
        <v>820</v>
      </c>
      <c r="J132" s="1" t="s">
        <v>12290</v>
      </c>
      <c r="K132" s="1" t="str">
        <f t="shared" si="4"/>
        <v>1997</v>
      </c>
      <c r="L132" s="1">
        <f t="shared" si="5"/>
        <v>21</v>
      </c>
    </row>
    <row r="133" spans="8:12">
      <c r="H133" s="1" t="s">
        <v>573</v>
      </c>
      <c r="I133" s="1" t="s">
        <v>8926</v>
      </c>
      <c r="J133" s="1" t="s">
        <v>12438</v>
      </c>
      <c r="K133" s="1" t="str">
        <f t="shared" si="4"/>
        <v>1997</v>
      </c>
      <c r="L133" s="1">
        <f t="shared" si="5"/>
        <v>43</v>
      </c>
    </row>
    <row r="134" spans="8:12">
      <c r="H134" s="1" t="s">
        <v>78</v>
      </c>
      <c r="I134" s="1" t="s">
        <v>3059</v>
      </c>
      <c r="J134" s="1" t="s">
        <v>3069</v>
      </c>
      <c r="K134" s="1" t="str">
        <f t="shared" si="4"/>
        <v>1997</v>
      </c>
      <c r="L134" s="1">
        <f t="shared" si="5"/>
        <v>7</v>
      </c>
    </row>
    <row r="135" spans="8:12">
      <c r="H135" s="1" t="s">
        <v>101</v>
      </c>
      <c r="I135" s="1" t="s">
        <v>10161</v>
      </c>
      <c r="J135" s="1" t="s">
        <v>10180</v>
      </c>
      <c r="K135" s="1" t="str">
        <f t="shared" si="4"/>
        <v>1997</v>
      </c>
      <c r="L135" s="1">
        <f t="shared" si="5"/>
        <v>23</v>
      </c>
    </row>
    <row r="136" spans="8:12">
      <c r="H136" s="1" t="s">
        <v>448</v>
      </c>
      <c r="I136" s="1" t="s">
        <v>11233</v>
      </c>
      <c r="J136" s="1" t="s">
        <v>11240</v>
      </c>
      <c r="K136" s="1" t="str">
        <f t="shared" si="4"/>
        <v>1998</v>
      </c>
      <c r="L136" s="1">
        <f t="shared" si="5"/>
        <v>16</v>
      </c>
    </row>
    <row r="137" spans="8:12">
      <c r="H137" s="1" t="s">
        <v>120</v>
      </c>
      <c r="I137" s="1" t="s">
        <v>2884</v>
      </c>
      <c r="J137" s="1" t="s">
        <v>2885</v>
      </c>
      <c r="K137" s="1" t="str">
        <f t="shared" si="4"/>
        <v>1998</v>
      </c>
      <c r="L137" s="1">
        <f t="shared" si="5"/>
        <v>28</v>
      </c>
    </row>
    <row r="138" spans="8:12">
      <c r="H138" s="1" t="s">
        <v>310</v>
      </c>
      <c r="I138" s="1" t="s">
        <v>6797</v>
      </c>
      <c r="J138" s="1" t="s">
        <v>6801</v>
      </c>
      <c r="K138" s="1" t="str">
        <f t="shared" si="4"/>
        <v>1998</v>
      </c>
      <c r="L138" s="1">
        <f t="shared" si="5"/>
        <v>28</v>
      </c>
    </row>
    <row r="139" spans="8:12">
      <c r="H139" s="1" t="s">
        <v>693</v>
      </c>
      <c r="I139" s="1" t="s">
        <v>7736</v>
      </c>
      <c r="J139" s="1" t="s">
        <v>7737</v>
      </c>
      <c r="K139" s="1" t="str">
        <f t="shared" si="4"/>
        <v>1998</v>
      </c>
      <c r="L139" s="1">
        <f t="shared" si="5"/>
        <v>51</v>
      </c>
    </row>
    <row r="140" spans="8:12">
      <c r="H140" s="1" t="s">
        <v>197</v>
      </c>
      <c r="I140" s="1" t="s">
        <v>7502</v>
      </c>
      <c r="J140" s="1" t="s">
        <v>2679</v>
      </c>
      <c r="K140" s="1" t="str">
        <f t="shared" si="4"/>
        <v>1998</v>
      </c>
      <c r="L140" s="1">
        <f t="shared" si="5"/>
        <v>3</v>
      </c>
    </row>
    <row r="141" spans="8:12">
      <c r="H141" s="1" t="s">
        <v>88</v>
      </c>
      <c r="I141" s="1" t="s">
        <v>7383</v>
      </c>
      <c r="J141" s="1" t="s">
        <v>8367</v>
      </c>
      <c r="K141" s="1" t="str">
        <f t="shared" si="4"/>
        <v>1998</v>
      </c>
      <c r="L141" s="1">
        <f t="shared" si="5"/>
        <v>11</v>
      </c>
    </row>
    <row r="142" spans="8:12">
      <c r="H142" s="1" t="s">
        <v>464</v>
      </c>
      <c r="I142" s="1" t="s">
        <v>8821</v>
      </c>
      <c r="J142" s="1" t="s">
        <v>8827</v>
      </c>
      <c r="K142" s="1" t="str">
        <f t="shared" si="4"/>
        <v>1998</v>
      </c>
      <c r="L142" s="1">
        <f t="shared" si="5"/>
        <v>15</v>
      </c>
    </row>
    <row r="143" spans="8:12">
      <c r="H143" s="1" t="s">
        <v>367</v>
      </c>
      <c r="I143" s="1" t="s">
        <v>178</v>
      </c>
      <c r="J143" s="1" t="s">
        <v>9097</v>
      </c>
      <c r="K143" s="1" t="str">
        <f t="shared" si="4"/>
        <v>1998</v>
      </c>
      <c r="L143" s="1">
        <f t="shared" si="5"/>
        <v>12</v>
      </c>
    </row>
    <row r="144" spans="8:12">
      <c r="H144" s="1" t="s">
        <v>644</v>
      </c>
      <c r="I144" s="1" t="s">
        <v>9328</v>
      </c>
      <c r="J144" s="1" t="s">
        <v>2359</v>
      </c>
      <c r="K144" s="1" t="str">
        <f t="shared" si="4"/>
        <v>1998</v>
      </c>
      <c r="L144" s="1">
        <f t="shared" si="5"/>
        <v>21</v>
      </c>
    </row>
    <row r="145" spans="8:12">
      <c r="H145" s="1" t="s">
        <v>382</v>
      </c>
      <c r="I145" s="1" t="s">
        <v>9833</v>
      </c>
      <c r="J145" s="1" t="s">
        <v>2679</v>
      </c>
      <c r="K145" s="1" t="str">
        <f t="shared" si="4"/>
        <v>1998</v>
      </c>
      <c r="L145" s="1">
        <f t="shared" si="5"/>
        <v>55</v>
      </c>
    </row>
    <row r="146" spans="8:12">
      <c r="H146" s="1" t="s">
        <v>134</v>
      </c>
      <c r="I146" s="1" t="s">
        <v>9868</v>
      </c>
      <c r="J146" s="1" t="s">
        <v>9888</v>
      </c>
      <c r="K146" s="1" t="str">
        <f t="shared" si="4"/>
        <v>1998</v>
      </c>
      <c r="L146" s="1">
        <f t="shared" si="5"/>
        <v>12</v>
      </c>
    </row>
    <row r="147" spans="8:12">
      <c r="H147" s="1" t="s">
        <v>128</v>
      </c>
      <c r="I147" s="1" t="s">
        <v>6443</v>
      </c>
      <c r="J147" s="1" t="s">
        <v>2679</v>
      </c>
      <c r="K147" s="1" t="str">
        <f t="shared" si="4"/>
        <v>1998</v>
      </c>
      <c r="L147" s="1">
        <f t="shared" si="5"/>
        <v>27</v>
      </c>
    </row>
    <row r="148" spans="8:12">
      <c r="H148" s="1" t="s">
        <v>88</v>
      </c>
      <c r="I148" s="1" t="s">
        <v>7383</v>
      </c>
      <c r="J148" s="1" t="s">
        <v>11776</v>
      </c>
      <c r="K148" s="1" t="str">
        <f t="shared" si="4"/>
        <v>1998</v>
      </c>
      <c r="L148" s="1">
        <f t="shared" si="5"/>
        <v>11</v>
      </c>
    </row>
    <row r="149" spans="8:12">
      <c r="H149" s="1" t="s">
        <v>584</v>
      </c>
      <c r="I149" s="1" t="s">
        <v>254</v>
      </c>
      <c r="J149" s="1" t="s">
        <v>2359</v>
      </c>
      <c r="K149" s="1" t="str">
        <f t="shared" si="4"/>
        <v>1998</v>
      </c>
      <c r="L149" s="1">
        <f t="shared" si="5"/>
        <v>17</v>
      </c>
    </row>
    <row r="150" spans="8:12">
      <c r="H150" s="1" t="s">
        <v>144</v>
      </c>
      <c r="I150" s="1" t="s">
        <v>191</v>
      </c>
      <c r="J150" s="1" t="s">
        <v>2610</v>
      </c>
      <c r="K150" s="1" t="str">
        <f t="shared" si="4"/>
        <v>1998</v>
      </c>
      <c r="L150" s="1">
        <f t="shared" si="5"/>
        <v>4</v>
      </c>
    </row>
    <row r="151" spans="8:12">
      <c r="H151" s="1" t="s">
        <v>189</v>
      </c>
      <c r="I151" s="1" t="s">
        <v>913</v>
      </c>
      <c r="J151" s="1" t="s">
        <v>2679</v>
      </c>
      <c r="K151" s="1" t="str">
        <f t="shared" si="4"/>
        <v>1998</v>
      </c>
      <c r="L151" s="1">
        <f t="shared" si="5"/>
        <v>27</v>
      </c>
    </row>
    <row r="152" spans="8:12">
      <c r="H152" s="1" t="s">
        <v>118</v>
      </c>
      <c r="I152" s="1" t="s">
        <v>2766</v>
      </c>
      <c r="J152" s="1" t="s">
        <v>2679</v>
      </c>
      <c r="K152" s="1" t="str">
        <f t="shared" si="4"/>
        <v>1998</v>
      </c>
      <c r="L152" s="1">
        <f t="shared" si="5"/>
        <v>5</v>
      </c>
    </row>
    <row r="153" spans="8:12">
      <c r="H153" s="1" t="s">
        <v>555</v>
      </c>
      <c r="I153" s="1" t="s">
        <v>9693</v>
      </c>
      <c r="J153" s="1" t="s">
        <v>2679</v>
      </c>
      <c r="K153" s="1" t="str">
        <f t="shared" si="4"/>
        <v>1998</v>
      </c>
      <c r="L153" s="1">
        <f t="shared" si="5"/>
        <v>25</v>
      </c>
    </row>
    <row r="154" spans="8:12">
      <c r="H154" s="1" t="s">
        <v>101</v>
      </c>
      <c r="I154" s="1" t="s">
        <v>10038</v>
      </c>
      <c r="J154" s="1" t="s">
        <v>10039</v>
      </c>
      <c r="K154" s="1" t="str">
        <f t="shared" si="4"/>
        <v>1998</v>
      </c>
      <c r="L154" s="1">
        <f t="shared" si="5"/>
        <v>23</v>
      </c>
    </row>
    <row r="155" spans="8:12">
      <c r="H155" s="1" t="s">
        <v>217</v>
      </c>
      <c r="I155" s="1" t="s">
        <v>9733</v>
      </c>
      <c r="J155" s="1" t="s">
        <v>10060</v>
      </c>
      <c r="K155" s="1" t="str">
        <f t="shared" si="4"/>
        <v>1998</v>
      </c>
      <c r="L155" s="1">
        <f t="shared" si="5"/>
        <v>2</v>
      </c>
    </row>
    <row r="156" spans="8:12">
      <c r="H156" s="1" t="s">
        <v>282</v>
      </c>
      <c r="I156" s="1" t="s">
        <v>11565</v>
      </c>
      <c r="J156" s="1" t="s">
        <v>11570</v>
      </c>
      <c r="K156" s="1" t="str">
        <f t="shared" si="4"/>
        <v>1998</v>
      </c>
      <c r="L156" s="1">
        <f t="shared" si="5"/>
        <v>26</v>
      </c>
    </row>
    <row r="157" spans="8:12">
      <c r="H157" s="1" t="s">
        <v>240</v>
      </c>
      <c r="I157" s="1" t="s">
        <v>835</v>
      </c>
      <c r="J157" s="1" t="s">
        <v>845</v>
      </c>
      <c r="K157" s="1" t="str">
        <f t="shared" si="4"/>
        <v>1999</v>
      </c>
      <c r="L157" s="1">
        <f t="shared" si="5"/>
        <v>34</v>
      </c>
    </row>
    <row r="158" spans="8:12">
      <c r="H158" s="1" t="s">
        <v>189</v>
      </c>
      <c r="I158" s="1" t="s">
        <v>861</v>
      </c>
      <c r="J158" s="1" t="s">
        <v>870</v>
      </c>
      <c r="K158" s="1" t="str">
        <f t="shared" si="4"/>
        <v>1999</v>
      </c>
      <c r="L158" s="1">
        <f t="shared" si="5"/>
        <v>27</v>
      </c>
    </row>
    <row r="159" spans="8:12">
      <c r="H159" s="1" t="s">
        <v>120</v>
      </c>
      <c r="I159" s="1" t="s">
        <v>384</v>
      </c>
      <c r="J159" s="1" t="s">
        <v>870</v>
      </c>
      <c r="K159" s="1" t="str">
        <f t="shared" si="4"/>
        <v>1999</v>
      </c>
      <c r="L159" s="1">
        <f t="shared" si="5"/>
        <v>30</v>
      </c>
    </row>
    <row r="160" spans="8:12">
      <c r="H160" s="1" t="s">
        <v>128</v>
      </c>
      <c r="I160" s="1" t="s">
        <v>1290</v>
      </c>
      <c r="J160" s="1" t="s">
        <v>1292</v>
      </c>
      <c r="K160" s="1" t="str">
        <f t="shared" si="4"/>
        <v>1999</v>
      </c>
      <c r="L160" s="1">
        <f t="shared" si="5"/>
        <v>23</v>
      </c>
    </row>
    <row r="161" spans="8:12">
      <c r="H161" s="1" t="s">
        <v>189</v>
      </c>
      <c r="I161" s="1" t="s">
        <v>1549</v>
      </c>
      <c r="J161" s="1" t="s">
        <v>1554</v>
      </c>
      <c r="K161" s="1" t="str">
        <f t="shared" si="4"/>
        <v>1999</v>
      </c>
      <c r="L161" s="1">
        <f t="shared" si="5"/>
        <v>27</v>
      </c>
    </row>
    <row r="162" spans="8:12">
      <c r="H162" s="1" t="s">
        <v>1343</v>
      </c>
      <c r="I162" s="1" t="s">
        <v>1956</v>
      </c>
      <c r="J162" s="1" t="s">
        <v>870</v>
      </c>
      <c r="K162" s="1" t="str">
        <f t="shared" si="4"/>
        <v>1999</v>
      </c>
      <c r="L162" s="1">
        <f t="shared" si="5"/>
        <v>21</v>
      </c>
    </row>
    <row r="163" spans="8:12">
      <c r="H163" s="1" t="s">
        <v>367</v>
      </c>
      <c r="I163" s="1" t="s">
        <v>2186</v>
      </c>
      <c r="J163" s="1" t="s">
        <v>870</v>
      </c>
      <c r="K163" s="1" t="str">
        <f t="shared" si="4"/>
        <v>1999</v>
      </c>
      <c r="L163" s="1">
        <f t="shared" si="5"/>
        <v>6</v>
      </c>
    </row>
    <row r="164" spans="8:12">
      <c r="H164" s="1" t="s">
        <v>240</v>
      </c>
      <c r="I164" s="1" t="s">
        <v>3703</v>
      </c>
      <c r="J164" s="1" t="s">
        <v>1292</v>
      </c>
      <c r="K164" s="1" t="str">
        <f t="shared" si="4"/>
        <v>1999</v>
      </c>
      <c r="L164" s="1">
        <f t="shared" si="5"/>
        <v>36</v>
      </c>
    </row>
    <row r="165" spans="8:12">
      <c r="H165" s="1" t="s">
        <v>678</v>
      </c>
      <c r="I165" s="1" t="s">
        <v>6481</v>
      </c>
      <c r="J165" s="1" t="s">
        <v>6529</v>
      </c>
      <c r="K165" s="1" t="str">
        <f t="shared" si="4"/>
        <v>1999</v>
      </c>
      <c r="L165" s="1">
        <f t="shared" si="5"/>
        <v>17</v>
      </c>
    </row>
    <row r="166" spans="8:12">
      <c r="H166" s="1" t="s">
        <v>464</v>
      </c>
      <c r="I166" s="1" t="s">
        <v>5747</v>
      </c>
      <c r="J166" s="1" t="s">
        <v>7333</v>
      </c>
      <c r="K166" s="1" t="str">
        <f t="shared" si="4"/>
        <v>1999</v>
      </c>
      <c r="L166" s="1">
        <f t="shared" si="5"/>
        <v>15</v>
      </c>
    </row>
    <row r="167" spans="8:12">
      <c r="H167" s="1" t="s">
        <v>344</v>
      </c>
      <c r="I167" s="1" t="s">
        <v>7910</v>
      </c>
      <c r="J167" s="1" t="s">
        <v>2975</v>
      </c>
      <c r="K167" s="1" t="str">
        <f t="shared" si="4"/>
        <v>1999</v>
      </c>
      <c r="L167" s="1">
        <f t="shared" si="5"/>
        <v>8</v>
      </c>
    </row>
    <row r="168" spans="8:12">
      <c r="H168" s="1" t="s">
        <v>118</v>
      </c>
      <c r="I168" s="1" t="s">
        <v>8908</v>
      </c>
      <c r="J168" s="1" t="s">
        <v>8918</v>
      </c>
      <c r="K168" s="1" t="str">
        <f t="shared" si="4"/>
        <v>1999</v>
      </c>
      <c r="L168" s="1">
        <f t="shared" si="5"/>
        <v>4</v>
      </c>
    </row>
    <row r="169" spans="8:12">
      <c r="H169" s="1" t="s">
        <v>375</v>
      </c>
      <c r="I169" s="1" t="s">
        <v>9212</v>
      </c>
      <c r="J169" s="1" t="s">
        <v>10287</v>
      </c>
      <c r="K169" s="1" t="str">
        <f t="shared" si="4"/>
        <v>1999</v>
      </c>
      <c r="L169" s="1">
        <f t="shared" si="5"/>
        <v>42</v>
      </c>
    </row>
    <row r="170" spans="8:12">
      <c r="H170" s="1" t="s">
        <v>515</v>
      </c>
      <c r="I170" s="1" t="s">
        <v>8512</v>
      </c>
      <c r="J170" s="1" t="s">
        <v>11351</v>
      </c>
      <c r="K170" s="1" t="str">
        <f t="shared" si="4"/>
        <v>1999</v>
      </c>
      <c r="L170" s="1">
        <f t="shared" si="5"/>
        <v>50</v>
      </c>
    </row>
    <row r="171" spans="8:12">
      <c r="H171" s="1" t="s">
        <v>144</v>
      </c>
      <c r="I171" s="1" t="s">
        <v>11685</v>
      </c>
      <c r="J171" s="1" t="s">
        <v>11686</v>
      </c>
      <c r="K171" s="1" t="str">
        <f t="shared" si="4"/>
        <v>1999</v>
      </c>
      <c r="L171" s="1">
        <f t="shared" si="5"/>
        <v>7</v>
      </c>
    </row>
    <row r="172" spans="8:12">
      <c r="H172" s="1" t="s">
        <v>448</v>
      </c>
      <c r="I172" s="1" t="s">
        <v>9305</v>
      </c>
      <c r="J172" s="1" t="s">
        <v>11767</v>
      </c>
      <c r="K172" s="1" t="str">
        <f t="shared" si="4"/>
        <v>1999</v>
      </c>
      <c r="L172" s="1">
        <f t="shared" si="5"/>
        <v>11</v>
      </c>
    </row>
    <row r="173" spans="8:12">
      <c r="H173" s="1" t="s">
        <v>101</v>
      </c>
      <c r="I173" s="1" t="s">
        <v>915</v>
      </c>
      <c r="J173" s="1" t="s">
        <v>2975</v>
      </c>
      <c r="K173" s="1" t="str">
        <f t="shared" si="4"/>
        <v>1999</v>
      </c>
      <c r="L173" s="1">
        <f t="shared" si="5"/>
        <v>18</v>
      </c>
    </row>
    <row r="174" spans="8:12">
      <c r="H174" s="1" t="s">
        <v>515</v>
      </c>
      <c r="I174" s="1" t="s">
        <v>8512</v>
      </c>
      <c r="J174" s="1" t="s">
        <v>8523</v>
      </c>
      <c r="K174" s="1" t="str">
        <f t="shared" si="4"/>
        <v>1999</v>
      </c>
      <c r="L174" s="1">
        <f t="shared" si="5"/>
        <v>50</v>
      </c>
    </row>
    <row r="175" spans="8:12">
      <c r="H175" s="1" t="s">
        <v>177</v>
      </c>
      <c r="I175" s="1" t="s">
        <v>3703</v>
      </c>
      <c r="J175" s="1" t="s">
        <v>3712</v>
      </c>
      <c r="K175" s="1" t="str">
        <f t="shared" si="4"/>
        <v>2000</v>
      </c>
      <c r="L175" s="1">
        <f t="shared" si="5"/>
        <v>6</v>
      </c>
    </row>
    <row r="176" spans="8:12">
      <c r="H176" s="1" t="s">
        <v>1101</v>
      </c>
      <c r="I176" s="1" t="s">
        <v>4044</v>
      </c>
      <c r="J176" s="1" t="s">
        <v>4048</v>
      </c>
      <c r="K176" s="1" t="str">
        <f t="shared" si="4"/>
        <v>2000</v>
      </c>
      <c r="L176" s="1">
        <f t="shared" si="5"/>
        <v>51</v>
      </c>
    </row>
    <row r="177" spans="8:12">
      <c r="H177" s="1" t="s">
        <v>464</v>
      </c>
      <c r="I177" s="1" t="s">
        <v>540</v>
      </c>
      <c r="J177" s="1" t="s">
        <v>2593</v>
      </c>
      <c r="K177" s="1" t="str">
        <f t="shared" si="4"/>
        <v>2000</v>
      </c>
      <c r="L177" s="1">
        <f t="shared" si="5"/>
        <v>13</v>
      </c>
    </row>
    <row r="178" spans="8:12">
      <c r="H178" s="1" t="s">
        <v>584</v>
      </c>
      <c r="I178" s="1" t="s">
        <v>6554</v>
      </c>
      <c r="J178" s="1" t="s">
        <v>7480</v>
      </c>
      <c r="K178" s="1" t="str">
        <f t="shared" si="4"/>
        <v>2000</v>
      </c>
      <c r="L178" s="1">
        <f t="shared" si="5"/>
        <v>17</v>
      </c>
    </row>
    <row r="179" spans="8:12">
      <c r="H179" s="1" t="s">
        <v>448</v>
      </c>
      <c r="I179" s="1" t="s">
        <v>7657</v>
      </c>
      <c r="J179" s="1" t="s">
        <v>7659</v>
      </c>
      <c r="K179" s="1" t="str">
        <f t="shared" si="4"/>
        <v>2000</v>
      </c>
      <c r="L179" s="1">
        <f t="shared" si="5"/>
        <v>16</v>
      </c>
    </row>
    <row r="180" spans="8:12">
      <c r="H180" s="1" t="s">
        <v>308</v>
      </c>
      <c r="I180" s="1" t="s">
        <v>8665</v>
      </c>
      <c r="J180" s="1" t="s">
        <v>8613</v>
      </c>
      <c r="K180" s="1" t="str">
        <f t="shared" si="4"/>
        <v>2000</v>
      </c>
      <c r="L180" s="1">
        <f t="shared" si="5"/>
        <v>37</v>
      </c>
    </row>
    <row r="181" spans="8:12">
      <c r="H181" s="1" t="s">
        <v>240</v>
      </c>
      <c r="I181" s="1" t="s">
        <v>9423</v>
      </c>
      <c r="J181" s="1" t="s">
        <v>9153</v>
      </c>
      <c r="K181" s="1" t="str">
        <f t="shared" si="4"/>
        <v>2000</v>
      </c>
      <c r="L181" s="1">
        <f t="shared" si="5"/>
        <v>42</v>
      </c>
    </row>
    <row r="182" spans="8:12">
      <c r="H182" s="1" t="s">
        <v>219</v>
      </c>
      <c r="I182" s="1" t="s">
        <v>9908</v>
      </c>
      <c r="J182" s="1" t="s">
        <v>9920</v>
      </c>
      <c r="K182" s="1" t="str">
        <f t="shared" si="4"/>
        <v>2000</v>
      </c>
      <c r="L182" s="1">
        <f t="shared" si="5"/>
        <v>47</v>
      </c>
    </row>
    <row r="183" spans="8:12">
      <c r="H183" s="1" t="s">
        <v>367</v>
      </c>
      <c r="I183" s="1" t="s">
        <v>11375</v>
      </c>
      <c r="J183" s="1" t="s">
        <v>11376</v>
      </c>
      <c r="K183" s="1" t="str">
        <f t="shared" si="4"/>
        <v>2000</v>
      </c>
      <c r="L183" s="1">
        <f t="shared" si="5"/>
        <v>16</v>
      </c>
    </row>
    <row r="184" spans="8:12">
      <c r="H184" s="1" t="s">
        <v>78</v>
      </c>
      <c r="I184" s="1" t="s">
        <v>8870</v>
      </c>
      <c r="J184" s="1" t="s">
        <v>2593</v>
      </c>
      <c r="K184" s="1" t="str">
        <f t="shared" si="4"/>
        <v>2000</v>
      </c>
      <c r="L184" s="1">
        <f t="shared" si="5"/>
        <v>15</v>
      </c>
    </row>
    <row r="185" spans="8:12">
      <c r="H185" s="1" t="s">
        <v>78</v>
      </c>
      <c r="I185" s="1" t="s">
        <v>7574</v>
      </c>
      <c r="J185" s="1" t="s">
        <v>11464</v>
      </c>
      <c r="K185" s="1" t="str">
        <f t="shared" si="4"/>
        <v>2000</v>
      </c>
      <c r="L185" s="1">
        <f t="shared" si="5"/>
        <v>9</v>
      </c>
    </row>
    <row r="186" spans="8:12">
      <c r="H186" s="1" t="s">
        <v>573</v>
      </c>
      <c r="I186" s="1" t="s">
        <v>4071</v>
      </c>
      <c r="J186" s="1" t="s">
        <v>2593</v>
      </c>
      <c r="K186" s="1" t="str">
        <f t="shared" si="4"/>
        <v>2000</v>
      </c>
      <c r="L186" s="1">
        <f t="shared" si="5"/>
        <v>50</v>
      </c>
    </row>
    <row r="187" spans="8:12">
      <c r="H187" s="1" t="s">
        <v>530</v>
      </c>
      <c r="I187" s="1" t="s">
        <v>3634</v>
      </c>
      <c r="J187" s="1" t="s">
        <v>4626</v>
      </c>
      <c r="K187" s="1" t="str">
        <f t="shared" si="4"/>
        <v>2000</v>
      </c>
      <c r="L187" s="1">
        <f t="shared" si="5"/>
        <v>17</v>
      </c>
    </row>
    <row r="188" spans="8:12">
      <c r="H188" s="1" t="s">
        <v>530</v>
      </c>
      <c r="I188" s="1" t="s">
        <v>5276</v>
      </c>
      <c r="J188" s="1" t="s">
        <v>5277</v>
      </c>
      <c r="K188" s="1" t="str">
        <f t="shared" si="4"/>
        <v>2000</v>
      </c>
      <c r="L188" s="1">
        <f t="shared" si="5"/>
        <v>15</v>
      </c>
    </row>
    <row r="189" spans="8:12">
      <c r="H189" s="1" t="s">
        <v>367</v>
      </c>
      <c r="I189" s="1" t="s">
        <v>6458</v>
      </c>
      <c r="J189" s="1" t="s">
        <v>6465</v>
      </c>
      <c r="K189" s="1" t="str">
        <f t="shared" si="4"/>
        <v>2000</v>
      </c>
      <c r="L189" s="1">
        <f t="shared" si="5"/>
        <v>6</v>
      </c>
    </row>
    <row r="190" spans="8:12">
      <c r="H190" s="1" t="s">
        <v>78</v>
      </c>
      <c r="I190" s="1" t="s">
        <v>3540</v>
      </c>
      <c r="J190" s="1" t="s">
        <v>2593</v>
      </c>
      <c r="K190" s="1" t="str">
        <f t="shared" si="4"/>
        <v>2000</v>
      </c>
      <c r="L190" s="1">
        <f t="shared" si="5"/>
        <v>9</v>
      </c>
    </row>
    <row r="191" spans="8:12">
      <c r="H191" s="1" t="s">
        <v>530</v>
      </c>
      <c r="I191" s="1" t="s">
        <v>745</v>
      </c>
      <c r="J191" s="1" t="s">
        <v>6465</v>
      </c>
      <c r="K191" s="1" t="str">
        <f t="shared" si="4"/>
        <v>2000</v>
      </c>
      <c r="L191" s="1">
        <f t="shared" si="5"/>
        <v>16</v>
      </c>
    </row>
    <row r="192" spans="8:12">
      <c r="H192" s="1" t="s">
        <v>344</v>
      </c>
      <c r="I192" s="1" t="s">
        <v>6582</v>
      </c>
      <c r="J192" s="1" t="s">
        <v>6608</v>
      </c>
      <c r="K192" s="1" t="str">
        <f t="shared" si="4"/>
        <v>2000</v>
      </c>
      <c r="L192" s="1">
        <f t="shared" si="5"/>
        <v>5</v>
      </c>
    </row>
    <row r="193" spans="8:12">
      <c r="H193" s="1" t="s">
        <v>344</v>
      </c>
      <c r="I193" s="1" t="s">
        <v>6689</v>
      </c>
      <c r="J193" s="1" t="s">
        <v>6608</v>
      </c>
      <c r="K193" s="1" t="str">
        <f t="shared" ref="K193:K244" si="6">TEXT(J193,"YYYY")</f>
        <v>2000</v>
      </c>
      <c r="L193" s="1">
        <f t="shared" ref="L193:L244" si="7">H193-(TEXT(I193,"YYYY")-TEXT(J193,"YYYY"))</f>
        <v>6</v>
      </c>
    </row>
    <row r="194" spans="8:12">
      <c r="H194" s="1" t="s">
        <v>644</v>
      </c>
      <c r="I194" s="1" t="s">
        <v>6797</v>
      </c>
      <c r="J194" s="1" t="s">
        <v>2593</v>
      </c>
      <c r="K194" s="1" t="str">
        <f t="shared" si="6"/>
        <v>2000</v>
      </c>
      <c r="L194" s="1">
        <f t="shared" si="7"/>
        <v>20</v>
      </c>
    </row>
    <row r="195" spans="8:12">
      <c r="H195" s="1">
        <v>29</v>
      </c>
      <c r="I195" s="1" t="s">
        <v>303</v>
      </c>
      <c r="J195" s="1" t="s">
        <v>2593</v>
      </c>
      <c r="K195" s="1" t="str">
        <f t="shared" si="6"/>
        <v>2000</v>
      </c>
      <c r="L195" s="1">
        <f t="shared" si="7"/>
        <v>13</v>
      </c>
    </row>
    <row r="196" spans="8:12">
      <c r="H196" s="1" t="s">
        <v>464</v>
      </c>
      <c r="I196" s="1" t="s">
        <v>7037</v>
      </c>
      <c r="J196" s="1" t="s">
        <v>7052</v>
      </c>
      <c r="K196" s="1" t="str">
        <f t="shared" si="6"/>
        <v>2000</v>
      </c>
      <c r="L196" s="1">
        <f t="shared" si="7"/>
        <v>11</v>
      </c>
    </row>
    <row r="197" spans="8:12">
      <c r="H197" s="1" t="s">
        <v>81</v>
      </c>
      <c r="I197" s="1" t="s">
        <v>7034</v>
      </c>
      <c r="J197" s="1" t="s">
        <v>6608</v>
      </c>
      <c r="K197" s="1" t="str">
        <f t="shared" si="6"/>
        <v>2000</v>
      </c>
      <c r="L197" s="1">
        <f t="shared" si="7"/>
        <v>46</v>
      </c>
    </row>
    <row r="198" spans="8:12">
      <c r="H198" s="1" t="s">
        <v>809</v>
      </c>
      <c r="I198" s="1" t="s">
        <v>7479</v>
      </c>
      <c r="J198" s="1" t="s">
        <v>7480</v>
      </c>
      <c r="K198" s="1" t="str">
        <f t="shared" si="6"/>
        <v>2000</v>
      </c>
      <c r="L198" s="1">
        <f t="shared" si="7"/>
        <v>20</v>
      </c>
    </row>
    <row r="199" spans="8:12">
      <c r="H199" s="1" t="s">
        <v>134</v>
      </c>
      <c r="I199" s="1" t="s">
        <v>8197</v>
      </c>
      <c r="J199" s="1" t="s">
        <v>8211</v>
      </c>
      <c r="K199" s="1" t="str">
        <f t="shared" si="6"/>
        <v>2000</v>
      </c>
      <c r="L199" s="1">
        <f t="shared" si="7"/>
        <v>7</v>
      </c>
    </row>
    <row r="200" spans="8:12">
      <c r="H200" s="1" t="s">
        <v>136</v>
      </c>
      <c r="I200" s="1" t="s">
        <v>8534</v>
      </c>
      <c r="J200" s="1" t="s">
        <v>2593</v>
      </c>
      <c r="K200" s="1" t="str">
        <f t="shared" si="6"/>
        <v>2000</v>
      </c>
      <c r="L200" s="1">
        <f t="shared" si="7"/>
        <v>30</v>
      </c>
    </row>
    <row r="201" spans="8:12">
      <c r="H201" s="1" t="s">
        <v>120</v>
      </c>
      <c r="I201" s="1" t="s">
        <v>8590</v>
      </c>
      <c r="J201" s="1" t="s">
        <v>8613</v>
      </c>
      <c r="K201" s="1" t="str">
        <f t="shared" si="6"/>
        <v>2000</v>
      </c>
      <c r="L201" s="1">
        <f t="shared" si="7"/>
        <v>26</v>
      </c>
    </row>
    <row r="202" spans="8:12">
      <c r="H202" s="1" t="s">
        <v>1343</v>
      </c>
      <c r="I202" s="1" t="s">
        <v>8945</v>
      </c>
      <c r="J202" s="1" t="s">
        <v>2593</v>
      </c>
      <c r="K202" s="1" t="str">
        <f t="shared" si="6"/>
        <v>2000</v>
      </c>
      <c r="L202" s="1">
        <f t="shared" si="7"/>
        <v>21</v>
      </c>
    </row>
    <row r="203" spans="8:12">
      <c r="H203" s="1" t="s">
        <v>256</v>
      </c>
      <c r="I203" s="1" t="s">
        <v>9113</v>
      </c>
      <c r="J203" s="1" t="s">
        <v>9153</v>
      </c>
      <c r="K203" s="1" t="str">
        <f t="shared" si="6"/>
        <v>2000</v>
      </c>
      <c r="L203" s="1">
        <f t="shared" si="7"/>
        <v>40</v>
      </c>
    </row>
    <row r="204" spans="8:12">
      <c r="H204" s="1" t="s">
        <v>256</v>
      </c>
      <c r="I204" s="1" t="s">
        <v>9585</v>
      </c>
      <c r="J204" s="1" t="s">
        <v>9634</v>
      </c>
      <c r="K204" s="1" t="str">
        <f t="shared" si="6"/>
        <v>2000</v>
      </c>
      <c r="L204" s="1">
        <f t="shared" si="7"/>
        <v>32</v>
      </c>
    </row>
    <row r="205" spans="8:12">
      <c r="H205" s="1" t="s">
        <v>177</v>
      </c>
      <c r="I205" s="1" t="s">
        <v>9629</v>
      </c>
      <c r="J205" s="1" t="s">
        <v>9667</v>
      </c>
      <c r="K205" s="1" t="str">
        <f t="shared" si="6"/>
        <v>2000</v>
      </c>
      <c r="L205" s="1">
        <f t="shared" si="7"/>
        <v>10</v>
      </c>
    </row>
    <row r="206" spans="8:12">
      <c r="H206" s="1" t="s">
        <v>448</v>
      </c>
      <c r="I206" s="1" t="s">
        <v>10675</v>
      </c>
      <c r="J206" s="1" t="s">
        <v>10694</v>
      </c>
      <c r="K206" s="1" t="str">
        <f t="shared" si="6"/>
        <v>2000</v>
      </c>
      <c r="L206" s="1">
        <f t="shared" si="7"/>
        <v>12</v>
      </c>
    </row>
    <row r="207" spans="8:12">
      <c r="H207" s="1" t="s">
        <v>101</v>
      </c>
      <c r="I207" s="1" t="s">
        <v>6666</v>
      </c>
      <c r="J207" s="1" t="s">
        <v>10973</v>
      </c>
      <c r="K207" s="1" t="str">
        <f t="shared" si="6"/>
        <v>2000</v>
      </c>
      <c r="L207" s="1">
        <f t="shared" si="7"/>
        <v>18</v>
      </c>
    </row>
    <row r="208" spans="8:12">
      <c r="H208" s="1" t="s">
        <v>678</v>
      </c>
      <c r="I208" s="1" t="s">
        <v>7293</v>
      </c>
      <c r="J208" s="1" t="s">
        <v>11122</v>
      </c>
      <c r="K208" s="1" t="str">
        <f t="shared" si="6"/>
        <v>2000</v>
      </c>
      <c r="L208" s="1">
        <f t="shared" si="7"/>
        <v>20</v>
      </c>
    </row>
    <row r="209" spans="8:12">
      <c r="H209" s="1" t="s">
        <v>118</v>
      </c>
      <c r="I209" s="1" t="s">
        <v>9377</v>
      </c>
      <c r="J209" s="1" t="s">
        <v>11187</v>
      </c>
      <c r="K209" s="1" t="str">
        <f t="shared" si="6"/>
        <v>2000</v>
      </c>
      <c r="L209" s="1">
        <f t="shared" si="7"/>
        <v>11</v>
      </c>
    </row>
    <row r="210" spans="8:12">
      <c r="H210" s="1" t="s">
        <v>584</v>
      </c>
      <c r="I210" s="1" t="s">
        <v>11621</v>
      </c>
      <c r="J210" s="1" t="s">
        <v>11636</v>
      </c>
      <c r="K210" s="1" t="str">
        <f t="shared" si="6"/>
        <v>2000</v>
      </c>
      <c r="L210" s="1">
        <f t="shared" si="7"/>
        <v>22</v>
      </c>
    </row>
    <row r="211" spans="8:12">
      <c r="H211" s="1" t="s">
        <v>584</v>
      </c>
      <c r="I211" s="1" t="s">
        <v>11990</v>
      </c>
      <c r="J211" s="1" t="s">
        <v>12002</v>
      </c>
      <c r="K211" s="1" t="str">
        <f t="shared" si="6"/>
        <v>2000</v>
      </c>
      <c r="L211" s="1">
        <f t="shared" si="7"/>
        <v>17</v>
      </c>
    </row>
    <row r="212" spans="8:12">
      <c r="H212" s="1" t="s">
        <v>256</v>
      </c>
      <c r="I212" s="1" t="s">
        <v>12237</v>
      </c>
      <c r="J212" s="1" t="s">
        <v>12252</v>
      </c>
      <c r="K212" s="1" t="str">
        <f t="shared" si="6"/>
        <v>2000</v>
      </c>
      <c r="L212" s="1">
        <f t="shared" si="7"/>
        <v>32</v>
      </c>
    </row>
    <row r="213" spans="8:12">
      <c r="H213" s="1" t="s">
        <v>644</v>
      </c>
      <c r="I213" s="1" t="s">
        <v>11394</v>
      </c>
      <c r="J213" s="1" t="s">
        <v>12326</v>
      </c>
      <c r="K213" s="1" t="str">
        <f t="shared" si="6"/>
        <v>2000</v>
      </c>
      <c r="L213" s="1">
        <f t="shared" si="7"/>
        <v>15</v>
      </c>
    </row>
    <row r="214" spans="8:12">
      <c r="H214" s="1" t="s">
        <v>144</v>
      </c>
      <c r="I214" s="1" t="s">
        <v>11565</v>
      </c>
      <c r="J214" s="1" t="s">
        <v>11572</v>
      </c>
      <c r="K214" s="1" t="str">
        <f t="shared" si="6"/>
        <v>2000</v>
      </c>
      <c r="L214" s="1">
        <f t="shared" si="7"/>
        <v>9</v>
      </c>
    </row>
    <row r="215" spans="8:12">
      <c r="H215" s="1" t="s">
        <v>484</v>
      </c>
      <c r="I215" s="1" t="s">
        <v>2534</v>
      </c>
      <c r="J215" s="1" t="s">
        <v>2593</v>
      </c>
      <c r="K215" s="1" t="str">
        <f t="shared" si="6"/>
        <v>2000</v>
      </c>
      <c r="L215" s="1">
        <f t="shared" si="7"/>
        <v>30</v>
      </c>
    </row>
    <row r="216" spans="8:12">
      <c r="H216" s="1" t="s">
        <v>448</v>
      </c>
      <c r="I216" s="1" t="s">
        <v>8033</v>
      </c>
      <c r="J216" s="1" t="s">
        <v>8038</v>
      </c>
      <c r="K216" s="1" t="str">
        <f t="shared" si="6"/>
        <v>2000</v>
      </c>
      <c r="L216" s="1">
        <f t="shared" si="7"/>
        <v>17</v>
      </c>
    </row>
    <row r="217" spans="8:12">
      <c r="H217" s="1" t="s">
        <v>583</v>
      </c>
      <c r="I217" s="1" t="s">
        <v>9662</v>
      </c>
      <c r="J217" s="1" t="s">
        <v>9670</v>
      </c>
      <c r="K217" s="1" t="str">
        <f t="shared" si="6"/>
        <v>2000</v>
      </c>
      <c r="L217" s="1">
        <f t="shared" si="7"/>
        <v>10</v>
      </c>
    </row>
    <row r="218" spans="8:12">
      <c r="H218" s="1" t="s">
        <v>101</v>
      </c>
      <c r="I218" s="1" t="s">
        <v>9724</v>
      </c>
      <c r="J218" s="1" t="s">
        <v>9725</v>
      </c>
      <c r="K218" s="1" t="str">
        <f t="shared" si="6"/>
        <v>2000</v>
      </c>
      <c r="L218" s="1">
        <f t="shared" si="7"/>
        <v>25</v>
      </c>
    </row>
    <row r="219" spans="8:12">
      <c r="H219" s="1" t="s">
        <v>118</v>
      </c>
      <c r="I219" s="1" t="s">
        <v>9733</v>
      </c>
      <c r="J219" s="1" t="s">
        <v>9734</v>
      </c>
      <c r="K219" s="1" t="str">
        <f t="shared" si="6"/>
        <v>2000</v>
      </c>
      <c r="L219" s="1">
        <f t="shared" si="7"/>
        <v>13</v>
      </c>
    </row>
    <row r="220" spans="8:12">
      <c r="H220" s="1" t="s">
        <v>88</v>
      </c>
      <c r="I220" s="1" t="s">
        <v>9411</v>
      </c>
      <c r="J220" s="1" t="s">
        <v>9426</v>
      </c>
      <c r="K220" s="1" t="str">
        <f t="shared" si="6"/>
        <v>2001</v>
      </c>
      <c r="L220" s="1">
        <f t="shared" si="7"/>
        <v>15</v>
      </c>
    </row>
    <row r="221" spans="8:12">
      <c r="H221" s="1" t="s">
        <v>584</v>
      </c>
      <c r="I221" s="1" t="s">
        <v>903</v>
      </c>
      <c r="J221" s="1" t="s">
        <v>952</v>
      </c>
      <c r="K221" s="1" t="str">
        <f t="shared" si="6"/>
        <v>2001</v>
      </c>
      <c r="L221" s="1">
        <f t="shared" si="7"/>
        <v>19</v>
      </c>
    </row>
    <row r="222" spans="8:12">
      <c r="H222" s="1" t="s">
        <v>583</v>
      </c>
      <c r="I222" s="1" t="s">
        <v>1936</v>
      </c>
      <c r="J222" s="1" t="s">
        <v>952</v>
      </c>
      <c r="K222" s="1" t="str">
        <f t="shared" si="6"/>
        <v>2001</v>
      </c>
      <c r="L222" s="1">
        <f t="shared" si="7"/>
        <v>5</v>
      </c>
    </row>
    <row r="223" spans="8:12">
      <c r="H223" s="1" t="s">
        <v>78</v>
      </c>
      <c r="I223" s="1" t="s">
        <v>3838</v>
      </c>
      <c r="J223" s="1" t="s">
        <v>4810</v>
      </c>
      <c r="K223" s="1" t="str">
        <f t="shared" si="6"/>
        <v>2001</v>
      </c>
      <c r="L223" s="1">
        <f t="shared" si="7"/>
        <v>13</v>
      </c>
    </row>
    <row r="224" spans="8:12">
      <c r="H224" s="1" t="s">
        <v>299</v>
      </c>
      <c r="I224" s="1" t="s">
        <v>6838</v>
      </c>
      <c r="J224" s="1" t="s">
        <v>6843</v>
      </c>
      <c r="K224" s="1" t="str">
        <f t="shared" si="6"/>
        <v>2001</v>
      </c>
      <c r="L224" s="1">
        <f t="shared" si="7"/>
        <v>30</v>
      </c>
    </row>
    <row r="225" spans="8:12">
      <c r="H225" s="1" t="s">
        <v>583</v>
      </c>
      <c r="I225" s="1" t="s">
        <v>8729</v>
      </c>
      <c r="J225" s="1" t="s">
        <v>952</v>
      </c>
      <c r="K225" s="1" t="str">
        <f t="shared" si="6"/>
        <v>2001</v>
      </c>
      <c r="L225" s="1">
        <f t="shared" si="7"/>
        <v>3</v>
      </c>
    </row>
    <row r="226" spans="8:12">
      <c r="H226" s="1" t="s">
        <v>678</v>
      </c>
      <c r="I226" s="1" t="s">
        <v>9585</v>
      </c>
      <c r="J226" s="1" t="s">
        <v>9696</v>
      </c>
      <c r="K226" s="1" t="str">
        <f t="shared" si="6"/>
        <v>2001</v>
      </c>
      <c r="L226" s="1">
        <f t="shared" si="7"/>
        <v>15</v>
      </c>
    </row>
    <row r="227" spans="8:12">
      <c r="H227" s="1" t="s">
        <v>128</v>
      </c>
      <c r="I227" s="1" t="s">
        <v>9902</v>
      </c>
      <c r="J227" s="1" t="s">
        <v>952</v>
      </c>
      <c r="K227" s="1" t="str">
        <f t="shared" si="6"/>
        <v>2001</v>
      </c>
      <c r="L227" s="1">
        <f t="shared" si="7"/>
        <v>30</v>
      </c>
    </row>
    <row r="228" spans="8:12">
      <c r="H228" s="1" t="s">
        <v>219</v>
      </c>
      <c r="I228" s="1" t="s">
        <v>11727</v>
      </c>
      <c r="J228" s="1" t="s">
        <v>11733</v>
      </c>
      <c r="K228" s="1" t="str">
        <f t="shared" si="6"/>
        <v>2001</v>
      </c>
      <c r="L228" s="1">
        <f t="shared" si="7"/>
        <v>45</v>
      </c>
    </row>
    <row r="229" spans="8:12">
      <c r="H229" s="1" t="s">
        <v>177</v>
      </c>
      <c r="I229" s="1" t="s">
        <v>4965</v>
      </c>
      <c r="J229" s="1" t="s">
        <v>7238</v>
      </c>
      <c r="K229" s="1" t="str">
        <f t="shared" si="6"/>
        <v>2001</v>
      </c>
      <c r="L229" s="1">
        <f t="shared" si="7"/>
        <v>9</v>
      </c>
    </row>
    <row r="230" spans="8:12">
      <c r="H230" s="1" t="s">
        <v>247</v>
      </c>
      <c r="I230" s="1" t="s">
        <v>4372</v>
      </c>
      <c r="J230" s="1" t="s">
        <v>4480</v>
      </c>
      <c r="K230" s="1" t="str">
        <f t="shared" si="6"/>
        <v>2002</v>
      </c>
      <c r="L230" s="1">
        <f t="shared" si="7"/>
        <v>0</v>
      </c>
    </row>
    <row r="231" spans="8:12">
      <c r="H231" s="1" t="s">
        <v>583</v>
      </c>
      <c r="I231" s="1" t="s">
        <v>4232</v>
      </c>
      <c r="J231" s="1" t="s">
        <v>4996</v>
      </c>
      <c r="K231" s="1" t="str">
        <f t="shared" si="6"/>
        <v>2002</v>
      </c>
      <c r="L231" s="1">
        <f t="shared" si="7"/>
        <v>7</v>
      </c>
    </row>
    <row r="232" spans="8:12">
      <c r="H232" s="1" t="s">
        <v>128</v>
      </c>
      <c r="I232" s="1" t="s">
        <v>5043</v>
      </c>
      <c r="J232" s="1" t="s">
        <v>5044</v>
      </c>
      <c r="K232" s="1" t="str">
        <f t="shared" si="6"/>
        <v>2002</v>
      </c>
      <c r="L232" s="1">
        <f t="shared" si="7"/>
        <v>27</v>
      </c>
    </row>
    <row r="233" spans="8:12">
      <c r="H233" s="1" t="s">
        <v>375</v>
      </c>
      <c r="I233" s="1" t="s">
        <v>539</v>
      </c>
      <c r="J233" s="1" t="s">
        <v>11453</v>
      </c>
      <c r="K233" s="1" t="str">
        <f t="shared" si="6"/>
        <v>2002</v>
      </c>
      <c r="L233" s="1">
        <f t="shared" si="7"/>
        <v>38</v>
      </c>
    </row>
    <row r="234" spans="8:12">
      <c r="H234" s="1" t="s">
        <v>282</v>
      </c>
      <c r="I234" s="1" t="s">
        <v>3363</v>
      </c>
      <c r="J234" s="1" t="s">
        <v>3381</v>
      </c>
      <c r="K234" s="1" t="str">
        <f t="shared" si="6"/>
        <v>2002</v>
      </c>
      <c r="L234" s="1">
        <f t="shared" si="7"/>
        <v>28</v>
      </c>
    </row>
    <row r="235" spans="8:12">
      <c r="H235" s="1" t="s">
        <v>88</v>
      </c>
      <c r="I235" s="1" t="s">
        <v>4077</v>
      </c>
      <c r="J235" s="1" t="s">
        <v>6304</v>
      </c>
      <c r="K235" s="1" t="str">
        <f t="shared" si="6"/>
        <v>2002</v>
      </c>
      <c r="L235" s="1">
        <f t="shared" si="7"/>
        <v>14</v>
      </c>
    </row>
    <row r="236" spans="8:12">
      <c r="H236" s="1" t="s">
        <v>367</v>
      </c>
      <c r="I236" s="1" t="s">
        <v>6917</v>
      </c>
      <c r="J236" s="1" t="s">
        <v>6920</v>
      </c>
      <c r="K236" s="1" t="str">
        <f t="shared" si="6"/>
        <v>2002</v>
      </c>
      <c r="L236" s="1">
        <f t="shared" si="7"/>
        <v>13</v>
      </c>
    </row>
    <row r="237" spans="8:12">
      <c r="H237" s="1" t="s">
        <v>217</v>
      </c>
      <c r="I237" s="1" t="s">
        <v>4965</v>
      </c>
      <c r="J237" s="1" t="s">
        <v>7239</v>
      </c>
      <c r="K237" s="1" t="str">
        <f t="shared" si="6"/>
        <v>2002</v>
      </c>
      <c r="L237" s="1">
        <f t="shared" si="7"/>
        <v>3</v>
      </c>
    </row>
    <row r="238" spans="8:12">
      <c r="H238" s="1" t="s">
        <v>448</v>
      </c>
      <c r="I238" s="1" t="s">
        <v>3932</v>
      </c>
      <c r="J238" s="1" t="s">
        <v>6304</v>
      </c>
      <c r="K238" s="1" t="str">
        <f t="shared" si="6"/>
        <v>2002</v>
      </c>
      <c r="L238" s="1">
        <f t="shared" si="7"/>
        <v>18</v>
      </c>
    </row>
    <row r="239" spans="8:12">
      <c r="H239" s="1"/>
      <c r="I239" s="1" t="s">
        <v>1286</v>
      </c>
      <c r="J239" s="1" t="s">
        <v>6304</v>
      </c>
      <c r="K239" s="1" t="str">
        <f t="shared" si="6"/>
        <v>2002</v>
      </c>
      <c r="L239" s="1">
        <f t="shared" si="7"/>
        <v>-15</v>
      </c>
    </row>
    <row r="240" spans="8:12">
      <c r="H240" s="1" t="s">
        <v>233</v>
      </c>
      <c r="I240" s="1" t="s">
        <v>9113</v>
      </c>
      <c r="J240" s="1" t="s">
        <v>9147</v>
      </c>
      <c r="K240" s="1" t="str">
        <f t="shared" si="6"/>
        <v>2002</v>
      </c>
      <c r="L240" s="1">
        <f t="shared" si="7"/>
        <v>39</v>
      </c>
    </row>
    <row r="241" spans="8:12">
      <c r="H241" s="1" t="s">
        <v>118</v>
      </c>
      <c r="I241" s="1" t="s">
        <v>9618</v>
      </c>
      <c r="J241" s="1" t="s">
        <v>9619</v>
      </c>
      <c r="K241" s="1" t="str">
        <f t="shared" si="6"/>
        <v>2002</v>
      </c>
      <c r="L241" s="1">
        <f t="shared" si="7"/>
        <v>15</v>
      </c>
    </row>
    <row r="242" spans="8:12">
      <c r="H242" s="1" t="s">
        <v>809</v>
      </c>
      <c r="I242" s="1" t="s">
        <v>9850</v>
      </c>
      <c r="J242" s="1" t="s">
        <v>6304</v>
      </c>
      <c r="K242" s="1" t="str">
        <f t="shared" si="6"/>
        <v>2002</v>
      </c>
      <c r="L242" s="1">
        <f t="shared" si="7"/>
        <v>26</v>
      </c>
    </row>
    <row r="243" spans="8:12">
      <c r="H243" s="1" t="s">
        <v>515</v>
      </c>
      <c r="I243" s="1" t="s">
        <v>3580</v>
      </c>
      <c r="J243" s="1" t="s">
        <v>3581</v>
      </c>
      <c r="K243" s="1" t="str">
        <f t="shared" si="6"/>
        <v>2002</v>
      </c>
      <c r="L243" s="1">
        <f t="shared" si="7"/>
        <v>50</v>
      </c>
    </row>
    <row r="244" spans="8:12">
      <c r="H244" s="1" t="s">
        <v>189</v>
      </c>
      <c r="I244" s="1" t="s">
        <v>5331</v>
      </c>
      <c r="J244" s="1" t="s">
        <v>7305</v>
      </c>
      <c r="K244" s="1" t="str">
        <f t="shared" si="6"/>
        <v>2002</v>
      </c>
      <c r="L244" s="1">
        <f t="shared" si="7"/>
        <v>34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L3766"/>
  <sheetViews>
    <sheetView workbookViewId="0">
      <selection activeCell="N8" sqref="N8"/>
    </sheetView>
  </sheetViews>
  <sheetFormatPr baseColWidth="10" defaultRowHeight="14" x14ac:dyDescent="0"/>
  <sheetData>
    <row r="1" spans="8:12">
      <c r="H1" s="1" t="s">
        <v>247</v>
      </c>
      <c r="I1" s="1" t="s">
        <v>4372</v>
      </c>
      <c r="J1" s="1" t="s">
        <v>4480</v>
      </c>
      <c r="K1" s="1" t="str">
        <f t="shared" ref="K1:K64" si="0">TEXT(J1,"YYYY")</f>
        <v>2002</v>
      </c>
      <c r="L1" s="1">
        <f t="shared" ref="L1:L64" si="1">H1-(TEXT(I1,"YYYY")-TEXT(J1,"YYYY"))</f>
        <v>0</v>
      </c>
    </row>
    <row r="2" spans="8:12">
      <c r="H2" s="1" t="s">
        <v>130</v>
      </c>
      <c r="I2" s="1" t="s">
        <v>4141</v>
      </c>
      <c r="J2" s="1" t="s">
        <v>7216</v>
      </c>
      <c r="K2" s="1" t="str">
        <f t="shared" si="0"/>
        <v>2003</v>
      </c>
      <c r="L2" s="1">
        <f t="shared" si="1"/>
        <v>0</v>
      </c>
    </row>
    <row r="3" spans="8:12">
      <c r="H3" s="1" t="s">
        <v>108</v>
      </c>
      <c r="I3" s="1" t="s">
        <v>8338</v>
      </c>
      <c r="J3" s="1" t="s">
        <v>3409</v>
      </c>
      <c r="K3" s="1" t="str">
        <f t="shared" si="0"/>
        <v>2004</v>
      </c>
      <c r="L3" s="1">
        <f t="shared" si="1"/>
        <v>0</v>
      </c>
    </row>
    <row r="4" spans="8:12">
      <c r="H4" s="1" t="s">
        <v>187</v>
      </c>
      <c r="I4" s="1" t="s">
        <v>2211</v>
      </c>
      <c r="J4" s="1" t="s">
        <v>2212</v>
      </c>
      <c r="K4" s="1" t="str">
        <f t="shared" si="0"/>
        <v>2010</v>
      </c>
      <c r="L4" s="1">
        <f t="shared" si="1"/>
        <v>0</v>
      </c>
    </row>
    <row r="5" spans="8:12">
      <c r="H5" s="1" t="s">
        <v>55</v>
      </c>
      <c r="I5" s="1" t="s">
        <v>7310</v>
      </c>
      <c r="J5" s="1" t="s">
        <v>6871</v>
      </c>
      <c r="K5" s="1" t="str">
        <f t="shared" si="0"/>
        <v>2011</v>
      </c>
      <c r="L5" s="1">
        <f t="shared" si="1"/>
        <v>0</v>
      </c>
    </row>
    <row r="6" spans="8:12">
      <c r="H6" s="1" t="s">
        <v>55</v>
      </c>
      <c r="I6" s="1" t="s">
        <v>7736</v>
      </c>
      <c r="J6" s="1" t="s">
        <v>2019</v>
      </c>
      <c r="K6" s="1" t="str">
        <f t="shared" si="0"/>
        <v>2012</v>
      </c>
      <c r="L6" s="1">
        <f t="shared" si="1"/>
        <v>0</v>
      </c>
    </row>
    <row r="7" spans="8:12">
      <c r="H7" s="1"/>
      <c r="I7" s="1" t="s">
        <v>10161</v>
      </c>
      <c r="J7" s="1" t="s">
        <v>8528</v>
      </c>
      <c r="K7" s="1" t="str">
        <f t="shared" si="0"/>
        <v>2012</v>
      </c>
      <c r="L7" s="1">
        <f t="shared" si="1"/>
        <v>0</v>
      </c>
    </row>
    <row r="8" spans="8:12">
      <c r="H8" s="1">
        <v>1</v>
      </c>
      <c r="I8" s="1" t="s">
        <v>11978</v>
      </c>
      <c r="J8" s="1" t="s">
        <v>12039</v>
      </c>
      <c r="K8" s="1" t="str">
        <f t="shared" si="0"/>
        <v>2014</v>
      </c>
      <c r="L8" s="1">
        <f t="shared" si="1"/>
        <v>0</v>
      </c>
    </row>
    <row r="9" spans="8:12">
      <c r="H9" s="1" t="s">
        <v>53</v>
      </c>
      <c r="I9" s="1" t="s">
        <v>4509</v>
      </c>
      <c r="J9" s="1" t="s">
        <v>4523</v>
      </c>
      <c r="K9" s="1" t="str">
        <f t="shared" si="0"/>
        <v>2014</v>
      </c>
      <c r="L9" s="1">
        <f t="shared" si="1"/>
        <v>0</v>
      </c>
    </row>
    <row r="10" spans="8:12">
      <c r="H10" s="1"/>
      <c r="I10" s="1" t="s">
        <v>5184</v>
      </c>
      <c r="J10" s="1" t="s">
        <v>8405</v>
      </c>
      <c r="K10" s="1" t="str">
        <f t="shared" si="0"/>
        <v>2014</v>
      </c>
      <c r="L10" s="1">
        <f t="shared" si="1"/>
        <v>0</v>
      </c>
    </row>
    <row r="11" spans="8:12">
      <c r="H11" s="1" t="s">
        <v>50</v>
      </c>
      <c r="I11" s="1" t="s">
        <v>7327</v>
      </c>
      <c r="J11" s="1" t="s">
        <v>7329</v>
      </c>
      <c r="K11" s="1" t="str">
        <f t="shared" si="0"/>
        <v>2014</v>
      </c>
      <c r="L11" s="1">
        <f t="shared" si="1"/>
        <v>0</v>
      </c>
    </row>
    <row r="12" spans="8:12">
      <c r="H12" s="1"/>
      <c r="I12" s="1" t="s">
        <v>7244</v>
      </c>
      <c r="J12" s="1" t="s">
        <v>7214</v>
      </c>
      <c r="K12" s="1" t="str">
        <f t="shared" si="0"/>
        <v>2014</v>
      </c>
      <c r="L12" s="1">
        <f t="shared" si="1"/>
        <v>0</v>
      </c>
    </row>
    <row r="13" spans="8:12">
      <c r="H13" s="1"/>
      <c r="I13" s="1" t="s">
        <v>8837</v>
      </c>
      <c r="J13" s="1" t="s">
        <v>8838</v>
      </c>
      <c r="K13" s="1" t="str">
        <f t="shared" si="0"/>
        <v>2014</v>
      </c>
      <c r="L13" s="1">
        <f t="shared" si="1"/>
        <v>0</v>
      </c>
    </row>
    <row r="14" spans="8:12">
      <c r="H14" s="1"/>
      <c r="I14" s="1" t="s">
        <v>11800</v>
      </c>
      <c r="J14" s="1" t="s">
        <v>4519</v>
      </c>
      <c r="K14" s="1" t="str">
        <f t="shared" si="0"/>
        <v>2015</v>
      </c>
      <c r="L14" s="1">
        <f t="shared" si="1"/>
        <v>0</v>
      </c>
    </row>
    <row r="15" spans="8:12">
      <c r="H15" s="1"/>
      <c r="I15" s="1" t="s">
        <v>7069</v>
      </c>
      <c r="J15" s="1" t="s">
        <v>1163</v>
      </c>
      <c r="K15" s="1" t="str">
        <f t="shared" si="0"/>
        <v>2015</v>
      </c>
      <c r="L15" s="1">
        <f t="shared" si="1"/>
        <v>0</v>
      </c>
    </row>
    <row r="16" spans="8:12">
      <c r="H16" s="1"/>
      <c r="I16" s="1" t="s">
        <v>6185</v>
      </c>
      <c r="J16" s="1" t="s">
        <v>1534</v>
      </c>
      <c r="K16" s="1" t="str">
        <f t="shared" si="0"/>
        <v>2016</v>
      </c>
      <c r="L16" s="1">
        <f t="shared" si="1"/>
        <v>0</v>
      </c>
    </row>
    <row r="17" spans="8:12">
      <c r="H17" s="1"/>
      <c r="I17" s="1" t="s">
        <v>6544</v>
      </c>
      <c r="J17" s="1" t="s">
        <v>6479</v>
      </c>
      <c r="K17" s="1" t="str">
        <f t="shared" si="0"/>
        <v>2016</v>
      </c>
      <c r="L17" s="1">
        <f t="shared" si="1"/>
        <v>0</v>
      </c>
    </row>
    <row r="18" spans="8:12">
      <c r="H18" s="1"/>
      <c r="I18" s="1" t="s">
        <v>7694</v>
      </c>
      <c r="J18" s="1" t="s">
        <v>303</v>
      </c>
      <c r="K18" s="1" t="str">
        <f t="shared" si="0"/>
        <v>2016</v>
      </c>
      <c r="L18" s="1">
        <f t="shared" si="1"/>
        <v>0</v>
      </c>
    </row>
    <row r="19" spans="8:12">
      <c r="H19" s="1" t="s">
        <v>53</v>
      </c>
      <c r="I19" s="1" t="s">
        <v>1479</v>
      </c>
      <c r="J19" s="1" t="s">
        <v>1485</v>
      </c>
      <c r="K19" s="1" t="str">
        <f t="shared" si="0"/>
        <v>2017</v>
      </c>
      <c r="L19" s="1">
        <f t="shared" si="1"/>
        <v>0</v>
      </c>
    </row>
    <row r="20" spans="8:12">
      <c r="H20" s="1"/>
      <c r="I20" s="1" t="s">
        <v>4694</v>
      </c>
      <c r="J20" s="1" t="s">
        <v>4694</v>
      </c>
      <c r="K20" s="1" t="str">
        <f t="shared" si="0"/>
        <v>2017</v>
      </c>
      <c r="L20" s="1">
        <f t="shared" si="1"/>
        <v>0</v>
      </c>
    </row>
    <row r="21" spans="8:12">
      <c r="H21" s="1"/>
      <c r="I21" s="1" t="s">
        <v>6428</v>
      </c>
      <c r="J21" s="1" t="s">
        <v>274</v>
      </c>
      <c r="K21" s="1" t="str">
        <f t="shared" si="0"/>
        <v>2017</v>
      </c>
      <c r="L21" s="1">
        <f t="shared" si="1"/>
        <v>0</v>
      </c>
    </row>
    <row r="22" spans="8:12">
      <c r="H22" s="1"/>
      <c r="I22" s="1" t="s">
        <v>7921</v>
      </c>
      <c r="J22" s="1" t="s">
        <v>2091</v>
      </c>
      <c r="K22" s="1" t="str">
        <f t="shared" si="0"/>
        <v>2017</v>
      </c>
      <c r="L22" s="1">
        <f t="shared" si="1"/>
        <v>0</v>
      </c>
    </row>
    <row r="23" spans="8:12">
      <c r="H23" s="1"/>
      <c r="I23" s="1" t="s">
        <v>7926</v>
      </c>
      <c r="J23" s="1" t="s">
        <v>496</v>
      </c>
      <c r="K23" s="1" t="str">
        <f t="shared" si="0"/>
        <v>2017</v>
      </c>
      <c r="L23" s="1">
        <f t="shared" si="1"/>
        <v>0</v>
      </c>
    </row>
    <row r="24" spans="8:12">
      <c r="H24" s="1"/>
      <c r="I24" s="1" t="s">
        <v>7934</v>
      </c>
      <c r="J24" s="1" t="s">
        <v>236</v>
      </c>
      <c r="K24" s="1" t="str">
        <f t="shared" si="0"/>
        <v>2017</v>
      </c>
      <c r="L24" s="1">
        <f t="shared" si="1"/>
        <v>0</v>
      </c>
    </row>
    <row r="25" spans="8:12">
      <c r="H25" s="1"/>
      <c r="I25" s="1" t="s">
        <v>7934</v>
      </c>
      <c r="J25" s="1" t="s">
        <v>496</v>
      </c>
      <c r="K25" s="1" t="str">
        <f t="shared" si="0"/>
        <v>2017</v>
      </c>
      <c r="L25" s="1">
        <f t="shared" si="1"/>
        <v>0</v>
      </c>
    </row>
    <row r="26" spans="8:12">
      <c r="H26" s="1"/>
      <c r="I26" s="1" t="s">
        <v>1681</v>
      </c>
      <c r="J26" s="1" t="s">
        <v>236</v>
      </c>
      <c r="K26" s="1" t="str">
        <f t="shared" si="0"/>
        <v>2017</v>
      </c>
      <c r="L26" s="1">
        <f t="shared" si="1"/>
        <v>0</v>
      </c>
    </row>
    <row r="27" spans="8:12">
      <c r="H27" s="1"/>
      <c r="I27" s="1" t="s">
        <v>5078</v>
      </c>
      <c r="J27" s="1" t="s">
        <v>1598</v>
      </c>
      <c r="K27" s="1" t="str">
        <f t="shared" si="0"/>
        <v>2017</v>
      </c>
      <c r="L27" s="1">
        <f t="shared" si="1"/>
        <v>0</v>
      </c>
    </row>
    <row r="28" spans="8:12">
      <c r="H28" s="1"/>
      <c r="I28" s="1" t="s">
        <v>996</v>
      </c>
      <c r="J28" s="1" t="s">
        <v>258</v>
      </c>
      <c r="K28" s="1" t="str">
        <f t="shared" si="0"/>
        <v>2017</v>
      </c>
      <c r="L28" s="1">
        <f t="shared" si="1"/>
        <v>0</v>
      </c>
    </row>
    <row r="29" spans="8:12">
      <c r="H29" s="1" t="s">
        <v>54</v>
      </c>
      <c r="I29" s="1" t="s">
        <v>8053</v>
      </c>
      <c r="J29" s="1" t="s">
        <v>8063</v>
      </c>
      <c r="K29" s="1" t="str">
        <f t="shared" si="0"/>
        <v>2017</v>
      </c>
      <c r="L29" s="1">
        <f t="shared" si="1"/>
        <v>0</v>
      </c>
    </row>
    <row r="30" spans="8:12">
      <c r="H30" s="1" t="s">
        <v>50</v>
      </c>
      <c r="I30" s="1" t="s">
        <v>437</v>
      </c>
      <c r="J30" s="1" t="s">
        <v>1039</v>
      </c>
      <c r="K30" s="1" t="str">
        <f t="shared" si="0"/>
        <v>2018</v>
      </c>
      <c r="L30" s="1">
        <f t="shared" si="1"/>
        <v>0</v>
      </c>
    </row>
    <row r="31" spans="8:12">
      <c r="H31" s="1" t="s">
        <v>50</v>
      </c>
      <c r="I31" s="1" t="s">
        <v>3412</v>
      </c>
      <c r="J31" s="1" t="s">
        <v>1249</v>
      </c>
      <c r="K31" s="1" t="str">
        <f t="shared" si="0"/>
        <v>2018</v>
      </c>
      <c r="L31" s="1">
        <f t="shared" si="1"/>
        <v>0</v>
      </c>
    </row>
    <row r="32" spans="8:12">
      <c r="H32" s="1" t="s">
        <v>53</v>
      </c>
      <c r="I32" s="1" t="s">
        <v>8486</v>
      </c>
      <c r="J32" s="1" t="s">
        <v>1249</v>
      </c>
      <c r="K32" s="1" t="str">
        <f t="shared" si="0"/>
        <v>2018</v>
      </c>
      <c r="L32" s="1">
        <f t="shared" si="1"/>
        <v>0</v>
      </c>
    </row>
    <row r="33" spans="8:12">
      <c r="H33" s="1" t="s">
        <v>50</v>
      </c>
      <c r="I33" s="1" t="s">
        <v>822</v>
      </c>
      <c r="J33" s="1" t="s">
        <v>752</v>
      </c>
      <c r="K33" s="1" t="str">
        <f t="shared" si="0"/>
        <v>2018</v>
      </c>
      <c r="L33" s="1">
        <f t="shared" si="1"/>
        <v>0</v>
      </c>
    </row>
    <row r="34" spans="8:12">
      <c r="H34" s="1" t="s">
        <v>50</v>
      </c>
      <c r="I34" s="1" t="s">
        <v>11394</v>
      </c>
      <c r="J34" s="1" t="s">
        <v>1524</v>
      </c>
      <c r="K34" s="1" t="str">
        <f t="shared" si="0"/>
        <v>2019</v>
      </c>
      <c r="L34" s="1">
        <f t="shared" si="1"/>
        <v>0</v>
      </c>
    </row>
    <row r="35" spans="8:12">
      <c r="H35" s="1">
        <v>0.7</v>
      </c>
      <c r="I35" s="1" t="s">
        <v>7807</v>
      </c>
      <c r="J35" s="1" t="s">
        <v>1534</v>
      </c>
      <c r="K35" s="1" t="str">
        <f t="shared" si="0"/>
        <v>2016</v>
      </c>
      <c r="L35" s="1">
        <f t="shared" si="1"/>
        <v>0.7</v>
      </c>
    </row>
    <row r="36" spans="8:12">
      <c r="H36" s="1">
        <v>0.7</v>
      </c>
      <c r="I36" s="1" t="s">
        <v>1728</v>
      </c>
      <c r="J36" s="1" t="s">
        <v>877</v>
      </c>
      <c r="K36" s="1" t="str">
        <f t="shared" si="0"/>
        <v>2019</v>
      </c>
      <c r="L36" s="1">
        <f t="shared" si="1"/>
        <v>0.7</v>
      </c>
    </row>
    <row r="37" spans="8:12">
      <c r="H37" s="1" t="s">
        <v>158</v>
      </c>
      <c r="I37" s="1" t="s">
        <v>381</v>
      </c>
      <c r="J37" s="1" t="s">
        <v>2079</v>
      </c>
      <c r="K37" s="1" t="str">
        <f t="shared" si="0"/>
        <v>2006</v>
      </c>
      <c r="L37" s="1">
        <f t="shared" si="1"/>
        <v>1</v>
      </c>
    </row>
    <row r="38" spans="8:12">
      <c r="H38" s="1" t="s">
        <v>187</v>
      </c>
      <c r="I38" s="1" t="s">
        <v>11547</v>
      </c>
      <c r="J38" s="1" t="s">
        <v>11513</v>
      </c>
      <c r="K38" s="1" t="str">
        <f t="shared" si="0"/>
        <v>2007</v>
      </c>
      <c r="L38" s="1">
        <f t="shared" si="1"/>
        <v>1</v>
      </c>
    </row>
    <row r="39" spans="8:12">
      <c r="H39" s="1" t="s">
        <v>187</v>
      </c>
      <c r="I39" s="1" t="s">
        <v>5308</v>
      </c>
      <c r="J39" s="1" t="s">
        <v>5309</v>
      </c>
      <c r="K39" s="1" t="str">
        <f t="shared" si="0"/>
        <v>2010</v>
      </c>
      <c r="L39" s="1">
        <f t="shared" si="1"/>
        <v>1</v>
      </c>
    </row>
    <row r="40" spans="8:12">
      <c r="H40" s="1" t="s">
        <v>116</v>
      </c>
      <c r="I40" s="1" t="s">
        <v>6417</v>
      </c>
      <c r="J40" s="1" t="s">
        <v>6418</v>
      </c>
      <c r="K40" s="1" t="str">
        <f t="shared" si="0"/>
        <v>2012</v>
      </c>
      <c r="L40" s="1">
        <f t="shared" si="1"/>
        <v>1</v>
      </c>
    </row>
    <row r="41" spans="8:12">
      <c r="H41" s="1" t="s">
        <v>53</v>
      </c>
      <c r="I41" s="1" t="s">
        <v>7244</v>
      </c>
      <c r="J41" s="1" t="s">
        <v>3704</v>
      </c>
      <c r="K41" s="1" t="str">
        <f t="shared" si="0"/>
        <v>2013</v>
      </c>
      <c r="L41" s="1">
        <f t="shared" si="1"/>
        <v>1</v>
      </c>
    </row>
    <row r="42" spans="8:12">
      <c r="H42" s="1" t="s">
        <v>53</v>
      </c>
      <c r="I42" s="1" t="s">
        <v>7244</v>
      </c>
      <c r="J42" s="1" t="s">
        <v>1619</v>
      </c>
      <c r="K42" s="1" t="str">
        <f t="shared" si="0"/>
        <v>2013</v>
      </c>
      <c r="L42" s="1">
        <f t="shared" si="1"/>
        <v>1</v>
      </c>
    </row>
    <row r="43" spans="8:12">
      <c r="H43" s="1" t="s">
        <v>54</v>
      </c>
      <c r="I43" s="1" t="s">
        <v>10517</v>
      </c>
      <c r="J43" s="1" t="s">
        <v>2023</v>
      </c>
      <c r="K43" s="1" t="str">
        <f t="shared" si="0"/>
        <v>2013</v>
      </c>
      <c r="L43" s="1">
        <f t="shared" si="1"/>
        <v>1</v>
      </c>
    </row>
    <row r="44" spans="8:12">
      <c r="H44" s="1" t="s">
        <v>54</v>
      </c>
      <c r="I44" s="1" t="s">
        <v>6398</v>
      </c>
      <c r="J44" s="1" t="s">
        <v>6947</v>
      </c>
      <c r="K44" s="1" t="str">
        <f t="shared" si="0"/>
        <v>2013</v>
      </c>
      <c r="L44" s="1">
        <f t="shared" si="1"/>
        <v>1</v>
      </c>
    </row>
    <row r="45" spans="8:12">
      <c r="H45" s="1" t="s">
        <v>54</v>
      </c>
      <c r="I45" s="1" t="s">
        <v>159</v>
      </c>
      <c r="J45" s="1" t="s">
        <v>1712</v>
      </c>
      <c r="K45" s="1" t="str">
        <f t="shared" si="0"/>
        <v>2014</v>
      </c>
      <c r="L45" s="1">
        <f t="shared" si="1"/>
        <v>1</v>
      </c>
    </row>
    <row r="46" spans="8:12">
      <c r="H46" s="1" t="s">
        <v>54</v>
      </c>
      <c r="I46" s="1" t="s">
        <v>7097</v>
      </c>
      <c r="J46" s="1" t="s">
        <v>1712</v>
      </c>
      <c r="K46" s="1" t="str">
        <f t="shared" si="0"/>
        <v>2014</v>
      </c>
      <c r="L46" s="1">
        <f t="shared" si="1"/>
        <v>1</v>
      </c>
    </row>
    <row r="47" spans="8:12">
      <c r="H47" s="1" t="s">
        <v>53</v>
      </c>
      <c r="I47" s="1" t="s">
        <v>8116</v>
      </c>
      <c r="J47" s="1" t="s">
        <v>8838</v>
      </c>
      <c r="K47" s="1" t="str">
        <f t="shared" si="0"/>
        <v>2014</v>
      </c>
      <c r="L47" s="1">
        <f t="shared" si="1"/>
        <v>1</v>
      </c>
    </row>
    <row r="48" spans="8:12">
      <c r="H48" s="1" t="s">
        <v>53</v>
      </c>
      <c r="I48" s="1" t="s">
        <v>11978</v>
      </c>
      <c r="J48" s="1" t="s">
        <v>1259</v>
      </c>
      <c r="K48" s="1" t="str">
        <f t="shared" si="0"/>
        <v>2014</v>
      </c>
      <c r="L48" s="1">
        <f t="shared" si="1"/>
        <v>1</v>
      </c>
    </row>
    <row r="49" spans="8:12">
      <c r="H49" s="1" t="s">
        <v>50</v>
      </c>
      <c r="I49" s="1" t="s">
        <v>3918</v>
      </c>
      <c r="J49" s="1" t="s">
        <v>7066</v>
      </c>
      <c r="K49" s="1" t="str">
        <f t="shared" si="0"/>
        <v>2015</v>
      </c>
      <c r="L49" s="1">
        <f t="shared" si="1"/>
        <v>1</v>
      </c>
    </row>
    <row r="50" spans="8:12">
      <c r="H50" s="1" t="s">
        <v>50</v>
      </c>
      <c r="I50" s="1" t="s">
        <v>6247</v>
      </c>
      <c r="J50" s="1" t="s">
        <v>171</v>
      </c>
      <c r="K50" s="1" t="str">
        <f t="shared" si="0"/>
        <v>2015</v>
      </c>
      <c r="L50" s="1">
        <f t="shared" si="1"/>
        <v>1</v>
      </c>
    </row>
    <row r="51" spans="8:12">
      <c r="H51" s="1" t="s">
        <v>54</v>
      </c>
      <c r="I51" s="1" t="s">
        <v>996</v>
      </c>
      <c r="J51" s="1" t="s">
        <v>6255</v>
      </c>
      <c r="K51" s="1" t="str">
        <f t="shared" si="0"/>
        <v>2015</v>
      </c>
      <c r="L51" s="1">
        <f t="shared" si="1"/>
        <v>1</v>
      </c>
    </row>
    <row r="52" spans="8:12">
      <c r="H52" s="1" t="s">
        <v>50</v>
      </c>
      <c r="I52" s="1" t="s">
        <v>11374</v>
      </c>
      <c r="J52" s="1" t="s">
        <v>1067</v>
      </c>
      <c r="K52" s="1" t="str">
        <f t="shared" si="0"/>
        <v>2015</v>
      </c>
      <c r="L52" s="1">
        <f t="shared" si="1"/>
        <v>1</v>
      </c>
    </row>
    <row r="53" spans="8:12">
      <c r="H53" s="1" t="s">
        <v>50</v>
      </c>
      <c r="I53" s="1" t="s">
        <v>11899</v>
      </c>
      <c r="J53" s="1" t="s">
        <v>1067</v>
      </c>
      <c r="K53" s="1" t="str">
        <f t="shared" si="0"/>
        <v>2015</v>
      </c>
      <c r="L53" s="1">
        <f t="shared" si="1"/>
        <v>1</v>
      </c>
    </row>
    <row r="54" spans="8:12">
      <c r="H54" s="1" t="s">
        <v>50</v>
      </c>
      <c r="I54" s="1" t="s">
        <v>7069</v>
      </c>
      <c r="J54" s="1" t="s">
        <v>6104</v>
      </c>
      <c r="K54" s="1" t="str">
        <f t="shared" si="0"/>
        <v>2015</v>
      </c>
      <c r="L54" s="1">
        <f t="shared" si="1"/>
        <v>1</v>
      </c>
    </row>
    <row r="55" spans="8:12">
      <c r="H55" s="1" t="s">
        <v>116</v>
      </c>
      <c r="I55" s="1" t="s">
        <v>10243</v>
      </c>
      <c r="J55" s="1" t="s">
        <v>2237</v>
      </c>
      <c r="K55" s="1" t="str">
        <f t="shared" si="0"/>
        <v>2016</v>
      </c>
      <c r="L55" s="1">
        <f t="shared" si="1"/>
        <v>1</v>
      </c>
    </row>
    <row r="56" spans="8:12">
      <c r="H56" s="1" t="s">
        <v>50</v>
      </c>
      <c r="I56" s="1" t="s">
        <v>4064</v>
      </c>
      <c r="J56" s="1" t="s">
        <v>4065</v>
      </c>
      <c r="K56" s="1" t="str">
        <f t="shared" si="0"/>
        <v>2016</v>
      </c>
      <c r="L56" s="1">
        <f t="shared" si="1"/>
        <v>1</v>
      </c>
    </row>
    <row r="57" spans="8:12">
      <c r="H57" s="1" t="s">
        <v>50</v>
      </c>
      <c r="I57" s="1" t="s">
        <v>6360</v>
      </c>
      <c r="J57" s="1" t="s">
        <v>1534</v>
      </c>
      <c r="K57" s="1" t="str">
        <f t="shared" si="0"/>
        <v>2016</v>
      </c>
      <c r="L57" s="1">
        <f t="shared" si="1"/>
        <v>1</v>
      </c>
    </row>
    <row r="58" spans="8:12">
      <c r="H58" s="1">
        <v>1</v>
      </c>
      <c r="I58" s="1" t="s">
        <v>6428</v>
      </c>
      <c r="J58" s="1" t="s">
        <v>1286</v>
      </c>
      <c r="K58" s="1" t="str">
        <f t="shared" si="0"/>
        <v>2017</v>
      </c>
      <c r="L58" s="1">
        <f t="shared" si="1"/>
        <v>1</v>
      </c>
    </row>
    <row r="59" spans="8:12">
      <c r="H59" s="1" t="s">
        <v>53</v>
      </c>
      <c r="I59" s="1" t="s">
        <v>1245</v>
      </c>
      <c r="J59" s="1" t="s">
        <v>1249</v>
      </c>
      <c r="K59" s="1" t="str">
        <f t="shared" si="0"/>
        <v>2018</v>
      </c>
      <c r="L59" s="1">
        <f t="shared" si="1"/>
        <v>1</v>
      </c>
    </row>
    <row r="60" spans="8:12">
      <c r="H60" s="1" t="s">
        <v>53</v>
      </c>
      <c r="I60" s="1" t="s">
        <v>309</v>
      </c>
      <c r="J60" s="1" t="s">
        <v>312</v>
      </c>
      <c r="K60" s="1" t="str">
        <f t="shared" si="0"/>
        <v>2018</v>
      </c>
      <c r="L60" s="1">
        <f t="shared" si="1"/>
        <v>1</v>
      </c>
    </row>
    <row r="61" spans="8:12">
      <c r="H61" s="1" t="s">
        <v>50</v>
      </c>
      <c r="I61" s="1" t="s">
        <v>3445</v>
      </c>
      <c r="J61" s="1" t="s">
        <v>913</v>
      </c>
      <c r="K61" s="1" t="str">
        <f t="shared" si="0"/>
        <v>2018</v>
      </c>
      <c r="L61" s="1">
        <f t="shared" si="1"/>
        <v>1</v>
      </c>
    </row>
    <row r="62" spans="8:12">
      <c r="H62" s="1" t="s">
        <v>50</v>
      </c>
      <c r="I62" s="1" t="s">
        <v>934</v>
      </c>
      <c r="J62" s="1" t="s">
        <v>604</v>
      </c>
      <c r="K62" s="1" t="str">
        <f t="shared" si="0"/>
        <v>2019</v>
      </c>
      <c r="L62" s="1">
        <f t="shared" si="1"/>
        <v>1</v>
      </c>
    </row>
    <row r="63" spans="8:12">
      <c r="H63" s="1" t="s">
        <v>50</v>
      </c>
      <c r="I63" s="1" t="s">
        <v>964</v>
      </c>
      <c r="J63" s="1" t="s">
        <v>66</v>
      </c>
      <c r="K63" s="1" t="str">
        <f t="shared" si="0"/>
        <v>2019</v>
      </c>
      <c r="L63" s="1">
        <f t="shared" si="1"/>
        <v>1</v>
      </c>
    </row>
    <row r="64" spans="8:12">
      <c r="H64" s="1" t="s">
        <v>53</v>
      </c>
      <c r="I64" s="1" t="s">
        <v>8225</v>
      </c>
      <c r="J64" s="1" t="s">
        <v>517</v>
      </c>
      <c r="K64" s="1" t="str">
        <f t="shared" si="0"/>
        <v>2019</v>
      </c>
      <c r="L64" s="1">
        <f t="shared" si="1"/>
        <v>1</v>
      </c>
    </row>
    <row r="65" spans="8:12">
      <c r="H65" s="1" t="s">
        <v>53</v>
      </c>
      <c r="I65" s="1" t="s">
        <v>10869</v>
      </c>
      <c r="J65" s="1" t="s">
        <v>9600</v>
      </c>
      <c r="K65" s="1" t="str">
        <f t="shared" ref="K65:K128" si="2">TEXT(J65,"YYYY")</f>
        <v>2019</v>
      </c>
      <c r="L65" s="1">
        <f t="shared" ref="L65:L128" si="3">H65-(TEXT(I65,"YYYY")-TEXT(J65,"YYYY"))</f>
        <v>1</v>
      </c>
    </row>
    <row r="66" spans="8:12">
      <c r="H66" s="1" t="s">
        <v>50</v>
      </c>
      <c r="I66" s="1" t="s">
        <v>3220</v>
      </c>
      <c r="J66" s="1" t="s">
        <v>5441</v>
      </c>
      <c r="K66" s="1" t="str">
        <f t="shared" si="2"/>
        <v>2020</v>
      </c>
      <c r="L66" s="1">
        <f t="shared" si="3"/>
        <v>1</v>
      </c>
    </row>
    <row r="67" spans="8:12">
      <c r="H67" s="1" t="s">
        <v>50</v>
      </c>
      <c r="I67" s="1" t="s">
        <v>10590</v>
      </c>
      <c r="J67" s="1" t="s">
        <v>97</v>
      </c>
      <c r="K67" s="1" t="str">
        <f t="shared" si="2"/>
        <v>2020</v>
      </c>
      <c r="L67" s="1">
        <f t="shared" si="3"/>
        <v>1</v>
      </c>
    </row>
    <row r="68" spans="8:12">
      <c r="H68" s="1" t="s">
        <v>130</v>
      </c>
      <c r="I68" s="1" t="s">
        <v>11800</v>
      </c>
      <c r="J68" s="1" t="s">
        <v>11801</v>
      </c>
      <c r="K68" s="1" t="str">
        <f t="shared" si="2"/>
        <v>2005</v>
      </c>
      <c r="L68" s="1">
        <f t="shared" si="3"/>
        <v>2</v>
      </c>
    </row>
    <row r="69" spans="8:12">
      <c r="H69" s="1" t="s">
        <v>324</v>
      </c>
      <c r="I69" s="1" t="s">
        <v>6481</v>
      </c>
      <c r="J69" s="1" t="s">
        <v>6482</v>
      </c>
      <c r="K69" s="1" t="str">
        <f t="shared" si="2"/>
        <v>2005</v>
      </c>
      <c r="L69" s="1">
        <f t="shared" si="3"/>
        <v>2</v>
      </c>
    </row>
    <row r="70" spans="8:12">
      <c r="H70" s="1" t="s">
        <v>126</v>
      </c>
      <c r="I70" s="1" t="s">
        <v>523</v>
      </c>
      <c r="J70" s="1" t="s">
        <v>8996</v>
      </c>
      <c r="K70" s="1" t="str">
        <f t="shared" si="2"/>
        <v>2008</v>
      </c>
      <c r="L70" s="1">
        <f t="shared" si="3"/>
        <v>2</v>
      </c>
    </row>
    <row r="71" spans="8:12">
      <c r="H71" s="1" t="s">
        <v>58</v>
      </c>
      <c r="I71" s="1" t="s">
        <v>3106</v>
      </c>
      <c r="J71" s="1" t="s">
        <v>3107</v>
      </c>
      <c r="K71" s="1" t="str">
        <f t="shared" si="2"/>
        <v>2011</v>
      </c>
      <c r="L71" s="1">
        <f t="shared" si="3"/>
        <v>2</v>
      </c>
    </row>
    <row r="72" spans="8:12">
      <c r="H72" s="1" t="s">
        <v>55</v>
      </c>
      <c r="I72" s="1" t="s">
        <v>9908</v>
      </c>
      <c r="J72" s="1" t="s">
        <v>9909</v>
      </c>
      <c r="K72" s="1" t="str">
        <f t="shared" si="2"/>
        <v>2011</v>
      </c>
      <c r="L72" s="1">
        <f t="shared" si="3"/>
        <v>2</v>
      </c>
    </row>
    <row r="73" spans="8:12">
      <c r="H73" s="1" t="s">
        <v>108</v>
      </c>
      <c r="I73" s="1" t="s">
        <v>4301</v>
      </c>
      <c r="J73" s="1" t="s">
        <v>941</v>
      </c>
      <c r="K73" s="1" t="str">
        <f t="shared" si="2"/>
        <v>2011</v>
      </c>
      <c r="L73" s="1">
        <f t="shared" si="3"/>
        <v>2</v>
      </c>
    </row>
    <row r="74" spans="8:12">
      <c r="H74" s="1" t="s">
        <v>108</v>
      </c>
      <c r="I74" s="1" t="s">
        <v>2930</v>
      </c>
      <c r="J74" s="1" t="s">
        <v>2943</v>
      </c>
      <c r="K74" s="1" t="str">
        <f t="shared" si="2"/>
        <v>2012</v>
      </c>
      <c r="L74" s="1">
        <f t="shared" si="3"/>
        <v>2</v>
      </c>
    </row>
    <row r="75" spans="8:12">
      <c r="H75" s="1" t="s">
        <v>116</v>
      </c>
      <c r="I75" s="1" t="s">
        <v>6936</v>
      </c>
      <c r="J75" s="1" t="s">
        <v>2019</v>
      </c>
      <c r="K75" s="1" t="str">
        <f t="shared" si="2"/>
        <v>2012</v>
      </c>
      <c r="L75" s="1">
        <f t="shared" si="3"/>
        <v>2</v>
      </c>
    </row>
    <row r="76" spans="8:12">
      <c r="H76" s="1" t="s">
        <v>55</v>
      </c>
      <c r="I76" s="1" t="s">
        <v>11233</v>
      </c>
      <c r="J76" s="1" t="s">
        <v>10161</v>
      </c>
      <c r="K76" s="1" t="str">
        <f t="shared" si="2"/>
        <v>2012</v>
      </c>
      <c r="L76" s="1">
        <f t="shared" si="3"/>
        <v>2</v>
      </c>
    </row>
    <row r="77" spans="8:12">
      <c r="H77" s="1" t="s">
        <v>53</v>
      </c>
      <c r="I77" s="1" t="s">
        <v>9012</v>
      </c>
      <c r="J77" s="1" t="s">
        <v>9077</v>
      </c>
      <c r="K77" s="1" t="str">
        <f t="shared" si="2"/>
        <v>2012</v>
      </c>
      <c r="L77" s="1">
        <f t="shared" si="3"/>
        <v>2</v>
      </c>
    </row>
    <row r="78" spans="8:12">
      <c r="H78" s="1" t="s">
        <v>53</v>
      </c>
      <c r="I78" s="1" t="s">
        <v>10161</v>
      </c>
      <c r="J78" s="1" t="s">
        <v>10170</v>
      </c>
      <c r="K78" s="1" t="str">
        <f t="shared" si="2"/>
        <v>2012</v>
      </c>
      <c r="L78" s="1">
        <f t="shared" si="3"/>
        <v>2</v>
      </c>
    </row>
    <row r="79" spans="8:12">
      <c r="H79" s="1" t="s">
        <v>71</v>
      </c>
      <c r="I79" s="1" t="s">
        <v>861</v>
      </c>
      <c r="J79" s="1" t="s">
        <v>2008</v>
      </c>
      <c r="K79" s="1" t="str">
        <f t="shared" si="2"/>
        <v>2014</v>
      </c>
      <c r="L79" s="1">
        <f t="shared" si="3"/>
        <v>2</v>
      </c>
    </row>
    <row r="80" spans="8:12">
      <c r="H80" s="1" t="s">
        <v>54</v>
      </c>
      <c r="I80" s="1" t="s">
        <v>6973</v>
      </c>
      <c r="J80" s="1" t="s">
        <v>93</v>
      </c>
      <c r="K80" s="1" t="str">
        <f t="shared" si="2"/>
        <v>2014</v>
      </c>
      <c r="L80" s="1">
        <f t="shared" si="3"/>
        <v>2</v>
      </c>
    </row>
    <row r="81" spans="8:12">
      <c r="H81" s="1" t="s">
        <v>53</v>
      </c>
      <c r="I81" s="1" t="s">
        <v>9171</v>
      </c>
      <c r="J81" s="1" t="s">
        <v>9200</v>
      </c>
      <c r="K81" s="1" t="str">
        <f t="shared" si="2"/>
        <v>2014</v>
      </c>
      <c r="L81" s="1">
        <f t="shared" si="3"/>
        <v>2</v>
      </c>
    </row>
    <row r="82" spans="8:12">
      <c r="H82" s="1">
        <v>2</v>
      </c>
      <c r="I82" s="1" t="s">
        <v>7244</v>
      </c>
      <c r="J82" s="1" t="s">
        <v>11216</v>
      </c>
      <c r="K82" s="1" t="str">
        <f t="shared" si="2"/>
        <v>2014</v>
      </c>
      <c r="L82" s="1">
        <f t="shared" si="3"/>
        <v>2</v>
      </c>
    </row>
    <row r="83" spans="8:12">
      <c r="H83" s="1" t="s">
        <v>55</v>
      </c>
      <c r="I83" s="1" t="s">
        <v>209</v>
      </c>
      <c r="J83" s="1" t="s">
        <v>4600</v>
      </c>
      <c r="K83" s="1" t="str">
        <f t="shared" si="2"/>
        <v>2014</v>
      </c>
      <c r="L83" s="1">
        <f t="shared" si="3"/>
        <v>2</v>
      </c>
    </row>
    <row r="84" spans="8:12">
      <c r="H84" s="1" t="s">
        <v>53</v>
      </c>
      <c r="I84" s="1" t="s">
        <v>7293</v>
      </c>
      <c r="J84" s="1" t="s">
        <v>7337</v>
      </c>
      <c r="K84" s="1" t="str">
        <f t="shared" si="2"/>
        <v>2014</v>
      </c>
      <c r="L84" s="1">
        <f t="shared" si="3"/>
        <v>2</v>
      </c>
    </row>
    <row r="85" spans="8:12">
      <c r="H85" s="1" t="s">
        <v>53</v>
      </c>
      <c r="I85" s="1" t="s">
        <v>4094</v>
      </c>
      <c r="J85" s="1" t="s">
        <v>8818</v>
      </c>
      <c r="K85" s="1" t="str">
        <f t="shared" si="2"/>
        <v>2014</v>
      </c>
      <c r="L85" s="1">
        <f t="shared" si="3"/>
        <v>2</v>
      </c>
    </row>
    <row r="86" spans="8:12">
      <c r="H86" s="1" t="s">
        <v>116</v>
      </c>
      <c r="I86" s="1" t="s">
        <v>1671</v>
      </c>
      <c r="J86" s="1" t="s">
        <v>5603</v>
      </c>
      <c r="K86" s="1" t="str">
        <f t="shared" si="2"/>
        <v>2015</v>
      </c>
      <c r="L86" s="1">
        <f t="shared" si="3"/>
        <v>2</v>
      </c>
    </row>
    <row r="87" spans="8:12">
      <c r="H87" s="1" t="s">
        <v>55</v>
      </c>
      <c r="I87" s="1" t="s">
        <v>5988</v>
      </c>
      <c r="J87" s="1" t="s">
        <v>1067</v>
      </c>
      <c r="K87" s="1" t="str">
        <f t="shared" si="2"/>
        <v>2015</v>
      </c>
      <c r="L87" s="1">
        <f t="shared" si="3"/>
        <v>2</v>
      </c>
    </row>
    <row r="88" spans="8:12">
      <c r="H88" s="1" t="s">
        <v>55</v>
      </c>
      <c r="I88" s="1" t="s">
        <v>6328</v>
      </c>
      <c r="J88" s="1" t="s">
        <v>2770</v>
      </c>
      <c r="K88" s="1" t="str">
        <f t="shared" si="2"/>
        <v>2015</v>
      </c>
      <c r="L88" s="1">
        <f t="shared" si="3"/>
        <v>2</v>
      </c>
    </row>
    <row r="89" spans="8:12">
      <c r="H89" s="1" t="s">
        <v>53</v>
      </c>
      <c r="I89" s="1" t="s">
        <v>9509</v>
      </c>
      <c r="J89" s="1" t="s">
        <v>905</v>
      </c>
      <c r="K89" s="1" t="str">
        <f t="shared" si="2"/>
        <v>2015</v>
      </c>
      <c r="L89" s="1">
        <f t="shared" si="3"/>
        <v>2</v>
      </c>
    </row>
    <row r="90" spans="8:12">
      <c r="H90" s="1" t="s">
        <v>53</v>
      </c>
      <c r="I90" s="1" t="s">
        <v>12335</v>
      </c>
      <c r="J90" s="1" t="s">
        <v>12340</v>
      </c>
      <c r="K90" s="1" t="str">
        <f t="shared" si="2"/>
        <v>2015</v>
      </c>
      <c r="L90" s="1">
        <f t="shared" si="3"/>
        <v>2</v>
      </c>
    </row>
    <row r="91" spans="8:12">
      <c r="H91" s="1" t="s">
        <v>55</v>
      </c>
      <c r="I91" s="1" t="s">
        <v>440</v>
      </c>
      <c r="J91" s="1" t="s">
        <v>983</v>
      </c>
      <c r="K91" s="1" t="str">
        <f t="shared" si="2"/>
        <v>2016</v>
      </c>
      <c r="L91" s="1">
        <f t="shared" si="3"/>
        <v>2</v>
      </c>
    </row>
    <row r="92" spans="8:12">
      <c r="H92" s="1" t="s">
        <v>53</v>
      </c>
      <c r="I92" s="1" t="s">
        <v>6448</v>
      </c>
      <c r="J92" s="1" t="s">
        <v>1534</v>
      </c>
      <c r="K92" s="1" t="str">
        <f t="shared" si="2"/>
        <v>2016</v>
      </c>
      <c r="L92" s="1">
        <f t="shared" si="3"/>
        <v>2</v>
      </c>
    </row>
    <row r="93" spans="8:12">
      <c r="H93" s="1" t="s">
        <v>54</v>
      </c>
      <c r="I93" s="1" t="s">
        <v>4500</v>
      </c>
      <c r="J93" s="1" t="s">
        <v>162</v>
      </c>
      <c r="K93" s="1" t="str">
        <f t="shared" si="2"/>
        <v>2016</v>
      </c>
      <c r="L93" s="1">
        <f t="shared" si="3"/>
        <v>2</v>
      </c>
    </row>
    <row r="94" spans="8:12">
      <c r="H94" s="1">
        <v>2</v>
      </c>
      <c r="I94" s="1" t="s">
        <v>6549</v>
      </c>
      <c r="J94" s="1" t="s">
        <v>4461</v>
      </c>
      <c r="K94" s="1" t="str">
        <f t="shared" si="2"/>
        <v>2016</v>
      </c>
      <c r="L94" s="1">
        <f t="shared" si="3"/>
        <v>2</v>
      </c>
    </row>
    <row r="95" spans="8:12">
      <c r="H95" s="1" t="s">
        <v>54</v>
      </c>
      <c r="I95" s="1" t="s">
        <v>426</v>
      </c>
      <c r="J95" s="1" t="s">
        <v>496</v>
      </c>
      <c r="K95" s="1" t="str">
        <f t="shared" si="2"/>
        <v>2017</v>
      </c>
      <c r="L95" s="1">
        <f t="shared" si="3"/>
        <v>2</v>
      </c>
    </row>
    <row r="96" spans="8:12">
      <c r="H96" s="1" t="s">
        <v>53</v>
      </c>
      <c r="I96" s="1" t="s">
        <v>610</v>
      </c>
      <c r="J96" s="1" t="s">
        <v>84</v>
      </c>
      <c r="K96" s="1" t="str">
        <f t="shared" si="2"/>
        <v>2017</v>
      </c>
      <c r="L96" s="1">
        <f t="shared" si="3"/>
        <v>2</v>
      </c>
    </row>
    <row r="97" spans="8:12">
      <c r="H97" s="1" t="s">
        <v>54</v>
      </c>
      <c r="I97" s="1" t="s">
        <v>2955</v>
      </c>
      <c r="J97" s="1" t="s">
        <v>2091</v>
      </c>
      <c r="K97" s="1" t="str">
        <f t="shared" si="2"/>
        <v>2017</v>
      </c>
      <c r="L97" s="1">
        <f t="shared" si="3"/>
        <v>2</v>
      </c>
    </row>
    <row r="98" spans="8:12">
      <c r="H98" s="1" t="s">
        <v>53</v>
      </c>
      <c r="I98" s="1" t="s">
        <v>395</v>
      </c>
      <c r="J98" s="1" t="s">
        <v>274</v>
      </c>
      <c r="K98" s="1" t="str">
        <f t="shared" si="2"/>
        <v>2017</v>
      </c>
      <c r="L98" s="1">
        <f t="shared" si="3"/>
        <v>2</v>
      </c>
    </row>
    <row r="99" spans="8:12">
      <c r="H99" s="1" t="s">
        <v>54</v>
      </c>
      <c r="I99" s="1" t="s">
        <v>5213</v>
      </c>
      <c r="J99" s="1" t="s">
        <v>4977</v>
      </c>
      <c r="K99" s="1" t="str">
        <f t="shared" si="2"/>
        <v>2017</v>
      </c>
      <c r="L99" s="1">
        <f t="shared" si="3"/>
        <v>2</v>
      </c>
    </row>
    <row r="100" spans="8:12">
      <c r="H100" s="1" t="s">
        <v>53</v>
      </c>
      <c r="I100" s="1" t="s">
        <v>2822</v>
      </c>
      <c r="J100" s="1" t="s">
        <v>84</v>
      </c>
      <c r="K100" s="1" t="str">
        <f t="shared" si="2"/>
        <v>2017</v>
      </c>
      <c r="L100" s="1">
        <f t="shared" si="3"/>
        <v>2</v>
      </c>
    </row>
    <row r="101" spans="8:12">
      <c r="H101" s="1" t="s">
        <v>53</v>
      </c>
      <c r="I101" s="1" t="s">
        <v>4942</v>
      </c>
      <c r="J101" s="1" t="s">
        <v>4435</v>
      </c>
      <c r="K101" s="1" t="str">
        <f t="shared" si="2"/>
        <v>2017</v>
      </c>
      <c r="L101" s="1">
        <f t="shared" si="3"/>
        <v>2</v>
      </c>
    </row>
    <row r="102" spans="8:12">
      <c r="H102" s="1" t="s">
        <v>55</v>
      </c>
      <c r="I102" s="1" t="s">
        <v>421</v>
      </c>
      <c r="J102" s="1" t="s">
        <v>84</v>
      </c>
      <c r="K102" s="1" t="str">
        <f t="shared" si="2"/>
        <v>2017</v>
      </c>
      <c r="L102" s="1">
        <f t="shared" si="3"/>
        <v>2</v>
      </c>
    </row>
    <row r="103" spans="8:12">
      <c r="H103" s="1" t="s">
        <v>54</v>
      </c>
      <c r="I103" s="1" t="s">
        <v>403</v>
      </c>
      <c r="J103" s="1" t="s">
        <v>486</v>
      </c>
      <c r="K103" s="1" t="str">
        <f t="shared" si="2"/>
        <v>2018</v>
      </c>
      <c r="L103" s="1">
        <f t="shared" si="3"/>
        <v>2</v>
      </c>
    </row>
    <row r="104" spans="8:12">
      <c r="H104" s="1" t="s">
        <v>53</v>
      </c>
      <c r="I104" s="1" t="s">
        <v>976</v>
      </c>
      <c r="J104" s="1" t="s">
        <v>2348</v>
      </c>
      <c r="K104" s="1" t="str">
        <f t="shared" si="2"/>
        <v>2018</v>
      </c>
      <c r="L104" s="1">
        <f t="shared" si="3"/>
        <v>2</v>
      </c>
    </row>
    <row r="105" spans="8:12">
      <c r="H105" s="1" t="s">
        <v>54</v>
      </c>
      <c r="I105" s="1" t="s">
        <v>851</v>
      </c>
      <c r="J105" s="1" t="s">
        <v>1249</v>
      </c>
      <c r="K105" s="1" t="str">
        <f t="shared" si="2"/>
        <v>2018</v>
      </c>
      <c r="L105" s="1">
        <f t="shared" si="3"/>
        <v>2</v>
      </c>
    </row>
    <row r="106" spans="8:12">
      <c r="H106" s="1" t="s">
        <v>55</v>
      </c>
      <c r="I106" s="1" t="s">
        <v>8573</v>
      </c>
      <c r="J106" s="1" t="s">
        <v>1249</v>
      </c>
      <c r="K106" s="1" t="str">
        <f t="shared" si="2"/>
        <v>2018</v>
      </c>
      <c r="L106" s="1">
        <f t="shared" si="3"/>
        <v>2</v>
      </c>
    </row>
    <row r="107" spans="8:12">
      <c r="H107" s="1" t="s">
        <v>55</v>
      </c>
      <c r="I107" s="1" t="s">
        <v>8201</v>
      </c>
      <c r="J107" s="1" t="s">
        <v>368</v>
      </c>
      <c r="K107" s="1" t="str">
        <f t="shared" si="2"/>
        <v>2018</v>
      </c>
      <c r="L107" s="1">
        <f t="shared" si="3"/>
        <v>2</v>
      </c>
    </row>
    <row r="108" spans="8:12">
      <c r="H108" s="1" t="s">
        <v>55</v>
      </c>
      <c r="I108" s="1" t="s">
        <v>6570</v>
      </c>
      <c r="J108" s="1" t="s">
        <v>978</v>
      </c>
      <c r="K108" s="1" t="str">
        <f t="shared" si="2"/>
        <v>2018</v>
      </c>
      <c r="L108" s="1">
        <f t="shared" si="3"/>
        <v>2</v>
      </c>
    </row>
    <row r="109" spans="8:12">
      <c r="H109" s="1" t="s">
        <v>54</v>
      </c>
      <c r="I109" s="1" t="s">
        <v>2102</v>
      </c>
      <c r="J109" s="1" t="s">
        <v>1427</v>
      </c>
      <c r="K109" s="1" t="str">
        <f t="shared" si="2"/>
        <v>2019</v>
      </c>
      <c r="L109" s="1">
        <f t="shared" si="3"/>
        <v>2</v>
      </c>
    </row>
    <row r="110" spans="8:12">
      <c r="H110" s="1" t="s">
        <v>53</v>
      </c>
      <c r="I110" s="1" t="s">
        <v>1376</v>
      </c>
      <c r="J110" s="1" t="s">
        <v>72</v>
      </c>
      <c r="K110" s="1" t="str">
        <f t="shared" si="2"/>
        <v>2019</v>
      </c>
      <c r="L110" s="1">
        <f t="shared" si="3"/>
        <v>2</v>
      </c>
    </row>
    <row r="111" spans="8:12">
      <c r="H111" s="1" t="s">
        <v>53</v>
      </c>
      <c r="I111" s="1" t="s">
        <v>2643</v>
      </c>
      <c r="J111" s="1" t="s">
        <v>2643</v>
      </c>
      <c r="K111" s="1" t="str">
        <f t="shared" si="2"/>
        <v>2019</v>
      </c>
      <c r="L111" s="1">
        <f t="shared" si="3"/>
        <v>2</v>
      </c>
    </row>
    <row r="112" spans="8:12">
      <c r="H112" s="1" t="s">
        <v>53</v>
      </c>
      <c r="I112" s="1" t="s">
        <v>964</v>
      </c>
      <c r="J112" s="1" t="s">
        <v>669</v>
      </c>
      <c r="K112" s="1" t="str">
        <f t="shared" si="2"/>
        <v>2019</v>
      </c>
      <c r="L112" s="1">
        <f t="shared" si="3"/>
        <v>2</v>
      </c>
    </row>
    <row r="113" spans="8:12">
      <c r="H113" s="1" t="s">
        <v>54</v>
      </c>
      <c r="I113" s="1" t="s">
        <v>5680</v>
      </c>
      <c r="J113" s="1" t="s">
        <v>493</v>
      </c>
      <c r="K113" s="1" t="str">
        <f t="shared" si="2"/>
        <v>2019</v>
      </c>
      <c r="L113" s="1">
        <f t="shared" si="3"/>
        <v>2</v>
      </c>
    </row>
    <row r="114" spans="8:12">
      <c r="H114" s="1" t="s">
        <v>54</v>
      </c>
      <c r="I114" s="1" t="s">
        <v>606</v>
      </c>
      <c r="J114" s="1" t="s">
        <v>911</v>
      </c>
      <c r="K114" s="1" t="str">
        <f t="shared" si="2"/>
        <v>2019</v>
      </c>
      <c r="L114" s="1">
        <f t="shared" si="3"/>
        <v>2</v>
      </c>
    </row>
    <row r="115" spans="8:12">
      <c r="H115" s="1" t="s">
        <v>54</v>
      </c>
      <c r="I115" s="1" t="s">
        <v>5681</v>
      </c>
      <c r="J115" s="1" t="s">
        <v>1442</v>
      </c>
      <c r="K115" s="1" t="str">
        <f t="shared" si="2"/>
        <v>2019</v>
      </c>
      <c r="L115" s="1">
        <f t="shared" si="3"/>
        <v>2</v>
      </c>
    </row>
    <row r="116" spans="8:12">
      <c r="H116" s="1" t="s">
        <v>53</v>
      </c>
      <c r="I116" s="1" t="s">
        <v>690</v>
      </c>
      <c r="J116" s="1" t="s">
        <v>5441</v>
      </c>
      <c r="K116" s="1" t="str">
        <f t="shared" si="2"/>
        <v>2020</v>
      </c>
      <c r="L116" s="1">
        <f t="shared" si="3"/>
        <v>2</v>
      </c>
    </row>
    <row r="117" spans="8:12">
      <c r="H117" s="1" t="s">
        <v>53</v>
      </c>
      <c r="I117" s="1" t="s">
        <v>193</v>
      </c>
      <c r="J117" s="1" t="s">
        <v>7691</v>
      </c>
      <c r="K117" s="1" t="str">
        <f t="shared" si="2"/>
        <v>2020</v>
      </c>
      <c r="L117" s="1">
        <f t="shared" si="3"/>
        <v>2</v>
      </c>
    </row>
    <row r="118" spans="8:12">
      <c r="H118" s="1" t="s">
        <v>53</v>
      </c>
      <c r="I118" s="1" t="s">
        <v>10830</v>
      </c>
      <c r="J118" s="1" t="s">
        <v>5680</v>
      </c>
      <c r="K118" s="1" t="str">
        <f t="shared" si="2"/>
        <v>2020</v>
      </c>
      <c r="L118" s="1">
        <f t="shared" si="3"/>
        <v>2</v>
      </c>
    </row>
    <row r="119" spans="8:12">
      <c r="H119" s="1" t="s">
        <v>217</v>
      </c>
      <c r="I119" s="1" t="s">
        <v>4965</v>
      </c>
      <c r="J119" s="1" t="s">
        <v>7239</v>
      </c>
      <c r="K119" s="1" t="str">
        <f t="shared" si="2"/>
        <v>2002</v>
      </c>
      <c r="L119" s="1">
        <f t="shared" si="3"/>
        <v>3</v>
      </c>
    </row>
    <row r="120" spans="8:12">
      <c r="H120" s="1" t="s">
        <v>58</v>
      </c>
      <c r="I120" s="1" t="s">
        <v>9477</v>
      </c>
      <c r="J120" s="1" t="s">
        <v>9480</v>
      </c>
      <c r="K120" s="1" t="str">
        <f t="shared" si="2"/>
        <v>2007</v>
      </c>
      <c r="L120" s="1">
        <f t="shared" si="3"/>
        <v>3</v>
      </c>
    </row>
    <row r="121" spans="8:12">
      <c r="H121" s="1" t="s">
        <v>158</v>
      </c>
      <c r="I121" s="1" t="s">
        <v>1549</v>
      </c>
      <c r="J121" s="5">
        <v>40544</v>
      </c>
      <c r="K121" s="1" t="str">
        <f t="shared" si="2"/>
        <v>2011</v>
      </c>
      <c r="L121" s="1">
        <f t="shared" si="3"/>
        <v>3</v>
      </c>
    </row>
    <row r="122" spans="8:12">
      <c r="H122" s="1" t="s">
        <v>108</v>
      </c>
      <c r="I122" s="1" t="s">
        <v>3385</v>
      </c>
      <c r="J122" s="1" t="s">
        <v>2019</v>
      </c>
      <c r="K122" s="1" t="str">
        <f t="shared" si="2"/>
        <v>2012</v>
      </c>
      <c r="L122" s="1">
        <f t="shared" si="3"/>
        <v>3</v>
      </c>
    </row>
    <row r="123" spans="8:12">
      <c r="H123" s="1" t="s">
        <v>116</v>
      </c>
      <c r="I123" s="1" t="s">
        <v>7307</v>
      </c>
      <c r="J123" s="1" t="s">
        <v>6732</v>
      </c>
      <c r="K123" s="1" t="str">
        <f t="shared" si="2"/>
        <v>2013</v>
      </c>
      <c r="L123" s="1">
        <f t="shared" si="3"/>
        <v>3</v>
      </c>
    </row>
    <row r="124" spans="8:12">
      <c r="H124" s="1" t="s">
        <v>116</v>
      </c>
      <c r="I124" s="1" t="s">
        <v>1067</v>
      </c>
      <c r="J124" s="1" t="s">
        <v>6947</v>
      </c>
      <c r="K124" s="1" t="str">
        <f t="shared" si="2"/>
        <v>2013</v>
      </c>
      <c r="L124" s="1">
        <f t="shared" si="3"/>
        <v>3</v>
      </c>
    </row>
    <row r="125" spans="8:12">
      <c r="H125" s="1" t="s">
        <v>116</v>
      </c>
      <c r="I125" s="1" t="s">
        <v>6364</v>
      </c>
      <c r="J125" s="1" t="s">
        <v>6321</v>
      </c>
      <c r="K125" s="1" t="str">
        <f t="shared" si="2"/>
        <v>2014</v>
      </c>
      <c r="L125" s="1">
        <f t="shared" si="3"/>
        <v>3</v>
      </c>
    </row>
    <row r="126" spans="8:12">
      <c r="H126" s="1" t="s">
        <v>187</v>
      </c>
      <c r="I126" s="1" t="s">
        <v>9748</v>
      </c>
      <c r="J126" s="1" t="s">
        <v>5976</v>
      </c>
      <c r="K126" s="1" t="str">
        <f t="shared" si="2"/>
        <v>2014</v>
      </c>
      <c r="L126" s="1">
        <f t="shared" si="3"/>
        <v>3</v>
      </c>
    </row>
    <row r="127" spans="8:12">
      <c r="H127" s="1" t="s">
        <v>187</v>
      </c>
      <c r="I127" s="1" t="s">
        <v>9124</v>
      </c>
      <c r="J127" s="1" t="s">
        <v>348</v>
      </c>
      <c r="K127" s="1" t="str">
        <f t="shared" si="2"/>
        <v>2014</v>
      </c>
      <c r="L127" s="1">
        <f t="shared" si="3"/>
        <v>3</v>
      </c>
    </row>
    <row r="128" spans="8:12">
      <c r="H128" s="1" t="s">
        <v>55</v>
      </c>
      <c r="I128" s="1" t="s">
        <v>7006</v>
      </c>
      <c r="J128" s="1" t="s">
        <v>7009</v>
      </c>
      <c r="K128" s="1" t="str">
        <f t="shared" si="2"/>
        <v>2015</v>
      </c>
      <c r="L128" s="1">
        <f t="shared" si="3"/>
        <v>3</v>
      </c>
    </row>
    <row r="129" spans="8:12">
      <c r="H129" s="1" t="s">
        <v>54</v>
      </c>
      <c r="I129" s="1" t="s">
        <v>3918</v>
      </c>
      <c r="J129" s="1" t="s">
        <v>7069</v>
      </c>
      <c r="K129" s="1" t="str">
        <f t="shared" ref="K129:K192" si="4">TEXT(J129,"YYYY")</f>
        <v>2015</v>
      </c>
      <c r="L129" s="1">
        <f t="shared" ref="L129:L192" si="5">H129-(TEXT(I129,"YYYY")-TEXT(J129,"YYYY"))</f>
        <v>3</v>
      </c>
    </row>
    <row r="130" spans="8:12">
      <c r="H130" s="1" t="s">
        <v>55</v>
      </c>
      <c r="I130" s="1" t="s">
        <v>4538</v>
      </c>
      <c r="J130" s="1" t="s">
        <v>634</v>
      </c>
      <c r="K130" s="1" t="str">
        <f t="shared" si="4"/>
        <v>2015</v>
      </c>
      <c r="L130" s="1">
        <f t="shared" si="5"/>
        <v>3</v>
      </c>
    </row>
    <row r="131" spans="8:12">
      <c r="H131" s="1" t="s">
        <v>55</v>
      </c>
      <c r="I131" s="1" t="s">
        <v>5738</v>
      </c>
      <c r="J131" s="1" t="s">
        <v>1222</v>
      </c>
      <c r="K131" s="1" t="str">
        <f t="shared" si="4"/>
        <v>2015</v>
      </c>
      <c r="L131" s="1">
        <f t="shared" si="5"/>
        <v>3</v>
      </c>
    </row>
    <row r="132" spans="8:12">
      <c r="H132" s="1" t="s">
        <v>54</v>
      </c>
      <c r="I132" s="1" t="s">
        <v>6689</v>
      </c>
      <c r="J132" s="1" t="s">
        <v>6691</v>
      </c>
      <c r="K132" s="1" t="str">
        <f t="shared" si="4"/>
        <v>2015</v>
      </c>
      <c r="L132" s="1">
        <f t="shared" si="5"/>
        <v>3</v>
      </c>
    </row>
    <row r="133" spans="8:12">
      <c r="H133" s="1" t="s">
        <v>55</v>
      </c>
      <c r="I133" s="1" t="s">
        <v>6737</v>
      </c>
      <c r="J133" s="1" t="s">
        <v>2550</v>
      </c>
      <c r="K133" s="1" t="str">
        <f t="shared" si="4"/>
        <v>2015</v>
      </c>
      <c r="L133" s="1">
        <f t="shared" si="5"/>
        <v>3</v>
      </c>
    </row>
    <row r="134" spans="8:12">
      <c r="H134" s="1" t="s">
        <v>54</v>
      </c>
      <c r="I134" s="1" t="s">
        <v>6779</v>
      </c>
      <c r="J134" s="1" t="s">
        <v>6784</v>
      </c>
      <c r="K134" s="1" t="str">
        <f t="shared" si="4"/>
        <v>2015</v>
      </c>
      <c r="L134" s="1">
        <f t="shared" si="5"/>
        <v>3</v>
      </c>
    </row>
    <row r="135" spans="8:12">
      <c r="H135" s="1" t="s">
        <v>54</v>
      </c>
      <c r="I135" s="1" t="s">
        <v>6848</v>
      </c>
      <c r="J135" s="1" t="s">
        <v>6859</v>
      </c>
      <c r="K135" s="1" t="str">
        <f t="shared" si="4"/>
        <v>2015</v>
      </c>
      <c r="L135" s="1">
        <f t="shared" si="5"/>
        <v>3</v>
      </c>
    </row>
    <row r="136" spans="8:12">
      <c r="H136" s="1" t="s">
        <v>54</v>
      </c>
      <c r="I136" s="1" t="s">
        <v>3817</v>
      </c>
      <c r="J136" s="1" t="s">
        <v>6104</v>
      </c>
      <c r="K136" s="1" t="str">
        <f t="shared" si="4"/>
        <v>2015</v>
      </c>
      <c r="L136" s="1">
        <f t="shared" si="5"/>
        <v>3</v>
      </c>
    </row>
    <row r="137" spans="8:12">
      <c r="H137" s="1" t="s">
        <v>55</v>
      </c>
      <c r="I137" s="1" t="s">
        <v>11685</v>
      </c>
      <c r="J137" s="1" t="s">
        <v>1163</v>
      </c>
      <c r="K137" s="1" t="str">
        <f t="shared" si="4"/>
        <v>2015</v>
      </c>
      <c r="L137" s="1">
        <f t="shared" si="5"/>
        <v>3</v>
      </c>
    </row>
    <row r="138" spans="8:12">
      <c r="H138" s="1" t="s">
        <v>55</v>
      </c>
      <c r="I138" s="1" t="s">
        <v>11711</v>
      </c>
      <c r="J138" s="1" t="s">
        <v>5747</v>
      </c>
      <c r="K138" s="1" t="str">
        <f t="shared" si="4"/>
        <v>2015</v>
      </c>
      <c r="L138" s="1">
        <f t="shared" si="5"/>
        <v>3</v>
      </c>
    </row>
    <row r="139" spans="8:12">
      <c r="H139" s="1" t="s">
        <v>55</v>
      </c>
      <c r="I139" s="1" t="s">
        <v>11727</v>
      </c>
      <c r="J139" s="1" t="s">
        <v>1163</v>
      </c>
      <c r="K139" s="1" t="str">
        <f t="shared" si="4"/>
        <v>2015</v>
      </c>
      <c r="L139" s="1">
        <f t="shared" si="5"/>
        <v>3</v>
      </c>
    </row>
    <row r="140" spans="8:12">
      <c r="H140" s="1" t="s">
        <v>116</v>
      </c>
      <c r="I140" s="1" t="s">
        <v>3270</v>
      </c>
      <c r="J140" s="1" t="s">
        <v>209</v>
      </c>
      <c r="K140" s="1" t="str">
        <f t="shared" si="4"/>
        <v>2016</v>
      </c>
      <c r="L140" s="1">
        <f t="shared" si="5"/>
        <v>3</v>
      </c>
    </row>
    <row r="141" spans="8:12">
      <c r="H141" s="1" t="s">
        <v>54</v>
      </c>
      <c r="I141" s="1" t="s">
        <v>4071</v>
      </c>
      <c r="J141" s="1" t="s">
        <v>4102</v>
      </c>
      <c r="K141" s="1" t="str">
        <f t="shared" si="4"/>
        <v>2016</v>
      </c>
      <c r="L141" s="1">
        <f t="shared" si="5"/>
        <v>3</v>
      </c>
    </row>
    <row r="142" spans="8:12">
      <c r="H142" s="1" t="s">
        <v>55</v>
      </c>
      <c r="I142" s="1" t="s">
        <v>4977</v>
      </c>
      <c r="J142" s="1" t="s">
        <v>4461</v>
      </c>
      <c r="K142" s="1" t="str">
        <f t="shared" si="4"/>
        <v>2016</v>
      </c>
      <c r="L142" s="1">
        <f t="shared" si="5"/>
        <v>3</v>
      </c>
    </row>
    <row r="143" spans="8:12">
      <c r="H143" s="1" t="s">
        <v>54</v>
      </c>
      <c r="I143" s="1" t="s">
        <v>1656</v>
      </c>
      <c r="J143" s="1" t="s">
        <v>303</v>
      </c>
      <c r="K143" s="1" t="str">
        <f t="shared" si="4"/>
        <v>2016</v>
      </c>
      <c r="L143" s="1">
        <f t="shared" si="5"/>
        <v>3</v>
      </c>
    </row>
    <row r="144" spans="8:12">
      <c r="H144" s="1" t="s">
        <v>54</v>
      </c>
      <c r="I144" s="1" t="s">
        <v>5231</v>
      </c>
      <c r="J144" s="1" t="s">
        <v>4123</v>
      </c>
      <c r="K144" s="1" t="str">
        <f t="shared" si="4"/>
        <v>2016</v>
      </c>
      <c r="L144" s="1">
        <f t="shared" si="5"/>
        <v>3</v>
      </c>
    </row>
    <row r="145" spans="8:12">
      <c r="H145" s="1" t="s">
        <v>55</v>
      </c>
      <c r="I145" s="1" t="s">
        <v>5394</v>
      </c>
      <c r="J145" s="1" t="s">
        <v>209</v>
      </c>
      <c r="K145" s="1" t="str">
        <f t="shared" si="4"/>
        <v>2016</v>
      </c>
      <c r="L145" s="1">
        <f t="shared" si="5"/>
        <v>3</v>
      </c>
    </row>
    <row r="146" spans="8:12">
      <c r="H146" s="1" t="s">
        <v>54</v>
      </c>
      <c r="I146" s="1" t="s">
        <v>7798</v>
      </c>
      <c r="J146" s="1" t="s">
        <v>4753</v>
      </c>
      <c r="K146" s="1" t="str">
        <f t="shared" si="4"/>
        <v>2016</v>
      </c>
      <c r="L146" s="1">
        <f t="shared" si="5"/>
        <v>3</v>
      </c>
    </row>
    <row r="147" spans="8:12">
      <c r="H147" s="1" t="s">
        <v>55</v>
      </c>
      <c r="I147" s="1" t="s">
        <v>1671</v>
      </c>
      <c r="J147" s="1" t="s">
        <v>873</v>
      </c>
      <c r="K147" s="1" t="str">
        <f t="shared" si="4"/>
        <v>2017</v>
      </c>
      <c r="L147" s="1">
        <f t="shared" si="5"/>
        <v>3</v>
      </c>
    </row>
    <row r="148" spans="8:12">
      <c r="H148" s="1" t="s">
        <v>54</v>
      </c>
      <c r="I148" s="1" t="s">
        <v>3342</v>
      </c>
      <c r="J148" s="1" t="s">
        <v>2329</v>
      </c>
      <c r="K148" s="1" t="str">
        <f t="shared" si="4"/>
        <v>2017</v>
      </c>
      <c r="L148" s="1">
        <f t="shared" si="5"/>
        <v>3</v>
      </c>
    </row>
    <row r="149" spans="8:12">
      <c r="H149" s="1" t="s">
        <v>55</v>
      </c>
      <c r="I149" s="1" t="s">
        <v>2037</v>
      </c>
      <c r="J149" s="1" t="s">
        <v>881</v>
      </c>
      <c r="K149" s="1" t="str">
        <f t="shared" si="4"/>
        <v>2018</v>
      </c>
      <c r="L149" s="1">
        <f t="shared" si="5"/>
        <v>3</v>
      </c>
    </row>
    <row r="150" spans="8:12">
      <c r="H150" s="1" t="s">
        <v>54</v>
      </c>
      <c r="I150" s="1" t="s">
        <v>2523</v>
      </c>
      <c r="J150" s="1" t="s">
        <v>2387</v>
      </c>
      <c r="K150" s="1" t="str">
        <f t="shared" si="4"/>
        <v>2018</v>
      </c>
      <c r="L150" s="1">
        <f t="shared" si="5"/>
        <v>3</v>
      </c>
    </row>
    <row r="151" spans="8:12">
      <c r="H151" s="1" t="s">
        <v>54</v>
      </c>
      <c r="I151" s="1" t="s">
        <v>5269</v>
      </c>
      <c r="J151" s="1" t="s">
        <v>1793</v>
      </c>
      <c r="K151" s="1" t="str">
        <f t="shared" si="4"/>
        <v>2018</v>
      </c>
      <c r="L151" s="1">
        <f t="shared" si="5"/>
        <v>3</v>
      </c>
    </row>
    <row r="152" spans="8:12">
      <c r="H152" s="1" t="s">
        <v>116</v>
      </c>
      <c r="I152" s="1" t="s">
        <v>397</v>
      </c>
      <c r="J152" s="1" t="s">
        <v>717</v>
      </c>
      <c r="K152" s="1" t="str">
        <f t="shared" si="4"/>
        <v>2018</v>
      </c>
      <c r="L152" s="1">
        <f t="shared" si="5"/>
        <v>3</v>
      </c>
    </row>
    <row r="153" spans="8:12">
      <c r="H153" s="1" t="s">
        <v>116</v>
      </c>
      <c r="I153" s="1" t="s">
        <v>7937</v>
      </c>
      <c r="J153" s="1" t="s">
        <v>881</v>
      </c>
      <c r="K153" s="1" t="str">
        <f t="shared" si="4"/>
        <v>2018</v>
      </c>
      <c r="L153" s="1">
        <f t="shared" si="5"/>
        <v>3</v>
      </c>
    </row>
    <row r="154" spans="8:12">
      <c r="H154" s="1" t="s">
        <v>116</v>
      </c>
      <c r="I154" s="1" t="s">
        <v>8081</v>
      </c>
      <c r="J154" s="1" t="s">
        <v>2344</v>
      </c>
      <c r="K154" s="1" t="str">
        <f t="shared" si="4"/>
        <v>2018</v>
      </c>
      <c r="L154" s="1">
        <f t="shared" si="5"/>
        <v>3</v>
      </c>
    </row>
    <row r="155" spans="8:12">
      <c r="H155" s="1" t="s">
        <v>55</v>
      </c>
      <c r="I155" s="1" t="s">
        <v>4026</v>
      </c>
      <c r="J155" s="1" t="s">
        <v>1637</v>
      </c>
      <c r="K155" s="1" t="str">
        <f t="shared" si="4"/>
        <v>2019</v>
      </c>
      <c r="L155" s="1">
        <f t="shared" si="5"/>
        <v>3</v>
      </c>
    </row>
    <row r="156" spans="8:12">
      <c r="H156" s="1" t="s">
        <v>55</v>
      </c>
      <c r="I156" s="1" t="s">
        <v>5346</v>
      </c>
      <c r="J156" s="1" t="s">
        <v>72</v>
      </c>
      <c r="K156" s="1" t="str">
        <f t="shared" si="4"/>
        <v>2019</v>
      </c>
      <c r="L156" s="1">
        <f t="shared" si="5"/>
        <v>3</v>
      </c>
    </row>
    <row r="157" spans="8:12">
      <c r="H157" s="1" t="s">
        <v>54</v>
      </c>
      <c r="I157" s="1" t="s">
        <v>292</v>
      </c>
      <c r="J157" s="1" t="s">
        <v>284</v>
      </c>
      <c r="K157" s="1" t="str">
        <f t="shared" si="4"/>
        <v>2019</v>
      </c>
      <c r="L157" s="1">
        <f t="shared" si="5"/>
        <v>3</v>
      </c>
    </row>
    <row r="158" spans="8:12">
      <c r="H158" s="1" t="s">
        <v>54</v>
      </c>
      <c r="I158" s="1" t="s">
        <v>522</v>
      </c>
      <c r="J158" s="1" t="s">
        <v>72</v>
      </c>
      <c r="K158" s="1" t="str">
        <f t="shared" si="4"/>
        <v>2019</v>
      </c>
      <c r="L158" s="1">
        <f t="shared" si="5"/>
        <v>3</v>
      </c>
    </row>
    <row r="159" spans="8:12">
      <c r="H159" s="1" t="s">
        <v>54</v>
      </c>
      <c r="I159" s="1" t="s">
        <v>656</v>
      </c>
      <c r="J159" s="1" t="s">
        <v>656</v>
      </c>
      <c r="K159" s="1" t="str">
        <f t="shared" si="4"/>
        <v>2019</v>
      </c>
      <c r="L159" s="1">
        <f t="shared" si="5"/>
        <v>3</v>
      </c>
    </row>
    <row r="160" spans="8:12">
      <c r="H160" s="1" t="s">
        <v>54</v>
      </c>
      <c r="I160" s="1" t="s">
        <v>1448</v>
      </c>
      <c r="J160" s="1" t="s">
        <v>1328</v>
      </c>
      <c r="K160" s="1" t="str">
        <f t="shared" si="4"/>
        <v>2019</v>
      </c>
      <c r="L160" s="1">
        <f t="shared" si="5"/>
        <v>3</v>
      </c>
    </row>
    <row r="161" spans="8:12">
      <c r="H161" s="1" t="s">
        <v>54</v>
      </c>
      <c r="I161" s="1" t="s">
        <v>8197</v>
      </c>
      <c r="J161" s="1" t="s">
        <v>7043</v>
      </c>
      <c r="K161" s="1" t="str">
        <f t="shared" si="4"/>
        <v>2020</v>
      </c>
      <c r="L161" s="1">
        <f t="shared" si="5"/>
        <v>3</v>
      </c>
    </row>
    <row r="162" spans="8:12">
      <c r="H162" s="1" t="s">
        <v>54</v>
      </c>
      <c r="I162" s="1" t="s">
        <v>8908</v>
      </c>
      <c r="J162" s="1" t="s">
        <v>5710</v>
      </c>
      <c r="K162" s="1" t="str">
        <f t="shared" si="4"/>
        <v>2020</v>
      </c>
      <c r="L162" s="1">
        <f t="shared" si="5"/>
        <v>3</v>
      </c>
    </row>
    <row r="163" spans="8:12">
      <c r="H163" s="1" t="s">
        <v>54</v>
      </c>
      <c r="I163" s="1" t="s">
        <v>10543</v>
      </c>
      <c r="J163" s="1" t="s">
        <v>5680</v>
      </c>
      <c r="K163" s="1" t="str">
        <f t="shared" si="4"/>
        <v>2020</v>
      </c>
      <c r="L163" s="1">
        <f t="shared" si="5"/>
        <v>3</v>
      </c>
    </row>
    <row r="164" spans="8:12">
      <c r="H164" s="1" t="s">
        <v>54</v>
      </c>
      <c r="I164" s="1" t="s">
        <v>8180</v>
      </c>
      <c r="J164" s="1" t="s">
        <v>10830</v>
      </c>
      <c r="K164" s="1" t="str">
        <f t="shared" si="4"/>
        <v>2020</v>
      </c>
      <c r="L164" s="1">
        <f t="shared" si="5"/>
        <v>3</v>
      </c>
    </row>
    <row r="165" spans="8:12">
      <c r="H165" s="1" t="s">
        <v>54</v>
      </c>
      <c r="I165" s="1" t="s">
        <v>6283</v>
      </c>
      <c r="J165" s="1" t="s">
        <v>8717</v>
      </c>
      <c r="K165" s="1" t="str">
        <f t="shared" si="4"/>
        <v>2020</v>
      </c>
      <c r="L165" s="1">
        <f t="shared" si="5"/>
        <v>3</v>
      </c>
    </row>
    <row r="166" spans="8:12">
      <c r="H166" s="1" t="s">
        <v>54</v>
      </c>
      <c r="I166" s="1" t="s">
        <v>7089</v>
      </c>
      <c r="J166" s="1" t="s">
        <v>5441</v>
      </c>
      <c r="K166" s="1" t="str">
        <f t="shared" si="4"/>
        <v>2020</v>
      </c>
      <c r="L166" s="1">
        <f t="shared" si="5"/>
        <v>3</v>
      </c>
    </row>
    <row r="167" spans="8:12">
      <c r="H167" s="1" t="s">
        <v>169</v>
      </c>
      <c r="I167" s="1" t="s">
        <v>1118</v>
      </c>
      <c r="J167" s="1" t="s">
        <v>1862</v>
      </c>
      <c r="K167" s="1" t="str">
        <f t="shared" si="4"/>
        <v>2003</v>
      </c>
      <c r="L167" s="1">
        <f t="shared" si="5"/>
        <v>4</v>
      </c>
    </row>
    <row r="168" spans="8:12">
      <c r="H168" s="1" t="s">
        <v>247</v>
      </c>
      <c r="I168" s="1" t="s">
        <v>774</v>
      </c>
      <c r="J168" s="1" t="s">
        <v>11228</v>
      </c>
      <c r="K168" s="1" t="str">
        <f t="shared" si="4"/>
        <v>2003</v>
      </c>
      <c r="L168" s="1">
        <f t="shared" si="5"/>
        <v>4</v>
      </c>
    </row>
    <row r="169" spans="8:12">
      <c r="H169" s="1" t="s">
        <v>130</v>
      </c>
      <c r="I169" s="1" t="s">
        <v>9143</v>
      </c>
      <c r="J169" s="1" t="s">
        <v>9174</v>
      </c>
      <c r="K169" s="1" t="str">
        <f t="shared" si="4"/>
        <v>2005</v>
      </c>
      <c r="L169" s="1">
        <f t="shared" si="5"/>
        <v>4</v>
      </c>
    </row>
    <row r="170" spans="8:12">
      <c r="H170" s="1" t="s">
        <v>126</v>
      </c>
      <c r="I170" s="1" t="s">
        <v>1296</v>
      </c>
      <c r="J170" s="1" t="s">
        <v>1918</v>
      </c>
      <c r="K170" s="1" t="str">
        <f t="shared" si="4"/>
        <v>2007</v>
      </c>
      <c r="L170" s="1">
        <f t="shared" si="5"/>
        <v>4</v>
      </c>
    </row>
    <row r="171" spans="8:12">
      <c r="H171" s="1" t="s">
        <v>158</v>
      </c>
      <c r="I171" s="1" t="s">
        <v>11899</v>
      </c>
      <c r="J171" s="1" t="s">
        <v>1815</v>
      </c>
      <c r="K171" s="1" t="str">
        <f t="shared" si="4"/>
        <v>2008</v>
      </c>
      <c r="L171" s="1">
        <f t="shared" si="5"/>
        <v>4</v>
      </c>
    </row>
    <row r="172" spans="8:12">
      <c r="H172" s="1" t="s">
        <v>126</v>
      </c>
      <c r="I172" s="1" t="s">
        <v>7672</v>
      </c>
      <c r="J172" s="1" t="s">
        <v>6669</v>
      </c>
      <c r="K172" s="1" t="str">
        <f t="shared" si="4"/>
        <v>2010</v>
      </c>
      <c r="L172" s="1">
        <f t="shared" si="5"/>
        <v>4</v>
      </c>
    </row>
    <row r="173" spans="8:12">
      <c r="H173" s="1" t="s">
        <v>55</v>
      </c>
      <c r="I173" s="1" t="s">
        <v>9451</v>
      </c>
      <c r="J173" s="1" t="s">
        <v>9439</v>
      </c>
      <c r="K173" s="1" t="str">
        <f t="shared" si="4"/>
        <v>2012</v>
      </c>
      <c r="L173" s="1">
        <f t="shared" si="5"/>
        <v>4</v>
      </c>
    </row>
    <row r="174" spans="8:12">
      <c r="H174" s="1" t="s">
        <v>116</v>
      </c>
      <c r="I174" s="1" t="s">
        <v>9120</v>
      </c>
      <c r="J174" s="1" t="s">
        <v>7126</v>
      </c>
      <c r="K174" s="1" t="str">
        <f t="shared" si="4"/>
        <v>2012</v>
      </c>
      <c r="L174" s="1">
        <f t="shared" si="5"/>
        <v>4</v>
      </c>
    </row>
    <row r="175" spans="8:12">
      <c r="H175" s="1" t="s">
        <v>108</v>
      </c>
      <c r="I175" s="1" t="s">
        <v>11688</v>
      </c>
      <c r="J175" s="1" t="s">
        <v>8208</v>
      </c>
      <c r="K175" s="1" t="str">
        <f t="shared" si="4"/>
        <v>2012</v>
      </c>
      <c r="L175" s="1">
        <f t="shared" si="5"/>
        <v>4</v>
      </c>
    </row>
    <row r="176" spans="8:12">
      <c r="H176" s="1" t="s">
        <v>158</v>
      </c>
      <c r="I176" s="1" t="s">
        <v>5680</v>
      </c>
      <c r="J176" s="1" t="s">
        <v>5694</v>
      </c>
      <c r="K176" s="1" t="str">
        <f t="shared" si="4"/>
        <v>2013</v>
      </c>
      <c r="L176" s="1">
        <f t="shared" si="5"/>
        <v>4</v>
      </c>
    </row>
    <row r="177" spans="8:12">
      <c r="H177" s="1" t="s">
        <v>108</v>
      </c>
      <c r="I177" s="1" t="s">
        <v>6134</v>
      </c>
      <c r="J177" s="1" t="s">
        <v>6139</v>
      </c>
      <c r="K177" s="1" t="str">
        <f t="shared" si="4"/>
        <v>2013</v>
      </c>
      <c r="L177" s="1">
        <f t="shared" si="5"/>
        <v>4</v>
      </c>
    </row>
    <row r="178" spans="8:12">
      <c r="H178" s="1" t="s">
        <v>71</v>
      </c>
      <c r="I178" s="1" t="s">
        <v>7694</v>
      </c>
      <c r="J178" s="1" t="s">
        <v>2023</v>
      </c>
      <c r="K178" s="1" t="str">
        <f t="shared" si="4"/>
        <v>2013</v>
      </c>
      <c r="L178" s="1">
        <f t="shared" si="5"/>
        <v>4</v>
      </c>
    </row>
    <row r="179" spans="8:12">
      <c r="H179" s="1" t="s">
        <v>116</v>
      </c>
      <c r="I179" s="1" t="s">
        <v>9171</v>
      </c>
      <c r="J179" s="1" t="s">
        <v>6038</v>
      </c>
      <c r="K179" s="1" t="str">
        <f t="shared" si="4"/>
        <v>2013</v>
      </c>
      <c r="L179" s="1">
        <f t="shared" si="5"/>
        <v>4</v>
      </c>
    </row>
    <row r="180" spans="8:12">
      <c r="H180" s="1" t="s">
        <v>55</v>
      </c>
      <c r="I180" s="1" t="s">
        <v>10290</v>
      </c>
      <c r="J180" s="1" t="s">
        <v>10291</v>
      </c>
      <c r="K180" s="1" t="str">
        <f t="shared" si="4"/>
        <v>2013</v>
      </c>
      <c r="L180" s="1">
        <f t="shared" si="5"/>
        <v>4</v>
      </c>
    </row>
    <row r="181" spans="8:12">
      <c r="H181" s="1" t="s">
        <v>99</v>
      </c>
      <c r="I181" s="1" t="s">
        <v>6169</v>
      </c>
      <c r="J181" s="1" t="s">
        <v>8409</v>
      </c>
      <c r="K181" s="1" t="str">
        <f t="shared" si="4"/>
        <v>2013</v>
      </c>
      <c r="L181" s="1">
        <f t="shared" si="5"/>
        <v>4</v>
      </c>
    </row>
    <row r="182" spans="8:12">
      <c r="H182" s="1" t="s">
        <v>55</v>
      </c>
      <c r="I182" s="1" t="s">
        <v>7357</v>
      </c>
      <c r="J182" s="1" t="s">
        <v>10504</v>
      </c>
      <c r="K182" s="1" t="str">
        <f t="shared" si="4"/>
        <v>2014</v>
      </c>
      <c r="L182" s="1">
        <f t="shared" si="5"/>
        <v>4</v>
      </c>
    </row>
    <row r="183" spans="8:12">
      <c r="H183" s="1" t="s">
        <v>71</v>
      </c>
      <c r="I183" s="1" t="s">
        <v>987</v>
      </c>
      <c r="J183" s="1" t="s">
        <v>5726</v>
      </c>
      <c r="K183" s="1" t="str">
        <f t="shared" si="4"/>
        <v>2014</v>
      </c>
      <c r="L183" s="1">
        <f t="shared" si="5"/>
        <v>4</v>
      </c>
    </row>
    <row r="184" spans="8:12">
      <c r="H184" s="1" t="s">
        <v>116</v>
      </c>
      <c r="I184" s="1" t="s">
        <v>7022</v>
      </c>
      <c r="J184" s="1" t="s">
        <v>7026</v>
      </c>
      <c r="K184" s="1" t="str">
        <f t="shared" si="4"/>
        <v>2014</v>
      </c>
      <c r="L184" s="1">
        <f t="shared" si="5"/>
        <v>4</v>
      </c>
    </row>
    <row r="185" spans="8:12">
      <c r="H185" s="1" t="s">
        <v>99</v>
      </c>
      <c r="I185" s="1" t="s">
        <v>7694</v>
      </c>
      <c r="J185" s="1" t="s">
        <v>1933</v>
      </c>
      <c r="K185" s="1" t="str">
        <f t="shared" si="4"/>
        <v>2014</v>
      </c>
      <c r="L185" s="1">
        <f t="shared" si="5"/>
        <v>4</v>
      </c>
    </row>
    <row r="186" spans="8:12">
      <c r="H186" s="1" t="s">
        <v>99</v>
      </c>
      <c r="I186" s="1" t="s">
        <v>7749</v>
      </c>
      <c r="J186" s="1" t="s">
        <v>7750</v>
      </c>
      <c r="K186" s="1" t="str">
        <f t="shared" si="4"/>
        <v>2014</v>
      </c>
      <c r="L186" s="1">
        <f t="shared" si="5"/>
        <v>4</v>
      </c>
    </row>
    <row r="187" spans="8:12">
      <c r="H187" s="1" t="s">
        <v>55</v>
      </c>
      <c r="I187" s="1" t="s">
        <v>7357</v>
      </c>
      <c r="J187" s="1" t="s">
        <v>8818</v>
      </c>
      <c r="K187" s="1" t="str">
        <f t="shared" si="4"/>
        <v>2014</v>
      </c>
      <c r="L187" s="1">
        <f t="shared" si="5"/>
        <v>4</v>
      </c>
    </row>
    <row r="188" spans="8:12">
      <c r="H188" s="1" t="s">
        <v>116</v>
      </c>
      <c r="I188" s="1" t="s">
        <v>7327</v>
      </c>
      <c r="J188" s="1" t="s">
        <v>1712</v>
      </c>
      <c r="K188" s="1" t="str">
        <f t="shared" si="4"/>
        <v>2014</v>
      </c>
      <c r="L188" s="1">
        <f t="shared" si="5"/>
        <v>4</v>
      </c>
    </row>
    <row r="189" spans="8:12">
      <c r="H189" s="1" t="s">
        <v>55</v>
      </c>
      <c r="I189" s="1" t="s">
        <v>7253</v>
      </c>
      <c r="J189" s="1" t="s">
        <v>3807</v>
      </c>
      <c r="K189" s="1" t="str">
        <f t="shared" si="4"/>
        <v>2015</v>
      </c>
      <c r="L189" s="1">
        <f t="shared" si="5"/>
        <v>4</v>
      </c>
    </row>
    <row r="190" spans="8:12">
      <c r="H190" s="1" t="s">
        <v>108</v>
      </c>
      <c r="I190" s="1" t="s">
        <v>264</v>
      </c>
      <c r="J190" s="1" t="s">
        <v>1222</v>
      </c>
      <c r="K190" s="1" t="str">
        <f t="shared" si="4"/>
        <v>2015</v>
      </c>
      <c r="L190" s="1">
        <f t="shared" si="5"/>
        <v>4</v>
      </c>
    </row>
    <row r="191" spans="8:12">
      <c r="H191" s="1" t="s">
        <v>116</v>
      </c>
      <c r="I191" s="1" t="s">
        <v>4579</v>
      </c>
      <c r="J191" s="1" t="s">
        <v>4212</v>
      </c>
      <c r="K191" s="1" t="str">
        <f t="shared" si="4"/>
        <v>2015</v>
      </c>
      <c r="L191" s="1">
        <f t="shared" si="5"/>
        <v>4</v>
      </c>
    </row>
    <row r="192" spans="8:12">
      <c r="H192" s="1" t="s">
        <v>55</v>
      </c>
      <c r="I192" s="1" t="s">
        <v>3927</v>
      </c>
      <c r="J192" s="1" t="s">
        <v>162</v>
      </c>
      <c r="K192" s="1" t="str">
        <f t="shared" si="4"/>
        <v>2016</v>
      </c>
      <c r="L192" s="1">
        <f t="shared" si="5"/>
        <v>4</v>
      </c>
    </row>
    <row r="193" spans="8:12">
      <c r="H193" s="1" t="s">
        <v>116</v>
      </c>
      <c r="I193" s="1" t="s">
        <v>3754</v>
      </c>
      <c r="J193" s="1" t="s">
        <v>250</v>
      </c>
      <c r="K193" s="1" t="str">
        <f t="shared" ref="K193:K256" si="6">TEXT(J193,"YYYY")</f>
        <v>2016</v>
      </c>
      <c r="L193" s="1">
        <f t="shared" ref="L193:L256" si="7">H193-(TEXT(I193,"YYYY")-TEXT(J193,"YYYY"))</f>
        <v>4</v>
      </c>
    </row>
    <row r="194" spans="8:12">
      <c r="H194" s="1" t="s">
        <v>55</v>
      </c>
      <c r="I194" s="1" t="s">
        <v>4557</v>
      </c>
      <c r="J194" s="1" t="s">
        <v>3171</v>
      </c>
      <c r="K194" s="1" t="str">
        <f t="shared" si="6"/>
        <v>2016</v>
      </c>
      <c r="L194" s="1">
        <f t="shared" si="7"/>
        <v>4</v>
      </c>
    </row>
    <row r="195" spans="8:12">
      <c r="H195" s="1" t="s">
        <v>55</v>
      </c>
      <c r="I195" s="1" t="s">
        <v>412</v>
      </c>
      <c r="J195" s="1" t="s">
        <v>4701</v>
      </c>
      <c r="K195" s="1" t="str">
        <f t="shared" si="6"/>
        <v>2016</v>
      </c>
      <c r="L195" s="1">
        <f t="shared" si="7"/>
        <v>4</v>
      </c>
    </row>
    <row r="196" spans="8:12">
      <c r="H196" s="1" t="s">
        <v>55</v>
      </c>
      <c r="I196" s="1" t="s">
        <v>5231</v>
      </c>
      <c r="J196" s="1" t="s">
        <v>162</v>
      </c>
      <c r="K196" s="1" t="str">
        <f t="shared" si="6"/>
        <v>2016</v>
      </c>
      <c r="L196" s="1">
        <f t="shared" si="7"/>
        <v>4</v>
      </c>
    </row>
    <row r="197" spans="8:12">
      <c r="H197" s="1" t="s">
        <v>116</v>
      </c>
      <c r="I197" s="1" t="s">
        <v>4203</v>
      </c>
      <c r="J197" s="1" t="s">
        <v>209</v>
      </c>
      <c r="K197" s="1" t="str">
        <f t="shared" si="6"/>
        <v>2016</v>
      </c>
      <c r="L197" s="1">
        <f t="shared" si="7"/>
        <v>4</v>
      </c>
    </row>
    <row r="198" spans="8:12">
      <c r="H198" s="1" t="s">
        <v>55</v>
      </c>
      <c r="I198" s="1" t="s">
        <v>5505</v>
      </c>
      <c r="J198" s="1" t="s">
        <v>4102</v>
      </c>
      <c r="K198" s="1" t="str">
        <f t="shared" si="6"/>
        <v>2016</v>
      </c>
      <c r="L198" s="1">
        <f t="shared" si="7"/>
        <v>4</v>
      </c>
    </row>
    <row r="199" spans="8:12">
      <c r="H199" s="1" t="s">
        <v>116</v>
      </c>
      <c r="I199" s="1" t="s">
        <v>6503</v>
      </c>
      <c r="J199" s="1" t="s">
        <v>6509</v>
      </c>
      <c r="K199" s="1" t="str">
        <f t="shared" si="6"/>
        <v>2016</v>
      </c>
      <c r="L199" s="1">
        <f t="shared" si="7"/>
        <v>4</v>
      </c>
    </row>
    <row r="200" spans="8:12">
      <c r="H200" s="1" t="s">
        <v>55</v>
      </c>
      <c r="I200" s="1" t="s">
        <v>6737</v>
      </c>
      <c r="J200" s="1" t="s">
        <v>6355</v>
      </c>
      <c r="K200" s="1" t="str">
        <f t="shared" si="6"/>
        <v>2016</v>
      </c>
      <c r="L200" s="1">
        <f t="shared" si="7"/>
        <v>4</v>
      </c>
    </row>
    <row r="201" spans="8:12">
      <c r="H201" s="1" t="s">
        <v>99</v>
      </c>
      <c r="I201" s="1" t="s">
        <v>360</v>
      </c>
      <c r="J201" s="1" t="s">
        <v>152</v>
      </c>
      <c r="K201" s="1" t="str">
        <f t="shared" si="6"/>
        <v>2017</v>
      </c>
      <c r="L201" s="1">
        <f t="shared" si="7"/>
        <v>4</v>
      </c>
    </row>
    <row r="202" spans="8:12">
      <c r="H202" s="1" t="s">
        <v>55</v>
      </c>
      <c r="I202" s="1" t="s">
        <v>1296</v>
      </c>
      <c r="J202" s="1" t="s">
        <v>1598</v>
      </c>
      <c r="K202" s="1" t="str">
        <f t="shared" si="6"/>
        <v>2017</v>
      </c>
      <c r="L202" s="1">
        <f t="shared" si="7"/>
        <v>4</v>
      </c>
    </row>
    <row r="203" spans="8:12">
      <c r="H203" s="1" t="s">
        <v>99</v>
      </c>
      <c r="I203" s="1" t="s">
        <v>1310</v>
      </c>
      <c r="J203" s="1" t="s">
        <v>496</v>
      </c>
      <c r="K203" s="1" t="str">
        <f t="shared" si="6"/>
        <v>2017</v>
      </c>
      <c r="L203" s="1">
        <f t="shared" si="7"/>
        <v>4</v>
      </c>
    </row>
    <row r="204" spans="8:12">
      <c r="H204" s="1" t="s">
        <v>116</v>
      </c>
      <c r="I204" s="1" t="s">
        <v>2534</v>
      </c>
      <c r="J204" s="1" t="s">
        <v>152</v>
      </c>
      <c r="K204" s="1" t="str">
        <f t="shared" si="6"/>
        <v>2017</v>
      </c>
      <c r="L204" s="1">
        <f t="shared" si="7"/>
        <v>4</v>
      </c>
    </row>
    <row r="205" spans="8:12">
      <c r="H205" s="1" t="s">
        <v>116</v>
      </c>
      <c r="I205" s="1" t="s">
        <v>1518</v>
      </c>
      <c r="J205" s="1" t="s">
        <v>486</v>
      </c>
      <c r="K205" s="1" t="str">
        <f t="shared" si="6"/>
        <v>2018</v>
      </c>
      <c r="L205" s="1">
        <f t="shared" si="7"/>
        <v>4</v>
      </c>
    </row>
    <row r="206" spans="8:12">
      <c r="H206" s="1" t="s">
        <v>55</v>
      </c>
      <c r="I206" s="1" t="s">
        <v>195</v>
      </c>
      <c r="J206" s="1" t="s">
        <v>199</v>
      </c>
      <c r="K206" s="1" t="str">
        <f t="shared" si="6"/>
        <v>2018</v>
      </c>
      <c r="L206" s="1">
        <f t="shared" si="7"/>
        <v>4</v>
      </c>
    </row>
    <row r="207" spans="8:12">
      <c r="H207" s="1" t="s">
        <v>116</v>
      </c>
      <c r="I207" s="1" t="s">
        <v>1993</v>
      </c>
      <c r="J207" s="1" t="s">
        <v>705</v>
      </c>
      <c r="K207" s="1" t="str">
        <f t="shared" si="6"/>
        <v>2018</v>
      </c>
      <c r="L207" s="1">
        <f t="shared" si="7"/>
        <v>4</v>
      </c>
    </row>
    <row r="208" spans="8:12">
      <c r="H208" s="1" t="s">
        <v>55</v>
      </c>
      <c r="I208" s="1" t="s">
        <v>2090</v>
      </c>
      <c r="J208" s="1" t="s">
        <v>728</v>
      </c>
      <c r="K208" s="1" t="str">
        <f t="shared" si="6"/>
        <v>2018</v>
      </c>
      <c r="L208" s="1">
        <f t="shared" si="7"/>
        <v>4</v>
      </c>
    </row>
    <row r="209" spans="8:12">
      <c r="H209" s="1" t="s">
        <v>99</v>
      </c>
      <c r="I209" s="1" t="s">
        <v>8573</v>
      </c>
      <c r="J209" s="1" t="s">
        <v>540</v>
      </c>
      <c r="K209" s="1" t="str">
        <f t="shared" si="6"/>
        <v>2018</v>
      </c>
      <c r="L209" s="1">
        <f t="shared" si="7"/>
        <v>4</v>
      </c>
    </row>
    <row r="210" spans="8:12">
      <c r="H210" s="1" t="s">
        <v>99</v>
      </c>
      <c r="I210" s="1" t="s">
        <v>7760</v>
      </c>
      <c r="J210" s="1" t="s">
        <v>2115</v>
      </c>
      <c r="K210" s="1" t="str">
        <f t="shared" si="6"/>
        <v>2018</v>
      </c>
      <c r="L210" s="1">
        <f t="shared" si="7"/>
        <v>4</v>
      </c>
    </row>
    <row r="211" spans="8:12">
      <c r="H211" s="1" t="s">
        <v>55</v>
      </c>
      <c r="I211" s="1" t="s">
        <v>1978</v>
      </c>
      <c r="J211" s="1" t="s">
        <v>486</v>
      </c>
      <c r="K211" s="1" t="str">
        <f t="shared" si="6"/>
        <v>2018</v>
      </c>
      <c r="L211" s="1">
        <f t="shared" si="7"/>
        <v>4</v>
      </c>
    </row>
    <row r="212" spans="8:12">
      <c r="H212" s="1" t="s">
        <v>55</v>
      </c>
      <c r="I212" s="1" t="s">
        <v>2046</v>
      </c>
      <c r="J212" s="1" t="s">
        <v>1179</v>
      </c>
      <c r="K212" s="1" t="str">
        <f t="shared" si="6"/>
        <v>2019</v>
      </c>
      <c r="L212" s="1">
        <f t="shared" si="7"/>
        <v>4</v>
      </c>
    </row>
    <row r="213" spans="8:12">
      <c r="H213" s="1" t="s">
        <v>116</v>
      </c>
      <c r="I213" s="1" t="s">
        <v>461</v>
      </c>
      <c r="J213" s="1" t="s">
        <v>12180</v>
      </c>
      <c r="K213" s="1" t="str">
        <f t="shared" si="6"/>
        <v>2019</v>
      </c>
      <c r="L213" s="1">
        <f t="shared" si="7"/>
        <v>4</v>
      </c>
    </row>
    <row r="214" spans="8:12">
      <c r="H214" s="1" t="s">
        <v>55</v>
      </c>
      <c r="I214" s="1" t="s">
        <v>683</v>
      </c>
      <c r="J214" s="1" t="s">
        <v>683</v>
      </c>
      <c r="K214" s="1" t="str">
        <f t="shared" si="6"/>
        <v>2019</v>
      </c>
      <c r="L214" s="1">
        <f t="shared" si="7"/>
        <v>4</v>
      </c>
    </row>
    <row r="215" spans="8:12">
      <c r="H215" s="1" t="s">
        <v>116</v>
      </c>
      <c r="I215" s="1" t="s">
        <v>6275</v>
      </c>
      <c r="J215" s="1" t="s">
        <v>1079</v>
      </c>
      <c r="K215" s="1" t="str">
        <f t="shared" si="6"/>
        <v>2019</v>
      </c>
      <c r="L215" s="1">
        <f t="shared" si="7"/>
        <v>4</v>
      </c>
    </row>
    <row r="216" spans="8:12">
      <c r="H216" s="1" t="s">
        <v>116</v>
      </c>
      <c r="I216" s="1" t="s">
        <v>6747</v>
      </c>
      <c r="J216" s="1" t="s">
        <v>1190</v>
      </c>
      <c r="K216" s="1" t="str">
        <f t="shared" si="6"/>
        <v>2019</v>
      </c>
      <c r="L216" s="1">
        <f t="shared" si="7"/>
        <v>4</v>
      </c>
    </row>
    <row r="217" spans="8:12">
      <c r="H217" s="1" t="s">
        <v>116</v>
      </c>
      <c r="I217" s="1" t="s">
        <v>1184</v>
      </c>
      <c r="J217" s="1" t="s">
        <v>3802</v>
      </c>
      <c r="K217" s="1" t="str">
        <f t="shared" si="6"/>
        <v>2019</v>
      </c>
      <c r="L217" s="1">
        <f t="shared" si="7"/>
        <v>4</v>
      </c>
    </row>
    <row r="218" spans="8:12">
      <c r="H218" s="1" t="s">
        <v>116</v>
      </c>
      <c r="I218" s="1" t="s">
        <v>8665</v>
      </c>
      <c r="J218" s="1" t="s">
        <v>1079</v>
      </c>
      <c r="K218" s="1" t="str">
        <f t="shared" si="6"/>
        <v>2019</v>
      </c>
      <c r="L218" s="1">
        <f t="shared" si="7"/>
        <v>4</v>
      </c>
    </row>
    <row r="219" spans="8:12">
      <c r="H219" s="1" t="s">
        <v>116</v>
      </c>
      <c r="I219" s="1" t="s">
        <v>9362</v>
      </c>
      <c r="J219" s="1" t="s">
        <v>1079</v>
      </c>
      <c r="K219" s="1" t="str">
        <f t="shared" si="6"/>
        <v>2019</v>
      </c>
      <c r="L219" s="1">
        <f t="shared" si="7"/>
        <v>4</v>
      </c>
    </row>
    <row r="220" spans="8:12">
      <c r="H220" s="1" t="s">
        <v>116</v>
      </c>
      <c r="I220" s="1" t="s">
        <v>4032</v>
      </c>
      <c r="J220" s="1" t="s">
        <v>72</v>
      </c>
      <c r="K220" s="1" t="str">
        <f t="shared" si="6"/>
        <v>2019</v>
      </c>
      <c r="L220" s="1">
        <f t="shared" si="7"/>
        <v>4</v>
      </c>
    </row>
    <row r="221" spans="8:12">
      <c r="H221" s="1" t="s">
        <v>55</v>
      </c>
      <c r="I221" s="1" t="s">
        <v>1316</v>
      </c>
      <c r="J221" s="1" t="s">
        <v>517</v>
      </c>
      <c r="K221" s="1" t="str">
        <f t="shared" si="6"/>
        <v>2019</v>
      </c>
      <c r="L221" s="1">
        <f t="shared" si="7"/>
        <v>4</v>
      </c>
    </row>
    <row r="222" spans="8:12">
      <c r="H222" s="1" t="s">
        <v>55</v>
      </c>
      <c r="I222" s="1" t="s">
        <v>2204</v>
      </c>
      <c r="J222" s="1" t="s">
        <v>2204</v>
      </c>
      <c r="K222" s="1" t="str">
        <f t="shared" si="6"/>
        <v>2019</v>
      </c>
      <c r="L222" s="1">
        <f t="shared" si="7"/>
        <v>4</v>
      </c>
    </row>
    <row r="223" spans="8:12">
      <c r="H223" s="1" t="s">
        <v>55</v>
      </c>
      <c r="I223" s="1" t="s">
        <v>669</v>
      </c>
      <c r="J223" s="1" t="s">
        <v>669</v>
      </c>
      <c r="K223" s="1" t="str">
        <f t="shared" si="6"/>
        <v>2019</v>
      </c>
      <c r="L223" s="1">
        <f t="shared" si="7"/>
        <v>4</v>
      </c>
    </row>
    <row r="224" spans="8:12">
      <c r="H224" s="1" t="s">
        <v>55</v>
      </c>
      <c r="I224" s="1" t="s">
        <v>321</v>
      </c>
      <c r="J224" s="1" t="s">
        <v>9501</v>
      </c>
      <c r="K224" s="1" t="str">
        <f t="shared" si="6"/>
        <v>2020</v>
      </c>
      <c r="L224" s="1">
        <f t="shared" si="7"/>
        <v>4</v>
      </c>
    </row>
    <row r="225" spans="8:12">
      <c r="H225" s="1" t="s">
        <v>55</v>
      </c>
      <c r="I225" s="1" t="s">
        <v>10522</v>
      </c>
      <c r="J225" s="1" t="s">
        <v>9748</v>
      </c>
      <c r="K225" s="1" t="str">
        <f t="shared" si="6"/>
        <v>2020</v>
      </c>
      <c r="L225" s="1">
        <f t="shared" si="7"/>
        <v>4</v>
      </c>
    </row>
    <row r="226" spans="8:12">
      <c r="H226" s="1" t="s">
        <v>55</v>
      </c>
      <c r="I226" s="1" t="s">
        <v>8416</v>
      </c>
      <c r="J226" s="1" t="s">
        <v>10675</v>
      </c>
      <c r="K226" s="1" t="str">
        <f t="shared" si="6"/>
        <v>2020</v>
      </c>
      <c r="L226" s="1">
        <f t="shared" si="7"/>
        <v>4</v>
      </c>
    </row>
    <row r="227" spans="8:12">
      <c r="H227" s="1" t="s">
        <v>55</v>
      </c>
      <c r="I227" s="1" t="s">
        <v>676</v>
      </c>
      <c r="J227" s="1" t="s">
        <v>5173</v>
      </c>
      <c r="K227" s="1" t="str">
        <f t="shared" si="6"/>
        <v>2020</v>
      </c>
      <c r="L227" s="1">
        <f t="shared" si="7"/>
        <v>4</v>
      </c>
    </row>
    <row r="228" spans="8:12">
      <c r="H228" s="1" t="s">
        <v>55</v>
      </c>
      <c r="I228" s="1" t="s">
        <v>6607</v>
      </c>
      <c r="J228" s="1" t="s">
        <v>5206</v>
      </c>
      <c r="K228" s="1" t="str">
        <f t="shared" si="6"/>
        <v>2020</v>
      </c>
      <c r="L228" s="1">
        <f t="shared" si="7"/>
        <v>4</v>
      </c>
    </row>
    <row r="229" spans="8:12">
      <c r="H229" s="1" t="s">
        <v>55</v>
      </c>
      <c r="I229" s="1" t="s">
        <v>10522</v>
      </c>
      <c r="J229" s="1" t="s">
        <v>10537</v>
      </c>
      <c r="K229" s="1" t="str">
        <f t="shared" si="6"/>
        <v>2020</v>
      </c>
      <c r="L229" s="1">
        <f t="shared" si="7"/>
        <v>4</v>
      </c>
    </row>
    <row r="230" spans="8:12">
      <c r="H230" s="1" t="s">
        <v>55</v>
      </c>
      <c r="I230" s="1" t="s">
        <v>857</v>
      </c>
      <c r="J230" s="1" t="s">
        <v>321</v>
      </c>
      <c r="K230" s="1" t="str">
        <f t="shared" si="6"/>
        <v>2020</v>
      </c>
      <c r="L230" s="1">
        <f t="shared" si="7"/>
        <v>4</v>
      </c>
    </row>
    <row r="231" spans="8:12">
      <c r="H231" s="1" t="s">
        <v>55</v>
      </c>
      <c r="I231" s="1" t="s">
        <v>9305</v>
      </c>
      <c r="J231" s="1" t="s">
        <v>7542</v>
      </c>
      <c r="K231" s="1" t="str">
        <f t="shared" si="6"/>
        <v>2020</v>
      </c>
      <c r="L231" s="1">
        <f t="shared" si="7"/>
        <v>4</v>
      </c>
    </row>
    <row r="232" spans="8:12">
      <c r="H232" s="1" t="s">
        <v>55</v>
      </c>
      <c r="I232" s="1" t="s">
        <v>8180</v>
      </c>
      <c r="J232" s="1" t="s">
        <v>8134</v>
      </c>
      <c r="K232" s="1" t="str">
        <f t="shared" si="6"/>
        <v>2020</v>
      </c>
      <c r="L232" s="1">
        <f t="shared" si="7"/>
        <v>4</v>
      </c>
    </row>
    <row r="233" spans="8:12">
      <c r="H233" s="1" t="s">
        <v>4098</v>
      </c>
      <c r="I233" s="1" t="s">
        <v>8821</v>
      </c>
      <c r="J233" s="1" t="s">
        <v>8824</v>
      </c>
      <c r="K233" s="1" t="str">
        <f t="shared" si="6"/>
        <v>2014</v>
      </c>
      <c r="L233" s="1">
        <f t="shared" si="7"/>
        <v>4.5</v>
      </c>
    </row>
    <row r="234" spans="8:12">
      <c r="H234" s="1" t="s">
        <v>263</v>
      </c>
      <c r="I234" s="1" t="s">
        <v>3404</v>
      </c>
      <c r="J234" s="1" t="s">
        <v>3409</v>
      </c>
      <c r="K234" s="1" t="str">
        <f t="shared" si="6"/>
        <v>2004</v>
      </c>
      <c r="L234" s="1">
        <f t="shared" si="7"/>
        <v>5</v>
      </c>
    </row>
    <row r="235" spans="8:12">
      <c r="H235" s="1" t="s">
        <v>130</v>
      </c>
      <c r="I235" s="1" t="s">
        <v>9733</v>
      </c>
      <c r="J235" s="1" t="s">
        <v>10046</v>
      </c>
      <c r="K235" s="1" t="str">
        <f t="shared" si="6"/>
        <v>2005</v>
      </c>
      <c r="L235" s="1">
        <f t="shared" si="7"/>
        <v>5</v>
      </c>
    </row>
    <row r="236" spans="8:12">
      <c r="H236" s="1" t="s">
        <v>217</v>
      </c>
      <c r="I236" s="1" t="s">
        <v>6066</v>
      </c>
      <c r="J236" s="1" t="s">
        <v>6534</v>
      </c>
      <c r="K236" s="1" t="str">
        <f t="shared" si="6"/>
        <v>2006</v>
      </c>
      <c r="L236" s="1">
        <f t="shared" si="7"/>
        <v>5</v>
      </c>
    </row>
    <row r="237" spans="8:12">
      <c r="H237" s="1" t="s">
        <v>158</v>
      </c>
      <c r="I237" s="1" t="s">
        <v>9691</v>
      </c>
      <c r="J237" s="1" t="s">
        <v>11199</v>
      </c>
      <c r="K237" s="1" t="str">
        <f t="shared" si="6"/>
        <v>2008</v>
      </c>
      <c r="L237" s="1">
        <f t="shared" si="7"/>
        <v>5</v>
      </c>
    </row>
    <row r="238" spans="8:12">
      <c r="H238" s="1" t="s">
        <v>71</v>
      </c>
      <c r="I238" s="1" t="s">
        <v>9673</v>
      </c>
      <c r="J238" s="1" t="s">
        <v>855</v>
      </c>
      <c r="K238" s="1" t="str">
        <f t="shared" si="6"/>
        <v>2011</v>
      </c>
      <c r="L238" s="1">
        <f t="shared" si="7"/>
        <v>5</v>
      </c>
    </row>
    <row r="239" spans="8:12">
      <c r="H239" s="1" t="s">
        <v>130</v>
      </c>
      <c r="I239" s="1" t="s">
        <v>2115</v>
      </c>
      <c r="J239" s="1" t="s">
        <v>2131</v>
      </c>
      <c r="K239" s="1" t="str">
        <f t="shared" si="6"/>
        <v>2011</v>
      </c>
      <c r="L239" s="1">
        <f t="shared" si="7"/>
        <v>5</v>
      </c>
    </row>
    <row r="240" spans="8:12">
      <c r="H240" s="1" t="s">
        <v>187</v>
      </c>
      <c r="I240" s="1" t="s">
        <v>9463</v>
      </c>
      <c r="J240" s="1" t="s">
        <v>11667</v>
      </c>
      <c r="K240" s="1" t="str">
        <f t="shared" si="6"/>
        <v>2011</v>
      </c>
      <c r="L240" s="1">
        <f t="shared" si="7"/>
        <v>5</v>
      </c>
    </row>
    <row r="241" spans="8:12">
      <c r="H241" s="1" t="s">
        <v>324</v>
      </c>
      <c r="I241" s="1" t="s">
        <v>5097</v>
      </c>
      <c r="J241" s="1" t="s">
        <v>5107</v>
      </c>
      <c r="K241" s="1" t="str">
        <f t="shared" si="6"/>
        <v>2012</v>
      </c>
      <c r="L241" s="1">
        <f t="shared" si="7"/>
        <v>5</v>
      </c>
    </row>
    <row r="242" spans="8:12">
      <c r="H242" s="1" t="s">
        <v>99</v>
      </c>
      <c r="I242" s="1" t="s">
        <v>9120</v>
      </c>
      <c r="J242" s="1" t="s">
        <v>9566</v>
      </c>
      <c r="K242" s="1" t="str">
        <f t="shared" si="6"/>
        <v>2012</v>
      </c>
      <c r="L242" s="1">
        <f t="shared" si="7"/>
        <v>5</v>
      </c>
    </row>
    <row r="243" spans="8:12">
      <c r="H243" s="1" t="s">
        <v>108</v>
      </c>
      <c r="I243" s="1" t="s">
        <v>6917</v>
      </c>
      <c r="J243" s="1" t="s">
        <v>6591</v>
      </c>
      <c r="K243" s="1" t="str">
        <f t="shared" si="6"/>
        <v>2012</v>
      </c>
      <c r="L243" s="1">
        <f t="shared" si="7"/>
        <v>5</v>
      </c>
    </row>
    <row r="244" spans="8:12">
      <c r="H244" s="1" t="s">
        <v>116</v>
      </c>
      <c r="I244" s="1" t="s">
        <v>178</v>
      </c>
      <c r="J244" s="1" t="s">
        <v>9092</v>
      </c>
      <c r="K244" s="1" t="str">
        <f t="shared" si="6"/>
        <v>2012</v>
      </c>
      <c r="L244" s="1">
        <f t="shared" si="7"/>
        <v>5</v>
      </c>
    </row>
    <row r="245" spans="8:12">
      <c r="H245" s="1" t="s">
        <v>99</v>
      </c>
      <c r="I245" s="1" t="s">
        <v>10340</v>
      </c>
      <c r="J245" s="1" t="s">
        <v>2019</v>
      </c>
      <c r="K245" s="1" t="str">
        <f t="shared" si="6"/>
        <v>2012</v>
      </c>
      <c r="L245" s="1">
        <f t="shared" si="7"/>
        <v>5</v>
      </c>
    </row>
    <row r="246" spans="8:12">
      <c r="H246" s="1" t="s">
        <v>116</v>
      </c>
      <c r="I246" s="1" t="s">
        <v>10100</v>
      </c>
      <c r="J246" s="1" t="s">
        <v>10104</v>
      </c>
      <c r="K246" s="1" t="str">
        <f t="shared" si="6"/>
        <v>2012</v>
      </c>
      <c r="L246" s="1">
        <f t="shared" si="7"/>
        <v>5</v>
      </c>
    </row>
    <row r="247" spans="8:12">
      <c r="H247" s="1" t="s">
        <v>99</v>
      </c>
      <c r="I247" s="1" t="s">
        <v>9206</v>
      </c>
      <c r="J247" s="1" t="s">
        <v>10438</v>
      </c>
      <c r="K247" s="1" t="str">
        <f t="shared" si="6"/>
        <v>2013</v>
      </c>
      <c r="L247" s="1">
        <f t="shared" si="7"/>
        <v>5</v>
      </c>
    </row>
    <row r="248" spans="8:12">
      <c r="H248" s="1" t="s">
        <v>99</v>
      </c>
      <c r="I248" s="1" t="s">
        <v>774</v>
      </c>
      <c r="J248" s="1" t="s">
        <v>11225</v>
      </c>
      <c r="K248" s="1" t="str">
        <f t="shared" si="6"/>
        <v>2013</v>
      </c>
      <c r="L248" s="1">
        <f t="shared" si="7"/>
        <v>5</v>
      </c>
    </row>
    <row r="249" spans="8:12">
      <c r="H249" s="1" t="s">
        <v>71</v>
      </c>
      <c r="I249" s="1" t="s">
        <v>613</v>
      </c>
      <c r="J249" s="1" t="s">
        <v>2023</v>
      </c>
      <c r="K249" s="1" t="str">
        <f t="shared" si="6"/>
        <v>2013</v>
      </c>
      <c r="L249" s="1">
        <f t="shared" si="7"/>
        <v>5</v>
      </c>
    </row>
    <row r="250" spans="8:12">
      <c r="H250" s="1" t="s">
        <v>71</v>
      </c>
      <c r="I250" s="1" t="s">
        <v>11565</v>
      </c>
      <c r="J250" s="1" t="s">
        <v>10038</v>
      </c>
      <c r="K250" s="1" t="str">
        <f t="shared" si="6"/>
        <v>2013</v>
      </c>
      <c r="L250" s="1">
        <f t="shared" si="7"/>
        <v>5</v>
      </c>
    </row>
    <row r="251" spans="8:12">
      <c r="H251" s="1" t="s">
        <v>71</v>
      </c>
      <c r="I251" s="1" t="s">
        <v>218</v>
      </c>
      <c r="J251" s="1" t="s">
        <v>6321</v>
      </c>
      <c r="K251" s="1" t="str">
        <f t="shared" si="6"/>
        <v>2014</v>
      </c>
      <c r="L251" s="1">
        <f t="shared" si="7"/>
        <v>5</v>
      </c>
    </row>
    <row r="252" spans="8:12">
      <c r="H252" s="1" t="s">
        <v>108</v>
      </c>
      <c r="I252" s="1" t="s">
        <v>3493</v>
      </c>
      <c r="J252" s="1" t="s">
        <v>5034</v>
      </c>
      <c r="K252" s="1" t="str">
        <f t="shared" si="6"/>
        <v>2015</v>
      </c>
      <c r="L252" s="1">
        <f t="shared" si="7"/>
        <v>5</v>
      </c>
    </row>
    <row r="253" spans="8:12">
      <c r="H253" s="1" t="s">
        <v>99</v>
      </c>
      <c r="I253" s="1" t="s">
        <v>6181</v>
      </c>
      <c r="J253" s="1" t="s">
        <v>6182</v>
      </c>
      <c r="K253" s="1" t="str">
        <f t="shared" si="6"/>
        <v>2015</v>
      </c>
      <c r="L253" s="1">
        <f t="shared" si="7"/>
        <v>5</v>
      </c>
    </row>
    <row r="254" spans="8:12">
      <c r="H254" s="1" t="s">
        <v>99</v>
      </c>
      <c r="I254" s="1" t="s">
        <v>6231</v>
      </c>
      <c r="J254" s="1" t="s">
        <v>6247</v>
      </c>
      <c r="K254" s="1" t="str">
        <f t="shared" si="6"/>
        <v>2015</v>
      </c>
      <c r="L254" s="1">
        <f t="shared" si="7"/>
        <v>5</v>
      </c>
    </row>
    <row r="255" spans="8:12">
      <c r="H255" s="1" t="s">
        <v>116</v>
      </c>
      <c r="I255" s="1" t="s">
        <v>6813</v>
      </c>
      <c r="J255" s="1" t="s">
        <v>6823</v>
      </c>
      <c r="K255" s="1" t="str">
        <f t="shared" si="6"/>
        <v>2015</v>
      </c>
      <c r="L255" s="1">
        <f t="shared" si="7"/>
        <v>5</v>
      </c>
    </row>
    <row r="256" spans="8:12">
      <c r="H256" s="1" t="s">
        <v>116</v>
      </c>
      <c r="I256" s="1" t="s">
        <v>6852</v>
      </c>
      <c r="J256" s="1" t="s">
        <v>6818</v>
      </c>
      <c r="K256" s="1" t="str">
        <f t="shared" si="6"/>
        <v>2015</v>
      </c>
      <c r="L256" s="1">
        <f t="shared" si="7"/>
        <v>5</v>
      </c>
    </row>
    <row r="257" spans="8:12">
      <c r="H257" s="1" t="s">
        <v>99</v>
      </c>
      <c r="I257" s="1" t="s">
        <v>6092</v>
      </c>
      <c r="J257" s="1" t="s">
        <v>6104</v>
      </c>
      <c r="K257" s="1" t="str">
        <f t="shared" ref="K257:K320" si="8">TEXT(J257,"YYYY")</f>
        <v>2015</v>
      </c>
      <c r="L257" s="1">
        <f t="shared" ref="L257:L320" si="9">H257-(TEXT(I257,"YYYY")-TEXT(J257,"YYYY"))</f>
        <v>5</v>
      </c>
    </row>
    <row r="258" spans="8:12">
      <c r="H258" s="1" t="s">
        <v>108</v>
      </c>
      <c r="I258" s="1" t="s">
        <v>1226</v>
      </c>
      <c r="J258" s="1" t="s">
        <v>467</v>
      </c>
      <c r="K258" s="1" t="str">
        <f t="shared" si="8"/>
        <v>2016</v>
      </c>
      <c r="L258" s="1">
        <f t="shared" si="9"/>
        <v>5</v>
      </c>
    </row>
    <row r="259" spans="8:12">
      <c r="H259" s="1" t="s">
        <v>187</v>
      </c>
      <c r="I259" s="1" t="s">
        <v>8534</v>
      </c>
      <c r="J259" s="1" t="s">
        <v>250</v>
      </c>
      <c r="K259" s="1" t="str">
        <f t="shared" si="8"/>
        <v>2016</v>
      </c>
      <c r="L259" s="1">
        <f t="shared" si="9"/>
        <v>5</v>
      </c>
    </row>
    <row r="260" spans="8:12">
      <c r="H260" s="1" t="s">
        <v>99</v>
      </c>
      <c r="I260" s="1" t="s">
        <v>4906</v>
      </c>
      <c r="J260" s="1" t="s">
        <v>2237</v>
      </c>
      <c r="K260" s="1" t="str">
        <f t="shared" si="8"/>
        <v>2016</v>
      </c>
      <c r="L260" s="1">
        <f t="shared" si="9"/>
        <v>5</v>
      </c>
    </row>
    <row r="261" spans="8:12">
      <c r="H261" s="1" t="s">
        <v>116</v>
      </c>
      <c r="I261" s="1" t="s">
        <v>465</v>
      </c>
      <c r="J261" s="1" t="s">
        <v>5450</v>
      </c>
      <c r="K261" s="1" t="str">
        <f t="shared" si="8"/>
        <v>2016</v>
      </c>
      <c r="L261" s="1">
        <f t="shared" si="9"/>
        <v>5</v>
      </c>
    </row>
    <row r="262" spans="8:12">
      <c r="H262" s="1" t="s">
        <v>116</v>
      </c>
      <c r="I262" s="1" t="s">
        <v>381</v>
      </c>
      <c r="J262" s="1" t="s">
        <v>1534</v>
      </c>
      <c r="K262" s="1" t="str">
        <f t="shared" si="8"/>
        <v>2016</v>
      </c>
      <c r="L262" s="1">
        <f t="shared" si="9"/>
        <v>5</v>
      </c>
    </row>
    <row r="263" spans="8:12">
      <c r="H263" s="1" t="s">
        <v>116</v>
      </c>
      <c r="I263" s="1" t="s">
        <v>1656</v>
      </c>
      <c r="J263" s="1" t="s">
        <v>303</v>
      </c>
      <c r="K263" s="1" t="str">
        <f t="shared" si="8"/>
        <v>2016</v>
      </c>
      <c r="L263" s="1">
        <f t="shared" si="9"/>
        <v>5</v>
      </c>
    </row>
    <row r="264" spans="8:12">
      <c r="H264" s="1" t="s">
        <v>71</v>
      </c>
      <c r="I264" s="1" t="s">
        <v>360</v>
      </c>
      <c r="J264" s="1" t="s">
        <v>2486</v>
      </c>
      <c r="K264" s="1" t="str">
        <f t="shared" si="8"/>
        <v>2017</v>
      </c>
      <c r="L264" s="1">
        <f t="shared" si="9"/>
        <v>5</v>
      </c>
    </row>
    <row r="265" spans="8:12">
      <c r="H265" s="1" t="s">
        <v>116</v>
      </c>
      <c r="I265" s="1" t="s">
        <v>3342</v>
      </c>
      <c r="J265" s="1" t="s">
        <v>496</v>
      </c>
      <c r="K265" s="1" t="str">
        <f t="shared" si="8"/>
        <v>2017</v>
      </c>
      <c r="L265" s="1">
        <f t="shared" si="9"/>
        <v>5</v>
      </c>
    </row>
    <row r="266" spans="8:12">
      <c r="H266" s="1" t="s">
        <v>116</v>
      </c>
      <c r="I266" s="1" t="s">
        <v>587</v>
      </c>
      <c r="J266" s="1" t="s">
        <v>274</v>
      </c>
      <c r="K266" s="1" t="str">
        <f t="shared" si="8"/>
        <v>2017</v>
      </c>
      <c r="L266" s="1">
        <f t="shared" si="9"/>
        <v>5</v>
      </c>
    </row>
    <row r="267" spans="8:12">
      <c r="H267" s="1" t="s">
        <v>99</v>
      </c>
      <c r="I267" s="1" t="s">
        <v>4439</v>
      </c>
      <c r="J267" s="1" t="s">
        <v>4446</v>
      </c>
      <c r="K267" s="1" t="str">
        <f t="shared" si="8"/>
        <v>2017</v>
      </c>
      <c r="L267" s="1">
        <f t="shared" si="9"/>
        <v>5</v>
      </c>
    </row>
    <row r="268" spans="8:12">
      <c r="H268" s="1" t="s">
        <v>116</v>
      </c>
      <c r="I268" s="1" t="s">
        <v>5975</v>
      </c>
      <c r="J268" s="1" t="s">
        <v>6034</v>
      </c>
      <c r="K268" s="1" t="str">
        <f t="shared" si="8"/>
        <v>2017</v>
      </c>
      <c r="L268" s="1">
        <f t="shared" si="9"/>
        <v>5</v>
      </c>
    </row>
    <row r="269" spans="8:12">
      <c r="H269" s="1" t="s">
        <v>116</v>
      </c>
      <c r="I269" s="1" t="s">
        <v>6066</v>
      </c>
      <c r="J269" s="1" t="s">
        <v>6063</v>
      </c>
      <c r="K269" s="1" t="str">
        <f t="shared" si="8"/>
        <v>2017</v>
      </c>
      <c r="L269" s="1">
        <f t="shared" si="9"/>
        <v>5</v>
      </c>
    </row>
    <row r="270" spans="8:12">
      <c r="H270" s="1" t="s">
        <v>108</v>
      </c>
      <c r="I270" s="1" t="s">
        <v>335</v>
      </c>
      <c r="J270" s="1" t="s">
        <v>4291</v>
      </c>
      <c r="K270" s="1" t="str">
        <f t="shared" si="8"/>
        <v>2017</v>
      </c>
      <c r="L270" s="1">
        <f t="shared" si="9"/>
        <v>5</v>
      </c>
    </row>
    <row r="271" spans="8:12">
      <c r="H271" s="1" t="s">
        <v>99</v>
      </c>
      <c r="I271" s="1" t="s">
        <v>554</v>
      </c>
      <c r="J271" s="1" t="s">
        <v>1873</v>
      </c>
      <c r="K271" s="1" t="str">
        <f t="shared" si="8"/>
        <v>2017</v>
      </c>
      <c r="L271" s="1">
        <f t="shared" si="9"/>
        <v>5</v>
      </c>
    </row>
    <row r="272" spans="8:12">
      <c r="H272" s="1" t="s">
        <v>99</v>
      </c>
      <c r="I272" s="1" t="s">
        <v>826</v>
      </c>
      <c r="J272" s="1" t="s">
        <v>828</v>
      </c>
      <c r="K272" s="1" t="str">
        <f t="shared" si="8"/>
        <v>2018</v>
      </c>
      <c r="L272" s="1">
        <f t="shared" si="9"/>
        <v>5</v>
      </c>
    </row>
    <row r="273" spans="8:12">
      <c r="H273" s="1" t="s">
        <v>99</v>
      </c>
      <c r="I273" s="1" t="s">
        <v>1288</v>
      </c>
      <c r="J273" s="1" t="s">
        <v>1304</v>
      </c>
      <c r="K273" s="1" t="str">
        <f t="shared" si="8"/>
        <v>2018</v>
      </c>
      <c r="L273" s="1">
        <f t="shared" si="9"/>
        <v>5</v>
      </c>
    </row>
    <row r="274" spans="8:12">
      <c r="H274" s="1" t="s">
        <v>99</v>
      </c>
      <c r="I274" s="1" t="s">
        <v>403</v>
      </c>
      <c r="J274" s="1" t="s">
        <v>1039</v>
      </c>
      <c r="K274" s="1" t="str">
        <f t="shared" si="8"/>
        <v>2018</v>
      </c>
      <c r="L274" s="1">
        <f t="shared" si="9"/>
        <v>5</v>
      </c>
    </row>
    <row r="275" spans="8:12">
      <c r="H275" s="1" t="s">
        <v>99</v>
      </c>
      <c r="I275" s="1" t="s">
        <v>2282</v>
      </c>
      <c r="J275" s="1" t="s">
        <v>2068</v>
      </c>
      <c r="K275" s="1" t="str">
        <f t="shared" si="8"/>
        <v>2018</v>
      </c>
      <c r="L275" s="1">
        <f t="shared" si="9"/>
        <v>5</v>
      </c>
    </row>
    <row r="276" spans="8:12">
      <c r="H276" s="1" t="s">
        <v>71</v>
      </c>
      <c r="I276" s="1" t="s">
        <v>3882</v>
      </c>
      <c r="J276" s="1" t="s">
        <v>431</v>
      </c>
      <c r="K276" s="1" t="str">
        <f t="shared" si="8"/>
        <v>2018</v>
      </c>
      <c r="L276" s="1">
        <f t="shared" si="9"/>
        <v>5</v>
      </c>
    </row>
    <row r="277" spans="8:12">
      <c r="H277" s="1" t="s">
        <v>116</v>
      </c>
      <c r="I277" s="1" t="s">
        <v>1837</v>
      </c>
      <c r="J277" s="1" t="s">
        <v>1044</v>
      </c>
      <c r="K277" s="1" t="str">
        <f t="shared" si="8"/>
        <v>2018</v>
      </c>
      <c r="L277" s="1">
        <f t="shared" si="9"/>
        <v>5</v>
      </c>
    </row>
    <row r="278" spans="8:12">
      <c r="H278" s="1" t="s">
        <v>116</v>
      </c>
      <c r="I278" s="1" t="s">
        <v>1355</v>
      </c>
      <c r="J278" s="1" t="s">
        <v>1079</v>
      </c>
      <c r="K278" s="1" t="str">
        <f t="shared" si="8"/>
        <v>2019</v>
      </c>
      <c r="L278" s="1">
        <f t="shared" si="9"/>
        <v>5</v>
      </c>
    </row>
    <row r="279" spans="8:12">
      <c r="H279" s="1" t="s">
        <v>116</v>
      </c>
      <c r="I279" s="1" t="s">
        <v>1536</v>
      </c>
      <c r="J279" s="1" t="s">
        <v>1543</v>
      </c>
      <c r="K279" s="1" t="str">
        <f t="shared" si="8"/>
        <v>2019</v>
      </c>
      <c r="L279" s="1">
        <f t="shared" si="9"/>
        <v>5</v>
      </c>
    </row>
    <row r="280" spans="8:12">
      <c r="H280" s="1" t="s">
        <v>116</v>
      </c>
      <c r="I280" s="1" t="s">
        <v>656</v>
      </c>
      <c r="J280" s="1" t="s">
        <v>1848</v>
      </c>
      <c r="K280" s="1" t="str">
        <f t="shared" si="8"/>
        <v>2019</v>
      </c>
      <c r="L280" s="1">
        <f t="shared" si="9"/>
        <v>5</v>
      </c>
    </row>
    <row r="281" spans="8:12">
      <c r="H281" s="1" t="s">
        <v>99</v>
      </c>
      <c r="I281" s="1" t="s">
        <v>6275</v>
      </c>
      <c r="J281" s="1" t="s">
        <v>1479</v>
      </c>
      <c r="K281" s="1" t="str">
        <f t="shared" si="8"/>
        <v>2019</v>
      </c>
      <c r="L281" s="1">
        <f t="shared" si="9"/>
        <v>5</v>
      </c>
    </row>
    <row r="282" spans="8:12">
      <c r="H282" s="1" t="s">
        <v>99</v>
      </c>
      <c r="I282" s="1" t="s">
        <v>4988</v>
      </c>
      <c r="J282" s="1" t="s">
        <v>5844</v>
      </c>
      <c r="K282" s="1" t="str">
        <f t="shared" si="8"/>
        <v>2019</v>
      </c>
      <c r="L282" s="1">
        <f t="shared" si="9"/>
        <v>5</v>
      </c>
    </row>
    <row r="283" spans="8:12">
      <c r="H283" s="1" t="s">
        <v>116</v>
      </c>
      <c r="I283" s="1" t="s">
        <v>1179</v>
      </c>
      <c r="J283" s="1" t="s">
        <v>1179</v>
      </c>
      <c r="K283" s="1" t="str">
        <f t="shared" si="8"/>
        <v>2019</v>
      </c>
      <c r="L283" s="1">
        <f t="shared" si="9"/>
        <v>5</v>
      </c>
    </row>
    <row r="284" spans="8:12">
      <c r="H284" s="1" t="s">
        <v>99</v>
      </c>
      <c r="I284" s="1" t="s">
        <v>11088</v>
      </c>
      <c r="J284" s="1" t="s">
        <v>11368</v>
      </c>
      <c r="K284" s="1" t="str">
        <f t="shared" si="8"/>
        <v>2019</v>
      </c>
      <c r="L284" s="1">
        <f t="shared" si="9"/>
        <v>5</v>
      </c>
    </row>
    <row r="285" spans="8:12">
      <c r="H285" s="1" t="s">
        <v>99</v>
      </c>
      <c r="I285" s="1" t="s">
        <v>4032</v>
      </c>
      <c r="J285" s="1" t="s">
        <v>1643</v>
      </c>
      <c r="K285" s="1" t="str">
        <f t="shared" si="8"/>
        <v>2019</v>
      </c>
      <c r="L285" s="1">
        <f t="shared" si="9"/>
        <v>5</v>
      </c>
    </row>
    <row r="286" spans="8:12">
      <c r="H286" s="1" t="s">
        <v>116</v>
      </c>
      <c r="I286" s="1" t="s">
        <v>3018</v>
      </c>
      <c r="J286" s="1" t="s">
        <v>66</v>
      </c>
      <c r="K286" s="1" t="str">
        <f t="shared" si="8"/>
        <v>2019</v>
      </c>
      <c r="L286" s="1">
        <f t="shared" si="9"/>
        <v>5</v>
      </c>
    </row>
    <row r="287" spans="8:12">
      <c r="H287" s="1" t="s">
        <v>116</v>
      </c>
      <c r="I287" s="1" t="s">
        <v>5586</v>
      </c>
      <c r="J287" s="1" t="s">
        <v>5589</v>
      </c>
      <c r="K287" s="1" t="str">
        <f t="shared" si="8"/>
        <v>2020</v>
      </c>
      <c r="L287" s="1">
        <f t="shared" si="9"/>
        <v>5</v>
      </c>
    </row>
    <row r="288" spans="8:12">
      <c r="H288" s="1" t="s">
        <v>116</v>
      </c>
      <c r="I288" s="1" t="s">
        <v>2332</v>
      </c>
      <c r="J288" s="1" t="s">
        <v>9383</v>
      </c>
      <c r="K288" s="1" t="str">
        <f t="shared" si="8"/>
        <v>2020</v>
      </c>
      <c r="L288" s="1">
        <f t="shared" si="9"/>
        <v>5</v>
      </c>
    </row>
    <row r="289" spans="8:12">
      <c r="H289" s="1" t="s">
        <v>116</v>
      </c>
      <c r="I289" s="1" t="s">
        <v>6666</v>
      </c>
      <c r="J289" s="1" t="s">
        <v>8294</v>
      </c>
      <c r="K289" s="1" t="str">
        <f t="shared" si="8"/>
        <v>2020</v>
      </c>
      <c r="L289" s="1">
        <f t="shared" si="9"/>
        <v>5</v>
      </c>
    </row>
    <row r="290" spans="8:12">
      <c r="H290" s="1" t="s">
        <v>116</v>
      </c>
      <c r="I290" s="1" t="s">
        <v>238</v>
      </c>
      <c r="J290" s="1" t="s">
        <v>5441</v>
      </c>
      <c r="K290" s="1" t="str">
        <f t="shared" si="8"/>
        <v>2020</v>
      </c>
      <c r="L290" s="1">
        <f t="shared" si="9"/>
        <v>5</v>
      </c>
    </row>
    <row r="291" spans="8:12">
      <c r="H291" s="1" t="s">
        <v>116</v>
      </c>
      <c r="I291" s="1" t="s">
        <v>5745</v>
      </c>
      <c r="J291" s="1" t="s">
        <v>3520</v>
      </c>
      <c r="K291" s="1" t="str">
        <f t="shared" si="8"/>
        <v>2020</v>
      </c>
      <c r="L291" s="1">
        <f t="shared" si="9"/>
        <v>5</v>
      </c>
    </row>
    <row r="292" spans="8:12">
      <c r="H292" s="1" t="s">
        <v>116</v>
      </c>
      <c r="I292" s="1" t="s">
        <v>397</v>
      </c>
      <c r="J292" s="1" t="s">
        <v>5710</v>
      </c>
      <c r="K292" s="1" t="str">
        <f t="shared" si="8"/>
        <v>2020</v>
      </c>
      <c r="L292" s="1">
        <f t="shared" si="9"/>
        <v>5</v>
      </c>
    </row>
    <row r="293" spans="8:12">
      <c r="H293" s="1" t="s">
        <v>116</v>
      </c>
      <c r="I293" s="1" t="s">
        <v>8053</v>
      </c>
      <c r="J293" s="1" t="s">
        <v>5680</v>
      </c>
      <c r="K293" s="1" t="str">
        <f t="shared" si="8"/>
        <v>2020</v>
      </c>
      <c r="L293" s="1">
        <f t="shared" si="9"/>
        <v>5</v>
      </c>
    </row>
    <row r="294" spans="8:12">
      <c r="H294" s="1" t="s">
        <v>116</v>
      </c>
      <c r="I294" s="1" t="s">
        <v>321</v>
      </c>
      <c r="J294" s="1" t="s">
        <v>9557</v>
      </c>
      <c r="K294" s="1" t="str">
        <f t="shared" si="8"/>
        <v>2020</v>
      </c>
      <c r="L294" s="1">
        <f t="shared" si="9"/>
        <v>5</v>
      </c>
    </row>
    <row r="295" spans="8:12">
      <c r="H295" s="1" t="s">
        <v>116</v>
      </c>
      <c r="I295" s="1" t="s">
        <v>5619</v>
      </c>
      <c r="J295" s="1" t="s">
        <v>5206</v>
      </c>
      <c r="K295" s="1" t="str">
        <f t="shared" si="8"/>
        <v>2020</v>
      </c>
      <c r="L295" s="1">
        <f t="shared" si="9"/>
        <v>5</v>
      </c>
    </row>
    <row r="296" spans="8:12">
      <c r="H296" s="1" t="s">
        <v>116</v>
      </c>
      <c r="I296" s="1" t="s">
        <v>8180</v>
      </c>
      <c r="J296" s="1" t="s">
        <v>6638</v>
      </c>
      <c r="K296" s="1" t="str">
        <f t="shared" si="8"/>
        <v>2020</v>
      </c>
      <c r="L296" s="1">
        <f t="shared" si="9"/>
        <v>5</v>
      </c>
    </row>
    <row r="297" spans="8:12">
      <c r="H297" s="1" t="s">
        <v>116</v>
      </c>
      <c r="I297" s="1" t="s">
        <v>10646</v>
      </c>
      <c r="J297" s="1" t="s">
        <v>8945</v>
      </c>
      <c r="K297" s="1" t="str">
        <f t="shared" si="8"/>
        <v>2020</v>
      </c>
      <c r="L297" s="1">
        <f t="shared" si="9"/>
        <v>5</v>
      </c>
    </row>
    <row r="298" spans="8:12">
      <c r="H298" s="1" t="s">
        <v>217</v>
      </c>
      <c r="I298" s="1" t="s">
        <v>9210</v>
      </c>
      <c r="J298" s="1" t="s">
        <v>1721</v>
      </c>
      <c r="K298" s="1" t="str">
        <f t="shared" si="8"/>
        <v>2004</v>
      </c>
      <c r="L298" s="1">
        <f t="shared" si="9"/>
        <v>6</v>
      </c>
    </row>
    <row r="299" spans="8:12">
      <c r="H299" s="1" t="s">
        <v>324</v>
      </c>
      <c r="I299" s="1" t="s">
        <v>9594</v>
      </c>
      <c r="J299" s="1" t="s">
        <v>9797</v>
      </c>
      <c r="K299" s="1" t="str">
        <f t="shared" si="8"/>
        <v>2006</v>
      </c>
      <c r="L299" s="1">
        <f t="shared" si="9"/>
        <v>6</v>
      </c>
    </row>
    <row r="300" spans="8:12">
      <c r="H300" s="1" t="s">
        <v>130</v>
      </c>
      <c r="I300" s="1" t="s">
        <v>7898</v>
      </c>
      <c r="J300" s="1" t="s">
        <v>2079</v>
      </c>
      <c r="K300" s="1" t="str">
        <f t="shared" si="8"/>
        <v>2006</v>
      </c>
      <c r="L300" s="1">
        <f t="shared" si="9"/>
        <v>6</v>
      </c>
    </row>
    <row r="301" spans="8:12">
      <c r="H301" s="1" t="s">
        <v>479</v>
      </c>
      <c r="I301" s="1" t="s">
        <v>11257</v>
      </c>
      <c r="J301" s="1" t="s">
        <v>11280</v>
      </c>
      <c r="K301" s="1" t="str">
        <f t="shared" si="8"/>
        <v>2007</v>
      </c>
      <c r="L301" s="1">
        <f t="shared" si="9"/>
        <v>6</v>
      </c>
    </row>
    <row r="302" spans="8:12">
      <c r="H302" s="1" t="s">
        <v>58</v>
      </c>
      <c r="I302" s="1" t="s">
        <v>9733</v>
      </c>
      <c r="J302" s="1" t="s">
        <v>10054</v>
      </c>
      <c r="K302" s="1" t="str">
        <f t="shared" si="8"/>
        <v>2008</v>
      </c>
      <c r="L302" s="1">
        <f t="shared" si="9"/>
        <v>6</v>
      </c>
    </row>
    <row r="303" spans="8:12">
      <c r="H303" s="1" t="s">
        <v>130</v>
      </c>
      <c r="I303" s="1" t="s">
        <v>1685</v>
      </c>
      <c r="J303" s="1" t="s">
        <v>4709</v>
      </c>
      <c r="K303" s="1" t="str">
        <f t="shared" si="8"/>
        <v>2009</v>
      </c>
      <c r="L303" s="1">
        <f t="shared" si="9"/>
        <v>6</v>
      </c>
    </row>
    <row r="304" spans="8:12">
      <c r="H304" s="1" t="s">
        <v>217</v>
      </c>
      <c r="I304" s="1" t="s">
        <v>6747</v>
      </c>
      <c r="J304" s="1" t="s">
        <v>2212</v>
      </c>
      <c r="K304" s="1" t="str">
        <f t="shared" si="8"/>
        <v>2010</v>
      </c>
      <c r="L304" s="1">
        <f t="shared" si="9"/>
        <v>6</v>
      </c>
    </row>
    <row r="305" spans="8:12">
      <c r="H305" s="1" t="s">
        <v>108</v>
      </c>
      <c r="I305" s="1" t="s">
        <v>10100</v>
      </c>
      <c r="J305" s="1" t="s">
        <v>10050</v>
      </c>
      <c r="K305" s="1" t="str">
        <f t="shared" si="8"/>
        <v>2010</v>
      </c>
      <c r="L305" s="1">
        <f t="shared" si="9"/>
        <v>6</v>
      </c>
    </row>
    <row r="306" spans="8:12">
      <c r="H306" s="1" t="s">
        <v>158</v>
      </c>
      <c r="I306" s="1" t="s">
        <v>381</v>
      </c>
      <c r="J306" s="1" t="s">
        <v>7730</v>
      </c>
      <c r="K306" s="1" t="str">
        <f t="shared" si="8"/>
        <v>2011</v>
      </c>
      <c r="L306" s="1">
        <f t="shared" si="9"/>
        <v>6</v>
      </c>
    </row>
    <row r="307" spans="8:12">
      <c r="H307" s="1" t="s">
        <v>71</v>
      </c>
      <c r="I307" s="1" t="s">
        <v>9354</v>
      </c>
      <c r="J307" s="1" t="s">
        <v>9847</v>
      </c>
      <c r="K307" s="1" t="str">
        <f t="shared" si="8"/>
        <v>2011</v>
      </c>
      <c r="L307" s="1">
        <f t="shared" si="9"/>
        <v>6</v>
      </c>
    </row>
    <row r="308" spans="8:12">
      <c r="H308" s="1" t="s">
        <v>158</v>
      </c>
      <c r="I308" s="1" t="s">
        <v>6493</v>
      </c>
      <c r="J308" s="1" t="s">
        <v>6312</v>
      </c>
      <c r="K308" s="1" t="str">
        <f t="shared" si="8"/>
        <v>2012</v>
      </c>
      <c r="L308" s="1">
        <f t="shared" si="9"/>
        <v>6</v>
      </c>
    </row>
    <row r="309" spans="8:12">
      <c r="H309" s="1" t="s">
        <v>71</v>
      </c>
      <c r="I309" s="1" t="s">
        <v>9534</v>
      </c>
      <c r="J309" s="1" t="s">
        <v>10002</v>
      </c>
      <c r="K309" s="1" t="str">
        <f t="shared" si="8"/>
        <v>2012</v>
      </c>
      <c r="L309" s="1">
        <f t="shared" si="9"/>
        <v>6</v>
      </c>
    </row>
    <row r="310" spans="8:12">
      <c r="H310" s="1" t="s">
        <v>187</v>
      </c>
      <c r="I310" s="1" t="s">
        <v>537</v>
      </c>
      <c r="J310" s="1" t="s">
        <v>11972</v>
      </c>
      <c r="K310" s="1" t="str">
        <f t="shared" si="8"/>
        <v>2012</v>
      </c>
      <c r="L310" s="1">
        <f t="shared" si="9"/>
        <v>6</v>
      </c>
    </row>
    <row r="311" spans="8:12">
      <c r="H311" s="1" t="s">
        <v>99</v>
      </c>
      <c r="I311" s="1" t="s">
        <v>10132</v>
      </c>
      <c r="J311" s="1" t="s">
        <v>9182</v>
      </c>
      <c r="K311" s="1" t="str">
        <f t="shared" si="8"/>
        <v>2012</v>
      </c>
      <c r="L311" s="1">
        <f t="shared" si="9"/>
        <v>6</v>
      </c>
    </row>
    <row r="312" spans="8:12">
      <c r="H312" s="1" t="s">
        <v>99</v>
      </c>
      <c r="I312" s="1" t="s">
        <v>10193</v>
      </c>
      <c r="J312" s="1" t="s">
        <v>10194</v>
      </c>
      <c r="K312" s="1" t="str">
        <f t="shared" si="8"/>
        <v>2012</v>
      </c>
      <c r="L312" s="1">
        <f t="shared" si="9"/>
        <v>6</v>
      </c>
    </row>
    <row r="313" spans="8:12">
      <c r="H313" s="1" t="s">
        <v>158</v>
      </c>
      <c r="I313" s="1" t="s">
        <v>2387</v>
      </c>
      <c r="J313" s="1" t="s">
        <v>2405</v>
      </c>
      <c r="K313" s="1" t="str">
        <f t="shared" si="8"/>
        <v>2013</v>
      </c>
      <c r="L313" s="1">
        <f t="shared" si="9"/>
        <v>6</v>
      </c>
    </row>
    <row r="314" spans="8:12">
      <c r="H314" s="1" t="s">
        <v>187</v>
      </c>
      <c r="I314" s="1" t="s">
        <v>6364</v>
      </c>
      <c r="J314" s="1" t="s">
        <v>6287</v>
      </c>
      <c r="K314" s="1" t="str">
        <f t="shared" si="8"/>
        <v>2013</v>
      </c>
      <c r="L314" s="1">
        <f t="shared" si="9"/>
        <v>6</v>
      </c>
    </row>
    <row r="315" spans="8:12">
      <c r="H315" s="1" t="s">
        <v>99</v>
      </c>
      <c r="I315" s="1" t="s">
        <v>10438</v>
      </c>
      <c r="J315" s="1" t="s">
        <v>3217</v>
      </c>
      <c r="K315" s="1" t="str">
        <f t="shared" si="8"/>
        <v>2013</v>
      </c>
      <c r="L315" s="1">
        <f t="shared" si="9"/>
        <v>6</v>
      </c>
    </row>
    <row r="316" spans="8:12">
      <c r="H316" s="1" t="s">
        <v>130</v>
      </c>
      <c r="I316" s="1" t="s">
        <v>9071</v>
      </c>
      <c r="J316" s="1" t="s">
        <v>806</v>
      </c>
      <c r="K316" s="1" t="str">
        <f t="shared" si="8"/>
        <v>2014</v>
      </c>
      <c r="L316" s="1">
        <f t="shared" si="9"/>
        <v>6</v>
      </c>
    </row>
    <row r="317" spans="8:12">
      <c r="H317" s="1" t="s">
        <v>187</v>
      </c>
      <c r="I317" s="1" t="s">
        <v>5363</v>
      </c>
      <c r="J317" s="1" t="s">
        <v>2008</v>
      </c>
      <c r="K317" s="1" t="str">
        <f t="shared" si="8"/>
        <v>2014</v>
      </c>
      <c r="L317" s="1">
        <f t="shared" si="9"/>
        <v>6</v>
      </c>
    </row>
    <row r="318" spans="8:12">
      <c r="H318" s="1" t="s">
        <v>71</v>
      </c>
      <c r="I318" s="1" t="s">
        <v>6881</v>
      </c>
      <c r="J318" s="1" t="s">
        <v>6890</v>
      </c>
      <c r="K318" s="1" t="str">
        <f t="shared" si="8"/>
        <v>2014</v>
      </c>
      <c r="L318" s="1">
        <f t="shared" si="9"/>
        <v>6</v>
      </c>
    </row>
    <row r="319" spans="8:12">
      <c r="H319" s="1" t="s">
        <v>71</v>
      </c>
      <c r="I319" s="1" t="s">
        <v>167</v>
      </c>
      <c r="J319" s="1" t="s">
        <v>171</v>
      </c>
      <c r="K319" s="1" t="str">
        <f t="shared" si="8"/>
        <v>2015</v>
      </c>
      <c r="L319" s="1">
        <f t="shared" si="9"/>
        <v>6</v>
      </c>
    </row>
    <row r="320" spans="8:12">
      <c r="H320" s="1" t="s">
        <v>108</v>
      </c>
      <c r="I320" s="1" t="s">
        <v>1012</v>
      </c>
      <c r="J320" s="1" t="s">
        <v>1742</v>
      </c>
      <c r="K320" s="1" t="str">
        <f t="shared" si="8"/>
        <v>2015</v>
      </c>
      <c r="L320" s="1">
        <f t="shared" si="9"/>
        <v>6</v>
      </c>
    </row>
    <row r="321" spans="8:12">
      <c r="H321" s="1" t="s">
        <v>108</v>
      </c>
      <c r="I321" s="1" t="s">
        <v>3385</v>
      </c>
      <c r="J321" s="1" t="s">
        <v>1222</v>
      </c>
      <c r="K321" s="1" t="str">
        <f t="shared" ref="K321:K384" si="10">TEXT(J321,"YYYY")</f>
        <v>2015</v>
      </c>
      <c r="L321" s="1">
        <f t="shared" ref="L321:L384" si="11">H321-(TEXT(I321,"YYYY")-TEXT(J321,"YYYY"))</f>
        <v>6</v>
      </c>
    </row>
    <row r="322" spans="8:12">
      <c r="H322" s="1" t="s">
        <v>71</v>
      </c>
      <c r="I322" s="1" t="s">
        <v>5110</v>
      </c>
      <c r="J322" s="1" t="s">
        <v>5111</v>
      </c>
      <c r="K322" s="1" t="str">
        <f t="shared" si="10"/>
        <v>2015</v>
      </c>
      <c r="L322" s="1">
        <f t="shared" si="11"/>
        <v>6</v>
      </c>
    </row>
    <row r="323" spans="8:12">
      <c r="H323" s="1" t="s">
        <v>99</v>
      </c>
      <c r="I323" s="1" t="s">
        <v>6813</v>
      </c>
      <c r="J323" s="1" t="s">
        <v>6807</v>
      </c>
      <c r="K323" s="1" t="str">
        <f t="shared" si="10"/>
        <v>2015</v>
      </c>
      <c r="L323" s="1">
        <f t="shared" si="11"/>
        <v>6</v>
      </c>
    </row>
    <row r="324" spans="8:12">
      <c r="H324" s="1" t="s">
        <v>99</v>
      </c>
      <c r="I324" s="1" t="s">
        <v>7073</v>
      </c>
      <c r="J324" s="1" t="s">
        <v>1413</v>
      </c>
      <c r="K324" s="1" t="str">
        <f t="shared" si="10"/>
        <v>2015</v>
      </c>
      <c r="L324" s="1">
        <f t="shared" si="11"/>
        <v>6</v>
      </c>
    </row>
    <row r="325" spans="8:12">
      <c r="H325" s="1" t="s">
        <v>58</v>
      </c>
      <c r="I325" s="1" t="s">
        <v>640</v>
      </c>
      <c r="J325" s="1" t="s">
        <v>1534</v>
      </c>
      <c r="K325" s="1" t="str">
        <f t="shared" si="10"/>
        <v>2016</v>
      </c>
      <c r="L325" s="1">
        <f t="shared" si="11"/>
        <v>6</v>
      </c>
    </row>
    <row r="326" spans="8:12">
      <c r="H326" s="1" t="s">
        <v>71</v>
      </c>
      <c r="I326" s="1" t="s">
        <v>4923</v>
      </c>
      <c r="J326" s="1" t="s">
        <v>162</v>
      </c>
      <c r="K326" s="1" t="str">
        <f t="shared" si="10"/>
        <v>2016</v>
      </c>
      <c r="L326" s="1">
        <f t="shared" si="11"/>
        <v>6</v>
      </c>
    </row>
    <row r="327" spans="8:12">
      <c r="H327" s="1" t="s">
        <v>99</v>
      </c>
      <c r="I327" s="1" t="s">
        <v>7749</v>
      </c>
      <c r="J327" s="1" t="s">
        <v>1534</v>
      </c>
      <c r="K327" s="1" t="str">
        <f t="shared" si="10"/>
        <v>2016</v>
      </c>
      <c r="L327" s="1">
        <f t="shared" si="11"/>
        <v>6</v>
      </c>
    </row>
    <row r="328" spans="8:12">
      <c r="H328" s="1" t="s">
        <v>58</v>
      </c>
      <c r="I328" s="1" t="s">
        <v>8261</v>
      </c>
      <c r="J328" s="1" t="s">
        <v>250</v>
      </c>
      <c r="K328" s="1" t="str">
        <f t="shared" si="10"/>
        <v>2016</v>
      </c>
      <c r="L328" s="1">
        <f t="shared" si="11"/>
        <v>6</v>
      </c>
    </row>
    <row r="329" spans="8:12">
      <c r="H329" s="1" t="s">
        <v>58</v>
      </c>
      <c r="I329" s="1" t="s">
        <v>11990</v>
      </c>
      <c r="J329" s="1" t="s">
        <v>3522</v>
      </c>
      <c r="K329" s="1" t="str">
        <f t="shared" si="10"/>
        <v>2016</v>
      </c>
      <c r="L329" s="1">
        <f t="shared" si="11"/>
        <v>6</v>
      </c>
    </row>
    <row r="330" spans="8:12">
      <c r="H330" s="1" t="s">
        <v>71</v>
      </c>
      <c r="I330" s="1" t="s">
        <v>540</v>
      </c>
      <c r="J330" s="1" t="s">
        <v>152</v>
      </c>
      <c r="K330" s="1" t="str">
        <f t="shared" si="10"/>
        <v>2017</v>
      </c>
      <c r="L330" s="1">
        <f t="shared" si="11"/>
        <v>6</v>
      </c>
    </row>
    <row r="331" spans="8:12">
      <c r="H331" s="1" t="s">
        <v>99</v>
      </c>
      <c r="I331" s="1" t="s">
        <v>1741</v>
      </c>
      <c r="J331" s="1" t="s">
        <v>1741</v>
      </c>
      <c r="K331" s="1" t="str">
        <f t="shared" si="10"/>
        <v>2017</v>
      </c>
      <c r="L331" s="1">
        <f t="shared" si="11"/>
        <v>6</v>
      </c>
    </row>
    <row r="332" spans="8:12">
      <c r="H332" s="1" t="s">
        <v>71</v>
      </c>
      <c r="I332" s="1" t="s">
        <v>2223</v>
      </c>
      <c r="J332" s="1" t="s">
        <v>204</v>
      </c>
      <c r="K332" s="1" t="str">
        <f t="shared" si="10"/>
        <v>2017</v>
      </c>
      <c r="L332" s="1">
        <f t="shared" si="11"/>
        <v>6</v>
      </c>
    </row>
    <row r="333" spans="8:12">
      <c r="H333" s="1" t="s">
        <v>99</v>
      </c>
      <c r="I333" s="1" t="s">
        <v>5470</v>
      </c>
      <c r="J333" s="1" t="s">
        <v>5471</v>
      </c>
      <c r="K333" s="1" t="str">
        <f t="shared" si="10"/>
        <v>2017</v>
      </c>
      <c r="L333" s="1">
        <f t="shared" si="11"/>
        <v>6</v>
      </c>
    </row>
    <row r="334" spans="8:12">
      <c r="H334" s="1" t="s">
        <v>99</v>
      </c>
      <c r="I334" s="1" t="s">
        <v>5717</v>
      </c>
      <c r="J334" s="1" t="s">
        <v>5717</v>
      </c>
      <c r="K334" s="1" t="str">
        <f t="shared" si="10"/>
        <v>2017</v>
      </c>
      <c r="L334" s="1">
        <f t="shared" si="11"/>
        <v>6</v>
      </c>
    </row>
    <row r="335" spans="8:12">
      <c r="H335" s="1" t="s">
        <v>99</v>
      </c>
      <c r="I335" s="1" t="s">
        <v>6078</v>
      </c>
      <c r="J335" s="1" t="s">
        <v>3370</v>
      </c>
      <c r="K335" s="1" t="str">
        <f t="shared" si="10"/>
        <v>2017</v>
      </c>
      <c r="L335" s="1">
        <f t="shared" si="11"/>
        <v>6</v>
      </c>
    </row>
    <row r="336" spans="8:12">
      <c r="H336" s="1" t="s">
        <v>108</v>
      </c>
      <c r="I336" s="1" t="s">
        <v>2037</v>
      </c>
      <c r="J336" s="1" t="s">
        <v>496</v>
      </c>
      <c r="K336" s="1" t="str">
        <f t="shared" si="10"/>
        <v>2017</v>
      </c>
      <c r="L336" s="1">
        <f t="shared" si="11"/>
        <v>6</v>
      </c>
    </row>
    <row r="337" spans="8:12">
      <c r="H337" s="1" t="s">
        <v>99</v>
      </c>
      <c r="I337" s="1" t="s">
        <v>1334</v>
      </c>
      <c r="J337" s="1" t="s">
        <v>2422</v>
      </c>
      <c r="K337" s="1" t="str">
        <f t="shared" si="10"/>
        <v>2018</v>
      </c>
      <c r="L337" s="1">
        <f t="shared" si="11"/>
        <v>6</v>
      </c>
    </row>
    <row r="338" spans="8:12">
      <c r="H338" s="1" t="s">
        <v>71</v>
      </c>
      <c r="I338" s="1" t="s">
        <v>683</v>
      </c>
      <c r="J338" s="1" t="s">
        <v>1039</v>
      </c>
      <c r="K338" s="1" t="str">
        <f t="shared" si="10"/>
        <v>2018</v>
      </c>
      <c r="L338" s="1">
        <f t="shared" si="11"/>
        <v>6</v>
      </c>
    </row>
    <row r="339" spans="8:12">
      <c r="H339" s="1" t="s">
        <v>99</v>
      </c>
      <c r="I339" s="1" t="s">
        <v>750</v>
      </c>
      <c r="J339" s="1" t="s">
        <v>752</v>
      </c>
      <c r="K339" s="1" t="str">
        <f t="shared" si="10"/>
        <v>2018</v>
      </c>
      <c r="L339" s="1">
        <f t="shared" si="11"/>
        <v>6</v>
      </c>
    </row>
    <row r="340" spans="8:12">
      <c r="H340" s="1" t="s">
        <v>108</v>
      </c>
      <c r="I340" s="1" t="s">
        <v>5173</v>
      </c>
      <c r="J340" s="1" t="s">
        <v>5592</v>
      </c>
      <c r="K340" s="1" t="str">
        <f t="shared" si="10"/>
        <v>2018</v>
      </c>
      <c r="L340" s="1">
        <f t="shared" si="11"/>
        <v>6</v>
      </c>
    </row>
    <row r="341" spans="8:12">
      <c r="H341" s="1" t="s">
        <v>108</v>
      </c>
      <c r="I341" s="1" t="s">
        <v>112</v>
      </c>
      <c r="J341" s="1" t="s">
        <v>2257</v>
      </c>
      <c r="K341" s="1" t="str">
        <f t="shared" si="10"/>
        <v>2018</v>
      </c>
      <c r="L341" s="1">
        <f t="shared" si="11"/>
        <v>6</v>
      </c>
    </row>
    <row r="342" spans="8:12">
      <c r="H342" s="1" t="s">
        <v>108</v>
      </c>
      <c r="I342" s="1" t="s">
        <v>202</v>
      </c>
      <c r="J342" s="1" t="s">
        <v>2418</v>
      </c>
      <c r="K342" s="1" t="str">
        <f t="shared" si="10"/>
        <v>2018</v>
      </c>
      <c r="L342" s="1">
        <f t="shared" si="11"/>
        <v>6</v>
      </c>
    </row>
    <row r="343" spans="8:12">
      <c r="H343" s="1" t="s">
        <v>108</v>
      </c>
      <c r="I343" s="1" t="s">
        <v>10646</v>
      </c>
      <c r="J343" s="1" t="s">
        <v>431</v>
      </c>
      <c r="K343" s="1" t="str">
        <f t="shared" si="10"/>
        <v>2018</v>
      </c>
      <c r="L343" s="1">
        <f t="shared" si="11"/>
        <v>6</v>
      </c>
    </row>
    <row r="344" spans="8:12">
      <c r="H344" s="1" t="s">
        <v>99</v>
      </c>
      <c r="I344" s="1" t="s">
        <v>2738</v>
      </c>
      <c r="J344" s="1" t="s">
        <v>474</v>
      </c>
      <c r="K344" s="1" t="str">
        <f t="shared" si="10"/>
        <v>2018</v>
      </c>
      <c r="L344" s="1">
        <f t="shared" si="11"/>
        <v>6</v>
      </c>
    </row>
    <row r="345" spans="8:12">
      <c r="H345" s="1" t="s">
        <v>108</v>
      </c>
      <c r="I345" s="1" t="s">
        <v>3852</v>
      </c>
      <c r="J345" s="1" t="s">
        <v>3860</v>
      </c>
      <c r="K345" s="1" t="str">
        <f t="shared" si="10"/>
        <v>2018</v>
      </c>
      <c r="L345" s="1">
        <f t="shared" si="11"/>
        <v>6</v>
      </c>
    </row>
    <row r="346" spans="8:12">
      <c r="H346" s="1" t="s">
        <v>99</v>
      </c>
      <c r="I346" s="1" t="s">
        <v>1903</v>
      </c>
      <c r="J346" s="1" t="s">
        <v>1174</v>
      </c>
      <c r="K346" s="1" t="str">
        <f t="shared" si="10"/>
        <v>2019</v>
      </c>
      <c r="L346" s="1">
        <f t="shared" si="11"/>
        <v>6</v>
      </c>
    </row>
    <row r="347" spans="8:12">
      <c r="H347" s="1" t="s">
        <v>99</v>
      </c>
      <c r="I347" s="1" t="s">
        <v>2033</v>
      </c>
      <c r="J347" s="1" t="s">
        <v>459</v>
      </c>
      <c r="K347" s="1" t="str">
        <f t="shared" si="10"/>
        <v>2019</v>
      </c>
      <c r="L347" s="1">
        <f t="shared" si="11"/>
        <v>6</v>
      </c>
    </row>
    <row r="348" spans="8:12">
      <c r="H348" s="1" t="s">
        <v>71</v>
      </c>
      <c r="I348" s="1" t="s">
        <v>11290</v>
      </c>
      <c r="J348" s="1" t="s">
        <v>459</v>
      </c>
      <c r="K348" s="1" t="str">
        <f t="shared" si="10"/>
        <v>2019</v>
      </c>
      <c r="L348" s="1">
        <f t="shared" si="11"/>
        <v>6</v>
      </c>
    </row>
    <row r="349" spans="8:12">
      <c r="H349" s="1" t="s">
        <v>71</v>
      </c>
      <c r="I349" s="1" t="s">
        <v>3789</v>
      </c>
      <c r="J349" s="1" t="s">
        <v>532</v>
      </c>
      <c r="K349" s="1" t="str">
        <f t="shared" si="10"/>
        <v>2019</v>
      </c>
      <c r="L349" s="1">
        <f t="shared" si="11"/>
        <v>6</v>
      </c>
    </row>
    <row r="350" spans="8:12">
      <c r="H350" s="1" t="s">
        <v>71</v>
      </c>
      <c r="I350" s="1" t="s">
        <v>3852</v>
      </c>
      <c r="J350" s="1" t="s">
        <v>3856</v>
      </c>
      <c r="K350" s="1" t="str">
        <f t="shared" si="10"/>
        <v>2019</v>
      </c>
      <c r="L350" s="1">
        <f t="shared" si="11"/>
        <v>6</v>
      </c>
    </row>
    <row r="351" spans="8:12">
      <c r="H351" s="1" t="s">
        <v>71</v>
      </c>
      <c r="I351" s="1" t="s">
        <v>3863</v>
      </c>
      <c r="J351" s="1" t="s">
        <v>72</v>
      </c>
      <c r="K351" s="1" t="str">
        <f t="shared" si="10"/>
        <v>2019</v>
      </c>
      <c r="L351" s="1">
        <f t="shared" si="11"/>
        <v>6</v>
      </c>
    </row>
    <row r="352" spans="8:12">
      <c r="H352" s="1" t="s">
        <v>71</v>
      </c>
      <c r="I352" s="1" t="s">
        <v>534</v>
      </c>
      <c r="J352" s="1" t="s">
        <v>459</v>
      </c>
      <c r="K352" s="1" t="str">
        <f t="shared" si="10"/>
        <v>2019</v>
      </c>
      <c r="L352" s="1">
        <f t="shared" si="11"/>
        <v>6</v>
      </c>
    </row>
    <row r="353" spans="8:12">
      <c r="H353" s="1" t="s">
        <v>71</v>
      </c>
      <c r="I353" s="1" t="s">
        <v>11290</v>
      </c>
      <c r="J353" s="1" t="s">
        <v>459</v>
      </c>
      <c r="K353" s="1" t="str">
        <f t="shared" si="10"/>
        <v>2019</v>
      </c>
      <c r="L353" s="1">
        <f t="shared" si="11"/>
        <v>6</v>
      </c>
    </row>
    <row r="354" spans="8:12">
      <c r="H354" s="1" t="s">
        <v>99</v>
      </c>
      <c r="I354" s="1" t="s">
        <v>1226</v>
      </c>
      <c r="J354" s="1" t="s">
        <v>1243</v>
      </c>
      <c r="K354" s="1" t="str">
        <f t="shared" si="10"/>
        <v>2019</v>
      </c>
      <c r="L354" s="1">
        <f t="shared" si="11"/>
        <v>6</v>
      </c>
    </row>
    <row r="355" spans="8:12">
      <c r="H355" s="1" t="s">
        <v>99</v>
      </c>
      <c r="I355" s="1" t="s">
        <v>1622</v>
      </c>
      <c r="J355" s="1" t="s">
        <v>1144</v>
      </c>
      <c r="K355" s="1" t="str">
        <f t="shared" si="10"/>
        <v>2019</v>
      </c>
      <c r="L355" s="1">
        <f t="shared" si="11"/>
        <v>6</v>
      </c>
    </row>
    <row r="356" spans="8:12">
      <c r="H356" s="1" t="s">
        <v>71</v>
      </c>
      <c r="I356" s="1" t="s">
        <v>397</v>
      </c>
      <c r="J356" s="1" t="s">
        <v>700</v>
      </c>
      <c r="K356" s="1" t="str">
        <f t="shared" si="10"/>
        <v>2019</v>
      </c>
      <c r="L356" s="1">
        <f t="shared" si="11"/>
        <v>6</v>
      </c>
    </row>
    <row r="357" spans="8:12">
      <c r="H357" s="1" t="s">
        <v>99</v>
      </c>
      <c r="I357" s="1" t="s">
        <v>429</v>
      </c>
      <c r="J357" s="1" t="s">
        <v>11952</v>
      </c>
      <c r="K357" s="1" t="str">
        <f t="shared" si="10"/>
        <v>2020</v>
      </c>
      <c r="L357" s="1">
        <f t="shared" si="11"/>
        <v>6</v>
      </c>
    </row>
    <row r="358" spans="8:12">
      <c r="H358" s="1" t="s">
        <v>99</v>
      </c>
      <c r="I358" s="1" t="s">
        <v>11425</v>
      </c>
      <c r="J358" s="1" t="s">
        <v>12061</v>
      </c>
      <c r="K358" s="1" t="str">
        <f t="shared" si="10"/>
        <v>2020</v>
      </c>
      <c r="L358" s="1">
        <f t="shared" si="11"/>
        <v>6</v>
      </c>
    </row>
    <row r="359" spans="8:12">
      <c r="H359" s="1" t="s">
        <v>99</v>
      </c>
      <c r="I359" s="1" t="s">
        <v>8261</v>
      </c>
      <c r="J359" s="1" t="s">
        <v>8274</v>
      </c>
      <c r="K359" s="1" t="str">
        <f t="shared" si="10"/>
        <v>2020</v>
      </c>
      <c r="L359" s="1">
        <f t="shared" si="11"/>
        <v>6</v>
      </c>
    </row>
    <row r="360" spans="8:12">
      <c r="H360" s="1" t="s">
        <v>99</v>
      </c>
      <c r="I360" s="1" t="s">
        <v>202</v>
      </c>
      <c r="J360" s="1" t="s">
        <v>7691</v>
      </c>
      <c r="K360" s="1" t="str">
        <f t="shared" si="10"/>
        <v>2020</v>
      </c>
      <c r="L360" s="1">
        <f t="shared" si="11"/>
        <v>6</v>
      </c>
    </row>
    <row r="361" spans="8:12">
      <c r="H361" s="1" t="s">
        <v>99</v>
      </c>
      <c r="I361" s="1" t="s">
        <v>10646</v>
      </c>
      <c r="J361" s="1" t="s">
        <v>6586</v>
      </c>
      <c r="K361" s="1" t="str">
        <f t="shared" si="10"/>
        <v>2020</v>
      </c>
      <c r="L361" s="1">
        <f t="shared" si="11"/>
        <v>6</v>
      </c>
    </row>
    <row r="362" spans="8:12">
      <c r="H362" s="1" t="s">
        <v>583</v>
      </c>
      <c r="I362" s="1" t="s">
        <v>4232</v>
      </c>
      <c r="J362" s="1" t="s">
        <v>4996</v>
      </c>
      <c r="K362" s="1" t="str">
        <f t="shared" si="10"/>
        <v>2002</v>
      </c>
      <c r="L362" s="1">
        <f t="shared" si="11"/>
        <v>7</v>
      </c>
    </row>
    <row r="363" spans="8:12">
      <c r="H363" s="1" t="s">
        <v>197</v>
      </c>
      <c r="I363" s="1" t="s">
        <v>7289</v>
      </c>
      <c r="J363" s="1" t="s">
        <v>1721</v>
      </c>
      <c r="K363" s="1" t="str">
        <f t="shared" si="10"/>
        <v>2004</v>
      </c>
      <c r="L363" s="1">
        <f t="shared" si="11"/>
        <v>7</v>
      </c>
    </row>
    <row r="364" spans="8:12">
      <c r="H364" s="1" t="s">
        <v>169</v>
      </c>
      <c r="I364" s="1" t="s">
        <v>3536</v>
      </c>
      <c r="J364" s="1" t="s">
        <v>3537</v>
      </c>
      <c r="K364" s="1" t="str">
        <f t="shared" si="10"/>
        <v>2005</v>
      </c>
      <c r="L364" s="1">
        <f t="shared" si="11"/>
        <v>7</v>
      </c>
    </row>
    <row r="365" spans="8:12">
      <c r="H365" s="1" t="s">
        <v>263</v>
      </c>
      <c r="I365" s="1" t="s">
        <v>6186</v>
      </c>
      <c r="J365" s="1" t="s">
        <v>1899</v>
      </c>
      <c r="K365" s="1" t="str">
        <f t="shared" si="10"/>
        <v>2005</v>
      </c>
      <c r="L365" s="1">
        <f t="shared" si="11"/>
        <v>7</v>
      </c>
    </row>
    <row r="366" spans="8:12">
      <c r="H366" s="1" t="s">
        <v>247</v>
      </c>
      <c r="I366" s="1" t="s">
        <v>613</v>
      </c>
      <c r="J366" s="1" t="s">
        <v>1918</v>
      </c>
      <c r="K366" s="1" t="str">
        <f t="shared" si="10"/>
        <v>2007</v>
      </c>
      <c r="L366" s="1">
        <f t="shared" si="11"/>
        <v>7</v>
      </c>
    </row>
    <row r="367" spans="8:12">
      <c r="H367" s="1" t="s">
        <v>217</v>
      </c>
      <c r="I367" s="1" t="s">
        <v>2257</v>
      </c>
      <c r="J367" s="1" t="s">
        <v>1072</v>
      </c>
      <c r="K367" s="1" t="str">
        <f t="shared" si="10"/>
        <v>2009</v>
      </c>
      <c r="L367" s="1">
        <f t="shared" si="11"/>
        <v>7</v>
      </c>
    </row>
    <row r="368" spans="8:12">
      <c r="H368" s="1" t="s">
        <v>126</v>
      </c>
      <c r="I368" s="1" t="s">
        <v>5572</v>
      </c>
      <c r="J368" s="1" t="s">
        <v>8800</v>
      </c>
      <c r="K368" s="1" t="str">
        <f t="shared" si="10"/>
        <v>2010</v>
      </c>
      <c r="L368" s="1">
        <f t="shared" si="11"/>
        <v>7</v>
      </c>
    </row>
    <row r="369" spans="8:12">
      <c r="H369" s="1" t="s">
        <v>324</v>
      </c>
      <c r="I369" s="1" t="s">
        <v>6503</v>
      </c>
      <c r="J369" s="1" t="s">
        <v>6504</v>
      </c>
      <c r="K369" s="1" t="str">
        <f t="shared" si="10"/>
        <v>2011</v>
      </c>
      <c r="L369" s="1">
        <f t="shared" si="11"/>
        <v>7</v>
      </c>
    </row>
    <row r="370" spans="8:12">
      <c r="H370" s="1" t="s">
        <v>158</v>
      </c>
      <c r="I370" s="1" t="s">
        <v>9132</v>
      </c>
      <c r="J370" s="1" t="s">
        <v>941</v>
      </c>
      <c r="K370" s="1" t="str">
        <f t="shared" si="10"/>
        <v>2011</v>
      </c>
      <c r="L370" s="1">
        <f t="shared" si="11"/>
        <v>7</v>
      </c>
    </row>
    <row r="371" spans="8:12">
      <c r="H371" s="1" t="s">
        <v>158</v>
      </c>
      <c r="I371" s="1" t="s">
        <v>11531</v>
      </c>
      <c r="J371" s="1" t="s">
        <v>7370</v>
      </c>
      <c r="K371" s="1" t="str">
        <f t="shared" si="10"/>
        <v>2011</v>
      </c>
      <c r="L371" s="1">
        <f t="shared" si="11"/>
        <v>7</v>
      </c>
    </row>
    <row r="372" spans="8:12">
      <c r="H372" s="1" t="s">
        <v>247</v>
      </c>
      <c r="I372" s="1" t="s">
        <v>3863</v>
      </c>
      <c r="J372" s="1" t="s">
        <v>3872</v>
      </c>
      <c r="K372" s="1" t="str">
        <f t="shared" si="10"/>
        <v>2012</v>
      </c>
      <c r="L372" s="1">
        <f t="shared" si="11"/>
        <v>7</v>
      </c>
    </row>
    <row r="373" spans="8:12">
      <c r="H373" s="1" t="s">
        <v>58</v>
      </c>
      <c r="I373" s="1" t="s">
        <v>10805</v>
      </c>
      <c r="J373" s="1" t="s">
        <v>2019</v>
      </c>
      <c r="K373" s="1" t="str">
        <f t="shared" si="10"/>
        <v>2012</v>
      </c>
      <c r="L373" s="1">
        <f t="shared" si="11"/>
        <v>7</v>
      </c>
    </row>
    <row r="374" spans="8:12">
      <c r="H374" s="1" t="s">
        <v>324</v>
      </c>
      <c r="I374" s="1" t="s">
        <v>3035</v>
      </c>
      <c r="J374" s="1" t="s">
        <v>3036</v>
      </c>
      <c r="K374" s="1" t="str">
        <f t="shared" si="10"/>
        <v>2012</v>
      </c>
      <c r="L374" s="1">
        <f t="shared" si="11"/>
        <v>7</v>
      </c>
    </row>
    <row r="375" spans="8:12">
      <c r="H375" s="1" t="s">
        <v>126</v>
      </c>
      <c r="I375" s="1" t="s">
        <v>3506</v>
      </c>
      <c r="J375" s="1" t="s">
        <v>1125</v>
      </c>
      <c r="K375" s="1" t="str">
        <f t="shared" si="10"/>
        <v>2012</v>
      </c>
      <c r="L375" s="1">
        <f t="shared" si="11"/>
        <v>7</v>
      </c>
    </row>
    <row r="376" spans="8:12">
      <c r="H376" s="1" t="s">
        <v>247</v>
      </c>
      <c r="I376" s="1" t="s">
        <v>5673</v>
      </c>
      <c r="J376" s="1" t="s">
        <v>5677</v>
      </c>
      <c r="K376" s="1" t="str">
        <f t="shared" si="10"/>
        <v>2012</v>
      </c>
      <c r="L376" s="1">
        <f t="shared" si="11"/>
        <v>7</v>
      </c>
    </row>
    <row r="377" spans="8:12">
      <c r="H377" s="1" t="s">
        <v>71</v>
      </c>
      <c r="I377" s="1" t="s">
        <v>9231</v>
      </c>
      <c r="J377" s="1" t="s">
        <v>9232</v>
      </c>
      <c r="K377" s="1" t="str">
        <f t="shared" si="10"/>
        <v>2012</v>
      </c>
      <c r="L377" s="1">
        <f t="shared" si="11"/>
        <v>7</v>
      </c>
    </row>
    <row r="378" spans="8:12">
      <c r="H378" s="1" t="s">
        <v>58</v>
      </c>
      <c r="I378" s="1" t="s">
        <v>10805</v>
      </c>
      <c r="J378" s="1" t="s">
        <v>2019</v>
      </c>
      <c r="K378" s="1" t="str">
        <f t="shared" si="10"/>
        <v>2012</v>
      </c>
      <c r="L378" s="1">
        <f t="shared" si="11"/>
        <v>7</v>
      </c>
    </row>
    <row r="379" spans="8:12">
      <c r="H379" s="1" t="s">
        <v>324</v>
      </c>
      <c r="I379" s="1" t="s">
        <v>2689</v>
      </c>
      <c r="J379" s="1" t="s">
        <v>2708</v>
      </c>
      <c r="K379" s="1" t="str">
        <f t="shared" si="10"/>
        <v>2012</v>
      </c>
      <c r="L379" s="1">
        <f t="shared" si="11"/>
        <v>7</v>
      </c>
    </row>
    <row r="380" spans="8:12">
      <c r="H380" s="1" t="s">
        <v>71</v>
      </c>
      <c r="I380" s="1" t="s">
        <v>10072</v>
      </c>
      <c r="J380" s="1" t="s">
        <v>10092</v>
      </c>
      <c r="K380" s="1" t="str">
        <f t="shared" si="10"/>
        <v>2012</v>
      </c>
      <c r="L380" s="1">
        <f t="shared" si="11"/>
        <v>7</v>
      </c>
    </row>
    <row r="381" spans="8:12">
      <c r="H381" s="1" t="s">
        <v>71</v>
      </c>
      <c r="I381" s="1" t="s">
        <v>10193</v>
      </c>
      <c r="J381" s="1" t="s">
        <v>10194</v>
      </c>
      <c r="K381" s="1" t="str">
        <f t="shared" si="10"/>
        <v>2012</v>
      </c>
      <c r="L381" s="1">
        <f t="shared" si="11"/>
        <v>7</v>
      </c>
    </row>
    <row r="382" spans="8:12">
      <c r="H382" s="1" t="s">
        <v>158</v>
      </c>
      <c r="I382" s="1" t="s">
        <v>4373</v>
      </c>
      <c r="J382" s="1" t="s">
        <v>2023</v>
      </c>
      <c r="K382" s="1" t="str">
        <f t="shared" si="10"/>
        <v>2013</v>
      </c>
      <c r="L382" s="1">
        <f t="shared" si="11"/>
        <v>7</v>
      </c>
    </row>
    <row r="383" spans="8:12">
      <c r="H383" s="1" t="s">
        <v>71</v>
      </c>
      <c r="I383" s="1" t="s">
        <v>9902</v>
      </c>
      <c r="J383" s="1" t="s">
        <v>9833</v>
      </c>
      <c r="K383" s="1" t="str">
        <f t="shared" si="10"/>
        <v>2013</v>
      </c>
      <c r="L383" s="1">
        <f t="shared" si="11"/>
        <v>7</v>
      </c>
    </row>
    <row r="384" spans="8:12">
      <c r="H384" s="1" t="s">
        <v>187</v>
      </c>
      <c r="I384" s="1" t="s">
        <v>5111</v>
      </c>
      <c r="J384" s="1" t="s">
        <v>7226</v>
      </c>
      <c r="K384" s="1" t="str">
        <f t="shared" si="10"/>
        <v>2013</v>
      </c>
      <c r="L384" s="1">
        <f t="shared" si="11"/>
        <v>7</v>
      </c>
    </row>
    <row r="385" spans="8:12">
      <c r="H385" s="1" t="s">
        <v>187</v>
      </c>
      <c r="I385" s="1" t="s">
        <v>6582</v>
      </c>
      <c r="J385" s="1" t="s">
        <v>2008</v>
      </c>
      <c r="K385" s="1" t="str">
        <f t="shared" ref="K385:K448" si="12">TEXT(J385,"YYYY")</f>
        <v>2014</v>
      </c>
      <c r="L385" s="1">
        <f t="shared" ref="L385:L448" si="13">H385-(TEXT(I385,"YYYY")-TEXT(J385,"YYYY"))</f>
        <v>7</v>
      </c>
    </row>
    <row r="386" spans="8:12">
      <c r="H386" s="1" t="s">
        <v>71</v>
      </c>
      <c r="I386" s="1" t="s">
        <v>8531</v>
      </c>
      <c r="J386" s="1" t="s">
        <v>11119</v>
      </c>
      <c r="K386" s="1" t="str">
        <f t="shared" si="12"/>
        <v>2014</v>
      </c>
      <c r="L386" s="1">
        <f t="shared" si="13"/>
        <v>7</v>
      </c>
    </row>
    <row r="387" spans="8:12">
      <c r="H387" s="1" t="s">
        <v>130</v>
      </c>
      <c r="I387" s="1" t="s">
        <v>2007</v>
      </c>
      <c r="J387" s="1" t="s">
        <v>2008</v>
      </c>
      <c r="K387" s="1" t="str">
        <f t="shared" si="12"/>
        <v>2014</v>
      </c>
      <c r="L387" s="1">
        <f t="shared" si="13"/>
        <v>7</v>
      </c>
    </row>
    <row r="388" spans="8:12">
      <c r="H388" s="1" t="s">
        <v>71</v>
      </c>
      <c r="I388" s="1" t="s">
        <v>8531</v>
      </c>
      <c r="J388" s="1" t="s">
        <v>3187</v>
      </c>
      <c r="K388" s="1" t="str">
        <f t="shared" si="12"/>
        <v>2014</v>
      </c>
      <c r="L388" s="1">
        <f t="shared" si="13"/>
        <v>7</v>
      </c>
    </row>
    <row r="389" spans="8:12">
      <c r="H389" s="1" t="s">
        <v>71</v>
      </c>
      <c r="I389" s="1" t="s">
        <v>7293</v>
      </c>
      <c r="J389" s="1" t="s">
        <v>7329</v>
      </c>
      <c r="K389" s="1" t="str">
        <f t="shared" si="12"/>
        <v>2014</v>
      </c>
      <c r="L389" s="1">
        <f t="shared" si="13"/>
        <v>7</v>
      </c>
    </row>
    <row r="390" spans="8:12">
      <c r="H390" s="1" t="s">
        <v>71</v>
      </c>
      <c r="I390" s="1" t="s">
        <v>9206</v>
      </c>
      <c r="J390" s="1" t="s">
        <v>7329</v>
      </c>
      <c r="K390" s="1" t="str">
        <f t="shared" si="12"/>
        <v>2014</v>
      </c>
      <c r="L390" s="1">
        <f t="shared" si="13"/>
        <v>7</v>
      </c>
    </row>
    <row r="391" spans="8:12">
      <c r="H391" s="1" t="s">
        <v>108</v>
      </c>
      <c r="I391" s="1" t="s">
        <v>3450</v>
      </c>
      <c r="J391" s="1" t="s">
        <v>6826</v>
      </c>
      <c r="K391" s="1" t="str">
        <f t="shared" si="12"/>
        <v>2014</v>
      </c>
      <c r="L391" s="1">
        <f t="shared" si="13"/>
        <v>7</v>
      </c>
    </row>
    <row r="392" spans="8:12">
      <c r="H392" s="1" t="s">
        <v>108</v>
      </c>
      <c r="I392" s="1" t="s">
        <v>4509</v>
      </c>
      <c r="J392" s="1" t="s">
        <v>4519</v>
      </c>
      <c r="K392" s="1" t="str">
        <f t="shared" si="12"/>
        <v>2015</v>
      </c>
      <c r="L392" s="1">
        <f t="shared" si="13"/>
        <v>7</v>
      </c>
    </row>
    <row r="393" spans="8:12">
      <c r="H393" s="1" t="s">
        <v>130</v>
      </c>
      <c r="I393" s="1" t="s">
        <v>4988</v>
      </c>
      <c r="J393" s="1" t="s">
        <v>384</v>
      </c>
      <c r="K393" s="1" t="str">
        <f t="shared" si="12"/>
        <v>2015</v>
      </c>
      <c r="L393" s="1">
        <f t="shared" si="13"/>
        <v>7</v>
      </c>
    </row>
    <row r="394" spans="8:12">
      <c r="H394" s="1" t="s">
        <v>71</v>
      </c>
      <c r="I394" s="1" t="s">
        <v>731</v>
      </c>
      <c r="J394" s="1" t="s">
        <v>731</v>
      </c>
      <c r="K394" s="1" t="str">
        <f t="shared" si="12"/>
        <v>2015</v>
      </c>
      <c r="L394" s="1">
        <f t="shared" si="13"/>
        <v>7</v>
      </c>
    </row>
    <row r="395" spans="8:12">
      <c r="H395" s="1" t="s">
        <v>187</v>
      </c>
      <c r="I395" s="1" t="s">
        <v>4960</v>
      </c>
      <c r="J395" s="1" t="s">
        <v>4965</v>
      </c>
      <c r="K395" s="1" t="str">
        <f t="shared" si="12"/>
        <v>2015</v>
      </c>
      <c r="L395" s="1">
        <f t="shared" si="13"/>
        <v>7</v>
      </c>
    </row>
    <row r="396" spans="8:12">
      <c r="H396" s="1" t="s">
        <v>108</v>
      </c>
      <c r="I396" s="1" t="s">
        <v>5325</v>
      </c>
      <c r="J396" s="1" t="s">
        <v>5331</v>
      </c>
      <c r="K396" s="1" t="str">
        <f t="shared" si="12"/>
        <v>2015</v>
      </c>
      <c r="L396" s="1">
        <f t="shared" si="13"/>
        <v>7</v>
      </c>
    </row>
    <row r="397" spans="8:12">
      <c r="H397" s="1" t="s">
        <v>71</v>
      </c>
      <c r="I397" s="1" t="s">
        <v>1163</v>
      </c>
      <c r="J397" s="1" t="s">
        <v>1163</v>
      </c>
      <c r="K397" s="1" t="str">
        <f t="shared" si="12"/>
        <v>2015</v>
      </c>
      <c r="L397" s="1">
        <f t="shared" si="13"/>
        <v>7</v>
      </c>
    </row>
    <row r="398" spans="8:12">
      <c r="H398" s="1" t="s">
        <v>71</v>
      </c>
      <c r="I398" s="1" t="s">
        <v>7166</v>
      </c>
      <c r="J398" s="1" t="s">
        <v>7167</v>
      </c>
      <c r="K398" s="1" t="str">
        <f t="shared" si="12"/>
        <v>2015</v>
      </c>
      <c r="L398" s="1">
        <f t="shared" si="13"/>
        <v>7</v>
      </c>
    </row>
    <row r="399" spans="8:12">
      <c r="H399" s="1" t="s">
        <v>108</v>
      </c>
      <c r="I399" s="1" t="s">
        <v>7694</v>
      </c>
      <c r="J399" s="1" t="s">
        <v>1222</v>
      </c>
      <c r="K399" s="1" t="str">
        <f t="shared" si="12"/>
        <v>2015</v>
      </c>
      <c r="L399" s="1">
        <f t="shared" si="13"/>
        <v>7</v>
      </c>
    </row>
    <row r="400" spans="8:12">
      <c r="H400" s="1" t="s">
        <v>130</v>
      </c>
      <c r="I400" s="1" t="s">
        <v>8534</v>
      </c>
      <c r="J400" s="1" t="s">
        <v>1222</v>
      </c>
      <c r="K400" s="1" t="str">
        <f t="shared" si="12"/>
        <v>2015</v>
      </c>
      <c r="L400" s="1">
        <f t="shared" si="13"/>
        <v>7</v>
      </c>
    </row>
    <row r="401" spans="8:12">
      <c r="H401" s="1" t="s">
        <v>71</v>
      </c>
      <c r="I401" s="1" t="s">
        <v>6398</v>
      </c>
      <c r="J401" s="1" t="s">
        <v>905</v>
      </c>
      <c r="K401" s="1" t="str">
        <f t="shared" si="12"/>
        <v>2015</v>
      </c>
      <c r="L401" s="1">
        <f t="shared" si="13"/>
        <v>7</v>
      </c>
    </row>
    <row r="402" spans="8:12">
      <c r="H402" s="1" t="s">
        <v>108</v>
      </c>
      <c r="I402" s="1" t="s">
        <v>6342</v>
      </c>
      <c r="J402" s="1" t="s">
        <v>1534</v>
      </c>
      <c r="K402" s="1" t="str">
        <f t="shared" si="12"/>
        <v>2016</v>
      </c>
      <c r="L402" s="1">
        <f t="shared" si="13"/>
        <v>7</v>
      </c>
    </row>
    <row r="403" spans="8:12">
      <c r="H403" s="1" t="s">
        <v>108</v>
      </c>
      <c r="I403" s="1" t="s">
        <v>223</v>
      </c>
      <c r="J403" s="1" t="s">
        <v>1534</v>
      </c>
      <c r="K403" s="1" t="str">
        <f t="shared" si="12"/>
        <v>2016</v>
      </c>
      <c r="L403" s="1">
        <f t="shared" si="13"/>
        <v>7</v>
      </c>
    </row>
    <row r="404" spans="8:12">
      <c r="H404" s="1" t="s">
        <v>71</v>
      </c>
      <c r="I404" s="1" t="s">
        <v>4579</v>
      </c>
      <c r="J404" s="1" t="s">
        <v>467</v>
      </c>
      <c r="K404" s="1" t="str">
        <f t="shared" si="12"/>
        <v>2016</v>
      </c>
      <c r="L404" s="1">
        <f t="shared" si="13"/>
        <v>7</v>
      </c>
    </row>
    <row r="405" spans="8:12">
      <c r="H405" s="1" t="s">
        <v>71</v>
      </c>
      <c r="I405" s="1" t="s">
        <v>408</v>
      </c>
      <c r="J405" s="1" t="s">
        <v>3552</v>
      </c>
      <c r="K405" s="1" t="str">
        <f t="shared" si="12"/>
        <v>2016</v>
      </c>
      <c r="L405" s="1">
        <f t="shared" si="13"/>
        <v>7</v>
      </c>
    </row>
    <row r="406" spans="8:12">
      <c r="H406" s="1" t="s">
        <v>158</v>
      </c>
      <c r="I406" s="1" t="s">
        <v>397</v>
      </c>
      <c r="J406" s="1" t="s">
        <v>4102</v>
      </c>
      <c r="K406" s="1" t="str">
        <f t="shared" si="12"/>
        <v>2016</v>
      </c>
      <c r="L406" s="1">
        <f t="shared" si="13"/>
        <v>7</v>
      </c>
    </row>
    <row r="407" spans="8:12">
      <c r="H407" s="1" t="s">
        <v>108</v>
      </c>
      <c r="I407" s="1" t="s">
        <v>6066</v>
      </c>
      <c r="J407" s="1" t="s">
        <v>250</v>
      </c>
      <c r="K407" s="1" t="str">
        <f t="shared" si="12"/>
        <v>2016</v>
      </c>
      <c r="L407" s="1">
        <f t="shared" si="13"/>
        <v>7</v>
      </c>
    </row>
    <row r="408" spans="8:12">
      <c r="H408" s="1" t="s">
        <v>158</v>
      </c>
      <c r="I408" s="1" t="s">
        <v>9071</v>
      </c>
      <c r="J408" s="1" t="s">
        <v>9126</v>
      </c>
      <c r="K408" s="1" t="str">
        <f t="shared" si="12"/>
        <v>2016</v>
      </c>
      <c r="L408" s="1">
        <f t="shared" si="13"/>
        <v>7</v>
      </c>
    </row>
    <row r="409" spans="8:12">
      <c r="H409" s="1" t="s">
        <v>187</v>
      </c>
      <c r="I409" s="1" t="s">
        <v>4457</v>
      </c>
      <c r="J409" s="1" t="s">
        <v>4461</v>
      </c>
      <c r="K409" s="1" t="str">
        <f t="shared" si="12"/>
        <v>2016</v>
      </c>
      <c r="L409" s="1">
        <f t="shared" si="13"/>
        <v>7</v>
      </c>
    </row>
    <row r="410" spans="8:12">
      <c r="H410" s="1" t="s">
        <v>187</v>
      </c>
      <c r="I410" s="1" t="s">
        <v>155</v>
      </c>
      <c r="J410" s="1" t="s">
        <v>395</v>
      </c>
      <c r="K410" s="1" t="str">
        <f t="shared" si="12"/>
        <v>2017</v>
      </c>
      <c r="L410" s="1">
        <f t="shared" si="13"/>
        <v>7</v>
      </c>
    </row>
    <row r="411" spans="8:12">
      <c r="H411" s="1" t="s">
        <v>187</v>
      </c>
      <c r="I411" s="1" t="s">
        <v>1265</v>
      </c>
      <c r="J411" s="5">
        <v>42736</v>
      </c>
      <c r="K411" s="1" t="str">
        <f t="shared" si="12"/>
        <v>2017</v>
      </c>
      <c r="L411" s="1">
        <f t="shared" si="13"/>
        <v>7</v>
      </c>
    </row>
    <row r="412" spans="8:12">
      <c r="H412" s="1" t="s">
        <v>71</v>
      </c>
      <c r="I412" s="1" t="s">
        <v>4789</v>
      </c>
      <c r="J412" s="1" t="s">
        <v>227</v>
      </c>
      <c r="K412" s="1" t="str">
        <f t="shared" si="12"/>
        <v>2017</v>
      </c>
      <c r="L412" s="1">
        <f t="shared" si="13"/>
        <v>7</v>
      </c>
    </row>
    <row r="413" spans="8:12">
      <c r="H413" s="1" t="s">
        <v>58</v>
      </c>
      <c r="I413" s="1" t="s">
        <v>8225</v>
      </c>
      <c r="J413" s="1" t="s">
        <v>5723</v>
      </c>
      <c r="K413" s="1" t="str">
        <f t="shared" si="12"/>
        <v>2017</v>
      </c>
      <c r="L413" s="1">
        <f t="shared" si="13"/>
        <v>7</v>
      </c>
    </row>
    <row r="414" spans="8:12">
      <c r="H414" s="1" t="s">
        <v>108</v>
      </c>
      <c r="I414" s="1" t="s">
        <v>2422</v>
      </c>
      <c r="J414" s="1" t="s">
        <v>1873</v>
      </c>
      <c r="K414" s="1" t="str">
        <f t="shared" si="12"/>
        <v>2017</v>
      </c>
      <c r="L414" s="1">
        <f t="shared" si="13"/>
        <v>7</v>
      </c>
    </row>
    <row r="415" spans="8:12">
      <c r="H415" s="1" t="s">
        <v>108</v>
      </c>
      <c r="I415" s="1" t="s">
        <v>2422</v>
      </c>
      <c r="J415" s="1" t="s">
        <v>2658</v>
      </c>
      <c r="K415" s="1" t="str">
        <f t="shared" si="12"/>
        <v>2017</v>
      </c>
      <c r="L415" s="1">
        <f t="shared" si="13"/>
        <v>7</v>
      </c>
    </row>
    <row r="416" spans="8:12">
      <c r="H416" s="1" t="s">
        <v>108</v>
      </c>
      <c r="I416" s="1" t="s">
        <v>471</v>
      </c>
      <c r="J416" s="1" t="s">
        <v>474</v>
      </c>
      <c r="K416" s="1" t="str">
        <f t="shared" si="12"/>
        <v>2018</v>
      </c>
      <c r="L416" s="1">
        <f t="shared" si="13"/>
        <v>7</v>
      </c>
    </row>
    <row r="417" spans="8:12">
      <c r="H417" s="1" t="s">
        <v>108</v>
      </c>
      <c r="I417" s="1" t="s">
        <v>1956</v>
      </c>
      <c r="J417" s="1" t="s">
        <v>705</v>
      </c>
      <c r="K417" s="1" t="str">
        <f t="shared" si="12"/>
        <v>2018</v>
      </c>
      <c r="L417" s="1">
        <f t="shared" si="13"/>
        <v>7</v>
      </c>
    </row>
    <row r="418" spans="8:12">
      <c r="H418" s="1" t="s">
        <v>71</v>
      </c>
      <c r="I418" s="1" t="s">
        <v>978</v>
      </c>
      <c r="J418" s="1" t="s">
        <v>705</v>
      </c>
      <c r="K418" s="1" t="str">
        <f t="shared" si="12"/>
        <v>2018</v>
      </c>
      <c r="L418" s="1">
        <f t="shared" si="13"/>
        <v>7</v>
      </c>
    </row>
    <row r="419" spans="8:12">
      <c r="H419" s="1" t="s">
        <v>71</v>
      </c>
      <c r="I419" s="1" t="s">
        <v>696</v>
      </c>
      <c r="J419" s="1" t="s">
        <v>199</v>
      </c>
      <c r="K419" s="1" t="str">
        <f t="shared" si="12"/>
        <v>2018</v>
      </c>
      <c r="L419" s="1">
        <f t="shared" si="13"/>
        <v>7</v>
      </c>
    </row>
    <row r="420" spans="8:12">
      <c r="H420" s="1" t="s">
        <v>71</v>
      </c>
      <c r="I420" s="1" t="s">
        <v>2779</v>
      </c>
      <c r="J420" s="1" t="s">
        <v>2496</v>
      </c>
      <c r="K420" s="1" t="str">
        <f t="shared" si="12"/>
        <v>2018</v>
      </c>
      <c r="L420" s="1">
        <f t="shared" si="13"/>
        <v>7</v>
      </c>
    </row>
    <row r="421" spans="8:12">
      <c r="H421" s="1" t="s">
        <v>71</v>
      </c>
      <c r="I421" s="1" t="s">
        <v>51</v>
      </c>
      <c r="J421" s="1" t="s">
        <v>72</v>
      </c>
      <c r="K421" s="1" t="str">
        <f t="shared" si="12"/>
        <v>2019</v>
      </c>
      <c r="L421" s="1">
        <f t="shared" si="13"/>
        <v>7</v>
      </c>
    </row>
    <row r="422" spans="8:12">
      <c r="H422" s="1" t="s">
        <v>71</v>
      </c>
      <c r="I422" s="1" t="s">
        <v>1130</v>
      </c>
      <c r="J422" s="1" t="s">
        <v>517</v>
      </c>
      <c r="K422" s="1" t="str">
        <f t="shared" si="12"/>
        <v>2019</v>
      </c>
      <c r="L422" s="1">
        <f t="shared" si="13"/>
        <v>7</v>
      </c>
    </row>
    <row r="423" spans="8:12">
      <c r="H423" s="1" t="s">
        <v>71</v>
      </c>
      <c r="I423" s="1" t="s">
        <v>1699</v>
      </c>
      <c r="J423" s="1" t="s">
        <v>604</v>
      </c>
      <c r="K423" s="1" t="str">
        <f t="shared" si="12"/>
        <v>2019</v>
      </c>
      <c r="L423" s="1">
        <f t="shared" si="13"/>
        <v>7</v>
      </c>
    </row>
    <row r="424" spans="8:12">
      <c r="H424" s="1" t="s">
        <v>108</v>
      </c>
      <c r="I424" s="1" t="s">
        <v>3800</v>
      </c>
      <c r="J424" s="1" t="s">
        <v>3802</v>
      </c>
      <c r="K424" s="1" t="str">
        <f t="shared" si="12"/>
        <v>2019</v>
      </c>
      <c r="L424" s="1">
        <f t="shared" si="13"/>
        <v>7</v>
      </c>
    </row>
    <row r="425" spans="8:12">
      <c r="H425" s="1" t="s">
        <v>108</v>
      </c>
      <c r="I425" s="1" t="s">
        <v>534</v>
      </c>
      <c r="J425" s="1" t="s">
        <v>3957</v>
      </c>
      <c r="K425" s="1" t="str">
        <f t="shared" si="12"/>
        <v>2019</v>
      </c>
      <c r="L425" s="1">
        <f t="shared" si="13"/>
        <v>7</v>
      </c>
    </row>
    <row r="426" spans="8:12">
      <c r="H426" s="1" t="s">
        <v>108</v>
      </c>
      <c r="I426" s="1" t="s">
        <v>1351</v>
      </c>
      <c r="J426" s="1" t="s">
        <v>72</v>
      </c>
      <c r="K426" s="1" t="str">
        <f t="shared" si="12"/>
        <v>2019</v>
      </c>
      <c r="L426" s="1">
        <f t="shared" si="13"/>
        <v>7</v>
      </c>
    </row>
    <row r="427" spans="8:12">
      <c r="H427" s="1" t="s">
        <v>108</v>
      </c>
      <c r="I427" s="1" t="s">
        <v>8431</v>
      </c>
      <c r="J427" s="1" t="s">
        <v>517</v>
      </c>
      <c r="K427" s="1" t="str">
        <f t="shared" si="12"/>
        <v>2019</v>
      </c>
      <c r="L427" s="1">
        <f t="shared" si="13"/>
        <v>7</v>
      </c>
    </row>
    <row r="428" spans="8:12">
      <c r="H428" s="1" t="s">
        <v>108</v>
      </c>
      <c r="I428" s="1" t="s">
        <v>8450</v>
      </c>
      <c r="J428" s="1" t="s">
        <v>248</v>
      </c>
      <c r="K428" s="1" t="str">
        <f t="shared" si="12"/>
        <v>2019</v>
      </c>
      <c r="L428" s="1">
        <f t="shared" si="13"/>
        <v>7</v>
      </c>
    </row>
    <row r="429" spans="8:12">
      <c r="H429" s="1" t="s">
        <v>71</v>
      </c>
      <c r="I429" s="1" t="s">
        <v>861</v>
      </c>
      <c r="J429" s="1" t="s">
        <v>877</v>
      </c>
      <c r="K429" s="1" t="str">
        <f t="shared" si="12"/>
        <v>2019</v>
      </c>
      <c r="L429" s="1">
        <f t="shared" si="13"/>
        <v>7</v>
      </c>
    </row>
    <row r="430" spans="8:12">
      <c r="H430" s="1" t="s">
        <v>71</v>
      </c>
      <c r="I430" s="1" t="s">
        <v>1442</v>
      </c>
      <c r="J430" s="1" t="s">
        <v>1445</v>
      </c>
      <c r="K430" s="1" t="str">
        <f t="shared" si="12"/>
        <v>2019</v>
      </c>
      <c r="L430" s="1">
        <f t="shared" si="13"/>
        <v>7</v>
      </c>
    </row>
    <row r="431" spans="8:12">
      <c r="H431" s="1" t="s">
        <v>71</v>
      </c>
      <c r="I431" s="1" t="s">
        <v>8134</v>
      </c>
      <c r="J431" s="1" t="s">
        <v>8894</v>
      </c>
      <c r="K431" s="1" t="str">
        <f t="shared" si="12"/>
        <v>2020</v>
      </c>
      <c r="L431" s="1">
        <f t="shared" si="13"/>
        <v>7</v>
      </c>
    </row>
    <row r="432" spans="8:12">
      <c r="H432" s="1" t="s">
        <v>71</v>
      </c>
      <c r="I432" s="1" t="s">
        <v>544</v>
      </c>
      <c r="J432" s="1" t="s">
        <v>5710</v>
      </c>
      <c r="K432" s="1" t="str">
        <f t="shared" si="12"/>
        <v>2020</v>
      </c>
      <c r="L432" s="1">
        <f t="shared" si="13"/>
        <v>7</v>
      </c>
    </row>
    <row r="433" spans="8:12">
      <c r="H433" s="1" t="s">
        <v>71</v>
      </c>
      <c r="I433" s="1" t="s">
        <v>202</v>
      </c>
      <c r="J433" s="1" t="s">
        <v>663</v>
      </c>
      <c r="K433" s="1" t="str">
        <f t="shared" si="12"/>
        <v>2020</v>
      </c>
      <c r="L433" s="1">
        <f t="shared" si="13"/>
        <v>7</v>
      </c>
    </row>
    <row r="434" spans="8:12">
      <c r="H434" s="1" t="s">
        <v>71</v>
      </c>
      <c r="I434" s="1" t="s">
        <v>10830</v>
      </c>
      <c r="J434" s="1" t="s">
        <v>10646</v>
      </c>
      <c r="K434" s="1" t="str">
        <f t="shared" si="12"/>
        <v>2020</v>
      </c>
      <c r="L434" s="1">
        <f t="shared" si="13"/>
        <v>7</v>
      </c>
    </row>
    <row r="435" spans="8:12">
      <c r="H435" s="1" t="s">
        <v>71</v>
      </c>
      <c r="I435" s="1" t="s">
        <v>11029</v>
      </c>
      <c r="J435" s="1" t="s">
        <v>9362</v>
      </c>
      <c r="K435" s="1" t="str">
        <f t="shared" si="12"/>
        <v>2020</v>
      </c>
      <c r="L435" s="1">
        <f t="shared" si="13"/>
        <v>7</v>
      </c>
    </row>
    <row r="436" spans="8:12">
      <c r="H436" s="1" t="s">
        <v>71</v>
      </c>
      <c r="I436" s="1" t="s">
        <v>4032</v>
      </c>
      <c r="J436" s="1" t="s">
        <v>6811</v>
      </c>
      <c r="K436" s="1" t="str">
        <f t="shared" si="12"/>
        <v>2020</v>
      </c>
      <c r="L436" s="1">
        <f t="shared" si="13"/>
        <v>7</v>
      </c>
    </row>
    <row r="437" spans="8:12">
      <c r="H437" s="1" t="s">
        <v>144</v>
      </c>
      <c r="I437" s="1" t="s">
        <v>493</v>
      </c>
      <c r="J437" s="5">
        <v>37622</v>
      </c>
      <c r="K437" s="1" t="str">
        <f t="shared" si="12"/>
        <v>2003</v>
      </c>
      <c r="L437" s="1">
        <f t="shared" si="13"/>
        <v>8</v>
      </c>
    </row>
    <row r="438" spans="8:12">
      <c r="H438" s="1" t="s">
        <v>263</v>
      </c>
      <c r="I438" s="1" t="s">
        <v>8512</v>
      </c>
      <c r="J438" s="1" t="s">
        <v>11349</v>
      </c>
      <c r="K438" s="1" t="str">
        <f t="shared" si="12"/>
        <v>2004</v>
      </c>
      <c r="L438" s="1">
        <f t="shared" si="13"/>
        <v>8</v>
      </c>
    </row>
    <row r="439" spans="8:12">
      <c r="H439" s="1" t="s">
        <v>263</v>
      </c>
      <c r="I439" s="1" t="s">
        <v>4106</v>
      </c>
      <c r="J439" s="1" t="s">
        <v>4110</v>
      </c>
      <c r="K439" s="1" t="str">
        <f t="shared" si="12"/>
        <v>2006</v>
      </c>
      <c r="L439" s="1">
        <f t="shared" si="13"/>
        <v>8</v>
      </c>
    </row>
    <row r="440" spans="8:12">
      <c r="H440" s="1" t="s">
        <v>247</v>
      </c>
      <c r="I440" s="1" t="s">
        <v>9340</v>
      </c>
      <c r="J440" s="1" t="s">
        <v>7891</v>
      </c>
      <c r="K440" s="1" t="str">
        <f t="shared" si="12"/>
        <v>2007</v>
      </c>
      <c r="L440" s="1">
        <f t="shared" si="13"/>
        <v>8</v>
      </c>
    </row>
    <row r="441" spans="8:12">
      <c r="H441" s="1" t="s">
        <v>126</v>
      </c>
      <c r="I441" s="1" t="s">
        <v>9625</v>
      </c>
      <c r="J441" s="1" t="s">
        <v>1815</v>
      </c>
      <c r="K441" s="1" t="str">
        <f t="shared" si="12"/>
        <v>2008</v>
      </c>
      <c r="L441" s="1">
        <f t="shared" si="13"/>
        <v>8</v>
      </c>
    </row>
    <row r="442" spans="8:12">
      <c r="H442" s="1" t="s">
        <v>263</v>
      </c>
      <c r="I442" s="1" t="s">
        <v>2138</v>
      </c>
      <c r="J442" s="1" t="s">
        <v>1815</v>
      </c>
      <c r="K442" s="1" t="str">
        <f t="shared" si="12"/>
        <v>2008</v>
      </c>
      <c r="L442" s="1">
        <f t="shared" si="13"/>
        <v>8</v>
      </c>
    </row>
    <row r="443" spans="8:12">
      <c r="H443" s="1" t="s">
        <v>247</v>
      </c>
      <c r="I443" s="1" t="s">
        <v>7694</v>
      </c>
      <c r="J443" s="1" t="s">
        <v>1072</v>
      </c>
      <c r="K443" s="1" t="str">
        <f t="shared" si="12"/>
        <v>2009</v>
      </c>
      <c r="L443" s="1">
        <f t="shared" si="13"/>
        <v>8</v>
      </c>
    </row>
    <row r="444" spans="8:12">
      <c r="H444" s="1" t="s">
        <v>130</v>
      </c>
      <c r="I444" s="1" t="s">
        <v>9534</v>
      </c>
      <c r="J444" s="1" t="s">
        <v>1072</v>
      </c>
      <c r="K444" s="1" t="str">
        <f t="shared" si="12"/>
        <v>2009</v>
      </c>
      <c r="L444" s="1">
        <f t="shared" si="13"/>
        <v>8</v>
      </c>
    </row>
    <row r="445" spans="8:12">
      <c r="H445" s="1" t="s">
        <v>130</v>
      </c>
      <c r="I445" s="1" t="s">
        <v>774</v>
      </c>
      <c r="J445" s="1" t="s">
        <v>2212</v>
      </c>
      <c r="K445" s="1" t="str">
        <f t="shared" si="12"/>
        <v>2010</v>
      </c>
      <c r="L445" s="1">
        <f t="shared" si="13"/>
        <v>8</v>
      </c>
    </row>
    <row r="446" spans="8:12">
      <c r="H446" s="1" t="s">
        <v>324</v>
      </c>
      <c r="I446" s="1" t="s">
        <v>1067</v>
      </c>
      <c r="J446" s="1" t="s">
        <v>11875</v>
      </c>
      <c r="K446" s="1" t="str">
        <f t="shared" si="12"/>
        <v>2010</v>
      </c>
      <c r="L446" s="1">
        <f t="shared" si="13"/>
        <v>8</v>
      </c>
    </row>
    <row r="447" spans="8:12">
      <c r="H447" s="1" t="s">
        <v>187</v>
      </c>
      <c r="I447" s="1" t="s">
        <v>9708</v>
      </c>
      <c r="J447" s="1" t="s">
        <v>10200</v>
      </c>
      <c r="K447" s="1" t="str">
        <f t="shared" si="12"/>
        <v>2011</v>
      </c>
      <c r="L447" s="1">
        <f t="shared" si="13"/>
        <v>8</v>
      </c>
    </row>
    <row r="448" spans="8:12">
      <c r="H448" s="1" t="s">
        <v>108</v>
      </c>
      <c r="I448" s="1" t="s">
        <v>9662</v>
      </c>
      <c r="J448" s="1" t="s">
        <v>9701</v>
      </c>
      <c r="K448" s="1" t="str">
        <f t="shared" si="12"/>
        <v>2012</v>
      </c>
      <c r="L448" s="1">
        <f t="shared" si="13"/>
        <v>8</v>
      </c>
    </row>
    <row r="449" spans="8:12">
      <c r="H449" s="1" t="s">
        <v>108</v>
      </c>
      <c r="I449" s="1" t="s">
        <v>9100</v>
      </c>
      <c r="J449" s="1" t="s">
        <v>9101</v>
      </c>
      <c r="K449" s="1" t="str">
        <f t="shared" ref="K449:K512" si="14">TEXT(J449,"YYYY")</f>
        <v>2012</v>
      </c>
      <c r="L449" s="1">
        <f t="shared" ref="L449:L512" si="15">H449-(TEXT(I449,"YYYY")-TEXT(J449,"YYYY"))</f>
        <v>8</v>
      </c>
    </row>
    <row r="450" spans="8:12">
      <c r="H450" s="1" t="s">
        <v>58</v>
      </c>
      <c r="I450" s="1" t="s">
        <v>9340</v>
      </c>
      <c r="J450" s="1" t="s">
        <v>9341</v>
      </c>
      <c r="K450" s="1" t="str">
        <f t="shared" si="14"/>
        <v>2012</v>
      </c>
      <c r="L450" s="1">
        <f t="shared" si="15"/>
        <v>8</v>
      </c>
    </row>
    <row r="451" spans="8:12">
      <c r="H451" s="1" t="s">
        <v>187</v>
      </c>
      <c r="I451" s="1" t="s">
        <v>9548</v>
      </c>
      <c r="J451" s="1" t="s">
        <v>9549</v>
      </c>
      <c r="K451" s="1" t="str">
        <f t="shared" si="14"/>
        <v>2012</v>
      </c>
      <c r="L451" s="1">
        <f t="shared" si="15"/>
        <v>8</v>
      </c>
    </row>
    <row r="452" spans="8:12">
      <c r="H452" s="1" t="s">
        <v>187</v>
      </c>
      <c r="I452" s="1" t="s">
        <v>9437</v>
      </c>
      <c r="J452" s="1" t="s">
        <v>178</v>
      </c>
      <c r="K452" s="1" t="str">
        <f t="shared" si="14"/>
        <v>2012</v>
      </c>
      <c r="L452" s="1">
        <f t="shared" si="15"/>
        <v>8</v>
      </c>
    </row>
    <row r="453" spans="8:12">
      <c r="H453" s="1" t="s">
        <v>187</v>
      </c>
      <c r="I453" s="1" t="s">
        <v>9908</v>
      </c>
      <c r="J453" s="1" t="s">
        <v>9231</v>
      </c>
      <c r="K453" s="1" t="str">
        <f t="shared" si="14"/>
        <v>2012</v>
      </c>
      <c r="L453" s="1">
        <f t="shared" si="15"/>
        <v>8</v>
      </c>
    </row>
    <row r="454" spans="8:12">
      <c r="H454" s="1" t="s">
        <v>130</v>
      </c>
      <c r="I454" s="1" t="s">
        <v>4977</v>
      </c>
      <c r="J454" s="1" t="s">
        <v>1619</v>
      </c>
      <c r="K454" s="1" t="str">
        <f t="shared" si="14"/>
        <v>2013</v>
      </c>
      <c r="L454" s="1">
        <f t="shared" si="15"/>
        <v>8</v>
      </c>
    </row>
    <row r="455" spans="8:12">
      <c r="H455" s="1" t="s">
        <v>108</v>
      </c>
      <c r="I455" s="1" t="s">
        <v>7360</v>
      </c>
      <c r="J455" s="1" t="s">
        <v>1712</v>
      </c>
      <c r="K455" s="1" t="str">
        <f t="shared" si="14"/>
        <v>2014</v>
      </c>
      <c r="L455" s="1">
        <f t="shared" si="15"/>
        <v>8</v>
      </c>
    </row>
    <row r="456" spans="8:12">
      <c r="H456" s="1" t="s">
        <v>324</v>
      </c>
      <c r="I456" s="1" t="s">
        <v>709</v>
      </c>
      <c r="J456" s="1" t="s">
        <v>711</v>
      </c>
      <c r="K456" s="1" t="str">
        <f t="shared" si="14"/>
        <v>2014</v>
      </c>
      <c r="L456" s="1">
        <f t="shared" si="15"/>
        <v>8</v>
      </c>
    </row>
    <row r="457" spans="8:12">
      <c r="H457" s="1" t="s">
        <v>108</v>
      </c>
      <c r="I457" s="1" t="s">
        <v>7158</v>
      </c>
      <c r="J457" s="1" t="s">
        <v>7161</v>
      </c>
      <c r="K457" s="1" t="str">
        <f t="shared" si="14"/>
        <v>2014</v>
      </c>
      <c r="L457" s="1">
        <f t="shared" si="15"/>
        <v>8</v>
      </c>
    </row>
    <row r="458" spans="8:12">
      <c r="H458" s="1" t="s">
        <v>187</v>
      </c>
      <c r="I458" s="1" t="s">
        <v>4141</v>
      </c>
      <c r="J458" s="1" t="s">
        <v>378</v>
      </c>
      <c r="K458" s="1" t="str">
        <f t="shared" si="14"/>
        <v>2014</v>
      </c>
      <c r="L458" s="1">
        <f t="shared" si="15"/>
        <v>8</v>
      </c>
    </row>
    <row r="459" spans="8:12">
      <c r="H459" s="1" t="s">
        <v>187</v>
      </c>
      <c r="I459" s="1" t="s">
        <v>7253</v>
      </c>
      <c r="J459" s="1" t="s">
        <v>7256</v>
      </c>
      <c r="K459" s="1" t="str">
        <f t="shared" si="14"/>
        <v>2014</v>
      </c>
      <c r="L459" s="1">
        <f t="shared" si="15"/>
        <v>8</v>
      </c>
    </row>
    <row r="460" spans="8:12">
      <c r="H460" s="1" t="s">
        <v>58</v>
      </c>
      <c r="I460" s="1" t="s">
        <v>159</v>
      </c>
      <c r="J460" s="1" t="s">
        <v>1933</v>
      </c>
      <c r="K460" s="1" t="str">
        <f t="shared" si="14"/>
        <v>2014</v>
      </c>
      <c r="L460" s="1">
        <f t="shared" si="15"/>
        <v>8</v>
      </c>
    </row>
    <row r="461" spans="8:12">
      <c r="H461" s="1" t="s">
        <v>108</v>
      </c>
      <c r="I461" s="1" t="s">
        <v>7360</v>
      </c>
      <c r="J461" s="1" t="s">
        <v>8350</v>
      </c>
      <c r="K461" s="1" t="str">
        <f t="shared" si="14"/>
        <v>2014</v>
      </c>
      <c r="L461" s="1">
        <f t="shared" si="15"/>
        <v>8</v>
      </c>
    </row>
    <row r="462" spans="8:12">
      <c r="H462" s="1" t="s">
        <v>187</v>
      </c>
      <c r="I462" s="1" t="s">
        <v>8377</v>
      </c>
      <c r="J462" s="1" t="s">
        <v>8389</v>
      </c>
      <c r="K462" s="1" t="str">
        <f t="shared" si="14"/>
        <v>2014</v>
      </c>
      <c r="L462" s="1">
        <f t="shared" si="15"/>
        <v>8</v>
      </c>
    </row>
    <row r="463" spans="8:12">
      <c r="H463" s="1" t="s">
        <v>187</v>
      </c>
      <c r="I463" s="1" t="s">
        <v>8377</v>
      </c>
      <c r="J463" s="1" t="s">
        <v>11782</v>
      </c>
      <c r="K463" s="1" t="str">
        <f t="shared" si="14"/>
        <v>2014</v>
      </c>
      <c r="L463" s="1">
        <f t="shared" si="15"/>
        <v>8</v>
      </c>
    </row>
    <row r="464" spans="8:12">
      <c r="H464" s="1" t="s">
        <v>187</v>
      </c>
      <c r="I464" s="1" t="s">
        <v>12212</v>
      </c>
      <c r="J464" s="1" t="s">
        <v>8045</v>
      </c>
      <c r="K464" s="1" t="str">
        <f t="shared" si="14"/>
        <v>2014</v>
      </c>
      <c r="L464" s="1">
        <f t="shared" si="15"/>
        <v>8</v>
      </c>
    </row>
    <row r="465" spans="8:12">
      <c r="H465" s="1" t="s">
        <v>187</v>
      </c>
      <c r="I465" s="1" t="s">
        <v>7316</v>
      </c>
      <c r="J465" s="1" t="s">
        <v>7318</v>
      </c>
      <c r="K465" s="1" t="str">
        <f t="shared" si="14"/>
        <v>2014</v>
      </c>
      <c r="L465" s="1">
        <f t="shared" si="15"/>
        <v>8</v>
      </c>
    </row>
    <row r="466" spans="8:12">
      <c r="H466" s="1" t="s">
        <v>108</v>
      </c>
      <c r="I466" s="1" t="s">
        <v>9210</v>
      </c>
      <c r="J466" s="1" t="s">
        <v>9218</v>
      </c>
      <c r="K466" s="1" t="str">
        <f t="shared" si="14"/>
        <v>2014</v>
      </c>
      <c r="L466" s="1">
        <f t="shared" si="15"/>
        <v>8</v>
      </c>
    </row>
    <row r="467" spans="8:12">
      <c r="H467" s="1" t="s">
        <v>324</v>
      </c>
      <c r="I467" s="1" t="s">
        <v>6747</v>
      </c>
      <c r="J467" s="1" t="s">
        <v>1163</v>
      </c>
      <c r="K467" s="1" t="str">
        <f t="shared" si="14"/>
        <v>2015</v>
      </c>
      <c r="L467" s="1">
        <f t="shared" si="15"/>
        <v>8</v>
      </c>
    </row>
    <row r="468" spans="8:12">
      <c r="H468" s="1" t="s">
        <v>108</v>
      </c>
      <c r="I468" s="1" t="s">
        <v>7031</v>
      </c>
      <c r="J468" s="1" t="s">
        <v>6828</v>
      </c>
      <c r="K468" s="1" t="str">
        <f t="shared" si="14"/>
        <v>2015</v>
      </c>
      <c r="L468" s="1">
        <f t="shared" si="15"/>
        <v>8</v>
      </c>
    </row>
    <row r="469" spans="8:12">
      <c r="H469" s="1" t="s">
        <v>108</v>
      </c>
      <c r="I469" s="1" t="s">
        <v>1742</v>
      </c>
      <c r="J469" s="1" t="s">
        <v>1222</v>
      </c>
      <c r="K469" s="1" t="str">
        <f t="shared" si="14"/>
        <v>2015</v>
      </c>
      <c r="L469" s="1">
        <f t="shared" si="15"/>
        <v>8</v>
      </c>
    </row>
    <row r="470" spans="8:12">
      <c r="H470" s="1" t="s">
        <v>58</v>
      </c>
      <c r="I470" s="1" t="s">
        <v>1741</v>
      </c>
      <c r="J470" s="1" t="s">
        <v>1742</v>
      </c>
      <c r="K470" s="1" t="str">
        <f t="shared" si="14"/>
        <v>2015</v>
      </c>
      <c r="L470" s="1">
        <f t="shared" si="15"/>
        <v>8</v>
      </c>
    </row>
    <row r="471" spans="8:12">
      <c r="H471" s="1" t="s">
        <v>130</v>
      </c>
      <c r="I471" s="1" t="s">
        <v>1118</v>
      </c>
      <c r="J471" s="1" t="s">
        <v>1222</v>
      </c>
      <c r="K471" s="1" t="str">
        <f t="shared" si="14"/>
        <v>2015</v>
      </c>
      <c r="L471" s="1">
        <f t="shared" si="15"/>
        <v>8</v>
      </c>
    </row>
    <row r="472" spans="8:12">
      <c r="H472" s="1" t="s">
        <v>158</v>
      </c>
      <c r="I472" s="1" t="s">
        <v>4224</v>
      </c>
      <c r="J472" s="1" t="s">
        <v>2872</v>
      </c>
      <c r="K472" s="1" t="str">
        <f t="shared" si="14"/>
        <v>2015</v>
      </c>
      <c r="L472" s="1">
        <f t="shared" si="15"/>
        <v>8</v>
      </c>
    </row>
    <row r="473" spans="8:12">
      <c r="H473" s="1" t="s">
        <v>324</v>
      </c>
      <c r="I473" s="1" t="s">
        <v>5745</v>
      </c>
      <c r="J473" s="1" t="s">
        <v>5747</v>
      </c>
      <c r="K473" s="1" t="str">
        <f t="shared" si="14"/>
        <v>2015</v>
      </c>
      <c r="L473" s="1">
        <f t="shared" si="15"/>
        <v>8</v>
      </c>
    </row>
    <row r="474" spans="8:12">
      <c r="H474" s="1" t="s">
        <v>108</v>
      </c>
      <c r="I474" s="1" t="s">
        <v>5882</v>
      </c>
      <c r="J474" s="1" t="s">
        <v>905</v>
      </c>
      <c r="K474" s="1" t="str">
        <f t="shared" si="14"/>
        <v>2015</v>
      </c>
      <c r="L474" s="1">
        <f t="shared" si="15"/>
        <v>8</v>
      </c>
    </row>
    <row r="475" spans="8:12">
      <c r="H475" s="1" t="s">
        <v>58</v>
      </c>
      <c r="I475" s="1" t="s">
        <v>6066</v>
      </c>
      <c r="J475" s="1" t="s">
        <v>1222</v>
      </c>
      <c r="K475" s="1" t="str">
        <f t="shared" si="14"/>
        <v>2015</v>
      </c>
      <c r="L475" s="1">
        <f t="shared" si="15"/>
        <v>8</v>
      </c>
    </row>
    <row r="476" spans="8:12">
      <c r="H476" s="1" t="s">
        <v>187</v>
      </c>
      <c r="I476" s="1" t="s">
        <v>6705</v>
      </c>
      <c r="J476" s="1" t="s">
        <v>6710</v>
      </c>
      <c r="K476" s="1" t="str">
        <f t="shared" si="14"/>
        <v>2015</v>
      </c>
      <c r="L476" s="1">
        <f t="shared" si="15"/>
        <v>8</v>
      </c>
    </row>
    <row r="477" spans="8:12">
      <c r="H477" s="1" t="s">
        <v>187</v>
      </c>
      <c r="I477" s="1" t="s">
        <v>7776</v>
      </c>
      <c r="J477" s="1" t="s">
        <v>1163</v>
      </c>
      <c r="K477" s="1" t="str">
        <f t="shared" si="14"/>
        <v>2015</v>
      </c>
      <c r="L477" s="1">
        <f t="shared" si="15"/>
        <v>8</v>
      </c>
    </row>
    <row r="478" spans="8:12">
      <c r="H478" s="1" t="s">
        <v>108</v>
      </c>
      <c r="I478" s="1" t="s">
        <v>1067</v>
      </c>
      <c r="J478" s="1" t="s">
        <v>507</v>
      </c>
      <c r="K478" s="1" t="str">
        <f t="shared" si="14"/>
        <v>2015</v>
      </c>
      <c r="L478" s="1">
        <f t="shared" si="15"/>
        <v>8</v>
      </c>
    </row>
    <row r="479" spans="8:12">
      <c r="H479" s="1" t="s">
        <v>108</v>
      </c>
      <c r="I479" s="1" t="s">
        <v>3932</v>
      </c>
      <c r="J479" s="1" t="s">
        <v>3934</v>
      </c>
      <c r="K479" s="1" t="str">
        <f t="shared" si="14"/>
        <v>2016</v>
      </c>
      <c r="L479" s="1">
        <f t="shared" si="15"/>
        <v>8</v>
      </c>
    </row>
    <row r="480" spans="8:12">
      <c r="H480" s="1">
        <v>8</v>
      </c>
      <c r="I480" s="1" t="s">
        <v>4734</v>
      </c>
      <c r="J480" s="1" t="s">
        <v>4734</v>
      </c>
      <c r="K480" s="1" t="str">
        <f t="shared" si="14"/>
        <v>2016</v>
      </c>
      <c r="L480" s="1">
        <f t="shared" si="15"/>
        <v>8</v>
      </c>
    </row>
    <row r="481" spans="8:12">
      <c r="H481" s="1" t="s">
        <v>158</v>
      </c>
      <c r="I481" s="1" t="s">
        <v>2165</v>
      </c>
      <c r="J481" s="1" t="s">
        <v>1534</v>
      </c>
      <c r="K481" s="1" t="str">
        <f t="shared" si="14"/>
        <v>2016</v>
      </c>
      <c r="L481" s="1">
        <f t="shared" si="15"/>
        <v>8</v>
      </c>
    </row>
    <row r="482" spans="8:12">
      <c r="H482" s="1" t="s">
        <v>187</v>
      </c>
      <c r="I482" s="1" t="s">
        <v>1012</v>
      </c>
      <c r="J482" s="1" t="s">
        <v>3171</v>
      </c>
      <c r="K482" s="1" t="str">
        <f t="shared" si="14"/>
        <v>2016</v>
      </c>
      <c r="L482" s="1">
        <f t="shared" si="15"/>
        <v>8</v>
      </c>
    </row>
    <row r="483" spans="8:12">
      <c r="H483" s="1" t="s">
        <v>108</v>
      </c>
      <c r="I483" s="1" t="s">
        <v>3961</v>
      </c>
      <c r="J483" s="1" t="s">
        <v>250</v>
      </c>
      <c r="K483" s="1" t="str">
        <f t="shared" si="14"/>
        <v>2016</v>
      </c>
      <c r="L483" s="1">
        <f t="shared" si="15"/>
        <v>8</v>
      </c>
    </row>
    <row r="484" spans="8:12">
      <c r="H484" s="1" t="s">
        <v>187</v>
      </c>
      <c r="I484" s="1" t="s">
        <v>5462</v>
      </c>
      <c r="J484" s="1" t="s">
        <v>1534</v>
      </c>
      <c r="K484" s="1" t="str">
        <f t="shared" si="14"/>
        <v>2016</v>
      </c>
      <c r="L484" s="1">
        <f t="shared" si="15"/>
        <v>8</v>
      </c>
    </row>
    <row r="485" spans="8:12">
      <c r="H485" s="1" t="s">
        <v>108</v>
      </c>
      <c r="I485" s="1" t="s">
        <v>6705</v>
      </c>
      <c r="J485" s="1" t="s">
        <v>4753</v>
      </c>
      <c r="K485" s="1" t="str">
        <f t="shared" si="14"/>
        <v>2016</v>
      </c>
      <c r="L485" s="1">
        <f t="shared" si="15"/>
        <v>8</v>
      </c>
    </row>
    <row r="486" spans="8:12">
      <c r="H486" s="1" t="s">
        <v>130</v>
      </c>
      <c r="I486" s="1" t="s">
        <v>9305</v>
      </c>
      <c r="J486" s="1" t="s">
        <v>11762</v>
      </c>
      <c r="K486" s="1" t="str">
        <f t="shared" si="14"/>
        <v>2016</v>
      </c>
      <c r="L486" s="1">
        <f t="shared" si="15"/>
        <v>8</v>
      </c>
    </row>
    <row r="487" spans="8:12">
      <c r="H487" s="1" t="s">
        <v>58</v>
      </c>
      <c r="I487" s="1" t="s">
        <v>403</v>
      </c>
      <c r="J487" s="1" t="s">
        <v>2091</v>
      </c>
      <c r="K487" s="1" t="str">
        <f t="shared" si="14"/>
        <v>2017</v>
      </c>
      <c r="L487" s="1">
        <f t="shared" si="15"/>
        <v>8</v>
      </c>
    </row>
    <row r="488" spans="8:12">
      <c r="H488" s="1" t="s">
        <v>108</v>
      </c>
      <c r="I488" s="1" t="s">
        <v>4977</v>
      </c>
      <c r="J488" s="1" t="s">
        <v>587</v>
      </c>
      <c r="K488" s="1" t="str">
        <f t="shared" si="14"/>
        <v>2017</v>
      </c>
      <c r="L488" s="1">
        <f t="shared" si="15"/>
        <v>8</v>
      </c>
    </row>
    <row r="489" spans="8:12">
      <c r="H489" s="1" t="s">
        <v>187</v>
      </c>
      <c r="I489" s="1" t="s">
        <v>106</v>
      </c>
      <c r="J489" s="1" t="s">
        <v>688</v>
      </c>
      <c r="K489" s="1" t="str">
        <f t="shared" si="14"/>
        <v>2017</v>
      </c>
      <c r="L489" s="1">
        <f t="shared" si="15"/>
        <v>8</v>
      </c>
    </row>
    <row r="490" spans="8:12">
      <c r="H490" s="1" t="s">
        <v>187</v>
      </c>
      <c r="I490" s="1" t="s">
        <v>318</v>
      </c>
      <c r="J490" s="1" t="s">
        <v>2111</v>
      </c>
      <c r="K490" s="1" t="str">
        <f t="shared" si="14"/>
        <v>2017</v>
      </c>
      <c r="L490" s="1">
        <f t="shared" si="15"/>
        <v>8</v>
      </c>
    </row>
    <row r="491" spans="8:12">
      <c r="H491" s="1" t="s">
        <v>108</v>
      </c>
      <c r="I491" s="1" t="s">
        <v>4828</v>
      </c>
      <c r="J491" s="1" t="s">
        <v>4844</v>
      </c>
      <c r="K491" s="1" t="str">
        <f t="shared" si="14"/>
        <v>2017</v>
      </c>
      <c r="L491" s="1">
        <f t="shared" si="15"/>
        <v>8</v>
      </c>
    </row>
    <row r="492" spans="8:12">
      <c r="H492" s="1" t="s">
        <v>108</v>
      </c>
      <c r="I492" s="1" t="s">
        <v>5967</v>
      </c>
      <c r="J492" s="1" t="s">
        <v>4373</v>
      </c>
      <c r="K492" s="1" t="str">
        <f t="shared" si="14"/>
        <v>2017</v>
      </c>
      <c r="L492" s="1">
        <f t="shared" si="15"/>
        <v>8</v>
      </c>
    </row>
    <row r="493" spans="8:12">
      <c r="H493" s="1" t="s">
        <v>58</v>
      </c>
      <c r="I493" s="1" t="s">
        <v>493</v>
      </c>
      <c r="J493" s="1" t="s">
        <v>496</v>
      </c>
      <c r="K493" s="1" t="str">
        <f t="shared" si="14"/>
        <v>2017</v>
      </c>
      <c r="L493" s="1">
        <f t="shared" si="15"/>
        <v>8</v>
      </c>
    </row>
    <row r="494" spans="8:12">
      <c r="H494" s="1" t="s">
        <v>187</v>
      </c>
      <c r="I494" s="1" t="s">
        <v>431</v>
      </c>
      <c r="J494" s="1" t="s">
        <v>204</v>
      </c>
      <c r="K494" s="1" t="str">
        <f t="shared" si="14"/>
        <v>2017</v>
      </c>
      <c r="L494" s="1">
        <f t="shared" si="15"/>
        <v>8</v>
      </c>
    </row>
    <row r="495" spans="8:12">
      <c r="H495" s="1" t="s">
        <v>108</v>
      </c>
      <c r="I495" s="1" t="s">
        <v>2409</v>
      </c>
      <c r="J495" s="1" t="s">
        <v>2496</v>
      </c>
      <c r="K495" s="1" t="str">
        <f t="shared" si="14"/>
        <v>2018</v>
      </c>
      <c r="L495" s="1">
        <f t="shared" si="15"/>
        <v>8</v>
      </c>
    </row>
    <row r="496" spans="8:12">
      <c r="H496" s="1" t="s">
        <v>58</v>
      </c>
      <c r="I496" s="1" t="s">
        <v>6569</v>
      </c>
      <c r="J496" s="1" t="s">
        <v>2254</v>
      </c>
      <c r="K496" s="1" t="str">
        <f t="shared" si="14"/>
        <v>2018</v>
      </c>
      <c r="L496" s="1">
        <f t="shared" si="15"/>
        <v>8</v>
      </c>
    </row>
    <row r="497" spans="8:12">
      <c r="H497" s="1" t="s">
        <v>187</v>
      </c>
      <c r="I497" s="1" t="s">
        <v>188</v>
      </c>
      <c r="J497" s="1" t="s">
        <v>191</v>
      </c>
      <c r="K497" s="1" t="str">
        <f t="shared" si="14"/>
        <v>2018</v>
      </c>
      <c r="L497" s="1">
        <f t="shared" si="15"/>
        <v>8</v>
      </c>
    </row>
    <row r="498" spans="8:12">
      <c r="H498" s="1" t="s">
        <v>187</v>
      </c>
      <c r="I498" s="1" t="s">
        <v>1492</v>
      </c>
      <c r="J498" s="1" t="s">
        <v>1039</v>
      </c>
      <c r="K498" s="1" t="str">
        <f t="shared" si="14"/>
        <v>2018</v>
      </c>
      <c r="L498" s="1">
        <f t="shared" si="15"/>
        <v>8</v>
      </c>
    </row>
    <row r="499" spans="8:12">
      <c r="H499" s="1" t="s">
        <v>108</v>
      </c>
      <c r="I499" s="1" t="s">
        <v>3623</v>
      </c>
      <c r="J499" s="1" t="s">
        <v>2854</v>
      </c>
      <c r="K499" s="1" t="str">
        <f t="shared" si="14"/>
        <v>2018</v>
      </c>
      <c r="L499" s="1">
        <f t="shared" si="15"/>
        <v>8</v>
      </c>
    </row>
    <row r="500" spans="8:12">
      <c r="H500" s="1" t="s">
        <v>108</v>
      </c>
      <c r="I500" s="1" t="s">
        <v>4394</v>
      </c>
      <c r="J500" s="1" t="s">
        <v>527</v>
      </c>
      <c r="K500" s="1" t="str">
        <f t="shared" si="14"/>
        <v>2018</v>
      </c>
      <c r="L500" s="1">
        <f t="shared" si="15"/>
        <v>8</v>
      </c>
    </row>
    <row r="501" spans="8:12">
      <c r="H501" s="1" t="s">
        <v>58</v>
      </c>
      <c r="I501" s="1" t="s">
        <v>8261</v>
      </c>
      <c r="J501" s="1" t="s">
        <v>2430</v>
      </c>
      <c r="K501" s="1" t="str">
        <f t="shared" si="14"/>
        <v>2018</v>
      </c>
      <c r="L501" s="1">
        <f t="shared" si="15"/>
        <v>8</v>
      </c>
    </row>
    <row r="502" spans="8:12">
      <c r="H502" s="1" t="s">
        <v>58</v>
      </c>
      <c r="I502" s="1" t="s">
        <v>193</v>
      </c>
      <c r="J502" s="1" t="s">
        <v>1044</v>
      </c>
      <c r="K502" s="1" t="str">
        <f t="shared" si="14"/>
        <v>2018</v>
      </c>
      <c r="L502" s="1">
        <f t="shared" si="15"/>
        <v>8</v>
      </c>
    </row>
    <row r="503" spans="8:12">
      <c r="H503" s="1" t="s">
        <v>58</v>
      </c>
      <c r="I503" s="1" t="s">
        <v>10455</v>
      </c>
      <c r="J503" s="1" t="s">
        <v>12485</v>
      </c>
      <c r="K503" s="1" t="str">
        <f t="shared" si="14"/>
        <v>2018</v>
      </c>
      <c r="L503" s="1">
        <f t="shared" si="15"/>
        <v>8</v>
      </c>
    </row>
    <row r="504" spans="8:12">
      <c r="H504" s="1" t="s">
        <v>108</v>
      </c>
      <c r="I504" s="1" t="s">
        <v>2302</v>
      </c>
      <c r="J504" s="1" t="s">
        <v>2302</v>
      </c>
      <c r="K504" s="1" t="str">
        <f t="shared" si="14"/>
        <v>2019</v>
      </c>
      <c r="L504" s="1">
        <f t="shared" si="15"/>
        <v>8</v>
      </c>
    </row>
    <row r="505" spans="8:12">
      <c r="H505" s="1" t="s">
        <v>187</v>
      </c>
      <c r="I505" s="1" t="s">
        <v>5097</v>
      </c>
      <c r="J505" s="1" t="s">
        <v>1324</v>
      </c>
      <c r="K505" s="1" t="str">
        <f t="shared" si="14"/>
        <v>2019</v>
      </c>
      <c r="L505" s="1">
        <f t="shared" si="15"/>
        <v>8</v>
      </c>
    </row>
    <row r="506" spans="8:12">
      <c r="H506" s="1" t="s">
        <v>108</v>
      </c>
      <c r="I506" s="1" t="s">
        <v>517</v>
      </c>
      <c r="J506" s="1" t="s">
        <v>517</v>
      </c>
      <c r="K506" s="1" t="str">
        <f t="shared" si="14"/>
        <v>2019</v>
      </c>
      <c r="L506" s="1">
        <f t="shared" si="15"/>
        <v>8</v>
      </c>
    </row>
    <row r="507" spans="8:12">
      <c r="H507" s="1" t="s">
        <v>108</v>
      </c>
      <c r="I507" s="1" t="s">
        <v>1609</v>
      </c>
      <c r="J507" s="1" t="s">
        <v>1524</v>
      </c>
      <c r="K507" s="1" t="str">
        <f t="shared" si="14"/>
        <v>2019</v>
      </c>
      <c r="L507" s="1">
        <f t="shared" si="15"/>
        <v>8</v>
      </c>
    </row>
    <row r="508" spans="8:12">
      <c r="H508" s="1" t="s">
        <v>108</v>
      </c>
      <c r="I508" s="1" t="s">
        <v>2828</v>
      </c>
      <c r="J508" s="1" t="s">
        <v>532</v>
      </c>
      <c r="K508" s="1" t="str">
        <f t="shared" si="14"/>
        <v>2019</v>
      </c>
      <c r="L508" s="1">
        <f t="shared" si="15"/>
        <v>8</v>
      </c>
    </row>
    <row r="509" spans="8:12">
      <c r="H509" s="1" t="s">
        <v>187</v>
      </c>
      <c r="I509" s="1" t="s">
        <v>3125</v>
      </c>
      <c r="J509" s="1" t="s">
        <v>604</v>
      </c>
      <c r="K509" s="1" t="str">
        <f t="shared" si="14"/>
        <v>2019</v>
      </c>
      <c r="L509" s="1">
        <f t="shared" si="15"/>
        <v>8</v>
      </c>
    </row>
    <row r="510" spans="8:12">
      <c r="H510" s="1" t="s">
        <v>108</v>
      </c>
      <c r="I510" s="1" t="s">
        <v>964</v>
      </c>
      <c r="J510" s="1" t="s">
        <v>604</v>
      </c>
      <c r="K510" s="1" t="str">
        <f t="shared" si="14"/>
        <v>2019</v>
      </c>
      <c r="L510" s="1">
        <f t="shared" si="15"/>
        <v>8</v>
      </c>
    </row>
    <row r="511" spans="8:12">
      <c r="H511" s="1" t="s">
        <v>108</v>
      </c>
      <c r="I511" s="1" t="s">
        <v>5706</v>
      </c>
      <c r="J511" s="1" t="s">
        <v>5710</v>
      </c>
      <c r="K511" s="1" t="str">
        <f t="shared" si="14"/>
        <v>2020</v>
      </c>
      <c r="L511" s="1">
        <f t="shared" si="15"/>
        <v>8</v>
      </c>
    </row>
    <row r="512" spans="8:12">
      <c r="H512" s="1" t="s">
        <v>108</v>
      </c>
      <c r="I512" s="1" t="s">
        <v>5821</v>
      </c>
      <c r="J512" s="1" t="s">
        <v>5894</v>
      </c>
      <c r="K512" s="1" t="str">
        <f t="shared" si="14"/>
        <v>2020</v>
      </c>
      <c r="L512" s="1">
        <f t="shared" si="15"/>
        <v>8</v>
      </c>
    </row>
    <row r="513" spans="8:12">
      <c r="H513" s="1" t="s">
        <v>108</v>
      </c>
      <c r="I513" s="1" t="s">
        <v>8247</v>
      </c>
      <c r="J513" s="1" t="s">
        <v>7043</v>
      </c>
      <c r="K513" s="1" t="str">
        <f t="shared" ref="K513:K576" si="16">TEXT(J513,"YYYY")</f>
        <v>2020</v>
      </c>
      <c r="L513" s="1">
        <f t="shared" ref="L513:L576" si="17">H513-(TEXT(I513,"YYYY")-TEXT(J513,"YYYY"))</f>
        <v>8</v>
      </c>
    </row>
    <row r="514" spans="8:12">
      <c r="H514" s="1" t="s">
        <v>108</v>
      </c>
      <c r="I514" s="1" t="s">
        <v>8201</v>
      </c>
      <c r="J514" s="1" t="s">
        <v>5622</v>
      </c>
      <c r="K514" s="1" t="str">
        <f t="shared" si="16"/>
        <v>2020</v>
      </c>
      <c r="L514" s="1">
        <f t="shared" si="17"/>
        <v>8</v>
      </c>
    </row>
    <row r="515" spans="8:12">
      <c r="H515" s="1" t="s">
        <v>108</v>
      </c>
      <c r="I515" s="1" t="s">
        <v>12403</v>
      </c>
      <c r="J515" s="1" t="s">
        <v>12408</v>
      </c>
      <c r="K515" s="1" t="str">
        <f t="shared" si="16"/>
        <v>2020</v>
      </c>
      <c r="L515" s="1">
        <f t="shared" si="17"/>
        <v>8</v>
      </c>
    </row>
    <row r="516" spans="8:12">
      <c r="H516" s="1" t="s">
        <v>108</v>
      </c>
      <c r="I516" s="1" t="s">
        <v>11290</v>
      </c>
      <c r="J516" s="1" t="s">
        <v>8134</v>
      </c>
      <c r="K516" s="1" t="str">
        <f t="shared" si="16"/>
        <v>2020</v>
      </c>
      <c r="L516" s="1">
        <f t="shared" si="17"/>
        <v>8</v>
      </c>
    </row>
    <row r="517" spans="8:12">
      <c r="H517" s="1" t="s">
        <v>108</v>
      </c>
      <c r="I517" s="1" t="s">
        <v>11990</v>
      </c>
      <c r="J517" s="1" t="s">
        <v>690</v>
      </c>
      <c r="K517" s="1" t="str">
        <f t="shared" si="16"/>
        <v>2020</v>
      </c>
      <c r="L517" s="1">
        <f t="shared" si="17"/>
        <v>8</v>
      </c>
    </row>
    <row r="518" spans="8:12">
      <c r="H518" s="1" t="s">
        <v>108</v>
      </c>
      <c r="I518" s="1" t="s">
        <v>12191</v>
      </c>
      <c r="J518" s="1" t="s">
        <v>10803</v>
      </c>
      <c r="K518" s="1" t="str">
        <f t="shared" si="16"/>
        <v>2020</v>
      </c>
      <c r="L518" s="1">
        <f t="shared" si="17"/>
        <v>8</v>
      </c>
    </row>
    <row r="519" spans="8:12">
      <c r="H519" s="1" t="s">
        <v>108</v>
      </c>
      <c r="I519" s="1" t="s">
        <v>12488</v>
      </c>
      <c r="J519" s="1" t="s">
        <v>7691</v>
      </c>
      <c r="K519" s="1" t="str">
        <f t="shared" si="16"/>
        <v>2020</v>
      </c>
      <c r="L519" s="1">
        <f t="shared" si="17"/>
        <v>8</v>
      </c>
    </row>
    <row r="520" spans="8:12">
      <c r="H520" s="1" t="s">
        <v>479</v>
      </c>
      <c r="I520" s="1" t="s">
        <v>8033</v>
      </c>
      <c r="J520" s="1" t="s">
        <v>7801</v>
      </c>
      <c r="K520" s="1" t="str">
        <f t="shared" si="16"/>
        <v>2005</v>
      </c>
      <c r="L520" s="1">
        <f t="shared" si="17"/>
        <v>9</v>
      </c>
    </row>
    <row r="521" spans="8:12">
      <c r="H521" s="1" t="s">
        <v>144</v>
      </c>
      <c r="I521" s="1" t="s">
        <v>10543</v>
      </c>
      <c r="J521" s="1" t="s">
        <v>10574</v>
      </c>
      <c r="K521" s="1" t="str">
        <f t="shared" si="16"/>
        <v>2005</v>
      </c>
      <c r="L521" s="1">
        <f t="shared" si="17"/>
        <v>9</v>
      </c>
    </row>
    <row r="522" spans="8:12">
      <c r="H522" s="1" t="s">
        <v>263</v>
      </c>
      <c r="I522" s="1" t="s">
        <v>5258</v>
      </c>
      <c r="J522" s="1" t="s">
        <v>7266</v>
      </c>
      <c r="K522" s="1" t="str">
        <f t="shared" si="16"/>
        <v>2006</v>
      </c>
      <c r="L522" s="1">
        <f t="shared" si="17"/>
        <v>9</v>
      </c>
    </row>
    <row r="523" spans="8:12">
      <c r="H523" s="1" t="s">
        <v>479</v>
      </c>
      <c r="I523" s="1" t="s">
        <v>3363</v>
      </c>
      <c r="J523" s="1" t="s">
        <v>1918</v>
      </c>
      <c r="K523" s="1" t="str">
        <f t="shared" si="16"/>
        <v>2007</v>
      </c>
      <c r="L523" s="1">
        <f t="shared" si="17"/>
        <v>9</v>
      </c>
    </row>
    <row r="524" spans="8:12">
      <c r="H524" s="1" t="s">
        <v>344</v>
      </c>
      <c r="I524" s="1" t="s">
        <v>1190</v>
      </c>
      <c r="J524" s="1" t="s">
        <v>2559</v>
      </c>
      <c r="K524" s="1" t="str">
        <f t="shared" si="16"/>
        <v>2007</v>
      </c>
      <c r="L524" s="1">
        <f t="shared" si="17"/>
        <v>9</v>
      </c>
    </row>
    <row r="525" spans="8:12">
      <c r="H525" s="1" t="s">
        <v>479</v>
      </c>
      <c r="I525" s="1" t="s">
        <v>1316</v>
      </c>
      <c r="J525" s="1" t="s">
        <v>1775</v>
      </c>
      <c r="K525" s="1" t="str">
        <f t="shared" si="16"/>
        <v>2009</v>
      </c>
      <c r="L525" s="1">
        <f t="shared" si="17"/>
        <v>9</v>
      </c>
    </row>
    <row r="526" spans="8:12">
      <c r="H526" s="1" t="s">
        <v>126</v>
      </c>
      <c r="I526" s="1" t="s">
        <v>9477</v>
      </c>
      <c r="J526" s="1" t="s">
        <v>8879</v>
      </c>
      <c r="K526" s="1" t="str">
        <f t="shared" si="16"/>
        <v>2009</v>
      </c>
      <c r="L526" s="1">
        <f t="shared" si="17"/>
        <v>9</v>
      </c>
    </row>
    <row r="527" spans="8:12">
      <c r="H527" s="1" t="s">
        <v>479</v>
      </c>
      <c r="I527" s="1" t="s">
        <v>8134</v>
      </c>
      <c r="J527" s="1" t="s">
        <v>8884</v>
      </c>
      <c r="K527" s="1" t="str">
        <f t="shared" si="16"/>
        <v>2010</v>
      </c>
      <c r="L527" s="1">
        <f t="shared" si="17"/>
        <v>9</v>
      </c>
    </row>
    <row r="528" spans="8:12">
      <c r="H528" s="1" t="s">
        <v>479</v>
      </c>
      <c r="I528" s="1" t="s">
        <v>9362</v>
      </c>
      <c r="J528" s="1" t="s">
        <v>2212</v>
      </c>
      <c r="K528" s="1" t="str">
        <f t="shared" si="16"/>
        <v>2010</v>
      </c>
      <c r="L528" s="1">
        <f t="shared" si="17"/>
        <v>9</v>
      </c>
    </row>
    <row r="529" spans="8:12">
      <c r="H529" s="1" t="s">
        <v>324</v>
      </c>
      <c r="I529" s="1" t="s">
        <v>9206</v>
      </c>
      <c r="J529" s="1" t="s">
        <v>2212</v>
      </c>
      <c r="K529" s="1" t="str">
        <f t="shared" si="16"/>
        <v>2010</v>
      </c>
      <c r="L529" s="1">
        <f t="shared" si="17"/>
        <v>9</v>
      </c>
    </row>
    <row r="530" spans="8:12">
      <c r="H530" s="1" t="s">
        <v>217</v>
      </c>
      <c r="I530" s="1" t="s">
        <v>3566</v>
      </c>
      <c r="J530" s="1" t="s">
        <v>2212</v>
      </c>
      <c r="K530" s="1" t="str">
        <f t="shared" si="16"/>
        <v>2010</v>
      </c>
      <c r="L530" s="1">
        <f t="shared" si="17"/>
        <v>9</v>
      </c>
    </row>
    <row r="531" spans="8:12">
      <c r="H531" s="1" t="s">
        <v>158</v>
      </c>
      <c r="I531" s="1" t="s">
        <v>10156</v>
      </c>
      <c r="J531" s="1" t="s">
        <v>10157</v>
      </c>
      <c r="K531" s="1" t="str">
        <f t="shared" si="16"/>
        <v>2010</v>
      </c>
      <c r="L531" s="1">
        <f t="shared" si="17"/>
        <v>9</v>
      </c>
    </row>
    <row r="532" spans="8:12">
      <c r="H532" s="1" t="s">
        <v>263</v>
      </c>
      <c r="I532" s="1" t="s">
        <v>1610</v>
      </c>
      <c r="J532" s="1" t="s">
        <v>8624</v>
      </c>
      <c r="K532" s="1" t="str">
        <f t="shared" si="16"/>
        <v>2011</v>
      </c>
      <c r="L532" s="1">
        <f t="shared" si="17"/>
        <v>9</v>
      </c>
    </row>
    <row r="533" spans="8:12">
      <c r="H533" s="1" t="s">
        <v>130</v>
      </c>
      <c r="I533" s="1" t="s">
        <v>9247</v>
      </c>
      <c r="J533" s="1" t="s">
        <v>9322</v>
      </c>
      <c r="K533" s="1" t="str">
        <f t="shared" si="16"/>
        <v>2011</v>
      </c>
      <c r="L533" s="1">
        <f t="shared" si="17"/>
        <v>9</v>
      </c>
    </row>
    <row r="534" spans="8:12">
      <c r="H534" s="1" t="s">
        <v>58</v>
      </c>
      <c r="I534" s="1" t="s">
        <v>9350</v>
      </c>
      <c r="J534" s="1" t="s">
        <v>9114</v>
      </c>
      <c r="K534" s="1" t="str">
        <f t="shared" si="16"/>
        <v>2011</v>
      </c>
      <c r="L534" s="1">
        <f t="shared" si="17"/>
        <v>9</v>
      </c>
    </row>
    <row r="535" spans="8:12">
      <c r="H535" s="1" t="s">
        <v>158</v>
      </c>
      <c r="I535" s="1" t="s">
        <v>10028</v>
      </c>
      <c r="J535" s="1" t="s">
        <v>941</v>
      </c>
      <c r="K535" s="1" t="str">
        <f t="shared" si="16"/>
        <v>2011</v>
      </c>
      <c r="L535" s="1">
        <f t="shared" si="17"/>
        <v>9</v>
      </c>
    </row>
    <row r="536" spans="8:12">
      <c r="H536" s="1" t="s">
        <v>130</v>
      </c>
      <c r="I536" s="1" t="s">
        <v>9477</v>
      </c>
      <c r="J536" s="1" t="s">
        <v>10761</v>
      </c>
      <c r="K536" s="1" t="str">
        <f t="shared" si="16"/>
        <v>2011</v>
      </c>
      <c r="L536" s="1">
        <f t="shared" si="17"/>
        <v>9</v>
      </c>
    </row>
    <row r="537" spans="8:12">
      <c r="H537" s="1" t="s">
        <v>324</v>
      </c>
      <c r="I537" s="1" t="s">
        <v>11653</v>
      </c>
      <c r="J537" s="1" t="s">
        <v>1125</v>
      </c>
      <c r="K537" s="1" t="str">
        <f t="shared" si="16"/>
        <v>2012</v>
      </c>
      <c r="L537" s="1">
        <f t="shared" si="17"/>
        <v>9</v>
      </c>
    </row>
    <row r="538" spans="8:12">
      <c r="H538" s="1" t="s">
        <v>130</v>
      </c>
      <c r="I538" s="1" t="s">
        <v>6169</v>
      </c>
      <c r="J538" s="1" t="s">
        <v>11832</v>
      </c>
      <c r="K538" s="1" t="str">
        <f t="shared" si="16"/>
        <v>2012</v>
      </c>
      <c r="L538" s="1">
        <f t="shared" si="17"/>
        <v>9</v>
      </c>
    </row>
    <row r="539" spans="8:12">
      <c r="H539" s="1" t="s">
        <v>158</v>
      </c>
      <c r="I539" s="1" t="s">
        <v>9340</v>
      </c>
      <c r="J539" s="1" t="s">
        <v>9059</v>
      </c>
      <c r="K539" s="1" t="str">
        <f t="shared" si="16"/>
        <v>2012</v>
      </c>
      <c r="L539" s="1">
        <f t="shared" si="17"/>
        <v>9</v>
      </c>
    </row>
    <row r="540" spans="8:12">
      <c r="H540" s="1" t="s">
        <v>58</v>
      </c>
      <c r="I540" s="1" t="s">
        <v>9210</v>
      </c>
      <c r="J540" s="1" t="s">
        <v>9216</v>
      </c>
      <c r="K540" s="1" t="str">
        <f t="shared" si="16"/>
        <v>2013</v>
      </c>
      <c r="L540" s="1">
        <f t="shared" si="17"/>
        <v>9</v>
      </c>
    </row>
    <row r="541" spans="8:12">
      <c r="H541" s="1" t="s">
        <v>158</v>
      </c>
      <c r="I541" s="1" t="s">
        <v>10640</v>
      </c>
      <c r="J541" s="1" t="s">
        <v>3217</v>
      </c>
      <c r="K541" s="1" t="str">
        <f t="shared" si="16"/>
        <v>2013</v>
      </c>
      <c r="L541" s="1">
        <f t="shared" si="17"/>
        <v>9</v>
      </c>
    </row>
    <row r="542" spans="8:12">
      <c r="H542" s="1" t="s">
        <v>158</v>
      </c>
      <c r="I542" s="1" t="s">
        <v>7208</v>
      </c>
      <c r="J542" s="1" t="s">
        <v>7209</v>
      </c>
      <c r="K542" s="1" t="str">
        <f t="shared" si="16"/>
        <v>2013</v>
      </c>
      <c r="L542" s="1">
        <f t="shared" si="17"/>
        <v>9</v>
      </c>
    </row>
    <row r="543" spans="8:12">
      <c r="H543" s="1" t="s">
        <v>187</v>
      </c>
      <c r="I543" s="1" t="s">
        <v>9868</v>
      </c>
      <c r="J543" s="1" t="s">
        <v>4019</v>
      </c>
      <c r="K543" s="1" t="str">
        <f t="shared" si="16"/>
        <v>2013</v>
      </c>
      <c r="L543" s="1">
        <f t="shared" si="17"/>
        <v>9</v>
      </c>
    </row>
    <row r="544" spans="8:12">
      <c r="H544" s="1" t="s">
        <v>187</v>
      </c>
      <c r="I544" s="1" t="s">
        <v>8019</v>
      </c>
      <c r="J544" s="1" t="s">
        <v>6038</v>
      </c>
      <c r="K544" s="1" t="str">
        <f t="shared" si="16"/>
        <v>2013</v>
      </c>
      <c r="L544" s="1">
        <f t="shared" si="17"/>
        <v>9</v>
      </c>
    </row>
    <row r="545" spans="8:12">
      <c r="H545" s="1" t="s">
        <v>158</v>
      </c>
      <c r="I545" s="1" t="s">
        <v>11792</v>
      </c>
      <c r="J545" s="1" t="s">
        <v>11793</v>
      </c>
      <c r="K545" s="1" t="str">
        <f t="shared" si="16"/>
        <v>2013</v>
      </c>
      <c r="L545" s="1">
        <f t="shared" si="17"/>
        <v>9</v>
      </c>
    </row>
    <row r="546" spans="8:12">
      <c r="H546" s="1" t="s">
        <v>58</v>
      </c>
      <c r="I546" s="1" t="s">
        <v>10517</v>
      </c>
      <c r="J546" s="1" t="s">
        <v>10817</v>
      </c>
      <c r="K546" s="1" t="str">
        <f t="shared" si="16"/>
        <v>2014</v>
      </c>
      <c r="L546" s="1">
        <f t="shared" si="17"/>
        <v>9</v>
      </c>
    </row>
    <row r="547" spans="8:12">
      <c r="H547" s="1" t="s">
        <v>126</v>
      </c>
      <c r="I547" s="1" t="s">
        <v>111</v>
      </c>
      <c r="J547" s="1" t="s">
        <v>93</v>
      </c>
      <c r="K547" s="1" t="str">
        <f t="shared" si="16"/>
        <v>2014</v>
      </c>
      <c r="L547" s="1">
        <f t="shared" si="17"/>
        <v>9</v>
      </c>
    </row>
    <row r="548" spans="8:12">
      <c r="H548" s="1" t="s">
        <v>324</v>
      </c>
      <c r="I548" s="1" t="s">
        <v>804</v>
      </c>
      <c r="J548" s="1" t="s">
        <v>806</v>
      </c>
      <c r="K548" s="1" t="str">
        <f t="shared" si="16"/>
        <v>2014</v>
      </c>
      <c r="L548" s="1">
        <f t="shared" si="17"/>
        <v>9</v>
      </c>
    </row>
    <row r="549" spans="8:12">
      <c r="H549" s="1" t="s">
        <v>324</v>
      </c>
      <c r="I549" s="1" t="s">
        <v>3035</v>
      </c>
      <c r="J549" s="1" t="s">
        <v>3052</v>
      </c>
      <c r="K549" s="1" t="str">
        <f t="shared" si="16"/>
        <v>2014</v>
      </c>
      <c r="L549" s="1">
        <f t="shared" si="17"/>
        <v>9</v>
      </c>
    </row>
    <row r="550" spans="8:12">
      <c r="H550" s="1" t="s">
        <v>58</v>
      </c>
      <c r="I550" s="1" t="s">
        <v>6226</v>
      </c>
      <c r="J550" s="1" t="s">
        <v>806</v>
      </c>
      <c r="K550" s="1" t="str">
        <f t="shared" si="16"/>
        <v>2014</v>
      </c>
      <c r="L550" s="1">
        <f t="shared" si="17"/>
        <v>9</v>
      </c>
    </row>
    <row r="551" spans="8:12">
      <c r="H551" s="1" t="s">
        <v>158</v>
      </c>
      <c r="I551" s="1" t="s">
        <v>381</v>
      </c>
      <c r="J551" s="1" t="s">
        <v>806</v>
      </c>
      <c r="K551" s="1" t="str">
        <f t="shared" si="16"/>
        <v>2014</v>
      </c>
      <c r="L551" s="1">
        <f t="shared" si="17"/>
        <v>9</v>
      </c>
    </row>
    <row r="552" spans="8:12">
      <c r="H552" s="1" t="s">
        <v>187</v>
      </c>
      <c r="I552" s="1" t="s">
        <v>8824</v>
      </c>
      <c r="J552" s="1" t="s">
        <v>9165</v>
      </c>
      <c r="K552" s="1" t="str">
        <f t="shared" si="16"/>
        <v>2014</v>
      </c>
      <c r="L552" s="1">
        <f t="shared" si="17"/>
        <v>9</v>
      </c>
    </row>
    <row r="553" spans="8:12">
      <c r="H553" s="1" t="s">
        <v>187</v>
      </c>
      <c r="I553" s="1" t="s">
        <v>11233</v>
      </c>
      <c r="J553" s="1" t="s">
        <v>9539</v>
      </c>
      <c r="K553" s="1" t="str">
        <f t="shared" si="16"/>
        <v>2014</v>
      </c>
      <c r="L553" s="1">
        <f t="shared" si="17"/>
        <v>9</v>
      </c>
    </row>
    <row r="554" spans="8:12">
      <c r="H554" s="1" t="s">
        <v>130</v>
      </c>
      <c r="I554" s="1" t="s">
        <v>3588</v>
      </c>
      <c r="J554" s="1" t="s">
        <v>2008</v>
      </c>
      <c r="K554" s="1" t="str">
        <f t="shared" si="16"/>
        <v>2014</v>
      </c>
      <c r="L554" s="1">
        <f t="shared" si="17"/>
        <v>9</v>
      </c>
    </row>
    <row r="555" spans="8:12">
      <c r="H555" s="1" t="s">
        <v>158</v>
      </c>
      <c r="I555" s="1" t="s">
        <v>3838</v>
      </c>
      <c r="J555" s="1" t="s">
        <v>905</v>
      </c>
      <c r="K555" s="1" t="str">
        <f t="shared" si="16"/>
        <v>2015</v>
      </c>
      <c r="L555" s="1">
        <f t="shared" si="17"/>
        <v>9</v>
      </c>
    </row>
    <row r="556" spans="8:12">
      <c r="H556" s="1" t="s">
        <v>187</v>
      </c>
      <c r="I556" s="1" t="s">
        <v>10640</v>
      </c>
      <c r="J556" s="1" t="s">
        <v>4141</v>
      </c>
      <c r="K556" s="1" t="str">
        <f t="shared" si="16"/>
        <v>2015</v>
      </c>
      <c r="L556" s="1">
        <f t="shared" si="17"/>
        <v>9</v>
      </c>
    </row>
    <row r="557" spans="8:12">
      <c r="H557" s="1" t="s">
        <v>130</v>
      </c>
      <c r="I557" s="1" t="s">
        <v>431</v>
      </c>
      <c r="J557" s="1" t="s">
        <v>384</v>
      </c>
      <c r="K557" s="1" t="str">
        <f t="shared" si="16"/>
        <v>2015</v>
      </c>
      <c r="L557" s="1">
        <f t="shared" si="17"/>
        <v>9</v>
      </c>
    </row>
    <row r="558" spans="8:12">
      <c r="H558" s="1" t="s">
        <v>158</v>
      </c>
      <c r="I558" s="1" t="s">
        <v>6428</v>
      </c>
      <c r="J558" s="1" t="s">
        <v>1222</v>
      </c>
      <c r="K558" s="1" t="str">
        <f t="shared" si="16"/>
        <v>2015</v>
      </c>
      <c r="L558" s="1">
        <f t="shared" si="17"/>
        <v>9</v>
      </c>
    </row>
    <row r="559" spans="8:12">
      <c r="H559" s="1">
        <v>10</v>
      </c>
      <c r="I559" s="1" t="s">
        <v>6422</v>
      </c>
      <c r="J559" s="1" t="s">
        <v>1163</v>
      </c>
      <c r="K559" s="1" t="str">
        <f t="shared" si="16"/>
        <v>2015</v>
      </c>
      <c r="L559" s="1">
        <f t="shared" si="17"/>
        <v>9</v>
      </c>
    </row>
    <row r="560" spans="8:12">
      <c r="H560" s="1" t="s">
        <v>58</v>
      </c>
      <c r="I560" s="1" t="s">
        <v>220</v>
      </c>
      <c r="J560" s="1" t="s">
        <v>384</v>
      </c>
      <c r="K560" s="1" t="str">
        <f t="shared" si="16"/>
        <v>2015</v>
      </c>
      <c r="L560" s="1">
        <f t="shared" si="17"/>
        <v>9</v>
      </c>
    </row>
    <row r="561" spans="8:12">
      <c r="H561" s="1" t="s">
        <v>126</v>
      </c>
      <c r="I561" s="1" t="s">
        <v>9124</v>
      </c>
      <c r="J561" s="1" t="s">
        <v>1422</v>
      </c>
      <c r="K561" s="1" t="str">
        <f t="shared" si="16"/>
        <v>2015</v>
      </c>
      <c r="L561" s="1">
        <f t="shared" si="17"/>
        <v>9</v>
      </c>
    </row>
    <row r="562" spans="8:12">
      <c r="H562" s="1" t="s">
        <v>58</v>
      </c>
      <c r="I562" s="1" t="s">
        <v>6092</v>
      </c>
      <c r="J562" s="1" t="s">
        <v>905</v>
      </c>
      <c r="K562" s="1" t="str">
        <f t="shared" si="16"/>
        <v>2015</v>
      </c>
      <c r="L562" s="1">
        <f t="shared" si="17"/>
        <v>9</v>
      </c>
    </row>
    <row r="563" spans="8:12">
      <c r="H563" s="1" t="s">
        <v>187</v>
      </c>
      <c r="I563" s="1" t="s">
        <v>562</v>
      </c>
      <c r="J563" s="1" t="s">
        <v>1222</v>
      </c>
      <c r="K563" s="1" t="str">
        <f t="shared" si="16"/>
        <v>2015</v>
      </c>
      <c r="L563" s="1">
        <f t="shared" si="17"/>
        <v>9</v>
      </c>
    </row>
    <row r="564" spans="8:12">
      <c r="H564" s="1" t="s">
        <v>187</v>
      </c>
      <c r="I564" s="1" t="s">
        <v>6398</v>
      </c>
      <c r="J564" s="1" t="s">
        <v>6104</v>
      </c>
      <c r="K564" s="1" t="str">
        <f t="shared" si="16"/>
        <v>2015</v>
      </c>
      <c r="L564" s="1">
        <f t="shared" si="17"/>
        <v>9</v>
      </c>
    </row>
    <row r="565" spans="8:12">
      <c r="H565" s="1" t="s">
        <v>130</v>
      </c>
      <c r="I565" s="1" t="s">
        <v>2165</v>
      </c>
      <c r="J565" s="1" t="s">
        <v>1534</v>
      </c>
      <c r="K565" s="1" t="str">
        <f t="shared" si="16"/>
        <v>2016</v>
      </c>
      <c r="L565" s="1">
        <f t="shared" si="17"/>
        <v>9</v>
      </c>
    </row>
    <row r="566" spans="8:12">
      <c r="H566" s="1" t="s">
        <v>187</v>
      </c>
      <c r="I566" s="1" t="s">
        <v>3982</v>
      </c>
      <c r="J566" s="1" t="s">
        <v>3983</v>
      </c>
      <c r="K566" s="1" t="str">
        <f t="shared" si="16"/>
        <v>2016</v>
      </c>
      <c r="L566" s="1">
        <f t="shared" si="17"/>
        <v>9</v>
      </c>
    </row>
    <row r="567" spans="8:12">
      <c r="H567" s="1" t="s">
        <v>58</v>
      </c>
      <c r="I567" s="1" t="s">
        <v>4752</v>
      </c>
      <c r="J567" s="1" t="s">
        <v>4753</v>
      </c>
      <c r="K567" s="1" t="str">
        <f t="shared" si="16"/>
        <v>2016</v>
      </c>
      <c r="L567" s="1">
        <f t="shared" si="17"/>
        <v>9</v>
      </c>
    </row>
    <row r="568" spans="8:12">
      <c r="H568" s="1" t="s">
        <v>187</v>
      </c>
      <c r="I568" s="1" t="s">
        <v>5636</v>
      </c>
      <c r="J568" s="1" t="s">
        <v>1534</v>
      </c>
      <c r="K568" s="1" t="str">
        <f t="shared" si="16"/>
        <v>2016</v>
      </c>
      <c r="L568" s="1">
        <f t="shared" si="17"/>
        <v>9</v>
      </c>
    </row>
    <row r="569" spans="8:12">
      <c r="H569" s="1" t="s">
        <v>58</v>
      </c>
      <c r="I569" s="1" t="s">
        <v>6345</v>
      </c>
      <c r="J569" s="1" t="s">
        <v>1534</v>
      </c>
      <c r="K569" s="1" t="str">
        <f t="shared" si="16"/>
        <v>2016</v>
      </c>
      <c r="L569" s="1">
        <f t="shared" si="17"/>
        <v>9</v>
      </c>
    </row>
    <row r="570" spans="8:12">
      <c r="H570" s="1" t="s">
        <v>187</v>
      </c>
      <c r="I570" s="1" t="s">
        <v>4461</v>
      </c>
      <c r="J570" s="1" t="s">
        <v>4753</v>
      </c>
      <c r="K570" s="1" t="str">
        <f t="shared" si="16"/>
        <v>2016</v>
      </c>
      <c r="L570" s="1">
        <f t="shared" si="17"/>
        <v>9</v>
      </c>
    </row>
    <row r="571" spans="8:12">
      <c r="H571" s="1" t="s">
        <v>158</v>
      </c>
      <c r="I571" s="1" t="s">
        <v>1087</v>
      </c>
      <c r="J571" s="1" t="s">
        <v>931</v>
      </c>
      <c r="K571" s="1" t="str">
        <f t="shared" si="16"/>
        <v>2016</v>
      </c>
      <c r="L571" s="1">
        <f t="shared" si="17"/>
        <v>9</v>
      </c>
    </row>
    <row r="572" spans="8:12">
      <c r="H572" s="1" t="s">
        <v>187</v>
      </c>
      <c r="I572" s="1" t="s">
        <v>745</v>
      </c>
      <c r="J572" s="1" t="s">
        <v>745</v>
      </c>
      <c r="K572" s="1" t="str">
        <f t="shared" si="16"/>
        <v>2017</v>
      </c>
      <c r="L572" s="1">
        <f t="shared" si="17"/>
        <v>9</v>
      </c>
    </row>
    <row r="573" spans="8:12">
      <c r="H573" s="1" t="s">
        <v>187</v>
      </c>
      <c r="I573" s="1" t="s">
        <v>231</v>
      </c>
      <c r="J573" s="1" t="s">
        <v>1212</v>
      </c>
      <c r="K573" s="1" t="str">
        <f t="shared" si="16"/>
        <v>2017</v>
      </c>
      <c r="L573" s="1">
        <f t="shared" si="17"/>
        <v>9</v>
      </c>
    </row>
    <row r="574" spans="8:12">
      <c r="H574" s="1" t="s">
        <v>187</v>
      </c>
      <c r="I574" s="1" t="s">
        <v>764</v>
      </c>
      <c r="J574" s="1" t="s">
        <v>764</v>
      </c>
      <c r="K574" s="1" t="str">
        <f t="shared" si="16"/>
        <v>2017</v>
      </c>
      <c r="L574" s="1">
        <f t="shared" si="17"/>
        <v>9</v>
      </c>
    </row>
    <row r="575" spans="8:12">
      <c r="H575" s="1" t="s">
        <v>187</v>
      </c>
      <c r="I575" s="1" t="s">
        <v>451</v>
      </c>
      <c r="J575" s="1" t="s">
        <v>4372</v>
      </c>
      <c r="K575" s="1" t="str">
        <f t="shared" si="16"/>
        <v>2017</v>
      </c>
      <c r="L575" s="1">
        <f t="shared" si="17"/>
        <v>9</v>
      </c>
    </row>
    <row r="576" spans="8:12">
      <c r="H576" s="1">
        <v>12</v>
      </c>
      <c r="I576" s="1" t="s">
        <v>11740</v>
      </c>
      <c r="J576" s="1" t="s">
        <v>6078</v>
      </c>
      <c r="K576" s="1" t="str">
        <f t="shared" si="16"/>
        <v>2017</v>
      </c>
      <c r="L576" s="1">
        <f t="shared" si="17"/>
        <v>9</v>
      </c>
    </row>
    <row r="577" spans="8:12">
      <c r="H577" s="1" t="s">
        <v>58</v>
      </c>
      <c r="I577" s="1" t="s">
        <v>896</v>
      </c>
      <c r="J577" s="1" t="s">
        <v>199</v>
      </c>
      <c r="K577" s="1" t="str">
        <f t="shared" ref="K577:K640" si="18">TEXT(J577,"YYYY")</f>
        <v>2018</v>
      </c>
      <c r="L577" s="1">
        <f t="shared" ref="L577:L640" si="19">H577-(TEXT(I577,"YYYY")-TEXT(J577,"YYYY"))</f>
        <v>9</v>
      </c>
    </row>
    <row r="578" spans="8:12">
      <c r="H578" s="1" t="s">
        <v>58</v>
      </c>
      <c r="I578" s="1" t="s">
        <v>700</v>
      </c>
      <c r="J578" s="1" t="s">
        <v>717</v>
      </c>
      <c r="K578" s="1" t="str">
        <f t="shared" si="18"/>
        <v>2018</v>
      </c>
      <c r="L578" s="1">
        <f t="shared" si="19"/>
        <v>9</v>
      </c>
    </row>
    <row r="579" spans="8:12">
      <c r="H579" s="1" t="s">
        <v>58</v>
      </c>
      <c r="I579" s="1" t="s">
        <v>793</v>
      </c>
      <c r="J579" s="1" t="s">
        <v>199</v>
      </c>
      <c r="K579" s="1" t="str">
        <f t="shared" si="18"/>
        <v>2018</v>
      </c>
      <c r="L579" s="1">
        <f t="shared" si="19"/>
        <v>9</v>
      </c>
    </row>
    <row r="580" spans="8:12">
      <c r="H580" s="1" t="s">
        <v>58</v>
      </c>
      <c r="I580" s="1" t="s">
        <v>2165</v>
      </c>
      <c r="J580" s="1" t="s">
        <v>881</v>
      </c>
      <c r="K580" s="1" t="str">
        <f t="shared" si="18"/>
        <v>2018</v>
      </c>
      <c r="L580" s="1">
        <f t="shared" si="19"/>
        <v>9</v>
      </c>
    </row>
    <row r="581" spans="8:12">
      <c r="H581" s="1" t="s">
        <v>187</v>
      </c>
      <c r="I581" s="1" t="s">
        <v>2417</v>
      </c>
      <c r="J581" s="1" t="s">
        <v>2418</v>
      </c>
      <c r="K581" s="1" t="str">
        <f t="shared" si="18"/>
        <v>2018</v>
      </c>
      <c r="L581" s="1">
        <f t="shared" si="19"/>
        <v>9</v>
      </c>
    </row>
    <row r="582" spans="8:12">
      <c r="H582" s="1" t="s">
        <v>187</v>
      </c>
      <c r="I582" s="1" t="s">
        <v>2930</v>
      </c>
      <c r="J582" s="1" t="s">
        <v>728</v>
      </c>
      <c r="K582" s="1" t="str">
        <f t="shared" si="18"/>
        <v>2018</v>
      </c>
      <c r="L582" s="1">
        <f t="shared" si="19"/>
        <v>9</v>
      </c>
    </row>
    <row r="583" spans="8:12">
      <c r="H583" s="1" t="s">
        <v>158</v>
      </c>
      <c r="I583" s="1" t="s">
        <v>8416</v>
      </c>
      <c r="J583" s="1" t="s">
        <v>12101</v>
      </c>
      <c r="K583" s="1" t="str">
        <f t="shared" si="18"/>
        <v>2018</v>
      </c>
      <c r="L583" s="1">
        <f t="shared" si="19"/>
        <v>9</v>
      </c>
    </row>
    <row r="584" spans="8:12">
      <c r="H584" s="1" t="s">
        <v>58</v>
      </c>
      <c r="I584" s="1" t="s">
        <v>861</v>
      </c>
      <c r="J584" s="1" t="s">
        <v>474</v>
      </c>
      <c r="K584" s="1" t="str">
        <f t="shared" si="18"/>
        <v>2018</v>
      </c>
      <c r="L584" s="1">
        <f t="shared" si="19"/>
        <v>9</v>
      </c>
    </row>
    <row r="585" spans="8:12">
      <c r="H585" s="1" t="s">
        <v>58</v>
      </c>
      <c r="I585" s="1" t="s">
        <v>7821</v>
      </c>
      <c r="J585" s="1" t="s">
        <v>72</v>
      </c>
      <c r="K585" s="1" t="str">
        <f t="shared" si="18"/>
        <v>2019</v>
      </c>
      <c r="L585" s="1">
        <f t="shared" si="19"/>
        <v>9</v>
      </c>
    </row>
    <row r="586" spans="8:12">
      <c r="H586" s="1" t="s">
        <v>187</v>
      </c>
      <c r="I586" s="1" t="s">
        <v>471</v>
      </c>
      <c r="J586" s="1" t="s">
        <v>604</v>
      </c>
      <c r="K586" s="1" t="str">
        <f t="shared" si="18"/>
        <v>2019</v>
      </c>
      <c r="L586" s="1">
        <f t="shared" si="19"/>
        <v>9</v>
      </c>
    </row>
    <row r="587" spans="8:12">
      <c r="H587" s="1" t="s">
        <v>58</v>
      </c>
      <c r="I587" s="1" t="s">
        <v>5246</v>
      </c>
      <c r="J587" s="1" t="s">
        <v>3199</v>
      </c>
      <c r="K587" s="1" t="str">
        <f t="shared" si="18"/>
        <v>2019</v>
      </c>
      <c r="L587" s="1">
        <f t="shared" si="19"/>
        <v>9</v>
      </c>
    </row>
    <row r="588" spans="8:12">
      <c r="H588" s="1" t="s">
        <v>187</v>
      </c>
      <c r="I588" s="1" t="s">
        <v>5781</v>
      </c>
      <c r="J588" s="1" t="s">
        <v>5788</v>
      </c>
      <c r="K588" s="1" t="str">
        <f t="shared" si="18"/>
        <v>2020</v>
      </c>
      <c r="L588" s="1">
        <f t="shared" si="19"/>
        <v>9</v>
      </c>
    </row>
    <row r="589" spans="8:12">
      <c r="H589" s="1" t="s">
        <v>187</v>
      </c>
      <c r="I589" s="1" t="s">
        <v>7725</v>
      </c>
      <c r="J589" s="1" t="s">
        <v>5680</v>
      </c>
      <c r="K589" s="1" t="str">
        <f t="shared" si="18"/>
        <v>2020</v>
      </c>
      <c r="L589" s="1">
        <f t="shared" si="19"/>
        <v>9</v>
      </c>
    </row>
    <row r="590" spans="8:12">
      <c r="H590" s="1" t="s">
        <v>187</v>
      </c>
      <c r="I590" s="1" t="s">
        <v>6218</v>
      </c>
      <c r="J590" s="1" t="s">
        <v>5781</v>
      </c>
      <c r="K590" s="1" t="str">
        <f t="shared" si="18"/>
        <v>2020</v>
      </c>
      <c r="L590" s="1">
        <f t="shared" si="19"/>
        <v>9</v>
      </c>
    </row>
    <row r="591" spans="8:12">
      <c r="H591" s="1" t="s">
        <v>187</v>
      </c>
      <c r="I591" s="1" t="s">
        <v>8729</v>
      </c>
      <c r="J591" s="1" t="s">
        <v>5441</v>
      </c>
      <c r="K591" s="1" t="str">
        <f t="shared" si="18"/>
        <v>2020</v>
      </c>
      <c r="L591" s="1">
        <f t="shared" si="19"/>
        <v>9</v>
      </c>
    </row>
    <row r="592" spans="8:12">
      <c r="H592" s="1" t="s">
        <v>187</v>
      </c>
      <c r="I592" s="1" t="s">
        <v>10869</v>
      </c>
      <c r="J592" s="1" t="s">
        <v>10522</v>
      </c>
      <c r="K592" s="1" t="str">
        <f t="shared" si="18"/>
        <v>2020</v>
      </c>
      <c r="L592" s="1">
        <f t="shared" si="19"/>
        <v>9</v>
      </c>
    </row>
    <row r="593" spans="8:12">
      <c r="H593" s="1" t="s">
        <v>187</v>
      </c>
      <c r="I593" s="1" t="s">
        <v>11263</v>
      </c>
      <c r="J593" s="1" t="s">
        <v>6586</v>
      </c>
      <c r="K593" s="1" t="str">
        <f t="shared" si="18"/>
        <v>2020</v>
      </c>
      <c r="L593" s="1">
        <f t="shared" si="19"/>
        <v>9</v>
      </c>
    </row>
    <row r="594" spans="8:12">
      <c r="H594" s="1" t="s">
        <v>187</v>
      </c>
      <c r="I594" s="1" t="s">
        <v>12416</v>
      </c>
      <c r="J594" s="1" t="s">
        <v>7691</v>
      </c>
      <c r="K594" s="1" t="str">
        <f t="shared" si="18"/>
        <v>2020</v>
      </c>
      <c r="L594" s="1">
        <f t="shared" si="19"/>
        <v>9</v>
      </c>
    </row>
    <row r="595" spans="8:12">
      <c r="H595" s="1" t="s">
        <v>187</v>
      </c>
      <c r="I595" s="1" t="s">
        <v>7841</v>
      </c>
      <c r="J595" s="1" t="s">
        <v>7043</v>
      </c>
      <c r="K595" s="1" t="str">
        <f t="shared" si="18"/>
        <v>2020</v>
      </c>
      <c r="L595" s="1">
        <f t="shared" si="19"/>
        <v>9</v>
      </c>
    </row>
    <row r="596" spans="8:12">
      <c r="H596" s="1" t="s">
        <v>169</v>
      </c>
      <c r="I596" s="1" t="s">
        <v>9673</v>
      </c>
      <c r="J596" s="1" t="s">
        <v>1862</v>
      </c>
      <c r="K596" s="1" t="str">
        <f t="shared" si="18"/>
        <v>2003</v>
      </c>
      <c r="L596" s="1">
        <f t="shared" si="19"/>
        <v>10</v>
      </c>
    </row>
    <row r="597" spans="8:12">
      <c r="H597" s="1" t="s">
        <v>144</v>
      </c>
      <c r="I597" s="1" t="s">
        <v>1799</v>
      </c>
      <c r="J597" s="1" t="s">
        <v>3760</v>
      </c>
      <c r="K597" s="1" t="str">
        <f t="shared" si="18"/>
        <v>2003</v>
      </c>
      <c r="L597" s="1">
        <f t="shared" si="19"/>
        <v>10</v>
      </c>
    </row>
    <row r="598" spans="8:12">
      <c r="H598" s="1" t="s">
        <v>144</v>
      </c>
      <c r="I598" s="1" t="s">
        <v>6126</v>
      </c>
      <c r="J598" s="1" t="s">
        <v>6127</v>
      </c>
      <c r="K598" s="1" t="str">
        <f t="shared" si="18"/>
        <v>2003</v>
      </c>
      <c r="L598" s="1">
        <f t="shared" si="19"/>
        <v>10</v>
      </c>
    </row>
    <row r="599" spans="8:12">
      <c r="H599" s="1" t="s">
        <v>134</v>
      </c>
      <c r="I599" s="1" t="s">
        <v>606</v>
      </c>
      <c r="J599" s="1" t="s">
        <v>8189</v>
      </c>
      <c r="K599" s="1" t="str">
        <f t="shared" si="18"/>
        <v>2003</v>
      </c>
      <c r="L599" s="1">
        <f t="shared" si="19"/>
        <v>10</v>
      </c>
    </row>
    <row r="600" spans="8:12">
      <c r="H600" s="1" t="s">
        <v>479</v>
      </c>
      <c r="I600" s="1" t="s">
        <v>9012</v>
      </c>
      <c r="J600" s="1" t="s">
        <v>9087</v>
      </c>
      <c r="K600" s="1" t="str">
        <f t="shared" si="18"/>
        <v>2003</v>
      </c>
      <c r="L600" s="1">
        <f t="shared" si="19"/>
        <v>10</v>
      </c>
    </row>
    <row r="601" spans="8:12">
      <c r="H601" s="1" t="s">
        <v>367</v>
      </c>
      <c r="I601" s="1" t="s">
        <v>5619</v>
      </c>
      <c r="J601" s="1" t="s">
        <v>10716</v>
      </c>
      <c r="K601" s="1" t="str">
        <f t="shared" si="18"/>
        <v>2004</v>
      </c>
      <c r="L601" s="1">
        <f t="shared" si="19"/>
        <v>10</v>
      </c>
    </row>
    <row r="602" spans="8:12">
      <c r="H602" s="1" t="s">
        <v>344</v>
      </c>
      <c r="I602" s="1" t="s">
        <v>5991</v>
      </c>
      <c r="J602" s="1" t="s">
        <v>2079</v>
      </c>
      <c r="K602" s="1" t="str">
        <f t="shared" si="18"/>
        <v>2006</v>
      </c>
      <c r="L602" s="1">
        <f t="shared" si="19"/>
        <v>10</v>
      </c>
    </row>
    <row r="603" spans="8:12">
      <c r="H603" s="1" t="s">
        <v>169</v>
      </c>
      <c r="I603" s="1" t="s">
        <v>7694</v>
      </c>
      <c r="J603" s="1" t="s">
        <v>2481</v>
      </c>
      <c r="K603" s="1" t="str">
        <f t="shared" si="18"/>
        <v>2006</v>
      </c>
      <c r="L603" s="1">
        <f t="shared" si="19"/>
        <v>10</v>
      </c>
    </row>
    <row r="604" spans="8:12">
      <c r="H604" s="1" t="s">
        <v>177</v>
      </c>
      <c r="I604" s="1" t="s">
        <v>8294</v>
      </c>
      <c r="J604" s="1" t="s">
        <v>7891</v>
      </c>
      <c r="K604" s="1" t="str">
        <f t="shared" si="18"/>
        <v>2007</v>
      </c>
      <c r="L604" s="1">
        <f t="shared" si="19"/>
        <v>10</v>
      </c>
    </row>
    <row r="605" spans="8:12">
      <c r="H605" s="1" t="s">
        <v>263</v>
      </c>
      <c r="I605" s="1" t="s">
        <v>6360</v>
      </c>
      <c r="J605" s="1" t="s">
        <v>1815</v>
      </c>
      <c r="K605" s="1" t="str">
        <f t="shared" si="18"/>
        <v>2008</v>
      </c>
      <c r="L605" s="1">
        <f t="shared" si="19"/>
        <v>10</v>
      </c>
    </row>
    <row r="606" spans="8:12">
      <c r="H606" s="1" t="s">
        <v>324</v>
      </c>
      <c r="I606" s="1" t="s">
        <v>9194</v>
      </c>
      <c r="J606" s="1" t="s">
        <v>9195</v>
      </c>
      <c r="K606" s="1" t="str">
        <f t="shared" si="18"/>
        <v>2009</v>
      </c>
      <c r="L606" s="1">
        <f t="shared" si="19"/>
        <v>10</v>
      </c>
    </row>
    <row r="607" spans="8:12">
      <c r="H607" s="1" t="s">
        <v>247</v>
      </c>
      <c r="I607" s="1" t="s">
        <v>11559</v>
      </c>
      <c r="J607" s="1" t="s">
        <v>2212</v>
      </c>
      <c r="K607" s="1" t="str">
        <f t="shared" si="18"/>
        <v>2010</v>
      </c>
      <c r="L607" s="1">
        <f t="shared" si="19"/>
        <v>10</v>
      </c>
    </row>
    <row r="608" spans="8:12">
      <c r="H608" s="1" t="s">
        <v>217</v>
      </c>
      <c r="I608" s="1" t="s">
        <v>1741</v>
      </c>
      <c r="J608" s="1" t="s">
        <v>1994</v>
      </c>
      <c r="K608" s="1" t="str">
        <f t="shared" si="18"/>
        <v>2011</v>
      </c>
      <c r="L608" s="1">
        <f t="shared" si="19"/>
        <v>10</v>
      </c>
    </row>
    <row r="609" spans="8:12">
      <c r="H609" s="1" t="s">
        <v>158</v>
      </c>
      <c r="I609" s="1" t="s">
        <v>10100</v>
      </c>
      <c r="J609" s="1" t="s">
        <v>10115</v>
      </c>
      <c r="K609" s="1" t="str">
        <f t="shared" si="18"/>
        <v>2011</v>
      </c>
      <c r="L609" s="1">
        <f t="shared" si="19"/>
        <v>10</v>
      </c>
    </row>
    <row r="610" spans="8:12">
      <c r="H610" s="1" t="s">
        <v>58</v>
      </c>
      <c r="I610" s="1" t="s">
        <v>8338</v>
      </c>
      <c r="J610" s="1" t="s">
        <v>8338</v>
      </c>
      <c r="K610" s="1" t="str">
        <f t="shared" si="18"/>
        <v>2012</v>
      </c>
      <c r="L610" s="1">
        <f t="shared" si="19"/>
        <v>10</v>
      </c>
    </row>
    <row r="611" spans="8:12">
      <c r="H611" s="1" t="s">
        <v>58</v>
      </c>
      <c r="I611" s="1" t="s">
        <v>3346</v>
      </c>
      <c r="J611" s="1" t="s">
        <v>3346</v>
      </c>
      <c r="K611" s="1" t="str">
        <f t="shared" si="18"/>
        <v>2012</v>
      </c>
      <c r="L611" s="1">
        <f t="shared" si="19"/>
        <v>10</v>
      </c>
    </row>
    <row r="612" spans="8:12">
      <c r="H612" s="1" t="s">
        <v>263</v>
      </c>
      <c r="I612" s="1" t="s">
        <v>7841</v>
      </c>
      <c r="J612" s="1" t="s">
        <v>6677</v>
      </c>
      <c r="K612" s="1" t="str">
        <f t="shared" si="18"/>
        <v>2012</v>
      </c>
      <c r="L612" s="1">
        <f t="shared" si="19"/>
        <v>10</v>
      </c>
    </row>
    <row r="613" spans="8:12">
      <c r="H613" s="1" t="s">
        <v>158</v>
      </c>
      <c r="I613" s="1" t="s">
        <v>9594</v>
      </c>
      <c r="J613" s="1" t="s">
        <v>9788</v>
      </c>
      <c r="K613" s="1" t="str">
        <f t="shared" si="18"/>
        <v>2012</v>
      </c>
      <c r="L613" s="1">
        <f t="shared" si="19"/>
        <v>10</v>
      </c>
    </row>
    <row r="614" spans="8:12">
      <c r="H614" s="1" t="s">
        <v>158</v>
      </c>
      <c r="I614" s="1" t="s">
        <v>7885</v>
      </c>
      <c r="J614" s="1" t="s">
        <v>2708</v>
      </c>
      <c r="K614" s="1" t="str">
        <f t="shared" si="18"/>
        <v>2012</v>
      </c>
      <c r="L614" s="1">
        <f t="shared" si="19"/>
        <v>10</v>
      </c>
    </row>
    <row r="615" spans="8:12">
      <c r="H615" s="1" t="s">
        <v>324</v>
      </c>
      <c r="I615" s="1" t="s">
        <v>6231</v>
      </c>
      <c r="J615" s="1" t="s">
        <v>2023</v>
      </c>
      <c r="K615" s="1" t="str">
        <f t="shared" si="18"/>
        <v>2013</v>
      </c>
      <c r="L615" s="1">
        <f t="shared" si="19"/>
        <v>10</v>
      </c>
    </row>
    <row r="616" spans="8:12">
      <c r="H616" s="1" t="s">
        <v>158</v>
      </c>
      <c r="I616" s="1" t="s">
        <v>9411</v>
      </c>
      <c r="J616" s="1" t="s">
        <v>8849</v>
      </c>
      <c r="K616" s="1" t="str">
        <f t="shared" si="18"/>
        <v>2013</v>
      </c>
      <c r="L616" s="1">
        <f t="shared" si="19"/>
        <v>10</v>
      </c>
    </row>
    <row r="617" spans="8:12">
      <c r="H617" s="1" t="s">
        <v>130</v>
      </c>
      <c r="I617" s="1" t="s">
        <v>11246</v>
      </c>
      <c r="J617" s="1" t="s">
        <v>6947</v>
      </c>
      <c r="K617" s="1" t="str">
        <f t="shared" si="18"/>
        <v>2013</v>
      </c>
      <c r="L617" s="1">
        <f t="shared" si="19"/>
        <v>10</v>
      </c>
    </row>
    <row r="618" spans="8:12">
      <c r="H618" s="1" t="s">
        <v>247</v>
      </c>
      <c r="I618" s="1" t="s">
        <v>2746</v>
      </c>
      <c r="J618" s="1" t="s">
        <v>2023</v>
      </c>
      <c r="K618" s="1" t="str">
        <f t="shared" si="18"/>
        <v>2013</v>
      </c>
      <c r="L618" s="1">
        <f t="shared" si="19"/>
        <v>10</v>
      </c>
    </row>
    <row r="619" spans="8:12">
      <c r="H619" s="1" t="s">
        <v>324</v>
      </c>
      <c r="I619" s="1" t="s">
        <v>4687</v>
      </c>
      <c r="J619" s="1" t="s">
        <v>806</v>
      </c>
      <c r="K619" s="1" t="str">
        <f t="shared" si="18"/>
        <v>2014</v>
      </c>
      <c r="L619" s="1">
        <f t="shared" si="19"/>
        <v>10</v>
      </c>
    </row>
    <row r="620" spans="8:12">
      <c r="H620" s="1" t="s">
        <v>58</v>
      </c>
      <c r="I620" s="1" t="s">
        <v>8860</v>
      </c>
      <c r="J620" s="1" t="s">
        <v>11383</v>
      </c>
      <c r="K620" s="1" t="str">
        <f t="shared" si="18"/>
        <v>2014</v>
      </c>
      <c r="L620" s="1">
        <f t="shared" si="19"/>
        <v>10</v>
      </c>
    </row>
    <row r="621" spans="8:12">
      <c r="H621" s="1" t="s">
        <v>130</v>
      </c>
      <c r="I621" s="1" t="s">
        <v>7097</v>
      </c>
      <c r="J621" s="1" t="s">
        <v>1712</v>
      </c>
      <c r="K621" s="1" t="str">
        <f t="shared" si="18"/>
        <v>2014</v>
      </c>
      <c r="L621" s="1">
        <f t="shared" si="19"/>
        <v>10</v>
      </c>
    </row>
    <row r="622" spans="8:12">
      <c r="H622" s="1" t="s">
        <v>58</v>
      </c>
      <c r="I622" s="1" t="s">
        <v>8862</v>
      </c>
      <c r="J622" s="1" t="s">
        <v>378</v>
      </c>
      <c r="K622" s="1" t="str">
        <f t="shared" si="18"/>
        <v>2014</v>
      </c>
      <c r="L622" s="1">
        <f t="shared" si="19"/>
        <v>10</v>
      </c>
    </row>
    <row r="623" spans="8:12">
      <c r="H623" s="1" t="s">
        <v>217</v>
      </c>
      <c r="I623" s="1" t="s">
        <v>156</v>
      </c>
      <c r="J623" s="1" t="s">
        <v>10504</v>
      </c>
      <c r="K623" s="1" t="str">
        <f t="shared" si="18"/>
        <v>2014</v>
      </c>
      <c r="L623" s="1">
        <f t="shared" si="19"/>
        <v>10</v>
      </c>
    </row>
    <row r="624" spans="8:12">
      <c r="H624" s="1" t="s">
        <v>58</v>
      </c>
      <c r="I624" s="1" t="s">
        <v>7337</v>
      </c>
      <c r="J624" s="1" t="s">
        <v>11247</v>
      </c>
      <c r="K624" s="1" t="str">
        <f t="shared" si="18"/>
        <v>2014</v>
      </c>
      <c r="L624" s="1">
        <f t="shared" si="19"/>
        <v>10</v>
      </c>
    </row>
    <row r="625" spans="8:12">
      <c r="H625" s="1" t="s">
        <v>58</v>
      </c>
      <c r="I625" s="1" t="s">
        <v>7337</v>
      </c>
      <c r="J625" s="1" t="s">
        <v>9539</v>
      </c>
      <c r="K625" s="1" t="str">
        <f t="shared" si="18"/>
        <v>2014</v>
      </c>
      <c r="L625" s="1">
        <f t="shared" si="19"/>
        <v>10</v>
      </c>
    </row>
    <row r="626" spans="8:12">
      <c r="H626" s="1" t="s">
        <v>158</v>
      </c>
      <c r="I626" s="1" t="s">
        <v>8033</v>
      </c>
      <c r="J626" s="1" t="s">
        <v>806</v>
      </c>
      <c r="K626" s="1" t="str">
        <f t="shared" si="18"/>
        <v>2014</v>
      </c>
      <c r="L626" s="1">
        <f t="shared" si="19"/>
        <v>10</v>
      </c>
    </row>
    <row r="627" spans="8:12">
      <c r="H627" s="1" t="s">
        <v>130</v>
      </c>
      <c r="I627" s="1" t="s">
        <v>2843</v>
      </c>
      <c r="J627" s="1" t="s">
        <v>5054</v>
      </c>
      <c r="K627" s="1" t="str">
        <f t="shared" si="18"/>
        <v>2015</v>
      </c>
      <c r="L627" s="1">
        <f t="shared" si="19"/>
        <v>10</v>
      </c>
    </row>
    <row r="628" spans="8:12">
      <c r="H628" s="1" t="s">
        <v>58</v>
      </c>
      <c r="I628" s="1" t="s">
        <v>8116</v>
      </c>
      <c r="J628" s="1" t="s">
        <v>905</v>
      </c>
      <c r="K628" s="1" t="str">
        <f t="shared" si="18"/>
        <v>2015</v>
      </c>
      <c r="L628" s="1">
        <f t="shared" si="19"/>
        <v>10</v>
      </c>
    </row>
    <row r="629" spans="8:12">
      <c r="H629" s="1" t="s">
        <v>58</v>
      </c>
      <c r="I629" s="1" t="s">
        <v>1006</v>
      </c>
      <c r="J629" s="1" t="s">
        <v>1222</v>
      </c>
      <c r="K629" s="1" t="str">
        <f t="shared" si="18"/>
        <v>2015</v>
      </c>
      <c r="L629" s="1">
        <f t="shared" si="19"/>
        <v>10</v>
      </c>
    </row>
    <row r="630" spans="8:12">
      <c r="H630" s="1" t="s">
        <v>126</v>
      </c>
      <c r="I630" s="1" t="s">
        <v>522</v>
      </c>
      <c r="J630" s="1" t="s">
        <v>537</v>
      </c>
      <c r="K630" s="1" t="str">
        <f t="shared" si="18"/>
        <v>2015</v>
      </c>
      <c r="L630" s="1">
        <f t="shared" si="19"/>
        <v>10</v>
      </c>
    </row>
    <row r="631" spans="8:12">
      <c r="H631" s="1" t="s">
        <v>130</v>
      </c>
      <c r="I631" s="1" t="s">
        <v>1012</v>
      </c>
      <c r="J631" s="1" t="s">
        <v>3328</v>
      </c>
      <c r="K631" s="1" t="str">
        <f t="shared" si="18"/>
        <v>2015</v>
      </c>
      <c r="L631" s="1">
        <f t="shared" si="19"/>
        <v>10</v>
      </c>
    </row>
    <row r="632" spans="8:12">
      <c r="H632" s="1" t="s">
        <v>158</v>
      </c>
      <c r="I632" s="1" t="s">
        <v>6185</v>
      </c>
      <c r="J632" s="1" t="s">
        <v>1067</v>
      </c>
      <c r="K632" s="1" t="str">
        <f t="shared" si="18"/>
        <v>2015</v>
      </c>
      <c r="L632" s="1">
        <f t="shared" si="19"/>
        <v>10</v>
      </c>
    </row>
    <row r="633" spans="8:12">
      <c r="H633" s="1" t="s">
        <v>130</v>
      </c>
      <c r="I633" s="1" t="s">
        <v>6428</v>
      </c>
      <c r="J633" s="1" t="s">
        <v>1222</v>
      </c>
      <c r="K633" s="1" t="str">
        <f t="shared" si="18"/>
        <v>2015</v>
      </c>
      <c r="L633" s="1">
        <f t="shared" si="19"/>
        <v>10</v>
      </c>
    </row>
    <row r="634" spans="8:12">
      <c r="H634" s="1" t="s">
        <v>58</v>
      </c>
      <c r="I634" s="1" t="s">
        <v>4720</v>
      </c>
      <c r="J634" s="1" t="s">
        <v>7029</v>
      </c>
      <c r="K634" s="1" t="str">
        <f t="shared" si="18"/>
        <v>2015</v>
      </c>
      <c r="L634" s="1">
        <f t="shared" si="19"/>
        <v>10</v>
      </c>
    </row>
    <row r="635" spans="8:12">
      <c r="H635" s="1" t="s">
        <v>158</v>
      </c>
      <c r="I635" s="1" t="s">
        <v>5505</v>
      </c>
      <c r="J635" s="1" t="s">
        <v>5747</v>
      </c>
      <c r="K635" s="1" t="str">
        <f t="shared" si="18"/>
        <v>2015</v>
      </c>
      <c r="L635" s="1">
        <f t="shared" si="19"/>
        <v>10</v>
      </c>
    </row>
    <row r="636" spans="8:12">
      <c r="H636" s="1" t="s">
        <v>58</v>
      </c>
      <c r="I636" s="1" t="s">
        <v>1742</v>
      </c>
      <c r="J636" s="1" t="s">
        <v>892</v>
      </c>
      <c r="K636" s="1" t="str">
        <f t="shared" si="18"/>
        <v>2015</v>
      </c>
      <c r="L636" s="1">
        <f t="shared" si="19"/>
        <v>10</v>
      </c>
    </row>
    <row r="637" spans="8:12">
      <c r="H637" s="1" t="s">
        <v>58</v>
      </c>
      <c r="I637" s="1" t="s">
        <v>1006</v>
      </c>
      <c r="J637" s="1" t="s">
        <v>4965</v>
      </c>
      <c r="K637" s="1" t="str">
        <f t="shared" si="18"/>
        <v>2015</v>
      </c>
      <c r="L637" s="1">
        <f t="shared" si="19"/>
        <v>10</v>
      </c>
    </row>
    <row r="638" spans="8:12">
      <c r="H638" s="1" t="s">
        <v>158</v>
      </c>
      <c r="I638" s="1" t="s">
        <v>204</v>
      </c>
      <c r="J638" s="1" t="s">
        <v>209</v>
      </c>
      <c r="K638" s="1" t="str">
        <f t="shared" si="18"/>
        <v>2016</v>
      </c>
      <c r="L638" s="1">
        <f t="shared" si="19"/>
        <v>10</v>
      </c>
    </row>
    <row r="639" spans="8:12">
      <c r="H639" s="1" t="s">
        <v>158</v>
      </c>
      <c r="I639" s="1" t="s">
        <v>622</v>
      </c>
      <c r="J639" s="1" t="s">
        <v>1534</v>
      </c>
      <c r="K639" s="1" t="str">
        <f t="shared" si="18"/>
        <v>2016</v>
      </c>
      <c r="L639" s="1">
        <f t="shared" si="19"/>
        <v>10</v>
      </c>
    </row>
    <row r="640" spans="8:12">
      <c r="H640" s="1" t="s">
        <v>158</v>
      </c>
      <c r="I640" s="1" t="s">
        <v>152</v>
      </c>
      <c r="J640" s="1" t="s">
        <v>5642</v>
      </c>
      <c r="K640" s="1" t="str">
        <f t="shared" si="18"/>
        <v>2016</v>
      </c>
      <c r="L640" s="1">
        <f t="shared" si="19"/>
        <v>10</v>
      </c>
    </row>
    <row r="641" spans="8:12">
      <c r="H641" s="1" t="s">
        <v>58</v>
      </c>
      <c r="I641" s="1" t="s">
        <v>6656</v>
      </c>
      <c r="J641" s="1" t="s">
        <v>3952</v>
      </c>
      <c r="K641" s="1" t="str">
        <f t="shared" ref="K641:K704" si="20">TEXT(J641,"YYYY")</f>
        <v>2016</v>
      </c>
      <c r="L641" s="1">
        <f t="shared" ref="L641:L704" si="21">H641-(TEXT(I641,"YYYY")-TEXT(J641,"YYYY"))</f>
        <v>10</v>
      </c>
    </row>
    <row r="642" spans="8:12">
      <c r="H642" s="1" t="s">
        <v>58</v>
      </c>
      <c r="I642" s="1" t="s">
        <v>5832</v>
      </c>
      <c r="J642" s="1" t="s">
        <v>4734</v>
      </c>
      <c r="K642" s="1" t="str">
        <f t="shared" si="20"/>
        <v>2016</v>
      </c>
      <c r="L642" s="1">
        <f t="shared" si="21"/>
        <v>10</v>
      </c>
    </row>
    <row r="643" spans="8:12">
      <c r="H643" s="1" t="s">
        <v>130</v>
      </c>
      <c r="I643" s="1" t="s">
        <v>440</v>
      </c>
      <c r="J643" s="1" t="s">
        <v>441</v>
      </c>
      <c r="K643" s="1" t="str">
        <f t="shared" si="20"/>
        <v>2016</v>
      </c>
      <c r="L643" s="1">
        <f t="shared" si="21"/>
        <v>10</v>
      </c>
    </row>
    <row r="644" spans="8:12">
      <c r="H644" s="1" t="s">
        <v>324</v>
      </c>
      <c r="I644" s="1" t="s">
        <v>1174</v>
      </c>
      <c r="J644" s="1" t="s">
        <v>209</v>
      </c>
      <c r="K644" s="1" t="str">
        <f t="shared" si="20"/>
        <v>2016</v>
      </c>
      <c r="L644" s="1">
        <f t="shared" si="21"/>
        <v>10</v>
      </c>
    </row>
    <row r="645" spans="8:12">
      <c r="H645" s="1" t="s">
        <v>130</v>
      </c>
      <c r="I645" s="1" t="s">
        <v>4439</v>
      </c>
      <c r="J645" s="1" t="s">
        <v>3952</v>
      </c>
      <c r="K645" s="1" t="str">
        <f t="shared" si="20"/>
        <v>2016</v>
      </c>
      <c r="L645" s="1">
        <f t="shared" si="21"/>
        <v>10</v>
      </c>
    </row>
    <row r="646" spans="8:12">
      <c r="H646" s="1" t="s">
        <v>58</v>
      </c>
      <c r="I646" s="1" t="s">
        <v>2237</v>
      </c>
      <c r="J646" s="1" t="s">
        <v>467</v>
      </c>
      <c r="K646" s="1" t="str">
        <f t="shared" si="20"/>
        <v>2016</v>
      </c>
      <c r="L646" s="1">
        <f t="shared" si="21"/>
        <v>10</v>
      </c>
    </row>
    <row r="647" spans="8:12">
      <c r="H647" s="1" t="s">
        <v>58</v>
      </c>
      <c r="I647" s="1" t="s">
        <v>6364</v>
      </c>
      <c r="J647" s="1" t="s">
        <v>6479</v>
      </c>
      <c r="K647" s="1" t="str">
        <f t="shared" si="20"/>
        <v>2016</v>
      </c>
      <c r="L647" s="1">
        <f t="shared" si="21"/>
        <v>10</v>
      </c>
    </row>
    <row r="648" spans="8:12">
      <c r="H648" s="1" t="s">
        <v>158</v>
      </c>
      <c r="I648" s="1" t="s">
        <v>2254</v>
      </c>
      <c r="J648" s="1" t="s">
        <v>990</v>
      </c>
      <c r="K648" s="1" t="str">
        <f t="shared" si="20"/>
        <v>2017</v>
      </c>
      <c r="L648" s="1">
        <f t="shared" si="21"/>
        <v>10</v>
      </c>
    </row>
    <row r="649" spans="8:12">
      <c r="H649" s="1" t="s">
        <v>58</v>
      </c>
      <c r="I649" s="1" t="s">
        <v>5160</v>
      </c>
      <c r="J649" s="1" t="s">
        <v>3363</v>
      </c>
      <c r="K649" s="1" t="str">
        <f t="shared" si="20"/>
        <v>2017</v>
      </c>
      <c r="L649" s="1">
        <f t="shared" si="21"/>
        <v>10</v>
      </c>
    </row>
    <row r="650" spans="8:12">
      <c r="H650" s="1" t="s">
        <v>58</v>
      </c>
      <c r="I650" s="1" t="s">
        <v>7934</v>
      </c>
      <c r="J650" s="1" t="s">
        <v>236</v>
      </c>
      <c r="K650" s="1" t="str">
        <f t="shared" si="20"/>
        <v>2017</v>
      </c>
      <c r="L650" s="1">
        <f t="shared" si="21"/>
        <v>10</v>
      </c>
    </row>
    <row r="651" spans="8:12">
      <c r="H651" s="1" t="s">
        <v>130</v>
      </c>
      <c r="I651" s="1" t="s">
        <v>826</v>
      </c>
      <c r="J651" s="1" t="s">
        <v>496</v>
      </c>
      <c r="K651" s="1" t="str">
        <f t="shared" si="20"/>
        <v>2017</v>
      </c>
      <c r="L651" s="1">
        <f t="shared" si="21"/>
        <v>10</v>
      </c>
    </row>
    <row r="652" spans="8:12">
      <c r="H652" s="1" t="s">
        <v>58</v>
      </c>
      <c r="I652" s="1" t="s">
        <v>4923</v>
      </c>
      <c r="J652" s="1" t="s">
        <v>227</v>
      </c>
      <c r="K652" s="1" t="str">
        <f t="shared" si="20"/>
        <v>2017</v>
      </c>
      <c r="L652" s="1">
        <f t="shared" si="21"/>
        <v>10</v>
      </c>
    </row>
    <row r="653" spans="8:12">
      <c r="H653" s="1" t="s">
        <v>158</v>
      </c>
      <c r="I653" s="1" t="s">
        <v>1763</v>
      </c>
      <c r="J653" s="1" t="s">
        <v>2091</v>
      </c>
      <c r="K653" s="1" t="str">
        <f t="shared" si="20"/>
        <v>2017</v>
      </c>
      <c r="L653" s="1">
        <f t="shared" si="21"/>
        <v>10</v>
      </c>
    </row>
    <row r="654" spans="8:12">
      <c r="H654" s="1" t="s">
        <v>58</v>
      </c>
      <c r="I654" s="1" t="s">
        <v>7984</v>
      </c>
      <c r="J654" s="1" t="s">
        <v>873</v>
      </c>
      <c r="K654" s="1" t="str">
        <f t="shared" si="20"/>
        <v>2017</v>
      </c>
      <c r="L654" s="1">
        <f t="shared" si="21"/>
        <v>10</v>
      </c>
    </row>
    <row r="655" spans="8:12">
      <c r="H655" s="1" t="s">
        <v>324</v>
      </c>
      <c r="I655" s="1" t="s">
        <v>8261</v>
      </c>
      <c r="J655" s="1" t="s">
        <v>84</v>
      </c>
      <c r="K655" s="1" t="str">
        <f t="shared" si="20"/>
        <v>2017</v>
      </c>
      <c r="L655" s="1">
        <f t="shared" si="21"/>
        <v>10</v>
      </c>
    </row>
    <row r="656" spans="8:12">
      <c r="H656" s="1" t="s">
        <v>324</v>
      </c>
      <c r="I656" s="1" t="s">
        <v>8690</v>
      </c>
      <c r="J656" s="1" t="s">
        <v>2843</v>
      </c>
      <c r="K656" s="1" t="str">
        <f t="shared" si="20"/>
        <v>2017</v>
      </c>
      <c r="L656" s="1">
        <f t="shared" si="21"/>
        <v>10</v>
      </c>
    </row>
    <row r="657" spans="8:12">
      <c r="H657" s="1" t="s">
        <v>58</v>
      </c>
      <c r="I657" s="1" t="s">
        <v>337</v>
      </c>
      <c r="J657" s="1" t="s">
        <v>6060</v>
      </c>
      <c r="K657" s="1" t="str">
        <f t="shared" si="20"/>
        <v>2017</v>
      </c>
      <c r="L657" s="1">
        <f t="shared" si="21"/>
        <v>10</v>
      </c>
    </row>
    <row r="658" spans="8:12">
      <c r="H658" s="1" t="s">
        <v>158</v>
      </c>
      <c r="I658" s="1" t="s">
        <v>2115</v>
      </c>
      <c r="J658" s="1" t="s">
        <v>1873</v>
      </c>
      <c r="K658" s="1" t="str">
        <f t="shared" si="20"/>
        <v>2017</v>
      </c>
      <c r="L658" s="1">
        <f t="shared" si="21"/>
        <v>10</v>
      </c>
    </row>
    <row r="659" spans="8:12">
      <c r="H659" s="1" t="s">
        <v>158</v>
      </c>
      <c r="I659" s="1" t="s">
        <v>431</v>
      </c>
      <c r="J659" s="1" t="s">
        <v>1286</v>
      </c>
      <c r="K659" s="1" t="str">
        <f t="shared" si="20"/>
        <v>2017</v>
      </c>
      <c r="L659" s="1">
        <f t="shared" si="21"/>
        <v>10</v>
      </c>
    </row>
    <row r="660" spans="8:12">
      <c r="H660" s="1" t="s">
        <v>158</v>
      </c>
      <c r="I660" s="1" t="s">
        <v>522</v>
      </c>
      <c r="J660" s="1" t="s">
        <v>705</v>
      </c>
      <c r="K660" s="1" t="str">
        <f t="shared" si="20"/>
        <v>2018</v>
      </c>
      <c r="L660" s="1">
        <f t="shared" si="21"/>
        <v>10</v>
      </c>
    </row>
    <row r="661" spans="8:12">
      <c r="H661" s="1" t="s">
        <v>158</v>
      </c>
      <c r="I661" s="1" t="s">
        <v>903</v>
      </c>
      <c r="J661" s="1" t="s">
        <v>881</v>
      </c>
      <c r="K661" s="1" t="str">
        <f t="shared" si="20"/>
        <v>2018</v>
      </c>
      <c r="L661" s="1">
        <f t="shared" si="21"/>
        <v>10</v>
      </c>
    </row>
    <row r="662" spans="8:12">
      <c r="H662" s="1" t="s">
        <v>58</v>
      </c>
      <c r="I662" s="1" t="s">
        <v>316</v>
      </c>
      <c r="J662" s="1" t="s">
        <v>318</v>
      </c>
      <c r="K662" s="1" t="str">
        <f t="shared" si="20"/>
        <v>2018</v>
      </c>
      <c r="L662" s="1">
        <f t="shared" si="21"/>
        <v>10</v>
      </c>
    </row>
    <row r="663" spans="8:12">
      <c r="H663" s="1" t="s">
        <v>158</v>
      </c>
      <c r="I663" s="1" t="s">
        <v>360</v>
      </c>
      <c r="J663" s="1" t="s">
        <v>918</v>
      </c>
      <c r="K663" s="1" t="str">
        <f t="shared" si="20"/>
        <v>2018</v>
      </c>
      <c r="L663" s="1">
        <f t="shared" si="21"/>
        <v>10</v>
      </c>
    </row>
    <row r="664" spans="8:12">
      <c r="H664" s="1" t="s">
        <v>158</v>
      </c>
      <c r="I664" s="1" t="s">
        <v>1956</v>
      </c>
      <c r="J664" s="1" t="s">
        <v>199</v>
      </c>
      <c r="K664" s="1" t="str">
        <f t="shared" si="20"/>
        <v>2018</v>
      </c>
      <c r="L664" s="1">
        <f t="shared" si="21"/>
        <v>10</v>
      </c>
    </row>
    <row r="665" spans="8:12">
      <c r="H665" s="1" t="s">
        <v>58</v>
      </c>
      <c r="I665" s="1" t="s">
        <v>2251</v>
      </c>
      <c r="J665" s="1" t="s">
        <v>2257</v>
      </c>
      <c r="K665" s="1" t="str">
        <f t="shared" si="20"/>
        <v>2018</v>
      </c>
      <c r="L665" s="1">
        <f t="shared" si="21"/>
        <v>10</v>
      </c>
    </row>
    <row r="666" spans="8:12">
      <c r="H666" s="1" t="s">
        <v>158</v>
      </c>
      <c r="I666" s="1" t="s">
        <v>403</v>
      </c>
      <c r="J666" s="1" t="s">
        <v>752</v>
      </c>
      <c r="K666" s="1" t="str">
        <f t="shared" si="20"/>
        <v>2018</v>
      </c>
      <c r="L666" s="1">
        <f t="shared" si="21"/>
        <v>10</v>
      </c>
    </row>
    <row r="667" spans="8:12">
      <c r="H667" s="1" t="s">
        <v>58</v>
      </c>
      <c r="I667" s="1" t="s">
        <v>3458</v>
      </c>
      <c r="J667" s="1" t="s">
        <v>3458</v>
      </c>
      <c r="K667" s="1" t="str">
        <f t="shared" si="20"/>
        <v>2018</v>
      </c>
      <c r="L667" s="1">
        <f t="shared" si="21"/>
        <v>10</v>
      </c>
    </row>
    <row r="668" spans="8:12">
      <c r="H668" s="1" t="s">
        <v>58</v>
      </c>
      <c r="I668" s="1" t="s">
        <v>3623</v>
      </c>
      <c r="J668" s="1" t="s">
        <v>191</v>
      </c>
      <c r="K668" s="1" t="str">
        <f t="shared" si="20"/>
        <v>2018</v>
      </c>
      <c r="L668" s="1">
        <f t="shared" si="21"/>
        <v>10</v>
      </c>
    </row>
    <row r="669" spans="8:12">
      <c r="H669" s="1" t="s">
        <v>58</v>
      </c>
      <c r="I669" s="1" t="s">
        <v>4224</v>
      </c>
      <c r="J669" s="1" t="s">
        <v>106</v>
      </c>
      <c r="K669" s="1" t="str">
        <f t="shared" si="20"/>
        <v>2018</v>
      </c>
      <c r="L669" s="1">
        <f t="shared" si="21"/>
        <v>10</v>
      </c>
    </row>
    <row r="670" spans="8:12">
      <c r="H670" s="1" t="s">
        <v>58</v>
      </c>
      <c r="I670" s="1" t="s">
        <v>3288</v>
      </c>
      <c r="J670" s="1" t="s">
        <v>2257</v>
      </c>
      <c r="K670" s="1" t="str">
        <f t="shared" si="20"/>
        <v>2018</v>
      </c>
      <c r="L670" s="1">
        <f t="shared" si="21"/>
        <v>10</v>
      </c>
    </row>
    <row r="671" spans="8:12">
      <c r="H671" s="1" t="s">
        <v>130</v>
      </c>
      <c r="I671" s="1" t="s">
        <v>8729</v>
      </c>
      <c r="J671" s="1" t="s">
        <v>705</v>
      </c>
      <c r="K671" s="1" t="str">
        <f t="shared" si="20"/>
        <v>2018</v>
      </c>
      <c r="L671" s="1">
        <f t="shared" si="21"/>
        <v>10</v>
      </c>
    </row>
    <row r="672" spans="8:12">
      <c r="H672" s="1" t="s">
        <v>130</v>
      </c>
      <c r="I672" s="1" t="s">
        <v>8945</v>
      </c>
      <c r="J672" s="1" t="s">
        <v>474</v>
      </c>
      <c r="K672" s="1" t="str">
        <f t="shared" si="20"/>
        <v>2018</v>
      </c>
      <c r="L672" s="1">
        <f t="shared" si="21"/>
        <v>10</v>
      </c>
    </row>
    <row r="673" spans="8:12">
      <c r="H673" s="1" t="s">
        <v>130</v>
      </c>
      <c r="I673" s="1" t="s">
        <v>5821</v>
      </c>
      <c r="J673" s="1" t="s">
        <v>3488</v>
      </c>
      <c r="K673" s="1" t="str">
        <f t="shared" si="20"/>
        <v>2018</v>
      </c>
      <c r="L673" s="1">
        <f t="shared" si="21"/>
        <v>10</v>
      </c>
    </row>
    <row r="674" spans="8:12">
      <c r="H674" s="1" t="s">
        <v>58</v>
      </c>
      <c r="I674" s="1" t="s">
        <v>59</v>
      </c>
      <c r="J674" s="1" t="s">
        <v>66</v>
      </c>
      <c r="K674" s="1" t="str">
        <f t="shared" si="20"/>
        <v>2019</v>
      </c>
      <c r="L674" s="1">
        <f t="shared" si="21"/>
        <v>10</v>
      </c>
    </row>
    <row r="675" spans="8:12">
      <c r="H675" s="1" t="s">
        <v>58</v>
      </c>
      <c r="I675" s="1" t="s">
        <v>280</v>
      </c>
      <c r="J675" s="1" t="s">
        <v>284</v>
      </c>
      <c r="K675" s="1" t="str">
        <f t="shared" si="20"/>
        <v>2019</v>
      </c>
      <c r="L675" s="1">
        <f t="shared" si="21"/>
        <v>10</v>
      </c>
    </row>
    <row r="676" spans="8:12">
      <c r="H676" s="1" t="s">
        <v>58</v>
      </c>
      <c r="I676" s="1" t="s">
        <v>1027</v>
      </c>
      <c r="J676" s="1" t="s">
        <v>1030</v>
      </c>
      <c r="K676" s="1" t="str">
        <f t="shared" si="20"/>
        <v>2019</v>
      </c>
      <c r="L676" s="1">
        <f t="shared" si="21"/>
        <v>10</v>
      </c>
    </row>
    <row r="677" spans="8:12">
      <c r="H677" s="1" t="s">
        <v>58</v>
      </c>
      <c r="I677" s="1" t="s">
        <v>1056</v>
      </c>
      <c r="J677" s="1" t="s">
        <v>1079</v>
      </c>
      <c r="K677" s="1" t="str">
        <f t="shared" si="20"/>
        <v>2019</v>
      </c>
      <c r="L677" s="1">
        <f t="shared" si="21"/>
        <v>10</v>
      </c>
    </row>
    <row r="678" spans="8:12">
      <c r="H678" s="1" t="s">
        <v>58</v>
      </c>
      <c r="I678" s="1" t="s">
        <v>787</v>
      </c>
      <c r="J678" s="1" t="s">
        <v>787</v>
      </c>
      <c r="K678" s="1" t="str">
        <f t="shared" si="20"/>
        <v>2019</v>
      </c>
      <c r="L678" s="1">
        <f t="shared" si="21"/>
        <v>10</v>
      </c>
    </row>
    <row r="679" spans="8:12">
      <c r="H679" s="1" t="s">
        <v>158</v>
      </c>
      <c r="I679" s="1" t="s">
        <v>112</v>
      </c>
      <c r="J679" s="1" t="s">
        <v>1214</v>
      </c>
      <c r="K679" s="1" t="str">
        <f t="shared" si="20"/>
        <v>2019</v>
      </c>
      <c r="L679" s="1">
        <f t="shared" si="21"/>
        <v>10</v>
      </c>
    </row>
    <row r="680" spans="8:12">
      <c r="H680" s="1" t="s">
        <v>158</v>
      </c>
      <c r="I680" s="1" t="s">
        <v>539</v>
      </c>
      <c r="J680" s="1" t="s">
        <v>11449</v>
      </c>
      <c r="K680" s="1" t="str">
        <f t="shared" si="20"/>
        <v>2019</v>
      </c>
      <c r="L680" s="1">
        <f t="shared" si="21"/>
        <v>10</v>
      </c>
    </row>
    <row r="681" spans="8:12">
      <c r="H681" s="1" t="s">
        <v>158</v>
      </c>
      <c r="I681" s="1" t="s">
        <v>8416</v>
      </c>
      <c r="J681" s="1" t="s">
        <v>12093</v>
      </c>
      <c r="K681" s="1" t="str">
        <f t="shared" si="20"/>
        <v>2019</v>
      </c>
      <c r="L681" s="1">
        <f t="shared" si="21"/>
        <v>10</v>
      </c>
    </row>
    <row r="682" spans="8:12">
      <c r="H682" s="1" t="s">
        <v>158</v>
      </c>
      <c r="I682" s="1" t="s">
        <v>9011</v>
      </c>
      <c r="J682" s="1" t="s">
        <v>877</v>
      </c>
      <c r="K682" s="1" t="str">
        <f t="shared" si="20"/>
        <v>2019</v>
      </c>
      <c r="L682" s="1">
        <f t="shared" si="21"/>
        <v>10</v>
      </c>
    </row>
    <row r="683" spans="8:12">
      <c r="H683" s="1" t="s">
        <v>58</v>
      </c>
      <c r="I683" s="1" t="s">
        <v>11088</v>
      </c>
      <c r="J683" s="1" t="s">
        <v>9383</v>
      </c>
      <c r="K683" s="1" t="str">
        <f t="shared" si="20"/>
        <v>2020</v>
      </c>
      <c r="L683" s="1">
        <f t="shared" si="21"/>
        <v>10</v>
      </c>
    </row>
    <row r="684" spans="8:12">
      <c r="H684" s="1" t="s">
        <v>58</v>
      </c>
      <c r="I684" s="1" t="s">
        <v>11425</v>
      </c>
      <c r="J684" s="1" t="s">
        <v>9864</v>
      </c>
      <c r="K684" s="1" t="str">
        <f t="shared" si="20"/>
        <v>2020</v>
      </c>
      <c r="L684" s="1">
        <f t="shared" si="21"/>
        <v>10</v>
      </c>
    </row>
    <row r="685" spans="8:12">
      <c r="H685" s="1" t="s">
        <v>58</v>
      </c>
      <c r="I685" s="1" t="s">
        <v>8534</v>
      </c>
      <c r="J685" s="1" t="s">
        <v>6586</v>
      </c>
      <c r="K685" s="1" t="str">
        <f t="shared" si="20"/>
        <v>2020</v>
      </c>
      <c r="L685" s="1">
        <f t="shared" si="21"/>
        <v>10</v>
      </c>
    </row>
    <row r="686" spans="8:12">
      <c r="H686" s="1" t="s">
        <v>58</v>
      </c>
      <c r="I686" s="1" t="s">
        <v>202</v>
      </c>
      <c r="J686" s="1" t="s">
        <v>7691</v>
      </c>
      <c r="K686" s="1" t="str">
        <f t="shared" si="20"/>
        <v>2020</v>
      </c>
      <c r="L686" s="1">
        <f t="shared" si="21"/>
        <v>10</v>
      </c>
    </row>
    <row r="687" spans="8:12">
      <c r="H687" s="1" t="s">
        <v>344</v>
      </c>
      <c r="I687" s="1" t="s">
        <v>9868</v>
      </c>
      <c r="J687" s="1" t="s">
        <v>1862</v>
      </c>
      <c r="K687" s="1" t="str">
        <f t="shared" si="20"/>
        <v>2003</v>
      </c>
      <c r="L687" s="1">
        <f t="shared" si="21"/>
        <v>11</v>
      </c>
    </row>
    <row r="688" spans="8:12">
      <c r="H688" s="1" t="s">
        <v>88</v>
      </c>
      <c r="I688" s="1" t="s">
        <v>10080</v>
      </c>
      <c r="J688" s="1" t="s">
        <v>10081</v>
      </c>
      <c r="K688" s="1" t="str">
        <f t="shared" si="20"/>
        <v>2003</v>
      </c>
      <c r="L688" s="1">
        <f t="shared" si="21"/>
        <v>11</v>
      </c>
    </row>
    <row r="689" spans="8:12">
      <c r="H689" s="1" t="s">
        <v>583</v>
      </c>
      <c r="I689" s="1" t="s">
        <v>7073</v>
      </c>
      <c r="J689" s="1" t="s">
        <v>3409</v>
      </c>
      <c r="K689" s="1" t="str">
        <f t="shared" si="20"/>
        <v>2004</v>
      </c>
      <c r="L689" s="1">
        <f t="shared" si="21"/>
        <v>11</v>
      </c>
    </row>
    <row r="690" spans="8:12">
      <c r="H690" s="1" t="s">
        <v>344</v>
      </c>
      <c r="I690" s="1" t="s">
        <v>968</v>
      </c>
      <c r="J690" s="1" t="s">
        <v>8604</v>
      </c>
      <c r="K690" s="1" t="str">
        <f t="shared" si="20"/>
        <v>2005</v>
      </c>
      <c r="L690" s="1">
        <f t="shared" si="21"/>
        <v>11</v>
      </c>
    </row>
    <row r="691" spans="8:12">
      <c r="H691" s="1" t="s">
        <v>197</v>
      </c>
      <c r="I691" s="1" t="s">
        <v>10072</v>
      </c>
      <c r="J691" s="1" t="s">
        <v>10084</v>
      </c>
      <c r="K691" s="1" t="str">
        <f t="shared" si="20"/>
        <v>2006</v>
      </c>
      <c r="L691" s="1">
        <f t="shared" si="21"/>
        <v>11</v>
      </c>
    </row>
    <row r="692" spans="8:12">
      <c r="H692" s="1" t="s">
        <v>144</v>
      </c>
      <c r="I692" s="1" t="s">
        <v>4032</v>
      </c>
      <c r="J692" s="1" t="s">
        <v>12138</v>
      </c>
      <c r="K692" s="1" t="str">
        <f t="shared" si="20"/>
        <v>2007</v>
      </c>
      <c r="L692" s="1">
        <f t="shared" si="21"/>
        <v>11</v>
      </c>
    </row>
    <row r="693" spans="8:12">
      <c r="H693" s="1" t="s">
        <v>479</v>
      </c>
      <c r="I693" s="1" t="s">
        <v>6797</v>
      </c>
      <c r="J693" s="1" t="s">
        <v>6809</v>
      </c>
      <c r="K693" s="1" t="str">
        <f t="shared" si="20"/>
        <v>2007</v>
      </c>
      <c r="L693" s="1">
        <f t="shared" si="21"/>
        <v>11</v>
      </c>
    </row>
    <row r="694" spans="8:12">
      <c r="H694" s="1" t="s">
        <v>197</v>
      </c>
      <c r="I694" s="1" t="s">
        <v>8030</v>
      </c>
      <c r="J694" s="1" t="s">
        <v>10465</v>
      </c>
      <c r="K694" s="1" t="str">
        <f t="shared" si="20"/>
        <v>2007</v>
      </c>
      <c r="L694" s="1">
        <f t="shared" si="21"/>
        <v>11</v>
      </c>
    </row>
    <row r="695" spans="8:12">
      <c r="H695" s="1" t="s">
        <v>197</v>
      </c>
      <c r="I695" s="1" t="s">
        <v>8837</v>
      </c>
      <c r="J695" s="1" t="s">
        <v>1815</v>
      </c>
      <c r="K695" s="1" t="str">
        <f t="shared" si="20"/>
        <v>2008</v>
      </c>
      <c r="L695" s="1">
        <f t="shared" si="21"/>
        <v>11</v>
      </c>
    </row>
    <row r="696" spans="8:12">
      <c r="H696" s="1" t="s">
        <v>263</v>
      </c>
      <c r="I696" s="1" t="s">
        <v>12335</v>
      </c>
      <c r="J696" s="1" t="s">
        <v>12336</v>
      </c>
      <c r="K696" s="1" t="str">
        <f t="shared" si="20"/>
        <v>2008</v>
      </c>
      <c r="L696" s="1">
        <f t="shared" si="21"/>
        <v>11</v>
      </c>
    </row>
    <row r="697" spans="8:12">
      <c r="H697" s="1" t="s">
        <v>126</v>
      </c>
      <c r="I697" s="1" t="s">
        <v>9587</v>
      </c>
      <c r="J697" s="1" t="s">
        <v>9611</v>
      </c>
      <c r="K697" s="1" t="str">
        <f t="shared" si="20"/>
        <v>2009</v>
      </c>
      <c r="L697" s="1">
        <f t="shared" si="21"/>
        <v>11</v>
      </c>
    </row>
    <row r="698" spans="8:12">
      <c r="H698" s="1" t="s">
        <v>247</v>
      </c>
      <c r="I698" s="1" t="s">
        <v>2023</v>
      </c>
      <c r="J698" s="1" t="s">
        <v>9274</v>
      </c>
      <c r="K698" s="1" t="str">
        <f t="shared" si="20"/>
        <v>2009</v>
      </c>
      <c r="L698" s="1">
        <f t="shared" si="21"/>
        <v>11</v>
      </c>
    </row>
    <row r="699" spans="8:12">
      <c r="H699" s="1" t="s">
        <v>126</v>
      </c>
      <c r="I699" s="1" t="s">
        <v>9716</v>
      </c>
      <c r="J699" s="1" t="s">
        <v>9683</v>
      </c>
      <c r="K699" s="1" t="str">
        <f t="shared" si="20"/>
        <v>2009</v>
      </c>
      <c r="L699" s="1">
        <f t="shared" si="21"/>
        <v>11</v>
      </c>
    </row>
    <row r="700" spans="8:12">
      <c r="H700" s="1" t="s">
        <v>126</v>
      </c>
      <c r="I700" s="1" t="s">
        <v>10100</v>
      </c>
      <c r="J700" s="1" t="s">
        <v>10066</v>
      </c>
      <c r="K700" s="1" t="str">
        <f t="shared" si="20"/>
        <v>2009</v>
      </c>
      <c r="L700" s="1">
        <f t="shared" si="21"/>
        <v>11</v>
      </c>
    </row>
    <row r="701" spans="8:12">
      <c r="H701" s="1" t="s">
        <v>197</v>
      </c>
      <c r="I701" s="1" t="s">
        <v>3450</v>
      </c>
      <c r="J701" s="1" t="s">
        <v>10631</v>
      </c>
      <c r="K701" s="1" t="str">
        <f t="shared" si="20"/>
        <v>2009</v>
      </c>
      <c r="L701" s="1">
        <f t="shared" si="21"/>
        <v>11</v>
      </c>
    </row>
    <row r="702" spans="8:12">
      <c r="H702" s="1" t="s">
        <v>169</v>
      </c>
      <c r="I702" s="1" t="s">
        <v>1324</v>
      </c>
      <c r="J702" s="1" t="s">
        <v>1338</v>
      </c>
      <c r="K702" s="1" t="str">
        <f t="shared" si="20"/>
        <v>2010</v>
      </c>
      <c r="L702" s="1">
        <f t="shared" si="21"/>
        <v>11</v>
      </c>
    </row>
    <row r="703" spans="8:12">
      <c r="H703" s="1" t="s">
        <v>344</v>
      </c>
      <c r="I703" s="1" t="s">
        <v>640</v>
      </c>
      <c r="J703" s="1" t="s">
        <v>3832</v>
      </c>
      <c r="K703" s="1" t="str">
        <f t="shared" si="20"/>
        <v>2010</v>
      </c>
      <c r="L703" s="1">
        <f t="shared" si="21"/>
        <v>11</v>
      </c>
    </row>
    <row r="704" spans="8:12">
      <c r="H704" s="1" t="s">
        <v>217</v>
      </c>
      <c r="I704" s="1" t="s">
        <v>7246</v>
      </c>
      <c r="J704" s="1" t="s">
        <v>7247</v>
      </c>
      <c r="K704" s="1" t="str">
        <f t="shared" si="20"/>
        <v>2010</v>
      </c>
      <c r="L704" s="1">
        <f t="shared" si="21"/>
        <v>11</v>
      </c>
    </row>
    <row r="705" spans="8:12">
      <c r="H705" s="1" t="s">
        <v>126</v>
      </c>
      <c r="I705" s="1" t="s">
        <v>9260</v>
      </c>
      <c r="J705" s="1" t="s">
        <v>2212</v>
      </c>
      <c r="K705" s="1" t="str">
        <f t="shared" ref="K705:K768" si="22">TEXT(J705,"YYYY")</f>
        <v>2010</v>
      </c>
      <c r="L705" s="1">
        <f t="shared" ref="L705:L768" si="23">H705-(TEXT(I705,"YYYY")-TEXT(J705,"YYYY"))</f>
        <v>11</v>
      </c>
    </row>
    <row r="706" spans="8:12">
      <c r="H706" s="1" t="s">
        <v>126</v>
      </c>
      <c r="I706" s="1" t="s">
        <v>9284</v>
      </c>
      <c r="J706" s="1" t="s">
        <v>2212</v>
      </c>
      <c r="K706" s="1" t="str">
        <f t="shared" si="22"/>
        <v>2010</v>
      </c>
      <c r="L706" s="1">
        <f t="shared" si="23"/>
        <v>11</v>
      </c>
    </row>
    <row r="707" spans="8:12">
      <c r="H707" s="1" t="s">
        <v>130</v>
      </c>
      <c r="I707" s="1" t="s">
        <v>9143</v>
      </c>
      <c r="J707" s="1" t="s">
        <v>2577</v>
      </c>
      <c r="K707" s="1" t="str">
        <f t="shared" si="22"/>
        <v>2012</v>
      </c>
      <c r="L707" s="1">
        <f t="shared" si="23"/>
        <v>11</v>
      </c>
    </row>
    <row r="708" spans="8:12">
      <c r="H708" s="1" t="s">
        <v>130</v>
      </c>
      <c r="I708" s="1" t="s">
        <v>9263</v>
      </c>
      <c r="J708" s="1" t="s">
        <v>9266</v>
      </c>
      <c r="K708" s="1" t="str">
        <f t="shared" si="22"/>
        <v>2012</v>
      </c>
      <c r="L708" s="1">
        <f t="shared" si="23"/>
        <v>11</v>
      </c>
    </row>
    <row r="709" spans="8:12">
      <c r="H709" s="1" t="s">
        <v>324</v>
      </c>
      <c r="I709" s="1" t="s">
        <v>5603</v>
      </c>
      <c r="J709" s="1" t="s">
        <v>6287</v>
      </c>
      <c r="K709" s="1" t="str">
        <f t="shared" si="22"/>
        <v>2013</v>
      </c>
      <c r="L709" s="1">
        <f t="shared" si="23"/>
        <v>11</v>
      </c>
    </row>
    <row r="710" spans="8:12">
      <c r="H710" s="1" t="s">
        <v>126</v>
      </c>
      <c r="I710" s="1" t="s">
        <v>159</v>
      </c>
      <c r="J710" s="1" t="s">
        <v>7401</v>
      </c>
      <c r="K710" s="1" t="str">
        <f t="shared" si="22"/>
        <v>2013</v>
      </c>
      <c r="L710" s="1">
        <f t="shared" si="23"/>
        <v>11</v>
      </c>
    </row>
    <row r="711" spans="8:12">
      <c r="H711" s="1" t="s">
        <v>126</v>
      </c>
      <c r="I711" s="1" t="s">
        <v>381</v>
      </c>
      <c r="J711" s="1" t="s">
        <v>3217</v>
      </c>
      <c r="K711" s="1" t="str">
        <f t="shared" si="22"/>
        <v>2013</v>
      </c>
      <c r="L711" s="1">
        <f t="shared" si="23"/>
        <v>11</v>
      </c>
    </row>
    <row r="712" spans="8:12">
      <c r="H712" s="1" t="s">
        <v>158</v>
      </c>
      <c r="I712" s="1" t="s">
        <v>7289</v>
      </c>
      <c r="J712" s="1" t="s">
        <v>9441</v>
      </c>
      <c r="K712" s="1" t="str">
        <f t="shared" si="22"/>
        <v>2014</v>
      </c>
      <c r="L712" s="1">
        <f t="shared" si="23"/>
        <v>11</v>
      </c>
    </row>
    <row r="713" spans="8:12">
      <c r="H713" s="1" t="s">
        <v>158</v>
      </c>
      <c r="I713" s="1" t="s">
        <v>7337</v>
      </c>
      <c r="J713" s="1" t="s">
        <v>9477</v>
      </c>
      <c r="K713" s="1" t="str">
        <f t="shared" si="22"/>
        <v>2014</v>
      </c>
      <c r="L713" s="1">
        <f t="shared" si="23"/>
        <v>11</v>
      </c>
    </row>
    <row r="714" spans="8:12">
      <c r="H714" s="1" t="s">
        <v>130</v>
      </c>
      <c r="I714" s="1" t="s">
        <v>11825</v>
      </c>
      <c r="J714" s="1" t="s">
        <v>11138</v>
      </c>
      <c r="K714" s="1" t="str">
        <f t="shared" si="22"/>
        <v>2014</v>
      </c>
      <c r="L714" s="1">
        <f t="shared" si="23"/>
        <v>11</v>
      </c>
    </row>
    <row r="715" spans="8:12">
      <c r="H715" s="1" t="s">
        <v>324</v>
      </c>
      <c r="I715" s="1" t="s">
        <v>1656</v>
      </c>
      <c r="J715" s="1" t="s">
        <v>1657</v>
      </c>
      <c r="K715" s="1" t="str">
        <f t="shared" si="22"/>
        <v>2014</v>
      </c>
      <c r="L715" s="1">
        <f t="shared" si="23"/>
        <v>11</v>
      </c>
    </row>
    <row r="716" spans="8:12">
      <c r="H716" s="1" t="s">
        <v>324</v>
      </c>
      <c r="I716" s="1" t="s">
        <v>6364</v>
      </c>
      <c r="J716" s="1" t="s">
        <v>1259</v>
      </c>
      <c r="K716" s="1" t="str">
        <f t="shared" si="22"/>
        <v>2014</v>
      </c>
      <c r="L716" s="1">
        <f t="shared" si="23"/>
        <v>11</v>
      </c>
    </row>
    <row r="717" spans="8:12">
      <c r="H717" s="1" t="s">
        <v>126</v>
      </c>
      <c r="I717" s="1" t="s">
        <v>3542</v>
      </c>
      <c r="J717" s="1" t="s">
        <v>4523</v>
      </c>
      <c r="K717" s="1" t="str">
        <f t="shared" si="22"/>
        <v>2014</v>
      </c>
      <c r="L717" s="1">
        <f t="shared" si="23"/>
        <v>11</v>
      </c>
    </row>
    <row r="718" spans="8:12">
      <c r="H718" s="1" t="s">
        <v>197</v>
      </c>
      <c r="I718" s="1" t="s">
        <v>6811</v>
      </c>
      <c r="J718" s="1" t="s">
        <v>6826</v>
      </c>
      <c r="K718" s="1" t="str">
        <f t="shared" si="22"/>
        <v>2014</v>
      </c>
      <c r="L718" s="1">
        <f t="shared" si="23"/>
        <v>11</v>
      </c>
    </row>
    <row r="719" spans="8:12">
      <c r="H719" s="1" t="s">
        <v>130</v>
      </c>
      <c r="I719" s="1" t="s">
        <v>7302</v>
      </c>
      <c r="J719" s="1" t="s">
        <v>7135</v>
      </c>
      <c r="K719" s="1" t="str">
        <f t="shared" si="22"/>
        <v>2014</v>
      </c>
      <c r="L719" s="1">
        <f t="shared" si="23"/>
        <v>11</v>
      </c>
    </row>
    <row r="720" spans="8:12">
      <c r="H720" s="1" t="s">
        <v>158</v>
      </c>
      <c r="I720" s="1" t="s">
        <v>7244</v>
      </c>
      <c r="J720" s="1" t="s">
        <v>8045</v>
      </c>
      <c r="K720" s="1" t="str">
        <f t="shared" si="22"/>
        <v>2014</v>
      </c>
      <c r="L720" s="1">
        <f t="shared" si="23"/>
        <v>11</v>
      </c>
    </row>
    <row r="721" spans="8:12">
      <c r="H721" s="1" t="s">
        <v>197</v>
      </c>
      <c r="I721" s="1" t="s">
        <v>8415</v>
      </c>
      <c r="J721" s="1" t="s">
        <v>93</v>
      </c>
      <c r="K721" s="1" t="str">
        <f t="shared" si="22"/>
        <v>2014</v>
      </c>
      <c r="L721" s="1">
        <f t="shared" si="23"/>
        <v>11</v>
      </c>
    </row>
    <row r="722" spans="8:12">
      <c r="H722" s="1" t="s">
        <v>197</v>
      </c>
      <c r="I722" s="1" t="s">
        <v>10910</v>
      </c>
      <c r="J722" s="1" t="s">
        <v>10919</v>
      </c>
      <c r="K722" s="1" t="str">
        <f t="shared" si="22"/>
        <v>2014</v>
      </c>
      <c r="L722" s="1">
        <f t="shared" si="23"/>
        <v>11</v>
      </c>
    </row>
    <row r="723" spans="8:12">
      <c r="H723" s="1" t="s">
        <v>158</v>
      </c>
      <c r="I723" s="1" t="s">
        <v>7244</v>
      </c>
      <c r="J723" s="1" t="s">
        <v>11322</v>
      </c>
      <c r="K723" s="1" t="str">
        <f t="shared" si="22"/>
        <v>2014</v>
      </c>
      <c r="L723" s="1">
        <f t="shared" si="23"/>
        <v>11</v>
      </c>
    </row>
    <row r="724" spans="8:12">
      <c r="H724" s="1" t="s">
        <v>130</v>
      </c>
      <c r="I724" s="1" t="s">
        <v>171</v>
      </c>
      <c r="J724" s="1" t="s">
        <v>1259</v>
      </c>
      <c r="K724" s="1" t="str">
        <f t="shared" si="22"/>
        <v>2014</v>
      </c>
      <c r="L724" s="1">
        <f t="shared" si="23"/>
        <v>11</v>
      </c>
    </row>
    <row r="725" spans="8:12">
      <c r="H725" s="1" t="s">
        <v>247</v>
      </c>
      <c r="I725" s="1" t="s">
        <v>2115</v>
      </c>
      <c r="J725" s="1" t="s">
        <v>1657</v>
      </c>
      <c r="K725" s="1" t="str">
        <f t="shared" si="22"/>
        <v>2014</v>
      </c>
      <c r="L725" s="1">
        <f t="shared" si="23"/>
        <v>11</v>
      </c>
    </row>
    <row r="726" spans="8:12">
      <c r="H726" s="1" t="s">
        <v>126</v>
      </c>
      <c r="I726" s="1" t="s">
        <v>3370</v>
      </c>
      <c r="J726" s="1" t="s">
        <v>2008</v>
      </c>
      <c r="K726" s="1" t="str">
        <f t="shared" si="22"/>
        <v>2014</v>
      </c>
      <c r="L726" s="1">
        <f t="shared" si="23"/>
        <v>11</v>
      </c>
    </row>
    <row r="727" spans="8:12">
      <c r="H727" s="1" t="s">
        <v>217</v>
      </c>
      <c r="I727" s="1" t="s">
        <v>7223</v>
      </c>
      <c r="J727" s="1" t="s">
        <v>7224</v>
      </c>
      <c r="K727" s="1" t="str">
        <f t="shared" si="22"/>
        <v>2014</v>
      </c>
      <c r="L727" s="1">
        <f t="shared" si="23"/>
        <v>11</v>
      </c>
    </row>
    <row r="728" spans="8:12">
      <c r="H728" s="1" t="s">
        <v>158</v>
      </c>
      <c r="I728" s="1" t="s">
        <v>537</v>
      </c>
      <c r="J728" s="1" t="s">
        <v>4965</v>
      </c>
      <c r="K728" s="1" t="str">
        <f t="shared" si="22"/>
        <v>2015</v>
      </c>
      <c r="L728" s="1">
        <f t="shared" si="23"/>
        <v>11</v>
      </c>
    </row>
    <row r="729" spans="8:12">
      <c r="H729" s="1" t="s">
        <v>247</v>
      </c>
      <c r="I729" s="1" t="s">
        <v>1056</v>
      </c>
      <c r="J729" s="1" t="s">
        <v>1067</v>
      </c>
      <c r="K729" s="1" t="str">
        <f t="shared" si="22"/>
        <v>2015</v>
      </c>
      <c r="L729" s="1">
        <f t="shared" si="23"/>
        <v>11</v>
      </c>
    </row>
    <row r="730" spans="8:12">
      <c r="H730" s="1" t="s">
        <v>324</v>
      </c>
      <c r="I730" s="1" t="s">
        <v>1741</v>
      </c>
      <c r="J730" s="1" t="s">
        <v>1222</v>
      </c>
      <c r="K730" s="1" t="str">
        <f t="shared" si="22"/>
        <v>2015</v>
      </c>
      <c r="L730" s="1">
        <f t="shared" si="23"/>
        <v>11</v>
      </c>
    </row>
    <row r="731" spans="8:12">
      <c r="H731" s="1" t="s">
        <v>130</v>
      </c>
      <c r="I731" s="1" t="s">
        <v>3634</v>
      </c>
      <c r="J731" s="1" t="s">
        <v>4622</v>
      </c>
      <c r="K731" s="1" t="str">
        <f t="shared" si="22"/>
        <v>2015</v>
      </c>
      <c r="L731" s="1">
        <f t="shared" si="23"/>
        <v>11</v>
      </c>
    </row>
    <row r="732" spans="8:12">
      <c r="H732" s="1" t="s">
        <v>130</v>
      </c>
      <c r="I732" s="1" t="s">
        <v>5325</v>
      </c>
      <c r="J732" s="1" t="s">
        <v>5034</v>
      </c>
      <c r="K732" s="1" t="str">
        <f t="shared" si="22"/>
        <v>2015</v>
      </c>
      <c r="L732" s="1">
        <f t="shared" si="23"/>
        <v>11</v>
      </c>
    </row>
    <row r="733" spans="8:12">
      <c r="H733" s="1" t="s">
        <v>158</v>
      </c>
      <c r="I733" s="1" t="s">
        <v>6900</v>
      </c>
      <c r="J733" s="1" t="s">
        <v>6901</v>
      </c>
      <c r="K733" s="1" t="str">
        <f t="shared" si="22"/>
        <v>2015</v>
      </c>
      <c r="L733" s="1">
        <f t="shared" si="23"/>
        <v>11</v>
      </c>
    </row>
    <row r="734" spans="8:12">
      <c r="H734" s="1" t="s">
        <v>158</v>
      </c>
      <c r="I734" s="1" t="s">
        <v>10197</v>
      </c>
      <c r="J734" s="1" t="s">
        <v>384</v>
      </c>
      <c r="K734" s="1" t="str">
        <f t="shared" si="22"/>
        <v>2015</v>
      </c>
      <c r="L734" s="1">
        <f t="shared" si="23"/>
        <v>11</v>
      </c>
    </row>
    <row r="735" spans="8:12">
      <c r="H735" s="1" t="s">
        <v>158</v>
      </c>
      <c r="I735" s="1" t="s">
        <v>159</v>
      </c>
      <c r="J735" s="1" t="s">
        <v>162</v>
      </c>
      <c r="K735" s="1" t="str">
        <f t="shared" si="22"/>
        <v>2016</v>
      </c>
      <c r="L735" s="1">
        <f t="shared" si="23"/>
        <v>11</v>
      </c>
    </row>
    <row r="736" spans="8:12">
      <c r="H736" s="1" t="s">
        <v>130</v>
      </c>
      <c r="I736" s="1" t="s">
        <v>4785</v>
      </c>
      <c r="J736" s="1" t="s">
        <v>2237</v>
      </c>
      <c r="K736" s="1" t="str">
        <f t="shared" si="22"/>
        <v>2016</v>
      </c>
      <c r="L736" s="1">
        <f t="shared" si="23"/>
        <v>11</v>
      </c>
    </row>
    <row r="737" spans="8:12">
      <c r="H737" s="1" t="s">
        <v>130</v>
      </c>
      <c r="I737" s="1" t="s">
        <v>3542</v>
      </c>
      <c r="J737" s="1" t="s">
        <v>2237</v>
      </c>
      <c r="K737" s="1" t="str">
        <f t="shared" si="22"/>
        <v>2016</v>
      </c>
      <c r="L737" s="1">
        <f t="shared" si="23"/>
        <v>11</v>
      </c>
    </row>
    <row r="738" spans="8:12">
      <c r="H738" s="1" t="s">
        <v>158</v>
      </c>
      <c r="I738" s="1" t="s">
        <v>7736</v>
      </c>
      <c r="J738" s="1" t="s">
        <v>4734</v>
      </c>
      <c r="K738" s="1" t="str">
        <f t="shared" si="22"/>
        <v>2016</v>
      </c>
      <c r="L738" s="1">
        <f t="shared" si="23"/>
        <v>11</v>
      </c>
    </row>
    <row r="739" spans="8:12">
      <c r="H739" s="1" t="s">
        <v>324</v>
      </c>
      <c r="I739" s="1" t="s">
        <v>972</v>
      </c>
      <c r="J739" s="1" t="s">
        <v>931</v>
      </c>
      <c r="K739" s="1" t="str">
        <f t="shared" si="22"/>
        <v>2016</v>
      </c>
      <c r="L739" s="1">
        <f t="shared" si="23"/>
        <v>11</v>
      </c>
    </row>
    <row r="740" spans="8:12">
      <c r="H740" s="1" t="s">
        <v>324</v>
      </c>
      <c r="I740" s="1" t="s">
        <v>3623</v>
      </c>
      <c r="J740" s="1" t="s">
        <v>3634</v>
      </c>
      <c r="K740" s="1" t="str">
        <f t="shared" si="22"/>
        <v>2016</v>
      </c>
      <c r="L740" s="1">
        <f t="shared" si="23"/>
        <v>11</v>
      </c>
    </row>
    <row r="741" spans="8:12">
      <c r="H741" s="1" t="s">
        <v>130</v>
      </c>
      <c r="I741" s="1" t="s">
        <v>4203</v>
      </c>
      <c r="J741" s="1" t="s">
        <v>1534</v>
      </c>
      <c r="K741" s="1" t="str">
        <f t="shared" si="22"/>
        <v>2016</v>
      </c>
      <c r="L741" s="1">
        <f t="shared" si="23"/>
        <v>11</v>
      </c>
    </row>
    <row r="742" spans="8:12">
      <c r="H742" s="1" t="s">
        <v>158</v>
      </c>
      <c r="I742" s="1" t="s">
        <v>5083</v>
      </c>
      <c r="J742" s="1" t="s">
        <v>1485</v>
      </c>
      <c r="K742" s="1" t="str">
        <f t="shared" si="22"/>
        <v>2017</v>
      </c>
      <c r="L742" s="1">
        <f t="shared" si="23"/>
        <v>11</v>
      </c>
    </row>
    <row r="743" spans="8:12">
      <c r="H743" s="1" t="s">
        <v>126</v>
      </c>
      <c r="I743" s="1" t="s">
        <v>8534</v>
      </c>
      <c r="J743" s="1" t="s">
        <v>4373</v>
      </c>
      <c r="K743" s="1" t="str">
        <f t="shared" si="22"/>
        <v>2017</v>
      </c>
      <c r="L743" s="1">
        <f t="shared" si="23"/>
        <v>11</v>
      </c>
    </row>
    <row r="744" spans="8:12">
      <c r="H744" s="1" t="s">
        <v>324</v>
      </c>
      <c r="I744" s="1" t="s">
        <v>1265</v>
      </c>
      <c r="J744" s="1" t="s">
        <v>873</v>
      </c>
      <c r="K744" s="1" t="str">
        <f t="shared" si="22"/>
        <v>2017</v>
      </c>
      <c r="L744" s="1">
        <f t="shared" si="23"/>
        <v>11</v>
      </c>
    </row>
    <row r="745" spans="8:12">
      <c r="H745" s="1" t="s">
        <v>130</v>
      </c>
      <c r="I745" s="1" t="s">
        <v>2308</v>
      </c>
      <c r="J745" s="1" t="s">
        <v>2368</v>
      </c>
      <c r="K745" s="1" t="str">
        <f t="shared" si="22"/>
        <v>2017</v>
      </c>
      <c r="L745" s="1">
        <f t="shared" si="23"/>
        <v>11</v>
      </c>
    </row>
    <row r="746" spans="8:12">
      <c r="H746" s="1" t="s">
        <v>158</v>
      </c>
      <c r="I746" s="1" t="s">
        <v>3342</v>
      </c>
      <c r="J746" s="1" t="s">
        <v>2091</v>
      </c>
      <c r="K746" s="1" t="str">
        <f t="shared" si="22"/>
        <v>2017</v>
      </c>
      <c r="L746" s="1">
        <f t="shared" si="23"/>
        <v>11</v>
      </c>
    </row>
    <row r="747" spans="8:12">
      <c r="H747" s="1" t="s">
        <v>158</v>
      </c>
      <c r="I747" s="1" t="s">
        <v>3363</v>
      </c>
      <c r="J747" s="1" t="s">
        <v>84</v>
      </c>
      <c r="K747" s="1" t="str">
        <f t="shared" si="22"/>
        <v>2017</v>
      </c>
      <c r="L747" s="1">
        <f t="shared" si="23"/>
        <v>11</v>
      </c>
    </row>
    <row r="748" spans="8:12">
      <c r="H748" s="1" t="s">
        <v>158</v>
      </c>
      <c r="I748" s="1" t="s">
        <v>5140</v>
      </c>
      <c r="J748" s="1" t="s">
        <v>1286</v>
      </c>
      <c r="K748" s="1" t="str">
        <f t="shared" si="22"/>
        <v>2017</v>
      </c>
      <c r="L748" s="1">
        <f t="shared" si="23"/>
        <v>11</v>
      </c>
    </row>
    <row r="749" spans="8:12">
      <c r="H749" s="1" t="s">
        <v>126</v>
      </c>
      <c r="I749" s="1" t="s">
        <v>8534</v>
      </c>
      <c r="J749" s="1" t="s">
        <v>4828</v>
      </c>
      <c r="K749" s="1" t="str">
        <f t="shared" si="22"/>
        <v>2017</v>
      </c>
      <c r="L749" s="1">
        <f t="shared" si="23"/>
        <v>11</v>
      </c>
    </row>
    <row r="750" spans="8:12">
      <c r="H750" s="1" t="s">
        <v>158</v>
      </c>
      <c r="I750" s="1" t="s">
        <v>686</v>
      </c>
      <c r="J750" s="1" t="s">
        <v>688</v>
      </c>
      <c r="K750" s="1" t="str">
        <f t="shared" si="22"/>
        <v>2017</v>
      </c>
      <c r="L750" s="1">
        <f t="shared" si="23"/>
        <v>11</v>
      </c>
    </row>
    <row r="751" spans="8:12">
      <c r="H751" s="1" t="s">
        <v>130</v>
      </c>
      <c r="I751" s="1" t="s">
        <v>888</v>
      </c>
      <c r="J751" s="1" t="s">
        <v>881</v>
      </c>
      <c r="K751" s="1" t="str">
        <f t="shared" si="22"/>
        <v>2018</v>
      </c>
      <c r="L751" s="1">
        <f t="shared" si="23"/>
        <v>11</v>
      </c>
    </row>
    <row r="752" spans="8:12">
      <c r="H752" s="1" t="s">
        <v>130</v>
      </c>
      <c r="I752" s="1" t="s">
        <v>1130</v>
      </c>
      <c r="J752" s="1" t="s">
        <v>978</v>
      </c>
      <c r="K752" s="1" t="str">
        <f t="shared" si="22"/>
        <v>2018</v>
      </c>
      <c r="L752" s="1">
        <f t="shared" si="23"/>
        <v>11</v>
      </c>
    </row>
    <row r="753" spans="8:12">
      <c r="H753" s="1" t="s">
        <v>158</v>
      </c>
      <c r="I753" s="1" t="s">
        <v>1181</v>
      </c>
      <c r="J753" s="1" t="s">
        <v>1181</v>
      </c>
      <c r="K753" s="1" t="str">
        <f t="shared" si="22"/>
        <v>2018</v>
      </c>
      <c r="L753" s="1">
        <f t="shared" si="23"/>
        <v>11</v>
      </c>
    </row>
    <row r="754" spans="8:12">
      <c r="H754" s="1" t="s">
        <v>158</v>
      </c>
      <c r="I754" s="1" t="s">
        <v>782</v>
      </c>
      <c r="J754" s="1" t="s">
        <v>782</v>
      </c>
      <c r="K754" s="1" t="str">
        <f t="shared" si="22"/>
        <v>2018</v>
      </c>
      <c r="L754" s="1">
        <f t="shared" si="23"/>
        <v>11</v>
      </c>
    </row>
    <row r="755" spans="8:12">
      <c r="H755" s="1" t="s">
        <v>158</v>
      </c>
      <c r="I755" s="1" t="s">
        <v>627</v>
      </c>
      <c r="J755" s="1" t="s">
        <v>627</v>
      </c>
      <c r="K755" s="1" t="str">
        <f t="shared" si="22"/>
        <v>2018</v>
      </c>
      <c r="L755" s="1">
        <f t="shared" si="23"/>
        <v>11</v>
      </c>
    </row>
    <row r="756" spans="8:12">
      <c r="H756" s="1" t="s">
        <v>130</v>
      </c>
      <c r="I756" s="1" t="s">
        <v>2304</v>
      </c>
      <c r="J756" s="1" t="s">
        <v>2426</v>
      </c>
      <c r="K756" s="1" t="str">
        <f t="shared" si="22"/>
        <v>2018</v>
      </c>
      <c r="L756" s="1">
        <f t="shared" si="23"/>
        <v>11</v>
      </c>
    </row>
    <row r="757" spans="8:12">
      <c r="H757" s="1" t="s">
        <v>158</v>
      </c>
      <c r="I757" s="1" t="s">
        <v>2409</v>
      </c>
      <c r="J757" s="1" t="s">
        <v>2502</v>
      </c>
      <c r="K757" s="1" t="str">
        <f t="shared" si="22"/>
        <v>2018</v>
      </c>
      <c r="L757" s="1">
        <f t="shared" si="23"/>
        <v>11</v>
      </c>
    </row>
    <row r="758" spans="8:12">
      <c r="H758" s="1" t="s">
        <v>130</v>
      </c>
      <c r="I758" s="1" t="s">
        <v>3106</v>
      </c>
      <c r="J758" s="1" t="s">
        <v>312</v>
      </c>
      <c r="K758" s="1" t="str">
        <f t="shared" si="22"/>
        <v>2018</v>
      </c>
      <c r="L758" s="1">
        <f t="shared" si="23"/>
        <v>11</v>
      </c>
    </row>
    <row r="759" spans="8:12">
      <c r="H759" s="1" t="s">
        <v>324</v>
      </c>
      <c r="I759" s="1" t="s">
        <v>3789</v>
      </c>
      <c r="J759" s="1" t="s">
        <v>705</v>
      </c>
      <c r="K759" s="1" t="str">
        <f t="shared" si="22"/>
        <v>2018</v>
      </c>
      <c r="L759" s="1">
        <f t="shared" si="23"/>
        <v>11</v>
      </c>
    </row>
    <row r="760" spans="8:12">
      <c r="H760" s="1" t="s">
        <v>324</v>
      </c>
      <c r="I760" s="1" t="s">
        <v>640</v>
      </c>
      <c r="J760" s="1" t="s">
        <v>705</v>
      </c>
      <c r="K760" s="1" t="str">
        <f t="shared" si="22"/>
        <v>2018</v>
      </c>
      <c r="L760" s="1">
        <f t="shared" si="23"/>
        <v>11</v>
      </c>
    </row>
    <row r="761" spans="8:12">
      <c r="H761" s="1" t="s">
        <v>130</v>
      </c>
      <c r="I761" s="1" t="s">
        <v>1324</v>
      </c>
      <c r="J761" s="1" t="s">
        <v>2254</v>
      </c>
      <c r="K761" s="1" t="str">
        <f t="shared" si="22"/>
        <v>2018</v>
      </c>
      <c r="L761" s="1">
        <f t="shared" si="23"/>
        <v>11</v>
      </c>
    </row>
    <row r="762" spans="8:12">
      <c r="H762" s="1" t="s">
        <v>324</v>
      </c>
      <c r="I762" s="1" t="s">
        <v>202</v>
      </c>
      <c r="J762" s="1" t="s">
        <v>486</v>
      </c>
      <c r="K762" s="1" t="str">
        <f t="shared" si="22"/>
        <v>2018</v>
      </c>
      <c r="L762" s="1">
        <f t="shared" si="23"/>
        <v>11</v>
      </c>
    </row>
    <row r="763" spans="8:12">
      <c r="H763" s="1" t="s">
        <v>158</v>
      </c>
      <c r="I763" s="1" t="s">
        <v>264</v>
      </c>
      <c r="J763" s="1" t="s">
        <v>66</v>
      </c>
      <c r="K763" s="1" t="str">
        <f t="shared" si="22"/>
        <v>2019</v>
      </c>
      <c r="L763" s="1">
        <f t="shared" si="23"/>
        <v>11</v>
      </c>
    </row>
    <row r="764" spans="8:12">
      <c r="H764" s="1" t="s">
        <v>130</v>
      </c>
      <c r="I764" s="1" t="s">
        <v>8945</v>
      </c>
      <c r="J764" s="1" t="s">
        <v>877</v>
      </c>
      <c r="K764" s="1" t="str">
        <f t="shared" si="22"/>
        <v>2019</v>
      </c>
      <c r="L764" s="1">
        <f t="shared" si="23"/>
        <v>11</v>
      </c>
    </row>
    <row r="765" spans="8:12">
      <c r="H765" s="1" t="s">
        <v>158</v>
      </c>
      <c r="I765" s="1" t="s">
        <v>759</v>
      </c>
      <c r="J765" s="1" t="s">
        <v>759</v>
      </c>
      <c r="K765" s="1" t="str">
        <f t="shared" si="22"/>
        <v>2019</v>
      </c>
      <c r="L765" s="1">
        <f t="shared" si="23"/>
        <v>11</v>
      </c>
    </row>
    <row r="766" spans="8:12">
      <c r="H766" s="1" t="s">
        <v>130</v>
      </c>
      <c r="I766" s="1" t="s">
        <v>5781</v>
      </c>
      <c r="J766" s="1" t="s">
        <v>1190</v>
      </c>
      <c r="K766" s="1" t="str">
        <f t="shared" si="22"/>
        <v>2019</v>
      </c>
      <c r="L766" s="1">
        <f t="shared" si="23"/>
        <v>11</v>
      </c>
    </row>
    <row r="767" spans="8:12">
      <c r="H767" s="1" t="s">
        <v>130</v>
      </c>
      <c r="I767" s="1" t="s">
        <v>156</v>
      </c>
      <c r="J767" s="1" t="s">
        <v>522</v>
      </c>
      <c r="K767" s="1" t="str">
        <f t="shared" si="22"/>
        <v>2019</v>
      </c>
      <c r="L767" s="1">
        <f t="shared" si="23"/>
        <v>11</v>
      </c>
    </row>
    <row r="768" spans="8:12">
      <c r="H768" s="1" t="s">
        <v>158</v>
      </c>
      <c r="I768" s="1" t="s">
        <v>1536</v>
      </c>
      <c r="J768" s="1" t="s">
        <v>66</v>
      </c>
      <c r="K768" s="1" t="str">
        <f t="shared" si="22"/>
        <v>2019</v>
      </c>
      <c r="L768" s="1">
        <f t="shared" si="23"/>
        <v>11</v>
      </c>
    </row>
    <row r="769" spans="8:12">
      <c r="H769" s="1" t="s">
        <v>158</v>
      </c>
      <c r="I769" s="1" t="s">
        <v>5680</v>
      </c>
      <c r="J769" s="1" t="s">
        <v>5441</v>
      </c>
      <c r="K769" s="1" t="str">
        <f t="shared" ref="K769:K832" si="24">TEXT(J769,"YYYY")</f>
        <v>2020</v>
      </c>
      <c r="L769" s="1">
        <f t="shared" ref="L769:L832" si="25">H769-(TEXT(I769,"YYYY")-TEXT(J769,"YYYY"))</f>
        <v>11</v>
      </c>
    </row>
    <row r="770" spans="8:12">
      <c r="H770" s="1" t="s">
        <v>158</v>
      </c>
      <c r="I770" s="1" t="s">
        <v>7037</v>
      </c>
      <c r="J770" s="1" t="s">
        <v>364</v>
      </c>
      <c r="K770" s="1" t="str">
        <f t="shared" si="24"/>
        <v>2020</v>
      </c>
      <c r="L770" s="1">
        <f t="shared" si="25"/>
        <v>11</v>
      </c>
    </row>
    <row r="771" spans="8:12">
      <c r="H771" s="1" t="s">
        <v>158</v>
      </c>
      <c r="I771" s="1" t="s">
        <v>8945</v>
      </c>
      <c r="J771" s="1" t="s">
        <v>7691</v>
      </c>
      <c r="K771" s="1" t="str">
        <f t="shared" si="24"/>
        <v>2020</v>
      </c>
      <c r="L771" s="1">
        <f t="shared" si="25"/>
        <v>11</v>
      </c>
    </row>
    <row r="772" spans="8:12">
      <c r="H772" s="1" t="s">
        <v>158</v>
      </c>
      <c r="I772" s="1" t="s">
        <v>11257</v>
      </c>
      <c r="J772" s="1" t="s">
        <v>10543</v>
      </c>
      <c r="K772" s="1" t="str">
        <f t="shared" si="24"/>
        <v>2020</v>
      </c>
      <c r="L772" s="1">
        <f t="shared" si="25"/>
        <v>11</v>
      </c>
    </row>
    <row r="773" spans="8:12">
      <c r="H773" s="1" t="s">
        <v>158</v>
      </c>
      <c r="I773" s="1" t="s">
        <v>8416</v>
      </c>
      <c r="J773" s="1" t="s">
        <v>12097</v>
      </c>
      <c r="K773" s="1" t="str">
        <f t="shared" si="24"/>
        <v>2020</v>
      </c>
      <c r="L773" s="1">
        <f t="shared" si="25"/>
        <v>11</v>
      </c>
    </row>
    <row r="774" spans="8:12">
      <c r="H774" s="1" t="s">
        <v>158</v>
      </c>
      <c r="I774" s="1" t="s">
        <v>8573</v>
      </c>
      <c r="J774" s="1" t="s">
        <v>8247</v>
      </c>
      <c r="K774" s="1" t="str">
        <f t="shared" si="24"/>
        <v>2020</v>
      </c>
      <c r="L774" s="1">
        <f t="shared" si="25"/>
        <v>11</v>
      </c>
    </row>
    <row r="775" spans="8:12">
      <c r="H775" s="1" t="s">
        <v>88</v>
      </c>
      <c r="I775" s="1" t="s">
        <v>7937</v>
      </c>
      <c r="J775" s="1" t="s">
        <v>2471</v>
      </c>
      <c r="K775" s="1" t="str">
        <f t="shared" si="24"/>
        <v>2004</v>
      </c>
      <c r="L775" s="1">
        <f t="shared" si="25"/>
        <v>12</v>
      </c>
    </row>
    <row r="776" spans="8:12">
      <c r="H776" s="1" t="s">
        <v>144</v>
      </c>
      <c r="I776" s="1" t="s">
        <v>5094</v>
      </c>
      <c r="J776" s="1" t="s">
        <v>5095</v>
      </c>
      <c r="K776" s="1" t="str">
        <f t="shared" si="24"/>
        <v>2005</v>
      </c>
      <c r="L776" s="1">
        <f t="shared" si="25"/>
        <v>12</v>
      </c>
    </row>
    <row r="777" spans="8:12">
      <c r="H777" s="1" t="s">
        <v>583</v>
      </c>
      <c r="I777" s="1" t="s">
        <v>7246</v>
      </c>
      <c r="J777" s="1" t="s">
        <v>7249</v>
      </c>
      <c r="K777" s="1" t="str">
        <f t="shared" si="24"/>
        <v>2005</v>
      </c>
      <c r="L777" s="1">
        <f t="shared" si="25"/>
        <v>12</v>
      </c>
    </row>
    <row r="778" spans="8:12">
      <c r="H778" s="1" t="s">
        <v>263</v>
      </c>
      <c r="I778" s="1" t="s">
        <v>9781</v>
      </c>
      <c r="J778" s="1" t="s">
        <v>9785</v>
      </c>
      <c r="K778" s="1" t="str">
        <f t="shared" si="24"/>
        <v>2007</v>
      </c>
      <c r="L778" s="1">
        <f t="shared" si="25"/>
        <v>12</v>
      </c>
    </row>
    <row r="779" spans="8:12">
      <c r="H779" s="1" t="s">
        <v>169</v>
      </c>
      <c r="I779" s="1" t="s">
        <v>7097</v>
      </c>
      <c r="J779" s="1" t="s">
        <v>6615</v>
      </c>
      <c r="K779" s="1" t="str">
        <f t="shared" si="24"/>
        <v>2008</v>
      </c>
      <c r="L779" s="1">
        <f t="shared" si="25"/>
        <v>12</v>
      </c>
    </row>
    <row r="780" spans="8:12">
      <c r="H780" s="1" t="s">
        <v>144</v>
      </c>
      <c r="I780" s="1" t="s">
        <v>8214</v>
      </c>
      <c r="J780" s="1" t="s">
        <v>8216</v>
      </c>
      <c r="K780" s="1" t="str">
        <f t="shared" si="24"/>
        <v>2008</v>
      </c>
      <c r="L780" s="1">
        <f t="shared" si="25"/>
        <v>12</v>
      </c>
    </row>
    <row r="781" spans="8:12">
      <c r="H781" s="1" t="s">
        <v>217</v>
      </c>
      <c r="I781" s="1" t="s">
        <v>178</v>
      </c>
      <c r="J781" s="1" t="s">
        <v>9089</v>
      </c>
      <c r="K781" s="1" t="str">
        <f t="shared" si="24"/>
        <v>2008</v>
      </c>
      <c r="L781" s="1">
        <f t="shared" si="25"/>
        <v>12</v>
      </c>
    </row>
    <row r="782" spans="8:12">
      <c r="H782" s="1" t="s">
        <v>197</v>
      </c>
      <c r="I782" s="1" t="s">
        <v>9143</v>
      </c>
      <c r="J782" s="1" t="s">
        <v>10226</v>
      </c>
      <c r="K782" s="1" t="str">
        <f t="shared" si="24"/>
        <v>2008</v>
      </c>
      <c r="L782" s="1">
        <f t="shared" si="25"/>
        <v>12</v>
      </c>
    </row>
    <row r="783" spans="8:12">
      <c r="H783" s="1" t="s">
        <v>217</v>
      </c>
      <c r="I783" s="1" t="s">
        <v>9143</v>
      </c>
      <c r="J783" s="1" t="s">
        <v>1072</v>
      </c>
      <c r="K783" s="1" t="str">
        <f t="shared" si="24"/>
        <v>2009</v>
      </c>
      <c r="L783" s="1">
        <f t="shared" si="25"/>
        <v>12</v>
      </c>
    </row>
    <row r="784" spans="8:12">
      <c r="H784" s="1" t="s">
        <v>247</v>
      </c>
      <c r="I784" s="1" t="s">
        <v>9662</v>
      </c>
      <c r="J784" s="1" t="s">
        <v>9683</v>
      </c>
      <c r="K784" s="1" t="str">
        <f t="shared" si="24"/>
        <v>2009</v>
      </c>
      <c r="L784" s="1">
        <f t="shared" si="25"/>
        <v>12</v>
      </c>
    </row>
    <row r="785" spans="8:12">
      <c r="H785" s="1" t="s">
        <v>583</v>
      </c>
      <c r="I785" s="1" t="s">
        <v>8261</v>
      </c>
      <c r="J785" s="1" t="s">
        <v>8182</v>
      </c>
      <c r="K785" s="1" t="str">
        <f t="shared" si="24"/>
        <v>2010</v>
      </c>
      <c r="L785" s="1">
        <f t="shared" si="25"/>
        <v>12</v>
      </c>
    </row>
    <row r="786" spans="8:12">
      <c r="H786" s="1" t="s">
        <v>197</v>
      </c>
      <c r="I786" s="1" t="s">
        <v>9132</v>
      </c>
      <c r="J786" s="1" t="s">
        <v>7895</v>
      </c>
      <c r="K786" s="1" t="str">
        <f t="shared" si="24"/>
        <v>2010</v>
      </c>
      <c r="L786" s="1">
        <f t="shared" si="25"/>
        <v>12</v>
      </c>
    </row>
    <row r="787" spans="8:12">
      <c r="H787" s="1" t="s">
        <v>583</v>
      </c>
      <c r="I787" s="1" t="s">
        <v>7937</v>
      </c>
      <c r="J787" s="1" t="s">
        <v>2212</v>
      </c>
      <c r="K787" s="1" t="str">
        <f t="shared" si="24"/>
        <v>2010</v>
      </c>
      <c r="L787" s="1">
        <f t="shared" si="25"/>
        <v>12</v>
      </c>
    </row>
    <row r="788" spans="8:12">
      <c r="H788" s="1" t="s">
        <v>126</v>
      </c>
      <c r="I788" s="1" t="s">
        <v>10132</v>
      </c>
      <c r="J788" s="1" t="s">
        <v>10141</v>
      </c>
      <c r="K788" s="1" t="str">
        <f t="shared" si="24"/>
        <v>2010</v>
      </c>
      <c r="L788" s="1">
        <f t="shared" si="25"/>
        <v>12</v>
      </c>
    </row>
    <row r="789" spans="8:12">
      <c r="H789" s="1" t="s">
        <v>197</v>
      </c>
      <c r="I789" s="1" t="s">
        <v>3137</v>
      </c>
      <c r="J789" s="1" t="s">
        <v>7796</v>
      </c>
      <c r="K789" s="1" t="str">
        <f t="shared" si="24"/>
        <v>2011</v>
      </c>
      <c r="L789" s="1">
        <f t="shared" si="25"/>
        <v>12</v>
      </c>
    </row>
    <row r="790" spans="8:12">
      <c r="H790" s="1" t="s">
        <v>130</v>
      </c>
      <c r="I790" s="1" t="s">
        <v>9113</v>
      </c>
      <c r="J790" s="1" t="s">
        <v>8509</v>
      </c>
      <c r="K790" s="1" t="str">
        <f t="shared" si="24"/>
        <v>2012</v>
      </c>
      <c r="L790" s="1">
        <f t="shared" si="25"/>
        <v>12</v>
      </c>
    </row>
    <row r="791" spans="8:12">
      <c r="H791" s="1" t="s">
        <v>130</v>
      </c>
      <c r="I791" s="1" t="s">
        <v>9062</v>
      </c>
      <c r="J791" s="1" t="s">
        <v>6677</v>
      </c>
      <c r="K791" s="1" t="str">
        <f t="shared" si="24"/>
        <v>2012</v>
      </c>
      <c r="L791" s="1">
        <f t="shared" si="25"/>
        <v>12</v>
      </c>
    </row>
    <row r="792" spans="8:12">
      <c r="H792" s="1" t="s">
        <v>130</v>
      </c>
      <c r="I792" s="1" t="s">
        <v>9451</v>
      </c>
      <c r="J792" s="1" t="s">
        <v>9439</v>
      </c>
      <c r="K792" s="1" t="str">
        <f t="shared" si="24"/>
        <v>2012</v>
      </c>
      <c r="L792" s="1">
        <f t="shared" si="25"/>
        <v>12</v>
      </c>
    </row>
    <row r="793" spans="8:12">
      <c r="H793" s="1" t="s">
        <v>130</v>
      </c>
      <c r="I793" s="1" t="s">
        <v>9653</v>
      </c>
      <c r="J793" s="1" t="s">
        <v>9012</v>
      </c>
      <c r="K793" s="1" t="str">
        <f t="shared" si="24"/>
        <v>2012</v>
      </c>
      <c r="L793" s="1">
        <f t="shared" si="25"/>
        <v>12</v>
      </c>
    </row>
    <row r="794" spans="8:12">
      <c r="H794" s="1" t="s">
        <v>126</v>
      </c>
      <c r="I794" s="1" t="s">
        <v>6952</v>
      </c>
      <c r="J794" s="1" t="s">
        <v>6959</v>
      </c>
      <c r="K794" s="1" t="str">
        <f t="shared" si="24"/>
        <v>2013</v>
      </c>
      <c r="L794" s="1">
        <f t="shared" si="25"/>
        <v>12</v>
      </c>
    </row>
    <row r="795" spans="8:12">
      <c r="H795" s="1" t="s">
        <v>324</v>
      </c>
      <c r="I795" s="1" t="s">
        <v>7149</v>
      </c>
      <c r="J795" s="1" t="s">
        <v>7150</v>
      </c>
      <c r="K795" s="1" t="str">
        <f t="shared" si="24"/>
        <v>2013</v>
      </c>
      <c r="L795" s="1">
        <f t="shared" si="25"/>
        <v>12</v>
      </c>
    </row>
    <row r="796" spans="8:12">
      <c r="H796" s="1" t="s">
        <v>247</v>
      </c>
      <c r="I796" s="1" t="s">
        <v>7818</v>
      </c>
      <c r="J796" s="1" t="s">
        <v>2023</v>
      </c>
      <c r="K796" s="1" t="str">
        <f t="shared" si="24"/>
        <v>2013</v>
      </c>
      <c r="L796" s="1">
        <f t="shared" si="25"/>
        <v>12</v>
      </c>
    </row>
    <row r="797" spans="8:12">
      <c r="H797" s="1" t="s">
        <v>324</v>
      </c>
      <c r="I797" s="1" t="s">
        <v>9210</v>
      </c>
      <c r="J797" s="1" t="s">
        <v>9216</v>
      </c>
      <c r="K797" s="1" t="str">
        <f t="shared" si="24"/>
        <v>2013</v>
      </c>
      <c r="L797" s="1">
        <f t="shared" si="25"/>
        <v>12</v>
      </c>
    </row>
    <row r="798" spans="8:12">
      <c r="H798" s="1" t="s">
        <v>126</v>
      </c>
      <c r="I798" s="1" t="s">
        <v>10517</v>
      </c>
      <c r="J798" s="1" t="s">
        <v>2023</v>
      </c>
      <c r="K798" s="1" t="str">
        <f t="shared" si="24"/>
        <v>2013</v>
      </c>
      <c r="L798" s="1">
        <f t="shared" si="25"/>
        <v>12</v>
      </c>
    </row>
    <row r="799" spans="8:12">
      <c r="H799" s="1" t="s">
        <v>324</v>
      </c>
      <c r="I799" s="1" t="s">
        <v>9691</v>
      </c>
      <c r="J799" s="1" t="s">
        <v>1262</v>
      </c>
      <c r="K799" s="1" t="str">
        <f t="shared" si="24"/>
        <v>2013</v>
      </c>
      <c r="L799" s="1">
        <f t="shared" si="25"/>
        <v>12</v>
      </c>
    </row>
    <row r="800" spans="8:12">
      <c r="H800" s="1" t="s">
        <v>126</v>
      </c>
      <c r="I800" s="1" t="s">
        <v>11621</v>
      </c>
      <c r="J800" s="1" t="s">
        <v>6947</v>
      </c>
      <c r="K800" s="1" t="str">
        <f t="shared" si="24"/>
        <v>2013</v>
      </c>
      <c r="L800" s="1">
        <f t="shared" si="25"/>
        <v>12</v>
      </c>
    </row>
    <row r="801" spans="8:12">
      <c r="H801" s="1" t="s">
        <v>126</v>
      </c>
      <c r="I801" s="1" t="s">
        <v>613</v>
      </c>
      <c r="J801" s="1" t="s">
        <v>6287</v>
      </c>
      <c r="K801" s="1" t="str">
        <f t="shared" si="24"/>
        <v>2013</v>
      </c>
      <c r="L801" s="1">
        <f t="shared" si="25"/>
        <v>12</v>
      </c>
    </row>
    <row r="802" spans="8:12">
      <c r="H802" s="1" t="s">
        <v>126</v>
      </c>
      <c r="I802" s="1" t="s">
        <v>10517</v>
      </c>
      <c r="J802" s="1" t="s">
        <v>2023</v>
      </c>
      <c r="K802" s="1" t="str">
        <f t="shared" si="24"/>
        <v>2013</v>
      </c>
      <c r="L802" s="1">
        <f t="shared" si="25"/>
        <v>12</v>
      </c>
    </row>
    <row r="803" spans="8:12">
      <c r="H803" s="1" t="s">
        <v>197</v>
      </c>
      <c r="I803" s="1" t="s">
        <v>280</v>
      </c>
      <c r="J803" s="1" t="s">
        <v>2008</v>
      </c>
      <c r="K803" s="1" t="str">
        <f t="shared" si="24"/>
        <v>2014</v>
      </c>
      <c r="L803" s="1">
        <f t="shared" si="25"/>
        <v>12</v>
      </c>
    </row>
    <row r="804" spans="8:12">
      <c r="H804" s="1" t="s">
        <v>217</v>
      </c>
      <c r="I804" s="1" t="s">
        <v>254</v>
      </c>
      <c r="J804" s="1" t="s">
        <v>1657</v>
      </c>
      <c r="K804" s="1" t="str">
        <f t="shared" si="24"/>
        <v>2014</v>
      </c>
      <c r="L804" s="1">
        <f t="shared" si="25"/>
        <v>12</v>
      </c>
    </row>
    <row r="805" spans="8:12">
      <c r="H805" s="1" t="s">
        <v>247</v>
      </c>
      <c r="I805" s="1" t="s">
        <v>610</v>
      </c>
      <c r="J805" s="1" t="s">
        <v>3187</v>
      </c>
      <c r="K805" s="1" t="str">
        <f t="shared" si="24"/>
        <v>2014</v>
      </c>
      <c r="L805" s="1">
        <f t="shared" si="25"/>
        <v>12</v>
      </c>
    </row>
    <row r="806" spans="8:12">
      <c r="H806" s="1" t="s">
        <v>197</v>
      </c>
      <c r="I806" s="1" t="s">
        <v>3617</v>
      </c>
      <c r="J806" s="1" t="s">
        <v>1755</v>
      </c>
      <c r="K806" s="1" t="str">
        <f t="shared" si="24"/>
        <v>2014</v>
      </c>
      <c r="L806" s="1">
        <f t="shared" si="25"/>
        <v>12</v>
      </c>
    </row>
    <row r="807" spans="8:12">
      <c r="H807" s="1" t="s">
        <v>130</v>
      </c>
      <c r="I807" s="1" t="s">
        <v>7244</v>
      </c>
      <c r="J807" s="1" t="s">
        <v>8353</v>
      </c>
      <c r="K807" s="1" t="str">
        <f t="shared" si="24"/>
        <v>2014</v>
      </c>
      <c r="L807" s="1">
        <f t="shared" si="25"/>
        <v>12</v>
      </c>
    </row>
    <row r="808" spans="8:12">
      <c r="H808" s="1" t="s">
        <v>130</v>
      </c>
      <c r="I808" s="1" t="s">
        <v>7244</v>
      </c>
      <c r="J808" s="1" t="s">
        <v>6321</v>
      </c>
      <c r="K808" s="1" t="str">
        <f t="shared" si="24"/>
        <v>2014</v>
      </c>
      <c r="L808" s="1">
        <f t="shared" si="25"/>
        <v>12</v>
      </c>
    </row>
    <row r="809" spans="8:12">
      <c r="H809" s="1" t="s">
        <v>197</v>
      </c>
      <c r="I809" s="1" t="s">
        <v>2277</v>
      </c>
      <c r="J809" s="1" t="s">
        <v>2008</v>
      </c>
      <c r="K809" s="1" t="str">
        <f t="shared" si="24"/>
        <v>2014</v>
      </c>
      <c r="L809" s="1">
        <f t="shared" si="25"/>
        <v>12</v>
      </c>
    </row>
    <row r="810" spans="8:12">
      <c r="H810" s="1" t="s">
        <v>324</v>
      </c>
      <c r="I810" s="1" t="s">
        <v>3807</v>
      </c>
      <c r="J810" s="1" t="s">
        <v>7233</v>
      </c>
      <c r="K810" s="1" t="str">
        <f t="shared" si="24"/>
        <v>2014</v>
      </c>
      <c r="L810" s="1">
        <f t="shared" si="25"/>
        <v>12</v>
      </c>
    </row>
    <row r="811" spans="8:12">
      <c r="H811" s="1" t="s">
        <v>247</v>
      </c>
      <c r="I811" s="1" t="s">
        <v>976</v>
      </c>
      <c r="J811" s="1" t="s">
        <v>2340</v>
      </c>
      <c r="K811" s="1" t="str">
        <f t="shared" si="24"/>
        <v>2015</v>
      </c>
      <c r="L811" s="1">
        <f t="shared" si="25"/>
        <v>12</v>
      </c>
    </row>
    <row r="812" spans="8:12">
      <c r="H812" s="1" t="s">
        <v>130</v>
      </c>
      <c r="I812" s="1" t="s">
        <v>6226</v>
      </c>
      <c r="J812" s="1" t="s">
        <v>632</v>
      </c>
      <c r="K812" s="1" t="str">
        <f t="shared" si="24"/>
        <v>2015</v>
      </c>
      <c r="L812" s="1">
        <f t="shared" si="25"/>
        <v>12</v>
      </c>
    </row>
    <row r="813" spans="8:12">
      <c r="H813" s="1" t="s">
        <v>130</v>
      </c>
      <c r="I813" s="1" t="s">
        <v>1163</v>
      </c>
      <c r="J813" s="1" t="s">
        <v>1163</v>
      </c>
      <c r="K813" s="1" t="str">
        <f t="shared" si="24"/>
        <v>2015</v>
      </c>
      <c r="L813" s="1">
        <f t="shared" si="25"/>
        <v>12</v>
      </c>
    </row>
    <row r="814" spans="8:12">
      <c r="H814" s="1" t="s">
        <v>126</v>
      </c>
      <c r="I814" s="1" t="s">
        <v>745</v>
      </c>
      <c r="J814" s="1" t="s">
        <v>384</v>
      </c>
      <c r="K814" s="1" t="str">
        <f t="shared" si="24"/>
        <v>2015</v>
      </c>
      <c r="L814" s="1">
        <f t="shared" si="25"/>
        <v>12</v>
      </c>
    </row>
    <row r="815" spans="8:12">
      <c r="H815" s="1" t="s">
        <v>130</v>
      </c>
      <c r="I815" s="1" t="s">
        <v>6881</v>
      </c>
      <c r="J815" s="1" t="s">
        <v>6828</v>
      </c>
      <c r="K815" s="1" t="str">
        <f t="shared" si="24"/>
        <v>2015</v>
      </c>
      <c r="L815" s="1">
        <f t="shared" si="25"/>
        <v>12</v>
      </c>
    </row>
    <row r="816" spans="8:12">
      <c r="H816" s="1" t="s">
        <v>130</v>
      </c>
      <c r="I816" s="1" t="s">
        <v>632</v>
      </c>
      <c r="J816" s="1" t="s">
        <v>632</v>
      </c>
      <c r="K816" s="1" t="str">
        <f t="shared" si="24"/>
        <v>2015</v>
      </c>
      <c r="L816" s="1">
        <f t="shared" si="25"/>
        <v>12</v>
      </c>
    </row>
    <row r="817" spans="8:12">
      <c r="H817" s="1" t="s">
        <v>130</v>
      </c>
      <c r="I817" s="1" t="s">
        <v>6923</v>
      </c>
      <c r="J817" s="1" t="s">
        <v>1413</v>
      </c>
      <c r="K817" s="1" t="str">
        <f t="shared" si="24"/>
        <v>2015</v>
      </c>
      <c r="L817" s="1">
        <f t="shared" si="25"/>
        <v>12</v>
      </c>
    </row>
    <row r="818" spans="8:12">
      <c r="H818" s="1" t="s">
        <v>324</v>
      </c>
      <c r="I818" s="1" t="s">
        <v>7456</v>
      </c>
      <c r="J818" s="1" t="s">
        <v>1222</v>
      </c>
      <c r="K818" s="1" t="str">
        <f t="shared" si="24"/>
        <v>2015</v>
      </c>
      <c r="L818" s="1">
        <f t="shared" si="25"/>
        <v>12</v>
      </c>
    </row>
    <row r="819" spans="8:12">
      <c r="H819" s="1" t="s">
        <v>130</v>
      </c>
      <c r="I819" s="1" t="s">
        <v>6398</v>
      </c>
      <c r="J819" s="1" t="s">
        <v>905</v>
      </c>
      <c r="K819" s="1" t="str">
        <f t="shared" si="24"/>
        <v>2015</v>
      </c>
      <c r="L819" s="1">
        <f t="shared" si="25"/>
        <v>12</v>
      </c>
    </row>
    <row r="820" spans="8:12">
      <c r="H820" s="1" t="s">
        <v>130</v>
      </c>
      <c r="I820" s="1" t="s">
        <v>11547</v>
      </c>
      <c r="J820" s="1" t="s">
        <v>1222</v>
      </c>
      <c r="K820" s="1" t="str">
        <f t="shared" si="24"/>
        <v>2015</v>
      </c>
      <c r="L820" s="1">
        <f t="shared" si="25"/>
        <v>12</v>
      </c>
    </row>
    <row r="821" spans="8:12">
      <c r="H821" s="1" t="s">
        <v>130</v>
      </c>
      <c r="I821" s="1" t="s">
        <v>11547</v>
      </c>
      <c r="J821" s="1" t="s">
        <v>5747</v>
      </c>
      <c r="K821" s="1" t="str">
        <f t="shared" si="24"/>
        <v>2015</v>
      </c>
      <c r="L821" s="1">
        <f t="shared" si="25"/>
        <v>12</v>
      </c>
    </row>
    <row r="822" spans="8:12">
      <c r="H822" s="1" t="s">
        <v>324</v>
      </c>
      <c r="I822" s="1" t="s">
        <v>1741</v>
      </c>
      <c r="J822" s="1" t="s">
        <v>3230</v>
      </c>
      <c r="K822" s="1" t="str">
        <f t="shared" si="24"/>
        <v>2016</v>
      </c>
      <c r="L822" s="1">
        <f t="shared" si="25"/>
        <v>12</v>
      </c>
    </row>
    <row r="823" spans="8:12">
      <c r="H823" s="1" t="s">
        <v>324</v>
      </c>
      <c r="I823" s="1" t="s">
        <v>4373</v>
      </c>
      <c r="J823" s="1" t="s">
        <v>1573</v>
      </c>
      <c r="K823" s="1" t="str">
        <f t="shared" si="24"/>
        <v>2016</v>
      </c>
      <c r="L823" s="1">
        <f t="shared" si="25"/>
        <v>12</v>
      </c>
    </row>
    <row r="824" spans="8:12">
      <c r="H824" s="1" t="s">
        <v>217</v>
      </c>
      <c r="I824" s="1" t="s">
        <v>8945</v>
      </c>
      <c r="J824" s="1" t="s">
        <v>381</v>
      </c>
      <c r="K824" s="1" t="str">
        <f t="shared" si="24"/>
        <v>2016</v>
      </c>
      <c r="L824" s="1">
        <f t="shared" si="25"/>
        <v>12</v>
      </c>
    </row>
    <row r="825" spans="8:12">
      <c r="H825" s="1" t="s">
        <v>247</v>
      </c>
      <c r="I825" s="1" t="s">
        <v>248</v>
      </c>
      <c r="J825" s="1" t="s">
        <v>250</v>
      </c>
      <c r="K825" s="1" t="str">
        <f t="shared" si="24"/>
        <v>2016</v>
      </c>
      <c r="L825" s="1">
        <f t="shared" si="25"/>
        <v>12</v>
      </c>
    </row>
    <row r="826" spans="8:12">
      <c r="H826" s="1" t="s">
        <v>324</v>
      </c>
      <c r="I826" s="1" t="s">
        <v>3166</v>
      </c>
      <c r="J826" s="1" t="s">
        <v>3171</v>
      </c>
      <c r="K826" s="1" t="str">
        <f t="shared" si="24"/>
        <v>2016</v>
      </c>
      <c r="L826" s="1">
        <f t="shared" si="25"/>
        <v>12</v>
      </c>
    </row>
    <row r="827" spans="8:12">
      <c r="H827" s="1" t="s">
        <v>324</v>
      </c>
      <c r="I827" s="1" t="s">
        <v>451</v>
      </c>
      <c r="J827" s="1" t="s">
        <v>5019</v>
      </c>
      <c r="K827" s="1" t="str">
        <f t="shared" si="24"/>
        <v>2016</v>
      </c>
      <c r="L827" s="1">
        <f t="shared" si="25"/>
        <v>12</v>
      </c>
    </row>
    <row r="828" spans="8:12">
      <c r="H828" s="1" t="s">
        <v>130</v>
      </c>
      <c r="I828" s="1" t="s">
        <v>6163</v>
      </c>
      <c r="J828" s="1" t="s">
        <v>4461</v>
      </c>
      <c r="K828" s="1" t="str">
        <f t="shared" si="24"/>
        <v>2016</v>
      </c>
      <c r="L828" s="1">
        <f t="shared" si="25"/>
        <v>12</v>
      </c>
    </row>
    <row r="829" spans="8:12">
      <c r="H829" s="1" t="s">
        <v>130</v>
      </c>
      <c r="I829" s="1" t="s">
        <v>6185</v>
      </c>
      <c r="J829" s="1" t="s">
        <v>6186</v>
      </c>
      <c r="K829" s="1" t="str">
        <f t="shared" si="24"/>
        <v>2016</v>
      </c>
      <c r="L829" s="1">
        <f t="shared" si="25"/>
        <v>12</v>
      </c>
    </row>
    <row r="830" spans="8:12">
      <c r="H830" s="1" t="s">
        <v>324</v>
      </c>
      <c r="I830" s="1" t="s">
        <v>6345</v>
      </c>
      <c r="J830" s="1" t="s">
        <v>467</v>
      </c>
      <c r="K830" s="1" t="str">
        <f t="shared" si="24"/>
        <v>2016</v>
      </c>
      <c r="L830" s="1">
        <f t="shared" si="25"/>
        <v>12</v>
      </c>
    </row>
    <row r="831" spans="8:12">
      <c r="H831" s="1" t="s">
        <v>130</v>
      </c>
      <c r="I831" s="1" t="s">
        <v>381</v>
      </c>
      <c r="J831" s="1" t="s">
        <v>162</v>
      </c>
      <c r="K831" s="1" t="str">
        <f t="shared" si="24"/>
        <v>2016</v>
      </c>
      <c r="L831" s="1">
        <f t="shared" si="25"/>
        <v>12</v>
      </c>
    </row>
    <row r="832" spans="8:12">
      <c r="H832" s="1" t="s">
        <v>126</v>
      </c>
      <c r="I832" s="1" t="s">
        <v>2090</v>
      </c>
      <c r="J832" s="1" t="s">
        <v>1534</v>
      </c>
      <c r="K832" s="1" t="str">
        <f t="shared" si="24"/>
        <v>2016</v>
      </c>
      <c r="L832" s="1">
        <f t="shared" si="25"/>
        <v>12</v>
      </c>
    </row>
    <row r="833" spans="8:12">
      <c r="H833" s="1" t="s">
        <v>130</v>
      </c>
      <c r="I833" s="1" t="s">
        <v>5775</v>
      </c>
      <c r="J833" s="1" t="s">
        <v>1534</v>
      </c>
      <c r="K833" s="1" t="str">
        <f t="shared" ref="K833:K896" si="26">TEXT(J833,"YYYY")</f>
        <v>2016</v>
      </c>
      <c r="L833" s="1">
        <f t="shared" ref="L833:L896" si="27">H833-(TEXT(I833,"YYYY")-TEXT(J833,"YYYY"))</f>
        <v>12</v>
      </c>
    </row>
    <row r="834" spans="8:12">
      <c r="H834" s="1" t="s">
        <v>126</v>
      </c>
      <c r="I834" s="1" t="s">
        <v>1146</v>
      </c>
      <c r="J834" s="1" t="s">
        <v>84</v>
      </c>
      <c r="K834" s="1" t="str">
        <f t="shared" si="26"/>
        <v>2017</v>
      </c>
      <c r="L834" s="1">
        <f t="shared" si="27"/>
        <v>12</v>
      </c>
    </row>
    <row r="835" spans="8:12">
      <c r="H835" s="1" t="s">
        <v>126</v>
      </c>
      <c r="I835" s="1" t="s">
        <v>2165</v>
      </c>
      <c r="J835" s="1" t="s">
        <v>496</v>
      </c>
      <c r="K835" s="1" t="str">
        <f t="shared" si="26"/>
        <v>2017</v>
      </c>
      <c r="L835" s="1">
        <f t="shared" si="27"/>
        <v>12</v>
      </c>
    </row>
    <row r="836" spans="8:12">
      <c r="H836" s="1" t="s">
        <v>126</v>
      </c>
      <c r="I836" s="1" t="s">
        <v>493</v>
      </c>
      <c r="J836" s="1" t="s">
        <v>520</v>
      </c>
      <c r="K836" s="1" t="str">
        <f t="shared" si="26"/>
        <v>2017</v>
      </c>
      <c r="L836" s="1">
        <f t="shared" si="27"/>
        <v>12</v>
      </c>
    </row>
    <row r="837" spans="8:12">
      <c r="H837" s="1" t="s">
        <v>247</v>
      </c>
      <c r="I837" s="1" t="s">
        <v>534</v>
      </c>
      <c r="J837" s="1" t="s">
        <v>3923</v>
      </c>
      <c r="K837" s="1" t="str">
        <f t="shared" si="26"/>
        <v>2017</v>
      </c>
      <c r="L837" s="1">
        <f t="shared" si="27"/>
        <v>12</v>
      </c>
    </row>
    <row r="838" spans="8:12">
      <c r="H838" s="1" t="s">
        <v>324</v>
      </c>
      <c r="I838" s="1" t="s">
        <v>2257</v>
      </c>
      <c r="J838" s="1" t="s">
        <v>496</v>
      </c>
      <c r="K838" s="1" t="str">
        <f t="shared" si="26"/>
        <v>2017</v>
      </c>
      <c r="L838" s="1">
        <f t="shared" si="27"/>
        <v>12</v>
      </c>
    </row>
    <row r="839" spans="8:12">
      <c r="H839" s="1" t="s">
        <v>130</v>
      </c>
      <c r="I839" s="1" t="s">
        <v>4923</v>
      </c>
      <c r="J839" s="1" t="s">
        <v>740</v>
      </c>
      <c r="K839" s="1" t="str">
        <f t="shared" si="26"/>
        <v>2017</v>
      </c>
      <c r="L839" s="1">
        <f t="shared" si="27"/>
        <v>12</v>
      </c>
    </row>
    <row r="840" spans="8:12">
      <c r="H840" s="1" t="s">
        <v>247</v>
      </c>
      <c r="I840" s="1" t="s">
        <v>3220</v>
      </c>
      <c r="J840" s="1" t="s">
        <v>2091</v>
      </c>
      <c r="K840" s="1" t="str">
        <f t="shared" si="26"/>
        <v>2017</v>
      </c>
      <c r="L840" s="1">
        <f t="shared" si="27"/>
        <v>12</v>
      </c>
    </row>
    <row r="841" spans="8:12">
      <c r="H841" s="1" t="s">
        <v>324</v>
      </c>
      <c r="I841" s="1" t="s">
        <v>2746</v>
      </c>
      <c r="J841" s="1" t="s">
        <v>1873</v>
      </c>
      <c r="K841" s="1" t="str">
        <f t="shared" si="26"/>
        <v>2017</v>
      </c>
      <c r="L841" s="1">
        <f t="shared" si="27"/>
        <v>12</v>
      </c>
    </row>
    <row r="842" spans="8:12">
      <c r="H842" s="1" t="s">
        <v>324</v>
      </c>
      <c r="I842" s="1" t="s">
        <v>903</v>
      </c>
      <c r="J842" s="1" t="s">
        <v>1015</v>
      </c>
      <c r="K842" s="1" t="str">
        <f t="shared" si="26"/>
        <v>2018</v>
      </c>
      <c r="L842" s="1">
        <f t="shared" si="27"/>
        <v>12</v>
      </c>
    </row>
    <row r="843" spans="8:12">
      <c r="H843" s="1" t="s">
        <v>130</v>
      </c>
      <c r="I843" s="1" t="s">
        <v>1798</v>
      </c>
      <c r="J843" s="1" t="s">
        <v>195</v>
      </c>
      <c r="K843" s="1" t="str">
        <f t="shared" si="26"/>
        <v>2018</v>
      </c>
      <c r="L843" s="1">
        <f t="shared" si="27"/>
        <v>12</v>
      </c>
    </row>
    <row r="844" spans="8:12">
      <c r="H844" s="1" t="s">
        <v>324</v>
      </c>
      <c r="I844" s="1" t="s">
        <v>2046</v>
      </c>
      <c r="J844" s="1" t="s">
        <v>312</v>
      </c>
      <c r="K844" s="1" t="str">
        <f t="shared" si="26"/>
        <v>2018</v>
      </c>
      <c r="L844" s="1">
        <f t="shared" si="27"/>
        <v>12</v>
      </c>
    </row>
    <row r="845" spans="8:12">
      <c r="H845" s="1" t="s">
        <v>324</v>
      </c>
      <c r="I845" s="1" t="s">
        <v>2156</v>
      </c>
      <c r="J845" s="1" t="s">
        <v>705</v>
      </c>
      <c r="K845" s="1" t="str">
        <f t="shared" si="26"/>
        <v>2018</v>
      </c>
      <c r="L845" s="1">
        <f t="shared" si="27"/>
        <v>12</v>
      </c>
    </row>
    <row r="846" spans="8:12">
      <c r="H846" s="1" t="s">
        <v>130</v>
      </c>
      <c r="I846" s="1" t="s">
        <v>2955</v>
      </c>
      <c r="J846" s="1" t="s">
        <v>728</v>
      </c>
      <c r="K846" s="1" t="str">
        <f t="shared" si="26"/>
        <v>2018</v>
      </c>
      <c r="L846" s="1">
        <f t="shared" si="27"/>
        <v>12</v>
      </c>
    </row>
    <row r="847" spans="8:12">
      <c r="H847" s="1" t="s">
        <v>324</v>
      </c>
      <c r="I847" s="1" t="s">
        <v>3607</v>
      </c>
      <c r="J847" s="1" t="s">
        <v>474</v>
      </c>
      <c r="K847" s="1" t="str">
        <f t="shared" si="26"/>
        <v>2018</v>
      </c>
      <c r="L847" s="1">
        <f t="shared" si="27"/>
        <v>12</v>
      </c>
    </row>
    <row r="848" spans="8:12">
      <c r="H848" s="1" t="s">
        <v>130</v>
      </c>
      <c r="I848" s="1" t="s">
        <v>3725</v>
      </c>
      <c r="J848" s="1" t="s">
        <v>199</v>
      </c>
      <c r="K848" s="1" t="str">
        <f t="shared" si="26"/>
        <v>2018</v>
      </c>
      <c r="L848" s="1">
        <f t="shared" si="27"/>
        <v>12</v>
      </c>
    </row>
    <row r="849" spans="8:12">
      <c r="H849" s="1" t="s">
        <v>130</v>
      </c>
      <c r="I849" s="1" t="s">
        <v>3484</v>
      </c>
      <c r="J849" s="1" t="s">
        <v>3484</v>
      </c>
      <c r="K849" s="1" t="str">
        <f t="shared" si="26"/>
        <v>2018</v>
      </c>
      <c r="L849" s="1">
        <f t="shared" si="27"/>
        <v>12</v>
      </c>
    </row>
    <row r="850" spans="8:12">
      <c r="H850" s="1" t="s">
        <v>126</v>
      </c>
      <c r="I850" s="1" t="s">
        <v>278</v>
      </c>
      <c r="J850" s="1" t="s">
        <v>312</v>
      </c>
      <c r="K850" s="1" t="str">
        <f t="shared" si="26"/>
        <v>2018</v>
      </c>
      <c r="L850" s="1">
        <f t="shared" si="27"/>
        <v>12</v>
      </c>
    </row>
    <row r="851" spans="8:12">
      <c r="H851" s="1" t="s">
        <v>324</v>
      </c>
      <c r="I851" s="1" t="s">
        <v>861</v>
      </c>
      <c r="J851" s="1" t="s">
        <v>881</v>
      </c>
      <c r="K851" s="1" t="str">
        <f t="shared" si="26"/>
        <v>2018</v>
      </c>
      <c r="L851" s="1">
        <f t="shared" si="27"/>
        <v>12</v>
      </c>
    </row>
    <row r="852" spans="8:12">
      <c r="H852" s="1" t="s">
        <v>130</v>
      </c>
      <c r="I852" s="1" t="s">
        <v>2115</v>
      </c>
      <c r="J852" s="1" t="s">
        <v>2231</v>
      </c>
      <c r="K852" s="1" t="str">
        <f t="shared" si="26"/>
        <v>2018</v>
      </c>
      <c r="L852" s="1">
        <f t="shared" si="27"/>
        <v>12</v>
      </c>
    </row>
    <row r="853" spans="8:12">
      <c r="H853" s="1" t="s">
        <v>130</v>
      </c>
      <c r="I853" s="1" t="s">
        <v>2746</v>
      </c>
      <c r="J853" s="1" t="s">
        <v>474</v>
      </c>
      <c r="K853" s="1" t="str">
        <f t="shared" si="26"/>
        <v>2018</v>
      </c>
      <c r="L853" s="1">
        <f t="shared" si="27"/>
        <v>12</v>
      </c>
    </row>
    <row r="854" spans="8:12">
      <c r="H854" s="1" t="s">
        <v>130</v>
      </c>
      <c r="I854" s="1" t="s">
        <v>3725</v>
      </c>
      <c r="J854" s="1" t="s">
        <v>199</v>
      </c>
      <c r="K854" s="1" t="str">
        <f t="shared" si="26"/>
        <v>2018</v>
      </c>
      <c r="L854" s="1">
        <f t="shared" si="27"/>
        <v>12</v>
      </c>
    </row>
    <row r="855" spans="8:12">
      <c r="H855" s="1" t="s">
        <v>130</v>
      </c>
      <c r="I855" s="1" t="s">
        <v>493</v>
      </c>
      <c r="J855" s="1" t="s">
        <v>72</v>
      </c>
      <c r="K855" s="1" t="str">
        <f t="shared" si="26"/>
        <v>2019</v>
      </c>
      <c r="L855" s="1">
        <f t="shared" si="27"/>
        <v>12</v>
      </c>
    </row>
    <row r="856" spans="8:12">
      <c r="H856" s="1" t="s">
        <v>130</v>
      </c>
      <c r="I856" s="1" t="s">
        <v>1745</v>
      </c>
      <c r="J856" s="1" t="s">
        <v>1524</v>
      </c>
      <c r="K856" s="1" t="str">
        <f t="shared" si="26"/>
        <v>2019</v>
      </c>
      <c r="L856" s="1">
        <f t="shared" si="27"/>
        <v>12</v>
      </c>
    </row>
    <row r="857" spans="8:12">
      <c r="H857" s="1" t="s">
        <v>130</v>
      </c>
      <c r="I857" s="1" t="s">
        <v>2277</v>
      </c>
      <c r="J857" s="1" t="s">
        <v>2277</v>
      </c>
      <c r="K857" s="1" t="str">
        <f t="shared" si="26"/>
        <v>2019</v>
      </c>
      <c r="L857" s="1">
        <f t="shared" si="27"/>
        <v>12</v>
      </c>
    </row>
    <row r="858" spans="8:12">
      <c r="H858" s="1" t="s">
        <v>324</v>
      </c>
      <c r="I858" s="1" t="s">
        <v>5836</v>
      </c>
      <c r="J858" s="1" t="s">
        <v>1350</v>
      </c>
      <c r="K858" s="1" t="str">
        <f t="shared" si="26"/>
        <v>2019</v>
      </c>
      <c r="L858" s="1">
        <f t="shared" si="27"/>
        <v>12</v>
      </c>
    </row>
    <row r="859" spans="8:12">
      <c r="H859" s="1" t="s">
        <v>324</v>
      </c>
      <c r="I859" s="1" t="s">
        <v>9124</v>
      </c>
      <c r="J859" s="1" t="s">
        <v>5844</v>
      </c>
      <c r="K859" s="1" t="str">
        <f t="shared" si="26"/>
        <v>2019</v>
      </c>
      <c r="L859" s="1">
        <f t="shared" si="27"/>
        <v>12</v>
      </c>
    </row>
    <row r="860" spans="8:12">
      <c r="H860" s="1" t="s">
        <v>324</v>
      </c>
      <c r="I860" s="1" t="s">
        <v>8016</v>
      </c>
      <c r="J860" s="1" t="s">
        <v>877</v>
      </c>
      <c r="K860" s="1" t="str">
        <f t="shared" si="26"/>
        <v>2019</v>
      </c>
      <c r="L860" s="1">
        <f t="shared" si="27"/>
        <v>12</v>
      </c>
    </row>
    <row r="861" spans="8:12">
      <c r="H861" s="1" t="s">
        <v>324</v>
      </c>
      <c r="I861" s="1" t="s">
        <v>3125</v>
      </c>
      <c r="J861" s="1" t="s">
        <v>709</v>
      </c>
      <c r="K861" s="1" t="str">
        <f t="shared" si="26"/>
        <v>2019</v>
      </c>
      <c r="L861" s="1">
        <f t="shared" si="27"/>
        <v>12</v>
      </c>
    </row>
    <row r="862" spans="8:12">
      <c r="H862" s="1" t="s">
        <v>324</v>
      </c>
      <c r="I862" s="1" t="s">
        <v>10281</v>
      </c>
      <c r="J862" s="1" t="s">
        <v>877</v>
      </c>
      <c r="K862" s="1" t="str">
        <f t="shared" si="26"/>
        <v>2019</v>
      </c>
      <c r="L862" s="1">
        <f t="shared" si="27"/>
        <v>12</v>
      </c>
    </row>
    <row r="863" spans="8:12">
      <c r="H863" s="1" t="s">
        <v>324</v>
      </c>
      <c r="I863" s="1" t="s">
        <v>8486</v>
      </c>
      <c r="J863" s="1" t="s">
        <v>11404</v>
      </c>
      <c r="K863" s="1" t="str">
        <f t="shared" si="26"/>
        <v>2019</v>
      </c>
      <c r="L863" s="1">
        <f t="shared" si="27"/>
        <v>12</v>
      </c>
    </row>
    <row r="864" spans="8:12">
      <c r="H864" s="1" t="s">
        <v>130</v>
      </c>
      <c r="I864" s="1" t="s">
        <v>645</v>
      </c>
      <c r="J864" s="1" t="s">
        <v>1174</v>
      </c>
      <c r="K864" s="1" t="str">
        <f t="shared" si="26"/>
        <v>2019</v>
      </c>
      <c r="L864" s="1">
        <f t="shared" si="27"/>
        <v>12</v>
      </c>
    </row>
    <row r="865" spans="8:12">
      <c r="H865" s="1" t="s">
        <v>324</v>
      </c>
      <c r="I865" s="1" t="s">
        <v>5836</v>
      </c>
      <c r="J865" s="1" t="s">
        <v>5844</v>
      </c>
      <c r="K865" s="1" t="str">
        <f t="shared" si="26"/>
        <v>2019</v>
      </c>
      <c r="L865" s="1">
        <f t="shared" si="27"/>
        <v>12</v>
      </c>
    </row>
    <row r="866" spans="8:12">
      <c r="H866" s="1" t="s">
        <v>130</v>
      </c>
      <c r="I866" s="1" t="s">
        <v>6570</v>
      </c>
      <c r="J866" s="1" t="s">
        <v>261</v>
      </c>
      <c r="K866" s="1" t="str">
        <f t="shared" si="26"/>
        <v>2020</v>
      </c>
      <c r="L866" s="1">
        <f t="shared" si="27"/>
        <v>12</v>
      </c>
    </row>
    <row r="867" spans="8:12">
      <c r="H867" s="1" t="s">
        <v>130</v>
      </c>
      <c r="I867" s="1" t="s">
        <v>321</v>
      </c>
      <c r="J867" s="1" t="s">
        <v>606</v>
      </c>
      <c r="K867" s="1" t="str">
        <f t="shared" si="26"/>
        <v>2020</v>
      </c>
      <c r="L867" s="1">
        <f t="shared" si="27"/>
        <v>12</v>
      </c>
    </row>
    <row r="868" spans="8:12">
      <c r="H868" s="1" t="s">
        <v>130</v>
      </c>
      <c r="I868" s="1" t="s">
        <v>10869</v>
      </c>
      <c r="J868" s="1" t="s">
        <v>10281</v>
      </c>
      <c r="K868" s="1" t="str">
        <f t="shared" si="26"/>
        <v>2020</v>
      </c>
      <c r="L868" s="1">
        <f t="shared" si="27"/>
        <v>12</v>
      </c>
    </row>
    <row r="869" spans="8:12">
      <c r="H869" s="1" t="s">
        <v>367</v>
      </c>
      <c r="I869" s="1" t="s">
        <v>6917</v>
      </c>
      <c r="J869" s="1" t="s">
        <v>6920</v>
      </c>
      <c r="K869" s="1" t="str">
        <f t="shared" si="26"/>
        <v>2002</v>
      </c>
      <c r="L869" s="1">
        <f t="shared" si="27"/>
        <v>13</v>
      </c>
    </row>
    <row r="870" spans="8:12">
      <c r="H870" s="1" t="s">
        <v>344</v>
      </c>
      <c r="I870" s="1" t="s">
        <v>9035</v>
      </c>
      <c r="J870" s="1" t="s">
        <v>9038</v>
      </c>
      <c r="K870" s="1" t="str">
        <f t="shared" si="26"/>
        <v>2004</v>
      </c>
      <c r="L870" s="1">
        <f t="shared" si="27"/>
        <v>13</v>
      </c>
    </row>
    <row r="871" spans="8:12">
      <c r="H871" s="1" t="s">
        <v>177</v>
      </c>
      <c r="I871" s="1" t="s">
        <v>7244</v>
      </c>
      <c r="J871" s="1" t="s">
        <v>3409</v>
      </c>
      <c r="K871" s="1" t="str">
        <f t="shared" si="26"/>
        <v>2004</v>
      </c>
      <c r="L871" s="1">
        <f t="shared" si="27"/>
        <v>13</v>
      </c>
    </row>
    <row r="872" spans="8:12">
      <c r="H872" s="1" t="s">
        <v>88</v>
      </c>
      <c r="I872" s="1" t="s">
        <v>471</v>
      </c>
      <c r="J872" s="5">
        <v>37987</v>
      </c>
      <c r="K872" s="1" t="str">
        <f t="shared" si="26"/>
        <v>2004</v>
      </c>
      <c r="L872" s="1">
        <f t="shared" si="27"/>
        <v>13</v>
      </c>
    </row>
    <row r="873" spans="8:12">
      <c r="H873" s="1" t="s">
        <v>134</v>
      </c>
      <c r="I873" s="1" t="s">
        <v>8134</v>
      </c>
      <c r="J873" s="1" t="s">
        <v>8899</v>
      </c>
      <c r="K873" s="1" t="str">
        <f t="shared" si="26"/>
        <v>2006</v>
      </c>
      <c r="L873" s="1">
        <f t="shared" si="27"/>
        <v>13</v>
      </c>
    </row>
    <row r="874" spans="8:12">
      <c r="H874" s="1" t="s">
        <v>177</v>
      </c>
      <c r="I874" s="1" t="s">
        <v>6681</v>
      </c>
      <c r="J874" s="1" t="s">
        <v>6682</v>
      </c>
      <c r="K874" s="1" t="str">
        <f t="shared" si="26"/>
        <v>2006</v>
      </c>
      <c r="L874" s="1">
        <f t="shared" si="27"/>
        <v>13</v>
      </c>
    </row>
    <row r="875" spans="8:12">
      <c r="H875" s="1" t="s">
        <v>177</v>
      </c>
      <c r="I875" s="1" t="s">
        <v>7807</v>
      </c>
      <c r="J875" s="1" t="s">
        <v>2079</v>
      </c>
      <c r="K875" s="1" t="str">
        <f t="shared" si="26"/>
        <v>2006</v>
      </c>
      <c r="L875" s="1">
        <f t="shared" si="27"/>
        <v>13</v>
      </c>
    </row>
    <row r="876" spans="8:12">
      <c r="H876" s="1" t="s">
        <v>134</v>
      </c>
      <c r="I876" s="1" t="s">
        <v>12387</v>
      </c>
      <c r="J876" s="1" t="s">
        <v>12393</v>
      </c>
      <c r="K876" s="1" t="str">
        <f t="shared" si="26"/>
        <v>2006</v>
      </c>
      <c r="L876" s="1">
        <f t="shared" si="27"/>
        <v>13</v>
      </c>
    </row>
    <row r="877" spans="8:12">
      <c r="H877" s="1" t="s">
        <v>177</v>
      </c>
      <c r="I877" s="1" t="s">
        <v>4324</v>
      </c>
      <c r="J877" s="1" t="s">
        <v>1918</v>
      </c>
      <c r="K877" s="1" t="str">
        <f t="shared" si="26"/>
        <v>2007</v>
      </c>
      <c r="L877" s="1">
        <f t="shared" si="27"/>
        <v>13</v>
      </c>
    </row>
    <row r="878" spans="8:12">
      <c r="H878" s="1" t="s">
        <v>177</v>
      </c>
      <c r="I878" s="1" t="s">
        <v>6378</v>
      </c>
      <c r="J878" s="1" t="s">
        <v>1918</v>
      </c>
      <c r="K878" s="1" t="str">
        <f t="shared" si="26"/>
        <v>2007</v>
      </c>
      <c r="L878" s="1">
        <f t="shared" si="27"/>
        <v>13</v>
      </c>
    </row>
    <row r="879" spans="8:12">
      <c r="H879" s="1" t="s">
        <v>344</v>
      </c>
      <c r="I879" s="1" t="s">
        <v>5054</v>
      </c>
      <c r="J879" s="1" t="s">
        <v>7295</v>
      </c>
      <c r="K879" s="1" t="str">
        <f t="shared" si="26"/>
        <v>2007</v>
      </c>
      <c r="L879" s="1">
        <f t="shared" si="27"/>
        <v>13</v>
      </c>
    </row>
    <row r="880" spans="8:12">
      <c r="H880" s="1" t="s">
        <v>344</v>
      </c>
      <c r="I880" s="1" t="s">
        <v>6186</v>
      </c>
      <c r="J880" s="1" t="s">
        <v>1815</v>
      </c>
      <c r="K880" s="1" t="str">
        <f t="shared" si="26"/>
        <v>2008</v>
      </c>
      <c r="L880" s="1">
        <f t="shared" si="27"/>
        <v>13</v>
      </c>
    </row>
    <row r="881" spans="8:12">
      <c r="H881" s="1" t="s">
        <v>177</v>
      </c>
      <c r="I881" s="1" t="s">
        <v>1192</v>
      </c>
      <c r="J881" s="1" t="s">
        <v>1072</v>
      </c>
      <c r="K881" s="1" t="str">
        <f t="shared" si="26"/>
        <v>2009</v>
      </c>
      <c r="L881" s="1">
        <f t="shared" si="27"/>
        <v>13</v>
      </c>
    </row>
    <row r="882" spans="8:12">
      <c r="H882" s="1" t="s">
        <v>177</v>
      </c>
      <c r="I882" s="1" t="s">
        <v>1214</v>
      </c>
      <c r="J882" s="1" t="s">
        <v>1072</v>
      </c>
      <c r="K882" s="1" t="str">
        <f t="shared" si="26"/>
        <v>2009</v>
      </c>
      <c r="L882" s="1">
        <f t="shared" si="27"/>
        <v>13</v>
      </c>
    </row>
    <row r="883" spans="8:12">
      <c r="H883" s="1" t="s">
        <v>344</v>
      </c>
      <c r="I883" s="1" t="s">
        <v>4359</v>
      </c>
      <c r="J883" s="1" t="s">
        <v>1072</v>
      </c>
      <c r="K883" s="1" t="str">
        <f t="shared" si="26"/>
        <v>2009</v>
      </c>
      <c r="L883" s="1">
        <f t="shared" si="27"/>
        <v>13</v>
      </c>
    </row>
    <row r="884" spans="8:12">
      <c r="H884" s="1" t="s">
        <v>217</v>
      </c>
      <c r="I884" s="1" t="s">
        <v>9653</v>
      </c>
      <c r="J884" s="1" t="s">
        <v>9683</v>
      </c>
      <c r="K884" s="1" t="str">
        <f t="shared" si="26"/>
        <v>2009</v>
      </c>
      <c r="L884" s="1">
        <f t="shared" si="27"/>
        <v>13</v>
      </c>
    </row>
    <row r="885" spans="8:12">
      <c r="H885" s="1" t="s">
        <v>217</v>
      </c>
      <c r="I885" s="1" t="s">
        <v>9716</v>
      </c>
      <c r="J885" s="1" t="s">
        <v>9683</v>
      </c>
      <c r="K885" s="1" t="str">
        <f t="shared" si="26"/>
        <v>2009</v>
      </c>
      <c r="L885" s="1">
        <f t="shared" si="27"/>
        <v>13</v>
      </c>
    </row>
    <row r="886" spans="8:12">
      <c r="H886" s="1" t="s">
        <v>217</v>
      </c>
      <c r="I886" s="1" t="s">
        <v>10072</v>
      </c>
      <c r="J886" s="1" t="s">
        <v>10066</v>
      </c>
      <c r="K886" s="1" t="str">
        <f t="shared" si="26"/>
        <v>2009</v>
      </c>
      <c r="L886" s="1">
        <f t="shared" si="27"/>
        <v>13</v>
      </c>
    </row>
    <row r="887" spans="8:12">
      <c r="H887" s="1" t="s">
        <v>177</v>
      </c>
      <c r="I887" s="1" t="s">
        <v>11257</v>
      </c>
      <c r="J887" s="1" t="s">
        <v>11267</v>
      </c>
      <c r="K887" s="1" t="str">
        <f t="shared" si="26"/>
        <v>2010</v>
      </c>
      <c r="L887" s="1">
        <f t="shared" si="27"/>
        <v>13</v>
      </c>
    </row>
    <row r="888" spans="8:12">
      <c r="H888" s="1" t="s">
        <v>217</v>
      </c>
      <c r="I888" s="1" t="s">
        <v>9072</v>
      </c>
      <c r="J888" s="1" t="s">
        <v>10338</v>
      </c>
      <c r="K888" s="1" t="str">
        <f t="shared" si="26"/>
        <v>2010</v>
      </c>
      <c r="L888" s="1">
        <f t="shared" si="27"/>
        <v>13</v>
      </c>
    </row>
    <row r="889" spans="8:12">
      <c r="H889" s="1" t="s">
        <v>177</v>
      </c>
      <c r="I889" s="1" t="s">
        <v>10697</v>
      </c>
      <c r="J889" s="1" t="s">
        <v>9329</v>
      </c>
      <c r="K889" s="1" t="str">
        <f t="shared" si="26"/>
        <v>2010</v>
      </c>
      <c r="L889" s="1">
        <f t="shared" si="27"/>
        <v>13</v>
      </c>
    </row>
    <row r="890" spans="8:12">
      <c r="H890" s="1" t="s">
        <v>169</v>
      </c>
      <c r="I890" s="1" t="s">
        <v>2994</v>
      </c>
      <c r="J890" s="1" t="s">
        <v>2995</v>
      </c>
      <c r="K890" s="1" t="str">
        <f t="shared" si="26"/>
        <v>2011</v>
      </c>
      <c r="L890" s="1">
        <f t="shared" si="27"/>
        <v>13</v>
      </c>
    </row>
    <row r="891" spans="8:12">
      <c r="H891" s="1" t="s">
        <v>126</v>
      </c>
      <c r="I891" s="1" t="s">
        <v>9035</v>
      </c>
      <c r="J891" s="1" t="s">
        <v>3141</v>
      </c>
      <c r="K891" s="1" t="str">
        <f t="shared" si="26"/>
        <v>2011</v>
      </c>
      <c r="L891" s="1">
        <f t="shared" si="27"/>
        <v>13</v>
      </c>
    </row>
    <row r="892" spans="8:12">
      <c r="H892" s="1" t="s">
        <v>169</v>
      </c>
      <c r="I892" s="1" t="s">
        <v>750</v>
      </c>
      <c r="J892" s="1" t="s">
        <v>3556</v>
      </c>
      <c r="K892" s="1" t="str">
        <f t="shared" si="26"/>
        <v>2011</v>
      </c>
      <c r="L892" s="1">
        <f t="shared" si="27"/>
        <v>13</v>
      </c>
    </row>
    <row r="893" spans="8:12">
      <c r="H893" s="1" t="s">
        <v>479</v>
      </c>
      <c r="I893" s="1" t="s">
        <v>431</v>
      </c>
      <c r="J893" s="1" t="s">
        <v>2019</v>
      </c>
      <c r="K893" s="1" t="str">
        <f t="shared" si="26"/>
        <v>2012</v>
      </c>
      <c r="L893" s="1">
        <f t="shared" si="27"/>
        <v>13</v>
      </c>
    </row>
    <row r="894" spans="8:12">
      <c r="H894" s="1" t="s">
        <v>324</v>
      </c>
      <c r="I894" s="1" t="s">
        <v>9032</v>
      </c>
      <c r="J894" s="1" t="s">
        <v>4638</v>
      </c>
      <c r="K894" s="1" t="str">
        <f t="shared" si="26"/>
        <v>2012</v>
      </c>
      <c r="L894" s="1">
        <f t="shared" si="27"/>
        <v>13</v>
      </c>
    </row>
    <row r="895" spans="8:12">
      <c r="H895" s="1" t="s">
        <v>344</v>
      </c>
      <c r="I895" s="1" t="s">
        <v>10281</v>
      </c>
      <c r="J895" s="1" t="s">
        <v>7218</v>
      </c>
      <c r="K895" s="1" t="str">
        <f t="shared" si="26"/>
        <v>2012</v>
      </c>
      <c r="L895" s="1">
        <f t="shared" si="27"/>
        <v>13</v>
      </c>
    </row>
    <row r="896" spans="8:12">
      <c r="H896" s="1" t="s">
        <v>217</v>
      </c>
      <c r="I896" s="1" t="s">
        <v>10517</v>
      </c>
      <c r="J896" s="1" t="s">
        <v>2019</v>
      </c>
      <c r="K896" s="1" t="str">
        <f t="shared" si="26"/>
        <v>2012</v>
      </c>
      <c r="L896" s="1">
        <f t="shared" si="27"/>
        <v>13</v>
      </c>
    </row>
    <row r="897" spans="8:12">
      <c r="H897" s="1" t="s">
        <v>344</v>
      </c>
      <c r="I897" s="1" t="s">
        <v>461</v>
      </c>
      <c r="J897" s="1" t="s">
        <v>9222</v>
      </c>
      <c r="K897" s="1" t="str">
        <f t="shared" ref="K897:K960" si="28">TEXT(J897,"YYYY")</f>
        <v>2012</v>
      </c>
      <c r="L897" s="1">
        <f t="shared" ref="L897:L960" si="29">H897-(TEXT(I897,"YYYY")-TEXT(J897,"YYYY"))</f>
        <v>13</v>
      </c>
    </row>
    <row r="898" spans="8:12">
      <c r="H898" s="1" t="s">
        <v>126</v>
      </c>
      <c r="I898" s="1" t="s">
        <v>9895</v>
      </c>
      <c r="J898" s="1" t="s">
        <v>9899</v>
      </c>
      <c r="K898" s="1" t="str">
        <f t="shared" si="28"/>
        <v>2012</v>
      </c>
      <c r="L898" s="1">
        <f t="shared" si="29"/>
        <v>13</v>
      </c>
    </row>
    <row r="899" spans="8:12">
      <c r="H899" s="1" t="s">
        <v>324</v>
      </c>
      <c r="I899" s="1" t="s">
        <v>10262</v>
      </c>
      <c r="J899" s="1" t="s">
        <v>10263</v>
      </c>
      <c r="K899" s="1" t="str">
        <f t="shared" si="28"/>
        <v>2013</v>
      </c>
      <c r="L899" s="1">
        <f t="shared" si="29"/>
        <v>13</v>
      </c>
    </row>
    <row r="900" spans="8:12">
      <c r="H900" s="1" t="s">
        <v>126</v>
      </c>
      <c r="I900" s="1" t="s">
        <v>8824</v>
      </c>
      <c r="J900" s="1" t="s">
        <v>10766</v>
      </c>
      <c r="K900" s="1" t="str">
        <f t="shared" si="28"/>
        <v>2013</v>
      </c>
      <c r="L900" s="1">
        <f t="shared" si="29"/>
        <v>13</v>
      </c>
    </row>
    <row r="901" spans="8:12">
      <c r="H901" s="1" t="s">
        <v>126</v>
      </c>
      <c r="I901" s="1" t="s">
        <v>9206</v>
      </c>
      <c r="J901" s="1" t="s">
        <v>6443</v>
      </c>
      <c r="K901" s="1" t="str">
        <f t="shared" si="28"/>
        <v>2013</v>
      </c>
      <c r="L901" s="1">
        <f t="shared" si="29"/>
        <v>13</v>
      </c>
    </row>
    <row r="902" spans="8:12">
      <c r="H902" s="1" t="s">
        <v>217</v>
      </c>
      <c r="I902" s="1" t="s">
        <v>6440</v>
      </c>
      <c r="J902" s="1" t="s">
        <v>6443</v>
      </c>
      <c r="K902" s="1" t="str">
        <f t="shared" si="28"/>
        <v>2013</v>
      </c>
      <c r="L902" s="1">
        <f t="shared" si="29"/>
        <v>13</v>
      </c>
    </row>
    <row r="903" spans="8:12">
      <c r="H903" s="1" t="s">
        <v>247</v>
      </c>
      <c r="I903" s="1" t="s">
        <v>9509</v>
      </c>
      <c r="J903" s="1" t="s">
        <v>6287</v>
      </c>
      <c r="K903" s="1" t="str">
        <f t="shared" si="28"/>
        <v>2013</v>
      </c>
      <c r="L903" s="1">
        <f t="shared" si="29"/>
        <v>13</v>
      </c>
    </row>
    <row r="904" spans="8:12">
      <c r="H904" s="1" t="s">
        <v>247</v>
      </c>
      <c r="I904" s="1" t="s">
        <v>12212</v>
      </c>
      <c r="J904" s="1" t="s">
        <v>4019</v>
      </c>
      <c r="K904" s="1" t="str">
        <f t="shared" si="28"/>
        <v>2013</v>
      </c>
      <c r="L904" s="1">
        <f t="shared" si="29"/>
        <v>13</v>
      </c>
    </row>
    <row r="905" spans="8:12">
      <c r="H905" s="1" t="s">
        <v>324</v>
      </c>
      <c r="I905" s="1" t="s">
        <v>4019</v>
      </c>
      <c r="J905" s="1" t="s">
        <v>2023</v>
      </c>
      <c r="K905" s="1" t="str">
        <f t="shared" si="28"/>
        <v>2013</v>
      </c>
      <c r="L905" s="1">
        <f t="shared" si="29"/>
        <v>13</v>
      </c>
    </row>
    <row r="906" spans="8:12">
      <c r="H906" s="1" t="s">
        <v>324</v>
      </c>
      <c r="I906" s="1" t="s">
        <v>8019</v>
      </c>
      <c r="J906" s="1" t="s">
        <v>6732</v>
      </c>
      <c r="K906" s="1" t="str">
        <f t="shared" si="28"/>
        <v>2013</v>
      </c>
      <c r="L906" s="1">
        <f t="shared" si="29"/>
        <v>13</v>
      </c>
    </row>
    <row r="907" spans="8:12">
      <c r="H907" s="1" t="s">
        <v>126</v>
      </c>
      <c r="I907" s="1" t="s">
        <v>968</v>
      </c>
      <c r="J907" s="1" t="s">
        <v>1712</v>
      </c>
      <c r="K907" s="1" t="str">
        <f t="shared" si="28"/>
        <v>2014</v>
      </c>
      <c r="L907" s="1">
        <f t="shared" si="29"/>
        <v>13</v>
      </c>
    </row>
    <row r="908" spans="8:12">
      <c r="H908" s="1" t="s">
        <v>247</v>
      </c>
      <c r="I908" s="1" t="s">
        <v>6481</v>
      </c>
      <c r="J908" s="1" t="s">
        <v>3187</v>
      </c>
      <c r="K908" s="1" t="str">
        <f t="shared" si="28"/>
        <v>2014</v>
      </c>
      <c r="L908" s="1">
        <f t="shared" si="29"/>
        <v>13</v>
      </c>
    </row>
    <row r="909" spans="8:12">
      <c r="H909" s="1" t="s">
        <v>324</v>
      </c>
      <c r="I909" s="1" t="s">
        <v>7149</v>
      </c>
      <c r="J909" s="1" t="s">
        <v>93</v>
      </c>
      <c r="K909" s="1" t="str">
        <f t="shared" si="28"/>
        <v>2014</v>
      </c>
      <c r="L909" s="1">
        <f t="shared" si="29"/>
        <v>13</v>
      </c>
    </row>
    <row r="910" spans="8:12">
      <c r="H910" s="1" t="s">
        <v>126</v>
      </c>
      <c r="I910" s="1" t="s">
        <v>6161</v>
      </c>
      <c r="J910" s="1" t="s">
        <v>1712</v>
      </c>
      <c r="K910" s="1" t="str">
        <f t="shared" si="28"/>
        <v>2014</v>
      </c>
      <c r="L910" s="1">
        <f t="shared" si="29"/>
        <v>13</v>
      </c>
    </row>
    <row r="911" spans="8:12">
      <c r="H911" s="1" t="s">
        <v>126</v>
      </c>
      <c r="I911" s="1" t="s">
        <v>6161</v>
      </c>
      <c r="J911" s="1" t="s">
        <v>8045</v>
      </c>
      <c r="K911" s="1" t="str">
        <f t="shared" si="28"/>
        <v>2014</v>
      </c>
      <c r="L911" s="1">
        <f t="shared" si="29"/>
        <v>13</v>
      </c>
    </row>
    <row r="912" spans="8:12">
      <c r="H912" s="1" t="s">
        <v>324</v>
      </c>
      <c r="I912" s="1" t="s">
        <v>9206</v>
      </c>
      <c r="J912" s="1" t="s">
        <v>11205</v>
      </c>
      <c r="K912" s="1" t="str">
        <f t="shared" si="28"/>
        <v>2014</v>
      </c>
      <c r="L912" s="1">
        <f t="shared" si="29"/>
        <v>13</v>
      </c>
    </row>
    <row r="913" spans="8:12">
      <c r="H913" s="1" t="s">
        <v>126</v>
      </c>
      <c r="I913" s="1" t="s">
        <v>8021</v>
      </c>
      <c r="J913" s="1" t="s">
        <v>5013</v>
      </c>
      <c r="K913" s="1" t="str">
        <f t="shared" si="28"/>
        <v>2014</v>
      </c>
      <c r="L913" s="1">
        <f t="shared" si="29"/>
        <v>13</v>
      </c>
    </row>
    <row r="914" spans="8:12">
      <c r="H914" s="1" t="s">
        <v>324</v>
      </c>
      <c r="I914" s="1" t="s">
        <v>568</v>
      </c>
      <c r="J914" s="1" t="s">
        <v>568</v>
      </c>
      <c r="K914" s="1" t="str">
        <f t="shared" si="28"/>
        <v>2015</v>
      </c>
      <c r="L914" s="1">
        <f t="shared" si="29"/>
        <v>13</v>
      </c>
    </row>
    <row r="915" spans="8:12">
      <c r="H915" s="1" t="s">
        <v>324</v>
      </c>
      <c r="I915" s="1" t="s">
        <v>3918</v>
      </c>
      <c r="J915" s="1" t="s">
        <v>3919</v>
      </c>
      <c r="K915" s="1" t="str">
        <f t="shared" si="28"/>
        <v>2015</v>
      </c>
      <c r="L915" s="1">
        <f t="shared" si="29"/>
        <v>13</v>
      </c>
    </row>
    <row r="916" spans="8:12">
      <c r="H916" s="1" t="s">
        <v>197</v>
      </c>
      <c r="I916" s="1" t="s">
        <v>493</v>
      </c>
      <c r="J916" s="1" t="s">
        <v>507</v>
      </c>
      <c r="K916" s="1" t="str">
        <f t="shared" si="28"/>
        <v>2015</v>
      </c>
      <c r="L916" s="1">
        <f t="shared" si="29"/>
        <v>13</v>
      </c>
    </row>
    <row r="917" spans="8:12">
      <c r="H917" s="1" t="s">
        <v>217</v>
      </c>
      <c r="I917" s="1" t="s">
        <v>191</v>
      </c>
      <c r="J917" s="1" t="s">
        <v>2630</v>
      </c>
      <c r="K917" s="1" t="str">
        <f t="shared" si="28"/>
        <v>2015</v>
      </c>
      <c r="L917" s="1">
        <f t="shared" si="29"/>
        <v>13</v>
      </c>
    </row>
    <row r="918" spans="8:12">
      <c r="H918" s="1" t="s">
        <v>126</v>
      </c>
      <c r="I918" s="1" t="s">
        <v>167</v>
      </c>
      <c r="J918" s="1" t="s">
        <v>6398</v>
      </c>
      <c r="K918" s="1" t="str">
        <f t="shared" si="28"/>
        <v>2015</v>
      </c>
      <c r="L918" s="1">
        <f t="shared" si="29"/>
        <v>13</v>
      </c>
    </row>
    <row r="919" spans="8:12">
      <c r="H919" s="1" t="s">
        <v>324</v>
      </c>
      <c r="I919" s="1" t="s">
        <v>562</v>
      </c>
      <c r="J919" s="1" t="s">
        <v>1083</v>
      </c>
      <c r="K919" s="1" t="str">
        <f t="shared" si="28"/>
        <v>2015</v>
      </c>
      <c r="L919" s="1">
        <f t="shared" si="29"/>
        <v>13</v>
      </c>
    </row>
    <row r="920" spans="8:12">
      <c r="H920" s="1" t="s">
        <v>324</v>
      </c>
      <c r="I920" s="1" t="s">
        <v>10517</v>
      </c>
      <c r="J920" s="1" t="s">
        <v>1222</v>
      </c>
      <c r="K920" s="1" t="str">
        <f t="shared" si="28"/>
        <v>2015</v>
      </c>
      <c r="L920" s="1">
        <f t="shared" si="29"/>
        <v>13</v>
      </c>
    </row>
    <row r="921" spans="8:12">
      <c r="H921" s="1" t="s">
        <v>324</v>
      </c>
      <c r="I921" s="1" t="s">
        <v>11565</v>
      </c>
      <c r="J921" s="1" t="s">
        <v>1067</v>
      </c>
      <c r="K921" s="1" t="str">
        <f t="shared" si="28"/>
        <v>2015</v>
      </c>
      <c r="L921" s="1">
        <f t="shared" si="29"/>
        <v>13</v>
      </c>
    </row>
    <row r="922" spans="8:12">
      <c r="H922" s="1" t="s">
        <v>126</v>
      </c>
      <c r="I922" s="1" t="s">
        <v>11660</v>
      </c>
      <c r="J922" s="1" t="s">
        <v>6104</v>
      </c>
      <c r="K922" s="1" t="str">
        <f t="shared" si="28"/>
        <v>2015</v>
      </c>
      <c r="L922" s="1">
        <f t="shared" si="29"/>
        <v>13</v>
      </c>
    </row>
    <row r="923" spans="8:12">
      <c r="H923" s="1" t="s">
        <v>324</v>
      </c>
      <c r="I923" s="1" t="s">
        <v>6398</v>
      </c>
      <c r="J923" s="1" t="s">
        <v>6104</v>
      </c>
      <c r="K923" s="1" t="str">
        <f t="shared" si="28"/>
        <v>2015</v>
      </c>
      <c r="L923" s="1">
        <f t="shared" si="29"/>
        <v>13</v>
      </c>
    </row>
    <row r="924" spans="8:12">
      <c r="H924" s="1" t="s">
        <v>324</v>
      </c>
      <c r="I924" s="1" t="s">
        <v>6364</v>
      </c>
      <c r="J924" s="1" t="s">
        <v>6477</v>
      </c>
      <c r="K924" s="1" t="str">
        <f t="shared" si="28"/>
        <v>2016</v>
      </c>
      <c r="L924" s="1">
        <f t="shared" si="29"/>
        <v>13</v>
      </c>
    </row>
    <row r="925" spans="8:12">
      <c r="H925" s="1" t="s">
        <v>324</v>
      </c>
      <c r="I925" s="1" t="s">
        <v>325</v>
      </c>
      <c r="J925" s="1" t="s">
        <v>327</v>
      </c>
      <c r="K925" s="1" t="str">
        <f t="shared" si="28"/>
        <v>2016</v>
      </c>
      <c r="L925" s="1">
        <f t="shared" si="29"/>
        <v>13</v>
      </c>
    </row>
    <row r="926" spans="8:12">
      <c r="H926" s="1" t="s">
        <v>324</v>
      </c>
      <c r="I926" s="1" t="s">
        <v>5636</v>
      </c>
      <c r="J926" s="1" t="s">
        <v>5637</v>
      </c>
      <c r="K926" s="1" t="str">
        <f t="shared" si="28"/>
        <v>2016</v>
      </c>
      <c r="L926" s="1">
        <f t="shared" si="29"/>
        <v>13</v>
      </c>
    </row>
    <row r="927" spans="8:12">
      <c r="H927" s="1" t="s">
        <v>324</v>
      </c>
      <c r="I927" s="1" t="s">
        <v>6656</v>
      </c>
      <c r="J927" s="1" t="s">
        <v>3171</v>
      </c>
      <c r="K927" s="1" t="str">
        <f t="shared" si="28"/>
        <v>2016</v>
      </c>
      <c r="L927" s="1">
        <f t="shared" si="29"/>
        <v>13</v>
      </c>
    </row>
    <row r="928" spans="8:12">
      <c r="H928" s="1" t="s">
        <v>324</v>
      </c>
      <c r="I928" s="1" t="s">
        <v>4604</v>
      </c>
      <c r="J928" s="1" t="s">
        <v>3171</v>
      </c>
      <c r="K928" s="1" t="str">
        <f t="shared" si="28"/>
        <v>2016</v>
      </c>
      <c r="L928" s="1">
        <f t="shared" si="29"/>
        <v>13</v>
      </c>
    </row>
    <row r="929" spans="8:12">
      <c r="H929" s="1" t="s">
        <v>217</v>
      </c>
      <c r="I929" s="1" t="s">
        <v>9293</v>
      </c>
      <c r="J929" s="1" t="s">
        <v>5087</v>
      </c>
      <c r="K929" s="1" t="str">
        <f t="shared" si="28"/>
        <v>2017</v>
      </c>
      <c r="L929" s="1">
        <f t="shared" si="29"/>
        <v>13</v>
      </c>
    </row>
    <row r="930" spans="8:12">
      <c r="H930" s="1" t="s">
        <v>247</v>
      </c>
      <c r="I930" s="1" t="s">
        <v>155</v>
      </c>
      <c r="J930" s="1" t="s">
        <v>445</v>
      </c>
      <c r="K930" s="1" t="str">
        <f t="shared" si="28"/>
        <v>2017</v>
      </c>
      <c r="L930" s="1">
        <f t="shared" si="29"/>
        <v>13</v>
      </c>
    </row>
    <row r="931" spans="8:12">
      <c r="H931" s="1" t="s">
        <v>324</v>
      </c>
      <c r="I931" s="1" t="s">
        <v>579</v>
      </c>
      <c r="J931" s="1" t="s">
        <v>579</v>
      </c>
      <c r="K931" s="1" t="str">
        <f t="shared" si="28"/>
        <v>2017</v>
      </c>
      <c r="L931" s="1">
        <f t="shared" si="29"/>
        <v>13</v>
      </c>
    </row>
    <row r="932" spans="8:12">
      <c r="H932" s="1" t="s">
        <v>126</v>
      </c>
      <c r="I932" s="1" t="s">
        <v>2430</v>
      </c>
      <c r="J932" s="1" t="s">
        <v>2892</v>
      </c>
      <c r="K932" s="1" t="str">
        <f t="shared" si="28"/>
        <v>2017</v>
      </c>
      <c r="L932" s="1">
        <f t="shared" si="29"/>
        <v>13</v>
      </c>
    </row>
    <row r="933" spans="8:12">
      <c r="H933" s="1" t="s">
        <v>324</v>
      </c>
      <c r="I933" s="1" t="s">
        <v>4828</v>
      </c>
      <c r="J933" s="1" t="s">
        <v>4836</v>
      </c>
      <c r="K933" s="1" t="str">
        <f t="shared" si="28"/>
        <v>2017</v>
      </c>
      <c r="L933" s="1">
        <f t="shared" si="29"/>
        <v>13</v>
      </c>
    </row>
    <row r="934" spans="8:12">
      <c r="H934" s="1" t="s">
        <v>324</v>
      </c>
      <c r="I934" s="1" t="s">
        <v>4359</v>
      </c>
      <c r="J934" s="1" t="s">
        <v>227</v>
      </c>
      <c r="K934" s="1" t="str">
        <f t="shared" si="28"/>
        <v>2017</v>
      </c>
      <c r="L934" s="1">
        <f t="shared" si="29"/>
        <v>13</v>
      </c>
    </row>
    <row r="935" spans="8:12">
      <c r="H935" s="1" t="s">
        <v>324</v>
      </c>
      <c r="I935" s="1" t="s">
        <v>5094</v>
      </c>
      <c r="J935" s="1" t="s">
        <v>5140</v>
      </c>
      <c r="K935" s="1" t="str">
        <f t="shared" si="28"/>
        <v>2017</v>
      </c>
      <c r="L935" s="1">
        <f t="shared" si="29"/>
        <v>13</v>
      </c>
    </row>
    <row r="936" spans="8:12">
      <c r="H936" s="1">
        <v>13</v>
      </c>
      <c r="I936" s="1" t="s">
        <v>6046</v>
      </c>
      <c r="J936" s="1" t="s">
        <v>873</v>
      </c>
      <c r="K936" s="1" t="str">
        <f t="shared" si="28"/>
        <v>2017</v>
      </c>
      <c r="L936" s="1">
        <f t="shared" si="29"/>
        <v>13</v>
      </c>
    </row>
    <row r="937" spans="8:12">
      <c r="H937" s="1" t="s">
        <v>217</v>
      </c>
      <c r="I937" s="1" t="s">
        <v>8729</v>
      </c>
      <c r="J937" s="1" t="s">
        <v>152</v>
      </c>
      <c r="K937" s="1" t="str">
        <f t="shared" si="28"/>
        <v>2017</v>
      </c>
      <c r="L937" s="1">
        <f t="shared" si="29"/>
        <v>13</v>
      </c>
    </row>
    <row r="938" spans="8:12">
      <c r="H938" s="1" t="s">
        <v>126</v>
      </c>
      <c r="I938" s="1" t="s">
        <v>2426</v>
      </c>
      <c r="J938" s="1" t="s">
        <v>1873</v>
      </c>
      <c r="K938" s="1" t="str">
        <f t="shared" si="28"/>
        <v>2017</v>
      </c>
      <c r="L938" s="1">
        <f t="shared" si="29"/>
        <v>13</v>
      </c>
    </row>
    <row r="939" spans="8:12">
      <c r="H939" s="1" t="s">
        <v>126</v>
      </c>
      <c r="I939" s="1" t="s">
        <v>554</v>
      </c>
      <c r="J939" s="1" t="s">
        <v>1286</v>
      </c>
      <c r="K939" s="1" t="str">
        <f t="shared" si="28"/>
        <v>2017</v>
      </c>
      <c r="L939" s="1">
        <f t="shared" si="29"/>
        <v>13</v>
      </c>
    </row>
    <row r="940" spans="8:12">
      <c r="H940" s="1" t="s">
        <v>324</v>
      </c>
      <c r="I940" s="1" t="s">
        <v>3979</v>
      </c>
      <c r="J940" s="1" t="s">
        <v>1286</v>
      </c>
      <c r="K940" s="1" t="str">
        <f t="shared" si="28"/>
        <v>2017</v>
      </c>
      <c r="L940" s="1">
        <f t="shared" si="29"/>
        <v>13</v>
      </c>
    </row>
    <row r="941" spans="8:12">
      <c r="H941" s="1" t="s">
        <v>126</v>
      </c>
      <c r="I941" s="1" t="s">
        <v>1027</v>
      </c>
      <c r="J941" s="1" t="s">
        <v>1039</v>
      </c>
      <c r="K941" s="1" t="str">
        <f t="shared" si="28"/>
        <v>2018</v>
      </c>
      <c r="L941" s="1">
        <f t="shared" si="29"/>
        <v>13</v>
      </c>
    </row>
    <row r="942" spans="8:12">
      <c r="H942" s="1" t="s">
        <v>247</v>
      </c>
      <c r="I942" s="1" t="s">
        <v>9770</v>
      </c>
      <c r="J942" s="1" t="s">
        <v>2422</v>
      </c>
      <c r="K942" s="1" t="str">
        <f t="shared" si="28"/>
        <v>2018</v>
      </c>
      <c r="L942" s="1">
        <f t="shared" si="29"/>
        <v>13</v>
      </c>
    </row>
    <row r="943" spans="8:12">
      <c r="H943" s="1" t="s">
        <v>126</v>
      </c>
      <c r="I943" s="1" t="s">
        <v>911</v>
      </c>
      <c r="J943" s="1" t="s">
        <v>913</v>
      </c>
      <c r="K943" s="1" t="str">
        <f t="shared" si="28"/>
        <v>2018</v>
      </c>
      <c r="L943" s="1">
        <f t="shared" si="29"/>
        <v>13</v>
      </c>
    </row>
    <row r="944" spans="8:12">
      <c r="H944" s="1" t="s">
        <v>324</v>
      </c>
      <c r="I944" s="1" t="s">
        <v>2994</v>
      </c>
      <c r="J944" s="1" t="s">
        <v>527</v>
      </c>
      <c r="K944" s="1" t="str">
        <f t="shared" si="28"/>
        <v>2018</v>
      </c>
      <c r="L944" s="1">
        <f t="shared" si="29"/>
        <v>13</v>
      </c>
    </row>
    <row r="945" spans="8:12">
      <c r="H945" s="1" t="s">
        <v>126</v>
      </c>
      <c r="I945" s="1" t="s">
        <v>3059</v>
      </c>
      <c r="J945" s="1" t="s">
        <v>312</v>
      </c>
      <c r="K945" s="1" t="str">
        <f t="shared" si="28"/>
        <v>2018</v>
      </c>
      <c r="L945" s="1">
        <f t="shared" si="29"/>
        <v>13</v>
      </c>
    </row>
    <row r="946" spans="8:12">
      <c r="H946" s="1" t="s">
        <v>247</v>
      </c>
      <c r="I946" s="1" t="s">
        <v>12422</v>
      </c>
      <c r="J946" s="1" t="s">
        <v>2523</v>
      </c>
      <c r="K946" s="1" t="str">
        <f t="shared" si="28"/>
        <v>2018</v>
      </c>
      <c r="L946" s="1">
        <f t="shared" si="29"/>
        <v>13</v>
      </c>
    </row>
    <row r="947" spans="8:12">
      <c r="H947" s="1" t="s">
        <v>324</v>
      </c>
      <c r="I947" s="1" t="s">
        <v>1837</v>
      </c>
      <c r="J947" s="1" t="s">
        <v>1841</v>
      </c>
      <c r="K947" s="1" t="str">
        <f t="shared" si="28"/>
        <v>2018</v>
      </c>
      <c r="L947" s="1">
        <f t="shared" si="29"/>
        <v>13</v>
      </c>
    </row>
    <row r="948" spans="8:12">
      <c r="H948" s="1" t="s">
        <v>126</v>
      </c>
      <c r="I948" s="1" t="s">
        <v>818</v>
      </c>
      <c r="J948" s="1" t="s">
        <v>752</v>
      </c>
      <c r="K948" s="1" t="str">
        <f t="shared" si="28"/>
        <v>2018</v>
      </c>
      <c r="L948" s="1">
        <f t="shared" si="29"/>
        <v>13</v>
      </c>
    </row>
    <row r="949" spans="8:12">
      <c r="H949" s="1" t="s">
        <v>247</v>
      </c>
      <c r="I949" s="1" t="s">
        <v>11740</v>
      </c>
      <c r="J949" s="1" t="s">
        <v>3458</v>
      </c>
      <c r="K949" s="1" t="str">
        <f t="shared" si="28"/>
        <v>2018</v>
      </c>
      <c r="L949" s="1">
        <f t="shared" si="29"/>
        <v>13</v>
      </c>
    </row>
    <row r="950" spans="8:12">
      <c r="H950" s="1" t="s">
        <v>324</v>
      </c>
      <c r="I950" s="1" t="s">
        <v>1107</v>
      </c>
      <c r="J950" s="1" t="s">
        <v>72</v>
      </c>
      <c r="K950" s="1" t="str">
        <f t="shared" si="28"/>
        <v>2019</v>
      </c>
      <c r="L950" s="1">
        <f t="shared" si="29"/>
        <v>13</v>
      </c>
    </row>
    <row r="951" spans="8:12">
      <c r="H951" s="1" t="s">
        <v>324</v>
      </c>
      <c r="I951" s="1" t="s">
        <v>3194</v>
      </c>
      <c r="J951" s="1" t="s">
        <v>1056</v>
      </c>
      <c r="K951" s="1" t="str">
        <f t="shared" si="28"/>
        <v>2019</v>
      </c>
      <c r="L951" s="1">
        <f t="shared" si="29"/>
        <v>13</v>
      </c>
    </row>
    <row r="952" spans="8:12">
      <c r="H952" s="1" t="s">
        <v>126</v>
      </c>
      <c r="I952" s="1" t="s">
        <v>4026</v>
      </c>
      <c r="J952" s="1" t="s">
        <v>374</v>
      </c>
      <c r="K952" s="1" t="str">
        <f t="shared" si="28"/>
        <v>2019</v>
      </c>
      <c r="L952" s="1">
        <f t="shared" si="29"/>
        <v>13</v>
      </c>
    </row>
    <row r="953" spans="8:12">
      <c r="H953" s="1" t="s">
        <v>126</v>
      </c>
      <c r="I953" s="1" t="s">
        <v>5788</v>
      </c>
      <c r="J953" s="1" t="s">
        <v>459</v>
      </c>
      <c r="K953" s="1" t="str">
        <f t="shared" si="28"/>
        <v>2019</v>
      </c>
      <c r="L953" s="1">
        <f t="shared" si="29"/>
        <v>13</v>
      </c>
    </row>
    <row r="954" spans="8:12">
      <c r="H954" s="1" t="s">
        <v>126</v>
      </c>
      <c r="I954" s="1" t="s">
        <v>8690</v>
      </c>
      <c r="J954" s="1" t="s">
        <v>248</v>
      </c>
      <c r="K954" s="1" t="str">
        <f t="shared" si="28"/>
        <v>2019</v>
      </c>
      <c r="L954" s="1">
        <f t="shared" si="29"/>
        <v>13</v>
      </c>
    </row>
    <row r="955" spans="8:12">
      <c r="H955" s="1" t="s">
        <v>324</v>
      </c>
      <c r="I955" s="1" t="s">
        <v>248</v>
      </c>
      <c r="J955" s="1" t="s">
        <v>267</v>
      </c>
      <c r="K955" s="1" t="str">
        <f t="shared" si="28"/>
        <v>2019</v>
      </c>
      <c r="L955" s="1">
        <f t="shared" si="29"/>
        <v>13</v>
      </c>
    </row>
    <row r="956" spans="8:12">
      <c r="H956" s="1" t="s">
        <v>324</v>
      </c>
      <c r="I956" s="1" t="s">
        <v>1549</v>
      </c>
      <c r="J956" s="1" t="s">
        <v>66</v>
      </c>
      <c r="K956" s="1" t="str">
        <f t="shared" si="28"/>
        <v>2019</v>
      </c>
      <c r="L956" s="1">
        <f t="shared" si="29"/>
        <v>13</v>
      </c>
    </row>
    <row r="957" spans="8:12">
      <c r="H957" s="1" t="s">
        <v>324</v>
      </c>
      <c r="I957" s="1" t="s">
        <v>759</v>
      </c>
      <c r="J957" s="1" t="s">
        <v>726</v>
      </c>
      <c r="K957" s="1" t="str">
        <f t="shared" si="28"/>
        <v>2019</v>
      </c>
      <c r="L957" s="1">
        <f t="shared" si="29"/>
        <v>13</v>
      </c>
    </row>
    <row r="958" spans="8:12">
      <c r="H958" s="1" t="s">
        <v>126</v>
      </c>
      <c r="I958" s="1" t="s">
        <v>3882</v>
      </c>
      <c r="J958" s="1" t="s">
        <v>3781</v>
      </c>
      <c r="K958" s="1" t="str">
        <f t="shared" si="28"/>
        <v>2019</v>
      </c>
      <c r="L958" s="1">
        <f t="shared" si="29"/>
        <v>13</v>
      </c>
    </row>
    <row r="959" spans="8:12">
      <c r="H959" s="1" t="s">
        <v>126</v>
      </c>
      <c r="I959" s="1" t="s">
        <v>544</v>
      </c>
      <c r="J959" s="1" t="s">
        <v>532</v>
      </c>
      <c r="K959" s="1" t="str">
        <f t="shared" si="28"/>
        <v>2019</v>
      </c>
      <c r="L959" s="1">
        <f t="shared" si="29"/>
        <v>13</v>
      </c>
    </row>
    <row r="960" spans="8:12">
      <c r="H960" s="1" t="s">
        <v>126</v>
      </c>
      <c r="I960" s="1" t="s">
        <v>1610</v>
      </c>
      <c r="J960" s="1" t="s">
        <v>459</v>
      </c>
      <c r="K960" s="1" t="str">
        <f t="shared" si="28"/>
        <v>2019</v>
      </c>
      <c r="L960" s="1">
        <f t="shared" si="29"/>
        <v>13</v>
      </c>
    </row>
    <row r="961" spans="8:12">
      <c r="H961" s="1" t="s">
        <v>126</v>
      </c>
      <c r="I961" s="1" t="s">
        <v>8945</v>
      </c>
      <c r="J961" s="1" t="s">
        <v>877</v>
      </c>
      <c r="K961" s="1" t="str">
        <f t="shared" ref="K961:K1024" si="30">TEXT(J961,"YYYY")</f>
        <v>2019</v>
      </c>
      <c r="L961" s="1">
        <f t="shared" ref="L961:L1024" si="31">H961-(TEXT(I961,"YYYY")-TEXT(J961,"YYYY"))</f>
        <v>13</v>
      </c>
    </row>
    <row r="962" spans="8:12">
      <c r="H962" s="1" t="s">
        <v>126</v>
      </c>
      <c r="I962" s="1" t="s">
        <v>321</v>
      </c>
      <c r="J962" s="1" t="s">
        <v>903</v>
      </c>
      <c r="K962" s="1" t="str">
        <f t="shared" si="30"/>
        <v>2019</v>
      </c>
      <c r="L962" s="1">
        <f t="shared" si="31"/>
        <v>13</v>
      </c>
    </row>
    <row r="963" spans="8:12">
      <c r="H963" s="1" t="s">
        <v>126</v>
      </c>
      <c r="I963" s="1" t="s">
        <v>12376</v>
      </c>
      <c r="J963" s="1" t="s">
        <v>1308</v>
      </c>
      <c r="K963" s="1" t="str">
        <f t="shared" si="30"/>
        <v>2019</v>
      </c>
      <c r="L963" s="1">
        <f t="shared" si="31"/>
        <v>13</v>
      </c>
    </row>
    <row r="964" spans="8:12">
      <c r="H964" s="1" t="s">
        <v>324</v>
      </c>
      <c r="I964" s="1" t="s">
        <v>915</v>
      </c>
      <c r="J964" s="1" t="s">
        <v>877</v>
      </c>
      <c r="K964" s="1" t="str">
        <f t="shared" si="30"/>
        <v>2019</v>
      </c>
      <c r="L964" s="1">
        <f t="shared" si="31"/>
        <v>13</v>
      </c>
    </row>
    <row r="965" spans="8:12">
      <c r="H965" s="1" t="s">
        <v>324</v>
      </c>
      <c r="I965" s="1" t="s">
        <v>1042</v>
      </c>
      <c r="J965" s="1" t="s">
        <v>877</v>
      </c>
      <c r="K965" s="1" t="str">
        <f t="shared" si="30"/>
        <v>2019</v>
      </c>
      <c r="L965" s="1">
        <f t="shared" si="31"/>
        <v>13</v>
      </c>
    </row>
    <row r="966" spans="8:12">
      <c r="H966" s="1" t="s">
        <v>324</v>
      </c>
      <c r="I966" s="1" t="s">
        <v>10869</v>
      </c>
      <c r="J966" s="1" t="s">
        <v>8450</v>
      </c>
      <c r="K966" s="1" t="str">
        <f t="shared" si="30"/>
        <v>2020</v>
      </c>
      <c r="L966" s="1">
        <f t="shared" si="31"/>
        <v>13</v>
      </c>
    </row>
    <row r="967" spans="8:12">
      <c r="H967" s="1" t="s">
        <v>324</v>
      </c>
      <c r="I967" s="1" t="s">
        <v>2332</v>
      </c>
      <c r="J967" s="1" t="s">
        <v>6586</v>
      </c>
      <c r="K967" s="1" t="str">
        <f t="shared" si="30"/>
        <v>2020</v>
      </c>
      <c r="L967" s="1">
        <f t="shared" si="31"/>
        <v>13</v>
      </c>
    </row>
    <row r="968" spans="8:12">
      <c r="H968" s="1" t="s">
        <v>324</v>
      </c>
      <c r="I968" s="1" t="s">
        <v>857</v>
      </c>
      <c r="J968" s="1" t="s">
        <v>5441</v>
      </c>
      <c r="K968" s="1" t="str">
        <f t="shared" si="30"/>
        <v>2020</v>
      </c>
      <c r="L968" s="1">
        <f t="shared" si="31"/>
        <v>13</v>
      </c>
    </row>
    <row r="969" spans="8:12">
      <c r="H969" s="1" t="s">
        <v>324</v>
      </c>
      <c r="I969" s="1" t="s">
        <v>1351</v>
      </c>
      <c r="J969" s="1" t="s">
        <v>5441</v>
      </c>
      <c r="K969" s="1" t="str">
        <f t="shared" si="30"/>
        <v>2020</v>
      </c>
      <c r="L969" s="1">
        <f t="shared" si="31"/>
        <v>13</v>
      </c>
    </row>
    <row r="970" spans="8:12">
      <c r="H970" s="1" t="s">
        <v>324</v>
      </c>
      <c r="I970" s="1" t="s">
        <v>8294</v>
      </c>
      <c r="J970" s="1" t="s">
        <v>7725</v>
      </c>
      <c r="K970" s="1" t="str">
        <f t="shared" si="30"/>
        <v>2020</v>
      </c>
      <c r="L970" s="1">
        <f t="shared" si="31"/>
        <v>13</v>
      </c>
    </row>
    <row r="971" spans="8:12">
      <c r="H971" s="1" t="s">
        <v>324</v>
      </c>
      <c r="I971" s="1" t="s">
        <v>8590</v>
      </c>
      <c r="J971" s="1" t="s">
        <v>7691</v>
      </c>
      <c r="K971" s="1" t="str">
        <f t="shared" si="30"/>
        <v>2020</v>
      </c>
      <c r="L971" s="1">
        <f t="shared" si="31"/>
        <v>13</v>
      </c>
    </row>
    <row r="972" spans="8:12">
      <c r="H972" s="1" t="s">
        <v>324</v>
      </c>
      <c r="I972" s="1" t="s">
        <v>8690</v>
      </c>
      <c r="J972" s="1" t="s">
        <v>5622</v>
      </c>
      <c r="K972" s="1" t="str">
        <f t="shared" si="30"/>
        <v>2020</v>
      </c>
      <c r="L972" s="1">
        <f t="shared" si="31"/>
        <v>13</v>
      </c>
    </row>
    <row r="973" spans="8:12">
      <c r="H973" s="1" t="s">
        <v>324</v>
      </c>
      <c r="I973" s="1" t="s">
        <v>8729</v>
      </c>
      <c r="J973" s="1" t="s">
        <v>5622</v>
      </c>
      <c r="K973" s="1" t="str">
        <f t="shared" si="30"/>
        <v>2020</v>
      </c>
      <c r="L973" s="1">
        <f t="shared" si="31"/>
        <v>13</v>
      </c>
    </row>
    <row r="974" spans="8:12">
      <c r="H974" s="1" t="s">
        <v>324</v>
      </c>
      <c r="I974" s="1" t="s">
        <v>1139</v>
      </c>
      <c r="J974" s="1" t="s">
        <v>7768</v>
      </c>
      <c r="K974" s="1" t="str">
        <f t="shared" si="30"/>
        <v>2020</v>
      </c>
      <c r="L974" s="1">
        <f t="shared" si="31"/>
        <v>13</v>
      </c>
    </row>
    <row r="975" spans="8:12">
      <c r="H975" s="1" t="s">
        <v>324</v>
      </c>
      <c r="I975" s="1" t="s">
        <v>9305</v>
      </c>
      <c r="J975" s="1" t="s">
        <v>7542</v>
      </c>
      <c r="K975" s="1" t="str">
        <f t="shared" si="30"/>
        <v>2020</v>
      </c>
      <c r="L975" s="1">
        <f t="shared" si="31"/>
        <v>13</v>
      </c>
    </row>
    <row r="976" spans="8:12">
      <c r="H976" s="1" t="s">
        <v>88</v>
      </c>
      <c r="I976" s="1" t="s">
        <v>4077</v>
      </c>
      <c r="J976" s="1" t="s">
        <v>6304</v>
      </c>
      <c r="K976" s="1" t="str">
        <f t="shared" si="30"/>
        <v>2002</v>
      </c>
      <c r="L976" s="1">
        <f t="shared" si="31"/>
        <v>14</v>
      </c>
    </row>
    <row r="977" spans="8:12">
      <c r="H977" s="1" t="s">
        <v>367</v>
      </c>
      <c r="I977" s="1" t="s">
        <v>10197</v>
      </c>
      <c r="J977" s="1" t="s">
        <v>1862</v>
      </c>
      <c r="K977" s="1" t="str">
        <f t="shared" si="30"/>
        <v>2003</v>
      </c>
      <c r="L977" s="1">
        <f t="shared" si="31"/>
        <v>14</v>
      </c>
    </row>
    <row r="978" spans="8:12">
      <c r="H978" s="1" t="s">
        <v>367</v>
      </c>
      <c r="I978" s="1" t="s">
        <v>368</v>
      </c>
      <c r="J978" s="1" t="s">
        <v>370</v>
      </c>
      <c r="K978" s="1" t="str">
        <f t="shared" si="30"/>
        <v>2006</v>
      </c>
      <c r="L978" s="1">
        <f t="shared" si="31"/>
        <v>14</v>
      </c>
    </row>
    <row r="979" spans="8:12">
      <c r="H979" s="1" t="s">
        <v>88</v>
      </c>
      <c r="I979" s="1" t="s">
        <v>857</v>
      </c>
      <c r="J979" s="1" t="s">
        <v>11090</v>
      </c>
      <c r="K979" s="1" t="str">
        <f t="shared" si="30"/>
        <v>2006</v>
      </c>
      <c r="L979" s="1">
        <f t="shared" si="31"/>
        <v>14</v>
      </c>
    </row>
    <row r="980" spans="8:12">
      <c r="H980" s="1" t="s">
        <v>144</v>
      </c>
      <c r="I980" s="1" t="s">
        <v>3562</v>
      </c>
      <c r="J980" s="1" t="s">
        <v>1918</v>
      </c>
      <c r="K980" s="1" t="str">
        <f t="shared" si="30"/>
        <v>2007</v>
      </c>
      <c r="L980" s="1">
        <f t="shared" si="31"/>
        <v>14</v>
      </c>
    </row>
    <row r="981" spans="8:12">
      <c r="H981" s="1" t="s">
        <v>144</v>
      </c>
      <c r="I981" s="1" t="s">
        <v>2138</v>
      </c>
      <c r="J981" s="1" t="s">
        <v>2868</v>
      </c>
      <c r="K981" s="1" t="str">
        <f t="shared" si="30"/>
        <v>2008</v>
      </c>
      <c r="L981" s="1">
        <f t="shared" si="31"/>
        <v>14</v>
      </c>
    </row>
    <row r="982" spans="8:12">
      <c r="H982" s="1" t="s">
        <v>177</v>
      </c>
      <c r="I982" s="1" t="s">
        <v>5404</v>
      </c>
      <c r="J982" s="1" t="s">
        <v>1815</v>
      </c>
      <c r="K982" s="1" t="str">
        <f t="shared" si="30"/>
        <v>2008</v>
      </c>
      <c r="L982" s="1">
        <f t="shared" si="31"/>
        <v>14</v>
      </c>
    </row>
    <row r="983" spans="8:12">
      <c r="H983" s="1" t="s">
        <v>344</v>
      </c>
      <c r="I983" s="1" t="s">
        <v>7253</v>
      </c>
      <c r="J983" s="1" t="s">
        <v>7258</v>
      </c>
      <c r="K983" s="1" t="str">
        <f t="shared" si="30"/>
        <v>2008</v>
      </c>
      <c r="L983" s="1">
        <f t="shared" si="31"/>
        <v>14</v>
      </c>
    </row>
    <row r="984" spans="8:12">
      <c r="H984" s="1" t="s">
        <v>367</v>
      </c>
      <c r="I984" s="1" t="s">
        <v>8486</v>
      </c>
      <c r="J984" s="1" t="s">
        <v>575</v>
      </c>
      <c r="K984" s="1" t="str">
        <f t="shared" si="30"/>
        <v>2008</v>
      </c>
      <c r="L984" s="1">
        <f t="shared" si="31"/>
        <v>14</v>
      </c>
    </row>
    <row r="985" spans="8:12">
      <c r="H985" s="1" t="s">
        <v>344</v>
      </c>
      <c r="I985" s="1" t="s">
        <v>12212</v>
      </c>
      <c r="J985" s="1" t="s">
        <v>1815</v>
      </c>
      <c r="K985" s="1" t="str">
        <f t="shared" si="30"/>
        <v>2008</v>
      </c>
      <c r="L985" s="1">
        <f t="shared" si="31"/>
        <v>14</v>
      </c>
    </row>
    <row r="986" spans="8:12">
      <c r="H986" s="1" t="s">
        <v>197</v>
      </c>
      <c r="I986" s="1" t="s">
        <v>8338</v>
      </c>
      <c r="J986" s="1" t="s">
        <v>1072</v>
      </c>
      <c r="K986" s="1" t="str">
        <f t="shared" si="30"/>
        <v>2009</v>
      </c>
      <c r="L986" s="1">
        <f t="shared" si="31"/>
        <v>14</v>
      </c>
    </row>
    <row r="987" spans="8:12">
      <c r="H987" s="1" t="s">
        <v>169</v>
      </c>
      <c r="I987" s="1" t="s">
        <v>11246</v>
      </c>
      <c r="J987" s="1" t="s">
        <v>1072</v>
      </c>
      <c r="K987" s="1" t="str">
        <f t="shared" si="30"/>
        <v>2009</v>
      </c>
      <c r="L987" s="1">
        <f t="shared" si="31"/>
        <v>14</v>
      </c>
    </row>
    <row r="988" spans="8:12">
      <c r="H988" s="1" t="s">
        <v>344</v>
      </c>
      <c r="I988" s="1" t="s">
        <v>5981</v>
      </c>
      <c r="J988" s="1" t="s">
        <v>2212</v>
      </c>
      <c r="K988" s="1" t="str">
        <f t="shared" si="30"/>
        <v>2010</v>
      </c>
      <c r="L988" s="1">
        <f t="shared" si="31"/>
        <v>14</v>
      </c>
    </row>
    <row r="989" spans="8:12">
      <c r="H989" s="1" t="s">
        <v>144</v>
      </c>
      <c r="I989" s="1" t="s">
        <v>6607</v>
      </c>
      <c r="J989" s="1" t="s">
        <v>6669</v>
      </c>
      <c r="K989" s="1" t="str">
        <f t="shared" si="30"/>
        <v>2010</v>
      </c>
      <c r="L989" s="1">
        <f t="shared" si="31"/>
        <v>14</v>
      </c>
    </row>
    <row r="990" spans="8:12">
      <c r="H990" s="1" t="s">
        <v>144</v>
      </c>
      <c r="I990" s="1" t="s">
        <v>8450</v>
      </c>
      <c r="J990" s="1" t="s">
        <v>8182</v>
      </c>
      <c r="K990" s="1" t="str">
        <f t="shared" si="30"/>
        <v>2010</v>
      </c>
      <c r="L990" s="1">
        <f t="shared" si="31"/>
        <v>14</v>
      </c>
    </row>
    <row r="991" spans="8:12">
      <c r="H991" s="1" t="s">
        <v>263</v>
      </c>
      <c r="I991" s="1" t="s">
        <v>8512</v>
      </c>
      <c r="J991" s="1" t="s">
        <v>5309</v>
      </c>
      <c r="K991" s="1" t="str">
        <f t="shared" si="30"/>
        <v>2010</v>
      </c>
      <c r="L991" s="1">
        <f t="shared" si="31"/>
        <v>14</v>
      </c>
    </row>
    <row r="992" spans="8:12">
      <c r="H992" s="1" t="s">
        <v>144</v>
      </c>
      <c r="I992" s="1" t="s">
        <v>8908</v>
      </c>
      <c r="J992" s="1" t="s">
        <v>8884</v>
      </c>
      <c r="K992" s="1" t="str">
        <f t="shared" si="30"/>
        <v>2010</v>
      </c>
      <c r="L992" s="1">
        <f t="shared" si="31"/>
        <v>14</v>
      </c>
    </row>
    <row r="993" spans="8:12">
      <c r="H993" s="1" t="s">
        <v>169</v>
      </c>
      <c r="I993" s="1" t="s">
        <v>3230</v>
      </c>
      <c r="J993" s="1" t="s">
        <v>4330</v>
      </c>
      <c r="K993" s="1" t="str">
        <f t="shared" si="30"/>
        <v>2010</v>
      </c>
      <c r="L993" s="1">
        <f t="shared" si="31"/>
        <v>14</v>
      </c>
    </row>
    <row r="994" spans="8:12">
      <c r="H994" s="1" t="s">
        <v>479</v>
      </c>
      <c r="I994" s="1" t="s">
        <v>7359</v>
      </c>
      <c r="J994" s="1" t="s">
        <v>7364</v>
      </c>
      <c r="K994" s="1" t="str">
        <f t="shared" si="30"/>
        <v>2010</v>
      </c>
      <c r="L994" s="1">
        <f t="shared" si="31"/>
        <v>14</v>
      </c>
    </row>
    <row r="995" spans="8:12">
      <c r="H995" s="1" t="s">
        <v>479</v>
      </c>
      <c r="I995" s="1" t="s">
        <v>6617</v>
      </c>
      <c r="J995" s="1" t="s">
        <v>941</v>
      </c>
      <c r="K995" s="1" t="str">
        <f t="shared" si="30"/>
        <v>2011</v>
      </c>
      <c r="L995" s="1">
        <f t="shared" si="31"/>
        <v>14</v>
      </c>
    </row>
    <row r="996" spans="8:12">
      <c r="H996" s="1" t="s">
        <v>247</v>
      </c>
      <c r="I996" s="1" t="s">
        <v>9194</v>
      </c>
      <c r="J996" s="1" t="s">
        <v>9198</v>
      </c>
      <c r="K996" s="1" t="str">
        <f t="shared" si="30"/>
        <v>2011</v>
      </c>
      <c r="L996" s="1">
        <f t="shared" si="31"/>
        <v>14</v>
      </c>
    </row>
    <row r="997" spans="8:12">
      <c r="H997" s="1" t="s">
        <v>247</v>
      </c>
      <c r="I997" s="1" t="s">
        <v>9328</v>
      </c>
      <c r="J997" s="1" t="s">
        <v>1994</v>
      </c>
      <c r="K997" s="1" t="str">
        <f t="shared" si="30"/>
        <v>2011</v>
      </c>
      <c r="L997" s="1">
        <f t="shared" si="31"/>
        <v>14</v>
      </c>
    </row>
    <row r="998" spans="8:12">
      <c r="H998" s="1" t="s">
        <v>217</v>
      </c>
      <c r="I998" s="1" t="s">
        <v>9524</v>
      </c>
      <c r="J998" s="1" t="s">
        <v>9114</v>
      </c>
      <c r="K998" s="1" t="str">
        <f t="shared" si="30"/>
        <v>2011</v>
      </c>
      <c r="L998" s="1">
        <f t="shared" si="31"/>
        <v>14</v>
      </c>
    </row>
    <row r="999" spans="8:12">
      <c r="H999" s="1" t="s">
        <v>247</v>
      </c>
      <c r="I999" s="1" t="s">
        <v>9354</v>
      </c>
      <c r="J999" s="1" t="s">
        <v>9844</v>
      </c>
      <c r="K999" s="1" t="str">
        <f t="shared" si="30"/>
        <v>2011</v>
      </c>
      <c r="L999" s="1">
        <f t="shared" si="31"/>
        <v>14</v>
      </c>
    </row>
    <row r="1000" spans="8:12">
      <c r="H1000" s="1" t="s">
        <v>247</v>
      </c>
      <c r="I1000" s="1" t="s">
        <v>9733</v>
      </c>
      <c r="J1000" s="1" t="s">
        <v>10063</v>
      </c>
      <c r="K1000" s="1" t="str">
        <f t="shared" si="30"/>
        <v>2011</v>
      </c>
      <c r="L1000" s="1">
        <f t="shared" si="31"/>
        <v>14</v>
      </c>
    </row>
    <row r="1001" spans="8:12">
      <c r="H1001" s="1" t="s">
        <v>263</v>
      </c>
      <c r="I1001" s="1" t="s">
        <v>5325</v>
      </c>
      <c r="J1001" s="1" t="s">
        <v>5336</v>
      </c>
      <c r="K1001" s="1" t="str">
        <f t="shared" si="30"/>
        <v>2012</v>
      </c>
      <c r="L1001" s="1">
        <f t="shared" si="31"/>
        <v>14</v>
      </c>
    </row>
    <row r="1002" spans="8:12">
      <c r="H1002" s="1" t="s">
        <v>169</v>
      </c>
      <c r="I1002" s="1" t="s">
        <v>665</v>
      </c>
      <c r="J1002" s="1" t="s">
        <v>4208</v>
      </c>
      <c r="K1002" s="1" t="str">
        <f t="shared" si="30"/>
        <v>2012</v>
      </c>
      <c r="L1002" s="1">
        <f t="shared" si="31"/>
        <v>14</v>
      </c>
    </row>
    <row r="1003" spans="8:12">
      <c r="H1003" s="1" t="s">
        <v>126</v>
      </c>
      <c r="I1003" s="1" t="s">
        <v>178</v>
      </c>
      <c r="J1003" s="1" t="s">
        <v>9121</v>
      </c>
      <c r="K1003" s="1" t="str">
        <f t="shared" si="30"/>
        <v>2012</v>
      </c>
      <c r="L1003" s="1">
        <f t="shared" si="31"/>
        <v>14</v>
      </c>
    </row>
    <row r="1004" spans="8:12">
      <c r="H1004" s="1" t="s">
        <v>126</v>
      </c>
      <c r="I1004" s="1" t="s">
        <v>9618</v>
      </c>
      <c r="J1004" s="1" t="s">
        <v>9641</v>
      </c>
      <c r="K1004" s="1" t="str">
        <f t="shared" si="30"/>
        <v>2012</v>
      </c>
      <c r="L1004" s="1">
        <f t="shared" si="31"/>
        <v>14</v>
      </c>
    </row>
    <row r="1005" spans="8:12">
      <c r="H1005" s="1" t="s">
        <v>126</v>
      </c>
      <c r="I1005" s="1" t="s">
        <v>9716</v>
      </c>
      <c r="J1005" s="1" t="s">
        <v>9701</v>
      </c>
      <c r="K1005" s="1" t="str">
        <f t="shared" si="30"/>
        <v>2012</v>
      </c>
      <c r="L1005" s="1">
        <f t="shared" si="31"/>
        <v>14</v>
      </c>
    </row>
    <row r="1006" spans="8:12">
      <c r="H1006" s="1" t="s">
        <v>344</v>
      </c>
      <c r="I1006" s="1" t="s">
        <v>9362</v>
      </c>
      <c r="J1006" s="1" t="s">
        <v>9216</v>
      </c>
      <c r="K1006" s="1" t="str">
        <f t="shared" si="30"/>
        <v>2013</v>
      </c>
      <c r="L1006" s="1">
        <f t="shared" si="31"/>
        <v>14</v>
      </c>
    </row>
    <row r="1007" spans="8:12">
      <c r="H1007" s="1" t="s">
        <v>217</v>
      </c>
      <c r="I1007" s="1" t="s">
        <v>3988</v>
      </c>
      <c r="J1007" s="1" t="s">
        <v>6038</v>
      </c>
      <c r="K1007" s="1" t="str">
        <f t="shared" si="30"/>
        <v>2013</v>
      </c>
      <c r="L1007" s="1">
        <f t="shared" si="31"/>
        <v>14</v>
      </c>
    </row>
    <row r="1008" spans="8:12">
      <c r="H1008" s="1" t="s">
        <v>247</v>
      </c>
      <c r="I1008" s="1" t="s">
        <v>8873</v>
      </c>
      <c r="J1008" s="1" t="s">
        <v>8874</v>
      </c>
      <c r="K1008" s="1" t="str">
        <f t="shared" si="30"/>
        <v>2013</v>
      </c>
      <c r="L1008" s="1">
        <f t="shared" si="31"/>
        <v>14</v>
      </c>
    </row>
    <row r="1009" spans="8:12">
      <c r="H1009" s="1" t="s">
        <v>217</v>
      </c>
      <c r="I1009" s="1" t="s">
        <v>507</v>
      </c>
      <c r="J1009" s="1" t="s">
        <v>2023</v>
      </c>
      <c r="K1009" s="1" t="str">
        <f t="shared" si="30"/>
        <v>2013</v>
      </c>
      <c r="L1009" s="1">
        <f t="shared" si="31"/>
        <v>14</v>
      </c>
    </row>
    <row r="1010" spans="8:12">
      <c r="H1010" s="1" t="s">
        <v>169</v>
      </c>
      <c r="I1010" s="1" t="s">
        <v>1042</v>
      </c>
      <c r="J1010" s="5">
        <v>41275</v>
      </c>
      <c r="K1010" s="1" t="str">
        <f t="shared" si="30"/>
        <v>2013</v>
      </c>
      <c r="L1010" s="1">
        <f t="shared" si="31"/>
        <v>14</v>
      </c>
    </row>
    <row r="1011" spans="8:12">
      <c r="H1011" s="1" t="s">
        <v>217</v>
      </c>
      <c r="I1011" s="1" t="s">
        <v>11531</v>
      </c>
      <c r="J1011" s="1" t="s">
        <v>2023</v>
      </c>
      <c r="K1011" s="1" t="str">
        <f t="shared" si="30"/>
        <v>2013</v>
      </c>
      <c r="L1011" s="1">
        <f t="shared" si="31"/>
        <v>14</v>
      </c>
    </row>
    <row r="1012" spans="8:12">
      <c r="H1012" s="1" t="s">
        <v>217</v>
      </c>
      <c r="I1012" s="1" t="s">
        <v>381</v>
      </c>
      <c r="J1012" s="1" t="s">
        <v>1933</v>
      </c>
      <c r="K1012" s="1" t="str">
        <f t="shared" si="30"/>
        <v>2014</v>
      </c>
      <c r="L1012" s="1">
        <f t="shared" si="31"/>
        <v>14</v>
      </c>
    </row>
    <row r="1013" spans="8:12">
      <c r="H1013" s="1" t="s">
        <v>247</v>
      </c>
      <c r="I1013" s="1" t="s">
        <v>8377</v>
      </c>
      <c r="J1013" s="1" t="s">
        <v>11777</v>
      </c>
      <c r="K1013" s="1" t="str">
        <f t="shared" si="30"/>
        <v>2014</v>
      </c>
      <c r="L1013" s="1">
        <f t="shared" si="31"/>
        <v>14</v>
      </c>
    </row>
    <row r="1014" spans="8:12">
      <c r="H1014" s="1" t="s">
        <v>247</v>
      </c>
      <c r="I1014" s="1" t="s">
        <v>8377</v>
      </c>
      <c r="J1014" s="1" t="s">
        <v>8378</v>
      </c>
      <c r="K1014" s="1" t="str">
        <f t="shared" si="30"/>
        <v>2014</v>
      </c>
      <c r="L1014" s="1">
        <f t="shared" si="31"/>
        <v>14</v>
      </c>
    </row>
    <row r="1015" spans="8:12">
      <c r="H1015" s="1" t="s">
        <v>126</v>
      </c>
      <c r="I1015" s="1" t="s">
        <v>4600</v>
      </c>
      <c r="J1015" s="1" t="s">
        <v>4600</v>
      </c>
      <c r="K1015" s="1" t="str">
        <f t="shared" si="30"/>
        <v>2014</v>
      </c>
      <c r="L1015" s="1">
        <f t="shared" si="31"/>
        <v>14</v>
      </c>
    </row>
    <row r="1016" spans="8:12">
      <c r="H1016" s="1" t="s">
        <v>126</v>
      </c>
      <c r="I1016" s="1" t="s">
        <v>3988</v>
      </c>
      <c r="J1016" s="1" t="s">
        <v>1067</v>
      </c>
      <c r="K1016" s="1" t="str">
        <f t="shared" si="30"/>
        <v>2015</v>
      </c>
      <c r="L1016" s="1">
        <f t="shared" si="31"/>
        <v>14</v>
      </c>
    </row>
    <row r="1017" spans="8:12">
      <c r="H1017" s="1" t="s">
        <v>263</v>
      </c>
      <c r="I1017" s="1" t="s">
        <v>1415</v>
      </c>
      <c r="J1017" s="1" t="s">
        <v>1422</v>
      </c>
      <c r="K1017" s="1" t="str">
        <f t="shared" si="30"/>
        <v>2015</v>
      </c>
      <c r="L1017" s="1">
        <f t="shared" si="31"/>
        <v>14</v>
      </c>
    </row>
    <row r="1018" spans="8:12">
      <c r="H1018" s="1" t="s">
        <v>217</v>
      </c>
      <c r="I1018" s="1" t="s">
        <v>5378</v>
      </c>
      <c r="J1018" s="1" t="s">
        <v>1222</v>
      </c>
      <c r="K1018" s="1" t="str">
        <f t="shared" si="30"/>
        <v>2015</v>
      </c>
      <c r="L1018" s="1">
        <f t="shared" si="31"/>
        <v>14</v>
      </c>
    </row>
    <row r="1019" spans="8:12">
      <c r="H1019" s="1" t="s">
        <v>126</v>
      </c>
      <c r="I1019" s="1" t="s">
        <v>6854</v>
      </c>
      <c r="J1019" s="1" t="s">
        <v>6823</v>
      </c>
      <c r="K1019" s="1" t="str">
        <f t="shared" si="30"/>
        <v>2015</v>
      </c>
      <c r="L1019" s="1">
        <f t="shared" si="31"/>
        <v>14</v>
      </c>
    </row>
    <row r="1020" spans="8:12">
      <c r="H1020" s="1" t="s">
        <v>479</v>
      </c>
      <c r="I1020" s="1" t="s">
        <v>7542</v>
      </c>
      <c r="J1020" s="1" t="s">
        <v>905</v>
      </c>
      <c r="K1020" s="1" t="str">
        <f t="shared" si="30"/>
        <v>2015</v>
      </c>
      <c r="L1020" s="1">
        <f t="shared" si="31"/>
        <v>14</v>
      </c>
    </row>
    <row r="1021" spans="8:12">
      <c r="H1021" s="1" t="s">
        <v>479</v>
      </c>
      <c r="I1021" s="1" t="s">
        <v>8729</v>
      </c>
      <c r="J1021" s="1" t="s">
        <v>6807</v>
      </c>
      <c r="K1021" s="1" t="str">
        <f t="shared" si="30"/>
        <v>2015</v>
      </c>
      <c r="L1021" s="1">
        <f t="shared" si="31"/>
        <v>14</v>
      </c>
    </row>
    <row r="1022" spans="8:12">
      <c r="H1022" s="1" t="s">
        <v>126</v>
      </c>
      <c r="I1022" s="1" t="s">
        <v>1742</v>
      </c>
      <c r="J1022" s="1" t="s">
        <v>6255</v>
      </c>
      <c r="K1022" s="1" t="str">
        <f t="shared" si="30"/>
        <v>2015</v>
      </c>
      <c r="L1022" s="1">
        <f t="shared" si="31"/>
        <v>14</v>
      </c>
    </row>
    <row r="1023" spans="8:12">
      <c r="H1023" s="1" t="s">
        <v>126</v>
      </c>
      <c r="I1023" s="1" t="s">
        <v>562</v>
      </c>
      <c r="J1023" s="1" t="s">
        <v>892</v>
      </c>
      <c r="K1023" s="1" t="str">
        <f t="shared" si="30"/>
        <v>2015</v>
      </c>
      <c r="L1023" s="1">
        <f t="shared" si="31"/>
        <v>14</v>
      </c>
    </row>
    <row r="1024" spans="8:12">
      <c r="H1024" s="1" t="s">
        <v>479</v>
      </c>
      <c r="I1024" s="1" t="s">
        <v>6747</v>
      </c>
      <c r="J1024" s="1" t="s">
        <v>6775</v>
      </c>
      <c r="K1024" s="1" t="str">
        <f t="shared" si="30"/>
        <v>2015</v>
      </c>
      <c r="L1024" s="1">
        <f t="shared" si="31"/>
        <v>14</v>
      </c>
    </row>
    <row r="1025" spans="8:12">
      <c r="H1025" s="1" t="s">
        <v>247</v>
      </c>
      <c r="I1025" s="1" t="s">
        <v>6422</v>
      </c>
      <c r="J1025" s="1" t="s">
        <v>1222</v>
      </c>
      <c r="K1025" s="1" t="str">
        <f t="shared" ref="K1025:K1088" si="32">TEXT(J1025,"YYYY")</f>
        <v>2015</v>
      </c>
      <c r="L1025" s="1">
        <f t="shared" ref="L1025:L1088" si="33">H1025-(TEXT(I1025,"YYYY")-TEXT(J1025,"YYYY"))</f>
        <v>14</v>
      </c>
    </row>
    <row r="1026" spans="8:12">
      <c r="H1026" s="1" t="s">
        <v>126</v>
      </c>
      <c r="I1026" s="1" t="s">
        <v>7359</v>
      </c>
      <c r="J1026" s="1" t="s">
        <v>7362</v>
      </c>
      <c r="K1026" s="1" t="str">
        <f t="shared" si="32"/>
        <v>2015</v>
      </c>
      <c r="L1026" s="1">
        <f t="shared" si="33"/>
        <v>14</v>
      </c>
    </row>
    <row r="1027" spans="8:12">
      <c r="H1027" s="1" t="s">
        <v>126</v>
      </c>
      <c r="I1027" s="1" t="s">
        <v>613</v>
      </c>
      <c r="J1027" s="1" t="s">
        <v>892</v>
      </c>
      <c r="K1027" s="1" t="str">
        <f t="shared" si="32"/>
        <v>2015</v>
      </c>
      <c r="L1027" s="1">
        <f t="shared" si="33"/>
        <v>14</v>
      </c>
    </row>
    <row r="1028" spans="8:12">
      <c r="H1028" s="1" t="s">
        <v>197</v>
      </c>
      <c r="I1028" s="1" t="s">
        <v>861</v>
      </c>
      <c r="J1028" s="1" t="s">
        <v>303</v>
      </c>
      <c r="K1028" s="1" t="str">
        <f t="shared" si="32"/>
        <v>2016</v>
      </c>
      <c r="L1028" s="1">
        <f t="shared" si="33"/>
        <v>14</v>
      </c>
    </row>
    <row r="1029" spans="8:12">
      <c r="H1029" s="1" t="s">
        <v>126</v>
      </c>
      <c r="I1029" s="1" t="s">
        <v>4673</v>
      </c>
      <c r="J1029" s="1" t="s">
        <v>4677</v>
      </c>
      <c r="K1029" s="1" t="str">
        <f t="shared" si="32"/>
        <v>2016</v>
      </c>
      <c r="L1029" s="1">
        <f t="shared" si="33"/>
        <v>14</v>
      </c>
    </row>
    <row r="1030" spans="8:12">
      <c r="H1030" s="1" t="s">
        <v>247</v>
      </c>
      <c r="I1030" s="1" t="s">
        <v>6512</v>
      </c>
      <c r="J1030" s="1" t="s">
        <v>2268</v>
      </c>
      <c r="K1030" s="1" t="str">
        <f t="shared" si="32"/>
        <v>2016</v>
      </c>
      <c r="L1030" s="1">
        <f t="shared" si="33"/>
        <v>14</v>
      </c>
    </row>
    <row r="1031" spans="8:12">
      <c r="H1031" s="1" t="s">
        <v>247</v>
      </c>
      <c r="I1031" s="1" t="s">
        <v>3542</v>
      </c>
      <c r="J1031" s="1" t="s">
        <v>162</v>
      </c>
      <c r="K1031" s="1" t="str">
        <f t="shared" si="32"/>
        <v>2016</v>
      </c>
      <c r="L1031" s="1">
        <f t="shared" si="33"/>
        <v>14</v>
      </c>
    </row>
    <row r="1032" spans="8:12">
      <c r="H1032" s="1" t="s">
        <v>126</v>
      </c>
      <c r="I1032" s="1" t="s">
        <v>637</v>
      </c>
      <c r="J1032" s="1" t="s">
        <v>637</v>
      </c>
      <c r="K1032" s="1" t="str">
        <f t="shared" si="32"/>
        <v>2017</v>
      </c>
      <c r="L1032" s="1">
        <f t="shared" si="33"/>
        <v>14</v>
      </c>
    </row>
    <row r="1033" spans="8:12">
      <c r="H1033" s="1" t="s">
        <v>126</v>
      </c>
      <c r="I1033" s="1" t="s">
        <v>337</v>
      </c>
      <c r="J1033" s="1" t="s">
        <v>340</v>
      </c>
      <c r="K1033" s="1" t="str">
        <f t="shared" si="32"/>
        <v>2017</v>
      </c>
      <c r="L1033" s="1">
        <f t="shared" si="33"/>
        <v>14</v>
      </c>
    </row>
    <row r="1034" spans="8:12">
      <c r="H1034" s="1" t="s">
        <v>247</v>
      </c>
      <c r="I1034" s="1" t="s">
        <v>2930</v>
      </c>
      <c r="J1034" s="1" t="s">
        <v>496</v>
      </c>
      <c r="K1034" s="1" t="str">
        <f t="shared" si="32"/>
        <v>2017</v>
      </c>
      <c r="L1034" s="1">
        <f t="shared" si="33"/>
        <v>14</v>
      </c>
    </row>
    <row r="1035" spans="8:12">
      <c r="H1035" s="1" t="s">
        <v>126</v>
      </c>
      <c r="I1035" s="1" t="s">
        <v>1296</v>
      </c>
      <c r="J1035" s="1" t="s">
        <v>274</v>
      </c>
      <c r="K1035" s="1" t="str">
        <f t="shared" si="32"/>
        <v>2017</v>
      </c>
      <c r="L1035" s="1">
        <f t="shared" si="33"/>
        <v>14</v>
      </c>
    </row>
    <row r="1036" spans="8:12">
      <c r="H1036" s="1" t="s">
        <v>247</v>
      </c>
      <c r="I1036" s="1" t="s">
        <v>709</v>
      </c>
      <c r="J1036" s="1" t="s">
        <v>881</v>
      </c>
      <c r="K1036" s="1" t="str">
        <f t="shared" si="32"/>
        <v>2018</v>
      </c>
      <c r="L1036" s="1">
        <f t="shared" si="33"/>
        <v>14</v>
      </c>
    </row>
    <row r="1037" spans="8:12">
      <c r="H1037" s="1" t="s">
        <v>247</v>
      </c>
      <c r="I1037" s="1" t="s">
        <v>2165</v>
      </c>
      <c r="J1037" s="1" t="s">
        <v>2178</v>
      </c>
      <c r="K1037" s="1" t="str">
        <f t="shared" si="32"/>
        <v>2018</v>
      </c>
      <c r="L1037" s="1">
        <f t="shared" si="33"/>
        <v>14</v>
      </c>
    </row>
    <row r="1038" spans="8:12">
      <c r="H1038" s="1" t="s">
        <v>126</v>
      </c>
      <c r="I1038" s="1" t="s">
        <v>3660</v>
      </c>
      <c r="J1038" s="1" t="s">
        <v>3661</v>
      </c>
      <c r="K1038" s="1" t="str">
        <f t="shared" si="32"/>
        <v>2018</v>
      </c>
      <c r="L1038" s="1">
        <f t="shared" si="33"/>
        <v>14</v>
      </c>
    </row>
    <row r="1039" spans="8:12">
      <c r="H1039" s="1" t="s">
        <v>217</v>
      </c>
      <c r="I1039" s="1" t="s">
        <v>6458</v>
      </c>
      <c r="J1039" s="1" t="s">
        <v>705</v>
      </c>
      <c r="K1039" s="1" t="str">
        <f t="shared" si="32"/>
        <v>2018</v>
      </c>
      <c r="L1039" s="1">
        <f t="shared" si="33"/>
        <v>14</v>
      </c>
    </row>
    <row r="1040" spans="8:12">
      <c r="H1040" s="1" t="s">
        <v>217</v>
      </c>
      <c r="I1040" s="1" t="s">
        <v>4032</v>
      </c>
      <c r="J1040" s="1" t="s">
        <v>1841</v>
      </c>
      <c r="K1040" s="1" t="str">
        <f t="shared" si="32"/>
        <v>2018</v>
      </c>
      <c r="L1040" s="1">
        <f t="shared" si="33"/>
        <v>14</v>
      </c>
    </row>
    <row r="1041" spans="8:12">
      <c r="H1041" s="1" t="s">
        <v>126</v>
      </c>
      <c r="I1041" s="1" t="s">
        <v>1732</v>
      </c>
      <c r="J1041" s="1" t="s">
        <v>1732</v>
      </c>
      <c r="K1041" s="1" t="str">
        <f t="shared" si="32"/>
        <v>2019</v>
      </c>
      <c r="L1041" s="1">
        <f t="shared" si="33"/>
        <v>14</v>
      </c>
    </row>
    <row r="1042" spans="8:12">
      <c r="H1042" s="1" t="s">
        <v>247</v>
      </c>
      <c r="I1042" s="1" t="s">
        <v>321</v>
      </c>
      <c r="J1042" s="1" t="s">
        <v>1121</v>
      </c>
      <c r="K1042" s="1" t="str">
        <f t="shared" si="32"/>
        <v>2019</v>
      </c>
      <c r="L1042" s="1">
        <f t="shared" si="33"/>
        <v>14</v>
      </c>
    </row>
    <row r="1043" spans="8:12">
      <c r="H1043" s="1" t="s">
        <v>247</v>
      </c>
      <c r="I1043" s="1" t="s">
        <v>6570</v>
      </c>
      <c r="J1043" s="1" t="s">
        <v>1609</v>
      </c>
      <c r="K1043" s="1" t="str">
        <f t="shared" si="32"/>
        <v>2019</v>
      </c>
      <c r="L1043" s="1">
        <f t="shared" si="33"/>
        <v>14</v>
      </c>
    </row>
    <row r="1044" spans="8:12">
      <c r="H1044" s="1" t="s">
        <v>126</v>
      </c>
      <c r="I1044" s="1" t="s">
        <v>1056</v>
      </c>
      <c r="J1044" s="1" t="s">
        <v>604</v>
      </c>
      <c r="K1044" s="1" t="str">
        <f t="shared" si="32"/>
        <v>2019</v>
      </c>
      <c r="L1044" s="1">
        <f t="shared" si="33"/>
        <v>14</v>
      </c>
    </row>
    <row r="1045" spans="8:12">
      <c r="H1045" s="1" t="s">
        <v>126</v>
      </c>
      <c r="I1045" s="1" t="s">
        <v>1085</v>
      </c>
      <c r="J1045" s="1" t="s">
        <v>66</v>
      </c>
      <c r="K1045" s="1" t="str">
        <f t="shared" si="32"/>
        <v>2019</v>
      </c>
      <c r="L1045" s="1">
        <f t="shared" si="33"/>
        <v>14</v>
      </c>
    </row>
    <row r="1046" spans="8:12">
      <c r="H1046" s="1" t="s">
        <v>126</v>
      </c>
      <c r="I1046" s="1" t="s">
        <v>1370</v>
      </c>
      <c r="J1046" s="1" t="s">
        <v>3802</v>
      </c>
      <c r="K1046" s="1" t="str">
        <f t="shared" si="32"/>
        <v>2019</v>
      </c>
      <c r="L1046" s="1">
        <f t="shared" si="33"/>
        <v>14</v>
      </c>
    </row>
    <row r="1047" spans="8:12">
      <c r="H1047" s="1" t="s">
        <v>247</v>
      </c>
      <c r="I1047" s="1" t="s">
        <v>9305</v>
      </c>
      <c r="J1047" s="1" t="s">
        <v>1699</v>
      </c>
      <c r="K1047" s="1" t="str">
        <f t="shared" si="32"/>
        <v>2019</v>
      </c>
      <c r="L1047" s="1">
        <f t="shared" si="33"/>
        <v>14</v>
      </c>
    </row>
    <row r="1048" spans="8:12">
      <c r="H1048" s="1" t="s">
        <v>126</v>
      </c>
      <c r="I1048" s="1" t="s">
        <v>155</v>
      </c>
      <c r="J1048" s="1" t="s">
        <v>155</v>
      </c>
      <c r="K1048" s="1" t="str">
        <f t="shared" si="32"/>
        <v>2019</v>
      </c>
      <c r="L1048" s="1">
        <f t="shared" si="33"/>
        <v>14</v>
      </c>
    </row>
    <row r="1049" spans="8:12">
      <c r="H1049" s="1" t="s">
        <v>247</v>
      </c>
      <c r="I1049" s="1" t="s">
        <v>397</v>
      </c>
      <c r="J1049" s="1" t="s">
        <v>683</v>
      </c>
      <c r="K1049" s="1" t="str">
        <f t="shared" si="32"/>
        <v>2019</v>
      </c>
      <c r="L1049" s="1">
        <f t="shared" si="33"/>
        <v>14</v>
      </c>
    </row>
    <row r="1050" spans="8:12">
      <c r="H1050" s="1" t="s">
        <v>126</v>
      </c>
      <c r="I1050" s="1" t="s">
        <v>321</v>
      </c>
      <c r="J1050" s="1" t="s">
        <v>9071</v>
      </c>
      <c r="K1050" s="1" t="str">
        <f t="shared" si="32"/>
        <v>2020</v>
      </c>
      <c r="L1050" s="1">
        <f t="shared" si="33"/>
        <v>14</v>
      </c>
    </row>
    <row r="1051" spans="8:12">
      <c r="H1051" s="1" t="s">
        <v>126</v>
      </c>
      <c r="I1051" s="1" t="s">
        <v>5781</v>
      </c>
      <c r="J1051" s="1" t="s">
        <v>5680</v>
      </c>
      <c r="K1051" s="1" t="str">
        <f t="shared" si="32"/>
        <v>2020</v>
      </c>
      <c r="L1051" s="1">
        <f t="shared" si="33"/>
        <v>14</v>
      </c>
    </row>
    <row r="1052" spans="8:12">
      <c r="H1052" s="1" t="s">
        <v>126</v>
      </c>
      <c r="I1052" s="1" t="s">
        <v>2102</v>
      </c>
      <c r="J1052" s="1" t="s">
        <v>10939</v>
      </c>
      <c r="K1052" s="1" t="str">
        <f t="shared" si="32"/>
        <v>2020</v>
      </c>
      <c r="L1052" s="1">
        <f t="shared" si="33"/>
        <v>14</v>
      </c>
    </row>
    <row r="1053" spans="8:12">
      <c r="H1053" s="1" t="s">
        <v>126</v>
      </c>
      <c r="I1053" s="1" t="s">
        <v>9124</v>
      </c>
      <c r="J1053" s="1" t="s">
        <v>5441</v>
      </c>
      <c r="K1053" s="1" t="str">
        <f t="shared" si="32"/>
        <v>2020</v>
      </c>
      <c r="L1053" s="1">
        <f t="shared" si="33"/>
        <v>14</v>
      </c>
    </row>
    <row r="1054" spans="8:12">
      <c r="H1054" s="1" t="s">
        <v>126</v>
      </c>
      <c r="I1054" s="1" t="s">
        <v>11394</v>
      </c>
      <c r="J1054" s="1" t="s">
        <v>8717</v>
      </c>
      <c r="K1054" s="1" t="str">
        <f t="shared" si="32"/>
        <v>2020</v>
      </c>
      <c r="L1054" s="1">
        <f t="shared" si="33"/>
        <v>14</v>
      </c>
    </row>
    <row r="1055" spans="8:12">
      <c r="H1055" s="1" t="s">
        <v>118</v>
      </c>
      <c r="I1055" s="1" t="s">
        <v>9618</v>
      </c>
      <c r="J1055" s="1" t="s">
        <v>9619</v>
      </c>
      <c r="K1055" s="1" t="str">
        <f t="shared" si="32"/>
        <v>2002</v>
      </c>
      <c r="L1055" s="1">
        <f t="shared" si="33"/>
        <v>15</v>
      </c>
    </row>
    <row r="1056" spans="8:12">
      <c r="H1056" s="1" t="s">
        <v>118</v>
      </c>
      <c r="I1056" s="1" t="s">
        <v>9637</v>
      </c>
      <c r="J1056" s="1" t="s">
        <v>1862</v>
      </c>
      <c r="K1056" s="1" t="str">
        <f t="shared" si="32"/>
        <v>2003</v>
      </c>
      <c r="L1056" s="1">
        <f t="shared" si="33"/>
        <v>15</v>
      </c>
    </row>
    <row r="1057" spans="8:12">
      <c r="H1057" s="1" t="s">
        <v>367</v>
      </c>
      <c r="I1057" s="1" t="s">
        <v>6838</v>
      </c>
      <c r="J1057" s="1" t="s">
        <v>6839</v>
      </c>
      <c r="K1057" s="1" t="str">
        <f t="shared" si="32"/>
        <v>2004</v>
      </c>
      <c r="L1057" s="1">
        <f t="shared" si="33"/>
        <v>15</v>
      </c>
    </row>
    <row r="1058" spans="8:12">
      <c r="H1058" s="1" t="s">
        <v>118</v>
      </c>
      <c r="I1058" s="1" t="s">
        <v>5785</v>
      </c>
      <c r="J1058" s="1" t="s">
        <v>6694</v>
      </c>
      <c r="K1058" s="1" t="str">
        <f t="shared" si="32"/>
        <v>2005</v>
      </c>
      <c r="L1058" s="1">
        <f t="shared" si="33"/>
        <v>15</v>
      </c>
    </row>
    <row r="1059" spans="8:12">
      <c r="H1059" s="1" t="s">
        <v>583</v>
      </c>
      <c r="I1059" s="1" t="s">
        <v>7875</v>
      </c>
      <c r="J1059" s="1" t="s">
        <v>1899</v>
      </c>
      <c r="K1059" s="1" t="str">
        <f t="shared" si="32"/>
        <v>2005</v>
      </c>
      <c r="L1059" s="1">
        <f t="shared" si="33"/>
        <v>15</v>
      </c>
    </row>
    <row r="1060" spans="8:12">
      <c r="H1060" s="1" t="s">
        <v>118</v>
      </c>
      <c r="I1060" s="1" t="s">
        <v>4071</v>
      </c>
      <c r="J1060" s="1" t="s">
        <v>4086</v>
      </c>
      <c r="K1060" s="1" t="str">
        <f t="shared" si="32"/>
        <v>2006</v>
      </c>
      <c r="L1060" s="1">
        <f t="shared" si="33"/>
        <v>15</v>
      </c>
    </row>
    <row r="1061" spans="8:12">
      <c r="H1061" s="1" t="s">
        <v>118</v>
      </c>
      <c r="I1061" s="1" t="s">
        <v>3932</v>
      </c>
      <c r="J1061" s="1" t="s">
        <v>2079</v>
      </c>
      <c r="K1061" s="1" t="str">
        <f t="shared" si="32"/>
        <v>2006</v>
      </c>
      <c r="L1061" s="1">
        <f t="shared" si="33"/>
        <v>15</v>
      </c>
    </row>
    <row r="1062" spans="8:12">
      <c r="H1062" s="1" t="s">
        <v>118</v>
      </c>
      <c r="I1062" s="1" t="s">
        <v>1012</v>
      </c>
      <c r="J1062" s="1" t="s">
        <v>1918</v>
      </c>
      <c r="K1062" s="1" t="str">
        <f t="shared" si="32"/>
        <v>2007</v>
      </c>
      <c r="L1062" s="1">
        <f t="shared" si="33"/>
        <v>15</v>
      </c>
    </row>
    <row r="1063" spans="8:12">
      <c r="H1063" s="1" t="s">
        <v>177</v>
      </c>
      <c r="I1063" s="1" t="s">
        <v>6252</v>
      </c>
      <c r="J1063" s="1" t="s">
        <v>6307</v>
      </c>
      <c r="K1063" s="1" t="str">
        <f t="shared" si="32"/>
        <v>2008</v>
      </c>
      <c r="L1063" s="1">
        <f t="shared" si="33"/>
        <v>15</v>
      </c>
    </row>
    <row r="1064" spans="8:12">
      <c r="H1064" s="1" t="s">
        <v>118</v>
      </c>
      <c r="I1064" s="1" t="s">
        <v>1812</v>
      </c>
      <c r="J1064" s="1" t="s">
        <v>1815</v>
      </c>
      <c r="K1064" s="1" t="str">
        <f t="shared" si="32"/>
        <v>2008</v>
      </c>
      <c r="L1064" s="1">
        <f t="shared" si="33"/>
        <v>15</v>
      </c>
    </row>
    <row r="1065" spans="8:12">
      <c r="H1065" s="1" t="s">
        <v>263</v>
      </c>
      <c r="I1065" s="1" t="s">
        <v>9109</v>
      </c>
      <c r="J1065" s="1" t="s">
        <v>9110</v>
      </c>
      <c r="K1065" s="1" t="str">
        <f t="shared" si="32"/>
        <v>2009</v>
      </c>
      <c r="L1065" s="1">
        <f t="shared" si="33"/>
        <v>15</v>
      </c>
    </row>
    <row r="1066" spans="8:12">
      <c r="H1066" s="1" t="s">
        <v>118</v>
      </c>
      <c r="I1066" s="1" t="s">
        <v>1745</v>
      </c>
      <c r="J1066" s="1" t="s">
        <v>849</v>
      </c>
      <c r="K1066" s="1" t="str">
        <f t="shared" si="32"/>
        <v>2009</v>
      </c>
      <c r="L1066" s="1">
        <f t="shared" si="33"/>
        <v>15</v>
      </c>
    </row>
    <row r="1067" spans="8:12">
      <c r="H1067" s="1" t="s">
        <v>169</v>
      </c>
      <c r="I1067" s="1" t="s">
        <v>731</v>
      </c>
      <c r="J1067" s="1" t="s">
        <v>2212</v>
      </c>
      <c r="K1067" s="1" t="str">
        <f t="shared" si="32"/>
        <v>2010</v>
      </c>
      <c r="L1067" s="1">
        <f t="shared" si="33"/>
        <v>15</v>
      </c>
    </row>
    <row r="1068" spans="8:12">
      <c r="H1068" s="1" t="s">
        <v>169</v>
      </c>
      <c r="I1068" s="1" t="s">
        <v>5325</v>
      </c>
      <c r="J1068" s="1" t="s">
        <v>5176</v>
      </c>
      <c r="K1068" s="1" t="str">
        <f t="shared" si="32"/>
        <v>2011</v>
      </c>
      <c r="L1068" s="1">
        <f t="shared" si="33"/>
        <v>15</v>
      </c>
    </row>
    <row r="1069" spans="8:12">
      <c r="H1069" s="1" t="s">
        <v>217</v>
      </c>
      <c r="I1069" s="1" t="s">
        <v>7887</v>
      </c>
      <c r="J1069" s="1" t="s">
        <v>3107</v>
      </c>
      <c r="K1069" s="1" t="str">
        <f t="shared" si="32"/>
        <v>2011</v>
      </c>
      <c r="L1069" s="1">
        <f t="shared" si="33"/>
        <v>15</v>
      </c>
    </row>
    <row r="1070" spans="8:12">
      <c r="H1070" s="1" t="s">
        <v>217</v>
      </c>
      <c r="I1070" s="1" t="s">
        <v>10100</v>
      </c>
      <c r="J1070" s="1" t="s">
        <v>10115</v>
      </c>
      <c r="K1070" s="1" t="str">
        <f t="shared" si="32"/>
        <v>2011</v>
      </c>
      <c r="L1070" s="1">
        <f t="shared" si="33"/>
        <v>15</v>
      </c>
    </row>
    <row r="1071" spans="8:12">
      <c r="H1071" s="1" t="s">
        <v>247</v>
      </c>
      <c r="I1071" s="1" t="s">
        <v>9733</v>
      </c>
      <c r="J1071" s="1" t="s">
        <v>9689</v>
      </c>
      <c r="K1071" s="1" t="str">
        <f t="shared" si="32"/>
        <v>2012</v>
      </c>
      <c r="L1071" s="1">
        <f t="shared" si="33"/>
        <v>15</v>
      </c>
    </row>
    <row r="1072" spans="8:12">
      <c r="H1072" s="1" t="s">
        <v>263</v>
      </c>
      <c r="I1072" s="1" t="s">
        <v>562</v>
      </c>
      <c r="J1072" s="1" t="s">
        <v>4638</v>
      </c>
      <c r="K1072" s="1" t="str">
        <f t="shared" si="32"/>
        <v>2012</v>
      </c>
      <c r="L1072" s="1">
        <f t="shared" si="33"/>
        <v>15</v>
      </c>
    </row>
    <row r="1073" spans="8:12">
      <c r="H1073" s="1" t="s">
        <v>263</v>
      </c>
      <c r="I1073" s="1" t="s">
        <v>7316</v>
      </c>
      <c r="J1073" s="1" t="s">
        <v>7320</v>
      </c>
      <c r="K1073" s="1" t="str">
        <f t="shared" si="32"/>
        <v>2012</v>
      </c>
      <c r="L1073" s="1">
        <f t="shared" si="33"/>
        <v>15</v>
      </c>
    </row>
    <row r="1074" spans="8:12">
      <c r="H1074" s="1" t="s">
        <v>583</v>
      </c>
      <c r="I1074" s="1" t="s">
        <v>830</v>
      </c>
      <c r="J1074" s="1" t="s">
        <v>10183</v>
      </c>
      <c r="K1074" s="1" t="str">
        <f t="shared" si="32"/>
        <v>2013</v>
      </c>
      <c r="L1074" s="1">
        <f t="shared" si="33"/>
        <v>15</v>
      </c>
    </row>
    <row r="1075" spans="8:12">
      <c r="H1075" s="1" t="s">
        <v>217</v>
      </c>
      <c r="I1075" s="1" t="s">
        <v>9192</v>
      </c>
      <c r="J1075" s="1" t="s">
        <v>10155</v>
      </c>
      <c r="K1075" s="1" t="str">
        <f t="shared" si="32"/>
        <v>2013</v>
      </c>
      <c r="L1075" s="1">
        <f t="shared" si="33"/>
        <v>15</v>
      </c>
    </row>
    <row r="1076" spans="8:12">
      <c r="H1076" s="1" t="s">
        <v>583</v>
      </c>
      <c r="I1076" s="1" t="s">
        <v>534</v>
      </c>
      <c r="J1076" s="1" t="s">
        <v>2023</v>
      </c>
      <c r="K1076" s="1" t="str">
        <f t="shared" si="32"/>
        <v>2013</v>
      </c>
      <c r="L1076" s="1">
        <f t="shared" si="33"/>
        <v>15</v>
      </c>
    </row>
    <row r="1077" spans="8:12">
      <c r="H1077" s="1" t="s">
        <v>479</v>
      </c>
      <c r="I1077" s="1" t="s">
        <v>4781</v>
      </c>
      <c r="J1077" s="1" t="s">
        <v>2023</v>
      </c>
      <c r="K1077" s="1" t="str">
        <f t="shared" si="32"/>
        <v>2013</v>
      </c>
      <c r="L1077" s="1">
        <f t="shared" si="33"/>
        <v>15</v>
      </c>
    </row>
    <row r="1078" spans="8:12">
      <c r="H1078" s="1" t="s">
        <v>263</v>
      </c>
      <c r="I1078" s="1" t="s">
        <v>6166</v>
      </c>
      <c r="J1078" s="1" t="s">
        <v>3294</v>
      </c>
      <c r="K1078" s="1" t="str">
        <f t="shared" si="32"/>
        <v>2013</v>
      </c>
      <c r="L1078" s="1">
        <f t="shared" si="33"/>
        <v>15</v>
      </c>
    </row>
    <row r="1079" spans="8:12">
      <c r="H1079" s="1" t="s">
        <v>263</v>
      </c>
      <c r="I1079" s="1" t="s">
        <v>6582</v>
      </c>
      <c r="J1079" s="1" t="s">
        <v>2023</v>
      </c>
      <c r="K1079" s="1" t="str">
        <f t="shared" si="32"/>
        <v>2013</v>
      </c>
      <c r="L1079" s="1">
        <f t="shared" si="33"/>
        <v>15</v>
      </c>
    </row>
    <row r="1080" spans="8:12">
      <c r="H1080" s="1" t="s">
        <v>217</v>
      </c>
      <c r="I1080" s="1" t="s">
        <v>8821</v>
      </c>
      <c r="J1080" s="1" t="s">
        <v>7183</v>
      </c>
      <c r="K1080" s="1" t="str">
        <f t="shared" si="32"/>
        <v>2013</v>
      </c>
      <c r="L1080" s="1">
        <f t="shared" si="33"/>
        <v>15</v>
      </c>
    </row>
    <row r="1081" spans="8:12">
      <c r="H1081" s="1" t="s">
        <v>247</v>
      </c>
      <c r="I1081" s="1" t="s">
        <v>9989</v>
      </c>
      <c r="J1081" s="1" t="s">
        <v>4019</v>
      </c>
      <c r="K1081" s="1" t="str">
        <f t="shared" si="32"/>
        <v>2013</v>
      </c>
      <c r="L1081" s="1">
        <f t="shared" si="33"/>
        <v>15</v>
      </c>
    </row>
    <row r="1082" spans="8:12">
      <c r="H1082" s="1" t="s">
        <v>217</v>
      </c>
      <c r="I1082" s="1" t="s">
        <v>8821</v>
      </c>
      <c r="J1082" s="1" t="s">
        <v>2023</v>
      </c>
      <c r="K1082" s="1" t="str">
        <f t="shared" si="32"/>
        <v>2013</v>
      </c>
      <c r="L1082" s="1">
        <f t="shared" si="33"/>
        <v>15</v>
      </c>
    </row>
    <row r="1083" spans="8:12">
      <c r="H1083" s="1" t="s">
        <v>217</v>
      </c>
      <c r="I1083" s="1" t="s">
        <v>1742</v>
      </c>
      <c r="J1083" s="1" t="s">
        <v>4961</v>
      </c>
      <c r="K1083" s="1" t="str">
        <f t="shared" si="32"/>
        <v>2014</v>
      </c>
      <c r="L1083" s="1">
        <f t="shared" si="33"/>
        <v>15</v>
      </c>
    </row>
    <row r="1084" spans="8:12">
      <c r="H1084" s="1" t="s">
        <v>263</v>
      </c>
      <c r="I1084" s="1" t="s">
        <v>6357</v>
      </c>
      <c r="J1084" s="1" t="s">
        <v>2008</v>
      </c>
      <c r="K1084" s="1" t="str">
        <f t="shared" si="32"/>
        <v>2014</v>
      </c>
      <c r="L1084" s="1">
        <f t="shared" si="33"/>
        <v>15</v>
      </c>
    </row>
    <row r="1085" spans="8:12">
      <c r="H1085" s="1" t="s">
        <v>217</v>
      </c>
      <c r="I1085" s="1" t="s">
        <v>7270</v>
      </c>
      <c r="J1085" s="1" t="s">
        <v>7244</v>
      </c>
      <c r="K1085" s="1" t="str">
        <f t="shared" si="32"/>
        <v>2014</v>
      </c>
      <c r="L1085" s="1">
        <f t="shared" si="33"/>
        <v>15</v>
      </c>
    </row>
    <row r="1086" spans="8:12">
      <c r="H1086" s="1" t="s">
        <v>217</v>
      </c>
      <c r="I1086" s="1" t="s">
        <v>5054</v>
      </c>
      <c r="J1086" s="1" t="s">
        <v>7293</v>
      </c>
      <c r="K1086" s="1" t="str">
        <f t="shared" si="32"/>
        <v>2014</v>
      </c>
      <c r="L1086" s="1">
        <f t="shared" si="33"/>
        <v>15</v>
      </c>
    </row>
    <row r="1087" spans="8:12">
      <c r="H1087" s="1" t="s">
        <v>247</v>
      </c>
      <c r="I1087" s="1" t="s">
        <v>9411</v>
      </c>
      <c r="J1087" s="1" t="s">
        <v>3052</v>
      </c>
      <c r="K1087" s="1" t="str">
        <f t="shared" si="32"/>
        <v>2014</v>
      </c>
      <c r="L1087" s="1">
        <f t="shared" si="33"/>
        <v>15</v>
      </c>
    </row>
    <row r="1088" spans="8:12">
      <c r="H1088" s="1" t="s">
        <v>479</v>
      </c>
      <c r="I1088" s="1" t="s">
        <v>554</v>
      </c>
      <c r="J1088" s="1" t="s">
        <v>2008</v>
      </c>
      <c r="K1088" s="1" t="str">
        <f t="shared" si="32"/>
        <v>2014</v>
      </c>
      <c r="L1088" s="1">
        <f t="shared" si="33"/>
        <v>15</v>
      </c>
    </row>
    <row r="1089" spans="8:12">
      <c r="H1089" s="1" t="s">
        <v>217</v>
      </c>
      <c r="I1089" s="1" t="s">
        <v>7243</v>
      </c>
      <c r="J1089" s="1" t="s">
        <v>7244</v>
      </c>
      <c r="K1089" s="1" t="str">
        <f t="shared" ref="K1089:K1152" si="34">TEXT(J1089,"YYYY")</f>
        <v>2014</v>
      </c>
      <c r="L1089" s="1">
        <f t="shared" ref="L1089:L1152" si="35">H1089-(TEXT(I1089,"YYYY")-TEXT(J1089,"YYYY"))</f>
        <v>15</v>
      </c>
    </row>
    <row r="1090" spans="8:12">
      <c r="H1090" s="1" t="s">
        <v>247</v>
      </c>
      <c r="I1090" s="1" t="s">
        <v>11547</v>
      </c>
      <c r="J1090" s="1" t="s">
        <v>5747</v>
      </c>
      <c r="K1090" s="1" t="str">
        <f t="shared" si="34"/>
        <v>2015</v>
      </c>
      <c r="L1090" s="1">
        <f t="shared" si="35"/>
        <v>15</v>
      </c>
    </row>
    <row r="1091" spans="8:12">
      <c r="H1091" s="1" t="s">
        <v>217</v>
      </c>
      <c r="I1091" s="1" t="s">
        <v>11727</v>
      </c>
      <c r="J1091" s="1" t="s">
        <v>1413</v>
      </c>
      <c r="K1091" s="1" t="str">
        <f t="shared" si="34"/>
        <v>2015</v>
      </c>
      <c r="L1091" s="1">
        <f t="shared" si="35"/>
        <v>15</v>
      </c>
    </row>
    <row r="1092" spans="8:12">
      <c r="H1092" s="1" t="s">
        <v>247</v>
      </c>
      <c r="I1092" s="1" t="s">
        <v>613</v>
      </c>
      <c r="J1092" s="1" t="s">
        <v>6255</v>
      </c>
      <c r="K1092" s="1" t="str">
        <f t="shared" si="34"/>
        <v>2015</v>
      </c>
      <c r="L1092" s="1">
        <f t="shared" si="35"/>
        <v>15</v>
      </c>
    </row>
    <row r="1093" spans="8:12">
      <c r="H1093" s="1" t="s">
        <v>479</v>
      </c>
      <c r="I1093" s="1" t="s">
        <v>888</v>
      </c>
      <c r="J1093" s="1" t="s">
        <v>892</v>
      </c>
      <c r="K1093" s="1" t="str">
        <f t="shared" si="34"/>
        <v>2015</v>
      </c>
      <c r="L1093" s="1">
        <f t="shared" si="35"/>
        <v>15</v>
      </c>
    </row>
    <row r="1094" spans="8:12">
      <c r="H1094" s="1" t="s">
        <v>263</v>
      </c>
      <c r="I1094" s="1" t="s">
        <v>978</v>
      </c>
      <c r="J1094" s="1" t="s">
        <v>2246</v>
      </c>
      <c r="K1094" s="1" t="str">
        <f t="shared" si="34"/>
        <v>2015</v>
      </c>
      <c r="L1094" s="1">
        <f t="shared" si="35"/>
        <v>15</v>
      </c>
    </row>
    <row r="1095" spans="8:12">
      <c r="H1095" s="1" t="s">
        <v>247</v>
      </c>
      <c r="I1095" s="1" t="s">
        <v>9463</v>
      </c>
      <c r="J1095" s="1" t="s">
        <v>1067</v>
      </c>
      <c r="K1095" s="1" t="str">
        <f t="shared" si="34"/>
        <v>2015</v>
      </c>
      <c r="L1095" s="1">
        <f t="shared" si="35"/>
        <v>15</v>
      </c>
    </row>
    <row r="1096" spans="8:12">
      <c r="H1096" s="1" t="s">
        <v>217</v>
      </c>
      <c r="I1096" s="1" t="s">
        <v>7776</v>
      </c>
      <c r="J1096" s="1" t="s">
        <v>6104</v>
      </c>
      <c r="K1096" s="1" t="str">
        <f t="shared" si="34"/>
        <v>2015</v>
      </c>
      <c r="L1096" s="1">
        <f t="shared" si="35"/>
        <v>15</v>
      </c>
    </row>
    <row r="1097" spans="8:12">
      <c r="H1097" s="1" t="s">
        <v>247</v>
      </c>
      <c r="I1097" s="1" t="s">
        <v>1083</v>
      </c>
      <c r="J1097" s="1" t="s">
        <v>1067</v>
      </c>
      <c r="K1097" s="1" t="str">
        <f t="shared" si="34"/>
        <v>2015</v>
      </c>
      <c r="L1097" s="1">
        <f t="shared" si="35"/>
        <v>15</v>
      </c>
    </row>
    <row r="1098" spans="8:12">
      <c r="H1098" s="1" t="s">
        <v>247</v>
      </c>
      <c r="I1098" s="1" t="s">
        <v>10197</v>
      </c>
      <c r="J1098" s="1" t="s">
        <v>892</v>
      </c>
      <c r="K1098" s="1" t="str">
        <f t="shared" si="34"/>
        <v>2015</v>
      </c>
      <c r="L1098" s="1">
        <f t="shared" si="35"/>
        <v>15</v>
      </c>
    </row>
    <row r="1099" spans="8:12">
      <c r="H1099" s="1" t="s">
        <v>263</v>
      </c>
      <c r="I1099" s="1" t="s">
        <v>2689</v>
      </c>
      <c r="J1099" s="1" t="s">
        <v>2690</v>
      </c>
      <c r="K1099" s="1" t="str">
        <f t="shared" si="34"/>
        <v>2015</v>
      </c>
      <c r="L1099" s="1">
        <f t="shared" si="35"/>
        <v>15</v>
      </c>
    </row>
    <row r="1100" spans="8:12">
      <c r="H1100" s="1" t="s">
        <v>247</v>
      </c>
      <c r="I1100" s="1" t="s">
        <v>465</v>
      </c>
      <c r="J1100" s="1" t="s">
        <v>931</v>
      </c>
      <c r="K1100" s="1" t="str">
        <f t="shared" si="34"/>
        <v>2016</v>
      </c>
      <c r="L1100" s="1">
        <f t="shared" si="35"/>
        <v>15</v>
      </c>
    </row>
    <row r="1101" spans="8:12">
      <c r="H1101" s="1" t="s">
        <v>247</v>
      </c>
      <c r="I1101" s="1" t="s">
        <v>7456</v>
      </c>
      <c r="J1101" s="1" t="s">
        <v>1534</v>
      </c>
      <c r="K1101" s="1" t="str">
        <f t="shared" si="34"/>
        <v>2016</v>
      </c>
      <c r="L1101" s="1">
        <f t="shared" si="35"/>
        <v>15</v>
      </c>
    </row>
    <row r="1102" spans="8:12">
      <c r="H1102" s="1" t="s">
        <v>263</v>
      </c>
      <c r="I1102" s="1" t="s">
        <v>2304</v>
      </c>
      <c r="J1102" s="1" t="s">
        <v>1534</v>
      </c>
      <c r="K1102" s="1" t="str">
        <f t="shared" si="34"/>
        <v>2016</v>
      </c>
      <c r="L1102" s="1">
        <f t="shared" si="35"/>
        <v>15</v>
      </c>
    </row>
    <row r="1103" spans="8:12">
      <c r="H1103" s="1" t="s">
        <v>247</v>
      </c>
      <c r="I1103" s="1" t="s">
        <v>3961</v>
      </c>
      <c r="J1103" s="1" t="s">
        <v>250</v>
      </c>
      <c r="K1103" s="1" t="str">
        <f t="shared" si="34"/>
        <v>2016</v>
      </c>
      <c r="L1103" s="1">
        <f t="shared" si="35"/>
        <v>15</v>
      </c>
    </row>
    <row r="1104" spans="8:12">
      <c r="H1104" s="1" t="s">
        <v>217</v>
      </c>
      <c r="I1104" s="1" t="s">
        <v>4765</v>
      </c>
      <c r="J1104" s="1" t="s">
        <v>5019</v>
      </c>
      <c r="K1104" s="1" t="str">
        <f t="shared" si="34"/>
        <v>2016</v>
      </c>
      <c r="L1104" s="1">
        <f t="shared" si="35"/>
        <v>15</v>
      </c>
    </row>
    <row r="1105" spans="8:12">
      <c r="H1105" s="1" t="s">
        <v>197</v>
      </c>
      <c r="I1105" s="1" t="s">
        <v>540</v>
      </c>
      <c r="J1105" s="1" t="s">
        <v>4170</v>
      </c>
      <c r="K1105" s="1" t="str">
        <f t="shared" si="34"/>
        <v>2016</v>
      </c>
      <c r="L1105" s="1">
        <f t="shared" si="35"/>
        <v>15</v>
      </c>
    </row>
    <row r="1106" spans="8:12">
      <c r="H1106" s="1" t="s">
        <v>217</v>
      </c>
      <c r="I1106" s="1" t="s">
        <v>2847</v>
      </c>
      <c r="J1106" s="1" t="s">
        <v>2861</v>
      </c>
      <c r="K1106" s="1" t="str">
        <f t="shared" si="34"/>
        <v>2017</v>
      </c>
      <c r="L1106" s="1">
        <f t="shared" si="35"/>
        <v>15</v>
      </c>
    </row>
    <row r="1107" spans="8:12">
      <c r="H1107" s="1" t="s">
        <v>247</v>
      </c>
      <c r="I1107" s="1" t="s">
        <v>5083</v>
      </c>
      <c r="J1107" s="1" t="s">
        <v>5084</v>
      </c>
      <c r="K1107" s="1" t="str">
        <f t="shared" si="34"/>
        <v>2017</v>
      </c>
      <c r="L1107" s="1">
        <f t="shared" si="35"/>
        <v>15</v>
      </c>
    </row>
    <row r="1108" spans="8:12">
      <c r="H1108" s="1" t="s">
        <v>247</v>
      </c>
      <c r="I1108" s="1" t="s">
        <v>740</v>
      </c>
      <c r="J1108" s="1" t="s">
        <v>1286</v>
      </c>
      <c r="K1108" s="1" t="str">
        <f t="shared" si="34"/>
        <v>2017</v>
      </c>
      <c r="L1108" s="1">
        <f t="shared" si="35"/>
        <v>15</v>
      </c>
    </row>
    <row r="1109" spans="8:12">
      <c r="H1109" s="1" t="s">
        <v>197</v>
      </c>
      <c r="I1109" s="1" t="s">
        <v>1165</v>
      </c>
      <c r="J1109" s="1" t="s">
        <v>227</v>
      </c>
      <c r="K1109" s="1" t="str">
        <f t="shared" si="34"/>
        <v>2017</v>
      </c>
      <c r="L1109" s="1">
        <f t="shared" si="35"/>
        <v>15</v>
      </c>
    </row>
    <row r="1110" spans="8:12">
      <c r="H1110" s="1" t="s">
        <v>217</v>
      </c>
      <c r="I1110" s="1" t="s">
        <v>2899</v>
      </c>
      <c r="J1110" s="1" t="s">
        <v>469</v>
      </c>
      <c r="K1110" s="1" t="str">
        <f t="shared" si="34"/>
        <v>2017</v>
      </c>
      <c r="L1110" s="1">
        <f t="shared" si="35"/>
        <v>15</v>
      </c>
    </row>
    <row r="1111" spans="8:12">
      <c r="H1111" s="1" t="s">
        <v>217</v>
      </c>
      <c r="I1111" s="1" t="s">
        <v>106</v>
      </c>
      <c r="J1111" s="1" t="s">
        <v>236</v>
      </c>
      <c r="K1111" s="1" t="str">
        <f t="shared" si="34"/>
        <v>2017</v>
      </c>
      <c r="L1111" s="1">
        <f t="shared" si="35"/>
        <v>15</v>
      </c>
    </row>
    <row r="1112" spans="8:12">
      <c r="H1112" s="1" t="s">
        <v>217</v>
      </c>
      <c r="I1112" s="1" t="s">
        <v>3493</v>
      </c>
      <c r="J1112" s="1" t="s">
        <v>2486</v>
      </c>
      <c r="K1112" s="1" t="str">
        <f t="shared" si="34"/>
        <v>2017</v>
      </c>
      <c r="L1112" s="1">
        <f t="shared" si="35"/>
        <v>15</v>
      </c>
    </row>
    <row r="1113" spans="8:12">
      <c r="H1113" s="1" t="s">
        <v>247</v>
      </c>
      <c r="I1113" s="1" t="s">
        <v>5354</v>
      </c>
      <c r="J1113" s="1" t="s">
        <v>274</v>
      </c>
      <c r="K1113" s="1" t="str">
        <f t="shared" si="34"/>
        <v>2017</v>
      </c>
      <c r="L1113" s="1">
        <f t="shared" si="35"/>
        <v>15</v>
      </c>
    </row>
    <row r="1114" spans="8:12">
      <c r="H1114" s="1" t="s">
        <v>247</v>
      </c>
      <c r="I1114" s="1" t="s">
        <v>5521</v>
      </c>
      <c r="J1114" s="1" t="s">
        <v>5521</v>
      </c>
      <c r="K1114" s="1" t="str">
        <f t="shared" si="34"/>
        <v>2017</v>
      </c>
      <c r="L1114" s="1">
        <f t="shared" si="35"/>
        <v>15</v>
      </c>
    </row>
    <row r="1115" spans="8:12">
      <c r="H1115" s="1" t="s">
        <v>263</v>
      </c>
      <c r="I1115" s="1" t="s">
        <v>6666</v>
      </c>
      <c r="J1115" s="1" t="s">
        <v>4960</v>
      </c>
      <c r="K1115" s="1" t="str">
        <f t="shared" si="34"/>
        <v>2017</v>
      </c>
      <c r="L1115" s="1">
        <f t="shared" si="35"/>
        <v>15</v>
      </c>
    </row>
    <row r="1116" spans="8:12">
      <c r="H1116" s="1" t="s">
        <v>217</v>
      </c>
      <c r="I1116" s="1" t="s">
        <v>913</v>
      </c>
      <c r="J1116" s="1" t="s">
        <v>610</v>
      </c>
      <c r="K1116" s="1" t="str">
        <f t="shared" si="34"/>
        <v>2017</v>
      </c>
      <c r="L1116" s="1">
        <f t="shared" si="35"/>
        <v>15</v>
      </c>
    </row>
    <row r="1117" spans="8:12">
      <c r="H1117" s="1" t="s">
        <v>247</v>
      </c>
      <c r="I1117" s="1" t="s">
        <v>987</v>
      </c>
      <c r="J1117" s="1" t="s">
        <v>987</v>
      </c>
      <c r="K1117" s="1" t="str">
        <f t="shared" si="34"/>
        <v>2017</v>
      </c>
      <c r="L1117" s="1">
        <f t="shared" si="35"/>
        <v>15</v>
      </c>
    </row>
    <row r="1118" spans="8:12">
      <c r="H1118" s="1" t="s">
        <v>217</v>
      </c>
      <c r="I1118" s="1" t="s">
        <v>1856</v>
      </c>
      <c r="J1118" s="1" t="s">
        <v>1857</v>
      </c>
      <c r="K1118" s="1" t="str">
        <f t="shared" si="34"/>
        <v>2018</v>
      </c>
      <c r="L1118" s="1">
        <f t="shared" si="35"/>
        <v>15</v>
      </c>
    </row>
    <row r="1119" spans="8:12">
      <c r="H1119" s="1" t="s">
        <v>126</v>
      </c>
      <c r="I1119" s="1" t="s">
        <v>5038</v>
      </c>
      <c r="J1119" s="1" t="s">
        <v>5039</v>
      </c>
      <c r="K1119" s="1" t="str">
        <f t="shared" si="34"/>
        <v>2018</v>
      </c>
      <c r="L1119" s="1">
        <f t="shared" si="35"/>
        <v>15</v>
      </c>
    </row>
    <row r="1120" spans="8:12">
      <c r="H1120" s="1" t="s">
        <v>247</v>
      </c>
      <c r="I1120" s="1" t="s">
        <v>9574</v>
      </c>
      <c r="J1120" s="1" t="s">
        <v>540</v>
      </c>
      <c r="K1120" s="1" t="str">
        <f t="shared" si="34"/>
        <v>2018</v>
      </c>
      <c r="L1120" s="1">
        <f t="shared" si="35"/>
        <v>15</v>
      </c>
    </row>
    <row r="1121" spans="8:12">
      <c r="H1121" s="1" t="s">
        <v>247</v>
      </c>
      <c r="I1121" s="1" t="s">
        <v>1507</v>
      </c>
      <c r="J1121" s="1" t="s">
        <v>1725</v>
      </c>
      <c r="K1121" s="1" t="str">
        <f t="shared" si="34"/>
        <v>2019</v>
      </c>
      <c r="L1121" s="1">
        <f t="shared" si="35"/>
        <v>15</v>
      </c>
    </row>
    <row r="1122" spans="8:12">
      <c r="H1122" s="1" t="s">
        <v>217</v>
      </c>
      <c r="I1122" s="1" t="s">
        <v>5606</v>
      </c>
      <c r="J1122" s="1" t="s">
        <v>1370</v>
      </c>
      <c r="K1122" s="1" t="str">
        <f t="shared" si="34"/>
        <v>2019</v>
      </c>
      <c r="L1122" s="1">
        <f t="shared" si="35"/>
        <v>15</v>
      </c>
    </row>
    <row r="1123" spans="8:12">
      <c r="H1123" s="1" t="s">
        <v>217</v>
      </c>
      <c r="I1123" s="1" t="s">
        <v>6586</v>
      </c>
      <c r="J1123" s="1" t="s">
        <v>1524</v>
      </c>
      <c r="K1123" s="1" t="str">
        <f t="shared" si="34"/>
        <v>2019</v>
      </c>
      <c r="L1123" s="1">
        <f t="shared" si="35"/>
        <v>15</v>
      </c>
    </row>
    <row r="1124" spans="8:12">
      <c r="H1124" s="1" t="s">
        <v>217</v>
      </c>
      <c r="I1124" s="1" t="s">
        <v>8261</v>
      </c>
      <c r="J1124" s="1" t="s">
        <v>517</v>
      </c>
      <c r="K1124" s="1" t="str">
        <f t="shared" si="34"/>
        <v>2019</v>
      </c>
      <c r="L1124" s="1">
        <f t="shared" si="35"/>
        <v>15</v>
      </c>
    </row>
    <row r="1125" spans="8:12">
      <c r="H1125" s="1" t="s">
        <v>247</v>
      </c>
      <c r="I1125" s="1" t="s">
        <v>8431</v>
      </c>
      <c r="J1125" s="1" t="s">
        <v>5680</v>
      </c>
      <c r="K1125" s="1" t="str">
        <f t="shared" si="34"/>
        <v>2020</v>
      </c>
      <c r="L1125" s="1">
        <f t="shared" si="35"/>
        <v>15</v>
      </c>
    </row>
    <row r="1126" spans="8:12">
      <c r="H1126" s="1" t="s">
        <v>247</v>
      </c>
      <c r="I1126" s="1" t="s">
        <v>10869</v>
      </c>
      <c r="J1126" s="1" t="s">
        <v>606</v>
      </c>
      <c r="K1126" s="1" t="str">
        <f t="shared" si="34"/>
        <v>2020</v>
      </c>
      <c r="L1126" s="1">
        <f t="shared" si="35"/>
        <v>15</v>
      </c>
    </row>
    <row r="1127" spans="8:12">
      <c r="H1127" s="1" t="s">
        <v>247</v>
      </c>
      <c r="I1127" s="1" t="s">
        <v>6283</v>
      </c>
      <c r="J1127" s="1" t="s">
        <v>8717</v>
      </c>
      <c r="K1127" s="1" t="str">
        <f t="shared" si="34"/>
        <v>2020</v>
      </c>
      <c r="L1127" s="1">
        <f t="shared" si="35"/>
        <v>15</v>
      </c>
    </row>
    <row r="1128" spans="8:12">
      <c r="H1128" s="1" t="s">
        <v>247</v>
      </c>
      <c r="I1128" s="1" t="s">
        <v>5606</v>
      </c>
      <c r="J1128" s="1" t="s">
        <v>5622</v>
      </c>
      <c r="K1128" s="1" t="str">
        <f t="shared" si="34"/>
        <v>2020</v>
      </c>
      <c r="L1128" s="1">
        <f t="shared" si="35"/>
        <v>15</v>
      </c>
    </row>
    <row r="1129" spans="8:12">
      <c r="H1129" s="1" t="s">
        <v>247</v>
      </c>
      <c r="I1129" s="1" t="s">
        <v>10281</v>
      </c>
      <c r="J1129" s="1" t="s">
        <v>962</v>
      </c>
      <c r="K1129" s="1" t="str">
        <f t="shared" si="34"/>
        <v>2020</v>
      </c>
      <c r="L1129" s="1">
        <f t="shared" si="35"/>
        <v>15</v>
      </c>
    </row>
    <row r="1130" spans="8:12">
      <c r="H1130" s="1" t="s">
        <v>247</v>
      </c>
      <c r="I1130" s="1" t="s">
        <v>12503</v>
      </c>
      <c r="J1130" s="1" t="s">
        <v>606</v>
      </c>
      <c r="K1130" s="1" t="str">
        <f t="shared" si="34"/>
        <v>2020</v>
      </c>
      <c r="L1130" s="1">
        <f t="shared" si="35"/>
        <v>15</v>
      </c>
    </row>
    <row r="1131" spans="8:12">
      <c r="H1131" s="1" t="s">
        <v>247</v>
      </c>
      <c r="I1131" s="1" t="s">
        <v>10590</v>
      </c>
      <c r="J1131" s="1" t="s">
        <v>7856</v>
      </c>
      <c r="K1131" s="1" t="str">
        <f t="shared" si="34"/>
        <v>2020</v>
      </c>
      <c r="L1131" s="1">
        <f t="shared" si="35"/>
        <v>15</v>
      </c>
    </row>
    <row r="1132" spans="8:12">
      <c r="H1132" s="1" t="s">
        <v>367</v>
      </c>
      <c r="I1132" s="1" t="s">
        <v>6298</v>
      </c>
      <c r="J1132" s="1" t="s">
        <v>1899</v>
      </c>
      <c r="K1132" s="1" t="str">
        <f t="shared" si="34"/>
        <v>2005</v>
      </c>
      <c r="L1132" s="1">
        <f t="shared" si="35"/>
        <v>16</v>
      </c>
    </row>
    <row r="1133" spans="8:12">
      <c r="H1133" s="1" t="s">
        <v>144</v>
      </c>
      <c r="I1133" s="1" t="s">
        <v>7340</v>
      </c>
      <c r="J1133" s="1" t="s">
        <v>7295</v>
      </c>
      <c r="K1133" s="1" t="str">
        <f t="shared" si="34"/>
        <v>2007</v>
      </c>
      <c r="L1133" s="1">
        <f t="shared" si="35"/>
        <v>16</v>
      </c>
    </row>
    <row r="1134" spans="8:12">
      <c r="H1134" s="1" t="s">
        <v>177</v>
      </c>
      <c r="I1134" s="1" t="s">
        <v>12212</v>
      </c>
      <c r="J1134" s="1" t="s">
        <v>1815</v>
      </c>
      <c r="K1134" s="1" t="str">
        <f t="shared" si="34"/>
        <v>2008</v>
      </c>
      <c r="L1134" s="1">
        <f t="shared" si="35"/>
        <v>16</v>
      </c>
    </row>
    <row r="1135" spans="8:12">
      <c r="H1135" s="1" t="s">
        <v>367</v>
      </c>
      <c r="I1135" s="1" t="s">
        <v>5276</v>
      </c>
      <c r="J1135" s="1" t="s">
        <v>5284</v>
      </c>
      <c r="K1135" s="1" t="str">
        <f t="shared" si="34"/>
        <v>2008</v>
      </c>
      <c r="L1135" s="1">
        <f t="shared" si="35"/>
        <v>16</v>
      </c>
    </row>
    <row r="1136" spans="8:12">
      <c r="H1136" s="1" t="s">
        <v>344</v>
      </c>
      <c r="I1136" s="1" t="s">
        <v>8505</v>
      </c>
      <c r="J1136" s="1" t="s">
        <v>11347</v>
      </c>
      <c r="K1136" s="1" t="str">
        <f t="shared" si="34"/>
        <v>2009</v>
      </c>
      <c r="L1136" s="1">
        <f t="shared" si="35"/>
        <v>16</v>
      </c>
    </row>
    <row r="1137" spans="8:12">
      <c r="H1137" s="1" t="s">
        <v>344</v>
      </c>
      <c r="I1137" s="1" t="s">
        <v>8505</v>
      </c>
      <c r="J1137" s="1" t="s">
        <v>8506</v>
      </c>
      <c r="K1137" s="1" t="str">
        <f t="shared" si="34"/>
        <v>2009</v>
      </c>
      <c r="L1137" s="1">
        <f t="shared" si="35"/>
        <v>16</v>
      </c>
    </row>
    <row r="1138" spans="8:12">
      <c r="H1138" s="1" t="s">
        <v>367</v>
      </c>
      <c r="I1138" s="1" t="s">
        <v>3420</v>
      </c>
      <c r="J1138" s="1" t="s">
        <v>3479</v>
      </c>
      <c r="K1138" s="1" t="str">
        <f t="shared" si="34"/>
        <v>2009</v>
      </c>
      <c r="L1138" s="1">
        <f t="shared" si="35"/>
        <v>16</v>
      </c>
    </row>
    <row r="1139" spans="8:12">
      <c r="H1139" s="1" t="s">
        <v>263</v>
      </c>
      <c r="I1139" s="1" t="s">
        <v>9136</v>
      </c>
      <c r="J1139" s="1" t="s">
        <v>998</v>
      </c>
      <c r="K1139" s="1" t="str">
        <f t="shared" si="34"/>
        <v>2010</v>
      </c>
      <c r="L1139" s="1">
        <f t="shared" si="35"/>
        <v>16</v>
      </c>
    </row>
    <row r="1140" spans="8:12">
      <c r="H1140" s="1" t="s">
        <v>367</v>
      </c>
      <c r="I1140" s="1" t="s">
        <v>6283</v>
      </c>
      <c r="J1140" s="1" t="s">
        <v>9329</v>
      </c>
      <c r="K1140" s="1" t="str">
        <f t="shared" si="34"/>
        <v>2010</v>
      </c>
      <c r="L1140" s="1">
        <f t="shared" si="35"/>
        <v>16</v>
      </c>
    </row>
    <row r="1141" spans="8:12">
      <c r="H1141" s="1" t="s">
        <v>144</v>
      </c>
      <c r="I1141" s="1" t="s">
        <v>2260</v>
      </c>
      <c r="J1141" s="1" t="s">
        <v>2263</v>
      </c>
      <c r="K1141" s="1" t="str">
        <f t="shared" si="34"/>
        <v>2010</v>
      </c>
      <c r="L1141" s="1">
        <f t="shared" si="35"/>
        <v>16</v>
      </c>
    </row>
    <row r="1142" spans="8:12">
      <c r="H1142" s="1" t="s">
        <v>367</v>
      </c>
      <c r="I1142" s="1" t="s">
        <v>5745</v>
      </c>
      <c r="J1142" s="1" t="s">
        <v>652</v>
      </c>
      <c r="K1142" s="1" t="str">
        <f t="shared" si="34"/>
        <v>2010</v>
      </c>
      <c r="L1142" s="1">
        <f t="shared" si="35"/>
        <v>16</v>
      </c>
    </row>
    <row r="1143" spans="8:12">
      <c r="H1143" s="1" t="s">
        <v>344</v>
      </c>
      <c r="I1143" s="1" t="s">
        <v>7034</v>
      </c>
      <c r="J1143" s="1" t="s">
        <v>6336</v>
      </c>
      <c r="K1143" s="1" t="str">
        <f t="shared" si="34"/>
        <v>2010</v>
      </c>
      <c r="L1143" s="1">
        <f t="shared" si="35"/>
        <v>16</v>
      </c>
    </row>
    <row r="1144" spans="8:12">
      <c r="H1144" s="1" t="s">
        <v>367</v>
      </c>
      <c r="I1144" s="1" t="s">
        <v>7821</v>
      </c>
      <c r="J1144" s="1" t="s">
        <v>7618</v>
      </c>
      <c r="K1144" s="1" t="str">
        <f t="shared" si="34"/>
        <v>2010</v>
      </c>
      <c r="L1144" s="1">
        <f t="shared" si="35"/>
        <v>16</v>
      </c>
    </row>
    <row r="1145" spans="8:12">
      <c r="H1145" s="1" t="s">
        <v>367</v>
      </c>
      <c r="I1145" s="1" t="s">
        <v>8134</v>
      </c>
      <c r="J1145" s="1" t="s">
        <v>8904</v>
      </c>
      <c r="K1145" s="1" t="str">
        <f t="shared" si="34"/>
        <v>2010</v>
      </c>
      <c r="L1145" s="1">
        <f t="shared" si="35"/>
        <v>16</v>
      </c>
    </row>
    <row r="1146" spans="8:12">
      <c r="H1146" s="1" t="s">
        <v>263</v>
      </c>
      <c r="I1146" s="1" t="s">
        <v>10100</v>
      </c>
      <c r="J1146" s="1" t="s">
        <v>10118</v>
      </c>
      <c r="K1146" s="1" t="str">
        <f t="shared" si="34"/>
        <v>2010</v>
      </c>
      <c r="L1146" s="1">
        <f t="shared" si="35"/>
        <v>16</v>
      </c>
    </row>
    <row r="1147" spans="8:12">
      <c r="H1147" s="1" t="s">
        <v>197</v>
      </c>
      <c r="I1147" s="1" t="s">
        <v>9108</v>
      </c>
      <c r="J1147" s="1" t="s">
        <v>9163</v>
      </c>
      <c r="K1147" s="1" t="str">
        <f t="shared" si="34"/>
        <v>2011</v>
      </c>
      <c r="L1147" s="1">
        <f t="shared" si="35"/>
        <v>16</v>
      </c>
    </row>
    <row r="1148" spans="8:12">
      <c r="H1148" s="1" t="s">
        <v>197</v>
      </c>
      <c r="I1148" s="1" t="s">
        <v>9045</v>
      </c>
      <c r="J1148" s="1" t="s">
        <v>7865</v>
      </c>
      <c r="K1148" s="1" t="str">
        <f t="shared" si="34"/>
        <v>2011</v>
      </c>
      <c r="L1148" s="1">
        <f t="shared" si="35"/>
        <v>16</v>
      </c>
    </row>
    <row r="1149" spans="8:12">
      <c r="H1149" s="1" t="s">
        <v>263</v>
      </c>
      <c r="I1149" s="1" t="s">
        <v>10076</v>
      </c>
      <c r="J1149" s="1" t="s">
        <v>941</v>
      </c>
      <c r="K1149" s="1" t="str">
        <f t="shared" si="34"/>
        <v>2011</v>
      </c>
      <c r="L1149" s="1">
        <f t="shared" si="35"/>
        <v>16</v>
      </c>
    </row>
    <row r="1150" spans="8:12">
      <c r="H1150" s="1" t="s">
        <v>479</v>
      </c>
      <c r="I1150" s="1" t="s">
        <v>7281</v>
      </c>
      <c r="J1150" s="1" t="s">
        <v>7284</v>
      </c>
      <c r="K1150" s="1" t="str">
        <f t="shared" si="34"/>
        <v>2012</v>
      </c>
      <c r="L1150" s="1">
        <f t="shared" si="35"/>
        <v>16</v>
      </c>
    </row>
    <row r="1151" spans="8:12">
      <c r="H1151" s="1" t="s">
        <v>479</v>
      </c>
      <c r="I1151" s="1" t="s">
        <v>8021</v>
      </c>
      <c r="J1151" s="1" t="s">
        <v>6677</v>
      </c>
      <c r="K1151" s="1" t="str">
        <f t="shared" si="34"/>
        <v>2012</v>
      </c>
      <c r="L1151" s="1">
        <f t="shared" si="35"/>
        <v>16</v>
      </c>
    </row>
    <row r="1152" spans="8:12">
      <c r="H1152" s="1" t="s">
        <v>583</v>
      </c>
      <c r="I1152" s="1" t="s">
        <v>3199</v>
      </c>
      <c r="J1152" s="1" t="s">
        <v>3217</v>
      </c>
      <c r="K1152" s="1" t="str">
        <f t="shared" si="34"/>
        <v>2013</v>
      </c>
      <c r="L1152" s="1">
        <f t="shared" si="35"/>
        <v>16</v>
      </c>
    </row>
    <row r="1153" spans="8:12">
      <c r="H1153" s="1" t="s">
        <v>263</v>
      </c>
      <c r="I1153" s="1" t="s">
        <v>7340</v>
      </c>
      <c r="J1153" s="1" t="s">
        <v>7347</v>
      </c>
      <c r="K1153" s="1" t="str">
        <f t="shared" ref="K1153:K1216" si="36">TEXT(J1153,"YYYY")</f>
        <v>2013</v>
      </c>
      <c r="L1153" s="1">
        <f t="shared" ref="L1153:L1216" si="37">H1153-(TEXT(I1153,"YYYY")-TEXT(J1153,"YYYY"))</f>
        <v>16</v>
      </c>
    </row>
    <row r="1154" spans="8:12">
      <c r="H1154" s="1" t="s">
        <v>263</v>
      </c>
      <c r="I1154" s="1" t="s">
        <v>10640</v>
      </c>
      <c r="J1154" s="1" t="s">
        <v>4019</v>
      </c>
      <c r="K1154" s="1" t="str">
        <f t="shared" si="36"/>
        <v>2013</v>
      </c>
      <c r="L1154" s="1">
        <f t="shared" si="37"/>
        <v>16</v>
      </c>
    </row>
    <row r="1155" spans="8:12">
      <c r="H1155" s="1" t="s">
        <v>177</v>
      </c>
      <c r="I1155" s="1" t="s">
        <v>8486</v>
      </c>
      <c r="J1155" s="1" t="s">
        <v>2023</v>
      </c>
      <c r="K1155" s="1" t="str">
        <f t="shared" si="36"/>
        <v>2013</v>
      </c>
      <c r="L1155" s="1">
        <f t="shared" si="37"/>
        <v>16</v>
      </c>
    </row>
    <row r="1156" spans="8:12">
      <c r="H1156" s="1" t="s">
        <v>177</v>
      </c>
      <c r="I1156" s="1" t="s">
        <v>3220</v>
      </c>
      <c r="J1156" s="1" t="s">
        <v>4019</v>
      </c>
      <c r="K1156" s="1" t="str">
        <f t="shared" si="36"/>
        <v>2013</v>
      </c>
      <c r="L1156" s="1">
        <f t="shared" si="37"/>
        <v>16</v>
      </c>
    </row>
    <row r="1157" spans="8:12">
      <c r="H1157" s="1" t="s">
        <v>263</v>
      </c>
      <c r="I1157" s="1" t="s">
        <v>2690</v>
      </c>
      <c r="J1157" s="1" t="s">
        <v>6287</v>
      </c>
      <c r="K1157" s="1" t="str">
        <f t="shared" si="36"/>
        <v>2013</v>
      </c>
      <c r="L1157" s="1">
        <f t="shared" si="37"/>
        <v>16</v>
      </c>
    </row>
    <row r="1158" spans="8:12">
      <c r="H1158" s="1" t="s">
        <v>344</v>
      </c>
      <c r="I1158" s="1" t="s">
        <v>374</v>
      </c>
      <c r="J1158" s="1" t="s">
        <v>378</v>
      </c>
      <c r="K1158" s="1" t="str">
        <f t="shared" si="36"/>
        <v>2014</v>
      </c>
      <c r="L1158" s="1">
        <f t="shared" si="37"/>
        <v>16</v>
      </c>
    </row>
    <row r="1159" spans="8:12">
      <c r="H1159" s="1" t="s">
        <v>479</v>
      </c>
      <c r="I1159" s="1" t="s">
        <v>1661</v>
      </c>
      <c r="J1159" s="1" t="s">
        <v>2008</v>
      </c>
      <c r="K1159" s="1" t="str">
        <f t="shared" si="36"/>
        <v>2014</v>
      </c>
      <c r="L1159" s="1">
        <f t="shared" si="37"/>
        <v>16</v>
      </c>
    </row>
    <row r="1160" spans="8:12">
      <c r="H1160" s="1" t="s">
        <v>479</v>
      </c>
      <c r="I1160" s="1" t="s">
        <v>2843</v>
      </c>
      <c r="J1160" s="1" t="s">
        <v>5013</v>
      </c>
      <c r="K1160" s="1" t="str">
        <f t="shared" si="36"/>
        <v>2014</v>
      </c>
      <c r="L1160" s="1">
        <f t="shared" si="37"/>
        <v>16</v>
      </c>
    </row>
    <row r="1161" spans="8:12">
      <c r="H1161" s="1" t="s">
        <v>263</v>
      </c>
      <c r="I1161" s="1" t="s">
        <v>6484</v>
      </c>
      <c r="J1161" s="1" t="s">
        <v>93</v>
      </c>
      <c r="K1161" s="1" t="str">
        <f t="shared" si="36"/>
        <v>2014</v>
      </c>
      <c r="L1161" s="1">
        <f t="shared" si="37"/>
        <v>16</v>
      </c>
    </row>
    <row r="1162" spans="8:12">
      <c r="H1162" s="1" t="s">
        <v>217</v>
      </c>
      <c r="I1162" s="1" t="s">
        <v>9192</v>
      </c>
      <c r="J1162" s="1" t="s">
        <v>11132</v>
      </c>
      <c r="K1162" s="1" t="str">
        <f t="shared" si="36"/>
        <v>2014</v>
      </c>
      <c r="L1162" s="1">
        <f t="shared" si="37"/>
        <v>16</v>
      </c>
    </row>
    <row r="1163" spans="8:12">
      <c r="H1163" s="1" t="s">
        <v>344</v>
      </c>
      <c r="I1163" s="1" t="s">
        <v>3698</v>
      </c>
      <c r="J1163" s="1" t="s">
        <v>1755</v>
      </c>
      <c r="K1163" s="1" t="str">
        <f t="shared" si="36"/>
        <v>2014</v>
      </c>
      <c r="L1163" s="1">
        <f t="shared" si="37"/>
        <v>16</v>
      </c>
    </row>
    <row r="1164" spans="8:12">
      <c r="H1164" s="1" t="s">
        <v>479</v>
      </c>
      <c r="I1164" s="1" t="s">
        <v>4286</v>
      </c>
      <c r="J1164" s="1" t="s">
        <v>4212</v>
      </c>
      <c r="K1164" s="1" t="str">
        <f t="shared" si="36"/>
        <v>2015</v>
      </c>
      <c r="L1164" s="1">
        <f t="shared" si="37"/>
        <v>16</v>
      </c>
    </row>
    <row r="1165" spans="8:12">
      <c r="H1165" s="1" t="s">
        <v>217</v>
      </c>
      <c r="I1165" s="1" t="s">
        <v>8033</v>
      </c>
      <c r="J1165" s="1" t="s">
        <v>4141</v>
      </c>
      <c r="K1165" s="1" t="str">
        <f t="shared" si="36"/>
        <v>2015</v>
      </c>
      <c r="L1165" s="1">
        <f t="shared" si="37"/>
        <v>16</v>
      </c>
    </row>
    <row r="1166" spans="8:12">
      <c r="H1166" s="1" t="s">
        <v>217</v>
      </c>
      <c r="I1166" s="1" t="s">
        <v>10640</v>
      </c>
      <c r="J1166" s="1" t="s">
        <v>10640</v>
      </c>
      <c r="K1166" s="1" t="str">
        <f t="shared" si="36"/>
        <v>2015</v>
      </c>
      <c r="L1166" s="1">
        <f t="shared" si="37"/>
        <v>16</v>
      </c>
    </row>
    <row r="1167" spans="8:12">
      <c r="H1167" s="1" t="s">
        <v>217</v>
      </c>
      <c r="I1167" s="1" t="s">
        <v>1006</v>
      </c>
      <c r="J1167" s="1" t="s">
        <v>1067</v>
      </c>
      <c r="K1167" s="1" t="str">
        <f t="shared" si="36"/>
        <v>2015</v>
      </c>
      <c r="L1167" s="1">
        <f t="shared" si="37"/>
        <v>16</v>
      </c>
    </row>
    <row r="1168" spans="8:12">
      <c r="H1168" s="1" t="s">
        <v>197</v>
      </c>
      <c r="I1168" s="1" t="s">
        <v>408</v>
      </c>
      <c r="J1168" s="1" t="s">
        <v>410</v>
      </c>
      <c r="K1168" s="1" t="str">
        <f t="shared" si="36"/>
        <v>2015</v>
      </c>
      <c r="L1168" s="1">
        <f t="shared" si="37"/>
        <v>16</v>
      </c>
    </row>
    <row r="1169" spans="8:12">
      <c r="H1169" s="1" t="s">
        <v>479</v>
      </c>
      <c r="I1169" s="1" t="s">
        <v>4137</v>
      </c>
      <c r="J1169" s="1" t="s">
        <v>4141</v>
      </c>
      <c r="K1169" s="1" t="str">
        <f t="shared" si="36"/>
        <v>2015</v>
      </c>
      <c r="L1169" s="1">
        <f t="shared" si="37"/>
        <v>16</v>
      </c>
    </row>
    <row r="1170" spans="8:12">
      <c r="H1170" s="1" t="s">
        <v>479</v>
      </c>
      <c r="I1170" s="1" t="s">
        <v>5257</v>
      </c>
      <c r="J1170" s="1" t="s">
        <v>5258</v>
      </c>
      <c r="K1170" s="1" t="str">
        <f t="shared" si="36"/>
        <v>2015</v>
      </c>
      <c r="L1170" s="1">
        <f t="shared" si="37"/>
        <v>16</v>
      </c>
    </row>
    <row r="1171" spans="8:12">
      <c r="H1171" s="1" t="s">
        <v>197</v>
      </c>
      <c r="I1171" s="1" t="s">
        <v>6252</v>
      </c>
      <c r="J1171" s="1" t="s">
        <v>384</v>
      </c>
      <c r="K1171" s="1" t="str">
        <f t="shared" si="36"/>
        <v>2015</v>
      </c>
      <c r="L1171" s="1">
        <f t="shared" si="37"/>
        <v>16</v>
      </c>
    </row>
    <row r="1172" spans="8:12">
      <c r="H1172" s="1" t="s">
        <v>263</v>
      </c>
      <c r="I1172" s="1" t="s">
        <v>745</v>
      </c>
      <c r="J1172" s="1" t="s">
        <v>2770</v>
      </c>
      <c r="K1172" s="1" t="str">
        <f t="shared" si="36"/>
        <v>2015</v>
      </c>
      <c r="L1172" s="1">
        <f t="shared" si="37"/>
        <v>16</v>
      </c>
    </row>
    <row r="1173" spans="8:12">
      <c r="H1173" s="1" t="s">
        <v>217</v>
      </c>
      <c r="I1173" s="1" t="s">
        <v>6852</v>
      </c>
      <c r="J1173" s="1" t="s">
        <v>3998</v>
      </c>
      <c r="K1173" s="1" t="str">
        <f t="shared" si="36"/>
        <v>2015</v>
      </c>
      <c r="L1173" s="1">
        <f t="shared" si="37"/>
        <v>16</v>
      </c>
    </row>
    <row r="1174" spans="8:12">
      <c r="H1174" s="1" t="s">
        <v>217</v>
      </c>
      <c r="I1174" s="1" t="s">
        <v>6931</v>
      </c>
      <c r="J1174" s="1" t="s">
        <v>6807</v>
      </c>
      <c r="K1174" s="1" t="str">
        <f t="shared" si="36"/>
        <v>2015</v>
      </c>
      <c r="L1174" s="1">
        <f t="shared" si="37"/>
        <v>16</v>
      </c>
    </row>
    <row r="1175" spans="8:12">
      <c r="H1175" s="1" t="s">
        <v>217</v>
      </c>
      <c r="I1175" s="1" t="s">
        <v>218</v>
      </c>
      <c r="J1175" s="1" t="s">
        <v>220</v>
      </c>
      <c r="K1175" s="1" t="str">
        <f t="shared" si="36"/>
        <v>2016</v>
      </c>
      <c r="L1175" s="1">
        <f t="shared" si="37"/>
        <v>16</v>
      </c>
    </row>
    <row r="1176" spans="8:12">
      <c r="H1176" s="1" t="s">
        <v>479</v>
      </c>
      <c r="I1176" s="1" t="s">
        <v>471</v>
      </c>
      <c r="J1176" s="1" t="s">
        <v>303</v>
      </c>
      <c r="K1176" s="1" t="str">
        <f t="shared" si="36"/>
        <v>2016</v>
      </c>
      <c r="L1176" s="1">
        <f t="shared" si="37"/>
        <v>16</v>
      </c>
    </row>
    <row r="1177" spans="8:12">
      <c r="H1177" s="1" t="s">
        <v>197</v>
      </c>
      <c r="I1177" s="1" t="s">
        <v>4301</v>
      </c>
      <c r="J1177" s="1" t="s">
        <v>162</v>
      </c>
      <c r="K1177" s="1" t="str">
        <f t="shared" si="36"/>
        <v>2016</v>
      </c>
      <c r="L1177" s="1">
        <f t="shared" si="37"/>
        <v>16</v>
      </c>
    </row>
    <row r="1178" spans="8:12">
      <c r="H1178" s="1" t="s">
        <v>197</v>
      </c>
      <c r="I1178" s="1" t="s">
        <v>637</v>
      </c>
      <c r="J1178" s="1" t="s">
        <v>4734</v>
      </c>
      <c r="K1178" s="1" t="str">
        <f t="shared" si="36"/>
        <v>2016</v>
      </c>
      <c r="L1178" s="1">
        <f t="shared" si="37"/>
        <v>16</v>
      </c>
    </row>
    <row r="1179" spans="8:12">
      <c r="H1179" s="1" t="s">
        <v>197</v>
      </c>
      <c r="I1179" s="1" t="s">
        <v>5414</v>
      </c>
      <c r="J1179" s="1" t="s">
        <v>1534</v>
      </c>
      <c r="K1179" s="1" t="str">
        <f t="shared" si="36"/>
        <v>2016</v>
      </c>
      <c r="L1179" s="1">
        <f t="shared" si="37"/>
        <v>16</v>
      </c>
    </row>
    <row r="1180" spans="8:12">
      <c r="H1180" s="1" t="s">
        <v>197</v>
      </c>
      <c r="I1180" s="1" t="s">
        <v>6345</v>
      </c>
      <c r="J1180" s="1" t="s">
        <v>467</v>
      </c>
      <c r="K1180" s="1" t="str">
        <f t="shared" si="36"/>
        <v>2016</v>
      </c>
      <c r="L1180" s="1">
        <f t="shared" si="37"/>
        <v>16</v>
      </c>
    </row>
    <row r="1181" spans="8:12">
      <c r="H1181" s="1" t="s">
        <v>197</v>
      </c>
      <c r="I1181" s="1" t="s">
        <v>6390</v>
      </c>
      <c r="J1181" s="1" t="s">
        <v>209</v>
      </c>
      <c r="K1181" s="1" t="str">
        <f t="shared" si="36"/>
        <v>2016</v>
      </c>
      <c r="L1181" s="1">
        <f t="shared" si="37"/>
        <v>16</v>
      </c>
    </row>
    <row r="1182" spans="8:12">
      <c r="H1182" s="1" t="s">
        <v>169</v>
      </c>
      <c r="I1182" s="1" t="s">
        <v>364</v>
      </c>
      <c r="J1182" s="1" t="s">
        <v>162</v>
      </c>
      <c r="K1182" s="1" t="str">
        <f t="shared" si="36"/>
        <v>2016</v>
      </c>
      <c r="L1182" s="1">
        <f t="shared" si="37"/>
        <v>16</v>
      </c>
    </row>
    <row r="1183" spans="8:12">
      <c r="H1183" s="1" t="s">
        <v>217</v>
      </c>
      <c r="I1183" s="1" t="s">
        <v>3932</v>
      </c>
      <c r="J1183" s="1" t="s">
        <v>4753</v>
      </c>
      <c r="K1183" s="1" t="str">
        <f t="shared" si="36"/>
        <v>2016</v>
      </c>
      <c r="L1183" s="1">
        <f t="shared" si="37"/>
        <v>16</v>
      </c>
    </row>
    <row r="1184" spans="8:12">
      <c r="H1184" s="1" t="s">
        <v>217</v>
      </c>
      <c r="I1184" s="1" t="s">
        <v>7441</v>
      </c>
      <c r="J1184" s="1" t="s">
        <v>3171</v>
      </c>
      <c r="K1184" s="1" t="str">
        <f t="shared" si="36"/>
        <v>2016</v>
      </c>
      <c r="L1184" s="1">
        <f t="shared" si="37"/>
        <v>16</v>
      </c>
    </row>
    <row r="1185" spans="8:12">
      <c r="H1185" s="1" t="s">
        <v>479</v>
      </c>
      <c r="I1185" s="1" t="s">
        <v>3882</v>
      </c>
      <c r="J1185" s="1" t="s">
        <v>3703</v>
      </c>
      <c r="K1185" s="1" t="str">
        <f t="shared" si="36"/>
        <v>2017</v>
      </c>
      <c r="L1185" s="1">
        <f t="shared" si="37"/>
        <v>16</v>
      </c>
    </row>
    <row r="1186" spans="8:12">
      <c r="H1186" s="1" t="s">
        <v>197</v>
      </c>
      <c r="I1186" s="1" t="s">
        <v>3270</v>
      </c>
      <c r="J1186" s="1" t="s">
        <v>451</v>
      </c>
      <c r="K1186" s="1" t="str">
        <f t="shared" si="36"/>
        <v>2017</v>
      </c>
      <c r="L1186" s="1">
        <f t="shared" si="37"/>
        <v>16</v>
      </c>
    </row>
    <row r="1187" spans="8:12">
      <c r="H1187" s="1" t="s">
        <v>217</v>
      </c>
      <c r="I1187" s="1" t="s">
        <v>7942</v>
      </c>
      <c r="J1187" s="1" t="s">
        <v>236</v>
      </c>
      <c r="K1187" s="1" t="str">
        <f t="shared" si="36"/>
        <v>2017</v>
      </c>
      <c r="L1187" s="1">
        <f t="shared" si="37"/>
        <v>16</v>
      </c>
    </row>
    <row r="1188" spans="8:12">
      <c r="H1188" s="1" t="s">
        <v>197</v>
      </c>
      <c r="I1188" s="1" t="s">
        <v>2987</v>
      </c>
      <c r="J1188" s="1" t="s">
        <v>84</v>
      </c>
      <c r="K1188" s="1" t="str">
        <f t="shared" si="36"/>
        <v>2017</v>
      </c>
      <c r="L1188" s="1">
        <f t="shared" si="37"/>
        <v>16</v>
      </c>
    </row>
    <row r="1189" spans="8:12">
      <c r="H1189" s="1" t="s">
        <v>217</v>
      </c>
      <c r="I1189" s="1" t="s">
        <v>1012</v>
      </c>
      <c r="J1189" s="1" t="s">
        <v>496</v>
      </c>
      <c r="K1189" s="1" t="str">
        <f t="shared" si="36"/>
        <v>2017</v>
      </c>
      <c r="L1189" s="1">
        <f t="shared" si="37"/>
        <v>16</v>
      </c>
    </row>
    <row r="1190" spans="8:12">
      <c r="H1190" s="1" t="s">
        <v>217</v>
      </c>
      <c r="I1190" s="1" t="s">
        <v>4992</v>
      </c>
      <c r="J1190" s="1" t="s">
        <v>4993</v>
      </c>
      <c r="K1190" s="1" t="str">
        <f t="shared" si="36"/>
        <v>2017</v>
      </c>
      <c r="L1190" s="1">
        <f t="shared" si="37"/>
        <v>16</v>
      </c>
    </row>
    <row r="1191" spans="8:12">
      <c r="H1191" s="1" t="s">
        <v>479</v>
      </c>
      <c r="I1191" s="1" t="s">
        <v>11263</v>
      </c>
      <c r="J1191" s="1" t="s">
        <v>5723</v>
      </c>
      <c r="K1191" s="1" t="str">
        <f t="shared" si="36"/>
        <v>2017</v>
      </c>
      <c r="L1191" s="1">
        <f t="shared" si="37"/>
        <v>16</v>
      </c>
    </row>
    <row r="1192" spans="8:12">
      <c r="H1192" s="1" t="s">
        <v>197</v>
      </c>
      <c r="I1192" s="1" t="s">
        <v>431</v>
      </c>
      <c r="J1192" s="1" t="s">
        <v>84</v>
      </c>
      <c r="K1192" s="1" t="str">
        <f t="shared" si="36"/>
        <v>2017</v>
      </c>
      <c r="L1192" s="1">
        <f t="shared" si="37"/>
        <v>16</v>
      </c>
    </row>
    <row r="1193" spans="8:12">
      <c r="H1193" s="1" t="s">
        <v>197</v>
      </c>
      <c r="I1193" s="1" t="s">
        <v>474</v>
      </c>
      <c r="J1193" s="1" t="s">
        <v>496</v>
      </c>
      <c r="K1193" s="1" t="str">
        <f t="shared" si="36"/>
        <v>2017</v>
      </c>
      <c r="L1193" s="1">
        <f t="shared" si="37"/>
        <v>16</v>
      </c>
    </row>
    <row r="1194" spans="8:12">
      <c r="H1194" s="1" t="s">
        <v>197</v>
      </c>
      <c r="I1194" s="1" t="s">
        <v>1179</v>
      </c>
      <c r="J1194" s="1" t="s">
        <v>1181</v>
      </c>
      <c r="K1194" s="1" t="str">
        <f t="shared" si="36"/>
        <v>2018</v>
      </c>
      <c r="L1194" s="1">
        <f t="shared" si="37"/>
        <v>16</v>
      </c>
    </row>
    <row r="1195" spans="8:12">
      <c r="H1195" s="1" t="s">
        <v>217</v>
      </c>
      <c r="I1195" s="1" t="s">
        <v>1783</v>
      </c>
      <c r="J1195" s="1" t="s">
        <v>2223</v>
      </c>
      <c r="K1195" s="1" t="str">
        <f t="shared" si="36"/>
        <v>2018</v>
      </c>
      <c r="L1195" s="1">
        <f t="shared" si="37"/>
        <v>16</v>
      </c>
    </row>
    <row r="1196" spans="8:12">
      <c r="H1196" s="1" t="s">
        <v>197</v>
      </c>
      <c r="I1196" s="1" t="s">
        <v>3750</v>
      </c>
      <c r="J1196" s="1" t="s">
        <v>1249</v>
      </c>
      <c r="K1196" s="1" t="str">
        <f t="shared" si="36"/>
        <v>2018</v>
      </c>
      <c r="L1196" s="1">
        <f t="shared" si="37"/>
        <v>16</v>
      </c>
    </row>
    <row r="1197" spans="8:12">
      <c r="H1197" s="1" t="s">
        <v>197</v>
      </c>
      <c r="I1197" s="1" t="s">
        <v>212</v>
      </c>
      <c r="J1197" s="1" t="s">
        <v>191</v>
      </c>
      <c r="K1197" s="1" t="str">
        <f t="shared" si="36"/>
        <v>2018</v>
      </c>
      <c r="L1197" s="1">
        <f t="shared" si="37"/>
        <v>16</v>
      </c>
    </row>
    <row r="1198" spans="8:12">
      <c r="H1198" s="1" t="s">
        <v>217</v>
      </c>
      <c r="I1198" s="1" t="s">
        <v>2899</v>
      </c>
      <c r="J1198" s="1" t="s">
        <v>527</v>
      </c>
      <c r="K1198" s="1" t="str">
        <f t="shared" si="36"/>
        <v>2018</v>
      </c>
      <c r="L1198" s="1">
        <f t="shared" si="37"/>
        <v>16</v>
      </c>
    </row>
    <row r="1199" spans="8:12">
      <c r="H1199" s="1" t="s">
        <v>217</v>
      </c>
      <c r="I1199" s="1" t="s">
        <v>2090</v>
      </c>
      <c r="J1199" s="1" t="s">
        <v>199</v>
      </c>
      <c r="K1199" s="1" t="str">
        <f t="shared" si="36"/>
        <v>2018</v>
      </c>
      <c r="L1199" s="1">
        <f t="shared" si="37"/>
        <v>16</v>
      </c>
    </row>
    <row r="1200" spans="8:12">
      <c r="H1200" s="1" t="s">
        <v>217</v>
      </c>
      <c r="I1200" s="1" t="s">
        <v>787</v>
      </c>
      <c r="J1200" s="1" t="s">
        <v>787</v>
      </c>
      <c r="K1200" s="1" t="str">
        <f t="shared" si="36"/>
        <v>2019</v>
      </c>
      <c r="L1200" s="1">
        <f t="shared" si="37"/>
        <v>16</v>
      </c>
    </row>
    <row r="1201" spans="8:12">
      <c r="H1201" s="1" t="s">
        <v>217</v>
      </c>
      <c r="I1201" s="1" t="s">
        <v>1165</v>
      </c>
      <c r="J1201" s="1" t="s">
        <v>1168</v>
      </c>
      <c r="K1201" s="1" t="str">
        <f t="shared" si="36"/>
        <v>2019</v>
      </c>
      <c r="L1201" s="1">
        <f t="shared" si="37"/>
        <v>16</v>
      </c>
    </row>
    <row r="1202" spans="8:12">
      <c r="H1202" s="1" t="s">
        <v>197</v>
      </c>
      <c r="I1202" s="1" t="s">
        <v>7830</v>
      </c>
      <c r="J1202" s="1" t="s">
        <v>1030</v>
      </c>
      <c r="K1202" s="1" t="str">
        <f t="shared" si="36"/>
        <v>2019</v>
      </c>
      <c r="L1202" s="1">
        <f t="shared" si="37"/>
        <v>16</v>
      </c>
    </row>
    <row r="1203" spans="8:12">
      <c r="H1203" s="1" t="s">
        <v>197</v>
      </c>
      <c r="I1203" s="1" t="s">
        <v>8053</v>
      </c>
      <c r="J1203" s="1" t="s">
        <v>8067</v>
      </c>
      <c r="K1203" s="1" t="str">
        <f t="shared" si="36"/>
        <v>2019</v>
      </c>
      <c r="L1203" s="1">
        <f t="shared" si="37"/>
        <v>16</v>
      </c>
    </row>
    <row r="1204" spans="8:12">
      <c r="H1204" s="1" t="s">
        <v>197</v>
      </c>
      <c r="I1204" s="1" t="s">
        <v>8665</v>
      </c>
      <c r="J1204" s="1" t="s">
        <v>8687</v>
      </c>
      <c r="K1204" s="1" t="str">
        <f t="shared" si="36"/>
        <v>2019</v>
      </c>
      <c r="L1204" s="1">
        <f t="shared" si="37"/>
        <v>16</v>
      </c>
    </row>
    <row r="1205" spans="8:12">
      <c r="H1205" s="1" t="s">
        <v>217</v>
      </c>
      <c r="I1205" s="1" t="s">
        <v>5680</v>
      </c>
      <c r="J1205" s="1" t="s">
        <v>5680</v>
      </c>
      <c r="K1205" s="1" t="str">
        <f t="shared" si="36"/>
        <v>2020</v>
      </c>
      <c r="L1205" s="1">
        <f t="shared" si="37"/>
        <v>16</v>
      </c>
    </row>
    <row r="1206" spans="8:12">
      <c r="H1206" s="1" t="s">
        <v>217</v>
      </c>
      <c r="I1206" s="1" t="s">
        <v>7725</v>
      </c>
      <c r="J1206" s="1" t="s">
        <v>4044</v>
      </c>
      <c r="K1206" s="1" t="str">
        <f t="shared" si="36"/>
        <v>2020</v>
      </c>
      <c r="L1206" s="1">
        <f t="shared" si="37"/>
        <v>16</v>
      </c>
    </row>
    <row r="1207" spans="8:12">
      <c r="H1207" s="1" t="s">
        <v>217</v>
      </c>
      <c r="I1207" s="1" t="s">
        <v>8729</v>
      </c>
      <c r="J1207" s="1" t="s">
        <v>5680</v>
      </c>
      <c r="K1207" s="1" t="str">
        <f t="shared" si="36"/>
        <v>2020</v>
      </c>
      <c r="L1207" s="1">
        <f t="shared" si="37"/>
        <v>16</v>
      </c>
    </row>
    <row r="1208" spans="8:12">
      <c r="H1208" s="1" t="s">
        <v>217</v>
      </c>
      <c r="I1208" s="1" t="s">
        <v>8945</v>
      </c>
      <c r="J1208" s="1" t="s">
        <v>8945</v>
      </c>
      <c r="K1208" s="1" t="str">
        <f t="shared" si="36"/>
        <v>2020</v>
      </c>
      <c r="L1208" s="1">
        <f t="shared" si="37"/>
        <v>16</v>
      </c>
    </row>
    <row r="1209" spans="8:12">
      <c r="H1209" s="1" t="s">
        <v>217</v>
      </c>
      <c r="I1209" s="1" t="s">
        <v>9293</v>
      </c>
      <c r="J1209" s="1" t="s">
        <v>5894</v>
      </c>
      <c r="K1209" s="1" t="str">
        <f t="shared" si="36"/>
        <v>2020</v>
      </c>
      <c r="L1209" s="1">
        <f t="shared" si="37"/>
        <v>16</v>
      </c>
    </row>
    <row r="1210" spans="8:12">
      <c r="H1210" s="1" t="s">
        <v>217</v>
      </c>
      <c r="I1210" s="1" t="s">
        <v>321</v>
      </c>
      <c r="J1210" s="1" t="s">
        <v>6638</v>
      </c>
      <c r="K1210" s="1" t="str">
        <f t="shared" si="36"/>
        <v>2020</v>
      </c>
      <c r="L1210" s="1">
        <f t="shared" si="37"/>
        <v>16</v>
      </c>
    </row>
    <row r="1211" spans="8:12">
      <c r="H1211" s="1" t="s">
        <v>217</v>
      </c>
      <c r="I1211" s="1" t="s">
        <v>2102</v>
      </c>
      <c r="J1211" s="1" t="s">
        <v>5680</v>
      </c>
      <c r="K1211" s="1" t="str">
        <f t="shared" si="36"/>
        <v>2020</v>
      </c>
      <c r="L1211" s="1">
        <f t="shared" si="37"/>
        <v>16</v>
      </c>
    </row>
    <row r="1212" spans="8:12">
      <c r="H1212" s="1" t="s">
        <v>464</v>
      </c>
      <c r="I1212" s="1" t="s">
        <v>5521</v>
      </c>
      <c r="J1212" s="1" t="s">
        <v>1862</v>
      </c>
      <c r="K1212" s="1" t="str">
        <f t="shared" si="36"/>
        <v>2003</v>
      </c>
      <c r="L1212" s="1">
        <f t="shared" si="37"/>
        <v>17</v>
      </c>
    </row>
    <row r="1213" spans="8:12">
      <c r="H1213" s="1" t="s">
        <v>78</v>
      </c>
      <c r="I1213" s="1" t="s">
        <v>4232</v>
      </c>
      <c r="J1213" s="1" t="s">
        <v>1899</v>
      </c>
      <c r="K1213" s="1" t="str">
        <f t="shared" si="36"/>
        <v>2005</v>
      </c>
      <c r="L1213" s="1">
        <f t="shared" si="37"/>
        <v>17</v>
      </c>
    </row>
    <row r="1214" spans="8:12">
      <c r="H1214" s="1" t="s">
        <v>134</v>
      </c>
      <c r="I1214" s="1" t="s">
        <v>4538</v>
      </c>
      <c r="J1214" s="1" t="s">
        <v>4387</v>
      </c>
      <c r="K1214" s="1" t="str">
        <f t="shared" si="36"/>
        <v>2006</v>
      </c>
      <c r="L1214" s="1">
        <f t="shared" si="37"/>
        <v>17</v>
      </c>
    </row>
    <row r="1215" spans="8:12">
      <c r="H1215" s="1" t="s">
        <v>134</v>
      </c>
      <c r="I1215" s="1" t="s">
        <v>7663</v>
      </c>
      <c r="J1215" s="1" t="s">
        <v>7266</v>
      </c>
      <c r="K1215" s="1" t="str">
        <f t="shared" si="36"/>
        <v>2006</v>
      </c>
      <c r="L1215" s="1">
        <f t="shared" si="37"/>
        <v>17</v>
      </c>
    </row>
    <row r="1216" spans="8:12">
      <c r="H1216" s="1" t="s">
        <v>78</v>
      </c>
      <c r="I1216" s="1" t="s">
        <v>669</v>
      </c>
      <c r="J1216" s="1" t="s">
        <v>671</v>
      </c>
      <c r="K1216" s="1" t="str">
        <f t="shared" si="36"/>
        <v>2007</v>
      </c>
      <c r="L1216" s="1">
        <f t="shared" si="37"/>
        <v>17</v>
      </c>
    </row>
    <row r="1217" spans="8:12">
      <c r="H1217" s="1" t="s">
        <v>367</v>
      </c>
      <c r="I1217" s="1" t="s">
        <v>4509</v>
      </c>
      <c r="J1217" s="1" t="s">
        <v>1918</v>
      </c>
      <c r="K1217" s="1" t="str">
        <f t="shared" ref="K1217:K1280" si="38">TEXT(J1217,"YYYY")</f>
        <v>2007</v>
      </c>
      <c r="L1217" s="1">
        <f t="shared" ref="L1217:L1280" si="39">H1217-(TEXT(I1217,"YYYY")-TEXT(J1217,"YYYY"))</f>
        <v>17</v>
      </c>
    </row>
    <row r="1218" spans="8:12">
      <c r="H1218" s="1" t="s">
        <v>63</v>
      </c>
      <c r="I1218" s="1" t="s">
        <v>5745</v>
      </c>
      <c r="J1218" s="1" t="s">
        <v>5768</v>
      </c>
      <c r="K1218" s="1" t="str">
        <f t="shared" si="38"/>
        <v>2007</v>
      </c>
      <c r="L1218" s="1">
        <f t="shared" si="39"/>
        <v>17</v>
      </c>
    </row>
    <row r="1219" spans="8:12">
      <c r="H1219" s="1" t="s">
        <v>177</v>
      </c>
      <c r="I1219" s="1" t="s">
        <v>9625</v>
      </c>
      <c r="J1219" s="1" t="s">
        <v>1815</v>
      </c>
      <c r="K1219" s="1" t="str">
        <f t="shared" si="38"/>
        <v>2008</v>
      </c>
      <c r="L1219" s="1">
        <f t="shared" si="39"/>
        <v>17</v>
      </c>
    </row>
    <row r="1220" spans="8:12">
      <c r="H1220" s="1" t="s">
        <v>134</v>
      </c>
      <c r="I1220" s="1" t="s">
        <v>254</v>
      </c>
      <c r="J1220" s="1" t="s">
        <v>2364</v>
      </c>
      <c r="K1220" s="1" t="str">
        <f t="shared" si="38"/>
        <v>2008</v>
      </c>
      <c r="L1220" s="1">
        <f t="shared" si="39"/>
        <v>17</v>
      </c>
    </row>
    <row r="1221" spans="8:12">
      <c r="H1221" s="1" t="s">
        <v>134</v>
      </c>
      <c r="I1221" s="1" t="s">
        <v>2396</v>
      </c>
      <c r="J1221" s="1" t="s">
        <v>2397</v>
      </c>
      <c r="K1221" s="1" t="str">
        <f t="shared" si="38"/>
        <v>2008</v>
      </c>
      <c r="L1221" s="1">
        <f t="shared" si="39"/>
        <v>17</v>
      </c>
    </row>
    <row r="1222" spans="8:12">
      <c r="H1222" s="1" t="s">
        <v>144</v>
      </c>
      <c r="I1222" s="1" t="s">
        <v>11825</v>
      </c>
      <c r="J1222" s="1" t="s">
        <v>11847</v>
      </c>
      <c r="K1222" s="1" t="str">
        <f t="shared" si="38"/>
        <v>2008</v>
      </c>
      <c r="L1222" s="1">
        <f t="shared" si="39"/>
        <v>17</v>
      </c>
    </row>
    <row r="1223" spans="8:12">
      <c r="H1223" s="1" t="s">
        <v>344</v>
      </c>
      <c r="I1223" s="1" t="s">
        <v>9551</v>
      </c>
      <c r="J1223" s="1" t="s">
        <v>9804</v>
      </c>
      <c r="K1223" s="1" t="str">
        <f t="shared" si="38"/>
        <v>2009</v>
      </c>
      <c r="L1223" s="1">
        <f t="shared" si="39"/>
        <v>17</v>
      </c>
    </row>
    <row r="1224" spans="8:12">
      <c r="H1224" s="1" t="s">
        <v>88</v>
      </c>
      <c r="I1224" s="1" t="s">
        <v>12237</v>
      </c>
      <c r="J1224" s="1" t="s">
        <v>12240</v>
      </c>
      <c r="K1224" s="1" t="str">
        <f t="shared" si="38"/>
        <v>2009</v>
      </c>
      <c r="L1224" s="1">
        <f t="shared" si="39"/>
        <v>17</v>
      </c>
    </row>
    <row r="1225" spans="8:12">
      <c r="H1225" s="1" t="s">
        <v>169</v>
      </c>
      <c r="I1225" s="1" t="s">
        <v>9733</v>
      </c>
      <c r="J1225" s="1" t="s">
        <v>10066</v>
      </c>
      <c r="K1225" s="1" t="str">
        <f t="shared" si="38"/>
        <v>2009</v>
      </c>
      <c r="L1225" s="1">
        <f t="shared" si="39"/>
        <v>17</v>
      </c>
    </row>
    <row r="1226" spans="8:12">
      <c r="H1226" s="1" t="s">
        <v>144</v>
      </c>
      <c r="I1226" s="1" t="s">
        <v>7926</v>
      </c>
      <c r="J1226" s="1" t="s">
        <v>2212</v>
      </c>
      <c r="K1226" s="1" t="str">
        <f t="shared" si="38"/>
        <v>2010</v>
      </c>
      <c r="L1226" s="1">
        <f t="shared" si="39"/>
        <v>17</v>
      </c>
    </row>
    <row r="1227" spans="8:12">
      <c r="H1227" s="1" t="s">
        <v>479</v>
      </c>
      <c r="I1227" s="1" t="s">
        <v>9587</v>
      </c>
      <c r="J1227" s="1" t="s">
        <v>9605</v>
      </c>
      <c r="K1227" s="1" t="str">
        <f t="shared" si="38"/>
        <v>2010</v>
      </c>
      <c r="L1227" s="1">
        <f t="shared" si="39"/>
        <v>17</v>
      </c>
    </row>
    <row r="1228" spans="8:12">
      <c r="H1228" s="1" t="s">
        <v>263</v>
      </c>
      <c r="I1228" s="1" t="s">
        <v>7875</v>
      </c>
      <c r="J1228" s="1" t="s">
        <v>4531</v>
      </c>
      <c r="K1228" s="1" t="str">
        <f t="shared" si="38"/>
        <v>2011</v>
      </c>
      <c r="L1228" s="1">
        <f t="shared" si="39"/>
        <v>17</v>
      </c>
    </row>
    <row r="1229" spans="8:12">
      <c r="H1229" s="1" t="s">
        <v>263</v>
      </c>
      <c r="I1229" s="1" t="s">
        <v>7885</v>
      </c>
      <c r="J1229" s="1" t="s">
        <v>9810</v>
      </c>
      <c r="K1229" s="1" t="str">
        <f t="shared" si="38"/>
        <v>2012</v>
      </c>
      <c r="L1229" s="1">
        <f t="shared" si="39"/>
        <v>17</v>
      </c>
    </row>
    <row r="1230" spans="8:12">
      <c r="H1230" s="1" t="s">
        <v>263</v>
      </c>
      <c r="I1230" s="1" t="s">
        <v>3292</v>
      </c>
      <c r="J1230" s="1" t="s">
        <v>2019</v>
      </c>
      <c r="K1230" s="1" t="str">
        <f t="shared" si="38"/>
        <v>2012</v>
      </c>
      <c r="L1230" s="1">
        <f t="shared" si="39"/>
        <v>17</v>
      </c>
    </row>
    <row r="1231" spans="8:12">
      <c r="H1231" s="1" t="s">
        <v>197</v>
      </c>
      <c r="I1231" s="1" t="s">
        <v>9618</v>
      </c>
      <c r="J1231" s="1" t="s">
        <v>9626</v>
      </c>
      <c r="K1231" s="1" t="str">
        <f t="shared" si="38"/>
        <v>2012</v>
      </c>
      <c r="L1231" s="1">
        <f t="shared" si="39"/>
        <v>17</v>
      </c>
    </row>
    <row r="1232" spans="8:12">
      <c r="H1232" s="1" t="s">
        <v>197</v>
      </c>
      <c r="I1232" s="1" t="s">
        <v>10072</v>
      </c>
      <c r="J1232" s="1" t="s">
        <v>7778</v>
      </c>
      <c r="K1232" s="1" t="str">
        <f t="shared" si="38"/>
        <v>2012</v>
      </c>
      <c r="L1232" s="1">
        <f t="shared" si="39"/>
        <v>17</v>
      </c>
    </row>
    <row r="1233" spans="8:12">
      <c r="H1233" s="1" t="s">
        <v>197</v>
      </c>
      <c r="I1233" s="1" t="s">
        <v>10100</v>
      </c>
      <c r="J1233" s="1" t="s">
        <v>7898</v>
      </c>
      <c r="K1233" s="1" t="str">
        <f t="shared" si="38"/>
        <v>2012</v>
      </c>
      <c r="L1233" s="1">
        <f t="shared" si="39"/>
        <v>17</v>
      </c>
    </row>
    <row r="1234" spans="8:12">
      <c r="H1234" s="1" t="s">
        <v>197</v>
      </c>
      <c r="I1234" s="1" t="s">
        <v>9931</v>
      </c>
      <c r="J1234" s="1" t="s">
        <v>9932</v>
      </c>
      <c r="K1234" s="1" t="str">
        <f t="shared" si="38"/>
        <v>2013</v>
      </c>
      <c r="L1234" s="1">
        <f t="shared" si="39"/>
        <v>17</v>
      </c>
    </row>
    <row r="1235" spans="8:12">
      <c r="H1235" s="1" t="s">
        <v>169</v>
      </c>
      <c r="I1235" s="1" t="s">
        <v>5231</v>
      </c>
      <c r="J1235" s="1" t="s">
        <v>5235</v>
      </c>
      <c r="K1235" s="1" t="str">
        <f t="shared" si="38"/>
        <v>2013</v>
      </c>
      <c r="L1235" s="1">
        <f t="shared" si="39"/>
        <v>17</v>
      </c>
    </row>
    <row r="1236" spans="8:12">
      <c r="H1236" s="1" t="s">
        <v>344</v>
      </c>
      <c r="I1236" s="1" t="s">
        <v>6371</v>
      </c>
      <c r="J1236" s="1" t="s">
        <v>2023</v>
      </c>
      <c r="K1236" s="1" t="str">
        <f t="shared" si="38"/>
        <v>2013</v>
      </c>
      <c r="L1236" s="1">
        <f t="shared" si="39"/>
        <v>17</v>
      </c>
    </row>
    <row r="1237" spans="8:12">
      <c r="H1237" s="1" t="s">
        <v>479</v>
      </c>
      <c r="I1237" s="1" t="s">
        <v>6952</v>
      </c>
      <c r="J1237" s="1" t="s">
        <v>6957</v>
      </c>
      <c r="K1237" s="1" t="str">
        <f t="shared" si="38"/>
        <v>2013</v>
      </c>
      <c r="L1237" s="1">
        <f t="shared" si="39"/>
        <v>17</v>
      </c>
    </row>
    <row r="1238" spans="8:12">
      <c r="H1238" s="1" t="s">
        <v>169</v>
      </c>
      <c r="I1238" s="1" t="s">
        <v>381</v>
      </c>
      <c r="J1238" s="1" t="s">
        <v>3217</v>
      </c>
      <c r="K1238" s="1" t="str">
        <f t="shared" si="38"/>
        <v>2013</v>
      </c>
      <c r="L1238" s="1">
        <f t="shared" si="39"/>
        <v>17</v>
      </c>
    </row>
    <row r="1239" spans="8:12">
      <c r="H1239" s="1" t="s">
        <v>197</v>
      </c>
      <c r="I1239" s="1" t="s">
        <v>10350</v>
      </c>
      <c r="J1239" s="1" t="s">
        <v>5694</v>
      </c>
      <c r="K1239" s="1" t="str">
        <f t="shared" si="38"/>
        <v>2013</v>
      </c>
      <c r="L1239" s="1">
        <f t="shared" si="39"/>
        <v>17</v>
      </c>
    </row>
    <row r="1240" spans="8:12">
      <c r="H1240" s="1" t="s">
        <v>479</v>
      </c>
      <c r="I1240" s="1" t="s">
        <v>171</v>
      </c>
      <c r="J1240" s="1" t="s">
        <v>6947</v>
      </c>
      <c r="K1240" s="1" t="str">
        <f t="shared" si="38"/>
        <v>2013</v>
      </c>
      <c r="L1240" s="1">
        <f t="shared" si="39"/>
        <v>17</v>
      </c>
    </row>
    <row r="1241" spans="8:12">
      <c r="H1241" s="1" t="s">
        <v>263</v>
      </c>
      <c r="I1241" s="1" t="s">
        <v>3988</v>
      </c>
      <c r="J1241" s="1" t="s">
        <v>2008</v>
      </c>
      <c r="K1241" s="1" t="str">
        <f t="shared" si="38"/>
        <v>2014</v>
      </c>
      <c r="L1241" s="1">
        <f t="shared" si="39"/>
        <v>17</v>
      </c>
    </row>
    <row r="1242" spans="8:12">
      <c r="H1242" s="1" t="s">
        <v>479</v>
      </c>
      <c r="I1242" s="1" t="s">
        <v>6451</v>
      </c>
      <c r="J1242" s="1" t="s">
        <v>2008</v>
      </c>
      <c r="K1242" s="1" t="str">
        <f t="shared" si="38"/>
        <v>2014</v>
      </c>
      <c r="L1242" s="1">
        <f t="shared" si="39"/>
        <v>17</v>
      </c>
    </row>
    <row r="1243" spans="8:12">
      <c r="H1243" s="1" t="s">
        <v>197</v>
      </c>
      <c r="I1243" s="1" t="s">
        <v>9477</v>
      </c>
      <c r="J1243" s="1" t="s">
        <v>9482</v>
      </c>
      <c r="K1243" s="1" t="str">
        <f t="shared" si="38"/>
        <v>2014</v>
      </c>
      <c r="L1243" s="1">
        <f t="shared" si="39"/>
        <v>17</v>
      </c>
    </row>
    <row r="1244" spans="8:12">
      <c r="H1244" s="1" t="s">
        <v>197</v>
      </c>
      <c r="I1244" s="1" t="s">
        <v>926</v>
      </c>
      <c r="J1244" s="1" t="s">
        <v>892</v>
      </c>
      <c r="K1244" s="1" t="str">
        <f t="shared" si="38"/>
        <v>2015</v>
      </c>
      <c r="L1244" s="1">
        <f t="shared" si="39"/>
        <v>17</v>
      </c>
    </row>
    <row r="1245" spans="8:12">
      <c r="H1245" s="1" t="s">
        <v>197</v>
      </c>
      <c r="I1245" s="1" t="s">
        <v>11825</v>
      </c>
      <c r="J1245" s="1" t="s">
        <v>7362</v>
      </c>
      <c r="K1245" s="1" t="str">
        <f t="shared" si="38"/>
        <v>2015</v>
      </c>
      <c r="L1245" s="1">
        <f t="shared" si="39"/>
        <v>17</v>
      </c>
    </row>
    <row r="1246" spans="8:12">
      <c r="H1246" s="1" t="s">
        <v>583</v>
      </c>
      <c r="I1246" s="1" t="s">
        <v>534</v>
      </c>
      <c r="J1246" s="1" t="s">
        <v>3988</v>
      </c>
      <c r="K1246" s="1" t="str">
        <f t="shared" si="38"/>
        <v>2015</v>
      </c>
      <c r="L1246" s="1">
        <f t="shared" si="39"/>
        <v>17</v>
      </c>
    </row>
    <row r="1247" spans="8:12">
      <c r="H1247" s="1" t="s">
        <v>479</v>
      </c>
      <c r="I1247" s="1" t="s">
        <v>6493</v>
      </c>
      <c r="J1247" s="1" t="s">
        <v>2770</v>
      </c>
      <c r="K1247" s="1" t="str">
        <f t="shared" si="38"/>
        <v>2015</v>
      </c>
      <c r="L1247" s="1">
        <f t="shared" si="39"/>
        <v>17</v>
      </c>
    </row>
    <row r="1248" spans="8:12">
      <c r="H1248" s="1" t="s">
        <v>263</v>
      </c>
      <c r="I1248" s="1" t="s">
        <v>6549</v>
      </c>
      <c r="J1248" s="1" t="s">
        <v>6564</v>
      </c>
      <c r="K1248" s="1" t="str">
        <f t="shared" si="38"/>
        <v>2015</v>
      </c>
      <c r="L1248" s="1">
        <f t="shared" si="39"/>
        <v>17</v>
      </c>
    </row>
    <row r="1249" spans="8:12">
      <c r="H1249" s="1" t="s">
        <v>197</v>
      </c>
      <c r="I1249" s="1" t="s">
        <v>8033</v>
      </c>
      <c r="J1249" s="1" t="s">
        <v>7211</v>
      </c>
      <c r="K1249" s="1" t="str">
        <f t="shared" si="38"/>
        <v>2015</v>
      </c>
      <c r="L1249" s="1">
        <f t="shared" si="39"/>
        <v>17</v>
      </c>
    </row>
    <row r="1250" spans="8:12">
      <c r="H1250" s="1" t="s">
        <v>197</v>
      </c>
      <c r="I1250" s="1" t="s">
        <v>562</v>
      </c>
      <c r="J1250" s="1" t="s">
        <v>562</v>
      </c>
      <c r="K1250" s="1" t="str">
        <f t="shared" si="38"/>
        <v>2015</v>
      </c>
      <c r="L1250" s="1">
        <f t="shared" si="39"/>
        <v>17</v>
      </c>
    </row>
    <row r="1251" spans="8:12">
      <c r="H1251" s="1" t="s">
        <v>479</v>
      </c>
      <c r="I1251" s="1" t="s">
        <v>4324</v>
      </c>
      <c r="J1251" s="1" t="s">
        <v>1222</v>
      </c>
      <c r="K1251" s="1" t="str">
        <f t="shared" si="38"/>
        <v>2015</v>
      </c>
      <c r="L1251" s="1">
        <f t="shared" si="39"/>
        <v>17</v>
      </c>
    </row>
    <row r="1252" spans="8:12">
      <c r="H1252" s="1" t="s">
        <v>479</v>
      </c>
      <c r="I1252" s="1" t="s">
        <v>3284</v>
      </c>
      <c r="J1252" s="1" t="s">
        <v>3430</v>
      </c>
      <c r="K1252" s="1" t="str">
        <f t="shared" si="38"/>
        <v>2016</v>
      </c>
      <c r="L1252" s="1">
        <f t="shared" si="39"/>
        <v>17</v>
      </c>
    </row>
    <row r="1253" spans="8:12">
      <c r="H1253" s="1" t="s">
        <v>197</v>
      </c>
      <c r="I1253" s="1" t="s">
        <v>7015</v>
      </c>
      <c r="J1253" s="1" t="s">
        <v>7016</v>
      </c>
      <c r="K1253" s="1" t="str">
        <f t="shared" si="38"/>
        <v>2016</v>
      </c>
      <c r="L1253" s="1">
        <f t="shared" si="39"/>
        <v>17</v>
      </c>
    </row>
    <row r="1254" spans="8:12">
      <c r="H1254" s="1" t="s">
        <v>344</v>
      </c>
      <c r="I1254" s="1" t="s">
        <v>857</v>
      </c>
      <c r="J1254" s="1" t="s">
        <v>4734</v>
      </c>
      <c r="K1254" s="1" t="str">
        <f t="shared" si="38"/>
        <v>2016</v>
      </c>
      <c r="L1254" s="1">
        <f t="shared" si="39"/>
        <v>17</v>
      </c>
    </row>
    <row r="1255" spans="8:12">
      <c r="H1255" s="1" t="s">
        <v>169</v>
      </c>
      <c r="I1255" s="1" t="s">
        <v>155</v>
      </c>
      <c r="J1255" s="1" t="s">
        <v>250</v>
      </c>
      <c r="K1255" s="1" t="str">
        <f t="shared" si="38"/>
        <v>2016</v>
      </c>
      <c r="L1255" s="1">
        <f t="shared" si="39"/>
        <v>17</v>
      </c>
    </row>
    <row r="1256" spans="8:12">
      <c r="H1256" s="1" t="s">
        <v>169</v>
      </c>
      <c r="I1256" s="1" t="s">
        <v>835</v>
      </c>
      <c r="J1256" s="1" t="s">
        <v>162</v>
      </c>
      <c r="K1256" s="1" t="str">
        <f t="shared" si="38"/>
        <v>2016</v>
      </c>
      <c r="L1256" s="1">
        <f t="shared" si="39"/>
        <v>17</v>
      </c>
    </row>
    <row r="1257" spans="8:12">
      <c r="H1257" s="1" t="s">
        <v>169</v>
      </c>
      <c r="I1257" s="1" t="s">
        <v>1355</v>
      </c>
      <c r="J1257" s="1" t="s">
        <v>1358</v>
      </c>
      <c r="K1257" s="1" t="str">
        <f t="shared" si="38"/>
        <v>2016</v>
      </c>
      <c r="L1257" s="1">
        <f t="shared" si="39"/>
        <v>17</v>
      </c>
    </row>
    <row r="1258" spans="8:12">
      <c r="H1258" s="1" t="s">
        <v>479</v>
      </c>
      <c r="I1258" s="1" t="s">
        <v>1290</v>
      </c>
      <c r="J1258" s="1" t="s">
        <v>1534</v>
      </c>
      <c r="K1258" s="1" t="str">
        <f t="shared" si="38"/>
        <v>2016</v>
      </c>
      <c r="L1258" s="1">
        <f t="shared" si="39"/>
        <v>17</v>
      </c>
    </row>
    <row r="1259" spans="8:12">
      <c r="H1259" s="1" t="s">
        <v>197</v>
      </c>
      <c r="I1259" s="1" t="s">
        <v>6364</v>
      </c>
      <c r="J1259" s="1" t="s">
        <v>303</v>
      </c>
      <c r="K1259" s="1" t="str">
        <f t="shared" si="38"/>
        <v>2016</v>
      </c>
      <c r="L1259" s="1">
        <f t="shared" si="39"/>
        <v>17</v>
      </c>
    </row>
    <row r="1260" spans="8:12">
      <c r="H1260" s="1" t="s">
        <v>197</v>
      </c>
      <c r="I1260" s="1" t="s">
        <v>441</v>
      </c>
      <c r="J1260" s="1" t="s">
        <v>6654</v>
      </c>
      <c r="K1260" s="1" t="str">
        <f t="shared" si="38"/>
        <v>2016</v>
      </c>
      <c r="L1260" s="1">
        <f t="shared" si="39"/>
        <v>17</v>
      </c>
    </row>
    <row r="1261" spans="8:12">
      <c r="H1261" s="1" t="s">
        <v>263</v>
      </c>
      <c r="I1261" s="1" t="s">
        <v>7992</v>
      </c>
      <c r="J1261" s="1" t="s">
        <v>1534</v>
      </c>
      <c r="K1261" s="1" t="str">
        <f t="shared" si="38"/>
        <v>2016</v>
      </c>
      <c r="L1261" s="1">
        <f t="shared" si="39"/>
        <v>17</v>
      </c>
    </row>
    <row r="1262" spans="8:12">
      <c r="H1262" s="1" t="s">
        <v>263</v>
      </c>
      <c r="I1262" s="1" t="s">
        <v>978</v>
      </c>
      <c r="J1262" s="1" t="s">
        <v>258</v>
      </c>
      <c r="K1262" s="1" t="str">
        <f t="shared" si="38"/>
        <v>2017</v>
      </c>
      <c r="L1262" s="1">
        <f t="shared" si="39"/>
        <v>17</v>
      </c>
    </row>
    <row r="1263" spans="8:12">
      <c r="H1263" s="1" t="s">
        <v>197</v>
      </c>
      <c r="I1263" s="1" t="s">
        <v>3306</v>
      </c>
      <c r="J1263" s="1" t="s">
        <v>3306</v>
      </c>
      <c r="K1263" s="1" t="str">
        <f t="shared" si="38"/>
        <v>2017</v>
      </c>
      <c r="L1263" s="1">
        <f t="shared" si="39"/>
        <v>17</v>
      </c>
    </row>
    <row r="1264" spans="8:12">
      <c r="H1264" s="1" t="s">
        <v>197</v>
      </c>
      <c r="I1264" s="1" t="s">
        <v>271</v>
      </c>
      <c r="J1264" s="1" t="s">
        <v>274</v>
      </c>
      <c r="K1264" s="1" t="str">
        <f t="shared" si="38"/>
        <v>2017</v>
      </c>
      <c r="L1264" s="1">
        <f t="shared" si="39"/>
        <v>17</v>
      </c>
    </row>
    <row r="1265" spans="8:12">
      <c r="H1265" s="1" t="s">
        <v>263</v>
      </c>
      <c r="I1265" s="1" t="s">
        <v>1894</v>
      </c>
      <c r="J1265" s="1" t="s">
        <v>1598</v>
      </c>
      <c r="K1265" s="1" t="str">
        <f t="shared" si="38"/>
        <v>2017</v>
      </c>
      <c r="L1265" s="1">
        <f t="shared" si="39"/>
        <v>17</v>
      </c>
    </row>
    <row r="1266" spans="8:12">
      <c r="H1266" s="1" t="s">
        <v>197</v>
      </c>
      <c r="I1266" s="1" t="s">
        <v>1012</v>
      </c>
      <c r="J1266" s="1" t="s">
        <v>227</v>
      </c>
      <c r="K1266" s="1" t="str">
        <f t="shared" si="38"/>
        <v>2017</v>
      </c>
      <c r="L1266" s="1">
        <f t="shared" si="39"/>
        <v>17</v>
      </c>
    </row>
    <row r="1267" spans="8:12">
      <c r="H1267" s="1" t="s">
        <v>197</v>
      </c>
      <c r="I1267" s="1" t="s">
        <v>4372</v>
      </c>
      <c r="J1267" s="1" t="s">
        <v>4373</v>
      </c>
      <c r="K1267" s="1" t="str">
        <f t="shared" si="38"/>
        <v>2017</v>
      </c>
      <c r="L1267" s="1">
        <f t="shared" si="39"/>
        <v>17</v>
      </c>
    </row>
    <row r="1268" spans="8:12">
      <c r="H1268" s="1" t="s">
        <v>263</v>
      </c>
      <c r="I1268" s="1" t="s">
        <v>5351</v>
      </c>
      <c r="J1268" s="1" t="s">
        <v>5354</v>
      </c>
      <c r="K1268" s="1" t="str">
        <f t="shared" si="38"/>
        <v>2017</v>
      </c>
      <c r="L1268" s="1">
        <f t="shared" si="39"/>
        <v>17</v>
      </c>
    </row>
    <row r="1269" spans="8:12">
      <c r="H1269" s="1" t="s">
        <v>197</v>
      </c>
      <c r="I1269" s="1" t="s">
        <v>1799</v>
      </c>
      <c r="J1269" s="1" t="s">
        <v>1286</v>
      </c>
      <c r="K1269" s="1" t="str">
        <f t="shared" si="38"/>
        <v>2017</v>
      </c>
      <c r="L1269" s="1">
        <f t="shared" si="39"/>
        <v>17</v>
      </c>
    </row>
    <row r="1270" spans="8:12">
      <c r="H1270" s="1" t="s">
        <v>197</v>
      </c>
      <c r="I1270" s="1" t="s">
        <v>2368</v>
      </c>
      <c r="J1270" s="1" t="s">
        <v>1206</v>
      </c>
      <c r="K1270" s="1" t="str">
        <f t="shared" si="38"/>
        <v>2017</v>
      </c>
      <c r="L1270" s="1">
        <f t="shared" si="39"/>
        <v>17</v>
      </c>
    </row>
    <row r="1271" spans="8:12">
      <c r="H1271" s="1" t="s">
        <v>169</v>
      </c>
      <c r="I1271" s="1" t="s">
        <v>1139</v>
      </c>
      <c r="J1271" s="1" t="s">
        <v>1741</v>
      </c>
      <c r="K1271" s="1" t="str">
        <f t="shared" si="38"/>
        <v>2017</v>
      </c>
      <c r="L1271" s="1">
        <f t="shared" si="39"/>
        <v>17</v>
      </c>
    </row>
    <row r="1272" spans="8:12">
      <c r="H1272" s="1" t="s">
        <v>197</v>
      </c>
      <c r="I1272" s="1" t="s">
        <v>3580</v>
      </c>
      <c r="J1272" s="1" t="s">
        <v>3580</v>
      </c>
      <c r="K1272" s="1" t="str">
        <f t="shared" si="38"/>
        <v>2017</v>
      </c>
      <c r="L1272" s="1">
        <f t="shared" si="39"/>
        <v>17</v>
      </c>
    </row>
    <row r="1273" spans="8:12">
      <c r="H1273" s="1" t="s">
        <v>197</v>
      </c>
      <c r="I1273" s="1" t="s">
        <v>752</v>
      </c>
      <c r="J1273" s="1" t="s">
        <v>752</v>
      </c>
      <c r="K1273" s="1" t="str">
        <f t="shared" si="38"/>
        <v>2018</v>
      </c>
      <c r="L1273" s="1">
        <f t="shared" si="39"/>
        <v>17</v>
      </c>
    </row>
    <row r="1274" spans="8:12">
      <c r="H1274" s="1" t="s">
        <v>263</v>
      </c>
      <c r="I1274" s="1" t="s">
        <v>1190</v>
      </c>
      <c r="J1274" s="1" t="s">
        <v>312</v>
      </c>
      <c r="K1274" s="1" t="str">
        <f t="shared" si="38"/>
        <v>2018</v>
      </c>
      <c r="L1274" s="1">
        <f t="shared" si="39"/>
        <v>17</v>
      </c>
    </row>
    <row r="1275" spans="8:12">
      <c r="H1275" s="1" t="s">
        <v>263</v>
      </c>
      <c r="I1275" s="1" t="s">
        <v>3146</v>
      </c>
      <c r="J1275" s="1" t="s">
        <v>705</v>
      </c>
      <c r="K1275" s="1" t="str">
        <f t="shared" si="38"/>
        <v>2018</v>
      </c>
      <c r="L1275" s="1">
        <f t="shared" si="39"/>
        <v>17</v>
      </c>
    </row>
    <row r="1276" spans="8:12">
      <c r="H1276" s="1" t="s">
        <v>197</v>
      </c>
      <c r="I1276" s="1" t="s">
        <v>2854</v>
      </c>
      <c r="J1276" s="1" t="s">
        <v>1044</v>
      </c>
      <c r="K1276" s="1" t="str">
        <f t="shared" si="38"/>
        <v>2018</v>
      </c>
      <c r="L1276" s="1">
        <f t="shared" si="39"/>
        <v>17</v>
      </c>
    </row>
    <row r="1277" spans="8:12">
      <c r="H1277" s="1" t="s">
        <v>197</v>
      </c>
      <c r="I1277" s="1" t="s">
        <v>1015</v>
      </c>
      <c r="J1277" s="1" t="s">
        <v>728</v>
      </c>
      <c r="K1277" s="1" t="str">
        <f t="shared" si="38"/>
        <v>2018</v>
      </c>
      <c r="L1277" s="1">
        <f t="shared" si="39"/>
        <v>17</v>
      </c>
    </row>
    <row r="1278" spans="8:12">
      <c r="H1278" s="1" t="s">
        <v>479</v>
      </c>
      <c r="I1278" s="1" t="s">
        <v>1331</v>
      </c>
      <c r="J1278" s="1" t="s">
        <v>199</v>
      </c>
      <c r="K1278" s="1" t="str">
        <f t="shared" si="38"/>
        <v>2018</v>
      </c>
      <c r="L1278" s="1">
        <f t="shared" si="39"/>
        <v>17</v>
      </c>
    </row>
    <row r="1279" spans="8:12">
      <c r="H1279" s="1" t="s">
        <v>479</v>
      </c>
      <c r="I1279" s="1" t="s">
        <v>202</v>
      </c>
      <c r="J1279" s="1" t="s">
        <v>486</v>
      </c>
      <c r="K1279" s="1" t="str">
        <f t="shared" si="38"/>
        <v>2018</v>
      </c>
      <c r="L1279" s="1">
        <f t="shared" si="39"/>
        <v>17</v>
      </c>
    </row>
    <row r="1280" spans="8:12">
      <c r="H1280" s="1" t="s">
        <v>479</v>
      </c>
      <c r="I1280" s="1" t="s">
        <v>1781</v>
      </c>
      <c r="J1280" s="1" t="s">
        <v>474</v>
      </c>
      <c r="K1280" s="1" t="str">
        <f t="shared" si="38"/>
        <v>2018</v>
      </c>
      <c r="L1280" s="1">
        <f t="shared" si="39"/>
        <v>17</v>
      </c>
    </row>
    <row r="1281" spans="8:12">
      <c r="H1281" s="1" t="s">
        <v>197</v>
      </c>
      <c r="I1281" s="1" t="s">
        <v>2115</v>
      </c>
      <c r="J1281" s="1" t="s">
        <v>540</v>
      </c>
      <c r="K1281" s="1" t="str">
        <f t="shared" ref="K1281:K1344" si="40">TEXT(J1281,"YYYY")</f>
        <v>2018</v>
      </c>
      <c r="L1281" s="1">
        <f t="shared" ref="L1281:L1344" si="41">H1281-(TEXT(I1281,"YYYY")-TEXT(J1281,"YYYY"))</f>
        <v>17</v>
      </c>
    </row>
    <row r="1282" spans="8:12">
      <c r="H1282" s="1" t="s">
        <v>197</v>
      </c>
      <c r="I1282" s="1" t="s">
        <v>572</v>
      </c>
      <c r="J1282" s="1" t="s">
        <v>1304</v>
      </c>
      <c r="K1282" s="1" t="str">
        <f t="shared" si="40"/>
        <v>2018</v>
      </c>
      <c r="L1282" s="1">
        <f t="shared" si="41"/>
        <v>17</v>
      </c>
    </row>
    <row r="1283" spans="8:12">
      <c r="H1283" s="1" t="s">
        <v>263</v>
      </c>
      <c r="I1283" s="1" t="s">
        <v>261</v>
      </c>
      <c r="J1283" s="1" t="s">
        <v>1415</v>
      </c>
      <c r="K1283" s="1" t="str">
        <f t="shared" si="40"/>
        <v>2019</v>
      </c>
      <c r="L1283" s="1">
        <f t="shared" si="41"/>
        <v>17</v>
      </c>
    </row>
    <row r="1284" spans="8:12">
      <c r="H1284" s="1" t="s">
        <v>197</v>
      </c>
      <c r="I1284" s="1" t="s">
        <v>248</v>
      </c>
      <c r="J1284" s="1" t="s">
        <v>459</v>
      </c>
      <c r="K1284" s="1" t="str">
        <f t="shared" si="40"/>
        <v>2019</v>
      </c>
      <c r="L1284" s="1">
        <f t="shared" si="41"/>
        <v>17</v>
      </c>
    </row>
    <row r="1285" spans="8:12">
      <c r="H1285" s="1" t="s">
        <v>197</v>
      </c>
      <c r="I1285" s="1" t="s">
        <v>585</v>
      </c>
      <c r="J1285" s="1" t="s">
        <v>532</v>
      </c>
      <c r="K1285" s="1" t="str">
        <f t="shared" si="40"/>
        <v>2019</v>
      </c>
      <c r="L1285" s="1">
        <f t="shared" si="41"/>
        <v>17</v>
      </c>
    </row>
    <row r="1286" spans="8:12">
      <c r="H1286" s="1" t="s">
        <v>263</v>
      </c>
      <c r="I1286" s="1" t="s">
        <v>8294</v>
      </c>
      <c r="J1286" s="1" t="s">
        <v>3781</v>
      </c>
      <c r="K1286" s="1" t="str">
        <f t="shared" si="40"/>
        <v>2019</v>
      </c>
      <c r="L1286" s="1">
        <f t="shared" si="41"/>
        <v>17</v>
      </c>
    </row>
    <row r="1287" spans="8:12">
      <c r="H1287" s="1" t="s">
        <v>197</v>
      </c>
      <c r="I1287" s="1" t="s">
        <v>1492</v>
      </c>
      <c r="J1287" s="1" t="s">
        <v>1492</v>
      </c>
      <c r="K1287" s="1" t="str">
        <f t="shared" si="40"/>
        <v>2019</v>
      </c>
      <c r="L1287" s="1">
        <f t="shared" si="41"/>
        <v>17</v>
      </c>
    </row>
    <row r="1288" spans="8:12">
      <c r="H1288" s="1" t="s">
        <v>197</v>
      </c>
      <c r="I1288" s="1" t="s">
        <v>8247</v>
      </c>
      <c r="J1288" s="1" t="s">
        <v>6196</v>
      </c>
      <c r="K1288" s="1" t="str">
        <f t="shared" si="40"/>
        <v>2020</v>
      </c>
      <c r="L1288" s="1">
        <f t="shared" si="41"/>
        <v>17</v>
      </c>
    </row>
    <row r="1289" spans="8:12">
      <c r="H1289" s="1" t="s">
        <v>197</v>
      </c>
      <c r="I1289" s="1" t="s">
        <v>8534</v>
      </c>
      <c r="J1289" s="1" t="s">
        <v>4988</v>
      </c>
      <c r="K1289" s="1" t="str">
        <f t="shared" si="40"/>
        <v>2020</v>
      </c>
      <c r="L1289" s="1">
        <f t="shared" si="41"/>
        <v>17</v>
      </c>
    </row>
    <row r="1290" spans="8:12">
      <c r="H1290" s="1" t="s">
        <v>197</v>
      </c>
      <c r="I1290" s="1" t="s">
        <v>8945</v>
      </c>
      <c r="J1290" s="1" t="s">
        <v>8665</v>
      </c>
      <c r="K1290" s="1" t="str">
        <f t="shared" si="40"/>
        <v>2020</v>
      </c>
      <c r="L1290" s="1">
        <f t="shared" si="41"/>
        <v>17</v>
      </c>
    </row>
    <row r="1291" spans="8:12">
      <c r="H1291" s="1" t="s">
        <v>197</v>
      </c>
      <c r="I1291" s="1" t="s">
        <v>3125</v>
      </c>
      <c r="J1291" s="1" t="s">
        <v>7672</v>
      </c>
      <c r="K1291" s="1" t="str">
        <f t="shared" si="40"/>
        <v>2020</v>
      </c>
      <c r="L1291" s="1">
        <f t="shared" si="41"/>
        <v>17</v>
      </c>
    </row>
    <row r="1292" spans="8:12">
      <c r="H1292" s="1" t="s">
        <v>197</v>
      </c>
      <c r="I1292" s="1" t="s">
        <v>11425</v>
      </c>
      <c r="J1292" s="1" t="s">
        <v>8294</v>
      </c>
      <c r="K1292" s="1" t="str">
        <f t="shared" si="40"/>
        <v>2020</v>
      </c>
      <c r="L1292" s="1">
        <f t="shared" si="41"/>
        <v>17</v>
      </c>
    </row>
    <row r="1293" spans="8:12">
      <c r="H1293" s="1" t="s">
        <v>197</v>
      </c>
      <c r="I1293" s="1" t="s">
        <v>10243</v>
      </c>
      <c r="J1293" s="1" t="s">
        <v>12300</v>
      </c>
      <c r="K1293" s="1" t="str">
        <f t="shared" si="40"/>
        <v>2020</v>
      </c>
      <c r="L1293" s="1">
        <f t="shared" si="41"/>
        <v>17</v>
      </c>
    </row>
    <row r="1294" spans="8:12">
      <c r="H1294" s="1" t="s">
        <v>448</v>
      </c>
      <c r="I1294" s="1" t="s">
        <v>3932</v>
      </c>
      <c r="J1294" s="1" t="s">
        <v>6304</v>
      </c>
      <c r="K1294" s="1" t="str">
        <f t="shared" si="40"/>
        <v>2002</v>
      </c>
      <c r="L1294" s="1">
        <f t="shared" si="41"/>
        <v>18</v>
      </c>
    </row>
    <row r="1295" spans="8:12">
      <c r="H1295" s="1" t="s">
        <v>88</v>
      </c>
      <c r="I1295" s="1" t="s">
        <v>7244</v>
      </c>
      <c r="J1295" s="1" t="s">
        <v>10636</v>
      </c>
      <c r="K1295" s="1" t="str">
        <f t="shared" si="40"/>
        <v>2004</v>
      </c>
      <c r="L1295" s="1">
        <f t="shared" si="41"/>
        <v>18</v>
      </c>
    </row>
    <row r="1296" spans="8:12">
      <c r="H1296" s="1" t="s">
        <v>88</v>
      </c>
      <c r="I1296" s="1" t="s">
        <v>7244</v>
      </c>
      <c r="J1296" s="1" t="s">
        <v>8370</v>
      </c>
      <c r="K1296" s="1" t="str">
        <f t="shared" si="40"/>
        <v>2004</v>
      </c>
      <c r="L1296" s="1">
        <f t="shared" si="41"/>
        <v>18</v>
      </c>
    </row>
    <row r="1297" spans="8:12">
      <c r="H1297" s="1" t="s">
        <v>464</v>
      </c>
      <c r="I1297" s="1" t="s">
        <v>679</v>
      </c>
      <c r="J1297" s="1" t="s">
        <v>2079</v>
      </c>
      <c r="K1297" s="1" t="str">
        <f t="shared" si="40"/>
        <v>2006</v>
      </c>
      <c r="L1297" s="1">
        <f t="shared" si="41"/>
        <v>18</v>
      </c>
    </row>
    <row r="1298" spans="8:12">
      <c r="H1298" s="1" t="s">
        <v>134</v>
      </c>
      <c r="I1298" s="1" t="s">
        <v>7228</v>
      </c>
      <c r="J1298" s="1" t="s">
        <v>7229</v>
      </c>
      <c r="K1298" s="1" t="str">
        <f t="shared" si="40"/>
        <v>2006</v>
      </c>
      <c r="L1298" s="1">
        <f t="shared" si="41"/>
        <v>18</v>
      </c>
    </row>
    <row r="1299" spans="8:12">
      <c r="H1299" s="1" t="s">
        <v>134</v>
      </c>
      <c r="I1299" s="1" t="s">
        <v>5651</v>
      </c>
      <c r="J1299" s="1" t="s">
        <v>5659</v>
      </c>
      <c r="K1299" s="1" t="str">
        <f t="shared" si="40"/>
        <v>2007</v>
      </c>
      <c r="L1299" s="1">
        <f t="shared" si="41"/>
        <v>18</v>
      </c>
    </row>
    <row r="1300" spans="8:12">
      <c r="H1300" s="1" t="s">
        <v>88</v>
      </c>
      <c r="I1300" s="1" t="s">
        <v>2955</v>
      </c>
      <c r="J1300" s="1" t="s">
        <v>1943</v>
      </c>
      <c r="K1300" s="1" t="str">
        <f t="shared" si="40"/>
        <v>2008</v>
      </c>
      <c r="L1300" s="1">
        <f t="shared" si="41"/>
        <v>18</v>
      </c>
    </row>
    <row r="1301" spans="8:12">
      <c r="H1301" s="1" t="s">
        <v>177</v>
      </c>
      <c r="I1301" s="1" t="s">
        <v>9284</v>
      </c>
      <c r="J1301" s="1" t="s">
        <v>1815</v>
      </c>
      <c r="K1301" s="1" t="str">
        <f t="shared" si="40"/>
        <v>2008</v>
      </c>
      <c r="L1301" s="1">
        <f t="shared" si="41"/>
        <v>18</v>
      </c>
    </row>
    <row r="1302" spans="8:12">
      <c r="H1302" s="1" t="s">
        <v>583</v>
      </c>
      <c r="I1302" s="1" t="s">
        <v>8304</v>
      </c>
      <c r="J1302" s="1" t="s">
        <v>1072</v>
      </c>
      <c r="K1302" s="1" t="str">
        <f t="shared" si="40"/>
        <v>2009</v>
      </c>
      <c r="L1302" s="1">
        <f t="shared" si="41"/>
        <v>18</v>
      </c>
    </row>
    <row r="1303" spans="8:12">
      <c r="H1303" s="1" t="s">
        <v>78</v>
      </c>
      <c r="I1303" s="1" t="s">
        <v>943</v>
      </c>
      <c r="J1303" s="1" t="s">
        <v>12365</v>
      </c>
      <c r="K1303" s="1" t="str">
        <f t="shared" si="40"/>
        <v>2009</v>
      </c>
      <c r="L1303" s="1">
        <f t="shared" si="41"/>
        <v>18</v>
      </c>
    </row>
    <row r="1304" spans="8:12">
      <c r="H1304" s="1" t="s">
        <v>367</v>
      </c>
      <c r="I1304" s="1" t="s">
        <v>3484</v>
      </c>
      <c r="J1304" s="1" t="s">
        <v>652</v>
      </c>
      <c r="K1304" s="1" t="str">
        <f t="shared" si="40"/>
        <v>2010</v>
      </c>
      <c r="L1304" s="1">
        <f t="shared" si="41"/>
        <v>18</v>
      </c>
    </row>
    <row r="1305" spans="8:12">
      <c r="H1305" s="1" t="s">
        <v>479</v>
      </c>
      <c r="I1305" s="1" t="s">
        <v>7320</v>
      </c>
      <c r="J1305" s="1" t="s">
        <v>10189</v>
      </c>
      <c r="K1305" s="1" t="str">
        <f t="shared" si="40"/>
        <v>2011</v>
      </c>
      <c r="L1305" s="1">
        <f t="shared" si="41"/>
        <v>18</v>
      </c>
    </row>
    <row r="1306" spans="8:12">
      <c r="H1306" s="1" t="s">
        <v>344</v>
      </c>
      <c r="I1306" s="1" t="s">
        <v>3450</v>
      </c>
      <c r="J1306" s="1" t="s">
        <v>8609</v>
      </c>
      <c r="K1306" s="1" t="str">
        <f t="shared" si="40"/>
        <v>2012</v>
      </c>
      <c r="L1306" s="1">
        <f t="shared" si="41"/>
        <v>18</v>
      </c>
    </row>
    <row r="1307" spans="8:12">
      <c r="H1307" s="1" t="s">
        <v>169</v>
      </c>
      <c r="I1307" s="1" t="s">
        <v>9192</v>
      </c>
      <c r="J1307" s="1" t="s">
        <v>11180</v>
      </c>
      <c r="K1307" s="1" t="str">
        <f t="shared" si="40"/>
        <v>2012</v>
      </c>
      <c r="L1307" s="1">
        <f t="shared" si="41"/>
        <v>18</v>
      </c>
    </row>
    <row r="1308" spans="8:12">
      <c r="H1308" s="1" t="s">
        <v>583</v>
      </c>
      <c r="I1308" s="1" t="s">
        <v>4637</v>
      </c>
      <c r="J1308" s="1" t="s">
        <v>4638</v>
      </c>
      <c r="K1308" s="1" t="str">
        <f t="shared" si="40"/>
        <v>2012</v>
      </c>
      <c r="L1308" s="1">
        <f t="shared" si="41"/>
        <v>18</v>
      </c>
    </row>
    <row r="1309" spans="8:12">
      <c r="H1309" s="1" t="s">
        <v>479</v>
      </c>
      <c r="I1309" s="1" t="s">
        <v>4019</v>
      </c>
      <c r="J1309" s="1" t="s">
        <v>9823</v>
      </c>
      <c r="K1309" s="1" t="str">
        <f t="shared" si="40"/>
        <v>2012</v>
      </c>
      <c r="L1309" s="1">
        <f t="shared" si="41"/>
        <v>18</v>
      </c>
    </row>
    <row r="1310" spans="8:12">
      <c r="H1310" s="1" t="s">
        <v>367</v>
      </c>
      <c r="I1310" s="1" t="s">
        <v>3887</v>
      </c>
      <c r="J1310" s="1" t="s">
        <v>9618</v>
      </c>
      <c r="K1310" s="1" t="str">
        <f t="shared" si="40"/>
        <v>2012</v>
      </c>
      <c r="L1310" s="1">
        <f t="shared" si="41"/>
        <v>18</v>
      </c>
    </row>
    <row r="1311" spans="8:12">
      <c r="H1311" s="1" t="s">
        <v>144</v>
      </c>
      <c r="I1311" s="1" t="s">
        <v>554</v>
      </c>
      <c r="J1311" s="1" t="s">
        <v>2795</v>
      </c>
      <c r="K1311" s="1" t="str">
        <f t="shared" si="40"/>
        <v>2012</v>
      </c>
      <c r="L1311" s="1">
        <f t="shared" si="41"/>
        <v>18</v>
      </c>
    </row>
    <row r="1312" spans="8:12">
      <c r="H1312" s="1" t="s">
        <v>479</v>
      </c>
      <c r="I1312" s="1" t="s">
        <v>9477</v>
      </c>
      <c r="J1312" s="1" t="s">
        <v>9478</v>
      </c>
      <c r="K1312" s="1" t="str">
        <f t="shared" si="40"/>
        <v>2013</v>
      </c>
      <c r="L1312" s="1">
        <f t="shared" si="41"/>
        <v>18</v>
      </c>
    </row>
    <row r="1313" spans="8:12">
      <c r="H1313" s="1" t="s">
        <v>263</v>
      </c>
      <c r="I1313" s="1" t="s">
        <v>9868</v>
      </c>
      <c r="J1313" s="1" t="s">
        <v>9892</v>
      </c>
      <c r="K1313" s="1" t="str">
        <f t="shared" si="40"/>
        <v>2013</v>
      </c>
      <c r="L1313" s="1">
        <f t="shared" si="41"/>
        <v>18</v>
      </c>
    </row>
    <row r="1314" spans="8:12">
      <c r="H1314" s="1" t="s">
        <v>263</v>
      </c>
      <c r="I1314" s="1" t="s">
        <v>9629</v>
      </c>
      <c r="J1314" s="1" t="s">
        <v>9673</v>
      </c>
      <c r="K1314" s="1" t="str">
        <f t="shared" si="40"/>
        <v>2013</v>
      </c>
      <c r="L1314" s="1">
        <f t="shared" si="41"/>
        <v>18</v>
      </c>
    </row>
    <row r="1315" spans="8:12">
      <c r="H1315" s="1" t="s">
        <v>583</v>
      </c>
      <c r="I1315" s="1" t="s">
        <v>3288</v>
      </c>
      <c r="J1315" s="1" t="s">
        <v>4492</v>
      </c>
      <c r="K1315" s="1" t="str">
        <f t="shared" si="40"/>
        <v>2014</v>
      </c>
      <c r="L1315" s="1">
        <f t="shared" si="41"/>
        <v>18</v>
      </c>
    </row>
    <row r="1316" spans="8:12">
      <c r="H1316" s="1" t="s">
        <v>263</v>
      </c>
      <c r="I1316" s="1" t="s">
        <v>9411</v>
      </c>
      <c r="J1316" s="1" t="s">
        <v>9412</v>
      </c>
      <c r="K1316" s="1" t="str">
        <f t="shared" si="40"/>
        <v>2014</v>
      </c>
      <c r="L1316" s="1">
        <f t="shared" si="41"/>
        <v>18</v>
      </c>
    </row>
    <row r="1317" spans="8:12">
      <c r="H1317" s="1" t="s">
        <v>263</v>
      </c>
      <c r="I1317" s="1" t="s">
        <v>5184</v>
      </c>
      <c r="J1317" s="1" t="s">
        <v>11205</v>
      </c>
      <c r="K1317" s="1" t="str">
        <f t="shared" si="40"/>
        <v>2014</v>
      </c>
      <c r="L1317" s="1">
        <f t="shared" si="41"/>
        <v>18</v>
      </c>
    </row>
    <row r="1318" spans="8:12">
      <c r="H1318" s="1" t="s">
        <v>144</v>
      </c>
      <c r="I1318" s="1" t="s">
        <v>8180</v>
      </c>
      <c r="J1318" s="1" t="s">
        <v>6826</v>
      </c>
      <c r="K1318" s="1" t="str">
        <f t="shared" si="40"/>
        <v>2014</v>
      </c>
      <c r="L1318" s="1">
        <f t="shared" si="41"/>
        <v>18</v>
      </c>
    </row>
    <row r="1319" spans="8:12">
      <c r="H1319" s="1" t="s">
        <v>583</v>
      </c>
      <c r="I1319" s="1" t="s">
        <v>2930</v>
      </c>
      <c r="J1319" s="1" t="s">
        <v>2951</v>
      </c>
      <c r="K1319" s="1" t="str">
        <f t="shared" si="40"/>
        <v>2014</v>
      </c>
      <c r="L1319" s="1">
        <f t="shared" si="41"/>
        <v>18</v>
      </c>
    </row>
    <row r="1320" spans="8:12">
      <c r="H1320" s="1" t="s">
        <v>344</v>
      </c>
      <c r="I1320" s="1" t="s">
        <v>5975</v>
      </c>
      <c r="J1320" s="1" t="s">
        <v>5976</v>
      </c>
      <c r="K1320" s="1" t="str">
        <f t="shared" si="40"/>
        <v>2014</v>
      </c>
      <c r="L1320" s="1">
        <f t="shared" si="41"/>
        <v>18</v>
      </c>
    </row>
    <row r="1321" spans="8:12">
      <c r="H1321" s="1" t="s">
        <v>263</v>
      </c>
      <c r="I1321" s="1" t="s">
        <v>7130</v>
      </c>
      <c r="J1321" s="1" t="s">
        <v>7131</v>
      </c>
      <c r="K1321" s="1" t="str">
        <f t="shared" si="40"/>
        <v>2014</v>
      </c>
      <c r="L1321" s="1">
        <f t="shared" si="41"/>
        <v>18</v>
      </c>
    </row>
    <row r="1322" spans="8:12">
      <c r="H1322" s="1" t="s">
        <v>144</v>
      </c>
      <c r="I1322" s="1" t="s">
        <v>193</v>
      </c>
      <c r="J1322" s="1" t="s">
        <v>10776</v>
      </c>
      <c r="K1322" s="1" t="str">
        <f t="shared" si="40"/>
        <v>2014</v>
      </c>
      <c r="L1322" s="1">
        <f t="shared" si="41"/>
        <v>18</v>
      </c>
    </row>
    <row r="1323" spans="8:12">
      <c r="H1323" s="1" t="s">
        <v>263</v>
      </c>
      <c r="I1323" s="1" t="s">
        <v>5184</v>
      </c>
      <c r="J1323" s="1" t="s">
        <v>7329</v>
      </c>
      <c r="K1323" s="1" t="str">
        <f t="shared" si="40"/>
        <v>2014</v>
      </c>
      <c r="L1323" s="1">
        <f t="shared" si="41"/>
        <v>18</v>
      </c>
    </row>
    <row r="1324" spans="8:12">
      <c r="H1324" s="1" t="s">
        <v>344</v>
      </c>
      <c r="I1324" s="1" t="s">
        <v>3385</v>
      </c>
      <c r="J1324" s="1" t="s">
        <v>3786</v>
      </c>
      <c r="K1324" s="1" t="str">
        <f t="shared" si="40"/>
        <v>2014</v>
      </c>
      <c r="L1324" s="1">
        <f t="shared" si="41"/>
        <v>18</v>
      </c>
    </row>
    <row r="1325" spans="8:12">
      <c r="H1325" s="1" t="s">
        <v>263</v>
      </c>
      <c r="I1325" s="1" t="s">
        <v>5184</v>
      </c>
      <c r="J1325" s="1" t="s">
        <v>348</v>
      </c>
      <c r="K1325" s="1" t="str">
        <f t="shared" si="40"/>
        <v>2014</v>
      </c>
      <c r="L1325" s="1">
        <f t="shared" si="41"/>
        <v>18</v>
      </c>
    </row>
    <row r="1326" spans="8:12">
      <c r="H1326" s="1" t="s">
        <v>263</v>
      </c>
      <c r="I1326" s="1" t="s">
        <v>5184</v>
      </c>
      <c r="J1326" s="1" t="s">
        <v>3322</v>
      </c>
      <c r="K1326" s="1" t="str">
        <f t="shared" si="40"/>
        <v>2014</v>
      </c>
      <c r="L1326" s="1">
        <f t="shared" si="41"/>
        <v>18</v>
      </c>
    </row>
    <row r="1327" spans="8:12">
      <c r="H1327" s="1" t="s">
        <v>169</v>
      </c>
      <c r="I1327" s="1" t="s">
        <v>1485</v>
      </c>
      <c r="J1327" s="1" t="s">
        <v>1222</v>
      </c>
      <c r="K1327" s="1" t="str">
        <f t="shared" si="40"/>
        <v>2015</v>
      </c>
      <c r="L1327" s="1">
        <f t="shared" si="41"/>
        <v>18</v>
      </c>
    </row>
    <row r="1328" spans="8:12">
      <c r="H1328" s="1" t="s">
        <v>263</v>
      </c>
      <c r="I1328" s="1" t="s">
        <v>3817</v>
      </c>
      <c r="J1328" s="1" t="s">
        <v>171</v>
      </c>
      <c r="K1328" s="1" t="str">
        <f t="shared" si="40"/>
        <v>2015</v>
      </c>
      <c r="L1328" s="1">
        <f t="shared" si="41"/>
        <v>18</v>
      </c>
    </row>
    <row r="1329" spans="8:12">
      <c r="H1329" s="1" t="s">
        <v>479</v>
      </c>
      <c r="I1329" s="1" t="s">
        <v>6549</v>
      </c>
      <c r="J1329" s="1" t="s">
        <v>6560</v>
      </c>
      <c r="K1329" s="1" t="str">
        <f t="shared" si="40"/>
        <v>2015</v>
      </c>
      <c r="L1329" s="1">
        <f t="shared" si="41"/>
        <v>18</v>
      </c>
    </row>
    <row r="1330" spans="8:12">
      <c r="H1330" s="1" t="s">
        <v>479</v>
      </c>
      <c r="I1330" s="1" t="s">
        <v>6593</v>
      </c>
      <c r="J1330" s="1" t="s">
        <v>6605</v>
      </c>
      <c r="K1330" s="1" t="str">
        <f t="shared" si="40"/>
        <v>2015</v>
      </c>
      <c r="L1330" s="1">
        <f t="shared" si="41"/>
        <v>18</v>
      </c>
    </row>
    <row r="1331" spans="8:12">
      <c r="H1331" s="1" t="s">
        <v>479</v>
      </c>
      <c r="I1331" s="1" t="s">
        <v>6617</v>
      </c>
      <c r="J1331" s="1" t="s">
        <v>1413</v>
      </c>
      <c r="K1331" s="1" t="str">
        <f t="shared" si="40"/>
        <v>2015</v>
      </c>
      <c r="L1331" s="1">
        <f t="shared" si="41"/>
        <v>18</v>
      </c>
    </row>
    <row r="1332" spans="8:12">
      <c r="H1332" s="1" t="s">
        <v>479</v>
      </c>
      <c r="I1332" s="1" t="s">
        <v>7818</v>
      </c>
      <c r="J1332" s="1" t="s">
        <v>905</v>
      </c>
      <c r="K1332" s="1" t="str">
        <f t="shared" si="40"/>
        <v>2015</v>
      </c>
      <c r="L1332" s="1">
        <f t="shared" si="41"/>
        <v>18</v>
      </c>
    </row>
    <row r="1333" spans="8:12">
      <c r="H1333" s="1" t="s">
        <v>263</v>
      </c>
      <c r="I1333" s="1" t="s">
        <v>3997</v>
      </c>
      <c r="J1333" s="1" t="s">
        <v>3998</v>
      </c>
      <c r="K1333" s="1" t="str">
        <f t="shared" si="40"/>
        <v>2015</v>
      </c>
      <c r="L1333" s="1">
        <f t="shared" si="41"/>
        <v>18</v>
      </c>
    </row>
    <row r="1334" spans="8:12">
      <c r="H1334" s="1" t="s">
        <v>263</v>
      </c>
      <c r="I1334" s="1" t="s">
        <v>4538</v>
      </c>
      <c r="J1334" s="1" t="s">
        <v>4539</v>
      </c>
      <c r="K1334" s="1" t="str">
        <f t="shared" si="40"/>
        <v>2016</v>
      </c>
      <c r="L1334" s="1">
        <f t="shared" si="41"/>
        <v>18</v>
      </c>
    </row>
    <row r="1335" spans="8:12">
      <c r="H1335" s="1" t="s">
        <v>479</v>
      </c>
      <c r="I1335" s="1" t="s">
        <v>223</v>
      </c>
      <c r="J1335" s="1" t="s">
        <v>3137</v>
      </c>
      <c r="K1335" s="1" t="str">
        <f t="shared" si="40"/>
        <v>2016</v>
      </c>
      <c r="L1335" s="1">
        <f t="shared" si="41"/>
        <v>18</v>
      </c>
    </row>
    <row r="1336" spans="8:12">
      <c r="H1336" s="1" t="s">
        <v>583</v>
      </c>
      <c r="I1336" s="1" t="s">
        <v>5097</v>
      </c>
      <c r="J1336" s="1" t="s">
        <v>467</v>
      </c>
      <c r="K1336" s="1" t="str">
        <f t="shared" si="40"/>
        <v>2016</v>
      </c>
      <c r="L1336" s="1">
        <f t="shared" si="41"/>
        <v>18</v>
      </c>
    </row>
    <row r="1337" spans="8:12">
      <c r="H1337" s="1" t="s">
        <v>479</v>
      </c>
      <c r="I1337" s="1" t="s">
        <v>4969</v>
      </c>
      <c r="J1337" s="1" t="s">
        <v>1534</v>
      </c>
      <c r="K1337" s="1" t="str">
        <f t="shared" si="40"/>
        <v>2016</v>
      </c>
      <c r="L1337" s="1">
        <f t="shared" si="41"/>
        <v>18</v>
      </c>
    </row>
    <row r="1338" spans="8:12">
      <c r="H1338" s="1" t="s">
        <v>479</v>
      </c>
      <c r="I1338" s="1" t="s">
        <v>745</v>
      </c>
      <c r="J1338" s="1" t="s">
        <v>412</v>
      </c>
      <c r="K1338" s="1" t="str">
        <f t="shared" si="40"/>
        <v>2016</v>
      </c>
      <c r="L1338" s="1">
        <f t="shared" si="41"/>
        <v>18</v>
      </c>
    </row>
    <row r="1339" spans="8:12">
      <c r="H1339" s="1" t="s">
        <v>479</v>
      </c>
      <c r="I1339" s="1" t="s">
        <v>6066</v>
      </c>
      <c r="J1339" s="1" t="s">
        <v>250</v>
      </c>
      <c r="K1339" s="1" t="str">
        <f t="shared" si="40"/>
        <v>2016</v>
      </c>
      <c r="L1339" s="1">
        <f t="shared" si="41"/>
        <v>18</v>
      </c>
    </row>
    <row r="1340" spans="8:12">
      <c r="H1340" s="1" t="s">
        <v>583</v>
      </c>
      <c r="I1340" s="1" t="s">
        <v>12459</v>
      </c>
      <c r="J1340" s="1" t="s">
        <v>12465</v>
      </c>
      <c r="K1340" s="1" t="str">
        <f t="shared" si="40"/>
        <v>2016</v>
      </c>
      <c r="L1340" s="1">
        <f t="shared" si="41"/>
        <v>18</v>
      </c>
    </row>
    <row r="1341" spans="8:12">
      <c r="H1341" s="1" t="s">
        <v>479</v>
      </c>
      <c r="I1341" s="1" t="s">
        <v>5160</v>
      </c>
      <c r="J1341" s="1" t="s">
        <v>931</v>
      </c>
      <c r="K1341" s="1" t="str">
        <f t="shared" si="40"/>
        <v>2016</v>
      </c>
      <c r="L1341" s="1">
        <f t="shared" si="41"/>
        <v>18</v>
      </c>
    </row>
    <row r="1342" spans="8:12">
      <c r="H1342" s="1" t="s">
        <v>583</v>
      </c>
      <c r="I1342" s="1" t="s">
        <v>4032</v>
      </c>
      <c r="J1342" s="1" t="s">
        <v>162</v>
      </c>
      <c r="K1342" s="1" t="str">
        <f t="shared" si="40"/>
        <v>2016</v>
      </c>
      <c r="L1342" s="1">
        <f t="shared" si="41"/>
        <v>18</v>
      </c>
    </row>
    <row r="1343" spans="8:12">
      <c r="H1343" s="1" t="s">
        <v>263</v>
      </c>
      <c r="I1343" s="1" t="s">
        <v>3363</v>
      </c>
      <c r="J1343" s="1" t="s">
        <v>1212</v>
      </c>
      <c r="K1343" s="1" t="str">
        <f t="shared" si="40"/>
        <v>2017</v>
      </c>
      <c r="L1343" s="1">
        <f t="shared" si="41"/>
        <v>18</v>
      </c>
    </row>
    <row r="1344" spans="8:12">
      <c r="H1344" s="1" t="s">
        <v>344</v>
      </c>
      <c r="I1344" s="1" t="s">
        <v>8486</v>
      </c>
      <c r="J1344" s="1" t="s">
        <v>1598</v>
      </c>
      <c r="K1344" s="1" t="str">
        <f t="shared" si="40"/>
        <v>2017</v>
      </c>
      <c r="L1344" s="1">
        <f t="shared" si="41"/>
        <v>18</v>
      </c>
    </row>
    <row r="1345" spans="8:12">
      <c r="H1345" s="1" t="s">
        <v>169</v>
      </c>
      <c r="I1345" s="1" t="s">
        <v>1118</v>
      </c>
      <c r="J1345" s="1" t="s">
        <v>1286</v>
      </c>
      <c r="K1345" s="1" t="str">
        <f t="shared" ref="K1345:K1408" si="42">TEXT(J1345,"YYYY")</f>
        <v>2017</v>
      </c>
      <c r="L1345" s="1">
        <f t="shared" ref="L1345:L1408" si="43">H1345-(TEXT(I1345,"YYYY")-TEXT(J1345,"YYYY"))</f>
        <v>18</v>
      </c>
    </row>
    <row r="1346" spans="8:12">
      <c r="H1346" s="1" t="s">
        <v>263</v>
      </c>
      <c r="I1346" s="1" t="s">
        <v>3342</v>
      </c>
      <c r="J1346" s="1" t="s">
        <v>3349</v>
      </c>
      <c r="K1346" s="1" t="str">
        <f t="shared" si="42"/>
        <v>2017</v>
      </c>
      <c r="L1346" s="1">
        <f t="shared" si="43"/>
        <v>18</v>
      </c>
    </row>
    <row r="1347" spans="8:12">
      <c r="H1347" s="1" t="s">
        <v>263</v>
      </c>
      <c r="I1347" s="1" t="s">
        <v>755</v>
      </c>
      <c r="J1347" s="1" t="s">
        <v>84</v>
      </c>
      <c r="K1347" s="1" t="str">
        <f t="shared" si="42"/>
        <v>2017</v>
      </c>
      <c r="L1347" s="1">
        <f t="shared" si="43"/>
        <v>18</v>
      </c>
    </row>
    <row r="1348" spans="8:12">
      <c r="H1348" s="1" t="s">
        <v>344</v>
      </c>
      <c r="I1348" s="1" t="s">
        <v>3805</v>
      </c>
      <c r="J1348" s="1" t="s">
        <v>1012</v>
      </c>
      <c r="K1348" s="1" t="str">
        <f t="shared" si="42"/>
        <v>2017</v>
      </c>
      <c r="L1348" s="1">
        <f t="shared" si="43"/>
        <v>18</v>
      </c>
    </row>
    <row r="1349" spans="8:12">
      <c r="H1349" s="1" t="s">
        <v>169</v>
      </c>
      <c r="I1349" s="1" t="s">
        <v>5821</v>
      </c>
      <c r="J1349" s="1" t="s">
        <v>3644</v>
      </c>
      <c r="K1349" s="1" t="str">
        <f t="shared" si="42"/>
        <v>2018</v>
      </c>
      <c r="L1349" s="1">
        <f t="shared" si="43"/>
        <v>18</v>
      </c>
    </row>
    <row r="1350" spans="8:12">
      <c r="H1350" s="1" t="s">
        <v>169</v>
      </c>
      <c r="I1350" s="1" t="s">
        <v>321</v>
      </c>
      <c r="J1350" s="1" t="s">
        <v>2426</v>
      </c>
      <c r="K1350" s="1" t="str">
        <f t="shared" si="42"/>
        <v>2018</v>
      </c>
      <c r="L1350" s="1">
        <f t="shared" si="43"/>
        <v>18</v>
      </c>
    </row>
    <row r="1351" spans="8:12">
      <c r="H1351" s="1" t="s">
        <v>479</v>
      </c>
      <c r="I1351" s="1" t="s">
        <v>1427</v>
      </c>
      <c r="J1351" s="1" t="s">
        <v>881</v>
      </c>
      <c r="K1351" s="1" t="str">
        <f t="shared" si="42"/>
        <v>2018</v>
      </c>
      <c r="L1351" s="1">
        <f t="shared" si="43"/>
        <v>18</v>
      </c>
    </row>
    <row r="1352" spans="8:12">
      <c r="H1352" s="1" t="s">
        <v>263</v>
      </c>
      <c r="I1352" s="1" t="s">
        <v>1130</v>
      </c>
      <c r="J1352" s="1" t="s">
        <v>66</v>
      </c>
      <c r="K1352" s="1" t="str">
        <f t="shared" si="42"/>
        <v>2019</v>
      </c>
      <c r="L1352" s="1">
        <f t="shared" si="43"/>
        <v>18</v>
      </c>
    </row>
    <row r="1353" spans="8:12">
      <c r="H1353" s="1" t="s">
        <v>479</v>
      </c>
      <c r="I1353" s="1" t="s">
        <v>5836</v>
      </c>
      <c r="J1353" s="1" t="s">
        <v>591</v>
      </c>
      <c r="K1353" s="1" t="str">
        <f t="shared" si="42"/>
        <v>2019</v>
      </c>
      <c r="L1353" s="1">
        <f t="shared" si="43"/>
        <v>18</v>
      </c>
    </row>
    <row r="1354" spans="8:12">
      <c r="H1354" s="1" t="s">
        <v>479</v>
      </c>
      <c r="I1354" s="1" t="s">
        <v>8197</v>
      </c>
      <c r="J1354" s="1" t="s">
        <v>679</v>
      </c>
      <c r="K1354" s="1" t="str">
        <f t="shared" si="42"/>
        <v>2019</v>
      </c>
      <c r="L1354" s="1">
        <f t="shared" si="43"/>
        <v>18</v>
      </c>
    </row>
    <row r="1355" spans="8:12">
      <c r="H1355" s="1" t="s">
        <v>479</v>
      </c>
      <c r="I1355" s="1" t="s">
        <v>10830</v>
      </c>
      <c r="J1355" s="1" t="s">
        <v>1245</v>
      </c>
      <c r="K1355" s="1" t="str">
        <f t="shared" si="42"/>
        <v>2019</v>
      </c>
      <c r="L1355" s="1">
        <f t="shared" si="43"/>
        <v>18</v>
      </c>
    </row>
    <row r="1356" spans="8:12">
      <c r="H1356" s="1" t="s">
        <v>263</v>
      </c>
      <c r="I1356" s="1" t="s">
        <v>264</v>
      </c>
      <c r="J1356" s="1" t="s">
        <v>267</v>
      </c>
      <c r="K1356" s="1" t="str">
        <f t="shared" si="42"/>
        <v>2019</v>
      </c>
      <c r="L1356" s="1">
        <f t="shared" si="43"/>
        <v>18</v>
      </c>
    </row>
    <row r="1357" spans="8:12">
      <c r="H1357" s="1" t="s">
        <v>263</v>
      </c>
      <c r="I1357" s="1" t="s">
        <v>493</v>
      </c>
      <c r="J1357" s="1" t="s">
        <v>517</v>
      </c>
      <c r="K1357" s="1" t="str">
        <f t="shared" si="42"/>
        <v>2019</v>
      </c>
      <c r="L1357" s="1">
        <f t="shared" si="43"/>
        <v>18</v>
      </c>
    </row>
    <row r="1358" spans="8:12">
      <c r="H1358" s="1" t="s">
        <v>479</v>
      </c>
      <c r="I1358" s="1" t="s">
        <v>3863</v>
      </c>
      <c r="J1358" s="1" t="s">
        <v>915</v>
      </c>
      <c r="K1358" s="1" t="str">
        <f t="shared" si="42"/>
        <v>2019</v>
      </c>
      <c r="L1358" s="1">
        <f t="shared" si="43"/>
        <v>18</v>
      </c>
    </row>
    <row r="1359" spans="8:12">
      <c r="H1359" s="1" t="s">
        <v>479</v>
      </c>
      <c r="I1359" s="1" t="s">
        <v>5224</v>
      </c>
      <c r="J1359" s="1" t="s">
        <v>72</v>
      </c>
      <c r="K1359" s="1" t="str">
        <f t="shared" si="42"/>
        <v>2019</v>
      </c>
      <c r="L1359" s="1">
        <f t="shared" si="43"/>
        <v>18</v>
      </c>
    </row>
    <row r="1360" spans="8:12">
      <c r="H1360" s="1" t="s">
        <v>479</v>
      </c>
      <c r="I1360" s="1" t="s">
        <v>156</v>
      </c>
      <c r="J1360" s="1" t="s">
        <v>877</v>
      </c>
      <c r="K1360" s="1" t="str">
        <f t="shared" si="42"/>
        <v>2019</v>
      </c>
      <c r="L1360" s="1">
        <f t="shared" si="43"/>
        <v>18</v>
      </c>
    </row>
    <row r="1361" spans="8:12">
      <c r="H1361" s="1" t="s">
        <v>263</v>
      </c>
      <c r="I1361" s="1" t="s">
        <v>8945</v>
      </c>
      <c r="J1361" s="1" t="s">
        <v>364</v>
      </c>
      <c r="K1361" s="1" t="str">
        <f t="shared" si="42"/>
        <v>2020</v>
      </c>
      <c r="L1361" s="1">
        <f t="shared" si="43"/>
        <v>18</v>
      </c>
    </row>
    <row r="1362" spans="8:12">
      <c r="H1362" s="1" t="s">
        <v>263</v>
      </c>
      <c r="I1362" s="1" t="s">
        <v>12488</v>
      </c>
      <c r="J1362" s="1" t="s">
        <v>261</v>
      </c>
      <c r="K1362" s="1" t="str">
        <f t="shared" si="42"/>
        <v>2020</v>
      </c>
      <c r="L1362" s="1">
        <f t="shared" si="43"/>
        <v>18</v>
      </c>
    </row>
    <row r="1363" spans="8:12">
      <c r="H1363" s="1" t="s">
        <v>809</v>
      </c>
      <c r="I1363" s="1" t="s">
        <v>8225</v>
      </c>
      <c r="J1363" s="1" t="s">
        <v>8238</v>
      </c>
      <c r="K1363" s="1" t="str">
        <f t="shared" si="42"/>
        <v>2003</v>
      </c>
      <c r="L1363" s="1">
        <f t="shared" si="43"/>
        <v>19</v>
      </c>
    </row>
    <row r="1364" spans="8:12">
      <c r="H1364" s="1" t="s">
        <v>448</v>
      </c>
      <c r="I1364" s="1" t="s">
        <v>6078</v>
      </c>
      <c r="J1364" s="1" t="s">
        <v>6083</v>
      </c>
      <c r="K1364" s="1" t="str">
        <f t="shared" si="42"/>
        <v>2004</v>
      </c>
      <c r="L1364" s="1">
        <f t="shared" si="43"/>
        <v>19</v>
      </c>
    </row>
    <row r="1365" spans="8:12">
      <c r="H1365" s="1" t="s">
        <v>134</v>
      </c>
      <c r="I1365" s="1" t="s">
        <v>9045</v>
      </c>
      <c r="J1365" s="1" t="s">
        <v>9048</v>
      </c>
      <c r="K1365" s="1" t="str">
        <f t="shared" si="42"/>
        <v>2004</v>
      </c>
      <c r="L1365" s="1">
        <f t="shared" si="43"/>
        <v>19</v>
      </c>
    </row>
    <row r="1366" spans="8:12">
      <c r="H1366" s="1" t="s">
        <v>134</v>
      </c>
      <c r="I1366" s="1" t="s">
        <v>8208</v>
      </c>
      <c r="J1366" s="1" t="s">
        <v>1721</v>
      </c>
      <c r="K1366" s="1" t="str">
        <f t="shared" si="42"/>
        <v>2004</v>
      </c>
      <c r="L1366" s="1">
        <f t="shared" si="43"/>
        <v>19</v>
      </c>
    </row>
    <row r="1367" spans="8:12">
      <c r="H1367" s="1" t="s">
        <v>78</v>
      </c>
      <c r="I1367" s="1" t="s">
        <v>8870</v>
      </c>
      <c r="J1367" s="1" t="s">
        <v>8871</v>
      </c>
      <c r="K1367" s="1" t="str">
        <f t="shared" si="42"/>
        <v>2004</v>
      </c>
      <c r="L1367" s="1">
        <f t="shared" si="43"/>
        <v>19</v>
      </c>
    </row>
    <row r="1368" spans="8:12">
      <c r="H1368" s="1" t="s">
        <v>678</v>
      </c>
      <c r="I1368" s="1" t="s">
        <v>8665</v>
      </c>
      <c r="J1368" s="1" t="s">
        <v>8674</v>
      </c>
      <c r="K1368" s="1" t="str">
        <f t="shared" si="42"/>
        <v>2005</v>
      </c>
      <c r="L1368" s="1">
        <f t="shared" si="43"/>
        <v>19</v>
      </c>
    </row>
    <row r="1369" spans="8:12">
      <c r="H1369" s="1" t="s">
        <v>678</v>
      </c>
      <c r="I1369" s="1" t="s">
        <v>3125</v>
      </c>
      <c r="J1369" s="1" t="s">
        <v>10268</v>
      </c>
      <c r="K1369" s="1" t="str">
        <f t="shared" si="42"/>
        <v>2005</v>
      </c>
      <c r="L1369" s="1">
        <f t="shared" si="43"/>
        <v>19</v>
      </c>
    </row>
    <row r="1370" spans="8:12">
      <c r="H1370" s="1" t="s">
        <v>134</v>
      </c>
      <c r="I1370" s="1" t="s">
        <v>10340</v>
      </c>
      <c r="J1370" s="1" t="s">
        <v>10406</v>
      </c>
      <c r="K1370" s="1" t="str">
        <f t="shared" si="42"/>
        <v>2005</v>
      </c>
      <c r="L1370" s="1">
        <f t="shared" si="43"/>
        <v>19</v>
      </c>
    </row>
    <row r="1371" spans="8:12">
      <c r="H1371" s="1" t="s">
        <v>78</v>
      </c>
      <c r="I1371" s="1" t="s">
        <v>801</v>
      </c>
      <c r="J1371" s="1" t="s">
        <v>1899</v>
      </c>
      <c r="K1371" s="1" t="str">
        <f t="shared" si="42"/>
        <v>2005</v>
      </c>
      <c r="L1371" s="1">
        <f t="shared" si="43"/>
        <v>19</v>
      </c>
    </row>
    <row r="1372" spans="8:12">
      <c r="H1372" s="1" t="s">
        <v>118</v>
      </c>
      <c r="I1372" s="1" t="s">
        <v>8846</v>
      </c>
      <c r="J1372" s="1" t="s">
        <v>1815</v>
      </c>
      <c r="K1372" s="1" t="str">
        <f t="shared" si="42"/>
        <v>2008</v>
      </c>
      <c r="L1372" s="1">
        <f t="shared" si="43"/>
        <v>19</v>
      </c>
    </row>
    <row r="1373" spans="8:12">
      <c r="H1373" s="1" t="s">
        <v>118</v>
      </c>
      <c r="I1373" s="1" t="s">
        <v>8846</v>
      </c>
      <c r="J1373" s="1" t="s">
        <v>8847</v>
      </c>
      <c r="K1373" s="1" t="str">
        <f t="shared" si="42"/>
        <v>2008</v>
      </c>
      <c r="L1373" s="1">
        <f t="shared" si="43"/>
        <v>19</v>
      </c>
    </row>
    <row r="1374" spans="8:12">
      <c r="H1374" s="1" t="s">
        <v>78</v>
      </c>
      <c r="I1374" s="1" t="s">
        <v>2090</v>
      </c>
      <c r="J1374" s="1" t="s">
        <v>1815</v>
      </c>
      <c r="K1374" s="1" t="str">
        <f t="shared" si="42"/>
        <v>2008</v>
      </c>
      <c r="L1374" s="1">
        <f t="shared" si="43"/>
        <v>19</v>
      </c>
    </row>
    <row r="1375" spans="8:12">
      <c r="H1375" s="1" t="s">
        <v>63</v>
      </c>
      <c r="I1375" s="1" t="s">
        <v>5745</v>
      </c>
      <c r="J1375" s="1" t="s">
        <v>5773</v>
      </c>
      <c r="K1375" s="1" t="str">
        <f t="shared" si="42"/>
        <v>2009</v>
      </c>
      <c r="L1375" s="1">
        <f t="shared" si="43"/>
        <v>19</v>
      </c>
    </row>
    <row r="1376" spans="8:12">
      <c r="H1376" s="1" t="s">
        <v>78</v>
      </c>
      <c r="I1376" s="1" t="s">
        <v>9748</v>
      </c>
      <c r="J1376" s="1" t="s">
        <v>9751</v>
      </c>
      <c r="K1376" s="1" t="str">
        <f t="shared" si="42"/>
        <v>2010</v>
      </c>
      <c r="L1376" s="1">
        <f t="shared" si="43"/>
        <v>19</v>
      </c>
    </row>
    <row r="1377" spans="8:12">
      <c r="H1377" s="1" t="s">
        <v>144</v>
      </c>
      <c r="I1377" s="1" t="s">
        <v>5882</v>
      </c>
      <c r="J1377" s="1" t="s">
        <v>4330</v>
      </c>
      <c r="K1377" s="1" t="str">
        <f t="shared" si="42"/>
        <v>2010</v>
      </c>
      <c r="L1377" s="1">
        <f t="shared" si="43"/>
        <v>19</v>
      </c>
    </row>
    <row r="1378" spans="8:12">
      <c r="H1378" s="1" t="s">
        <v>78</v>
      </c>
      <c r="I1378" s="1" t="s">
        <v>8431</v>
      </c>
      <c r="J1378" s="1" t="s">
        <v>2212</v>
      </c>
      <c r="K1378" s="1" t="str">
        <f t="shared" si="42"/>
        <v>2010</v>
      </c>
      <c r="L1378" s="1">
        <f t="shared" si="43"/>
        <v>19</v>
      </c>
    </row>
    <row r="1379" spans="8:12">
      <c r="H1379" s="1" t="s">
        <v>118</v>
      </c>
      <c r="I1379" s="1" t="s">
        <v>6004</v>
      </c>
      <c r="J1379" s="1" t="s">
        <v>941</v>
      </c>
      <c r="K1379" s="1" t="str">
        <f t="shared" si="42"/>
        <v>2011</v>
      </c>
      <c r="L1379" s="1">
        <f t="shared" si="43"/>
        <v>19</v>
      </c>
    </row>
    <row r="1380" spans="8:12">
      <c r="H1380" s="1" t="s">
        <v>118</v>
      </c>
      <c r="I1380" s="1" t="s">
        <v>223</v>
      </c>
      <c r="J1380" s="1" t="s">
        <v>3141</v>
      </c>
      <c r="K1380" s="1" t="str">
        <f t="shared" si="42"/>
        <v>2011</v>
      </c>
      <c r="L1380" s="1">
        <f t="shared" si="43"/>
        <v>19</v>
      </c>
    </row>
    <row r="1381" spans="8:12">
      <c r="H1381" s="1" t="s">
        <v>144</v>
      </c>
      <c r="I1381" s="1" t="s">
        <v>7638</v>
      </c>
      <c r="J1381" s="1" t="s">
        <v>7645</v>
      </c>
      <c r="K1381" s="1" t="str">
        <f t="shared" si="42"/>
        <v>2011</v>
      </c>
      <c r="L1381" s="1">
        <f t="shared" si="43"/>
        <v>19</v>
      </c>
    </row>
    <row r="1382" spans="8:12">
      <c r="H1382" s="1" t="s">
        <v>88</v>
      </c>
      <c r="I1382" s="1" t="s">
        <v>193</v>
      </c>
      <c r="J1382" s="1" t="s">
        <v>10796</v>
      </c>
      <c r="K1382" s="1" t="str">
        <f t="shared" si="42"/>
        <v>2011</v>
      </c>
      <c r="L1382" s="1">
        <f t="shared" si="43"/>
        <v>19</v>
      </c>
    </row>
    <row r="1383" spans="8:12">
      <c r="H1383" s="1" t="s">
        <v>177</v>
      </c>
      <c r="I1383" s="1" t="s">
        <v>11531</v>
      </c>
      <c r="J1383" s="1" t="s">
        <v>7911</v>
      </c>
      <c r="K1383" s="1" t="str">
        <f t="shared" si="42"/>
        <v>2011</v>
      </c>
      <c r="L1383" s="1">
        <f t="shared" si="43"/>
        <v>19</v>
      </c>
    </row>
    <row r="1384" spans="8:12">
      <c r="H1384" s="1" t="s">
        <v>134</v>
      </c>
      <c r="I1384" s="1" t="s">
        <v>7089</v>
      </c>
      <c r="J1384" s="1" t="s">
        <v>6721</v>
      </c>
      <c r="K1384" s="1" t="str">
        <f t="shared" si="42"/>
        <v>2012</v>
      </c>
      <c r="L1384" s="1">
        <f t="shared" si="43"/>
        <v>19</v>
      </c>
    </row>
    <row r="1385" spans="8:12">
      <c r="H1385" s="1" t="s">
        <v>479</v>
      </c>
      <c r="I1385" s="1" t="s">
        <v>9618</v>
      </c>
      <c r="J1385" s="1" t="s">
        <v>9626</v>
      </c>
      <c r="K1385" s="1" t="str">
        <f t="shared" si="42"/>
        <v>2012</v>
      </c>
      <c r="L1385" s="1">
        <f t="shared" si="43"/>
        <v>19</v>
      </c>
    </row>
    <row r="1386" spans="8:12">
      <c r="H1386" s="1" t="s">
        <v>177</v>
      </c>
      <c r="I1386" s="1" t="s">
        <v>983</v>
      </c>
      <c r="J1386" s="1" t="s">
        <v>6721</v>
      </c>
      <c r="K1386" s="1" t="str">
        <f t="shared" si="42"/>
        <v>2012</v>
      </c>
      <c r="L1386" s="1">
        <f t="shared" si="43"/>
        <v>19</v>
      </c>
    </row>
    <row r="1387" spans="8:12">
      <c r="H1387" s="1" t="s">
        <v>169</v>
      </c>
      <c r="I1387" s="1" t="s">
        <v>9263</v>
      </c>
      <c r="J1387" s="1" t="s">
        <v>9059</v>
      </c>
      <c r="K1387" s="1" t="str">
        <f t="shared" si="42"/>
        <v>2012</v>
      </c>
      <c r="L1387" s="1">
        <f t="shared" si="43"/>
        <v>19</v>
      </c>
    </row>
    <row r="1388" spans="8:12">
      <c r="H1388" s="1" t="s">
        <v>169</v>
      </c>
      <c r="I1388" s="1" t="s">
        <v>6287</v>
      </c>
      <c r="J1388" s="1" t="s">
        <v>9100</v>
      </c>
      <c r="K1388" s="1" t="str">
        <f t="shared" si="42"/>
        <v>2012</v>
      </c>
      <c r="L1388" s="1">
        <f t="shared" si="43"/>
        <v>19</v>
      </c>
    </row>
    <row r="1389" spans="8:12">
      <c r="H1389" s="1" t="s">
        <v>344</v>
      </c>
      <c r="I1389" s="1" t="s">
        <v>9377</v>
      </c>
      <c r="J1389" s="1" t="s">
        <v>10193</v>
      </c>
      <c r="K1389" s="1" t="str">
        <f t="shared" si="42"/>
        <v>2012</v>
      </c>
      <c r="L1389" s="1">
        <f t="shared" si="43"/>
        <v>19</v>
      </c>
    </row>
    <row r="1390" spans="8:12">
      <c r="H1390" s="1" t="s">
        <v>479</v>
      </c>
      <c r="I1390" s="1" t="s">
        <v>7543</v>
      </c>
      <c r="J1390" s="1" t="s">
        <v>10520</v>
      </c>
      <c r="K1390" s="1" t="str">
        <f t="shared" si="42"/>
        <v>2013</v>
      </c>
      <c r="L1390" s="1">
        <f t="shared" si="43"/>
        <v>19</v>
      </c>
    </row>
    <row r="1391" spans="8:12">
      <c r="H1391" s="1" t="s">
        <v>344</v>
      </c>
      <c r="I1391" s="1" t="s">
        <v>7253</v>
      </c>
      <c r="J1391" s="1" t="s">
        <v>1619</v>
      </c>
      <c r="K1391" s="1" t="str">
        <f t="shared" si="42"/>
        <v>2013</v>
      </c>
      <c r="L1391" s="1">
        <f t="shared" si="43"/>
        <v>19</v>
      </c>
    </row>
    <row r="1392" spans="8:12">
      <c r="H1392" s="1" t="s">
        <v>479</v>
      </c>
      <c r="I1392" s="1" t="s">
        <v>9563</v>
      </c>
      <c r="J1392" s="1" t="s">
        <v>9553</v>
      </c>
      <c r="K1392" s="1" t="str">
        <f t="shared" si="42"/>
        <v>2013</v>
      </c>
      <c r="L1392" s="1">
        <f t="shared" si="43"/>
        <v>19</v>
      </c>
    </row>
    <row r="1393" spans="8:12">
      <c r="H1393" s="1" t="s">
        <v>479</v>
      </c>
      <c r="I1393" s="1" t="s">
        <v>4019</v>
      </c>
      <c r="J1393" s="1" t="s">
        <v>9978</v>
      </c>
      <c r="K1393" s="1" t="str">
        <f t="shared" si="42"/>
        <v>2013</v>
      </c>
      <c r="L1393" s="1">
        <f t="shared" si="43"/>
        <v>19</v>
      </c>
    </row>
    <row r="1394" spans="8:12">
      <c r="H1394" s="1" t="s">
        <v>479</v>
      </c>
      <c r="I1394" s="1" t="s">
        <v>10438</v>
      </c>
      <c r="J1394" s="1" t="s">
        <v>6287</v>
      </c>
      <c r="K1394" s="1" t="str">
        <f t="shared" si="42"/>
        <v>2013</v>
      </c>
      <c r="L1394" s="1">
        <f t="shared" si="43"/>
        <v>19</v>
      </c>
    </row>
    <row r="1395" spans="8:12">
      <c r="H1395" s="1" t="s">
        <v>344</v>
      </c>
      <c r="I1395" s="1" t="s">
        <v>345</v>
      </c>
      <c r="J1395" s="1" t="s">
        <v>348</v>
      </c>
      <c r="K1395" s="1" t="str">
        <f t="shared" si="42"/>
        <v>2014</v>
      </c>
      <c r="L1395" s="1">
        <f t="shared" si="43"/>
        <v>19</v>
      </c>
    </row>
    <row r="1396" spans="8:12">
      <c r="H1396" s="1" t="s">
        <v>169</v>
      </c>
      <c r="I1396" s="1" t="s">
        <v>6913</v>
      </c>
      <c r="J1396" s="1" t="s">
        <v>6915</v>
      </c>
      <c r="K1396" s="1" t="str">
        <f t="shared" si="42"/>
        <v>2014</v>
      </c>
      <c r="L1396" s="1">
        <f t="shared" si="43"/>
        <v>19</v>
      </c>
    </row>
    <row r="1397" spans="8:12">
      <c r="H1397" s="1" t="s">
        <v>344</v>
      </c>
      <c r="I1397" s="1" t="s">
        <v>11669</v>
      </c>
      <c r="J1397" s="1" t="s">
        <v>5726</v>
      </c>
      <c r="K1397" s="1" t="str">
        <f t="shared" si="42"/>
        <v>2014</v>
      </c>
      <c r="L1397" s="1">
        <f t="shared" si="43"/>
        <v>19</v>
      </c>
    </row>
    <row r="1398" spans="8:12">
      <c r="H1398" s="1" t="s">
        <v>144</v>
      </c>
      <c r="I1398" s="1" t="s">
        <v>1168</v>
      </c>
      <c r="J1398" s="1" t="s">
        <v>1933</v>
      </c>
      <c r="K1398" s="1" t="str">
        <f t="shared" si="42"/>
        <v>2014</v>
      </c>
      <c r="L1398" s="1">
        <f t="shared" si="43"/>
        <v>19</v>
      </c>
    </row>
    <row r="1399" spans="8:12">
      <c r="H1399" s="1" t="s">
        <v>479</v>
      </c>
      <c r="I1399" s="1" t="s">
        <v>8372</v>
      </c>
      <c r="J1399" s="1" t="s">
        <v>8373</v>
      </c>
      <c r="K1399" s="1" t="str">
        <f t="shared" si="42"/>
        <v>2015</v>
      </c>
      <c r="L1399" s="1">
        <f t="shared" si="43"/>
        <v>19</v>
      </c>
    </row>
    <row r="1400" spans="8:12">
      <c r="H1400" s="1" t="s">
        <v>479</v>
      </c>
      <c r="I1400" s="1" t="s">
        <v>9509</v>
      </c>
      <c r="J1400" s="1" t="s">
        <v>905</v>
      </c>
      <c r="K1400" s="1" t="str">
        <f t="shared" si="42"/>
        <v>2015</v>
      </c>
      <c r="L1400" s="1">
        <f t="shared" si="43"/>
        <v>19</v>
      </c>
    </row>
    <row r="1401" spans="8:12">
      <c r="H1401" s="1" t="s">
        <v>479</v>
      </c>
      <c r="I1401" s="1" t="s">
        <v>10805</v>
      </c>
      <c r="J1401" s="1" t="s">
        <v>1222</v>
      </c>
      <c r="K1401" s="1" t="str">
        <f t="shared" si="42"/>
        <v>2015</v>
      </c>
      <c r="L1401" s="1">
        <f t="shared" si="43"/>
        <v>19</v>
      </c>
    </row>
    <row r="1402" spans="8:12">
      <c r="H1402" s="1" t="s">
        <v>479</v>
      </c>
      <c r="I1402" s="1" t="s">
        <v>632</v>
      </c>
      <c r="J1402" s="1" t="s">
        <v>634</v>
      </c>
      <c r="K1402" s="1" t="str">
        <f t="shared" si="42"/>
        <v>2015</v>
      </c>
      <c r="L1402" s="1">
        <f t="shared" si="43"/>
        <v>19</v>
      </c>
    </row>
    <row r="1403" spans="8:12">
      <c r="H1403" s="1" t="s">
        <v>479</v>
      </c>
      <c r="I1403" s="1" t="s">
        <v>921</v>
      </c>
      <c r="J1403" s="1" t="s">
        <v>923</v>
      </c>
      <c r="K1403" s="1" t="str">
        <f t="shared" si="42"/>
        <v>2015</v>
      </c>
      <c r="L1403" s="1">
        <f t="shared" si="43"/>
        <v>19</v>
      </c>
    </row>
    <row r="1404" spans="8:12">
      <c r="H1404" s="1" t="s">
        <v>479</v>
      </c>
      <c r="I1404" s="1" t="s">
        <v>968</v>
      </c>
      <c r="J1404" s="1" t="s">
        <v>892</v>
      </c>
      <c r="K1404" s="1" t="str">
        <f t="shared" si="42"/>
        <v>2015</v>
      </c>
      <c r="L1404" s="1">
        <f t="shared" si="43"/>
        <v>19</v>
      </c>
    </row>
    <row r="1405" spans="8:12">
      <c r="H1405" s="1" t="s">
        <v>479</v>
      </c>
      <c r="I1405" s="1" t="s">
        <v>3806</v>
      </c>
      <c r="J1405" s="1" t="s">
        <v>3807</v>
      </c>
      <c r="K1405" s="1" t="str">
        <f t="shared" si="42"/>
        <v>2015</v>
      </c>
      <c r="L1405" s="1">
        <f t="shared" si="43"/>
        <v>19</v>
      </c>
    </row>
    <row r="1406" spans="8:12">
      <c r="H1406" s="1" t="s">
        <v>479</v>
      </c>
      <c r="I1406" s="1" t="s">
        <v>5785</v>
      </c>
      <c r="J1406" s="1" t="s">
        <v>5747</v>
      </c>
      <c r="K1406" s="1" t="str">
        <f t="shared" si="42"/>
        <v>2015</v>
      </c>
      <c r="L1406" s="1">
        <f t="shared" si="43"/>
        <v>19</v>
      </c>
    </row>
    <row r="1407" spans="8:12">
      <c r="H1407" s="1" t="s">
        <v>169</v>
      </c>
      <c r="I1407" s="1" t="s">
        <v>7647</v>
      </c>
      <c r="J1407" s="1" t="s">
        <v>1067</v>
      </c>
      <c r="K1407" s="1" t="str">
        <f t="shared" si="42"/>
        <v>2015</v>
      </c>
      <c r="L1407" s="1">
        <f t="shared" si="43"/>
        <v>19</v>
      </c>
    </row>
    <row r="1408" spans="8:12">
      <c r="H1408" s="1" t="s">
        <v>169</v>
      </c>
      <c r="I1408" s="1" t="s">
        <v>7663</v>
      </c>
      <c r="J1408" s="1" t="s">
        <v>6936</v>
      </c>
      <c r="K1408" s="1" t="str">
        <f t="shared" si="42"/>
        <v>2015</v>
      </c>
      <c r="L1408" s="1">
        <f t="shared" si="43"/>
        <v>19</v>
      </c>
    </row>
    <row r="1409" spans="8:12">
      <c r="H1409" s="1" t="s">
        <v>169</v>
      </c>
      <c r="I1409" s="1" t="s">
        <v>7736</v>
      </c>
      <c r="J1409" s="1" t="s">
        <v>1067</v>
      </c>
      <c r="K1409" s="1" t="str">
        <f t="shared" ref="K1409:K1472" si="44">TEXT(J1409,"YYYY")</f>
        <v>2015</v>
      </c>
      <c r="L1409" s="1">
        <f t="shared" ref="L1409:L1472" si="45">H1409-(TEXT(I1409,"YYYY")-TEXT(J1409,"YYYY"))</f>
        <v>19</v>
      </c>
    </row>
    <row r="1410" spans="8:12">
      <c r="H1410" s="1" t="s">
        <v>144</v>
      </c>
      <c r="I1410" s="1" t="s">
        <v>2332</v>
      </c>
      <c r="J1410" s="1" t="s">
        <v>10744</v>
      </c>
      <c r="K1410" s="1" t="str">
        <f t="shared" si="44"/>
        <v>2015</v>
      </c>
      <c r="L1410" s="1">
        <f t="shared" si="45"/>
        <v>19</v>
      </c>
    </row>
    <row r="1411" spans="8:12">
      <c r="H1411" s="1" t="s">
        <v>479</v>
      </c>
      <c r="I1411" s="1" t="s">
        <v>8110</v>
      </c>
      <c r="J1411" s="1" t="s">
        <v>6104</v>
      </c>
      <c r="K1411" s="1" t="str">
        <f t="shared" si="44"/>
        <v>2015</v>
      </c>
      <c r="L1411" s="1">
        <f t="shared" si="45"/>
        <v>19</v>
      </c>
    </row>
    <row r="1412" spans="8:12">
      <c r="H1412" s="1" t="s">
        <v>344</v>
      </c>
      <c r="I1412" s="1" t="s">
        <v>3542</v>
      </c>
      <c r="J1412" s="1" t="s">
        <v>1067</v>
      </c>
      <c r="K1412" s="1" t="str">
        <f t="shared" si="44"/>
        <v>2015</v>
      </c>
      <c r="L1412" s="1">
        <f t="shared" si="45"/>
        <v>19</v>
      </c>
    </row>
    <row r="1413" spans="8:12">
      <c r="H1413" s="1" t="s">
        <v>479</v>
      </c>
      <c r="I1413" s="1" t="s">
        <v>8372</v>
      </c>
      <c r="J1413" s="1" t="s">
        <v>8373</v>
      </c>
      <c r="K1413" s="1" t="str">
        <f t="shared" si="44"/>
        <v>2015</v>
      </c>
      <c r="L1413" s="1">
        <f t="shared" si="45"/>
        <v>19</v>
      </c>
    </row>
    <row r="1414" spans="8:12">
      <c r="H1414" s="1" t="s">
        <v>479</v>
      </c>
      <c r="I1414" s="1" t="s">
        <v>384</v>
      </c>
      <c r="J1414" s="1" t="s">
        <v>384</v>
      </c>
      <c r="K1414" s="1" t="str">
        <f t="shared" si="44"/>
        <v>2015</v>
      </c>
      <c r="L1414" s="1">
        <f t="shared" si="45"/>
        <v>19</v>
      </c>
    </row>
    <row r="1415" spans="8:12">
      <c r="H1415" s="1" t="s">
        <v>479</v>
      </c>
      <c r="I1415" s="1" t="s">
        <v>5325</v>
      </c>
      <c r="J1415" s="1" t="s">
        <v>5226</v>
      </c>
      <c r="K1415" s="1" t="str">
        <f t="shared" si="44"/>
        <v>2016</v>
      </c>
      <c r="L1415" s="1">
        <f t="shared" si="45"/>
        <v>19</v>
      </c>
    </row>
    <row r="1416" spans="8:12">
      <c r="H1416" s="1" t="s">
        <v>583</v>
      </c>
      <c r="I1416" s="1" t="s">
        <v>2654</v>
      </c>
      <c r="J1416" s="1" t="s">
        <v>1534</v>
      </c>
      <c r="K1416" s="1" t="str">
        <f t="shared" si="44"/>
        <v>2016</v>
      </c>
      <c r="L1416" s="1">
        <f t="shared" si="45"/>
        <v>19</v>
      </c>
    </row>
    <row r="1417" spans="8:12">
      <c r="H1417" s="1" t="s">
        <v>169</v>
      </c>
      <c r="I1417" s="1" t="s">
        <v>622</v>
      </c>
      <c r="J1417" s="1" t="s">
        <v>303</v>
      </c>
      <c r="K1417" s="1" t="str">
        <f t="shared" si="44"/>
        <v>2016</v>
      </c>
      <c r="L1417" s="1">
        <f t="shared" si="45"/>
        <v>19</v>
      </c>
    </row>
    <row r="1418" spans="8:12">
      <c r="H1418" s="1" t="s">
        <v>169</v>
      </c>
      <c r="I1418" s="1" t="s">
        <v>5975</v>
      </c>
      <c r="J1418" s="1" t="s">
        <v>1534</v>
      </c>
      <c r="K1418" s="1" t="str">
        <f t="shared" si="44"/>
        <v>2016</v>
      </c>
      <c r="L1418" s="1">
        <f t="shared" si="45"/>
        <v>19</v>
      </c>
    </row>
    <row r="1419" spans="8:12">
      <c r="H1419" s="1" t="s">
        <v>169</v>
      </c>
      <c r="I1419" s="1" t="s">
        <v>3349</v>
      </c>
      <c r="J1419" s="1" t="s">
        <v>6334</v>
      </c>
      <c r="K1419" s="1" t="str">
        <f t="shared" si="44"/>
        <v>2016</v>
      </c>
      <c r="L1419" s="1">
        <f t="shared" si="45"/>
        <v>19</v>
      </c>
    </row>
    <row r="1420" spans="8:12">
      <c r="H1420" s="1" t="s">
        <v>479</v>
      </c>
      <c r="I1420" s="1" t="s">
        <v>6652</v>
      </c>
      <c r="J1420" s="1" t="s">
        <v>1534</v>
      </c>
      <c r="K1420" s="1" t="str">
        <f t="shared" si="44"/>
        <v>2016</v>
      </c>
      <c r="L1420" s="1">
        <f t="shared" si="45"/>
        <v>19</v>
      </c>
    </row>
    <row r="1421" spans="8:12">
      <c r="H1421" s="1" t="s">
        <v>479</v>
      </c>
      <c r="I1421" s="1" t="s">
        <v>7657</v>
      </c>
      <c r="J1421" s="1" t="s">
        <v>983</v>
      </c>
      <c r="K1421" s="1" t="str">
        <f t="shared" si="44"/>
        <v>2016</v>
      </c>
      <c r="L1421" s="1">
        <f t="shared" si="45"/>
        <v>19</v>
      </c>
    </row>
    <row r="1422" spans="8:12">
      <c r="H1422" s="1" t="s">
        <v>479</v>
      </c>
      <c r="I1422" s="1" t="s">
        <v>271</v>
      </c>
      <c r="J1422" s="1" t="s">
        <v>5049</v>
      </c>
      <c r="K1422" s="1" t="str">
        <f t="shared" si="44"/>
        <v>2017</v>
      </c>
      <c r="L1422" s="1">
        <f t="shared" si="45"/>
        <v>19</v>
      </c>
    </row>
    <row r="1423" spans="8:12">
      <c r="H1423" s="1" t="s">
        <v>479</v>
      </c>
      <c r="I1423" s="1" t="s">
        <v>5521</v>
      </c>
      <c r="J1423" s="1" t="s">
        <v>1212</v>
      </c>
      <c r="K1423" s="1" t="str">
        <f t="shared" si="44"/>
        <v>2017</v>
      </c>
      <c r="L1423" s="1">
        <f t="shared" si="45"/>
        <v>19</v>
      </c>
    </row>
    <row r="1424" spans="8:12">
      <c r="H1424" s="1" t="s">
        <v>583</v>
      </c>
      <c r="I1424" s="1" t="s">
        <v>8214</v>
      </c>
      <c r="J1424" s="1" t="s">
        <v>84</v>
      </c>
      <c r="K1424" s="1" t="str">
        <f t="shared" si="44"/>
        <v>2017</v>
      </c>
      <c r="L1424" s="1">
        <f t="shared" si="45"/>
        <v>19</v>
      </c>
    </row>
    <row r="1425" spans="8:12">
      <c r="H1425" s="1" t="s">
        <v>479</v>
      </c>
      <c r="I1425" s="1" t="s">
        <v>2387</v>
      </c>
      <c r="J1425" s="1" t="s">
        <v>2392</v>
      </c>
      <c r="K1425" s="1" t="str">
        <f t="shared" si="44"/>
        <v>2018</v>
      </c>
      <c r="L1425" s="1">
        <f t="shared" si="45"/>
        <v>19</v>
      </c>
    </row>
    <row r="1426" spans="8:12">
      <c r="H1426" s="1" t="s">
        <v>479</v>
      </c>
      <c r="I1426" s="1" t="s">
        <v>3698</v>
      </c>
      <c r="J1426" s="1" t="s">
        <v>709</v>
      </c>
      <c r="K1426" s="1" t="str">
        <f t="shared" si="44"/>
        <v>2019</v>
      </c>
      <c r="L1426" s="1">
        <f t="shared" si="45"/>
        <v>19</v>
      </c>
    </row>
    <row r="1427" spans="8:12">
      <c r="H1427" s="1" t="s">
        <v>479</v>
      </c>
      <c r="I1427" s="1" t="s">
        <v>777</v>
      </c>
      <c r="J1427" s="1" t="s">
        <v>777</v>
      </c>
      <c r="K1427" s="1" t="str">
        <f t="shared" si="44"/>
        <v>2019</v>
      </c>
      <c r="L1427" s="1">
        <f t="shared" si="45"/>
        <v>19</v>
      </c>
    </row>
    <row r="1428" spans="8:12">
      <c r="H1428" s="1" t="s">
        <v>169</v>
      </c>
      <c r="I1428" s="1" t="s">
        <v>3789</v>
      </c>
      <c r="J1428" s="1" t="s">
        <v>3326</v>
      </c>
      <c r="K1428" s="1" t="str">
        <f t="shared" si="44"/>
        <v>2019</v>
      </c>
      <c r="L1428" s="1">
        <f t="shared" si="45"/>
        <v>19</v>
      </c>
    </row>
    <row r="1429" spans="8:12">
      <c r="H1429" s="1" t="s">
        <v>169</v>
      </c>
      <c r="I1429" s="1" t="s">
        <v>6068</v>
      </c>
      <c r="J1429" s="1" t="s">
        <v>292</v>
      </c>
      <c r="K1429" s="1" t="str">
        <f t="shared" si="44"/>
        <v>2019</v>
      </c>
      <c r="L1429" s="1">
        <f t="shared" si="45"/>
        <v>19</v>
      </c>
    </row>
    <row r="1430" spans="8:12">
      <c r="H1430" s="1" t="s">
        <v>169</v>
      </c>
      <c r="I1430" s="1" t="s">
        <v>5781</v>
      </c>
      <c r="J1430" s="1" t="s">
        <v>7396</v>
      </c>
      <c r="K1430" s="1" t="str">
        <f t="shared" si="44"/>
        <v>2019</v>
      </c>
      <c r="L1430" s="1">
        <f t="shared" si="45"/>
        <v>19</v>
      </c>
    </row>
    <row r="1431" spans="8:12">
      <c r="H1431" s="1" t="s">
        <v>169</v>
      </c>
      <c r="I1431" s="1" t="s">
        <v>7528</v>
      </c>
      <c r="J1431" s="1" t="s">
        <v>877</v>
      </c>
      <c r="K1431" s="1" t="str">
        <f t="shared" si="44"/>
        <v>2019</v>
      </c>
      <c r="L1431" s="1">
        <f t="shared" si="45"/>
        <v>19</v>
      </c>
    </row>
    <row r="1432" spans="8:12">
      <c r="H1432" s="1" t="s">
        <v>169</v>
      </c>
      <c r="I1432" s="1" t="s">
        <v>7570</v>
      </c>
      <c r="J1432" s="1" t="s">
        <v>267</v>
      </c>
      <c r="K1432" s="1" t="str">
        <f t="shared" si="44"/>
        <v>2019</v>
      </c>
      <c r="L1432" s="1">
        <f t="shared" si="45"/>
        <v>19</v>
      </c>
    </row>
    <row r="1433" spans="8:12">
      <c r="H1433" s="1" t="s">
        <v>169</v>
      </c>
      <c r="I1433" s="1" t="s">
        <v>830</v>
      </c>
      <c r="J1433" s="1" t="s">
        <v>1725</v>
      </c>
      <c r="K1433" s="1" t="str">
        <f t="shared" si="44"/>
        <v>2019</v>
      </c>
      <c r="L1433" s="1">
        <f t="shared" si="45"/>
        <v>19</v>
      </c>
    </row>
    <row r="1434" spans="8:12">
      <c r="H1434" s="1" t="s">
        <v>169</v>
      </c>
      <c r="I1434" s="1" t="s">
        <v>11029</v>
      </c>
      <c r="J1434" s="1" t="s">
        <v>10699</v>
      </c>
      <c r="K1434" s="1" t="str">
        <f t="shared" si="44"/>
        <v>2019</v>
      </c>
      <c r="L1434" s="1">
        <f t="shared" si="45"/>
        <v>19</v>
      </c>
    </row>
    <row r="1435" spans="8:12">
      <c r="H1435" s="1" t="s">
        <v>479</v>
      </c>
      <c r="I1435" s="1" t="s">
        <v>3805</v>
      </c>
      <c r="J1435" s="1" t="s">
        <v>7574</v>
      </c>
      <c r="K1435" s="1" t="str">
        <f t="shared" si="44"/>
        <v>2020</v>
      </c>
      <c r="L1435" s="1">
        <f t="shared" si="45"/>
        <v>19</v>
      </c>
    </row>
    <row r="1436" spans="8:12">
      <c r="H1436" s="1" t="s">
        <v>479</v>
      </c>
      <c r="I1436" s="1" t="s">
        <v>544</v>
      </c>
      <c r="J1436" s="1" t="s">
        <v>5680</v>
      </c>
      <c r="K1436" s="1" t="str">
        <f t="shared" si="44"/>
        <v>2020</v>
      </c>
      <c r="L1436" s="1">
        <f t="shared" si="45"/>
        <v>19</v>
      </c>
    </row>
    <row r="1437" spans="8:12">
      <c r="H1437" s="1" t="s">
        <v>479</v>
      </c>
      <c r="I1437" s="1" t="s">
        <v>10522</v>
      </c>
      <c r="J1437" s="1" t="s">
        <v>5441</v>
      </c>
      <c r="K1437" s="1" t="str">
        <f t="shared" si="44"/>
        <v>2020</v>
      </c>
      <c r="L1437" s="1">
        <f t="shared" si="45"/>
        <v>19</v>
      </c>
    </row>
    <row r="1438" spans="8:12">
      <c r="H1438" s="1" t="s">
        <v>479</v>
      </c>
      <c r="I1438" s="1" t="s">
        <v>9362</v>
      </c>
      <c r="J1438" s="1" t="s">
        <v>9362</v>
      </c>
      <c r="K1438" s="1" t="str">
        <f t="shared" si="44"/>
        <v>2020</v>
      </c>
      <c r="L1438" s="1">
        <f t="shared" si="45"/>
        <v>19</v>
      </c>
    </row>
    <row r="1439" spans="8:12">
      <c r="H1439" s="1" t="s">
        <v>479</v>
      </c>
      <c r="I1439" s="1" t="s">
        <v>10590</v>
      </c>
      <c r="J1439" s="1" t="s">
        <v>7043</v>
      </c>
      <c r="K1439" s="1" t="str">
        <f t="shared" si="44"/>
        <v>2020</v>
      </c>
      <c r="L1439" s="1">
        <f t="shared" si="45"/>
        <v>19</v>
      </c>
    </row>
    <row r="1440" spans="8:12">
      <c r="H1440" s="1" t="s">
        <v>479</v>
      </c>
      <c r="I1440" s="1" t="s">
        <v>3220</v>
      </c>
      <c r="J1440" s="1" t="s">
        <v>5441</v>
      </c>
      <c r="K1440" s="1" t="str">
        <f t="shared" si="44"/>
        <v>2020</v>
      </c>
      <c r="L1440" s="1">
        <f t="shared" si="45"/>
        <v>19</v>
      </c>
    </row>
    <row r="1441" spans="8:12">
      <c r="H1441" s="1" t="s">
        <v>448</v>
      </c>
      <c r="I1441" s="1" t="s">
        <v>6186</v>
      </c>
      <c r="J1441" s="1" t="s">
        <v>3409</v>
      </c>
      <c r="K1441" s="1" t="str">
        <f t="shared" si="44"/>
        <v>2004</v>
      </c>
      <c r="L1441" s="1">
        <f t="shared" si="45"/>
        <v>20</v>
      </c>
    </row>
    <row r="1442" spans="8:12">
      <c r="H1442" s="1" t="s">
        <v>530</v>
      </c>
      <c r="I1442" s="1" t="s">
        <v>4942</v>
      </c>
      <c r="J1442" s="1" t="s">
        <v>5065</v>
      </c>
      <c r="K1442" s="1" t="str">
        <f t="shared" si="44"/>
        <v>2004</v>
      </c>
      <c r="L1442" s="1">
        <f t="shared" si="45"/>
        <v>20</v>
      </c>
    </row>
    <row r="1443" spans="8:12">
      <c r="H1443" s="1" t="s">
        <v>678</v>
      </c>
      <c r="I1443" s="1" t="s">
        <v>3506</v>
      </c>
      <c r="J1443" s="1" t="s">
        <v>3509</v>
      </c>
      <c r="K1443" s="1" t="str">
        <f t="shared" si="44"/>
        <v>2005</v>
      </c>
      <c r="L1443" s="1">
        <f t="shared" si="45"/>
        <v>20</v>
      </c>
    </row>
    <row r="1444" spans="8:12">
      <c r="H1444" s="1" t="s">
        <v>134</v>
      </c>
      <c r="I1444" s="1" t="s">
        <v>9203</v>
      </c>
      <c r="J1444" s="1" t="s">
        <v>9208</v>
      </c>
      <c r="K1444" s="1" t="str">
        <f t="shared" si="44"/>
        <v>2005</v>
      </c>
      <c r="L1444" s="1">
        <f t="shared" si="45"/>
        <v>20</v>
      </c>
    </row>
    <row r="1445" spans="8:12">
      <c r="H1445" s="1" t="s">
        <v>78</v>
      </c>
      <c r="I1445" s="1" t="s">
        <v>10805</v>
      </c>
      <c r="J1445" s="1" t="s">
        <v>2079</v>
      </c>
      <c r="K1445" s="1" t="str">
        <f t="shared" si="44"/>
        <v>2006</v>
      </c>
      <c r="L1445" s="1">
        <f t="shared" si="45"/>
        <v>20</v>
      </c>
    </row>
    <row r="1446" spans="8:12">
      <c r="H1446" s="1" t="s">
        <v>63</v>
      </c>
      <c r="I1446" s="1" t="s">
        <v>4363</v>
      </c>
      <c r="J1446" s="1" t="s">
        <v>1918</v>
      </c>
      <c r="K1446" s="1" t="str">
        <f t="shared" si="44"/>
        <v>2007</v>
      </c>
      <c r="L1446" s="1">
        <f t="shared" si="45"/>
        <v>20</v>
      </c>
    </row>
    <row r="1447" spans="8:12">
      <c r="H1447" s="1" t="s">
        <v>63</v>
      </c>
      <c r="I1447" s="1" t="s">
        <v>4820</v>
      </c>
      <c r="J1447" s="1" t="s">
        <v>1918</v>
      </c>
      <c r="K1447" s="1" t="str">
        <f t="shared" si="44"/>
        <v>2007</v>
      </c>
      <c r="L1447" s="1">
        <f t="shared" si="45"/>
        <v>20</v>
      </c>
    </row>
    <row r="1448" spans="8:12">
      <c r="H1448" s="1" t="s">
        <v>367</v>
      </c>
      <c r="I1448" s="1" t="s">
        <v>9833</v>
      </c>
      <c r="J1448" s="1" t="s">
        <v>9794</v>
      </c>
      <c r="K1448" s="1" t="str">
        <f t="shared" si="44"/>
        <v>2007</v>
      </c>
      <c r="L1448" s="1">
        <f t="shared" si="45"/>
        <v>20</v>
      </c>
    </row>
    <row r="1449" spans="8:12">
      <c r="H1449" s="1" t="s">
        <v>63</v>
      </c>
      <c r="I1449" s="1" t="s">
        <v>851</v>
      </c>
      <c r="J1449" s="1" t="s">
        <v>3772</v>
      </c>
      <c r="K1449" s="1" t="str">
        <f t="shared" si="44"/>
        <v>2009</v>
      </c>
      <c r="L1449" s="1">
        <f t="shared" si="45"/>
        <v>20</v>
      </c>
    </row>
    <row r="1450" spans="8:12">
      <c r="H1450" s="1" t="s">
        <v>78</v>
      </c>
      <c r="I1450" s="1" t="s">
        <v>804</v>
      </c>
      <c r="J1450" s="1" t="s">
        <v>4425</v>
      </c>
      <c r="K1450" s="1" t="str">
        <f t="shared" si="44"/>
        <v>2009</v>
      </c>
      <c r="L1450" s="1">
        <f t="shared" si="45"/>
        <v>20</v>
      </c>
    </row>
    <row r="1451" spans="8:12">
      <c r="H1451" s="1" t="s">
        <v>144</v>
      </c>
      <c r="I1451" s="1" t="s">
        <v>9829</v>
      </c>
      <c r="J1451" s="1" t="s">
        <v>9946</v>
      </c>
      <c r="K1451" s="1" t="str">
        <f t="shared" si="44"/>
        <v>2009</v>
      </c>
      <c r="L1451" s="1">
        <f t="shared" si="45"/>
        <v>20</v>
      </c>
    </row>
    <row r="1452" spans="8:12">
      <c r="H1452" s="1" t="s">
        <v>118</v>
      </c>
      <c r="I1452" s="1" t="s">
        <v>8512</v>
      </c>
      <c r="J1452" s="1" t="s">
        <v>1072</v>
      </c>
      <c r="K1452" s="1" t="str">
        <f t="shared" si="44"/>
        <v>2009</v>
      </c>
      <c r="L1452" s="1">
        <f t="shared" si="45"/>
        <v>20</v>
      </c>
    </row>
    <row r="1453" spans="8:12">
      <c r="H1453" s="1" t="s">
        <v>169</v>
      </c>
      <c r="I1453" s="1" t="s">
        <v>9841</v>
      </c>
      <c r="J1453" s="1" t="s">
        <v>9841</v>
      </c>
      <c r="K1453" s="1" t="str">
        <f t="shared" si="44"/>
        <v>2010</v>
      </c>
      <c r="L1453" s="1">
        <f t="shared" si="45"/>
        <v>20</v>
      </c>
    </row>
    <row r="1454" spans="8:12">
      <c r="H1454" s="1" t="s">
        <v>63</v>
      </c>
      <c r="I1454" s="1" t="s">
        <v>11421</v>
      </c>
      <c r="J1454" s="1" t="s">
        <v>7895</v>
      </c>
      <c r="K1454" s="1" t="str">
        <f t="shared" si="44"/>
        <v>2010</v>
      </c>
      <c r="L1454" s="1">
        <f t="shared" si="45"/>
        <v>20</v>
      </c>
    </row>
    <row r="1455" spans="8:12">
      <c r="H1455" s="1" t="s">
        <v>63</v>
      </c>
      <c r="I1455" s="1" t="s">
        <v>261</v>
      </c>
      <c r="J1455" s="1" t="s">
        <v>7868</v>
      </c>
      <c r="K1455" s="1" t="str">
        <f t="shared" si="44"/>
        <v>2010</v>
      </c>
      <c r="L1455" s="1">
        <f t="shared" si="45"/>
        <v>20</v>
      </c>
    </row>
    <row r="1456" spans="8:12">
      <c r="H1456" s="1" t="s">
        <v>144</v>
      </c>
      <c r="I1456" s="1" t="s">
        <v>1685</v>
      </c>
      <c r="J1456" s="1" t="s">
        <v>941</v>
      </c>
      <c r="K1456" s="1" t="str">
        <f t="shared" si="44"/>
        <v>2011</v>
      </c>
      <c r="L1456" s="1">
        <f t="shared" si="45"/>
        <v>20</v>
      </c>
    </row>
    <row r="1457" spans="8:12">
      <c r="H1457" s="1" t="s">
        <v>118</v>
      </c>
      <c r="I1457" s="1" t="s">
        <v>5243</v>
      </c>
      <c r="J1457" s="1" t="s">
        <v>5176</v>
      </c>
      <c r="K1457" s="1" t="str">
        <f t="shared" si="44"/>
        <v>2011</v>
      </c>
      <c r="L1457" s="1">
        <f t="shared" si="45"/>
        <v>20</v>
      </c>
    </row>
    <row r="1458" spans="8:12">
      <c r="H1458" s="1" t="s">
        <v>344</v>
      </c>
      <c r="I1458" s="1" t="s">
        <v>9708</v>
      </c>
      <c r="J1458" s="1" t="s">
        <v>10204</v>
      </c>
      <c r="K1458" s="1" t="str">
        <f t="shared" si="44"/>
        <v>2011</v>
      </c>
      <c r="L1458" s="1">
        <f t="shared" si="45"/>
        <v>20</v>
      </c>
    </row>
    <row r="1459" spans="8:12">
      <c r="H1459" s="1" t="s">
        <v>144</v>
      </c>
      <c r="I1459" s="1" t="s">
        <v>7647</v>
      </c>
      <c r="J1459" s="1" t="s">
        <v>6721</v>
      </c>
      <c r="K1459" s="1" t="str">
        <f t="shared" si="44"/>
        <v>2012</v>
      </c>
      <c r="L1459" s="1">
        <f t="shared" si="45"/>
        <v>20</v>
      </c>
    </row>
    <row r="1460" spans="8:12">
      <c r="H1460" s="1" t="s">
        <v>88</v>
      </c>
      <c r="I1460" s="1" t="s">
        <v>663</v>
      </c>
      <c r="J1460" s="1" t="s">
        <v>7778</v>
      </c>
      <c r="K1460" s="1" t="str">
        <f t="shared" si="44"/>
        <v>2012</v>
      </c>
      <c r="L1460" s="1">
        <f t="shared" si="45"/>
        <v>20</v>
      </c>
    </row>
    <row r="1461" spans="8:12">
      <c r="H1461" s="1" t="s">
        <v>344</v>
      </c>
      <c r="I1461" s="1" t="s">
        <v>9902</v>
      </c>
      <c r="J1461" s="1" t="s">
        <v>10376</v>
      </c>
      <c r="K1461" s="1" t="str">
        <f t="shared" si="44"/>
        <v>2012</v>
      </c>
      <c r="L1461" s="1">
        <f t="shared" si="45"/>
        <v>20</v>
      </c>
    </row>
    <row r="1462" spans="8:12">
      <c r="H1462" s="1" t="s">
        <v>144</v>
      </c>
      <c r="I1462" s="1" t="s">
        <v>6364</v>
      </c>
      <c r="J1462" s="1" t="s">
        <v>1125</v>
      </c>
      <c r="K1462" s="1" t="str">
        <f t="shared" si="44"/>
        <v>2012</v>
      </c>
      <c r="L1462" s="1">
        <f t="shared" si="45"/>
        <v>20</v>
      </c>
    </row>
    <row r="1463" spans="8:12">
      <c r="H1463" s="1" t="s">
        <v>367</v>
      </c>
      <c r="I1463" s="1" t="s">
        <v>759</v>
      </c>
      <c r="J1463" s="1" t="s">
        <v>2405</v>
      </c>
      <c r="K1463" s="1" t="str">
        <f t="shared" si="44"/>
        <v>2013</v>
      </c>
      <c r="L1463" s="1">
        <f t="shared" si="45"/>
        <v>20</v>
      </c>
    </row>
    <row r="1464" spans="8:12">
      <c r="H1464" s="1" t="s">
        <v>367</v>
      </c>
      <c r="I1464" s="1" t="s">
        <v>421</v>
      </c>
      <c r="J1464" s="1" t="s">
        <v>2023</v>
      </c>
      <c r="K1464" s="1" t="str">
        <f t="shared" si="44"/>
        <v>2013</v>
      </c>
      <c r="L1464" s="1">
        <f t="shared" si="45"/>
        <v>20</v>
      </c>
    </row>
    <row r="1465" spans="8:12">
      <c r="H1465" s="1" t="s">
        <v>583</v>
      </c>
      <c r="I1465" s="1" t="s">
        <v>5785</v>
      </c>
      <c r="J1465" s="1" t="s">
        <v>6684</v>
      </c>
      <c r="K1465" s="1" t="str">
        <f t="shared" si="44"/>
        <v>2013</v>
      </c>
      <c r="L1465" s="1">
        <f t="shared" si="45"/>
        <v>20</v>
      </c>
    </row>
    <row r="1466" spans="8:12">
      <c r="H1466" s="1" t="s">
        <v>169</v>
      </c>
      <c r="I1466" s="1" t="s">
        <v>9829</v>
      </c>
      <c r="J1466" s="1" t="s">
        <v>7885</v>
      </c>
      <c r="K1466" s="1" t="str">
        <f t="shared" si="44"/>
        <v>2013</v>
      </c>
      <c r="L1466" s="1">
        <f t="shared" si="45"/>
        <v>20</v>
      </c>
    </row>
    <row r="1467" spans="8:12">
      <c r="H1467" s="1" t="s">
        <v>134</v>
      </c>
      <c r="I1467" s="1" t="s">
        <v>8486</v>
      </c>
      <c r="J1467" s="1" t="s">
        <v>8822</v>
      </c>
      <c r="K1467" s="1" t="str">
        <f t="shared" si="44"/>
        <v>2013</v>
      </c>
      <c r="L1467" s="1">
        <f t="shared" si="45"/>
        <v>20</v>
      </c>
    </row>
    <row r="1468" spans="8:12">
      <c r="H1468" s="1" t="s">
        <v>583</v>
      </c>
      <c r="I1468" s="1" t="s">
        <v>6705</v>
      </c>
      <c r="J1468" s="1" t="s">
        <v>3786</v>
      </c>
      <c r="K1468" s="1" t="str">
        <f t="shared" si="44"/>
        <v>2014</v>
      </c>
      <c r="L1468" s="1">
        <f t="shared" si="45"/>
        <v>20</v>
      </c>
    </row>
    <row r="1469" spans="8:12">
      <c r="H1469" s="1">
        <v>22</v>
      </c>
      <c r="I1469" s="1" t="s">
        <v>6231</v>
      </c>
      <c r="J1469" s="1" t="s">
        <v>6321</v>
      </c>
      <c r="K1469" s="1" t="str">
        <f t="shared" si="44"/>
        <v>2014</v>
      </c>
      <c r="L1469" s="1">
        <f t="shared" si="45"/>
        <v>20</v>
      </c>
    </row>
    <row r="1470" spans="8:12">
      <c r="H1470" s="1" t="s">
        <v>344</v>
      </c>
      <c r="I1470" s="1" t="s">
        <v>10517</v>
      </c>
      <c r="J1470" s="1" t="s">
        <v>5726</v>
      </c>
      <c r="K1470" s="1" t="str">
        <f t="shared" si="44"/>
        <v>2014</v>
      </c>
      <c r="L1470" s="1">
        <f t="shared" si="45"/>
        <v>20</v>
      </c>
    </row>
    <row r="1471" spans="8:12">
      <c r="H1471" s="1" t="s">
        <v>344</v>
      </c>
      <c r="I1471" s="1" t="s">
        <v>7340</v>
      </c>
      <c r="J1471" s="1" t="s">
        <v>7345</v>
      </c>
      <c r="K1471" s="1" t="str">
        <f t="shared" si="44"/>
        <v>2014</v>
      </c>
      <c r="L1471" s="1">
        <f t="shared" si="45"/>
        <v>20</v>
      </c>
    </row>
    <row r="1472" spans="8:12">
      <c r="H1472" s="1" t="s">
        <v>344</v>
      </c>
      <c r="I1472" s="1" t="s">
        <v>10517</v>
      </c>
      <c r="J1472" s="1" t="s">
        <v>2008</v>
      </c>
      <c r="K1472" s="1" t="str">
        <f t="shared" si="44"/>
        <v>2014</v>
      </c>
      <c r="L1472" s="1">
        <f t="shared" si="45"/>
        <v>20</v>
      </c>
    </row>
    <row r="1473" spans="8:12">
      <c r="H1473" s="1" t="s">
        <v>169</v>
      </c>
      <c r="I1473" s="1" t="s">
        <v>6169</v>
      </c>
      <c r="J1473" s="1" t="s">
        <v>1222</v>
      </c>
      <c r="K1473" s="1" t="str">
        <f t="shared" ref="K1473:K1536" si="46">TEXT(J1473,"YYYY")</f>
        <v>2015</v>
      </c>
      <c r="L1473" s="1">
        <f t="shared" ref="L1473:L1536" si="47">H1473-(TEXT(I1473,"YYYY")-TEXT(J1473,"YYYY"))</f>
        <v>20</v>
      </c>
    </row>
    <row r="1474" spans="8:12">
      <c r="H1474" s="1" t="s">
        <v>344</v>
      </c>
      <c r="I1474" s="1" t="s">
        <v>303</v>
      </c>
      <c r="J1474" s="1" t="s">
        <v>905</v>
      </c>
      <c r="K1474" s="1" t="str">
        <f t="shared" si="46"/>
        <v>2015</v>
      </c>
      <c r="L1474" s="1">
        <f t="shared" si="47"/>
        <v>20</v>
      </c>
    </row>
    <row r="1475" spans="8:12">
      <c r="H1475" s="1" t="s">
        <v>169</v>
      </c>
      <c r="I1475" s="1" t="s">
        <v>1685</v>
      </c>
      <c r="J1475" s="1" t="s">
        <v>1685</v>
      </c>
      <c r="K1475" s="1" t="str">
        <f t="shared" si="46"/>
        <v>2015</v>
      </c>
      <c r="L1475" s="1">
        <f t="shared" si="47"/>
        <v>20</v>
      </c>
    </row>
    <row r="1476" spans="8:12">
      <c r="H1476" s="1" t="s">
        <v>144</v>
      </c>
      <c r="I1476" s="1" t="s">
        <v>11088</v>
      </c>
      <c r="J1476" s="1" t="s">
        <v>3522</v>
      </c>
      <c r="K1476" s="1" t="str">
        <f t="shared" si="46"/>
        <v>2016</v>
      </c>
      <c r="L1476" s="1">
        <f t="shared" si="47"/>
        <v>20</v>
      </c>
    </row>
    <row r="1477" spans="8:12">
      <c r="H1477" s="1" t="s">
        <v>583</v>
      </c>
      <c r="I1477" s="1" t="s">
        <v>972</v>
      </c>
      <c r="J1477" s="1" t="s">
        <v>3430</v>
      </c>
      <c r="K1477" s="1" t="str">
        <f t="shared" si="46"/>
        <v>2016</v>
      </c>
      <c r="L1477" s="1">
        <f t="shared" si="47"/>
        <v>20</v>
      </c>
    </row>
    <row r="1478" spans="8:12">
      <c r="H1478" s="1" t="s">
        <v>169</v>
      </c>
      <c r="I1478" s="1" t="s">
        <v>5636</v>
      </c>
      <c r="J1478" s="1" t="s">
        <v>3522</v>
      </c>
      <c r="K1478" s="1" t="str">
        <f t="shared" si="46"/>
        <v>2016</v>
      </c>
      <c r="L1478" s="1">
        <f t="shared" si="47"/>
        <v>20</v>
      </c>
    </row>
    <row r="1479" spans="8:12">
      <c r="H1479" s="1" t="s">
        <v>169</v>
      </c>
      <c r="I1479" s="1" t="s">
        <v>7441</v>
      </c>
      <c r="J1479" s="1" t="s">
        <v>5832</v>
      </c>
      <c r="K1479" s="1" t="str">
        <f t="shared" si="46"/>
        <v>2016</v>
      </c>
      <c r="L1479" s="1">
        <f t="shared" si="47"/>
        <v>20</v>
      </c>
    </row>
    <row r="1480" spans="8:12">
      <c r="H1480" s="1" t="s">
        <v>144</v>
      </c>
      <c r="I1480" s="1" t="s">
        <v>8945</v>
      </c>
      <c r="J1480" s="1" t="s">
        <v>931</v>
      </c>
      <c r="K1480" s="1" t="str">
        <f t="shared" si="46"/>
        <v>2016</v>
      </c>
      <c r="L1480" s="1">
        <f t="shared" si="47"/>
        <v>20</v>
      </c>
    </row>
    <row r="1481" spans="8:12">
      <c r="H1481" s="1" t="s">
        <v>169</v>
      </c>
      <c r="I1481" s="1" t="s">
        <v>3552</v>
      </c>
      <c r="J1481" s="1" t="s">
        <v>162</v>
      </c>
      <c r="K1481" s="1" t="str">
        <f t="shared" si="46"/>
        <v>2016</v>
      </c>
      <c r="L1481" s="1">
        <f t="shared" si="47"/>
        <v>20</v>
      </c>
    </row>
    <row r="1482" spans="8:12">
      <c r="H1482" s="1" t="s">
        <v>344</v>
      </c>
      <c r="I1482" s="1" t="s">
        <v>3035</v>
      </c>
      <c r="J1482" s="1" t="s">
        <v>236</v>
      </c>
      <c r="K1482" s="1" t="str">
        <f t="shared" si="46"/>
        <v>2017</v>
      </c>
      <c r="L1482" s="1">
        <f t="shared" si="47"/>
        <v>20</v>
      </c>
    </row>
    <row r="1483" spans="8:12">
      <c r="H1483" s="1" t="s">
        <v>344</v>
      </c>
      <c r="I1483" s="1" t="s">
        <v>2344</v>
      </c>
      <c r="J1483" s="1" t="s">
        <v>4192</v>
      </c>
      <c r="K1483" s="1" t="str">
        <f t="shared" si="46"/>
        <v>2017</v>
      </c>
      <c r="L1483" s="1">
        <f t="shared" si="47"/>
        <v>20</v>
      </c>
    </row>
    <row r="1484" spans="8:12">
      <c r="H1484" s="1" t="s">
        <v>169</v>
      </c>
      <c r="I1484" s="1" t="s">
        <v>7984</v>
      </c>
      <c r="J1484" s="1" t="s">
        <v>236</v>
      </c>
      <c r="K1484" s="1" t="str">
        <f t="shared" si="46"/>
        <v>2017</v>
      </c>
      <c r="L1484" s="1">
        <f t="shared" si="47"/>
        <v>20</v>
      </c>
    </row>
    <row r="1485" spans="8:12">
      <c r="H1485" s="1" t="s">
        <v>583</v>
      </c>
      <c r="I1485" s="1" t="s">
        <v>12403</v>
      </c>
      <c r="J1485" s="1" t="s">
        <v>7628</v>
      </c>
      <c r="K1485" s="1" t="str">
        <f t="shared" si="46"/>
        <v>2018</v>
      </c>
      <c r="L1485" s="1">
        <f t="shared" si="47"/>
        <v>20</v>
      </c>
    </row>
    <row r="1486" spans="8:12">
      <c r="H1486" s="1" t="s">
        <v>169</v>
      </c>
      <c r="I1486" s="1" t="s">
        <v>1146</v>
      </c>
      <c r="J1486" s="1" t="s">
        <v>1160</v>
      </c>
      <c r="K1486" s="1" t="str">
        <f t="shared" si="46"/>
        <v>2019</v>
      </c>
      <c r="L1486" s="1">
        <f t="shared" si="47"/>
        <v>20</v>
      </c>
    </row>
    <row r="1487" spans="8:12">
      <c r="H1487" s="1" t="s">
        <v>169</v>
      </c>
      <c r="I1487" s="1" t="s">
        <v>822</v>
      </c>
      <c r="J1487" s="1" t="s">
        <v>1174</v>
      </c>
      <c r="K1487" s="1" t="str">
        <f t="shared" si="46"/>
        <v>2019</v>
      </c>
      <c r="L1487" s="1">
        <f t="shared" si="47"/>
        <v>20</v>
      </c>
    </row>
    <row r="1488" spans="8:12">
      <c r="H1488" s="1" t="s">
        <v>169</v>
      </c>
      <c r="I1488" s="1" t="s">
        <v>759</v>
      </c>
      <c r="J1488" s="1" t="s">
        <v>604</v>
      </c>
      <c r="K1488" s="1" t="str">
        <f t="shared" si="46"/>
        <v>2019</v>
      </c>
      <c r="L1488" s="1">
        <f t="shared" si="47"/>
        <v>20</v>
      </c>
    </row>
    <row r="1489" spans="8:12">
      <c r="H1489" s="1" t="s">
        <v>344</v>
      </c>
      <c r="I1489" s="1" t="s">
        <v>397</v>
      </c>
      <c r="J1489" s="1" t="s">
        <v>267</v>
      </c>
      <c r="K1489" s="1" t="str">
        <f t="shared" si="46"/>
        <v>2019</v>
      </c>
      <c r="L1489" s="1">
        <f t="shared" si="47"/>
        <v>20</v>
      </c>
    </row>
    <row r="1490" spans="8:12">
      <c r="H1490" s="1" t="s">
        <v>344</v>
      </c>
      <c r="I1490" s="1" t="s">
        <v>3882</v>
      </c>
      <c r="J1490" s="1" t="s">
        <v>459</v>
      </c>
      <c r="K1490" s="1" t="str">
        <f t="shared" si="46"/>
        <v>2019</v>
      </c>
      <c r="L1490" s="1">
        <f t="shared" si="47"/>
        <v>20</v>
      </c>
    </row>
    <row r="1491" spans="8:12">
      <c r="H1491" s="1" t="s">
        <v>344</v>
      </c>
      <c r="I1491" s="1" t="s">
        <v>7691</v>
      </c>
      <c r="J1491" s="1" t="s">
        <v>517</v>
      </c>
      <c r="K1491" s="1" t="str">
        <f t="shared" si="46"/>
        <v>2019</v>
      </c>
      <c r="L1491" s="1">
        <f t="shared" si="47"/>
        <v>20</v>
      </c>
    </row>
    <row r="1492" spans="8:12">
      <c r="H1492" s="1" t="s">
        <v>344</v>
      </c>
      <c r="I1492" s="1" t="s">
        <v>261</v>
      </c>
      <c r="J1492" s="1" t="s">
        <v>1265</v>
      </c>
      <c r="K1492" s="1" t="str">
        <f t="shared" si="46"/>
        <v>2019</v>
      </c>
      <c r="L1492" s="1">
        <f t="shared" si="47"/>
        <v>20</v>
      </c>
    </row>
    <row r="1493" spans="8:12">
      <c r="H1493" s="1" t="s">
        <v>344</v>
      </c>
      <c r="I1493" s="1" t="s">
        <v>10675</v>
      </c>
      <c r="J1493" s="1" t="s">
        <v>532</v>
      </c>
      <c r="K1493" s="1" t="str">
        <f t="shared" si="46"/>
        <v>2019</v>
      </c>
      <c r="L1493" s="1">
        <f t="shared" si="47"/>
        <v>20</v>
      </c>
    </row>
    <row r="1494" spans="8:12">
      <c r="H1494" s="1" t="s">
        <v>169</v>
      </c>
      <c r="I1494" s="1" t="s">
        <v>7830</v>
      </c>
      <c r="J1494" s="1" t="s">
        <v>3304</v>
      </c>
      <c r="K1494" s="1" t="str">
        <f t="shared" si="46"/>
        <v>2020</v>
      </c>
      <c r="L1494" s="1">
        <f t="shared" si="47"/>
        <v>20</v>
      </c>
    </row>
    <row r="1495" spans="8:12">
      <c r="H1495" s="1" t="s">
        <v>169</v>
      </c>
      <c r="I1495" s="1" t="s">
        <v>4988</v>
      </c>
      <c r="J1495" s="1" t="s">
        <v>7043</v>
      </c>
      <c r="K1495" s="1" t="str">
        <f t="shared" si="46"/>
        <v>2020</v>
      </c>
      <c r="L1495" s="1">
        <f t="shared" si="47"/>
        <v>20</v>
      </c>
    </row>
    <row r="1496" spans="8:12">
      <c r="H1496" s="1" t="s">
        <v>169</v>
      </c>
      <c r="I1496" s="1" t="s">
        <v>9305</v>
      </c>
      <c r="J1496" s="1" t="s">
        <v>10281</v>
      </c>
      <c r="K1496" s="1" t="str">
        <f t="shared" si="46"/>
        <v>2020</v>
      </c>
      <c r="L1496" s="1">
        <f t="shared" si="47"/>
        <v>20</v>
      </c>
    </row>
    <row r="1497" spans="8:12">
      <c r="H1497" s="1" t="s">
        <v>809</v>
      </c>
      <c r="I1497" s="1" t="s">
        <v>1861</v>
      </c>
      <c r="J1497" s="1" t="s">
        <v>1862</v>
      </c>
      <c r="K1497" s="1" t="str">
        <f t="shared" si="46"/>
        <v>2003</v>
      </c>
      <c r="L1497" s="1">
        <f t="shared" si="47"/>
        <v>21</v>
      </c>
    </row>
    <row r="1498" spans="8:12">
      <c r="H1498" s="1" t="s">
        <v>448</v>
      </c>
      <c r="I1498" s="1" t="s">
        <v>7244</v>
      </c>
      <c r="J1498" s="1" t="s">
        <v>11323</v>
      </c>
      <c r="K1498" s="1" t="str">
        <f t="shared" si="46"/>
        <v>2003</v>
      </c>
      <c r="L1498" s="1">
        <f t="shared" si="47"/>
        <v>21</v>
      </c>
    </row>
    <row r="1499" spans="8:12">
      <c r="H1499" s="1" t="s">
        <v>678</v>
      </c>
      <c r="I1499" s="1" t="s">
        <v>1190</v>
      </c>
      <c r="J1499" s="1" t="s">
        <v>2481</v>
      </c>
      <c r="K1499" s="1" t="str">
        <f t="shared" si="46"/>
        <v>2006</v>
      </c>
      <c r="L1499" s="1">
        <f t="shared" si="47"/>
        <v>21</v>
      </c>
    </row>
    <row r="1500" spans="8:12">
      <c r="H1500" s="1" t="s">
        <v>464</v>
      </c>
      <c r="I1500" s="1" t="s">
        <v>4203</v>
      </c>
      <c r="J1500" s="1" t="s">
        <v>1918</v>
      </c>
      <c r="K1500" s="1" t="str">
        <f t="shared" si="46"/>
        <v>2007</v>
      </c>
      <c r="L1500" s="1">
        <f t="shared" si="47"/>
        <v>21</v>
      </c>
    </row>
    <row r="1501" spans="8:12">
      <c r="H1501" s="1" t="s">
        <v>464</v>
      </c>
      <c r="I1501" s="1" t="s">
        <v>1929</v>
      </c>
      <c r="J1501" s="1" t="s">
        <v>1815</v>
      </c>
      <c r="K1501" s="1" t="str">
        <f t="shared" si="46"/>
        <v>2008</v>
      </c>
      <c r="L1501" s="1">
        <f t="shared" si="47"/>
        <v>21</v>
      </c>
    </row>
    <row r="1502" spans="8:12">
      <c r="H1502" s="1" t="s">
        <v>464</v>
      </c>
      <c r="I1502" s="1" t="s">
        <v>2422</v>
      </c>
      <c r="J1502" s="1" t="s">
        <v>2324</v>
      </c>
      <c r="K1502" s="1" t="str">
        <f t="shared" si="46"/>
        <v>2008</v>
      </c>
      <c r="L1502" s="1">
        <f t="shared" si="47"/>
        <v>21</v>
      </c>
    </row>
    <row r="1503" spans="8:12">
      <c r="H1503" s="1" t="s">
        <v>88</v>
      </c>
      <c r="I1503" s="1" t="s">
        <v>6408</v>
      </c>
      <c r="J1503" s="1" t="s">
        <v>6412</v>
      </c>
      <c r="K1503" s="1" t="str">
        <f t="shared" si="46"/>
        <v>2009</v>
      </c>
      <c r="L1503" s="1">
        <f t="shared" si="47"/>
        <v>21</v>
      </c>
    </row>
    <row r="1504" spans="8:12">
      <c r="H1504" s="1" t="s">
        <v>448</v>
      </c>
      <c r="I1504" s="1" t="s">
        <v>3125</v>
      </c>
      <c r="J1504" s="1" t="s">
        <v>756</v>
      </c>
      <c r="K1504" s="1" t="str">
        <f t="shared" si="46"/>
        <v>2009</v>
      </c>
      <c r="L1504" s="1">
        <f t="shared" si="47"/>
        <v>21</v>
      </c>
    </row>
    <row r="1505" spans="8:12">
      <c r="H1505" s="1" t="s">
        <v>78</v>
      </c>
      <c r="I1505" s="1" t="s">
        <v>2254</v>
      </c>
      <c r="J1505" s="1" t="s">
        <v>5221</v>
      </c>
      <c r="K1505" s="1" t="str">
        <f t="shared" si="46"/>
        <v>2010</v>
      </c>
      <c r="L1505" s="1">
        <f t="shared" si="47"/>
        <v>21</v>
      </c>
    </row>
    <row r="1506" spans="8:12">
      <c r="H1506" s="1" t="s">
        <v>78</v>
      </c>
      <c r="I1506" s="1" t="s">
        <v>978</v>
      </c>
      <c r="J1506" s="1" t="s">
        <v>2241</v>
      </c>
      <c r="K1506" s="1" t="str">
        <f t="shared" si="46"/>
        <v>2010</v>
      </c>
      <c r="L1506" s="1">
        <f t="shared" si="47"/>
        <v>21</v>
      </c>
    </row>
    <row r="1507" spans="8:12">
      <c r="H1507" s="1" t="s">
        <v>134</v>
      </c>
      <c r="I1507" s="1" t="s">
        <v>4596</v>
      </c>
      <c r="J1507" s="1" t="s">
        <v>4330</v>
      </c>
      <c r="K1507" s="1" t="str">
        <f t="shared" si="46"/>
        <v>2010</v>
      </c>
      <c r="L1507" s="1">
        <f t="shared" si="47"/>
        <v>21</v>
      </c>
    </row>
    <row r="1508" spans="8:12">
      <c r="H1508" s="1" t="s">
        <v>367</v>
      </c>
      <c r="I1508" s="1" t="s">
        <v>6779</v>
      </c>
      <c r="J1508" s="1" t="s">
        <v>6790</v>
      </c>
      <c r="K1508" s="1" t="str">
        <f t="shared" si="46"/>
        <v>2010</v>
      </c>
      <c r="L1508" s="1">
        <f t="shared" si="47"/>
        <v>21</v>
      </c>
    </row>
    <row r="1509" spans="8:12">
      <c r="H1509" s="1" t="s">
        <v>177</v>
      </c>
      <c r="I1509" s="1" t="s">
        <v>7894</v>
      </c>
      <c r="J1509" s="1" t="s">
        <v>7895</v>
      </c>
      <c r="K1509" s="1" t="str">
        <f t="shared" si="46"/>
        <v>2010</v>
      </c>
      <c r="L1509" s="1">
        <f t="shared" si="47"/>
        <v>21</v>
      </c>
    </row>
    <row r="1510" spans="8:12">
      <c r="H1510" s="1" t="s">
        <v>134</v>
      </c>
      <c r="I1510" s="1" t="s">
        <v>5832</v>
      </c>
      <c r="J1510" s="1" t="s">
        <v>2212</v>
      </c>
      <c r="K1510" s="1" t="str">
        <f t="shared" si="46"/>
        <v>2010</v>
      </c>
      <c r="L1510" s="1">
        <f t="shared" si="47"/>
        <v>21</v>
      </c>
    </row>
    <row r="1511" spans="8:12">
      <c r="H1511" s="1" t="s">
        <v>118</v>
      </c>
      <c r="I1511" s="1" t="s">
        <v>9509</v>
      </c>
      <c r="J1511" s="1" t="s">
        <v>941</v>
      </c>
      <c r="K1511" s="1" t="str">
        <f t="shared" si="46"/>
        <v>2011</v>
      </c>
      <c r="L1511" s="1">
        <f t="shared" si="47"/>
        <v>21</v>
      </c>
    </row>
    <row r="1512" spans="8:12">
      <c r="H1512" s="1" t="s">
        <v>177</v>
      </c>
      <c r="I1512" s="1" t="s">
        <v>9779</v>
      </c>
      <c r="J1512" s="1" t="s">
        <v>1003</v>
      </c>
      <c r="K1512" s="1" t="str">
        <f t="shared" si="46"/>
        <v>2011</v>
      </c>
      <c r="L1512" s="1">
        <f t="shared" si="47"/>
        <v>21</v>
      </c>
    </row>
    <row r="1513" spans="8:12">
      <c r="H1513" s="1" t="s">
        <v>118</v>
      </c>
      <c r="I1513" s="1" t="s">
        <v>8021</v>
      </c>
      <c r="J1513" s="1" t="s">
        <v>7730</v>
      </c>
      <c r="K1513" s="1" t="str">
        <f t="shared" si="46"/>
        <v>2011</v>
      </c>
      <c r="L1513" s="1">
        <f t="shared" si="47"/>
        <v>21</v>
      </c>
    </row>
    <row r="1514" spans="8:12">
      <c r="H1514" s="1" t="s">
        <v>88</v>
      </c>
      <c r="I1514" s="1" t="s">
        <v>2007</v>
      </c>
      <c r="J1514" s="1" t="s">
        <v>2019</v>
      </c>
      <c r="K1514" s="1" t="str">
        <f t="shared" si="46"/>
        <v>2012</v>
      </c>
      <c r="L1514" s="1">
        <f t="shared" si="47"/>
        <v>21</v>
      </c>
    </row>
    <row r="1515" spans="8:12">
      <c r="H1515" s="1" t="s">
        <v>88</v>
      </c>
      <c r="I1515" s="1" t="s">
        <v>2654</v>
      </c>
      <c r="J1515" s="1" t="s">
        <v>1125</v>
      </c>
      <c r="K1515" s="1" t="str">
        <f t="shared" si="46"/>
        <v>2012</v>
      </c>
      <c r="L1515" s="1">
        <f t="shared" si="47"/>
        <v>21</v>
      </c>
    </row>
    <row r="1516" spans="8:12">
      <c r="H1516" s="1" t="s">
        <v>344</v>
      </c>
      <c r="I1516" s="1" t="s">
        <v>3825</v>
      </c>
      <c r="J1516" s="1" t="s">
        <v>3826</v>
      </c>
      <c r="K1516" s="1" t="str">
        <f t="shared" si="46"/>
        <v>2012</v>
      </c>
      <c r="L1516" s="1">
        <f t="shared" si="47"/>
        <v>21</v>
      </c>
    </row>
    <row r="1517" spans="8:12">
      <c r="H1517" s="1" t="s">
        <v>118</v>
      </c>
      <c r="I1517" s="1" t="s">
        <v>5231</v>
      </c>
      <c r="J1517" s="1" t="s">
        <v>5238</v>
      </c>
      <c r="K1517" s="1" t="str">
        <f t="shared" si="46"/>
        <v>2012</v>
      </c>
      <c r="L1517" s="1">
        <f t="shared" si="47"/>
        <v>21</v>
      </c>
    </row>
    <row r="1518" spans="8:12">
      <c r="H1518" s="1" t="s">
        <v>118</v>
      </c>
      <c r="I1518" s="1" t="s">
        <v>4170</v>
      </c>
      <c r="J1518" s="1" t="s">
        <v>6403</v>
      </c>
      <c r="K1518" s="1" t="str">
        <f t="shared" si="46"/>
        <v>2012</v>
      </c>
      <c r="L1518" s="1">
        <f t="shared" si="47"/>
        <v>21</v>
      </c>
    </row>
    <row r="1519" spans="8:12">
      <c r="H1519" s="1" t="s">
        <v>78</v>
      </c>
      <c r="I1519" s="1" t="s">
        <v>8093</v>
      </c>
      <c r="J1519" s="1" t="s">
        <v>6677</v>
      </c>
      <c r="K1519" s="1" t="str">
        <f t="shared" si="46"/>
        <v>2012</v>
      </c>
      <c r="L1519" s="1">
        <f t="shared" si="47"/>
        <v>21</v>
      </c>
    </row>
    <row r="1520" spans="8:12">
      <c r="H1520" s="1" t="s">
        <v>177</v>
      </c>
      <c r="I1520" s="1" t="s">
        <v>8505</v>
      </c>
      <c r="J1520" s="1" t="s">
        <v>8509</v>
      </c>
      <c r="K1520" s="1" t="str">
        <f t="shared" si="46"/>
        <v>2012</v>
      </c>
      <c r="L1520" s="1">
        <f t="shared" si="47"/>
        <v>21</v>
      </c>
    </row>
    <row r="1521" spans="8:12">
      <c r="H1521" s="1" t="s">
        <v>344</v>
      </c>
      <c r="I1521" s="1" t="s">
        <v>9080</v>
      </c>
      <c r="J1521" s="1" t="s">
        <v>8599</v>
      </c>
      <c r="K1521" s="1" t="str">
        <f t="shared" si="46"/>
        <v>2012</v>
      </c>
      <c r="L1521" s="1">
        <f t="shared" si="47"/>
        <v>21</v>
      </c>
    </row>
    <row r="1522" spans="8:12">
      <c r="H1522" s="1" t="s">
        <v>177</v>
      </c>
      <c r="I1522" s="1" t="s">
        <v>8505</v>
      </c>
      <c r="J1522" s="1" t="s">
        <v>391</v>
      </c>
      <c r="K1522" s="1" t="str">
        <f t="shared" si="46"/>
        <v>2012</v>
      </c>
      <c r="L1522" s="1">
        <f t="shared" si="47"/>
        <v>21</v>
      </c>
    </row>
    <row r="1523" spans="8:12">
      <c r="H1523" s="1" t="s">
        <v>344</v>
      </c>
      <c r="I1523" s="1" t="s">
        <v>3294</v>
      </c>
      <c r="J1523" s="1" t="s">
        <v>3295</v>
      </c>
      <c r="K1523" s="1" t="str">
        <f t="shared" si="46"/>
        <v>2013</v>
      </c>
      <c r="L1523" s="1">
        <f t="shared" si="47"/>
        <v>21</v>
      </c>
    </row>
    <row r="1524" spans="8:12">
      <c r="H1524" s="1" t="s">
        <v>144</v>
      </c>
      <c r="I1524" s="1" t="s">
        <v>5125</v>
      </c>
      <c r="J1524" s="1" t="s">
        <v>2023</v>
      </c>
      <c r="K1524" s="1" t="str">
        <f t="shared" si="46"/>
        <v>2013</v>
      </c>
      <c r="L1524" s="1">
        <f t="shared" si="47"/>
        <v>21</v>
      </c>
    </row>
    <row r="1525" spans="8:12">
      <c r="H1525" s="1" t="s">
        <v>177</v>
      </c>
      <c r="I1525" s="1" t="s">
        <v>6754</v>
      </c>
      <c r="J1525" s="1" t="s">
        <v>6762</v>
      </c>
      <c r="K1525" s="1" t="str">
        <f t="shared" si="46"/>
        <v>2013</v>
      </c>
      <c r="L1525" s="1">
        <f t="shared" si="47"/>
        <v>21</v>
      </c>
    </row>
    <row r="1526" spans="8:12">
      <c r="H1526" s="1" t="s">
        <v>177</v>
      </c>
      <c r="I1526" s="1" t="s">
        <v>8033</v>
      </c>
      <c r="J1526" s="1" t="s">
        <v>6167</v>
      </c>
      <c r="K1526" s="1" t="str">
        <f t="shared" si="46"/>
        <v>2013</v>
      </c>
      <c r="L1526" s="1">
        <f t="shared" si="47"/>
        <v>21</v>
      </c>
    </row>
    <row r="1527" spans="8:12">
      <c r="H1527" s="1" t="s">
        <v>144</v>
      </c>
      <c r="I1527" s="1" t="s">
        <v>6390</v>
      </c>
      <c r="J1527" s="1" t="s">
        <v>2008</v>
      </c>
      <c r="K1527" s="1" t="str">
        <f t="shared" si="46"/>
        <v>2014</v>
      </c>
      <c r="L1527" s="1">
        <f t="shared" si="47"/>
        <v>21</v>
      </c>
    </row>
    <row r="1528" spans="8:12">
      <c r="H1528" s="1" t="s">
        <v>583</v>
      </c>
      <c r="I1528" s="1" t="s">
        <v>4965</v>
      </c>
      <c r="J1528" s="1" t="s">
        <v>7224</v>
      </c>
      <c r="K1528" s="1" t="str">
        <f t="shared" si="46"/>
        <v>2014</v>
      </c>
      <c r="L1528" s="1">
        <f t="shared" si="47"/>
        <v>21</v>
      </c>
    </row>
    <row r="1529" spans="8:12">
      <c r="H1529" s="1" t="s">
        <v>583</v>
      </c>
      <c r="I1529" s="1" t="s">
        <v>7270</v>
      </c>
      <c r="J1529" s="1" t="s">
        <v>4017</v>
      </c>
      <c r="K1529" s="1" t="str">
        <f t="shared" si="46"/>
        <v>2014</v>
      </c>
      <c r="L1529" s="1">
        <f t="shared" si="47"/>
        <v>21</v>
      </c>
    </row>
    <row r="1530" spans="8:12">
      <c r="H1530" s="1" t="s">
        <v>134</v>
      </c>
      <c r="I1530" s="1" t="s">
        <v>11135</v>
      </c>
      <c r="J1530" s="1" t="s">
        <v>11138</v>
      </c>
      <c r="K1530" s="1" t="str">
        <f t="shared" si="46"/>
        <v>2014</v>
      </c>
      <c r="L1530" s="1">
        <f t="shared" si="47"/>
        <v>21</v>
      </c>
    </row>
    <row r="1531" spans="8:12">
      <c r="H1531" s="1" t="s">
        <v>177</v>
      </c>
      <c r="I1531" s="1" t="s">
        <v>11660</v>
      </c>
      <c r="J1531" s="1" t="s">
        <v>11663</v>
      </c>
      <c r="K1531" s="1" t="str">
        <f t="shared" si="46"/>
        <v>2014</v>
      </c>
      <c r="L1531" s="1">
        <f t="shared" si="47"/>
        <v>21</v>
      </c>
    </row>
    <row r="1532" spans="8:12">
      <c r="H1532" s="1" t="s">
        <v>118</v>
      </c>
      <c r="I1532" s="1" t="s">
        <v>1214</v>
      </c>
      <c r="J1532" s="1" t="s">
        <v>1222</v>
      </c>
      <c r="K1532" s="1" t="str">
        <f t="shared" si="46"/>
        <v>2015</v>
      </c>
      <c r="L1532" s="1">
        <f t="shared" si="47"/>
        <v>21</v>
      </c>
    </row>
    <row r="1533" spans="8:12">
      <c r="H1533" s="1" t="s">
        <v>118</v>
      </c>
      <c r="I1533" s="1" t="s">
        <v>911</v>
      </c>
      <c r="J1533" s="1" t="s">
        <v>1075</v>
      </c>
      <c r="K1533" s="1" t="str">
        <f t="shared" si="46"/>
        <v>2015</v>
      </c>
      <c r="L1533" s="1">
        <f t="shared" si="47"/>
        <v>21</v>
      </c>
    </row>
    <row r="1534" spans="8:12">
      <c r="H1534" s="1" t="s">
        <v>367</v>
      </c>
      <c r="I1534" s="1" t="s">
        <v>3800</v>
      </c>
      <c r="J1534" s="1" t="s">
        <v>1222</v>
      </c>
      <c r="K1534" s="1" t="str">
        <f t="shared" si="46"/>
        <v>2015</v>
      </c>
      <c r="L1534" s="1">
        <f t="shared" si="47"/>
        <v>21</v>
      </c>
    </row>
    <row r="1535" spans="8:12">
      <c r="H1535" s="1" t="s">
        <v>583</v>
      </c>
      <c r="I1535" s="1" t="s">
        <v>4071</v>
      </c>
      <c r="J1535" s="1" t="s">
        <v>1222</v>
      </c>
      <c r="K1535" s="1" t="str">
        <f t="shared" si="46"/>
        <v>2015</v>
      </c>
      <c r="L1535" s="1">
        <f t="shared" si="47"/>
        <v>21</v>
      </c>
    </row>
    <row r="1536" spans="8:12">
      <c r="H1536" s="1" t="s">
        <v>177</v>
      </c>
      <c r="I1536" s="1" t="s">
        <v>2822</v>
      </c>
      <c r="J1536" s="1" t="s">
        <v>5258</v>
      </c>
      <c r="K1536" s="1" t="str">
        <f t="shared" si="46"/>
        <v>2015</v>
      </c>
      <c r="L1536" s="1">
        <f t="shared" si="47"/>
        <v>21</v>
      </c>
    </row>
    <row r="1537" spans="8:12">
      <c r="H1537" s="1" t="s">
        <v>344</v>
      </c>
      <c r="I1537" s="1" t="s">
        <v>7022</v>
      </c>
      <c r="J1537" s="1" t="s">
        <v>5747</v>
      </c>
      <c r="K1537" s="1" t="str">
        <f t="shared" ref="K1537:K1600" si="48">TEXT(J1537,"YYYY")</f>
        <v>2015</v>
      </c>
      <c r="L1537" s="1">
        <f t="shared" ref="L1537:L1600" si="49">H1537-(TEXT(I1537,"YYYY")-TEXT(J1537,"YYYY"))</f>
        <v>21</v>
      </c>
    </row>
    <row r="1538" spans="8:12">
      <c r="H1538" s="1" t="s">
        <v>583</v>
      </c>
      <c r="I1538" s="1" t="s">
        <v>3823</v>
      </c>
      <c r="J1538" s="1" t="s">
        <v>1163</v>
      </c>
      <c r="K1538" s="1" t="str">
        <f t="shared" si="48"/>
        <v>2015</v>
      </c>
      <c r="L1538" s="1">
        <f t="shared" si="49"/>
        <v>21</v>
      </c>
    </row>
    <row r="1539" spans="8:12">
      <c r="H1539" s="1" t="s">
        <v>583</v>
      </c>
      <c r="I1539" s="1" t="s">
        <v>381</v>
      </c>
      <c r="J1539" s="1" t="s">
        <v>171</v>
      </c>
      <c r="K1539" s="1" t="str">
        <f t="shared" si="48"/>
        <v>2015</v>
      </c>
      <c r="L1539" s="1">
        <f t="shared" si="49"/>
        <v>21</v>
      </c>
    </row>
    <row r="1540" spans="8:12">
      <c r="H1540" s="1" t="s">
        <v>344</v>
      </c>
      <c r="I1540" s="1" t="s">
        <v>6161</v>
      </c>
      <c r="J1540" s="1" t="s">
        <v>892</v>
      </c>
      <c r="K1540" s="1" t="str">
        <f t="shared" si="48"/>
        <v>2015</v>
      </c>
      <c r="L1540" s="1">
        <f t="shared" si="49"/>
        <v>21</v>
      </c>
    </row>
    <row r="1541" spans="8:12">
      <c r="H1541" s="1" t="s">
        <v>344</v>
      </c>
      <c r="I1541" s="1" t="s">
        <v>11818</v>
      </c>
      <c r="J1541" s="1" t="s">
        <v>11819</v>
      </c>
      <c r="K1541" s="1" t="str">
        <f t="shared" si="48"/>
        <v>2015</v>
      </c>
      <c r="L1541" s="1">
        <f t="shared" si="49"/>
        <v>21</v>
      </c>
    </row>
    <row r="1542" spans="8:12">
      <c r="H1542" s="1" t="s">
        <v>344</v>
      </c>
      <c r="I1542" s="1" t="s">
        <v>1006</v>
      </c>
      <c r="J1542" s="1" t="s">
        <v>11922</v>
      </c>
      <c r="K1542" s="1" t="str">
        <f t="shared" si="48"/>
        <v>2015</v>
      </c>
      <c r="L1542" s="1">
        <f t="shared" si="49"/>
        <v>21</v>
      </c>
    </row>
    <row r="1543" spans="8:12">
      <c r="H1543" s="1" t="s">
        <v>344</v>
      </c>
      <c r="I1543" s="1" t="s">
        <v>3450</v>
      </c>
      <c r="J1543" s="1" t="s">
        <v>5747</v>
      </c>
      <c r="K1543" s="1" t="str">
        <f t="shared" si="48"/>
        <v>2015</v>
      </c>
      <c r="L1543" s="1">
        <f t="shared" si="49"/>
        <v>21</v>
      </c>
    </row>
    <row r="1544" spans="8:12">
      <c r="H1544" s="1" t="s">
        <v>177</v>
      </c>
      <c r="I1544" s="1" t="s">
        <v>2260</v>
      </c>
      <c r="J1544" s="1" t="s">
        <v>2268</v>
      </c>
      <c r="K1544" s="1" t="str">
        <f t="shared" si="48"/>
        <v>2016</v>
      </c>
      <c r="L1544" s="1">
        <f t="shared" si="49"/>
        <v>21</v>
      </c>
    </row>
    <row r="1545" spans="8:12">
      <c r="H1545" s="1" t="s">
        <v>583</v>
      </c>
      <c r="I1545" s="1" t="s">
        <v>5981</v>
      </c>
      <c r="J1545" s="1" t="s">
        <v>1534</v>
      </c>
      <c r="K1545" s="1" t="str">
        <f t="shared" si="48"/>
        <v>2016</v>
      </c>
      <c r="L1545" s="1">
        <f t="shared" si="49"/>
        <v>21</v>
      </c>
    </row>
    <row r="1546" spans="8:12">
      <c r="H1546" s="1" t="s">
        <v>344</v>
      </c>
      <c r="I1546" s="1" t="s">
        <v>1661</v>
      </c>
      <c r="J1546" s="1" t="s">
        <v>1662</v>
      </c>
      <c r="K1546" s="1" t="str">
        <f t="shared" si="48"/>
        <v>2017</v>
      </c>
      <c r="L1546" s="1">
        <f t="shared" si="49"/>
        <v>21</v>
      </c>
    </row>
    <row r="1547" spans="8:12">
      <c r="H1547" s="1" t="s">
        <v>177</v>
      </c>
      <c r="I1547" s="1" t="s">
        <v>1174</v>
      </c>
      <c r="J1547" s="1" t="s">
        <v>1873</v>
      </c>
      <c r="K1547" s="1" t="str">
        <f t="shared" si="48"/>
        <v>2017</v>
      </c>
      <c r="L1547" s="1">
        <f t="shared" si="49"/>
        <v>21</v>
      </c>
    </row>
    <row r="1548" spans="8:12">
      <c r="H1548" s="1" t="s">
        <v>344</v>
      </c>
      <c r="I1548" s="1" t="s">
        <v>3370</v>
      </c>
      <c r="J1548" s="1" t="s">
        <v>227</v>
      </c>
      <c r="K1548" s="1" t="str">
        <f t="shared" si="48"/>
        <v>2017</v>
      </c>
      <c r="L1548" s="1">
        <f t="shared" si="49"/>
        <v>21</v>
      </c>
    </row>
    <row r="1549" spans="8:12">
      <c r="H1549" s="1" t="s">
        <v>177</v>
      </c>
      <c r="I1549" s="1" t="s">
        <v>1427</v>
      </c>
      <c r="J1549" s="1" t="s">
        <v>496</v>
      </c>
      <c r="K1549" s="1" t="str">
        <f t="shared" si="48"/>
        <v>2017</v>
      </c>
      <c r="L1549" s="1">
        <f t="shared" si="49"/>
        <v>21</v>
      </c>
    </row>
    <row r="1550" spans="8:12">
      <c r="H1550" s="1" t="s">
        <v>177</v>
      </c>
      <c r="I1550" s="1" t="s">
        <v>1506</v>
      </c>
      <c r="J1550" s="1" t="s">
        <v>274</v>
      </c>
      <c r="K1550" s="1" t="str">
        <f t="shared" si="48"/>
        <v>2017</v>
      </c>
      <c r="L1550" s="1">
        <f t="shared" si="49"/>
        <v>21</v>
      </c>
    </row>
    <row r="1551" spans="8:12">
      <c r="H1551" s="1" t="s">
        <v>583</v>
      </c>
      <c r="I1551" s="1" t="s">
        <v>2257</v>
      </c>
      <c r="J1551" s="1" t="s">
        <v>451</v>
      </c>
      <c r="K1551" s="1" t="str">
        <f t="shared" si="48"/>
        <v>2017</v>
      </c>
      <c r="L1551" s="1">
        <f t="shared" si="49"/>
        <v>21</v>
      </c>
    </row>
    <row r="1552" spans="8:12">
      <c r="H1552" s="1" t="s">
        <v>177</v>
      </c>
      <c r="I1552" s="1" t="s">
        <v>4013</v>
      </c>
      <c r="J1552" s="1" t="s">
        <v>1873</v>
      </c>
      <c r="K1552" s="1" t="str">
        <f t="shared" si="48"/>
        <v>2017</v>
      </c>
      <c r="L1552" s="1">
        <f t="shared" si="49"/>
        <v>21</v>
      </c>
    </row>
    <row r="1553" spans="8:12">
      <c r="H1553" s="1" t="s">
        <v>144</v>
      </c>
      <c r="I1553" s="1" t="s">
        <v>8261</v>
      </c>
      <c r="J1553" s="1" t="s">
        <v>496</v>
      </c>
      <c r="K1553" s="1" t="str">
        <f t="shared" si="48"/>
        <v>2017</v>
      </c>
      <c r="L1553" s="1">
        <f t="shared" si="49"/>
        <v>21</v>
      </c>
    </row>
    <row r="1554" spans="8:12">
      <c r="H1554" s="1" t="s">
        <v>144</v>
      </c>
      <c r="I1554" s="1" t="s">
        <v>3125</v>
      </c>
      <c r="J1554" s="1" t="s">
        <v>1286</v>
      </c>
      <c r="K1554" s="1" t="str">
        <f t="shared" si="48"/>
        <v>2017</v>
      </c>
      <c r="L1554" s="1">
        <f t="shared" si="49"/>
        <v>21</v>
      </c>
    </row>
    <row r="1555" spans="8:12">
      <c r="H1555" s="1" t="s">
        <v>583</v>
      </c>
      <c r="I1555" s="1" t="s">
        <v>2254</v>
      </c>
      <c r="J1555" s="1" t="s">
        <v>2313</v>
      </c>
      <c r="K1555" s="1" t="str">
        <f t="shared" si="48"/>
        <v>2017</v>
      </c>
      <c r="L1555" s="1">
        <f t="shared" si="49"/>
        <v>21</v>
      </c>
    </row>
    <row r="1556" spans="8:12">
      <c r="H1556" s="1" t="s">
        <v>583</v>
      </c>
      <c r="I1556" s="1" t="s">
        <v>2115</v>
      </c>
      <c r="J1556" s="1" t="s">
        <v>1286</v>
      </c>
      <c r="K1556" s="1" t="str">
        <f t="shared" si="48"/>
        <v>2017</v>
      </c>
      <c r="L1556" s="1">
        <f t="shared" si="49"/>
        <v>21</v>
      </c>
    </row>
    <row r="1557" spans="8:12">
      <c r="H1557" s="1" t="s">
        <v>583</v>
      </c>
      <c r="I1557" s="1" t="s">
        <v>1492</v>
      </c>
      <c r="J1557" s="1" t="s">
        <v>1039</v>
      </c>
      <c r="K1557" s="1" t="str">
        <f t="shared" si="48"/>
        <v>2018</v>
      </c>
      <c r="L1557" s="1">
        <f t="shared" si="49"/>
        <v>21</v>
      </c>
    </row>
    <row r="1558" spans="8:12">
      <c r="H1558" s="1" t="s">
        <v>583</v>
      </c>
      <c r="I1558" s="1" t="s">
        <v>591</v>
      </c>
      <c r="J1558" s="1" t="s">
        <v>1249</v>
      </c>
      <c r="K1558" s="1" t="str">
        <f t="shared" si="48"/>
        <v>2018</v>
      </c>
      <c r="L1558" s="1">
        <f t="shared" si="49"/>
        <v>21</v>
      </c>
    </row>
    <row r="1559" spans="8:12">
      <c r="H1559" s="1" t="s">
        <v>177</v>
      </c>
      <c r="I1559" s="1" t="s">
        <v>7570</v>
      </c>
      <c r="J1559" s="1" t="s">
        <v>3458</v>
      </c>
      <c r="K1559" s="1" t="str">
        <f t="shared" si="48"/>
        <v>2018</v>
      </c>
      <c r="L1559" s="1">
        <f t="shared" si="49"/>
        <v>21</v>
      </c>
    </row>
    <row r="1560" spans="8:12">
      <c r="H1560" s="1" t="s">
        <v>344</v>
      </c>
      <c r="I1560" s="1" t="s">
        <v>3458</v>
      </c>
      <c r="J1560" s="1" t="s">
        <v>752</v>
      </c>
      <c r="K1560" s="1" t="str">
        <f t="shared" si="48"/>
        <v>2018</v>
      </c>
      <c r="L1560" s="1">
        <f t="shared" si="49"/>
        <v>21</v>
      </c>
    </row>
    <row r="1561" spans="8:12">
      <c r="H1561" s="1" t="s">
        <v>177</v>
      </c>
      <c r="I1561" s="1" t="s">
        <v>7672</v>
      </c>
      <c r="J1561" s="1" t="s">
        <v>705</v>
      </c>
      <c r="K1561" s="1" t="str">
        <f t="shared" si="48"/>
        <v>2018</v>
      </c>
      <c r="L1561" s="1">
        <f t="shared" si="49"/>
        <v>21</v>
      </c>
    </row>
    <row r="1562" spans="8:12">
      <c r="H1562" s="1" t="s">
        <v>344</v>
      </c>
      <c r="I1562" s="1" t="s">
        <v>2746</v>
      </c>
      <c r="J1562" s="1" t="s">
        <v>1304</v>
      </c>
      <c r="K1562" s="1" t="str">
        <f t="shared" si="48"/>
        <v>2018</v>
      </c>
      <c r="L1562" s="1">
        <f t="shared" si="49"/>
        <v>21</v>
      </c>
    </row>
    <row r="1563" spans="8:12">
      <c r="H1563" s="1" t="s">
        <v>583</v>
      </c>
      <c r="I1563" s="1" t="s">
        <v>7937</v>
      </c>
      <c r="J1563" s="1" t="s">
        <v>2828</v>
      </c>
      <c r="K1563" s="1" t="str">
        <f t="shared" si="48"/>
        <v>2019</v>
      </c>
      <c r="L1563" s="1">
        <f t="shared" si="49"/>
        <v>21</v>
      </c>
    </row>
    <row r="1564" spans="8:12">
      <c r="H1564" s="1" t="s">
        <v>344</v>
      </c>
      <c r="I1564" s="1" t="s">
        <v>1628</v>
      </c>
      <c r="J1564" s="1" t="s">
        <v>66</v>
      </c>
      <c r="K1564" s="1" t="str">
        <f t="shared" si="48"/>
        <v>2019</v>
      </c>
      <c r="L1564" s="1">
        <f t="shared" si="49"/>
        <v>21</v>
      </c>
    </row>
    <row r="1565" spans="8:12">
      <c r="H1565" s="1" t="s">
        <v>583</v>
      </c>
      <c r="I1565" s="1" t="s">
        <v>6607</v>
      </c>
      <c r="J1565" s="1" t="s">
        <v>248</v>
      </c>
      <c r="K1565" s="1" t="str">
        <f t="shared" si="48"/>
        <v>2019</v>
      </c>
      <c r="L1565" s="1">
        <f t="shared" si="49"/>
        <v>21</v>
      </c>
    </row>
    <row r="1566" spans="8:12">
      <c r="H1566" s="1" t="s">
        <v>583</v>
      </c>
      <c r="I1566" s="1" t="s">
        <v>5781</v>
      </c>
      <c r="J1566" s="1" t="s">
        <v>66</v>
      </c>
      <c r="K1566" s="1" t="str">
        <f t="shared" si="48"/>
        <v>2019</v>
      </c>
      <c r="L1566" s="1">
        <f t="shared" si="49"/>
        <v>21</v>
      </c>
    </row>
    <row r="1567" spans="8:12">
      <c r="H1567" s="1" t="s">
        <v>583</v>
      </c>
      <c r="I1567" s="1" t="s">
        <v>8261</v>
      </c>
      <c r="J1567" s="1" t="s">
        <v>517</v>
      </c>
      <c r="K1567" s="1" t="str">
        <f t="shared" si="48"/>
        <v>2019</v>
      </c>
      <c r="L1567" s="1">
        <f t="shared" si="49"/>
        <v>21</v>
      </c>
    </row>
    <row r="1568" spans="8:12">
      <c r="H1568" s="1" t="s">
        <v>344</v>
      </c>
      <c r="I1568" s="1" t="s">
        <v>12488</v>
      </c>
      <c r="J1568" s="1" t="s">
        <v>156</v>
      </c>
      <c r="K1568" s="1" t="str">
        <f t="shared" si="48"/>
        <v>2020</v>
      </c>
      <c r="L1568" s="1">
        <f t="shared" si="49"/>
        <v>21</v>
      </c>
    </row>
    <row r="1569" spans="8:12">
      <c r="H1569" s="1" t="s">
        <v>344</v>
      </c>
      <c r="I1569" s="1" t="s">
        <v>5781</v>
      </c>
      <c r="J1569" s="1" t="s">
        <v>6989</v>
      </c>
      <c r="K1569" s="1" t="str">
        <f t="shared" si="48"/>
        <v>2020</v>
      </c>
      <c r="L1569" s="1">
        <f t="shared" si="49"/>
        <v>21</v>
      </c>
    </row>
    <row r="1570" spans="8:12">
      <c r="H1570" s="1" t="s">
        <v>344</v>
      </c>
      <c r="I1570" s="1" t="s">
        <v>6554</v>
      </c>
      <c r="J1570" s="1" t="s">
        <v>7564</v>
      </c>
      <c r="K1570" s="1" t="str">
        <f t="shared" si="48"/>
        <v>2020</v>
      </c>
      <c r="L1570" s="1">
        <f t="shared" si="49"/>
        <v>21</v>
      </c>
    </row>
    <row r="1571" spans="8:12">
      <c r="H1571" s="1" t="s">
        <v>344</v>
      </c>
      <c r="I1571" s="1" t="s">
        <v>8093</v>
      </c>
      <c r="J1571" s="1" t="s">
        <v>5894</v>
      </c>
      <c r="K1571" s="1" t="str">
        <f t="shared" si="48"/>
        <v>2020</v>
      </c>
      <c r="L1571" s="1">
        <f t="shared" si="49"/>
        <v>21</v>
      </c>
    </row>
    <row r="1572" spans="8:12">
      <c r="H1572" s="1" t="s">
        <v>344</v>
      </c>
      <c r="I1572" s="1" t="s">
        <v>8294</v>
      </c>
      <c r="J1572" s="1" t="s">
        <v>8311</v>
      </c>
      <c r="K1572" s="1" t="str">
        <f t="shared" si="48"/>
        <v>2020</v>
      </c>
      <c r="L1572" s="1">
        <f t="shared" si="49"/>
        <v>21</v>
      </c>
    </row>
    <row r="1573" spans="8:12">
      <c r="H1573" s="1" t="s">
        <v>344</v>
      </c>
      <c r="I1573" s="1" t="s">
        <v>8431</v>
      </c>
      <c r="J1573" s="1" t="s">
        <v>7043</v>
      </c>
      <c r="K1573" s="1" t="str">
        <f t="shared" si="48"/>
        <v>2020</v>
      </c>
      <c r="L1573" s="1">
        <f t="shared" si="49"/>
        <v>21</v>
      </c>
    </row>
    <row r="1574" spans="8:12">
      <c r="H1574" s="1" t="s">
        <v>448</v>
      </c>
      <c r="I1574" s="1" t="s">
        <v>9553</v>
      </c>
      <c r="J1574" s="1" t="s">
        <v>9475</v>
      </c>
      <c r="K1574" s="1" t="str">
        <f t="shared" si="48"/>
        <v>2003</v>
      </c>
      <c r="L1574" s="1">
        <f t="shared" si="49"/>
        <v>22</v>
      </c>
    </row>
    <row r="1575" spans="8:12">
      <c r="H1575" s="1" t="s">
        <v>63</v>
      </c>
      <c r="I1575" s="1" t="s">
        <v>9629</v>
      </c>
      <c r="J1575" s="1" t="s">
        <v>9644</v>
      </c>
      <c r="K1575" s="1" t="str">
        <f t="shared" si="48"/>
        <v>2005</v>
      </c>
      <c r="L1575" s="1">
        <f t="shared" si="49"/>
        <v>22</v>
      </c>
    </row>
    <row r="1576" spans="8:12">
      <c r="H1576" s="1" t="s">
        <v>448</v>
      </c>
      <c r="I1576" s="1" t="s">
        <v>4649</v>
      </c>
      <c r="J1576" s="1" t="s">
        <v>4650</v>
      </c>
      <c r="K1576" s="1" t="str">
        <f t="shared" si="48"/>
        <v>2006</v>
      </c>
      <c r="L1576" s="1">
        <f t="shared" si="49"/>
        <v>22</v>
      </c>
    </row>
    <row r="1577" spans="8:12">
      <c r="H1577" s="1" t="s">
        <v>530</v>
      </c>
      <c r="I1577" s="1" t="s">
        <v>818</v>
      </c>
      <c r="J1577" s="1" t="s">
        <v>1815</v>
      </c>
      <c r="K1577" s="1" t="str">
        <f t="shared" si="48"/>
        <v>2008</v>
      </c>
      <c r="L1577" s="1">
        <f t="shared" si="49"/>
        <v>22</v>
      </c>
    </row>
    <row r="1578" spans="8:12">
      <c r="H1578" s="1" t="s">
        <v>134</v>
      </c>
      <c r="I1578" s="1" t="s">
        <v>9868</v>
      </c>
      <c r="J1578" s="1" t="s">
        <v>9883</v>
      </c>
      <c r="K1578" s="1" t="str">
        <f t="shared" si="48"/>
        <v>2008</v>
      </c>
      <c r="L1578" s="1">
        <f t="shared" si="49"/>
        <v>22</v>
      </c>
    </row>
    <row r="1579" spans="8:12">
      <c r="H1579" s="1" t="s">
        <v>63</v>
      </c>
      <c r="I1579" s="1" t="s">
        <v>4659</v>
      </c>
      <c r="J1579" s="1" t="s">
        <v>4156</v>
      </c>
      <c r="K1579" s="1" t="str">
        <f t="shared" si="48"/>
        <v>2008</v>
      </c>
      <c r="L1579" s="1">
        <f t="shared" si="49"/>
        <v>22</v>
      </c>
    </row>
    <row r="1580" spans="8:12">
      <c r="H1580" s="1" t="s">
        <v>78</v>
      </c>
      <c r="I1580" s="1" t="s">
        <v>3497</v>
      </c>
      <c r="J1580" s="1" t="s">
        <v>11716</v>
      </c>
      <c r="K1580" s="1" t="str">
        <f t="shared" si="48"/>
        <v>2009</v>
      </c>
      <c r="L1580" s="1">
        <f t="shared" si="49"/>
        <v>22</v>
      </c>
    </row>
    <row r="1581" spans="8:12">
      <c r="H1581" s="1" t="s">
        <v>88</v>
      </c>
      <c r="I1581" s="1" t="s">
        <v>7253</v>
      </c>
      <c r="J1581" s="1" t="s">
        <v>7261</v>
      </c>
      <c r="K1581" s="1" t="str">
        <f t="shared" si="48"/>
        <v>2009</v>
      </c>
      <c r="L1581" s="1">
        <f t="shared" si="49"/>
        <v>22</v>
      </c>
    </row>
    <row r="1582" spans="8:12">
      <c r="H1582" s="1" t="s">
        <v>464</v>
      </c>
      <c r="I1582" s="1" t="s">
        <v>2422</v>
      </c>
      <c r="J1582" s="1" t="s">
        <v>2704</v>
      </c>
      <c r="K1582" s="1" t="str">
        <f t="shared" si="48"/>
        <v>2009</v>
      </c>
      <c r="L1582" s="1">
        <f t="shared" si="49"/>
        <v>22</v>
      </c>
    </row>
    <row r="1583" spans="8:12">
      <c r="H1583" s="1" t="s">
        <v>63</v>
      </c>
      <c r="I1583" s="1" t="s">
        <v>548</v>
      </c>
      <c r="J1583" s="1" t="s">
        <v>2212</v>
      </c>
      <c r="K1583" s="1" t="str">
        <f t="shared" si="48"/>
        <v>2010</v>
      </c>
      <c r="L1583" s="1">
        <f t="shared" si="49"/>
        <v>22</v>
      </c>
    </row>
    <row r="1584" spans="8:12">
      <c r="H1584" s="1" t="s">
        <v>88</v>
      </c>
      <c r="I1584" s="1" t="s">
        <v>6484</v>
      </c>
      <c r="J1584" s="1" t="s">
        <v>6336</v>
      </c>
      <c r="K1584" s="1" t="str">
        <f t="shared" si="48"/>
        <v>2010</v>
      </c>
      <c r="L1584" s="1">
        <f t="shared" si="49"/>
        <v>22</v>
      </c>
    </row>
    <row r="1585" spans="8:12">
      <c r="H1585" s="1" t="s">
        <v>78</v>
      </c>
      <c r="I1585" s="1" t="s">
        <v>5160</v>
      </c>
      <c r="J1585" s="1" t="s">
        <v>652</v>
      </c>
      <c r="K1585" s="1" t="str">
        <f t="shared" si="48"/>
        <v>2010</v>
      </c>
      <c r="L1585" s="1">
        <f t="shared" si="49"/>
        <v>22</v>
      </c>
    </row>
    <row r="1586" spans="8:12">
      <c r="H1586" s="1" t="s">
        <v>134</v>
      </c>
      <c r="I1586" s="1" t="s">
        <v>7078</v>
      </c>
      <c r="J1586" s="1" t="s">
        <v>2212</v>
      </c>
      <c r="K1586" s="1" t="str">
        <f t="shared" si="48"/>
        <v>2010</v>
      </c>
      <c r="L1586" s="1">
        <f t="shared" si="49"/>
        <v>22</v>
      </c>
    </row>
    <row r="1587" spans="8:12">
      <c r="H1587" s="1" t="s">
        <v>144</v>
      </c>
      <c r="I1587" s="1" t="s">
        <v>9858</v>
      </c>
      <c r="J1587" s="1" t="s">
        <v>2212</v>
      </c>
      <c r="K1587" s="1" t="str">
        <f t="shared" si="48"/>
        <v>2010</v>
      </c>
      <c r="L1587" s="1">
        <f t="shared" si="49"/>
        <v>22</v>
      </c>
    </row>
    <row r="1588" spans="8:12">
      <c r="H1588" s="1" t="s">
        <v>144</v>
      </c>
      <c r="I1588" s="1" t="s">
        <v>9662</v>
      </c>
      <c r="J1588" s="1" t="s">
        <v>9214</v>
      </c>
      <c r="K1588" s="1" t="str">
        <f t="shared" si="48"/>
        <v>2010</v>
      </c>
      <c r="L1588" s="1">
        <f t="shared" si="49"/>
        <v>22</v>
      </c>
    </row>
    <row r="1589" spans="8:12">
      <c r="H1589" s="1" t="s">
        <v>177</v>
      </c>
      <c r="I1589" s="1" t="s">
        <v>178</v>
      </c>
      <c r="J1589" s="1" t="s">
        <v>182</v>
      </c>
      <c r="K1589" s="1" t="str">
        <f t="shared" si="48"/>
        <v>2011</v>
      </c>
      <c r="L1589" s="1">
        <f t="shared" si="49"/>
        <v>22</v>
      </c>
    </row>
    <row r="1590" spans="8:12">
      <c r="H1590" s="1" t="s">
        <v>63</v>
      </c>
      <c r="I1590" s="1" t="s">
        <v>1001</v>
      </c>
      <c r="J1590" s="1" t="s">
        <v>1003</v>
      </c>
      <c r="K1590" s="1" t="str">
        <f t="shared" si="48"/>
        <v>2011</v>
      </c>
      <c r="L1590" s="1">
        <f t="shared" si="49"/>
        <v>22</v>
      </c>
    </row>
    <row r="1591" spans="8:12">
      <c r="H1591" s="1" t="s">
        <v>144</v>
      </c>
      <c r="I1591" s="1" t="s">
        <v>9120</v>
      </c>
      <c r="J1591" s="1" t="s">
        <v>941</v>
      </c>
      <c r="K1591" s="1" t="str">
        <f t="shared" si="48"/>
        <v>2011</v>
      </c>
      <c r="L1591" s="1">
        <f t="shared" si="49"/>
        <v>22</v>
      </c>
    </row>
    <row r="1592" spans="8:12">
      <c r="H1592" s="1" t="s">
        <v>144</v>
      </c>
      <c r="I1592" s="1" t="s">
        <v>9173</v>
      </c>
      <c r="J1592" s="1" t="s">
        <v>9913</v>
      </c>
      <c r="K1592" s="1" t="str">
        <f t="shared" si="48"/>
        <v>2011</v>
      </c>
      <c r="L1592" s="1">
        <f t="shared" si="49"/>
        <v>22</v>
      </c>
    </row>
    <row r="1593" spans="8:12">
      <c r="H1593" s="1" t="s">
        <v>464</v>
      </c>
      <c r="I1593" s="1" t="s">
        <v>7937</v>
      </c>
      <c r="J1593" s="1" t="s">
        <v>8014</v>
      </c>
      <c r="K1593" s="1" t="str">
        <f t="shared" si="48"/>
        <v>2011</v>
      </c>
      <c r="L1593" s="1">
        <f t="shared" si="49"/>
        <v>22</v>
      </c>
    </row>
    <row r="1594" spans="8:12">
      <c r="H1594" s="1" t="s">
        <v>583</v>
      </c>
      <c r="I1594" s="1" t="s">
        <v>3346</v>
      </c>
      <c r="J1594" s="1" t="s">
        <v>3346</v>
      </c>
      <c r="K1594" s="1" t="str">
        <f t="shared" si="48"/>
        <v>2012</v>
      </c>
      <c r="L1594" s="1">
        <f t="shared" si="49"/>
        <v>22</v>
      </c>
    </row>
    <row r="1595" spans="8:12">
      <c r="H1595" s="1" t="s">
        <v>583</v>
      </c>
      <c r="I1595" s="1" t="s">
        <v>9415</v>
      </c>
      <c r="J1595" s="1" t="s">
        <v>9416</v>
      </c>
      <c r="K1595" s="1" t="str">
        <f t="shared" si="48"/>
        <v>2012</v>
      </c>
      <c r="L1595" s="1">
        <f t="shared" si="49"/>
        <v>22</v>
      </c>
    </row>
    <row r="1596" spans="8:12">
      <c r="H1596" s="1" t="s">
        <v>63</v>
      </c>
      <c r="I1596" s="1" t="s">
        <v>8197</v>
      </c>
      <c r="J1596" s="1" t="s">
        <v>8208</v>
      </c>
      <c r="K1596" s="1" t="str">
        <f t="shared" si="48"/>
        <v>2012</v>
      </c>
      <c r="L1596" s="1">
        <f t="shared" si="49"/>
        <v>22</v>
      </c>
    </row>
    <row r="1597" spans="8:12">
      <c r="H1597" s="1" t="s">
        <v>367</v>
      </c>
      <c r="I1597" s="1" t="s">
        <v>4683</v>
      </c>
      <c r="J1597" s="1" t="s">
        <v>6558</v>
      </c>
      <c r="K1597" s="1" t="str">
        <f t="shared" si="48"/>
        <v>2013</v>
      </c>
      <c r="L1597" s="1">
        <f t="shared" si="49"/>
        <v>22</v>
      </c>
    </row>
    <row r="1598" spans="8:12">
      <c r="H1598" s="1" t="s">
        <v>177</v>
      </c>
      <c r="I1598" s="1" t="s">
        <v>8821</v>
      </c>
      <c r="J1598" s="1" t="s">
        <v>2023</v>
      </c>
      <c r="K1598" s="1" t="str">
        <f t="shared" si="48"/>
        <v>2013</v>
      </c>
      <c r="L1598" s="1">
        <f t="shared" si="49"/>
        <v>22</v>
      </c>
    </row>
    <row r="1599" spans="8:12">
      <c r="H1599" s="1" t="s">
        <v>177</v>
      </c>
      <c r="I1599" s="1" t="s">
        <v>8821</v>
      </c>
      <c r="J1599" s="1" t="s">
        <v>8835</v>
      </c>
      <c r="K1599" s="1" t="str">
        <f t="shared" si="48"/>
        <v>2013</v>
      </c>
      <c r="L1599" s="1">
        <f t="shared" si="49"/>
        <v>22</v>
      </c>
    </row>
    <row r="1600" spans="8:12">
      <c r="H1600" s="1" t="s">
        <v>583</v>
      </c>
      <c r="I1600" s="1" t="s">
        <v>10340</v>
      </c>
      <c r="J1600" s="1" t="s">
        <v>5694</v>
      </c>
      <c r="K1600" s="1" t="str">
        <f t="shared" si="48"/>
        <v>2013</v>
      </c>
      <c r="L1600" s="1">
        <f t="shared" si="49"/>
        <v>22</v>
      </c>
    </row>
    <row r="1601" spans="8:12">
      <c r="H1601" s="1" t="s">
        <v>177</v>
      </c>
      <c r="I1601" s="1" t="s">
        <v>7224</v>
      </c>
      <c r="J1601" s="1" t="s">
        <v>8835</v>
      </c>
      <c r="K1601" s="1" t="str">
        <f t="shared" ref="K1601:K1664" si="50">TEXT(J1601,"YYYY")</f>
        <v>2013</v>
      </c>
      <c r="L1601" s="1">
        <f t="shared" ref="L1601:L1664" si="51">H1601-(TEXT(I1601,"YYYY")-TEXT(J1601,"YYYY"))</f>
        <v>22</v>
      </c>
    </row>
    <row r="1602" spans="8:12">
      <c r="H1602" s="1" t="s">
        <v>177</v>
      </c>
      <c r="I1602" s="1" t="s">
        <v>7224</v>
      </c>
      <c r="J1602" s="1" t="s">
        <v>8382</v>
      </c>
      <c r="K1602" s="1" t="str">
        <f t="shared" si="50"/>
        <v>2013</v>
      </c>
      <c r="L1602" s="1">
        <f t="shared" si="51"/>
        <v>22</v>
      </c>
    </row>
    <row r="1603" spans="8:12">
      <c r="H1603" s="1" t="s">
        <v>144</v>
      </c>
      <c r="I1603" s="1" t="s">
        <v>4071</v>
      </c>
      <c r="J1603" s="1" t="s">
        <v>4094</v>
      </c>
      <c r="K1603" s="1" t="str">
        <f t="shared" si="50"/>
        <v>2014</v>
      </c>
      <c r="L1603" s="1">
        <f t="shared" si="51"/>
        <v>22</v>
      </c>
    </row>
    <row r="1604" spans="8:12">
      <c r="H1604" s="1" t="s">
        <v>177</v>
      </c>
      <c r="I1604" s="1" t="s">
        <v>7359</v>
      </c>
      <c r="J1604" s="1" t="s">
        <v>7360</v>
      </c>
      <c r="K1604" s="1" t="str">
        <f t="shared" si="50"/>
        <v>2014</v>
      </c>
      <c r="L1604" s="1">
        <f t="shared" si="51"/>
        <v>22</v>
      </c>
    </row>
    <row r="1605" spans="8:12">
      <c r="H1605" s="1" t="s">
        <v>177</v>
      </c>
      <c r="I1605" s="1" t="s">
        <v>6364</v>
      </c>
      <c r="J1605" s="1" t="s">
        <v>384</v>
      </c>
      <c r="K1605" s="1" t="str">
        <f t="shared" si="50"/>
        <v>2015</v>
      </c>
      <c r="L1605" s="1">
        <f t="shared" si="51"/>
        <v>22</v>
      </c>
    </row>
    <row r="1606" spans="8:12">
      <c r="H1606" s="1" t="s">
        <v>583</v>
      </c>
      <c r="I1606" s="1" t="s">
        <v>6834</v>
      </c>
      <c r="J1606" s="1" t="s">
        <v>6835</v>
      </c>
      <c r="K1606" s="1" t="str">
        <f t="shared" si="50"/>
        <v>2015</v>
      </c>
      <c r="L1606" s="1">
        <f t="shared" si="51"/>
        <v>22</v>
      </c>
    </row>
    <row r="1607" spans="8:12">
      <c r="H1607" s="1" t="s">
        <v>583</v>
      </c>
      <c r="I1607" s="1" t="s">
        <v>5331</v>
      </c>
      <c r="J1607" s="1" t="s">
        <v>5034</v>
      </c>
      <c r="K1607" s="1" t="str">
        <f t="shared" si="50"/>
        <v>2015</v>
      </c>
      <c r="L1607" s="1">
        <f t="shared" si="51"/>
        <v>22</v>
      </c>
    </row>
    <row r="1608" spans="8:12">
      <c r="H1608" s="1" t="s">
        <v>583</v>
      </c>
      <c r="I1608" s="1" t="s">
        <v>3806</v>
      </c>
      <c r="J1608" s="1" t="s">
        <v>3806</v>
      </c>
      <c r="K1608" s="1" t="str">
        <f t="shared" si="50"/>
        <v>2015</v>
      </c>
      <c r="L1608" s="1">
        <f t="shared" si="51"/>
        <v>22</v>
      </c>
    </row>
    <row r="1609" spans="8:12">
      <c r="H1609" s="1" t="s">
        <v>118</v>
      </c>
      <c r="I1609" s="1" t="s">
        <v>1549</v>
      </c>
      <c r="J1609" s="1" t="s">
        <v>1573</v>
      </c>
      <c r="K1609" s="1" t="str">
        <f t="shared" si="50"/>
        <v>2016</v>
      </c>
      <c r="L1609" s="1">
        <f t="shared" si="51"/>
        <v>22</v>
      </c>
    </row>
    <row r="1610" spans="8:12">
      <c r="H1610" s="1" t="s">
        <v>583</v>
      </c>
      <c r="I1610" s="1" t="s">
        <v>4673</v>
      </c>
      <c r="J1610" s="1" t="s">
        <v>467</v>
      </c>
      <c r="K1610" s="1" t="str">
        <f t="shared" si="50"/>
        <v>2016</v>
      </c>
      <c r="L1610" s="1">
        <f t="shared" si="51"/>
        <v>22</v>
      </c>
    </row>
    <row r="1611" spans="8:12">
      <c r="H1611" s="1" t="s">
        <v>177</v>
      </c>
      <c r="I1611" s="1" t="s">
        <v>1485</v>
      </c>
      <c r="J1611" s="1" t="s">
        <v>1573</v>
      </c>
      <c r="K1611" s="1" t="str">
        <f t="shared" si="50"/>
        <v>2016</v>
      </c>
      <c r="L1611" s="1">
        <f t="shared" si="51"/>
        <v>22</v>
      </c>
    </row>
    <row r="1612" spans="8:12">
      <c r="H1612" s="1" t="s">
        <v>583</v>
      </c>
      <c r="I1612" s="1" t="s">
        <v>6451</v>
      </c>
      <c r="J1612" s="1" t="s">
        <v>1534</v>
      </c>
      <c r="K1612" s="1" t="str">
        <f t="shared" si="50"/>
        <v>2016</v>
      </c>
      <c r="L1612" s="1">
        <f t="shared" si="51"/>
        <v>22</v>
      </c>
    </row>
    <row r="1613" spans="8:12">
      <c r="H1613" s="1" t="s">
        <v>583</v>
      </c>
      <c r="I1613" s="1" t="s">
        <v>3137</v>
      </c>
      <c r="J1613" s="1" t="s">
        <v>7794</v>
      </c>
      <c r="K1613" s="1" t="str">
        <f t="shared" si="50"/>
        <v>2016</v>
      </c>
      <c r="L1613" s="1">
        <f t="shared" si="51"/>
        <v>22</v>
      </c>
    </row>
    <row r="1614" spans="8:12">
      <c r="H1614" s="1" t="s">
        <v>177</v>
      </c>
      <c r="I1614" s="1" t="s">
        <v>254</v>
      </c>
      <c r="J1614" s="1" t="s">
        <v>258</v>
      </c>
      <c r="K1614" s="1" t="str">
        <f t="shared" si="50"/>
        <v>2017</v>
      </c>
      <c r="L1614" s="1">
        <f t="shared" si="51"/>
        <v>22</v>
      </c>
    </row>
    <row r="1615" spans="8:12">
      <c r="H1615" s="1" t="s">
        <v>177</v>
      </c>
      <c r="I1615" s="1" t="s">
        <v>2430</v>
      </c>
      <c r="J1615" s="1" t="s">
        <v>2091</v>
      </c>
      <c r="K1615" s="1" t="str">
        <f t="shared" si="50"/>
        <v>2017</v>
      </c>
      <c r="L1615" s="1">
        <f t="shared" si="51"/>
        <v>22</v>
      </c>
    </row>
    <row r="1616" spans="8:12">
      <c r="H1616" s="1" t="s">
        <v>583</v>
      </c>
      <c r="I1616" s="1" t="s">
        <v>5717</v>
      </c>
      <c r="J1616" s="1" t="s">
        <v>274</v>
      </c>
      <c r="K1616" s="1" t="str">
        <f t="shared" si="50"/>
        <v>2017</v>
      </c>
      <c r="L1616" s="1">
        <f t="shared" si="51"/>
        <v>22</v>
      </c>
    </row>
    <row r="1617" spans="8:12">
      <c r="H1617" s="1" t="s">
        <v>144</v>
      </c>
      <c r="I1617" s="1" t="s">
        <v>1146</v>
      </c>
      <c r="J1617" s="1" t="s">
        <v>1154</v>
      </c>
      <c r="K1617" s="1" t="str">
        <f t="shared" si="50"/>
        <v>2017</v>
      </c>
      <c r="L1617" s="1">
        <f t="shared" si="51"/>
        <v>22</v>
      </c>
    </row>
    <row r="1618" spans="8:12">
      <c r="H1618" s="1" t="s">
        <v>118</v>
      </c>
      <c r="I1618" s="1" t="s">
        <v>10455</v>
      </c>
      <c r="J1618" s="1" t="s">
        <v>12479</v>
      </c>
      <c r="K1618" s="1" t="str">
        <f t="shared" si="50"/>
        <v>2017</v>
      </c>
      <c r="L1618" s="1">
        <f t="shared" si="51"/>
        <v>22</v>
      </c>
    </row>
    <row r="1619" spans="8:12">
      <c r="H1619" s="1" t="s">
        <v>144</v>
      </c>
      <c r="I1619" s="1" t="s">
        <v>193</v>
      </c>
      <c r="J1619" s="1" t="s">
        <v>752</v>
      </c>
      <c r="K1619" s="1" t="str">
        <f t="shared" si="50"/>
        <v>2018</v>
      </c>
      <c r="L1619" s="1">
        <f t="shared" si="51"/>
        <v>22</v>
      </c>
    </row>
    <row r="1620" spans="8:12">
      <c r="H1620" s="1" t="s">
        <v>583</v>
      </c>
      <c r="I1620" s="1" t="s">
        <v>956</v>
      </c>
      <c r="J1620" s="1" t="s">
        <v>960</v>
      </c>
      <c r="K1620" s="1" t="str">
        <f t="shared" si="50"/>
        <v>2018</v>
      </c>
      <c r="L1620" s="1">
        <f t="shared" si="51"/>
        <v>22</v>
      </c>
    </row>
    <row r="1621" spans="8:12">
      <c r="H1621" s="1" t="s">
        <v>583</v>
      </c>
      <c r="I1621" s="1" t="s">
        <v>426</v>
      </c>
      <c r="J1621" s="1" t="s">
        <v>474</v>
      </c>
      <c r="K1621" s="1" t="str">
        <f t="shared" si="50"/>
        <v>2018</v>
      </c>
      <c r="L1621" s="1">
        <f t="shared" si="51"/>
        <v>22</v>
      </c>
    </row>
    <row r="1622" spans="8:12">
      <c r="H1622" s="1" t="s">
        <v>583</v>
      </c>
      <c r="I1622" s="1" t="s">
        <v>804</v>
      </c>
      <c r="J1622" s="1" t="s">
        <v>2496</v>
      </c>
      <c r="K1622" s="1" t="str">
        <f t="shared" si="50"/>
        <v>2018</v>
      </c>
      <c r="L1622" s="1">
        <f t="shared" si="51"/>
        <v>22</v>
      </c>
    </row>
    <row r="1623" spans="8:12">
      <c r="H1623" s="1" t="s">
        <v>144</v>
      </c>
      <c r="I1623" s="1" t="s">
        <v>663</v>
      </c>
      <c r="J1623" s="1" t="s">
        <v>3458</v>
      </c>
      <c r="K1623" s="1" t="str">
        <f t="shared" si="50"/>
        <v>2018</v>
      </c>
      <c r="L1623" s="1">
        <f t="shared" si="51"/>
        <v>22</v>
      </c>
    </row>
    <row r="1624" spans="8:12">
      <c r="H1624" s="1" t="s">
        <v>144</v>
      </c>
      <c r="I1624" s="1" t="s">
        <v>6586</v>
      </c>
      <c r="J1624" s="1" t="s">
        <v>8155</v>
      </c>
      <c r="K1624" s="1" t="str">
        <f t="shared" si="50"/>
        <v>2018</v>
      </c>
      <c r="L1624" s="1">
        <f t="shared" si="51"/>
        <v>22</v>
      </c>
    </row>
    <row r="1625" spans="8:12">
      <c r="H1625" s="1" t="s">
        <v>583</v>
      </c>
      <c r="I1625" s="1" t="s">
        <v>1039</v>
      </c>
      <c r="J1625" s="1" t="s">
        <v>9574</v>
      </c>
      <c r="K1625" s="1" t="str">
        <f t="shared" si="50"/>
        <v>2018</v>
      </c>
      <c r="L1625" s="1">
        <f t="shared" si="51"/>
        <v>22</v>
      </c>
    </row>
    <row r="1626" spans="8:12">
      <c r="H1626" s="1" t="s">
        <v>144</v>
      </c>
      <c r="I1626" s="1" t="s">
        <v>9305</v>
      </c>
      <c r="J1626" s="1" t="s">
        <v>3668</v>
      </c>
      <c r="K1626" s="1" t="str">
        <f t="shared" si="50"/>
        <v>2018</v>
      </c>
      <c r="L1626" s="1">
        <f t="shared" si="51"/>
        <v>22</v>
      </c>
    </row>
    <row r="1627" spans="8:12">
      <c r="H1627" s="1" t="s">
        <v>583</v>
      </c>
      <c r="I1627" s="1" t="s">
        <v>1837</v>
      </c>
      <c r="J1627" s="1" t="s">
        <v>1837</v>
      </c>
      <c r="K1627" s="1" t="str">
        <f t="shared" si="50"/>
        <v>2018</v>
      </c>
      <c r="L1627" s="1">
        <f t="shared" si="51"/>
        <v>22</v>
      </c>
    </row>
    <row r="1628" spans="8:12">
      <c r="H1628" s="1" t="s">
        <v>583</v>
      </c>
      <c r="I1628" s="1" t="s">
        <v>627</v>
      </c>
      <c r="J1628" s="1" t="s">
        <v>627</v>
      </c>
      <c r="K1628" s="1" t="str">
        <f t="shared" si="50"/>
        <v>2018</v>
      </c>
      <c r="L1628" s="1">
        <f t="shared" si="51"/>
        <v>22</v>
      </c>
    </row>
    <row r="1629" spans="8:12">
      <c r="H1629" s="1" t="s">
        <v>177</v>
      </c>
      <c r="I1629" s="1" t="s">
        <v>7419</v>
      </c>
      <c r="J1629" s="1" t="s">
        <v>3781</v>
      </c>
      <c r="K1629" s="1" t="str">
        <f t="shared" si="50"/>
        <v>2019</v>
      </c>
      <c r="L1629" s="1">
        <f t="shared" si="51"/>
        <v>22</v>
      </c>
    </row>
    <row r="1630" spans="8:12">
      <c r="H1630" s="1" t="s">
        <v>177</v>
      </c>
      <c r="I1630" s="1" t="s">
        <v>5821</v>
      </c>
      <c r="J1630" s="1" t="s">
        <v>3018</v>
      </c>
      <c r="K1630" s="1" t="str">
        <f t="shared" si="50"/>
        <v>2019</v>
      </c>
      <c r="L1630" s="1">
        <f t="shared" si="51"/>
        <v>22</v>
      </c>
    </row>
    <row r="1631" spans="8:12">
      <c r="H1631" s="1" t="s">
        <v>177</v>
      </c>
      <c r="I1631" s="1" t="s">
        <v>6586</v>
      </c>
      <c r="J1631" s="1" t="s">
        <v>1288</v>
      </c>
      <c r="K1631" s="1" t="str">
        <f t="shared" si="50"/>
        <v>2019</v>
      </c>
      <c r="L1631" s="1">
        <f t="shared" si="51"/>
        <v>22</v>
      </c>
    </row>
    <row r="1632" spans="8:12">
      <c r="H1632" s="1" t="s">
        <v>177</v>
      </c>
      <c r="I1632" s="1" t="s">
        <v>606</v>
      </c>
      <c r="J1632" s="1" t="s">
        <v>656</v>
      </c>
      <c r="K1632" s="1" t="str">
        <f t="shared" si="50"/>
        <v>2019</v>
      </c>
      <c r="L1632" s="1">
        <f t="shared" si="51"/>
        <v>22</v>
      </c>
    </row>
    <row r="1633" spans="8:12">
      <c r="H1633" s="1" t="s">
        <v>177</v>
      </c>
      <c r="I1633" s="1" t="s">
        <v>7937</v>
      </c>
      <c r="J1633" s="1" t="s">
        <v>72</v>
      </c>
      <c r="K1633" s="1" t="str">
        <f t="shared" si="50"/>
        <v>2019</v>
      </c>
      <c r="L1633" s="1">
        <f t="shared" si="51"/>
        <v>22</v>
      </c>
    </row>
    <row r="1634" spans="8:12">
      <c r="H1634" s="1" t="s">
        <v>583</v>
      </c>
      <c r="I1634" s="1" t="s">
        <v>6554</v>
      </c>
      <c r="J1634" s="1" t="s">
        <v>5710</v>
      </c>
      <c r="K1634" s="1" t="str">
        <f t="shared" si="50"/>
        <v>2020</v>
      </c>
      <c r="L1634" s="1">
        <f t="shared" si="51"/>
        <v>22</v>
      </c>
    </row>
    <row r="1635" spans="8:12">
      <c r="H1635" s="1" t="s">
        <v>583</v>
      </c>
      <c r="I1635" s="1" t="s">
        <v>857</v>
      </c>
      <c r="J1635" s="1" t="s">
        <v>10675</v>
      </c>
      <c r="K1635" s="1" t="str">
        <f t="shared" si="50"/>
        <v>2020</v>
      </c>
      <c r="L1635" s="1">
        <f t="shared" si="51"/>
        <v>22</v>
      </c>
    </row>
    <row r="1636" spans="8:12">
      <c r="H1636" s="1" t="s">
        <v>583</v>
      </c>
      <c r="I1636" s="1" t="s">
        <v>5781</v>
      </c>
      <c r="J1636" s="1" t="s">
        <v>5710</v>
      </c>
      <c r="K1636" s="1" t="str">
        <f t="shared" si="50"/>
        <v>2020</v>
      </c>
      <c r="L1636" s="1">
        <f t="shared" si="51"/>
        <v>22</v>
      </c>
    </row>
    <row r="1637" spans="8:12">
      <c r="H1637" s="1" t="s">
        <v>583</v>
      </c>
      <c r="I1637" s="1" t="s">
        <v>8261</v>
      </c>
      <c r="J1637" s="1" t="s">
        <v>3815</v>
      </c>
      <c r="K1637" s="1" t="str">
        <f t="shared" si="50"/>
        <v>2020</v>
      </c>
      <c r="L1637" s="1">
        <f t="shared" si="51"/>
        <v>22</v>
      </c>
    </row>
    <row r="1638" spans="8:12">
      <c r="H1638" s="1" t="s">
        <v>583</v>
      </c>
      <c r="I1638" s="1" t="s">
        <v>544</v>
      </c>
      <c r="J1638" s="1" t="s">
        <v>7043</v>
      </c>
      <c r="K1638" s="1" t="str">
        <f t="shared" si="50"/>
        <v>2020</v>
      </c>
      <c r="L1638" s="1">
        <f t="shared" si="51"/>
        <v>22</v>
      </c>
    </row>
    <row r="1639" spans="8:12">
      <c r="H1639" s="1" t="s">
        <v>583</v>
      </c>
      <c r="I1639" s="1" t="s">
        <v>6666</v>
      </c>
      <c r="J1639" s="1" t="s">
        <v>193</v>
      </c>
      <c r="K1639" s="1" t="str">
        <f t="shared" si="50"/>
        <v>2020</v>
      </c>
      <c r="L1639" s="1">
        <f t="shared" si="51"/>
        <v>22</v>
      </c>
    </row>
    <row r="1640" spans="8:12">
      <c r="H1640" s="1" t="s">
        <v>583</v>
      </c>
      <c r="I1640" s="1" t="s">
        <v>9362</v>
      </c>
      <c r="J1640" s="1" t="s">
        <v>8590</v>
      </c>
      <c r="K1640" s="1" t="str">
        <f t="shared" si="50"/>
        <v>2020</v>
      </c>
      <c r="L1640" s="1">
        <f t="shared" si="51"/>
        <v>22</v>
      </c>
    </row>
    <row r="1641" spans="8:12">
      <c r="H1641" s="1" t="s">
        <v>583</v>
      </c>
      <c r="I1641" s="1" t="s">
        <v>9748</v>
      </c>
      <c r="J1641" s="1" t="s">
        <v>9250</v>
      </c>
      <c r="K1641" s="1" t="str">
        <f t="shared" si="50"/>
        <v>2020</v>
      </c>
      <c r="L1641" s="1">
        <f t="shared" si="51"/>
        <v>22</v>
      </c>
    </row>
    <row r="1642" spans="8:12">
      <c r="H1642" s="1" t="s">
        <v>583</v>
      </c>
      <c r="I1642" s="1" t="s">
        <v>8481</v>
      </c>
      <c r="J1642" s="1" t="s">
        <v>11156</v>
      </c>
      <c r="K1642" s="1" t="str">
        <f t="shared" si="50"/>
        <v>2020</v>
      </c>
      <c r="L1642" s="1">
        <f t="shared" si="51"/>
        <v>22</v>
      </c>
    </row>
    <row r="1643" spans="8:12">
      <c r="H1643" s="1" t="s">
        <v>530</v>
      </c>
      <c r="I1643" s="1" t="s">
        <v>10013</v>
      </c>
      <c r="J1643" s="1" t="s">
        <v>10014</v>
      </c>
      <c r="K1643" s="1" t="str">
        <f t="shared" si="50"/>
        <v>2003</v>
      </c>
      <c r="L1643" s="1">
        <f t="shared" si="51"/>
        <v>23</v>
      </c>
    </row>
    <row r="1644" spans="8:12">
      <c r="H1644" s="1" t="s">
        <v>530</v>
      </c>
      <c r="I1644" s="1" t="s">
        <v>7289</v>
      </c>
      <c r="J1644" s="1" t="s">
        <v>9234</v>
      </c>
      <c r="K1644" s="1" t="str">
        <f t="shared" si="50"/>
        <v>2004</v>
      </c>
      <c r="L1644" s="1">
        <f t="shared" si="51"/>
        <v>23</v>
      </c>
    </row>
    <row r="1645" spans="8:12">
      <c r="H1645" s="1" t="s">
        <v>63</v>
      </c>
      <c r="I1645" s="1" t="s">
        <v>9354</v>
      </c>
      <c r="J1645" s="1" t="s">
        <v>1899</v>
      </c>
      <c r="K1645" s="1" t="str">
        <f t="shared" si="50"/>
        <v>2005</v>
      </c>
      <c r="L1645" s="1">
        <f t="shared" si="51"/>
        <v>23</v>
      </c>
    </row>
    <row r="1646" spans="8:12">
      <c r="H1646" s="1" t="s">
        <v>530</v>
      </c>
      <c r="I1646" s="1" t="s">
        <v>4324</v>
      </c>
      <c r="J1646" s="1" t="s">
        <v>1918</v>
      </c>
      <c r="K1646" s="1" t="str">
        <f t="shared" si="50"/>
        <v>2007</v>
      </c>
      <c r="L1646" s="1">
        <f t="shared" si="51"/>
        <v>23</v>
      </c>
    </row>
    <row r="1647" spans="8:12">
      <c r="H1647" s="1" t="s">
        <v>678</v>
      </c>
      <c r="I1647" s="1" t="s">
        <v>804</v>
      </c>
      <c r="J1647" s="1" t="s">
        <v>4414</v>
      </c>
      <c r="K1647" s="1" t="str">
        <f t="shared" si="50"/>
        <v>2007</v>
      </c>
      <c r="L1647" s="1">
        <f t="shared" si="51"/>
        <v>23</v>
      </c>
    </row>
    <row r="1648" spans="8:12">
      <c r="H1648" s="1" t="s">
        <v>530</v>
      </c>
      <c r="I1648" s="1" t="s">
        <v>5094</v>
      </c>
      <c r="J1648" s="1" t="s">
        <v>5152</v>
      </c>
      <c r="K1648" s="1" t="str">
        <f t="shared" si="50"/>
        <v>2007</v>
      </c>
      <c r="L1648" s="1">
        <f t="shared" si="51"/>
        <v>23</v>
      </c>
    </row>
    <row r="1649" spans="8:12">
      <c r="H1649" s="1" t="s">
        <v>78</v>
      </c>
      <c r="I1649" s="1" t="s">
        <v>1262</v>
      </c>
      <c r="J1649" s="1" t="s">
        <v>10401</v>
      </c>
      <c r="K1649" s="1" t="str">
        <f t="shared" si="50"/>
        <v>2007</v>
      </c>
      <c r="L1649" s="1">
        <f t="shared" si="51"/>
        <v>23</v>
      </c>
    </row>
    <row r="1650" spans="8:12">
      <c r="H1650" s="1" t="s">
        <v>134</v>
      </c>
      <c r="I1650" s="1" t="s">
        <v>9733</v>
      </c>
      <c r="J1650" s="1" t="s">
        <v>10054</v>
      </c>
      <c r="K1650" s="1" t="str">
        <f t="shared" si="50"/>
        <v>2008</v>
      </c>
      <c r="L1650" s="1">
        <f t="shared" si="51"/>
        <v>23</v>
      </c>
    </row>
    <row r="1651" spans="8:12">
      <c r="H1651" s="1" t="s">
        <v>448</v>
      </c>
      <c r="I1651" s="1" t="s">
        <v>1774</v>
      </c>
      <c r="J1651" s="1" t="s">
        <v>1775</v>
      </c>
      <c r="K1651" s="1" t="str">
        <f t="shared" si="50"/>
        <v>2009</v>
      </c>
      <c r="L1651" s="1">
        <f t="shared" si="51"/>
        <v>23</v>
      </c>
    </row>
    <row r="1652" spans="8:12">
      <c r="H1652" s="1" t="s">
        <v>118</v>
      </c>
      <c r="I1652" s="1" t="s">
        <v>9354</v>
      </c>
      <c r="J1652" s="1" t="s">
        <v>7899</v>
      </c>
      <c r="K1652" s="1" t="str">
        <f t="shared" si="50"/>
        <v>2010</v>
      </c>
      <c r="L1652" s="1">
        <f t="shared" si="51"/>
        <v>23</v>
      </c>
    </row>
    <row r="1653" spans="8:12">
      <c r="H1653" s="1" t="s">
        <v>118</v>
      </c>
      <c r="I1653" s="1" t="s">
        <v>9100</v>
      </c>
      <c r="J1653" s="1" t="s">
        <v>9105</v>
      </c>
      <c r="K1653" s="1" t="str">
        <f t="shared" si="50"/>
        <v>2010</v>
      </c>
      <c r="L1653" s="1">
        <f t="shared" si="51"/>
        <v>23</v>
      </c>
    </row>
    <row r="1654" spans="8:12">
      <c r="H1654" s="1" t="s">
        <v>144</v>
      </c>
      <c r="I1654" s="1" t="s">
        <v>7910</v>
      </c>
      <c r="J1654" s="1" t="s">
        <v>7911</v>
      </c>
      <c r="K1654" s="1" t="str">
        <f t="shared" si="50"/>
        <v>2011</v>
      </c>
      <c r="L1654" s="1">
        <f t="shared" si="51"/>
        <v>23</v>
      </c>
    </row>
    <row r="1655" spans="8:12">
      <c r="H1655" s="1" t="s">
        <v>134</v>
      </c>
      <c r="I1655" s="1" t="s">
        <v>6161</v>
      </c>
      <c r="J1655" s="1" t="s">
        <v>4531</v>
      </c>
      <c r="K1655" s="1" t="str">
        <f t="shared" si="50"/>
        <v>2011</v>
      </c>
      <c r="L1655" s="1">
        <f t="shared" si="51"/>
        <v>23</v>
      </c>
    </row>
    <row r="1656" spans="8:12">
      <c r="H1656" s="1" t="s">
        <v>118</v>
      </c>
      <c r="I1656" s="1" t="s">
        <v>9637</v>
      </c>
      <c r="J1656" s="1" t="s">
        <v>3141</v>
      </c>
      <c r="K1656" s="1" t="str">
        <f t="shared" si="50"/>
        <v>2011</v>
      </c>
      <c r="L1656" s="1">
        <f t="shared" si="51"/>
        <v>23</v>
      </c>
    </row>
    <row r="1657" spans="8:12">
      <c r="H1657" s="1" t="s">
        <v>367</v>
      </c>
      <c r="I1657" s="1" t="s">
        <v>7172</v>
      </c>
      <c r="J1657" s="1" t="s">
        <v>7173</v>
      </c>
      <c r="K1657" s="1" t="str">
        <f t="shared" si="50"/>
        <v>2011</v>
      </c>
      <c r="L1657" s="1">
        <f t="shared" si="51"/>
        <v>23</v>
      </c>
    </row>
    <row r="1658" spans="8:12">
      <c r="H1658" s="1" t="s">
        <v>63</v>
      </c>
      <c r="I1658" s="1" t="s">
        <v>585</v>
      </c>
      <c r="J1658" s="1" t="s">
        <v>2019</v>
      </c>
      <c r="K1658" s="1" t="str">
        <f t="shared" si="50"/>
        <v>2012</v>
      </c>
      <c r="L1658" s="1">
        <f t="shared" si="51"/>
        <v>23</v>
      </c>
    </row>
    <row r="1659" spans="8:12">
      <c r="H1659" s="1" t="s">
        <v>88</v>
      </c>
      <c r="I1659" s="1" t="s">
        <v>7913</v>
      </c>
      <c r="J1659" s="1" t="s">
        <v>2019</v>
      </c>
      <c r="K1659" s="1" t="str">
        <f t="shared" si="50"/>
        <v>2012</v>
      </c>
      <c r="L1659" s="1">
        <f t="shared" si="51"/>
        <v>23</v>
      </c>
    </row>
    <row r="1660" spans="8:12">
      <c r="H1660" s="1" t="s">
        <v>177</v>
      </c>
      <c r="I1660" s="1" t="s">
        <v>8208</v>
      </c>
      <c r="J1660" s="1" t="s">
        <v>4638</v>
      </c>
      <c r="K1660" s="1" t="str">
        <f t="shared" si="50"/>
        <v>2012</v>
      </c>
      <c r="L1660" s="1">
        <f t="shared" si="51"/>
        <v>23</v>
      </c>
    </row>
    <row r="1661" spans="8:12">
      <c r="H1661" s="1" t="s">
        <v>177</v>
      </c>
      <c r="I1661" s="1" t="s">
        <v>9779</v>
      </c>
      <c r="J1661" s="1" t="s">
        <v>10257</v>
      </c>
      <c r="K1661" s="1" t="str">
        <f t="shared" si="50"/>
        <v>2013</v>
      </c>
      <c r="L1661" s="1">
        <f t="shared" si="51"/>
        <v>23</v>
      </c>
    </row>
    <row r="1662" spans="8:12">
      <c r="H1662" s="1" t="s">
        <v>177</v>
      </c>
      <c r="I1662" s="1" t="s">
        <v>8873</v>
      </c>
      <c r="J1662" s="1" t="s">
        <v>8389</v>
      </c>
      <c r="K1662" s="1" t="str">
        <f t="shared" si="50"/>
        <v>2014</v>
      </c>
      <c r="L1662" s="1">
        <f t="shared" si="51"/>
        <v>23</v>
      </c>
    </row>
    <row r="1663" spans="8:12">
      <c r="H1663" s="1" t="s">
        <v>88</v>
      </c>
      <c r="I1663" s="1" t="s">
        <v>51</v>
      </c>
      <c r="J1663" s="1" t="s">
        <v>93</v>
      </c>
      <c r="K1663" s="1" t="str">
        <f t="shared" si="50"/>
        <v>2014</v>
      </c>
      <c r="L1663" s="1">
        <f t="shared" si="51"/>
        <v>23</v>
      </c>
    </row>
    <row r="1664" spans="8:12">
      <c r="H1664" s="1" t="s">
        <v>144</v>
      </c>
      <c r="I1664" s="1" t="s">
        <v>562</v>
      </c>
      <c r="J1664" s="1" t="s">
        <v>1755</v>
      </c>
      <c r="K1664" s="1" t="str">
        <f t="shared" si="50"/>
        <v>2014</v>
      </c>
      <c r="L1664" s="1">
        <f t="shared" si="51"/>
        <v>23</v>
      </c>
    </row>
    <row r="1665" spans="8:12">
      <c r="H1665" s="1" t="s">
        <v>88</v>
      </c>
      <c r="I1665" s="1" t="s">
        <v>1245</v>
      </c>
      <c r="J1665" s="1" t="s">
        <v>1259</v>
      </c>
      <c r="K1665" s="1" t="str">
        <f t="shared" ref="K1665:K1728" si="52">TEXT(J1665,"YYYY")</f>
        <v>2014</v>
      </c>
      <c r="L1665" s="1">
        <f t="shared" ref="L1665:L1728" si="53">H1665-(TEXT(I1665,"YYYY")-TEXT(J1665,"YYYY"))</f>
        <v>23</v>
      </c>
    </row>
    <row r="1666" spans="8:12">
      <c r="H1666" s="1" t="s">
        <v>118</v>
      </c>
      <c r="I1666" s="1" t="s">
        <v>5149</v>
      </c>
      <c r="J1666" s="1" t="s">
        <v>568</v>
      </c>
      <c r="K1666" s="1" t="str">
        <f t="shared" si="52"/>
        <v>2015</v>
      </c>
      <c r="L1666" s="1">
        <f t="shared" si="53"/>
        <v>23</v>
      </c>
    </row>
    <row r="1667" spans="8:12">
      <c r="H1667" s="1" t="s">
        <v>144</v>
      </c>
      <c r="I1667" s="1" t="s">
        <v>7812</v>
      </c>
      <c r="J1667" s="1" t="s">
        <v>1422</v>
      </c>
      <c r="K1667" s="1" t="str">
        <f t="shared" si="52"/>
        <v>2015</v>
      </c>
      <c r="L1667" s="1">
        <f t="shared" si="53"/>
        <v>23</v>
      </c>
    </row>
    <row r="1668" spans="8:12">
      <c r="H1668" s="1" t="s">
        <v>88</v>
      </c>
      <c r="I1668" s="1" t="s">
        <v>156</v>
      </c>
      <c r="J1668" s="1" t="s">
        <v>1083</v>
      </c>
      <c r="K1668" s="1" t="str">
        <f t="shared" si="52"/>
        <v>2015</v>
      </c>
      <c r="L1668" s="1">
        <f t="shared" si="53"/>
        <v>23</v>
      </c>
    </row>
    <row r="1669" spans="8:12">
      <c r="H1669" s="1" t="s">
        <v>177</v>
      </c>
      <c r="I1669" s="1" t="s">
        <v>384</v>
      </c>
      <c r="J1669" s="1" t="s">
        <v>6255</v>
      </c>
      <c r="K1669" s="1" t="str">
        <f t="shared" si="52"/>
        <v>2015</v>
      </c>
      <c r="L1669" s="1">
        <f t="shared" si="53"/>
        <v>23</v>
      </c>
    </row>
    <row r="1670" spans="8:12">
      <c r="H1670" s="1" t="s">
        <v>177</v>
      </c>
      <c r="I1670" s="1" t="s">
        <v>5231</v>
      </c>
      <c r="J1670" s="1" t="s">
        <v>3171</v>
      </c>
      <c r="K1670" s="1" t="str">
        <f t="shared" si="52"/>
        <v>2016</v>
      </c>
      <c r="L1670" s="1">
        <f t="shared" si="53"/>
        <v>23</v>
      </c>
    </row>
    <row r="1671" spans="8:12">
      <c r="H1671" s="1" t="s">
        <v>177</v>
      </c>
      <c r="I1671" s="1" t="s">
        <v>6575</v>
      </c>
      <c r="J1671" s="1" t="s">
        <v>6576</v>
      </c>
      <c r="K1671" s="1" t="str">
        <f t="shared" si="52"/>
        <v>2016</v>
      </c>
      <c r="L1671" s="1">
        <f t="shared" si="53"/>
        <v>23</v>
      </c>
    </row>
    <row r="1672" spans="8:12">
      <c r="H1672" s="1" t="s">
        <v>367</v>
      </c>
      <c r="I1672" s="1" t="s">
        <v>1531</v>
      </c>
      <c r="J1672" s="1" t="s">
        <v>1534</v>
      </c>
      <c r="K1672" s="1" t="str">
        <f t="shared" si="52"/>
        <v>2016</v>
      </c>
      <c r="L1672" s="1">
        <f t="shared" si="53"/>
        <v>23</v>
      </c>
    </row>
    <row r="1673" spans="8:12">
      <c r="H1673" s="1" t="s">
        <v>144</v>
      </c>
      <c r="I1673" s="1" t="s">
        <v>4349</v>
      </c>
      <c r="J1673" s="1" t="s">
        <v>1534</v>
      </c>
      <c r="K1673" s="1" t="str">
        <f t="shared" si="52"/>
        <v>2016</v>
      </c>
      <c r="L1673" s="1">
        <f t="shared" si="53"/>
        <v>23</v>
      </c>
    </row>
    <row r="1674" spans="8:12">
      <c r="H1674" s="1" t="s">
        <v>144</v>
      </c>
      <c r="I1674" s="1" t="s">
        <v>4203</v>
      </c>
      <c r="J1674" s="1" t="s">
        <v>931</v>
      </c>
      <c r="K1674" s="1" t="str">
        <f t="shared" si="52"/>
        <v>2016</v>
      </c>
      <c r="L1674" s="1">
        <f t="shared" si="53"/>
        <v>23</v>
      </c>
    </row>
    <row r="1675" spans="8:12">
      <c r="H1675" s="1" t="s">
        <v>177</v>
      </c>
      <c r="I1675" s="1" t="s">
        <v>3983</v>
      </c>
      <c r="J1675" s="1" t="s">
        <v>250</v>
      </c>
      <c r="K1675" s="1" t="str">
        <f t="shared" si="52"/>
        <v>2016</v>
      </c>
      <c r="L1675" s="1">
        <f t="shared" si="53"/>
        <v>23</v>
      </c>
    </row>
    <row r="1676" spans="8:12">
      <c r="H1676" s="1" t="s">
        <v>177</v>
      </c>
      <c r="I1676" s="1" t="s">
        <v>3983</v>
      </c>
      <c r="J1676" s="1" t="s">
        <v>5832</v>
      </c>
      <c r="K1676" s="1" t="str">
        <f t="shared" si="52"/>
        <v>2016</v>
      </c>
      <c r="L1676" s="1">
        <f t="shared" si="53"/>
        <v>23</v>
      </c>
    </row>
    <row r="1677" spans="8:12">
      <c r="H1677" s="1" t="s">
        <v>134</v>
      </c>
      <c r="I1677" s="1" t="s">
        <v>7937</v>
      </c>
      <c r="J1677" s="1" t="s">
        <v>5204</v>
      </c>
      <c r="K1677" s="1" t="str">
        <f t="shared" si="52"/>
        <v>2016</v>
      </c>
      <c r="L1677" s="1">
        <f t="shared" si="53"/>
        <v>23</v>
      </c>
    </row>
    <row r="1678" spans="8:12">
      <c r="H1678" s="1" t="s">
        <v>134</v>
      </c>
      <c r="I1678" s="1" t="s">
        <v>7691</v>
      </c>
      <c r="J1678" s="1" t="s">
        <v>162</v>
      </c>
      <c r="K1678" s="1" t="str">
        <f t="shared" si="52"/>
        <v>2016</v>
      </c>
      <c r="L1678" s="1">
        <f t="shared" si="53"/>
        <v>23</v>
      </c>
    </row>
    <row r="1679" spans="8:12">
      <c r="H1679" s="1" t="s">
        <v>134</v>
      </c>
      <c r="I1679" s="1" t="s">
        <v>12459</v>
      </c>
      <c r="J1679" s="1" t="s">
        <v>12465</v>
      </c>
      <c r="K1679" s="1" t="str">
        <f t="shared" si="52"/>
        <v>2016</v>
      </c>
      <c r="L1679" s="1">
        <f t="shared" si="53"/>
        <v>23</v>
      </c>
    </row>
    <row r="1680" spans="8:12">
      <c r="H1680" s="1" t="s">
        <v>177</v>
      </c>
      <c r="I1680" s="1" t="s">
        <v>223</v>
      </c>
      <c r="J1680" s="1" t="s">
        <v>227</v>
      </c>
      <c r="K1680" s="1" t="str">
        <f t="shared" si="52"/>
        <v>2017</v>
      </c>
      <c r="L1680" s="1">
        <f t="shared" si="53"/>
        <v>23</v>
      </c>
    </row>
    <row r="1681" spans="8:12">
      <c r="H1681" s="1" t="s">
        <v>177</v>
      </c>
      <c r="I1681" s="1" t="s">
        <v>3404</v>
      </c>
      <c r="J1681" s="1" t="s">
        <v>3404</v>
      </c>
      <c r="K1681" s="1" t="str">
        <f t="shared" si="52"/>
        <v>2017</v>
      </c>
      <c r="L1681" s="1">
        <f t="shared" si="53"/>
        <v>23</v>
      </c>
    </row>
    <row r="1682" spans="8:12">
      <c r="H1682" s="1" t="s">
        <v>144</v>
      </c>
      <c r="I1682" s="1" t="s">
        <v>5276</v>
      </c>
      <c r="J1682" s="1" t="s">
        <v>152</v>
      </c>
      <c r="K1682" s="1" t="str">
        <f t="shared" si="52"/>
        <v>2017</v>
      </c>
      <c r="L1682" s="1">
        <f t="shared" si="53"/>
        <v>23</v>
      </c>
    </row>
    <row r="1683" spans="8:12">
      <c r="H1683" s="1" t="s">
        <v>177</v>
      </c>
      <c r="I1683" s="1" t="s">
        <v>6063</v>
      </c>
      <c r="J1683" s="1" t="s">
        <v>4832</v>
      </c>
      <c r="K1683" s="1" t="str">
        <f t="shared" si="52"/>
        <v>2017</v>
      </c>
      <c r="L1683" s="1">
        <f t="shared" si="53"/>
        <v>23</v>
      </c>
    </row>
    <row r="1684" spans="8:12">
      <c r="H1684" s="1" t="s">
        <v>118</v>
      </c>
      <c r="I1684" s="1" t="s">
        <v>8573</v>
      </c>
      <c r="J1684" s="1" t="s">
        <v>1249</v>
      </c>
      <c r="K1684" s="1" t="str">
        <f t="shared" si="52"/>
        <v>2018</v>
      </c>
      <c r="L1684" s="1">
        <f t="shared" si="53"/>
        <v>23</v>
      </c>
    </row>
    <row r="1685" spans="8:12">
      <c r="H1685" s="1" t="s">
        <v>177</v>
      </c>
      <c r="I1685" s="1" t="s">
        <v>2051</v>
      </c>
      <c r="J1685" s="1" t="s">
        <v>1039</v>
      </c>
      <c r="K1685" s="1" t="str">
        <f t="shared" si="52"/>
        <v>2018</v>
      </c>
      <c r="L1685" s="1">
        <f t="shared" si="53"/>
        <v>23</v>
      </c>
    </row>
    <row r="1686" spans="8:12">
      <c r="H1686" s="1" t="s">
        <v>144</v>
      </c>
      <c r="I1686" s="1" t="s">
        <v>6586</v>
      </c>
      <c r="J1686" s="1" t="s">
        <v>3412</v>
      </c>
      <c r="K1686" s="1" t="str">
        <f t="shared" si="52"/>
        <v>2019</v>
      </c>
      <c r="L1686" s="1">
        <f t="shared" si="53"/>
        <v>23</v>
      </c>
    </row>
    <row r="1687" spans="8:12">
      <c r="H1687" s="1" t="s">
        <v>144</v>
      </c>
      <c r="I1687" s="1" t="s">
        <v>8729</v>
      </c>
      <c r="J1687" s="1" t="s">
        <v>66</v>
      </c>
      <c r="K1687" s="1" t="str">
        <f t="shared" si="52"/>
        <v>2019</v>
      </c>
      <c r="L1687" s="1">
        <f t="shared" si="53"/>
        <v>23</v>
      </c>
    </row>
    <row r="1688" spans="8:12">
      <c r="H1688" s="1" t="s">
        <v>144</v>
      </c>
      <c r="I1688" s="1" t="s">
        <v>9585</v>
      </c>
      <c r="J1688" s="1" t="s">
        <v>9600</v>
      </c>
      <c r="K1688" s="1" t="str">
        <f t="shared" si="52"/>
        <v>2019</v>
      </c>
      <c r="L1688" s="1">
        <f t="shared" si="53"/>
        <v>23</v>
      </c>
    </row>
    <row r="1689" spans="8:12">
      <c r="H1689" s="1" t="s">
        <v>177</v>
      </c>
      <c r="I1689" s="1" t="s">
        <v>787</v>
      </c>
      <c r="J1689" s="1" t="s">
        <v>787</v>
      </c>
      <c r="K1689" s="1" t="str">
        <f t="shared" si="52"/>
        <v>2019</v>
      </c>
      <c r="L1689" s="1">
        <f t="shared" si="53"/>
        <v>23</v>
      </c>
    </row>
    <row r="1690" spans="8:12">
      <c r="H1690" s="1" t="s">
        <v>177</v>
      </c>
      <c r="I1690" s="1" t="s">
        <v>3607</v>
      </c>
      <c r="J1690" s="1" t="s">
        <v>72</v>
      </c>
      <c r="K1690" s="1" t="str">
        <f t="shared" si="52"/>
        <v>2019</v>
      </c>
      <c r="L1690" s="1">
        <f t="shared" si="53"/>
        <v>23</v>
      </c>
    </row>
    <row r="1691" spans="8:12">
      <c r="H1691" s="1" t="s">
        <v>144</v>
      </c>
      <c r="I1691" s="1" t="s">
        <v>6569</v>
      </c>
      <c r="J1691" s="1" t="s">
        <v>604</v>
      </c>
      <c r="K1691" s="1" t="str">
        <f t="shared" si="52"/>
        <v>2019</v>
      </c>
      <c r="L1691" s="1">
        <f t="shared" si="53"/>
        <v>23</v>
      </c>
    </row>
    <row r="1692" spans="8:12">
      <c r="H1692" s="1" t="s">
        <v>144</v>
      </c>
      <c r="I1692" s="1" t="s">
        <v>10675</v>
      </c>
      <c r="J1692" s="1" t="s">
        <v>3420</v>
      </c>
      <c r="K1692" s="1" t="str">
        <f t="shared" si="52"/>
        <v>2019</v>
      </c>
      <c r="L1692" s="1">
        <f t="shared" si="53"/>
        <v>23</v>
      </c>
    </row>
    <row r="1693" spans="8:12">
      <c r="H1693" s="1" t="s">
        <v>144</v>
      </c>
      <c r="I1693" s="1" t="s">
        <v>7574</v>
      </c>
      <c r="J1693" s="1" t="s">
        <v>11368</v>
      </c>
      <c r="K1693" s="1" t="str">
        <f t="shared" si="52"/>
        <v>2019</v>
      </c>
      <c r="L1693" s="1">
        <f t="shared" si="53"/>
        <v>23</v>
      </c>
    </row>
    <row r="1694" spans="8:12">
      <c r="H1694" s="1" t="s">
        <v>144</v>
      </c>
      <c r="I1694" s="1" t="s">
        <v>3882</v>
      </c>
      <c r="J1694" s="1" t="s">
        <v>532</v>
      </c>
      <c r="K1694" s="1" t="str">
        <f t="shared" si="52"/>
        <v>2019</v>
      </c>
      <c r="L1694" s="1">
        <f t="shared" si="53"/>
        <v>23</v>
      </c>
    </row>
    <row r="1695" spans="8:12">
      <c r="H1695" s="1" t="s">
        <v>177</v>
      </c>
      <c r="I1695" s="1" t="s">
        <v>165</v>
      </c>
      <c r="J1695" s="1" t="s">
        <v>7522</v>
      </c>
      <c r="K1695" s="1" t="str">
        <f t="shared" si="52"/>
        <v>2020</v>
      </c>
      <c r="L1695" s="1">
        <f t="shared" si="53"/>
        <v>23</v>
      </c>
    </row>
    <row r="1696" spans="8:12">
      <c r="H1696" s="1" t="s">
        <v>177</v>
      </c>
      <c r="I1696" s="1" t="s">
        <v>8192</v>
      </c>
      <c r="J1696" s="1" t="s">
        <v>4926</v>
      </c>
      <c r="K1696" s="1" t="str">
        <f t="shared" si="52"/>
        <v>2020</v>
      </c>
      <c r="L1696" s="1">
        <f t="shared" si="53"/>
        <v>23</v>
      </c>
    </row>
    <row r="1697" spans="8:12">
      <c r="H1697" s="1" t="s">
        <v>177</v>
      </c>
      <c r="I1697" s="1" t="s">
        <v>9778</v>
      </c>
      <c r="J1697" s="1" t="s">
        <v>5346</v>
      </c>
      <c r="K1697" s="1" t="str">
        <f t="shared" si="52"/>
        <v>2020</v>
      </c>
      <c r="L1697" s="1">
        <f t="shared" si="53"/>
        <v>23</v>
      </c>
    </row>
    <row r="1698" spans="8:12">
      <c r="H1698" s="1" t="s">
        <v>177</v>
      </c>
      <c r="I1698" s="1" t="s">
        <v>12416</v>
      </c>
      <c r="J1698" s="1" t="s">
        <v>5710</v>
      </c>
      <c r="K1698" s="1" t="str">
        <f t="shared" si="52"/>
        <v>2020</v>
      </c>
      <c r="L1698" s="1">
        <f t="shared" si="53"/>
        <v>23</v>
      </c>
    </row>
    <row r="1699" spans="8:12">
      <c r="H1699" s="1" t="s">
        <v>809</v>
      </c>
      <c r="I1699" s="1" t="s">
        <v>7383</v>
      </c>
      <c r="J1699" s="1" t="s">
        <v>7384</v>
      </c>
      <c r="K1699" s="1" t="str">
        <f t="shared" si="52"/>
        <v>2003</v>
      </c>
      <c r="L1699" s="1">
        <f t="shared" si="53"/>
        <v>24</v>
      </c>
    </row>
    <row r="1700" spans="8:12">
      <c r="H1700" s="1" t="s">
        <v>530</v>
      </c>
      <c r="I1700" s="1" t="s">
        <v>9468</v>
      </c>
      <c r="J1700" s="1" t="s">
        <v>9475</v>
      </c>
      <c r="K1700" s="1" t="str">
        <f t="shared" si="52"/>
        <v>2003</v>
      </c>
      <c r="L1700" s="1">
        <f t="shared" si="53"/>
        <v>24</v>
      </c>
    </row>
    <row r="1701" spans="8:12">
      <c r="H1701" s="1" t="s">
        <v>644</v>
      </c>
      <c r="I1701" s="1" t="s">
        <v>4071</v>
      </c>
      <c r="J1701" s="1" t="s">
        <v>4090</v>
      </c>
      <c r="K1701" s="1" t="str">
        <f t="shared" si="52"/>
        <v>2005</v>
      </c>
      <c r="L1701" s="1">
        <f t="shared" si="53"/>
        <v>24</v>
      </c>
    </row>
    <row r="1702" spans="8:12">
      <c r="H1702" s="1" t="s">
        <v>448</v>
      </c>
      <c r="I1702" s="1" t="s">
        <v>7022</v>
      </c>
      <c r="J1702" s="1" t="s">
        <v>7024</v>
      </c>
      <c r="K1702" s="1" t="str">
        <f t="shared" si="52"/>
        <v>2007</v>
      </c>
      <c r="L1702" s="1">
        <f t="shared" si="53"/>
        <v>24</v>
      </c>
    </row>
    <row r="1703" spans="8:12">
      <c r="H1703" s="1" t="s">
        <v>78</v>
      </c>
      <c r="I1703" s="1" t="s">
        <v>9108</v>
      </c>
      <c r="J1703" s="1" t="s">
        <v>10096</v>
      </c>
      <c r="K1703" s="1" t="str">
        <f t="shared" si="52"/>
        <v>2007</v>
      </c>
      <c r="L1703" s="1">
        <f t="shared" si="53"/>
        <v>24</v>
      </c>
    </row>
    <row r="1704" spans="8:12">
      <c r="H1704" s="1" t="s">
        <v>134</v>
      </c>
      <c r="I1704" s="1" t="s">
        <v>7862</v>
      </c>
      <c r="J1704" s="1" t="s">
        <v>4156</v>
      </c>
      <c r="K1704" s="1" t="str">
        <f t="shared" si="52"/>
        <v>2008</v>
      </c>
      <c r="L1704" s="1">
        <f t="shared" si="53"/>
        <v>24</v>
      </c>
    </row>
    <row r="1705" spans="8:12">
      <c r="H1705" s="1" t="s">
        <v>88</v>
      </c>
      <c r="I1705" s="1" t="s">
        <v>10207</v>
      </c>
      <c r="J1705" s="1" t="s">
        <v>10208</v>
      </c>
      <c r="K1705" s="1" t="str">
        <f t="shared" si="52"/>
        <v>2008</v>
      </c>
      <c r="L1705" s="1">
        <f t="shared" si="53"/>
        <v>24</v>
      </c>
    </row>
    <row r="1706" spans="8:12">
      <c r="H1706" s="1" t="s">
        <v>464</v>
      </c>
      <c r="I1706" s="1" t="s">
        <v>968</v>
      </c>
      <c r="J1706" s="1" t="s">
        <v>1815</v>
      </c>
      <c r="K1706" s="1" t="str">
        <f t="shared" si="52"/>
        <v>2008</v>
      </c>
      <c r="L1706" s="1">
        <f t="shared" si="53"/>
        <v>24</v>
      </c>
    </row>
    <row r="1707" spans="8:12">
      <c r="H1707" s="1" t="s">
        <v>367</v>
      </c>
      <c r="I1707" s="1" t="s">
        <v>652</v>
      </c>
      <c r="J1707" s="1" t="s">
        <v>7734</v>
      </c>
      <c r="K1707" s="1" t="str">
        <f t="shared" si="52"/>
        <v>2008</v>
      </c>
      <c r="L1707" s="1">
        <f t="shared" si="53"/>
        <v>24</v>
      </c>
    </row>
    <row r="1708" spans="8:12">
      <c r="H1708" s="1" t="s">
        <v>134</v>
      </c>
      <c r="I1708" s="1" t="s">
        <v>9354</v>
      </c>
      <c r="J1708" s="1" t="s">
        <v>5528</v>
      </c>
      <c r="K1708" s="1" t="str">
        <f t="shared" si="52"/>
        <v>2009</v>
      </c>
      <c r="L1708" s="1">
        <f t="shared" si="53"/>
        <v>24</v>
      </c>
    </row>
    <row r="1709" spans="8:12">
      <c r="H1709" s="1" t="s">
        <v>367</v>
      </c>
      <c r="I1709" s="1" t="s">
        <v>9733</v>
      </c>
      <c r="J1709" s="1" t="s">
        <v>10050</v>
      </c>
      <c r="K1709" s="1" t="str">
        <f t="shared" si="52"/>
        <v>2010</v>
      </c>
      <c r="L1709" s="1">
        <f t="shared" si="53"/>
        <v>24</v>
      </c>
    </row>
    <row r="1710" spans="8:12">
      <c r="H1710" s="1" t="s">
        <v>448</v>
      </c>
      <c r="I1710" s="1" t="s">
        <v>835</v>
      </c>
      <c r="J1710" s="1" t="s">
        <v>855</v>
      </c>
      <c r="K1710" s="1" t="str">
        <f t="shared" si="52"/>
        <v>2011</v>
      </c>
      <c r="L1710" s="1">
        <f t="shared" si="53"/>
        <v>24</v>
      </c>
    </row>
    <row r="1711" spans="8:12">
      <c r="H1711" s="1" t="s">
        <v>88</v>
      </c>
      <c r="I1711" s="1" t="s">
        <v>1006</v>
      </c>
      <c r="J1711" s="1" t="s">
        <v>1008</v>
      </c>
      <c r="K1711" s="1" t="str">
        <f t="shared" si="52"/>
        <v>2011</v>
      </c>
      <c r="L1711" s="1">
        <f t="shared" si="53"/>
        <v>24</v>
      </c>
    </row>
    <row r="1712" spans="8:12">
      <c r="H1712" s="1" t="s">
        <v>78</v>
      </c>
      <c r="I1712" s="1" t="s">
        <v>381</v>
      </c>
      <c r="J1712" s="1" t="s">
        <v>941</v>
      </c>
      <c r="K1712" s="1" t="str">
        <f t="shared" si="52"/>
        <v>2011</v>
      </c>
      <c r="L1712" s="1">
        <f t="shared" si="53"/>
        <v>24</v>
      </c>
    </row>
    <row r="1713" spans="8:12">
      <c r="H1713" s="1" t="s">
        <v>118</v>
      </c>
      <c r="I1713" s="1" t="s">
        <v>9716</v>
      </c>
      <c r="J1713" s="1" t="s">
        <v>1008</v>
      </c>
      <c r="K1713" s="1" t="str">
        <f t="shared" si="52"/>
        <v>2011</v>
      </c>
      <c r="L1713" s="1">
        <f t="shared" si="53"/>
        <v>24</v>
      </c>
    </row>
    <row r="1714" spans="8:12">
      <c r="H1714" s="1" t="s">
        <v>464</v>
      </c>
      <c r="I1714" s="1" t="s">
        <v>11172</v>
      </c>
      <c r="J1714" s="1" t="s">
        <v>11174</v>
      </c>
      <c r="K1714" s="1" t="str">
        <f t="shared" si="52"/>
        <v>2013</v>
      </c>
      <c r="L1714" s="1">
        <f t="shared" si="53"/>
        <v>24</v>
      </c>
    </row>
    <row r="1715" spans="8:12">
      <c r="H1715" s="1" t="s">
        <v>88</v>
      </c>
      <c r="I1715" s="1" t="s">
        <v>4359</v>
      </c>
      <c r="J1715" s="1" t="s">
        <v>4864</v>
      </c>
      <c r="K1715" s="1" t="str">
        <f t="shared" si="52"/>
        <v>2013</v>
      </c>
      <c r="L1715" s="1">
        <f t="shared" si="53"/>
        <v>24</v>
      </c>
    </row>
    <row r="1716" spans="8:12">
      <c r="H1716" s="1" t="s">
        <v>88</v>
      </c>
      <c r="I1716" s="1" t="s">
        <v>5975</v>
      </c>
      <c r="J1716" s="1" t="s">
        <v>6038</v>
      </c>
      <c r="K1716" s="1" t="str">
        <f t="shared" si="52"/>
        <v>2013</v>
      </c>
      <c r="L1716" s="1">
        <f t="shared" si="53"/>
        <v>24</v>
      </c>
    </row>
    <row r="1717" spans="8:12">
      <c r="H1717" s="1" t="s">
        <v>464</v>
      </c>
      <c r="I1717" s="1" t="s">
        <v>165</v>
      </c>
      <c r="J1717" s="1" t="s">
        <v>7514</v>
      </c>
      <c r="K1717" s="1" t="str">
        <f t="shared" si="52"/>
        <v>2013</v>
      </c>
      <c r="L1717" s="1">
        <f t="shared" si="53"/>
        <v>24</v>
      </c>
    </row>
    <row r="1718" spans="8:12">
      <c r="H1718" s="1" t="s">
        <v>78</v>
      </c>
      <c r="I1718" s="1" t="s">
        <v>8594</v>
      </c>
      <c r="J1718" s="1" t="s">
        <v>6947</v>
      </c>
      <c r="K1718" s="1" t="str">
        <f t="shared" si="52"/>
        <v>2013</v>
      </c>
      <c r="L1718" s="1">
        <f t="shared" si="53"/>
        <v>24</v>
      </c>
    </row>
    <row r="1719" spans="8:12">
      <c r="H1719" s="1" t="s">
        <v>144</v>
      </c>
      <c r="I1719" s="1" t="s">
        <v>9868</v>
      </c>
      <c r="J1719" s="1" t="s">
        <v>5694</v>
      </c>
      <c r="K1719" s="1" t="str">
        <f t="shared" si="52"/>
        <v>2013</v>
      </c>
      <c r="L1719" s="1">
        <f t="shared" si="53"/>
        <v>24</v>
      </c>
    </row>
    <row r="1720" spans="8:12">
      <c r="H1720" s="1" t="s">
        <v>144</v>
      </c>
      <c r="I1720" s="1" t="s">
        <v>9954</v>
      </c>
      <c r="J1720" s="1" t="s">
        <v>9544</v>
      </c>
      <c r="K1720" s="1" t="str">
        <f t="shared" si="52"/>
        <v>2013</v>
      </c>
      <c r="L1720" s="1">
        <f t="shared" si="53"/>
        <v>24</v>
      </c>
    </row>
    <row r="1721" spans="8:12">
      <c r="H1721" s="1" t="s">
        <v>118</v>
      </c>
      <c r="I1721" s="1" t="s">
        <v>9509</v>
      </c>
      <c r="J1721" s="1" t="s">
        <v>2008</v>
      </c>
      <c r="K1721" s="1" t="str">
        <f t="shared" si="52"/>
        <v>2014</v>
      </c>
      <c r="L1721" s="1">
        <f t="shared" si="53"/>
        <v>24</v>
      </c>
    </row>
    <row r="1722" spans="8:12">
      <c r="H1722" s="1" t="s">
        <v>118</v>
      </c>
      <c r="I1722" s="1" t="s">
        <v>613</v>
      </c>
      <c r="J1722" s="1" t="s">
        <v>1657</v>
      </c>
      <c r="K1722" s="1" t="str">
        <f t="shared" si="52"/>
        <v>2014</v>
      </c>
      <c r="L1722" s="1">
        <f t="shared" si="53"/>
        <v>24</v>
      </c>
    </row>
    <row r="1723" spans="8:12">
      <c r="H1723" s="1" t="s">
        <v>118</v>
      </c>
      <c r="I1723" s="1" t="s">
        <v>7199</v>
      </c>
      <c r="J1723" s="1" t="s">
        <v>7200</v>
      </c>
      <c r="K1723" s="1" t="str">
        <f t="shared" si="52"/>
        <v>2014</v>
      </c>
      <c r="L1723" s="1">
        <f t="shared" si="53"/>
        <v>24</v>
      </c>
    </row>
    <row r="1724" spans="8:12">
      <c r="H1724" s="1" t="s">
        <v>144</v>
      </c>
      <c r="I1724" s="1" t="s">
        <v>5184</v>
      </c>
      <c r="J1724" s="1" t="s">
        <v>5184</v>
      </c>
      <c r="K1724" s="1" t="str">
        <f t="shared" si="52"/>
        <v>2014</v>
      </c>
      <c r="L1724" s="1">
        <f t="shared" si="53"/>
        <v>24</v>
      </c>
    </row>
    <row r="1725" spans="8:12">
      <c r="H1725" s="1" t="s">
        <v>144</v>
      </c>
      <c r="I1725" s="1" t="s">
        <v>9477</v>
      </c>
      <c r="J1725" s="1" t="s">
        <v>1933</v>
      </c>
      <c r="K1725" s="1" t="str">
        <f t="shared" si="52"/>
        <v>2014</v>
      </c>
      <c r="L1725" s="1">
        <f t="shared" si="53"/>
        <v>24</v>
      </c>
    </row>
    <row r="1726" spans="8:12">
      <c r="H1726" s="1" t="s">
        <v>144</v>
      </c>
      <c r="I1726" s="1" t="s">
        <v>7293</v>
      </c>
      <c r="J1726" s="1" t="s">
        <v>11119</v>
      </c>
      <c r="K1726" s="1" t="str">
        <f t="shared" si="52"/>
        <v>2014</v>
      </c>
      <c r="L1726" s="1">
        <f t="shared" si="53"/>
        <v>24</v>
      </c>
    </row>
    <row r="1727" spans="8:12">
      <c r="H1727" s="1" t="s">
        <v>144</v>
      </c>
      <c r="I1727" s="1" t="s">
        <v>9625</v>
      </c>
      <c r="J1727" s="1" t="s">
        <v>11189</v>
      </c>
      <c r="K1727" s="1" t="str">
        <f t="shared" si="52"/>
        <v>2014</v>
      </c>
      <c r="L1727" s="1">
        <f t="shared" si="53"/>
        <v>24</v>
      </c>
    </row>
    <row r="1728" spans="8:12">
      <c r="H1728" s="1" t="s">
        <v>118</v>
      </c>
      <c r="I1728" s="1" t="s">
        <v>7374</v>
      </c>
      <c r="J1728" s="1" t="s">
        <v>7360</v>
      </c>
      <c r="K1728" s="1" t="str">
        <f t="shared" si="52"/>
        <v>2014</v>
      </c>
      <c r="L1728" s="1">
        <f t="shared" si="53"/>
        <v>24</v>
      </c>
    </row>
    <row r="1729" spans="8:12">
      <c r="H1729" s="1" t="s">
        <v>367</v>
      </c>
      <c r="I1729" s="1" t="s">
        <v>7913</v>
      </c>
      <c r="J1729" s="1" t="s">
        <v>6104</v>
      </c>
      <c r="K1729" s="1" t="str">
        <f t="shared" ref="K1729:K1792" si="54">TEXT(J1729,"YYYY")</f>
        <v>2015</v>
      </c>
      <c r="L1729" s="1">
        <f t="shared" ref="L1729:L1792" si="55">H1729-(TEXT(I1729,"YYYY")-TEXT(J1729,"YYYY"))</f>
        <v>24</v>
      </c>
    </row>
    <row r="1730" spans="8:12">
      <c r="H1730" s="1" t="s">
        <v>134</v>
      </c>
      <c r="I1730" s="1" t="s">
        <v>3488</v>
      </c>
      <c r="J1730" s="1" t="s">
        <v>4212</v>
      </c>
      <c r="K1730" s="1" t="str">
        <f t="shared" si="54"/>
        <v>2015</v>
      </c>
      <c r="L1730" s="1">
        <f t="shared" si="55"/>
        <v>24</v>
      </c>
    </row>
    <row r="1731" spans="8:12">
      <c r="H1731" s="1" t="s">
        <v>144</v>
      </c>
      <c r="I1731" s="1" t="s">
        <v>6983</v>
      </c>
      <c r="J1731" s="1" t="s">
        <v>5747</v>
      </c>
      <c r="K1731" s="1" t="str">
        <f t="shared" si="54"/>
        <v>2015</v>
      </c>
      <c r="L1731" s="1">
        <f t="shared" si="55"/>
        <v>24</v>
      </c>
    </row>
    <row r="1732" spans="8:12">
      <c r="H1732" s="1" t="s">
        <v>144</v>
      </c>
      <c r="I1732" s="1" t="s">
        <v>9132</v>
      </c>
      <c r="J1732" s="1" t="s">
        <v>1222</v>
      </c>
      <c r="K1732" s="1" t="str">
        <f t="shared" si="54"/>
        <v>2015</v>
      </c>
      <c r="L1732" s="1">
        <f t="shared" si="55"/>
        <v>24</v>
      </c>
    </row>
    <row r="1733" spans="8:12">
      <c r="H1733" s="1" t="s">
        <v>134</v>
      </c>
      <c r="I1733" s="1" t="s">
        <v>2422</v>
      </c>
      <c r="J1733" s="1" t="s">
        <v>1222</v>
      </c>
      <c r="K1733" s="1" t="str">
        <f t="shared" si="54"/>
        <v>2015</v>
      </c>
      <c r="L1733" s="1">
        <f t="shared" si="55"/>
        <v>24</v>
      </c>
    </row>
    <row r="1734" spans="8:12">
      <c r="H1734" s="1" t="s">
        <v>144</v>
      </c>
      <c r="I1734" s="1" t="s">
        <v>412</v>
      </c>
      <c r="J1734" s="1" t="s">
        <v>218</v>
      </c>
      <c r="K1734" s="1" t="str">
        <f t="shared" si="54"/>
        <v>2016</v>
      </c>
      <c r="L1734" s="1">
        <f t="shared" si="55"/>
        <v>24</v>
      </c>
    </row>
    <row r="1735" spans="8:12">
      <c r="H1735" s="1" t="s">
        <v>144</v>
      </c>
      <c r="I1735" s="1" t="s">
        <v>159</v>
      </c>
      <c r="J1735" s="1" t="s">
        <v>4123</v>
      </c>
      <c r="K1735" s="1" t="str">
        <f t="shared" si="54"/>
        <v>2016</v>
      </c>
      <c r="L1735" s="1">
        <f t="shared" si="55"/>
        <v>24</v>
      </c>
    </row>
    <row r="1736" spans="8:12">
      <c r="H1736" s="1" t="s">
        <v>367</v>
      </c>
      <c r="I1736" s="1" t="s">
        <v>2251</v>
      </c>
      <c r="J1736" s="1" t="s">
        <v>1534</v>
      </c>
      <c r="K1736" s="1" t="str">
        <f t="shared" si="54"/>
        <v>2016</v>
      </c>
      <c r="L1736" s="1">
        <f t="shared" si="55"/>
        <v>24</v>
      </c>
    </row>
    <row r="1737" spans="8:12">
      <c r="H1737" s="1" t="s">
        <v>144</v>
      </c>
      <c r="I1737" s="1" t="s">
        <v>4106</v>
      </c>
      <c r="J1737" s="1" t="s">
        <v>1534</v>
      </c>
      <c r="K1737" s="1" t="str">
        <f t="shared" si="54"/>
        <v>2016</v>
      </c>
      <c r="L1737" s="1">
        <f t="shared" si="55"/>
        <v>24</v>
      </c>
    </row>
    <row r="1738" spans="8:12">
      <c r="H1738" s="1" t="s">
        <v>118</v>
      </c>
      <c r="I1738" s="1" t="s">
        <v>4349</v>
      </c>
      <c r="J1738" s="1" t="s">
        <v>931</v>
      </c>
      <c r="K1738" s="1" t="str">
        <f t="shared" si="54"/>
        <v>2016</v>
      </c>
      <c r="L1738" s="1">
        <f t="shared" si="55"/>
        <v>24</v>
      </c>
    </row>
    <row r="1739" spans="8:12">
      <c r="H1739" s="1" t="s">
        <v>118</v>
      </c>
      <c r="I1739" s="1" t="s">
        <v>152</v>
      </c>
      <c r="J1739" s="1" t="s">
        <v>5832</v>
      </c>
      <c r="K1739" s="1" t="str">
        <f t="shared" si="54"/>
        <v>2016</v>
      </c>
      <c r="L1739" s="1">
        <f t="shared" si="55"/>
        <v>24</v>
      </c>
    </row>
    <row r="1740" spans="8:12">
      <c r="H1740" s="1" t="s">
        <v>118</v>
      </c>
      <c r="I1740" s="1" t="s">
        <v>6526</v>
      </c>
      <c r="J1740" s="1" t="s">
        <v>1534</v>
      </c>
      <c r="K1740" s="1" t="str">
        <f t="shared" si="54"/>
        <v>2016</v>
      </c>
      <c r="L1740" s="1">
        <f t="shared" si="55"/>
        <v>24</v>
      </c>
    </row>
    <row r="1741" spans="8:12">
      <c r="H1741" s="1" t="s">
        <v>144</v>
      </c>
      <c r="I1741" s="1" t="s">
        <v>11703</v>
      </c>
      <c r="J1741" s="1" t="s">
        <v>6417</v>
      </c>
      <c r="K1741" s="1" t="str">
        <f t="shared" si="54"/>
        <v>2016</v>
      </c>
      <c r="L1741" s="1">
        <f t="shared" si="55"/>
        <v>24</v>
      </c>
    </row>
    <row r="1742" spans="8:12">
      <c r="H1742" s="1" t="s">
        <v>144</v>
      </c>
      <c r="I1742" s="1" t="s">
        <v>4134</v>
      </c>
      <c r="J1742" s="1" t="s">
        <v>3952</v>
      </c>
      <c r="K1742" s="1" t="str">
        <f t="shared" si="54"/>
        <v>2016</v>
      </c>
      <c r="L1742" s="1">
        <f t="shared" si="55"/>
        <v>24</v>
      </c>
    </row>
    <row r="1743" spans="8:12">
      <c r="H1743" s="1" t="s">
        <v>367</v>
      </c>
      <c r="I1743" s="1" t="s">
        <v>155</v>
      </c>
      <c r="J1743" s="1" t="s">
        <v>469</v>
      </c>
      <c r="K1743" s="1" t="str">
        <f t="shared" si="54"/>
        <v>2017</v>
      </c>
      <c r="L1743" s="1">
        <f t="shared" si="55"/>
        <v>24</v>
      </c>
    </row>
    <row r="1744" spans="8:12">
      <c r="H1744" s="1" t="s">
        <v>367</v>
      </c>
      <c r="I1744" s="1" t="s">
        <v>1609</v>
      </c>
      <c r="J1744" s="1" t="s">
        <v>258</v>
      </c>
      <c r="K1744" s="1" t="str">
        <f t="shared" si="54"/>
        <v>2017</v>
      </c>
      <c r="L1744" s="1">
        <f t="shared" si="55"/>
        <v>24</v>
      </c>
    </row>
    <row r="1745" spans="8:12">
      <c r="H1745" s="1" t="s">
        <v>367</v>
      </c>
      <c r="I1745" s="1" t="s">
        <v>2037</v>
      </c>
      <c r="J1745" s="1" t="s">
        <v>1286</v>
      </c>
      <c r="K1745" s="1" t="str">
        <f t="shared" si="54"/>
        <v>2017</v>
      </c>
      <c r="L1745" s="1">
        <f t="shared" si="55"/>
        <v>24</v>
      </c>
    </row>
    <row r="1746" spans="8:12">
      <c r="H1746" s="1" t="s">
        <v>118</v>
      </c>
      <c r="I1746" s="1" t="s">
        <v>2308</v>
      </c>
      <c r="J1746" s="1" t="s">
        <v>2313</v>
      </c>
      <c r="K1746" s="1" t="str">
        <f t="shared" si="54"/>
        <v>2017</v>
      </c>
      <c r="L1746" s="1">
        <f t="shared" si="55"/>
        <v>24</v>
      </c>
    </row>
    <row r="1747" spans="8:12">
      <c r="H1747" s="1" t="s">
        <v>118</v>
      </c>
      <c r="I1747" s="1" t="s">
        <v>2523</v>
      </c>
      <c r="J1747" s="1" t="s">
        <v>2486</v>
      </c>
      <c r="K1747" s="1" t="str">
        <f t="shared" si="54"/>
        <v>2017</v>
      </c>
      <c r="L1747" s="1">
        <f t="shared" si="55"/>
        <v>24</v>
      </c>
    </row>
    <row r="1748" spans="8:12">
      <c r="H1748" s="1" t="s">
        <v>144</v>
      </c>
      <c r="I1748" s="1" t="s">
        <v>3254</v>
      </c>
      <c r="J1748" s="1" t="s">
        <v>3254</v>
      </c>
      <c r="K1748" s="1" t="str">
        <f t="shared" si="54"/>
        <v>2017</v>
      </c>
      <c r="L1748" s="1">
        <f t="shared" si="55"/>
        <v>24</v>
      </c>
    </row>
    <row r="1749" spans="8:12">
      <c r="H1749" s="1" t="s">
        <v>144</v>
      </c>
      <c r="I1749" s="1" t="s">
        <v>4359</v>
      </c>
      <c r="J1749" s="1" t="s">
        <v>496</v>
      </c>
      <c r="K1749" s="1" t="str">
        <f t="shared" si="54"/>
        <v>2017</v>
      </c>
      <c r="L1749" s="1">
        <f t="shared" si="55"/>
        <v>24</v>
      </c>
    </row>
    <row r="1750" spans="8:12">
      <c r="H1750" s="1" t="s">
        <v>144</v>
      </c>
      <c r="I1750" s="1" t="s">
        <v>5572</v>
      </c>
      <c r="J1750" s="1" t="s">
        <v>5572</v>
      </c>
      <c r="K1750" s="1" t="str">
        <f t="shared" si="54"/>
        <v>2017</v>
      </c>
      <c r="L1750" s="1">
        <f t="shared" si="55"/>
        <v>24</v>
      </c>
    </row>
    <row r="1751" spans="8:12">
      <c r="H1751" s="1" t="s">
        <v>118</v>
      </c>
      <c r="I1751" s="1" t="s">
        <v>5595</v>
      </c>
      <c r="J1751" s="1" t="s">
        <v>2368</v>
      </c>
      <c r="K1751" s="1" t="str">
        <f t="shared" si="54"/>
        <v>2017</v>
      </c>
      <c r="L1751" s="1">
        <f t="shared" si="55"/>
        <v>24</v>
      </c>
    </row>
    <row r="1752" spans="8:12">
      <c r="H1752" s="1" t="s">
        <v>144</v>
      </c>
      <c r="I1752" s="1" t="s">
        <v>5981</v>
      </c>
      <c r="J1752" s="1" t="s">
        <v>5981</v>
      </c>
      <c r="K1752" s="1" t="str">
        <f t="shared" si="54"/>
        <v>2017</v>
      </c>
      <c r="L1752" s="1">
        <f t="shared" si="55"/>
        <v>24</v>
      </c>
    </row>
    <row r="1753" spans="8:12">
      <c r="H1753" s="1" t="s">
        <v>134</v>
      </c>
      <c r="I1753" s="1" t="s">
        <v>6666</v>
      </c>
      <c r="J1753" s="1" t="s">
        <v>4828</v>
      </c>
      <c r="K1753" s="1" t="str">
        <f t="shared" si="54"/>
        <v>2017</v>
      </c>
      <c r="L1753" s="1">
        <f t="shared" si="55"/>
        <v>24</v>
      </c>
    </row>
    <row r="1754" spans="8:12">
      <c r="H1754" s="1" t="s">
        <v>134</v>
      </c>
      <c r="I1754" s="1" t="s">
        <v>11257</v>
      </c>
      <c r="J1754" s="1" t="s">
        <v>11272</v>
      </c>
      <c r="K1754" s="1" t="str">
        <f t="shared" si="54"/>
        <v>2017</v>
      </c>
      <c r="L1754" s="1">
        <f t="shared" si="55"/>
        <v>24</v>
      </c>
    </row>
    <row r="1755" spans="8:12">
      <c r="H1755" s="1" t="s">
        <v>118</v>
      </c>
      <c r="I1755" s="1" t="s">
        <v>835</v>
      </c>
      <c r="J1755" s="1" t="s">
        <v>828</v>
      </c>
      <c r="K1755" s="1" t="str">
        <f t="shared" si="54"/>
        <v>2018</v>
      </c>
      <c r="L1755" s="1">
        <f t="shared" si="55"/>
        <v>24</v>
      </c>
    </row>
    <row r="1756" spans="8:12">
      <c r="H1756" s="1" t="s">
        <v>118</v>
      </c>
      <c r="I1756" s="1" t="s">
        <v>2581</v>
      </c>
      <c r="J1756" s="1" t="s">
        <v>199</v>
      </c>
      <c r="K1756" s="1" t="str">
        <f t="shared" si="54"/>
        <v>2018</v>
      </c>
      <c r="L1756" s="1">
        <f t="shared" si="55"/>
        <v>24</v>
      </c>
    </row>
    <row r="1757" spans="8:12">
      <c r="H1757" s="1" t="s">
        <v>367</v>
      </c>
      <c r="I1757" s="1" t="s">
        <v>6275</v>
      </c>
      <c r="J1757" s="1" t="s">
        <v>3860</v>
      </c>
      <c r="K1757" s="1" t="str">
        <f t="shared" si="54"/>
        <v>2018</v>
      </c>
      <c r="L1757" s="1">
        <f t="shared" si="55"/>
        <v>24</v>
      </c>
    </row>
    <row r="1758" spans="8:12">
      <c r="H1758" s="1" t="s">
        <v>144</v>
      </c>
      <c r="I1758" s="1" t="s">
        <v>1763</v>
      </c>
      <c r="J1758" s="1" t="s">
        <v>1766</v>
      </c>
      <c r="K1758" s="1" t="str">
        <f t="shared" si="54"/>
        <v>2018</v>
      </c>
      <c r="L1758" s="1">
        <f t="shared" si="55"/>
        <v>24</v>
      </c>
    </row>
    <row r="1759" spans="8:12">
      <c r="H1759" s="1" t="s">
        <v>118</v>
      </c>
      <c r="I1759" s="1" t="s">
        <v>2643</v>
      </c>
      <c r="J1759" s="1" t="s">
        <v>881</v>
      </c>
      <c r="K1759" s="1" t="str">
        <f t="shared" si="54"/>
        <v>2018</v>
      </c>
      <c r="L1759" s="1">
        <f t="shared" si="55"/>
        <v>24</v>
      </c>
    </row>
    <row r="1760" spans="8:12">
      <c r="H1760" s="1" t="s">
        <v>144</v>
      </c>
      <c r="I1760" s="1" t="s">
        <v>2115</v>
      </c>
      <c r="J1760" s="1" t="s">
        <v>1044</v>
      </c>
      <c r="K1760" s="1" t="str">
        <f t="shared" si="54"/>
        <v>2018</v>
      </c>
      <c r="L1760" s="1">
        <f t="shared" si="55"/>
        <v>24</v>
      </c>
    </row>
    <row r="1761" spans="8:12">
      <c r="H1761" s="1" t="s">
        <v>144</v>
      </c>
      <c r="I1761" s="1" t="s">
        <v>1183</v>
      </c>
      <c r="J1761" s="1" t="s">
        <v>1190</v>
      </c>
      <c r="K1761" s="1" t="str">
        <f t="shared" si="54"/>
        <v>2019</v>
      </c>
      <c r="L1761" s="1">
        <f t="shared" si="55"/>
        <v>24</v>
      </c>
    </row>
    <row r="1762" spans="8:12">
      <c r="H1762" s="1" t="s">
        <v>144</v>
      </c>
      <c r="I1762" s="1" t="s">
        <v>810</v>
      </c>
      <c r="J1762" s="1" t="s">
        <v>810</v>
      </c>
      <c r="K1762" s="1" t="str">
        <f t="shared" si="54"/>
        <v>2019</v>
      </c>
      <c r="L1762" s="1">
        <f t="shared" si="55"/>
        <v>24</v>
      </c>
    </row>
    <row r="1763" spans="8:12">
      <c r="H1763" s="1" t="s">
        <v>144</v>
      </c>
      <c r="I1763" s="1" t="s">
        <v>3199</v>
      </c>
      <c r="J1763" s="1" t="s">
        <v>72</v>
      </c>
      <c r="K1763" s="1" t="str">
        <f t="shared" si="54"/>
        <v>2019</v>
      </c>
      <c r="L1763" s="1">
        <f t="shared" si="55"/>
        <v>24</v>
      </c>
    </row>
    <row r="1764" spans="8:12">
      <c r="H1764" s="1" t="s">
        <v>118</v>
      </c>
      <c r="I1764" s="1" t="s">
        <v>8729</v>
      </c>
      <c r="J1764" s="1" t="s">
        <v>877</v>
      </c>
      <c r="K1764" s="1" t="str">
        <f t="shared" si="54"/>
        <v>2019</v>
      </c>
      <c r="L1764" s="1">
        <f t="shared" si="55"/>
        <v>24</v>
      </c>
    </row>
    <row r="1765" spans="8:12">
      <c r="H1765" s="1" t="s">
        <v>118</v>
      </c>
      <c r="I1765" s="1" t="s">
        <v>8201</v>
      </c>
      <c r="J1765" s="1" t="s">
        <v>10585</v>
      </c>
      <c r="K1765" s="1" t="str">
        <f t="shared" si="54"/>
        <v>2019</v>
      </c>
      <c r="L1765" s="1">
        <f t="shared" si="55"/>
        <v>24</v>
      </c>
    </row>
    <row r="1766" spans="8:12">
      <c r="H1766" s="1" t="s">
        <v>118</v>
      </c>
      <c r="I1766" s="1" t="s">
        <v>10697</v>
      </c>
      <c r="J1766" s="1" t="s">
        <v>10699</v>
      </c>
      <c r="K1766" s="1" t="str">
        <f t="shared" si="54"/>
        <v>2019</v>
      </c>
      <c r="L1766" s="1">
        <f t="shared" si="55"/>
        <v>24</v>
      </c>
    </row>
    <row r="1767" spans="8:12">
      <c r="H1767" s="1" t="s">
        <v>118</v>
      </c>
      <c r="I1767" s="1" t="s">
        <v>8486</v>
      </c>
      <c r="J1767" s="1" t="s">
        <v>1903</v>
      </c>
      <c r="K1767" s="1" t="str">
        <f t="shared" si="54"/>
        <v>2019</v>
      </c>
      <c r="L1767" s="1">
        <f t="shared" si="55"/>
        <v>24</v>
      </c>
    </row>
    <row r="1768" spans="8:12">
      <c r="H1768" s="1" t="s">
        <v>144</v>
      </c>
      <c r="I1768" s="1" t="s">
        <v>188</v>
      </c>
      <c r="J1768" s="1" t="s">
        <v>188</v>
      </c>
      <c r="K1768" s="1" t="str">
        <f t="shared" si="54"/>
        <v>2019</v>
      </c>
      <c r="L1768" s="1">
        <f t="shared" si="55"/>
        <v>24</v>
      </c>
    </row>
    <row r="1769" spans="8:12">
      <c r="H1769" s="1" t="s">
        <v>144</v>
      </c>
      <c r="I1769" s="1" t="s">
        <v>9293</v>
      </c>
      <c r="J1769" s="1" t="s">
        <v>9310</v>
      </c>
      <c r="K1769" s="1" t="str">
        <f t="shared" si="54"/>
        <v>2020</v>
      </c>
      <c r="L1769" s="1">
        <f t="shared" si="55"/>
        <v>24</v>
      </c>
    </row>
    <row r="1770" spans="8:12">
      <c r="H1770" s="1" t="s">
        <v>144</v>
      </c>
      <c r="I1770" s="1" t="s">
        <v>11387</v>
      </c>
      <c r="J1770" s="1" t="s">
        <v>6586</v>
      </c>
      <c r="K1770" s="1" t="str">
        <f t="shared" si="54"/>
        <v>2020</v>
      </c>
      <c r="L1770" s="1">
        <f t="shared" si="55"/>
        <v>24</v>
      </c>
    </row>
    <row r="1771" spans="8:12">
      <c r="H1771" s="1" t="s">
        <v>144</v>
      </c>
      <c r="I1771" s="1" t="s">
        <v>8690</v>
      </c>
      <c r="J1771" s="1" t="s">
        <v>8697</v>
      </c>
      <c r="K1771" s="1" t="str">
        <f t="shared" si="54"/>
        <v>2020</v>
      </c>
      <c r="L1771" s="1">
        <f t="shared" si="55"/>
        <v>24</v>
      </c>
    </row>
    <row r="1772" spans="8:12">
      <c r="H1772" s="1" t="s">
        <v>144</v>
      </c>
      <c r="I1772" s="1" t="s">
        <v>10522</v>
      </c>
      <c r="J1772" s="1" t="s">
        <v>5002</v>
      </c>
      <c r="K1772" s="1" t="str">
        <f t="shared" si="54"/>
        <v>2020</v>
      </c>
      <c r="L1772" s="1">
        <f t="shared" si="55"/>
        <v>24</v>
      </c>
    </row>
    <row r="1773" spans="8:12">
      <c r="H1773" s="1" t="s">
        <v>144</v>
      </c>
      <c r="I1773" s="1" t="s">
        <v>10626</v>
      </c>
      <c r="J1773" s="1" t="s">
        <v>10629</v>
      </c>
      <c r="K1773" s="1" t="str">
        <f t="shared" si="54"/>
        <v>2020</v>
      </c>
      <c r="L1773" s="1">
        <f t="shared" si="55"/>
        <v>24</v>
      </c>
    </row>
    <row r="1774" spans="8:12">
      <c r="H1774" s="1" t="s">
        <v>144</v>
      </c>
      <c r="I1774" s="1" t="s">
        <v>11394</v>
      </c>
      <c r="J1774" s="1" t="s">
        <v>1360</v>
      </c>
      <c r="K1774" s="1" t="str">
        <f t="shared" si="54"/>
        <v>2020</v>
      </c>
      <c r="L1774" s="1">
        <f t="shared" si="55"/>
        <v>24</v>
      </c>
    </row>
    <row r="1775" spans="8:12">
      <c r="H1775" s="1" t="s">
        <v>144</v>
      </c>
      <c r="I1775" s="1" t="s">
        <v>12488</v>
      </c>
      <c r="J1775" s="1" t="s">
        <v>7768</v>
      </c>
      <c r="K1775" s="1" t="str">
        <f t="shared" si="54"/>
        <v>2020</v>
      </c>
      <c r="L1775" s="1">
        <f t="shared" si="55"/>
        <v>24</v>
      </c>
    </row>
    <row r="1776" spans="8:12">
      <c r="H1776" s="1" t="s">
        <v>1343</v>
      </c>
      <c r="I1776" s="1" t="s">
        <v>6283</v>
      </c>
      <c r="J1776" s="1" t="s">
        <v>12020</v>
      </c>
      <c r="K1776" s="1" t="str">
        <f t="shared" si="54"/>
        <v>2004</v>
      </c>
      <c r="L1776" s="1">
        <f t="shared" si="55"/>
        <v>25</v>
      </c>
    </row>
    <row r="1777" spans="8:12">
      <c r="H1777" s="1" t="s">
        <v>555</v>
      </c>
      <c r="I1777" s="1" t="s">
        <v>561</v>
      </c>
      <c r="J1777" s="1" t="s">
        <v>7801</v>
      </c>
      <c r="K1777" s="1" t="str">
        <f t="shared" si="54"/>
        <v>2005</v>
      </c>
      <c r="L1777" s="1">
        <f t="shared" si="55"/>
        <v>25</v>
      </c>
    </row>
    <row r="1778" spans="8:12">
      <c r="H1778" s="1" t="s">
        <v>644</v>
      </c>
      <c r="I1778" s="1" t="s">
        <v>3542</v>
      </c>
      <c r="J1778" s="1" t="s">
        <v>1918</v>
      </c>
      <c r="K1778" s="1" t="str">
        <f t="shared" si="54"/>
        <v>2007</v>
      </c>
      <c r="L1778" s="1">
        <f t="shared" si="55"/>
        <v>25</v>
      </c>
    </row>
    <row r="1779" spans="8:12">
      <c r="H1779" s="1" t="s">
        <v>644</v>
      </c>
      <c r="I1779" s="1" t="s">
        <v>579</v>
      </c>
      <c r="J1779" s="1" t="s">
        <v>1918</v>
      </c>
      <c r="K1779" s="1" t="str">
        <f t="shared" si="54"/>
        <v>2007</v>
      </c>
      <c r="L1779" s="1">
        <f t="shared" si="55"/>
        <v>25</v>
      </c>
    </row>
    <row r="1780" spans="8:12">
      <c r="H1780" s="1" t="s">
        <v>644</v>
      </c>
      <c r="I1780" s="1" t="s">
        <v>4224</v>
      </c>
      <c r="J1780" s="1" t="s">
        <v>2959</v>
      </c>
      <c r="K1780" s="1" t="str">
        <f t="shared" si="54"/>
        <v>2008</v>
      </c>
      <c r="L1780" s="1">
        <f t="shared" si="55"/>
        <v>25</v>
      </c>
    </row>
    <row r="1781" spans="8:12">
      <c r="H1781" s="1" t="s">
        <v>809</v>
      </c>
      <c r="I1781" s="1" t="s">
        <v>309</v>
      </c>
      <c r="J1781" s="1" t="s">
        <v>1943</v>
      </c>
      <c r="K1781" s="1" t="str">
        <f t="shared" si="54"/>
        <v>2008</v>
      </c>
      <c r="L1781" s="1">
        <f t="shared" si="55"/>
        <v>25</v>
      </c>
    </row>
    <row r="1782" spans="8:12">
      <c r="H1782" s="1" t="s">
        <v>678</v>
      </c>
      <c r="I1782" s="1" t="s">
        <v>873</v>
      </c>
      <c r="J1782" s="1" t="s">
        <v>1815</v>
      </c>
      <c r="K1782" s="1" t="str">
        <f t="shared" si="54"/>
        <v>2008</v>
      </c>
      <c r="L1782" s="1">
        <f t="shared" si="55"/>
        <v>25</v>
      </c>
    </row>
    <row r="1783" spans="8:12">
      <c r="H1783" s="1" t="s">
        <v>530</v>
      </c>
      <c r="I1783" s="1" t="s">
        <v>6731</v>
      </c>
      <c r="J1783" s="1" t="s">
        <v>1815</v>
      </c>
      <c r="K1783" s="1" t="str">
        <f t="shared" si="54"/>
        <v>2008</v>
      </c>
      <c r="L1783" s="1">
        <f t="shared" si="55"/>
        <v>25</v>
      </c>
    </row>
    <row r="1784" spans="8:12">
      <c r="H1784" s="1" t="s">
        <v>644</v>
      </c>
      <c r="I1784" s="1" t="s">
        <v>2689</v>
      </c>
      <c r="J1784" s="1" t="s">
        <v>1815</v>
      </c>
      <c r="K1784" s="1" t="str">
        <f t="shared" si="54"/>
        <v>2008</v>
      </c>
      <c r="L1784" s="1">
        <f t="shared" si="55"/>
        <v>25</v>
      </c>
    </row>
    <row r="1785" spans="8:12">
      <c r="H1785" s="1" t="s">
        <v>644</v>
      </c>
      <c r="I1785" s="1" t="s">
        <v>1427</v>
      </c>
      <c r="J1785" s="1" t="s">
        <v>1072</v>
      </c>
      <c r="K1785" s="1" t="str">
        <f t="shared" si="54"/>
        <v>2009</v>
      </c>
      <c r="L1785" s="1">
        <f t="shared" si="55"/>
        <v>25</v>
      </c>
    </row>
    <row r="1786" spans="8:12">
      <c r="H1786" s="1" t="s">
        <v>809</v>
      </c>
      <c r="I1786" s="1" t="s">
        <v>5606</v>
      </c>
      <c r="J1786" s="1" t="s">
        <v>5609</v>
      </c>
      <c r="K1786" s="1" t="str">
        <f t="shared" si="54"/>
        <v>2009</v>
      </c>
      <c r="L1786" s="1">
        <f t="shared" si="55"/>
        <v>25</v>
      </c>
    </row>
    <row r="1787" spans="8:12">
      <c r="H1787" s="1" t="s">
        <v>448</v>
      </c>
      <c r="I1787" s="1" t="s">
        <v>4349</v>
      </c>
      <c r="J1787" s="1" t="s">
        <v>2212</v>
      </c>
      <c r="K1787" s="1" t="str">
        <f t="shared" si="54"/>
        <v>2010</v>
      </c>
      <c r="L1787" s="1">
        <f t="shared" si="55"/>
        <v>25</v>
      </c>
    </row>
    <row r="1788" spans="8:12">
      <c r="H1788" s="1" t="s">
        <v>448</v>
      </c>
      <c r="I1788" s="1" t="s">
        <v>3254</v>
      </c>
      <c r="J1788" s="1" t="s">
        <v>2212</v>
      </c>
      <c r="K1788" s="1" t="str">
        <f t="shared" si="54"/>
        <v>2010</v>
      </c>
      <c r="L1788" s="1">
        <f t="shared" si="55"/>
        <v>25</v>
      </c>
    </row>
    <row r="1789" spans="8:12">
      <c r="H1789" s="1" t="s">
        <v>88</v>
      </c>
      <c r="I1789" s="1" t="s">
        <v>9822</v>
      </c>
      <c r="J1789" s="1" t="s">
        <v>9827</v>
      </c>
      <c r="K1789" s="1" t="str">
        <f t="shared" si="54"/>
        <v>2010</v>
      </c>
      <c r="L1789" s="1">
        <f t="shared" si="55"/>
        <v>25</v>
      </c>
    </row>
    <row r="1790" spans="8:12">
      <c r="H1790" s="1" t="s">
        <v>63</v>
      </c>
      <c r="I1790" s="1" t="s">
        <v>11899</v>
      </c>
      <c r="J1790" s="1" t="s">
        <v>2212</v>
      </c>
      <c r="K1790" s="1" t="str">
        <f t="shared" si="54"/>
        <v>2010</v>
      </c>
      <c r="L1790" s="1">
        <f t="shared" si="55"/>
        <v>25</v>
      </c>
    </row>
    <row r="1791" spans="8:12">
      <c r="H1791" s="1" t="s">
        <v>63</v>
      </c>
      <c r="I1791" s="1" t="s">
        <v>5582</v>
      </c>
      <c r="J1791" s="1" t="s">
        <v>7278</v>
      </c>
      <c r="K1791" s="1" t="str">
        <f t="shared" si="54"/>
        <v>2010</v>
      </c>
      <c r="L1791" s="1">
        <f t="shared" si="55"/>
        <v>25</v>
      </c>
    </row>
    <row r="1792" spans="8:12">
      <c r="H1792" s="1" t="s">
        <v>678</v>
      </c>
      <c r="I1792" s="1" t="s">
        <v>6747</v>
      </c>
      <c r="J1792" s="1" t="s">
        <v>1994</v>
      </c>
      <c r="K1792" s="1" t="str">
        <f t="shared" si="54"/>
        <v>2011</v>
      </c>
      <c r="L1792" s="1">
        <f t="shared" si="55"/>
        <v>25</v>
      </c>
    </row>
    <row r="1793" spans="8:12">
      <c r="H1793" s="1" t="s">
        <v>63</v>
      </c>
      <c r="I1793" s="1" t="s">
        <v>4617</v>
      </c>
      <c r="J1793" s="1" t="s">
        <v>4618</v>
      </c>
      <c r="K1793" s="1" t="str">
        <f t="shared" ref="K1793:K1856" si="56">TEXT(J1793,"YYYY")</f>
        <v>2011</v>
      </c>
      <c r="L1793" s="1">
        <f t="shared" ref="L1793:L1856" si="57">H1793-(TEXT(I1793,"YYYY")-TEXT(J1793,"YYYY"))</f>
        <v>25</v>
      </c>
    </row>
    <row r="1794" spans="8:12">
      <c r="H1794" s="1" t="s">
        <v>367</v>
      </c>
      <c r="I1794" s="1" t="s">
        <v>7502</v>
      </c>
      <c r="J1794" s="1" t="s">
        <v>7865</v>
      </c>
      <c r="K1794" s="1" t="str">
        <f t="shared" si="56"/>
        <v>2011</v>
      </c>
      <c r="L1794" s="1">
        <f t="shared" si="57"/>
        <v>25</v>
      </c>
    </row>
    <row r="1795" spans="8:12">
      <c r="H1795" s="1" t="s">
        <v>448</v>
      </c>
      <c r="I1795" s="1" t="s">
        <v>2689</v>
      </c>
      <c r="J1795" s="1" t="s">
        <v>941</v>
      </c>
      <c r="K1795" s="1" t="str">
        <f t="shared" si="56"/>
        <v>2011</v>
      </c>
      <c r="L1795" s="1">
        <f t="shared" si="57"/>
        <v>25</v>
      </c>
    </row>
    <row r="1796" spans="8:12">
      <c r="H1796" s="1" t="s">
        <v>464</v>
      </c>
      <c r="I1796" s="1" t="s">
        <v>3566</v>
      </c>
      <c r="J1796" s="1" t="s">
        <v>941</v>
      </c>
      <c r="K1796" s="1" t="str">
        <f t="shared" si="56"/>
        <v>2011</v>
      </c>
      <c r="L1796" s="1">
        <f t="shared" si="57"/>
        <v>25</v>
      </c>
    </row>
    <row r="1797" spans="8:12">
      <c r="H1797" s="1" t="s">
        <v>78</v>
      </c>
      <c r="I1797" s="1" t="s">
        <v>7369</v>
      </c>
      <c r="J1797" s="1" t="s">
        <v>7370</v>
      </c>
      <c r="K1797" s="1" t="str">
        <f t="shared" si="56"/>
        <v>2011</v>
      </c>
      <c r="L1797" s="1">
        <f t="shared" si="57"/>
        <v>25</v>
      </c>
    </row>
    <row r="1798" spans="8:12">
      <c r="H1798" s="1" t="s">
        <v>63</v>
      </c>
      <c r="I1798" s="1" t="s">
        <v>6328</v>
      </c>
      <c r="J1798" s="1" t="s">
        <v>6312</v>
      </c>
      <c r="K1798" s="1" t="str">
        <f t="shared" si="56"/>
        <v>2012</v>
      </c>
      <c r="L1798" s="1">
        <f t="shared" si="57"/>
        <v>25</v>
      </c>
    </row>
    <row r="1799" spans="8:12">
      <c r="H1799" s="1" t="s">
        <v>464</v>
      </c>
      <c r="I1799" s="1" t="s">
        <v>2854</v>
      </c>
      <c r="J1799" s="1" t="s">
        <v>4208</v>
      </c>
      <c r="K1799" s="1" t="str">
        <f t="shared" si="56"/>
        <v>2012</v>
      </c>
      <c r="L1799" s="1">
        <f t="shared" si="57"/>
        <v>25</v>
      </c>
    </row>
    <row r="1800" spans="8:12">
      <c r="H1800" s="1" t="s">
        <v>63</v>
      </c>
      <c r="I1800" s="1" t="s">
        <v>4977</v>
      </c>
      <c r="J1800" s="1" t="s">
        <v>4208</v>
      </c>
      <c r="K1800" s="1" t="str">
        <f t="shared" si="56"/>
        <v>2012</v>
      </c>
      <c r="L1800" s="1">
        <f t="shared" si="57"/>
        <v>25</v>
      </c>
    </row>
    <row r="1801" spans="8:12">
      <c r="H1801" s="1" t="s">
        <v>118</v>
      </c>
      <c r="I1801" s="1" t="s">
        <v>9415</v>
      </c>
      <c r="J1801" s="1" t="s">
        <v>9419</v>
      </c>
      <c r="K1801" s="1" t="str">
        <f t="shared" si="56"/>
        <v>2012</v>
      </c>
      <c r="L1801" s="1">
        <f t="shared" si="57"/>
        <v>25</v>
      </c>
    </row>
    <row r="1802" spans="8:12">
      <c r="H1802" s="1" t="s">
        <v>118</v>
      </c>
      <c r="I1802" s="1" t="s">
        <v>9512</v>
      </c>
      <c r="J1802" s="1" t="s">
        <v>10263</v>
      </c>
      <c r="K1802" s="1" t="str">
        <f t="shared" si="56"/>
        <v>2013</v>
      </c>
      <c r="L1802" s="1">
        <f t="shared" si="57"/>
        <v>25</v>
      </c>
    </row>
    <row r="1803" spans="8:12">
      <c r="H1803" s="1" t="s">
        <v>367</v>
      </c>
      <c r="I1803" s="1" t="s">
        <v>9625</v>
      </c>
      <c r="J1803" s="1" t="s">
        <v>6947</v>
      </c>
      <c r="K1803" s="1" t="str">
        <f t="shared" si="56"/>
        <v>2013</v>
      </c>
      <c r="L1803" s="1">
        <f t="shared" si="57"/>
        <v>25</v>
      </c>
    </row>
    <row r="1804" spans="8:12">
      <c r="H1804" s="1" t="s">
        <v>464</v>
      </c>
      <c r="I1804" s="1" t="s">
        <v>645</v>
      </c>
      <c r="J1804" s="1" t="s">
        <v>2023</v>
      </c>
      <c r="K1804" s="1" t="str">
        <f t="shared" si="56"/>
        <v>2013</v>
      </c>
      <c r="L1804" s="1">
        <f t="shared" si="57"/>
        <v>25</v>
      </c>
    </row>
    <row r="1805" spans="8:12">
      <c r="H1805" s="1" t="s">
        <v>78</v>
      </c>
      <c r="I1805" s="1" t="s">
        <v>5378</v>
      </c>
      <c r="J1805" s="1" t="s">
        <v>2023</v>
      </c>
      <c r="K1805" s="1" t="str">
        <f t="shared" si="56"/>
        <v>2013</v>
      </c>
      <c r="L1805" s="1">
        <f t="shared" si="57"/>
        <v>25</v>
      </c>
    </row>
    <row r="1806" spans="8:12">
      <c r="H1806" s="1" t="s">
        <v>88</v>
      </c>
      <c r="I1806" s="1" t="s">
        <v>7456</v>
      </c>
      <c r="J1806" s="1" t="s">
        <v>2023</v>
      </c>
      <c r="K1806" s="1" t="str">
        <f t="shared" si="56"/>
        <v>2013</v>
      </c>
      <c r="L1806" s="1">
        <f t="shared" si="57"/>
        <v>25</v>
      </c>
    </row>
    <row r="1807" spans="8:12">
      <c r="H1807" s="1" t="s">
        <v>118</v>
      </c>
      <c r="I1807" s="1" t="s">
        <v>4019</v>
      </c>
      <c r="J1807" s="1" t="s">
        <v>9580</v>
      </c>
      <c r="K1807" s="1" t="str">
        <f t="shared" si="56"/>
        <v>2013</v>
      </c>
      <c r="L1807" s="1">
        <f t="shared" si="57"/>
        <v>25</v>
      </c>
    </row>
    <row r="1808" spans="8:12">
      <c r="H1808" s="1" t="s">
        <v>118</v>
      </c>
      <c r="I1808" s="1" t="s">
        <v>7209</v>
      </c>
      <c r="J1808" s="1" t="s">
        <v>10372</v>
      </c>
      <c r="K1808" s="1" t="str">
        <f t="shared" si="56"/>
        <v>2013</v>
      </c>
      <c r="L1808" s="1">
        <f t="shared" si="57"/>
        <v>25</v>
      </c>
    </row>
    <row r="1809" spans="8:12">
      <c r="H1809" s="1" t="s">
        <v>464</v>
      </c>
      <c r="I1809" s="1" t="s">
        <v>1549</v>
      </c>
      <c r="J1809" s="5">
        <v>41275</v>
      </c>
      <c r="K1809" s="1" t="str">
        <f t="shared" si="56"/>
        <v>2013</v>
      </c>
      <c r="L1809" s="1">
        <f t="shared" si="57"/>
        <v>25</v>
      </c>
    </row>
    <row r="1810" spans="8:12">
      <c r="H1810" s="1" t="s">
        <v>78</v>
      </c>
      <c r="I1810" s="1" t="s">
        <v>4196</v>
      </c>
      <c r="J1810" s="1" t="s">
        <v>4198</v>
      </c>
      <c r="K1810" s="1" t="str">
        <f t="shared" si="56"/>
        <v>2014</v>
      </c>
      <c r="L1810" s="1">
        <f t="shared" si="57"/>
        <v>25</v>
      </c>
    </row>
    <row r="1811" spans="8:12">
      <c r="H1811" s="1" t="s">
        <v>134</v>
      </c>
      <c r="I1811" s="1" t="s">
        <v>3552</v>
      </c>
      <c r="J1811" s="1" t="s">
        <v>5184</v>
      </c>
      <c r="K1811" s="1" t="str">
        <f t="shared" si="56"/>
        <v>2014</v>
      </c>
      <c r="L1811" s="1">
        <f t="shared" si="57"/>
        <v>25</v>
      </c>
    </row>
    <row r="1812" spans="8:12">
      <c r="H1812" s="1" t="s">
        <v>367</v>
      </c>
      <c r="I1812" s="1" t="s">
        <v>6848</v>
      </c>
      <c r="J1812" s="1" t="s">
        <v>6850</v>
      </c>
      <c r="K1812" s="1" t="str">
        <f t="shared" si="56"/>
        <v>2014</v>
      </c>
      <c r="L1812" s="1">
        <f t="shared" si="57"/>
        <v>25</v>
      </c>
    </row>
    <row r="1813" spans="8:12">
      <c r="H1813" s="1" t="s">
        <v>118</v>
      </c>
      <c r="I1813" s="1" t="s">
        <v>7060</v>
      </c>
      <c r="J1813" s="1" t="s">
        <v>171</v>
      </c>
      <c r="K1813" s="1" t="str">
        <f t="shared" si="56"/>
        <v>2015</v>
      </c>
      <c r="L1813" s="1">
        <f t="shared" si="57"/>
        <v>25</v>
      </c>
    </row>
    <row r="1814" spans="8:12">
      <c r="H1814" s="1" t="s">
        <v>367</v>
      </c>
      <c r="I1814" s="1" t="s">
        <v>6166</v>
      </c>
      <c r="J1814" s="1" t="s">
        <v>6169</v>
      </c>
      <c r="K1814" s="1" t="str">
        <f t="shared" si="56"/>
        <v>2015</v>
      </c>
      <c r="L1814" s="1">
        <f t="shared" si="57"/>
        <v>25</v>
      </c>
    </row>
    <row r="1815" spans="8:12">
      <c r="H1815" s="1" t="s">
        <v>63</v>
      </c>
      <c r="I1815" s="1" t="s">
        <v>8134</v>
      </c>
      <c r="J1815" s="1" t="s">
        <v>8890</v>
      </c>
      <c r="K1815" s="1" t="str">
        <f t="shared" si="56"/>
        <v>2015</v>
      </c>
      <c r="L1815" s="1">
        <f t="shared" si="57"/>
        <v>25</v>
      </c>
    </row>
    <row r="1816" spans="8:12">
      <c r="H1816" s="1" t="s">
        <v>118</v>
      </c>
      <c r="I1816" s="1" t="s">
        <v>9816</v>
      </c>
      <c r="J1816" s="1" t="s">
        <v>1163</v>
      </c>
      <c r="K1816" s="1" t="str">
        <f t="shared" si="56"/>
        <v>2015</v>
      </c>
      <c r="L1816" s="1">
        <f t="shared" si="57"/>
        <v>25</v>
      </c>
    </row>
    <row r="1817" spans="8:12">
      <c r="H1817" s="1" t="s">
        <v>88</v>
      </c>
      <c r="I1817" s="1" t="s">
        <v>554</v>
      </c>
      <c r="J1817" s="1" t="s">
        <v>1222</v>
      </c>
      <c r="K1817" s="1" t="str">
        <f t="shared" si="56"/>
        <v>2015</v>
      </c>
      <c r="L1817" s="1">
        <f t="shared" si="57"/>
        <v>25</v>
      </c>
    </row>
    <row r="1818" spans="8:12">
      <c r="H1818" s="1" t="s">
        <v>367</v>
      </c>
      <c r="I1818" s="1" t="s">
        <v>5997</v>
      </c>
      <c r="J1818" s="1" t="s">
        <v>1534</v>
      </c>
      <c r="K1818" s="1" t="str">
        <f t="shared" si="56"/>
        <v>2016</v>
      </c>
      <c r="L1818" s="1">
        <f t="shared" si="57"/>
        <v>25</v>
      </c>
    </row>
    <row r="1819" spans="8:12">
      <c r="H1819" s="1" t="s">
        <v>134</v>
      </c>
      <c r="I1819" s="1" t="s">
        <v>195</v>
      </c>
      <c r="J1819" s="1" t="s">
        <v>2268</v>
      </c>
      <c r="K1819" s="1" t="str">
        <f t="shared" si="56"/>
        <v>2016</v>
      </c>
      <c r="L1819" s="1">
        <f t="shared" si="57"/>
        <v>25</v>
      </c>
    </row>
    <row r="1820" spans="8:12">
      <c r="H1820" s="1" t="s">
        <v>367</v>
      </c>
      <c r="I1820" s="1" t="s">
        <v>3385</v>
      </c>
      <c r="J1820" s="1" t="s">
        <v>250</v>
      </c>
      <c r="K1820" s="1" t="str">
        <f t="shared" si="56"/>
        <v>2016</v>
      </c>
      <c r="L1820" s="1">
        <f t="shared" si="57"/>
        <v>25</v>
      </c>
    </row>
    <row r="1821" spans="8:12">
      <c r="H1821" s="1" t="s">
        <v>118</v>
      </c>
      <c r="I1821" s="1" t="s">
        <v>4659</v>
      </c>
      <c r="J1821" s="1" t="s">
        <v>162</v>
      </c>
      <c r="K1821" s="1" t="str">
        <f t="shared" si="56"/>
        <v>2016</v>
      </c>
      <c r="L1821" s="1">
        <f t="shared" si="57"/>
        <v>25</v>
      </c>
    </row>
    <row r="1822" spans="8:12">
      <c r="H1822" s="1" t="s">
        <v>118</v>
      </c>
      <c r="I1822" s="1" t="s">
        <v>218</v>
      </c>
      <c r="J1822" s="1" t="s">
        <v>6360</v>
      </c>
      <c r="K1822" s="1" t="str">
        <f t="shared" si="56"/>
        <v>2016</v>
      </c>
      <c r="L1822" s="1">
        <f t="shared" si="57"/>
        <v>25</v>
      </c>
    </row>
    <row r="1823" spans="8:12">
      <c r="H1823" s="1" t="s">
        <v>367</v>
      </c>
      <c r="I1823" s="1" t="s">
        <v>6357</v>
      </c>
      <c r="J1823" s="1" t="s">
        <v>2237</v>
      </c>
      <c r="K1823" s="1" t="str">
        <f t="shared" si="56"/>
        <v>2016</v>
      </c>
      <c r="L1823" s="1">
        <f t="shared" si="57"/>
        <v>25</v>
      </c>
    </row>
    <row r="1824" spans="8:12">
      <c r="H1824" s="1" t="s">
        <v>118</v>
      </c>
      <c r="I1824" s="1" t="s">
        <v>5160</v>
      </c>
      <c r="J1824" s="1" t="s">
        <v>227</v>
      </c>
      <c r="K1824" s="1" t="str">
        <f t="shared" si="56"/>
        <v>2017</v>
      </c>
      <c r="L1824" s="1">
        <f t="shared" si="57"/>
        <v>25</v>
      </c>
    </row>
    <row r="1825" spans="8:12">
      <c r="H1825" s="1" t="s">
        <v>118</v>
      </c>
      <c r="I1825" s="1" t="s">
        <v>5160</v>
      </c>
      <c r="J1825" s="1" t="s">
        <v>1286</v>
      </c>
      <c r="K1825" s="1" t="str">
        <f t="shared" si="56"/>
        <v>2017</v>
      </c>
      <c r="L1825" s="1">
        <f t="shared" si="57"/>
        <v>25</v>
      </c>
    </row>
    <row r="1826" spans="8:12">
      <c r="H1826" s="1" t="s">
        <v>134</v>
      </c>
      <c r="I1826" s="1" t="s">
        <v>1056</v>
      </c>
      <c r="J1826" s="1" t="s">
        <v>873</v>
      </c>
      <c r="K1826" s="1" t="str">
        <f t="shared" si="56"/>
        <v>2017</v>
      </c>
      <c r="L1826" s="1">
        <f t="shared" si="57"/>
        <v>25</v>
      </c>
    </row>
    <row r="1827" spans="8:12">
      <c r="H1827" s="1" t="s">
        <v>367</v>
      </c>
      <c r="I1827" s="1" t="s">
        <v>3472</v>
      </c>
      <c r="J1827" s="1" t="s">
        <v>2226</v>
      </c>
      <c r="K1827" s="1" t="str">
        <f t="shared" si="56"/>
        <v>2017</v>
      </c>
      <c r="L1827" s="1">
        <f t="shared" si="57"/>
        <v>25</v>
      </c>
    </row>
    <row r="1828" spans="8:12">
      <c r="H1828" s="1" t="s">
        <v>88</v>
      </c>
      <c r="I1828" s="1" t="s">
        <v>6196</v>
      </c>
      <c r="J1828" s="1" t="s">
        <v>4960</v>
      </c>
      <c r="K1828" s="1" t="str">
        <f t="shared" si="56"/>
        <v>2017</v>
      </c>
      <c r="L1828" s="1">
        <f t="shared" si="57"/>
        <v>25</v>
      </c>
    </row>
    <row r="1829" spans="8:12">
      <c r="H1829" s="1" t="s">
        <v>118</v>
      </c>
      <c r="I1829" s="1" t="s">
        <v>3542</v>
      </c>
      <c r="J1829" s="1" t="s">
        <v>1286</v>
      </c>
      <c r="K1829" s="1" t="str">
        <f t="shared" si="56"/>
        <v>2017</v>
      </c>
      <c r="L1829" s="1">
        <f t="shared" si="57"/>
        <v>25</v>
      </c>
    </row>
    <row r="1830" spans="8:12">
      <c r="H1830" s="1" t="s">
        <v>118</v>
      </c>
      <c r="I1830" s="1" t="s">
        <v>4484</v>
      </c>
      <c r="J1830" s="1" t="s">
        <v>728</v>
      </c>
      <c r="K1830" s="1" t="str">
        <f t="shared" si="56"/>
        <v>2018</v>
      </c>
      <c r="L1830" s="1">
        <f t="shared" si="57"/>
        <v>25</v>
      </c>
    </row>
    <row r="1831" spans="8:12">
      <c r="H1831" s="1" t="s">
        <v>134</v>
      </c>
      <c r="I1831" s="1" t="s">
        <v>297</v>
      </c>
      <c r="J1831" s="1" t="s">
        <v>3536</v>
      </c>
      <c r="K1831" s="1" t="str">
        <f t="shared" si="56"/>
        <v>2018</v>
      </c>
      <c r="L1831" s="1">
        <f t="shared" si="57"/>
        <v>25</v>
      </c>
    </row>
    <row r="1832" spans="8:12">
      <c r="H1832" s="1" t="s">
        <v>118</v>
      </c>
      <c r="I1832" s="1" t="s">
        <v>554</v>
      </c>
      <c r="J1832" s="1" t="s">
        <v>554</v>
      </c>
      <c r="K1832" s="1" t="str">
        <f t="shared" si="56"/>
        <v>2018</v>
      </c>
      <c r="L1832" s="1">
        <f t="shared" si="57"/>
        <v>25</v>
      </c>
    </row>
    <row r="1833" spans="8:12">
      <c r="H1833" s="1" t="s">
        <v>367</v>
      </c>
      <c r="I1833" s="1" t="s">
        <v>787</v>
      </c>
      <c r="J1833" s="1" t="s">
        <v>1044</v>
      </c>
      <c r="K1833" s="1" t="str">
        <f t="shared" si="56"/>
        <v>2018</v>
      </c>
      <c r="L1833" s="1">
        <f t="shared" si="57"/>
        <v>25</v>
      </c>
    </row>
    <row r="1834" spans="8:12">
      <c r="H1834" s="1" t="s">
        <v>134</v>
      </c>
      <c r="I1834" s="1" t="s">
        <v>6747</v>
      </c>
      <c r="J1834" s="1" t="s">
        <v>6788</v>
      </c>
      <c r="K1834" s="1" t="str">
        <f t="shared" si="56"/>
        <v>2018</v>
      </c>
      <c r="L1834" s="1">
        <f t="shared" si="57"/>
        <v>25</v>
      </c>
    </row>
    <row r="1835" spans="8:12">
      <c r="H1835" s="1" t="s">
        <v>134</v>
      </c>
      <c r="I1835" s="1" t="s">
        <v>7626</v>
      </c>
      <c r="J1835" s="1" t="s">
        <v>7628</v>
      </c>
      <c r="K1835" s="1" t="str">
        <f t="shared" si="56"/>
        <v>2018</v>
      </c>
      <c r="L1835" s="1">
        <f t="shared" si="57"/>
        <v>25</v>
      </c>
    </row>
    <row r="1836" spans="8:12">
      <c r="H1836" s="1" t="s">
        <v>134</v>
      </c>
      <c r="I1836" s="1" t="s">
        <v>4680</v>
      </c>
      <c r="J1836" s="1" t="s">
        <v>4691</v>
      </c>
      <c r="K1836" s="1" t="str">
        <f t="shared" si="56"/>
        <v>2018</v>
      </c>
      <c r="L1836" s="1">
        <f t="shared" si="57"/>
        <v>25</v>
      </c>
    </row>
    <row r="1837" spans="8:12">
      <c r="H1837" s="1" t="s">
        <v>367</v>
      </c>
      <c r="I1837" s="1" t="s">
        <v>11394</v>
      </c>
      <c r="J1837" s="1" t="s">
        <v>1518</v>
      </c>
      <c r="K1837" s="1" t="str">
        <f t="shared" si="56"/>
        <v>2019</v>
      </c>
      <c r="L1837" s="1">
        <f t="shared" si="57"/>
        <v>25</v>
      </c>
    </row>
    <row r="1838" spans="8:12">
      <c r="H1838" s="1" t="s">
        <v>118</v>
      </c>
      <c r="I1838" s="1" t="s">
        <v>264</v>
      </c>
      <c r="J1838" s="1" t="s">
        <v>264</v>
      </c>
      <c r="K1838" s="1" t="str">
        <f t="shared" si="56"/>
        <v>2019</v>
      </c>
      <c r="L1838" s="1">
        <f t="shared" si="57"/>
        <v>25</v>
      </c>
    </row>
    <row r="1839" spans="8:12">
      <c r="H1839" s="1" t="s">
        <v>118</v>
      </c>
      <c r="I1839" s="1" t="s">
        <v>777</v>
      </c>
      <c r="J1839" s="1" t="s">
        <v>777</v>
      </c>
      <c r="K1839" s="1" t="str">
        <f t="shared" si="56"/>
        <v>2019</v>
      </c>
      <c r="L1839" s="1">
        <f t="shared" si="57"/>
        <v>25</v>
      </c>
    </row>
    <row r="1840" spans="8:12">
      <c r="H1840" s="1" t="s">
        <v>118</v>
      </c>
      <c r="I1840" s="1" t="s">
        <v>2003</v>
      </c>
      <c r="J1840" s="1" t="s">
        <v>459</v>
      </c>
      <c r="K1840" s="1" t="str">
        <f t="shared" si="56"/>
        <v>2019</v>
      </c>
      <c r="L1840" s="1">
        <f t="shared" si="57"/>
        <v>25</v>
      </c>
    </row>
    <row r="1841" spans="8:12">
      <c r="H1841" s="1" t="s">
        <v>118</v>
      </c>
      <c r="I1841" s="1" t="s">
        <v>2145</v>
      </c>
      <c r="J1841" s="1" t="s">
        <v>2145</v>
      </c>
      <c r="K1841" s="1" t="str">
        <f t="shared" si="56"/>
        <v>2019</v>
      </c>
      <c r="L1841" s="1">
        <f t="shared" si="57"/>
        <v>25</v>
      </c>
    </row>
    <row r="1842" spans="8:12">
      <c r="H1842" s="1" t="s">
        <v>118</v>
      </c>
      <c r="I1842" s="1" t="s">
        <v>2304</v>
      </c>
      <c r="J1842" s="1" t="s">
        <v>1179</v>
      </c>
      <c r="K1842" s="1" t="str">
        <f t="shared" si="56"/>
        <v>2019</v>
      </c>
      <c r="L1842" s="1">
        <f t="shared" si="57"/>
        <v>25</v>
      </c>
    </row>
    <row r="1843" spans="8:12">
      <c r="H1843" s="1" t="s">
        <v>367</v>
      </c>
      <c r="I1843" s="1" t="s">
        <v>7528</v>
      </c>
      <c r="J1843" s="1" t="s">
        <v>66</v>
      </c>
      <c r="K1843" s="1" t="str">
        <f t="shared" si="56"/>
        <v>2019</v>
      </c>
      <c r="L1843" s="1">
        <f t="shared" si="57"/>
        <v>25</v>
      </c>
    </row>
    <row r="1844" spans="8:12">
      <c r="H1844" s="1" t="s">
        <v>367</v>
      </c>
      <c r="I1844" s="1" t="s">
        <v>5619</v>
      </c>
      <c r="J1844" s="1" t="s">
        <v>10275</v>
      </c>
      <c r="K1844" s="1" t="str">
        <f t="shared" si="56"/>
        <v>2019</v>
      </c>
      <c r="L1844" s="1">
        <f t="shared" si="57"/>
        <v>25</v>
      </c>
    </row>
    <row r="1845" spans="8:12">
      <c r="H1845" s="1" t="s">
        <v>367</v>
      </c>
      <c r="I1845" s="1" t="s">
        <v>9124</v>
      </c>
      <c r="J1845" s="1" t="s">
        <v>1442</v>
      </c>
      <c r="K1845" s="1" t="str">
        <f t="shared" si="56"/>
        <v>2019</v>
      </c>
      <c r="L1845" s="1">
        <f t="shared" si="57"/>
        <v>25</v>
      </c>
    </row>
    <row r="1846" spans="8:12">
      <c r="H1846" s="1" t="s">
        <v>367</v>
      </c>
      <c r="I1846" s="1" t="s">
        <v>6283</v>
      </c>
      <c r="J1846" s="1" t="s">
        <v>360</v>
      </c>
      <c r="K1846" s="1" t="str">
        <f t="shared" si="56"/>
        <v>2019</v>
      </c>
      <c r="L1846" s="1">
        <f t="shared" si="57"/>
        <v>25</v>
      </c>
    </row>
    <row r="1847" spans="8:12">
      <c r="H1847" s="1" t="s">
        <v>118</v>
      </c>
      <c r="I1847" s="1" t="s">
        <v>7937</v>
      </c>
      <c r="J1847" s="1" t="s">
        <v>5680</v>
      </c>
      <c r="K1847" s="1" t="str">
        <f t="shared" si="56"/>
        <v>2020</v>
      </c>
      <c r="L1847" s="1">
        <f t="shared" si="57"/>
        <v>25</v>
      </c>
    </row>
    <row r="1848" spans="8:12">
      <c r="H1848" s="1" t="s">
        <v>197</v>
      </c>
      <c r="I1848" s="1" t="s">
        <v>9231</v>
      </c>
      <c r="J1848" s="1" t="s">
        <v>321</v>
      </c>
      <c r="K1848" s="1" t="str">
        <f t="shared" si="56"/>
        <v>2020</v>
      </c>
      <c r="L1848" s="1">
        <f t="shared" si="57"/>
        <v>25</v>
      </c>
    </row>
    <row r="1849" spans="8:12">
      <c r="H1849" s="1" t="s">
        <v>118</v>
      </c>
      <c r="I1849" s="1" t="s">
        <v>6570</v>
      </c>
      <c r="J1849" s="1" t="s">
        <v>7020</v>
      </c>
      <c r="K1849" s="1" t="str">
        <f t="shared" si="56"/>
        <v>2020</v>
      </c>
      <c r="L1849" s="1">
        <f t="shared" si="57"/>
        <v>25</v>
      </c>
    </row>
    <row r="1850" spans="8:12">
      <c r="H1850" s="1" t="s">
        <v>118</v>
      </c>
      <c r="I1850" s="1" t="s">
        <v>8450</v>
      </c>
      <c r="J1850" s="1" t="s">
        <v>5680</v>
      </c>
      <c r="K1850" s="1" t="str">
        <f t="shared" si="56"/>
        <v>2020</v>
      </c>
      <c r="L1850" s="1">
        <f t="shared" si="57"/>
        <v>25</v>
      </c>
    </row>
    <row r="1851" spans="8:12">
      <c r="H1851" s="1" t="s">
        <v>118</v>
      </c>
      <c r="I1851" s="1" t="s">
        <v>6666</v>
      </c>
      <c r="J1851" s="1" t="s">
        <v>489</v>
      </c>
      <c r="K1851" s="1" t="str">
        <f t="shared" si="56"/>
        <v>2020</v>
      </c>
      <c r="L1851" s="1">
        <f t="shared" si="57"/>
        <v>25</v>
      </c>
    </row>
    <row r="1852" spans="8:12">
      <c r="H1852" s="1" t="s">
        <v>118</v>
      </c>
      <c r="I1852" s="1" t="s">
        <v>12488</v>
      </c>
      <c r="J1852" s="1" t="s">
        <v>9250</v>
      </c>
      <c r="K1852" s="1" t="str">
        <f t="shared" si="56"/>
        <v>2020</v>
      </c>
      <c r="L1852" s="1">
        <f t="shared" si="57"/>
        <v>25</v>
      </c>
    </row>
    <row r="1853" spans="8:12">
      <c r="H1853" s="1" t="s">
        <v>118</v>
      </c>
      <c r="I1853" s="1" t="s">
        <v>12422</v>
      </c>
      <c r="J1853" s="1" t="s">
        <v>10602</v>
      </c>
      <c r="K1853" s="1" t="str">
        <f t="shared" si="56"/>
        <v>2020</v>
      </c>
      <c r="L1853" s="1">
        <f t="shared" si="57"/>
        <v>25</v>
      </c>
    </row>
    <row r="1854" spans="8:12">
      <c r="H1854" s="1" t="s">
        <v>809</v>
      </c>
      <c r="I1854" s="1" t="s">
        <v>9850</v>
      </c>
      <c r="J1854" s="1" t="s">
        <v>6304</v>
      </c>
      <c r="K1854" s="1" t="str">
        <f t="shared" si="56"/>
        <v>2002</v>
      </c>
      <c r="L1854" s="1">
        <f t="shared" si="57"/>
        <v>26</v>
      </c>
    </row>
    <row r="1855" spans="8:12">
      <c r="H1855" s="1" t="s">
        <v>149</v>
      </c>
      <c r="I1855" s="1" t="s">
        <v>10543</v>
      </c>
      <c r="J1855" s="1" t="s">
        <v>10556</v>
      </c>
      <c r="K1855" s="1" t="str">
        <f t="shared" si="56"/>
        <v>2007</v>
      </c>
      <c r="L1855" s="1">
        <f t="shared" si="57"/>
        <v>26</v>
      </c>
    </row>
    <row r="1856" spans="8:12">
      <c r="H1856" s="1" t="s">
        <v>448</v>
      </c>
      <c r="I1856" s="1" t="s">
        <v>6826</v>
      </c>
      <c r="J1856" s="1" t="s">
        <v>11209</v>
      </c>
      <c r="K1856" s="1" t="str">
        <f t="shared" si="56"/>
        <v>2008</v>
      </c>
      <c r="L1856" s="1">
        <f t="shared" si="57"/>
        <v>26</v>
      </c>
    </row>
    <row r="1857" spans="8:12">
      <c r="H1857" s="1" t="s">
        <v>809</v>
      </c>
      <c r="I1857" s="1" t="s">
        <v>316</v>
      </c>
      <c r="J1857" s="1" t="s">
        <v>2868</v>
      </c>
      <c r="K1857" s="1" t="str">
        <f t="shared" ref="K1857:K1920" si="58">TEXT(J1857,"YYYY")</f>
        <v>2008</v>
      </c>
      <c r="L1857" s="1">
        <f t="shared" ref="L1857:L1920" si="59">H1857-(TEXT(I1857,"YYYY")-TEXT(J1857,"YYYY"))</f>
        <v>26</v>
      </c>
    </row>
    <row r="1858" spans="8:12">
      <c r="H1858" s="1" t="s">
        <v>63</v>
      </c>
      <c r="I1858" s="1" t="s">
        <v>9515</v>
      </c>
      <c r="J1858" s="1" t="s">
        <v>9517</v>
      </c>
      <c r="K1858" s="1" t="str">
        <f t="shared" si="58"/>
        <v>2008</v>
      </c>
      <c r="L1858" s="1">
        <f t="shared" si="59"/>
        <v>26</v>
      </c>
    </row>
    <row r="1859" spans="8:12">
      <c r="H1859" s="1" t="s">
        <v>530</v>
      </c>
      <c r="I1859" s="1" t="s">
        <v>6422</v>
      </c>
      <c r="J1859" s="1" t="s">
        <v>1072</v>
      </c>
      <c r="K1859" s="1" t="str">
        <f t="shared" si="58"/>
        <v>2009</v>
      </c>
      <c r="L1859" s="1">
        <f t="shared" si="59"/>
        <v>26</v>
      </c>
    </row>
    <row r="1860" spans="8:12">
      <c r="H1860" s="1" t="s">
        <v>809</v>
      </c>
      <c r="I1860" s="1" t="s">
        <v>818</v>
      </c>
      <c r="J1860" s="1" t="s">
        <v>1072</v>
      </c>
      <c r="K1860" s="1" t="str">
        <f t="shared" si="58"/>
        <v>2009</v>
      </c>
      <c r="L1860" s="1">
        <f t="shared" si="59"/>
        <v>26</v>
      </c>
    </row>
    <row r="1861" spans="8:12">
      <c r="H1861" s="1" t="s">
        <v>448</v>
      </c>
      <c r="I1861" s="1" t="s">
        <v>6617</v>
      </c>
      <c r="J1861" s="1" t="s">
        <v>2212</v>
      </c>
      <c r="K1861" s="1" t="str">
        <f t="shared" si="58"/>
        <v>2010</v>
      </c>
      <c r="L1861" s="1">
        <f t="shared" si="59"/>
        <v>26</v>
      </c>
    </row>
    <row r="1862" spans="8:12">
      <c r="H1862" s="1" t="s">
        <v>63</v>
      </c>
      <c r="I1862" s="1" t="s">
        <v>7337</v>
      </c>
      <c r="J1862" s="1" t="s">
        <v>7868</v>
      </c>
      <c r="K1862" s="1" t="str">
        <f t="shared" si="58"/>
        <v>2010</v>
      </c>
      <c r="L1862" s="1">
        <f t="shared" si="59"/>
        <v>26</v>
      </c>
    </row>
    <row r="1863" spans="8:12">
      <c r="H1863" s="1" t="s">
        <v>464</v>
      </c>
      <c r="I1863" s="1" t="s">
        <v>11978</v>
      </c>
      <c r="J1863" s="1" t="s">
        <v>7895</v>
      </c>
      <c r="K1863" s="1" t="str">
        <f t="shared" si="58"/>
        <v>2010</v>
      </c>
      <c r="L1863" s="1">
        <f t="shared" si="59"/>
        <v>26</v>
      </c>
    </row>
    <row r="1864" spans="8:12">
      <c r="H1864" s="1" t="s">
        <v>367</v>
      </c>
      <c r="I1864" s="1" t="s">
        <v>9429</v>
      </c>
      <c r="J1864" s="1" t="s">
        <v>9431</v>
      </c>
      <c r="K1864" s="1" t="str">
        <f t="shared" si="58"/>
        <v>2012</v>
      </c>
      <c r="L1864" s="1">
        <f t="shared" si="59"/>
        <v>26</v>
      </c>
    </row>
    <row r="1865" spans="8:12">
      <c r="H1865" s="1" t="s">
        <v>678</v>
      </c>
      <c r="I1865" s="1" t="s">
        <v>3111</v>
      </c>
      <c r="J1865" s="1" t="s">
        <v>6721</v>
      </c>
      <c r="K1865" s="1" t="str">
        <f t="shared" si="58"/>
        <v>2012</v>
      </c>
      <c r="L1865" s="1">
        <f t="shared" si="59"/>
        <v>26</v>
      </c>
    </row>
    <row r="1866" spans="8:12">
      <c r="H1866" s="1" t="s">
        <v>78</v>
      </c>
      <c r="I1866" s="1" t="s">
        <v>6169</v>
      </c>
      <c r="J1866" s="1" t="s">
        <v>2019</v>
      </c>
      <c r="K1866" s="1" t="str">
        <f t="shared" si="58"/>
        <v>2012</v>
      </c>
      <c r="L1866" s="1">
        <f t="shared" si="59"/>
        <v>26</v>
      </c>
    </row>
    <row r="1867" spans="8:12">
      <c r="H1867" s="1" t="s">
        <v>134</v>
      </c>
      <c r="I1867" s="1" t="s">
        <v>11233</v>
      </c>
      <c r="J1867" s="1" t="s">
        <v>9722</v>
      </c>
      <c r="K1867" s="1" t="str">
        <f t="shared" si="58"/>
        <v>2013</v>
      </c>
      <c r="L1867" s="1">
        <f t="shared" si="59"/>
        <v>26</v>
      </c>
    </row>
    <row r="1868" spans="8:12">
      <c r="H1868" s="1" t="s">
        <v>88</v>
      </c>
      <c r="I1868" s="1" t="s">
        <v>9509</v>
      </c>
      <c r="J1868" s="1" t="s">
        <v>10520</v>
      </c>
      <c r="K1868" s="1" t="str">
        <f t="shared" si="58"/>
        <v>2013</v>
      </c>
      <c r="L1868" s="1">
        <f t="shared" si="59"/>
        <v>26</v>
      </c>
    </row>
    <row r="1869" spans="8:12">
      <c r="H1869" s="1" t="s">
        <v>530</v>
      </c>
      <c r="I1869" s="1" t="s">
        <v>12293</v>
      </c>
      <c r="J1869" s="1" t="s">
        <v>12295</v>
      </c>
      <c r="K1869" s="1" t="str">
        <f t="shared" si="58"/>
        <v>2013</v>
      </c>
      <c r="L1869" s="1">
        <f t="shared" si="59"/>
        <v>26</v>
      </c>
    </row>
    <row r="1870" spans="8:12">
      <c r="H1870" s="1" t="s">
        <v>88</v>
      </c>
      <c r="I1870" s="1" t="s">
        <v>7270</v>
      </c>
      <c r="J1870" s="1" t="s">
        <v>7209</v>
      </c>
      <c r="K1870" s="1" t="str">
        <f t="shared" si="58"/>
        <v>2013</v>
      </c>
      <c r="L1870" s="1">
        <f t="shared" si="59"/>
        <v>26</v>
      </c>
    </row>
    <row r="1871" spans="8:12">
      <c r="H1871" s="1" t="s">
        <v>134</v>
      </c>
      <c r="I1871" s="1" t="s">
        <v>6881</v>
      </c>
      <c r="J1871" s="1" t="s">
        <v>6886</v>
      </c>
      <c r="K1871" s="1" t="str">
        <f t="shared" si="58"/>
        <v>2014</v>
      </c>
      <c r="L1871" s="1">
        <f t="shared" si="59"/>
        <v>26</v>
      </c>
    </row>
    <row r="1872" spans="8:12">
      <c r="H1872" s="1" t="s">
        <v>367</v>
      </c>
      <c r="I1872" s="1" t="s">
        <v>774</v>
      </c>
      <c r="J1872" s="1" t="s">
        <v>4961</v>
      </c>
      <c r="K1872" s="1" t="str">
        <f t="shared" si="58"/>
        <v>2014</v>
      </c>
      <c r="L1872" s="1">
        <f t="shared" si="59"/>
        <v>26</v>
      </c>
    </row>
    <row r="1873" spans="8:12">
      <c r="H1873" s="1" t="s">
        <v>134</v>
      </c>
      <c r="I1873" s="1" t="s">
        <v>1742</v>
      </c>
      <c r="J1873" s="1" t="s">
        <v>1933</v>
      </c>
      <c r="K1873" s="1" t="str">
        <f t="shared" si="58"/>
        <v>2014</v>
      </c>
      <c r="L1873" s="1">
        <f t="shared" si="59"/>
        <v>26</v>
      </c>
    </row>
    <row r="1874" spans="8:12">
      <c r="H1874" s="1" t="s">
        <v>134</v>
      </c>
      <c r="I1874" s="1" t="s">
        <v>11825</v>
      </c>
      <c r="J1874" s="1" t="s">
        <v>11322</v>
      </c>
      <c r="K1874" s="1" t="str">
        <f t="shared" si="58"/>
        <v>2014</v>
      </c>
      <c r="L1874" s="1">
        <f t="shared" si="59"/>
        <v>26</v>
      </c>
    </row>
    <row r="1875" spans="8:12">
      <c r="H1875" s="1" t="s">
        <v>88</v>
      </c>
      <c r="I1875" s="1" t="s">
        <v>4596</v>
      </c>
      <c r="J1875" s="1" t="s">
        <v>4600</v>
      </c>
      <c r="K1875" s="1" t="str">
        <f t="shared" si="58"/>
        <v>2014</v>
      </c>
      <c r="L1875" s="1">
        <f t="shared" si="59"/>
        <v>26</v>
      </c>
    </row>
    <row r="1876" spans="8:12">
      <c r="H1876" s="1" t="s">
        <v>134</v>
      </c>
      <c r="I1876" s="1" t="s">
        <v>4509</v>
      </c>
      <c r="J1876" s="1" t="s">
        <v>1222</v>
      </c>
      <c r="K1876" s="1" t="str">
        <f t="shared" si="58"/>
        <v>2015</v>
      </c>
      <c r="L1876" s="1">
        <f t="shared" si="59"/>
        <v>26</v>
      </c>
    </row>
    <row r="1877" spans="8:12">
      <c r="H1877" s="1" t="s">
        <v>367</v>
      </c>
      <c r="I1877" s="1" t="s">
        <v>6817</v>
      </c>
      <c r="J1877" s="1" t="s">
        <v>6828</v>
      </c>
      <c r="K1877" s="1" t="str">
        <f t="shared" si="58"/>
        <v>2015</v>
      </c>
      <c r="L1877" s="1">
        <f t="shared" si="59"/>
        <v>26</v>
      </c>
    </row>
    <row r="1878" spans="8:12">
      <c r="H1878" s="1" t="s">
        <v>88</v>
      </c>
      <c r="I1878" s="1" t="s">
        <v>5087</v>
      </c>
      <c r="J1878" s="1" t="s">
        <v>5034</v>
      </c>
      <c r="K1878" s="1" t="str">
        <f t="shared" si="58"/>
        <v>2015</v>
      </c>
      <c r="L1878" s="1">
        <f t="shared" si="59"/>
        <v>26</v>
      </c>
    </row>
    <row r="1879" spans="8:12">
      <c r="H1879" s="1" t="s">
        <v>134</v>
      </c>
      <c r="I1879" s="1" t="s">
        <v>5342</v>
      </c>
      <c r="J1879" s="1" t="s">
        <v>5369</v>
      </c>
      <c r="K1879" s="1" t="str">
        <f t="shared" si="58"/>
        <v>2015</v>
      </c>
      <c r="L1879" s="1">
        <f t="shared" si="59"/>
        <v>26</v>
      </c>
    </row>
    <row r="1880" spans="8:12">
      <c r="H1880" s="1" t="s">
        <v>88</v>
      </c>
      <c r="I1880" s="1" t="s">
        <v>5521</v>
      </c>
      <c r="J1880" s="1" t="s">
        <v>171</v>
      </c>
      <c r="K1880" s="1" t="str">
        <f t="shared" si="58"/>
        <v>2015</v>
      </c>
      <c r="L1880" s="1">
        <f t="shared" si="59"/>
        <v>26</v>
      </c>
    </row>
    <row r="1881" spans="8:12">
      <c r="H1881" s="1" t="s">
        <v>88</v>
      </c>
      <c r="I1881" s="1" t="s">
        <v>3703</v>
      </c>
      <c r="J1881" s="1" t="s">
        <v>5258</v>
      </c>
      <c r="K1881" s="1" t="str">
        <f t="shared" si="58"/>
        <v>2015</v>
      </c>
      <c r="L1881" s="1">
        <f t="shared" si="59"/>
        <v>26</v>
      </c>
    </row>
    <row r="1882" spans="8:12">
      <c r="H1882" s="1" t="s">
        <v>134</v>
      </c>
      <c r="I1882" s="1" t="s">
        <v>6544</v>
      </c>
      <c r="J1882" s="1" t="s">
        <v>2690</v>
      </c>
      <c r="K1882" s="1" t="str">
        <f t="shared" si="58"/>
        <v>2015</v>
      </c>
      <c r="L1882" s="1">
        <f t="shared" si="59"/>
        <v>26</v>
      </c>
    </row>
    <row r="1883" spans="8:12">
      <c r="H1883" s="1" t="s">
        <v>464</v>
      </c>
      <c r="I1883" s="1" t="s">
        <v>6607</v>
      </c>
      <c r="J1883" s="1" t="s">
        <v>1222</v>
      </c>
      <c r="K1883" s="1" t="str">
        <f t="shared" si="58"/>
        <v>2015</v>
      </c>
      <c r="L1883" s="1">
        <f t="shared" si="59"/>
        <v>26</v>
      </c>
    </row>
    <row r="1884" spans="8:12">
      <c r="H1884" s="1" t="s">
        <v>367</v>
      </c>
      <c r="I1884" s="1" t="s">
        <v>6965</v>
      </c>
      <c r="J1884" s="1" t="s">
        <v>6818</v>
      </c>
      <c r="K1884" s="1" t="str">
        <f t="shared" si="58"/>
        <v>2015</v>
      </c>
      <c r="L1884" s="1">
        <f t="shared" si="59"/>
        <v>26</v>
      </c>
    </row>
    <row r="1885" spans="8:12">
      <c r="H1885" s="1" t="s">
        <v>367</v>
      </c>
      <c r="I1885" s="1" t="s">
        <v>5054</v>
      </c>
      <c r="J1885" s="1" t="s">
        <v>3807</v>
      </c>
      <c r="K1885" s="1" t="str">
        <f t="shared" si="58"/>
        <v>2015</v>
      </c>
      <c r="L1885" s="1">
        <f t="shared" si="59"/>
        <v>26</v>
      </c>
    </row>
    <row r="1886" spans="8:12">
      <c r="H1886" s="1" t="s">
        <v>134</v>
      </c>
      <c r="I1886" s="1" t="s">
        <v>7776</v>
      </c>
      <c r="J1886" s="1" t="s">
        <v>5369</v>
      </c>
      <c r="K1886" s="1" t="str">
        <f t="shared" si="58"/>
        <v>2015</v>
      </c>
      <c r="L1886" s="1">
        <f t="shared" si="59"/>
        <v>26</v>
      </c>
    </row>
    <row r="1887" spans="8:12">
      <c r="H1887" s="1" t="s">
        <v>464</v>
      </c>
      <c r="I1887" s="1" t="s">
        <v>8908</v>
      </c>
      <c r="J1887" s="1" t="s">
        <v>6983</v>
      </c>
      <c r="K1887" s="1" t="str">
        <f t="shared" si="58"/>
        <v>2015</v>
      </c>
      <c r="L1887" s="1">
        <f t="shared" si="59"/>
        <v>26</v>
      </c>
    </row>
    <row r="1888" spans="8:12">
      <c r="H1888" s="1" t="s">
        <v>134</v>
      </c>
      <c r="I1888" s="1" t="s">
        <v>7776</v>
      </c>
      <c r="J1888" s="1" t="s">
        <v>1222</v>
      </c>
      <c r="K1888" s="1" t="str">
        <f t="shared" si="58"/>
        <v>2015</v>
      </c>
      <c r="L1888" s="1">
        <f t="shared" si="59"/>
        <v>26</v>
      </c>
    </row>
    <row r="1889" spans="8:12">
      <c r="H1889" s="1" t="s">
        <v>367</v>
      </c>
      <c r="I1889" s="1" t="s">
        <v>11792</v>
      </c>
      <c r="J1889" s="1" t="s">
        <v>11792</v>
      </c>
      <c r="K1889" s="1" t="str">
        <f t="shared" si="58"/>
        <v>2015</v>
      </c>
      <c r="L1889" s="1">
        <f t="shared" si="59"/>
        <v>26</v>
      </c>
    </row>
    <row r="1890" spans="8:12">
      <c r="H1890" s="1" t="s">
        <v>367</v>
      </c>
      <c r="I1890" s="1" t="s">
        <v>613</v>
      </c>
      <c r="J1890" s="1" t="s">
        <v>6255</v>
      </c>
      <c r="K1890" s="1" t="str">
        <f t="shared" si="58"/>
        <v>2015</v>
      </c>
      <c r="L1890" s="1">
        <f t="shared" si="59"/>
        <v>26</v>
      </c>
    </row>
    <row r="1891" spans="8:12">
      <c r="H1891" s="1" t="s">
        <v>78</v>
      </c>
      <c r="I1891" s="1" t="s">
        <v>426</v>
      </c>
      <c r="J1891" s="1" t="s">
        <v>384</v>
      </c>
      <c r="K1891" s="1" t="str">
        <f t="shared" si="58"/>
        <v>2015</v>
      </c>
      <c r="L1891" s="1">
        <f t="shared" si="59"/>
        <v>26</v>
      </c>
    </row>
    <row r="1892" spans="8:12">
      <c r="H1892" s="1" t="s">
        <v>88</v>
      </c>
      <c r="I1892" s="1" t="s">
        <v>1960</v>
      </c>
      <c r="J1892" s="1" t="s">
        <v>209</v>
      </c>
      <c r="K1892" s="1" t="str">
        <f t="shared" si="58"/>
        <v>2016</v>
      </c>
      <c r="L1892" s="1">
        <f t="shared" si="59"/>
        <v>26</v>
      </c>
    </row>
    <row r="1893" spans="8:12">
      <c r="H1893" s="1" t="s">
        <v>134</v>
      </c>
      <c r="I1893" s="1" t="s">
        <v>395</v>
      </c>
      <c r="J1893" s="1" t="s">
        <v>303</v>
      </c>
      <c r="K1893" s="1" t="str">
        <f t="shared" si="58"/>
        <v>2016</v>
      </c>
      <c r="L1893" s="1">
        <f t="shared" si="59"/>
        <v>26</v>
      </c>
    </row>
    <row r="1894" spans="8:12">
      <c r="H1894" s="1" t="s">
        <v>367</v>
      </c>
      <c r="I1894" s="1" t="s">
        <v>6185</v>
      </c>
      <c r="J1894" s="1" t="s">
        <v>4734</v>
      </c>
      <c r="K1894" s="1" t="str">
        <f t="shared" si="58"/>
        <v>2016</v>
      </c>
      <c r="L1894" s="1">
        <f t="shared" si="59"/>
        <v>26</v>
      </c>
    </row>
    <row r="1895" spans="8:12">
      <c r="H1895" s="1" t="s">
        <v>367</v>
      </c>
      <c r="I1895" s="1" t="s">
        <v>11711</v>
      </c>
      <c r="J1895" s="1" t="s">
        <v>4734</v>
      </c>
      <c r="K1895" s="1" t="str">
        <f t="shared" si="58"/>
        <v>2016</v>
      </c>
      <c r="L1895" s="1">
        <f t="shared" si="59"/>
        <v>26</v>
      </c>
    </row>
    <row r="1896" spans="8:12">
      <c r="H1896" s="1" t="s">
        <v>367</v>
      </c>
      <c r="I1896" s="1" t="s">
        <v>11725</v>
      </c>
      <c r="J1896" s="1" t="s">
        <v>11726</v>
      </c>
      <c r="K1896" s="1" t="str">
        <f t="shared" si="58"/>
        <v>2016</v>
      </c>
      <c r="L1896" s="1">
        <f t="shared" si="59"/>
        <v>26</v>
      </c>
    </row>
    <row r="1897" spans="8:12">
      <c r="H1897" s="1" t="s">
        <v>367</v>
      </c>
      <c r="I1897" s="1" t="s">
        <v>7449</v>
      </c>
      <c r="J1897" s="1" t="s">
        <v>3171</v>
      </c>
      <c r="K1897" s="1" t="str">
        <f t="shared" si="58"/>
        <v>2016</v>
      </c>
      <c r="L1897" s="1">
        <f t="shared" si="59"/>
        <v>26</v>
      </c>
    </row>
    <row r="1898" spans="8:12">
      <c r="H1898" s="1" t="s">
        <v>134</v>
      </c>
      <c r="I1898" s="1" t="s">
        <v>6357</v>
      </c>
      <c r="J1898" s="1" t="s">
        <v>1534</v>
      </c>
      <c r="K1898" s="1" t="str">
        <f t="shared" si="58"/>
        <v>2016</v>
      </c>
      <c r="L1898" s="1">
        <f t="shared" si="59"/>
        <v>26</v>
      </c>
    </row>
    <row r="1899" spans="8:12">
      <c r="H1899" s="1" t="s">
        <v>134</v>
      </c>
      <c r="I1899" s="1" t="s">
        <v>2430</v>
      </c>
      <c r="J1899" s="1" t="s">
        <v>4946</v>
      </c>
      <c r="K1899" s="1" t="str">
        <f t="shared" si="58"/>
        <v>2017</v>
      </c>
      <c r="L1899" s="1">
        <f t="shared" si="59"/>
        <v>26</v>
      </c>
    </row>
    <row r="1900" spans="8:12">
      <c r="H1900" s="1" t="s">
        <v>134</v>
      </c>
      <c r="I1900" s="1" t="s">
        <v>1783</v>
      </c>
      <c r="J1900" s="1" t="s">
        <v>1785</v>
      </c>
      <c r="K1900" s="1" t="str">
        <f t="shared" si="58"/>
        <v>2017</v>
      </c>
      <c r="L1900" s="1">
        <f t="shared" si="59"/>
        <v>26</v>
      </c>
    </row>
    <row r="1901" spans="8:12">
      <c r="H1901" s="1" t="s">
        <v>88</v>
      </c>
      <c r="I1901" s="1" t="s">
        <v>2204</v>
      </c>
      <c r="J1901" s="1" t="s">
        <v>258</v>
      </c>
      <c r="K1901" s="1" t="str">
        <f t="shared" si="58"/>
        <v>2017</v>
      </c>
      <c r="L1901" s="1">
        <f t="shared" si="59"/>
        <v>26</v>
      </c>
    </row>
    <row r="1902" spans="8:12">
      <c r="H1902" s="1" t="s">
        <v>367</v>
      </c>
      <c r="I1902" s="1" t="s">
        <v>987</v>
      </c>
      <c r="J1902" s="1" t="s">
        <v>496</v>
      </c>
      <c r="K1902" s="1" t="str">
        <f t="shared" si="58"/>
        <v>2017</v>
      </c>
      <c r="L1902" s="1">
        <f t="shared" si="59"/>
        <v>26</v>
      </c>
    </row>
    <row r="1903" spans="8:12">
      <c r="H1903" s="1" t="s">
        <v>367</v>
      </c>
      <c r="I1903" s="1" t="s">
        <v>5988</v>
      </c>
      <c r="J1903" s="1" t="s">
        <v>587</v>
      </c>
      <c r="K1903" s="1" t="str">
        <f t="shared" si="58"/>
        <v>2017</v>
      </c>
      <c r="L1903" s="1">
        <f t="shared" si="59"/>
        <v>26</v>
      </c>
    </row>
    <row r="1904" spans="8:12">
      <c r="H1904" s="1" t="s">
        <v>78</v>
      </c>
      <c r="I1904" s="1" t="s">
        <v>8908</v>
      </c>
      <c r="J1904" s="1" t="s">
        <v>8911</v>
      </c>
      <c r="K1904" s="1" t="str">
        <f t="shared" si="58"/>
        <v>2017</v>
      </c>
      <c r="L1904" s="1">
        <f t="shared" si="59"/>
        <v>26</v>
      </c>
    </row>
    <row r="1905" spans="8:12">
      <c r="H1905" s="1" t="s">
        <v>134</v>
      </c>
      <c r="I1905" s="1" t="s">
        <v>554</v>
      </c>
      <c r="J1905" s="1" t="s">
        <v>1873</v>
      </c>
      <c r="K1905" s="1" t="str">
        <f t="shared" si="58"/>
        <v>2017</v>
      </c>
      <c r="L1905" s="1">
        <f t="shared" si="59"/>
        <v>26</v>
      </c>
    </row>
    <row r="1906" spans="8:12">
      <c r="H1906" s="1" t="s">
        <v>134</v>
      </c>
      <c r="I1906" s="1" t="s">
        <v>1903</v>
      </c>
      <c r="J1906" s="1" t="s">
        <v>474</v>
      </c>
      <c r="K1906" s="1" t="str">
        <f t="shared" si="58"/>
        <v>2018</v>
      </c>
      <c r="L1906" s="1">
        <f t="shared" si="59"/>
        <v>26</v>
      </c>
    </row>
    <row r="1907" spans="8:12">
      <c r="H1907" s="1" t="s">
        <v>134</v>
      </c>
      <c r="I1907" s="1" t="s">
        <v>3106</v>
      </c>
      <c r="J1907" s="1" t="s">
        <v>705</v>
      </c>
      <c r="K1907" s="1" t="str">
        <f t="shared" si="58"/>
        <v>2018</v>
      </c>
      <c r="L1907" s="1">
        <f t="shared" si="59"/>
        <v>26</v>
      </c>
    </row>
    <row r="1908" spans="8:12">
      <c r="H1908" s="1" t="s">
        <v>367</v>
      </c>
      <c r="I1908" s="1" t="s">
        <v>440</v>
      </c>
      <c r="J1908" s="1" t="s">
        <v>527</v>
      </c>
      <c r="K1908" s="1" t="str">
        <f t="shared" si="58"/>
        <v>2018</v>
      </c>
      <c r="L1908" s="1">
        <f t="shared" si="59"/>
        <v>26</v>
      </c>
    </row>
    <row r="1909" spans="8:12">
      <c r="H1909" s="1" t="s">
        <v>367</v>
      </c>
      <c r="I1909" s="1" t="s">
        <v>2056</v>
      </c>
      <c r="J1909" s="1" t="s">
        <v>2056</v>
      </c>
      <c r="K1909" s="1" t="str">
        <f t="shared" si="58"/>
        <v>2018</v>
      </c>
      <c r="L1909" s="1">
        <f t="shared" si="59"/>
        <v>26</v>
      </c>
    </row>
    <row r="1910" spans="8:12">
      <c r="H1910" s="1" t="s">
        <v>367</v>
      </c>
      <c r="I1910" s="1" t="s">
        <v>1085</v>
      </c>
      <c r="J1910" s="1" t="s">
        <v>877</v>
      </c>
      <c r="K1910" s="1" t="str">
        <f t="shared" si="58"/>
        <v>2019</v>
      </c>
      <c r="L1910" s="1">
        <f t="shared" si="59"/>
        <v>26</v>
      </c>
    </row>
    <row r="1911" spans="8:12">
      <c r="H1911" s="1" t="s">
        <v>367</v>
      </c>
      <c r="I1911" s="1" t="s">
        <v>1192</v>
      </c>
      <c r="J1911" s="1" t="s">
        <v>604</v>
      </c>
      <c r="K1911" s="1" t="str">
        <f t="shared" si="58"/>
        <v>2019</v>
      </c>
      <c r="L1911" s="1">
        <f t="shared" si="59"/>
        <v>26</v>
      </c>
    </row>
    <row r="1912" spans="8:12">
      <c r="H1912" s="1" t="s">
        <v>367</v>
      </c>
      <c r="I1912" s="1" t="s">
        <v>1728</v>
      </c>
      <c r="J1912" s="1" t="s">
        <v>1732</v>
      </c>
      <c r="K1912" s="1" t="str">
        <f t="shared" si="58"/>
        <v>2019</v>
      </c>
      <c r="L1912" s="1">
        <f t="shared" si="59"/>
        <v>26</v>
      </c>
    </row>
    <row r="1913" spans="8:12">
      <c r="H1913" s="1" t="s">
        <v>367</v>
      </c>
      <c r="I1913" s="1" t="s">
        <v>758</v>
      </c>
      <c r="J1913" s="1" t="s">
        <v>877</v>
      </c>
      <c r="K1913" s="1" t="str">
        <f t="shared" si="58"/>
        <v>2019</v>
      </c>
      <c r="L1913" s="1">
        <f t="shared" si="59"/>
        <v>26</v>
      </c>
    </row>
    <row r="1914" spans="8:12">
      <c r="H1914" s="1" t="s">
        <v>134</v>
      </c>
      <c r="I1914" s="1" t="s">
        <v>8201</v>
      </c>
      <c r="J1914" s="1" t="s">
        <v>2572</v>
      </c>
      <c r="K1914" s="1" t="str">
        <f t="shared" si="58"/>
        <v>2019</v>
      </c>
      <c r="L1914" s="1">
        <f t="shared" si="59"/>
        <v>26</v>
      </c>
    </row>
    <row r="1915" spans="8:12">
      <c r="H1915" s="1" t="s">
        <v>367</v>
      </c>
      <c r="I1915" s="1" t="s">
        <v>1549</v>
      </c>
      <c r="J1915" s="1" t="s">
        <v>532</v>
      </c>
      <c r="K1915" s="1" t="str">
        <f t="shared" si="58"/>
        <v>2019</v>
      </c>
      <c r="L1915" s="1">
        <f t="shared" si="59"/>
        <v>26</v>
      </c>
    </row>
    <row r="1916" spans="8:12">
      <c r="H1916" s="1" t="s">
        <v>134</v>
      </c>
      <c r="I1916" s="1" t="s">
        <v>12387</v>
      </c>
      <c r="J1916" s="1" t="s">
        <v>1079</v>
      </c>
      <c r="K1916" s="1" t="str">
        <f t="shared" si="58"/>
        <v>2019</v>
      </c>
      <c r="L1916" s="1">
        <f t="shared" si="59"/>
        <v>26</v>
      </c>
    </row>
    <row r="1917" spans="8:12">
      <c r="H1917" s="1" t="s">
        <v>367</v>
      </c>
      <c r="I1917" s="1" t="s">
        <v>1448</v>
      </c>
      <c r="J1917" s="1" t="s">
        <v>1457</v>
      </c>
      <c r="K1917" s="1" t="str">
        <f t="shared" si="58"/>
        <v>2019</v>
      </c>
      <c r="L1917" s="1">
        <f t="shared" si="59"/>
        <v>26</v>
      </c>
    </row>
    <row r="1918" spans="8:12">
      <c r="H1918" s="1" t="s">
        <v>367</v>
      </c>
      <c r="I1918" s="1" t="s">
        <v>6068</v>
      </c>
      <c r="J1918" s="1" t="s">
        <v>5710</v>
      </c>
      <c r="K1918" s="1" t="str">
        <f t="shared" si="58"/>
        <v>2020</v>
      </c>
      <c r="L1918" s="1">
        <f t="shared" si="59"/>
        <v>26</v>
      </c>
    </row>
    <row r="1919" spans="8:12">
      <c r="H1919" s="1" t="s">
        <v>367</v>
      </c>
      <c r="I1919" s="1" t="s">
        <v>6554</v>
      </c>
      <c r="J1919" s="1" t="s">
        <v>7564</v>
      </c>
      <c r="K1919" s="1" t="str">
        <f t="shared" si="58"/>
        <v>2020</v>
      </c>
      <c r="L1919" s="1">
        <f t="shared" si="59"/>
        <v>26</v>
      </c>
    </row>
    <row r="1920" spans="8:12">
      <c r="H1920" s="1" t="s">
        <v>367</v>
      </c>
      <c r="I1920" s="1" t="s">
        <v>10830</v>
      </c>
      <c r="J1920" s="1" t="s">
        <v>7841</v>
      </c>
      <c r="K1920" s="1" t="str">
        <f t="shared" si="58"/>
        <v>2020</v>
      </c>
      <c r="L1920" s="1">
        <f t="shared" si="59"/>
        <v>26</v>
      </c>
    </row>
    <row r="1921" spans="8:12">
      <c r="H1921" s="1" t="s">
        <v>367</v>
      </c>
      <c r="I1921" s="1" t="s">
        <v>11176</v>
      </c>
      <c r="J1921" s="1" t="s">
        <v>5246</v>
      </c>
      <c r="K1921" s="1" t="str">
        <f t="shared" ref="K1921:K1984" si="60">TEXT(J1921,"YYYY")</f>
        <v>2020</v>
      </c>
      <c r="L1921" s="1">
        <f t="shared" ref="L1921:L1984" si="61">H1921-(TEXT(I1921,"YYYY")-TEXT(J1921,"YYYY"))</f>
        <v>26</v>
      </c>
    </row>
    <row r="1922" spans="8:12">
      <c r="H1922" s="1" t="s">
        <v>367</v>
      </c>
      <c r="I1922" s="1" t="s">
        <v>6607</v>
      </c>
      <c r="J1922" s="1" t="s">
        <v>6638</v>
      </c>
      <c r="K1922" s="1" t="str">
        <f t="shared" si="60"/>
        <v>2020</v>
      </c>
      <c r="L1922" s="1">
        <f t="shared" si="61"/>
        <v>26</v>
      </c>
    </row>
    <row r="1923" spans="8:12">
      <c r="H1923" s="1" t="s">
        <v>367</v>
      </c>
      <c r="I1923" s="1" t="s">
        <v>9011</v>
      </c>
      <c r="J1923" s="1" t="s">
        <v>8134</v>
      </c>
      <c r="K1923" s="1" t="str">
        <f t="shared" si="60"/>
        <v>2020</v>
      </c>
      <c r="L1923" s="1">
        <f t="shared" si="61"/>
        <v>26</v>
      </c>
    </row>
    <row r="1924" spans="8:12">
      <c r="H1924" s="1" t="s">
        <v>367</v>
      </c>
      <c r="I1924" s="1" t="s">
        <v>10543</v>
      </c>
      <c r="J1924" s="1" t="s">
        <v>8134</v>
      </c>
      <c r="K1924" s="1" t="str">
        <f t="shared" si="60"/>
        <v>2020</v>
      </c>
      <c r="L1924" s="1">
        <f t="shared" si="61"/>
        <v>26</v>
      </c>
    </row>
    <row r="1925" spans="8:12">
      <c r="H1925" s="1" t="s">
        <v>367</v>
      </c>
      <c r="I1925" s="1" t="s">
        <v>539</v>
      </c>
      <c r="J1925" s="1" t="s">
        <v>7691</v>
      </c>
      <c r="K1925" s="1" t="str">
        <f t="shared" si="60"/>
        <v>2020</v>
      </c>
      <c r="L1925" s="1">
        <f t="shared" si="61"/>
        <v>26</v>
      </c>
    </row>
    <row r="1926" spans="8:12">
      <c r="H1926" s="1" t="s">
        <v>367</v>
      </c>
      <c r="I1926" s="1" t="s">
        <v>429</v>
      </c>
      <c r="J1926" s="1" t="s">
        <v>8197</v>
      </c>
      <c r="K1926" s="1" t="str">
        <f t="shared" si="60"/>
        <v>2020</v>
      </c>
      <c r="L1926" s="1">
        <f t="shared" si="61"/>
        <v>26</v>
      </c>
    </row>
    <row r="1927" spans="8:12">
      <c r="H1927" s="1" t="s">
        <v>367</v>
      </c>
      <c r="I1927" s="1" t="s">
        <v>12488</v>
      </c>
      <c r="J1927" s="1" t="s">
        <v>7725</v>
      </c>
      <c r="K1927" s="1" t="str">
        <f t="shared" si="60"/>
        <v>2020</v>
      </c>
      <c r="L1927" s="1">
        <f t="shared" si="61"/>
        <v>26</v>
      </c>
    </row>
    <row r="1928" spans="8:12">
      <c r="H1928" s="1" t="s">
        <v>128</v>
      </c>
      <c r="I1928" s="1" t="s">
        <v>5043</v>
      </c>
      <c r="J1928" s="1" t="s">
        <v>5044</v>
      </c>
      <c r="K1928" s="1" t="str">
        <f t="shared" si="60"/>
        <v>2002</v>
      </c>
      <c r="L1928" s="1">
        <f t="shared" si="61"/>
        <v>27</v>
      </c>
    </row>
    <row r="1929" spans="8:12">
      <c r="H1929" s="1" t="s">
        <v>555</v>
      </c>
      <c r="I1929" s="1" t="s">
        <v>1898</v>
      </c>
      <c r="J1929" s="1" t="s">
        <v>1899</v>
      </c>
      <c r="K1929" s="1" t="str">
        <f t="shared" si="60"/>
        <v>2005</v>
      </c>
      <c r="L1929" s="1">
        <f t="shared" si="61"/>
        <v>27</v>
      </c>
    </row>
    <row r="1930" spans="8:12">
      <c r="H1930" s="1" t="s">
        <v>149</v>
      </c>
      <c r="I1930" s="1" t="s">
        <v>6134</v>
      </c>
      <c r="J1930" s="1" t="s">
        <v>6147</v>
      </c>
      <c r="K1930" s="1" t="str">
        <f t="shared" si="60"/>
        <v>2005</v>
      </c>
      <c r="L1930" s="1">
        <f t="shared" si="61"/>
        <v>27</v>
      </c>
    </row>
    <row r="1931" spans="8:12">
      <c r="H1931" s="1" t="s">
        <v>584</v>
      </c>
      <c r="I1931" s="1" t="s">
        <v>11866</v>
      </c>
      <c r="J1931" s="1" t="s">
        <v>11872</v>
      </c>
      <c r="K1931" s="1" t="str">
        <f t="shared" si="60"/>
        <v>2005</v>
      </c>
      <c r="L1931" s="1">
        <f t="shared" si="61"/>
        <v>27</v>
      </c>
    </row>
    <row r="1932" spans="8:12">
      <c r="H1932" s="1" t="s">
        <v>555</v>
      </c>
      <c r="I1932" s="1" t="s">
        <v>8908</v>
      </c>
      <c r="J1932" s="1" t="s">
        <v>8923</v>
      </c>
      <c r="K1932" s="1" t="str">
        <f t="shared" si="60"/>
        <v>2007</v>
      </c>
      <c r="L1932" s="1">
        <f t="shared" si="61"/>
        <v>27</v>
      </c>
    </row>
    <row r="1933" spans="8:12">
      <c r="H1933" s="1" t="s">
        <v>584</v>
      </c>
      <c r="I1933" s="1" t="s">
        <v>2068</v>
      </c>
      <c r="J1933" s="1" t="s">
        <v>1815</v>
      </c>
      <c r="K1933" s="1" t="str">
        <f t="shared" si="60"/>
        <v>2008</v>
      </c>
      <c r="L1933" s="1">
        <f t="shared" si="61"/>
        <v>27</v>
      </c>
    </row>
    <row r="1934" spans="8:12">
      <c r="H1934" s="1" t="s">
        <v>584</v>
      </c>
      <c r="I1934" s="1" t="s">
        <v>2260</v>
      </c>
      <c r="J1934" s="1" t="s">
        <v>1943</v>
      </c>
      <c r="K1934" s="1" t="str">
        <f t="shared" si="60"/>
        <v>2008</v>
      </c>
      <c r="L1934" s="1">
        <f t="shared" si="61"/>
        <v>27</v>
      </c>
    </row>
    <row r="1935" spans="8:12">
      <c r="H1935" s="1" t="s">
        <v>584</v>
      </c>
      <c r="I1935" s="1" t="s">
        <v>195</v>
      </c>
      <c r="J1935" s="1" t="s">
        <v>2324</v>
      </c>
      <c r="K1935" s="1" t="str">
        <f t="shared" si="60"/>
        <v>2008</v>
      </c>
      <c r="L1935" s="1">
        <f t="shared" si="61"/>
        <v>27</v>
      </c>
    </row>
    <row r="1936" spans="8:12">
      <c r="H1936" s="1" t="s">
        <v>584</v>
      </c>
      <c r="I1936" s="1" t="s">
        <v>2955</v>
      </c>
      <c r="J1936" s="1" t="s">
        <v>2959</v>
      </c>
      <c r="K1936" s="1" t="str">
        <f t="shared" si="60"/>
        <v>2008</v>
      </c>
      <c r="L1936" s="1">
        <f t="shared" si="61"/>
        <v>27</v>
      </c>
    </row>
    <row r="1937" spans="8:12">
      <c r="H1937" s="1" t="s">
        <v>149</v>
      </c>
      <c r="I1937" s="1" t="s">
        <v>6607</v>
      </c>
      <c r="J1937" s="1" t="s">
        <v>6615</v>
      </c>
      <c r="K1937" s="1" t="str">
        <f t="shared" si="60"/>
        <v>2008</v>
      </c>
      <c r="L1937" s="1">
        <f t="shared" si="61"/>
        <v>27</v>
      </c>
    </row>
    <row r="1938" spans="8:12">
      <c r="H1938" s="1" t="s">
        <v>464</v>
      </c>
      <c r="I1938" s="1" t="s">
        <v>9273</v>
      </c>
      <c r="J1938" s="1" t="s">
        <v>9274</v>
      </c>
      <c r="K1938" s="1" t="str">
        <f t="shared" si="60"/>
        <v>2009</v>
      </c>
      <c r="L1938" s="1">
        <f t="shared" si="61"/>
        <v>27</v>
      </c>
    </row>
    <row r="1939" spans="8:12">
      <c r="H1939" s="1" t="s">
        <v>63</v>
      </c>
      <c r="I1939" s="1" t="s">
        <v>9328</v>
      </c>
      <c r="J1939" s="1" t="s">
        <v>5528</v>
      </c>
      <c r="K1939" s="1" t="str">
        <f t="shared" si="60"/>
        <v>2009</v>
      </c>
      <c r="L1939" s="1">
        <f t="shared" si="61"/>
        <v>27</v>
      </c>
    </row>
    <row r="1940" spans="8:12">
      <c r="H1940" s="1" t="s">
        <v>464</v>
      </c>
      <c r="I1940" s="1" t="s">
        <v>9212</v>
      </c>
      <c r="J1940" s="1" t="s">
        <v>10284</v>
      </c>
      <c r="K1940" s="1" t="str">
        <f t="shared" si="60"/>
        <v>2009</v>
      </c>
      <c r="L1940" s="1">
        <f t="shared" si="61"/>
        <v>27</v>
      </c>
    </row>
    <row r="1941" spans="8:12">
      <c r="H1941" s="1" t="s">
        <v>584</v>
      </c>
      <c r="I1941" s="1" t="s">
        <v>9293</v>
      </c>
      <c r="J1941" s="1" t="s">
        <v>9204</v>
      </c>
      <c r="K1941" s="1" t="str">
        <f t="shared" si="60"/>
        <v>2010</v>
      </c>
      <c r="L1941" s="1">
        <f t="shared" si="61"/>
        <v>27</v>
      </c>
    </row>
    <row r="1942" spans="8:12">
      <c r="H1942" s="1" t="s">
        <v>644</v>
      </c>
      <c r="I1942" s="1" t="s">
        <v>2534</v>
      </c>
      <c r="J1942" s="1" t="s">
        <v>2212</v>
      </c>
      <c r="K1942" s="1" t="str">
        <f t="shared" si="60"/>
        <v>2010</v>
      </c>
      <c r="L1942" s="1">
        <f t="shared" si="61"/>
        <v>27</v>
      </c>
    </row>
    <row r="1943" spans="8:12">
      <c r="H1943" s="1" t="s">
        <v>584</v>
      </c>
      <c r="I1943" s="1" t="s">
        <v>3721</v>
      </c>
      <c r="J1943" s="1" t="s">
        <v>11530</v>
      </c>
      <c r="K1943" s="1" t="str">
        <f t="shared" si="60"/>
        <v>2010</v>
      </c>
      <c r="L1943" s="1">
        <f t="shared" si="61"/>
        <v>27</v>
      </c>
    </row>
    <row r="1944" spans="8:12">
      <c r="H1944" s="1" t="s">
        <v>530</v>
      </c>
      <c r="I1944" s="1" t="s">
        <v>496</v>
      </c>
      <c r="J1944" s="1" t="s">
        <v>1994</v>
      </c>
      <c r="K1944" s="1" t="str">
        <f t="shared" si="60"/>
        <v>2011</v>
      </c>
      <c r="L1944" s="1">
        <f t="shared" si="61"/>
        <v>27</v>
      </c>
    </row>
    <row r="1945" spans="8:12">
      <c r="H1945" s="1" t="s">
        <v>464</v>
      </c>
      <c r="I1945" s="1" t="s">
        <v>7292</v>
      </c>
      <c r="J1945" s="1" t="s">
        <v>7298</v>
      </c>
      <c r="K1945" s="1" t="str">
        <f t="shared" si="60"/>
        <v>2011</v>
      </c>
      <c r="L1945" s="1">
        <f t="shared" si="61"/>
        <v>27</v>
      </c>
    </row>
    <row r="1946" spans="8:12">
      <c r="H1946" s="1" t="s">
        <v>134</v>
      </c>
      <c r="I1946" s="1" t="s">
        <v>7543</v>
      </c>
      <c r="J1946" s="1" t="s">
        <v>10457</v>
      </c>
      <c r="K1946" s="1" t="str">
        <f t="shared" si="60"/>
        <v>2013</v>
      </c>
      <c r="L1946" s="1">
        <f t="shared" si="61"/>
        <v>27</v>
      </c>
    </row>
    <row r="1947" spans="8:12">
      <c r="H1947" s="1" t="s">
        <v>63</v>
      </c>
      <c r="I1947" s="1" t="s">
        <v>6166</v>
      </c>
      <c r="J1947" s="1" t="s">
        <v>6167</v>
      </c>
      <c r="K1947" s="1" t="str">
        <f t="shared" si="60"/>
        <v>2013</v>
      </c>
      <c r="L1947" s="1">
        <f t="shared" si="61"/>
        <v>27</v>
      </c>
    </row>
    <row r="1948" spans="8:12">
      <c r="H1948" s="1" t="s">
        <v>88</v>
      </c>
      <c r="I1948" s="1" t="s">
        <v>7182</v>
      </c>
      <c r="J1948" s="1" t="s">
        <v>7183</v>
      </c>
      <c r="K1948" s="1" t="str">
        <f t="shared" si="60"/>
        <v>2013</v>
      </c>
      <c r="L1948" s="1">
        <f t="shared" si="61"/>
        <v>27</v>
      </c>
    </row>
    <row r="1949" spans="8:12">
      <c r="H1949" s="1" t="s">
        <v>134</v>
      </c>
      <c r="I1949" s="1" t="s">
        <v>9673</v>
      </c>
      <c r="J1949" s="1" t="s">
        <v>5235</v>
      </c>
      <c r="K1949" s="1" t="str">
        <f t="shared" si="60"/>
        <v>2013</v>
      </c>
      <c r="L1949" s="1">
        <f t="shared" si="61"/>
        <v>27</v>
      </c>
    </row>
    <row r="1950" spans="8:12">
      <c r="H1950" s="1" t="s">
        <v>530</v>
      </c>
      <c r="I1950" s="1" t="s">
        <v>6811</v>
      </c>
      <c r="J1950" s="1" t="s">
        <v>2008</v>
      </c>
      <c r="K1950" s="1" t="str">
        <f t="shared" si="60"/>
        <v>2014</v>
      </c>
      <c r="L1950" s="1">
        <f t="shared" si="61"/>
        <v>27</v>
      </c>
    </row>
    <row r="1951" spans="8:12">
      <c r="H1951" s="1" t="s">
        <v>134</v>
      </c>
      <c r="I1951" s="1" t="s">
        <v>8860</v>
      </c>
      <c r="J1951" s="1" t="s">
        <v>8864</v>
      </c>
      <c r="K1951" s="1" t="str">
        <f t="shared" si="60"/>
        <v>2014</v>
      </c>
      <c r="L1951" s="1">
        <f t="shared" si="61"/>
        <v>27</v>
      </c>
    </row>
    <row r="1952" spans="8:12">
      <c r="H1952" s="1" t="s">
        <v>464</v>
      </c>
      <c r="I1952" s="1" t="s">
        <v>2138</v>
      </c>
      <c r="J1952" s="1" t="s">
        <v>2008</v>
      </c>
      <c r="K1952" s="1" t="str">
        <f t="shared" si="60"/>
        <v>2014</v>
      </c>
      <c r="L1952" s="1">
        <f t="shared" si="61"/>
        <v>27</v>
      </c>
    </row>
    <row r="1953" spans="8:12">
      <c r="H1953" s="1" t="s">
        <v>464</v>
      </c>
      <c r="I1953" s="1" t="s">
        <v>3644</v>
      </c>
      <c r="J1953" s="1" t="s">
        <v>3645</v>
      </c>
      <c r="K1953" s="1" t="str">
        <f t="shared" si="60"/>
        <v>2014</v>
      </c>
      <c r="L1953" s="1">
        <f t="shared" si="61"/>
        <v>27</v>
      </c>
    </row>
    <row r="1954" spans="8:12">
      <c r="H1954" s="1" t="s">
        <v>134</v>
      </c>
      <c r="I1954" s="1" t="s">
        <v>8860</v>
      </c>
      <c r="J1954" s="1" t="s">
        <v>8864</v>
      </c>
      <c r="K1954" s="1" t="str">
        <f t="shared" si="60"/>
        <v>2014</v>
      </c>
      <c r="L1954" s="1">
        <f t="shared" si="61"/>
        <v>27</v>
      </c>
    </row>
    <row r="1955" spans="8:12">
      <c r="H1955" s="1" t="s">
        <v>134</v>
      </c>
      <c r="I1955" s="1" t="s">
        <v>9247</v>
      </c>
      <c r="J1955" s="1" t="s">
        <v>8851</v>
      </c>
      <c r="K1955" s="1" t="str">
        <f t="shared" si="60"/>
        <v>2014</v>
      </c>
      <c r="L1955" s="1">
        <f t="shared" si="61"/>
        <v>27</v>
      </c>
    </row>
    <row r="1956" spans="8:12">
      <c r="H1956" s="1" t="s">
        <v>464</v>
      </c>
      <c r="I1956" s="1" t="s">
        <v>1355</v>
      </c>
      <c r="J1956" s="1" t="s">
        <v>171</v>
      </c>
      <c r="K1956" s="1" t="str">
        <f t="shared" si="60"/>
        <v>2015</v>
      </c>
      <c r="L1956" s="1">
        <f t="shared" si="61"/>
        <v>27</v>
      </c>
    </row>
    <row r="1957" spans="8:12">
      <c r="H1957" s="1" t="s">
        <v>63</v>
      </c>
      <c r="I1957" s="1" t="s">
        <v>1908</v>
      </c>
      <c r="J1957" s="1" t="s">
        <v>1222</v>
      </c>
      <c r="K1957" s="1" t="str">
        <f t="shared" si="60"/>
        <v>2015</v>
      </c>
      <c r="L1957" s="1">
        <f t="shared" si="61"/>
        <v>27</v>
      </c>
    </row>
    <row r="1958" spans="8:12">
      <c r="H1958" s="1" t="s">
        <v>88</v>
      </c>
      <c r="I1958" s="1" t="s">
        <v>3823</v>
      </c>
      <c r="J1958" s="1" t="s">
        <v>4212</v>
      </c>
      <c r="K1958" s="1" t="str">
        <f t="shared" si="60"/>
        <v>2015</v>
      </c>
      <c r="L1958" s="1">
        <f t="shared" si="61"/>
        <v>27</v>
      </c>
    </row>
    <row r="1959" spans="8:12">
      <c r="H1959" s="1" t="s">
        <v>134</v>
      </c>
      <c r="I1959" s="1" t="s">
        <v>6226</v>
      </c>
      <c r="J1959" s="1" t="s">
        <v>171</v>
      </c>
      <c r="K1959" s="1" t="str">
        <f t="shared" si="60"/>
        <v>2015</v>
      </c>
      <c r="L1959" s="1">
        <f t="shared" si="61"/>
        <v>27</v>
      </c>
    </row>
    <row r="1960" spans="8:12">
      <c r="H1960" s="1" t="s">
        <v>88</v>
      </c>
      <c r="I1960" s="1" t="s">
        <v>4170</v>
      </c>
      <c r="J1960" s="1" t="s">
        <v>171</v>
      </c>
      <c r="K1960" s="1" t="str">
        <f t="shared" si="60"/>
        <v>2015</v>
      </c>
      <c r="L1960" s="1">
        <f t="shared" si="61"/>
        <v>27</v>
      </c>
    </row>
    <row r="1961" spans="8:12">
      <c r="H1961" s="1" t="s">
        <v>134</v>
      </c>
      <c r="I1961" s="1" t="s">
        <v>5785</v>
      </c>
      <c r="J1961" s="1" t="s">
        <v>6750</v>
      </c>
      <c r="K1961" s="1" t="str">
        <f t="shared" si="60"/>
        <v>2015</v>
      </c>
      <c r="L1961" s="1">
        <f t="shared" si="61"/>
        <v>27</v>
      </c>
    </row>
    <row r="1962" spans="8:12">
      <c r="H1962" s="1" t="s">
        <v>88</v>
      </c>
      <c r="I1962" s="1" t="s">
        <v>3932</v>
      </c>
      <c r="J1962" s="1" t="s">
        <v>1222</v>
      </c>
      <c r="K1962" s="1" t="str">
        <f t="shared" si="60"/>
        <v>2015</v>
      </c>
      <c r="L1962" s="1">
        <f t="shared" si="61"/>
        <v>27</v>
      </c>
    </row>
    <row r="1963" spans="8:12">
      <c r="H1963" s="1" t="s">
        <v>134</v>
      </c>
      <c r="I1963" s="1" t="s">
        <v>632</v>
      </c>
      <c r="J1963" s="1" t="s">
        <v>6780</v>
      </c>
      <c r="K1963" s="1" t="str">
        <f t="shared" si="60"/>
        <v>2015</v>
      </c>
      <c r="L1963" s="1">
        <f t="shared" si="61"/>
        <v>27</v>
      </c>
    </row>
    <row r="1964" spans="8:12">
      <c r="H1964" s="1" t="s">
        <v>88</v>
      </c>
      <c r="I1964" s="1" t="s">
        <v>7456</v>
      </c>
      <c r="J1964" s="1" t="s">
        <v>1222</v>
      </c>
      <c r="K1964" s="1" t="str">
        <f t="shared" si="60"/>
        <v>2015</v>
      </c>
      <c r="L1964" s="1">
        <f t="shared" si="61"/>
        <v>27</v>
      </c>
    </row>
    <row r="1965" spans="8:12">
      <c r="H1965" s="1" t="s">
        <v>448</v>
      </c>
      <c r="I1965" s="1" t="s">
        <v>7804</v>
      </c>
      <c r="J1965" s="1" t="s">
        <v>905</v>
      </c>
      <c r="K1965" s="1" t="str">
        <f t="shared" si="60"/>
        <v>2015</v>
      </c>
      <c r="L1965" s="1">
        <f t="shared" si="61"/>
        <v>27</v>
      </c>
    </row>
    <row r="1966" spans="8:12">
      <c r="H1966" s="1" t="s">
        <v>88</v>
      </c>
      <c r="I1966" s="1" t="s">
        <v>11703</v>
      </c>
      <c r="J1966" s="1" t="s">
        <v>4622</v>
      </c>
      <c r="K1966" s="1" t="str">
        <f t="shared" si="60"/>
        <v>2015</v>
      </c>
      <c r="L1966" s="1">
        <f t="shared" si="61"/>
        <v>27</v>
      </c>
    </row>
    <row r="1967" spans="8:12">
      <c r="H1967" s="1" t="s">
        <v>88</v>
      </c>
      <c r="I1967" s="1" t="s">
        <v>4873</v>
      </c>
      <c r="J1967" s="1" t="s">
        <v>7785</v>
      </c>
      <c r="K1967" s="1" t="str">
        <f t="shared" si="60"/>
        <v>2015</v>
      </c>
      <c r="L1967" s="1">
        <f t="shared" si="61"/>
        <v>27</v>
      </c>
    </row>
    <row r="1968" spans="8:12">
      <c r="H1968" s="1" t="s">
        <v>134</v>
      </c>
      <c r="I1968" s="1" t="s">
        <v>4106</v>
      </c>
      <c r="J1968" s="1" t="s">
        <v>4117</v>
      </c>
      <c r="K1968" s="1" t="str">
        <f t="shared" si="60"/>
        <v>2016</v>
      </c>
      <c r="L1968" s="1">
        <f t="shared" si="61"/>
        <v>27</v>
      </c>
    </row>
    <row r="1969" spans="8:12">
      <c r="H1969" s="1" t="s">
        <v>134</v>
      </c>
      <c r="I1969" s="1" t="s">
        <v>7441</v>
      </c>
      <c r="J1969" s="1" t="s">
        <v>250</v>
      </c>
      <c r="K1969" s="1" t="str">
        <f t="shared" si="60"/>
        <v>2016</v>
      </c>
      <c r="L1969" s="1">
        <f t="shared" si="61"/>
        <v>27</v>
      </c>
    </row>
    <row r="1970" spans="8:12">
      <c r="H1970" s="1" t="s">
        <v>464</v>
      </c>
      <c r="I1970" s="1" t="s">
        <v>11421</v>
      </c>
      <c r="J1970" s="1" t="s">
        <v>11433</v>
      </c>
      <c r="K1970" s="1" t="str">
        <f t="shared" si="60"/>
        <v>2016</v>
      </c>
      <c r="L1970" s="1">
        <f t="shared" si="61"/>
        <v>27</v>
      </c>
    </row>
    <row r="1971" spans="8:12">
      <c r="H1971" s="1" t="s">
        <v>88</v>
      </c>
      <c r="I1971" s="1" t="s">
        <v>5414</v>
      </c>
      <c r="J1971" s="1" t="s">
        <v>250</v>
      </c>
      <c r="K1971" s="1" t="str">
        <f t="shared" si="60"/>
        <v>2016</v>
      </c>
      <c r="L1971" s="1">
        <f t="shared" si="61"/>
        <v>27</v>
      </c>
    </row>
    <row r="1972" spans="8:12">
      <c r="H1972" s="1" t="s">
        <v>134</v>
      </c>
      <c r="I1972" s="1" t="s">
        <v>381</v>
      </c>
      <c r="J1972" s="1" t="s">
        <v>381</v>
      </c>
      <c r="K1972" s="1" t="str">
        <f t="shared" si="60"/>
        <v>2016</v>
      </c>
      <c r="L1972" s="1">
        <f t="shared" si="61"/>
        <v>27</v>
      </c>
    </row>
    <row r="1973" spans="8:12">
      <c r="H1973" s="1" t="s">
        <v>134</v>
      </c>
      <c r="I1973" s="1" t="s">
        <v>1656</v>
      </c>
      <c r="J1973" s="1" t="s">
        <v>630</v>
      </c>
      <c r="K1973" s="1" t="str">
        <f t="shared" si="60"/>
        <v>2016</v>
      </c>
      <c r="L1973" s="1">
        <f t="shared" si="61"/>
        <v>27</v>
      </c>
    </row>
    <row r="1974" spans="8:12">
      <c r="H1974" s="1" t="s">
        <v>134</v>
      </c>
      <c r="I1974" s="1" t="s">
        <v>4851</v>
      </c>
      <c r="J1974" s="1" t="s">
        <v>274</v>
      </c>
      <c r="K1974" s="1" t="str">
        <f t="shared" si="60"/>
        <v>2017</v>
      </c>
      <c r="L1974" s="1">
        <f t="shared" si="61"/>
        <v>27</v>
      </c>
    </row>
    <row r="1975" spans="8:12">
      <c r="H1975" s="1" t="s">
        <v>78</v>
      </c>
      <c r="I1975" s="1" t="s">
        <v>51</v>
      </c>
      <c r="J1975" s="1" t="s">
        <v>84</v>
      </c>
      <c r="K1975" s="1" t="str">
        <f t="shared" si="60"/>
        <v>2017</v>
      </c>
      <c r="L1975" s="1">
        <f t="shared" si="61"/>
        <v>27</v>
      </c>
    </row>
    <row r="1976" spans="8:12">
      <c r="H1976" s="1" t="s">
        <v>134</v>
      </c>
      <c r="I1976" s="1" t="s">
        <v>5160</v>
      </c>
      <c r="J1976" s="1" t="s">
        <v>395</v>
      </c>
      <c r="K1976" s="1" t="str">
        <f t="shared" si="60"/>
        <v>2017</v>
      </c>
      <c r="L1976" s="1">
        <f t="shared" si="61"/>
        <v>27</v>
      </c>
    </row>
    <row r="1977" spans="8:12">
      <c r="H1977" s="1" t="s">
        <v>63</v>
      </c>
      <c r="I1977" s="1" t="s">
        <v>3996</v>
      </c>
      <c r="J1977" s="1" t="s">
        <v>4942</v>
      </c>
      <c r="K1977" s="1" t="str">
        <f t="shared" si="60"/>
        <v>2017</v>
      </c>
      <c r="L1977" s="1">
        <f t="shared" si="61"/>
        <v>27</v>
      </c>
    </row>
    <row r="1978" spans="8:12">
      <c r="H1978" s="1" t="s">
        <v>63</v>
      </c>
      <c r="I1978" s="1" t="s">
        <v>6586</v>
      </c>
      <c r="J1978" s="1" t="s">
        <v>4960</v>
      </c>
      <c r="K1978" s="1" t="str">
        <f t="shared" si="60"/>
        <v>2017</v>
      </c>
      <c r="L1978" s="1">
        <f t="shared" si="61"/>
        <v>27</v>
      </c>
    </row>
    <row r="1979" spans="8:12">
      <c r="H1979" s="1" t="s">
        <v>134</v>
      </c>
      <c r="I1979" s="1" t="s">
        <v>913</v>
      </c>
      <c r="J1979" s="1" t="s">
        <v>474</v>
      </c>
      <c r="K1979" s="1" t="str">
        <f t="shared" si="60"/>
        <v>2018</v>
      </c>
      <c r="L1979" s="1">
        <f t="shared" si="61"/>
        <v>27</v>
      </c>
    </row>
    <row r="1980" spans="8:12">
      <c r="H1980" s="1" t="s">
        <v>134</v>
      </c>
      <c r="I1980" s="1" t="s">
        <v>1774</v>
      </c>
      <c r="J1980" s="1" t="s">
        <v>1774</v>
      </c>
      <c r="K1980" s="1" t="str">
        <f t="shared" si="60"/>
        <v>2018</v>
      </c>
      <c r="L1980" s="1">
        <f t="shared" si="61"/>
        <v>27</v>
      </c>
    </row>
    <row r="1981" spans="8:12">
      <c r="H1981" s="1" t="s">
        <v>134</v>
      </c>
      <c r="I1981" s="1" t="s">
        <v>540</v>
      </c>
      <c r="J1981" s="1" t="s">
        <v>1044</v>
      </c>
      <c r="K1981" s="1" t="str">
        <f t="shared" si="60"/>
        <v>2018</v>
      </c>
      <c r="L1981" s="1">
        <f t="shared" si="61"/>
        <v>27</v>
      </c>
    </row>
    <row r="1982" spans="8:12">
      <c r="H1982" s="1" t="s">
        <v>134</v>
      </c>
      <c r="I1982" s="1" t="s">
        <v>4224</v>
      </c>
      <c r="J1982" s="1" t="s">
        <v>1304</v>
      </c>
      <c r="K1982" s="1" t="str">
        <f t="shared" si="60"/>
        <v>2018</v>
      </c>
      <c r="L1982" s="1">
        <f t="shared" si="61"/>
        <v>27</v>
      </c>
    </row>
    <row r="1983" spans="8:12">
      <c r="H1983" s="1" t="s">
        <v>134</v>
      </c>
      <c r="I1983" s="1" t="s">
        <v>4457</v>
      </c>
      <c r="J1983" s="1" t="s">
        <v>2496</v>
      </c>
      <c r="K1983" s="1" t="str">
        <f t="shared" si="60"/>
        <v>2018</v>
      </c>
      <c r="L1983" s="1">
        <f t="shared" si="61"/>
        <v>27</v>
      </c>
    </row>
    <row r="1984" spans="8:12">
      <c r="H1984" s="1" t="s">
        <v>78</v>
      </c>
      <c r="I1984" s="1" t="s">
        <v>10830</v>
      </c>
      <c r="J1984" s="1" t="s">
        <v>10857</v>
      </c>
      <c r="K1984" s="1" t="str">
        <f t="shared" si="60"/>
        <v>2018</v>
      </c>
      <c r="L1984" s="1">
        <f t="shared" si="61"/>
        <v>27</v>
      </c>
    </row>
    <row r="1985" spans="8:12">
      <c r="H1985" s="1" t="s">
        <v>78</v>
      </c>
      <c r="I1985" s="1" t="s">
        <v>11425</v>
      </c>
      <c r="J1985" s="1" t="s">
        <v>12057</v>
      </c>
      <c r="K1985" s="1" t="str">
        <f t="shared" ref="K1985:K2048" si="62">TEXT(J1985,"YYYY")</f>
        <v>2018</v>
      </c>
      <c r="L1985" s="1">
        <f t="shared" ref="L1985:L2048" si="63">H1985-(TEXT(I1985,"YYYY")-TEXT(J1985,"YYYY"))</f>
        <v>27</v>
      </c>
    </row>
    <row r="1986" spans="8:12">
      <c r="H1986" s="1" t="s">
        <v>88</v>
      </c>
      <c r="I1986" s="1" t="s">
        <v>903</v>
      </c>
      <c r="J1986" s="1" t="s">
        <v>956</v>
      </c>
      <c r="K1986" s="1" t="str">
        <f t="shared" si="62"/>
        <v>2018</v>
      </c>
      <c r="L1986" s="1">
        <f t="shared" si="63"/>
        <v>27</v>
      </c>
    </row>
    <row r="1987" spans="8:12">
      <c r="H1987" s="1" t="s">
        <v>134</v>
      </c>
      <c r="I1987" s="1" t="s">
        <v>1960</v>
      </c>
      <c r="J1987" s="1" t="s">
        <v>1960</v>
      </c>
      <c r="K1987" s="1" t="str">
        <f t="shared" si="62"/>
        <v>2018</v>
      </c>
      <c r="L1987" s="1">
        <f t="shared" si="63"/>
        <v>27</v>
      </c>
    </row>
    <row r="1988" spans="8:12">
      <c r="H1988" s="1" t="s">
        <v>134</v>
      </c>
      <c r="I1988" s="1" t="s">
        <v>2056</v>
      </c>
      <c r="J1988" s="1" t="s">
        <v>1304</v>
      </c>
      <c r="K1988" s="1" t="str">
        <f t="shared" si="62"/>
        <v>2018</v>
      </c>
      <c r="L1988" s="1">
        <f t="shared" si="63"/>
        <v>27</v>
      </c>
    </row>
    <row r="1989" spans="8:12">
      <c r="H1989" s="1" t="s">
        <v>134</v>
      </c>
      <c r="I1989" s="1" t="s">
        <v>976</v>
      </c>
      <c r="J1989" s="1" t="s">
        <v>1044</v>
      </c>
      <c r="K1989" s="1" t="str">
        <f t="shared" si="62"/>
        <v>2018</v>
      </c>
      <c r="L1989" s="1">
        <f t="shared" si="63"/>
        <v>27</v>
      </c>
    </row>
    <row r="1990" spans="8:12">
      <c r="H1990" s="1" t="s">
        <v>134</v>
      </c>
      <c r="I1990" s="1" t="s">
        <v>1027</v>
      </c>
      <c r="J1990" s="1" t="s">
        <v>66</v>
      </c>
      <c r="K1990" s="1" t="str">
        <f t="shared" si="62"/>
        <v>2019</v>
      </c>
      <c r="L1990" s="1">
        <f t="shared" si="63"/>
        <v>27</v>
      </c>
    </row>
    <row r="1991" spans="8:12">
      <c r="H1991" s="1" t="s">
        <v>134</v>
      </c>
      <c r="I1991" s="1" t="s">
        <v>111</v>
      </c>
      <c r="J1991" s="1" t="s">
        <v>66</v>
      </c>
      <c r="K1991" s="1" t="str">
        <f t="shared" si="62"/>
        <v>2019</v>
      </c>
      <c r="L1991" s="1">
        <f t="shared" si="63"/>
        <v>27</v>
      </c>
    </row>
    <row r="1992" spans="8:12">
      <c r="H1992" s="1" t="s">
        <v>134</v>
      </c>
      <c r="I1992" s="1" t="s">
        <v>1492</v>
      </c>
      <c r="J1992" s="1" t="s">
        <v>604</v>
      </c>
      <c r="K1992" s="1" t="str">
        <f t="shared" si="62"/>
        <v>2019</v>
      </c>
      <c r="L1992" s="1">
        <f t="shared" si="63"/>
        <v>27</v>
      </c>
    </row>
    <row r="1993" spans="8:12">
      <c r="H1993" s="1" t="s">
        <v>134</v>
      </c>
      <c r="I1993" s="1" t="s">
        <v>1174</v>
      </c>
      <c r="J1993" s="1" t="s">
        <v>459</v>
      </c>
      <c r="K1993" s="1" t="str">
        <f t="shared" si="62"/>
        <v>2019</v>
      </c>
      <c r="L1993" s="1">
        <f t="shared" si="63"/>
        <v>27</v>
      </c>
    </row>
    <row r="1994" spans="8:12">
      <c r="H1994" s="1" t="s">
        <v>88</v>
      </c>
      <c r="I1994" s="1" t="s">
        <v>6554</v>
      </c>
      <c r="J1994" s="1" t="s">
        <v>759</v>
      </c>
      <c r="K1994" s="1" t="str">
        <f t="shared" si="62"/>
        <v>2019</v>
      </c>
      <c r="L1994" s="1">
        <f t="shared" si="63"/>
        <v>27</v>
      </c>
    </row>
    <row r="1995" spans="8:12">
      <c r="H1995" s="1" t="s">
        <v>88</v>
      </c>
      <c r="I1995" s="1" t="s">
        <v>10543</v>
      </c>
      <c r="J1995" s="1" t="s">
        <v>10551</v>
      </c>
      <c r="K1995" s="1" t="str">
        <f t="shared" si="62"/>
        <v>2019</v>
      </c>
      <c r="L1995" s="1">
        <f t="shared" si="63"/>
        <v>27</v>
      </c>
    </row>
    <row r="1996" spans="8:12">
      <c r="H1996" s="1" t="s">
        <v>134</v>
      </c>
      <c r="I1996" s="1" t="s">
        <v>1265</v>
      </c>
      <c r="J1996" s="1" t="s">
        <v>532</v>
      </c>
      <c r="K1996" s="1" t="str">
        <f t="shared" si="62"/>
        <v>2019</v>
      </c>
      <c r="L1996" s="1">
        <f t="shared" si="63"/>
        <v>27</v>
      </c>
    </row>
    <row r="1997" spans="8:12">
      <c r="H1997" s="1" t="s">
        <v>134</v>
      </c>
      <c r="I1997" s="1" t="s">
        <v>8690</v>
      </c>
      <c r="J1997" s="1" t="s">
        <v>5710</v>
      </c>
      <c r="K1997" s="1" t="str">
        <f t="shared" si="62"/>
        <v>2020</v>
      </c>
      <c r="L1997" s="1">
        <f t="shared" si="63"/>
        <v>27</v>
      </c>
    </row>
    <row r="1998" spans="8:12">
      <c r="H1998" s="1" t="s">
        <v>134</v>
      </c>
      <c r="I1998" s="1" t="s">
        <v>9362</v>
      </c>
      <c r="J1998" s="1" t="s">
        <v>5710</v>
      </c>
      <c r="K1998" s="1" t="str">
        <f t="shared" si="62"/>
        <v>2020</v>
      </c>
      <c r="L1998" s="1">
        <f t="shared" si="63"/>
        <v>27</v>
      </c>
    </row>
    <row r="1999" spans="8:12">
      <c r="H1999" s="1" t="s">
        <v>134</v>
      </c>
      <c r="I1999" s="1" t="s">
        <v>9124</v>
      </c>
      <c r="J1999" s="1" t="s">
        <v>10543</v>
      </c>
      <c r="K1999" s="1" t="str">
        <f t="shared" si="62"/>
        <v>2020</v>
      </c>
      <c r="L1999" s="1">
        <f t="shared" si="63"/>
        <v>27</v>
      </c>
    </row>
    <row r="2000" spans="8:12">
      <c r="H2000" s="1" t="s">
        <v>134</v>
      </c>
      <c r="I2000" s="1" t="s">
        <v>3721</v>
      </c>
      <c r="J2000" s="1" t="s">
        <v>10646</v>
      </c>
      <c r="K2000" s="1" t="str">
        <f t="shared" si="62"/>
        <v>2020</v>
      </c>
      <c r="L2000" s="1">
        <f t="shared" si="63"/>
        <v>27</v>
      </c>
    </row>
    <row r="2001" spans="8:12">
      <c r="H2001" s="1" t="s">
        <v>134</v>
      </c>
      <c r="I2001" s="1" t="s">
        <v>10590</v>
      </c>
      <c r="J2001" s="1" t="s">
        <v>9585</v>
      </c>
      <c r="K2001" s="1" t="str">
        <f t="shared" si="62"/>
        <v>2020</v>
      </c>
      <c r="L2001" s="1">
        <f t="shared" si="63"/>
        <v>27</v>
      </c>
    </row>
    <row r="2002" spans="8:12">
      <c r="H2002" s="1" t="s">
        <v>134</v>
      </c>
      <c r="I2002" s="1" t="s">
        <v>8180</v>
      </c>
      <c r="J2002" s="1" t="s">
        <v>830</v>
      </c>
      <c r="K2002" s="1" t="str">
        <f t="shared" si="62"/>
        <v>2020</v>
      </c>
      <c r="L2002" s="1">
        <f t="shared" si="63"/>
        <v>27</v>
      </c>
    </row>
    <row r="2003" spans="8:12">
      <c r="H2003" s="1" t="s">
        <v>134</v>
      </c>
      <c r="I2003" s="1" t="s">
        <v>12334</v>
      </c>
      <c r="J2003" s="1" t="s">
        <v>12293</v>
      </c>
      <c r="K2003" s="1" t="str">
        <f t="shared" si="62"/>
        <v>2020</v>
      </c>
      <c r="L2003" s="1">
        <f t="shared" si="63"/>
        <v>27</v>
      </c>
    </row>
    <row r="2004" spans="8:12">
      <c r="H2004" s="1" t="s">
        <v>282</v>
      </c>
      <c r="I2004" s="1" t="s">
        <v>3363</v>
      </c>
      <c r="J2004" s="1" t="s">
        <v>3381</v>
      </c>
      <c r="K2004" s="1" t="str">
        <f t="shared" si="62"/>
        <v>2002</v>
      </c>
      <c r="L2004" s="1">
        <f t="shared" si="63"/>
        <v>28</v>
      </c>
    </row>
    <row r="2005" spans="8:12">
      <c r="H2005" s="1" t="s">
        <v>310</v>
      </c>
      <c r="I2005" s="1" t="s">
        <v>193</v>
      </c>
      <c r="J2005" s="1" t="s">
        <v>10789</v>
      </c>
      <c r="K2005" s="1" t="str">
        <f t="shared" si="62"/>
        <v>2003</v>
      </c>
      <c r="L2005" s="1">
        <f t="shared" si="63"/>
        <v>28</v>
      </c>
    </row>
    <row r="2006" spans="8:12">
      <c r="H2006" s="1" t="s">
        <v>584</v>
      </c>
      <c r="I2006" s="1" t="s">
        <v>8821</v>
      </c>
      <c r="J2006" s="1" t="s">
        <v>11364</v>
      </c>
      <c r="K2006" s="1" t="str">
        <f t="shared" si="62"/>
        <v>2005</v>
      </c>
      <c r="L2006" s="1">
        <f t="shared" si="63"/>
        <v>28</v>
      </c>
    </row>
    <row r="2007" spans="8:12">
      <c r="H2007" s="1" t="s">
        <v>128</v>
      </c>
      <c r="I2007" s="1" t="s">
        <v>523</v>
      </c>
      <c r="J2007" s="1" t="s">
        <v>4086</v>
      </c>
      <c r="K2007" s="1" t="str">
        <f t="shared" si="62"/>
        <v>2006</v>
      </c>
      <c r="L2007" s="1">
        <f t="shared" si="63"/>
        <v>28</v>
      </c>
    </row>
    <row r="2008" spans="8:12">
      <c r="H2008" s="1" t="s">
        <v>809</v>
      </c>
      <c r="I2008" s="1" t="s">
        <v>7733</v>
      </c>
      <c r="J2008" s="1" t="s">
        <v>7734</v>
      </c>
      <c r="K2008" s="1" t="str">
        <f t="shared" si="62"/>
        <v>2008</v>
      </c>
      <c r="L2008" s="1">
        <f t="shared" si="63"/>
        <v>28</v>
      </c>
    </row>
    <row r="2009" spans="8:12">
      <c r="H2009" s="1" t="s">
        <v>678</v>
      </c>
      <c r="I2009" s="1" t="s">
        <v>6848</v>
      </c>
      <c r="J2009" s="1" t="s">
        <v>6876</v>
      </c>
      <c r="K2009" s="1" t="str">
        <f t="shared" si="62"/>
        <v>2009</v>
      </c>
      <c r="L2009" s="1">
        <f t="shared" si="63"/>
        <v>28</v>
      </c>
    </row>
    <row r="2010" spans="8:12">
      <c r="H2010" s="1" t="s">
        <v>809</v>
      </c>
      <c r="I2010" s="1" t="s">
        <v>3682</v>
      </c>
      <c r="J2010" s="1" t="s">
        <v>3690</v>
      </c>
      <c r="K2010" s="1" t="str">
        <f t="shared" si="62"/>
        <v>2010</v>
      </c>
      <c r="L2010" s="1">
        <f t="shared" si="63"/>
        <v>28</v>
      </c>
    </row>
    <row r="2011" spans="8:12">
      <c r="H2011" s="1" t="s">
        <v>678</v>
      </c>
      <c r="I2011" s="1" t="s">
        <v>3992</v>
      </c>
      <c r="J2011" s="1" t="s">
        <v>2212</v>
      </c>
      <c r="K2011" s="1" t="str">
        <f t="shared" si="62"/>
        <v>2010</v>
      </c>
      <c r="L2011" s="1">
        <f t="shared" si="63"/>
        <v>28</v>
      </c>
    </row>
    <row r="2012" spans="8:12">
      <c r="H2012" s="1" t="s">
        <v>63</v>
      </c>
      <c r="I2012" s="1" t="s">
        <v>9203</v>
      </c>
      <c r="J2012" s="1" t="s">
        <v>9214</v>
      </c>
      <c r="K2012" s="1" t="str">
        <f t="shared" si="62"/>
        <v>2010</v>
      </c>
      <c r="L2012" s="1">
        <f t="shared" si="63"/>
        <v>28</v>
      </c>
    </row>
    <row r="2013" spans="8:12">
      <c r="H2013" s="1" t="s">
        <v>63</v>
      </c>
      <c r="I2013" s="1" t="s">
        <v>7289</v>
      </c>
      <c r="J2013" s="1" t="s">
        <v>2708</v>
      </c>
      <c r="K2013" s="1" t="str">
        <f t="shared" si="62"/>
        <v>2012</v>
      </c>
      <c r="L2013" s="1">
        <f t="shared" si="63"/>
        <v>28</v>
      </c>
    </row>
    <row r="2014" spans="8:12">
      <c r="H2014" s="1" t="s">
        <v>809</v>
      </c>
      <c r="I2014" s="1" t="s">
        <v>663</v>
      </c>
      <c r="J2014" s="1" t="s">
        <v>7783</v>
      </c>
      <c r="K2014" s="1" t="str">
        <f t="shared" si="62"/>
        <v>2012</v>
      </c>
      <c r="L2014" s="1">
        <f t="shared" si="63"/>
        <v>28</v>
      </c>
    </row>
    <row r="2015" spans="8:12">
      <c r="H2015" s="1" t="s">
        <v>63</v>
      </c>
      <c r="I2015" s="1" t="s">
        <v>7337</v>
      </c>
      <c r="J2015" s="1" t="s">
        <v>3825</v>
      </c>
      <c r="K2015" s="1" t="str">
        <f t="shared" si="62"/>
        <v>2012</v>
      </c>
      <c r="L2015" s="1">
        <f t="shared" si="63"/>
        <v>28</v>
      </c>
    </row>
    <row r="2016" spans="8:12">
      <c r="H2016" s="1" t="s">
        <v>88</v>
      </c>
      <c r="I2016" s="1" t="s">
        <v>7209</v>
      </c>
      <c r="J2016" s="1" t="s">
        <v>10379</v>
      </c>
      <c r="K2016" s="1" t="str">
        <f t="shared" si="62"/>
        <v>2013</v>
      </c>
      <c r="L2016" s="1">
        <f t="shared" si="63"/>
        <v>28</v>
      </c>
    </row>
    <row r="2017" spans="8:12">
      <c r="H2017" s="1" t="s">
        <v>63</v>
      </c>
      <c r="I2017" s="1" t="s">
        <v>5342</v>
      </c>
      <c r="J2017" s="1" t="s">
        <v>5374</v>
      </c>
      <c r="K2017" s="1" t="str">
        <f t="shared" si="62"/>
        <v>2014</v>
      </c>
      <c r="L2017" s="1">
        <f t="shared" si="63"/>
        <v>28</v>
      </c>
    </row>
    <row r="2018" spans="8:12">
      <c r="H2018" s="1" t="s">
        <v>448</v>
      </c>
      <c r="I2018" s="1" t="s">
        <v>804</v>
      </c>
      <c r="J2018" s="1" t="s">
        <v>4198</v>
      </c>
      <c r="K2018" s="1" t="str">
        <f t="shared" si="62"/>
        <v>2014</v>
      </c>
      <c r="L2018" s="1">
        <f t="shared" si="63"/>
        <v>28</v>
      </c>
    </row>
    <row r="2019" spans="8:12">
      <c r="H2019" s="1" t="s">
        <v>63</v>
      </c>
      <c r="I2019" s="1" t="s">
        <v>220</v>
      </c>
      <c r="J2019" s="1" t="s">
        <v>806</v>
      </c>
      <c r="K2019" s="1" t="str">
        <f t="shared" si="62"/>
        <v>2014</v>
      </c>
      <c r="L2019" s="1">
        <f t="shared" si="63"/>
        <v>28</v>
      </c>
    </row>
    <row r="2020" spans="8:12">
      <c r="H2020" s="1" t="s">
        <v>678</v>
      </c>
      <c r="I2020" s="1" t="s">
        <v>1610</v>
      </c>
      <c r="J2020" s="1" t="s">
        <v>1933</v>
      </c>
      <c r="K2020" s="1" t="str">
        <f t="shared" si="62"/>
        <v>2014</v>
      </c>
      <c r="L2020" s="1">
        <f t="shared" si="63"/>
        <v>28</v>
      </c>
    </row>
    <row r="2021" spans="8:12">
      <c r="H2021" s="1" t="s">
        <v>88</v>
      </c>
      <c r="I2021" s="1" t="s">
        <v>7224</v>
      </c>
      <c r="J2021" s="1" t="s">
        <v>11322</v>
      </c>
      <c r="K2021" s="1" t="str">
        <f t="shared" si="62"/>
        <v>2014</v>
      </c>
      <c r="L2021" s="1">
        <f t="shared" si="63"/>
        <v>28</v>
      </c>
    </row>
    <row r="2022" spans="8:12">
      <c r="H2022" s="1" t="s">
        <v>78</v>
      </c>
      <c r="I2022" s="1" t="s">
        <v>7211</v>
      </c>
      <c r="J2022" s="1" t="s">
        <v>7214</v>
      </c>
      <c r="K2022" s="1" t="str">
        <f t="shared" si="62"/>
        <v>2014</v>
      </c>
      <c r="L2022" s="1">
        <f t="shared" si="63"/>
        <v>28</v>
      </c>
    </row>
    <row r="2023" spans="8:12">
      <c r="H2023" s="1" t="s">
        <v>88</v>
      </c>
      <c r="I2023" s="1" t="s">
        <v>7224</v>
      </c>
      <c r="J2023" s="1" t="s">
        <v>8045</v>
      </c>
      <c r="K2023" s="1" t="str">
        <f t="shared" si="62"/>
        <v>2014</v>
      </c>
      <c r="L2023" s="1">
        <f t="shared" si="63"/>
        <v>28</v>
      </c>
    </row>
    <row r="2024" spans="8:12">
      <c r="H2024" s="1" t="s">
        <v>63</v>
      </c>
      <c r="I2024" s="1" t="s">
        <v>4232</v>
      </c>
      <c r="J2024" s="1" t="s">
        <v>5582</v>
      </c>
      <c r="K2024" s="1" t="str">
        <f t="shared" si="62"/>
        <v>2015</v>
      </c>
      <c r="L2024" s="1">
        <f t="shared" si="63"/>
        <v>28</v>
      </c>
    </row>
    <row r="2025" spans="8:12">
      <c r="H2025" s="1" t="s">
        <v>88</v>
      </c>
      <c r="I2025" s="1" t="s">
        <v>11851</v>
      </c>
      <c r="J2025" s="1" t="s">
        <v>11854</v>
      </c>
      <c r="K2025" s="1" t="str">
        <f t="shared" si="62"/>
        <v>2015</v>
      </c>
      <c r="L2025" s="1">
        <f t="shared" si="63"/>
        <v>28</v>
      </c>
    </row>
    <row r="2026" spans="8:12">
      <c r="H2026" s="1" t="s">
        <v>63</v>
      </c>
      <c r="I2026" s="1" t="s">
        <v>755</v>
      </c>
      <c r="J2026" s="1" t="s">
        <v>1222</v>
      </c>
      <c r="K2026" s="1" t="str">
        <f t="shared" si="62"/>
        <v>2015</v>
      </c>
      <c r="L2026" s="1">
        <f t="shared" si="63"/>
        <v>28</v>
      </c>
    </row>
    <row r="2027" spans="8:12">
      <c r="H2027" s="1" t="s">
        <v>78</v>
      </c>
      <c r="I2027" s="1" t="s">
        <v>6160</v>
      </c>
      <c r="J2027" s="1" t="s">
        <v>6161</v>
      </c>
      <c r="K2027" s="1" t="str">
        <f t="shared" si="62"/>
        <v>2015</v>
      </c>
      <c r="L2027" s="1">
        <f t="shared" si="63"/>
        <v>28</v>
      </c>
    </row>
    <row r="2028" spans="8:12">
      <c r="H2028" s="1" t="s">
        <v>530</v>
      </c>
      <c r="I2028" s="1" t="s">
        <v>6218</v>
      </c>
      <c r="J2028" s="1" t="s">
        <v>1222</v>
      </c>
      <c r="K2028" s="1" t="str">
        <f t="shared" si="62"/>
        <v>2015</v>
      </c>
      <c r="L2028" s="1">
        <f t="shared" si="63"/>
        <v>28</v>
      </c>
    </row>
    <row r="2029" spans="8:12">
      <c r="H2029" s="1" t="s">
        <v>78</v>
      </c>
      <c r="I2029" s="1" t="s">
        <v>4734</v>
      </c>
      <c r="J2029" s="1" t="s">
        <v>6169</v>
      </c>
      <c r="K2029" s="1" t="str">
        <f t="shared" si="62"/>
        <v>2015</v>
      </c>
      <c r="L2029" s="1">
        <f t="shared" si="63"/>
        <v>28</v>
      </c>
    </row>
    <row r="2030" spans="8:12">
      <c r="H2030" s="1" t="s">
        <v>88</v>
      </c>
      <c r="I2030" s="1" t="s">
        <v>7120</v>
      </c>
      <c r="J2030" s="1" t="s">
        <v>1067</v>
      </c>
      <c r="K2030" s="1" t="str">
        <f t="shared" si="62"/>
        <v>2015</v>
      </c>
      <c r="L2030" s="1">
        <f t="shared" si="63"/>
        <v>28</v>
      </c>
    </row>
    <row r="2031" spans="8:12">
      <c r="H2031" s="1" t="s">
        <v>78</v>
      </c>
      <c r="I2031" s="1" t="s">
        <v>220</v>
      </c>
      <c r="J2031" s="1" t="s">
        <v>1163</v>
      </c>
      <c r="K2031" s="1" t="str">
        <f t="shared" si="62"/>
        <v>2015</v>
      </c>
      <c r="L2031" s="1">
        <f t="shared" si="63"/>
        <v>28</v>
      </c>
    </row>
    <row r="2032" spans="8:12">
      <c r="H2032" s="1" t="s">
        <v>78</v>
      </c>
      <c r="I2032" s="1" t="s">
        <v>7707</v>
      </c>
      <c r="J2032" s="1" t="s">
        <v>1222</v>
      </c>
      <c r="K2032" s="1" t="str">
        <f t="shared" si="62"/>
        <v>2015</v>
      </c>
      <c r="L2032" s="1">
        <f t="shared" si="63"/>
        <v>28</v>
      </c>
    </row>
    <row r="2033" spans="8:12">
      <c r="H2033" s="1" t="s">
        <v>78</v>
      </c>
      <c r="I2033" s="1" t="s">
        <v>4873</v>
      </c>
      <c r="J2033" s="1" t="s">
        <v>384</v>
      </c>
      <c r="K2033" s="1" t="str">
        <f t="shared" si="62"/>
        <v>2015</v>
      </c>
      <c r="L2033" s="1">
        <f t="shared" si="63"/>
        <v>28</v>
      </c>
    </row>
    <row r="2034" spans="8:12">
      <c r="H2034" s="1" t="s">
        <v>78</v>
      </c>
      <c r="I2034" s="1" t="s">
        <v>7807</v>
      </c>
      <c r="J2034" s="1" t="s">
        <v>1222</v>
      </c>
      <c r="K2034" s="1" t="str">
        <f t="shared" si="62"/>
        <v>2015</v>
      </c>
      <c r="L2034" s="1">
        <f t="shared" si="63"/>
        <v>28</v>
      </c>
    </row>
    <row r="2035" spans="8:12">
      <c r="H2035" s="1" t="s">
        <v>88</v>
      </c>
      <c r="I2035" s="1" t="s">
        <v>801</v>
      </c>
      <c r="J2035" s="1" t="s">
        <v>1222</v>
      </c>
      <c r="K2035" s="1" t="str">
        <f t="shared" si="62"/>
        <v>2015</v>
      </c>
      <c r="L2035" s="1">
        <f t="shared" si="63"/>
        <v>28</v>
      </c>
    </row>
    <row r="2036" spans="8:12">
      <c r="H2036" s="1" t="s">
        <v>88</v>
      </c>
      <c r="I2036" s="1" t="s">
        <v>11815</v>
      </c>
      <c r="J2036" s="1" t="s">
        <v>7253</v>
      </c>
      <c r="K2036" s="1" t="str">
        <f t="shared" si="62"/>
        <v>2015</v>
      </c>
      <c r="L2036" s="1">
        <f t="shared" si="63"/>
        <v>28</v>
      </c>
    </row>
    <row r="2037" spans="8:12">
      <c r="H2037" s="1" t="s">
        <v>530</v>
      </c>
      <c r="I2037" s="1" t="s">
        <v>12360</v>
      </c>
      <c r="J2037" s="1" t="s">
        <v>12338</v>
      </c>
      <c r="K2037" s="1" t="str">
        <f t="shared" si="62"/>
        <v>2015</v>
      </c>
      <c r="L2037" s="1">
        <f t="shared" si="63"/>
        <v>28</v>
      </c>
    </row>
    <row r="2038" spans="8:12">
      <c r="H2038" s="1" t="s">
        <v>88</v>
      </c>
      <c r="I2038" s="1" t="s">
        <v>9816</v>
      </c>
      <c r="J2038" s="1" t="s">
        <v>8021</v>
      </c>
      <c r="K2038" s="1" t="str">
        <f t="shared" si="62"/>
        <v>2015</v>
      </c>
      <c r="L2038" s="1">
        <f t="shared" si="63"/>
        <v>28</v>
      </c>
    </row>
    <row r="2039" spans="8:12">
      <c r="H2039" s="1" t="s">
        <v>88</v>
      </c>
      <c r="I2039" s="1" t="s">
        <v>4106</v>
      </c>
      <c r="J2039" s="1" t="s">
        <v>303</v>
      </c>
      <c r="K2039" s="1" t="str">
        <f t="shared" si="62"/>
        <v>2016</v>
      </c>
      <c r="L2039" s="1">
        <f t="shared" si="63"/>
        <v>28</v>
      </c>
    </row>
    <row r="2040" spans="8:12">
      <c r="H2040" s="1" t="s">
        <v>78</v>
      </c>
      <c r="I2040" s="1" t="s">
        <v>4301</v>
      </c>
      <c r="J2040" s="1" t="s">
        <v>1534</v>
      </c>
      <c r="K2040" s="1" t="str">
        <f t="shared" si="62"/>
        <v>2016</v>
      </c>
      <c r="L2040" s="1">
        <f t="shared" si="63"/>
        <v>28</v>
      </c>
    </row>
    <row r="2041" spans="8:12">
      <c r="H2041" s="1" t="s">
        <v>88</v>
      </c>
      <c r="I2041" s="1" t="s">
        <v>4538</v>
      </c>
      <c r="J2041" s="1" t="s">
        <v>467</v>
      </c>
      <c r="K2041" s="1" t="str">
        <f t="shared" si="62"/>
        <v>2016</v>
      </c>
      <c r="L2041" s="1">
        <f t="shared" si="63"/>
        <v>28</v>
      </c>
    </row>
    <row r="2042" spans="8:12">
      <c r="H2042" s="1" t="s">
        <v>78</v>
      </c>
      <c r="I2042" s="1" t="s">
        <v>4806</v>
      </c>
      <c r="J2042" s="1" t="s">
        <v>4734</v>
      </c>
      <c r="K2042" s="1" t="str">
        <f t="shared" si="62"/>
        <v>2016</v>
      </c>
      <c r="L2042" s="1">
        <f t="shared" si="63"/>
        <v>28</v>
      </c>
    </row>
    <row r="2043" spans="8:12">
      <c r="H2043" s="1" t="s">
        <v>88</v>
      </c>
      <c r="I2043" s="1" t="s">
        <v>5631</v>
      </c>
      <c r="J2043" s="1" t="s">
        <v>5632</v>
      </c>
      <c r="K2043" s="1" t="str">
        <f t="shared" si="62"/>
        <v>2016</v>
      </c>
      <c r="L2043" s="1">
        <f t="shared" si="63"/>
        <v>28</v>
      </c>
    </row>
    <row r="2044" spans="8:12">
      <c r="H2044" s="1" t="s">
        <v>63</v>
      </c>
      <c r="I2044" s="1" t="s">
        <v>431</v>
      </c>
      <c r="J2044" s="1" t="s">
        <v>1534</v>
      </c>
      <c r="K2044" s="1" t="str">
        <f t="shared" si="62"/>
        <v>2016</v>
      </c>
      <c r="L2044" s="1">
        <f t="shared" si="63"/>
        <v>28</v>
      </c>
    </row>
    <row r="2045" spans="8:12">
      <c r="H2045" s="1" t="s">
        <v>88</v>
      </c>
      <c r="I2045" s="1" t="s">
        <v>2822</v>
      </c>
      <c r="J2045" s="1" t="s">
        <v>2822</v>
      </c>
      <c r="K2045" s="1" t="str">
        <f t="shared" si="62"/>
        <v>2017</v>
      </c>
      <c r="L2045" s="1">
        <f t="shared" si="63"/>
        <v>28</v>
      </c>
    </row>
    <row r="2046" spans="8:12">
      <c r="H2046" s="1" t="s">
        <v>63</v>
      </c>
      <c r="I2046" s="1" t="s">
        <v>1575</v>
      </c>
      <c r="J2046" s="1" t="s">
        <v>1598</v>
      </c>
      <c r="K2046" s="1" t="str">
        <f t="shared" si="62"/>
        <v>2017</v>
      </c>
      <c r="L2046" s="1">
        <f t="shared" si="63"/>
        <v>28</v>
      </c>
    </row>
    <row r="2047" spans="8:12">
      <c r="H2047" s="1" t="s">
        <v>78</v>
      </c>
      <c r="I2047" s="1" t="s">
        <v>5288</v>
      </c>
      <c r="J2047" s="1" t="s">
        <v>5289</v>
      </c>
      <c r="K2047" s="1" t="str">
        <f t="shared" si="62"/>
        <v>2017</v>
      </c>
      <c r="L2047" s="1">
        <f t="shared" si="63"/>
        <v>28</v>
      </c>
    </row>
    <row r="2048" spans="8:12">
      <c r="H2048" s="1" t="s">
        <v>88</v>
      </c>
      <c r="I2048" s="1" t="s">
        <v>4969</v>
      </c>
      <c r="J2048" s="1" t="s">
        <v>1212</v>
      </c>
      <c r="K2048" s="1" t="str">
        <f t="shared" si="62"/>
        <v>2017</v>
      </c>
      <c r="L2048" s="1">
        <f t="shared" si="63"/>
        <v>28</v>
      </c>
    </row>
    <row r="2049" spans="8:12">
      <c r="H2049" s="1" t="s">
        <v>88</v>
      </c>
      <c r="I2049" s="1" t="s">
        <v>5988</v>
      </c>
      <c r="J2049" s="1" t="s">
        <v>5462</v>
      </c>
      <c r="K2049" s="1" t="str">
        <f t="shared" ref="K2049:K2112" si="64">TEXT(J2049,"YYYY")</f>
        <v>2017</v>
      </c>
      <c r="L2049" s="1">
        <f t="shared" ref="L2049:L2112" si="65">H2049-(TEXT(I2049,"YYYY")-TEXT(J2049,"YYYY"))</f>
        <v>28</v>
      </c>
    </row>
    <row r="2050" spans="8:12">
      <c r="H2050" s="1" t="s">
        <v>464</v>
      </c>
      <c r="I2050" s="1" t="s">
        <v>6586</v>
      </c>
      <c r="J2050" s="1" t="s">
        <v>5723</v>
      </c>
      <c r="K2050" s="1" t="str">
        <f t="shared" si="64"/>
        <v>2017</v>
      </c>
      <c r="L2050" s="1">
        <f t="shared" si="65"/>
        <v>28</v>
      </c>
    </row>
    <row r="2051" spans="8:12">
      <c r="H2051" s="1" t="s">
        <v>464</v>
      </c>
      <c r="I2051" s="1" t="s">
        <v>10697</v>
      </c>
      <c r="J2051" s="1" t="s">
        <v>236</v>
      </c>
      <c r="K2051" s="1" t="str">
        <f t="shared" si="64"/>
        <v>2017</v>
      </c>
      <c r="L2051" s="1">
        <f t="shared" si="65"/>
        <v>28</v>
      </c>
    </row>
    <row r="2052" spans="8:12">
      <c r="H2052" s="1" t="s">
        <v>464</v>
      </c>
      <c r="I2052" s="1" t="s">
        <v>8481</v>
      </c>
      <c r="J2052" s="1" t="s">
        <v>496</v>
      </c>
      <c r="K2052" s="1" t="str">
        <f t="shared" si="64"/>
        <v>2017</v>
      </c>
      <c r="L2052" s="1">
        <f t="shared" si="65"/>
        <v>28</v>
      </c>
    </row>
    <row r="2053" spans="8:12">
      <c r="H2053" s="1" t="s">
        <v>464</v>
      </c>
      <c r="I2053" s="1" t="s">
        <v>9124</v>
      </c>
      <c r="J2053" s="1" t="s">
        <v>610</v>
      </c>
      <c r="K2053" s="1" t="str">
        <f t="shared" si="64"/>
        <v>2017</v>
      </c>
      <c r="L2053" s="1">
        <f t="shared" si="65"/>
        <v>28</v>
      </c>
    </row>
    <row r="2054" spans="8:12">
      <c r="H2054" s="1" t="s">
        <v>88</v>
      </c>
      <c r="I2054" s="1" t="s">
        <v>5988</v>
      </c>
      <c r="J2054" s="1" t="s">
        <v>987</v>
      </c>
      <c r="K2054" s="1" t="str">
        <f t="shared" si="64"/>
        <v>2017</v>
      </c>
      <c r="L2054" s="1">
        <f t="shared" si="65"/>
        <v>28</v>
      </c>
    </row>
    <row r="2055" spans="8:12">
      <c r="H2055" s="1" t="s">
        <v>88</v>
      </c>
      <c r="I2055" s="1" t="s">
        <v>2930</v>
      </c>
      <c r="J2055" s="1" t="s">
        <v>2934</v>
      </c>
      <c r="K2055" s="1" t="str">
        <f t="shared" si="64"/>
        <v>2018</v>
      </c>
      <c r="L2055" s="1">
        <f t="shared" si="65"/>
        <v>28</v>
      </c>
    </row>
    <row r="2056" spans="8:12">
      <c r="H2056" s="1" t="s">
        <v>63</v>
      </c>
      <c r="I2056" s="1" t="s">
        <v>1351</v>
      </c>
      <c r="J2056" s="1" t="s">
        <v>5445</v>
      </c>
      <c r="K2056" s="1" t="str">
        <f t="shared" si="64"/>
        <v>2018</v>
      </c>
      <c r="L2056" s="1">
        <f t="shared" si="65"/>
        <v>28</v>
      </c>
    </row>
    <row r="2057" spans="8:12">
      <c r="H2057" s="1" t="s">
        <v>88</v>
      </c>
      <c r="I2057" s="1" t="s">
        <v>5595</v>
      </c>
      <c r="J2057" s="1" t="s">
        <v>106</v>
      </c>
      <c r="K2057" s="1" t="str">
        <f t="shared" si="64"/>
        <v>2018</v>
      </c>
      <c r="L2057" s="1">
        <f t="shared" si="65"/>
        <v>28</v>
      </c>
    </row>
    <row r="2058" spans="8:12">
      <c r="H2058" s="1" t="s">
        <v>88</v>
      </c>
      <c r="I2058" s="1" t="s">
        <v>2387</v>
      </c>
      <c r="J2058" s="1" t="s">
        <v>2401</v>
      </c>
      <c r="K2058" s="1" t="str">
        <f t="shared" si="64"/>
        <v>2018</v>
      </c>
      <c r="L2058" s="1">
        <f t="shared" si="65"/>
        <v>28</v>
      </c>
    </row>
    <row r="2059" spans="8:12">
      <c r="H2059" s="1" t="s">
        <v>88</v>
      </c>
      <c r="I2059" s="1" t="s">
        <v>2422</v>
      </c>
      <c r="J2059" s="1" t="s">
        <v>2257</v>
      </c>
      <c r="K2059" s="1" t="str">
        <f t="shared" si="64"/>
        <v>2018</v>
      </c>
      <c r="L2059" s="1">
        <f t="shared" si="65"/>
        <v>28</v>
      </c>
    </row>
    <row r="2060" spans="8:12">
      <c r="H2060" s="1" t="s">
        <v>78</v>
      </c>
      <c r="I2060" s="1" t="s">
        <v>6275</v>
      </c>
      <c r="J2060" s="1" t="s">
        <v>1110</v>
      </c>
      <c r="K2060" s="1" t="str">
        <f t="shared" si="64"/>
        <v>2019</v>
      </c>
      <c r="L2060" s="1">
        <f t="shared" si="65"/>
        <v>28</v>
      </c>
    </row>
    <row r="2061" spans="8:12">
      <c r="H2061" s="1" t="s">
        <v>88</v>
      </c>
      <c r="I2061" s="1" t="s">
        <v>8197</v>
      </c>
      <c r="J2061" s="1" t="s">
        <v>7725</v>
      </c>
      <c r="K2061" s="1" t="str">
        <f t="shared" si="64"/>
        <v>2020</v>
      </c>
      <c r="L2061" s="1">
        <f t="shared" si="65"/>
        <v>28</v>
      </c>
    </row>
    <row r="2062" spans="8:12">
      <c r="H2062" s="1" t="s">
        <v>88</v>
      </c>
      <c r="I2062" s="1" t="s">
        <v>10869</v>
      </c>
      <c r="J2062" s="1" t="s">
        <v>5606</v>
      </c>
      <c r="K2062" s="1" t="str">
        <f t="shared" si="64"/>
        <v>2020</v>
      </c>
      <c r="L2062" s="1">
        <f t="shared" si="65"/>
        <v>28</v>
      </c>
    </row>
    <row r="2063" spans="8:12">
      <c r="H2063" s="1" t="s">
        <v>88</v>
      </c>
      <c r="I2063" s="1" t="s">
        <v>10939</v>
      </c>
      <c r="J2063" s="1" t="s">
        <v>8431</v>
      </c>
      <c r="K2063" s="1" t="str">
        <f t="shared" si="64"/>
        <v>2020</v>
      </c>
      <c r="L2063" s="1">
        <f t="shared" si="65"/>
        <v>28</v>
      </c>
    </row>
    <row r="2064" spans="8:12">
      <c r="H2064" s="1" t="s">
        <v>88</v>
      </c>
      <c r="I2064" s="1" t="s">
        <v>5707</v>
      </c>
      <c r="J2064" s="1" t="s">
        <v>8247</v>
      </c>
      <c r="K2064" s="1" t="str">
        <f t="shared" si="64"/>
        <v>2020</v>
      </c>
      <c r="L2064" s="1">
        <f t="shared" si="65"/>
        <v>28</v>
      </c>
    </row>
    <row r="2065" spans="8:12">
      <c r="H2065" s="1" t="s">
        <v>149</v>
      </c>
      <c r="I2065" s="1" t="s">
        <v>2658</v>
      </c>
      <c r="J2065" s="1" t="s">
        <v>1918</v>
      </c>
      <c r="K2065" s="1" t="str">
        <f t="shared" si="64"/>
        <v>2007</v>
      </c>
      <c r="L2065" s="1">
        <f t="shared" si="65"/>
        <v>29</v>
      </c>
    </row>
    <row r="2066" spans="8:12">
      <c r="H2066" s="1" t="s">
        <v>678</v>
      </c>
      <c r="I2066" s="1" t="s">
        <v>9177</v>
      </c>
      <c r="J2066" s="1" t="s">
        <v>9178</v>
      </c>
      <c r="K2066" s="1" t="str">
        <f t="shared" si="64"/>
        <v>2007</v>
      </c>
      <c r="L2066" s="1">
        <f t="shared" si="65"/>
        <v>29</v>
      </c>
    </row>
    <row r="2067" spans="8:12">
      <c r="H2067" s="1" t="s">
        <v>678</v>
      </c>
      <c r="I2067" s="1" t="s">
        <v>9709</v>
      </c>
      <c r="J2067" s="1" t="s">
        <v>9711</v>
      </c>
      <c r="K2067" s="1" t="str">
        <f t="shared" si="64"/>
        <v>2007</v>
      </c>
      <c r="L2067" s="1">
        <f t="shared" si="65"/>
        <v>29</v>
      </c>
    </row>
    <row r="2068" spans="8:12">
      <c r="H2068" s="1" t="s">
        <v>809</v>
      </c>
      <c r="I2068" s="1" t="s">
        <v>9206</v>
      </c>
      <c r="J2068" s="1" t="s">
        <v>11207</v>
      </c>
      <c r="K2068" s="1" t="str">
        <f t="shared" si="64"/>
        <v>2007</v>
      </c>
      <c r="L2068" s="1">
        <f t="shared" si="65"/>
        <v>29</v>
      </c>
    </row>
    <row r="2069" spans="8:12">
      <c r="H2069" s="1" t="s">
        <v>1343</v>
      </c>
      <c r="I2069" s="1" t="s">
        <v>8590</v>
      </c>
      <c r="J2069" s="1" t="s">
        <v>1815</v>
      </c>
      <c r="K2069" s="1" t="str">
        <f t="shared" si="64"/>
        <v>2008</v>
      </c>
      <c r="L2069" s="1">
        <f t="shared" si="65"/>
        <v>29</v>
      </c>
    </row>
    <row r="2070" spans="8:12">
      <c r="H2070" s="1" t="s">
        <v>644</v>
      </c>
      <c r="I2070" s="1" t="s">
        <v>9206</v>
      </c>
      <c r="J2070" s="1" t="s">
        <v>11209</v>
      </c>
      <c r="K2070" s="1" t="str">
        <f t="shared" si="64"/>
        <v>2008</v>
      </c>
      <c r="L2070" s="1">
        <f t="shared" si="65"/>
        <v>29</v>
      </c>
    </row>
    <row r="2071" spans="8:12">
      <c r="H2071" s="1" t="s">
        <v>678</v>
      </c>
      <c r="I2071" s="1" t="s">
        <v>9189</v>
      </c>
      <c r="J2071" s="1" t="s">
        <v>9190</v>
      </c>
      <c r="K2071" s="1" t="str">
        <f t="shared" si="64"/>
        <v>2009</v>
      </c>
      <c r="L2071" s="1">
        <f t="shared" si="65"/>
        <v>29</v>
      </c>
    </row>
    <row r="2072" spans="8:12">
      <c r="H2072" s="1" t="s">
        <v>809</v>
      </c>
      <c r="I2072" s="1" t="s">
        <v>5175</v>
      </c>
      <c r="J2072" s="1" t="s">
        <v>5176</v>
      </c>
      <c r="K2072" s="1" t="str">
        <f t="shared" si="64"/>
        <v>2011</v>
      </c>
      <c r="L2072" s="1">
        <f t="shared" si="65"/>
        <v>29</v>
      </c>
    </row>
    <row r="2073" spans="8:12">
      <c r="H2073" s="1" t="s">
        <v>63</v>
      </c>
      <c r="I2073" s="1" t="s">
        <v>7875</v>
      </c>
      <c r="J2073" s="1" t="s">
        <v>3141</v>
      </c>
      <c r="K2073" s="1" t="str">
        <f t="shared" si="64"/>
        <v>2011</v>
      </c>
      <c r="L2073" s="1">
        <f t="shared" si="65"/>
        <v>29</v>
      </c>
    </row>
    <row r="2074" spans="8:12">
      <c r="H2074" s="1" t="s">
        <v>678</v>
      </c>
      <c r="I2074" s="1" t="s">
        <v>5110</v>
      </c>
      <c r="J2074" s="1" t="s">
        <v>5117</v>
      </c>
      <c r="K2074" s="1" t="str">
        <f t="shared" si="64"/>
        <v>2011</v>
      </c>
      <c r="L2074" s="1">
        <f t="shared" si="65"/>
        <v>29</v>
      </c>
    </row>
    <row r="2075" spans="8:12">
      <c r="H2075" s="1" t="s">
        <v>63</v>
      </c>
      <c r="I2075" s="1" t="s">
        <v>7910</v>
      </c>
      <c r="J2075" s="1" t="s">
        <v>7865</v>
      </c>
      <c r="K2075" s="1" t="str">
        <f t="shared" si="64"/>
        <v>2011</v>
      </c>
      <c r="L2075" s="1">
        <f t="shared" si="65"/>
        <v>29</v>
      </c>
    </row>
    <row r="2076" spans="8:12">
      <c r="H2076" s="1" t="s">
        <v>63</v>
      </c>
      <c r="I2076" s="1" t="s">
        <v>3346</v>
      </c>
      <c r="J2076" s="1" t="s">
        <v>3556</v>
      </c>
      <c r="K2076" s="1" t="str">
        <f t="shared" si="64"/>
        <v>2011</v>
      </c>
      <c r="L2076" s="1">
        <f t="shared" si="65"/>
        <v>29</v>
      </c>
    </row>
    <row r="2077" spans="8:12">
      <c r="H2077" s="1" t="s">
        <v>464</v>
      </c>
      <c r="I2077" s="1" t="s">
        <v>7289</v>
      </c>
      <c r="J2077" s="1" t="s">
        <v>9471</v>
      </c>
      <c r="K2077" s="1" t="str">
        <f t="shared" si="64"/>
        <v>2012</v>
      </c>
      <c r="L2077" s="1">
        <f t="shared" si="65"/>
        <v>29</v>
      </c>
    </row>
    <row r="2078" spans="8:12">
      <c r="H2078" s="1" t="s">
        <v>78</v>
      </c>
      <c r="I2078" s="1" t="s">
        <v>9177</v>
      </c>
      <c r="J2078" s="1" t="s">
        <v>9182</v>
      </c>
      <c r="K2078" s="1" t="str">
        <f t="shared" si="64"/>
        <v>2012</v>
      </c>
      <c r="L2078" s="1">
        <f t="shared" si="65"/>
        <v>29</v>
      </c>
    </row>
    <row r="2079" spans="8:12">
      <c r="H2079" s="1" t="s">
        <v>63</v>
      </c>
      <c r="I2079" s="1" t="s">
        <v>9868</v>
      </c>
      <c r="J2079" s="1" t="s">
        <v>3346</v>
      </c>
      <c r="K2079" s="1" t="str">
        <f t="shared" si="64"/>
        <v>2012</v>
      </c>
      <c r="L2079" s="1">
        <f t="shared" si="65"/>
        <v>29</v>
      </c>
    </row>
    <row r="2080" spans="8:12">
      <c r="H2080" s="1" t="s">
        <v>644</v>
      </c>
      <c r="I2080" s="1" t="s">
        <v>696</v>
      </c>
      <c r="J2080" s="1" t="s">
        <v>2818</v>
      </c>
      <c r="K2080" s="1" t="str">
        <f t="shared" si="64"/>
        <v>2012</v>
      </c>
      <c r="L2080" s="1">
        <f t="shared" si="65"/>
        <v>29</v>
      </c>
    </row>
    <row r="2081" spans="8:12">
      <c r="H2081" s="1" t="s">
        <v>88</v>
      </c>
      <c r="I2081" s="1" t="s">
        <v>9244</v>
      </c>
      <c r="J2081" s="1" t="s">
        <v>9401</v>
      </c>
      <c r="K2081" s="1" t="str">
        <f t="shared" si="64"/>
        <v>2013</v>
      </c>
      <c r="L2081" s="1">
        <f t="shared" si="65"/>
        <v>29</v>
      </c>
    </row>
    <row r="2082" spans="8:12">
      <c r="H2082" s="1" t="s">
        <v>63</v>
      </c>
      <c r="I2082" s="1" t="s">
        <v>5184</v>
      </c>
      <c r="J2082" s="1" t="s">
        <v>8409</v>
      </c>
      <c r="K2082" s="1" t="str">
        <f t="shared" si="64"/>
        <v>2013</v>
      </c>
      <c r="L2082" s="1">
        <f t="shared" si="65"/>
        <v>29</v>
      </c>
    </row>
    <row r="2083" spans="8:12">
      <c r="H2083" s="1" t="s">
        <v>78</v>
      </c>
      <c r="I2083" s="1" t="s">
        <v>9263</v>
      </c>
      <c r="J2083" s="1" t="s">
        <v>4019</v>
      </c>
      <c r="K2083" s="1" t="str">
        <f t="shared" si="64"/>
        <v>2013</v>
      </c>
      <c r="L2083" s="1">
        <f t="shared" si="65"/>
        <v>29</v>
      </c>
    </row>
    <row r="2084" spans="8:12">
      <c r="H2084" s="1" t="s">
        <v>63</v>
      </c>
      <c r="I2084" s="1" t="s">
        <v>5184</v>
      </c>
      <c r="J2084" s="1" t="s">
        <v>8849</v>
      </c>
      <c r="K2084" s="1" t="str">
        <f t="shared" si="64"/>
        <v>2013</v>
      </c>
      <c r="L2084" s="1">
        <f t="shared" si="65"/>
        <v>29</v>
      </c>
    </row>
    <row r="2085" spans="8:12">
      <c r="H2085" s="1" t="s">
        <v>464</v>
      </c>
      <c r="I2085" s="1" t="s">
        <v>9132</v>
      </c>
      <c r="J2085" s="1" t="s">
        <v>2023</v>
      </c>
      <c r="K2085" s="1" t="str">
        <f t="shared" si="64"/>
        <v>2013</v>
      </c>
      <c r="L2085" s="1">
        <f t="shared" si="65"/>
        <v>29</v>
      </c>
    </row>
    <row r="2086" spans="8:12">
      <c r="H2086" s="1" t="s">
        <v>530</v>
      </c>
      <c r="I2086" s="1" t="s">
        <v>3703</v>
      </c>
      <c r="J2086" s="1" t="s">
        <v>3704</v>
      </c>
      <c r="K2086" s="1" t="str">
        <f t="shared" si="64"/>
        <v>2013</v>
      </c>
      <c r="L2086" s="1">
        <f t="shared" si="65"/>
        <v>29</v>
      </c>
    </row>
    <row r="2087" spans="8:12">
      <c r="H2087" s="1" t="s">
        <v>644</v>
      </c>
      <c r="I2087" s="1" t="s">
        <v>11088</v>
      </c>
      <c r="J2087" s="1" t="s">
        <v>9926</v>
      </c>
      <c r="K2087" s="1" t="str">
        <f t="shared" si="64"/>
        <v>2014</v>
      </c>
      <c r="L2087" s="1">
        <f t="shared" si="65"/>
        <v>29</v>
      </c>
    </row>
    <row r="2088" spans="8:12">
      <c r="H2088" s="1" t="s">
        <v>530</v>
      </c>
      <c r="I2088" s="1" t="s">
        <v>1146</v>
      </c>
      <c r="J2088" s="1" t="s">
        <v>1163</v>
      </c>
      <c r="K2088" s="1" t="str">
        <f t="shared" si="64"/>
        <v>2015</v>
      </c>
      <c r="L2088" s="1">
        <f t="shared" si="65"/>
        <v>29</v>
      </c>
    </row>
    <row r="2089" spans="8:12">
      <c r="H2089" s="1" t="s">
        <v>464</v>
      </c>
      <c r="I2089" s="1" t="s">
        <v>2822</v>
      </c>
      <c r="J2089" s="1" t="s">
        <v>2770</v>
      </c>
      <c r="K2089" s="1" t="str">
        <f t="shared" si="64"/>
        <v>2015</v>
      </c>
      <c r="L2089" s="1">
        <f t="shared" si="65"/>
        <v>29</v>
      </c>
    </row>
    <row r="2090" spans="8:12">
      <c r="H2090" s="1" t="s">
        <v>78</v>
      </c>
      <c r="I2090" s="1" t="s">
        <v>6952</v>
      </c>
      <c r="J2090" s="1" t="s">
        <v>6953</v>
      </c>
      <c r="K2090" s="1" t="str">
        <f t="shared" si="64"/>
        <v>2015</v>
      </c>
      <c r="L2090" s="1">
        <f t="shared" si="65"/>
        <v>29</v>
      </c>
    </row>
    <row r="2091" spans="8:12">
      <c r="H2091" s="1" t="s">
        <v>78</v>
      </c>
      <c r="I2091" s="1" t="s">
        <v>6965</v>
      </c>
      <c r="J2091" s="1" t="s">
        <v>6605</v>
      </c>
      <c r="K2091" s="1" t="str">
        <f t="shared" si="64"/>
        <v>2015</v>
      </c>
      <c r="L2091" s="1">
        <f t="shared" si="65"/>
        <v>29</v>
      </c>
    </row>
    <row r="2092" spans="8:12">
      <c r="H2092" s="1" t="s">
        <v>63</v>
      </c>
      <c r="I2092" s="1" t="s">
        <v>7749</v>
      </c>
      <c r="J2092" s="1" t="s">
        <v>6104</v>
      </c>
      <c r="K2092" s="1" t="str">
        <f t="shared" si="64"/>
        <v>2015</v>
      </c>
      <c r="L2092" s="1">
        <f t="shared" si="65"/>
        <v>29</v>
      </c>
    </row>
    <row r="2093" spans="8:12">
      <c r="H2093" s="1" t="s">
        <v>63</v>
      </c>
      <c r="I2093" s="1" t="s">
        <v>11711</v>
      </c>
      <c r="J2093" s="1" t="s">
        <v>1222</v>
      </c>
      <c r="K2093" s="1" t="str">
        <f t="shared" si="64"/>
        <v>2015</v>
      </c>
      <c r="L2093" s="1">
        <f t="shared" si="65"/>
        <v>29</v>
      </c>
    </row>
    <row r="2094" spans="8:12">
      <c r="H2094" s="1" t="s">
        <v>78</v>
      </c>
      <c r="I2094" s="1" t="s">
        <v>11924</v>
      </c>
      <c r="J2094" s="1" t="s">
        <v>4519</v>
      </c>
      <c r="K2094" s="1" t="str">
        <f t="shared" si="64"/>
        <v>2015</v>
      </c>
      <c r="L2094" s="1">
        <f t="shared" si="65"/>
        <v>29</v>
      </c>
    </row>
    <row r="2095" spans="8:12">
      <c r="H2095" s="1" t="s">
        <v>78</v>
      </c>
      <c r="I2095" s="1" t="s">
        <v>6848</v>
      </c>
      <c r="J2095" s="1" t="s">
        <v>6868</v>
      </c>
      <c r="K2095" s="1" t="str">
        <f t="shared" si="64"/>
        <v>2015</v>
      </c>
      <c r="L2095" s="1">
        <f t="shared" si="65"/>
        <v>29</v>
      </c>
    </row>
    <row r="2096" spans="8:12">
      <c r="H2096" s="1" t="s">
        <v>78</v>
      </c>
      <c r="I2096" s="1" t="s">
        <v>7069</v>
      </c>
      <c r="J2096" s="1" t="s">
        <v>6104</v>
      </c>
      <c r="K2096" s="1" t="str">
        <f t="shared" si="64"/>
        <v>2015</v>
      </c>
      <c r="L2096" s="1">
        <f t="shared" si="65"/>
        <v>29</v>
      </c>
    </row>
    <row r="2097" spans="8:12">
      <c r="H2097" s="1" t="s">
        <v>448</v>
      </c>
      <c r="I2097" s="1" t="s">
        <v>1427</v>
      </c>
      <c r="J2097" s="1" t="s">
        <v>162</v>
      </c>
      <c r="K2097" s="1" t="str">
        <f t="shared" si="64"/>
        <v>2016</v>
      </c>
      <c r="L2097" s="1">
        <f t="shared" si="65"/>
        <v>29</v>
      </c>
    </row>
    <row r="2098" spans="8:12">
      <c r="H2098" s="1" t="s">
        <v>448</v>
      </c>
      <c r="I2098" s="1" t="s">
        <v>1174</v>
      </c>
      <c r="J2098" s="1" t="s">
        <v>303</v>
      </c>
      <c r="K2098" s="1" t="str">
        <f t="shared" si="64"/>
        <v>2016</v>
      </c>
      <c r="L2098" s="1">
        <f t="shared" si="65"/>
        <v>29</v>
      </c>
    </row>
    <row r="2099" spans="8:12">
      <c r="H2099" s="1" t="s">
        <v>464</v>
      </c>
      <c r="I2099" s="1" t="s">
        <v>2854</v>
      </c>
      <c r="J2099" s="1" t="s">
        <v>3952</v>
      </c>
      <c r="K2099" s="1" t="str">
        <f t="shared" si="64"/>
        <v>2016</v>
      </c>
      <c r="L2099" s="1">
        <f t="shared" si="65"/>
        <v>29</v>
      </c>
    </row>
    <row r="2100" spans="8:12">
      <c r="H2100" s="1" t="s">
        <v>78</v>
      </c>
      <c r="I2100" s="1" t="s">
        <v>5642</v>
      </c>
      <c r="J2100" s="1" t="s">
        <v>3171</v>
      </c>
      <c r="K2100" s="1" t="str">
        <f t="shared" si="64"/>
        <v>2016</v>
      </c>
      <c r="L2100" s="1">
        <f t="shared" si="65"/>
        <v>29</v>
      </c>
    </row>
    <row r="2101" spans="8:12">
      <c r="H2101" s="1" t="s">
        <v>63</v>
      </c>
      <c r="I2101" s="1" t="s">
        <v>755</v>
      </c>
      <c r="J2101" s="1" t="s">
        <v>6092</v>
      </c>
      <c r="K2101" s="1" t="str">
        <f t="shared" si="64"/>
        <v>2016</v>
      </c>
      <c r="L2101" s="1">
        <f t="shared" si="65"/>
        <v>29</v>
      </c>
    </row>
    <row r="2102" spans="8:12">
      <c r="H2102" s="1" t="s">
        <v>78</v>
      </c>
      <c r="I2102" s="1" t="s">
        <v>4461</v>
      </c>
      <c r="J2102" s="1" t="s">
        <v>4170</v>
      </c>
      <c r="K2102" s="1" t="str">
        <f t="shared" si="64"/>
        <v>2016</v>
      </c>
      <c r="L2102" s="1">
        <f t="shared" si="65"/>
        <v>29</v>
      </c>
    </row>
    <row r="2103" spans="8:12">
      <c r="H2103" s="1" t="s">
        <v>530</v>
      </c>
      <c r="I2103" s="1" t="s">
        <v>10590</v>
      </c>
      <c r="J2103" s="1" t="s">
        <v>11617</v>
      </c>
      <c r="K2103" s="1" t="str">
        <f t="shared" si="64"/>
        <v>2016</v>
      </c>
      <c r="L2103" s="1">
        <f t="shared" si="65"/>
        <v>29</v>
      </c>
    </row>
    <row r="2104" spans="8:12">
      <c r="H2104" s="1" t="s">
        <v>78</v>
      </c>
      <c r="I2104" s="1" t="s">
        <v>2822</v>
      </c>
      <c r="J2104" s="1" t="s">
        <v>84</v>
      </c>
      <c r="K2104" s="1" t="str">
        <f t="shared" si="64"/>
        <v>2017</v>
      </c>
      <c r="L2104" s="1">
        <f t="shared" si="65"/>
        <v>29</v>
      </c>
    </row>
    <row r="2105" spans="8:12">
      <c r="H2105" s="1" t="s">
        <v>464</v>
      </c>
      <c r="I2105" s="1" t="s">
        <v>1192</v>
      </c>
      <c r="J2105" s="1" t="s">
        <v>1206</v>
      </c>
      <c r="K2105" s="1" t="str">
        <f t="shared" si="64"/>
        <v>2017</v>
      </c>
      <c r="L2105" s="1">
        <f t="shared" si="65"/>
        <v>29</v>
      </c>
    </row>
    <row r="2106" spans="8:12">
      <c r="H2106" s="1" t="s">
        <v>78</v>
      </c>
      <c r="I2106" s="1" t="s">
        <v>395</v>
      </c>
      <c r="J2106" s="1" t="s">
        <v>227</v>
      </c>
      <c r="K2106" s="1" t="str">
        <f t="shared" si="64"/>
        <v>2017</v>
      </c>
      <c r="L2106" s="1">
        <f t="shared" si="65"/>
        <v>29</v>
      </c>
    </row>
    <row r="2107" spans="8:12">
      <c r="H2107" s="1" t="s">
        <v>78</v>
      </c>
      <c r="I2107" s="1" t="s">
        <v>5988</v>
      </c>
      <c r="J2107" s="1" t="s">
        <v>987</v>
      </c>
      <c r="K2107" s="1" t="str">
        <f t="shared" si="64"/>
        <v>2017</v>
      </c>
      <c r="L2107" s="1">
        <f t="shared" si="65"/>
        <v>29</v>
      </c>
    </row>
    <row r="2108" spans="8:12">
      <c r="H2108" s="1" t="s">
        <v>78</v>
      </c>
      <c r="I2108" s="1" t="s">
        <v>5094</v>
      </c>
      <c r="J2108" s="1" t="s">
        <v>1485</v>
      </c>
      <c r="K2108" s="1" t="str">
        <f t="shared" si="64"/>
        <v>2017</v>
      </c>
      <c r="L2108" s="1">
        <f t="shared" si="65"/>
        <v>29</v>
      </c>
    </row>
    <row r="2109" spans="8:12">
      <c r="H2109" s="1" t="s">
        <v>464</v>
      </c>
      <c r="I2109" s="1" t="s">
        <v>7018</v>
      </c>
      <c r="J2109" s="1" t="s">
        <v>9754</v>
      </c>
      <c r="K2109" s="1" t="str">
        <f t="shared" si="64"/>
        <v>2018</v>
      </c>
      <c r="L2109" s="1">
        <f t="shared" si="65"/>
        <v>29</v>
      </c>
    </row>
    <row r="2110" spans="8:12">
      <c r="H2110" s="1" t="s">
        <v>63</v>
      </c>
      <c r="I2110" s="1" t="s">
        <v>522</v>
      </c>
      <c r="J2110" s="1" t="s">
        <v>527</v>
      </c>
      <c r="K2110" s="1" t="str">
        <f t="shared" si="64"/>
        <v>2018</v>
      </c>
      <c r="L2110" s="1">
        <f t="shared" si="65"/>
        <v>29</v>
      </c>
    </row>
    <row r="2111" spans="8:12">
      <c r="H2111" s="1" t="s">
        <v>63</v>
      </c>
      <c r="I2111" s="1" t="s">
        <v>656</v>
      </c>
      <c r="J2111" s="1" t="s">
        <v>1249</v>
      </c>
      <c r="K2111" s="1" t="str">
        <f t="shared" si="64"/>
        <v>2018</v>
      </c>
      <c r="L2111" s="1">
        <f t="shared" si="65"/>
        <v>29</v>
      </c>
    </row>
    <row r="2112" spans="8:12">
      <c r="H2112" s="1" t="s">
        <v>78</v>
      </c>
      <c r="I2112" s="1" t="s">
        <v>2378</v>
      </c>
      <c r="J2112" s="1" t="s">
        <v>2254</v>
      </c>
      <c r="K2112" s="1" t="str">
        <f t="shared" si="64"/>
        <v>2018</v>
      </c>
      <c r="L2112" s="1">
        <f t="shared" si="65"/>
        <v>29</v>
      </c>
    </row>
    <row r="2113" spans="8:12">
      <c r="H2113" s="1" t="s">
        <v>78</v>
      </c>
      <c r="I2113" s="1" t="s">
        <v>3644</v>
      </c>
      <c r="J2113" s="1" t="s">
        <v>3536</v>
      </c>
      <c r="K2113" s="1" t="str">
        <f t="shared" ref="K2113:K2176" si="66">TEXT(J2113,"YYYY")</f>
        <v>2018</v>
      </c>
      <c r="L2113" s="1">
        <f t="shared" ref="L2113:L2176" si="67">H2113-(TEXT(I2113,"YYYY")-TEXT(J2113,"YYYY"))</f>
        <v>29</v>
      </c>
    </row>
    <row r="2114" spans="8:12">
      <c r="H2114" s="1" t="s">
        <v>464</v>
      </c>
      <c r="I2114" s="1" t="s">
        <v>8646</v>
      </c>
      <c r="J2114" s="1" t="s">
        <v>2178</v>
      </c>
      <c r="K2114" s="1" t="str">
        <f t="shared" si="66"/>
        <v>2018</v>
      </c>
      <c r="L2114" s="1">
        <f t="shared" si="67"/>
        <v>29</v>
      </c>
    </row>
    <row r="2115" spans="8:12">
      <c r="H2115" s="1" t="s">
        <v>464</v>
      </c>
      <c r="I2115" s="1" t="s">
        <v>335</v>
      </c>
      <c r="J2115" s="1" t="s">
        <v>3458</v>
      </c>
      <c r="K2115" s="1" t="str">
        <f t="shared" si="66"/>
        <v>2018</v>
      </c>
      <c r="L2115" s="1">
        <f t="shared" si="67"/>
        <v>29</v>
      </c>
    </row>
    <row r="2116" spans="8:12">
      <c r="H2116" s="1" t="s">
        <v>78</v>
      </c>
      <c r="I2116" s="1" t="s">
        <v>1628</v>
      </c>
      <c r="J2116" s="1" t="s">
        <v>66</v>
      </c>
      <c r="K2116" s="1" t="str">
        <f t="shared" si="66"/>
        <v>2019</v>
      </c>
      <c r="L2116" s="1">
        <f t="shared" si="67"/>
        <v>29</v>
      </c>
    </row>
    <row r="2117" spans="8:12">
      <c r="H2117" s="1" t="s">
        <v>78</v>
      </c>
      <c r="I2117" s="1" t="s">
        <v>1226</v>
      </c>
      <c r="J2117" s="1" t="s">
        <v>1229</v>
      </c>
      <c r="K2117" s="1" t="str">
        <f t="shared" si="66"/>
        <v>2019</v>
      </c>
      <c r="L2117" s="1">
        <f t="shared" si="67"/>
        <v>29</v>
      </c>
    </row>
    <row r="2118" spans="8:12">
      <c r="H2118" s="1" t="s">
        <v>78</v>
      </c>
      <c r="I2118" s="1" t="s">
        <v>1479</v>
      </c>
      <c r="J2118" s="1" t="s">
        <v>66</v>
      </c>
      <c r="K2118" s="1" t="str">
        <f t="shared" si="66"/>
        <v>2019</v>
      </c>
      <c r="L2118" s="1">
        <f t="shared" si="67"/>
        <v>29</v>
      </c>
    </row>
    <row r="2119" spans="8:12">
      <c r="H2119" s="1" t="s">
        <v>78</v>
      </c>
      <c r="I2119" s="1" t="s">
        <v>1601</v>
      </c>
      <c r="J2119" s="1" t="s">
        <v>66</v>
      </c>
      <c r="K2119" s="1" t="str">
        <f t="shared" si="66"/>
        <v>2019</v>
      </c>
      <c r="L2119" s="1">
        <f t="shared" si="67"/>
        <v>29</v>
      </c>
    </row>
    <row r="2120" spans="8:12">
      <c r="H2120" s="1" t="s">
        <v>78</v>
      </c>
      <c r="I2120" s="1" t="s">
        <v>3617</v>
      </c>
      <c r="J2120" s="1" t="s">
        <v>1524</v>
      </c>
      <c r="K2120" s="1" t="str">
        <f t="shared" si="66"/>
        <v>2019</v>
      </c>
      <c r="L2120" s="1">
        <f t="shared" si="67"/>
        <v>29</v>
      </c>
    </row>
    <row r="2121" spans="8:12">
      <c r="H2121" s="1" t="s">
        <v>63</v>
      </c>
      <c r="I2121" s="1" t="s">
        <v>5836</v>
      </c>
      <c r="J2121" s="1" t="s">
        <v>1110</v>
      </c>
      <c r="K2121" s="1" t="str">
        <f t="shared" si="66"/>
        <v>2019</v>
      </c>
      <c r="L2121" s="1">
        <f t="shared" si="67"/>
        <v>29</v>
      </c>
    </row>
    <row r="2122" spans="8:12">
      <c r="H2122" s="1" t="s">
        <v>63</v>
      </c>
      <c r="I2122" s="1" t="s">
        <v>10830</v>
      </c>
      <c r="J2122" s="1" t="s">
        <v>617</v>
      </c>
      <c r="K2122" s="1" t="str">
        <f t="shared" si="66"/>
        <v>2019</v>
      </c>
      <c r="L2122" s="1">
        <f t="shared" si="67"/>
        <v>29</v>
      </c>
    </row>
    <row r="2123" spans="8:12">
      <c r="H2123" s="1" t="s">
        <v>78</v>
      </c>
      <c r="I2123" s="1" t="s">
        <v>6196</v>
      </c>
      <c r="J2123" s="1" t="s">
        <v>5894</v>
      </c>
      <c r="K2123" s="1" t="str">
        <f t="shared" si="66"/>
        <v>2020</v>
      </c>
      <c r="L2123" s="1">
        <f t="shared" si="67"/>
        <v>29</v>
      </c>
    </row>
    <row r="2124" spans="8:12">
      <c r="H2124" s="1" t="s">
        <v>78</v>
      </c>
      <c r="I2124" s="1" t="s">
        <v>335</v>
      </c>
      <c r="J2124" s="1" t="s">
        <v>11627</v>
      </c>
      <c r="K2124" s="1" t="str">
        <f t="shared" si="66"/>
        <v>2020</v>
      </c>
      <c r="L2124" s="1">
        <f t="shared" si="67"/>
        <v>29</v>
      </c>
    </row>
    <row r="2125" spans="8:12">
      <c r="H2125" s="1" t="s">
        <v>78</v>
      </c>
      <c r="I2125" s="1" t="s">
        <v>461</v>
      </c>
      <c r="J2125" s="1" t="s">
        <v>830</v>
      </c>
      <c r="K2125" s="1" t="str">
        <f t="shared" si="66"/>
        <v>2020</v>
      </c>
      <c r="L2125" s="1">
        <f t="shared" si="67"/>
        <v>29</v>
      </c>
    </row>
    <row r="2126" spans="8:12">
      <c r="H2126" s="1" t="s">
        <v>78</v>
      </c>
      <c r="I2126" s="1" t="s">
        <v>5745</v>
      </c>
      <c r="J2126" s="1" t="s">
        <v>5710</v>
      </c>
      <c r="K2126" s="1" t="str">
        <f t="shared" si="66"/>
        <v>2020</v>
      </c>
      <c r="L2126" s="1">
        <f t="shared" si="67"/>
        <v>29</v>
      </c>
    </row>
    <row r="2127" spans="8:12">
      <c r="H2127" s="1" t="s">
        <v>78</v>
      </c>
      <c r="I2127" s="1" t="s">
        <v>8646</v>
      </c>
      <c r="J2127" s="1" t="s">
        <v>1331</v>
      </c>
      <c r="K2127" s="1" t="str">
        <f t="shared" si="66"/>
        <v>2020</v>
      </c>
      <c r="L2127" s="1">
        <f t="shared" si="67"/>
        <v>29</v>
      </c>
    </row>
    <row r="2128" spans="8:12">
      <c r="H2128" s="1" t="s">
        <v>78</v>
      </c>
      <c r="I2128" s="1" t="s">
        <v>5619</v>
      </c>
      <c r="J2128" s="1" t="s">
        <v>3977</v>
      </c>
      <c r="K2128" s="1" t="str">
        <f t="shared" si="66"/>
        <v>2020</v>
      </c>
      <c r="L2128" s="1">
        <f t="shared" si="67"/>
        <v>29</v>
      </c>
    </row>
    <row r="2129" spans="8:12">
      <c r="H2129" s="1" t="s">
        <v>78</v>
      </c>
      <c r="I2129" s="1" t="s">
        <v>3805</v>
      </c>
      <c r="J2129" s="1" t="s">
        <v>12228</v>
      </c>
      <c r="K2129" s="1" t="str">
        <f t="shared" si="66"/>
        <v>2020</v>
      </c>
      <c r="L2129" s="1">
        <f t="shared" si="67"/>
        <v>29</v>
      </c>
    </row>
    <row r="2130" spans="8:12">
      <c r="H2130" s="1" t="s">
        <v>78</v>
      </c>
      <c r="I2130" s="1" t="s">
        <v>10243</v>
      </c>
      <c r="J2130" s="1" t="s">
        <v>9071</v>
      </c>
      <c r="K2130" s="1" t="str">
        <f t="shared" si="66"/>
        <v>2020</v>
      </c>
      <c r="L2130" s="1">
        <f t="shared" si="67"/>
        <v>29</v>
      </c>
    </row>
    <row r="2131" spans="8:12">
      <c r="H2131" s="1" t="s">
        <v>310</v>
      </c>
      <c r="I2131" s="1" t="s">
        <v>3458</v>
      </c>
      <c r="J2131" s="1" t="s">
        <v>3468</v>
      </c>
      <c r="K2131" s="1" t="str">
        <f t="shared" si="66"/>
        <v>2003</v>
      </c>
      <c r="L2131" s="1">
        <f t="shared" si="67"/>
        <v>30</v>
      </c>
    </row>
    <row r="2132" spans="8:12">
      <c r="H2132" s="1" t="s">
        <v>555</v>
      </c>
      <c r="I2132" s="1" t="s">
        <v>2690</v>
      </c>
      <c r="J2132" s="1" t="s">
        <v>8604</v>
      </c>
      <c r="K2132" s="1" t="str">
        <f t="shared" si="66"/>
        <v>2005</v>
      </c>
      <c r="L2132" s="1">
        <f t="shared" si="67"/>
        <v>30</v>
      </c>
    </row>
    <row r="2133" spans="8:12">
      <c r="H2133" s="1" t="s">
        <v>149</v>
      </c>
      <c r="I2133" s="1" t="s">
        <v>4965</v>
      </c>
      <c r="J2133" s="1" t="s">
        <v>7236</v>
      </c>
      <c r="K2133" s="1" t="str">
        <f t="shared" si="66"/>
        <v>2006</v>
      </c>
      <c r="L2133" s="1">
        <f t="shared" si="67"/>
        <v>30</v>
      </c>
    </row>
    <row r="2134" spans="8:12">
      <c r="H2134" s="1" t="s">
        <v>555</v>
      </c>
      <c r="I2134" s="1" t="s">
        <v>5419</v>
      </c>
      <c r="J2134" s="1" t="s">
        <v>1918</v>
      </c>
      <c r="K2134" s="1" t="str">
        <f t="shared" si="66"/>
        <v>2007</v>
      </c>
      <c r="L2134" s="1">
        <f t="shared" si="67"/>
        <v>30</v>
      </c>
    </row>
    <row r="2135" spans="8:12">
      <c r="H2135" s="1" t="s">
        <v>101</v>
      </c>
      <c r="I2135" s="1" t="s">
        <v>7479</v>
      </c>
      <c r="J2135" s="1" t="s">
        <v>1815</v>
      </c>
      <c r="K2135" s="1" t="str">
        <f t="shared" si="66"/>
        <v>2008</v>
      </c>
      <c r="L2135" s="1">
        <f t="shared" si="67"/>
        <v>30</v>
      </c>
    </row>
    <row r="2136" spans="8:12">
      <c r="H2136" s="1" t="s">
        <v>584</v>
      </c>
      <c r="I2136" s="1" t="s">
        <v>5243</v>
      </c>
      <c r="J2136" s="1" t="s">
        <v>5321</v>
      </c>
      <c r="K2136" s="1" t="str">
        <f t="shared" si="66"/>
        <v>2009</v>
      </c>
      <c r="L2136" s="1">
        <f t="shared" si="67"/>
        <v>30</v>
      </c>
    </row>
    <row r="2137" spans="8:12">
      <c r="H2137" s="1" t="s">
        <v>644</v>
      </c>
      <c r="I2137" s="1" t="s">
        <v>8873</v>
      </c>
      <c r="J2137" s="1" t="s">
        <v>8879</v>
      </c>
      <c r="K2137" s="1" t="str">
        <f t="shared" si="66"/>
        <v>2009</v>
      </c>
      <c r="L2137" s="1">
        <f t="shared" si="67"/>
        <v>30</v>
      </c>
    </row>
    <row r="2138" spans="8:12">
      <c r="H2138" s="1" t="s">
        <v>555</v>
      </c>
      <c r="I2138" s="1" t="s">
        <v>606</v>
      </c>
      <c r="J2138" s="1" t="s">
        <v>8182</v>
      </c>
      <c r="K2138" s="1" t="str">
        <f t="shared" si="66"/>
        <v>2010</v>
      </c>
      <c r="L2138" s="1">
        <f t="shared" si="67"/>
        <v>30</v>
      </c>
    </row>
    <row r="2139" spans="8:12">
      <c r="H2139" s="1" t="s">
        <v>584</v>
      </c>
      <c r="I2139" s="1" t="s">
        <v>996</v>
      </c>
      <c r="J2139" s="1" t="s">
        <v>998</v>
      </c>
      <c r="K2139" s="1" t="str">
        <f t="shared" si="66"/>
        <v>2010</v>
      </c>
      <c r="L2139" s="1">
        <f t="shared" si="67"/>
        <v>30</v>
      </c>
    </row>
    <row r="2140" spans="8:12">
      <c r="H2140" s="1" t="s">
        <v>555</v>
      </c>
      <c r="I2140" s="1" t="s">
        <v>6196</v>
      </c>
      <c r="J2140" s="1" t="s">
        <v>652</v>
      </c>
      <c r="K2140" s="1" t="str">
        <f t="shared" si="66"/>
        <v>2010</v>
      </c>
      <c r="L2140" s="1">
        <f t="shared" si="67"/>
        <v>30</v>
      </c>
    </row>
    <row r="2141" spans="8:12">
      <c r="H2141" s="1" t="s">
        <v>448</v>
      </c>
      <c r="I2141" s="1" t="s">
        <v>9722</v>
      </c>
      <c r="J2141" s="1" t="s">
        <v>941</v>
      </c>
      <c r="K2141" s="1" t="str">
        <f t="shared" si="66"/>
        <v>2011</v>
      </c>
      <c r="L2141" s="1">
        <f t="shared" si="67"/>
        <v>30</v>
      </c>
    </row>
    <row r="2142" spans="8:12">
      <c r="H2142" s="1" t="s">
        <v>644</v>
      </c>
      <c r="I2142" s="1" t="s">
        <v>5462</v>
      </c>
      <c r="J2142" s="1" t="s">
        <v>2019</v>
      </c>
      <c r="K2142" s="1" t="str">
        <f t="shared" si="66"/>
        <v>2012</v>
      </c>
      <c r="L2142" s="1">
        <f t="shared" si="67"/>
        <v>30</v>
      </c>
    </row>
    <row r="2143" spans="8:12">
      <c r="H2143" s="1" t="s">
        <v>530</v>
      </c>
      <c r="I2143" s="1" t="s">
        <v>11825</v>
      </c>
      <c r="J2143" s="1" t="s">
        <v>391</v>
      </c>
      <c r="K2143" s="1" t="str">
        <f t="shared" si="66"/>
        <v>2012</v>
      </c>
      <c r="L2143" s="1">
        <f t="shared" si="67"/>
        <v>30</v>
      </c>
    </row>
    <row r="2144" spans="8:12">
      <c r="H2144" s="1" t="s">
        <v>101</v>
      </c>
      <c r="I2144" s="1" t="s">
        <v>3220</v>
      </c>
      <c r="J2144" s="1" t="s">
        <v>1125</v>
      </c>
      <c r="K2144" s="1" t="str">
        <f t="shared" si="66"/>
        <v>2012</v>
      </c>
      <c r="L2144" s="1">
        <f t="shared" si="67"/>
        <v>30</v>
      </c>
    </row>
    <row r="2145" spans="8:12">
      <c r="H2145" s="1" t="s">
        <v>530</v>
      </c>
      <c r="I2145" s="1" t="s">
        <v>7194</v>
      </c>
      <c r="J2145" s="1" t="s">
        <v>7197</v>
      </c>
      <c r="K2145" s="1" t="str">
        <f t="shared" si="66"/>
        <v>2012</v>
      </c>
      <c r="L2145" s="1">
        <f t="shared" si="67"/>
        <v>30</v>
      </c>
    </row>
    <row r="2146" spans="8:12">
      <c r="H2146" s="1" t="s">
        <v>448</v>
      </c>
      <c r="I2146" s="1" t="s">
        <v>171</v>
      </c>
      <c r="J2146" s="1" t="s">
        <v>6947</v>
      </c>
      <c r="K2146" s="1" t="str">
        <f t="shared" si="66"/>
        <v>2013</v>
      </c>
      <c r="L2146" s="1">
        <f t="shared" si="67"/>
        <v>30</v>
      </c>
    </row>
    <row r="2147" spans="8:12">
      <c r="H2147" s="1" t="s">
        <v>809</v>
      </c>
      <c r="I2147" s="1" t="s">
        <v>1609</v>
      </c>
      <c r="J2147" s="1" t="s">
        <v>1619</v>
      </c>
      <c r="K2147" s="1" t="str">
        <f t="shared" si="66"/>
        <v>2013</v>
      </c>
      <c r="L2147" s="1">
        <f t="shared" si="67"/>
        <v>30</v>
      </c>
    </row>
    <row r="2148" spans="8:12">
      <c r="H2148" s="1" t="s">
        <v>678</v>
      </c>
      <c r="I2148" s="1" t="s">
        <v>4765</v>
      </c>
      <c r="J2148" s="1" t="s">
        <v>2023</v>
      </c>
      <c r="K2148" s="1" t="str">
        <f t="shared" si="66"/>
        <v>2013</v>
      </c>
      <c r="L2148" s="1">
        <f t="shared" si="67"/>
        <v>30</v>
      </c>
    </row>
    <row r="2149" spans="8:12">
      <c r="H2149" s="1" t="s">
        <v>530</v>
      </c>
      <c r="I2149" s="1" t="s">
        <v>5642</v>
      </c>
      <c r="J2149" s="1" t="s">
        <v>2023</v>
      </c>
      <c r="K2149" s="1" t="str">
        <f t="shared" si="66"/>
        <v>2013</v>
      </c>
      <c r="L2149" s="1">
        <f t="shared" si="67"/>
        <v>30</v>
      </c>
    </row>
    <row r="2150" spans="8:12">
      <c r="H2150" s="1" t="s">
        <v>63</v>
      </c>
      <c r="I2150" s="1" t="s">
        <v>9263</v>
      </c>
      <c r="J2150" s="1" t="s">
        <v>4864</v>
      </c>
      <c r="K2150" s="1" t="str">
        <f t="shared" si="66"/>
        <v>2013</v>
      </c>
      <c r="L2150" s="1">
        <f t="shared" si="67"/>
        <v>30</v>
      </c>
    </row>
    <row r="2151" spans="8:12">
      <c r="H2151" s="1" t="s">
        <v>63</v>
      </c>
      <c r="I2151" s="1" t="s">
        <v>8030</v>
      </c>
      <c r="J2151" s="1" t="s">
        <v>10290</v>
      </c>
      <c r="K2151" s="1" t="str">
        <f t="shared" si="66"/>
        <v>2013</v>
      </c>
      <c r="L2151" s="1">
        <f t="shared" si="67"/>
        <v>30</v>
      </c>
    </row>
    <row r="2152" spans="8:12">
      <c r="H2152" s="1" t="s">
        <v>63</v>
      </c>
      <c r="I2152" s="1" t="s">
        <v>9693</v>
      </c>
      <c r="J2152" s="1" t="s">
        <v>8019</v>
      </c>
      <c r="K2152" s="1" t="str">
        <f t="shared" si="66"/>
        <v>2013</v>
      </c>
      <c r="L2152" s="1">
        <f t="shared" si="67"/>
        <v>30</v>
      </c>
    </row>
    <row r="2153" spans="8:12">
      <c r="H2153" s="1" t="s">
        <v>464</v>
      </c>
      <c r="I2153" s="1" t="s">
        <v>7082</v>
      </c>
      <c r="J2153" s="1" t="s">
        <v>1657</v>
      </c>
      <c r="K2153" s="1" t="str">
        <f t="shared" si="66"/>
        <v>2014</v>
      </c>
      <c r="L2153" s="1">
        <f t="shared" si="67"/>
        <v>30</v>
      </c>
    </row>
    <row r="2154" spans="8:12">
      <c r="H2154" s="1" t="s">
        <v>63</v>
      </c>
      <c r="I2154" s="1" t="s">
        <v>9192</v>
      </c>
      <c r="J2154" s="1" t="s">
        <v>11119</v>
      </c>
      <c r="K2154" s="1" t="str">
        <f t="shared" si="66"/>
        <v>2014</v>
      </c>
      <c r="L2154" s="1">
        <f t="shared" si="67"/>
        <v>30</v>
      </c>
    </row>
    <row r="2155" spans="8:12">
      <c r="H2155" s="1" t="s">
        <v>448</v>
      </c>
      <c r="I2155" s="1" t="s">
        <v>3588</v>
      </c>
      <c r="J2155" s="1" t="s">
        <v>1222</v>
      </c>
      <c r="K2155" s="1" t="str">
        <f t="shared" si="66"/>
        <v>2015</v>
      </c>
      <c r="L2155" s="1">
        <f t="shared" si="67"/>
        <v>30</v>
      </c>
    </row>
    <row r="2156" spans="8:12">
      <c r="H2156" s="1" t="s">
        <v>464</v>
      </c>
      <c r="I2156" s="1" t="s">
        <v>4872</v>
      </c>
      <c r="J2156" s="1" t="s">
        <v>1222</v>
      </c>
      <c r="K2156" s="1" t="str">
        <f t="shared" si="66"/>
        <v>2015</v>
      </c>
      <c r="L2156" s="1">
        <f t="shared" si="67"/>
        <v>30</v>
      </c>
    </row>
    <row r="2157" spans="8:12">
      <c r="H2157" s="1" t="s">
        <v>644</v>
      </c>
      <c r="I2157" s="1" t="s">
        <v>5681</v>
      </c>
      <c r="J2157" s="1" t="s">
        <v>6104</v>
      </c>
      <c r="K2157" s="1" t="str">
        <f t="shared" si="66"/>
        <v>2015</v>
      </c>
      <c r="L2157" s="1">
        <f t="shared" si="67"/>
        <v>30</v>
      </c>
    </row>
    <row r="2158" spans="8:12">
      <c r="H2158" s="1" t="s">
        <v>464</v>
      </c>
      <c r="I2158" s="1" t="s">
        <v>4106</v>
      </c>
      <c r="J2158" s="1" t="s">
        <v>384</v>
      </c>
      <c r="K2158" s="1" t="str">
        <f t="shared" si="66"/>
        <v>2015</v>
      </c>
      <c r="L2158" s="1">
        <f t="shared" si="67"/>
        <v>30</v>
      </c>
    </row>
    <row r="2159" spans="8:12">
      <c r="H2159" s="1" t="s">
        <v>63</v>
      </c>
      <c r="I2159" s="1" t="s">
        <v>7253</v>
      </c>
      <c r="J2159" s="1" t="s">
        <v>3807</v>
      </c>
      <c r="K2159" s="1" t="str">
        <f t="shared" si="66"/>
        <v>2015</v>
      </c>
      <c r="L2159" s="1">
        <f t="shared" si="67"/>
        <v>30</v>
      </c>
    </row>
    <row r="2160" spans="8:12">
      <c r="H2160" s="1" t="s">
        <v>530</v>
      </c>
      <c r="I2160" s="1" t="s">
        <v>2152</v>
      </c>
      <c r="J2160" s="1" t="s">
        <v>1534</v>
      </c>
      <c r="K2160" s="1" t="str">
        <f t="shared" si="66"/>
        <v>2016</v>
      </c>
      <c r="L2160" s="1">
        <f t="shared" si="67"/>
        <v>30</v>
      </c>
    </row>
    <row r="2161" spans="8:12">
      <c r="H2161" s="1" t="s">
        <v>448</v>
      </c>
      <c r="I2161" s="1" t="s">
        <v>3725</v>
      </c>
      <c r="J2161" s="1" t="s">
        <v>3952</v>
      </c>
      <c r="K2161" s="1" t="str">
        <f t="shared" si="66"/>
        <v>2016</v>
      </c>
      <c r="L2161" s="1">
        <f t="shared" si="67"/>
        <v>30</v>
      </c>
    </row>
    <row r="2162" spans="8:12">
      <c r="H2162" s="1" t="s">
        <v>63</v>
      </c>
      <c r="I2162" s="1" t="s">
        <v>2268</v>
      </c>
      <c r="J2162" s="1" t="s">
        <v>162</v>
      </c>
      <c r="K2162" s="1" t="str">
        <f t="shared" si="66"/>
        <v>2016</v>
      </c>
      <c r="L2162" s="1">
        <f t="shared" si="67"/>
        <v>30</v>
      </c>
    </row>
    <row r="2163" spans="8:12">
      <c r="H2163" s="1" t="s">
        <v>464</v>
      </c>
      <c r="I2163" s="1" t="s">
        <v>4942</v>
      </c>
      <c r="J2163" s="1" t="s">
        <v>4659</v>
      </c>
      <c r="K2163" s="1" t="str">
        <f t="shared" si="66"/>
        <v>2016</v>
      </c>
      <c r="L2163" s="1">
        <f t="shared" si="67"/>
        <v>30</v>
      </c>
    </row>
    <row r="2164" spans="8:12">
      <c r="H2164" s="1" t="s">
        <v>464</v>
      </c>
      <c r="I2164" s="1" t="s">
        <v>3979</v>
      </c>
      <c r="J2164" s="1" t="s">
        <v>1534</v>
      </c>
      <c r="K2164" s="1" t="str">
        <f t="shared" si="66"/>
        <v>2016</v>
      </c>
      <c r="L2164" s="1">
        <f t="shared" si="67"/>
        <v>30</v>
      </c>
    </row>
    <row r="2165" spans="8:12">
      <c r="H2165" s="1" t="s">
        <v>464</v>
      </c>
      <c r="I2165" s="1" t="s">
        <v>204</v>
      </c>
      <c r="J2165" s="1" t="s">
        <v>1534</v>
      </c>
      <c r="K2165" s="1" t="str">
        <f t="shared" si="66"/>
        <v>2016</v>
      </c>
      <c r="L2165" s="1">
        <f t="shared" si="67"/>
        <v>30</v>
      </c>
    </row>
    <row r="2166" spans="8:12">
      <c r="H2166" s="1" t="s">
        <v>448</v>
      </c>
      <c r="I2166" s="1" t="s">
        <v>1265</v>
      </c>
      <c r="J2166" s="1" t="s">
        <v>1286</v>
      </c>
      <c r="K2166" s="1" t="str">
        <f t="shared" si="66"/>
        <v>2017</v>
      </c>
      <c r="L2166" s="1">
        <f t="shared" si="67"/>
        <v>30</v>
      </c>
    </row>
    <row r="2167" spans="8:12">
      <c r="H2167" s="1" t="s">
        <v>448</v>
      </c>
      <c r="I2167" s="1" t="s">
        <v>2182</v>
      </c>
      <c r="J2167" s="1" t="s">
        <v>496</v>
      </c>
      <c r="K2167" s="1" t="str">
        <f t="shared" si="66"/>
        <v>2017</v>
      </c>
      <c r="L2167" s="1">
        <f t="shared" si="67"/>
        <v>30</v>
      </c>
    </row>
    <row r="2168" spans="8:12">
      <c r="H2168" s="1" t="s">
        <v>63</v>
      </c>
      <c r="I2168" s="1" t="s">
        <v>5404</v>
      </c>
      <c r="J2168" s="1" t="s">
        <v>5411</v>
      </c>
      <c r="K2168" s="1" t="str">
        <f t="shared" si="66"/>
        <v>2017</v>
      </c>
      <c r="L2168" s="1">
        <f t="shared" si="67"/>
        <v>30</v>
      </c>
    </row>
    <row r="2169" spans="8:12">
      <c r="H2169" s="1" t="s">
        <v>448</v>
      </c>
      <c r="I2169" s="1" t="s">
        <v>155</v>
      </c>
      <c r="J2169" s="1" t="s">
        <v>451</v>
      </c>
      <c r="K2169" s="1" t="str">
        <f t="shared" si="66"/>
        <v>2017</v>
      </c>
      <c r="L2169" s="1">
        <f t="shared" si="67"/>
        <v>30</v>
      </c>
    </row>
    <row r="2170" spans="8:12">
      <c r="H2170" s="1" t="s">
        <v>63</v>
      </c>
      <c r="I2170" s="1" t="s">
        <v>3385</v>
      </c>
      <c r="J2170" s="1" t="s">
        <v>1212</v>
      </c>
      <c r="K2170" s="1" t="str">
        <f t="shared" si="66"/>
        <v>2017</v>
      </c>
      <c r="L2170" s="1">
        <f t="shared" si="67"/>
        <v>30</v>
      </c>
    </row>
    <row r="2171" spans="8:12">
      <c r="H2171" s="1" t="s">
        <v>63</v>
      </c>
      <c r="I2171" s="1" t="s">
        <v>4232</v>
      </c>
      <c r="J2171" s="1" t="s">
        <v>4232</v>
      </c>
      <c r="K2171" s="1" t="str">
        <f t="shared" si="66"/>
        <v>2017</v>
      </c>
      <c r="L2171" s="1">
        <f t="shared" si="67"/>
        <v>30</v>
      </c>
    </row>
    <row r="2172" spans="8:12">
      <c r="H2172" s="1" t="s">
        <v>63</v>
      </c>
      <c r="I2172" s="1" t="s">
        <v>579</v>
      </c>
      <c r="J2172" s="1" t="s">
        <v>496</v>
      </c>
      <c r="K2172" s="1" t="str">
        <f t="shared" si="66"/>
        <v>2017</v>
      </c>
      <c r="L2172" s="1">
        <f t="shared" si="67"/>
        <v>30</v>
      </c>
    </row>
    <row r="2173" spans="8:12">
      <c r="H2173" s="1" t="s">
        <v>63</v>
      </c>
      <c r="I2173" s="1" t="s">
        <v>5967</v>
      </c>
      <c r="J2173" s="1" t="s">
        <v>5462</v>
      </c>
      <c r="K2173" s="1" t="str">
        <f t="shared" si="66"/>
        <v>2017</v>
      </c>
      <c r="L2173" s="1">
        <f t="shared" si="67"/>
        <v>30</v>
      </c>
    </row>
    <row r="2174" spans="8:12">
      <c r="H2174" s="1" t="s">
        <v>63</v>
      </c>
      <c r="I2174" s="1" t="s">
        <v>6046</v>
      </c>
      <c r="J2174" s="1" t="s">
        <v>6046</v>
      </c>
      <c r="K2174" s="1" t="str">
        <f t="shared" si="66"/>
        <v>2017</v>
      </c>
      <c r="L2174" s="1">
        <f t="shared" si="67"/>
        <v>30</v>
      </c>
    </row>
    <row r="2175" spans="8:12">
      <c r="H2175" s="1" t="s">
        <v>530</v>
      </c>
      <c r="I2175" s="1" t="s">
        <v>321</v>
      </c>
      <c r="J2175" s="1" t="s">
        <v>6150</v>
      </c>
      <c r="K2175" s="1" t="str">
        <f t="shared" si="66"/>
        <v>2017</v>
      </c>
      <c r="L2175" s="1">
        <f t="shared" si="67"/>
        <v>30</v>
      </c>
    </row>
    <row r="2176" spans="8:12">
      <c r="H2176" s="1" t="s">
        <v>530</v>
      </c>
      <c r="I2176" s="1" t="s">
        <v>278</v>
      </c>
      <c r="J2176" s="1" t="s">
        <v>496</v>
      </c>
      <c r="K2176" s="1" t="str">
        <f t="shared" si="66"/>
        <v>2017</v>
      </c>
      <c r="L2176" s="1">
        <f t="shared" si="67"/>
        <v>30</v>
      </c>
    </row>
    <row r="2177" spans="8:12">
      <c r="H2177" s="1" t="s">
        <v>464</v>
      </c>
      <c r="I2177" s="1" t="s">
        <v>1978</v>
      </c>
      <c r="J2177" s="1" t="s">
        <v>1286</v>
      </c>
      <c r="K2177" s="1" t="str">
        <f t="shared" ref="K2177:K2240" si="68">TEXT(J2177,"YYYY")</f>
        <v>2017</v>
      </c>
      <c r="L2177" s="1">
        <f t="shared" ref="L2177:L2240" si="69">H2177-(TEXT(I2177,"YYYY")-TEXT(J2177,"YYYY"))</f>
        <v>30</v>
      </c>
    </row>
    <row r="2178" spans="8:12">
      <c r="H2178" s="1" t="s">
        <v>530</v>
      </c>
      <c r="I2178" s="1" t="s">
        <v>397</v>
      </c>
      <c r="J2178" s="1" t="s">
        <v>587</v>
      </c>
      <c r="K2178" s="1" t="str">
        <f t="shared" si="68"/>
        <v>2017</v>
      </c>
      <c r="L2178" s="1">
        <f t="shared" si="69"/>
        <v>30</v>
      </c>
    </row>
    <row r="2179" spans="8:12">
      <c r="H2179" s="1" t="s">
        <v>63</v>
      </c>
      <c r="I2179" s="1" t="s">
        <v>782</v>
      </c>
      <c r="J2179" s="1" t="s">
        <v>782</v>
      </c>
      <c r="K2179" s="1" t="str">
        <f t="shared" si="68"/>
        <v>2018</v>
      </c>
      <c r="L2179" s="1">
        <f t="shared" si="69"/>
        <v>30</v>
      </c>
    </row>
    <row r="2180" spans="8:12">
      <c r="H2180" s="1" t="s">
        <v>464</v>
      </c>
      <c r="I2180" s="1" t="s">
        <v>2145</v>
      </c>
      <c r="J2180" s="1" t="s">
        <v>1039</v>
      </c>
      <c r="K2180" s="1" t="str">
        <f t="shared" si="68"/>
        <v>2018</v>
      </c>
      <c r="L2180" s="1">
        <f t="shared" si="69"/>
        <v>30</v>
      </c>
    </row>
    <row r="2181" spans="8:12">
      <c r="H2181" s="1" t="s">
        <v>464</v>
      </c>
      <c r="I2181" s="1" t="s">
        <v>1192</v>
      </c>
      <c r="J2181" s="1" t="s">
        <v>1304</v>
      </c>
      <c r="K2181" s="1" t="str">
        <f t="shared" si="68"/>
        <v>2018</v>
      </c>
      <c r="L2181" s="1">
        <f t="shared" si="69"/>
        <v>30</v>
      </c>
    </row>
    <row r="2182" spans="8:12">
      <c r="H2182" s="1" t="s">
        <v>448</v>
      </c>
      <c r="I2182" s="1" t="s">
        <v>5836</v>
      </c>
      <c r="J2182" s="1" t="s">
        <v>2178</v>
      </c>
      <c r="K2182" s="1" t="str">
        <f t="shared" si="68"/>
        <v>2018</v>
      </c>
      <c r="L2182" s="1">
        <f t="shared" si="69"/>
        <v>30</v>
      </c>
    </row>
    <row r="2183" spans="8:12">
      <c r="H2183" s="1" t="s">
        <v>448</v>
      </c>
      <c r="I2183" s="1" t="s">
        <v>8201</v>
      </c>
      <c r="J2183" s="1" t="s">
        <v>10546</v>
      </c>
      <c r="K2183" s="1" t="str">
        <f t="shared" si="68"/>
        <v>2018</v>
      </c>
      <c r="L2183" s="1">
        <f t="shared" si="69"/>
        <v>30</v>
      </c>
    </row>
    <row r="2184" spans="8:12">
      <c r="H2184" s="1" t="s">
        <v>448</v>
      </c>
      <c r="I2184" s="1" t="s">
        <v>2332</v>
      </c>
      <c r="J2184" s="1" t="s">
        <v>1044</v>
      </c>
      <c r="K2184" s="1" t="str">
        <f t="shared" si="68"/>
        <v>2018</v>
      </c>
      <c r="L2184" s="1">
        <f t="shared" si="69"/>
        <v>30</v>
      </c>
    </row>
    <row r="2185" spans="8:12">
      <c r="H2185" s="1" t="s">
        <v>464</v>
      </c>
      <c r="I2185" s="1" t="s">
        <v>10830</v>
      </c>
      <c r="J2185" s="1" t="s">
        <v>360</v>
      </c>
      <c r="K2185" s="1" t="str">
        <f t="shared" si="68"/>
        <v>2019</v>
      </c>
      <c r="L2185" s="1">
        <f t="shared" si="69"/>
        <v>30</v>
      </c>
    </row>
    <row r="2186" spans="8:12">
      <c r="H2186" s="1" t="s">
        <v>63</v>
      </c>
      <c r="I2186" s="1" t="s">
        <v>1174</v>
      </c>
      <c r="J2186" s="1" t="s">
        <v>1866</v>
      </c>
      <c r="K2186" s="1" t="str">
        <f t="shared" si="68"/>
        <v>2019</v>
      </c>
      <c r="L2186" s="1">
        <f t="shared" si="69"/>
        <v>30</v>
      </c>
    </row>
    <row r="2187" spans="8:12">
      <c r="H2187" s="1" t="s">
        <v>464</v>
      </c>
      <c r="I2187" s="1" t="s">
        <v>3482</v>
      </c>
      <c r="J2187" s="1" t="s">
        <v>3802</v>
      </c>
      <c r="K2187" s="1" t="str">
        <f t="shared" si="68"/>
        <v>2019</v>
      </c>
      <c r="L2187" s="1">
        <f t="shared" si="69"/>
        <v>30</v>
      </c>
    </row>
    <row r="2188" spans="8:12">
      <c r="H2188" s="1" t="s">
        <v>464</v>
      </c>
      <c r="I2188" s="1" t="s">
        <v>397</v>
      </c>
      <c r="J2188" s="1" t="s">
        <v>1265</v>
      </c>
      <c r="K2188" s="1" t="str">
        <f t="shared" si="68"/>
        <v>2019</v>
      </c>
      <c r="L2188" s="1">
        <f t="shared" si="69"/>
        <v>30</v>
      </c>
    </row>
    <row r="2189" spans="8:12">
      <c r="H2189" s="1" t="s">
        <v>63</v>
      </c>
      <c r="I2189" s="1" t="s">
        <v>358</v>
      </c>
      <c r="J2189" s="1" t="s">
        <v>5894</v>
      </c>
      <c r="K2189" s="1" t="str">
        <f t="shared" si="68"/>
        <v>2020</v>
      </c>
      <c r="L2189" s="1">
        <f t="shared" si="69"/>
        <v>30</v>
      </c>
    </row>
    <row r="2190" spans="8:12">
      <c r="H2190" s="1" t="s">
        <v>63</v>
      </c>
      <c r="I2190" s="1" t="s">
        <v>12459</v>
      </c>
      <c r="J2190" s="1" t="s">
        <v>12300</v>
      </c>
      <c r="K2190" s="1" t="str">
        <f t="shared" si="68"/>
        <v>2020</v>
      </c>
      <c r="L2190" s="1">
        <f t="shared" si="69"/>
        <v>30</v>
      </c>
    </row>
    <row r="2191" spans="8:12">
      <c r="H2191" s="1" t="s">
        <v>120</v>
      </c>
      <c r="I2191" s="1" t="s">
        <v>750</v>
      </c>
      <c r="J2191" s="1" t="s">
        <v>1862</v>
      </c>
      <c r="K2191" s="1" t="str">
        <f t="shared" si="68"/>
        <v>2003</v>
      </c>
      <c r="L2191" s="1">
        <f t="shared" si="69"/>
        <v>31</v>
      </c>
    </row>
    <row r="2192" spans="8:12">
      <c r="H2192" s="1" t="s">
        <v>120</v>
      </c>
      <c r="I2192" s="1" t="s">
        <v>10543</v>
      </c>
      <c r="J2192" s="1" t="s">
        <v>10560</v>
      </c>
      <c r="K2192" s="1" t="str">
        <f t="shared" si="68"/>
        <v>2005</v>
      </c>
      <c r="L2192" s="1">
        <f t="shared" si="69"/>
        <v>31</v>
      </c>
    </row>
    <row r="2193" spans="8:12">
      <c r="H2193" s="1" t="s">
        <v>282</v>
      </c>
      <c r="I2193" s="1" t="s">
        <v>1015</v>
      </c>
      <c r="J2193" s="1" t="s">
        <v>4387</v>
      </c>
      <c r="K2193" s="1" t="str">
        <f t="shared" si="68"/>
        <v>2006</v>
      </c>
      <c r="L2193" s="1">
        <f t="shared" si="69"/>
        <v>31</v>
      </c>
    </row>
    <row r="2194" spans="8:12">
      <c r="H2194" s="1" t="s">
        <v>1343</v>
      </c>
      <c r="I2194" s="1" t="s">
        <v>3137</v>
      </c>
      <c r="J2194" s="1" t="s">
        <v>2481</v>
      </c>
      <c r="K2194" s="1" t="str">
        <f t="shared" si="68"/>
        <v>2006</v>
      </c>
      <c r="L2194" s="1">
        <f t="shared" si="69"/>
        <v>31</v>
      </c>
    </row>
    <row r="2195" spans="8:12">
      <c r="H2195" s="1" t="s">
        <v>584</v>
      </c>
      <c r="I2195" s="1" t="s">
        <v>7502</v>
      </c>
      <c r="J2195" s="1" t="s">
        <v>7266</v>
      </c>
      <c r="K2195" s="1" t="str">
        <f t="shared" si="68"/>
        <v>2006</v>
      </c>
      <c r="L2195" s="1">
        <f t="shared" si="69"/>
        <v>31</v>
      </c>
    </row>
    <row r="2196" spans="8:12">
      <c r="H2196" s="1" t="s">
        <v>1343</v>
      </c>
      <c r="I2196" s="1" t="s">
        <v>6134</v>
      </c>
      <c r="J2196" s="1" t="s">
        <v>1918</v>
      </c>
      <c r="K2196" s="1" t="str">
        <f t="shared" si="68"/>
        <v>2007</v>
      </c>
      <c r="L2196" s="1">
        <f t="shared" si="69"/>
        <v>31</v>
      </c>
    </row>
    <row r="2197" spans="8:12">
      <c r="H2197" s="1" t="s">
        <v>584</v>
      </c>
      <c r="I2197" s="1" t="s">
        <v>7543</v>
      </c>
      <c r="J2197" s="1" t="s">
        <v>1918</v>
      </c>
      <c r="K2197" s="1" t="str">
        <f t="shared" si="68"/>
        <v>2007</v>
      </c>
      <c r="L2197" s="1">
        <f t="shared" si="69"/>
        <v>31</v>
      </c>
    </row>
    <row r="2198" spans="8:12">
      <c r="H2198" s="1" t="s">
        <v>282</v>
      </c>
      <c r="I2198" s="1" t="s">
        <v>539</v>
      </c>
      <c r="J2198" s="1" t="s">
        <v>11456</v>
      </c>
      <c r="K2198" s="1" t="str">
        <f t="shared" si="68"/>
        <v>2008</v>
      </c>
      <c r="L2198" s="1">
        <f t="shared" si="69"/>
        <v>31</v>
      </c>
    </row>
    <row r="2199" spans="8:12">
      <c r="H2199" s="1" t="s">
        <v>584</v>
      </c>
      <c r="I2199" s="1" t="s">
        <v>6892</v>
      </c>
      <c r="J2199" s="1" t="s">
        <v>6895</v>
      </c>
      <c r="K2199" s="1" t="str">
        <f t="shared" si="68"/>
        <v>2009</v>
      </c>
      <c r="L2199" s="1">
        <f t="shared" si="69"/>
        <v>31</v>
      </c>
    </row>
    <row r="2200" spans="8:12">
      <c r="H2200" s="1" t="s">
        <v>644</v>
      </c>
      <c r="I2200" s="1" t="s">
        <v>9437</v>
      </c>
      <c r="J2200" s="1" t="s">
        <v>10229</v>
      </c>
      <c r="K2200" s="1" t="str">
        <f t="shared" si="68"/>
        <v>2009</v>
      </c>
      <c r="L2200" s="1">
        <f t="shared" si="69"/>
        <v>31</v>
      </c>
    </row>
    <row r="2201" spans="8:12">
      <c r="H2201" s="1" t="s">
        <v>584</v>
      </c>
      <c r="I2201" s="1" t="s">
        <v>218</v>
      </c>
      <c r="J2201" s="1" t="s">
        <v>6336</v>
      </c>
      <c r="K2201" s="1" t="str">
        <f t="shared" si="68"/>
        <v>2010</v>
      </c>
      <c r="L2201" s="1">
        <f t="shared" si="69"/>
        <v>31</v>
      </c>
    </row>
    <row r="2202" spans="8:12">
      <c r="H2202" s="1" t="s">
        <v>809</v>
      </c>
      <c r="I2202" s="1" t="s">
        <v>3932</v>
      </c>
      <c r="J2202" s="1" t="s">
        <v>6871</v>
      </c>
      <c r="K2202" s="1" t="str">
        <f t="shared" si="68"/>
        <v>2011</v>
      </c>
      <c r="L2202" s="1">
        <f t="shared" si="69"/>
        <v>31</v>
      </c>
    </row>
    <row r="2203" spans="8:12">
      <c r="H2203" s="1" t="s">
        <v>448</v>
      </c>
      <c r="I2203" s="1" t="s">
        <v>9346</v>
      </c>
      <c r="J2203" s="1" t="s">
        <v>7730</v>
      </c>
      <c r="K2203" s="1" t="str">
        <f t="shared" si="68"/>
        <v>2011</v>
      </c>
      <c r="L2203" s="1">
        <f t="shared" si="69"/>
        <v>31</v>
      </c>
    </row>
    <row r="2204" spans="8:12">
      <c r="H2204" s="1" t="s">
        <v>678</v>
      </c>
      <c r="I2204" s="1" t="s">
        <v>11233</v>
      </c>
      <c r="J2204" s="1" t="s">
        <v>7173</v>
      </c>
      <c r="K2204" s="1" t="str">
        <f t="shared" si="68"/>
        <v>2011</v>
      </c>
      <c r="L2204" s="1">
        <f t="shared" si="69"/>
        <v>31</v>
      </c>
    </row>
    <row r="2205" spans="8:12">
      <c r="H2205" s="1" t="s">
        <v>448</v>
      </c>
      <c r="I2205" s="1" t="s">
        <v>9143</v>
      </c>
      <c r="J2205" s="1" t="s">
        <v>8509</v>
      </c>
      <c r="K2205" s="1" t="str">
        <f t="shared" si="68"/>
        <v>2012</v>
      </c>
      <c r="L2205" s="1">
        <f t="shared" si="69"/>
        <v>31</v>
      </c>
    </row>
    <row r="2206" spans="8:12">
      <c r="H2206" s="1" t="s">
        <v>809</v>
      </c>
      <c r="I2206" s="1" t="s">
        <v>3342</v>
      </c>
      <c r="J2206" s="1" t="s">
        <v>3346</v>
      </c>
      <c r="K2206" s="1" t="str">
        <f t="shared" si="68"/>
        <v>2012</v>
      </c>
      <c r="L2206" s="1">
        <f t="shared" si="69"/>
        <v>31</v>
      </c>
    </row>
    <row r="2207" spans="8:12">
      <c r="H2207" s="1" t="s">
        <v>678</v>
      </c>
      <c r="I2207" s="1" t="s">
        <v>7191</v>
      </c>
      <c r="J2207" s="1" t="s">
        <v>7268</v>
      </c>
      <c r="K2207" s="1" t="str">
        <f t="shared" si="68"/>
        <v>2012</v>
      </c>
      <c r="L2207" s="1">
        <f t="shared" si="69"/>
        <v>31</v>
      </c>
    </row>
    <row r="2208" spans="8:12">
      <c r="H2208" s="1" t="s">
        <v>149</v>
      </c>
      <c r="I2208" s="1" t="s">
        <v>8590</v>
      </c>
      <c r="J2208" s="1" t="s">
        <v>8609</v>
      </c>
      <c r="K2208" s="1" t="str">
        <f t="shared" si="68"/>
        <v>2012</v>
      </c>
      <c r="L2208" s="1">
        <f t="shared" si="69"/>
        <v>31</v>
      </c>
    </row>
    <row r="2209" spans="8:12">
      <c r="H2209" s="1" t="s">
        <v>448</v>
      </c>
      <c r="I2209" s="1" t="s">
        <v>9908</v>
      </c>
      <c r="J2209" s="1" t="s">
        <v>9917</v>
      </c>
      <c r="K2209" s="1" t="str">
        <f t="shared" si="68"/>
        <v>2012</v>
      </c>
      <c r="L2209" s="1">
        <f t="shared" si="69"/>
        <v>31</v>
      </c>
    </row>
    <row r="2210" spans="8:12">
      <c r="H2210" s="1" t="s">
        <v>448</v>
      </c>
      <c r="I2210" s="1" t="s">
        <v>9950</v>
      </c>
      <c r="J2210" s="1" t="s">
        <v>9156</v>
      </c>
      <c r="K2210" s="1" t="str">
        <f t="shared" si="68"/>
        <v>2012</v>
      </c>
      <c r="L2210" s="1">
        <f t="shared" si="69"/>
        <v>31</v>
      </c>
    </row>
    <row r="2211" spans="8:12">
      <c r="H2211" s="1" t="s">
        <v>464</v>
      </c>
      <c r="I2211" s="1" t="s">
        <v>9284</v>
      </c>
      <c r="J2211" s="1" t="s">
        <v>9287</v>
      </c>
      <c r="K2211" s="1" t="str">
        <f t="shared" si="68"/>
        <v>2013</v>
      </c>
      <c r="L2211" s="1">
        <f t="shared" si="69"/>
        <v>31</v>
      </c>
    </row>
    <row r="2212" spans="8:12">
      <c r="H2212" s="1" t="s">
        <v>101</v>
      </c>
      <c r="I2212" s="1" t="s">
        <v>539</v>
      </c>
      <c r="J2212" s="1" t="s">
        <v>11445</v>
      </c>
      <c r="K2212" s="1" t="str">
        <f t="shared" si="68"/>
        <v>2013</v>
      </c>
      <c r="L2212" s="1">
        <f t="shared" si="69"/>
        <v>31</v>
      </c>
    </row>
    <row r="2213" spans="8:12">
      <c r="H2213" s="1" t="s">
        <v>530</v>
      </c>
      <c r="I2213" s="1" t="s">
        <v>613</v>
      </c>
      <c r="J2213" s="1" t="s">
        <v>1619</v>
      </c>
      <c r="K2213" s="1" t="str">
        <f t="shared" si="68"/>
        <v>2013</v>
      </c>
      <c r="L2213" s="1">
        <f t="shared" si="69"/>
        <v>31</v>
      </c>
    </row>
    <row r="2214" spans="8:12">
      <c r="H2214" s="1" t="s">
        <v>584</v>
      </c>
      <c r="I2214" s="1" t="s">
        <v>1245</v>
      </c>
      <c r="J2214" s="1" t="s">
        <v>1262</v>
      </c>
      <c r="K2214" s="1" t="str">
        <f t="shared" si="68"/>
        <v>2013</v>
      </c>
      <c r="L2214" s="1">
        <f t="shared" si="69"/>
        <v>31</v>
      </c>
    </row>
    <row r="2215" spans="8:12">
      <c r="H2215" s="1" t="s">
        <v>809</v>
      </c>
      <c r="I2215" s="1" t="s">
        <v>3775</v>
      </c>
      <c r="J2215" s="1" t="s">
        <v>1755</v>
      </c>
      <c r="K2215" s="1" t="str">
        <f t="shared" si="68"/>
        <v>2014</v>
      </c>
      <c r="L2215" s="1">
        <f t="shared" si="69"/>
        <v>31</v>
      </c>
    </row>
    <row r="2216" spans="8:12">
      <c r="H2216" s="1" t="s">
        <v>464</v>
      </c>
      <c r="I2216" s="1" t="s">
        <v>7289</v>
      </c>
      <c r="J2216" s="1" t="s">
        <v>3645</v>
      </c>
      <c r="K2216" s="1" t="str">
        <f t="shared" si="68"/>
        <v>2014</v>
      </c>
      <c r="L2216" s="1">
        <f t="shared" si="69"/>
        <v>31</v>
      </c>
    </row>
    <row r="2217" spans="8:12">
      <c r="H2217" s="1" t="s">
        <v>464</v>
      </c>
      <c r="I2217" s="1" t="s">
        <v>774</v>
      </c>
      <c r="J2217" s="1" t="s">
        <v>11216</v>
      </c>
      <c r="K2217" s="1" t="str">
        <f t="shared" si="68"/>
        <v>2014</v>
      </c>
      <c r="L2217" s="1">
        <f t="shared" si="69"/>
        <v>31</v>
      </c>
    </row>
    <row r="2218" spans="8:12">
      <c r="H2218" s="1" t="s">
        <v>678</v>
      </c>
      <c r="I2218" s="1" t="s">
        <v>4960</v>
      </c>
      <c r="J2218" s="1" t="s">
        <v>5000</v>
      </c>
      <c r="K2218" s="1" t="str">
        <f t="shared" si="68"/>
        <v>2014</v>
      </c>
      <c r="L2218" s="1">
        <f t="shared" si="69"/>
        <v>31</v>
      </c>
    </row>
    <row r="2219" spans="8:12">
      <c r="H2219" s="1" t="s">
        <v>530</v>
      </c>
      <c r="I2219" s="1" t="s">
        <v>5631</v>
      </c>
      <c r="J2219" s="1" t="s">
        <v>5634</v>
      </c>
      <c r="K2219" s="1" t="str">
        <f t="shared" si="68"/>
        <v>2014</v>
      </c>
      <c r="L2219" s="1">
        <f t="shared" si="69"/>
        <v>31</v>
      </c>
    </row>
    <row r="2220" spans="8:12">
      <c r="H2220" s="1" t="s">
        <v>448</v>
      </c>
      <c r="I2220" s="1" t="s">
        <v>11621</v>
      </c>
      <c r="J2220" s="1" t="s">
        <v>1259</v>
      </c>
      <c r="K2220" s="1" t="str">
        <f t="shared" si="68"/>
        <v>2014</v>
      </c>
      <c r="L2220" s="1">
        <f t="shared" si="69"/>
        <v>31</v>
      </c>
    </row>
    <row r="2221" spans="8:12">
      <c r="H2221" s="1" t="s">
        <v>584</v>
      </c>
      <c r="I2221" s="1" t="s">
        <v>10590</v>
      </c>
      <c r="J2221" s="1" t="s">
        <v>11584</v>
      </c>
      <c r="K2221" s="1" t="str">
        <f t="shared" si="68"/>
        <v>2014</v>
      </c>
      <c r="L2221" s="1">
        <f t="shared" si="69"/>
        <v>31</v>
      </c>
    </row>
    <row r="2222" spans="8:12">
      <c r="H2222" s="1" t="s">
        <v>464</v>
      </c>
      <c r="I2222" s="1" t="s">
        <v>6965</v>
      </c>
      <c r="J2222" s="1" t="s">
        <v>6966</v>
      </c>
      <c r="K2222" s="1" t="str">
        <f t="shared" si="68"/>
        <v>2015</v>
      </c>
      <c r="L2222" s="1">
        <f t="shared" si="69"/>
        <v>31</v>
      </c>
    </row>
    <row r="2223" spans="8:12">
      <c r="H2223" s="1" t="s">
        <v>644</v>
      </c>
      <c r="I2223" s="1" t="s">
        <v>1085</v>
      </c>
      <c r="J2223" s="1" t="s">
        <v>171</v>
      </c>
      <c r="K2223" s="1" t="str">
        <f t="shared" si="68"/>
        <v>2015</v>
      </c>
      <c r="L2223" s="1">
        <f t="shared" si="69"/>
        <v>31</v>
      </c>
    </row>
    <row r="2224" spans="8:12">
      <c r="H2224" s="1" t="s">
        <v>678</v>
      </c>
      <c r="I2224" s="1" t="s">
        <v>3445</v>
      </c>
      <c r="J2224" s="1" t="s">
        <v>3450</v>
      </c>
      <c r="K2224" s="1" t="str">
        <f t="shared" si="68"/>
        <v>2015</v>
      </c>
      <c r="L2224" s="1">
        <f t="shared" si="69"/>
        <v>31</v>
      </c>
    </row>
    <row r="2225" spans="8:12">
      <c r="H2225" s="1" t="s">
        <v>530</v>
      </c>
      <c r="I2225" s="1" t="s">
        <v>3580</v>
      </c>
      <c r="J2225" s="1" t="s">
        <v>384</v>
      </c>
      <c r="K2225" s="1" t="str">
        <f t="shared" si="68"/>
        <v>2015</v>
      </c>
      <c r="L2225" s="1">
        <f t="shared" si="69"/>
        <v>31</v>
      </c>
    </row>
    <row r="2226" spans="8:12">
      <c r="H2226" s="1" t="s">
        <v>448</v>
      </c>
      <c r="I2226" s="1" t="s">
        <v>6743</v>
      </c>
      <c r="J2226" s="1" t="s">
        <v>892</v>
      </c>
      <c r="K2226" s="1" t="str">
        <f t="shared" si="68"/>
        <v>2015</v>
      </c>
      <c r="L2226" s="1">
        <f t="shared" si="69"/>
        <v>31</v>
      </c>
    </row>
    <row r="2227" spans="8:12">
      <c r="H2227" s="1" t="s">
        <v>464</v>
      </c>
      <c r="I2227" s="1" t="s">
        <v>11731</v>
      </c>
      <c r="J2227" s="1" t="s">
        <v>6710</v>
      </c>
      <c r="K2227" s="1" t="str">
        <f t="shared" si="68"/>
        <v>2015</v>
      </c>
      <c r="L2227" s="1">
        <f t="shared" si="69"/>
        <v>31</v>
      </c>
    </row>
    <row r="2228" spans="8:12">
      <c r="H2228" s="1" t="s">
        <v>530</v>
      </c>
      <c r="I2228" s="1" t="s">
        <v>3838</v>
      </c>
      <c r="J2228" s="1" t="s">
        <v>1222</v>
      </c>
      <c r="K2228" s="1" t="str">
        <f t="shared" si="68"/>
        <v>2015</v>
      </c>
      <c r="L2228" s="1">
        <f t="shared" si="69"/>
        <v>31</v>
      </c>
    </row>
    <row r="2229" spans="8:12">
      <c r="H2229" s="1" t="s">
        <v>530</v>
      </c>
      <c r="I2229" s="1" t="s">
        <v>3284</v>
      </c>
      <c r="J2229" s="1" t="s">
        <v>1534</v>
      </c>
      <c r="K2229" s="1" t="str">
        <f t="shared" si="68"/>
        <v>2016</v>
      </c>
      <c r="L2229" s="1">
        <f t="shared" si="69"/>
        <v>31</v>
      </c>
    </row>
    <row r="2230" spans="8:12">
      <c r="H2230" s="1" t="s">
        <v>464</v>
      </c>
      <c r="I2230" s="1" t="s">
        <v>465</v>
      </c>
      <c r="J2230" s="1" t="s">
        <v>467</v>
      </c>
      <c r="K2230" s="1" t="str">
        <f t="shared" si="68"/>
        <v>2016</v>
      </c>
      <c r="L2230" s="1">
        <f t="shared" si="69"/>
        <v>31</v>
      </c>
    </row>
    <row r="2231" spans="8:12">
      <c r="H2231" s="1" t="s">
        <v>448</v>
      </c>
      <c r="I2231" s="1" t="s">
        <v>5404</v>
      </c>
      <c r="J2231" s="1" t="s">
        <v>1573</v>
      </c>
      <c r="K2231" s="1" t="str">
        <f t="shared" si="68"/>
        <v>2016</v>
      </c>
      <c r="L2231" s="1">
        <f t="shared" si="69"/>
        <v>31</v>
      </c>
    </row>
    <row r="2232" spans="8:12">
      <c r="H2232" s="1" t="s">
        <v>448</v>
      </c>
      <c r="I2232" s="1" t="s">
        <v>4500</v>
      </c>
      <c r="J2232" s="1" t="s">
        <v>209</v>
      </c>
      <c r="K2232" s="1" t="str">
        <f t="shared" si="68"/>
        <v>2016</v>
      </c>
      <c r="L2232" s="1">
        <f t="shared" si="69"/>
        <v>31</v>
      </c>
    </row>
    <row r="2233" spans="8:12">
      <c r="H2233" s="1" t="s">
        <v>448</v>
      </c>
      <c r="I2233" s="1" t="s">
        <v>7913</v>
      </c>
      <c r="J2233" s="1" t="s">
        <v>1534</v>
      </c>
      <c r="K2233" s="1" t="str">
        <f t="shared" si="68"/>
        <v>2016</v>
      </c>
      <c r="L2233" s="1">
        <f t="shared" si="69"/>
        <v>31</v>
      </c>
    </row>
    <row r="2234" spans="8:12">
      <c r="H2234" s="1" t="s">
        <v>464</v>
      </c>
      <c r="I2234" s="1" t="s">
        <v>4134</v>
      </c>
      <c r="J2234" s="1" t="s">
        <v>3476</v>
      </c>
      <c r="K2234" s="1" t="str">
        <f t="shared" si="68"/>
        <v>2016</v>
      </c>
      <c r="L2234" s="1">
        <f t="shared" si="69"/>
        <v>31</v>
      </c>
    </row>
    <row r="2235" spans="8:12">
      <c r="H2235" s="1" t="s">
        <v>530</v>
      </c>
      <c r="I2235" s="1" t="s">
        <v>1226</v>
      </c>
      <c r="J2235" s="1" t="s">
        <v>496</v>
      </c>
      <c r="K2235" s="1" t="str">
        <f t="shared" si="68"/>
        <v>2017</v>
      </c>
      <c r="L2235" s="1">
        <f t="shared" si="69"/>
        <v>31</v>
      </c>
    </row>
    <row r="2236" spans="8:12">
      <c r="H2236" s="1" t="s">
        <v>448</v>
      </c>
      <c r="I2236" s="1" t="s">
        <v>3284</v>
      </c>
      <c r="J2236" s="1" t="s">
        <v>4145</v>
      </c>
      <c r="K2236" s="1" t="str">
        <f t="shared" si="68"/>
        <v>2017</v>
      </c>
      <c r="L2236" s="1">
        <f t="shared" si="69"/>
        <v>31</v>
      </c>
    </row>
    <row r="2237" spans="8:12">
      <c r="H2237" s="1" t="s">
        <v>464</v>
      </c>
      <c r="I2237" s="1" t="s">
        <v>6063</v>
      </c>
      <c r="J2237" s="1" t="s">
        <v>823</v>
      </c>
      <c r="K2237" s="1" t="str">
        <f t="shared" si="68"/>
        <v>2017</v>
      </c>
      <c r="L2237" s="1">
        <f t="shared" si="69"/>
        <v>31</v>
      </c>
    </row>
    <row r="2238" spans="8:12">
      <c r="H2238" s="1" t="s">
        <v>678</v>
      </c>
      <c r="I2238" s="1" t="s">
        <v>8481</v>
      </c>
      <c r="J2238" s="1" t="s">
        <v>2368</v>
      </c>
      <c r="K2238" s="1" t="str">
        <f t="shared" si="68"/>
        <v>2017</v>
      </c>
      <c r="L2238" s="1">
        <f t="shared" si="69"/>
        <v>31</v>
      </c>
    </row>
    <row r="2239" spans="8:12">
      <c r="H2239" s="1" t="s">
        <v>448</v>
      </c>
      <c r="I2239" s="1" t="s">
        <v>368</v>
      </c>
      <c r="J2239" s="1" t="s">
        <v>610</v>
      </c>
      <c r="K2239" s="1" t="str">
        <f t="shared" si="68"/>
        <v>2017</v>
      </c>
      <c r="L2239" s="1">
        <f t="shared" si="69"/>
        <v>31</v>
      </c>
    </row>
    <row r="2240" spans="8:12">
      <c r="H2240" s="1" t="s">
        <v>448</v>
      </c>
      <c r="I2240" s="1" t="s">
        <v>4286</v>
      </c>
      <c r="J2240" s="1" t="s">
        <v>4291</v>
      </c>
      <c r="K2240" s="1" t="str">
        <f t="shared" si="68"/>
        <v>2017</v>
      </c>
      <c r="L2240" s="1">
        <f t="shared" si="69"/>
        <v>31</v>
      </c>
    </row>
    <row r="2241" spans="8:12">
      <c r="H2241" s="1" t="s">
        <v>448</v>
      </c>
      <c r="I2241" s="1" t="s">
        <v>4450</v>
      </c>
      <c r="J2241" s="1" t="s">
        <v>4270</v>
      </c>
      <c r="K2241" s="1" t="str">
        <f t="shared" ref="K2241:K2304" si="70">TEXT(J2241,"YYYY")</f>
        <v>2017</v>
      </c>
      <c r="L2241" s="1">
        <f t="shared" ref="L2241:L2304" si="71">H2241-(TEXT(I2241,"YYYY")-TEXT(J2241,"YYYY"))</f>
        <v>31</v>
      </c>
    </row>
    <row r="2242" spans="8:12">
      <c r="H2242" s="1" t="s">
        <v>464</v>
      </c>
      <c r="I2242" s="1" t="s">
        <v>5354</v>
      </c>
      <c r="J2242" s="1" t="s">
        <v>1286</v>
      </c>
      <c r="K2242" s="1" t="str">
        <f t="shared" si="70"/>
        <v>2017</v>
      </c>
      <c r="L2242" s="1">
        <f t="shared" si="71"/>
        <v>31</v>
      </c>
    </row>
    <row r="2243" spans="8:12">
      <c r="H2243" s="1" t="s">
        <v>448</v>
      </c>
      <c r="I2243" s="1" t="s">
        <v>2090</v>
      </c>
      <c r="J2243" s="1" t="s">
        <v>2091</v>
      </c>
      <c r="K2243" s="1" t="str">
        <f t="shared" si="70"/>
        <v>2017</v>
      </c>
      <c r="L2243" s="1">
        <f t="shared" si="71"/>
        <v>31</v>
      </c>
    </row>
    <row r="2244" spans="8:12">
      <c r="H2244" s="1" t="s">
        <v>678</v>
      </c>
      <c r="I2244" s="1" t="s">
        <v>261</v>
      </c>
      <c r="J2244" s="1" t="s">
        <v>2368</v>
      </c>
      <c r="K2244" s="1" t="str">
        <f t="shared" si="70"/>
        <v>2017</v>
      </c>
      <c r="L2244" s="1">
        <f t="shared" si="71"/>
        <v>31</v>
      </c>
    </row>
    <row r="2245" spans="8:12">
      <c r="H2245" s="1" t="s">
        <v>530</v>
      </c>
      <c r="I2245" s="1" t="s">
        <v>321</v>
      </c>
      <c r="J2245" s="1" t="s">
        <v>431</v>
      </c>
      <c r="K2245" s="1" t="str">
        <f t="shared" si="70"/>
        <v>2018</v>
      </c>
      <c r="L2245" s="1">
        <f t="shared" si="71"/>
        <v>31</v>
      </c>
    </row>
    <row r="2246" spans="8:12">
      <c r="H2246" s="1" t="s">
        <v>530</v>
      </c>
      <c r="I2246" s="1" t="s">
        <v>10939</v>
      </c>
      <c r="J2246" s="1" t="s">
        <v>828</v>
      </c>
      <c r="K2246" s="1" t="str">
        <f t="shared" si="70"/>
        <v>2018</v>
      </c>
      <c r="L2246" s="1">
        <f t="shared" si="71"/>
        <v>31</v>
      </c>
    </row>
    <row r="2247" spans="8:12">
      <c r="H2247" s="1" t="s">
        <v>530</v>
      </c>
      <c r="I2247" s="1" t="s">
        <v>11029</v>
      </c>
      <c r="J2247" s="1" t="s">
        <v>11035</v>
      </c>
      <c r="K2247" s="1" t="str">
        <f t="shared" si="70"/>
        <v>2018</v>
      </c>
      <c r="L2247" s="1">
        <f t="shared" si="71"/>
        <v>31</v>
      </c>
    </row>
    <row r="2248" spans="8:12">
      <c r="H2248" s="1" t="s">
        <v>530</v>
      </c>
      <c r="I2248" s="1" t="s">
        <v>5681</v>
      </c>
      <c r="J2248" s="1" t="s">
        <v>913</v>
      </c>
      <c r="K2248" s="1" t="str">
        <f t="shared" si="70"/>
        <v>2018</v>
      </c>
      <c r="L2248" s="1">
        <f t="shared" si="71"/>
        <v>31</v>
      </c>
    </row>
    <row r="2249" spans="8:12">
      <c r="H2249" s="1" t="s">
        <v>530</v>
      </c>
      <c r="I2249" s="1" t="s">
        <v>1781</v>
      </c>
      <c r="J2249" s="1" t="s">
        <v>12159</v>
      </c>
      <c r="K2249" s="1" t="str">
        <f t="shared" si="70"/>
        <v>2018</v>
      </c>
      <c r="L2249" s="1">
        <f t="shared" si="71"/>
        <v>31</v>
      </c>
    </row>
    <row r="2250" spans="8:12">
      <c r="H2250" s="1" t="s">
        <v>448</v>
      </c>
      <c r="I2250" s="1" t="s">
        <v>1462</v>
      </c>
      <c r="J2250" s="1" t="s">
        <v>1039</v>
      </c>
      <c r="K2250" s="1" t="str">
        <f t="shared" si="70"/>
        <v>2018</v>
      </c>
      <c r="L2250" s="1">
        <f t="shared" si="71"/>
        <v>31</v>
      </c>
    </row>
    <row r="2251" spans="8:12">
      <c r="H2251" s="1" t="s">
        <v>448</v>
      </c>
      <c r="I2251" s="1" t="s">
        <v>758</v>
      </c>
      <c r="J2251" s="1" t="s">
        <v>1759</v>
      </c>
      <c r="K2251" s="1" t="str">
        <f t="shared" si="70"/>
        <v>2018</v>
      </c>
      <c r="L2251" s="1">
        <f t="shared" si="71"/>
        <v>31</v>
      </c>
    </row>
    <row r="2252" spans="8:12">
      <c r="H2252" s="1" t="s">
        <v>464</v>
      </c>
      <c r="I2252" s="1" t="s">
        <v>1861</v>
      </c>
      <c r="J2252" s="1" t="s">
        <v>1861</v>
      </c>
      <c r="K2252" s="1" t="str">
        <f t="shared" si="70"/>
        <v>2018</v>
      </c>
      <c r="L2252" s="1">
        <f t="shared" si="71"/>
        <v>31</v>
      </c>
    </row>
    <row r="2253" spans="8:12">
      <c r="H2253" s="1" t="s">
        <v>464</v>
      </c>
      <c r="I2253" s="1" t="s">
        <v>2523</v>
      </c>
      <c r="J2253" s="1" t="s">
        <v>1283</v>
      </c>
      <c r="K2253" s="1" t="str">
        <f t="shared" si="70"/>
        <v>2018</v>
      </c>
      <c r="L2253" s="1">
        <f t="shared" si="71"/>
        <v>31</v>
      </c>
    </row>
    <row r="2254" spans="8:12">
      <c r="H2254" s="1" t="s">
        <v>464</v>
      </c>
      <c r="I2254" s="1" t="s">
        <v>540</v>
      </c>
      <c r="J2254" s="1" t="s">
        <v>4163</v>
      </c>
      <c r="K2254" s="1" t="str">
        <f t="shared" si="70"/>
        <v>2018</v>
      </c>
      <c r="L2254" s="1">
        <f t="shared" si="71"/>
        <v>31</v>
      </c>
    </row>
    <row r="2255" spans="8:12">
      <c r="H2255" s="1" t="s">
        <v>464</v>
      </c>
      <c r="I2255" s="1" t="s">
        <v>4224</v>
      </c>
      <c r="J2255" s="1" t="s">
        <v>1857</v>
      </c>
      <c r="K2255" s="1" t="str">
        <f t="shared" si="70"/>
        <v>2018</v>
      </c>
      <c r="L2255" s="1">
        <f t="shared" si="71"/>
        <v>31</v>
      </c>
    </row>
    <row r="2256" spans="8:12">
      <c r="H2256" s="1" t="s">
        <v>530</v>
      </c>
      <c r="I2256" s="1" t="s">
        <v>8415</v>
      </c>
      <c r="J2256" s="1" t="s">
        <v>1249</v>
      </c>
      <c r="K2256" s="1" t="str">
        <f t="shared" si="70"/>
        <v>2018</v>
      </c>
      <c r="L2256" s="1">
        <f t="shared" si="71"/>
        <v>31</v>
      </c>
    </row>
    <row r="2257" spans="8:12">
      <c r="H2257" s="1" t="s">
        <v>530</v>
      </c>
      <c r="I2257" s="1" t="s">
        <v>10869</v>
      </c>
      <c r="J2257" s="1" t="s">
        <v>9574</v>
      </c>
      <c r="K2257" s="1" t="str">
        <f t="shared" si="70"/>
        <v>2018</v>
      </c>
      <c r="L2257" s="1">
        <f t="shared" si="71"/>
        <v>31</v>
      </c>
    </row>
    <row r="2258" spans="8:12">
      <c r="H2258" s="1" t="s">
        <v>530</v>
      </c>
      <c r="I2258" s="1" t="s">
        <v>2804</v>
      </c>
      <c r="J2258" s="1" t="s">
        <v>12452</v>
      </c>
      <c r="K2258" s="1" t="str">
        <f t="shared" si="70"/>
        <v>2018</v>
      </c>
      <c r="L2258" s="1">
        <f t="shared" si="71"/>
        <v>31</v>
      </c>
    </row>
    <row r="2259" spans="8:12">
      <c r="H2259" s="1" t="s">
        <v>464</v>
      </c>
      <c r="I2259" s="1" t="s">
        <v>2534</v>
      </c>
      <c r="J2259" s="1" t="s">
        <v>1304</v>
      </c>
      <c r="K2259" s="1" t="str">
        <f t="shared" si="70"/>
        <v>2018</v>
      </c>
      <c r="L2259" s="1">
        <f t="shared" si="71"/>
        <v>31</v>
      </c>
    </row>
    <row r="2260" spans="8:12">
      <c r="H2260" s="1" t="s">
        <v>448</v>
      </c>
      <c r="I2260" s="1" t="s">
        <v>5781</v>
      </c>
      <c r="J2260" s="1" t="s">
        <v>522</v>
      </c>
      <c r="K2260" s="1" t="str">
        <f t="shared" si="70"/>
        <v>2019</v>
      </c>
      <c r="L2260" s="1">
        <f t="shared" si="71"/>
        <v>31</v>
      </c>
    </row>
    <row r="2261" spans="8:12">
      <c r="H2261" s="1" t="s">
        <v>464</v>
      </c>
      <c r="I2261" s="1" t="s">
        <v>903</v>
      </c>
      <c r="J2261" s="1" t="s">
        <v>66</v>
      </c>
      <c r="K2261" s="1" t="str">
        <f t="shared" si="70"/>
        <v>2019</v>
      </c>
      <c r="L2261" s="1">
        <f t="shared" si="71"/>
        <v>31</v>
      </c>
    </row>
    <row r="2262" spans="8:12">
      <c r="H2262" s="1" t="s">
        <v>464</v>
      </c>
      <c r="I2262" s="1" t="s">
        <v>3501</v>
      </c>
      <c r="J2262" s="1" t="s">
        <v>1328</v>
      </c>
      <c r="K2262" s="1" t="str">
        <f t="shared" si="70"/>
        <v>2019</v>
      </c>
      <c r="L2262" s="1">
        <f t="shared" si="71"/>
        <v>31</v>
      </c>
    </row>
    <row r="2263" spans="8:12">
      <c r="H2263" s="1" t="s">
        <v>448</v>
      </c>
      <c r="I2263" s="1" t="s">
        <v>7856</v>
      </c>
      <c r="J2263" s="1" t="s">
        <v>72</v>
      </c>
      <c r="K2263" s="1" t="str">
        <f t="shared" si="70"/>
        <v>2019</v>
      </c>
      <c r="L2263" s="1">
        <f t="shared" si="71"/>
        <v>31</v>
      </c>
    </row>
    <row r="2264" spans="8:12">
      <c r="H2264" s="1" t="s">
        <v>448</v>
      </c>
      <c r="I2264" s="1" t="s">
        <v>8225</v>
      </c>
      <c r="J2264" s="1" t="s">
        <v>267</v>
      </c>
      <c r="K2264" s="1" t="str">
        <f t="shared" si="70"/>
        <v>2019</v>
      </c>
      <c r="L2264" s="1">
        <f t="shared" si="71"/>
        <v>31</v>
      </c>
    </row>
    <row r="2265" spans="8:12">
      <c r="H2265" s="1" t="s">
        <v>448</v>
      </c>
      <c r="I2265" s="1" t="s">
        <v>6666</v>
      </c>
      <c r="J2265" s="1" t="s">
        <v>709</v>
      </c>
      <c r="K2265" s="1" t="str">
        <f t="shared" si="70"/>
        <v>2019</v>
      </c>
      <c r="L2265" s="1">
        <f t="shared" si="71"/>
        <v>31</v>
      </c>
    </row>
    <row r="2266" spans="8:12">
      <c r="H2266" s="1" t="s">
        <v>448</v>
      </c>
      <c r="I2266" s="1" t="s">
        <v>830</v>
      </c>
      <c r="J2266" s="1" t="s">
        <v>1341</v>
      </c>
      <c r="K2266" s="1" t="str">
        <f t="shared" si="70"/>
        <v>2019</v>
      </c>
      <c r="L2266" s="1">
        <f t="shared" si="71"/>
        <v>31</v>
      </c>
    </row>
    <row r="2267" spans="8:12">
      <c r="H2267" s="1" t="s">
        <v>464</v>
      </c>
      <c r="I2267" s="1" t="s">
        <v>903</v>
      </c>
      <c r="J2267" s="1" t="s">
        <v>1022</v>
      </c>
      <c r="K2267" s="1" t="str">
        <f t="shared" si="70"/>
        <v>2019</v>
      </c>
      <c r="L2267" s="1">
        <f t="shared" si="71"/>
        <v>31</v>
      </c>
    </row>
    <row r="2268" spans="8:12">
      <c r="H2268" s="1" t="s">
        <v>464</v>
      </c>
      <c r="I2268" s="1" t="s">
        <v>6569</v>
      </c>
      <c r="J2268" s="1" t="s">
        <v>5680</v>
      </c>
      <c r="K2268" s="1" t="str">
        <f t="shared" si="70"/>
        <v>2020</v>
      </c>
      <c r="L2268" s="1">
        <f t="shared" si="71"/>
        <v>31</v>
      </c>
    </row>
    <row r="2269" spans="8:12">
      <c r="H2269" s="1" t="s">
        <v>464</v>
      </c>
      <c r="I2269" s="1" t="s">
        <v>165</v>
      </c>
      <c r="J2269" s="1" t="s">
        <v>5622</v>
      </c>
      <c r="K2269" s="1" t="str">
        <f t="shared" si="70"/>
        <v>2020</v>
      </c>
      <c r="L2269" s="1">
        <f t="shared" si="71"/>
        <v>31</v>
      </c>
    </row>
    <row r="2270" spans="8:12">
      <c r="H2270" s="1" t="s">
        <v>464</v>
      </c>
      <c r="I2270" s="1" t="s">
        <v>6586</v>
      </c>
      <c r="J2270" s="1" t="s">
        <v>8134</v>
      </c>
      <c r="K2270" s="1" t="str">
        <f t="shared" si="70"/>
        <v>2020</v>
      </c>
      <c r="L2270" s="1">
        <f t="shared" si="71"/>
        <v>31</v>
      </c>
    </row>
    <row r="2271" spans="8:12">
      <c r="H2271" s="1" t="s">
        <v>464</v>
      </c>
      <c r="I2271" s="1" t="s">
        <v>8646</v>
      </c>
      <c r="J2271" s="1" t="s">
        <v>5622</v>
      </c>
      <c r="K2271" s="1" t="str">
        <f t="shared" si="70"/>
        <v>2020</v>
      </c>
      <c r="L2271" s="1">
        <f t="shared" si="71"/>
        <v>31</v>
      </c>
    </row>
    <row r="2272" spans="8:12">
      <c r="H2272" s="1" t="s">
        <v>464</v>
      </c>
      <c r="I2272" s="1" t="s">
        <v>297</v>
      </c>
      <c r="J2272" s="1" t="s">
        <v>9293</v>
      </c>
      <c r="K2272" s="1" t="str">
        <f t="shared" si="70"/>
        <v>2020</v>
      </c>
      <c r="L2272" s="1">
        <f t="shared" si="71"/>
        <v>31</v>
      </c>
    </row>
    <row r="2273" spans="8:12">
      <c r="H2273" s="1" t="s">
        <v>128</v>
      </c>
      <c r="I2273" s="1" t="s">
        <v>2246</v>
      </c>
      <c r="J2273" s="1" t="s">
        <v>6244</v>
      </c>
      <c r="K2273" s="1" t="str">
        <f t="shared" si="70"/>
        <v>2005</v>
      </c>
      <c r="L2273" s="1">
        <f t="shared" si="71"/>
        <v>32</v>
      </c>
    </row>
    <row r="2274" spans="8:12">
      <c r="H2274" s="1" t="s">
        <v>555</v>
      </c>
      <c r="I2274" s="1" t="s">
        <v>9833</v>
      </c>
      <c r="J2274" s="1" t="s">
        <v>9834</v>
      </c>
      <c r="K2274" s="1" t="str">
        <f t="shared" si="70"/>
        <v>2005</v>
      </c>
      <c r="L2274" s="1">
        <f t="shared" si="71"/>
        <v>32</v>
      </c>
    </row>
    <row r="2275" spans="8:12">
      <c r="H2275" s="1" t="s">
        <v>555</v>
      </c>
      <c r="I2275" s="1" t="s">
        <v>774</v>
      </c>
      <c r="J2275" s="1" t="s">
        <v>11223</v>
      </c>
      <c r="K2275" s="1" t="str">
        <f t="shared" si="70"/>
        <v>2006</v>
      </c>
      <c r="L2275" s="1">
        <f t="shared" si="71"/>
        <v>32</v>
      </c>
    </row>
    <row r="2276" spans="8:12">
      <c r="H2276" s="1" t="s">
        <v>128</v>
      </c>
      <c r="I2276" s="1" t="s">
        <v>152</v>
      </c>
      <c r="J2276" s="1" t="s">
        <v>1918</v>
      </c>
      <c r="K2276" s="1" t="str">
        <f t="shared" si="70"/>
        <v>2007</v>
      </c>
      <c r="L2276" s="1">
        <f t="shared" si="71"/>
        <v>32</v>
      </c>
    </row>
    <row r="2277" spans="8:12">
      <c r="H2277" s="1" t="s">
        <v>101</v>
      </c>
      <c r="I2277" s="1" t="s">
        <v>9998</v>
      </c>
      <c r="J2277" s="1" t="s">
        <v>1918</v>
      </c>
      <c r="K2277" s="1" t="str">
        <f t="shared" si="70"/>
        <v>2007</v>
      </c>
      <c r="L2277" s="1">
        <f t="shared" si="71"/>
        <v>32</v>
      </c>
    </row>
    <row r="2278" spans="8:12">
      <c r="H2278" s="1" t="s">
        <v>128</v>
      </c>
      <c r="I2278" s="1" t="s">
        <v>7570</v>
      </c>
      <c r="J2278" s="1" t="s">
        <v>7609</v>
      </c>
      <c r="K2278" s="1" t="str">
        <f t="shared" si="70"/>
        <v>2010</v>
      </c>
      <c r="L2278" s="1">
        <f t="shared" si="71"/>
        <v>32</v>
      </c>
    </row>
    <row r="2279" spans="8:12">
      <c r="H2279" s="1" t="s">
        <v>809</v>
      </c>
      <c r="I2279" s="1" t="s">
        <v>8854</v>
      </c>
      <c r="J2279" s="1" t="s">
        <v>7364</v>
      </c>
      <c r="K2279" s="1" t="str">
        <f t="shared" si="70"/>
        <v>2010</v>
      </c>
      <c r="L2279" s="1">
        <f t="shared" si="71"/>
        <v>32</v>
      </c>
    </row>
    <row r="2280" spans="8:12">
      <c r="H2280" s="1" t="s">
        <v>809</v>
      </c>
      <c r="I2280" s="1" t="s">
        <v>8856</v>
      </c>
      <c r="J2280" s="1" t="s">
        <v>11381</v>
      </c>
      <c r="K2280" s="1" t="str">
        <f t="shared" si="70"/>
        <v>2010</v>
      </c>
      <c r="L2280" s="1">
        <f t="shared" si="71"/>
        <v>32</v>
      </c>
    </row>
    <row r="2281" spans="8:12">
      <c r="H2281" s="1" t="s">
        <v>149</v>
      </c>
      <c r="I2281" s="1" t="s">
        <v>3588</v>
      </c>
      <c r="J2281" s="1" t="s">
        <v>2212</v>
      </c>
      <c r="K2281" s="1" t="str">
        <f t="shared" si="70"/>
        <v>2010</v>
      </c>
      <c r="L2281" s="1">
        <f t="shared" si="71"/>
        <v>32</v>
      </c>
    </row>
    <row r="2282" spans="8:12">
      <c r="H2282" s="1" t="s">
        <v>149</v>
      </c>
      <c r="I2282" s="1" t="s">
        <v>4394</v>
      </c>
      <c r="J2282" s="1" t="s">
        <v>4395</v>
      </c>
      <c r="K2282" s="1" t="str">
        <f t="shared" si="70"/>
        <v>2011</v>
      </c>
      <c r="L2282" s="1">
        <f t="shared" si="71"/>
        <v>32</v>
      </c>
    </row>
    <row r="2283" spans="8:12">
      <c r="H2283" s="1" t="s">
        <v>678</v>
      </c>
      <c r="I2283" s="1" t="s">
        <v>9931</v>
      </c>
      <c r="J2283" s="1" t="s">
        <v>9935</v>
      </c>
      <c r="K2283" s="1" t="str">
        <f t="shared" si="70"/>
        <v>2011</v>
      </c>
      <c r="L2283" s="1">
        <f t="shared" si="71"/>
        <v>32</v>
      </c>
    </row>
    <row r="2284" spans="8:12">
      <c r="H2284" s="1" t="s">
        <v>448</v>
      </c>
      <c r="I2284" s="1" t="s">
        <v>9045</v>
      </c>
      <c r="J2284" s="1" t="s">
        <v>9059</v>
      </c>
      <c r="K2284" s="1" t="str">
        <f t="shared" si="70"/>
        <v>2012</v>
      </c>
      <c r="L2284" s="1">
        <f t="shared" si="71"/>
        <v>32</v>
      </c>
    </row>
    <row r="2285" spans="8:12">
      <c r="H2285" s="1" t="s">
        <v>644</v>
      </c>
      <c r="I2285" s="1" t="s">
        <v>8377</v>
      </c>
      <c r="J2285" s="1" t="s">
        <v>11778</v>
      </c>
      <c r="K2285" s="1" t="str">
        <f t="shared" si="70"/>
        <v>2012</v>
      </c>
      <c r="L2285" s="1">
        <f t="shared" si="71"/>
        <v>32</v>
      </c>
    </row>
    <row r="2286" spans="8:12">
      <c r="H2286" s="1" t="s">
        <v>678</v>
      </c>
      <c r="I2286" s="1" t="s">
        <v>7172</v>
      </c>
      <c r="J2286" s="1" t="s">
        <v>2708</v>
      </c>
      <c r="K2286" s="1" t="str">
        <f t="shared" si="70"/>
        <v>2012</v>
      </c>
      <c r="L2286" s="1">
        <f t="shared" si="71"/>
        <v>32</v>
      </c>
    </row>
    <row r="2287" spans="8:12">
      <c r="H2287" s="1" t="s">
        <v>644</v>
      </c>
      <c r="I2287" s="1" t="s">
        <v>8377</v>
      </c>
      <c r="J2287" s="1" t="s">
        <v>8380</v>
      </c>
      <c r="K2287" s="1" t="str">
        <f t="shared" si="70"/>
        <v>2012</v>
      </c>
      <c r="L2287" s="1">
        <f t="shared" si="71"/>
        <v>32</v>
      </c>
    </row>
    <row r="2288" spans="8:12">
      <c r="H2288" s="1" t="s">
        <v>530</v>
      </c>
      <c r="I2288" s="1" t="s">
        <v>9524</v>
      </c>
      <c r="J2288" s="1" t="s">
        <v>9006</v>
      </c>
      <c r="K2288" s="1" t="str">
        <f t="shared" si="70"/>
        <v>2012</v>
      </c>
      <c r="L2288" s="1">
        <f t="shared" si="71"/>
        <v>32</v>
      </c>
    </row>
    <row r="2289" spans="8:12">
      <c r="H2289" s="1" t="s">
        <v>530</v>
      </c>
      <c r="I2289" s="1" t="s">
        <v>10249</v>
      </c>
      <c r="J2289" s="1" t="s">
        <v>2019</v>
      </c>
      <c r="K2289" s="1" t="str">
        <f t="shared" si="70"/>
        <v>2012</v>
      </c>
      <c r="L2289" s="1">
        <f t="shared" si="71"/>
        <v>32</v>
      </c>
    </row>
    <row r="2290" spans="8:12">
      <c r="H2290" s="1" t="s">
        <v>101</v>
      </c>
      <c r="I2290" s="1" t="s">
        <v>2534</v>
      </c>
      <c r="J2290" s="1" t="s">
        <v>2577</v>
      </c>
      <c r="K2290" s="1" t="str">
        <f t="shared" si="70"/>
        <v>2012</v>
      </c>
      <c r="L2290" s="1">
        <f t="shared" si="71"/>
        <v>32</v>
      </c>
    </row>
    <row r="2291" spans="8:12">
      <c r="H2291" s="1">
        <v>35</v>
      </c>
      <c r="I2291" s="1" t="s">
        <v>7125</v>
      </c>
      <c r="J2291" s="1" t="s">
        <v>7126</v>
      </c>
      <c r="K2291" s="1" t="str">
        <f t="shared" si="70"/>
        <v>2012</v>
      </c>
      <c r="L2291" s="1">
        <f t="shared" si="71"/>
        <v>32</v>
      </c>
    </row>
    <row r="2292" spans="8:12">
      <c r="H2292" s="1" t="s">
        <v>448</v>
      </c>
      <c r="I2292" s="1" t="s">
        <v>9662</v>
      </c>
      <c r="J2292" s="1" t="s">
        <v>9677</v>
      </c>
      <c r="K2292" s="1" t="str">
        <f t="shared" si="70"/>
        <v>2012</v>
      </c>
      <c r="L2292" s="1">
        <f t="shared" si="71"/>
        <v>32</v>
      </c>
    </row>
    <row r="2293" spans="8:12">
      <c r="H2293" s="1" t="s">
        <v>448</v>
      </c>
      <c r="I2293" s="1" t="s">
        <v>10132</v>
      </c>
      <c r="J2293" s="1" t="s">
        <v>7898</v>
      </c>
      <c r="K2293" s="1" t="str">
        <f t="shared" si="70"/>
        <v>2012</v>
      </c>
      <c r="L2293" s="1">
        <f t="shared" si="71"/>
        <v>32</v>
      </c>
    </row>
    <row r="2294" spans="8:12">
      <c r="H2294" s="1" t="s">
        <v>678</v>
      </c>
      <c r="I2294" s="1" t="s">
        <v>6917</v>
      </c>
      <c r="J2294" s="1" t="s">
        <v>6904</v>
      </c>
      <c r="K2294" s="1" t="str">
        <f t="shared" si="70"/>
        <v>2013</v>
      </c>
      <c r="L2294" s="1">
        <f t="shared" si="71"/>
        <v>32</v>
      </c>
    </row>
    <row r="2295" spans="8:12">
      <c r="H2295" s="1" t="s">
        <v>644</v>
      </c>
      <c r="I2295" s="1" t="s">
        <v>11669</v>
      </c>
      <c r="J2295" s="1" t="s">
        <v>10290</v>
      </c>
      <c r="K2295" s="1" t="str">
        <f t="shared" si="70"/>
        <v>2013</v>
      </c>
      <c r="L2295" s="1">
        <f t="shared" si="71"/>
        <v>32</v>
      </c>
    </row>
    <row r="2296" spans="8:12">
      <c r="H2296" s="1" t="s">
        <v>678</v>
      </c>
      <c r="I2296" s="1" t="s">
        <v>5741</v>
      </c>
      <c r="J2296" s="1" t="s">
        <v>5742</v>
      </c>
      <c r="K2296" s="1" t="str">
        <f t="shared" si="70"/>
        <v>2014</v>
      </c>
      <c r="L2296" s="1">
        <f t="shared" si="71"/>
        <v>32</v>
      </c>
    </row>
    <row r="2297" spans="8:12">
      <c r="H2297" s="1" t="s">
        <v>644</v>
      </c>
      <c r="I2297" s="1" t="s">
        <v>745</v>
      </c>
      <c r="J2297" s="1" t="s">
        <v>5726</v>
      </c>
      <c r="K2297" s="1" t="str">
        <f t="shared" si="70"/>
        <v>2014</v>
      </c>
      <c r="L2297" s="1">
        <f t="shared" si="71"/>
        <v>32</v>
      </c>
    </row>
    <row r="2298" spans="8:12">
      <c r="H2298" s="1" t="s">
        <v>448</v>
      </c>
      <c r="I2298" s="1" t="s">
        <v>8862</v>
      </c>
      <c r="J2298" s="1" t="s">
        <v>711</v>
      </c>
      <c r="K2298" s="1" t="str">
        <f t="shared" si="70"/>
        <v>2014</v>
      </c>
      <c r="L2298" s="1">
        <f t="shared" si="71"/>
        <v>32</v>
      </c>
    </row>
    <row r="2299" spans="8:12">
      <c r="H2299" s="1" t="s">
        <v>678</v>
      </c>
      <c r="I2299" s="1" t="s">
        <v>6451</v>
      </c>
      <c r="J2299" s="1" t="s">
        <v>2008</v>
      </c>
      <c r="K2299" s="1" t="str">
        <f t="shared" si="70"/>
        <v>2014</v>
      </c>
      <c r="L2299" s="1">
        <f t="shared" si="71"/>
        <v>32</v>
      </c>
    </row>
    <row r="2300" spans="8:12">
      <c r="H2300" s="1" t="s">
        <v>530</v>
      </c>
      <c r="I2300" s="1" t="s">
        <v>7191</v>
      </c>
      <c r="J2300" s="1" t="s">
        <v>7192</v>
      </c>
      <c r="K2300" s="1" t="str">
        <f t="shared" si="70"/>
        <v>2014</v>
      </c>
      <c r="L2300" s="1">
        <f t="shared" si="71"/>
        <v>32</v>
      </c>
    </row>
    <row r="2301" spans="8:12">
      <c r="H2301" s="1" t="s">
        <v>678</v>
      </c>
      <c r="I2301" s="1" t="s">
        <v>7812</v>
      </c>
      <c r="J2301" s="1" t="s">
        <v>1259</v>
      </c>
      <c r="K2301" s="1" t="str">
        <f t="shared" si="70"/>
        <v>2014</v>
      </c>
      <c r="L2301" s="1">
        <f t="shared" si="71"/>
        <v>32</v>
      </c>
    </row>
    <row r="2302" spans="8:12">
      <c r="H2302" s="1" t="s">
        <v>448</v>
      </c>
      <c r="I2302" s="1" t="s">
        <v>8837</v>
      </c>
      <c r="J2302" s="1" t="s">
        <v>8353</v>
      </c>
      <c r="K2302" s="1" t="str">
        <f t="shared" si="70"/>
        <v>2014</v>
      </c>
      <c r="L2302" s="1">
        <f t="shared" si="71"/>
        <v>32</v>
      </c>
    </row>
    <row r="2303" spans="8:12">
      <c r="H2303" s="1" t="s">
        <v>448</v>
      </c>
      <c r="I2303" s="1" t="s">
        <v>8824</v>
      </c>
      <c r="J2303" s="1" t="s">
        <v>9482</v>
      </c>
      <c r="K2303" s="1" t="str">
        <f t="shared" si="70"/>
        <v>2014</v>
      </c>
      <c r="L2303" s="1">
        <f t="shared" si="71"/>
        <v>32</v>
      </c>
    </row>
    <row r="2304" spans="8:12">
      <c r="H2304" s="1" t="s">
        <v>101</v>
      </c>
      <c r="I2304" s="1" t="s">
        <v>830</v>
      </c>
      <c r="J2304" s="1" t="s">
        <v>7360</v>
      </c>
      <c r="K2304" s="1" t="str">
        <f t="shared" si="70"/>
        <v>2014</v>
      </c>
      <c r="L2304" s="1">
        <f t="shared" si="71"/>
        <v>32</v>
      </c>
    </row>
    <row r="2305" spans="8:12">
      <c r="H2305" s="1" t="s">
        <v>678</v>
      </c>
      <c r="I2305" s="1" t="s">
        <v>8097</v>
      </c>
      <c r="J2305" s="1" t="s">
        <v>2008</v>
      </c>
      <c r="K2305" s="1" t="str">
        <f t="shared" ref="K2305:K2368" si="72">TEXT(J2305,"YYYY")</f>
        <v>2014</v>
      </c>
      <c r="L2305" s="1">
        <f t="shared" ref="L2305:L2368" si="73">H2305-(TEXT(I2305,"YYYY")-TEXT(J2305,"YYYY"))</f>
        <v>32</v>
      </c>
    </row>
    <row r="2306" spans="8:12">
      <c r="H2306" s="1" t="s">
        <v>530</v>
      </c>
      <c r="I2306" s="1" t="s">
        <v>1685</v>
      </c>
      <c r="J2306" s="1" t="s">
        <v>1755</v>
      </c>
      <c r="K2306" s="1" t="str">
        <f t="shared" si="72"/>
        <v>2014</v>
      </c>
      <c r="L2306" s="1">
        <f t="shared" si="73"/>
        <v>32</v>
      </c>
    </row>
    <row r="2307" spans="8:12">
      <c r="H2307" s="1" t="s">
        <v>678</v>
      </c>
      <c r="I2307" s="1" t="s">
        <v>5354</v>
      </c>
      <c r="J2307" s="1" t="s">
        <v>1222</v>
      </c>
      <c r="K2307" s="1" t="str">
        <f t="shared" si="72"/>
        <v>2015</v>
      </c>
      <c r="L2307" s="1">
        <f t="shared" si="73"/>
        <v>32</v>
      </c>
    </row>
    <row r="2308" spans="8:12">
      <c r="H2308" s="1" t="s">
        <v>644</v>
      </c>
      <c r="I2308" s="1" t="s">
        <v>2037</v>
      </c>
      <c r="J2308" s="1" t="s">
        <v>250</v>
      </c>
      <c r="K2308" s="1" t="str">
        <f t="shared" si="72"/>
        <v>2016</v>
      </c>
      <c r="L2308" s="1">
        <f t="shared" si="73"/>
        <v>32</v>
      </c>
    </row>
    <row r="2309" spans="8:12">
      <c r="H2309" s="1" t="s">
        <v>448</v>
      </c>
      <c r="I2309" s="1" t="s">
        <v>209</v>
      </c>
      <c r="J2309" s="1" t="s">
        <v>467</v>
      </c>
      <c r="K2309" s="1" t="str">
        <f t="shared" si="72"/>
        <v>2016</v>
      </c>
      <c r="L2309" s="1">
        <f t="shared" si="73"/>
        <v>32</v>
      </c>
    </row>
    <row r="2310" spans="8:12">
      <c r="H2310" s="1" t="s">
        <v>530</v>
      </c>
      <c r="I2310" s="1" t="s">
        <v>5087</v>
      </c>
      <c r="J2310" s="1" t="s">
        <v>3430</v>
      </c>
      <c r="K2310" s="1" t="str">
        <f t="shared" si="72"/>
        <v>2016</v>
      </c>
      <c r="L2310" s="1">
        <f t="shared" si="73"/>
        <v>32</v>
      </c>
    </row>
    <row r="2311" spans="8:12">
      <c r="H2311" s="1" t="s">
        <v>530</v>
      </c>
      <c r="I2311" s="1" t="s">
        <v>610</v>
      </c>
      <c r="J2311" s="1" t="s">
        <v>3191</v>
      </c>
      <c r="K2311" s="1" t="str">
        <f t="shared" si="72"/>
        <v>2016</v>
      </c>
      <c r="L2311" s="1">
        <f t="shared" si="73"/>
        <v>32</v>
      </c>
    </row>
    <row r="2312" spans="8:12">
      <c r="H2312" s="1" t="s">
        <v>678</v>
      </c>
      <c r="I2312" s="1" t="s">
        <v>3668</v>
      </c>
      <c r="J2312" s="1" t="s">
        <v>3430</v>
      </c>
      <c r="K2312" s="1" t="str">
        <f t="shared" si="72"/>
        <v>2016</v>
      </c>
      <c r="L2312" s="1">
        <f t="shared" si="73"/>
        <v>32</v>
      </c>
    </row>
    <row r="2313" spans="8:12">
      <c r="H2313" s="1" t="s">
        <v>530</v>
      </c>
      <c r="I2313" s="1" t="s">
        <v>3737</v>
      </c>
      <c r="J2313" s="1" t="s">
        <v>1534</v>
      </c>
      <c r="K2313" s="1" t="str">
        <f t="shared" si="72"/>
        <v>2016</v>
      </c>
      <c r="L2313" s="1">
        <f t="shared" si="73"/>
        <v>32</v>
      </c>
    </row>
    <row r="2314" spans="8:12">
      <c r="H2314" s="1" t="s">
        <v>530</v>
      </c>
      <c r="I2314" s="1" t="s">
        <v>4301</v>
      </c>
      <c r="J2314" s="1" t="s">
        <v>4314</v>
      </c>
      <c r="K2314" s="1" t="str">
        <f t="shared" si="72"/>
        <v>2016</v>
      </c>
      <c r="L2314" s="1">
        <f t="shared" si="73"/>
        <v>32</v>
      </c>
    </row>
    <row r="2315" spans="8:12">
      <c r="H2315" s="1" t="s">
        <v>448</v>
      </c>
      <c r="I2315" s="1" t="s">
        <v>4872</v>
      </c>
      <c r="J2315" s="1" t="s">
        <v>4873</v>
      </c>
      <c r="K2315" s="1" t="str">
        <f t="shared" si="72"/>
        <v>2016</v>
      </c>
      <c r="L2315" s="1">
        <f t="shared" si="73"/>
        <v>32</v>
      </c>
    </row>
    <row r="2316" spans="8:12">
      <c r="H2316" s="1" t="s">
        <v>530</v>
      </c>
      <c r="I2316" s="1" t="s">
        <v>579</v>
      </c>
      <c r="J2316" s="1" t="s">
        <v>303</v>
      </c>
      <c r="K2316" s="1" t="str">
        <f t="shared" si="72"/>
        <v>2016</v>
      </c>
      <c r="L2316" s="1">
        <f t="shared" si="73"/>
        <v>32</v>
      </c>
    </row>
    <row r="2317" spans="8:12">
      <c r="H2317" s="1" t="s">
        <v>644</v>
      </c>
      <c r="I2317" s="1" t="s">
        <v>4032</v>
      </c>
      <c r="J2317" s="1" t="s">
        <v>12132</v>
      </c>
      <c r="K2317" s="1" t="str">
        <f t="shared" si="72"/>
        <v>2017</v>
      </c>
      <c r="L2317" s="1">
        <f t="shared" si="73"/>
        <v>32</v>
      </c>
    </row>
    <row r="2318" spans="8:12">
      <c r="H2318" s="1" t="s">
        <v>678</v>
      </c>
      <c r="I2318" s="1" t="s">
        <v>1643</v>
      </c>
      <c r="J2318" s="1" t="s">
        <v>987</v>
      </c>
      <c r="K2318" s="1" t="str">
        <f t="shared" si="72"/>
        <v>2017</v>
      </c>
      <c r="L2318" s="1">
        <f t="shared" si="73"/>
        <v>32</v>
      </c>
    </row>
    <row r="2319" spans="8:12">
      <c r="H2319" s="1" t="s">
        <v>530</v>
      </c>
      <c r="I2319" s="1" t="s">
        <v>2899</v>
      </c>
      <c r="J2319" s="1" t="s">
        <v>2658</v>
      </c>
      <c r="K2319" s="1" t="str">
        <f t="shared" si="72"/>
        <v>2017</v>
      </c>
      <c r="L2319" s="1">
        <f t="shared" si="73"/>
        <v>32</v>
      </c>
    </row>
    <row r="2320" spans="8:12">
      <c r="H2320" s="1" t="s">
        <v>530</v>
      </c>
      <c r="I2320" s="1" t="s">
        <v>3288</v>
      </c>
      <c r="J2320" s="1" t="s">
        <v>2486</v>
      </c>
      <c r="K2320" s="1" t="str">
        <f t="shared" si="72"/>
        <v>2017</v>
      </c>
      <c r="L2320" s="1">
        <f t="shared" si="73"/>
        <v>32</v>
      </c>
    </row>
    <row r="2321" spans="8:12">
      <c r="H2321" s="1" t="s">
        <v>530</v>
      </c>
      <c r="I2321" s="1" t="s">
        <v>3493</v>
      </c>
      <c r="J2321" s="1" t="s">
        <v>579</v>
      </c>
      <c r="K2321" s="1" t="str">
        <f t="shared" si="72"/>
        <v>2017</v>
      </c>
      <c r="L2321" s="1">
        <f t="shared" si="73"/>
        <v>32</v>
      </c>
    </row>
    <row r="2322" spans="8:12">
      <c r="H2322" s="1" t="s">
        <v>448</v>
      </c>
      <c r="I2322" s="1" t="s">
        <v>5545</v>
      </c>
      <c r="J2322" s="1" t="s">
        <v>1286</v>
      </c>
      <c r="K2322" s="1" t="str">
        <f t="shared" si="72"/>
        <v>2017</v>
      </c>
      <c r="L2322" s="1">
        <f t="shared" si="73"/>
        <v>32</v>
      </c>
    </row>
    <row r="2323" spans="8:12">
      <c r="H2323" s="1" t="s">
        <v>448</v>
      </c>
      <c r="I2323" s="1" t="s">
        <v>5723</v>
      </c>
      <c r="J2323" s="1" t="s">
        <v>5723</v>
      </c>
      <c r="K2323" s="1" t="str">
        <f t="shared" si="72"/>
        <v>2017</v>
      </c>
      <c r="L2323" s="1">
        <f t="shared" si="73"/>
        <v>32</v>
      </c>
    </row>
    <row r="2324" spans="8:12">
      <c r="H2324" s="1" t="s">
        <v>448</v>
      </c>
      <c r="I2324" s="1" t="s">
        <v>6046</v>
      </c>
      <c r="J2324" s="1" t="s">
        <v>6046</v>
      </c>
      <c r="K2324" s="1" t="str">
        <f t="shared" si="72"/>
        <v>2017</v>
      </c>
      <c r="L2324" s="1">
        <f t="shared" si="73"/>
        <v>32</v>
      </c>
    </row>
    <row r="2325" spans="8:12">
      <c r="H2325" s="1" t="s">
        <v>448</v>
      </c>
      <c r="I2325" s="1" t="s">
        <v>6378</v>
      </c>
      <c r="J2325" s="1" t="s">
        <v>274</v>
      </c>
      <c r="K2325" s="1" t="str">
        <f t="shared" si="72"/>
        <v>2017</v>
      </c>
      <c r="L2325" s="1">
        <f t="shared" si="73"/>
        <v>32</v>
      </c>
    </row>
    <row r="2326" spans="8:12">
      <c r="H2326" s="1" t="s">
        <v>644</v>
      </c>
      <c r="I2326" s="1" t="s">
        <v>7574</v>
      </c>
      <c r="J2326" s="1" t="s">
        <v>1154</v>
      </c>
      <c r="K2326" s="1" t="str">
        <f t="shared" si="72"/>
        <v>2017</v>
      </c>
      <c r="L2326" s="1">
        <f t="shared" si="73"/>
        <v>32</v>
      </c>
    </row>
    <row r="2327" spans="8:12">
      <c r="H2327" s="1" t="s">
        <v>530</v>
      </c>
      <c r="I2327" s="1" t="s">
        <v>11504</v>
      </c>
      <c r="J2327" s="1" t="s">
        <v>11505</v>
      </c>
      <c r="K2327" s="1" t="str">
        <f t="shared" si="72"/>
        <v>2017</v>
      </c>
      <c r="L2327" s="1">
        <f t="shared" si="73"/>
        <v>32</v>
      </c>
    </row>
    <row r="2328" spans="8:12">
      <c r="H2328" s="1" t="s">
        <v>448</v>
      </c>
      <c r="I2328" s="1" t="s">
        <v>720</v>
      </c>
      <c r="J2328" s="1" t="s">
        <v>723</v>
      </c>
      <c r="K2328" s="1" t="str">
        <f t="shared" si="72"/>
        <v>2018</v>
      </c>
      <c r="L2328" s="1">
        <f t="shared" si="73"/>
        <v>32</v>
      </c>
    </row>
    <row r="2329" spans="8:12">
      <c r="H2329" s="1" t="s">
        <v>678</v>
      </c>
      <c r="I2329" s="1" t="s">
        <v>676</v>
      </c>
      <c r="J2329" s="1" t="s">
        <v>5668</v>
      </c>
      <c r="K2329" s="1" t="str">
        <f t="shared" si="72"/>
        <v>2018</v>
      </c>
      <c r="L2329" s="1">
        <f t="shared" si="73"/>
        <v>32</v>
      </c>
    </row>
    <row r="2330" spans="8:12">
      <c r="H2330" s="1" t="s">
        <v>678</v>
      </c>
      <c r="I2330" s="1" t="s">
        <v>7037</v>
      </c>
      <c r="J2330" s="1" t="s">
        <v>195</v>
      </c>
      <c r="K2330" s="1" t="str">
        <f t="shared" si="72"/>
        <v>2018</v>
      </c>
      <c r="L2330" s="1">
        <f t="shared" si="73"/>
        <v>32</v>
      </c>
    </row>
    <row r="2331" spans="8:12">
      <c r="H2331" s="1" t="s">
        <v>678</v>
      </c>
      <c r="I2331" s="1" t="s">
        <v>10543</v>
      </c>
      <c r="J2331" s="1" t="s">
        <v>10546</v>
      </c>
      <c r="K2331" s="1" t="str">
        <f t="shared" si="72"/>
        <v>2018</v>
      </c>
      <c r="L2331" s="1">
        <f t="shared" si="73"/>
        <v>32</v>
      </c>
    </row>
    <row r="2332" spans="8:12">
      <c r="H2332" s="1" t="s">
        <v>678</v>
      </c>
      <c r="I2332" s="1" t="s">
        <v>10675</v>
      </c>
      <c r="J2332" s="1" t="s">
        <v>752</v>
      </c>
      <c r="K2332" s="1" t="str">
        <f t="shared" si="72"/>
        <v>2018</v>
      </c>
      <c r="L2332" s="1">
        <f t="shared" si="73"/>
        <v>32</v>
      </c>
    </row>
    <row r="2333" spans="8:12">
      <c r="H2333" s="1" t="s">
        <v>448</v>
      </c>
      <c r="I2333" s="1" t="s">
        <v>374</v>
      </c>
      <c r="J2333" s="1" t="s">
        <v>374</v>
      </c>
      <c r="K2333" s="1" t="str">
        <f t="shared" si="72"/>
        <v>2019</v>
      </c>
      <c r="L2333" s="1">
        <f t="shared" si="73"/>
        <v>32</v>
      </c>
    </row>
    <row r="2334" spans="8:12">
      <c r="H2334" s="1" t="s">
        <v>448</v>
      </c>
      <c r="I2334" s="1" t="s">
        <v>372</v>
      </c>
      <c r="J2334" s="1" t="s">
        <v>3324</v>
      </c>
      <c r="K2334" s="1" t="str">
        <f t="shared" si="72"/>
        <v>2019</v>
      </c>
      <c r="L2334" s="1">
        <f t="shared" si="73"/>
        <v>32</v>
      </c>
    </row>
    <row r="2335" spans="8:12">
      <c r="H2335" s="1" t="s">
        <v>530</v>
      </c>
      <c r="I2335" s="1" t="s">
        <v>10939</v>
      </c>
      <c r="J2335" s="1" t="s">
        <v>617</v>
      </c>
      <c r="K2335" s="1" t="str">
        <f t="shared" si="72"/>
        <v>2019</v>
      </c>
      <c r="L2335" s="1">
        <f t="shared" si="73"/>
        <v>32</v>
      </c>
    </row>
    <row r="2336" spans="8:12">
      <c r="H2336" s="1" t="s">
        <v>530</v>
      </c>
      <c r="I2336" s="1" t="s">
        <v>3805</v>
      </c>
      <c r="J2336" s="1" t="s">
        <v>72</v>
      </c>
      <c r="K2336" s="1" t="str">
        <f t="shared" si="72"/>
        <v>2019</v>
      </c>
      <c r="L2336" s="1">
        <f t="shared" si="73"/>
        <v>32</v>
      </c>
    </row>
    <row r="2337" spans="8:12">
      <c r="H2337" s="1" t="s">
        <v>448</v>
      </c>
      <c r="I2337" s="1" t="s">
        <v>1165</v>
      </c>
      <c r="J2337" s="1" t="s">
        <v>1174</v>
      </c>
      <c r="K2337" s="1" t="str">
        <f t="shared" si="72"/>
        <v>2019</v>
      </c>
      <c r="L2337" s="1">
        <f t="shared" si="73"/>
        <v>32</v>
      </c>
    </row>
    <row r="2338" spans="8:12">
      <c r="H2338" s="1" t="s">
        <v>448</v>
      </c>
      <c r="I2338" s="1" t="s">
        <v>1324</v>
      </c>
      <c r="J2338" s="1" t="s">
        <v>1328</v>
      </c>
      <c r="K2338" s="1" t="str">
        <f t="shared" si="72"/>
        <v>2019</v>
      </c>
      <c r="L2338" s="1">
        <f t="shared" si="73"/>
        <v>32</v>
      </c>
    </row>
    <row r="2339" spans="8:12">
      <c r="H2339" s="1" t="s">
        <v>448</v>
      </c>
      <c r="I2339" s="1" t="s">
        <v>2292</v>
      </c>
      <c r="J2339" s="1" t="s">
        <v>2292</v>
      </c>
      <c r="K2339" s="1" t="str">
        <f t="shared" si="72"/>
        <v>2019</v>
      </c>
      <c r="L2339" s="1">
        <f t="shared" si="73"/>
        <v>32</v>
      </c>
    </row>
    <row r="2340" spans="8:12">
      <c r="H2340" s="1" t="s">
        <v>448</v>
      </c>
      <c r="I2340" s="1" t="s">
        <v>793</v>
      </c>
      <c r="J2340" s="1" t="s">
        <v>459</v>
      </c>
      <c r="K2340" s="1" t="str">
        <f t="shared" si="72"/>
        <v>2019</v>
      </c>
      <c r="L2340" s="1">
        <f t="shared" si="73"/>
        <v>32</v>
      </c>
    </row>
    <row r="2341" spans="8:12">
      <c r="H2341" s="1" t="s">
        <v>530</v>
      </c>
      <c r="I2341" s="1" t="s">
        <v>6569</v>
      </c>
      <c r="J2341" s="1" t="s">
        <v>6589</v>
      </c>
      <c r="K2341" s="1" t="str">
        <f t="shared" si="72"/>
        <v>2019</v>
      </c>
      <c r="L2341" s="1">
        <f t="shared" si="73"/>
        <v>32</v>
      </c>
    </row>
    <row r="2342" spans="8:12">
      <c r="H2342" s="1" t="s">
        <v>530</v>
      </c>
      <c r="I2342" s="1" t="s">
        <v>165</v>
      </c>
      <c r="J2342" s="1" t="s">
        <v>709</v>
      </c>
      <c r="K2342" s="1" t="str">
        <f t="shared" si="72"/>
        <v>2019</v>
      </c>
      <c r="L2342" s="1">
        <f t="shared" si="73"/>
        <v>32</v>
      </c>
    </row>
    <row r="2343" spans="8:12">
      <c r="H2343" s="1" t="s">
        <v>448</v>
      </c>
      <c r="I2343" s="1" t="s">
        <v>8450</v>
      </c>
      <c r="J2343" s="1" t="s">
        <v>7043</v>
      </c>
      <c r="K2343" s="1" t="str">
        <f t="shared" si="72"/>
        <v>2020</v>
      </c>
      <c r="L2343" s="1">
        <f t="shared" si="73"/>
        <v>32</v>
      </c>
    </row>
    <row r="2344" spans="8:12">
      <c r="H2344" s="1" t="s">
        <v>448</v>
      </c>
      <c r="I2344" s="1" t="s">
        <v>11029</v>
      </c>
      <c r="J2344" s="1" t="s">
        <v>7020</v>
      </c>
      <c r="K2344" s="1" t="str">
        <f t="shared" si="72"/>
        <v>2020</v>
      </c>
      <c r="L2344" s="1">
        <f t="shared" si="73"/>
        <v>32</v>
      </c>
    </row>
    <row r="2345" spans="8:12">
      <c r="H2345" s="1" t="s">
        <v>310</v>
      </c>
      <c r="I2345" s="1" t="s">
        <v>5637</v>
      </c>
      <c r="J2345" s="1" t="s">
        <v>7668</v>
      </c>
      <c r="K2345" s="1" t="str">
        <f t="shared" si="72"/>
        <v>2004</v>
      </c>
      <c r="L2345" s="1">
        <f t="shared" si="73"/>
        <v>33</v>
      </c>
    </row>
    <row r="2346" spans="8:12">
      <c r="H2346" s="1" t="s">
        <v>282</v>
      </c>
      <c r="I2346" s="1" t="s">
        <v>7090</v>
      </c>
      <c r="J2346" s="1" t="s">
        <v>1899</v>
      </c>
      <c r="K2346" s="1" t="str">
        <f t="shared" si="72"/>
        <v>2005</v>
      </c>
      <c r="L2346" s="1">
        <f t="shared" si="73"/>
        <v>33</v>
      </c>
    </row>
    <row r="2347" spans="8:12">
      <c r="H2347" s="1" t="s">
        <v>282</v>
      </c>
      <c r="I2347" s="1" t="s">
        <v>3932</v>
      </c>
      <c r="J2347" s="1" t="s">
        <v>7266</v>
      </c>
      <c r="K2347" s="1" t="str">
        <f t="shared" si="72"/>
        <v>2006</v>
      </c>
      <c r="L2347" s="1">
        <f t="shared" si="73"/>
        <v>33</v>
      </c>
    </row>
    <row r="2348" spans="8:12">
      <c r="H2348" s="1" t="s">
        <v>555</v>
      </c>
      <c r="I2348" s="1" t="s">
        <v>9902</v>
      </c>
      <c r="J2348" s="1" t="s">
        <v>2079</v>
      </c>
      <c r="K2348" s="1" t="str">
        <f t="shared" si="72"/>
        <v>2006</v>
      </c>
      <c r="L2348" s="1">
        <f t="shared" si="73"/>
        <v>33</v>
      </c>
    </row>
    <row r="2349" spans="8:12">
      <c r="H2349" s="1" t="s">
        <v>149</v>
      </c>
      <c r="I2349" s="1" t="s">
        <v>10132</v>
      </c>
      <c r="J2349" s="1" t="s">
        <v>10135</v>
      </c>
      <c r="K2349" s="1" t="str">
        <f t="shared" si="72"/>
        <v>2006</v>
      </c>
      <c r="L2349" s="1">
        <f t="shared" si="73"/>
        <v>33</v>
      </c>
    </row>
    <row r="2350" spans="8:12">
      <c r="H2350" s="1" t="s">
        <v>282</v>
      </c>
      <c r="I2350" s="1" t="s">
        <v>3725</v>
      </c>
      <c r="J2350" s="1" t="s">
        <v>4156</v>
      </c>
      <c r="K2350" s="1" t="str">
        <f t="shared" si="72"/>
        <v>2008</v>
      </c>
      <c r="L2350" s="1">
        <f t="shared" si="73"/>
        <v>33</v>
      </c>
    </row>
    <row r="2351" spans="8:12">
      <c r="H2351" s="1" t="s">
        <v>149</v>
      </c>
      <c r="I2351" s="1" t="s">
        <v>774</v>
      </c>
      <c r="J2351" s="1" t="s">
        <v>11178</v>
      </c>
      <c r="K2351" s="1" t="str">
        <f t="shared" si="72"/>
        <v>2008</v>
      </c>
      <c r="L2351" s="1">
        <f t="shared" si="73"/>
        <v>33</v>
      </c>
    </row>
    <row r="2352" spans="8:12">
      <c r="H2352" s="1" t="s">
        <v>282</v>
      </c>
      <c r="I2352" s="1" t="s">
        <v>1518</v>
      </c>
      <c r="J2352" s="1" t="s">
        <v>1072</v>
      </c>
      <c r="K2352" s="1" t="str">
        <f t="shared" si="72"/>
        <v>2009</v>
      </c>
      <c r="L2352" s="1">
        <f t="shared" si="73"/>
        <v>33</v>
      </c>
    </row>
    <row r="2353" spans="8:12">
      <c r="H2353" s="1" t="s">
        <v>809</v>
      </c>
      <c r="I2353" s="1" t="s">
        <v>9895</v>
      </c>
      <c r="J2353" s="1" t="s">
        <v>9896</v>
      </c>
      <c r="K2353" s="1" t="str">
        <f t="shared" si="72"/>
        <v>2010</v>
      </c>
      <c r="L2353" s="1">
        <f t="shared" si="73"/>
        <v>33</v>
      </c>
    </row>
    <row r="2354" spans="8:12">
      <c r="H2354" s="1" t="s">
        <v>101</v>
      </c>
      <c r="I2354" s="1" t="s">
        <v>801</v>
      </c>
      <c r="J2354" s="1" t="s">
        <v>12043</v>
      </c>
      <c r="K2354" s="1" t="str">
        <f t="shared" si="72"/>
        <v>2010</v>
      </c>
      <c r="L2354" s="1">
        <f t="shared" si="73"/>
        <v>33</v>
      </c>
    </row>
    <row r="2355" spans="8:12">
      <c r="H2355" s="1" t="s">
        <v>555</v>
      </c>
      <c r="I2355" s="1" t="s">
        <v>4177</v>
      </c>
      <c r="J2355" s="1" t="s">
        <v>4178</v>
      </c>
      <c r="K2355" s="1" t="str">
        <f t="shared" si="72"/>
        <v>2011</v>
      </c>
      <c r="L2355" s="1">
        <f t="shared" si="73"/>
        <v>33</v>
      </c>
    </row>
    <row r="2356" spans="8:12">
      <c r="H2356" s="1" t="s">
        <v>101</v>
      </c>
      <c r="I2356" s="1" t="s">
        <v>412</v>
      </c>
      <c r="J2356" s="1" t="s">
        <v>941</v>
      </c>
      <c r="K2356" s="1" t="str">
        <f t="shared" si="72"/>
        <v>2011</v>
      </c>
      <c r="L2356" s="1">
        <f t="shared" si="73"/>
        <v>33</v>
      </c>
    </row>
    <row r="2357" spans="8:12">
      <c r="H2357" s="1" t="s">
        <v>555</v>
      </c>
      <c r="I2357" s="1" t="s">
        <v>1107</v>
      </c>
      <c r="J2357" s="1" t="s">
        <v>1125</v>
      </c>
      <c r="K2357" s="1" t="str">
        <f t="shared" si="72"/>
        <v>2012</v>
      </c>
      <c r="L2357" s="1">
        <f t="shared" si="73"/>
        <v>33</v>
      </c>
    </row>
    <row r="2358" spans="8:12">
      <c r="H2358" s="1" t="s">
        <v>101</v>
      </c>
      <c r="I2358" s="1" t="s">
        <v>6078</v>
      </c>
      <c r="J2358" s="1" t="s">
        <v>2019</v>
      </c>
      <c r="K2358" s="1" t="str">
        <f t="shared" si="72"/>
        <v>2012</v>
      </c>
      <c r="L2358" s="1">
        <f t="shared" si="73"/>
        <v>33</v>
      </c>
    </row>
    <row r="2359" spans="8:12">
      <c r="H2359" s="1" t="s">
        <v>584</v>
      </c>
      <c r="I2359" s="1" t="s">
        <v>7414</v>
      </c>
      <c r="J2359" s="1" t="s">
        <v>2019</v>
      </c>
      <c r="K2359" s="1" t="str">
        <f t="shared" si="72"/>
        <v>2012</v>
      </c>
      <c r="L2359" s="1">
        <f t="shared" si="73"/>
        <v>33</v>
      </c>
    </row>
    <row r="2360" spans="8:12">
      <c r="H2360" s="1" t="s">
        <v>530</v>
      </c>
      <c r="I2360" s="1" t="s">
        <v>9733</v>
      </c>
      <c r="J2360" s="1" t="s">
        <v>7778</v>
      </c>
      <c r="K2360" s="1" t="str">
        <f t="shared" si="72"/>
        <v>2012</v>
      </c>
      <c r="L2360" s="1">
        <f t="shared" si="73"/>
        <v>33</v>
      </c>
    </row>
    <row r="2361" spans="8:12">
      <c r="H2361" s="1" t="s">
        <v>530</v>
      </c>
      <c r="I2361" s="1" t="s">
        <v>9563</v>
      </c>
      <c r="J2361" s="1" t="s">
        <v>9580</v>
      </c>
      <c r="K2361" s="1" t="str">
        <f t="shared" si="72"/>
        <v>2013</v>
      </c>
      <c r="L2361" s="1">
        <f t="shared" si="73"/>
        <v>33</v>
      </c>
    </row>
    <row r="2362" spans="8:12">
      <c r="H2362" s="1" t="s">
        <v>809</v>
      </c>
      <c r="I2362" s="1" t="s">
        <v>412</v>
      </c>
      <c r="J2362" s="1" t="s">
        <v>2023</v>
      </c>
      <c r="K2362" s="1" t="str">
        <f t="shared" si="72"/>
        <v>2013</v>
      </c>
      <c r="L2362" s="1">
        <f t="shared" si="73"/>
        <v>33</v>
      </c>
    </row>
    <row r="2363" spans="8:12">
      <c r="H2363" s="1" t="s">
        <v>584</v>
      </c>
      <c r="I2363" s="1" t="s">
        <v>6134</v>
      </c>
      <c r="J2363" s="1" t="s">
        <v>6139</v>
      </c>
      <c r="K2363" s="1" t="str">
        <f t="shared" si="72"/>
        <v>2013</v>
      </c>
      <c r="L2363" s="1">
        <f t="shared" si="73"/>
        <v>33</v>
      </c>
    </row>
    <row r="2364" spans="8:12">
      <c r="H2364" s="1" t="s">
        <v>678</v>
      </c>
      <c r="I2364" s="1" t="s">
        <v>8518</v>
      </c>
      <c r="J2364" s="1" t="s">
        <v>8409</v>
      </c>
      <c r="K2364" s="1" t="str">
        <f t="shared" si="72"/>
        <v>2013</v>
      </c>
      <c r="L2364" s="1">
        <f t="shared" si="73"/>
        <v>33</v>
      </c>
    </row>
    <row r="2365" spans="8:12">
      <c r="H2365" s="1" t="s">
        <v>678</v>
      </c>
      <c r="I2365" s="1" t="s">
        <v>8846</v>
      </c>
      <c r="J2365" s="1" t="s">
        <v>8849</v>
      </c>
      <c r="K2365" s="1" t="str">
        <f t="shared" si="72"/>
        <v>2013</v>
      </c>
      <c r="L2365" s="1">
        <f t="shared" si="73"/>
        <v>33</v>
      </c>
    </row>
    <row r="2366" spans="8:12">
      <c r="H2366" s="1" t="s">
        <v>678</v>
      </c>
      <c r="I2366" s="1" t="s">
        <v>8873</v>
      </c>
      <c r="J2366" s="1" t="s">
        <v>8877</v>
      </c>
      <c r="K2366" s="1" t="str">
        <f t="shared" si="72"/>
        <v>2013</v>
      </c>
      <c r="L2366" s="1">
        <f t="shared" si="73"/>
        <v>33</v>
      </c>
    </row>
    <row r="2367" spans="8:12">
      <c r="H2367" s="1" t="s">
        <v>644</v>
      </c>
      <c r="I2367" s="1" t="s">
        <v>9816</v>
      </c>
      <c r="J2367" s="1" t="s">
        <v>11619</v>
      </c>
      <c r="K2367" s="1" t="str">
        <f t="shared" si="72"/>
        <v>2013</v>
      </c>
      <c r="L2367" s="1">
        <f t="shared" si="73"/>
        <v>33</v>
      </c>
    </row>
    <row r="2368" spans="8:12">
      <c r="H2368" s="1" t="s">
        <v>644</v>
      </c>
      <c r="I2368" s="1" t="s">
        <v>9132</v>
      </c>
      <c r="J2368" s="1" t="s">
        <v>2023</v>
      </c>
      <c r="K2368" s="1" t="str">
        <f t="shared" si="72"/>
        <v>2013</v>
      </c>
      <c r="L2368" s="1">
        <f t="shared" si="73"/>
        <v>33</v>
      </c>
    </row>
    <row r="2369" spans="8:12">
      <c r="H2369" s="1" t="s">
        <v>149</v>
      </c>
      <c r="I2369" s="1" t="s">
        <v>1139</v>
      </c>
      <c r="J2369" s="1" t="s">
        <v>806</v>
      </c>
      <c r="K2369" s="1" t="str">
        <f t="shared" ref="K2369:K2432" si="74">TEXT(J2369,"YYYY")</f>
        <v>2014</v>
      </c>
      <c r="L2369" s="1">
        <f t="shared" ref="L2369:L2432" si="75">H2369-(TEXT(I2369,"YYYY")-TEXT(J2369,"YYYY"))</f>
        <v>33</v>
      </c>
    </row>
    <row r="2370" spans="8:12">
      <c r="H2370" s="1" t="s">
        <v>644</v>
      </c>
      <c r="I2370" s="1" t="s">
        <v>11669</v>
      </c>
      <c r="J2370" s="1" t="s">
        <v>2008</v>
      </c>
      <c r="K2370" s="1" t="str">
        <f t="shared" si="74"/>
        <v>2014</v>
      </c>
      <c r="L2370" s="1">
        <f t="shared" si="75"/>
        <v>33</v>
      </c>
    </row>
    <row r="2371" spans="8:12">
      <c r="H2371" s="1" t="s">
        <v>530</v>
      </c>
      <c r="I2371" s="1" t="s">
        <v>11924</v>
      </c>
      <c r="J2371" s="1" t="s">
        <v>11924</v>
      </c>
      <c r="K2371" s="1" t="str">
        <f t="shared" si="74"/>
        <v>2015</v>
      </c>
      <c r="L2371" s="1">
        <f t="shared" si="75"/>
        <v>33</v>
      </c>
    </row>
    <row r="2372" spans="8:12">
      <c r="H2372" s="1" t="s">
        <v>101</v>
      </c>
      <c r="I2372" s="1" t="s">
        <v>4032</v>
      </c>
      <c r="J2372" s="1" t="s">
        <v>8110</v>
      </c>
      <c r="K2372" s="1" t="str">
        <f t="shared" si="74"/>
        <v>2015</v>
      </c>
      <c r="L2372" s="1">
        <f t="shared" si="75"/>
        <v>33</v>
      </c>
    </row>
    <row r="2373" spans="8:12">
      <c r="H2373" s="1" t="s">
        <v>530</v>
      </c>
      <c r="I2373" s="1" t="s">
        <v>6892</v>
      </c>
      <c r="J2373" s="1" t="s">
        <v>6893</v>
      </c>
      <c r="K2373" s="1" t="str">
        <f t="shared" si="74"/>
        <v>2015</v>
      </c>
      <c r="L2373" s="1">
        <f t="shared" si="75"/>
        <v>33</v>
      </c>
    </row>
    <row r="2374" spans="8:12">
      <c r="H2374" s="1" t="s">
        <v>530</v>
      </c>
      <c r="I2374" s="1" t="s">
        <v>11547</v>
      </c>
      <c r="J2374" s="1" t="s">
        <v>5747</v>
      </c>
      <c r="K2374" s="1" t="str">
        <f t="shared" si="74"/>
        <v>2015</v>
      </c>
      <c r="L2374" s="1">
        <f t="shared" si="75"/>
        <v>33</v>
      </c>
    </row>
    <row r="2375" spans="8:12">
      <c r="H2375" s="1" t="s">
        <v>530</v>
      </c>
      <c r="I2375" s="1" t="s">
        <v>11784</v>
      </c>
      <c r="J2375" s="1" t="s">
        <v>11787</v>
      </c>
      <c r="K2375" s="1" t="str">
        <f t="shared" si="74"/>
        <v>2015</v>
      </c>
      <c r="L2375" s="1">
        <f t="shared" si="75"/>
        <v>33</v>
      </c>
    </row>
    <row r="2376" spans="8:12">
      <c r="H2376" s="1" t="s">
        <v>530</v>
      </c>
      <c r="I2376" s="1" t="s">
        <v>9509</v>
      </c>
      <c r="J2376" s="1" t="s">
        <v>11924</v>
      </c>
      <c r="K2376" s="1" t="str">
        <f t="shared" si="74"/>
        <v>2015</v>
      </c>
      <c r="L2376" s="1">
        <f t="shared" si="75"/>
        <v>33</v>
      </c>
    </row>
    <row r="2377" spans="8:12">
      <c r="H2377" s="1" t="s">
        <v>530</v>
      </c>
      <c r="I2377" s="1" t="s">
        <v>11978</v>
      </c>
      <c r="J2377" s="1" t="s">
        <v>11787</v>
      </c>
      <c r="K2377" s="1" t="str">
        <f t="shared" si="74"/>
        <v>2015</v>
      </c>
      <c r="L2377" s="1">
        <f t="shared" si="75"/>
        <v>33</v>
      </c>
    </row>
    <row r="2378" spans="8:12">
      <c r="H2378" s="1" t="s">
        <v>809</v>
      </c>
      <c r="I2378" s="1" t="s">
        <v>2422</v>
      </c>
      <c r="J2378" s="1" t="s">
        <v>1222</v>
      </c>
      <c r="K2378" s="1" t="str">
        <f t="shared" si="74"/>
        <v>2015</v>
      </c>
      <c r="L2378" s="1">
        <f t="shared" si="75"/>
        <v>33</v>
      </c>
    </row>
    <row r="2379" spans="8:12">
      <c r="H2379" s="1" t="s">
        <v>644</v>
      </c>
      <c r="I2379" s="1" t="s">
        <v>496</v>
      </c>
      <c r="J2379" s="1" t="s">
        <v>926</v>
      </c>
      <c r="K2379" s="1" t="str">
        <f t="shared" si="74"/>
        <v>2015</v>
      </c>
      <c r="L2379" s="1">
        <f t="shared" si="75"/>
        <v>33</v>
      </c>
    </row>
    <row r="2380" spans="8:12">
      <c r="H2380" s="1" t="s">
        <v>530</v>
      </c>
      <c r="I2380" s="1" t="s">
        <v>7369</v>
      </c>
      <c r="J2380" s="1" t="s">
        <v>7302</v>
      </c>
      <c r="K2380" s="1" t="str">
        <f t="shared" si="74"/>
        <v>2015</v>
      </c>
      <c r="L2380" s="1">
        <f t="shared" si="75"/>
        <v>33</v>
      </c>
    </row>
    <row r="2381" spans="8:12">
      <c r="H2381" s="1" t="s">
        <v>530</v>
      </c>
      <c r="I2381" s="1" t="s">
        <v>11563</v>
      </c>
      <c r="J2381" s="1" t="s">
        <v>905</v>
      </c>
      <c r="K2381" s="1" t="str">
        <f t="shared" si="74"/>
        <v>2015</v>
      </c>
      <c r="L2381" s="1">
        <f t="shared" si="75"/>
        <v>33</v>
      </c>
    </row>
    <row r="2382" spans="8:12">
      <c r="H2382" s="1" t="s">
        <v>530</v>
      </c>
      <c r="I2382" s="1" t="s">
        <v>6656</v>
      </c>
      <c r="J2382" s="1" t="s">
        <v>4102</v>
      </c>
      <c r="K2382" s="1" t="str">
        <f t="shared" si="74"/>
        <v>2016</v>
      </c>
      <c r="L2382" s="1">
        <f t="shared" si="75"/>
        <v>33</v>
      </c>
    </row>
    <row r="2383" spans="8:12">
      <c r="H2383" s="1" t="s">
        <v>530</v>
      </c>
      <c r="I2383" s="1" t="s">
        <v>4642</v>
      </c>
      <c r="J2383" s="1" t="s">
        <v>1573</v>
      </c>
      <c r="K2383" s="1" t="str">
        <f t="shared" si="74"/>
        <v>2016</v>
      </c>
      <c r="L2383" s="1">
        <f t="shared" si="75"/>
        <v>33</v>
      </c>
    </row>
    <row r="2384" spans="8:12">
      <c r="H2384" s="1" t="s">
        <v>530</v>
      </c>
      <c r="I2384" s="1" t="s">
        <v>4642</v>
      </c>
      <c r="J2384" s="1" t="s">
        <v>931</v>
      </c>
      <c r="K2384" s="1" t="str">
        <f t="shared" si="74"/>
        <v>2016</v>
      </c>
      <c r="L2384" s="1">
        <f t="shared" si="75"/>
        <v>33</v>
      </c>
    </row>
    <row r="2385" spans="8:12">
      <c r="H2385" s="1" t="s">
        <v>530</v>
      </c>
      <c r="I2385" s="1" t="s">
        <v>987</v>
      </c>
      <c r="J2385" s="1" t="s">
        <v>990</v>
      </c>
      <c r="K2385" s="1" t="str">
        <f t="shared" si="74"/>
        <v>2017</v>
      </c>
      <c r="L2385" s="1">
        <f t="shared" si="75"/>
        <v>33</v>
      </c>
    </row>
    <row r="2386" spans="8:12">
      <c r="H2386" s="1" t="s">
        <v>678</v>
      </c>
      <c r="I2386" s="1" t="s">
        <v>5269</v>
      </c>
      <c r="J2386" s="1" t="s">
        <v>5094</v>
      </c>
      <c r="K2386" s="1" t="str">
        <f t="shared" si="74"/>
        <v>2017</v>
      </c>
      <c r="L2386" s="1">
        <f t="shared" si="75"/>
        <v>33</v>
      </c>
    </row>
    <row r="2387" spans="8:12">
      <c r="H2387" s="1" t="s">
        <v>530</v>
      </c>
      <c r="I2387" s="1" t="s">
        <v>3566</v>
      </c>
      <c r="J2387" s="1" t="s">
        <v>873</v>
      </c>
      <c r="K2387" s="1" t="str">
        <f t="shared" si="74"/>
        <v>2017</v>
      </c>
      <c r="L2387" s="1">
        <f t="shared" si="75"/>
        <v>33</v>
      </c>
    </row>
    <row r="2388" spans="8:12">
      <c r="H2388" s="1" t="s">
        <v>530</v>
      </c>
      <c r="I2388" s="1" t="s">
        <v>4372</v>
      </c>
      <c r="J2388" s="1" t="s">
        <v>1286</v>
      </c>
      <c r="K2388" s="1" t="str">
        <f t="shared" si="74"/>
        <v>2017</v>
      </c>
      <c r="L2388" s="1">
        <f t="shared" si="75"/>
        <v>33</v>
      </c>
    </row>
    <row r="2389" spans="8:12">
      <c r="H2389" s="1" t="s">
        <v>530</v>
      </c>
      <c r="I2389" s="1" t="s">
        <v>3306</v>
      </c>
      <c r="J2389" s="1" t="s">
        <v>5167</v>
      </c>
      <c r="K2389" s="1" t="str">
        <f t="shared" si="74"/>
        <v>2017</v>
      </c>
      <c r="L2389" s="1">
        <f t="shared" si="75"/>
        <v>33</v>
      </c>
    </row>
    <row r="2390" spans="8:12">
      <c r="H2390" s="1" t="s">
        <v>678</v>
      </c>
      <c r="I2390" s="1" t="s">
        <v>1825</v>
      </c>
      <c r="J2390" s="1" t="s">
        <v>1286</v>
      </c>
      <c r="K2390" s="1" t="str">
        <f t="shared" si="74"/>
        <v>2017</v>
      </c>
      <c r="L2390" s="1">
        <f t="shared" si="75"/>
        <v>33</v>
      </c>
    </row>
    <row r="2391" spans="8:12">
      <c r="H2391" s="1" t="s">
        <v>530</v>
      </c>
      <c r="I2391" s="1" t="s">
        <v>5394</v>
      </c>
      <c r="J2391" s="1" t="s">
        <v>274</v>
      </c>
      <c r="K2391" s="1" t="str">
        <f t="shared" si="74"/>
        <v>2017</v>
      </c>
      <c r="L2391" s="1">
        <f t="shared" si="75"/>
        <v>33</v>
      </c>
    </row>
    <row r="2392" spans="8:12">
      <c r="H2392" s="1" t="s">
        <v>644</v>
      </c>
      <c r="I2392" s="1" t="s">
        <v>5619</v>
      </c>
      <c r="J2392" s="1" t="s">
        <v>1334</v>
      </c>
      <c r="K2392" s="1" t="str">
        <f t="shared" si="74"/>
        <v>2018</v>
      </c>
      <c r="L2392" s="1">
        <f t="shared" si="75"/>
        <v>33</v>
      </c>
    </row>
    <row r="2393" spans="8:12">
      <c r="H2393" s="1" t="s">
        <v>530</v>
      </c>
      <c r="I2393" s="1" t="s">
        <v>1181</v>
      </c>
      <c r="J2393" s="1" t="s">
        <v>1181</v>
      </c>
      <c r="K2393" s="1" t="str">
        <f t="shared" si="74"/>
        <v>2018</v>
      </c>
      <c r="L2393" s="1">
        <f t="shared" si="75"/>
        <v>33</v>
      </c>
    </row>
    <row r="2394" spans="8:12">
      <c r="H2394" s="1" t="s">
        <v>678</v>
      </c>
      <c r="I2394" s="1" t="s">
        <v>2182</v>
      </c>
      <c r="J2394" s="1" t="s">
        <v>474</v>
      </c>
      <c r="K2394" s="1" t="str">
        <f t="shared" si="74"/>
        <v>2018</v>
      </c>
      <c r="L2394" s="1">
        <f t="shared" si="75"/>
        <v>33</v>
      </c>
    </row>
    <row r="2395" spans="8:12">
      <c r="H2395" s="1" t="s">
        <v>530</v>
      </c>
      <c r="I2395" s="1" t="s">
        <v>978</v>
      </c>
      <c r="J2395" s="1" t="s">
        <v>881</v>
      </c>
      <c r="K2395" s="1" t="str">
        <f t="shared" si="74"/>
        <v>2018</v>
      </c>
      <c r="L2395" s="1">
        <f t="shared" si="75"/>
        <v>33</v>
      </c>
    </row>
    <row r="2396" spans="8:12">
      <c r="H2396" s="1" t="s">
        <v>530</v>
      </c>
      <c r="I2396" s="1" t="s">
        <v>1798</v>
      </c>
      <c r="J2396" s="1" t="s">
        <v>3442</v>
      </c>
      <c r="K2396" s="1" t="str">
        <f t="shared" si="74"/>
        <v>2018</v>
      </c>
      <c r="L2396" s="1">
        <f t="shared" si="75"/>
        <v>33</v>
      </c>
    </row>
    <row r="2397" spans="8:12">
      <c r="H2397" s="1" t="s">
        <v>530</v>
      </c>
      <c r="I2397" s="1" t="s">
        <v>4137</v>
      </c>
      <c r="J2397" s="1" t="s">
        <v>705</v>
      </c>
      <c r="K2397" s="1" t="str">
        <f t="shared" si="74"/>
        <v>2018</v>
      </c>
      <c r="L2397" s="1">
        <f t="shared" si="75"/>
        <v>33</v>
      </c>
    </row>
    <row r="2398" spans="8:12">
      <c r="H2398" s="1" t="s">
        <v>644</v>
      </c>
      <c r="I2398" s="1" t="s">
        <v>202</v>
      </c>
      <c r="J2398" s="1" t="s">
        <v>2178</v>
      </c>
      <c r="K2398" s="1" t="str">
        <f t="shared" si="74"/>
        <v>2018</v>
      </c>
      <c r="L2398" s="1">
        <f t="shared" si="75"/>
        <v>33</v>
      </c>
    </row>
    <row r="2399" spans="8:12">
      <c r="H2399" s="1" t="s">
        <v>530</v>
      </c>
      <c r="I2399" s="1" t="s">
        <v>1085</v>
      </c>
      <c r="J2399" s="1" t="s">
        <v>532</v>
      </c>
      <c r="K2399" s="1" t="str">
        <f t="shared" si="74"/>
        <v>2019</v>
      </c>
      <c r="L2399" s="1">
        <f t="shared" si="75"/>
        <v>33</v>
      </c>
    </row>
    <row r="2400" spans="8:12">
      <c r="H2400" s="1" t="s">
        <v>678</v>
      </c>
      <c r="I2400" s="1" t="s">
        <v>10697</v>
      </c>
      <c r="J2400" s="1" t="s">
        <v>604</v>
      </c>
      <c r="K2400" s="1" t="str">
        <f t="shared" si="74"/>
        <v>2019</v>
      </c>
      <c r="L2400" s="1">
        <f t="shared" si="75"/>
        <v>33</v>
      </c>
    </row>
    <row r="2401" spans="8:12">
      <c r="H2401" s="1" t="s">
        <v>530</v>
      </c>
      <c r="I2401" s="1" t="s">
        <v>522</v>
      </c>
      <c r="J2401" s="1" t="s">
        <v>532</v>
      </c>
      <c r="K2401" s="1" t="str">
        <f t="shared" si="74"/>
        <v>2019</v>
      </c>
      <c r="L2401" s="1">
        <f t="shared" si="75"/>
        <v>33</v>
      </c>
    </row>
    <row r="2402" spans="8:12">
      <c r="H2402" s="1" t="s">
        <v>530</v>
      </c>
      <c r="I2402" s="1" t="s">
        <v>1192</v>
      </c>
      <c r="J2402" s="1" t="s">
        <v>877</v>
      </c>
      <c r="K2402" s="1" t="str">
        <f t="shared" si="74"/>
        <v>2019</v>
      </c>
      <c r="L2402" s="1">
        <f t="shared" si="75"/>
        <v>33</v>
      </c>
    </row>
    <row r="2403" spans="8:12">
      <c r="H2403" s="1" t="s">
        <v>530</v>
      </c>
      <c r="I2403" s="1" t="s">
        <v>1355</v>
      </c>
      <c r="J2403" s="1" t="s">
        <v>896</v>
      </c>
      <c r="K2403" s="1" t="str">
        <f t="shared" si="74"/>
        <v>2019</v>
      </c>
      <c r="L2403" s="1">
        <f t="shared" si="75"/>
        <v>33</v>
      </c>
    </row>
    <row r="2404" spans="8:12">
      <c r="H2404" s="1" t="s">
        <v>530</v>
      </c>
      <c r="I2404" s="1" t="s">
        <v>3506</v>
      </c>
      <c r="J2404" s="1" t="s">
        <v>532</v>
      </c>
      <c r="K2404" s="1" t="str">
        <f t="shared" si="74"/>
        <v>2019</v>
      </c>
      <c r="L2404" s="1">
        <f t="shared" si="75"/>
        <v>33</v>
      </c>
    </row>
    <row r="2405" spans="8:12">
      <c r="H2405" s="1" t="s">
        <v>678</v>
      </c>
      <c r="I2405" s="1" t="s">
        <v>11029</v>
      </c>
      <c r="J2405" s="1" t="s">
        <v>1265</v>
      </c>
      <c r="K2405" s="1" t="str">
        <f t="shared" si="74"/>
        <v>2019</v>
      </c>
      <c r="L2405" s="1">
        <f t="shared" si="75"/>
        <v>33</v>
      </c>
    </row>
    <row r="2406" spans="8:12">
      <c r="H2406" s="1" t="s">
        <v>530</v>
      </c>
      <c r="I2406" s="1" t="s">
        <v>3698</v>
      </c>
      <c r="J2406" s="1" t="s">
        <v>877</v>
      </c>
      <c r="K2406" s="1" t="str">
        <f t="shared" si="74"/>
        <v>2019</v>
      </c>
      <c r="L2406" s="1">
        <f t="shared" si="75"/>
        <v>33</v>
      </c>
    </row>
    <row r="2407" spans="8:12">
      <c r="H2407" s="1" t="s">
        <v>530</v>
      </c>
      <c r="I2407" s="1" t="s">
        <v>9308</v>
      </c>
      <c r="J2407" s="1" t="s">
        <v>4044</v>
      </c>
      <c r="K2407" s="1" t="str">
        <f t="shared" si="74"/>
        <v>2020</v>
      </c>
      <c r="L2407" s="1">
        <f t="shared" si="75"/>
        <v>33</v>
      </c>
    </row>
    <row r="2408" spans="8:12">
      <c r="H2408" s="1" t="s">
        <v>530</v>
      </c>
      <c r="I2408" s="1" t="s">
        <v>12488</v>
      </c>
      <c r="J2408" s="1" t="s">
        <v>663</v>
      </c>
      <c r="K2408" s="1" t="str">
        <f t="shared" si="74"/>
        <v>2020</v>
      </c>
      <c r="L2408" s="1">
        <f t="shared" si="75"/>
        <v>33</v>
      </c>
    </row>
    <row r="2409" spans="8:12">
      <c r="H2409" s="1" t="s">
        <v>78</v>
      </c>
      <c r="I2409" s="1" t="s">
        <v>5243</v>
      </c>
      <c r="J2409" s="1" t="s">
        <v>962</v>
      </c>
      <c r="K2409" s="1" t="str">
        <f t="shared" si="74"/>
        <v>2020</v>
      </c>
      <c r="L2409" s="1">
        <f t="shared" si="75"/>
        <v>33</v>
      </c>
    </row>
    <row r="2410" spans="8:12">
      <c r="H2410" s="1" t="s">
        <v>530</v>
      </c>
      <c r="I2410" s="1" t="s">
        <v>1139</v>
      </c>
      <c r="J2410" s="1" t="s">
        <v>8261</v>
      </c>
      <c r="K2410" s="1" t="str">
        <f t="shared" si="74"/>
        <v>2020</v>
      </c>
      <c r="L2410" s="1">
        <f t="shared" si="75"/>
        <v>33</v>
      </c>
    </row>
    <row r="2411" spans="8:12">
      <c r="H2411" s="1" t="s">
        <v>530</v>
      </c>
      <c r="I2411" s="1" t="s">
        <v>857</v>
      </c>
      <c r="J2411" s="1" t="s">
        <v>10533</v>
      </c>
      <c r="K2411" s="1" t="str">
        <f t="shared" si="74"/>
        <v>2020</v>
      </c>
      <c r="L2411" s="1">
        <f t="shared" si="75"/>
        <v>33</v>
      </c>
    </row>
    <row r="2412" spans="8:12">
      <c r="H2412" s="1" t="s">
        <v>189</v>
      </c>
      <c r="I2412" s="1" t="s">
        <v>5331</v>
      </c>
      <c r="J2412" s="1" t="s">
        <v>7305</v>
      </c>
      <c r="K2412" s="1" t="str">
        <f t="shared" si="74"/>
        <v>2002</v>
      </c>
      <c r="L2412" s="1">
        <f t="shared" si="75"/>
        <v>34</v>
      </c>
    </row>
    <row r="2413" spans="8:12">
      <c r="H2413" s="1" t="s">
        <v>136</v>
      </c>
      <c r="I2413" s="1" t="s">
        <v>9362</v>
      </c>
      <c r="J2413" s="1" t="s">
        <v>9389</v>
      </c>
      <c r="K2413" s="1" t="str">
        <f t="shared" si="74"/>
        <v>2004</v>
      </c>
      <c r="L2413" s="1">
        <f t="shared" si="75"/>
        <v>34</v>
      </c>
    </row>
    <row r="2414" spans="8:12">
      <c r="H2414" s="1" t="s">
        <v>233</v>
      </c>
      <c r="I2414" s="1" t="s">
        <v>645</v>
      </c>
      <c r="J2414" s="1" t="s">
        <v>2471</v>
      </c>
      <c r="K2414" s="1" t="str">
        <f t="shared" si="74"/>
        <v>2004</v>
      </c>
      <c r="L2414" s="1">
        <f t="shared" si="75"/>
        <v>34</v>
      </c>
    </row>
    <row r="2415" spans="8:12">
      <c r="H2415" s="1" t="s">
        <v>310</v>
      </c>
      <c r="I2415" s="1" t="s">
        <v>1006</v>
      </c>
      <c r="J2415" s="1" t="s">
        <v>3409</v>
      </c>
      <c r="K2415" s="1" t="str">
        <f t="shared" si="74"/>
        <v>2004</v>
      </c>
      <c r="L2415" s="1">
        <f t="shared" si="75"/>
        <v>34</v>
      </c>
    </row>
    <row r="2416" spans="8:12">
      <c r="H2416" s="1" t="s">
        <v>299</v>
      </c>
      <c r="I2416" s="1" t="s">
        <v>11800</v>
      </c>
      <c r="J2416" s="1" t="s">
        <v>11805</v>
      </c>
      <c r="K2416" s="1" t="str">
        <f t="shared" si="74"/>
        <v>2005</v>
      </c>
      <c r="L2416" s="1">
        <f t="shared" si="75"/>
        <v>34</v>
      </c>
    </row>
    <row r="2417" spans="8:12">
      <c r="H2417" s="1" t="s">
        <v>310</v>
      </c>
      <c r="I2417" s="1" t="s">
        <v>7638</v>
      </c>
      <c r="J2417" s="1" t="s">
        <v>1899</v>
      </c>
      <c r="K2417" s="1" t="str">
        <f t="shared" si="74"/>
        <v>2005</v>
      </c>
      <c r="L2417" s="1">
        <f t="shared" si="75"/>
        <v>34</v>
      </c>
    </row>
    <row r="2418" spans="8:12">
      <c r="H2418" s="1" t="s">
        <v>1343</v>
      </c>
      <c r="I2418" s="1" t="s">
        <v>9478</v>
      </c>
      <c r="J2418" s="1" t="s">
        <v>4086</v>
      </c>
      <c r="K2418" s="1" t="str">
        <f t="shared" si="74"/>
        <v>2006</v>
      </c>
      <c r="L2418" s="1">
        <f t="shared" si="75"/>
        <v>34</v>
      </c>
    </row>
    <row r="2419" spans="8:12">
      <c r="H2419" s="1" t="s">
        <v>299</v>
      </c>
      <c r="I2419" s="1" t="s">
        <v>1296</v>
      </c>
      <c r="J2419" s="1" t="s">
        <v>1918</v>
      </c>
      <c r="K2419" s="1" t="str">
        <f t="shared" si="74"/>
        <v>2007</v>
      </c>
      <c r="L2419" s="1">
        <f t="shared" si="75"/>
        <v>34</v>
      </c>
    </row>
    <row r="2420" spans="8:12">
      <c r="H2420" s="1" t="s">
        <v>189</v>
      </c>
      <c r="I2420" s="1" t="s">
        <v>3721</v>
      </c>
      <c r="J2420" s="1" t="s">
        <v>11513</v>
      </c>
      <c r="K2420" s="1" t="str">
        <f t="shared" si="74"/>
        <v>2007</v>
      </c>
      <c r="L2420" s="1">
        <f t="shared" si="75"/>
        <v>34</v>
      </c>
    </row>
    <row r="2421" spans="8:12">
      <c r="H2421" s="1" t="s">
        <v>128</v>
      </c>
      <c r="I2421" s="1" t="s">
        <v>4461</v>
      </c>
      <c r="J2421" s="1" t="s">
        <v>6615</v>
      </c>
      <c r="K2421" s="1" t="str">
        <f t="shared" si="74"/>
        <v>2008</v>
      </c>
      <c r="L2421" s="1">
        <f t="shared" si="75"/>
        <v>34</v>
      </c>
    </row>
    <row r="2422" spans="8:12">
      <c r="H2422" s="1" t="s">
        <v>584</v>
      </c>
      <c r="I2422" s="1" t="s">
        <v>8338</v>
      </c>
      <c r="J2422" s="1" t="s">
        <v>1072</v>
      </c>
      <c r="K2422" s="1" t="str">
        <f t="shared" si="74"/>
        <v>2009</v>
      </c>
      <c r="L2422" s="1">
        <f t="shared" si="75"/>
        <v>34</v>
      </c>
    </row>
    <row r="2423" spans="8:12">
      <c r="H2423" s="1" t="s">
        <v>149</v>
      </c>
      <c r="I2423" s="1" t="s">
        <v>11621</v>
      </c>
      <c r="J2423" s="1" t="s">
        <v>7895</v>
      </c>
      <c r="K2423" s="1" t="str">
        <f t="shared" si="74"/>
        <v>2010</v>
      </c>
      <c r="L2423" s="1">
        <f t="shared" si="75"/>
        <v>34</v>
      </c>
    </row>
    <row r="2424" spans="8:12">
      <c r="H2424" s="1" t="s">
        <v>584</v>
      </c>
      <c r="I2424" s="1" t="s">
        <v>8512</v>
      </c>
      <c r="J2424" s="1" t="s">
        <v>8520</v>
      </c>
      <c r="K2424" s="1" t="str">
        <f t="shared" si="74"/>
        <v>2011</v>
      </c>
      <c r="L2424" s="1">
        <f t="shared" si="75"/>
        <v>34</v>
      </c>
    </row>
    <row r="2425" spans="8:12">
      <c r="H2425" s="1" t="s">
        <v>128</v>
      </c>
      <c r="I2425" s="1" t="s">
        <v>1993</v>
      </c>
      <c r="J2425" s="1" t="s">
        <v>1994</v>
      </c>
      <c r="K2425" s="1" t="str">
        <f t="shared" si="74"/>
        <v>2011</v>
      </c>
      <c r="L2425" s="1">
        <f t="shared" si="75"/>
        <v>34</v>
      </c>
    </row>
    <row r="2426" spans="8:12">
      <c r="H2426" s="1" t="s">
        <v>678</v>
      </c>
      <c r="I2426" s="1" t="s">
        <v>9231</v>
      </c>
      <c r="J2426" s="1" t="s">
        <v>9100</v>
      </c>
      <c r="K2426" s="1" t="str">
        <f t="shared" si="74"/>
        <v>2012</v>
      </c>
      <c r="L2426" s="1">
        <f t="shared" si="75"/>
        <v>34</v>
      </c>
    </row>
    <row r="2427" spans="8:12">
      <c r="H2427" s="1" t="s">
        <v>101</v>
      </c>
      <c r="I2427" s="1" t="s">
        <v>3942</v>
      </c>
      <c r="J2427" s="1" t="s">
        <v>3943</v>
      </c>
      <c r="K2427" s="1" t="str">
        <f t="shared" si="74"/>
        <v>2013</v>
      </c>
      <c r="L2427" s="1">
        <f t="shared" si="75"/>
        <v>34</v>
      </c>
    </row>
    <row r="2428" spans="8:12">
      <c r="H2428" s="1" t="s">
        <v>678</v>
      </c>
      <c r="I2428" s="1" t="s">
        <v>9831</v>
      </c>
      <c r="J2428" s="1" t="s">
        <v>3943</v>
      </c>
      <c r="K2428" s="1" t="str">
        <f t="shared" si="74"/>
        <v>2013</v>
      </c>
      <c r="L2428" s="1">
        <f t="shared" si="75"/>
        <v>34</v>
      </c>
    </row>
    <row r="2429" spans="8:12">
      <c r="H2429" s="1" t="s">
        <v>678</v>
      </c>
      <c r="I2429" s="1" t="s">
        <v>9534</v>
      </c>
      <c r="J2429" s="1" t="s">
        <v>9551</v>
      </c>
      <c r="K2429" s="1" t="str">
        <f t="shared" si="74"/>
        <v>2013</v>
      </c>
      <c r="L2429" s="1">
        <f t="shared" si="75"/>
        <v>34</v>
      </c>
    </row>
    <row r="2430" spans="8:12">
      <c r="H2430" s="1" t="s">
        <v>678</v>
      </c>
      <c r="I2430" s="1" t="s">
        <v>8512</v>
      </c>
      <c r="J2430" s="1" t="s">
        <v>9539</v>
      </c>
      <c r="K2430" s="1" t="str">
        <f t="shared" si="74"/>
        <v>2014</v>
      </c>
      <c r="L2430" s="1">
        <f t="shared" si="75"/>
        <v>34</v>
      </c>
    </row>
    <row r="2431" spans="8:12">
      <c r="H2431" s="1" t="s">
        <v>678</v>
      </c>
      <c r="I2431" s="1" t="s">
        <v>774</v>
      </c>
      <c r="J2431" s="1" t="s">
        <v>2008</v>
      </c>
      <c r="K2431" s="1" t="str">
        <f t="shared" si="74"/>
        <v>2014</v>
      </c>
      <c r="L2431" s="1">
        <f t="shared" si="75"/>
        <v>34</v>
      </c>
    </row>
    <row r="2432" spans="8:12">
      <c r="H2432" s="1" t="s">
        <v>644</v>
      </c>
      <c r="I2432" s="1" t="s">
        <v>11559</v>
      </c>
      <c r="J2432" s="1" t="s">
        <v>4600</v>
      </c>
      <c r="K2432" s="1" t="str">
        <f t="shared" si="74"/>
        <v>2014</v>
      </c>
      <c r="L2432" s="1">
        <f t="shared" si="75"/>
        <v>34</v>
      </c>
    </row>
    <row r="2433" spans="8:12">
      <c r="H2433" s="1" t="s">
        <v>809</v>
      </c>
      <c r="I2433" s="1" t="s">
        <v>6063</v>
      </c>
      <c r="J2433" s="1" t="s">
        <v>2770</v>
      </c>
      <c r="K2433" s="1" t="str">
        <f t="shared" ref="K2433:K2496" si="76">TEXT(J2433,"YYYY")</f>
        <v>2015</v>
      </c>
      <c r="L2433" s="1">
        <f t="shared" ref="L2433:L2496" si="77">H2433-(TEXT(I2433,"YYYY")-TEXT(J2433,"YYYY"))</f>
        <v>34</v>
      </c>
    </row>
    <row r="2434" spans="8:12">
      <c r="H2434" s="1" t="s">
        <v>644</v>
      </c>
      <c r="I2434" s="1" t="s">
        <v>7156</v>
      </c>
      <c r="J2434" s="1" t="s">
        <v>1067</v>
      </c>
      <c r="K2434" s="1" t="str">
        <f t="shared" si="76"/>
        <v>2015</v>
      </c>
      <c r="L2434" s="1">
        <f t="shared" si="77"/>
        <v>34</v>
      </c>
    </row>
    <row r="2435" spans="8:12">
      <c r="H2435" s="1" t="s">
        <v>678</v>
      </c>
      <c r="I2435" s="1" t="s">
        <v>11899</v>
      </c>
      <c r="J2435" s="1" t="s">
        <v>892</v>
      </c>
      <c r="K2435" s="1" t="str">
        <f t="shared" si="76"/>
        <v>2015</v>
      </c>
      <c r="L2435" s="1">
        <f t="shared" si="77"/>
        <v>34</v>
      </c>
    </row>
    <row r="2436" spans="8:12">
      <c r="H2436" s="1" t="s">
        <v>809</v>
      </c>
      <c r="I2436" s="1" t="s">
        <v>5298</v>
      </c>
      <c r="J2436" s="1" t="s">
        <v>5299</v>
      </c>
      <c r="K2436" s="1" t="str">
        <f t="shared" si="76"/>
        <v>2016</v>
      </c>
      <c r="L2436" s="1">
        <f t="shared" si="77"/>
        <v>34</v>
      </c>
    </row>
    <row r="2437" spans="8:12">
      <c r="H2437" s="1" t="s">
        <v>644</v>
      </c>
      <c r="I2437" s="1" t="s">
        <v>4232</v>
      </c>
      <c r="J2437" s="1" t="s">
        <v>1534</v>
      </c>
      <c r="K2437" s="1" t="str">
        <f t="shared" si="76"/>
        <v>2016</v>
      </c>
      <c r="L2437" s="1">
        <f t="shared" si="77"/>
        <v>34</v>
      </c>
    </row>
    <row r="2438" spans="8:12">
      <c r="H2438" s="1" t="s">
        <v>644</v>
      </c>
      <c r="I2438" s="1" t="s">
        <v>3404</v>
      </c>
      <c r="J2438" s="1" t="s">
        <v>3171</v>
      </c>
      <c r="K2438" s="1" t="str">
        <f t="shared" si="76"/>
        <v>2016</v>
      </c>
      <c r="L2438" s="1">
        <f t="shared" si="77"/>
        <v>34</v>
      </c>
    </row>
    <row r="2439" spans="8:12">
      <c r="H2439" s="1" t="s">
        <v>678</v>
      </c>
      <c r="I2439" s="1" t="s">
        <v>412</v>
      </c>
      <c r="J2439" s="1" t="s">
        <v>4134</v>
      </c>
      <c r="K2439" s="1" t="str">
        <f t="shared" si="76"/>
        <v>2016</v>
      </c>
      <c r="L2439" s="1">
        <f t="shared" si="77"/>
        <v>34</v>
      </c>
    </row>
    <row r="2440" spans="8:12">
      <c r="H2440" s="1" t="s">
        <v>644</v>
      </c>
      <c r="I2440" s="1" t="s">
        <v>3588</v>
      </c>
      <c r="J2440" s="1" t="s">
        <v>3171</v>
      </c>
      <c r="K2440" s="1" t="str">
        <f t="shared" si="76"/>
        <v>2016</v>
      </c>
      <c r="L2440" s="1">
        <f t="shared" si="77"/>
        <v>34</v>
      </c>
    </row>
    <row r="2441" spans="8:12">
      <c r="H2441" s="1" t="s">
        <v>678</v>
      </c>
      <c r="I2441" s="1" t="s">
        <v>6422</v>
      </c>
      <c r="J2441" s="1" t="s">
        <v>6422</v>
      </c>
      <c r="K2441" s="1" t="str">
        <f t="shared" si="76"/>
        <v>2016</v>
      </c>
      <c r="L2441" s="1">
        <f t="shared" si="77"/>
        <v>34</v>
      </c>
    </row>
    <row r="2442" spans="8:12">
      <c r="H2442" s="1" t="s">
        <v>678</v>
      </c>
      <c r="I2442" s="1" t="s">
        <v>7736</v>
      </c>
      <c r="J2442" s="1" t="s">
        <v>6705</v>
      </c>
      <c r="K2442" s="1" t="str">
        <f t="shared" si="76"/>
        <v>2016</v>
      </c>
      <c r="L2442" s="1">
        <f t="shared" si="77"/>
        <v>34</v>
      </c>
    </row>
    <row r="2443" spans="8:12">
      <c r="H2443" s="1" t="s">
        <v>644</v>
      </c>
      <c r="I2443" s="1" t="s">
        <v>7992</v>
      </c>
      <c r="J2443" s="1" t="s">
        <v>162</v>
      </c>
      <c r="K2443" s="1" t="str">
        <f t="shared" si="76"/>
        <v>2016</v>
      </c>
      <c r="L2443" s="1">
        <f t="shared" si="77"/>
        <v>34</v>
      </c>
    </row>
    <row r="2444" spans="8:12">
      <c r="H2444" s="1" t="s">
        <v>101</v>
      </c>
      <c r="I2444" s="1" t="s">
        <v>6666</v>
      </c>
      <c r="J2444" s="1" t="s">
        <v>10983</v>
      </c>
      <c r="K2444" s="1" t="str">
        <f t="shared" si="76"/>
        <v>2016</v>
      </c>
      <c r="L2444" s="1">
        <f t="shared" si="77"/>
        <v>34</v>
      </c>
    </row>
    <row r="2445" spans="8:12">
      <c r="H2445" s="1" t="s">
        <v>101</v>
      </c>
      <c r="I2445" s="1" t="s">
        <v>10455</v>
      </c>
      <c r="J2445" s="1" t="s">
        <v>6705</v>
      </c>
      <c r="K2445" s="1" t="str">
        <f t="shared" si="76"/>
        <v>2016</v>
      </c>
      <c r="L2445" s="1">
        <f t="shared" si="77"/>
        <v>34</v>
      </c>
    </row>
    <row r="2446" spans="8:12">
      <c r="H2446" s="1" t="s">
        <v>644</v>
      </c>
      <c r="I2446" s="1" t="s">
        <v>2847</v>
      </c>
      <c r="J2446" s="1" t="s">
        <v>1206</v>
      </c>
      <c r="K2446" s="1" t="str">
        <f t="shared" si="76"/>
        <v>2017</v>
      </c>
      <c r="L2446" s="1">
        <f t="shared" si="77"/>
        <v>34</v>
      </c>
    </row>
    <row r="2447" spans="8:12">
      <c r="H2447" s="1" t="s">
        <v>678</v>
      </c>
      <c r="I2447" s="1" t="s">
        <v>3838</v>
      </c>
      <c r="J2447" s="1" t="s">
        <v>2091</v>
      </c>
      <c r="K2447" s="1" t="str">
        <f t="shared" si="76"/>
        <v>2017</v>
      </c>
      <c r="L2447" s="1">
        <f t="shared" si="77"/>
        <v>34</v>
      </c>
    </row>
    <row r="2448" spans="8:12">
      <c r="H2448" s="1" t="s">
        <v>584</v>
      </c>
      <c r="I2448" s="1" t="s">
        <v>489</v>
      </c>
      <c r="J2448" s="1" t="s">
        <v>2916</v>
      </c>
      <c r="K2448" s="1" t="str">
        <f t="shared" si="76"/>
        <v>2017</v>
      </c>
      <c r="L2448" s="1">
        <f t="shared" si="77"/>
        <v>34</v>
      </c>
    </row>
    <row r="2449" spans="8:12">
      <c r="H2449" s="1" t="s">
        <v>678</v>
      </c>
      <c r="I2449" s="1" t="s">
        <v>5354</v>
      </c>
      <c r="J2449" s="1" t="s">
        <v>1286</v>
      </c>
      <c r="K2449" s="1" t="str">
        <f t="shared" si="76"/>
        <v>2017</v>
      </c>
      <c r="L2449" s="1">
        <f t="shared" si="77"/>
        <v>34</v>
      </c>
    </row>
    <row r="2450" spans="8:12">
      <c r="H2450" s="1" t="s">
        <v>644</v>
      </c>
      <c r="I2450" s="1" t="s">
        <v>2160</v>
      </c>
      <c r="J2450" s="1" t="s">
        <v>752</v>
      </c>
      <c r="K2450" s="1" t="str">
        <f t="shared" si="76"/>
        <v>2018</v>
      </c>
      <c r="L2450" s="1">
        <f t="shared" si="77"/>
        <v>34</v>
      </c>
    </row>
    <row r="2451" spans="8:12">
      <c r="H2451" s="1" t="s">
        <v>809</v>
      </c>
      <c r="I2451" s="1" t="s">
        <v>10803</v>
      </c>
      <c r="J2451" s="1" t="s">
        <v>10546</v>
      </c>
      <c r="K2451" s="1" t="str">
        <f t="shared" si="76"/>
        <v>2018</v>
      </c>
      <c r="L2451" s="1">
        <f t="shared" si="77"/>
        <v>34</v>
      </c>
    </row>
    <row r="2452" spans="8:12">
      <c r="H2452" s="1" t="s">
        <v>809</v>
      </c>
      <c r="I2452" s="1" t="s">
        <v>8416</v>
      </c>
      <c r="J2452" s="1" t="s">
        <v>12101</v>
      </c>
      <c r="K2452" s="1" t="str">
        <f t="shared" si="76"/>
        <v>2018</v>
      </c>
      <c r="L2452" s="1">
        <f t="shared" si="77"/>
        <v>34</v>
      </c>
    </row>
    <row r="2453" spans="8:12">
      <c r="H2453" s="1" t="s">
        <v>809</v>
      </c>
      <c r="I2453" s="1" t="s">
        <v>8416</v>
      </c>
      <c r="J2453" s="1" t="s">
        <v>2534</v>
      </c>
      <c r="K2453" s="1" t="str">
        <f t="shared" si="76"/>
        <v>2018</v>
      </c>
      <c r="L2453" s="1">
        <f t="shared" si="77"/>
        <v>34</v>
      </c>
    </row>
    <row r="2454" spans="8:12">
      <c r="H2454" s="1" t="s">
        <v>678</v>
      </c>
      <c r="I2454" s="1" t="s">
        <v>426</v>
      </c>
      <c r="J2454" s="1" t="s">
        <v>199</v>
      </c>
      <c r="K2454" s="1" t="str">
        <f t="shared" si="76"/>
        <v>2018</v>
      </c>
      <c r="L2454" s="1">
        <f t="shared" si="77"/>
        <v>34</v>
      </c>
    </row>
    <row r="2455" spans="8:12">
      <c r="H2455" s="1" t="s">
        <v>678</v>
      </c>
      <c r="I2455" s="1" t="s">
        <v>758</v>
      </c>
      <c r="J2455" s="1" t="s">
        <v>1524</v>
      </c>
      <c r="K2455" s="1" t="str">
        <f t="shared" si="76"/>
        <v>2019</v>
      </c>
      <c r="L2455" s="1">
        <f t="shared" si="77"/>
        <v>34</v>
      </c>
    </row>
    <row r="2456" spans="8:12">
      <c r="H2456" s="1" t="s">
        <v>678</v>
      </c>
      <c r="I2456" s="1" t="s">
        <v>679</v>
      </c>
      <c r="J2456" s="1" t="s">
        <v>679</v>
      </c>
      <c r="K2456" s="1" t="str">
        <f t="shared" si="76"/>
        <v>2019</v>
      </c>
      <c r="L2456" s="1">
        <f t="shared" si="77"/>
        <v>34</v>
      </c>
    </row>
    <row r="2457" spans="8:12">
      <c r="H2457" s="1" t="s">
        <v>644</v>
      </c>
      <c r="I2457" s="1" t="s">
        <v>10910</v>
      </c>
      <c r="J2457" s="1" t="s">
        <v>309</v>
      </c>
      <c r="K2457" s="1" t="str">
        <f t="shared" si="76"/>
        <v>2019</v>
      </c>
      <c r="L2457" s="1">
        <f t="shared" si="77"/>
        <v>34</v>
      </c>
    </row>
    <row r="2458" spans="8:12">
      <c r="H2458" s="1" t="s">
        <v>644</v>
      </c>
      <c r="I2458" s="1" t="s">
        <v>11029</v>
      </c>
      <c r="J2458" s="1" t="s">
        <v>1341</v>
      </c>
      <c r="K2458" s="1" t="str">
        <f t="shared" si="76"/>
        <v>2019</v>
      </c>
      <c r="L2458" s="1">
        <f t="shared" si="77"/>
        <v>34</v>
      </c>
    </row>
    <row r="2459" spans="8:12">
      <c r="H2459" s="1" t="s">
        <v>678</v>
      </c>
      <c r="I2459" s="1" t="s">
        <v>7089</v>
      </c>
      <c r="J2459" s="1" t="s">
        <v>5622</v>
      </c>
      <c r="K2459" s="1" t="str">
        <f t="shared" si="76"/>
        <v>2020</v>
      </c>
      <c r="L2459" s="1">
        <f t="shared" si="77"/>
        <v>34</v>
      </c>
    </row>
    <row r="2460" spans="8:12">
      <c r="H2460" s="1" t="s">
        <v>678</v>
      </c>
      <c r="I2460" s="1" t="s">
        <v>1139</v>
      </c>
      <c r="J2460" s="1" t="s">
        <v>8134</v>
      </c>
      <c r="K2460" s="1" t="str">
        <f t="shared" si="76"/>
        <v>2020</v>
      </c>
      <c r="L2460" s="1">
        <f t="shared" si="77"/>
        <v>34</v>
      </c>
    </row>
    <row r="2461" spans="8:12">
      <c r="H2461" s="1" t="s">
        <v>678</v>
      </c>
      <c r="I2461" s="1" t="s">
        <v>397</v>
      </c>
      <c r="J2461" s="1" t="s">
        <v>5206</v>
      </c>
      <c r="K2461" s="1" t="str">
        <f t="shared" si="76"/>
        <v>2020</v>
      </c>
      <c r="L2461" s="1">
        <f t="shared" si="77"/>
        <v>34</v>
      </c>
    </row>
    <row r="2462" spans="8:12">
      <c r="H2462" s="1" t="s">
        <v>678</v>
      </c>
      <c r="I2462" s="1" t="s">
        <v>7570</v>
      </c>
      <c r="J2462" s="1" t="s">
        <v>6196</v>
      </c>
      <c r="K2462" s="1" t="str">
        <f t="shared" si="76"/>
        <v>2020</v>
      </c>
      <c r="L2462" s="1">
        <f t="shared" si="77"/>
        <v>34</v>
      </c>
    </row>
    <row r="2463" spans="8:12">
      <c r="H2463" s="1" t="s">
        <v>678</v>
      </c>
      <c r="I2463" s="1" t="s">
        <v>321</v>
      </c>
      <c r="J2463" s="1" t="s">
        <v>4988</v>
      </c>
      <c r="K2463" s="1" t="str">
        <f t="shared" si="76"/>
        <v>2020</v>
      </c>
      <c r="L2463" s="1">
        <f t="shared" si="77"/>
        <v>34</v>
      </c>
    </row>
    <row r="2464" spans="8:12">
      <c r="H2464" s="1" t="s">
        <v>678</v>
      </c>
      <c r="I2464" s="1" t="s">
        <v>8201</v>
      </c>
      <c r="J2464" s="1" t="s">
        <v>3125</v>
      </c>
      <c r="K2464" s="1" t="str">
        <f t="shared" si="76"/>
        <v>2020</v>
      </c>
      <c r="L2464" s="1">
        <f t="shared" si="77"/>
        <v>34</v>
      </c>
    </row>
    <row r="2465" spans="8:12">
      <c r="H2465" s="1" t="s">
        <v>678</v>
      </c>
      <c r="I2465" s="1" t="s">
        <v>12376</v>
      </c>
      <c r="J2465" s="1" t="s">
        <v>8134</v>
      </c>
      <c r="K2465" s="1" t="str">
        <f t="shared" si="76"/>
        <v>2020</v>
      </c>
      <c r="L2465" s="1">
        <f t="shared" si="77"/>
        <v>34</v>
      </c>
    </row>
    <row r="2466" spans="8:12">
      <c r="H2466" s="1" t="s">
        <v>678</v>
      </c>
      <c r="I2466" s="1" t="s">
        <v>8590</v>
      </c>
      <c r="J2466" s="1" t="s">
        <v>5706</v>
      </c>
      <c r="K2466" s="1" t="str">
        <f t="shared" si="76"/>
        <v>2020</v>
      </c>
      <c r="L2466" s="1">
        <f t="shared" si="77"/>
        <v>34</v>
      </c>
    </row>
    <row r="2467" spans="8:12">
      <c r="H2467" s="1" t="s">
        <v>678</v>
      </c>
      <c r="I2467" s="1" t="s">
        <v>202</v>
      </c>
      <c r="J2467" s="1" t="s">
        <v>8665</v>
      </c>
      <c r="K2467" s="1" t="str">
        <f t="shared" si="76"/>
        <v>2020</v>
      </c>
      <c r="L2467" s="1">
        <f t="shared" si="77"/>
        <v>34</v>
      </c>
    </row>
    <row r="2468" spans="8:12">
      <c r="H2468" s="1" t="s">
        <v>678</v>
      </c>
      <c r="I2468" s="1" t="s">
        <v>8908</v>
      </c>
      <c r="J2468" s="1" t="s">
        <v>5680</v>
      </c>
      <c r="K2468" s="1" t="str">
        <f t="shared" si="76"/>
        <v>2020</v>
      </c>
      <c r="L2468" s="1">
        <f t="shared" si="77"/>
        <v>34</v>
      </c>
    </row>
    <row r="2469" spans="8:12">
      <c r="H2469" s="1" t="s">
        <v>256</v>
      </c>
      <c r="I2469" s="1" t="s">
        <v>193</v>
      </c>
      <c r="J2469" s="1" t="s">
        <v>9982</v>
      </c>
      <c r="K2469" s="1" t="str">
        <f t="shared" si="76"/>
        <v>2003</v>
      </c>
      <c r="L2469" s="1">
        <f t="shared" si="77"/>
        <v>35</v>
      </c>
    </row>
    <row r="2470" spans="8:12">
      <c r="H2470" s="1" t="s">
        <v>310</v>
      </c>
      <c r="I2470" s="1" t="s">
        <v>9693</v>
      </c>
      <c r="J2470" s="1" t="s">
        <v>1862</v>
      </c>
      <c r="K2470" s="1" t="str">
        <f t="shared" si="76"/>
        <v>2003</v>
      </c>
      <c r="L2470" s="1">
        <f t="shared" si="77"/>
        <v>35</v>
      </c>
    </row>
    <row r="2471" spans="8:12">
      <c r="H2471" s="1" t="s">
        <v>310</v>
      </c>
      <c r="I2471" s="1" t="s">
        <v>7166</v>
      </c>
      <c r="J2471" s="1" t="s">
        <v>7176</v>
      </c>
      <c r="K2471" s="1" t="str">
        <f t="shared" si="76"/>
        <v>2005</v>
      </c>
      <c r="L2471" s="1">
        <f t="shared" si="77"/>
        <v>35</v>
      </c>
    </row>
    <row r="2472" spans="8:12">
      <c r="H2472" s="1" t="s">
        <v>310</v>
      </c>
      <c r="I2472" s="1" t="s">
        <v>4538</v>
      </c>
      <c r="J2472" s="1" t="s">
        <v>4553</v>
      </c>
      <c r="K2472" s="1" t="str">
        <f t="shared" si="76"/>
        <v>2006</v>
      </c>
      <c r="L2472" s="1">
        <f t="shared" si="77"/>
        <v>35</v>
      </c>
    </row>
    <row r="2473" spans="8:12">
      <c r="H2473" s="1" t="s">
        <v>299</v>
      </c>
      <c r="I2473" s="1" t="s">
        <v>9816</v>
      </c>
      <c r="J2473" s="1" t="s">
        <v>11605</v>
      </c>
      <c r="K2473" s="1" t="str">
        <f t="shared" si="76"/>
        <v>2006</v>
      </c>
      <c r="L2473" s="1">
        <f t="shared" si="77"/>
        <v>35</v>
      </c>
    </row>
    <row r="2474" spans="8:12">
      <c r="H2474" s="1" t="s">
        <v>555</v>
      </c>
      <c r="I2474" s="1" t="s">
        <v>7502</v>
      </c>
      <c r="J2474" s="1" t="s">
        <v>1918</v>
      </c>
      <c r="K2474" s="1" t="str">
        <f t="shared" si="76"/>
        <v>2007</v>
      </c>
      <c r="L2474" s="1">
        <f t="shared" si="77"/>
        <v>35</v>
      </c>
    </row>
    <row r="2475" spans="8:12">
      <c r="H2475" s="1" t="s">
        <v>299</v>
      </c>
      <c r="I2475" s="1" t="s">
        <v>3363</v>
      </c>
      <c r="J2475" s="1" t="s">
        <v>1815</v>
      </c>
      <c r="K2475" s="1" t="str">
        <f t="shared" si="76"/>
        <v>2008</v>
      </c>
      <c r="L2475" s="1">
        <f t="shared" si="77"/>
        <v>35</v>
      </c>
    </row>
    <row r="2476" spans="8:12">
      <c r="H2476" s="1" t="s">
        <v>282</v>
      </c>
      <c r="I2476" s="1" t="s">
        <v>381</v>
      </c>
      <c r="J2476" s="1" t="s">
        <v>1815</v>
      </c>
      <c r="K2476" s="1" t="str">
        <f t="shared" si="76"/>
        <v>2008</v>
      </c>
      <c r="L2476" s="1">
        <f t="shared" si="77"/>
        <v>35</v>
      </c>
    </row>
    <row r="2477" spans="8:12">
      <c r="H2477" s="1" t="s">
        <v>1343</v>
      </c>
      <c r="I2477" s="1" t="s">
        <v>9192</v>
      </c>
      <c r="J2477" s="1" t="s">
        <v>11178</v>
      </c>
      <c r="K2477" s="1" t="str">
        <f t="shared" si="76"/>
        <v>2008</v>
      </c>
      <c r="L2477" s="1">
        <f t="shared" si="77"/>
        <v>35</v>
      </c>
    </row>
    <row r="2478" spans="8:12">
      <c r="H2478" s="1" t="s">
        <v>282</v>
      </c>
      <c r="I2478" s="1" t="s">
        <v>3404</v>
      </c>
      <c r="J2478" s="1" t="s">
        <v>4931</v>
      </c>
      <c r="K2478" s="1" t="str">
        <f t="shared" si="76"/>
        <v>2009</v>
      </c>
      <c r="L2478" s="1">
        <f t="shared" si="77"/>
        <v>35</v>
      </c>
    </row>
    <row r="2479" spans="8:12">
      <c r="H2479" s="1" t="s">
        <v>310</v>
      </c>
      <c r="I2479" s="1" t="s">
        <v>9362</v>
      </c>
      <c r="J2479" s="1" t="s">
        <v>9290</v>
      </c>
      <c r="K2479" s="1" t="str">
        <f t="shared" si="76"/>
        <v>2010</v>
      </c>
      <c r="L2479" s="1">
        <f t="shared" si="77"/>
        <v>35</v>
      </c>
    </row>
    <row r="2480" spans="8:12">
      <c r="H2480" s="1" t="s">
        <v>644</v>
      </c>
      <c r="I2480" s="1" t="s">
        <v>650</v>
      </c>
      <c r="J2480" s="1" t="s">
        <v>652</v>
      </c>
      <c r="K2480" s="1" t="str">
        <f t="shared" si="76"/>
        <v>2010</v>
      </c>
      <c r="L2480" s="1">
        <f t="shared" si="77"/>
        <v>35</v>
      </c>
    </row>
    <row r="2481" spans="8:12">
      <c r="H2481" s="1" t="s">
        <v>310</v>
      </c>
      <c r="I2481" s="1" t="s">
        <v>12403</v>
      </c>
      <c r="J2481" s="1" t="s">
        <v>12414</v>
      </c>
      <c r="K2481" s="1" t="str">
        <f t="shared" si="76"/>
        <v>2010</v>
      </c>
      <c r="L2481" s="1">
        <f t="shared" si="77"/>
        <v>35</v>
      </c>
    </row>
    <row r="2482" spans="8:12">
      <c r="H2482" s="1" t="s">
        <v>555</v>
      </c>
      <c r="I2482" s="1" t="s">
        <v>7097</v>
      </c>
      <c r="J2482" s="1" t="s">
        <v>6871</v>
      </c>
      <c r="K2482" s="1" t="str">
        <f t="shared" si="76"/>
        <v>2011</v>
      </c>
      <c r="L2482" s="1">
        <f t="shared" si="77"/>
        <v>35</v>
      </c>
    </row>
    <row r="2483" spans="8:12">
      <c r="H2483" s="1" t="s">
        <v>584</v>
      </c>
      <c r="I2483" s="1" t="s">
        <v>9437</v>
      </c>
      <c r="J2483" s="1" t="s">
        <v>4618</v>
      </c>
      <c r="K2483" s="1" t="str">
        <f t="shared" si="76"/>
        <v>2011</v>
      </c>
      <c r="L2483" s="1">
        <f t="shared" si="77"/>
        <v>35</v>
      </c>
    </row>
    <row r="2484" spans="8:12">
      <c r="H2484" s="1" t="s">
        <v>149</v>
      </c>
      <c r="I2484" s="1" t="s">
        <v>11621</v>
      </c>
      <c r="J2484" s="1" t="s">
        <v>7911</v>
      </c>
      <c r="K2484" s="1" t="str">
        <f t="shared" si="76"/>
        <v>2011</v>
      </c>
      <c r="L2484" s="1">
        <f t="shared" si="77"/>
        <v>35</v>
      </c>
    </row>
    <row r="2485" spans="8:12">
      <c r="H2485" s="1" t="s">
        <v>584</v>
      </c>
      <c r="I2485" s="1" t="s">
        <v>8821</v>
      </c>
      <c r="J2485" s="1" t="s">
        <v>7320</v>
      </c>
      <c r="K2485" s="1" t="str">
        <f t="shared" si="76"/>
        <v>2012</v>
      </c>
      <c r="L2485" s="1">
        <f t="shared" si="77"/>
        <v>35</v>
      </c>
    </row>
    <row r="2486" spans="8:12">
      <c r="H2486" s="1" t="s">
        <v>584</v>
      </c>
      <c r="I2486" s="1" t="s">
        <v>6936</v>
      </c>
      <c r="J2486" s="1" t="s">
        <v>1471</v>
      </c>
      <c r="K2486" s="1" t="str">
        <f t="shared" si="76"/>
        <v>2013</v>
      </c>
      <c r="L2486" s="1">
        <f t="shared" si="77"/>
        <v>35</v>
      </c>
    </row>
    <row r="2487" spans="8:12">
      <c r="H2487" s="1" t="s">
        <v>809</v>
      </c>
      <c r="I2487" s="1" t="s">
        <v>9192</v>
      </c>
      <c r="J2487" s="1" t="s">
        <v>8877</v>
      </c>
      <c r="K2487" s="1" t="str">
        <f t="shared" si="76"/>
        <v>2013</v>
      </c>
      <c r="L2487" s="1">
        <f t="shared" si="77"/>
        <v>35</v>
      </c>
    </row>
    <row r="2488" spans="8:12">
      <c r="H2488" s="1" t="s">
        <v>644</v>
      </c>
      <c r="I2488" s="1" t="s">
        <v>8512</v>
      </c>
      <c r="J2488" s="1" t="s">
        <v>1933</v>
      </c>
      <c r="K2488" s="1" t="str">
        <f t="shared" si="76"/>
        <v>2014</v>
      </c>
      <c r="L2488" s="1">
        <f t="shared" si="77"/>
        <v>35</v>
      </c>
    </row>
    <row r="2489" spans="8:12">
      <c r="H2489" s="1" t="s">
        <v>584</v>
      </c>
      <c r="I2489" s="1" t="s">
        <v>4579</v>
      </c>
      <c r="J2489" s="1" t="s">
        <v>4583</v>
      </c>
      <c r="K2489" s="1" t="str">
        <f t="shared" si="76"/>
        <v>2014</v>
      </c>
      <c r="L2489" s="1">
        <f t="shared" si="77"/>
        <v>35</v>
      </c>
    </row>
    <row r="2490" spans="8:12">
      <c r="H2490" s="1" t="s">
        <v>644</v>
      </c>
      <c r="I2490" s="1" t="s">
        <v>8824</v>
      </c>
      <c r="J2490" s="1" t="s">
        <v>9482</v>
      </c>
      <c r="K2490" s="1" t="str">
        <f t="shared" si="76"/>
        <v>2014</v>
      </c>
      <c r="L2490" s="1">
        <f t="shared" si="77"/>
        <v>35</v>
      </c>
    </row>
    <row r="2491" spans="8:12">
      <c r="H2491" s="1" t="s">
        <v>809</v>
      </c>
      <c r="I2491" s="1" t="s">
        <v>12335</v>
      </c>
      <c r="J2491" s="1" t="s">
        <v>8036</v>
      </c>
      <c r="K2491" s="1" t="str">
        <f t="shared" si="76"/>
        <v>2014</v>
      </c>
      <c r="L2491" s="1">
        <f t="shared" si="77"/>
        <v>35</v>
      </c>
    </row>
    <row r="2492" spans="8:12">
      <c r="H2492" s="1" t="s">
        <v>644</v>
      </c>
      <c r="I2492" s="1" t="s">
        <v>8512</v>
      </c>
      <c r="J2492" s="1" t="s">
        <v>8516</v>
      </c>
      <c r="K2492" s="1" t="str">
        <f t="shared" si="76"/>
        <v>2014</v>
      </c>
      <c r="L2492" s="1">
        <f t="shared" si="77"/>
        <v>35</v>
      </c>
    </row>
    <row r="2493" spans="8:12">
      <c r="H2493" s="1" t="s">
        <v>644</v>
      </c>
      <c r="I2493" s="1" t="s">
        <v>11978</v>
      </c>
      <c r="J2493" s="1" t="s">
        <v>507</v>
      </c>
      <c r="K2493" s="1" t="str">
        <f t="shared" si="76"/>
        <v>2015</v>
      </c>
      <c r="L2493" s="1">
        <f t="shared" si="77"/>
        <v>35</v>
      </c>
    </row>
    <row r="2494" spans="8:12">
      <c r="H2494" s="1" t="s">
        <v>584</v>
      </c>
      <c r="I2494" s="1" t="s">
        <v>5160</v>
      </c>
      <c r="J2494" s="1" t="s">
        <v>1222</v>
      </c>
      <c r="K2494" s="1" t="str">
        <f t="shared" si="76"/>
        <v>2015</v>
      </c>
      <c r="L2494" s="1">
        <f t="shared" si="77"/>
        <v>35</v>
      </c>
    </row>
    <row r="2495" spans="8:12">
      <c r="H2495" s="1" t="s">
        <v>678</v>
      </c>
      <c r="I2495" s="1" t="s">
        <v>8846</v>
      </c>
      <c r="J2495" s="1" t="s">
        <v>11380</v>
      </c>
      <c r="K2495" s="1" t="str">
        <f t="shared" si="76"/>
        <v>2015</v>
      </c>
      <c r="L2495" s="1">
        <f t="shared" si="77"/>
        <v>35</v>
      </c>
    </row>
    <row r="2496" spans="8:12">
      <c r="H2496" s="1" t="s">
        <v>644</v>
      </c>
      <c r="I2496" s="1" t="s">
        <v>355</v>
      </c>
      <c r="J2496" s="1" t="s">
        <v>5331</v>
      </c>
      <c r="K2496" s="1" t="str">
        <f t="shared" si="76"/>
        <v>2015</v>
      </c>
      <c r="L2496" s="1">
        <f t="shared" si="77"/>
        <v>35</v>
      </c>
    </row>
    <row r="2497" spans="8:12">
      <c r="H2497" s="1" t="s">
        <v>644</v>
      </c>
      <c r="I2497" s="1" t="s">
        <v>5019</v>
      </c>
      <c r="J2497" s="1" t="s">
        <v>209</v>
      </c>
      <c r="K2497" s="1" t="str">
        <f t="shared" ref="K2497:K2560" si="78">TEXT(J2497,"YYYY")</f>
        <v>2016</v>
      </c>
      <c r="L2497" s="1">
        <f t="shared" ref="L2497:L2560" si="79">H2497-(TEXT(I2497,"YYYY")-TEXT(J2497,"YYYY"))</f>
        <v>35</v>
      </c>
    </row>
    <row r="2498" spans="8:12">
      <c r="H2498" s="1" t="s">
        <v>584</v>
      </c>
      <c r="I2498" s="1" t="s">
        <v>2260</v>
      </c>
      <c r="J2498" s="1" t="s">
        <v>1534</v>
      </c>
      <c r="K2498" s="1" t="str">
        <f t="shared" si="78"/>
        <v>2016</v>
      </c>
      <c r="L2498" s="1">
        <f t="shared" si="79"/>
        <v>35</v>
      </c>
    </row>
    <row r="2499" spans="8:12">
      <c r="H2499" s="1" t="s">
        <v>644</v>
      </c>
      <c r="I2499" s="1" t="s">
        <v>4673</v>
      </c>
      <c r="J2499" s="1" t="s">
        <v>467</v>
      </c>
      <c r="K2499" s="1" t="str">
        <f t="shared" si="78"/>
        <v>2016</v>
      </c>
      <c r="L2499" s="1">
        <f t="shared" si="79"/>
        <v>35</v>
      </c>
    </row>
    <row r="2500" spans="8:12">
      <c r="H2500" s="1" t="s">
        <v>809</v>
      </c>
      <c r="I2500" s="1" t="s">
        <v>274</v>
      </c>
      <c r="J2500" s="1" t="s">
        <v>1534</v>
      </c>
      <c r="K2500" s="1" t="str">
        <f t="shared" si="78"/>
        <v>2016</v>
      </c>
      <c r="L2500" s="1">
        <f t="shared" si="79"/>
        <v>35</v>
      </c>
    </row>
    <row r="2501" spans="8:12">
      <c r="H2501" s="1" t="s">
        <v>644</v>
      </c>
      <c r="I2501" s="1" t="s">
        <v>6652</v>
      </c>
      <c r="J2501" s="1" t="s">
        <v>6658</v>
      </c>
      <c r="K2501" s="1" t="str">
        <f t="shared" si="78"/>
        <v>2016</v>
      </c>
      <c r="L2501" s="1">
        <f t="shared" si="79"/>
        <v>35</v>
      </c>
    </row>
    <row r="2502" spans="8:12">
      <c r="H2502" s="1" t="s">
        <v>644</v>
      </c>
      <c r="I2502" s="1" t="s">
        <v>7414</v>
      </c>
      <c r="J2502" s="1" t="s">
        <v>325</v>
      </c>
      <c r="K2502" s="1" t="str">
        <f t="shared" si="78"/>
        <v>2016</v>
      </c>
      <c r="L2502" s="1">
        <f t="shared" si="79"/>
        <v>35</v>
      </c>
    </row>
    <row r="2503" spans="8:12">
      <c r="H2503" s="1" t="s">
        <v>149</v>
      </c>
      <c r="I2503" s="1" t="s">
        <v>10543</v>
      </c>
      <c r="J2503" s="1" t="s">
        <v>3430</v>
      </c>
      <c r="K2503" s="1" t="str">
        <f t="shared" si="78"/>
        <v>2016</v>
      </c>
      <c r="L2503" s="1">
        <f t="shared" si="79"/>
        <v>35</v>
      </c>
    </row>
    <row r="2504" spans="8:12">
      <c r="H2504" s="1" t="s">
        <v>584</v>
      </c>
      <c r="I2504" s="1" t="s">
        <v>431</v>
      </c>
      <c r="J2504" s="1" t="s">
        <v>1534</v>
      </c>
      <c r="K2504" s="1" t="str">
        <f t="shared" si="78"/>
        <v>2016</v>
      </c>
      <c r="L2504" s="1">
        <f t="shared" si="79"/>
        <v>35</v>
      </c>
    </row>
    <row r="2505" spans="8:12">
      <c r="H2505" s="1" t="s">
        <v>584</v>
      </c>
      <c r="I2505" s="1" t="s">
        <v>696</v>
      </c>
      <c r="J2505" s="1" t="s">
        <v>2962</v>
      </c>
      <c r="K2505" s="1" t="str">
        <f t="shared" si="78"/>
        <v>2016</v>
      </c>
      <c r="L2505" s="1">
        <f t="shared" si="79"/>
        <v>35</v>
      </c>
    </row>
    <row r="2506" spans="8:12">
      <c r="H2506" s="1" t="s">
        <v>101</v>
      </c>
      <c r="I2506" s="1" t="s">
        <v>429</v>
      </c>
      <c r="J2506" s="1" t="s">
        <v>11505</v>
      </c>
      <c r="K2506" s="1" t="str">
        <f t="shared" si="78"/>
        <v>2017</v>
      </c>
      <c r="L2506" s="1">
        <f t="shared" si="79"/>
        <v>35</v>
      </c>
    </row>
    <row r="2507" spans="8:12">
      <c r="H2507" s="1" t="s">
        <v>584</v>
      </c>
      <c r="I2507" s="1" t="s">
        <v>585</v>
      </c>
      <c r="J2507" s="1" t="s">
        <v>587</v>
      </c>
      <c r="K2507" s="1" t="str">
        <f t="shared" si="78"/>
        <v>2017</v>
      </c>
      <c r="L2507" s="1">
        <f t="shared" si="79"/>
        <v>35</v>
      </c>
    </row>
    <row r="2508" spans="8:12">
      <c r="H2508" s="1" t="s">
        <v>584</v>
      </c>
      <c r="I2508" s="1" t="s">
        <v>1192</v>
      </c>
      <c r="J2508" s="1" t="s">
        <v>274</v>
      </c>
      <c r="K2508" s="1" t="str">
        <f t="shared" si="78"/>
        <v>2017</v>
      </c>
      <c r="L2508" s="1">
        <f t="shared" si="79"/>
        <v>35</v>
      </c>
    </row>
    <row r="2509" spans="8:12">
      <c r="H2509" s="1" t="s">
        <v>644</v>
      </c>
      <c r="I2509" s="1" t="s">
        <v>4291</v>
      </c>
      <c r="J2509" s="1" t="s">
        <v>4291</v>
      </c>
      <c r="K2509" s="1" t="str">
        <f t="shared" si="78"/>
        <v>2017</v>
      </c>
      <c r="L2509" s="1">
        <f t="shared" si="79"/>
        <v>35</v>
      </c>
    </row>
    <row r="2510" spans="8:12">
      <c r="H2510" s="1" t="s">
        <v>101</v>
      </c>
      <c r="I2510" s="1" t="s">
        <v>8573</v>
      </c>
      <c r="J2510" s="1" t="s">
        <v>1012</v>
      </c>
      <c r="K2510" s="1" t="str">
        <f t="shared" si="78"/>
        <v>2017</v>
      </c>
      <c r="L2510" s="1">
        <f t="shared" si="79"/>
        <v>35</v>
      </c>
    </row>
    <row r="2511" spans="8:12">
      <c r="H2511" s="1" t="s">
        <v>101</v>
      </c>
      <c r="I2511" s="1" t="s">
        <v>10910</v>
      </c>
      <c r="J2511" s="1" t="s">
        <v>231</v>
      </c>
      <c r="K2511" s="1" t="str">
        <f t="shared" si="78"/>
        <v>2017</v>
      </c>
      <c r="L2511" s="1">
        <f t="shared" si="79"/>
        <v>35</v>
      </c>
    </row>
    <row r="2512" spans="8:12">
      <c r="H2512" s="1" t="s">
        <v>644</v>
      </c>
      <c r="I2512" s="1" t="s">
        <v>337</v>
      </c>
      <c r="J2512" s="1" t="s">
        <v>337</v>
      </c>
      <c r="K2512" s="1" t="str">
        <f t="shared" si="78"/>
        <v>2017</v>
      </c>
      <c r="L2512" s="1">
        <f t="shared" si="79"/>
        <v>35</v>
      </c>
    </row>
    <row r="2513" spans="8:12">
      <c r="H2513" s="1" t="s">
        <v>809</v>
      </c>
      <c r="I2513" s="1" t="s">
        <v>818</v>
      </c>
      <c r="J2513" s="1" t="s">
        <v>752</v>
      </c>
      <c r="K2513" s="1" t="str">
        <f t="shared" si="78"/>
        <v>2018</v>
      </c>
      <c r="L2513" s="1">
        <f t="shared" si="79"/>
        <v>35</v>
      </c>
    </row>
    <row r="2514" spans="8:12">
      <c r="H2514" s="1" t="s">
        <v>644</v>
      </c>
      <c r="I2514" s="1" t="s">
        <v>3682</v>
      </c>
      <c r="J2514" s="1" t="s">
        <v>3682</v>
      </c>
      <c r="K2514" s="1" t="str">
        <f t="shared" si="78"/>
        <v>2018</v>
      </c>
      <c r="L2514" s="1">
        <f t="shared" si="79"/>
        <v>35</v>
      </c>
    </row>
    <row r="2515" spans="8:12">
      <c r="H2515" s="1" t="s">
        <v>584</v>
      </c>
      <c r="I2515" s="1" t="s">
        <v>1781</v>
      </c>
      <c r="J2515" s="1" t="s">
        <v>12159</v>
      </c>
      <c r="K2515" s="1" t="str">
        <f t="shared" si="78"/>
        <v>2018</v>
      </c>
      <c r="L2515" s="1">
        <f t="shared" si="79"/>
        <v>35</v>
      </c>
    </row>
    <row r="2516" spans="8:12">
      <c r="H2516" s="1" t="s">
        <v>644</v>
      </c>
      <c r="I2516" s="1" t="s">
        <v>431</v>
      </c>
      <c r="J2516" s="1" t="s">
        <v>881</v>
      </c>
      <c r="K2516" s="1" t="str">
        <f t="shared" si="78"/>
        <v>2018</v>
      </c>
      <c r="L2516" s="1">
        <f t="shared" si="79"/>
        <v>35</v>
      </c>
    </row>
    <row r="2517" spans="8:12">
      <c r="H2517" s="1" t="s">
        <v>644</v>
      </c>
      <c r="I2517" s="1" t="s">
        <v>1732</v>
      </c>
      <c r="J2517" s="1" t="s">
        <v>1732</v>
      </c>
      <c r="K2517" s="1" t="str">
        <f t="shared" si="78"/>
        <v>2019</v>
      </c>
      <c r="L2517" s="1">
        <f t="shared" si="79"/>
        <v>35</v>
      </c>
    </row>
    <row r="2518" spans="8:12">
      <c r="H2518" s="1" t="s">
        <v>644</v>
      </c>
      <c r="I2518" s="1" t="s">
        <v>645</v>
      </c>
      <c r="J2518" s="1" t="s">
        <v>645</v>
      </c>
      <c r="K2518" s="1" t="str">
        <f t="shared" si="78"/>
        <v>2019</v>
      </c>
      <c r="L2518" s="1">
        <f t="shared" si="79"/>
        <v>35</v>
      </c>
    </row>
    <row r="2519" spans="8:12">
      <c r="H2519" s="1" t="s">
        <v>809</v>
      </c>
      <c r="I2519" s="1" t="s">
        <v>4044</v>
      </c>
      <c r="J2519" s="1" t="s">
        <v>3802</v>
      </c>
      <c r="K2519" s="1" t="str">
        <f t="shared" si="78"/>
        <v>2019</v>
      </c>
      <c r="L2519" s="1">
        <f t="shared" si="79"/>
        <v>35</v>
      </c>
    </row>
    <row r="2520" spans="8:12">
      <c r="H2520" s="1" t="s">
        <v>809</v>
      </c>
      <c r="I2520" s="1" t="s">
        <v>5606</v>
      </c>
      <c r="J2520" s="1" t="s">
        <v>1643</v>
      </c>
      <c r="K2520" s="1" t="str">
        <f t="shared" si="78"/>
        <v>2019</v>
      </c>
      <c r="L2520" s="1">
        <f t="shared" si="79"/>
        <v>35</v>
      </c>
    </row>
    <row r="2521" spans="8:12">
      <c r="H2521" s="1" t="s">
        <v>809</v>
      </c>
      <c r="I2521" s="1" t="s">
        <v>4055</v>
      </c>
      <c r="J2521" s="1" t="s">
        <v>683</v>
      </c>
      <c r="K2521" s="1" t="str">
        <f t="shared" si="78"/>
        <v>2019</v>
      </c>
      <c r="L2521" s="1">
        <f t="shared" si="79"/>
        <v>35</v>
      </c>
    </row>
    <row r="2522" spans="8:12">
      <c r="H2522" s="1" t="s">
        <v>644</v>
      </c>
      <c r="I2522" s="1" t="s">
        <v>12191</v>
      </c>
      <c r="J2522" s="1" t="s">
        <v>707</v>
      </c>
      <c r="K2522" s="1" t="str">
        <f t="shared" si="78"/>
        <v>2020</v>
      </c>
      <c r="L2522" s="1">
        <f t="shared" si="79"/>
        <v>35</v>
      </c>
    </row>
    <row r="2523" spans="8:12">
      <c r="H2523" s="1" t="s">
        <v>644</v>
      </c>
      <c r="I2523" s="1" t="s">
        <v>278</v>
      </c>
      <c r="J2523" s="1" t="s">
        <v>690</v>
      </c>
      <c r="K2523" s="1" t="str">
        <f t="shared" si="78"/>
        <v>2020</v>
      </c>
      <c r="L2523" s="1">
        <f t="shared" si="79"/>
        <v>35</v>
      </c>
    </row>
    <row r="2524" spans="8:12">
      <c r="H2524" s="1" t="s">
        <v>644</v>
      </c>
      <c r="I2524" s="1" t="s">
        <v>8214</v>
      </c>
      <c r="J2524" s="1" t="s">
        <v>5441</v>
      </c>
      <c r="K2524" s="1" t="str">
        <f t="shared" si="78"/>
        <v>2020</v>
      </c>
      <c r="L2524" s="1">
        <f t="shared" si="79"/>
        <v>35</v>
      </c>
    </row>
    <row r="2525" spans="8:12">
      <c r="H2525" s="1" t="s">
        <v>644</v>
      </c>
      <c r="I2525" s="1" t="s">
        <v>10803</v>
      </c>
      <c r="J2525" s="1" t="s">
        <v>561</v>
      </c>
      <c r="K2525" s="1" t="str">
        <f t="shared" si="78"/>
        <v>2020</v>
      </c>
      <c r="L2525" s="1">
        <f t="shared" si="79"/>
        <v>35</v>
      </c>
    </row>
    <row r="2526" spans="8:12">
      <c r="H2526" s="1" t="s">
        <v>644</v>
      </c>
      <c r="I2526" s="1" t="s">
        <v>3805</v>
      </c>
      <c r="J2526" s="1" t="s">
        <v>9071</v>
      </c>
      <c r="K2526" s="1" t="str">
        <f t="shared" si="78"/>
        <v>2020</v>
      </c>
      <c r="L2526" s="1">
        <f t="shared" si="79"/>
        <v>35</v>
      </c>
    </row>
    <row r="2527" spans="8:12">
      <c r="H2527" s="1" t="s">
        <v>644</v>
      </c>
      <c r="I2527" s="1" t="s">
        <v>12237</v>
      </c>
      <c r="J2527" s="1" t="s">
        <v>321</v>
      </c>
      <c r="K2527" s="1" t="str">
        <f t="shared" si="78"/>
        <v>2020</v>
      </c>
      <c r="L2527" s="1">
        <f t="shared" si="79"/>
        <v>35</v>
      </c>
    </row>
    <row r="2528" spans="8:12">
      <c r="H2528" s="1" t="s">
        <v>120</v>
      </c>
      <c r="I2528" s="1" t="s">
        <v>7354</v>
      </c>
      <c r="J2528" s="1" t="s">
        <v>6744</v>
      </c>
      <c r="K2528" s="1" t="str">
        <f t="shared" si="78"/>
        <v>2005</v>
      </c>
      <c r="L2528" s="1">
        <f t="shared" si="79"/>
        <v>36</v>
      </c>
    </row>
    <row r="2529" spans="8:12">
      <c r="H2529" s="1" t="s">
        <v>120</v>
      </c>
      <c r="I2529" s="1" t="s">
        <v>408</v>
      </c>
      <c r="J2529" s="1" t="s">
        <v>5628</v>
      </c>
      <c r="K2529" s="1" t="str">
        <f t="shared" si="78"/>
        <v>2006</v>
      </c>
      <c r="L2529" s="1">
        <f t="shared" si="79"/>
        <v>36</v>
      </c>
    </row>
    <row r="2530" spans="8:12">
      <c r="H2530" s="1" t="s">
        <v>120</v>
      </c>
      <c r="I2530" s="1" t="s">
        <v>6134</v>
      </c>
      <c r="J2530" s="1" t="s">
        <v>5768</v>
      </c>
      <c r="K2530" s="1" t="str">
        <f t="shared" si="78"/>
        <v>2007</v>
      </c>
      <c r="L2530" s="1">
        <f t="shared" si="79"/>
        <v>36</v>
      </c>
    </row>
    <row r="2531" spans="8:12">
      <c r="H2531" s="1" t="s">
        <v>189</v>
      </c>
      <c r="I2531" s="1" t="s">
        <v>1042</v>
      </c>
      <c r="J2531" s="5">
        <v>39448</v>
      </c>
      <c r="K2531" s="1" t="str">
        <f t="shared" si="78"/>
        <v>2008</v>
      </c>
      <c r="L2531" s="1">
        <f t="shared" si="79"/>
        <v>36</v>
      </c>
    </row>
    <row r="2532" spans="8:12">
      <c r="H2532" s="1" t="s">
        <v>120</v>
      </c>
      <c r="I2532" s="1" t="s">
        <v>191</v>
      </c>
      <c r="J2532" s="1" t="s">
        <v>1943</v>
      </c>
      <c r="K2532" s="1" t="str">
        <f t="shared" si="78"/>
        <v>2008</v>
      </c>
      <c r="L2532" s="1">
        <f t="shared" si="79"/>
        <v>36</v>
      </c>
    </row>
    <row r="2533" spans="8:12">
      <c r="H2533" s="1" t="s">
        <v>282</v>
      </c>
      <c r="I2533" s="1" t="s">
        <v>648</v>
      </c>
      <c r="J2533" s="1" t="s">
        <v>7204</v>
      </c>
      <c r="K2533" s="1" t="str">
        <f t="shared" si="78"/>
        <v>2008</v>
      </c>
      <c r="L2533" s="1">
        <f t="shared" si="79"/>
        <v>36</v>
      </c>
    </row>
    <row r="2534" spans="8:12">
      <c r="H2534" s="1" t="s">
        <v>128</v>
      </c>
      <c r="I2534" s="1" t="s">
        <v>11818</v>
      </c>
      <c r="J2534" s="1" t="s">
        <v>11822</v>
      </c>
      <c r="K2534" s="1" t="str">
        <f t="shared" si="78"/>
        <v>2009</v>
      </c>
      <c r="L2534" s="1">
        <f t="shared" si="79"/>
        <v>36</v>
      </c>
    </row>
    <row r="2535" spans="8:12">
      <c r="H2535" s="1" t="s">
        <v>101</v>
      </c>
      <c r="I2535" s="1" t="s">
        <v>9618</v>
      </c>
      <c r="J2535" s="1" t="s">
        <v>9742</v>
      </c>
      <c r="K2535" s="1" t="str">
        <f t="shared" si="78"/>
        <v>2010</v>
      </c>
      <c r="L2535" s="1">
        <f t="shared" si="79"/>
        <v>36</v>
      </c>
    </row>
    <row r="2536" spans="8:12">
      <c r="H2536" s="1" t="s">
        <v>149</v>
      </c>
      <c r="I2536" s="1" t="s">
        <v>6287</v>
      </c>
      <c r="J2536" s="1" t="s">
        <v>9751</v>
      </c>
      <c r="K2536" s="1" t="str">
        <f t="shared" si="78"/>
        <v>2010</v>
      </c>
      <c r="L2536" s="1">
        <f t="shared" si="79"/>
        <v>36</v>
      </c>
    </row>
    <row r="2537" spans="8:12">
      <c r="H2537" s="1" t="s">
        <v>128</v>
      </c>
      <c r="I2537" s="1" t="s">
        <v>274</v>
      </c>
      <c r="J2537" s="1" t="s">
        <v>941</v>
      </c>
      <c r="K2537" s="1" t="str">
        <f t="shared" si="78"/>
        <v>2011</v>
      </c>
      <c r="L2537" s="1">
        <f t="shared" si="79"/>
        <v>36</v>
      </c>
    </row>
    <row r="2538" spans="8:12">
      <c r="H2538" s="1" t="s">
        <v>555</v>
      </c>
      <c r="I2538" s="1" t="s">
        <v>7188</v>
      </c>
      <c r="J2538" s="1" t="s">
        <v>7189</v>
      </c>
      <c r="K2538" s="1" t="str">
        <f t="shared" si="78"/>
        <v>2011</v>
      </c>
      <c r="L2538" s="1">
        <f t="shared" si="79"/>
        <v>36</v>
      </c>
    </row>
    <row r="2539" spans="8:12">
      <c r="H2539" s="1" t="s">
        <v>555</v>
      </c>
      <c r="I2539" s="1" t="s">
        <v>6398</v>
      </c>
      <c r="J2539" s="1" t="s">
        <v>7911</v>
      </c>
      <c r="K2539" s="1" t="str">
        <f t="shared" si="78"/>
        <v>2011</v>
      </c>
      <c r="L2539" s="1">
        <f t="shared" si="79"/>
        <v>36</v>
      </c>
    </row>
    <row r="2540" spans="8:12">
      <c r="H2540" s="1" t="s">
        <v>809</v>
      </c>
      <c r="I2540" s="1" t="s">
        <v>9244</v>
      </c>
      <c r="J2540" s="1" t="s">
        <v>9245</v>
      </c>
      <c r="K2540" s="1" t="str">
        <f t="shared" si="78"/>
        <v>2012</v>
      </c>
      <c r="L2540" s="1">
        <f t="shared" si="79"/>
        <v>36</v>
      </c>
    </row>
    <row r="2541" spans="8:12">
      <c r="H2541" s="1" t="s">
        <v>584</v>
      </c>
      <c r="I2541" s="1" t="s">
        <v>9072</v>
      </c>
      <c r="J2541" s="1" t="s">
        <v>9709</v>
      </c>
      <c r="K2541" s="1" t="str">
        <f t="shared" si="78"/>
        <v>2012</v>
      </c>
      <c r="L2541" s="1">
        <f t="shared" si="79"/>
        <v>36</v>
      </c>
    </row>
    <row r="2542" spans="8:12">
      <c r="H2542" s="1" t="s">
        <v>101</v>
      </c>
      <c r="I2542" s="1" t="s">
        <v>7293</v>
      </c>
      <c r="J2542" s="1" t="s">
        <v>10161</v>
      </c>
      <c r="K2542" s="1" t="str">
        <f t="shared" si="78"/>
        <v>2012</v>
      </c>
      <c r="L2542" s="1">
        <f t="shared" si="79"/>
        <v>36</v>
      </c>
    </row>
    <row r="2543" spans="8:12">
      <c r="H2543" s="1" t="s">
        <v>809</v>
      </c>
      <c r="I2543" s="1" t="s">
        <v>10132</v>
      </c>
      <c r="J2543" s="1" t="s">
        <v>9006</v>
      </c>
      <c r="K2543" s="1" t="str">
        <f t="shared" si="78"/>
        <v>2012</v>
      </c>
      <c r="L2543" s="1">
        <f t="shared" si="79"/>
        <v>36</v>
      </c>
    </row>
    <row r="2544" spans="8:12">
      <c r="H2544" s="1" t="s">
        <v>555</v>
      </c>
      <c r="I2544" s="1" t="s">
        <v>4897</v>
      </c>
      <c r="J2544" s="1" t="s">
        <v>2023</v>
      </c>
      <c r="K2544" s="1" t="str">
        <f t="shared" si="78"/>
        <v>2013</v>
      </c>
      <c r="L2544" s="1">
        <f t="shared" si="79"/>
        <v>36</v>
      </c>
    </row>
    <row r="2545" spans="8:12">
      <c r="H2545" s="1" t="s">
        <v>809</v>
      </c>
      <c r="I2545" s="1" t="s">
        <v>9512</v>
      </c>
      <c r="J2545" s="1" t="s">
        <v>9512</v>
      </c>
      <c r="K2545" s="1" t="str">
        <f t="shared" si="78"/>
        <v>2013</v>
      </c>
      <c r="L2545" s="1">
        <f t="shared" si="79"/>
        <v>36</v>
      </c>
    </row>
    <row r="2546" spans="8:12">
      <c r="H2546" s="1" t="s">
        <v>809</v>
      </c>
      <c r="I2546" s="1" t="s">
        <v>10438</v>
      </c>
      <c r="J2546" s="1" t="s">
        <v>1471</v>
      </c>
      <c r="K2546" s="1" t="str">
        <f t="shared" si="78"/>
        <v>2013</v>
      </c>
      <c r="L2546" s="1">
        <f t="shared" si="79"/>
        <v>36</v>
      </c>
    </row>
    <row r="2547" spans="8:12">
      <c r="H2547" s="1" t="s">
        <v>128</v>
      </c>
      <c r="I2547" s="1" t="s">
        <v>10522</v>
      </c>
      <c r="J2547" s="1" t="s">
        <v>8045</v>
      </c>
      <c r="K2547" s="1" t="str">
        <f t="shared" si="78"/>
        <v>2014</v>
      </c>
      <c r="L2547" s="1">
        <f t="shared" si="79"/>
        <v>36</v>
      </c>
    </row>
    <row r="2548" spans="8:12">
      <c r="H2548" s="1" t="s">
        <v>809</v>
      </c>
      <c r="I2548" s="1" t="s">
        <v>8846</v>
      </c>
      <c r="J2548" s="1" t="s">
        <v>9477</v>
      </c>
      <c r="K2548" s="1" t="str">
        <f t="shared" si="78"/>
        <v>2014</v>
      </c>
      <c r="L2548" s="1">
        <f t="shared" si="79"/>
        <v>36</v>
      </c>
    </row>
    <row r="2549" spans="8:12">
      <c r="H2549" s="1" t="s">
        <v>101</v>
      </c>
      <c r="I2549" s="1" t="s">
        <v>4617</v>
      </c>
      <c r="J2549" s="1" t="s">
        <v>4600</v>
      </c>
      <c r="K2549" s="1" t="str">
        <f t="shared" si="78"/>
        <v>2014</v>
      </c>
      <c r="L2549" s="1">
        <f t="shared" si="79"/>
        <v>36</v>
      </c>
    </row>
    <row r="2550" spans="8:12">
      <c r="H2550" s="1" t="s">
        <v>809</v>
      </c>
      <c r="I2550" s="1" t="s">
        <v>7357</v>
      </c>
      <c r="J2550" s="1" t="s">
        <v>8819</v>
      </c>
      <c r="K2550" s="1" t="str">
        <f t="shared" si="78"/>
        <v>2014</v>
      </c>
      <c r="L2550" s="1">
        <f t="shared" si="79"/>
        <v>36</v>
      </c>
    </row>
    <row r="2551" spans="8:12">
      <c r="H2551" s="1" t="s">
        <v>809</v>
      </c>
      <c r="I2551" s="1" t="s">
        <v>7357</v>
      </c>
      <c r="J2551" s="1" t="s">
        <v>6321</v>
      </c>
      <c r="K2551" s="1" t="str">
        <f t="shared" si="78"/>
        <v>2014</v>
      </c>
      <c r="L2551" s="1">
        <f t="shared" si="79"/>
        <v>36</v>
      </c>
    </row>
    <row r="2552" spans="8:12">
      <c r="H2552" s="1" t="s">
        <v>809</v>
      </c>
      <c r="I2552" s="1" t="s">
        <v>8846</v>
      </c>
      <c r="J2552" s="1" t="s">
        <v>8851</v>
      </c>
      <c r="K2552" s="1" t="str">
        <f t="shared" si="78"/>
        <v>2014</v>
      </c>
      <c r="L2552" s="1">
        <f t="shared" si="79"/>
        <v>36</v>
      </c>
    </row>
    <row r="2553" spans="8:12">
      <c r="H2553" s="1" t="s">
        <v>584</v>
      </c>
      <c r="I2553" s="1" t="s">
        <v>5125</v>
      </c>
      <c r="J2553" s="1" t="s">
        <v>1222</v>
      </c>
      <c r="K2553" s="1" t="str">
        <f t="shared" si="78"/>
        <v>2015</v>
      </c>
      <c r="L2553" s="1">
        <f t="shared" si="79"/>
        <v>36</v>
      </c>
    </row>
    <row r="2554" spans="8:12">
      <c r="H2554" s="1" t="s">
        <v>555</v>
      </c>
      <c r="I2554" s="1" t="s">
        <v>1265</v>
      </c>
      <c r="J2554" s="1" t="s">
        <v>171</v>
      </c>
      <c r="K2554" s="1" t="str">
        <f t="shared" si="78"/>
        <v>2015</v>
      </c>
      <c r="L2554" s="1">
        <f t="shared" si="79"/>
        <v>36</v>
      </c>
    </row>
    <row r="2555" spans="8:12">
      <c r="H2555" s="1" t="s">
        <v>584</v>
      </c>
      <c r="I2555" s="1" t="s">
        <v>6408</v>
      </c>
      <c r="J2555" s="1" t="s">
        <v>1222</v>
      </c>
      <c r="K2555" s="1" t="str">
        <f t="shared" si="78"/>
        <v>2015</v>
      </c>
      <c r="L2555" s="1">
        <f t="shared" si="79"/>
        <v>36</v>
      </c>
    </row>
    <row r="2556" spans="8:12">
      <c r="H2556" s="1" t="s">
        <v>101</v>
      </c>
      <c r="I2556" s="1" t="s">
        <v>3542</v>
      </c>
      <c r="J2556" s="1" t="s">
        <v>5747</v>
      </c>
      <c r="K2556" s="1" t="str">
        <f t="shared" si="78"/>
        <v>2015</v>
      </c>
      <c r="L2556" s="1">
        <f t="shared" si="79"/>
        <v>36</v>
      </c>
    </row>
    <row r="2557" spans="8:12">
      <c r="H2557" s="1" t="s">
        <v>809</v>
      </c>
      <c r="I2557" s="1" t="s">
        <v>7090</v>
      </c>
      <c r="J2557" s="1" t="s">
        <v>1163</v>
      </c>
      <c r="K2557" s="1" t="str">
        <f t="shared" si="78"/>
        <v>2015</v>
      </c>
      <c r="L2557" s="1">
        <f t="shared" si="79"/>
        <v>36</v>
      </c>
    </row>
    <row r="2558" spans="8:12">
      <c r="H2558" s="1" t="s">
        <v>809</v>
      </c>
      <c r="I2558" s="1" t="s">
        <v>6169</v>
      </c>
      <c r="J2558" s="1" t="s">
        <v>6169</v>
      </c>
      <c r="K2558" s="1" t="str">
        <f t="shared" si="78"/>
        <v>2015</v>
      </c>
      <c r="L2558" s="1">
        <f t="shared" si="79"/>
        <v>36</v>
      </c>
    </row>
    <row r="2559" spans="8:12">
      <c r="H2559" s="1" t="s">
        <v>809</v>
      </c>
      <c r="I2559" s="1" t="s">
        <v>11978</v>
      </c>
      <c r="J2559" s="1" t="s">
        <v>11979</v>
      </c>
      <c r="K2559" s="1" t="str">
        <f t="shared" si="78"/>
        <v>2015</v>
      </c>
      <c r="L2559" s="1">
        <f t="shared" si="79"/>
        <v>36</v>
      </c>
    </row>
    <row r="2560" spans="8:12">
      <c r="H2560" s="1" t="s">
        <v>584</v>
      </c>
      <c r="I2560" s="1" t="s">
        <v>3404</v>
      </c>
      <c r="J2560" s="1" t="s">
        <v>4935</v>
      </c>
      <c r="K2560" s="1" t="str">
        <f t="shared" si="78"/>
        <v>2016</v>
      </c>
      <c r="L2560" s="1">
        <f t="shared" si="79"/>
        <v>36</v>
      </c>
    </row>
    <row r="2561" spans="8:12">
      <c r="H2561" s="1" t="s">
        <v>809</v>
      </c>
      <c r="I2561" s="1" t="s">
        <v>5651</v>
      </c>
      <c r="J2561" s="1" t="s">
        <v>303</v>
      </c>
      <c r="K2561" s="1" t="str">
        <f t="shared" ref="K2561:K2624" si="80">TEXT(J2561,"YYYY")</f>
        <v>2016</v>
      </c>
      <c r="L2561" s="1">
        <f t="shared" ref="L2561:L2624" si="81">H2561-(TEXT(I2561,"YYYY")-TEXT(J2561,"YYYY"))</f>
        <v>36</v>
      </c>
    </row>
    <row r="2562" spans="8:12">
      <c r="H2562" s="1" t="s">
        <v>584</v>
      </c>
      <c r="I2562" s="1" t="s">
        <v>2899</v>
      </c>
      <c r="J2562" s="1" t="s">
        <v>2916</v>
      </c>
      <c r="K2562" s="1" t="str">
        <f t="shared" si="80"/>
        <v>2017</v>
      </c>
      <c r="L2562" s="1">
        <f t="shared" si="81"/>
        <v>36</v>
      </c>
    </row>
    <row r="2563" spans="8:12">
      <c r="H2563" s="1" t="s">
        <v>584</v>
      </c>
      <c r="I2563" s="1" t="s">
        <v>3442</v>
      </c>
      <c r="J2563" s="1" t="s">
        <v>4182</v>
      </c>
      <c r="K2563" s="1" t="str">
        <f t="shared" si="80"/>
        <v>2017</v>
      </c>
      <c r="L2563" s="1">
        <f t="shared" si="81"/>
        <v>36</v>
      </c>
    </row>
    <row r="2564" spans="8:12">
      <c r="H2564" s="1" t="s">
        <v>809</v>
      </c>
      <c r="I2564" s="1" t="s">
        <v>5084</v>
      </c>
      <c r="J2564" s="1" t="s">
        <v>445</v>
      </c>
      <c r="K2564" s="1" t="str">
        <f t="shared" si="80"/>
        <v>2017</v>
      </c>
      <c r="L2564" s="1">
        <f t="shared" si="81"/>
        <v>36</v>
      </c>
    </row>
    <row r="2565" spans="8:12">
      <c r="H2565" s="1" t="s">
        <v>584</v>
      </c>
      <c r="I2565" s="1" t="s">
        <v>7500</v>
      </c>
      <c r="J2565" s="1" t="s">
        <v>227</v>
      </c>
      <c r="K2565" s="1" t="str">
        <f t="shared" si="80"/>
        <v>2017</v>
      </c>
      <c r="L2565" s="1">
        <f t="shared" si="81"/>
        <v>36</v>
      </c>
    </row>
    <row r="2566" spans="8:12">
      <c r="H2566" s="1" t="s">
        <v>809</v>
      </c>
      <c r="I2566" s="1" t="s">
        <v>996</v>
      </c>
      <c r="J2566" s="1" t="s">
        <v>274</v>
      </c>
      <c r="K2566" s="1" t="str">
        <f t="shared" si="80"/>
        <v>2017</v>
      </c>
      <c r="L2566" s="1">
        <f t="shared" si="81"/>
        <v>36</v>
      </c>
    </row>
    <row r="2567" spans="8:12">
      <c r="H2567" s="1" t="s">
        <v>584</v>
      </c>
      <c r="I2567" s="1" t="s">
        <v>2090</v>
      </c>
      <c r="J2567" s="1" t="s">
        <v>2111</v>
      </c>
      <c r="K2567" s="1" t="str">
        <f t="shared" si="80"/>
        <v>2017</v>
      </c>
      <c r="L2567" s="1">
        <f t="shared" si="81"/>
        <v>36</v>
      </c>
    </row>
    <row r="2568" spans="8:12">
      <c r="H2568" s="1" t="s">
        <v>149</v>
      </c>
      <c r="I2568" s="1" t="s">
        <v>358</v>
      </c>
      <c r="J2568" s="1" t="s">
        <v>274</v>
      </c>
      <c r="K2568" s="1" t="str">
        <f t="shared" si="80"/>
        <v>2017</v>
      </c>
      <c r="L2568" s="1">
        <f t="shared" si="81"/>
        <v>36</v>
      </c>
    </row>
    <row r="2569" spans="8:12">
      <c r="H2569" s="1" t="s">
        <v>584</v>
      </c>
      <c r="I2569" s="1" t="s">
        <v>758</v>
      </c>
      <c r="J2569" s="1" t="s">
        <v>1793</v>
      </c>
      <c r="K2569" s="1" t="str">
        <f t="shared" si="80"/>
        <v>2018</v>
      </c>
      <c r="L2569" s="1">
        <f t="shared" si="81"/>
        <v>36</v>
      </c>
    </row>
    <row r="2570" spans="8:12">
      <c r="H2570" s="1" t="s">
        <v>584</v>
      </c>
      <c r="I2570" s="1" t="s">
        <v>1214</v>
      </c>
      <c r="J2570" s="1" t="s">
        <v>881</v>
      </c>
      <c r="K2570" s="1" t="str">
        <f t="shared" si="80"/>
        <v>2018</v>
      </c>
      <c r="L2570" s="1">
        <f t="shared" si="81"/>
        <v>36</v>
      </c>
    </row>
    <row r="2571" spans="8:12">
      <c r="H2571" s="1" t="s">
        <v>809</v>
      </c>
      <c r="I2571" s="1" t="s">
        <v>2994</v>
      </c>
      <c r="J2571" s="1" t="s">
        <v>1857</v>
      </c>
      <c r="K2571" s="1" t="str">
        <f t="shared" si="80"/>
        <v>2018</v>
      </c>
      <c r="L2571" s="1">
        <f t="shared" si="81"/>
        <v>36</v>
      </c>
    </row>
    <row r="2572" spans="8:12">
      <c r="H2572" s="1" t="s">
        <v>809</v>
      </c>
      <c r="I2572" s="1" t="s">
        <v>426</v>
      </c>
      <c r="J2572" s="1" t="s">
        <v>474</v>
      </c>
      <c r="K2572" s="1" t="str">
        <f t="shared" si="80"/>
        <v>2018</v>
      </c>
      <c r="L2572" s="1">
        <f t="shared" si="81"/>
        <v>36</v>
      </c>
    </row>
    <row r="2573" spans="8:12">
      <c r="H2573" s="1" t="s">
        <v>809</v>
      </c>
      <c r="I2573" s="1" t="s">
        <v>3458</v>
      </c>
      <c r="J2573" s="1" t="s">
        <v>2418</v>
      </c>
      <c r="K2573" s="1" t="str">
        <f t="shared" si="80"/>
        <v>2018</v>
      </c>
      <c r="L2573" s="1">
        <f t="shared" si="81"/>
        <v>36</v>
      </c>
    </row>
    <row r="2574" spans="8:12">
      <c r="H2574" s="1" t="s">
        <v>809</v>
      </c>
      <c r="I2574" s="1" t="s">
        <v>3682</v>
      </c>
      <c r="J2574" s="1" t="s">
        <v>3683</v>
      </c>
      <c r="K2574" s="1" t="str">
        <f t="shared" si="80"/>
        <v>2018</v>
      </c>
      <c r="L2574" s="1">
        <f t="shared" si="81"/>
        <v>36</v>
      </c>
    </row>
    <row r="2575" spans="8:12">
      <c r="H2575" s="1" t="s">
        <v>101</v>
      </c>
      <c r="I2575" s="1" t="s">
        <v>5788</v>
      </c>
      <c r="J2575" s="1" t="s">
        <v>2854</v>
      </c>
      <c r="K2575" s="1" t="str">
        <f t="shared" si="80"/>
        <v>2018</v>
      </c>
      <c r="L2575" s="1">
        <f t="shared" si="81"/>
        <v>36</v>
      </c>
    </row>
    <row r="2576" spans="8:12">
      <c r="H2576" s="1" t="s">
        <v>101</v>
      </c>
      <c r="I2576" s="1" t="s">
        <v>5781</v>
      </c>
      <c r="J2576" s="1" t="s">
        <v>1015</v>
      </c>
      <c r="K2576" s="1" t="str">
        <f t="shared" si="80"/>
        <v>2018</v>
      </c>
      <c r="L2576" s="1">
        <f t="shared" si="81"/>
        <v>36</v>
      </c>
    </row>
    <row r="2577" spans="8:12">
      <c r="H2577" s="1" t="s">
        <v>809</v>
      </c>
      <c r="I2577" s="1" t="s">
        <v>913</v>
      </c>
      <c r="J2577" s="1" t="s">
        <v>191</v>
      </c>
      <c r="K2577" s="1" t="str">
        <f t="shared" si="80"/>
        <v>2018</v>
      </c>
      <c r="L2577" s="1">
        <f t="shared" si="81"/>
        <v>36</v>
      </c>
    </row>
    <row r="2578" spans="8:12">
      <c r="H2578" s="1" t="s">
        <v>101</v>
      </c>
      <c r="I2578" s="1" t="s">
        <v>202</v>
      </c>
      <c r="J2578" s="1" t="s">
        <v>1334</v>
      </c>
      <c r="K2578" s="1" t="str">
        <f t="shared" si="80"/>
        <v>2018</v>
      </c>
      <c r="L2578" s="1">
        <f t="shared" si="81"/>
        <v>36</v>
      </c>
    </row>
    <row r="2579" spans="8:12">
      <c r="H2579" s="1" t="s">
        <v>809</v>
      </c>
      <c r="I2579" s="1" t="s">
        <v>810</v>
      </c>
      <c r="J2579" s="1" t="s">
        <v>810</v>
      </c>
      <c r="K2579" s="1" t="str">
        <f t="shared" si="80"/>
        <v>2019</v>
      </c>
      <c r="L2579" s="1">
        <f t="shared" si="81"/>
        <v>36</v>
      </c>
    </row>
    <row r="2580" spans="8:12">
      <c r="H2580" s="1" t="s">
        <v>809</v>
      </c>
      <c r="I2580" s="1" t="s">
        <v>1536</v>
      </c>
      <c r="J2580" s="1" t="s">
        <v>66</v>
      </c>
      <c r="K2580" s="1" t="str">
        <f t="shared" si="80"/>
        <v>2019</v>
      </c>
      <c r="L2580" s="1">
        <f t="shared" si="81"/>
        <v>36</v>
      </c>
    </row>
    <row r="2581" spans="8:12">
      <c r="H2581" s="1" t="s">
        <v>584</v>
      </c>
      <c r="I2581" s="1" t="s">
        <v>278</v>
      </c>
      <c r="J2581" s="1" t="s">
        <v>12285</v>
      </c>
      <c r="K2581" s="1" t="str">
        <f t="shared" si="80"/>
        <v>2019</v>
      </c>
      <c r="L2581" s="1">
        <f t="shared" si="81"/>
        <v>36</v>
      </c>
    </row>
    <row r="2582" spans="8:12">
      <c r="H2582" s="1" t="s">
        <v>809</v>
      </c>
      <c r="I2582" s="1" t="s">
        <v>1130</v>
      </c>
      <c r="J2582" s="1" t="s">
        <v>1144</v>
      </c>
      <c r="K2582" s="1" t="str">
        <f t="shared" si="80"/>
        <v>2019</v>
      </c>
      <c r="L2582" s="1">
        <f t="shared" si="81"/>
        <v>36</v>
      </c>
    </row>
    <row r="2583" spans="8:12">
      <c r="H2583" s="1" t="s">
        <v>584</v>
      </c>
      <c r="I2583" s="1" t="s">
        <v>8908</v>
      </c>
      <c r="J2583" s="1" t="s">
        <v>267</v>
      </c>
      <c r="K2583" s="1" t="str">
        <f t="shared" si="80"/>
        <v>2019</v>
      </c>
      <c r="L2583" s="1">
        <f t="shared" si="81"/>
        <v>36</v>
      </c>
    </row>
    <row r="2584" spans="8:12">
      <c r="H2584" s="1" t="s">
        <v>584</v>
      </c>
      <c r="I2584" s="1" t="s">
        <v>11990</v>
      </c>
      <c r="J2584" s="1" t="s">
        <v>1479</v>
      </c>
      <c r="K2584" s="1" t="str">
        <f t="shared" si="80"/>
        <v>2019</v>
      </c>
      <c r="L2584" s="1">
        <f t="shared" si="81"/>
        <v>36</v>
      </c>
    </row>
    <row r="2585" spans="8:12">
      <c r="H2585" s="1" t="s">
        <v>809</v>
      </c>
      <c r="I2585" s="1" t="s">
        <v>11029</v>
      </c>
      <c r="J2585" s="1" t="s">
        <v>690</v>
      </c>
      <c r="K2585" s="1" t="str">
        <f t="shared" si="80"/>
        <v>2020</v>
      </c>
      <c r="L2585" s="1">
        <f t="shared" si="81"/>
        <v>36</v>
      </c>
    </row>
    <row r="2586" spans="8:12">
      <c r="H2586" s="1" t="s">
        <v>809</v>
      </c>
      <c r="I2586" s="1" t="s">
        <v>3996</v>
      </c>
      <c r="J2586" s="1" t="s">
        <v>97</v>
      </c>
      <c r="K2586" s="1" t="str">
        <f t="shared" si="80"/>
        <v>2020</v>
      </c>
      <c r="L2586" s="1">
        <f t="shared" si="81"/>
        <v>36</v>
      </c>
    </row>
    <row r="2587" spans="8:12">
      <c r="H2587" s="1" t="s">
        <v>809</v>
      </c>
      <c r="I2587" s="1" t="s">
        <v>10869</v>
      </c>
      <c r="J2587" s="1" t="s">
        <v>10847</v>
      </c>
      <c r="K2587" s="1" t="str">
        <f t="shared" si="80"/>
        <v>2020</v>
      </c>
      <c r="L2587" s="1">
        <f t="shared" si="81"/>
        <v>36</v>
      </c>
    </row>
    <row r="2588" spans="8:12">
      <c r="H2588" s="1" t="s">
        <v>809</v>
      </c>
      <c r="I2588" s="1" t="s">
        <v>5681</v>
      </c>
      <c r="J2588" s="1" t="s">
        <v>9250</v>
      </c>
      <c r="K2588" s="1" t="str">
        <f t="shared" si="80"/>
        <v>2020</v>
      </c>
      <c r="L2588" s="1">
        <f t="shared" si="81"/>
        <v>36</v>
      </c>
    </row>
    <row r="2589" spans="8:12">
      <c r="H2589" s="1" t="s">
        <v>809</v>
      </c>
      <c r="I2589" s="1" t="s">
        <v>8089</v>
      </c>
      <c r="J2589" s="1" t="s">
        <v>5745</v>
      </c>
      <c r="K2589" s="1" t="str">
        <f t="shared" si="80"/>
        <v>2020</v>
      </c>
      <c r="L2589" s="1">
        <f t="shared" si="81"/>
        <v>36</v>
      </c>
    </row>
    <row r="2590" spans="8:12">
      <c r="H2590" s="1" t="s">
        <v>189</v>
      </c>
      <c r="I2590" s="1" t="s">
        <v>6540</v>
      </c>
      <c r="J2590" s="1" t="s">
        <v>6541</v>
      </c>
      <c r="K2590" s="1" t="str">
        <f t="shared" si="80"/>
        <v>2006</v>
      </c>
      <c r="L2590" s="1">
        <f t="shared" si="81"/>
        <v>37</v>
      </c>
    </row>
    <row r="2591" spans="8:12">
      <c r="H2591" s="1" t="s">
        <v>189</v>
      </c>
      <c r="I2591" s="1" t="s">
        <v>7655</v>
      </c>
      <c r="J2591" s="1" t="s">
        <v>2079</v>
      </c>
      <c r="K2591" s="1" t="str">
        <f t="shared" si="80"/>
        <v>2006</v>
      </c>
      <c r="L2591" s="1">
        <f t="shared" si="81"/>
        <v>37</v>
      </c>
    </row>
    <row r="2592" spans="8:12">
      <c r="H2592" s="1" t="s">
        <v>282</v>
      </c>
      <c r="I2592" s="1" t="s">
        <v>9045</v>
      </c>
      <c r="J2592" s="1" t="s">
        <v>4086</v>
      </c>
      <c r="K2592" s="1" t="str">
        <f t="shared" si="80"/>
        <v>2006</v>
      </c>
      <c r="L2592" s="1">
        <f t="shared" si="81"/>
        <v>37</v>
      </c>
    </row>
    <row r="2593" spans="8:12">
      <c r="H2593" s="1" t="s">
        <v>189</v>
      </c>
      <c r="I2593" s="1" t="s">
        <v>4457</v>
      </c>
      <c r="J2593" s="1" t="s">
        <v>4156</v>
      </c>
      <c r="K2593" s="1" t="str">
        <f t="shared" si="80"/>
        <v>2008</v>
      </c>
      <c r="L2593" s="1">
        <f t="shared" si="81"/>
        <v>37</v>
      </c>
    </row>
    <row r="2594" spans="8:12">
      <c r="H2594" s="1" t="s">
        <v>233</v>
      </c>
      <c r="I2594" s="1" t="s">
        <v>278</v>
      </c>
      <c r="J2594" s="1" t="s">
        <v>1943</v>
      </c>
      <c r="K2594" s="1" t="str">
        <f t="shared" si="80"/>
        <v>2008</v>
      </c>
      <c r="L2594" s="1">
        <f t="shared" si="81"/>
        <v>37</v>
      </c>
    </row>
    <row r="2595" spans="8:12">
      <c r="H2595" s="1" t="s">
        <v>310</v>
      </c>
      <c r="I2595" s="1" t="s">
        <v>755</v>
      </c>
      <c r="J2595" s="1" t="s">
        <v>756</v>
      </c>
      <c r="K2595" s="1" t="str">
        <f t="shared" si="80"/>
        <v>2009</v>
      </c>
      <c r="L2595" s="1">
        <f t="shared" si="81"/>
        <v>37</v>
      </c>
    </row>
    <row r="2596" spans="8:12">
      <c r="H2596" s="1" t="s">
        <v>310</v>
      </c>
      <c r="I2596" s="1" t="s">
        <v>241</v>
      </c>
      <c r="J2596" s="1" t="s">
        <v>1072</v>
      </c>
      <c r="K2596" s="1" t="str">
        <f t="shared" si="80"/>
        <v>2009</v>
      </c>
      <c r="L2596" s="1">
        <f t="shared" si="81"/>
        <v>37</v>
      </c>
    </row>
    <row r="2597" spans="8:12">
      <c r="H2597" s="1" t="s">
        <v>299</v>
      </c>
      <c r="I2597" s="1" t="s">
        <v>6743</v>
      </c>
      <c r="J2597" s="1" t="s">
        <v>5528</v>
      </c>
      <c r="K2597" s="1" t="str">
        <f t="shared" si="80"/>
        <v>2009</v>
      </c>
      <c r="L2597" s="1">
        <f t="shared" si="81"/>
        <v>37</v>
      </c>
    </row>
    <row r="2598" spans="8:12">
      <c r="H2598" s="1" t="s">
        <v>282</v>
      </c>
      <c r="I2598" s="1" t="s">
        <v>5882</v>
      </c>
      <c r="J2598" s="1" t="s">
        <v>8398</v>
      </c>
      <c r="K2598" s="1" t="str">
        <f t="shared" si="80"/>
        <v>2009</v>
      </c>
      <c r="L2598" s="1">
        <f t="shared" si="81"/>
        <v>37</v>
      </c>
    </row>
    <row r="2599" spans="8:12">
      <c r="H2599" s="1" t="s">
        <v>120</v>
      </c>
      <c r="I2599" s="1" t="s">
        <v>758</v>
      </c>
      <c r="J2599" s="1" t="s">
        <v>1789</v>
      </c>
      <c r="K2599" s="1" t="str">
        <f t="shared" si="80"/>
        <v>2010</v>
      </c>
      <c r="L2599" s="1">
        <f t="shared" si="81"/>
        <v>37</v>
      </c>
    </row>
    <row r="2600" spans="8:12">
      <c r="H2600" s="1" t="s">
        <v>189</v>
      </c>
      <c r="I2600" s="1" t="s">
        <v>1184</v>
      </c>
      <c r="J2600" s="1" t="s">
        <v>7618</v>
      </c>
      <c r="K2600" s="1" t="str">
        <f t="shared" si="80"/>
        <v>2010</v>
      </c>
      <c r="L2600" s="1">
        <f t="shared" si="81"/>
        <v>37</v>
      </c>
    </row>
    <row r="2601" spans="8:12">
      <c r="H2601" s="1" t="s">
        <v>1343</v>
      </c>
      <c r="I2601" s="1" t="s">
        <v>9192</v>
      </c>
      <c r="J2601" s="1" t="s">
        <v>11183</v>
      </c>
      <c r="K2601" s="1" t="str">
        <f t="shared" si="80"/>
        <v>2010</v>
      </c>
      <c r="L2601" s="1">
        <f t="shared" si="81"/>
        <v>37</v>
      </c>
    </row>
    <row r="2602" spans="8:12">
      <c r="H2602" s="1" t="s">
        <v>101</v>
      </c>
      <c r="I2602" s="1" t="s">
        <v>9113</v>
      </c>
      <c r="J2602" s="1" t="s">
        <v>9114</v>
      </c>
      <c r="K2602" s="1" t="str">
        <f t="shared" si="80"/>
        <v>2011</v>
      </c>
      <c r="L2602" s="1">
        <f t="shared" si="81"/>
        <v>37</v>
      </c>
    </row>
    <row r="2603" spans="8:12">
      <c r="H2603" s="1" t="s">
        <v>149</v>
      </c>
      <c r="I2603" s="1" t="s">
        <v>9902</v>
      </c>
      <c r="J2603" s="1" t="s">
        <v>941</v>
      </c>
      <c r="K2603" s="1" t="str">
        <f t="shared" si="80"/>
        <v>2011</v>
      </c>
      <c r="L2603" s="1">
        <f t="shared" si="81"/>
        <v>37</v>
      </c>
    </row>
    <row r="2604" spans="8:12">
      <c r="H2604" s="1" t="s">
        <v>555</v>
      </c>
      <c r="I2604" s="1" t="s">
        <v>9691</v>
      </c>
      <c r="J2604" s="1" t="s">
        <v>941</v>
      </c>
      <c r="K2604" s="1" t="str">
        <f t="shared" si="80"/>
        <v>2011</v>
      </c>
      <c r="L2604" s="1">
        <f t="shared" si="81"/>
        <v>37</v>
      </c>
    </row>
    <row r="2605" spans="8:12">
      <c r="H2605" s="1" t="s">
        <v>1343</v>
      </c>
      <c r="I2605" s="1" t="s">
        <v>6923</v>
      </c>
      <c r="J2605" s="1" t="s">
        <v>3107</v>
      </c>
      <c r="K2605" s="1" t="str">
        <f t="shared" si="80"/>
        <v>2011</v>
      </c>
      <c r="L2605" s="1">
        <f t="shared" si="81"/>
        <v>37</v>
      </c>
    </row>
    <row r="2606" spans="8:12">
      <c r="H2606" s="1" t="s">
        <v>149</v>
      </c>
      <c r="I2606" s="1" t="s">
        <v>10246</v>
      </c>
      <c r="J2606" s="1" t="s">
        <v>10303</v>
      </c>
      <c r="K2606" s="1" t="str">
        <f t="shared" si="80"/>
        <v>2011</v>
      </c>
      <c r="L2606" s="1">
        <f t="shared" si="81"/>
        <v>37</v>
      </c>
    </row>
    <row r="2607" spans="8:12">
      <c r="H2607" s="1" t="s">
        <v>149</v>
      </c>
      <c r="I2607" s="1" t="s">
        <v>10350</v>
      </c>
      <c r="J2607" s="1" t="s">
        <v>1003</v>
      </c>
      <c r="K2607" s="1" t="str">
        <f t="shared" si="80"/>
        <v>2011</v>
      </c>
      <c r="L2607" s="1">
        <f t="shared" si="81"/>
        <v>37</v>
      </c>
    </row>
    <row r="2608" spans="8:12">
      <c r="H2608" s="1" t="s">
        <v>584</v>
      </c>
      <c r="I2608" s="1" t="s">
        <v>9451</v>
      </c>
      <c r="J2608" s="1" t="s">
        <v>9459</v>
      </c>
      <c r="K2608" s="1" t="str">
        <f t="shared" si="80"/>
        <v>2012</v>
      </c>
      <c r="L2608" s="1">
        <f t="shared" si="81"/>
        <v>37</v>
      </c>
    </row>
    <row r="2609" spans="8:12">
      <c r="H2609" s="1" t="s">
        <v>555</v>
      </c>
      <c r="I2609" s="1" t="s">
        <v>4141</v>
      </c>
      <c r="J2609" s="1" t="s">
        <v>7218</v>
      </c>
      <c r="K2609" s="1" t="str">
        <f t="shared" si="80"/>
        <v>2012</v>
      </c>
      <c r="L2609" s="1">
        <f t="shared" si="81"/>
        <v>37</v>
      </c>
    </row>
    <row r="2610" spans="8:12">
      <c r="H2610" s="1" t="s">
        <v>584</v>
      </c>
      <c r="I2610" s="1" t="s">
        <v>9244</v>
      </c>
      <c r="J2610" s="1" t="s">
        <v>9404</v>
      </c>
      <c r="K2610" s="1" t="str">
        <f t="shared" si="80"/>
        <v>2012</v>
      </c>
      <c r="L2610" s="1">
        <f t="shared" si="81"/>
        <v>37</v>
      </c>
    </row>
    <row r="2611" spans="8:12">
      <c r="H2611" s="1" t="s">
        <v>101</v>
      </c>
      <c r="I2611" s="1" t="s">
        <v>9868</v>
      </c>
      <c r="J2611" s="1" t="s">
        <v>2019</v>
      </c>
      <c r="K2611" s="1" t="str">
        <f t="shared" si="80"/>
        <v>2012</v>
      </c>
      <c r="L2611" s="1">
        <f t="shared" si="81"/>
        <v>37</v>
      </c>
    </row>
    <row r="2612" spans="8:12">
      <c r="H2612" s="1" t="s">
        <v>584</v>
      </c>
      <c r="I2612" s="1" t="s">
        <v>9618</v>
      </c>
      <c r="J2612" s="1" t="s">
        <v>9630</v>
      </c>
      <c r="K2612" s="1" t="str">
        <f t="shared" si="80"/>
        <v>2012</v>
      </c>
      <c r="L2612" s="1">
        <f t="shared" si="81"/>
        <v>37</v>
      </c>
    </row>
    <row r="2613" spans="8:12">
      <c r="H2613" s="1" t="s">
        <v>584</v>
      </c>
      <c r="I2613" s="1" t="s">
        <v>3294</v>
      </c>
      <c r="J2613" s="1" t="s">
        <v>2023</v>
      </c>
      <c r="K2613" s="1" t="str">
        <f t="shared" si="80"/>
        <v>2013</v>
      </c>
      <c r="L2613" s="1">
        <f t="shared" si="81"/>
        <v>37</v>
      </c>
    </row>
    <row r="2614" spans="8:12">
      <c r="H2614" s="1" t="s">
        <v>1343</v>
      </c>
      <c r="I2614" s="1" t="s">
        <v>6378</v>
      </c>
      <c r="J2614" s="1" t="s">
        <v>2023</v>
      </c>
      <c r="K2614" s="1" t="str">
        <f t="shared" si="80"/>
        <v>2013</v>
      </c>
      <c r="L2614" s="1">
        <f t="shared" si="81"/>
        <v>37</v>
      </c>
    </row>
    <row r="2615" spans="8:12">
      <c r="H2615" s="1" t="s">
        <v>584</v>
      </c>
      <c r="I2615" s="1" t="s">
        <v>10309</v>
      </c>
      <c r="J2615" s="1" t="s">
        <v>9978</v>
      </c>
      <c r="K2615" s="1" t="str">
        <f t="shared" si="80"/>
        <v>2013</v>
      </c>
      <c r="L2615" s="1">
        <f t="shared" si="81"/>
        <v>37</v>
      </c>
    </row>
    <row r="2616" spans="8:12">
      <c r="H2616" s="1" t="s">
        <v>149</v>
      </c>
      <c r="I2616" s="1" t="s">
        <v>537</v>
      </c>
      <c r="J2616" s="1" t="s">
        <v>9443</v>
      </c>
      <c r="K2616" s="1" t="str">
        <f t="shared" si="80"/>
        <v>2013</v>
      </c>
      <c r="L2616" s="1">
        <f t="shared" si="81"/>
        <v>37</v>
      </c>
    </row>
    <row r="2617" spans="8:12">
      <c r="H2617" s="1" t="s">
        <v>149</v>
      </c>
      <c r="I2617" s="1" t="s">
        <v>921</v>
      </c>
      <c r="J2617" s="1" t="s">
        <v>7140</v>
      </c>
      <c r="K2617" s="1" t="str">
        <f t="shared" si="80"/>
        <v>2013</v>
      </c>
      <c r="L2617" s="1">
        <f t="shared" si="81"/>
        <v>37</v>
      </c>
    </row>
    <row r="2618" spans="8:12">
      <c r="H2618" s="1" t="s">
        <v>584</v>
      </c>
      <c r="I2618" s="1" t="s">
        <v>8512</v>
      </c>
      <c r="J2618" s="1" t="s">
        <v>2008</v>
      </c>
      <c r="K2618" s="1" t="str">
        <f t="shared" si="80"/>
        <v>2014</v>
      </c>
      <c r="L2618" s="1">
        <f t="shared" si="81"/>
        <v>37</v>
      </c>
    </row>
    <row r="2619" spans="8:12">
      <c r="H2619" s="1" t="s">
        <v>584</v>
      </c>
      <c r="I2619" s="1" t="s">
        <v>6806</v>
      </c>
      <c r="J2619" s="1" t="s">
        <v>6807</v>
      </c>
      <c r="K2619" s="1" t="str">
        <f t="shared" si="80"/>
        <v>2015</v>
      </c>
      <c r="L2619" s="1">
        <f t="shared" si="81"/>
        <v>37</v>
      </c>
    </row>
    <row r="2620" spans="8:12">
      <c r="H2620" s="1" t="s">
        <v>584</v>
      </c>
      <c r="I2620" s="1" t="s">
        <v>6940</v>
      </c>
      <c r="J2620" s="1" t="s">
        <v>6941</v>
      </c>
      <c r="K2620" s="1" t="str">
        <f t="shared" si="80"/>
        <v>2015</v>
      </c>
      <c r="L2620" s="1">
        <f t="shared" si="81"/>
        <v>37</v>
      </c>
    </row>
    <row r="2621" spans="8:12">
      <c r="H2621" s="1" t="s">
        <v>584</v>
      </c>
      <c r="I2621" s="1" t="s">
        <v>7034</v>
      </c>
      <c r="J2621" s="1" t="s">
        <v>7102</v>
      </c>
      <c r="K2621" s="1" t="str">
        <f t="shared" si="80"/>
        <v>2015</v>
      </c>
      <c r="L2621" s="1">
        <f t="shared" si="81"/>
        <v>37</v>
      </c>
    </row>
    <row r="2622" spans="8:12">
      <c r="H2622" s="1" t="s">
        <v>128</v>
      </c>
      <c r="I2622" s="1" t="s">
        <v>5069</v>
      </c>
      <c r="J2622" s="1" t="s">
        <v>1075</v>
      </c>
      <c r="K2622" s="1" t="str">
        <f t="shared" si="80"/>
        <v>2015</v>
      </c>
      <c r="L2622" s="1">
        <f t="shared" si="81"/>
        <v>37</v>
      </c>
    </row>
    <row r="2623" spans="8:12">
      <c r="H2623" s="1" t="s">
        <v>584</v>
      </c>
      <c r="I2623" s="1" t="s">
        <v>1656</v>
      </c>
      <c r="J2623" s="1" t="s">
        <v>5204</v>
      </c>
      <c r="K2623" s="1" t="str">
        <f t="shared" si="80"/>
        <v>2016</v>
      </c>
      <c r="L2623" s="1">
        <f t="shared" si="81"/>
        <v>37</v>
      </c>
    </row>
    <row r="2624" spans="8:12">
      <c r="H2624" s="1" t="s">
        <v>101</v>
      </c>
      <c r="I2624" s="1" t="s">
        <v>4757</v>
      </c>
      <c r="J2624" s="1" t="s">
        <v>209</v>
      </c>
      <c r="K2624" s="1" t="str">
        <f t="shared" si="80"/>
        <v>2016</v>
      </c>
      <c r="L2624" s="1">
        <f t="shared" si="81"/>
        <v>37</v>
      </c>
    </row>
    <row r="2625" spans="8:12">
      <c r="H2625" s="1" t="s">
        <v>584</v>
      </c>
      <c r="I2625" s="1" t="s">
        <v>3634</v>
      </c>
      <c r="J2625" s="1" t="s">
        <v>4505</v>
      </c>
      <c r="K2625" s="1" t="str">
        <f t="shared" ref="K2625:K2688" si="82">TEXT(J2625,"YYYY")</f>
        <v>2016</v>
      </c>
      <c r="L2625" s="1">
        <f t="shared" ref="L2625:L2688" si="83">H2625-(TEXT(I2625,"YYYY")-TEXT(J2625,"YYYY"))</f>
        <v>37</v>
      </c>
    </row>
    <row r="2626" spans="8:12">
      <c r="H2626" s="1" t="s">
        <v>149</v>
      </c>
      <c r="I2626" s="1" t="s">
        <v>111</v>
      </c>
      <c r="J2626" s="1" t="s">
        <v>152</v>
      </c>
      <c r="K2626" s="1" t="str">
        <f t="shared" si="82"/>
        <v>2017</v>
      </c>
      <c r="L2626" s="1">
        <f t="shared" si="83"/>
        <v>37</v>
      </c>
    </row>
    <row r="2627" spans="8:12">
      <c r="H2627" s="1" t="s">
        <v>101</v>
      </c>
      <c r="I2627" s="1" t="s">
        <v>2328</v>
      </c>
      <c r="J2627" s="1" t="s">
        <v>2329</v>
      </c>
      <c r="K2627" s="1" t="str">
        <f t="shared" si="82"/>
        <v>2017</v>
      </c>
      <c r="L2627" s="1">
        <f t="shared" si="83"/>
        <v>37</v>
      </c>
    </row>
    <row r="2628" spans="8:12">
      <c r="H2628" s="1" t="s">
        <v>584</v>
      </c>
      <c r="I2628" s="1" t="s">
        <v>223</v>
      </c>
      <c r="J2628" s="1" t="s">
        <v>1286</v>
      </c>
      <c r="K2628" s="1" t="str">
        <f t="shared" si="82"/>
        <v>2017</v>
      </c>
      <c r="L2628" s="1">
        <f t="shared" si="83"/>
        <v>37</v>
      </c>
    </row>
    <row r="2629" spans="8:12">
      <c r="H2629" s="1" t="s">
        <v>584</v>
      </c>
      <c r="I2629" s="1" t="s">
        <v>3306</v>
      </c>
      <c r="J2629" s="1" t="s">
        <v>3307</v>
      </c>
      <c r="K2629" s="1" t="str">
        <f t="shared" si="82"/>
        <v>2017</v>
      </c>
      <c r="L2629" s="1">
        <f t="shared" si="83"/>
        <v>37</v>
      </c>
    </row>
    <row r="2630" spans="8:12">
      <c r="H2630" s="1" t="s">
        <v>584</v>
      </c>
      <c r="I2630" s="1" t="s">
        <v>6095</v>
      </c>
      <c r="J2630" s="1" t="s">
        <v>873</v>
      </c>
      <c r="K2630" s="1" t="str">
        <f t="shared" si="82"/>
        <v>2017</v>
      </c>
      <c r="L2630" s="1">
        <f t="shared" si="83"/>
        <v>37</v>
      </c>
    </row>
    <row r="2631" spans="8:12">
      <c r="H2631" s="1" t="s">
        <v>101</v>
      </c>
      <c r="I2631" s="1" t="s">
        <v>51</v>
      </c>
      <c r="J2631" s="1" t="s">
        <v>106</v>
      </c>
      <c r="K2631" s="1" t="str">
        <f t="shared" si="82"/>
        <v>2018</v>
      </c>
      <c r="L2631" s="1">
        <f t="shared" si="83"/>
        <v>37</v>
      </c>
    </row>
    <row r="2632" spans="8:12">
      <c r="H2632" s="1" t="s">
        <v>584</v>
      </c>
      <c r="I2632" s="1" t="s">
        <v>627</v>
      </c>
      <c r="J2632" s="1" t="s">
        <v>627</v>
      </c>
      <c r="K2632" s="1" t="str">
        <f t="shared" si="82"/>
        <v>2018</v>
      </c>
      <c r="L2632" s="1">
        <f t="shared" si="83"/>
        <v>37</v>
      </c>
    </row>
    <row r="2633" spans="8:12">
      <c r="H2633" s="1" t="s">
        <v>101</v>
      </c>
      <c r="I2633" s="1" t="s">
        <v>793</v>
      </c>
      <c r="J2633" s="1" t="s">
        <v>705</v>
      </c>
      <c r="K2633" s="1" t="str">
        <f t="shared" si="82"/>
        <v>2018</v>
      </c>
      <c r="L2633" s="1">
        <f t="shared" si="83"/>
        <v>37</v>
      </c>
    </row>
    <row r="2634" spans="8:12">
      <c r="H2634" s="1" t="s">
        <v>149</v>
      </c>
      <c r="I2634" s="1" t="s">
        <v>7672</v>
      </c>
      <c r="J2634" s="1" t="s">
        <v>705</v>
      </c>
      <c r="K2634" s="1" t="str">
        <f t="shared" si="82"/>
        <v>2018</v>
      </c>
      <c r="L2634" s="1">
        <f t="shared" si="83"/>
        <v>37</v>
      </c>
    </row>
    <row r="2635" spans="8:12">
      <c r="H2635" s="1" t="s">
        <v>149</v>
      </c>
      <c r="I2635" s="1" t="s">
        <v>7672</v>
      </c>
      <c r="J2635" s="1" t="s">
        <v>705</v>
      </c>
      <c r="K2635" s="1" t="str">
        <f t="shared" si="82"/>
        <v>2018</v>
      </c>
      <c r="L2635" s="1">
        <f t="shared" si="83"/>
        <v>37</v>
      </c>
    </row>
    <row r="2636" spans="8:12">
      <c r="H2636" s="1" t="s">
        <v>149</v>
      </c>
      <c r="I2636" s="1" t="s">
        <v>606</v>
      </c>
      <c r="J2636" s="1" t="s">
        <v>881</v>
      </c>
      <c r="K2636" s="1" t="str">
        <f t="shared" si="82"/>
        <v>2018</v>
      </c>
      <c r="L2636" s="1">
        <f t="shared" si="83"/>
        <v>37</v>
      </c>
    </row>
    <row r="2637" spans="8:12">
      <c r="H2637" s="1" t="s">
        <v>149</v>
      </c>
      <c r="I2637" s="1" t="s">
        <v>663</v>
      </c>
      <c r="J2637" s="1" t="s">
        <v>2328</v>
      </c>
      <c r="K2637" s="1" t="str">
        <f t="shared" si="82"/>
        <v>2018</v>
      </c>
      <c r="L2637" s="1">
        <f t="shared" si="83"/>
        <v>37</v>
      </c>
    </row>
    <row r="2638" spans="8:12">
      <c r="H2638" s="1" t="s">
        <v>584</v>
      </c>
      <c r="I2638" s="1" t="s">
        <v>1448</v>
      </c>
      <c r="J2638" s="1" t="s">
        <v>517</v>
      </c>
      <c r="K2638" s="1" t="str">
        <f t="shared" si="82"/>
        <v>2019</v>
      </c>
      <c r="L2638" s="1">
        <f t="shared" si="83"/>
        <v>37</v>
      </c>
    </row>
    <row r="2639" spans="8:12">
      <c r="H2639" s="1" t="s">
        <v>584</v>
      </c>
      <c r="I2639" s="1" t="s">
        <v>3412</v>
      </c>
      <c r="J2639" s="1" t="s">
        <v>3414</v>
      </c>
      <c r="K2639" s="1" t="str">
        <f t="shared" si="82"/>
        <v>2019</v>
      </c>
      <c r="L2639" s="1">
        <f t="shared" si="83"/>
        <v>37</v>
      </c>
    </row>
    <row r="2640" spans="8:12">
      <c r="H2640" s="1" t="s">
        <v>101</v>
      </c>
      <c r="I2640" s="1" t="s">
        <v>10543</v>
      </c>
      <c r="J2640" s="1" t="s">
        <v>1370</v>
      </c>
      <c r="K2640" s="1" t="str">
        <f t="shared" si="82"/>
        <v>2019</v>
      </c>
      <c r="L2640" s="1">
        <f t="shared" si="83"/>
        <v>37</v>
      </c>
    </row>
    <row r="2641" spans="8:12">
      <c r="H2641" s="1" t="s">
        <v>101</v>
      </c>
      <c r="I2641" s="1" t="s">
        <v>10869</v>
      </c>
      <c r="J2641" s="1" t="s">
        <v>1265</v>
      </c>
      <c r="K2641" s="1" t="str">
        <f t="shared" si="82"/>
        <v>2019</v>
      </c>
      <c r="L2641" s="1">
        <f t="shared" si="83"/>
        <v>37</v>
      </c>
    </row>
    <row r="2642" spans="8:12">
      <c r="H2642" s="1" t="s">
        <v>584</v>
      </c>
      <c r="I2642" s="1" t="s">
        <v>2003</v>
      </c>
      <c r="J2642" s="1" t="s">
        <v>1174</v>
      </c>
      <c r="K2642" s="1" t="str">
        <f t="shared" si="82"/>
        <v>2019</v>
      </c>
      <c r="L2642" s="1">
        <f t="shared" si="83"/>
        <v>37</v>
      </c>
    </row>
    <row r="2643" spans="8:12">
      <c r="H2643" s="1" t="s">
        <v>584</v>
      </c>
      <c r="I2643" s="1" t="s">
        <v>2086</v>
      </c>
      <c r="J2643" s="1" t="s">
        <v>2086</v>
      </c>
      <c r="K2643" s="1" t="str">
        <f t="shared" si="82"/>
        <v>2019</v>
      </c>
      <c r="L2643" s="1">
        <f t="shared" si="83"/>
        <v>37</v>
      </c>
    </row>
    <row r="2644" spans="8:12">
      <c r="H2644" s="1" t="s">
        <v>101</v>
      </c>
      <c r="I2644" s="1" t="s">
        <v>5781</v>
      </c>
      <c r="J2644" s="1" t="s">
        <v>212</v>
      </c>
      <c r="K2644" s="1" t="str">
        <f t="shared" si="82"/>
        <v>2019</v>
      </c>
      <c r="L2644" s="1">
        <f t="shared" si="83"/>
        <v>37</v>
      </c>
    </row>
    <row r="2645" spans="8:12">
      <c r="H2645" s="1" t="s">
        <v>101</v>
      </c>
      <c r="I2645" s="1" t="s">
        <v>7570</v>
      </c>
      <c r="J2645" s="1" t="s">
        <v>66</v>
      </c>
      <c r="K2645" s="1" t="str">
        <f t="shared" si="82"/>
        <v>2019</v>
      </c>
      <c r="L2645" s="1">
        <f t="shared" si="83"/>
        <v>37</v>
      </c>
    </row>
    <row r="2646" spans="8:12">
      <c r="H2646" s="1" t="s">
        <v>101</v>
      </c>
      <c r="I2646" s="1" t="s">
        <v>11394</v>
      </c>
      <c r="J2646" s="1" t="s">
        <v>12313</v>
      </c>
      <c r="K2646" s="1" t="str">
        <f t="shared" si="82"/>
        <v>2019</v>
      </c>
      <c r="L2646" s="1">
        <f t="shared" si="83"/>
        <v>37</v>
      </c>
    </row>
    <row r="2647" spans="8:12">
      <c r="H2647" s="1" t="s">
        <v>584</v>
      </c>
      <c r="I2647" s="1" t="s">
        <v>10646</v>
      </c>
      <c r="J2647" s="1" t="s">
        <v>4680</v>
      </c>
      <c r="K2647" s="1" t="str">
        <f t="shared" si="82"/>
        <v>2020</v>
      </c>
      <c r="L2647" s="1">
        <f t="shared" si="83"/>
        <v>37</v>
      </c>
    </row>
    <row r="2648" spans="8:12">
      <c r="H2648" s="1" t="s">
        <v>584</v>
      </c>
      <c r="I2648" s="1" t="s">
        <v>11290</v>
      </c>
      <c r="J2648" s="1" t="s">
        <v>7043</v>
      </c>
      <c r="K2648" s="1" t="str">
        <f t="shared" si="82"/>
        <v>2020</v>
      </c>
      <c r="L2648" s="1">
        <f t="shared" si="83"/>
        <v>37</v>
      </c>
    </row>
    <row r="2649" spans="8:12">
      <c r="H2649" s="1" t="s">
        <v>584</v>
      </c>
      <c r="I2649" s="1" t="s">
        <v>8926</v>
      </c>
      <c r="J2649" s="1" t="s">
        <v>10602</v>
      </c>
      <c r="K2649" s="1" t="str">
        <f t="shared" si="82"/>
        <v>2020</v>
      </c>
      <c r="L2649" s="1">
        <f t="shared" si="83"/>
        <v>37</v>
      </c>
    </row>
    <row r="2650" spans="8:12">
      <c r="H2650" s="1" t="s">
        <v>584</v>
      </c>
      <c r="I2650" s="1" t="s">
        <v>8247</v>
      </c>
      <c r="J2650" s="1" t="s">
        <v>3304</v>
      </c>
      <c r="K2650" s="1" t="str">
        <f t="shared" si="82"/>
        <v>2020</v>
      </c>
      <c r="L2650" s="1">
        <f t="shared" si="83"/>
        <v>37</v>
      </c>
    </row>
    <row r="2651" spans="8:12">
      <c r="H2651" s="1" t="s">
        <v>584</v>
      </c>
      <c r="I2651" s="1" t="s">
        <v>6688</v>
      </c>
      <c r="J2651" s="1" t="s">
        <v>11497</v>
      </c>
      <c r="K2651" s="1" t="str">
        <f t="shared" si="82"/>
        <v>2020</v>
      </c>
      <c r="L2651" s="1">
        <f t="shared" si="83"/>
        <v>37</v>
      </c>
    </row>
    <row r="2652" spans="8:12">
      <c r="H2652" s="1" t="s">
        <v>584</v>
      </c>
      <c r="I2652" s="1" t="s">
        <v>2804</v>
      </c>
      <c r="J2652" s="1" t="s">
        <v>8134</v>
      </c>
      <c r="K2652" s="1" t="str">
        <f t="shared" si="82"/>
        <v>2020</v>
      </c>
      <c r="L2652" s="1">
        <f t="shared" si="83"/>
        <v>37</v>
      </c>
    </row>
    <row r="2653" spans="8:12">
      <c r="H2653" s="1" t="s">
        <v>78</v>
      </c>
      <c r="I2653" s="1" t="s">
        <v>9662</v>
      </c>
      <c r="J2653" s="1" t="s">
        <v>8134</v>
      </c>
      <c r="K2653" s="1" t="str">
        <f t="shared" si="82"/>
        <v>2020</v>
      </c>
      <c r="L2653" s="1">
        <f t="shared" si="83"/>
        <v>37</v>
      </c>
    </row>
    <row r="2654" spans="8:12">
      <c r="H2654" s="1" t="s">
        <v>584</v>
      </c>
      <c r="I2654" s="1" t="s">
        <v>3721</v>
      </c>
      <c r="J2654" s="1" t="s">
        <v>10803</v>
      </c>
      <c r="K2654" s="1" t="str">
        <f t="shared" si="82"/>
        <v>2020</v>
      </c>
      <c r="L2654" s="1">
        <f t="shared" si="83"/>
        <v>37</v>
      </c>
    </row>
    <row r="2655" spans="8:12">
      <c r="H2655" s="1" t="s">
        <v>3362</v>
      </c>
      <c r="I2655" s="1" t="s">
        <v>3363</v>
      </c>
      <c r="J2655" s="1" t="s">
        <v>2091</v>
      </c>
      <c r="K2655" s="1" t="str">
        <f t="shared" si="82"/>
        <v>2017</v>
      </c>
      <c r="L2655" s="1">
        <f t="shared" si="83"/>
        <v>37.700000000000003</v>
      </c>
    </row>
    <row r="2656" spans="8:12">
      <c r="H2656" s="1" t="s">
        <v>375</v>
      </c>
      <c r="I2656" s="1" t="s">
        <v>539</v>
      </c>
      <c r="J2656" s="1" t="s">
        <v>11453</v>
      </c>
      <c r="K2656" s="1" t="str">
        <f t="shared" si="82"/>
        <v>2002</v>
      </c>
      <c r="L2656" s="1">
        <f t="shared" si="83"/>
        <v>38</v>
      </c>
    </row>
    <row r="2657" spans="8:12">
      <c r="H2657" s="1" t="s">
        <v>310</v>
      </c>
      <c r="I2657" s="1" t="s">
        <v>9069</v>
      </c>
      <c r="J2657" s="1" t="s">
        <v>4090</v>
      </c>
      <c r="K2657" s="1" t="str">
        <f t="shared" si="82"/>
        <v>2005</v>
      </c>
      <c r="L2657" s="1">
        <f t="shared" si="83"/>
        <v>38</v>
      </c>
    </row>
    <row r="2658" spans="8:12">
      <c r="H2658" s="1" t="s">
        <v>484</v>
      </c>
      <c r="I2658" s="1" t="s">
        <v>1685</v>
      </c>
      <c r="J2658" s="1" t="s">
        <v>6244</v>
      </c>
      <c r="K2658" s="1" t="str">
        <f t="shared" si="82"/>
        <v>2005</v>
      </c>
      <c r="L2658" s="1">
        <f t="shared" si="83"/>
        <v>38</v>
      </c>
    </row>
    <row r="2659" spans="8:12">
      <c r="H2659" s="1" t="s">
        <v>120</v>
      </c>
      <c r="I2659" s="1" t="s">
        <v>7034</v>
      </c>
      <c r="J2659" s="1" t="s">
        <v>7099</v>
      </c>
      <c r="K2659" s="1" t="str">
        <f t="shared" si="82"/>
        <v>2007</v>
      </c>
      <c r="L2659" s="1">
        <f t="shared" si="83"/>
        <v>38</v>
      </c>
    </row>
    <row r="2660" spans="8:12">
      <c r="H2660" s="1" t="s">
        <v>282</v>
      </c>
      <c r="I2660" s="1" t="s">
        <v>7293</v>
      </c>
      <c r="J2660" s="1" t="s">
        <v>11127</v>
      </c>
      <c r="K2660" s="1" t="str">
        <f t="shared" si="82"/>
        <v>2009</v>
      </c>
      <c r="L2660" s="1">
        <f t="shared" si="83"/>
        <v>38</v>
      </c>
    </row>
    <row r="2661" spans="8:12">
      <c r="H2661" s="1" t="s">
        <v>189</v>
      </c>
      <c r="I2661" s="1" t="s">
        <v>3729</v>
      </c>
      <c r="J2661" s="1" t="s">
        <v>1072</v>
      </c>
      <c r="K2661" s="1" t="str">
        <f t="shared" si="82"/>
        <v>2009</v>
      </c>
      <c r="L2661" s="1">
        <f t="shared" si="83"/>
        <v>38</v>
      </c>
    </row>
    <row r="2662" spans="8:12">
      <c r="H2662" s="1" t="s">
        <v>120</v>
      </c>
      <c r="I2662" s="1" t="s">
        <v>5510</v>
      </c>
      <c r="J2662" s="1" t="s">
        <v>1072</v>
      </c>
      <c r="K2662" s="1" t="str">
        <f t="shared" si="82"/>
        <v>2009</v>
      </c>
      <c r="L2662" s="1">
        <f t="shared" si="83"/>
        <v>38</v>
      </c>
    </row>
    <row r="2663" spans="8:12">
      <c r="H2663" s="1" t="s">
        <v>128</v>
      </c>
      <c r="I2663" s="1" t="s">
        <v>3292</v>
      </c>
      <c r="J2663" s="1" t="s">
        <v>9274</v>
      </c>
      <c r="K2663" s="1" t="str">
        <f t="shared" si="82"/>
        <v>2009</v>
      </c>
      <c r="L2663" s="1">
        <f t="shared" si="83"/>
        <v>38</v>
      </c>
    </row>
    <row r="2664" spans="8:12">
      <c r="H2664" s="1" t="s">
        <v>128</v>
      </c>
      <c r="I2664" s="1" t="s">
        <v>9693</v>
      </c>
      <c r="J2664" s="1" t="s">
        <v>1072</v>
      </c>
      <c r="K2664" s="1" t="str">
        <f t="shared" si="82"/>
        <v>2009</v>
      </c>
      <c r="L2664" s="1">
        <f t="shared" si="83"/>
        <v>38</v>
      </c>
    </row>
    <row r="2665" spans="8:12">
      <c r="H2665" s="1" t="s">
        <v>282</v>
      </c>
      <c r="I2665" s="1" t="s">
        <v>5747</v>
      </c>
      <c r="J2665" s="1" t="s">
        <v>4655</v>
      </c>
      <c r="K2665" s="1" t="str">
        <f t="shared" si="82"/>
        <v>2010</v>
      </c>
      <c r="L2665" s="1">
        <f t="shared" si="83"/>
        <v>38</v>
      </c>
    </row>
    <row r="2666" spans="8:12">
      <c r="H2666" s="1" t="s">
        <v>282</v>
      </c>
      <c r="I2666" s="1" t="s">
        <v>5125</v>
      </c>
      <c r="J2666" s="1" t="s">
        <v>941</v>
      </c>
      <c r="K2666" s="1" t="str">
        <f t="shared" si="82"/>
        <v>2011</v>
      </c>
      <c r="L2666" s="1">
        <f t="shared" si="83"/>
        <v>38</v>
      </c>
    </row>
    <row r="2667" spans="8:12">
      <c r="H2667" s="1" t="s">
        <v>555</v>
      </c>
      <c r="I2667" s="1" t="s">
        <v>9512</v>
      </c>
      <c r="J2667" s="1" t="s">
        <v>9344</v>
      </c>
      <c r="K2667" s="1" t="str">
        <f t="shared" si="82"/>
        <v>2011</v>
      </c>
      <c r="L2667" s="1">
        <f t="shared" si="83"/>
        <v>38</v>
      </c>
    </row>
    <row r="2668" spans="8:12">
      <c r="H2668" s="1" t="s">
        <v>149</v>
      </c>
      <c r="I2668" s="1" t="s">
        <v>178</v>
      </c>
      <c r="J2668" s="1" t="s">
        <v>9117</v>
      </c>
      <c r="K2668" s="1" t="str">
        <f t="shared" si="82"/>
        <v>2011</v>
      </c>
      <c r="L2668" s="1">
        <f t="shared" si="83"/>
        <v>38</v>
      </c>
    </row>
    <row r="2669" spans="8:12">
      <c r="H2669" s="1" t="s">
        <v>149</v>
      </c>
      <c r="I2669" s="1" t="s">
        <v>415</v>
      </c>
      <c r="J2669" s="1" t="s">
        <v>418</v>
      </c>
      <c r="K2669" s="1" t="str">
        <f t="shared" si="82"/>
        <v>2012</v>
      </c>
      <c r="L2669" s="1">
        <f t="shared" si="83"/>
        <v>38</v>
      </c>
    </row>
    <row r="2670" spans="8:12">
      <c r="H2670" s="1" t="s">
        <v>101</v>
      </c>
      <c r="I2670" s="1" t="s">
        <v>9108</v>
      </c>
      <c r="J2670" s="1" t="s">
        <v>9156</v>
      </c>
      <c r="K2670" s="1" t="str">
        <f t="shared" si="82"/>
        <v>2012</v>
      </c>
      <c r="L2670" s="1">
        <f t="shared" si="83"/>
        <v>38</v>
      </c>
    </row>
    <row r="2671" spans="8:12">
      <c r="H2671" s="1" t="s">
        <v>120</v>
      </c>
      <c r="I2671" s="1" t="s">
        <v>4988</v>
      </c>
      <c r="J2671" s="1" t="s">
        <v>4638</v>
      </c>
      <c r="K2671" s="1" t="str">
        <f t="shared" si="82"/>
        <v>2012</v>
      </c>
      <c r="L2671" s="1">
        <f t="shared" si="83"/>
        <v>38</v>
      </c>
    </row>
    <row r="2672" spans="8:12">
      <c r="H2672" s="1" t="s">
        <v>1343</v>
      </c>
      <c r="I2672" s="1" t="s">
        <v>4872</v>
      </c>
      <c r="J2672" s="1" t="s">
        <v>2023</v>
      </c>
      <c r="K2672" s="1" t="str">
        <f t="shared" si="82"/>
        <v>2013</v>
      </c>
      <c r="L2672" s="1">
        <f t="shared" si="83"/>
        <v>38</v>
      </c>
    </row>
    <row r="2673" spans="8:12">
      <c r="H2673" s="1" t="s">
        <v>149</v>
      </c>
      <c r="I2673" s="1" t="s">
        <v>8512</v>
      </c>
      <c r="J2673" s="1" t="s">
        <v>8409</v>
      </c>
      <c r="K2673" s="1" t="str">
        <f t="shared" si="82"/>
        <v>2013</v>
      </c>
      <c r="L2673" s="1">
        <f t="shared" si="83"/>
        <v>38</v>
      </c>
    </row>
    <row r="2674" spans="8:12">
      <c r="H2674" s="1" t="s">
        <v>101</v>
      </c>
      <c r="I2674" s="1" t="s">
        <v>3294</v>
      </c>
      <c r="J2674" s="1" t="s">
        <v>9964</v>
      </c>
      <c r="K2674" s="1" t="str">
        <f t="shared" si="82"/>
        <v>2013</v>
      </c>
      <c r="L2674" s="1">
        <f t="shared" si="83"/>
        <v>38</v>
      </c>
    </row>
    <row r="2675" spans="8:12">
      <c r="H2675" s="1" t="s">
        <v>101</v>
      </c>
      <c r="I2675" s="1" t="s">
        <v>9437</v>
      </c>
      <c r="J2675" s="1" t="s">
        <v>10246</v>
      </c>
      <c r="K2675" s="1" t="str">
        <f t="shared" si="82"/>
        <v>2013</v>
      </c>
      <c r="L2675" s="1">
        <f t="shared" si="83"/>
        <v>38</v>
      </c>
    </row>
    <row r="2676" spans="8:12">
      <c r="H2676" s="1" t="s">
        <v>149</v>
      </c>
      <c r="I2676" s="1" t="s">
        <v>8512</v>
      </c>
      <c r="J2676" s="1" t="s">
        <v>9724</v>
      </c>
      <c r="K2676" s="1" t="str">
        <f t="shared" si="82"/>
        <v>2013</v>
      </c>
      <c r="L2676" s="1">
        <f t="shared" si="83"/>
        <v>38</v>
      </c>
    </row>
    <row r="2677" spans="8:12">
      <c r="H2677" s="1" t="s">
        <v>299</v>
      </c>
      <c r="I2677" s="1" t="s">
        <v>1462</v>
      </c>
      <c r="J2677" s="1" t="s">
        <v>1471</v>
      </c>
      <c r="K2677" s="1" t="str">
        <f t="shared" si="82"/>
        <v>2013</v>
      </c>
      <c r="L2677" s="1">
        <f t="shared" si="83"/>
        <v>38</v>
      </c>
    </row>
    <row r="2678" spans="8:12">
      <c r="H2678" s="1" t="s">
        <v>1343</v>
      </c>
      <c r="I2678" s="1" t="s">
        <v>4832</v>
      </c>
      <c r="J2678" s="1" t="s">
        <v>2008</v>
      </c>
      <c r="K2678" s="1" t="str">
        <f t="shared" si="82"/>
        <v>2014</v>
      </c>
      <c r="L2678" s="1">
        <f t="shared" si="83"/>
        <v>38</v>
      </c>
    </row>
    <row r="2679" spans="8:12">
      <c r="H2679" s="1" t="s">
        <v>555</v>
      </c>
      <c r="I2679" s="1" t="s">
        <v>6440</v>
      </c>
      <c r="J2679" s="1" t="s">
        <v>6446</v>
      </c>
      <c r="K2679" s="1" t="str">
        <f t="shared" si="82"/>
        <v>2014</v>
      </c>
      <c r="L2679" s="1">
        <f t="shared" si="83"/>
        <v>38</v>
      </c>
    </row>
    <row r="2680" spans="8:12">
      <c r="H2680" s="1" t="s">
        <v>149</v>
      </c>
      <c r="I2680" s="1" t="s">
        <v>4141</v>
      </c>
      <c r="J2680" s="1" t="s">
        <v>7221</v>
      </c>
      <c r="K2680" s="1" t="str">
        <f t="shared" si="82"/>
        <v>2014</v>
      </c>
      <c r="L2680" s="1">
        <f t="shared" si="83"/>
        <v>38</v>
      </c>
    </row>
    <row r="2681" spans="8:12">
      <c r="H2681" s="1" t="s">
        <v>149</v>
      </c>
      <c r="I2681" s="1" t="s">
        <v>11815</v>
      </c>
      <c r="J2681" s="1" t="s">
        <v>9236</v>
      </c>
      <c r="K2681" s="1" t="str">
        <f t="shared" si="82"/>
        <v>2014</v>
      </c>
      <c r="L2681" s="1">
        <f t="shared" si="83"/>
        <v>38</v>
      </c>
    </row>
    <row r="2682" spans="8:12">
      <c r="H2682" s="1" t="s">
        <v>149</v>
      </c>
      <c r="I2682" s="1" t="s">
        <v>6422</v>
      </c>
      <c r="J2682" s="1" t="s">
        <v>1413</v>
      </c>
      <c r="K2682" s="1" t="str">
        <f t="shared" si="82"/>
        <v>2015</v>
      </c>
      <c r="L2682" s="1">
        <f t="shared" si="83"/>
        <v>38</v>
      </c>
    </row>
    <row r="2683" spans="8:12">
      <c r="H2683" s="1" t="s">
        <v>555</v>
      </c>
      <c r="I2683" s="1" t="s">
        <v>2368</v>
      </c>
      <c r="J2683" s="1" t="s">
        <v>1222</v>
      </c>
      <c r="K2683" s="1" t="str">
        <f t="shared" si="82"/>
        <v>2015</v>
      </c>
      <c r="L2683" s="1">
        <f t="shared" si="83"/>
        <v>38</v>
      </c>
    </row>
    <row r="2684" spans="8:12">
      <c r="H2684" s="1" t="s">
        <v>282</v>
      </c>
      <c r="I2684" s="1" t="s">
        <v>6747</v>
      </c>
      <c r="J2684" s="1" t="s">
        <v>6795</v>
      </c>
      <c r="K2684" s="1" t="str">
        <f t="shared" si="82"/>
        <v>2015</v>
      </c>
      <c r="L2684" s="1">
        <f t="shared" si="83"/>
        <v>38</v>
      </c>
    </row>
    <row r="2685" spans="8:12">
      <c r="H2685" s="1" t="s">
        <v>101</v>
      </c>
      <c r="I2685" s="1" t="s">
        <v>3997</v>
      </c>
      <c r="J2685" s="1" t="s">
        <v>6564</v>
      </c>
      <c r="K2685" s="1" t="str">
        <f t="shared" si="82"/>
        <v>2015</v>
      </c>
      <c r="L2685" s="1">
        <f t="shared" si="83"/>
        <v>38</v>
      </c>
    </row>
    <row r="2686" spans="8:12">
      <c r="H2686" s="1" t="s">
        <v>101</v>
      </c>
      <c r="I2686" s="1" t="s">
        <v>1083</v>
      </c>
      <c r="J2686" s="1" t="s">
        <v>6255</v>
      </c>
      <c r="K2686" s="1" t="str">
        <f t="shared" si="82"/>
        <v>2015</v>
      </c>
      <c r="L2686" s="1">
        <f t="shared" si="83"/>
        <v>38</v>
      </c>
    </row>
    <row r="2687" spans="8:12">
      <c r="H2687" s="1" t="s">
        <v>101</v>
      </c>
      <c r="I2687" s="1" t="s">
        <v>11851</v>
      </c>
      <c r="J2687" s="1" t="s">
        <v>11857</v>
      </c>
      <c r="K2687" s="1" t="str">
        <f t="shared" si="82"/>
        <v>2015</v>
      </c>
      <c r="L2687" s="1">
        <f t="shared" si="83"/>
        <v>38</v>
      </c>
    </row>
    <row r="2688" spans="8:12">
      <c r="H2688" s="1" t="s">
        <v>101</v>
      </c>
      <c r="I2688" s="1" t="s">
        <v>11924</v>
      </c>
      <c r="J2688" s="1" t="s">
        <v>799</v>
      </c>
      <c r="K2688" s="1" t="str">
        <f t="shared" si="82"/>
        <v>2015</v>
      </c>
      <c r="L2688" s="1">
        <f t="shared" si="83"/>
        <v>38</v>
      </c>
    </row>
    <row r="2689" spans="8:12">
      <c r="H2689" s="1" t="s">
        <v>101</v>
      </c>
      <c r="I2689" s="1" t="s">
        <v>12335</v>
      </c>
      <c r="J2689" s="1" t="s">
        <v>12338</v>
      </c>
      <c r="K2689" s="1" t="str">
        <f t="shared" ref="K2689:K2752" si="84">TEXT(J2689,"YYYY")</f>
        <v>2015</v>
      </c>
      <c r="L2689" s="1">
        <f t="shared" ref="L2689:L2752" si="85">H2689-(TEXT(I2689,"YYYY")-TEXT(J2689,"YYYY"))</f>
        <v>38</v>
      </c>
    </row>
    <row r="2690" spans="8:12">
      <c r="H2690" s="1" t="s">
        <v>101</v>
      </c>
      <c r="I2690" s="1" t="s">
        <v>6258</v>
      </c>
      <c r="J2690" s="1" t="s">
        <v>6259</v>
      </c>
      <c r="K2690" s="1" t="str">
        <f t="shared" si="84"/>
        <v>2015</v>
      </c>
      <c r="L2690" s="1">
        <f t="shared" si="85"/>
        <v>38</v>
      </c>
    </row>
    <row r="2691" spans="8:12">
      <c r="H2691" s="1" t="s">
        <v>149</v>
      </c>
      <c r="I2691" s="1" t="s">
        <v>5426</v>
      </c>
      <c r="J2691" s="1" t="s">
        <v>4734</v>
      </c>
      <c r="K2691" s="1" t="str">
        <f t="shared" si="84"/>
        <v>2016</v>
      </c>
      <c r="L2691" s="1">
        <f t="shared" si="85"/>
        <v>38</v>
      </c>
    </row>
    <row r="2692" spans="8:12">
      <c r="H2692" s="1" t="s">
        <v>101</v>
      </c>
      <c r="I2692" s="1" t="s">
        <v>4134</v>
      </c>
      <c r="J2692" s="1" t="s">
        <v>4134</v>
      </c>
      <c r="K2692" s="1" t="str">
        <f t="shared" si="84"/>
        <v>2016</v>
      </c>
      <c r="L2692" s="1">
        <f t="shared" si="85"/>
        <v>38</v>
      </c>
    </row>
    <row r="2693" spans="8:12">
      <c r="H2693" s="1" t="s">
        <v>128</v>
      </c>
      <c r="I2693" s="1" t="s">
        <v>9362</v>
      </c>
      <c r="J2693" s="1" t="s">
        <v>9366</v>
      </c>
      <c r="K2693" s="1" t="str">
        <f t="shared" si="84"/>
        <v>2016</v>
      </c>
      <c r="L2693" s="1">
        <f t="shared" si="85"/>
        <v>38</v>
      </c>
    </row>
    <row r="2694" spans="8:12">
      <c r="H2694" s="1" t="s">
        <v>101</v>
      </c>
      <c r="I2694" s="1" t="s">
        <v>231</v>
      </c>
      <c r="J2694" s="1" t="s">
        <v>236</v>
      </c>
      <c r="K2694" s="1" t="str">
        <f t="shared" si="84"/>
        <v>2017</v>
      </c>
      <c r="L2694" s="1">
        <f t="shared" si="85"/>
        <v>38</v>
      </c>
    </row>
    <row r="2695" spans="8:12">
      <c r="H2695" s="1" t="s">
        <v>149</v>
      </c>
      <c r="I2695" s="1" t="s">
        <v>2523</v>
      </c>
      <c r="J2695" s="1" t="s">
        <v>2527</v>
      </c>
      <c r="K2695" s="1" t="str">
        <f t="shared" si="84"/>
        <v>2017</v>
      </c>
      <c r="L2695" s="1">
        <f t="shared" si="85"/>
        <v>38</v>
      </c>
    </row>
    <row r="2696" spans="8:12">
      <c r="H2696" s="1" t="s">
        <v>101</v>
      </c>
      <c r="I2696" s="1" t="s">
        <v>987</v>
      </c>
      <c r="J2696" s="1" t="s">
        <v>227</v>
      </c>
      <c r="K2696" s="1" t="str">
        <f t="shared" si="84"/>
        <v>2017</v>
      </c>
      <c r="L2696" s="1">
        <f t="shared" si="85"/>
        <v>38</v>
      </c>
    </row>
    <row r="2697" spans="8:12">
      <c r="H2697" s="1" t="s">
        <v>101</v>
      </c>
      <c r="I2697" s="1" t="s">
        <v>1154</v>
      </c>
      <c r="J2697" s="1" t="s">
        <v>84</v>
      </c>
      <c r="K2697" s="1" t="str">
        <f t="shared" si="84"/>
        <v>2017</v>
      </c>
      <c r="L2697" s="1">
        <f t="shared" si="85"/>
        <v>38</v>
      </c>
    </row>
    <row r="2698" spans="8:12">
      <c r="H2698" s="1" t="s">
        <v>555</v>
      </c>
      <c r="I2698" s="1" t="s">
        <v>5680</v>
      </c>
      <c r="J2698" s="1" t="s">
        <v>2496</v>
      </c>
      <c r="K2698" s="1" t="str">
        <f t="shared" si="84"/>
        <v>2018</v>
      </c>
      <c r="L2698" s="1">
        <f t="shared" si="85"/>
        <v>38</v>
      </c>
    </row>
    <row r="2699" spans="8:12">
      <c r="H2699" s="1" t="s">
        <v>149</v>
      </c>
      <c r="I2699" s="1" t="s">
        <v>1956</v>
      </c>
      <c r="J2699" s="1" t="s">
        <v>1039</v>
      </c>
      <c r="K2699" s="1" t="str">
        <f t="shared" si="84"/>
        <v>2018</v>
      </c>
      <c r="L2699" s="1">
        <f t="shared" si="85"/>
        <v>38</v>
      </c>
    </row>
    <row r="2700" spans="8:12">
      <c r="H2700" s="1" t="s">
        <v>149</v>
      </c>
      <c r="I2700" s="1" t="s">
        <v>10869</v>
      </c>
      <c r="J2700" s="1" t="s">
        <v>1265</v>
      </c>
      <c r="K2700" s="1" t="str">
        <f t="shared" si="84"/>
        <v>2019</v>
      </c>
      <c r="L2700" s="1">
        <f t="shared" si="85"/>
        <v>38</v>
      </c>
    </row>
    <row r="2701" spans="8:12">
      <c r="H2701" s="1" t="s">
        <v>101</v>
      </c>
      <c r="I2701" s="1" t="s">
        <v>591</v>
      </c>
      <c r="J2701" s="1" t="s">
        <v>591</v>
      </c>
      <c r="K2701" s="1" t="str">
        <f t="shared" si="84"/>
        <v>2019</v>
      </c>
      <c r="L2701" s="1">
        <f t="shared" si="85"/>
        <v>38</v>
      </c>
    </row>
    <row r="2702" spans="8:12">
      <c r="H2702" s="1" t="s">
        <v>101</v>
      </c>
      <c r="I2702" s="1" t="s">
        <v>726</v>
      </c>
      <c r="J2702" s="1" t="s">
        <v>532</v>
      </c>
      <c r="K2702" s="1" t="str">
        <f t="shared" si="84"/>
        <v>2019</v>
      </c>
      <c r="L2702" s="1">
        <f t="shared" si="85"/>
        <v>38</v>
      </c>
    </row>
    <row r="2703" spans="8:12">
      <c r="H2703" s="1" t="s">
        <v>149</v>
      </c>
      <c r="I2703" s="1" t="s">
        <v>8294</v>
      </c>
      <c r="J2703" s="1" t="s">
        <v>1174</v>
      </c>
      <c r="K2703" s="1" t="str">
        <f t="shared" si="84"/>
        <v>2019</v>
      </c>
      <c r="L2703" s="1">
        <f t="shared" si="85"/>
        <v>38</v>
      </c>
    </row>
    <row r="2704" spans="8:12">
      <c r="H2704" s="1" t="s">
        <v>149</v>
      </c>
      <c r="I2704" s="1" t="s">
        <v>544</v>
      </c>
      <c r="J2704" s="1" t="s">
        <v>1524</v>
      </c>
      <c r="K2704" s="1" t="str">
        <f t="shared" si="84"/>
        <v>2019</v>
      </c>
      <c r="L2704" s="1">
        <f t="shared" si="85"/>
        <v>38</v>
      </c>
    </row>
    <row r="2705" spans="8:12">
      <c r="H2705" s="1" t="s">
        <v>101</v>
      </c>
      <c r="I2705" s="1" t="s">
        <v>9308</v>
      </c>
      <c r="J2705" s="1" t="s">
        <v>7725</v>
      </c>
      <c r="K2705" s="1" t="str">
        <f t="shared" si="84"/>
        <v>2020</v>
      </c>
      <c r="L2705" s="1">
        <f t="shared" si="85"/>
        <v>38</v>
      </c>
    </row>
    <row r="2706" spans="8:12">
      <c r="H2706" s="1" t="s">
        <v>101</v>
      </c>
      <c r="I2706" s="1" t="s">
        <v>10243</v>
      </c>
      <c r="J2706" s="1" t="s">
        <v>9011</v>
      </c>
      <c r="K2706" s="1" t="str">
        <f t="shared" si="84"/>
        <v>2020</v>
      </c>
      <c r="L2706" s="1">
        <f t="shared" si="85"/>
        <v>38</v>
      </c>
    </row>
    <row r="2707" spans="8:12">
      <c r="H2707" s="1" t="s">
        <v>63</v>
      </c>
      <c r="I2707" s="1" t="s">
        <v>9012</v>
      </c>
      <c r="J2707" s="1" t="s">
        <v>364</v>
      </c>
      <c r="K2707" s="1" t="str">
        <f t="shared" si="84"/>
        <v>2020</v>
      </c>
      <c r="L2707" s="1">
        <f t="shared" si="85"/>
        <v>38</v>
      </c>
    </row>
    <row r="2708" spans="8:12">
      <c r="H2708" s="1" t="s">
        <v>101</v>
      </c>
      <c r="I2708" s="1" t="s">
        <v>9362</v>
      </c>
      <c r="J2708" s="1" t="s">
        <v>9383</v>
      </c>
      <c r="K2708" s="1" t="str">
        <f t="shared" si="84"/>
        <v>2020</v>
      </c>
      <c r="L2708" s="1">
        <f t="shared" si="85"/>
        <v>38</v>
      </c>
    </row>
    <row r="2709" spans="8:12">
      <c r="H2709" s="1" t="s">
        <v>101</v>
      </c>
      <c r="I2709" s="1" t="s">
        <v>10830</v>
      </c>
      <c r="J2709" s="1" t="s">
        <v>9293</v>
      </c>
      <c r="K2709" s="1" t="str">
        <f t="shared" si="84"/>
        <v>2020</v>
      </c>
      <c r="L2709" s="1">
        <f t="shared" si="85"/>
        <v>38</v>
      </c>
    </row>
    <row r="2710" spans="8:12">
      <c r="H2710" s="1" t="s">
        <v>101</v>
      </c>
      <c r="I2710" s="1" t="s">
        <v>9293</v>
      </c>
      <c r="J2710" s="1" t="s">
        <v>5294</v>
      </c>
      <c r="K2710" s="1" t="str">
        <f t="shared" si="84"/>
        <v>2020</v>
      </c>
      <c r="L2710" s="1">
        <f t="shared" si="85"/>
        <v>38</v>
      </c>
    </row>
    <row r="2711" spans="8:12">
      <c r="H2711" s="1" t="s">
        <v>101</v>
      </c>
      <c r="I2711" s="1" t="s">
        <v>6688</v>
      </c>
      <c r="J2711" s="1" t="s">
        <v>5681</v>
      </c>
      <c r="K2711" s="1" t="str">
        <f t="shared" si="84"/>
        <v>2020</v>
      </c>
      <c r="L2711" s="1">
        <f t="shared" si="85"/>
        <v>38</v>
      </c>
    </row>
    <row r="2712" spans="8:12">
      <c r="H2712" s="1" t="s">
        <v>233</v>
      </c>
      <c r="I2712" s="1" t="s">
        <v>9113</v>
      </c>
      <c r="J2712" s="1" t="s">
        <v>9147</v>
      </c>
      <c r="K2712" s="1" t="str">
        <f t="shared" si="84"/>
        <v>2002</v>
      </c>
      <c r="L2712" s="1">
        <f t="shared" si="85"/>
        <v>39</v>
      </c>
    </row>
    <row r="2713" spans="8:12">
      <c r="H2713" s="1" t="s">
        <v>351</v>
      </c>
      <c r="I2713" s="1" t="s">
        <v>7037</v>
      </c>
      <c r="J2713" s="1" t="s">
        <v>7057</v>
      </c>
      <c r="K2713" s="1" t="str">
        <f t="shared" si="84"/>
        <v>2004</v>
      </c>
      <c r="L2713" s="1">
        <f t="shared" si="85"/>
        <v>39</v>
      </c>
    </row>
    <row r="2714" spans="8:12">
      <c r="H2714" s="1" t="s">
        <v>233</v>
      </c>
      <c r="I2714" s="1" t="s">
        <v>9210</v>
      </c>
      <c r="J2714" s="1" t="s">
        <v>9234</v>
      </c>
      <c r="K2714" s="1" t="str">
        <f t="shared" si="84"/>
        <v>2004</v>
      </c>
      <c r="L2714" s="1">
        <f t="shared" si="85"/>
        <v>39</v>
      </c>
    </row>
    <row r="2715" spans="8:12">
      <c r="H2715" s="1" t="s">
        <v>189</v>
      </c>
      <c r="I2715" s="1" t="s">
        <v>9346</v>
      </c>
      <c r="J2715" s="1" t="s">
        <v>3409</v>
      </c>
      <c r="K2715" s="1" t="str">
        <f t="shared" si="84"/>
        <v>2004</v>
      </c>
      <c r="L2715" s="1">
        <f t="shared" si="85"/>
        <v>39</v>
      </c>
    </row>
    <row r="2716" spans="8:12">
      <c r="H2716" s="1" t="s">
        <v>233</v>
      </c>
      <c r="I2716" s="1" t="s">
        <v>11851</v>
      </c>
      <c r="J2716" s="1" t="s">
        <v>6744</v>
      </c>
      <c r="K2716" s="1" t="str">
        <f t="shared" si="84"/>
        <v>2005</v>
      </c>
      <c r="L2716" s="1">
        <f t="shared" si="85"/>
        <v>39</v>
      </c>
    </row>
    <row r="2717" spans="8:12">
      <c r="H2717" s="1" t="s">
        <v>301</v>
      </c>
      <c r="I2717" s="1" t="s">
        <v>165</v>
      </c>
      <c r="J2717" s="1" t="s">
        <v>7518</v>
      </c>
      <c r="K2717" s="1" t="str">
        <f t="shared" si="84"/>
        <v>2006</v>
      </c>
      <c r="L2717" s="1">
        <f t="shared" si="85"/>
        <v>39</v>
      </c>
    </row>
    <row r="2718" spans="8:12">
      <c r="H2718" s="1" t="s">
        <v>233</v>
      </c>
      <c r="I2718" s="1" t="s">
        <v>5651</v>
      </c>
      <c r="J2718" s="1" t="s">
        <v>5654</v>
      </c>
      <c r="K2718" s="1" t="str">
        <f t="shared" si="84"/>
        <v>2006</v>
      </c>
      <c r="L2718" s="1">
        <f t="shared" si="85"/>
        <v>39</v>
      </c>
    </row>
    <row r="2719" spans="8:12">
      <c r="H2719" s="1" t="s">
        <v>721</v>
      </c>
      <c r="I2719" s="1" t="s">
        <v>8192</v>
      </c>
      <c r="J2719" s="1" t="s">
        <v>2397</v>
      </c>
      <c r="K2719" s="1" t="str">
        <f t="shared" si="84"/>
        <v>2008</v>
      </c>
      <c r="L2719" s="1">
        <f t="shared" si="85"/>
        <v>39</v>
      </c>
    </row>
    <row r="2720" spans="8:12">
      <c r="H2720" s="1" t="s">
        <v>233</v>
      </c>
      <c r="I2720" s="1" t="s">
        <v>4394</v>
      </c>
      <c r="J2720" s="1" t="s">
        <v>4405</v>
      </c>
      <c r="K2720" s="1" t="str">
        <f t="shared" si="84"/>
        <v>2008</v>
      </c>
      <c r="L2720" s="1">
        <f t="shared" si="85"/>
        <v>39</v>
      </c>
    </row>
    <row r="2721" spans="8:12">
      <c r="H2721" s="1" t="s">
        <v>299</v>
      </c>
      <c r="I2721" s="1" t="s">
        <v>9902</v>
      </c>
      <c r="J2721" s="1" t="s">
        <v>1815</v>
      </c>
      <c r="K2721" s="1" t="str">
        <f t="shared" si="84"/>
        <v>2008</v>
      </c>
      <c r="L2721" s="1">
        <f t="shared" si="85"/>
        <v>39</v>
      </c>
    </row>
    <row r="2722" spans="8:12">
      <c r="H2722" s="1" t="s">
        <v>310</v>
      </c>
      <c r="I2722" s="1" t="s">
        <v>562</v>
      </c>
      <c r="J2722" s="1" t="s">
        <v>564</v>
      </c>
      <c r="K2722" s="1" t="str">
        <f t="shared" si="84"/>
        <v>2009</v>
      </c>
      <c r="L2722" s="1">
        <f t="shared" si="85"/>
        <v>39</v>
      </c>
    </row>
    <row r="2723" spans="8:12">
      <c r="H2723" s="1" t="s">
        <v>189</v>
      </c>
      <c r="I2723" s="1" t="s">
        <v>4203</v>
      </c>
      <c r="J2723" s="1" t="s">
        <v>1072</v>
      </c>
      <c r="K2723" s="1" t="str">
        <f t="shared" si="84"/>
        <v>2009</v>
      </c>
      <c r="L2723" s="1">
        <f t="shared" si="85"/>
        <v>39</v>
      </c>
    </row>
    <row r="2724" spans="8:12">
      <c r="H2724" s="1" t="s">
        <v>299</v>
      </c>
      <c r="I2724" s="1" t="s">
        <v>9463</v>
      </c>
      <c r="J2724" s="1" t="s">
        <v>2212</v>
      </c>
      <c r="K2724" s="1" t="str">
        <f t="shared" si="84"/>
        <v>2010</v>
      </c>
      <c r="L2724" s="1">
        <f t="shared" si="85"/>
        <v>39</v>
      </c>
    </row>
    <row r="2725" spans="8:12">
      <c r="H2725" s="1" t="s">
        <v>299</v>
      </c>
      <c r="I2725" s="1" t="s">
        <v>801</v>
      </c>
      <c r="J2725" s="1" t="s">
        <v>652</v>
      </c>
      <c r="K2725" s="1" t="str">
        <f t="shared" si="84"/>
        <v>2010</v>
      </c>
      <c r="L2725" s="1">
        <f t="shared" si="85"/>
        <v>39</v>
      </c>
    </row>
    <row r="2726" spans="8:12">
      <c r="H2726" s="1" t="s">
        <v>299</v>
      </c>
      <c r="I2726" s="1" t="s">
        <v>3552</v>
      </c>
      <c r="J2726" s="1" t="s">
        <v>5192</v>
      </c>
      <c r="K2726" s="1" t="str">
        <f t="shared" si="84"/>
        <v>2011</v>
      </c>
      <c r="L2726" s="1">
        <f t="shared" si="85"/>
        <v>39</v>
      </c>
    </row>
    <row r="2727" spans="8:12">
      <c r="H2727" s="1" t="s">
        <v>310</v>
      </c>
      <c r="I2727" s="1" t="s">
        <v>3385</v>
      </c>
      <c r="J2727" s="1" t="s">
        <v>941</v>
      </c>
      <c r="K2727" s="1" t="str">
        <f t="shared" si="84"/>
        <v>2011</v>
      </c>
      <c r="L2727" s="1">
        <f t="shared" si="85"/>
        <v>39</v>
      </c>
    </row>
    <row r="2728" spans="8:12">
      <c r="H2728" s="1" t="s">
        <v>282</v>
      </c>
      <c r="I2728" s="1" t="s">
        <v>6870</v>
      </c>
      <c r="J2728" s="1" t="s">
        <v>6871</v>
      </c>
      <c r="K2728" s="1" t="str">
        <f t="shared" si="84"/>
        <v>2011</v>
      </c>
      <c r="L2728" s="1">
        <f t="shared" si="85"/>
        <v>39</v>
      </c>
    </row>
    <row r="2729" spans="8:12">
      <c r="H2729" s="1" t="s">
        <v>1343</v>
      </c>
      <c r="I2729" s="1" t="s">
        <v>9833</v>
      </c>
      <c r="J2729" s="1" t="s">
        <v>855</v>
      </c>
      <c r="K2729" s="1" t="str">
        <f t="shared" si="84"/>
        <v>2011</v>
      </c>
      <c r="L2729" s="1">
        <f t="shared" si="85"/>
        <v>39</v>
      </c>
    </row>
    <row r="2730" spans="8:12">
      <c r="H2730" s="1" t="s">
        <v>128</v>
      </c>
      <c r="I2730" s="1" t="s">
        <v>7293</v>
      </c>
      <c r="J2730" s="1" t="s">
        <v>10761</v>
      </c>
      <c r="K2730" s="1" t="str">
        <f t="shared" si="84"/>
        <v>2011</v>
      </c>
      <c r="L2730" s="1">
        <f t="shared" si="85"/>
        <v>39</v>
      </c>
    </row>
    <row r="2731" spans="8:12">
      <c r="H2731" s="1" t="s">
        <v>299</v>
      </c>
      <c r="I2731" s="1" t="s">
        <v>2368</v>
      </c>
      <c r="J2731" s="1" t="s">
        <v>2019</v>
      </c>
      <c r="K2731" s="1" t="str">
        <f t="shared" si="84"/>
        <v>2012</v>
      </c>
      <c r="L2731" s="1">
        <f t="shared" si="85"/>
        <v>39</v>
      </c>
    </row>
    <row r="2732" spans="8:12">
      <c r="H2732" s="1" t="s">
        <v>282</v>
      </c>
      <c r="I2732" s="1" t="s">
        <v>6582</v>
      </c>
      <c r="J2732" s="1" t="s">
        <v>6591</v>
      </c>
      <c r="K2732" s="1" t="str">
        <f t="shared" si="84"/>
        <v>2012</v>
      </c>
      <c r="L2732" s="1">
        <f t="shared" si="85"/>
        <v>39</v>
      </c>
    </row>
    <row r="2733" spans="8:12">
      <c r="H2733" s="1" t="s">
        <v>149</v>
      </c>
      <c r="I2733" s="1" t="s">
        <v>9587</v>
      </c>
      <c r="J2733" s="1" t="s">
        <v>9595</v>
      </c>
      <c r="K2733" s="1" t="str">
        <f t="shared" si="84"/>
        <v>2012</v>
      </c>
      <c r="L2733" s="1">
        <f t="shared" si="85"/>
        <v>39</v>
      </c>
    </row>
    <row r="2734" spans="8:12">
      <c r="H2734" s="1" t="s">
        <v>128</v>
      </c>
      <c r="I2734" s="1" t="s">
        <v>8110</v>
      </c>
      <c r="J2734" s="1" t="s">
        <v>11893</v>
      </c>
      <c r="K2734" s="1" t="str">
        <f t="shared" si="84"/>
        <v>2012</v>
      </c>
      <c r="L2734" s="1">
        <f t="shared" si="85"/>
        <v>39</v>
      </c>
    </row>
    <row r="2735" spans="8:12">
      <c r="H2735" s="1" t="s">
        <v>128</v>
      </c>
      <c r="I2735" s="1" t="s">
        <v>6161</v>
      </c>
      <c r="J2735" s="1" t="s">
        <v>8599</v>
      </c>
      <c r="K2735" s="1" t="str">
        <f t="shared" si="84"/>
        <v>2012</v>
      </c>
      <c r="L2735" s="1">
        <f t="shared" si="85"/>
        <v>39</v>
      </c>
    </row>
    <row r="2736" spans="8:12">
      <c r="H2736" s="1" t="s">
        <v>555</v>
      </c>
      <c r="I2736" s="1" t="s">
        <v>9822</v>
      </c>
      <c r="J2736" s="1" t="s">
        <v>9823</v>
      </c>
      <c r="K2736" s="1" t="str">
        <f t="shared" si="84"/>
        <v>2012</v>
      </c>
      <c r="L2736" s="1">
        <f t="shared" si="85"/>
        <v>39</v>
      </c>
    </row>
    <row r="2737" spans="8:12">
      <c r="H2737" s="1" t="s">
        <v>149</v>
      </c>
      <c r="I2737" s="1" t="s">
        <v>10100</v>
      </c>
      <c r="J2737" s="1" t="s">
        <v>10107</v>
      </c>
      <c r="K2737" s="1" t="str">
        <f t="shared" si="84"/>
        <v>2012</v>
      </c>
      <c r="L2737" s="1">
        <f t="shared" si="85"/>
        <v>39</v>
      </c>
    </row>
    <row r="2738" spans="8:12">
      <c r="H2738" s="1" t="s">
        <v>149</v>
      </c>
      <c r="I2738" s="1" t="s">
        <v>10350</v>
      </c>
      <c r="J2738" s="1" t="s">
        <v>9950</v>
      </c>
      <c r="K2738" s="1" t="str">
        <f t="shared" si="84"/>
        <v>2013</v>
      </c>
      <c r="L2738" s="1">
        <f t="shared" si="85"/>
        <v>39</v>
      </c>
    </row>
    <row r="2739" spans="8:12">
      <c r="H2739" s="1" t="s">
        <v>149</v>
      </c>
      <c r="I2739" s="1" t="s">
        <v>6443</v>
      </c>
      <c r="J2739" s="1" t="s">
        <v>3943</v>
      </c>
      <c r="K2739" s="1" t="str">
        <f t="shared" si="84"/>
        <v>2013</v>
      </c>
      <c r="L2739" s="1">
        <f t="shared" si="85"/>
        <v>39</v>
      </c>
    </row>
    <row r="2740" spans="8:12">
      <c r="H2740" s="1" t="s">
        <v>149</v>
      </c>
      <c r="I2740" s="1" t="s">
        <v>7543</v>
      </c>
      <c r="J2740" s="1" t="s">
        <v>1471</v>
      </c>
      <c r="K2740" s="1" t="str">
        <f t="shared" si="84"/>
        <v>2013</v>
      </c>
      <c r="L2740" s="1">
        <f t="shared" si="85"/>
        <v>39</v>
      </c>
    </row>
    <row r="2741" spans="8:12">
      <c r="H2741" s="1" t="s">
        <v>555</v>
      </c>
      <c r="I2741" s="1" t="s">
        <v>8866</v>
      </c>
      <c r="J2741" s="1" t="s">
        <v>11384</v>
      </c>
      <c r="K2741" s="1" t="str">
        <f t="shared" si="84"/>
        <v>2013</v>
      </c>
      <c r="L2741" s="1">
        <f t="shared" si="85"/>
        <v>39</v>
      </c>
    </row>
    <row r="2742" spans="8:12">
      <c r="H2742" s="1" t="s">
        <v>1343</v>
      </c>
      <c r="I2742" s="1" t="s">
        <v>11978</v>
      </c>
      <c r="J2742" s="1" t="s">
        <v>11987</v>
      </c>
      <c r="K2742" s="1" t="str">
        <f t="shared" si="84"/>
        <v>2013</v>
      </c>
      <c r="L2742" s="1">
        <f t="shared" si="85"/>
        <v>39</v>
      </c>
    </row>
    <row r="2743" spans="8:12">
      <c r="H2743" s="1" t="s">
        <v>555</v>
      </c>
      <c r="I2743" s="1" t="s">
        <v>8866</v>
      </c>
      <c r="J2743" s="1" t="s">
        <v>8868</v>
      </c>
      <c r="K2743" s="1" t="str">
        <f t="shared" si="84"/>
        <v>2013</v>
      </c>
      <c r="L2743" s="1">
        <f t="shared" si="85"/>
        <v>39</v>
      </c>
    </row>
    <row r="2744" spans="8:12">
      <c r="H2744" s="1" t="s">
        <v>149</v>
      </c>
      <c r="I2744" s="1" t="s">
        <v>8531</v>
      </c>
      <c r="J2744" s="1" t="s">
        <v>8815</v>
      </c>
      <c r="K2744" s="1" t="str">
        <f t="shared" si="84"/>
        <v>2014</v>
      </c>
      <c r="L2744" s="1">
        <f t="shared" si="85"/>
        <v>39</v>
      </c>
    </row>
    <row r="2745" spans="8:12">
      <c r="H2745" s="1" t="s">
        <v>149</v>
      </c>
      <c r="I2745" s="1" t="s">
        <v>8531</v>
      </c>
      <c r="J2745" s="1" t="s">
        <v>11360</v>
      </c>
      <c r="K2745" s="1" t="str">
        <f t="shared" si="84"/>
        <v>2014</v>
      </c>
      <c r="L2745" s="1">
        <f t="shared" si="85"/>
        <v>39</v>
      </c>
    </row>
    <row r="2746" spans="8:12">
      <c r="H2746" s="1" t="s">
        <v>282</v>
      </c>
      <c r="I2746" s="1" t="s">
        <v>1689</v>
      </c>
      <c r="J2746" s="1" t="s">
        <v>3322</v>
      </c>
      <c r="K2746" s="1" t="str">
        <f t="shared" si="84"/>
        <v>2014</v>
      </c>
      <c r="L2746" s="1">
        <f t="shared" si="85"/>
        <v>39</v>
      </c>
    </row>
    <row r="2747" spans="8:12">
      <c r="H2747" s="1" t="s">
        <v>128</v>
      </c>
      <c r="I2747" s="1" t="s">
        <v>4793</v>
      </c>
      <c r="J2747" s="1" t="s">
        <v>2008</v>
      </c>
      <c r="K2747" s="1" t="str">
        <f t="shared" si="84"/>
        <v>2014</v>
      </c>
      <c r="L2747" s="1">
        <f t="shared" si="85"/>
        <v>39</v>
      </c>
    </row>
    <row r="2748" spans="8:12">
      <c r="H2748" s="1" t="s">
        <v>555</v>
      </c>
      <c r="I2748" s="1" t="s">
        <v>10517</v>
      </c>
      <c r="J2748" s="1" t="s">
        <v>10814</v>
      </c>
      <c r="K2748" s="1" t="str">
        <f t="shared" si="84"/>
        <v>2014</v>
      </c>
      <c r="L2748" s="1">
        <f t="shared" si="85"/>
        <v>39</v>
      </c>
    </row>
    <row r="2749" spans="8:12">
      <c r="H2749" s="1" t="s">
        <v>555</v>
      </c>
      <c r="I2749" s="1" t="s">
        <v>11246</v>
      </c>
      <c r="J2749" s="1" t="s">
        <v>806</v>
      </c>
      <c r="K2749" s="1" t="str">
        <f t="shared" si="84"/>
        <v>2014</v>
      </c>
      <c r="L2749" s="1">
        <f t="shared" si="85"/>
        <v>39</v>
      </c>
    </row>
    <row r="2750" spans="8:12">
      <c r="H2750" s="1" t="s">
        <v>555</v>
      </c>
      <c r="I2750" s="1" t="s">
        <v>5054</v>
      </c>
      <c r="J2750" s="1" t="s">
        <v>7289</v>
      </c>
      <c r="K2750" s="1" t="str">
        <f t="shared" si="84"/>
        <v>2014</v>
      </c>
      <c r="L2750" s="1">
        <f t="shared" si="85"/>
        <v>39</v>
      </c>
    </row>
    <row r="2751" spans="8:12">
      <c r="H2751" s="1" t="s">
        <v>299</v>
      </c>
      <c r="I2751" s="1" t="s">
        <v>1331</v>
      </c>
      <c r="J2751" s="1" t="s">
        <v>8110</v>
      </c>
      <c r="K2751" s="1" t="str">
        <f t="shared" si="84"/>
        <v>2015</v>
      </c>
      <c r="L2751" s="1">
        <f t="shared" si="85"/>
        <v>39</v>
      </c>
    </row>
    <row r="2752" spans="8:12">
      <c r="H2752" s="1" t="s">
        <v>149</v>
      </c>
      <c r="I2752" s="1" t="s">
        <v>11978</v>
      </c>
      <c r="J2752" s="1" t="s">
        <v>11979</v>
      </c>
      <c r="K2752" s="1" t="str">
        <f t="shared" si="84"/>
        <v>2015</v>
      </c>
      <c r="L2752" s="1">
        <f t="shared" si="85"/>
        <v>39</v>
      </c>
    </row>
    <row r="2753" spans="8:12">
      <c r="H2753" s="1" t="s">
        <v>149</v>
      </c>
      <c r="I2753" s="1" t="s">
        <v>11866</v>
      </c>
      <c r="J2753" s="1" t="s">
        <v>6255</v>
      </c>
      <c r="K2753" s="1" t="str">
        <f t="shared" ref="K2753:K2816" si="86">TEXT(J2753,"YYYY")</f>
        <v>2015</v>
      </c>
      <c r="L2753" s="1">
        <f t="shared" ref="L2753:L2816" si="87">H2753-(TEXT(I2753,"YYYY")-TEXT(J2753,"YYYY"))</f>
        <v>39</v>
      </c>
    </row>
    <row r="2754" spans="8:12">
      <c r="H2754" s="1" t="s">
        <v>299</v>
      </c>
      <c r="I2754" s="1" t="s">
        <v>3805</v>
      </c>
      <c r="J2754" s="1" t="s">
        <v>892</v>
      </c>
      <c r="K2754" s="1" t="str">
        <f t="shared" si="86"/>
        <v>2015</v>
      </c>
      <c r="L2754" s="1">
        <f t="shared" si="87"/>
        <v>39</v>
      </c>
    </row>
    <row r="2755" spans="8:12">
      <c r="H2755" s="1" t="s">
        <v>149</v>
      </c>
      <c r="I2755" s="1" t="s">
        <v>2237</v>
      </c>
      <c r="J2755" s="1" t="s">
        <v>4505</v>
      </c>
      <c r="K2755" s="1" t="str">
        <f t="shared" si="86"/>
        <v>2016</v>
      </c>
      <c r="L2755" s="1">
        <f t="shared" si="87"/>
        <v>39</v>
      </c>
    </row>
    <row r="2756" spans="8:12">
      <c r="H2756" s="1" t="s">
        <v>149</v>
      </c>
      <c r="I2756" s="1" t="s">
        <v>4873</v>
      </c>
      <c r="J2756" s="1" t="s">
        <v>1534</v>
      </c>
      <c r="K2756" s="1" t="str">
        <f t="shared" si="86"/>
        <v>2016</v>
      </c>
      <c r="L2756" s="1">
        <f t="shared" si="87"/>
        <v>39</v>
      </c>
    </row>
    <row r="2757" spans="8:12">
      <c r="H2757" s="1" t="s">
        <v>149</v>
      </c>
      <c r="I2757" s="1" t="s">
        <v>5125</v>
      </c>
      <c r="J2757" s="1" t="s">
        <v>1534</v>
      </c>
      <c r="K2757" s="1" t="str">
        <f t="shared" si="86"/>
        <v>2016</v>
      </c>
      <c r="L2757" s="1">
        <f t="shared" si="87"/>
        <v>39</v>
      </c>
    </row>
    <row r="2758" spans="8:12">
      <c r="H2758" s="1" t="s">
        <v>555</v>
      </c>
      <c r="I2758" s="1" t="s">
        <v>5313</v>
      </c>
      <c r="J2758" s="1" t="s">
        <v>520</v>
      </c>
      <c r="K2758" s="1" t="str">
        <f t="shared" si="86"/>
        <v>2017</v>
      </c>
      <c r="L2758" s="1">
        <f t="shared" si="87"/>
        <v>39</v>
      </c>
    </row>
    <row r="2759" spans="8:12">
      <c r="H2759" s="1" t="s">
        <v>149</v>
      </c>
      <c r="I2759" s="1" t="s">
        <v>3363</v>
      </c>
      <c r="J2759" s="1" t="s">
        <v>3370</v>
      </c>
      <c r="K2759" s="1" t="str">
        <f t="shared" si="86"/>
        <v>2017</v>
      </c>
      <c r="L2759" s="1">
        <f t="shared" si="87"/>
        <v>39</v>
      </c>
    </row>
    <row r="2760" spans="8:12">
      <c r="H2760" s="1" t="s">
        <v>555</v>
      </c>
      <c r="I2760" s="1" t="s">
        <v>5351</v>
      </c>
      <c r="J2760" s="1" t="s">
        <v>3630</v>
      </c>
      <c r="K2760" s="1" t="str">
        <f t="shared" si="86"/>
        <v>2017</v>
      </c>
      <c r="L2760" s="1">
        <f t="shared" si="87"/>
        <v>39</v>
      </c>
    </row>
    <row r="2761" spans="8:12">
      <c r="H2761" s="1" t="s">
        <v>149</v>
      </c>
      <c r="I2761" s="1" t="s">
        <v>5981</v>
      </c>
      <c r="J2761" s="1" t="s">
        <v>5988</v>
      </c>
      <c r="K2761" s="1" t="str">
        <f t="shared" si="86"/>
        <v>2017</v>
      </c>
      <c r="L2761" s="1">
        <f t="shared" si="87"/>
        <v>39</v>
      </c>
    </row>
    <row r="2762" spans="8:12">
      <c r="H2762" s="1" t="s">
        <v>555</v>
      </c>
      <c r="I2762" s="1" t="s">
        <v>2899</v>
      </c>
      <c r="J2762" s="1" t="s">
        <v>236</v>
      </c>
      <c r="K2762" s="1" t="str">
        <f t="shared" si="86"/>
        <v>2017</v>
      </c>
      <c r="L2762" s="1">
        <f t="shared" si="87"/>
        <v>39</v>
      </c>
    </row>
    <row r="2763" spans="8:12">
      <c r="H2763" s="1" t="s">
        <v>149</v>
      </c>
      <c r="I2763" s="1" t="s">
        <v>5074</v>
      </c>
      <c r="J2763" s="1" t="s">
        <v>4806</v>
      </c>
      <c r="K2763" s="1" t="str">
        <f t="shared" si="86"/>
        <v>2017</v>
      </c>
      <c r="L2763" s="1">
        <f t="shared" si="87"/>
        <v>39</v>
      </c>
    </row>
    <row r="2764" spans="8:12">
      <c r="H2764" s="1" t="s">
        <v>149</v>
      </c>
      <c r="I2764" s="1" t="s">
        <v>5426</v>
      </c>
      <c r="J2764" s="1" t="s">
        <v>873</v>
      </c>
      <c r="K2764" s="1" t="str">
        <f t="shared" si="86"/>
        <v>2017</v>
      </c>
      <c r="L2764" s="1">
        <f t="shared" si="87"/>
        <v>39</v>
      </c>
    </row>
    <row r="2765" spans="8:12">
      <c r="H2765" s="1" t="s">
        <v>1343</v>
      </c>
      <c r="I2765" s="1" t="s">
        <v>9305</v>
      </c>
      <c r="J2765" s="1" t="s">
        <v>3668</v>
      </c>
      <c r="K2765" s="1" t="str">
        <f t="shared" si="86"/>
        <v>2018</v>
      </c>
      <c r="L2765" s="1">
        <f t="shared" si="87"/>
        <v>39</v>
      </c>
    </row>
    <row r="2766" spans="8:12">
      <c r="H2766" s="1" t="s">
        <v>149</v>
      </c>
      <c r="I2766" s="1" t="s">
        <v>696</v>
      </c>
      <c r="J2766" s="1" t="s">
        <v>696</v>
      </c>
      <c r="K2766" s="1" t="str">
        <f t="shared" si="86"/>
        <v>2018</v>
      </c>
      <c r="L2766" s="1">
        <f t="shared" si="87"/>
        <v>39</v>
      </c>
    </row>
    <row r="2767" spans="8:12">
      <c r="H2767" s="1" t="s">
        <v>555</v>
      </c>
      <c r="I2767" s="1" t="s">
        <v>1549</v>
      </c>
      <c r="J2767" s="1" t="s">
        <v>752</v>
      </c>
      <c r="K2767" s="1" t="str">
        <f t="shared" si="86"/>
        <v>2018</v>
      </c>
      <c r="L2767" s="1">
        <f t="shared" si="87"/>
        <v>39</v>
      </c>
    </row>
    <row r="2768" spans="8:12">
      <c r="H2768" s="1" t="s">
        <v>1343</v>
      </c>
      <c r="I2768" s="1" t="s">
        <v>943</v>
      </c>
      <c r="J2768" s="1" t="s">
        <v>191</v>
      </c>
      <c r="K2768" s="1" t="str">
        <f t="shared" si="86"/>
        <v>2018</v>
      </c>
      <c r="L2768" s="1">
        <f t="shared" si="87"/>
        <v>39</v>
      </c>
    </row>
    <row r="2769" spans="8:12">
      <c r="H2769" s="1" t="s">
        <v>555</v>
      </c>
      <c r="I2769" s="1" t="s">
        <v>9770</v>
      </c>
      <c r="J2769" s="1" t="s">
        <v>903</v>
      </c>
      <c r="K2769" s="1" t="str">
        <f t="shared" si="86"/>
        <v>2019</v>
      </c>
      <c r="L2769" s="1">
        <f t="shared" si="87"/>
        <v>39</v>
      </c>
    </row>
    <row r="2770" spans="8:12">
      <c r="H2770" s="1" t="s">
        <v>555</v>
      </c>
      <c r="I2770" s="1" t="s">
        <v>8180</v>
      </c>
      <c r="J2770" s="1" t="s">
        <v>1725</v>
      </c>
      <c r="K2770" s="1" t="str">
        <f t="shared" si="86"/>
        <v>2019</v>
      </c>
      <c r="L2770" s="1">
        <f t="shared" si="87"/>
        <v>39</v>
      </c>
    </row>
    <row r="2771" spans="8:12">
      <c r="H2771" s="1" t="s">
        <v>149</v>
      </c>
      <c r="I2771" s="1" t="s">
        <v>1643</v>
      </c>
      <c r="J2771" s="1" t="s">
        <v>1328</v>
      </c>
      <c r="K2771" s="1" t="str">
        <f t="shared" si="86"/>
        <v>2019</v>
      </c>
      <c r="L2771" s="1">
        <f t="shared" si="87"/>
        <v>39</v>
      </c>
    </row>
    <row r="2772" spans="8:12">
      <c r="H2772" s="1" t="s">
        <v>149</v>
      </c>
      <c r="I2772" s="1" t="s">
        <v>3059</v>
      </c>
      <c r="J2772" s="1" t="s">
        <v>66</v>
      </c>
      <c r="K2772" s="1" t="str">
        <f t="shared" si="86"/>
        <v>2019</v>
      </c>
      <c r="L2772" s="1">
        <f t="shared" si="87"/>
        <v>39</v>
      </c>
    </row>
    <row r="2773" spans="8:12">
      <c r="H2773" s="1" t="s">
        <v>555</v>
      </c>
      <c r="I2773" s="1" t="s">
        <v>12503</v>
      </c>
      <c r="J2773" s="1" t="s">
        <v>888</v>
      </c>
      <c r="K2773" s="1" t="str">
        <f t="shared" si="86"/>
        <v>2019</v>
      </c>
      <c r="L2773" s="1">
        <f t="shared" si="87"/>
        <v>39</v>
      </c>
    </row>
    <row r="2774" spans="8:12">
      <c r="H2774" s="1" t="s">
        <v>149</v>
      </c>
      <c r="I2774" s="1" t="s">
        <v>261</v>
      </c>
      <c r="J2774" s="1" t="s">
        <v>640</v>
      </c>
      <c r="K2774" s="1" t="str">
        <f t="shared" si="86"/>
        <v>2020</v>
      </c>
      <c r="L2774" s="1">
        <f t="shared" si="87"/>
        <v>39</v>
      </c>
    </row>
    <row r="2775" spans="8:12">
      <c r="H2775" s="1" t="s">
        <v>149</v>
      </c>
      <c r="I2775" s="1" t="s">
        <v>11088</v>
      </c>
      <c r="J2775" s="1" t="s">
        <v>8134</v>
      </c>
      <c r="K2775" s="1" t="str">
        <f t="shared" si="86"/>
        <v>2020</v>
      </c>
      <c r="L2775" s="1">
        <f t="shared" si="87"/>
        <v>39</v>
      </c>
    </row>
    <row r="2776" spans="8:12">
      <c r="H2776" s="1" t="s">
        <v>149</v>
      </c>
      <c r="I2776" s="1" t="s">
        <v>7570</v>
      </c>
      <c r="J2776" s="1" t="s">
        <v>5680</v>
      </c>
      <c r="K2776" s="1" t="str">
        <f t="shared" si="86"/>
        <v>2020</v>
      </c>
      <c r="L2776" s="1">
        <f t="shared" si="87"/>
        <v>39</v>
      </c>
    </row>
    <row r="2777" spans="8:12">
      <c r="H2777" s="1" t="s">
        <v>149</v>
      </c>
      <c r="I2777" s="1" t="s">
        <v>7830</v>
      </c>
      <c r="J2777" s="1" t="s">
        <v>7830</v>
      </c>
      <c r="K2777" s="1" t="str">
        <f t="shared" si="86"/>
        <v>2020</v>
      </c>
      <c r="L2777" s="1">
        <f t="shared" si="87"/>
        <v>39</v>
      </c>
    </row>
    <row r="2778" spans="8:12">
      <c r="H2778" s="1" t="s">
        <v>149</v>
      </c>
      <c r="I2778" s="1" t="s">
        <v>3805</v>
      </c>
      <c r="J2778" s="1" t="s">
        <v>8717</v>
      </c>
      <c r="K2778" s="1" t="str">
        <f t="shared" si="86"/>
        <v>2020</v>
      </c>
      <c r="L2778" s="1">
        <f t="shared" si="87"/>
        <v>39</v>
      </c>
    </row>
    <row r="2779" spans="8:12">
      <c r="H2779" s="1" t="s">
        <v>308</v>
      </c>
      <c r="I2779" s="1" t="s">
        <v>12397</v>
      </c>
      <c r="J2779" s="1" t="s">
        <v>12399</v>
      </c>
      <c r="K2779" s="1" t="str">
        <f t="shared" si="86"/>
        <v>2003</v>
      </c>
      <c r="L2779" s="1">
        <f t="shared" si="87"/>
        <v>40</v>
      </c>
    </row>
    <row r="2780" spans="8:12">
      <c r="H2780" s="1" t="s">
        <v>351</v>
      </c>
      <c r="I2780" s="1" t="s">
        <v>1643</v>
      </c>
      <c r="J2780" s="1" t="s">
        <v>1721</v>
      </c>
      <c r="K2780" s="1" t="str">
        <f t="shared" si="86"/>
        <v>2004</v>
      </c>
      <c r="L2780" s="1">
        <f t="shared" si="87"/>
        <v>40</v>
      </c>
    </row>
    <row r="2781" spans="8:12">
      <c r="H2781" s="1" t="s">
        <v>189</v>
      </c>
      <c r="I2781" s="1" t="s">
        <v>7898</v>
      </c>
      <c r="J2781" s="1" t="s">
        <v>1899</v>
      </c>
      <c r="K2781" s="1" t="str">
        <f t="shared" si="86"/>
        <v>2005</v>
      </c>
      <c r="L2781" s="1">
        <f t="shared" si="87"/>
        <v>40</v>
      </c>
    </row>
    <row r="2782" spans="8:12">
      <c r="H2782" s="1" t="s">
        <v>120</v>
      </c>
      <c r="I2782" s="1" t="s">
        <v>10211</v>
      </c>
      <c r="J2782" s="1" t="s">
        <v>10212</v>
      </c>
      <c r="K2782" s="1" t="str">
        <f t="shared" si="86"/>
        <v>2006</v>
      </c>
      <c r="L2782" s="1">
        <f t="shared" si="87"/>
        <v>40</v>
      </c>
    </row>
    <row r="2783" spans="8:12">
      <c r="H2783" s="1" t="s">
        <v>484</v>
      </c>
      <c r="I2783" s="1" t="s">
        <v>801</v>
      </c>
      <c r="J2783" s="1" t="s">
        <v>12048</v>
      </c>
      <c r="K2783" s="1" t="str">
        <f t="shared" si="86"/>
        <v>2007</v>
      </c>
      <c r="L2783" s="1">
        <f t="shared" si="87"/>
        <v>40</v>
      </c>
    </row>
    <row r="2784" spans="8:12">
      <c r="H2784" s="1" t="s">
        <v>136</v>
      </c>
      <c r="I2784" s="1" t="s">
        <v>496</v>
      </c>
      <c r="J2784" s="1" t="s">
        <v>1918</v>
      </c>
      <c r="K2784" s="1" t="str">
        <f t="shared" si="86"/>
        <v>2007</v>
      </c>
      <c r="L2784" s="1">
        <f t="shared" si="87"/>
        <v>40</v>
      </c>
    </row>
    <row r="2785" spans="8:12">
      <c r="H2785" s="1" t="s">
        <v>310</v>
      </c>
      <c r="I2785" s="1" t="s">
        <v>9072</v>
      </c>
      <c r="J2785" s="1" t="s">
        <v>10343</v>
      </c>
      <c r="K2785" s="1" t="str">
        <f t="shared" si="86"/>
        <v>2008</v>
      </c>
      <c r="L2785" s="1">
        <f t="shared" si="87"/>
        <v>40</v>
      </c>
    </row>
    <row r="2786" spans="8:12">
      <c r="H2786" s="1" t="s">
        <v>136</v>
      </c>
      <c r="I2786" s="1" t="s">
        <v>1056</v>
      </c>
      <c r="J2786" s="1" t="s">
        <v>1072</v>
      </c>
      <c r="K2786" s="1" t="str">
        <f t="shared" si="86"/>
        <v>2009</v>
      </c>
      <c r="L2786" s="1">
        <f t="shared" si="87"/>
        <v>40</v>
      </c>
    </row>
    <row r="2787" spans="8:12">
      <c r="H2787" s="1" t="s">
        <v>233</v>
      </c>
      <c r="I2787" s="1" t="s">
        <v>696</v>
      </c>
      <c r="J2787" s="1" t="s">
        <v>3022</v>
      </c>
      <c r="K2787" s="1" t="str">
        <f t="shared" si="86"/>
        <v>2009</v>
      </c>
      <c r="L2787" s="1">
        <f t="shared" si="87"/>
        <v>40</v>
      </c>
    </row>
    <row r="2788" spans="8:12">
      <c r="H2788" s="1" t="s">
        <v>721</v>
      </c>
      <c r="I2788" s="1" t="s">
        <v>6666</v>
      </c>
      <c r="J2788" s="1" t="s">
        <v>10953</v>
      </c>
      <c r="K2788" s="1" t="str">
        <f t="shared" si="86"/>
        <v>2009</v>
      </c>
      <c r="L2788" s="1">
        <f t="shared" si="87"/>
        <v>40</v>
      </c>
    </row>
    <row r="2789" spans="8:12">
      <c r="H2789" s="1" t="s">
        <v>128</v>
      </c>
      <c r="I2789" s="1" t="s">
        <v>9203</v>
      </c>
      <c r="J2789" s="1" t="s">
        <v>9204</v>
      </c>
      <c r="K2789" s="1" t="str">
        <f t="shared" si="86"/>
        <v>2010</v>
      </c>
      <c r="L2789" s="1">
        <f t="shared" si="87"/>
        <v>40</v>
      </c>
    </row>
    <row r="2790" spans="8:12">
      <c r="H2790" s="1" t="s">
        <v>136</v>
      </c>
      <c r="I2790" s="1" t="s">
        <v>156</v>
      </c>
      <c r="J2790" s="1" t="s">
        <v>998</v>
      </c>
      <c r="K2790" s="1" t="str">
        <f t="shared" si="86"/>
        <v>2010</v>
      </c>
      <c r="L2790" s="1">
        <f t="shared" si="87"/>
        <v>40</v>
      </c>
    </row>
    <row r="2791" spans="8:12">
      <c r="H2791" s="1" t="s">
        <v>555</v>
      </c>
      <c r="I2791" s="1" t="s">
        <v>9074</v>
      </c>
      <c r="J2791" s="1" t="s">
        <v>4638</v>
      </c>
      <c r="K2791" s="1" t="str">
        <f t="shared" si="86"/>
        <v>2012</v>
      </c>
      <c r="L2791" s="1">
        <f t="shared" si="87"/>
        <v>40</v>
      </c>
    </row>
    <row r="2792" spans="8:12">
      <c r="H2792" s="1" t="s">
        <v>555</v>
      </c>
      <c r="I2792" s="1" t="s">
        <v>9328</v>
      </c>
      <c r="J2792" s="1" t="s">
        <v>6312</v>
      </c>
      <c r="K2792" s="1" t="str">
        <f t="shared" si="86"/>
        <v>2012</v>
      </c>
      <c r="L2792" s="1">
        <f t="shared" si="87"/>
        <v>40</v>
      </c>
    </row>
    <row r="2793" spans="8:12">
      <c r="H2793" s="1" t="s">
        <v>555</v>
      </c>
      <c r="I2793" s="1" t="s">
        <v>9429</v>
      </c>
      <c r="J2793" s="1" t="s">
        <v>9439</v>
      </c>
      <c r="K2793" s="1" t="str">
        <f t="shared" si="86"/>
        <v>2012</v>
      </c>
      <c r="L2793" s="1">
        <f t="shared" si="87"/>
        <v>40</v>
      </c>
    </row>
    <row r="2794" spans="8:12">
      <c r="H2794" s="1" t="s">
        <v>1343</v>
      </c>
      <c r="I2794" s="1" t="s">
        <v>9212</v>
      </c>
      <c r="J2794" s="1" t="s">
        <v>10294</v>
      </c>
      <c r="K2794" s="1" t="str">
        <f t="shared" si="86"/>
        <v>2012</v>
      </c>
      <c r="L2794" s="1">
        <f t="shared" si="87"/>
        <v>40</v>
      </c>
    </row>
    <row r="2795" spans="8:12">
      <c r="H2795" s="1" t="s">
        <v>282</v>
      </c>
      <c r="I2795" s="1" t="s">
        <v>4071</v>
      </c>
      <c r="J2795" s="1" t="s">
        <v>2023</v>
      </c>
      <c r="K2795" s="1" t="str">
        <f t="shared" si="86"/>
        <v>2013</v>
      </c>
      <c r="L2795" s="1">
        <f t="shared" si="87"/>
        <v>40</v>
      </c>
    </row>
    <row r="2796" spans="8:12">
      <c r="H2796" s="1" t="s">
        <v>310</v>
      </c>
      <c r="I2796" s="1" t="s">
        <v>4224</v>
      </c>
      <c r="J2796" s="1" t="s">
        <v>1619</v>
      </c>
      <c r="K2796" s="1" t="str">
        <f t="shared" si="86"/>
        <v>2013</v>
      </c>
      <c r="L2796" s="1">
        <f t="shared" si="87"/>
        <v>40</v>
      </c>
    </row>
    <row r="2797" spans="8:12">
      <c r="H2797" s="1" t="s">
        <v>299</v>
      </c>
      <c r="I2797" s="1" t="s">
        <v>241</v>
      </c>
      <c r="J2797" s="1" t="s">
        <v>2023</v>
      </c>
      <c r="K2797" s="1" t="str">
        <f t="shared" si="86"/>
        <v>2013</v>
      </c>
      <c r="L2797" s="1">
        <f t="shared" si="87"/>
        <v>40</v>
      </c>
    </row>
    <row r="2798" spans="8:12">
      <c r="H2798" s="1" t="s">
        <v>555</v>
      </c>
      <c r="I2798" s="1" t="s">
        <v>9895</v>
      </c>
      <c r="J2798" s="1" t="s">
        <v>2023</v>
      </c>
      <c r="K2798" s="1" t="str">
        <f t="shared" si="86"/>
        <v>2013</v>
      </c>
      <c r="L2798" s="1">
        <f t="shared" si="87"/>
        <v>40</v>
      </c>
    </row>
    <row r="2799" spans="8:12">
      <c r="H2799" s="1" t="s">
        <v>128</v>
      </c>
      <c r="I2799" s="1" t="s">
        <v>12335</v>
      </c>
      <c r="J2799" s="1" t="s">
        <v>12342</v>
      </c>
      <c r="K2799" s="1" t="str">
        <f t="shared" si="86"/>
        <v>2013</v>
      </c>
      <c r="L2799" s="1">
        <f t="shared" si="87"/>
        <v>40</v>
      </c>
    </row>
    <row r="2800" spans="8:12">
      <c r="H2800" s="1" t="s">
        <v>555</v>
      </c>
      <c r="I2800" s="1" t="s">
        <v>7360</v>
      </c>
      <c r="J2800" s="1" t="s">
        <v>8345</v>
      </c>
      <c r="K2800" s="1" t="str">
        <f t="shared" si="86"/>
        <v>2014</v>
      </c>
      <c r="L2800" s="1">
        <f t="shared" si="87"/>
        <v>40</v>
      </c>
    </row>
    <row r="2801" spans="8:12">
      <c r="H2801" s="1" t="s">
        <v>555</v>
      </c>
      <c r="I2801" s="1" t="s">
        <v>7360</v>
      </c>
      <c r="J2801" s="1" t="s">
        <v>9539</v>
      </c>
      <c r="K2801" s="1" t="str">
        <f t="shared" si="86"/>
        <v>2014</v>
      </c>
      <c r="L2801" s="1">
        <f t="shared" si="87"/>
        <v>40</v>
      </c>
    </row>
    <row r="2802" spans="8:12">
      <c r="H2802" s="1" t="s">
        <v>282</v>
      </c>
      <c r="I2802" s="1" t="s">
        <v>395</v>
      </c>
      <c r="J2802" s="1" t="s">
        <v>1712</v>
      </c>
      <c r="K2802" s="1" t="str">
        <f t="shared" si="86"/>
        <v>2014</v>
      </c>
      <c r="L2802" s="1">
        <f t="shared" si="87"/>
        <v>40</v>
      </c>
    </row>
    <row r="2803" spans="8:12">
      <c r="H2803" s="1" t="s">
        <v>1343</v>
      </c>
      <c r="I2803" s="1" t="s">
        <v>923</v>
      </c>
      <c r="J2803" s="1" t="s">
        <v>6645</v>
      </c>
      <c r="K2803" s="1" t="str">
        <f t="shared" si="86"/>
        <v>2014</v>
      </c>
      <c r="L2803" s="1">
        <f t="shared" si="87"/>
        <v>40</v>
      </c>
    </row>
    <row r="2804" spans="8:12">
      <c r="H2804" s="1" t="s">
        <v>555</v>
      </c>
      <c r="I2804" s="1" t="s">
        <v>7130</v>
      </c>
      <c r="J2804" s="1" t="s">
        <v>7135</v>
      </c>
      <c r="K2804" s="1" t="str">
        <f t="shared" si="86"/>
        <v>2014</v>
      </c>
      <c r="L2804" s="1">
        <f t="shared" si="87"/>
        <v>40</v>
      </c>
    </row>
    <row r="2805" spans="8:12">
      <c r="H2805" s="1" t="s">
        <v>555</v>
      </c>
      <c r="I2805" s="1" t="s">
        <v>8837</v>
      </c>
      <c r="J2805" s="1" t="s">
        <v>11132</v>
      </c>
      <c r="K2805" s="1" t="str">
        <f t="shared" si="86"/>
        <v>2014</v>
      </c>
      <c r="L2805" s="1">
        <f t="shared" si="87"/>
        <v>40</v>
      </c>
    </row>
    <row r="2806" spans="8:12">
      <c r="H2806" s="1" t="s">
        <v>310</v>
      </c>
      <c r="I2806" s="1" t="s">
        <v>11088</v>
      </c>
      <c r="J2806" s="1" t="s">
        <v>6940</v>
      </c>
      <c r="K2806" s="1" t="str">
        <f t="shared" si="86"/>
        <v>2015</v>
      </c>
      <c r="L2806" s="1">
        <f t="shared" si="87"/>
        <v>40</v>
      </c>
    </row>
    <row r="2807" spans="8:12">
      <c r="H2807" s="1" t="s">
        <v>299</v>
      </c>
      <c r="I2807" s="1" t="s">
        <v>1110</v>
      </c>
      <c r="J2807" s="1" t="s">
        <v>1222</v>
      </c>
      <c r="K2807" s="1" t="str">
        <f t="shared" si="86"/>
        <v>2015</v>
      </c>
      <c r="L2807" s="1">
        <f t="shared" si="87"/>
        <v>40</v>
      </c>
    </row>
    <row r="2808" spans="8:12">
      <c r="H2808" s="1" t="s">
        <v>282</v>
      </c>
      <c r="I2808" s="1" t="s">
        <v>2378</v>
      </c>
      <c r="J2808" s="1" t="s">
        <v>2550</v>
      </c>
      <c r="K2808" s="1" t="str">
        <f t="shared" si="86"/>
        <v>2015</v>
      </c>
      <c r="L2808" s="1">
        <f t="shared" si="87"/>
        <v>40</v>
      </c>
    </row>
    <row r="2809" spans="8:12">
      <c r="H2809" s="1" t="s">
        <v>555</v>
      </c>
      <c r="I2809" s="1" t="s">
        <v>731</v>
      </c>
      <c r="J2809" s="1" t="s">
        <v>731</v>
      </c>
      <c r="K2809" s="1" t="str">
        <f t="shared" si="86"/>
        <v>2015</v>
      </c>
      <c r="L2809" s="1">
        <f t="shared" si="87"/>
        <v>40</v>
      </c>
    </row>
    <row r="2810" spans="8:12">
      <c r="H2810" s="1" t="s">
        <v>555</v>
      </c>
      <c r="I2810" s="1" t="s">
        <v>7194</v>
      </c>
      <c r="J2810" s="1" t="s">
        <v>7195</v>
      </c>
      <c r="K2810" s="1" t="str">
        <f t="shared" si="86"/>
        <v>2015</v>
      </c>
      <c r="L2810" s="1">
        <f t="shared" si="87"/>
        <v>40</v>
      </c>
    </row>
    <row r="2811" spans="8:12">
      <c r="H2811" s="1" t="s">
        <v>282</v>
      </c>
      <c r="I2811" s="1" t="s">
        <v>2426</v>
      </c>
      <c r="J2811" s="1" t="s">
        <v>1163</v>
      </c>
      <c r="K2811" s="1" t="str">
        <f t="shared" si="86"/>
        <v>2015</v>
      </c>
      <c r="L2811" s="1">
        <f t="shared" si="87"/>
        <v>40</v>
      </c>
    </row>
    <row r="2812" spans="8:12">
      <c r="H2812" s="1" t="s">
        <v>555</v>
      </c>
      <c r="I2812" s="1" t="s">
        <v>8116</v>
      </c>
      <c r="J2812" s="1" t="s">
        <v>2770</v>
      </c>
      <c r="K2812" s="1" t="str">
        <f t="shared" si="86"/>
        <v>2015</v>
      </c>
      <c r="L2812" s="1">
        <f t="shared" si="87"/>
        <v>40</v>
      </c>
    </row>
    <row r="2813" spans="8:12">
      <c r="H2813" s="1" t="s">
        <v>555</v>
      </c>
      <c r="I2813" s="1" t="s">
        <v>10805</v>
      </c>
      <c r="J2813" s="1" t="s">
        <v>384</v>
      </c>
      <c r="K2813" s="1" t="str">
        <f t="shared" si="86"/>
        <v>2015</v>
      </c>
      <c r="L2813" s="1">
        <f t="shared" si="87"/>
        <v>40</v>
      </c>
    </row>
    <row r="2814" spans="8:12">
      <c r="H2814" s="1" t="s">
        <v>555</v>
      </c>
      <c r="I2814" s="1" t="s">
        <v>6398</v>
      </c>
      <c r="J2814" s="1" t="s">
        <v>4212</v>
      </c>
      <c r="K2814" s="1" t="str">
        <f t="shared" si="86"/>
        <v>2015</v>
      </c>
      <c r="L2814" s="1">
        <f t="shared" si="87"/>
        <v>40</v>
      </c>
    </row>
    <row r="2815" spans="8:12">
      <c r="H2815" s="1" t="s">
        <v>1343</v>
      </c>
      <c r="I2815" s="1" t="s">
        <v>4698</v>
      </c>
      <c r="J2815" s="1" t="s">
        <v>209</v>
      </c>
      <c r="K2815" s="1" t="str">
        <f t="shared" si="86"/>
        <v>2016</v>
      </c>
      <c r="L2815" s="1">
        <f t="shared" si="87"/>
        <v>40</v>
      </c>
    </row>
    <row r="2816" spans="8:12">
      <c r="H2816" s="1" t="s">
        <v>128</v>
      </c>
      <c r="I2816" s="1" t="s">
        <v>3472</v>
      </c>
      <c r="J2816" s="1" t="s">
        <v>3476</v>
      </c>
      <c r="K2816" s="1" t="str">
        <f t="shared" si="86"/>
        <v>2016</v>
      </c>
      <c r="L2816" s="1">
        <f t="shared" si="87"/>
        <v>40</v>
      </c>
    </row>
    <row r="2817" spans="8:12">
      <c r="H2817" s="1" t="s">
        <v>1343</v>
      </c>
      <c r="I2817" s="1" t="s">
        <v>622</v>
      </c>
      <c r="J2817" s="1" t="s">
        <v>5010</v>
      </c>
      <c r="K2817" s="1" t="str">
        <f t="shared" ref="K2817:K2880" si="88">TEXT(J2817,"YYYY")</f>
        <v>2016</v>
      </c>
      <c r="L2817" s="1">
        <f t="shared" ref="L2817:L2880" si="89">H2817-(TEXT(I2817,"YYYY")-TEXT(J2817,"YYYY"))</f>
        <v>40</v>
      </c>
    </row>
    <row r="2818" spans="8:12">
      <c r="H2818" s="1" t="s">
        <v>1343</v>
      </c>
      <c r="I2818" s="1" t="s">
        <v>5030</v>
      </c>
      <c r="J2818" s="1" t="s">
        <v>162</v>
      </c>
      <c r="K2818" s="1" t="str">
        <f t="shared" si="88"/>
        <v>2016</v>
      </c>
      <c r="L2818" s="1">
        <f t="shared" si="89"/>
        <v>40</v>
      </c>
    </row>
    <row r="2819" spans="8:12">
      <c r="H2819" s="1" t="s">
        <v>555</v>
      </c>
      <c r="I2819" s="1" t="s">
        <v>6231</v>
      </c>
      <c r="J2819" s="1" t="s">
        <v>6241</v>
      </c>
      <c r="K2819" s="1" t="str">
        <f t="shared" si="88"/>
        <v>2016</v>
      </c>
      <c r="L2819" s="1">
        <f t="shared" si="89"/>
        <v>40</v>
      </c>
    </row>
    <row r="2820" spans="8:12">
      <c r="H2820" s="1" t="s">
        <v>555</v>
      </c>
      <c r="I2820" s="1" t="s">
        <v>218</v>
      </c>
      <c r="J2820" s="1" t="s">
        <v>218</v>
      </c>
      <c r="K2820" s="1" t="str">
        <f t="shared" si="88"/>
        <v>2016</v>
      </c>
      <c r="L2820" s="1">
        <f t="shared" si="89"/>
        <v>40</v>
      </c>
    </row>
    <row r="2821" spans="8:12">
      <c r="H2821" s="1" t="s">
        <v>555</v>
      </c>
      <c r="I2821" s="1" t="s">
        <v>5057</v>
      </c>
      <c r="J2821" s="1" t="s">
        <v>2091</v>
      </c>
      <c r="K2821" s="1" t="str">
        <f t="shared" si="88"/>
        <v>2017</v>
      </c>
      <c r="L2821" s="1">
        <f t="shared" si="89"/>
        <v>40</v>
      </c>
    </row>
    <row r="2822" spans="8:12">
      <c r="H2822" s="1" t="s">
        <v>555</v>
      </c>
      <c r="I2822" s="1" t="s">
        <v>5394</v>
      </c>
      <c r="J2822" s="1" t="s">
        <v>1286</v>
      </c>
      <c r="K2822" s="1" t="str">
        <f t="shared" si="88"/>
        <v>2017</v>
      </c>
      <c r="L2822" s="1">
        <f t="shared" si="89"/>
        <v>40</v>
      </c>
    </row>
    <row r="2823" spans="8:12">
      <c r="H2823" s="1" t="s">
        <v>282</v>
      </c>
      <c r="I2823" s="1" t="s">
        <v>10522</v>
      </c>
      <c r="J2823" s="1" t="s">
        <v>10541</v>
      </c>
      <c r="K2823" s="1" t="str">
        <f t="shared" si="88"/>
        <v>2017</v>
      </c>
      <c r="L2823" s="1">
        <f t="shared" si="89"/>
        <v>40</v>
      </c>
    </row>
    <row r="2824" spans="8:12">
      <c r="H2824" s="1" t="s">
        <v>555</v>
      </c>
      <c r="I2824" s="1" t="s">
        <v>3644</v>
      </c>
      <c r="J2824" s="1" t="s">
        <v>2418</v>
      </c>
      <c r="K2824" s="1" t="str">
        <f t="shared" si="88"/>
        <v>2018</v>
      </c>
      <c r="L2824" s="1">
        <f t="shared" si="89"/>
        <v>40</v>
      </c>
    </row>
    <row r="2825" spans="8:12">
      <c r="H2825" s="1" t="s">
        <v>128</v>
      </c>
      <c r="I2825" s="1" t="s">
        <v>690</v>
      </c>
      <c r="J2825" s="1" t="s">
        <v>881</v>
      </c>
      <c r="K2825" s="1" t="str">
        <f t="shared" si="88"/>
        <v>2018</v>
      </c>
      <c r="L2825" s="1">
        <f t="shared" si="89"/>
        <v>40</v>
      </c>
    </row>
    <row r="2826" spans="8:12">
      <c r="H2826" s="1" t="s">
        <v>1343</v>
      </c>
      <c r="I2826" s="1" t="s">
        <v>10830</v>
      </c>
      <c r="J2826" s="1" t="s">
        <v>72</v>
      </c>
      <c r="K2826" s="1" t="str">
        <f t="shared" si="88"/>
        <v>2019</v>
      </c>
      <c r="L2826" s="1">
        <f t="shared" si="89"/>
        <v>40</v>
      </c>
    </row>
    <row r="2827" spans="8:12">
      <c r="H2827" s="1" t="s">
        <v>555</v>
      </c>
      <c r="I2827" s="1" t="s">
        <v>1107</v>
      </c>
      <c r="J2827" s="1" t="s">
        <v>1118</v>
      </c>
      <c r="K2827" s="1" t="str">
        <f t="shared" si="88"/>
        <v>2019</v>
      </c>
      <c r="L2827" s="1">
        <f t="shared" si="89"/>
        <v>40</v>
      </c>
    </row>
    <row r="2828" spans="8:12">
      <c r="H2828" s="1" t="s">
        <v>1343</v>
      </c>
      <c r="I2828" s="1" t="s">
        <v>397</v>
      </c>
      <c r="J2828" s="1" t="s">
        <v>3199</v>
      </c>
      <c r="K2828" s="1" t="str">
        <f t="shared" si="88"/>
        <v>2019</v>
      </c>
      <c r="L2828" s="1">
        <f t="shared" si="89"/>
        <v>40</v>
      </c>
    </row>
    <row r="2829" spans="8:12">
      <c r="H2829" s="1" t="s">
        <v>1343</v>
      </c>
      <c r="I2829" s="1" t="s">
        <v>10910</v>
      </c>
      <c r="J2829" s="1" t="s">
        <v>517</v>
      </c>
      <c r="K2829" s="1" t="str">
        <f t="shared" si="88"/>
        <v>2019</v>
      </c>
      <c r="L2829" s="1">
        <f t="shared" si="89"/>
        <v>40</v>
      </c>
    </row>
    <row r="2830" spans="8:12">
      <c r="H2830" s="1" t="s">
        <v>1343</v>
      </c>
      <c r="I2830" s="1" t="s">
        <v>5681</v>
      </c>
      <c r="J2830" s="1" t="s">
        <v>11372</v>
      </c>
      <c r="K2830" s="1" t="str">
        <f t="shared" si="88"/>
        <v>2019</v>
      </c>
      <c r="L2830" s="1">
        <f t="shared" si="89"/>
        <v>40</v>
      </c>
    </row>
    <row r="2831" spans="8:12">
      <c r="H2831" s="1" t="s">
        <v>1343</v>
      </c>
      <c r="I2831" s="1" t="s">
        <v>278</v>
      </c>
      <c r="J2831" s="1" t="s">
        <v>2299</v>
      </c>
      <c r="K2831" s="1" t="str">
        <f t="shared" si="88"/>
        <v>2019</v>
      </c>
      <c r="L2831" s="1">
        <f t="shared" si="89"/>
        <v>40</v>
      </c>
    </row>
    <row r="2832" spans="8:12">
      <c r="H2832" s="1" t="s">
        <v>555</v>
      </c>
      <c r="I2832" s="1" t="s">
        <v>202</v>
      </c>
      <c r="J2832" s="1" t="s">
        <v>640</v>
      </c>
      <c r="K2832" s="1" t="str">
        <f t="shared" si="88"/>
        <v>2020</v>
      </c>
      <c r="L2832" s="1">
        <f t="shared" si="89"/>
        <v>40</v>
      </c>
    </row>
    <row r="2833" spans="8:12">
      <c r="H2833" s="1" t="s">
        <v>555</v>
      </c>
      <c r="I2833" s="1" t="s">
        <v>5681</v>
      </c>
      <c r="J2833" s="1" t="s">
        <v>690</v>
      </c>
      <c r="K2833" s="1" t="str">
        <f t="shared" si="88"/>
        <v>2020</v>
      </c>
      <c r="L2833" s="1">
        <f t="shared" si="89"/>
        <v>40</v>
      </c>
    </row>
    <row r="2834" spans="8:12">
      <c r="H2834" s="1" t="s">
        <v>555</v>
      </c>
      <c r="I2834" s="1" t="s">
        <v>11421</v>
      </c>
      <c r="J2834" s="1" t="s">
        <v>8717</v>
      </c>
      <c r="K2834" s="1" t="str">
        <f t="shared" si="88"/>
        <v>2020</v>
      </c>
      <c r="L2834" s="1">
        <f t="shared" si="89"/>
        <v>40</v>
      </c>
    </row>
    <row r="2835" spans="8:12">
      <c r="H2835" s="1" t="s">
        <v>555</v>
      </c>
      <c r="I2835" s="1" t="s">
        <v>9770</v>
      </c>
      <c r="J2835" s="1" t="s">
        <v>8450</v>
      </c>
      <c r="K2835" s="1" t="str">
        <f t="shared" si="88"/>
        <v>2020</v>
      </c>
      <c r="L2835" s="1">
        <f t="shared" si="89"/>
        <v>40</v>
      </c>
    </row>
    <row r="2836" spans="8:12">
      <c r="H2836" s="1" t="s">
        <v>721</v>
      </c>
      <c r="I2836" s="1" t="s">
        <v>9724</v>
      </c>
      <c r="J2836" s="1" t="s">
        <v>1862</v>
      </c>
      <c r="K2836" s="1" t="str">
        <f t="shared" si="88"/>
        <v>2003</v>
      </c>
      <c r="L2836" s="1">
        <f t="shared" si="89"/>
        <v>41</v>
      </c>
    </row>
    <row r="2837" spans="8:12">
      <c r="H2837" s="1" t="s">
        <v>256</v>
      </c>
      <c r="I2837" s="1" t="s">
        <v>6153</v>
      </c>
      <c r="J2837" s="1" t="s">
        <v>7801</v>
      </c>
      <c r="K2837" s="1" t="str">
        <f t="shared" si="88"/>
        <v>2005</v>
      </c>
      <c r="L2837" s="1">
        <f t="shared" si="89"/>
        <v>41</v>
      </c>
    </row>
    <row r="2838" spans="8:12">
      <c r="H2838" s="1" t="s">
        <v>721</v>
      </c>
      <c r="I2838" s="1" t="s">
        <v>1296</v>
      </c>
      <c r="J2838" s="1" t="s">
        <v>1918</v>
      </c>
      <c r="K2838" s="1" t="str">
        <f t="shared" si="88"/>
        <v>2007</v>
      </c>
      <c r="L2838" s="1">
        <f t="shared" si="89"/>
        <v>41</v>
      </c>
    </row>
    <row r="2839" spans="8:12">
      <c r="H2839" s="1" t="s">
        <v>721</v>
      </c>
      <c r="I2839" s="1" t="s">
        <v>2223</v>
      </c>
      <c r="J2839" s="1" t="s">
        <v>4156</v>
      </c>
      <c r="K2839" s="1" t="str">
        <f t="shared" si="88"/>
        <v>2008</v>
      </c>
      <c r="L2839" s="1">
        <f t="shared" si="89"/>
        <v>41</v>
      </c>
    </row>
    <row r="2840" spans="8:12">
      <c r="H2840" s="1" t="s">
        <v>310</v>
      </c>
      <c r="I2840" s="1" t="s">
        <v>7543</v>
      </c>
      <c r="J2840" s="1" t="s">
        <v>10066</v>
      </c>
      <c r="K2840" s="1" t="str">
        <f t="shared" si="88"/>
        <v>2009</v>
      </c>
      <c r="L2840" s="1">
        <f t="shared" si="89"/>
        <v>41</v>
      </c>
    </row>
    <row r="2841" spans="8:12">
      <c r="H2841" s="1" t="s">
        <v>128</v>
      </c>
      <c r="I2841" s="1" t="s">
        <v>9653</v>
      </c>
      <c r="J2841" s="1" t="s">
        <v>9659</v>
      </c>
      <c r="K2841" s="1" t="str">
        <f t="shared" si="88"/>
        <v>2011</v>
      </c>
      <c r="L2841" s="1">
        <f t="shared" si="89"/>
        <v>41</v>
      </c>
    </row>
    <row r="2842" spans="8:12">
      <c r="H2842" s="1" t="s">
        <v>282</v>
      </c>
      <c r="I2842" s="1" t="s">
        <v>9868</v>
      </c>
      <c r="J2842" s="1" t="s">
        <v>9874</v>
      </c>
      <c r="K2842" s="1" t="str">
        <f t="shared" si="88"/>
        <v>2011</v>
      </c>
      <c r="L2842" s="1">
        <f t="shared" si="89"/>
        <v>41</v>
      </c>
    </row>
    <row r="2843" spans="8:12">
      <c r="H2843" s="1" t="s">
        <v>128</v>
      </c>
      <c r="I2843" s="1" t="s">
        <v>10100</v>
      </c>
      <c r="J2843" s="1" t="s">
        <v>10128</v>
      </c>
      <c r="K2843" s="1" t="str">
        <f t="shared" si="88"/>
        <v>2011</v>
      </c>
      <c r="L2843" s="1">
        <f t="shared" si="89"/>
        <v>41</v>
      </c>
    </row>
    <row r="2844" spans="8:12">
      <c r="H2844" s="1" t="s">
        <v>282</v>
      </c>
      <c r="I2844" s="1" t="s">
        <v>10478</v>
      </c>
      <c r="J2844" s="1" t="s">
        <v>1003</v>
      </c>
      <c r="K2844" s="1" t="str">
        <f t="shared" si="88"/>
        <v>2011</v>
      </c>
      <c r="L2844" s="1">
        <f t="shared" si="89"/>
        <v>41</v>
      </c>
    </row>
    <row r="2845" spans="8:12">
      <c r="H2845" s="1" t="s">
        <v>1343</v>
      </c>
      <c r="I2845" s="1" t="s">
        <v>9662</v>
      </c>
      <c r="J2845" s="1" t="s">
        <v>9680</v>
      </c>
      <c r="K2845" s="1" t="str">
        <f t="shared" si="88"/>
        <v>2012</v>
      </c>
      <c r="L2845" s="1">
        <f t="shared" si="89"/>
        <v>41</v>
      </c>
    </row>
    <row r="2846" spans="8:12">
      <c r="H2846" s="1" t="s">
        <v>128</v>
      </c>
      <c r="I2846" s="1" t="s">
        <v>9473</v>
      </c>
      <c r="J2846" s="1" t="s">
        <v>1125</v>
      </c>
      <c r="K2846" s="1" t="str">
        <f t="shared" si="88"/>
        <v>2012</v>
      </c>
      <c r="L2846" s="1">
        <f t="shared" si="89"/>
        <v>41</v>
      </c>
    </row>
    <row r="2847" spans="8:12">
      <c r="H2847" s="1" t="s">
        <v>128</v>
      </c>
      <c r="I2847" s="1" t="s">
        <v>9968</v>
      </c>
      <c r="J2847" s="1" t="s">
        <v>9969</v>
      </c>
      <c r="K2847" s="1" t="str">
        <f t="shared" si="88"/>
        <v>2012</v>
      </c>
      <c r="L2847" s="1">
        <f t="shared" si="89"/>
        <v>41</v>
      </c>
    </row>
    <row r="2848" spans="8:12">
      <c r="H2848" s="1" t="s">
        <v>1343</v>
      </c>
      <c r="I2848" s="1" t="s">
        <v>3825</v>
      </c>
      <c r="J2848" s="1" t="s">
        <v>9101</v>
      </c>
      <c r="K2848" s="1" t="str">
        <f t="shared" si="88"/>
        <v>2012</v>
      </c>
      <c r="L2848" s="1">
        <f t="shared" si="89"/>
        <v>41</v>
      </c>
    </row>
    <row r="2849" spans="8:12">
      <c r="H2849" s="1" t="s">
        <v>299</v>
      </c>
      <c r="I2849" s="1" t="s">
        <v>7638</v>
      </c>
      <c r="J2849" s="1" t="s">
        <v>2023</v>
      </c>
      <c r="K2849" s="1" t="str">
        <f t="shared" si="88"/>
        <v>2013</v>
      </c>
      <c r="L2849" s="1">
        <f t="shared" si="89"/>
        <v>41</v>
      </c>
    </row>
    <row r="2850" spans="8:12">
      <c r="H2850" s="1" t="s">
        <v>128</v>
      </c>
      <c r="I2850" s="1" t="s">
        <v>8856</v>
      </c>
      <c r="J2850" s="1" t="s">
        <v>6947</v>
      </c>
      <c r="K2850" s="1" t="str">
        <f t="shared" si="88"/>
        <v>2013</v>
      </c>
      <c r="L2850" s="1">
        <f t="shared" si="89"/>
        <v>41</v>
      </c>
    </row>
    <row r="2851" spans="8:12">
      <c r="H2851" s="1" t="s">
        <v>128</v>
      </c>
      <c r="I2851" s="1" t="s">
        <v>8856</v>
      </c>
      <c r="J2851" s="1" t="s">
        <v>8822</v>
      </c>
      <c r="K2851" s="1" t="str">
        <f t="shared" si="88"/>
        <v>2013</v>
      </c>
      <c r="L2851" s="1">
        <f t="shared" si="89"/>
        <v>41</v>
      </c>
    </row>
    <row r="2852" spans="8:12">
      <c r="H2852" s="1" t="s">
        <v>1343</v>
      </c>
      <c r="I2852" s="1" t="s">
        <v>10309</v>
      </c>
      <c r="J2852" s="1" t="s">
        <v>10310</v>
      </c>
      <c r="K2852" s="1" t="str">
        <f t="shared" si="88"/>
        <v>2013</v>
      </c>
      <c r="L2852" s="1">
        <f t="shared" si="89"/>
        <v>41</v>
      </c>
    </row>
    <row r="2853" spans="8:12">
      <c r="H2853" s="1" t="s">
        <v>310</v>
      </c>
      <c r="I2853" s="1" t="s">
        <v>5078</v>
      </c>
      <c r="J2853" s="1" t="s">
        <v>5079</v>
      </c>
      <c r="K2853" s="1" t="str">
        <f t="shared" si="88"/>
        <v>2013</v>
      </c>
      <c r="L2853" s="1">
        <f t="shared" si="89"/>
        <v>41</v>
      </c>
    </row>
    <row r="2854" spans="8:12">
      <c r="H2854" s="1" t="s">
        <v>1343</v>
      </c>
      <c r="I2854" s="1" t="s">
        <v>7224</v>
      </c>
      <c r="J2854" s="1" t="s">
        <v>7329</v>
      </c>
      <c r="K2854" s="1" t="str">
        <f t="shared" si="88"/>
        <v>2014</v>
      </c>
      <c r="L2854" s="1">
        <f t="shared" si="89"/>
        <v>41</v>
      </c>
    </row>
    <row r="2855" spans="8:12">
      <c r="H2855" s="1" t="s">
        <v>120</v>
      </c>
      <c r="I2855" s="1" t="s">
        <v>2304</v>
      </c>
      <c r="J2855" s="1" t="s">
        <v>1657</v>
      </c>
      <c r="K2855" s="1" t="str">
        <f t="shared" si="88"/>
        <v>2014</v>
      </c>
      <c r="L2855" s="1">
        <f t="shared" si="89"/>
        <v>41</v>
      </c>
    </row>
    <row r="2856" spans="8:12">
      <c r="H2856" s="1" t="s">
        <v>282</v>
      </c>
      <c r="I2856" s="1" t="s">
        <v>352</v>
      </c>
      <c r="J2856" s="1" t="s">
        <v>6645</v>
      </c>
      <c r="K2856" s="1" t="str">
        <f t="shared" si="88"/>
        <v>2014</v>
      </c>
      <c r="L2856" s="1">
        <f t="shared" si="89"/>
        <v>41</v>
      </c>
    </row>
    <row r="2857" spans="8:12">
      <c r="H2857" s="1" t="s">
        <v>128</v>
      </c>
      <c r="I2857" s="1" t="s">
        <v>7078</v>
      </c>
      <c r="J2857" s="1" t="s">
        <v>2008</v>
      </c>
      <c r="K2857" s="1" t="str">
        <f t="shared" si="88"/>
        <v>2014</v>
      </c>
      <c r="L2857" s="1">
        <f t="shared" si="89"/>
        <v>41</v>
      </c>
    </row>
    <row r="2858" spans="8:12">
      <c r="H2858" s="1" t="s">
        <v>282</v>
      </c>
      <c r="I2858" s="1" t="s">
        <v>7156</v>
      </c>
      <c r="J2858" s="1" t="s">
        <v>2008</v>
      </c>
      <c r="K2858" s="1" t="str">
        <f t="shared" si="88"/>
        <v>2014</v>
      </c>
      <c r="L2858" s="1">
        <f t="shared" si="89"/>
        <v>41</v>
      </c>
    </row>
    <row r="2859" spans="8:12">
      <c r="H2859" s="1" t="s">
        <v>1343</v>
      </c>
      <c r="I2859" s="1" t="s">
        <v>7224</v>
      </c>
      <c r="J2859" s="1" t="s">
        <v>1712</v>
      </c>
      <c r="K2859" s="1" t="str">
        <f t="shared" si="88"/>
        <v>2014</v>
      </c>
      <c r="L2859" s="1">
        <f t="shared" si="89"/>
        <v>41</v>
      </c>
    </row>
    <row r="2860" spans="8:12">
      <c r="H2860" s="1" t="s">
        <v>120</v>
      </c>
      <c r="I2860" s="1" t="s">
        <v>2332</v>
      </c>
      <c r="J2860" s="1" t="s">
        <v>7785</v>
      </c>
      <c r="K2860" s="1" t="str">
        <f t="shared" si="88"/>
        <v>2015</v>
      </c>
      <c r="L2860" s="1">
        <f t="shared" si="89"/>
        <v>41</v>
      </c>
    </row>
    <row r="2861" spans="8:12">
      <c r="H2861" s="1" t="s">
        <v>128</v>
      </c>
      <c r="I2861" s="1" t="s">
        <v>381</v>
      </c>
      <c r="J2861" s="1" t="s">
        <v>384</v>
      </c>
      <c r="K2861" s="1" t="str">
        <f t="shared" si="88"/>
        <v>2015</v>
      </c>
      <c r="L2861" s="1">
        <f t="shared" si="89"/>
        <v>41</v>
      </c>
    </row>
    <row r="2862" spans="8:12">
      <c r="H2862" s="1" t="s">
        <v>282</v>
      </c>
      <c r="I2862" s="1" t="s">
        <v>4363</v>
      </c>
      <c r="J2862" s="1" t="s">
        <v>1222</v>
      </c>
      <c r="K2862" s="1" t="str">
        <f t="shared" si="88"/>
        <v>2015</v>
      </c>
      <c r="L2862" s="1">
        <f t="shared" si="89"/>
        <v>41</v>
      </c>
    </row>
    <row r="2863" spans="8:12">
      <c r="H2863" s="1" t="s">
        <v>128</v>
      </c>
      <c r="I2863" s="1" t="s">
        <v>465</v>
      </c>
      <c r="J2863" s="1" t="s">
        <v>1222</v>
      </c>
      <c r="K2863" s="1" t="str">
        <f t="shared" si="88"/>
        <v>2015</v>
      </c>
      <c r="L2863" s="1">
        <f t="shared" si="89"/>
        <v>41</v>
      </c>
    </row>
    <row r="2864" spans="8:12">
      <c r="H2864" s="1" t="s">
        <v>128</v>
      </c>
      <c r="I2864" s="1" t="s">
        <v>4734</v>
      </c>
      <c r="J2864" s="1" t="s">
        <v>6226</v>
      </c>
      <c r="K2864" s="1" t="str">
        <f t="shared" si="88"/>
        <v>2015</v>
      </c>
      <c r="L2864" s="1">
        <f t="shared" si="89"/>
        <v>41</v>
      </c>
    </row>
    <row r="2865" spans="8:12">
      <c r="H2865" s="1" t="s">
        <v>120</v>
      </c>
      <c r="I2865" s="1" t="s">
        <v>3996</v>
      </c>
      <c r="J2865" s="1" t="s">
        <v>6987</v>
      </c>
      <c r="K2865" s="1" t="str">
        <f t="shared" si="88"/>
        <v>2015</v>
      </c>
      <c r="L2865" s="1">
        <f t="shared" si="89"/>
        <v>41</v>
      </c>
    </row>
    <row r="2866" spans="8:12">
      <c r="H2866" s="1" t="s">
        <v>120</v>
      </c>
      <c r="I2866" s="1" t="s">
        <v>7528</v>
      </c>
      <c r="J2866" s="1" t="s">
        <v>1222</v>
      </c>
      <c r="K2866" s="1" t="str">
        <f t="shared" si="88"/>
        <v>2015</v>
      </c>
      <c r="L2866" s="1">
        <f t="shared" si="89"/>
        <v>41</v>
      </c>
    </row>
    <row r="2867" spans="8:12">
      <c r="H2867" s="1" t="s">
        <v>299</v>
      </c>
      <c r="I2867" s="1" t="s">
        <v>2766</v>
      </c>
      <c r="J2867" s="1" t="s">
        <v>1222</v>
      </c>
      <c r="K2867" s="1" t="str">
        <f t="shared" si="88"/>
        <v>2015</v>
      </c>
      <c r="L2867" s="1">
        <f t="shared" si="89"/>
        <v>41</v>
      </c>
    </row>
    <row r="2868" spans="8:12">
      <c r="H2868" s="1" t="s">
        <v>310</v>
      </c>
      <c r="I2868" s="1" t="s">
        <v>8690</v>
      </c>
      <c r="J2868" s="1" t="s">
        <v>8709</v>
      </c>
      <c r="K2868" s="1" t="str">
        <f t="shared" si="88"/>
        <v>2016</v>
      </c>
      <c r="L2868" s="1">
        <f t="shared" si="89"/>
        <v>41</v>
      </c>
    </row>
    <row r="2869" spans="8:12">
      <c r="H2869" s="1" t="s">
        <v>299</v>
      </c>
      <c r="I2869" s="1" t="s">
        <v>300</v>
      </c>
      <c r="J2869" s="1" t="s">
        <v>303</v>
      </c>
      <c r="K2869" s="1" t="str">
        <f t="shared" si="88"/>
        <v>2016</v>
      </c>
      <c r="L2869" s="1">
        <f t="shared" si="89"/>
        <v>41</v>
      </c>
    </row>
    <row r="2870" spans="8:12">
      <c r="H2870" s="1" t="s">
        <v>128</v>
      </c>
      <c r="I2870" s="1" t="s">
        <v>1296</v>
      </c>
      <c r="J2870" s="1" t="s">
        <v>467</v>
      </c>
      <c r="K2870" s="1" t="str">
        <f t="shared" si="88"/>
        <v>2016</v>
      </c>
      <c r="L2870" s="1">
        <f t="shared" si="89"/>
        <v>41</v>
      </c>
    </row>
    <row r="2871" spans="8:12">
      <c r="H2871" s="1" t="s">
        <v>299</v>
      </c>
      <c r="I2871" s="1" t="s">
        <v>421</v>
      </c>
      <c r="J2871" s="1" t="s">
        <v>1534</v>
      </c>
      <c r="K2871" s="1" t="str">
        <f t="shared" si="88"/>
        <v>2016</v>
      </c>
      <c r="L2871" s="1">
        <f t="shared" si="89"/>
        <v>41</v>
      </c>
    </row>
    <row r="2872" spans="8:12">
      <c r="H2872" s="1" t="s">
        <v>1343</v>
      </c>
      <c r="I2872" s="1" t="s">
        <v>3927</v>
      </c>
      <c r="J2872" s="1" t="s">
        <v>162</v>
      </c>
      <c r="K2872" s="1" t="str">
        <f t="shared" si="88"/>
        <v>2016</v>
      </c>
      <c r="L2872" s="1">
        <f t="shared" si="89"/>
        <v>41</v>
      </c>
    </row>
    <row r="2873" spans="8:12">
      <c r="H2873" s="1" t="s">
        <v>1343</v>
      </c>
      <c r="I2873" s="1" t="s">
        <v>5121</v>
      </c>
      <c r="J2873" s="1" t="s">
        <v>5122</v>
      </c>
      <c r="K2873" s="1" t="str">
        <f t="shared" si="88"/>
        <v>2016</v>
      </c>
      <c r="L2873" s="1">
        <f t="shared" si="89"/>
        <v>41</v>
      </c>
    </row>
    <row r="2874" spans="8:12">
      <c r="H2874" s="1" t="s">
        <v>282</v>
      </c>
      <c r="I2874" s="1" t="s">
        <v>2115</v>
      </c>
      <c r="J2874" s="1" t="s">
        <v>1573</v>
      </c>
      <c r="K2874" s="1" t="str">
        <f t="shared" si="88"/>
        <v>2016</v>
      </c>
      <c r="L2874" s="1">
        <f t="shared" si="89"/>
        <v>41</v>
      </c>
    </row>
    <row r="2875" spans="8:12">
      <c r="H2875" s="1" t="s">
        <v>299</v>
      </c>
      <c r="I2875" s="1" t="s">
        <v>6586</v>
      </c>
      <c r="J2875" s="1" t="s">
        <v>4977</v>
      </c>
      <c r="K2875" s="1" t="str">
        <f t="shared" si="88"/>
        <v>2017</v>
      </c>
      <c r="L2875" s="1">
        <f t="shared" si="89"/>
        <v>41</v>
      </c>
    </row>
    <row r="2876" spans="8:12">
      <c r="H2876" s="1" t="s">
        <v>149</v>
      </c>
      <c r="I2876" s="1" t="s">
        <v>1006</v>
      </c>
      <c r="J2876" s="1" t="s">
        <v>11927</v>
      </c>
      <c r="K2876" s="1" t="str">
        <f t="shared" si="88"/>
        <v>2017</v>
      </c>
      <c r="L2876" s="1">
        <f t="shared" si="89"/>
        <v>41</v>
      </c>
    </row>
    <row r="2877" spans="8:12">
      <c r="H2877" s="1" t="s">
        <v>282</v>
      </c>
      <c r="I2877" s="1" t="s">
        <v>903</v>
      </c>
      <c r="J2877" s="1" t="s">
        <v>1012</v>
      </c>
      <c r="K2877" s="1" t="str">
        <f t="shared" si="88"/>
        <v>2017</v>
      </c>
      <c r="L2877" s="1">
        <f t="shared" si="89"/>
        <v>41</v>
      </c>
    </row>
    <row r="2878" spans="8:12">
      <c r="H2878" s="1" t="s">
        <v>282</v>
      </c>
      <c r="I2878" s="1" t="s">
        <v>1506</v>
      </c>
      <c r="J2878" s="1" t="s">
        <v>258</v>
      </c>
      <c r="K2878" s="1" t="str">
        <f t="shared" si="88"/>
        <v>2017</v>
      </c>
      <c r="L2878" s="1">
        <f t="shared" si="89"/>
        <v>41</v>
      </c>
    </row>
    <row r="2879" spans="8:12">
      <c r="H2879" s="1" t="s">
        <v>1343</v>
      </c>
      <c r="I2879" s="1" t="s">
        <v>5717</v>
      </c>
      <c r="J2879" s="1" t="s">
        <v>5717</v>
      </c>
      <c r="K2879" s="1" t="str">
        <f t="shared" si="88"/>
        <v>2017</v>
      </c>
      <c r="L2879" s="1">
        <f t="shared" si="89"/>
        <v>41</v>
      </c>
    </row>
    <row r="2880" spans="8:12">
      <c r="H2880" s="1" t="s">
        <v>1343</v>
      </c>
      <c r="I2880" s="1" t="s">
        <v>3703</v>
      </c>
      <c r="J2880" s="1" t="s">
        <v>3708</v>
      </c>
      <c r="K2880" s="1" t="str">
        <f t="shared" si="88"/>
        <v>2017</v>
      </c>
      <c r="L2880" s="1">
        <f t="shared" si="89"/>
        <v>41</v>
      </c>
    </row>
    <row r="2881" spans="8:12">
      <c r="H2881" s="1" t="s">
        <v>128</v>
      </c>
      <c r="I2881" s="1" t="s">
        <v>522</v>
      </c>
      <c r="J2881" s="1" t="s">
        <v>548</v>
      </c>
      <c r="K2881" s="1" t="str">
        <f t="shared" ref="K2881:K2944" si="90">TEXT(J2881,"YYYY")</f>
        <v>2018</v>
      </c>
      <c r="L2881" s="1">
        <f t="shared" ref="L2881:L2944" si="91">H2881-(TEXT(I2881,"YYYY")-TEXT(J2881,"YYYY"))</f>
        <v>41</v>
      </c>
    </row>
    <row r="2882" spans="8:12">
      <c r="H2882" s="1" t="s">
        <v>1343</v>
      </c>
      <c r="I2882" s="1" t="s">
        <v>1341</v>
      </c>
      <c r="J2882" s="1" t="s">
        <v>1328</v>
      </c>
      <c r="K2882" s="1" t="str">
        <f t="shared" si="90"/>
        <v>2019</v>
      </c>
      <c r="L2882" s="1">
        <f t="shared" si="91"/>
        <v>41</v>
      </c>
    </row>
    <row r="2883" spans="8:12">
      <c r="H2883" s="1" t="s">
        <v>1343</v>
      </c>
      <c r="I2883" s="1" t="s">
        <v>1575</v>
      </c>
      <c r="J2883" s="1" t="s">
        <v>1524</v>
      </c>
      <c r="K2883" s="1" t="str">
        <f t="shared" si="90"/>
        <v>2019</v>
      </c>
      <c r="L2883" s="1">
        <f t="shared" si="91"/>
        <v>41</v>
      </c>
    </row>
    <row r="2884" spans="8:12">
      <c r="H2884" s="1" t="s">
        <v>128</v>
      </c>
      <c r="I2884" s="1" t="s">
        <v>6196</v>
      </c>
      <c r="J2884" s="1" t="s">
        <v>493</v>
      </c>
      <c r="K2884" s="1" t="str">
        <f t="shared" si="90"/>
        <v>2019</v>
      </c>
      <c r="L2884" s="1">
        <f t="shared" si="91"/>
        <v>41</v>
      </c>
    </row>
    <row r="2885" spans="8:12">
      <c r="H2885" s="1" t="s">
        <v>128</v>
      </c>
      <c r="I2885" s="1" t="s">
        <v>6569</v>
      </c>
      <c r="J2885" s="1" t="s">
        <v>1956</v>
      </c>
      <c r="K2885" s="1" t="str">
        <f t="shared" si="90"/>
        <v>2019</v>
      </c>
      <c r="L2885" s="1">
        <f t="shared" si="91"/>
        <v>41</v>
      </c>
    </row>
    <row r="2886" spans="8:12">
      <c r="H2886" s="1" t="s">
        <v>128</v>
      </c>
      <c r="I2886" s="1" t="s">
        <v>7570</v>
      </c>
      <c r="J2886" s="1" t="s">
        <v>2299</v>
      </c>
      <c r="K2886" s="1" t="str">
        <f t="shared" si="90"/>
        <v>2019</v>
      </c>
      <c r="L2886" s="1">
        <f t="shared" si="91"/>
        <v>41</v>
      </c>
    </row>
    <row r="2887" spans="8:12">
      <c r="H2887" s="1" t="s">
        <v>128</v>
      </c>
      <c r="I2887" s="1" t="s">
        <v>10543</v>
      </c>
      <c r="J2887" s="1" t="s">
        <v>1288</v>
      </c>
      <c r="K2887" s="1" t="str">
        <f t="shared" si="90"/>
        <v>2019</v>
      </c>
      <c r="L2887" s="1">
        <f t="shared" si="91"/>
        <v>41</v>
      </c>
    </row>
    <row r="2888" spans="8:12">
      <c r="H2888" s="1" t="s">
        <v>1343</v>
      </c>
      <c r="I2888" s="1" t="s">
        <v>7570</v>
      </c>
      <c r="J2888" s="1" t="s">
        <v>5680</v>
      </c>
      <c r="K2888" s="1" t="str">
        <f t="shared" si="90"/>
        <v>2020</v>
      </c>
      <c r="L2888" s="1">
        <f t="shared" si="91"/>
        <v>41</v>
      </c>
    </row>
    <row r="2889" spans="8:12">
      <c r="H2889" s="1" t="s">
        <v>1343</v>
      </c>
      <c r="I2889" s="1" t="s">
        <v>544</v>
      </c>
      <c r="J2889" s="1" t="s">
        <v>7691</v>
      </c>
      <c r="K2889" s="1" t="str">
        <f t="shared" si="90"/>
        <v>2020</v>
      </c>
      <c r="L2889" s="1">
        <f t="shared" si="91"/>
        <v>41</v>
      </c>
    </row>
    <row r="2890" spans="8:12">
      <c r="H2890" s="1" t="s">
        <v>1343</v>
      </c>
      <c r="I2890" s="1" t="s">
        <v>2804</v>
      </c>
      <c r="J2890" s="1" t="s">
        <v>663</v>
      </c>
      <c r="K2890" s="1" t="str">
        <f t="shared" si="90"/>
        <v>2020</v>
      </c>
      <c r="L2890" s="1">
        <f t="shared" si="91"/>
        <v>41</v>
      </c>
    </row>
    <row r="2891" spans="8:12">
      <c r="H2891" s="1" t="s">
        <v>256</v>
      </c>
      <c r="I2891" s="1" t="s">
        <v>9206</v>
      </c>
      <c r="J2891" s="1" t="s">
        <v>11203</v>
      </c>
      <c r="K2891" s="1" t="str">
        <f t="shared" si="90"/>
        <v>2004</v>
      </c>
      <c r="L2891" s="1">
        <f t="shared" si="91"/>
        <v>42</v>
      </c>
    </row>
    <row r="2892" spans="8:12">
      <c r="H2892" s="1" t="s">
        <v>256</v>
      </c>
      <c r="I2892" s="1" t="s">
        <v>7337</v>
      </c>
      <c r="J2892" s="1" t="s">
        <v>10636</v>
      </c>
      <c r="K2892" s="1" t="str">
        <f t="shared" si="90"/>
        <v>2004</v>
      </c>
      <c r="L2892" s="1">
        <f t="shared" si="91"/>
        <v>42</v>
      </c>
    </row>
    <row r="2893" spans="8:12">
      <c r="H2893" s="1" t="s">
        <v>240</v>
      </c>
      <c r="I2893" s="1" t="s">
        <v>3923</v>
      </c>
      <c r="J2893" s="1" t="s">
        <v>1899</v>
      </c>
      <c r="K2893" s="1" t="str">
        <f t="shared" si="90"/>
        <v>2005</v>
      </c>
      <c r="L2893" s="1">
        <f t="shared" si="91"/>
        <v>42</v>
      </c>
    </row>
    <row r="2894" spans="8:12">
      <c r="H2894" s="1" t="s">
        <v>233</v>
      </c>
      <c r="I2894" s="1" t="s">
        <v>9544</v>
      </c>
      <c r="J2894" s="1" t="s">
        <v>9545</v>
      </c>
      <c r="K2894" s="1" t="str">
        <f t="shared" si="90"/>
        <v>2006</v>
      </c>
      <c r="L2894" s="1">
        <f t="shared" si="91"/>
        <v>42</v>
      </c>
    </row>
    <row r="2895" spans="8:12">
      <c r="H2895" s="1" t="s">
        <v>256</v>
      </c>
      <c r="I2895" s="1" t="s">
        <v>4439</v>
      </c>
      <c r="J2895" s="1" t="s">
        <v>4156</v>
      </c>
      <c r="K2895" s="1" t="str">
        <f t="shared" si="90"/>
        <v>2008</v>
      </c>
      <c r="L2895" s="1">
        <f t="shared" si="91"/>
        <v>42</v>
      </c>
    </row>
    <row r="2896" spans="8:12">
      <c r="H2896" s="1" t="s">
        <v>136</v>
      </c>
      <c r="I2896" s="1" t="s">
        <v>11688</v>
      </c>
      <c r="J2896" s="1" t="s">
        <v>11719</v>
      </c>
      <c r="K2896" s="1" t="str">
        <f t="shared" si="90"/>
        <v>2008</v>
      </c>
      <c r="L2896" s="1">
        <f t="shared" si="91"/>
        <v>42</v>
      </c>
    </row>
    <row r="2897" spans="8:12">
      <c r="H2897" s="1" t="s">
        <v>310</v>
      </c>
      <c r="I2897" s="1" t="s">
        <v>9108</v>
      </c>
      <c r="J2897" s="1" t="s">
        <v>9169</v>
      </c>
      <c r="K2897" s="1" t="str">
        <f t="shared" si="90"/>
        <v>2009</v>
      </c>
      <c r="L2897" s="1">
        <f t="shared" si="91"/>
        <v>42</v>
      </c>
    </row>
    <row r="2898" spans="8:12">
      <c r="H2898" s="1" t="s">
        <v>299</v>
      </c>
      <c r="I2898" s="1" t="s">
        <v>9328</v>
      </c>
      <c r="J2898" s="1" t="s">
        <v>9329</v>
      </c>
      <c r="K2898" s="1" t="str">
        <f t="shared" si="90"/>
        <v>2010</v>
      </c>
      <c r="L2898" s="1">
        <f t="shared" si="91"/>
        <v>42</v>
      </c>
    </row>
    <row r="2899" spans="8:12">
      <c r="H2899" s="1" t="s">
        <v>282</v>
      </c>
      <c r="I2899" s="1" t="s">
        <v>7898</v>
      </c>
      <c r="J2899" s="1" t="s">
        <v>4531</v>
      </c>
      <c r="K2899" s="1" t="str">
        <f t="shared" si="90"/>
        <v>2011</v>
      </c>
      <c r="L2899" s="1">
        <f t="shared" si="91"/>
        <v>42</v>
      </c>
    </row>
    <row r="2900" spans="8:12">
      <c r="H2900" s="1" t="s">
        <v>721</v>
      </c>
      <c r="I2900" s="1" t="s">
        <v>202</v>
      </c>
      <c r="J2900" s="1" t="s">
        <v>8624</v>
      </c>
      <c r="K2900" s="1" t="str">
        <f t="shared" si="90"/>
        <v>2011</v>
      </c>
      <c r="L2900" s="1">
        <f t="shared" si="91"/>
        <v>42</v>
      </c>
    </row>
    <row r="2901" spans="8:12">
      <c r="H2901" s="1" t="s">
        <v>310</v>
      </c>
      <c r="I2901" s="1" t="s">
        <v>7289</v>
      </c>
      <c r="J2901" s="1" t="s">
        <v>855</v>
      </c>
      <c r="K2901" s="1" t="str">
        <f t="shared" si="90"/>
        <v>2011</v>
      </c>
      <c r="L2901" s="1">
        <f t="shared" si="91"/>
        <v>42</v>
      </c>
    </row>
    <row r="2902" spans="8:12">
      <c r="H2902" s="1" t="s">
        <v>189</v>
      </c>
      <c r="I2902" s="1" t="s">
        <v>4203</v>
      </c>
      <c r="J2902" s="1" t="s">
        <v>2019</v>
      </c>
      <c r="K2902" s="1" t="str">
        <f t="shared" si="90"/>
        <v>2012</v>
      </c>
      <c r="L2902" s="1">
        <f t="shared" si="91"/>
        <v>42</v>
      </c>
    </row>
    <row r="2903" spans="8:12">
      <c r="H2903" s="1" t="s">
        <v>128</v>
      </c>
      <c r="I2903" s="1" t="s">
        <v>9662</v>
      </c>
      <c r="J2903" s="1" t="s">
        <v>9689</v>
      </c>
      <c r="K2903" s="1" t="str">
        <f t="shared" si="90"/>
        <v>2012</v>
      </c>
      <c r="L2903" s="1">
        <f t="shared" si="91"/>
        <v>42</v>
      </c>
    </row>
    <row r="2904" spans="8:12">
      <c r="H2904" s="1" t="s">
        <v>128</v>
      </c>
      <c r="I2904" s="1" t="s">
        <v>9823</v>
      </c>
      <c r="J2904" s="1" t="s">
        <v>10151</v>
      </c>
      <c r="K2904" s="1" t="str">
        <f t="shared" si="90"/>
        <v>2012</v>
      </c>
      <c r="L2904" s="1">
        <f t="shared" si="91"/>
        <v>42</v>
      </c>
    </row>
    <row r="2905" spans="8:12">
      <c r="H2905" s="1" t="s">
        <v>282</v>
      </c>
      <c r="I2905" s="1" t="s">
        <v>8512</v>
      </c>
      <c r="J2905" s="1" t="s">
        <v>6947</v>
      </c>
      <c r="K2905" s="1" t="str">
        <f t="shared" si="90"/>
        <v>2013</v>
      </c>
      <c r="L2905" s="1">
        <f t="shared" si="91"/>
        <v>42</v>
      </c>
    </row>
    <row r="2906" spans="8:12">
      <c r="H2906" s="1" t="s">
        <v>310</v>
      </c>
      <c r="I2906" s="1" t="s">
        <v>6617</v>
      </c>
      <c r="J2906" s="1" t="s">
        <v>2023</v>
      </c>
      <c r="K2906" s="1" t="str">
        <f t="shared" si="90"/>
        <v>2013</v>
      </c>
      <c r="L2906" s="1">
        <f t="shared" si="91"/>
        <v>42</v>
      </c>
    </row>
    <row r="2907" spans="8:12">
      <c r="H2907" s="1" t="s">
        <v>299</v>
      </c>
      <c r="I2907" s="1" t="s">
        <v>6903</v>
      </c>
      <c r="J2907" s="1" t="s">
        <v>6904</v>
      </c>
      <c r="K2907" s="1" t="str">
        <f t="shared" si="90"/>
        <v>2013</v>
      </c>
      <c r="L2907" s="1">
        <f t="shared" si="91"/>
        <v>42</v>
      </c>
    </row>
    <row r="2908" spans="8:12">
      <c r="H2908" s="1" t="s">
        <v>128</v>
      </c>
      <c r="I2908" s="1" t="s">
        <v>7554</v>
      </c>
      <c r="J2908" s="1" t="s">
        <v>6287</v>
      </c>
      <c r="K2908" s="1" t="str">
        <f t="shared" si="90"/>
        <v>2013</v>
      </c>
      <c r="L2908" s="1">
        <f t="shared" si="91"/>
        <v>42</v>
      </c>
    </row>
    <row r="2909" spans="8:12">
      <c r="H2909" s="1" t="s">
        <v>282</v>
      </c>
      <c r="I2909" s="1" t="s">
        <v>8512</v>
      </c>
      <c r="J2909" s="1" t="s">
        <v>6947</v>
      </c>
      <c r="K2909" s="1" t="str">
        <f t="shared" si="90"/>
        <v>2013</v>
      </c>
      <c r="L2909" s="1">
        <f t="shared" si="91"/>
        <v>42</v>
      </c>
    </row>
    <row r="2910" spans="8:12">
      <c r="H2910" s="1" t="s">
        <v>128</v>
      </c>
      <c r="I2910" s="1" t="s">
        <v>10563</v>
      </c>
      <c r="J2910" s="1" t="s">
        <v>10563</v>
      </c>
      <c r="K2910" s="1" t="str">
        <f t="shared" si="90"/>
        <v>2013</v>
      </c>
      <c r="L2910" s="1">
        <f t="shared" si="91"/>
        <v>42</v>
      </c>
    </row>
    <row r="2911" spans="8:12">
      <c r="H2911" s="1" t="s">
        <v>484</v>
      </c>
      <c r="I2911" s="1" t="s">
        <v>5707</v>
      </c>
      <c r="J2911" s="1" t="s">
        <v>11905</v>
      </c>
      <c r="K2911" s="1" t="str">
        <f t="shared" si="90"/>
        <v>2014</v>
      </c>
      <c r="L2911" s="1">
        <f t="shared" si="91"/>
        <v>42</v>
      </c>
    </row>
    <row r="2912" spans="8:12">
      <c r="H2912" s="1" t="s">
        <v>189</v>
      </c>
      <c r="I2912" s="1" t="s">
        <v>3199</v>
      </c>
      <c r="J2912" s="1" t="s">
        <v>1755</v>
      </c>
      <c r="K2912" s="1" t="str">
        <f t="shared" si="90"/>
        <v>2014</v>
      </c>
      <c r="L2912" s="1">
        <f t="shared" si="91"/>
        <v>42</v>
      </c>
    </row>
    <row r="2913" spans="8:12">
      <c r="H2913" s="1" t="s">
        <v>120</v>
      </c>
      <c r="I2913" s="1" t="s">
        <v>5060</v>
      </c>
      <c r="J2913" s="1" t="s">
        <v>4961</v>
      </c>
      <c r="K2913" s="1" t="str">
        <f t="shared" si="90"/>
        <v>2014</v>
      </c>
      <c r="L2913" s="1">
        <f t="shared" si="91"/>
        <v>42</v>
      </c>
    </row>
    <row r="2914" spans="8:12">
      <c r="H2914" s="1" t="s">
        <v>310</v>
      </c>
      <c r="I2914" s="1" t="s">
        <v>5140</v>
      </c>
      <c r="J2914" s="1" t="s">
        <v>1712</v>
      </c>
      <c r="K2914" s="1" t="str">
        <f t="shared" si="90"/>
        <v>2014</v>
      </c>
      <c r="L2914" s="1">
        <f t="shared" si="91"/>
        <v>42</v>
      </c>
    </row>
    <row r="2915" spans="8:12">
      <c r="H2915" s="1" t="s">
        <v>128</v>
      </c>
      <c r="I2915" s="1" t="s">
        <v>8824</v>
      </c>
      <c r="J2915" s="1" t="s">
        <v>5000</v>
      </c>
      <c r="K2915" s="1" t="str">
        <f t="shared" si="90"/>
        <v>2014</v>
      </c>
      <c r="L2915" s="1">
        <f t="shared" si="91"/>
        <v>42</v>
      </c>
    </row>
    <row r="2916" spans="8:12">
      <c r="H2916" s="1" t="s">
        <v>282</v>
      </c>
      <c r="I2916" s="1" t="s">
        <v>7449</v>
      </c>
      <c r="J2916" s="1" t="s">
        <v>892</v>
      </c>
      <c r="K2916" s="1" t="str">
        <f t="shared" si="90"/>
        <v>2015</v>
      </c>
      <c r="L2916" s="1">
        <f t="shared" si="91"/>
        <v>42</v>
      </c>
    </row>
    <row r="2917" spans="8:12">
      <c r="H2917" s="1" t="s">
        <v>189</v>
      </c>
      <c r="I2917" s="1" t="s">
        <v>193</v>
      </c>
      <c r="J2917" s="1" t="s">
        <v>2630</v>
      </c>
      <c r="K2917" s="1" t="str">
        <f t="shared" si="90"/>
        <v>2015</v>
      </c>
      <c r="L2917" s="1">
        <f t="shared" si="91"/>
        <v>42</v>
      </c>
    </row>
    <row r="2918" spans="8:12">
      <c r="H2918" s="1" t="s">
        <v>128</v>
      </c>
      <c r="I2918" s="1" t="s">
        <v>10517</v>
      </c>
      <c r="J2918" s="1" t="s">
        <v>11978</v>
      </c>
      <c r="K2918" s="1" t="str">
        <f t="shared" si="90"/>
        <v>2015</v>
      </c>
      <c r="L2918" s="1">
        <f t="shared" si="91"/>
        <v>42</v>
      </c>
    </row>
    <row r="2919" spans="8:12">
      <c r="H2919" s="1" t="s">
        <v>128</v>
      </c>
      <c r="I2919" s="1" t="s">
        <v>6817</v>
      </c>
      <c r="J2919" s="1" t="s">
        <v>6818</v>
      </c>
      <c r="K2919" s="1" t="str">
        <f t="shared" si="90"/>
        <v>2015</v>
      </c>
      <c r="L2919" s="1">
        <f t="shared" si="91"/>
        <v>42</v>
      </c>
    </row>
    <row r="2920" spans="8:12">
      <c r="H2920" s="1" t="s">
        <v>189</v>
      </c>
      <c r="I2920" s="1" t="s">
        <v>8945</v>
      </c>
      <c r="J2920" s="1" t="s">
        <v>1222</v>
      </c>
      <c r="K2920" s="1" t="str">
        <f t="shared" si="90"/>
        <v>2015</v>
      </c>
      <c r="L2920" s="1">
        <f t="shared" si="91"/>
        <v>42</v>
      </c>
    </row>
    <row r="2921" spans="8:12">
      <c r="H2921" s="1" t="s">
        <v>128</v>
      </c>
      <c r="I2921" s="1" t="s">
        <v>10517</v>
      </c>
      <c r="J2921" s="1" t="s">
        <v>10812</v>
      </c>
      <c r="K2921" s="1" t="str">
        <f t="shared" si="90"/>
        <v>2015</v>
      </c>
      <c r="L2921" s="1">
        <f t="shared" si="91"/>
        <v>42</v>
      </c>
    </row>
    <row r="2922" spans="8:12">
      <c r="H2922" s="1" t="s">
        <v>310</v>
      </c>
      <c r="I2922" s="1" t="s">
        <v>2534</v>
      </c>
      <c r="J2922" s="1" t="s">
        <v>1163</v>
      </c>
      <c r="K2922" s="1" t="str">
        <f t="shared" si="90"/>
        <v>2015</v>
      </c>
      <c r="L2922" s="1">
        <f t="shared" si="91"/>
        <v>42</v>
      </c>
    </row>
    <row r="2923" spans="8:12">
      <c r="H2923" s="1" t="s">
        <v>282</v>
      </c>
      <c r="I2923" s="1" t="s">
        <v>3838</v>
      </c>
      <c r="J2923" s="1" t="s">
        <v>1534</v>
      </c>
      <c r="K2923" s="1" t="str">
        <f t="shared" si="90"/>
        <v>2016</v>
      </c>
      <c r="L2923" s="1">
        <f t="shared" si="91"/>
        <v>42</v>
      </c>
    </row>
    <row r="2924" spans="8:12">
      <c r="H2924" s="1" t="s">
        <v>282</v>
      </c>
      <c r="I2924" s="1" t="s">
        <v>5485</v>
      </c>
      <c r="J2924" s="1" t="s">
        <v>3171</v>
      </c>
      <c r="K2924" s="1" t="str">
        <f t="shared" si="90"/>
        <v>2016</v>
      </c>
      <c r="L2924" s="1">
        <f t="shared" si="91"/>
        <v>42</v>
      </c>
    </row>
    <row r="2925" spans="8:12">
      <c r="H2925" s="1" t="s">
        <v>128</v>
      </c>
      <c r="I2925" s="1" t="s">
        <v>159</v>
      </c>
      <c r="J2925" s="1" t="s">
        <v>250</v>
      </c>
      <c r="K2925" s="1" t="str">
        <f t="shared" si="90"/>
        <v>2016</v>
      </c>
      <c r="L2925" s="1">
        <f t="shared" si="91"/>
        <v>42</v>
      </c>
    </row>
    <row r="2926" spans="8:12">
      <c r="H2926" s="1" t="s">
        <v>128</v>
      </c>
      <c r="I2926" s="1" t="s">
        <v>6723</v>
      </c>
      <c r="J2926" s="1" t="s">
        <v>1534</v>
      </c>
      <c r="K2926" s="1" t="str">
        <f t="shared" si="90"/>
        <v>2016</v>
      </c>
      <c r="L2926" s="1">
        <f t="shared" si="91"/>
        <v>42</v>
      </c>
    </row>
    <row r="2927" spans="8:12">
      <c r="H2927" s="1" t="s">
        <v>128</v>
      </c>
      <c r="I2927" s="1" t="s">
        <v>7414</v>
      </c>
      <c r="J2927" s="1" t="s">
        <v>303</v>
      </c>
      <c r="K2927" s="1" t="str">
        <f t="shared" si="90"/>
        <v>2016</v>
      </c>
      <c r="L2927" s="1">
        <f t="shared" si="91"/>
        <v>42</v>
      </c>
    </row>
    <row r="2928" spans="8:12">
      <c r="H2928" s="1" t="s">
        <v>128</v>
      </c>
      <c r="I2928" s="1" t="s">
        <v>6724</v>
      </c>
      <c r="J2928" s="1" t="s">
        <v>1534</v>
      </c>
      <c r="K2928" s="1" t="str">
        <f t="shared" si="90"/>
        <v>2016</v>
      </c>
      <c r="L2928" s="1">
        <f t="shared" si="91"/>
        <v>42</v>
      </c>
    </row>
    <row r="2929" spans="8:12">
      <c r="H2929" s="1" t="s">
        <v>282</v>
      </c>
      <c r="I2929" s="1" t="s">
        <v>3725</v>
      </c>
      <c r="J2929" s="1" t="s">
        <v>610</v>
      </c>
      <c r="K2929" s="1" t="str">
        <f t="shared" si="90"/>
        <v>2017</v>
      </c>
      <c r="L2929" s="1">
        <f t="shared" si="91"/>
        <v>42</v>
      </c>
    </row>
    <row r="2930" spans="8:12">
      <c r="H2930" s="1" t="s">
        <v>128</v>
      </c>
      <c r="I2930" s="1" t="s">
        <v>5140</v>
      </c>
      <c r="J2930" s="1" t="s">
        <v>1286</v>
      </c>
      <c r="K2930" s="1" t="str">
        <f t="shared" si="90"/>
        <v>2017</v>
      </c>
      <c r="L2930" s="1">
        <f t="shared" si="91"/>
        <v>42</v>
      </c>
    </row>
    <row r="2931" spans="8:12">
      <c r="H2931" s="1" t="s">
        <v>282</v>
      </c>
      <c r="I2931" s="1" t="s">
        <v>2534</v>
      </c>
      <c r="J2931" s="1" t="s">
        <v>823</v>
      </c>
      <c r="K2931" s="1" t="str">
        <f t="shared" si="90"/>
        <v>2017</v>
      </c>
      <c r="L2931" s="1">
        <f t="shared" si="91"/>
        <v>42</v>
      </c>
    </row>
    <row r="2932" spans="8:12">
      <c r="H2932" s="1" t="s">
        <v>128</v>
      </c>
      <c r="I2932" s="1" t="s">
        <v>5431</v>
      </c>
      <c r="J2932" s="1" t="s">
        <v>1286</v>
      </c>
      <c r="K2932" s="1" t="str">
        <f t="shared" si="90"/>
        <v>2017</v>
      </c>
      <c r="L2932" s="1">
        <f t="shared" si="91"/>
        <v>42</v>
      </c>
    </row>
    <row r="2933" spans="8:12">
      <c r="H2933" s="1" t="s">
        <v>299</v>
      </c>
      <c r="I2933" s="1" t="s">
        <v>3887</v>
      </c>
      <c r="J2933" s="1" t="s">
        <v>2496</v>
      </c>
      <c r="K2933" s="1" t="str">
        <f t="shared" si="90"/>
        <v>2018</v>
      </c>
      <c r="L2933" s="1">
        <f t="shared" si="91"/>
        <v>42</v>
      </c>
    </row>
    <row r="2934" spans="8:12">
      <c r="H2934" s="1" t="s">
        <v>128</v>
      </c>
      <c r="I2934" s="1" t="s">
        <v>2994</v>
      </c>
      <c r="J2934" s="1" t="s">
        <v>527</v>
      </c>
      <c r="K2934" s="1" t="str">
        <f t="shared" si="90"/>
        <v>2018</v>
      </c>
      <c r="L2934" s="1">
        <f t="shared" si="91"/>
        <v>42</v>
      </c>
    </row>
    <row r="2935" spans="8:12">
      <c r="H2935" s="1" t="s">
        <v>128</v>
      </c>
      <c r="I2935" s="1" t="s">
        <v>3035</v>
      </c>
      <c r="J2935" s="1" t="s">
        <v>1304</v>
      </c>
      <c r="K2935" s="1" t="str">
        <f t="shared" si="90"/>
        <v>2018</v>
      </c>
      <c r="L2935" s="1">
        <f t="shared" si="91"/>
        <v>42</v>
      </c>
    </row>
    <row r="2936" spans="8:12">
      <c r="H2936" s="1" t="s">
        <v>299</v>
      </c>
      <c r="I2936" s="1" t="s">
        <v>335</v>
      </c>
      <c r="J2936" s="1" t="s">
        <v>3458</v>
      </c>
      <c r="K2936" s="1" t="str">
        <f t="shared" si="90"/>
        <v>2018</v>
      </c>
      <c r="L2936" s="1">
        <f t="shared" si="91"/>
        <v>42</v>
      </c>
    </row>
    <row r="2937" spans="8:12">
      <c r="H2937" s="1" t="s">
        <v>128</v>
      </c>
      <c r="I2937" s="1" t="s">
        <v>368</v>
      </c>
      <c r="J2937" s="1" t="s">
        <v>2430</v>
      </c>
      <c r="K2937" s="1" t="str">
        <f t="shared" si="90"/>
        <v>2018</v>
      </c>
      <c r="L2937" s="1">
        <f t="shared" si="91"/>
        <v>42</v>
      </c>
    </row>
    <row r="2938" spans="8:12">
      <c r="H2938" s="1" t="s">
        <v>128</v>
      </c>
      <c r="I2938" s="1" t="s">
        <v>1390</v>
      </c>
      <c r="J2938" s="1" t="s">
        <v>604</v>
      </c>
      <c r="K2938" s="1" t="str">
        <f t="shared" si="90"/>
        <v>2019</v>
      </c>
      <c r="L2938" s="1">
        <f t="shared" si="91"/>
        <v>42</v>
      </c>
    </row>
    <row r="2939" spans="8:12">
      <c r="H2939" s="1" t="s">
        <v>128</v>
      </c>
      <c r="I2939" s="1" t="s">
        <v>679</v>
      </c>
      <c r="J2939" s="1" t="s">
        <v>679</v>
      </c>
      <c r="K2939" s="1" t="str">
        <f t="shared" si="90"/>
        <v>2019</v>
      </c>
      <c r="L2939" s="1">
        <f t="shared" si="91"/>
        <v>42</v>
      </c>
    </row>
    <row r="2940" spans="8:12">
      <c r="H2940" s="1" t="s">
        <v>128</v>
      </c>
      <c r="I2940" s="1" t="s">
        <v>8431</v>
      </c>
      <c r="J2940" s="1" t="s">
        <v>6586</v>
      </c>
      <c r="K2940" s="1" t="str">
        <f t="shared" si="90"/>
        <v>2020</v>
      </c>
      <c r="L2940" s="1">
        <f t="shared" si="91"/>
        <v>42</v>
      </c>
    </row>
    <row r="2941" spans="8:12">
      <c r="H2941" s="1" t="s">
        <v>128</v>
      </c>
      <c r="I2941" s="1" t="s">
        <v>9308</v>
      </c>
      <c r="J2941" s="1" t="s">
        <v>5710</v>
      </c>
      <c r="K2941" s="1" t="str">
        <f t="shared" si="90"/>
        <v>2020</v>
      </c>
      <c r="L2941" s="1">
        <f t="shared" si="91"/>
        <v>42</v>
      </c>
    </row>
    <row r="2942" spans="8:12">
      <c r="H2942" s="1" t="s">
        <v>128</v>
      </c>
      <c r="I2942" s="1" t="s">
        <v>9293</v>
      </c>
      <c r="J2942" s="1" t="s">
        <v>606</v>
      </c>
      <c r="K2942" s="1" t="str">
        <f t="shared" si="90"/>
        <v>2020</v>
      </c>
      <c r="L2942" s="1">
        <f t="shared" si="91"/>
        <v>42</v>
      </c>
    </row>
    <row r="2943" spans="8:12">
      <c r="H2943" s="1" t="s">
        <v>128</v>
      </c>
      <c r="I2943" s="1" t="s">
        <v>830</v>
      </c>
      <c r="J2943" s="1" t="s">
        <v>8134</v>
      </c>
      <c r="K2943" s="1" t="str">
        <f t="shared" si="90"/>
        <v>2020</v>
      </c>
      <c r="L2943" s="1">
        <f t="shared" si="91"/>
        <v>42</v>
      </c>
    </row>
    <row r="2944" spans="8:12">
      <c r="H2944" s="1" t="s">
        <v>128</v>
      </c>
      <c r="I2944" s="1" t="s">
        <v>8481</v>
      </c>
      <c r="J2944" s="1" t="s">
        <v>358</v>
      </c>
      <c r="K2944" s="1" t="str">
        <f t="shared" si="90"/>
        <v>2020</v>
      </c>
      <c r="L2944" s="1">
        <f t="shared" si="91"/>
        <v>42</v>
      </c>
    </row>
    <row r="2945" spans="8:12">
      <c r="H2945" s="1" t="s">
        <v>128</v>
      </c>
      <c r="I2945" s="1" t="s">
        <v>12422</v>
      </c>
      <c r="J2945" s="1" t="s">
        <v>3304</v>
      </c>
      <c r="K2945" s="1" t="str">
        <f t="shared" ref="K2945:K3008" si="92">TEXT(J2945,"YYYY")</f>
        <v>2020</v>
      </c>
      <c r="L2945" s="1">
        <f t="shared" ref="L2945:L3008" si="93">H2945-(TEXT(I2945,"YYYY")-TEXT(J2945,"YYYY"))</f>
        <v>42</v>
      </c>
    </row>
    <row r="2946" spans="8:12">
      <c r="H2946" s="1" t="s">
        <v>301</v>
      </c>
      <c r="I2946" s="1" t="s">
        <v>5582</v>
      </c>
      <c r="J2946" s="1" t="s">
        <v>7273</v>
      </c>
      <c r="K2946" s="1" t="str">
        <f t="shared" si="92"/>
        <v>2005</v>
      </c>
      <c r="L2946" s="1">
        <f t="shared" si="93"/>
        <v>43</v>
      </c>
    </row>
    <row r="2947" spans="8:12">
      <c r="H2947" s="1" t="s">
        <v>721</v>
      </c>
      <c r="I2947" s="1" t="s">
        <v>8856</v>
      </c>
      <c r="J2947" s="1" t="s">
        <v>11382</v>
      </c>
      <c r="K2947" s="1" t="str">
        <f t="shared" si="92"/>
        <v>2006</v>
      </c>
      <c r="L2947" s="1">
        <f t="shared" si="93"/>
        <v>43</v>
      </c>
    </row>
    <row r="2948" spans="8:12">
      <c r="H2948" s="1" t="s">
        <v>721</v>
      </c>
      <c r="I2948" s="1" t="s">
        <v>8856</v>
      </c>
      <c r="J2948" s="1" t="s">
        <v>8857</v>
      </c>
      <c r="K2948" s="1" t="str">
        <f t="shared" si="92"/>
        <v>2006</v>
      </c>
      <c r="L2948" s="1">
        <f t="shared" si="93"/>
        <v>43</v>
      </c>
    </row>
    <row r="2949" spans="8:12">
      <c r="H2949" s="1" t="s">
        <v>136</v>
      </c>
      <c r="I2949" s="1" t="s">
        <v>9173</v>
      </c>
      <c r="J2949" s="1" t="s">
        <v>8899</v>
      </c>
      <c r="K2949" s="1" t="str">
        <f t="shared" si="92"/>
        <v>2006</v>
      </c>
      <c r="L2949" s="1">
        <f t="shared" si="93"/>
        <v>43</v>
      </c>
    </row>
    <row r="2950" spans="8:12">
      <c r="H2950" s="1" t="s">
        <v>120</v>
      </c>
      <c r="I2950" s="1" t="s">
        <v>9478</v>
      </c>
      <c r="J2950" s="1" t="s">
        <v>652</v>
      </c>
      <c r="K2950" s="1" t="str">
        <f t="shared" si="92"/>
        <v>2010</v>
      </c>
      <c r="L2950" s="1">
        <f t="shared" si="93"/>
        <v>43</v>
      </c>
    </row>
    <row r="2951" spans="8:12">
      <c r="H2951" s="1" t="s">
        <v>282</v>
      </c>
      <c r="I2951" s="1" t="s">
        <v>652</v>
      </c>
      <c r="J2951" s="1" t="s">
        <v>652</v>
      </c>
      <c r="K2951" s="1" t="str">
        <f t="shared" si="92"/>
        <v>2010</v>
      </c>
      <c r="L2951" s="1">
        <f t="shared" si="93"/>
        <v>43</v>
      </c>
    </row>
    <row r="2952" spans="8:12">
      <c r="H2952" s="1" t="s">
        <v>484</v>
      </c>
      <c r="I2952" s="1" t="s">
        <v>7638</v>
      </c>
      <c r="J2952" s="1" t="s">
        <v>7639</v>
      </c>
      <c r="K2952" s="1" t="str">
        <f t="shared" si="92"/>
        <v>2011</v>
      </c>
      <c r="L2952" s="1">
        <f t="shared" si="93"/>
        <v>43</v>
      </c>
    </row>
    <row r="2953" spans="8:12">
      <c r="H2953" s="1" t="s">
        <v>310</v>
      </c>
      <c r="I2953" s="1" t="s">
        <v>7209</v>
      </c>
      <c r="J2953" s="1" t="s">
        <v>941</v>
      </c>
      <c r="K2953" s="1" t="str">
        <f t="shared" si="92"/>
        <v>2011</v>
      </c>
      <c r="L2953" s="1">
        <f t="shared" si="93"/>
        <v>43</v>
      </c>
    </row>
    <row r="2954" spans="8:12">
      <c r="H2954" s="1" t="s">
        <v>310</v>
      </c>
      <c r="I2954" s="1" t="s">
        <v>10468</v>
      </c>
      <c r="J2954" s="1" t="s">
        <v>9874</v>
      </c>
      <c r="K2954" s="1" t="str">
        <f t="shared" si="92"/>
        <v>2011</v>
      </c>
      <c r="L2954" s="1">
        <f t="shared" si="93"/>
        <v>43</v>
      </c>
    </row>
    <row r="2955" spans="8:12">
      <c r="H2955" s="1" t="s">
        <v>233</v>
      </c>
      <c r="I2955" s="1" t="s">
        <v>4450</v>
      </c>
      <c r="J2955" s="1" t="s">
        <v>4208</v>
      </c>
      <c r="K2955" s="1" t="str">
        <f t="shared" si="92"/>
        <v>2012</v>
      </c>
      <c r="L2955" s="1">
        <f t="shared" si="93"/>
        <v>43</v>
      </c>
    </row>
    <row r="2956" spans="8:12">
      <c r="H2956" s="1" t="s">
        <v>282</v>
      </c>
      <c r="I2956" s="1" t="s">
        <v>9108</v>
      </c>
      <c r="J2956" s="1" t="s">
        <v>178</v>
      </c>
      <c r="K2956" s="1" t="str">
        <f t="shared" si="92"/>
        <v>2012</v>
      </c>
      <c r="L2956" s="1">
        <f t="shared" si="93"/>
        <v>43</v>
      </c>
    </row>
    <row r="2957" spans="8:12">
      <c r="H2957" s="1" t="s">
        <v>282</v>
      </c>
      <c r="I2957" s="1" t="s">
        <v>9587</v>
      </c>
      <c r="J2957" s="1" t="s">
        <v>9588</v>
      </c>
      <c r="K2957" s="1" t="str">
        <f t="shared" si="92"/>
        <v>2012</v>
      </c>
      <c r="L2957" s="1">
        <f t="shared" si="93"/>
        <v>43</v>
      </c>
    </row>
    <row r="2958" spans="8:12">
      <c r="H2958" s="1" t="s">
        <v>299</v>
      </c>
      <c r="I2958" s="1" t="s">
        <v>9939</v>
      </c>
      <c r="J2958" s="1" t="s">
        <v>8380</v>
      </c>
      <c r="K2958" s="1" t="str">
        <f t="shared" si="92"/>
        <v>2012</v>
      </c>
      <c r="L2958" s="1">
        <f t="shared" si="93"/>
        <v>43</v>
      </c>
    </row>
    <row r="2959" spans="8:12">
      <c r="H2959" s="1" t="s">
        <v>299</v>
      </c>
      <c r="I2959" s="1" t="s">
        <v>10246</v>
      </c>
      <c r="J2959" s="1" t="s">
        <v>9455</v>
      </c>
      <c r="K2959" s="1" t="str">
        <f t="shared" si="92"/>
        <v>2012</v>
      </c>
      <c r="L2959" s="1">
        <f t="shared" si="93"/>
        <v>43</v>
      </c>
    </row>
    <row r="2960" spans="8:12">
      <c r="H2960" s="1" t="s">
        <v>310</v>
      </c>
      <c r="I2960" s="1" t="s">
        <v>6294</v>
      </c>
      <c r="J2960" s="1" t="s">
        <v>2023</v>
      </c>
      <c r="K2960" s="1" t="str">
        <f t="shared" si="92"/>
        <v>2013</v>
      </c>
      <c r="L2960" s="1">
        <f t="shared" si="93"/>
        <v>43</v>
      </c>
    </row>
    <row r="2961" spans="8:12">
      <c r="H2961" s="1" t="s">
        <v>299</v>
      </c>
      <c r="I2961" s="1" t="s">
        <v>7224</v>
      </c>
      <c r="J2961" s="1" t="s">
        <v>11336</v>
      </c>
      <c r="K2961" s="1" t="str">
        <f t="shared" si="92"/>
        <v>2013</v>
      </c>
      <c r="L2961" s="1">
        <f t="shared" si="93"/>
        <v>43</v>
      </c>
    </row>
    <row r="2962" spans="8:12">
      <c r="H2962" s="1" t="s">
        <v>282</v>
      </c>
      <c r="I2962" s="1" t="s">
        <v>9868</v>
      </c>
      <c r="J2962" s="1" t="s">
        <v>6558</v>
      </c>
      <c r="K2962" s="1" t="str">
        <f t="shared" si="92"/>
        <v>2013</v>
      </c>
      <c r="L2962" s="1">
        <f t="shared" si="93"/>
        <v>43</v>
      </c>
    </row>
    <row r="2963" spans="8:12">
      <c r="H2963" s="1" t="s">
        <v>310</v>
      </c>
      <c r="I2963" s="1" t="s">
        <v>4604</v>
      </c>
      <c r="J2963" s="1" t="s">
        <v>4600</v>
      </c>
      <c r="K2963" s="1" t="str">
        <f t="shared" si="92"/>
        <v>2014</v>
      </c>
      <c r="L2963" s="1">
        <f t="shared" si="93"/>
        <v>43</v>
      </c>
    </row>
    <row r="2964" spans="8:12">
      <c r="H2964" s="1" t="s">
        <v>282</v>
      </c>
      <c r="I2964" s="1" t="s">
        <v>5326</v>
      </c>
      <c r="J2964" s="1" t="s">
        <v>1712</v>
      </c>
      <c r="K2964" s="1" t="str">
        <f t="shared" si="92"/>
        <v>2014</v>
      </c>
      <c r="L2964" s="1">
        <f t="shared" si="93"/>
        <v>43</v>
      </c>
    </row>
    <row r="2965" spans="8:12">
      <c r="H2965" s="1" t="s">
        <v>282</v>
      </c>
      <c r="I2965" s="1" t="s">
        <v>774</v>
      </c>
      <c r="J2965" s="1" t="s">
        <v>774</v>
      </c>
      <c r="K2965" s="1" t="str">
        <f t="shared" si="92"/>
        <v>2014</v>
      </c>
      <c r="L2965" s="1">
        <f t="shared" si="93"/>
        <v>43</v>
      </c>
    </row>
    <row r="2966" spans="8:12">
      <c r="H2966" s="1" t="s">
        <v>189</v>
      </c>
      <c r="I2966" s="1" t="s">
        <v>2381</v>
      </c>
      <c r="J2966" s="1" t="s">
        <v>2382</v>
      </c>
      <c r="K2966" s="1" t="str">
        <f t="shared" si="92"/>
        <v>2014</v>
      </c>
      <c r="L2966" s="1">
        <f t="shared" si="93"/>
        <v>43</v>
      </c>
    </row>
    <row r="2967" spans="8:12">
      <c r="H2967" s="1" t="s">
        <v>120</v>
      </c>
      <c r="I2967" s="1" t="s">
        <v>4960</v>
      </c>
      <c r="J2967" s="1" t="s">
        <v>4961</v>
      </c>
      <c r="K2967" s="1" t="str">
        <f t="shared" si="92"/>
        <v>2014</v>
      </c>
      <c r="L2967" s="1">
        <f t="shared" si="93"/>
        <v>43</v>
      </c>
    </row>
    <row r="2968" spans="8:12">
      <c r="H2968" s="1" t="s">
        <v>299</v>
      </c>
      <c r="I2968" s="1" t="s">
        <v>7316</v>
      </c>
      <c r="J2968" s="1" t="s">
        <v>5374</v>
      </c>
      <c r="K2968" s="1" t="str">
        <f t="shared" si="92"/>
        <v>2014</v>
      </c>
      <c r="L2968" s="1">
        <f t="shared" si="93"/>
        <v>43</v>
      </c>
    </row>
    <row r="2969" spans="8:12">
      <c r="H2969" s="1" t="s">
        <v>299</v>
      </c>
      <c r="I2969" s="1" t="s">
        <v>5747</v>
      </c>
      <c r="J2969" s="1" t="s">
        <v>7337</v>
      </c>
      <c r="K2969" s="1" t="str">
        <f t="shared" si="92"/>
        <v>2014</v>
      </c>
      <c r="L2969" s="1">
        <f t="shared" si="93"/>
        <v>43</v>
      </c>
    </row>
    <row r="2970" spans="8:12">
      <c r="H2970" s="1" t="s">
        <v>282</v>
      </c>
      <c r="I2970" s="1" t="s">
        <v>5326</v>
      </c>
      <c r="J2970" s="1" t="s">
        <v>8844</v>
      </c>
      <c r="K2970" s="1" t="str">
        <f t="shared" si="92"/>
        <v>2014</v>
      </c>
      <c r="L2970" s="1">
        <f t="shared" si="93"/>
        <v>43</v>
      </c>
    </row>
    <row r="2971" spans="8:12">
      <c r="H2971" s="1" t="s">
        <v>120</v>
      </c>
      <c r="I2971" s="1" t="s">
        <v>2418</v>
      </c>
      <c r="J2971" s="1" t="s">
        <v>2839</v>
      </c>
      <c r="K2971" s="1" t="str">
        <f t="shared" si="92"/>
        <v>2015</v>
      </c>
      <c r="L2971" s="1">
        <f t="shared" si="93"/>
        <v>43</v>
      </c>
    </row>
    <row r="2972" spans="8:12">
      <c r="H2972" s="1" t="s">
        <v>282</v>
      </c>
      <c r="I2972" s="1" t="s">
        <v>6689</v>
      </c>
      <c r="J2972" s="1" t="s">
        <v>6686</v>
      </c>
      <c r="K2972" s="1" t="str">
        <f t="shared" si="92"/>
        <v>2015</v>
      </c>
      <c r="L2972" s="1">
        <f t="shared" si="93"/>
        <v>43</v>
      </c>
    </row>
    <row r="2973" spans="8:12">
      <c r="H2973" s="1" t="s">
        <v>484</v>
      </c>
      <c r="I2973" s="1" t="s">
        <v>11058</v>
      </c>
      <c r="J2973" s="1" t="s">
        <v>11069</v>
      </c>
      <c r="K2973" s="1" t="str">
        <f t="shared" si="92"/>
        <v>2015</v>
      </c>
      <c r="L2973" s="1">
        <f t="shared" si="93"/>
        <v>43</v>
      </c>
    </row>
    <row r="2974" spans="8:12">
      <c r="H2974" s="1" t="s">
        <v>310</v>
      </c>
      <c r="I2974" s="1" t="s">
        <v>2847</v>
      </c>
      <c r="J2974" s="1" t="s">
        <v>2268</v>
      </c>
      <c r="K2974" s="1" t="str">
        <f t="shared" si="92"/>
        <v>2016</v>
      </c>
      <c r="L2974" s="1">
        <f t="shared" si="93"/>
        <v>43</v>
      </c>
    </row>
    <row r="2975" spans="8:12">
      <c r="H2975" s="1" t="s">
        <v>299</v>
      </c>
      <c r="I2975" s="1" t="s">
        <v>3254</v>
      </c>
      <c r="J2975" s="1" t="s">
        <v>2237</v>
      </c>
      <c r="K2975" s="1" t="str">
        <f t="shared" si="92"/>
        <v>2016</v>
      </c>
      <c r="L2975" s="1">
        <f t="shared" si="93"/>
        <v>43</v>
      </c>
    </row>
    <row r="2976" spans="8:12">
      <c r="H2976" s="1" t="s">
        <v>299</v>
      </c>
      <c r="I2976" s="1" t="s">
        <v>4291</v>
      </c>
      <c r="J2976" s="1" t="s">
        <v>1534</v>
      </c>
      <c r="K2976" s="1" t="str">
        <f t="shared" si="92"/>
        <v>2016</v>
      </c>
      <c r="L2976" s="1">
        <f t="shared" si="93"/>
        <v>43</v>
      </c>
    </row>
    <row r="2977" spans="8:12">
      <c r="H2977" s="1" t="s">
        <v>189</v>
      </c>
      <c r="I2977" s="1" t="s">
        <v>1610</v>
      </c>
      <c r="J2977" s="1" t="s">
        <v>1534</v>
      </c>
      <c r="K2977" s="1" t="str">
        <f t="shared" si="92"/>
        <v>2016</v>
      </c>
      <c r="L2977" s="1">
        <f t="shared" si="93"/>
        <v>43</v>
      </c>
    </row>
    <row r="2978" spans="8:12">
      <c r="H2978" s="1" t="s">
        <v>310</v>
      </c>
      <c r="I2978" s="1" t="s">
        <v>1825</v>
      </c>
      <c r="J2978" s="5">
        <v>42370</v>
      </c>
      <c r="K2978" s="1" t="str">
        <f t="shared" si="92"/>
        <v>2016</v>
      </c>
      <c r="L2978" s="1">
        <f t="shared" si="93"/>
        <v>43</v>
      </c>
    </row>
    <row r="2979" spans="8:12">
      <c r="H2979" s="1" t="s">
        <v>310</v>
      </c>
      <c r="I2979" s="1" t="s">
        <v>1192</v>
      </c>
      <c r="J2979" s="1" t="s">
        <v>1212</v>
      </c>
      <c r="K2979" s="1" t="str">
        <f t="shared" si="92"/>
        <v>2017</v>
      </c>
      <c r="L2979" s="1">
        <f t="shared" si="93"/>
        <v>43</v>
      </c>
    </row>
    <row r="2980" spans="8:12">
      <c r="H2980" s="1" t="s">
        <v>299</v>
      </c>
      <c r="I2980" s="1" t="s">
        <v>4196</v>
      </c>
      <c r="J2980" s="1" t="s">
        <v>4203</v>
      </c>
      <c r="K2980" s="1" t="str">
        <f t="shared" si="92"/>
        <v>2017</v>
      </c>
      <c r="L2980" s="1">
        <f t="shared" si="93"/>
        <v>43</v>
      </c>
    </row>
    <row r="2981" spans="8:12">
      <c r="H2981" s="1" t="s">
        <v>282</v>
      </c>
      <c r="I2981" s="1" t="s">
        <v>5140</v>
      </c>
      <c r="J2981" s="1" t="s">
        <v>241</v>
      </c>
      <c r="K2981" s="1" t="str">
        <f t="shared" si="92"/>
        <v>2017</v>
      </c>
      <c r="L2981" s="1">
        <f t="shared" si="93"/>
        <v>43</v>
      </c>
    </row>
    <row r="2982" spans="8:12">
      <c r="H2982" s="1" t="s">
        <v>282</v>
      </c>
      <c r="I2982" s="1" t="s">
        <v>6000</v>
      </c>
      <c r="J2982" s="1" t="s">
        <v>3708</v>
      </c>
      <c r="K2982" s="1" t="str">
        <f t="shared" si="92"/>
        <v>2017</v>
      </c>
      <c r="L2982" s="1">
        <f t="shared" si="93"/>
        <v>43</v>
      </c>
    </row>
    <row r="2983" spans="8:12">
      <c r="H2983" s="1" t="s">
        <v>282</v>
      </c>
      <c r="I2983" s="1" t="s">
        <v>395</v>
      </c>
      <c r="J2983" s="1" t="s">
        <v>4277</v>
      </c>
      <c r="K2983" s="1" t="str">
        <f t="shared" si="92"/>
        <v>2017</v>
      </c>
      <c r="L2983" s="1">
        <f t="shared" si="93"/>
        <v>43</v>
      </c>
    </row>
    <row r="2984" spans="8:12">
      <c r="H2984" s="1" t="s">
        <v>299</v>
      </c>
      <c r="I2984" s="1" t="s">
        <v>726</v>
      </c>
      <c r="J2984" s="1" t="s">
        <v>728</v>
      </c>
      <c r="K2984" s="1" t="str">
        <f t="shared" si="92"/>
        <v>2018</v>
      </c>
      <c r="L2984" s="1">
        <f t="shared" si="93"/>
        <v>43</v>
      </c>
    </row>
    <row r="2985" spans="8:12">
      <c r="H2985" s="1" t="s">
        <v>282</v>
      </c>
      <c r="I2985" s="1" t="s">
        <v>2430</v>
      </c>
      <c r="J2985" s="1" t="s">
        <v>881</v>
      </c>
      <c r="K2985" s="1" t="str">
        <f t="shared" si="92"/>
        <v>2018</v>
      </c>
      <c r="L2985" s="1">
        <f t="shared" si="93"/>
        <v>43</v>
      </c>
    </row>
    <row r="2986" spans="8:12">
      <c r="H2986" s="1" t="s">
        <v>282</v>
      </c>
      <c r="I2986" s="1" t="s">
        <v>3035</v>
      </c>
      <c r="J2986" s="1" t="s">
        <v>2779</v>
      </c>
      <c r="K2986" s="1" t="str">
        <f t="shared" si="92"/>
        <v>2018</v>
      </c>
      <c r="L2986" s="1">
        <f t="shared" si="93"/>
        <v>43</v>
      </c>
    </row>
    <row r="2987" spans="8:12">
      <c r="H2987" s="1" t="s">
        <v>282</v>
      </c>
      <c r="I2987" s="1" t="s">
        <v>2689</v>
      </c>
      <c r="J2987" s="1" t="s">
        <v>191</v>
      </c>
      <c r="K2987" s="1" t="str">
        <f t="shared" si="92"/>
        <v>2018</v>
      </c>
      <c r="L2987" s="1">
        <f t="shared" si="93"/>
        <v>43</v>
      </c>
    </row>
    <row r="2988" spans="8:12">
      <c r="H2988" s="1" t="s">
        <v>282</v>
      </c>
      <c r="I2988" s="1" t="s">
        <v>835</v>
      </c>
      <c r="J2988" s="1" t="s">
        <v>188</v>
      </c>
      <c r="K2988" s="1" t="str">
        <f t="shared" si="92"/>
        <v>2019</v>
      </c>
      <c r="L2988" s="1">
        <f t="shared" si="93"/>
        <v>43</v>
      </c>
    </row>
    <row r="2989" spans="8:12">
      <c r="H2989" s="1" t="s">
        <v>282</v>
      </c>
      <c r="I2989" s="1" t="s">
        <v>1107</v>
      </c>
      <c r="J2989" s="1" t="s">
        <v>1110</v>
      </c>
      <c r="K2989" s="1" t="str">
        <f t="shared" si="92"/>
        <v>2019</v>
      </c>
      <c r="L2989" s="1">
        <f t="shared" si="93"/>
        <v>43</v>
      </c>
    </row>
    <row r="2990" spans="8:12">
      <c r="H2990" s="1" t="s">
        <v>282</v>
      </c>
      <c r="I2990" s="1" t="s">
        <v>1350</v>
      </c>
      <c r="J2990" s="1" t="s">
        <v>903</v>
      </c>
      <c r="K2990" s="1" t="str">
        <f t="shared" si="92"/>
        <v>2019</v>
      </c>
      <c r="L2990" s="1">
        <f t="shared" si="93"/>
        <v>43</v>
      </c>
    </row>
    <row r="2991" spans="8:12">
      <c r="H2991" s="1" t="s">
        <v>282</v>
      </c>
      <c r="I2991" s="1" t="s">
        <v>1637</v>
      </c>
      <c r="J2991" s="1" t="s">
        <v>1640</v>
      </c>
      <c r="K2991" s="1" t="str">
        <f t="shared" si="92"/>
        <v>2019</v>
      </c>
      <c r="L2991" s="1">
        <f t="shared" si="93"/>
        <v>43</v>
      </c>
    </row>
    <row r="2992" spans="8:12">
      <c r="H2992" s="1" t="s">
        <v>282</v>
      </c>
      <c r="I2992" s="1" t="s">
        <v>896</v>
      </c>
      <c r="J2992" s="1" t="s">
        <v>66</v>
      </c>
      <c r="K2992" s="1" t="str">
        <f t="shared" si="92"/>
        <v>2019</v>
      </c>
      <c r="L2992" s="1">
        <f t="shared" si="93"/>
        <v>43</v>
      </c>
    </row>
    <row r="2993" spans="8:12">
      <c r="H2993" s="1" t="s">
        <v>299</v>
      </c>
      <c r="I2993" s="1" t="s">
        <v>7672</v>
      </c>
      <c r="J2993" s="1" t="s">
        <v>3802</v>
      </c>
      <c r="K2993" s="1" t="str">
        <f t="shared" si="92"/>
        <v>2019</v>
      </c>
      <c r="L2993" s="1">
        <f t="shared" si="93"/>
        <v>43</v>
      </c>
    </row>
    <row r="2994" spans="8:12">
      <c r="H2994" s="1" t="s">
        <v>299</v>
      </c>
      <c r="I2994" s="1" t="s">
        <v>297</v>
      </c>
      <c r="J2994" s="1" t="s">
        <v>1415</v>
      </c>
      <c r="K2994" s="1" t="str">
        <f t="shared" si="92"/>
        <v>2019</v>
      </c>
      <c r="L2994" s="1">
        <f t="shared" si="93"/>
        <v>43</v>
      </c>
    </row>
    <row r="2995" spans="8:12">
      <c r="H2995" s="1" t="s">
        <v>299</v>
      </c>
      <c r="I2995" s="1" t="s">
        <v>1184</v>
      </c>
      <c r="J2995" s="1" t="s">
        <v>459</v>
      </c>
      <c r="K2995" s="1" t="str">
        <f t="shared" si="92"/>
        <v>2019</v>
      </c>
      <c r="L2995" s="1">
        <f t="shared" si="93"/>
        <v>43</v>
      </c>
    </row>
    <row r="2996" spans="8:12">
      <c r="H2996" s="1" t="s">
        <v>282</v>
      </c>
      <c r="I2996" s="1" t="s">
        <v>11394</v>
      </c>
      <c r="J2996" s="1" t="s">
        <v>12300</v>
      </c>
      <c r="K2996" s="1" t="str">
        <f t="shared" si="92"/>
        <v>2020</v>
      </c>
      <c r="L2996" s="1">
        <f t="shared" si="93"/>
        <v>43</v>
      </c>
    </row>
    <row r="2997" spans="8:12">
      <c r="H2997" s="1" t="s">
        <v>282</v>
      </c>
      <c r="I2997" s="1" t="s">
        <v>5673</v>
      </c>
      <c r="J2997" s="1" t="s">
        <v>5441</v>
      </c>
      <c r="K2997" s="1" t="str">
        <f t="shared" si="92"/>
        <v>2020</v>
      </c>
      <c r="L2997" s="1">
        <f t="shared" si="93"/>
        <v>43</v>
      </c>
    </row>
    <row r="2998" spans="8:12">
      <c r="H2998" s="1" t="s">
        <v>282</v>
      </c>
      <c r="I2998" s="1" t="s">
        <v>12459</v>
      </c>
      <c r="J2998" s="1" t="s">
        <v>10602</v>
      </c>
      <c r="K2998" s="1" t="str">
        <f t="shared" si="92"/>
        <v>2020</v>
      </c>
      <c r="L2998" s="1">
        <f t="shared" si="93"/>
        <v>43</v>
      </c>
    </row>
    <row r="2999" spans="8:12">
      <c r="H2999" s="1" t="s">
        <v>240</v>
      </c>
      <c r="I2999" s="1" t="s">
        <v>4071</v>
      </c>
      <c r="J2999" s="1" t="s">
        <v>370</v>
      </c>
      <c r="K2999" s="1" t="str">
        <f t="shared" si="92"/>
        <v>2006</v>
      </c>
      <c r="L2999" s="1">
        <f t="shared" si="93"/>
        <v>44</v>
      </c>
    </row>
    <row r="3000" spans="8:12">
      <c r="H3000" s="1" t="s">
        <v>240</v>
      </c>
      <c r="I3000" s="1" t="s">
        <v>5049</v>
      </c>
      <c r="J3000" s="1" t="s">
        <v>1918</v>
      </c>
      <c r="K3000" s="1" t="str">
        <f t="shared" si="92"/>
        <v>2007</v>
      </c>
      <c r="L3000" s="1">
        <f t="shared" si="93"/>
        <v>44</v>
      </c>
    </row>
    <row r="3001" spans="8:12">
      <c r="H3001" s="1" t="s">
        <v>308</v>
      </c>
      <c r="I3001" s="1" t="s">
        <v>7937</v>
      </c>
      <c r="J3001" s="1" t="s">
        <v>7971</v>
      </c>
      <c r="K3001" s="1" t="str">
        <f t="shared" si="92"/>
        <v>2007</v>
      </c>
      <c r="L3001" s="1">
        <f t="shared" si="93"/>
        <v>44</v>
      </c>
    </row>
    <row r="3002" spans="8:12">
      <c r="H3002" s="1" t="s">
        <v>136</v>
      </c>
      <c r="I3002" s="1" t="s">
        <v>9724</v>
      </c>
      <c r="J3002" s="1" t="s">
        <v>1918</v>
      </c>
      <c r="K3002" s="1" t="str">
        <f t="shared" si="92"/>
        <v>2007</v>
      </c>
      <c r="L3002" s="1">
        <f t="shared" si="93"/>
        <v>44</v>
      </c>
    </row>
    <row r="3003" spans="8:12">
      <c r="H3003" s="1" t="s">
        <v>721</v>
      </c>
      <c r="I3003" s="1" t="s">
        <v>9192</v>
      </c>
      <c r="J3003" s="1" t="s">
        <v>9480</v>
      </c>
      <c r="K3003" s="1" t="str">
        <f t="shared" si="92"/>
        <v>2007</v>
      </c>
      <c r="L3003" s="1">
        <f t="shared" si="93"/>
        <v>44</v>
      </c>
    </row>
    <row r="3004" spans="8:12">
      <c r="H3004" s="1" t="s">
        <v>256</v>
      </c>
      <c r="I3004" s="1" t="s">
        <v>8021</v>
      </c>
      <c r="J3004" s="1" t="s">
        <v>2559</v>
      </c>
      <c r="K3004" s="1" t="str">
        <f t="shared" si="92"/>
        <v>2007</v>
      </c>
      <c r="L3004" s="1">
        <f t="shared" si="93"/>
        <v>44</v>
      </c>
    </row>
    <row r="3005" spans="8:12">
      <c r="H3005" s="1" t="s">
        <v>240</v>
      </c>
      <c r="I3005" s="1" t="s">
        <v>254</v>
      </c>
      <c r="J3005" s="1" t="s">
        <v>2352</v>
      </c>
      <c r="K3005" s="1" t="str">
        <f t="shared" si="92"/>
        <v>2008</v>
      </c>
      <c r="L3005" s="1">
        <f t="shared" si="93"/>
        <v>44</v>
      </c>
    </row>
    <row r="3006" spans="8:12">
      <c r="H3006" s="1" t="s">
        <v>484</v>
      </c>
      <c r="I3006" s="1" t="s">
        <v>9187</v>
      </c>
      <c r="J3006" s="1" t="s">
        <v>575</v>
      </c>
      <c r="K3006" s="1" t="str">
        <f t="shared" si="92"/>
        <v>2008</v>
      </c>
      <c r="L3006" s="1">
        <f t="shared" si="93"/>
        <v>44</v>
      </c>
    </row>
    <row r="3007" spans="8:12">
      <c r="H3007" s="1" t="s">
        <v>240</v>
      </c>
      <c r="I3007" s="1" t="s">
        <v>835</v>
      </c>
      <c r="J3007" s="1" t="s">
        <v>849</v>
      </c>
      <c r="K3007" s="1" t="str">
        <f t="shared" si="92"/>
        <v>2009</v>
      </c>
      <c r="L3007" s="1">
        <f t="shared" si="93"/>
        <v>44</v>
      </c>
    </row>
    <row r="3008" spans="8:12">
      <c r="H3008" s="1" t="s">
        <v>240</v>
      </c>
      <c r="I3008" s="1" t="s">
        <v>1781</v>
      </c>
      <c r="J3008" s="1" t="s">
        <v>2241</v>
      </c>
      <c r="K3008" s="1" t="str">
        <f t="shared" si="92"/>
        <v>2010</v>
      </c>
      <c r="L3008" s="1">
        <f t="shared" si="93"/>
        <v>44</v>
      </c>
    </row>
    <row r="3009" spans="8:12">
      <c r="H3009" s="1" t="s">
        <v>136</v>
      </c>
      <c r="I3009" s="1" t="s">
        <v>4654</v>
      </c>
      <c r="J3009" s="1" t="s">
        <v>4655</v>
      </c>
      <c r="K3009" s="1" t="str">
        <f t="shared" ref="K3009:K3072" si="94">TEXT(J3009,"YYYY")</f>
        <v>2010</v>
      </c>
      <c r="L3009" s="1">
        <f t="shared" ref="L3009:L3072" si="95">H3009-(TEXT(I3009,"YYYY")-TEXT(J3009,"YYYY"))</f>
        <v>44</v>
      </c>
    </row>
    <row r="3010" spans="8:12">
      <c r="H3010" s="1" t="s">
        <v>136</v>
      </c>
      <c r="I3010" s="1" t="s">
        <v>4461</v>
      </c>
      <c r="J3010" s="1" t="s">
        <v>2212</v>
      </c>
      <c r="K3010" s="1" t="str">
        <f t="shared" si="94"/>
        <v>2010</v>
      </c>
      <c r="L3010" s="1">
        <f t="shared" si="95"/>
        <v>44</v>
      </c>
    </row>
    <row r="3011" spans="8:12">
      <c r="H3011" s="1" t="s">
        <v>484</v>
      </c>
      <c r="I3011" s="1" t="s">
        <v>9210</v>
      </c>
      <c r="J3011" s="1" t="s">
        <v>9140</v>
      </c>
      <c r="K3011" s="1" t="str">
        <f t="shared" si="94"/>
        <v>2010</v>
      </c>
      <c r="L3011" s="1">
        <f t="shared" si="95"/>
        <v>44</v>
      </c>
    </row>
    <row r="3012" spans="8:12">
      <c r="H3012" s="1" t="s">
        <v>189</v>
      </c>
      <c r="I3012" s="1" t="s">
        <v>10271</v>
      </c>
      <c r="J3012" s="1" t="s">
        <v>2212</v>
      </c>
      <c r="K3012" s="1" t="str">
        <f t="shared" si="94"/>
        <v>2010</v>
      </c>
      <c r="L3012" s="1">
        <f t="shared" si="95"/>
        <v>44</v>
      </c>
    </row>
    <row r="3013" spans="8:12">
      <c r="H3013" s="1" t="s">
        <v>120</v>
      </c>
      <c r="I3013" s="1" t="s">
        <v>9587</v>
      </c>
      <c r="J3013" s="1" t="s">
        <v>9608</v>
      </c>
      <c r="K3013" s="1" t="str">
        <f t="shared" si="94"/>
        <v>2010</v>
      </c>
      <c r="L3013" s="1">
        <f t="shared" si="95"/>
        <v>44</v>
      </c>
    </row>
    <row r="3014" spans="8:12">
      <c r="H3014" s="1" t="s">
        <v>310</v>
      </c>
      <c r="I3014" s="1" t="s">
        <v>9858</v>
      </c>
      <c r="J3014" s="1" t="s">
        <v>7730</v>
      </c>
      <c r="K3014" s="1" t="str">
        <f t="shared" si="94"/>
        <v>2011</v>
      </c>
      <c r="L3014" s="1">
        <f t="shared" si="95"/>
        <v>44</v>
      </c>
    </row>
    <row r="3015" spans="8:12">
      <c r="H3015" s="1" t="s">
        <v>233</v>
      </c>
      <c r="I3015" s="1" t="s">
        <v>6526</v>
      </c>
      <c r="J3015" s="1" t="s">
        <v>6312</v>
      </c>
      <c r="K3015" s="1" t="str">
        <f t="shared" si="94"/>
        <v>2012</v>
      </c>
      <c r="L3015" s="1">
        <f t="shared" si="95"/>
        <v>44</v>
      </c>
    </row>
    <row r="3016" spans="8:12">
      <c r="H3016" s="1" t="s">
        <v>189</v>
      </c>
      <c r="I3016" s="1" t="s">
        <v>7340</v>
      </c>
      <c r="J3016" s="1" t="s">
        <v>7343</v>
      </c>
      <c r="K3016" s="1" t="str">
        <f t="shared" si="94"/>
        <v>2012</v>
      </c>
      <c r="L3016" s="1">
        <f t="shared" si="95"/>
        <v>44</v>
      </c>
    </row>
    <row r="3017" spans="8:12">
      <c r="H3017" s="1" t="s">
        <v>310</v>
      </c>
      <c r="I3017" s="1" t="s">
        <v>11233</v>
      </c>
      <c r="J3017" s="1" t="s">
        <v>6443</v>
      </c>
      <c r="K3017" s="1" t="str">
        <f t="shared" si="94"/>
        <v>2013</v>
      </c>
      <c r="L3017" s="1">
        <f t="shared" si="95"/>
        <v>44</v>
      </c>
    </row>
    <row r="3018" spans="8:12">
      <c r="H3018" s="1" t="s">
        <v>299</v>
      </c>
      <c r="I3018" s="1" t="s">
        <v>7543</v>
      </c>
      <c r="J3018" s="1" t="s">
        <v>7544</v>
      </c>
      <c r="K3018" s="1" t="str">
        <f t="shared" si="94"/>
        <v>2013</v>
      </c>
      <c r="L3018" s="1">
        <f t="shared" si="95"/>
        <v>44</v>
      </c>
    </row>
    <row r="3019" spans="8:12">
      <c r="H3019" s="1" t="s">
        <v>299</v>
      </c>
      <c r="I3019" s="1" t="s">
        <v>10468</v>
      </c>
      <c r="J3019" s="1" t="s">
        <v>7401</v>
      </c>
      <c r="K3019" s="1" t="str">
        <f t="shared" si="94"/>
        <v>2013</v>
      </c>
      <c r="L3019" s="1">
        <f t="shared" si="95"/>
        <v>44</v>
      </c>
    </row>
    <row r="3020" spans="8:12">
      <c r="H3020" s="1" t="s">
        <v>299</v>
      </c>
      <c r="I3020" s="1" t="s">
        <v>8837</v>
      </c>
      <c r="J3020" s="1" t="s">
        <v>7329</v>
      </c>
      <c r="K3020" s="1" t="str">
        <f t="shared" si="94"/>
        <v>2014</v>
      </c>
      <c r="L3020" s="1">
        <f t="shared" si="95"/>
        <v>44</v>
      </c>
    </row>
    <row r="3021" spans="8:12">
      <c r="H3021" s="1" t="s">
        <v>233</v>
      </c>
      <c r="I3021" s="1" t="s">
        <v>437</v>
      </c>
      <c r="J3021" s="1" t="s">
        <v>815</v>
      </c>
      <c r="K3021" s="1" t="str">
        <f t="shared" si="94"/>
        <v>2014</v>
      </c>
      <c r="L3021" s="1">
        <f t="shared" si="95"/>
        <v>44</v>
      </c>
    </row>
    <row r="3022" spans="8:12">
      <c r="H3022" s="1" t="s">
        <v>189</v>
      </c>
      <c r="I3022" s="1" t="s">
        <v>7954</v>
      </c>
      <c r="J3022" s="1" t="s">
        <v>2008</v>
      </c>
      <c r="K3022" s="1" t="str">
        <f t="shared" si="94"/>
        <v>2014</v>
      </c>
      <c r="L3022" s="1">
        <f t="shared" si="95"/>
        <v>44</v>
      </c>
    </row>
    <row r="3023" spans="8:12">
      <c r="H3023" s="1" t="s">
        <v>310</v>
      </c>
      <c r="I3023" s="1" t="s">
        <v>7354</v>
      </c>
      <c r="J3023" s="1" t="s">
        <v>7357</v>
      </c>
      <c r="K3023" s="1" t="str">
        <f t="shared" si="94"/>
        <v>2014</v>
      </c>
      <c r="L3023" s="1">
        <f t="shared" si="95"/>
        <v>44</v>
      </c>
    </row>
    <row r="3024" spans="8:12">
      <c r="H3024" s="1" t="s">
        <v>299</v>
      </c>
      <c r="I3024" s="1" t="s">
        <v>171</v>
      </c>
      <c r="J3024" s="1" t="s">
        <v>171</v>
      </c>
      <c r="K3024" s="1" t="str">
        <f t="shared" si="94"/>
        <v>2015</v>
      </c>
      <c r="L3024" s="1">
        <f t="shared" si="95"/>
        <v>44</v>
      </c>
    </row>
    <row r="3025" spans="8:12">
      <c r="H3025" s="1" t="s">
        <v>189</v>
      </c>
      <c r="I3025" s="1" t="s">
        <v>2257</v>
      </c>
      <c r="J3025" s="1" t="s">
        <v>1222</v>
      </c>
      <c r="K3025" s="1" t="str">
        <f t="shared" si="94"/>
        <v>2015</v>
      </c>
      <c r="L3025" s="1">
        <f t="shared" si="95"/>
        <v>44</v>
      </c>
    </row>
    <row r="3026" spans="8:12">
      <c r="H3026" s="1" t="s">
        <v>299</v>
      </c>
      <c r="I3026" s="1" t="s">
        <v>9816</v>
      </c>
      <c r="J3026" s="1" t="s">
        <v>1067</v>
      </c>
      <c r="K3026" s="1" t="str">
        <f t="shared" si="94"/>
        <v>2015</v>
      </c>
      <c r="L3026" s="1">
        <f t="shared" si="95"/>
        <v>44</v>
      </c>
    </row>
    <row r="3027" spans="8:12">
      <c r="H3027" s="1" t="s">
        <v>299</v>
      </c>
      <c r="I3027" s="1" t="s">
        <v>799</v>
      </c>
      <c r="J3027" s="1" t="s">
        <v>801</v>
      </c>
      <c r="K3027" s="1" t="str">
        <f t="shared" si="94"/>
        <v>2015</v>
      </c>
      <c r="L3027" s="1">
        <f t="shared" si="95"/>
        <v>44</v>
      </c>
    </row>
    <row r="3028" spans="8:12">
      <c r="H3028" s="1" t="s">
        <v>120</v>
      </c>
      <c r="I3028" s="1" t="s">
        <v>4373</v>
      </c>
      <c r="J3028" s="1" t="s">
        <v>1222</v>
      </c>
      <c r="K3028" s="1" t="str">
        <f t="shared" si="94"/>
        <v>2015</v>
      </c>
      <c r="L3028" s="1">
        <f t="shared" si="95"/>
        <v>44</v>
      </c>
    </row>
    <row r="3029" spans="8:12">
      <c r="H3029" s="1" t="s">
        <v>299</v>
      </c>
      <c r="I3029" s="1" t="s">
        <v>6806</v>
      </c>
      <c r="J3029" s="1" t="s">
        <v>6807</v>
      </c>
      <c r="K3029" s="1" t="str">
        <f t="shared" si="94"/>
        <v>2015</v>
      </c>
      <c r="L3029" s="1">
        <f t="shared" si="95"/>
        <v>44</v>
      </c>
    </row>
    <row r="3030" spans="8:12">
      <c r="H3030" s="1" t="s">
        <v>299</v>
      </c>
      <c r="I3030" s="1" t="s">
        <v>6848</v>
      </c>
      <c r="J3030" s="1" t="s">
        <v>6772</v>
      </c>
      <c r="K3030" s="1" t="str">
        <f t="shared" si="94"/>
        <v>2015</v>
      </c>
      <c r="L3030" s="1">
        <f t="shared" si="95"/>
        <v>44</v>
      </c>
    </row>
    <row r="3031" spans="8:12">
      <c r="H3031" s="1" t="s">
        <v>299</v>
      </c>
      <c r="I3031" s="1" t="s">
        <v>7120</v>
      </c>
      <c r="J3031" s="1" t="s">
        <v>921</v>
      </c>
      <c r="K3031" s="1" t="str">
        <f t="shared" si="94"/>
        <v>2015</v>
      </c>
      <c r="L3031" s="1">
        <f t="shared" si="95"/>
        <v>44</v>
      </c>
    </row>
    <row r="3032" spans="8:12">
      <c r="H3032" s="1" t="s">
        <v>299</v>
      </c>
      <c r="I3032" s="1" t="s">
        <v>7292</v>
      </c>
      <c r="J3032" s="1" t="s">
        <v>6691</v>
      </c>
      <c r="K3032" s="1" t="str">
        <f t="shared" si="94"/>
        <v>2015</v>
      </c>
      <c r="L3032" s="1">
        <f t="shared" si="95"/>
        <v>44</v>
      </c>
    </row>
    <row r="3033" spans="8:12">
      <c r="H3033" s="1" t="s">
        <v>299</v>
      </c>
      <c r="I3033" s="1" t="s">
        <v>9132</v>
      </c>
      <c r="J3033" s="1" t="s">
        <v>6823</v>
      </c>
      <c r="K3033" s="1" t="str">
        <f t="shared" si="94"/>
        <v>2015</v>
      </c>
      <c r="L3033" s="1">
        <f t="shared" si="95"/>
        <v>44</v>
      </c>
    </row>
    <row r="3034" spans="8:12">
      <c r="H3034" s="1" t="s">
        <v>233</v>
      </c>
      <c r="I3034" s="1" t="s">
        <v>461</v>
      </c>
      <c r="J3034" s="1" t="s">
        <v>12170</v>
      </c>
      <c r="K3034" s="1" t="str">
        <f t="shared" si="94"/>
        <v>2015</v>
      </c>
      <c r="L3034" s="1">
        <f t="shared" si="95"/>
        <v>44</v>
      </c>
    </row>
    <row r="3035" spans="8:12">
      <c r="H3035" s="1" t="s">
        <v>299</v>
      </c>
      <c r="I3035" s="1" t="s">
        <v>7374</v>
      </c>
      <c r="J3035" s="1" t="s">
        <v>5747</v>
      </c>
      <c r="K3035" s="1" t="str">
        <f t="shared" si="94"/>
        <v>2015</v>
      </c>
      <c r="L3035" s="1">
        <f t="shared" si="95"/>
        <v>44</v>
      </c>
    </row>
    <row r="3036" spans="8:12">
      <c r="H3036" s="1" t="s">
        <v>299</v>
      </c>
      <c r="I3036" s="1" t="s">
        <v>11565</v>
      </c>
      <c r="J3036" s="1" t="s">
        <v>384</v>
      </c>
      <c r="K3036" s="1" t="str">
        <f t="shared" si="94"/>
        <v>2015</v>
      </c>
      <c r="L3036" s="1">
        <f t="shared" si="95"/>
        <v>44</v>
      </c>
    </row>
    <row r="3037" spans="8:12">
      <c r="H3037" s="1" t="s">
        <v>299</v>
      </c>
      <c r="I3037" s="1" t="s">
        <v>1656</v>
      </c>
      <c r="J3037" s="1" t="s">
        <v>5226</v>
      </c>
      <c r="K3037" s="1" t="str">
        <f t="shared" si="94"/>
        <v>2016</v>
      </c>
      <c r="L3037" s="1">
        <f t="shared" si="95"/>
        <v>44</v>
      </c>
    </row>
    <row r="3038" spans="8:12">
      <c r="H3038" s="1" t="s">
        <v>120</v>
      </c>
      <c r="I3038" s="1" t="s">
        <v>1936</v>
      </c>
      <c r="J3038" s="1" t="s">
        <v>1534</v>
      </c>
      <c r="K3038" s="1" t="str">
        <f t="shared" si="94"/>
        <v>2016</v>
      </c>
      <c r="L3038" s="1">
        <f t="shared" si="95"/>
        <v>44</v>
      </c>
    </row>
    <row r="3039" spans="8:12">
      <c r="H3039" s="1" t="s">
        <v>120</v>
      </c>
      <c r="I3039" s="1" t="s">
        <v>1960</v>
      </c>
      <c r="J3039" s="1" t="s">
        <v>1534</v>
      </c>
      <c r="K3039" s="1" t="str">
        <f t="shared" si="94"/>
        <v>2016</v>
      </c>
      <c r="L3039" s="1">
        <f t="shared" si="95"/>
        <v>44</v>
      </c>
    </row>
    <row r="3040" spans="8:12">
      <c r="H3040" s="1" t="s">
        <v>299</v>
      </c>
      <c r="I3040" s="1" t="s">
        <v>4071</v>
      </c>
      <c r="J3040" s="1" t="s">
        <v>4077</v>
      </c>
      <c r="K3040" s="1" t="str">
        <f t="shared" si="94"/>
        <v>2016</v>
      </c>
      <c r="L3040" s="1">
        <f t="shared" si="95"/>
        <v>44</v>
      </c>
    </row>
    <row r="3041" spans="8:12">
      <c r="H3041" s="1" t="s">
        <v>310</v>
      </c>
      <c r="I3041" s="1" t="s">
        <v>3838</v>
      </c>
      <c r="J3041" s="1" t="s">
        <v>1534</v>
      </c>
      <c r="K3041" s="1" t="str">
        <f t="shared" si="94"/>
        <v>2016</v>
      </c>
      <c r="L3041" s="1">
        <f t="shared" si="95"/>
        <v>44</v>
      </c>
    </row>
    <row r="3042" spans="8:12">
      <c r="H3042" s="1" t="s">
        <v>310</v>
      </c>
      <c r="I3042" s="1" t="s">
        <v>2843</v>
      </c>
      <c r="J3042" s="1" t="s">
        <v>5019</v>
      </c>
      <c r="K3042" s="1" t="str">
        <f t="shared" si="94"/>
        <v>2016</v>
      </c>
      <c r="L3042" s="1">
        <f t="shared" si="95"/>
        <v>44</v>
      </c>
    </row>
    <row r="3043" spans="8:12">
      <c r="H3043" s="1" t="s">
        <v>310</v>
      </c>
      <c r="I3043" s="1" t="s">
        <v>5140</v>
      </c>
      <c r="J3043" s="1" t="s">
        <v>5226</v>
      </c>
      <c r="K3043" s="1" t="str">
        <f t="shared" si="94"/>
        <v>2016</v>
      </c>
      <c r="L3043" s="1">
        <f t="shared" si="95"/>
        <v>44</v>
      </c>
    </row>
    <row r="3044" spans="8:12">
      <c r="H3044" s="1" t="s">
        <v>310</v>
      </c>
      <c r="I3044" s="1" t="s">
        <v>2418</v>
      </c>
      <c r="J3044" s="1" t="s">
        <v>610</v>
      </c>
      <c r="K3044" s="1" t="str">
        <f t="shared" si="94"/>
        <v>2017</v>
      </c>
      <c r="L3044" s="1">
        <f t="shared" si="95"/>
        <v>44</v>
      </c>
    </row>
    <row r="3045" spans="8:12">
      <c r="H3045" s="1" t="s">
        <v>120</v>
      </c>
      <c r="I3045" s="1" t="s">
        <v>403</v>
      </c>
      <c r="J3045" s="1" t="s">
        <v>152</v>
      </c>
      <c r="K3045" s="1" t="str">
        <f t="shared" si="94"/>
        <v>2017</v>
      </c>
      <c r="L3045" s="1">
        <f t="shared" si="95"/>
        <v>44</v>
      </c>
    </row>
    <row r="3046" spans="8:12">
      <c r="H3046" s="1" t="s">
        <v>299</v>
      </c>
      <c r="I3046" s="1" t="s">
        <v>3404</v>
      </c>
      <c r="J3046" s="1" t="s">
        <v>4232</v>
      </c>
      <c r="K3046" s="1" t="str">
        <f t="shared" si="94"/>
        <v>2017</v>
      </c>
      <c r="L3046" s="1">
        <f t="shared" si="95"/>
        <v>44</v>
      </c>
    </row>
    <row r="3047" spans="8:12">
      <c r="H3047" s="1" t="s">
        <v>299</v>
      </c>
      <c r="I3047" s="1" t="s">
        <v>740</v>
      </c>
      <c r="J3047" s="1" t="s">
        <v>274</v>
      </c>
      <c r="K3047" s="1" t="str">
        <f t="shared" si="94"/>
        <v>2017</v>
      </c>
      <c r="L3047" s="1">
        <f t="shared" si="95"/>
        <v>44</v>
      </c>
    </row>
    <row r="3048" spans="8:12">
      <c r="H3048" s="1" t="s">
        <v>189</v>
      </c>
      <c r="I3048" s="1" t="s">
        <v>364</v>
      </c>
      <c r="J3048" s="1" t="s">
        <v>587</v>
      </c>
      <c r="K3048" s="1" t="str">
        <f t="shared" si="94"/>
        <v>2017</v>
      </c>
      <c r="L3048" s="1">
        <f t="shared" si="95"/>
        <v>44</v>
      </c>
    </row>
    <row r="3049" spans="8:12">
      <c r="H3049" s="1" t="s">
        <v>299</v>
      </c>
      <c r="I3049" s="1" t="s">
        <v>8001</v>
      </c>
      <c r="J3049" s="1" t="s">
        <v>1286</v>
      </c>
      <c r="K3049" s="1" t="str">
        <f t="shared" si="94"/>
        <v>2017</v>
      </c>
      <c r="L3049" s="1">
        <f t="shared" si="95"/>
        <v>44</v>
      </c>
    </row>
    <row r="3050" spans="8:12">
      <c r="H3050" s="1" t="s">
        <v>299</v>
      </c>
      <c r="I3050" s="1" t="s">
        <v>750</v>
      </c>
      <c r="J3050" s="1" t="s">
        <v>191</v>
      </c>
      <c r="K3050" s="1" t="str">
        <f t="shared" si="94"/>
        <v>2018</v>
      </c>
      <c r="L3050" s="1">
        <f t="shared" si="95"/>
        <v>44</v>
      </c>
    </row>
    <row r="3051" spans="8:12">
      <c r="H3051" s="1" t="s">
        <v>310</v>
      </c>
      <c r="I3051" s="1" t="s">
        <v>1545</v>
      </c>
      <c r="J3051" s="1" t="s">
        <v>1039</v>
      </c>
      <c r="K3051" s="1" t="str">
        <f t="shared" si="94"/>
        <v>2018</v>
      </c>
      <c r="L3051" s="1">
        <f t="shared" si="95"/>
        <v>44</v>
      </c>
    </row>
    <row r="3052" spans="8:12">
      <c r="H3052" s="1" t="s">
        <v>299</v>
      </c>
      <c r="I3052" s="1" t="s">
        <v>3623</v>
      </c>
      <c r="J3052" s="1" t="s">
        <v>3458</v>
      </c>
      <c r="K3052" s="1" t="str">
        <f t="shared" si="94"/>
        <v>2018</v>
      </c>
      <c r="L3052" s="1">
        <f t="shared" si="95"/>
        <v>44</v>
      </c>
    </row>
    <row r="3053" spans="8:12">
      <c r="H3053" s="1" t="s">
        <v>120</v>
      </c>
      <c r="I3053" s="1" t="s">
        <v>1184</v>
      </c>
      <c r="J3053" s="1" t="s">
        <v>199</v>
      </c>
      <c r="K3053" s="1" t="str">
        <f t="shared" si="94"/>
        <v>2018</v>
      </c>
      <c r="L3053" s="1">
        <f t="shared" si="95"/>
        <v>44</v>
      </c>
    </row>
    <row r="3054" spans="8:12">
      <c r="H3054" s="1" t="s">
        <v>120</v>
      </c>
      <c r="I3054" s="1" t="s">
        <v>193</v>
      </c>
      <c r="J3054" s="1" t="s">
        <v>1334</v>
      </c>
      <c r="K3054" s="1" t="str">
        <f t="shared" si="94"/>
        <v>2018</v>
      </c>
      <c r="L3054" s="1">
        <f t="shared" si="95"/>
        <v>44</v>
      </c>
    </row>
    <row r="3055" spans="8:12">
      <c r="H3055" s="1" t="s">
        <v>310</v>
      </c>
      <c r="I3055" s="1" t="s">
        <v>5681</v>
      </c>
      <c r="J3055" s="1" t="s">
        <v>11368</v>
      </c>
      <c r="K3055" s="1" t="str">
        <f t="shared" si="94"/>
        <v>2019</v>
      </c>
      <c r="L3055" s="1">
        <f t="shared" si="95"/>
        <v>44</v>
      </c>
    </row>
    <row r="3056" spans="8:12">
      <c r="H3056" s="1" t="s">
        <v>299</v>
      </c>
      <c r="I3056" s="1" t="s">
        <v>861</v>
      </c>
      <c r="J3056" s="1" t="s">
        <v>72</v>
      </c>
      <c r="K3056" s="1" t="str">
        <f t="shared" si="94"/>
        <v>2019</v>
      </c>
      <c r="L3056" s="1">
        <f t="shared" si="95"/>
        <v>44</v>
      </c>
    </row>
    <row r="3057" spans="8:12">
      <c r="H3057" s="1" t="s">
        <v>299</v>
      </c>
      <c r="I3057" s="1" t="s">
        <v>1042</v>
      </c>
      <c r="J3057" s="1" t="s">
        <v>66</v>
      </c>
      <c r="K3057" s="1" t="str">
        <f t="shared" si="94"/>
        <v>2019</v>
      </c>
      <c r="L3057" s="1">
        <f t="shared" si="95"/>
        <v>44</v>
      </c>
    </row>
    <row r="3058" spans="8:12">
      <c r="H3058" s="1" t="s">
        <v>299</v>
      </c>
      <c r="I3058" s="1" t="s">
        <v>1245</v>
      </c>
      <c r="J3058" s="1" t="s">
        <v>1174</v>
      </c>
      <c r="K3058" s="1" t="str">
        <f t="shared" si="94"/>
        <v>2019</v>
      </c>
      <c r="L3058" s="1">
        <f t="shared" si="95"/>
        <v>44</v>
      </c>
    </row>
    <row r="3059" spans="8:12">
      <c r="H3059" s="1" t="s">
        <v>310</v>
      </c>
      <c r="I3059" s="1" t="s">
        <v>857</v>
      </c>
      <c r="J3059" s="1" t="s">
        <v>758</v>
      </c>
      <c r="K3059" s="1" t="str">
        <f t="shared" si="94"/>
        <v>2019</v>
      </c>
      <c r="L3059" s="1">
        <f t="shared" si="95"/>
        <v>44</v>
      </c>
    </row>
    <row r="3060" spans="8:12">
      <c r="H3060" s="1" t="s">
        <v>299</v>
      </c>
      <c r="I3060" s="1" t="s">
        <v>5781</v>
      </c>
      <c r="J3060" s="1" t="s">
        <v>7493</v>
      </c>
      <c r="K3060" s="1" t="str">
        <f t="shared" si="94"/>
        <v>2020</v>
      </c>
      <c r="L3060" s="1">
        <f t="shared" si="95"/>
        <v>44</v>
      </c>
    </row>
    <row r="3061" spans="8:12">
      <c r="H3061" s="1" t="s">
        <v>299</v>
      </c>
      <c r="I3061" s="1" t="s">
        <v>8415</v>
      </c>
      <c r="J3061" s="1" t="s">
        <v>7043</v>
      </c>
      <c r="K3061" s="1" t="str">
        <f t="shared" si="94"/>
        <v>2020</v>
      </c>
      <c r="L3061" s="1">
        <f t="shared" si="95"/>
        <v>44</v>
      </c>
    </row>
    <row r="3062" spans="8:12">
      <c r="H3062" s="1" t="s">
        <v>299</v>
      </c>
      <c r="I3062" s="1" t="s">
        <v>8729</v>
      </c>
      <c r="J3062" s="1" t="s">
        <v>5680</v>
      </c>
      <c r="K3062" s="1" t="str">
        <f t="shared" si="94"/>
        <v>2020</v>
      </c>
      <c r="L3062" s="1">
        <f t="shared" si="95"/>
        <v>44</v>
      </c>
    </row>
    <row r="3063" spans="8:12">
      <c r="H3063" s="1" t="s">
        <v>299</v>
      </c>
      <c r="I3063" s="1" t="s">
        <v>12397</v>
      </c>
      <c r="J3063" s="1" t="s">
        <v>10626</v>
      </c>
      <c r="K3063" s="1" t="str">
        <f t="shared" si="94"/>
        <v>2020</v>
      </c>
      <c r="L3063" s="1">
        <f t="shared" si="95"/>
        <v>44</v>
      </c>
    </row>
    <row r="3064" spans="8:12">
      <c r="H3064" s="1" t="s">
        <v>351</v>
      </c>
      <c r="I3064" s="1" t="s">
        <v>5991</v>
      </c>
      <c r="J3064" s="1" t="s">
        <v>1918</v>
      </c>
      <c r="K3064" s="1" t="str">
        <f t="shared" si="94"/>
        <v>2007</v>
      </c>
      <c r="L3064" s="1">
        <f t="shared" si="95"/>
        <v>45</v>
      </c>
    </row>
    <row r="3065" spans="8:12">
      <c r="H3065" s="1" t="s">
        <v>351</v>
      </c>
      <c r="I3065" s="1" t="s">
        <v>572</v>
      </c>
      <c r="J3065" s="1" t="s">
        <v>575</v>
      </c>
      <c r="K3065" s="1" t="str">
        <f t="shared" si="94"/>
        <v>2008</v>
      </c>
      <c r="L3065" s="1">
        <f t="shared" si="95"/>
        <v>45</v>
      </c>
    </row>
    <row r="3066" spans="8:12">
      <c r="H3066" s="1" t="s">
        <v>721</v>
      </c>
      <c r="I3066" s="1" t="s">
        <v>6779</v>
      </c>
      <c r="J3066" s="1" t="s">
        <v>6792</v>
      </c>
      <c r="K3066" s="1" t="str">
        <f t="shared" si="94"/>
        <v>2009</v>
      </c>
      <c r="L3066" s="1">
        <f t="shared" si="95"/>
        <v>45</v>
      </c>
    </row>
    <row r="3067" spans="8:12">
      <c r="H3067" s="1" t="s">
        <v>256</v>
      </c>
      <c r="I3067" s="1" t="s">
        <v>5832</v>
      </c>
      <c r="J3067" s="1" t="s">
        <v>1072</v>
      </c>
      <c r="K3067" s="1" t="str">
        <f t="shared" si="94"/>
        <v>2009</v>
      </c>
      <c r="L3067" s="1">
        <f t="shared" si="95"/>
        <v>45</v>
      </c>
    </row>
    <row r="3068" spans="8:12">
      <c r="H3068" s="1" t="s">
        <v>351</v>
      </c>
      <c r="I3068" s="1" t="s">
        <v>561</v>
      </c>
      <c r="J3068" s="1" t="s">
        <v>7618</v>
      </c>
      <c r="K3068" s="1" t="str">
        <f t="shared" si="94"/>
        <v>2010</v>
      </c>
      <c r="L3068" s="1">
        <f t="shared" si="95"/>
        <v>45</v>
      </c>
    </row>
    <row r="3069" spans="8:12">
      <c r="H3069" s="1" t="s">
        <v>120</v>
      </c>
      <c r="I3069" s="1" t="s">
        <v>9328</v>
      </c>
      <c r="J3069" s="1" t="s">
        <v>9344</v>
      </c>
      <c r="K3069" s="1" t="str">
        <f t="shared" si="94"/>
        <v>2011</v>
      </c>
      <c r="L3069" s="1">
        <f t="shared" si="95"/>
        <v>45</v>
      </c>
    </row>
    <row r="3070" spans="8:12">
      <c r="H3070" s="1" t="s">
        <v>484</v>
      </c>
      <c r="I3070" s="1" t="s">
        <v>6881</v>
      </c>
      <c r="J3070" s="1" t="s">
        <v>6883</v>
      </c>
      <c r="K3070" s="1" t="str">
        <f t="shared" si="94"/>
        <v>2012</v>
      </c>
      <c r="L3070" s="1">
        <f t="shared" si="95"/>
        <v>45</v>
      </c>
    </row>
    <row r="3071" spans="8:12">
      <c r="H3071" s="1" t="s">
        <v>301</v>
      </c>
      <c r="I3071" s="1" t="s">
        <v>8225</v>
      </c>
      <c r="J3071" s="1" t="s">
        <v>8231</v>
      </c>
      <c r="K3071" s="1" t="str">
        <f t="shared" si="94"/>
        <v>2012</v>
      </c>
      <c r="L3071" s="1">
        <f t="shared" si="95"/>
        <v>45</v>
      </c>
    </row>
    <row r="3072" spans="8:12">
      <c r="H3072" s="1" t="s">
        <v>120</v>
      </c>
      <c r="I3072" s="1" t="s">
        <v>9284</v>
      </c>
      <c r="J3072" s="1" t="s">
        <v>9006</v>
      </c>
      <c r="K3072" s="1" t="str">
        <f t="shared" si="94"/>
        <v>2012</v>
      </c>
      <c r="L3072" s="1">
        <f t="shared" si="95"/>
        <v>45</v>
      </c>
    </row>
    <row r="3073" spans="8:12">
      <c r="H3073" s="1" t="s">
        <v>120</v>
      </c>
      <c r="I3073" s="1" t="s">
        <v>8860</v>
      </c>
      <c r="J3073" s="1" t="s">
        <v>9722</v>
      </c>
      <c r="K3073" s="1" t="str">
        <f t="shared" ref="K3073:K3136" si="96">TEXT(J3073,"YYYY")</f>
        <v>2013</v>
      </c>
      <c r="L3073" s="1">
        <f t="shared" ref="L3073:L3136" si="97">H3073-(TEXT(I3073,"YYYY")-TEXT(J3073,"YYYY"))</f>
        <v>45</v>
      </c>
    </row>
    <row r="3074" spans="8:12">
      <c r="H3074" s="1" t="s">
        <v>484</v>
      </c>
      <c r="I3074" s="1" t="s">
        <v>6231</v>
      </c>
      <c r="J3074" s="1" t="s">
        <v>2023</v>
      </c>
      <c r="K3074" s="1" t="str">
        <f t="shared" si="96"/>
        <v>2013</v>
      </c>
      <c r="L3074" s="1">
        <f t="shared" si="97"/>
        <v>45</v>
      </c>
    </row>
    <row r="3075" spans="8:12">
      <c r="H3075" s="1" t="s">
        <v>484</v>
      </c>
      <c r="I3075" s="1" t="s">
        <v>6731</v>
      </c>
      <c r="J3075" s="1" t="s">
        <v>6732</v>
      </c>
      <c r="K3075" s="1" t="str">
        <f t="shared" si="96"/>
        <v>2013</v>
      </c>
      <c r="L3075" s="1">
        <f t="shared" si="97"/>
        <v>45</v>
      </c>
    </row>
    <row r="3076" spans="8:12">
      <c r="H3076" s="1" t="s">
        <v>120</v>
      </c>
      <c r="I3076" s="1" t="s">
        <v>8860</v>
      </c>
      <c r="J3076" s="1" t="s">
        <v>7183</v>
      </c>
      <c r="K3076" s="1" t="str">
        <f t="shared" si="96"/>
        <v>2013</v>
      </c>
      <c r="L3076" s="1">
        <f t="shared" si="97"/>
        <v>45</v>
      </c>
    </row>
    <row r="3077" spans="8:12">
      <c r="H3077" s="1" t="s">
        <v>310</v>
      </c>
      <c r="I3077" s="1" t="s">
        <v>6287</v>
      </c>
      <c r="J3077" s="1" t="s">
        <v>10028</v>
      </c>
      <c r="K3077" s="1" t="str">
        <f t="shared" si="96"/>
        <v>2013</v>
      </c>
      <c r="L3077" s="1">
        <f t="shared" si="97"/>
        <v>45</v>
      </c>
    </row>
    <row r="3078" spans="8:12">
      <c r="H3078" s="1" t="s">
        <v>310</v>
      </c>
      <c r="I3078" s="1" t="s">
        <v>9512</v>
      </c>
      <c r="J3078" s="1" t="s">
        <v>5079</v>
      </c>
      <c r="K3078" s="1" t="str">
        <f t="shared" si="96"/>
        <v>2013</v>
      </c>
      <c r="L3078" s="1">
        <f t="shared" si="97"/>
        <v>45</v>
      </c>
    </row>
    <row r="3079" spans="8:12">
      <c r="H3079" s="1" t="s">
        <v>120</v>
      </c>
      <c r="I3079" s="1" t="s">
        <v>6826</v>
      </c>
      <c r="J3079" s="1" t="s">
        <v>6287</v>
      </c>
      <c r="K3079" s="1" t="str">
        <f t="shared" si="96"/>
        <v>2013</v>
      </c>
      <c r="L3079" s="1">
        <f t="shared" si="97"/>
        <v>45</v>
      </c>
    </row>
    <row r="3080" spans="8:12">
      <c r="H3080" s="1" t="s">
        <v>310</v>
      </c>
      <c r="I3080" s="1" t="s">
        <v>7158</v>
      </c>
      <c r="J3080" s="1" t="s">
        <v>7159</v>
      </c>
      <c r="K3080" s="1" t="str">
        <f t="shared" si="96"/>
        <v>2014</v>
      </c>
      <c r="L3080" s="1">
        <f t="shared" si="97"/>
        <v>45</v>
      </c>
    </row>
    <row r="3081" spans="8:12">
      <c r="H3081" s="1" t="s">
        <v>310</v>
      </c>
      <c r="I3081" s="1" t="s">
        <v>8821</v>
      </c>
      <c r="J3081" s="1" t="s">
        <v>5742</v>
      </c>
      <c r="K3081" s="1" t="str">
        <f t="shared" si="96"/>
        <v>2014</v>
      </c>
      <c r="L3081" s="1">
        <f t="shared" si="97"/>
        <v>45</v>
      </c>
    </row>
    <row r="3082" spans="8:12">
      <c r="H3082" s="1" t="s">
        <v>136</v>
      </c>
      <c r="I3082" s="1" t="s">
        <v>1956</v>
      </c>
      <c r="J3082" s="1" t="s">
        <v>2008</v>
      </c>
      <c r="K3082" s="1" t="str">
        <f t="shared" si="96"/>
        <v>2014</v>
      </c>
      <c r="L3082" s="1">
        <f t="shared" si="97"/>
        <v>45</v>
      </c>
    </row>
    <row r="3083" spans="8:12">
      <c r="H3083" s="1" t="s">
        <v>484</v>
      </c>
      <c r="I3083" s="1" t="s">
        <v>6503</v>
      </c>
      <c r="J3083" s="1" t="s">
        <v>2008</v>
      </c>
      <c r="K3083" s="1" t="str">
        <f t="shared" si="96"/>
        <v>2014</v>
      </c>
      <c r="L3083" s="1">
        <f t="shared" si="97"/>
        <v>45</v>
      </c>
    </row>
    <row r="3084" spans="8:12">
      <c r="H3084" s="1" t="s">
        <v>120</v>
      </c>
      <c r="I3084" s="1" t="s">
        <v>6913</v>
      </c>
      <c r="J3084" s="1" t="s">
        <v>6915</v>
      </c>
      <c r="K3084" s="1" t="str">
        <f t="shared" si="96"/>
        <v>2014</v>
      </c>
      <c r="L3084" s="1">
        <f t="shared" si="97"/>
        <v>45</v>
      </c>
    </row>
    <row r="3085" spans="8:12">
      <c r="H3085" s="1" t="s">
        <v>120</v>
      </c>
      <c r="I3085" s="1" t="s">
        <v>7281</v>
      </c>
      <c r="J3085" s="1" t="s">
        <v>7282</v>
      </c>
      <c r="K3085" s="1" t="str">
        <f t="shared" si="96"/>
        <v>2014</v>
      </c>
      <c r="L3085" s="1">
        <f t="shared" si="97"/>
        <v>45</v>
      </c>
    </row>
    <row r="3086" spans="8:12">
      <c r="H3086" s="1" t="s">
        <v>120</v>
      </c>
      <c r="I3086" s="1" t="s">
        <v>9816</v>
      </c>
      <c r="J3086" s="1" t="s">
        <v>5634</v>
      </c>
      <c r="K3086" s="1" t="str">
        <f t="shared" si="96"/>
        <v>2014</v>
      </c>
      <c r="L3086" s="1">
        <f t="shared" si="97"/>
        <v>45</v>
      </c>
    </row>
    <row r="3087" spans="8:12">
      <c r="H3087" s="1" t="s">
        <v>310</v>
      </c>
      <c r="I3087" s="1" t="s">
        <v>613</v>
      </c>
      <c r="J3087" s="1" t="s">
        <v>613</v>
      </c>
      <c r="K3087" s="1" t="str">
        <f t="shared" si="96"/>
        <v>2015</v>
      </c>
      <c r="L3087" s="1">
        <f t="shared" si="97"/>
        <v>45</v>
      </c>
    </row>
    <row r="3088" spans="8:12">
      <c r="H3088" s="1" t="s">
        <v>189</v>
      </c>
      <c r="I3088" s="1" t="s">
        <v>2822</v>
      </c>
      <c r="J3088" s="1" t="s">
        <v>1413</v>
      </c>
      <c r="K3088" s="1" t="str">
        <f t="shared" si="96"/>
        <v>2015</v>
      </c>
      <c r="L3088" s="1">
        <f t="shared" si="97"/>
        <v>45</v>
      </c>
    </row>
    <row r="3089" spans="8:12">
      <c r="H3089" s="1" t="s">
        <v>120</v>
      </c>
      <c r="I3089" s="1" t="s">
        <v>7638</v>
      </c>
      <c r="J3089" s="1" t="s">
        <v>1222</v>
      </c>
      <c r="K3089" s="1" t="str">
        <f t="shared" si="96"/>
        <v>2015</v>
      </c>
      <c r="L3089" s="1">
        <f t="shared" si="97"/>
        <v>45</v>
      </c>
    </row>
    <row r="3090" spans="8:12">
      <c r="H3090" s="1" t="s">
        <v>310</v>
      </c>
      <c r="I3090" s="1" t="s">
        <v>7383</v>
      </c>
      <c r="J3090" s="1" t="s">
        <v>4519</v>
      </c>
      <c r="K3090" s="1" t="str">
        <f t="shared" si="96"/>
        <v>2015</v>
      </c>
      <c r="L3090" s="1">
        <f t="shared" si="97"/>
        <v>45</v>
      </c>
    </row>
    <row r="3091" spans="8:12">
      <c r="H3091" s="1" t="s">
        <v>310</v>
      </c>
      <c r="I3091" s="1" t="s">
        <v>1742</v>
      </c>
      <c r="J3091" s="1" t="s">
        <v>11784</v>
      </c>
      <c r="K3091" s="1" t="str">
        <f t="shared" si="96"/>
        <v>2015</v>
      </c>
      <c r="L3091" s="1">
        <f t="shared" si="97"/>
        <v>45</v>
      </c>
    </row>
    <row r="3092" spans="8:12">
      <c r="H3092" s="1" t="s">
        <v>120</v>
      </c>
      <c r="I3092" s="1" t="s">
        <v>7156</v>
      </c>
      <c r="J3092" s="1" t="s">
        <v>6104</v>
      </c>
      <c r="K3092" s="1" t="str">
        <f t="shared" si="96"/>
        <v>2015</v>
      </c>
      <c r="L3092" s="1">
        <f t="shared" si="97"/>
        <v>45</v>
      </c>
    </row>
    <row r="3093" spans="8:12">
      <c r="H3093" s="1" t="s">
        <v>310</v>
      </c>
      <c r="I3093" s="1" t="s">
        <v>1685</v>
      </c>
      <c r="J3093" s="1" t="s">
        <v>905</v>
      </c>
      <c r="K3093" s="1" t="str">
        <f t="shared" si="96"/>
        <v>2015</v>
      </c>
      <c r="L3093" s="1">
        <f t="shared" si="97"/>
        <v>45</v>
      </c>
    </row>
    <row r="3094" spans="8:12">
      <c r="H3094" s="1" t="s">
        <v>484</v>
      </c>
      <c r="I3094" s="1" t="s">
        <v>2766</v>
      </c>
      <c r="J3094" s="1" t="s">
        <v>2770</v>
      </c>
      <c r="K3094" s="1" t="str">
        <f t="shared" si="96"/>
        <v>2015</v>
      </c>
      <c r="L3094" s="1">
        <f t="shared" si="97"/>
        <v>45</v>
      </c>
    </row>
    <row r="3095" spans="8:12">
      <c r="H3095" s="1" t="s">
        <v>310</v>
      </c>
      <c r="I3095" s="1" t="s">
        <v>7246</v>
      </c>
      <c r="J3095" s="1" t="s">
        <v>7251</v>
      </c>
      <c r="K3095" s="1" t="str">
        <f t="shared" si="96"/>
        <v>2015</v>
      </c>
      <c r="L3095" s="1">
        <f t="shared" si="97"/>
        <v>45</v>
      </c>
    </row>
    <row r="3096" spans="8:12">
      <c r="H3096" s="1" t="s">
        <v>310</v>
      </c>
      <c r="I3096" s="1" t="s">
        <v>7374</v>
      </c>
      <c r="J3096" s="1" t="s">
        <v>4519</v>
      </c>
      <c r="K3096" s="1" t="str">
        <f t="shared" si="96"/>
        <v>2015</v>
      </c>
      <c r="L3096" s="1">
        <f t="shared" si="97"/>
        <v>45</v>
      </c>
    </row>
    <row r="3097" spans="8:12">
      <c r="H3097" s="1" t="s">
        <v>310</v>
      </c>
      <c r="I3097" s="1" t="s">
        <v>7383</v>
      </c>
      <c r="J3097" s="1" t="s">
        <v>6255</v>
      </c>
      <c r="K3097" s="1" t="str">
        <f t="shared" si="96"/>
        <v>2015</v>
      </c>
      <c r="L3097" s="1">
        <f t="shared" si="97"/>
        <v>45</v>
      </c>
    </row>
    <row r="3098" spans="8:12">
      <c r="H3098" s="1" t="s">
        <v>120</v>
      </c>
      <c r="I3098" s="1" t="s">
        <v>4683</v>
      </c>
      <c r="J3098" s="1" t="s">
        <v>4509</v>
      </c>
      <c r="K3098" s="1" t="str">
        <f t="shared" si="96"/>
        <v>2016</v>
      </c>
      <c r="L3098" s="1">
        <f t="shared" si="97"/>
        <v>45</v>
      </c>
    </row>
    <row r="3099" spans="8:12">
      <c r="H3099" s="1" t="s">
        <v>189</v>
      </c>
      <c r="I3099" s="1" t="s">
        <v>431</v>
      </c>
      <c r="J3099" s="1" t="s">
        <v>352</v>
      </c>
      <c r="K3099" s="1" t="str">
        <f t="shared" si="96"/>
        <v>2016</v>
      </c>
      <c r="L3099" s="1">
        <f t="shared" si="97"/>
        <v>45</v>
      </c>
    </row>
    <row r="3100" spans="8:12">
      <c r="H3100" s="1" t="s">
        <v>310</v>
      </c>
      <c r="I3100" s="1" t="s">
        <v>4071</v>
      </c>
      <c r="J3100" s="1" t="s">
        <v>4072</v>
      </c>
      <c r="K3100" s="1" t="str">
        <f t="shared" si="96"/>
        <v>2016</v>
      </c>
      <c r="L3100" s="1">
        <f t="shared" si="97"/>
        <v>45</v>
      </c>
    </row>
    <row r="3101" spans="8:12">
      <c r="H3101" s="1" t="s">
        <v>120</v>
      </c>
      <c r="I3101" s="1" t="s">
        <v>4372</v>
      </c>
      <c r="J3101" s="1" t="s">
        <v>3137</v>
      </c>
      <c r="K3101" s="1" t="str">
        <f t="shared" si="96"/>
        <v>2016</v>
      </c>
      <c r="L3101" s="1">
        <f t="shared" si="97"/>
        <v>45</v>
      </c>
    </row>
    <row r="3102" spans="8:12">
      <c r="H3102" s="1" t="s">
        <v>310</v>
      </c>
      <c r="I3102" s="1" t="s">
        <v>3230</v>
      </c>
      <c r="J3102" s="1" t="s">
        <v>3230</v>
      </c>
      <c r="K3102" s="1" t="str">
        <f t="shared" si="96"/>
        <v>2016</v>
      </c>
      <c r="L3102" s="1">
        <f t="shared" si="97"/>
        <v>45</v>
      </c>
    </row>
    <row r="3103" spans="8:12">
      <c r="H3103" s="1" t="s">
        <v>120</v>
      </c>
      <c r="I3103" s="1" t="s">
        <v>5140</v>
      </c>
      <c r="J3103" s="1" t="s">
        <v>1534</v>
      </c>
      <c r="K3103" s="1" t="str">
        <f t="shared" si="96"/>
        <v>2016</v>
      </c>
      <c r="L3103" s="1">
        <f t="shared" si="97"/>
        <v>45</v>
      </c>
    </row>
    <row r="3104" spans="8:12">
      <c r="H3104" s="1" t="s">
        <v>310</v>
      </c>
      <c r="I3104" s="1" t="s">
        <v>345</v>
      </c>
      <c r="J3104" s="1" t="s">
        <v>345</v>
      </c>
      <c r="K3104" s="1" t="str">
        <f t="shared" si="96"/>
        <v>2016</v>
      </c>
      <c r="L3104" s="1">
        <f t="shared" si="97"/>
        <v>45</v>
      </c>
    </row>
    <row r="3105" spans="8:12">
      <c r="H3105" s="1" t="s">
        <v>120</v>
      </c>
      <c r="I3105" s="1" t="s">
        <v>3673</v>
      </c>
      <c r="J3105" s="1" t="s">
        <v>3674</v>
      </c>
      <c r="K3105" s="1" t="str">
        <f t="shared" si="96"/>
        <v>2017</v>
      </c>
      <c r="L3105" s="1">
        <f t="shared" si="97"/>
        <v>45</v>
      </c>
    </row>
    <row r="3106" spans="8:12">
      <c r="H3106" s="1" t="s">
        <v>120</v>
      </c>
      <c r="I3106" s="1" t="s">
        <v>4219</v>
      </c>
      <c r="J3106" s="1" t="s">
        <v>4220</v>
      </c>
      <c r="K3106" s="1" t="str">
        <f t="shared" si="96"/>
        <v>2017</v>
      </c>
      <c r="L3106" s="1">
        <f t="shared" si="97"/>
        <v>45</v>
      </c>
    </row>
    <row r="3107" spans="8:12">
      <c r="H3107" s="1" t="s">
        <v>310</v>
      </c>
      <c r="I3107" s="1" t="s">
        <v>395</v>
      </c>
      <c r="J3107" s="1" t="s">
        <v>274</v>
      </c>
      <c r="K3107" s="1" t="str">
        <f t="shared" si="96"/>
        <v>2017</v>
      </c>
      <c r="L3107" s="1">
        <f t="shared" si="97"/>
        <v>45</v>
      </c>
    </row>
    <row r="3108" spans="8:12">
      <c r="H3108" s="1" t="s">
        <v>310</v>
      </c>
      <c r="I3108" s="1" t="s">
        <v>4324</v>
      </c>
      <c r="J3108" s="1" t="s">
        <v>2091</v>
      </c>
      <c r="K3108" s="1" t="str">
        <f t="shared" si="96"/>
        <v>2017</v>
      </c>
      <c r="L3108" s="1">
        <f t="shared" si="97"/>
        <v>45</v>
      </c>
    </row>
    <row r="3109" spans="8:12">
      <c r="H3109" s="1" t="s">
        <v>310</v>
      </c>
      <c r="I3109" s="1" t="s">
        <v>4372</v>
      </c>
      <c r="J3109" s="1" t="s">
        <v>4435</v>
      </c>
      <c r="K3109" s="1" t="str">
        <f t="shared" si="96"/>
        <v>2017</v>
      </c>
      <c r="L3109" s="1">
        <f t="shared" si="97"/>
        <v>45</v>
      </c>
    </row>
    <row r="3110" spans="8:12">
      <c r="H3110" s="1" t="s">
        <v>310</v>
      </c>
      <c r="I3110" s="1" t="s">
        <v>4291</v>
      </c>
      <c r="J3110" s="1" t="s">
        <v>1286</v>
      </c>
      <c r="K3110" s="1" t="str">
        <f t="shared" si="96"/>
        <v>2017</v>
      </c>
      <c r="L3110" s="1">
        <f t="shared" si="97"/>
        <v>45</v>
      </c>
    </row>
    <row r="3111" spans="8:12">
      <c r="H3111" s="1" t="s">
        <v>120</v>
      </c>
      <c r="I3111" s="1" t="s">
        <v>2766</v>
      </c>
      <c r="J3111" s="1" t="s">
        <v>1873</v>
      </c>
      <c r="K3111" s="1" t="str">
        <f t="shared" si="96"/>
        <v>2017</v>
      </c>
      <c r="L3111" s="1">
        <f t="shared" si="97"/>
        <v>45</v>
      </c>
    </row>
    <row r="3112" spans="8:12">
      <c r="H3112" s="1" t="s">
        <v>310</v>
      </c>
      <c r="I3112" s="1" t="s">
        <v>4500</v>
      </c>
      <c r="J3112" s="1" t="s">
        <v>1286</v>
      </c>
      <c r="K3112" s="1" t="str">
        <f t="shared" si="96"/>
        <v>2017</v>
      </c>
      <c r="L3112" s="1">
        <f t="shared" si="97"/>
        <v>45</v>
      </c>
    </row>
    <row r="3113" spans="8:12">
      <c r="H3113" s="1" t="s">
        <v>310</v>
      </c>
      <c r="I3113" s="1" t="s">
        <v>2417</v>
      </c>
      <c r="J3113" s="1" t="s">
        <v>881</v>
      </c>
      <c r="K3113" s="1" t="str">
        <f t="shared" si="96"/>
        <v>2018</v>
      </c>
      <c r="L3113" s="1">
        <f t="shared" si="97"/>
        <v>45</v>
      </c>
    </row>
    <row r="3114" spans="8:12">
      <c r="H3114" s="1" t="s">
        <v>189</v>
      </c>
      <c r="I3114" s="1" t="s">
        <v>2332</v>
      </c>
      <c r="J3114" s="1" t="s">
        <v>752</v>
      </c>
      <c r="K3114" s="1" t="str">
        <f t="shared" si="96"/>
        <v>2018</v>
      </c>
      <c r="L3114" s="1">
        <f t="shared" si="97"/>
        <v>45</v>
      </c>
    </row>
    <row r="3115" spans="8:12">
      <c r="H3115" s="1" t="s">
        <v>310</v>
      </c>
      <c r="I3115" s="1" t="s">
        <v>155</v>
      </c>
      <c r="J3115" s="1" t="s">
        <v>155</v>
      </c>
      <c r="K3115" s="1" t="str">
        <f t="shared" si="96"/>
        <v>2019</v>
      </c>
      <c r="L3115" s="1">
        <f t="shared" si="97"/>
        <v>45</v>
      </c>
    </row>
    <row r="3116" spans="8:12">
      <c r="H3116" s="1" t="s">
        <v>310</v>
      </c>
      <c r="I3116" s="1" t="s">
        <v>822</v>
      </c>
      <c r="J3116" s="1" t="s">
        <v>459</v>
      </c>
      <c r="K3116" s="1" t="str">
        <f t="shared" si="96"/>
        <v>2019</v>
      </c>
      <c r="L3116" s="1">
        <f t="shared" si="97"/>
        <v>45</v>
      </c>
    </row>
    <row r="3117" spans="8:12">
      <c r="H3117" s="1" t="s">
        <v>120</v>
      </c>
      <c r="I3117" s="1" t="s">
        <v>523</v>
      </c>
      <c r="J3117" s="1" t="s">
        <v>1079</v>
      </c>
      <c r="K3117" s="1" t="str">
        <f t="shared" si="96"/>
        <v>2019</v>
      </c>
      <c r="L3117" s="1">
        <f t="shared" si="97"/>
        <v>45</v>
      </c>
    </row>
    <row r="3118" spans="8:12">
      <c r="H3118" s="1" t="s">
        <v>120</v>
      </c>
      <c r="I3118" s="1" t="s">
        <v>261</v>
      </c>
      <c r="J3118" s="1" t="s">
        <v>877</v>
      </c>
      <c r="K3118" s="1" t="str">
        <f t="shared" si="96"/>
        <v>2019</v>
      </c>
      <c r="L3118" s="1">
        <f t="shared" si="97"/>
        <v>45</v>
      </c>
    </row>
    <row r="3119" spans="8:12">
      <c r="H3119" s="1" t="s">
        <v>310</v>
      </c>
      <c r="I3119" s="1" t="s">
        <v>3779</v>
      </c>
      <c r="J3119" s="1" t="s">
        <v>3781</v>
      </c>
      <c r="K3119" s="1" t="str">
        <f t="shared" si="96"/>
        <v>2019</v>
      </c>
      <c r="L3119" s="1">
        <f t="shared" si="97"/>
        <v>45</v>
      </c>
    </row>
    <row r="3120" spans="8:12">
      <c r="H3120" s="1" t="s">
        <v>310</v>
      </c>
      <c r="I3120" s="1" t="s">
        <v>7725</v>
      </c>
      <c r="J3120" s="1" t="s">
        <v>7043</v>
      </c>
      <c r="K3120" s="1" t="str">
        <f t="shared" si="96"/>
        <v>2020</v>
      </c>
      <c r="L3120" s="1">
        <f t="shared" si="97"/>
        <v>45</v>
      </c>
    </row>
    <row r="3121" spans="8:12">
      <c r="H3121" s="1" t="s">
        <v>310</v>
      </c>
      <c r="I3121" s="1" t="s">
        <v>4988</v>
      </c>
      <c r="J3121" s="1" t="s">
        <v>3977</v>
      </c>
      <c r="K3121" s="1" t="str">
        <f t="shared" si="96"/>
        <v>2020</v>
      </c>
      <c r="L3121" s="1">
        <f t="shared" si="97"/>
        <v>45</v>
      </c>
    </row>
    <row r="3122" spans="8:12">
      <c r="H3122" s="1" t="s">
        <v>310</v>
      </c>
      <c r="I3122" s="1" t="s">
        <v>156</v>
      </c>
      <c r="J3122" s="1" t="s">
        <v>5745</v>
      </c>
      <c r="K3122" s="1" t="str">
        <f t="shared" si="96"/>
        <v>2020</v>
      </c>
      <c r="L3122" s="1">
        <f t="shared" si="97"/>
        <v>45</v>
      </c>
    </row>
    <row r="3123" spans="8:12">
      <c r="H3123" s="1" t="s">
        <v>310</v>
      </c>
      <c r="I3123" s="1" t="s">
        <v>11176</v>
      </c>
      <c r="J3123" s="1" t="s">
        <v>7043</v>
      </c>
      <c r="K3123" s="1" t="str">
        <f t="shared" si="96"/>
        <v>2020</v>
      </c>
      <c r="L3123" s="1">
        <f t="shared" si="97"/>
        <v>45</v>
      </c>
    </row>
    <row r="3124" spans="8:12">
      <c r="H3124" s="1" t="s">
        <v>375</v>
      </c>
      <c r="I3124" s="1" t="s">
        <v>1355</v>
      </c>
      <c r="J3124" s="1" t="s">
        <v>1368</v>
      </c>
      <c r="K3124" s="1" t="str">
        <f t="shared" si="96"/>
        <v>2009</v>
      </c>
      <c r="L3124" s="1">
        <f t="shared" si="97"/>
        <v>46</v>
      </c>
    </row>
    <row r="3125" spans="8:12">
      <c r="H3125" s="1" t="s">
        <v>240</v>
      </c>
      <c r="I3125" s="1" t="s">
        <v>2854</v>
      </c>
      <c r="J3125" s="1" t="s">
        <v>4330</v>
      </c>
      <c r="K3125" s="1" t="str">
        <f t="shared" si="96"/>
        <v>2010</v>
      </c>
      <c r="L3125" s="1">
        <f t="shared" si="97"/>
        <v>46</v>
      </c>
    </row>
    <row r="3126" spans="8:12">
      <c r="H3126" s="1" t="s">
        <v>375</v>
      </c>
      <c r="I3126" s="1" t="s">
        <v>8665</v>
      </c>
      <c r="J3126" s="1" t="s">
        <v>8182</v>
      </c>
      <c r="K3126" s="1" t="str">
        <f t="shared" si="96"/>
        <v>2010</v>
      </c>
      <c r="L3126" s="1">
        <f t="shared" si="97"/>
        <v>46</v>
      </c>
    </row>
    <row r="3127" spans="8:12">
      <c r="H3127" s="1" t="s">
        <v>233</v>
      </c>
      <c r="I3127" s="1" t="s">
        <v>9284</v>
      </c>
      <c r="J3127" s="1" t="s">
        <v>9290</v>
      </c>
      <c r="K3127" s="1" t="str">
        <f t="shared" si="96"/>
        <v>2010</v>
      </c>
      <c r="L3127" s="1">
        <f t="shared" si="97"/>
        <v>46</v>
      </c>
    </row>
    <row r="3128" spans="8:12">
      <c r="H3128" s="1" t="s">
        <v>721</v>
      </c>
      <c r="I3128" s="1" t="s">
        <v>1083</v>
      </c>
      <c r="J3128" s="1" t="s">
        <v>11849</v>
      </c>
      <c r="K3128" s="1" t="str">
        <f t="shared" si="96"/>
        <v>2010</v>
      </c>
      <c r="L3128" s="1">
        <f t="shared" si="97"/>
        <v>46</v>
      </c>
    </row>
    <row r="3129" spans="8:12">
      <c r="H3129" s="1" t="s">
        <v>189</v>
      </c>
      <c r="I3129" s="1" t="s">
        <v>7875</v>
      </c>
      <c r="J3129" s="1" t="s">
        <v>3556</v>
      </c>
      <c r="K3129" s="1" t="str">
        <f t="shared" si="96"/>
        <v>2011</v>
      </c>
      <c r="L3129" s="1">
        <f t="shared" si="97"/>
        <v>46</v>
      </c>
    </row>
    <row r="3130" spans="8:12">
      <c r="H3130" s="1" t="s">
        <v>233</v>
      </c>
      <c r="I3130" s="1" t="s">
        <v>7253</v>
      </c>
      <c r="J3130" s="1" t="s">
        <v>7254</v>
      </c>
      <c r="K3130" s="1" t="str">
        <f t="shared" si="96"/>
        <v>2012</v>
      </c>
      <c r="L3130" s="1">
        <f t="shared" si="97"/>
        <v>46</v>
      </c>
    </row>
    <row r="3131" spans="8:12">
      <c r="H3131" s="1" t="s">
        <v>120</v>
      </c>
      <c r="I3131" s="1" t="s">
        <v>9587</v>
      </c>
      <c r="J3131" s="1" t="s">
        <v>9591</v>
      </c>
      <c r="K3131" s="1" t="str">
        <f t="shared" si="96"/>
        <v>2012</v>
      </c>
      <c r="L3131" s="1">
        <f t="shared" si="97"/>
        <v>46</v>
      </c>
    </row>
    <row r="3132" spans="8:12">
      <c r="H3132" s="1" t="s">
        <v>120</v>
      </c>
      <c r="I3132" s="1" t="s">
        <v>10457</v>
      </c>
      <c r="J3132" s="1" t="s">
        <v>4019</v>
      </c>
      <c r="K3132" s="1" t="str">
        <f t="shared" si="96"/>
        <v>2013</v>
      </c>
      <c r="L3132" s="1">
        <f t="shared" si="97"/>
        <v>46</v>
      </c>
    </row>
    <row r="3133" spans="8:12">
      <c r="H3133" s="1" t="s">
        <v>120</v>
      </c>
      <c r="I3133" s="1" t="s">
        <v>7543</v>
      </c>
      <c r="J3133" s="1" t="s">
        <v>3217</v>
      </c>
      <c r="K3133" s="1" t="str">
        <f t="shared" si="96"/>
        <v>2013</v>
      </c>
      <c r="L3133" s="1">
        <f t="shared" si="97"/>
        <v>46</v>
      </c>
    </row>
    <row r="3134" spans="8:12">
      <c r="H3134" s="1" t="s">
        <v>189</v>
      </c>
      <c r="I3134" s="1" t="s">
        <v>6931</v>
      </c>
      <c r="J3134" s="1" t="s">
        <v>6949</v>
      </c>
      <c r="K3134" s="1" t="str">
        <f t="shared" si="96"/>
        <v>2014</v>
      </c>
      <c r="L3134" s="1">
        <f t="shared" si="97"/>
        <v>46</v>
      </c>
    </row>
    <row r="3135" spans="8:12">
      <c r="H3135" s="1" t="s">
        <v>120</v>
      </c>
      <c r="I3135" s="1" t="s">
        <v>6826</v>
      </c>
      <c r="J3135" s="1" t="s">
        <v>7289</v>
      </c>
      <c r="K3135" s="1" t="str">
        <f t="shared" si="96"/>
        <v>2014</v>
      </c>
      <c r="L3135" s="1">
        <f t="shared" si="97"/>
        <v>46</v>
      </c>
    </row>
    <row r="3136" spans="8:12">
      <c r="H3136" s="1" t="s">
        <v>189</v>
      </c>
      <c r="I3136" s="1" t="s">
        <v>968</v>
      </c>
      <c r="J3136" s="1" t="s">
        <v>1755</v>
      </c>
      <c r="K3136" s="1" t="str">
        <f t="shared" si="96"/>
        <v>2014</v>
      </c>
      <c r="L3136" s="1">
        <f t="shared" si="97"/>
        <v>46</v>
      </c>
    </row>
    <row r="3137" spans="8:12">
      <c r="H3137" s="1" t="s">
        <v>256</v>
      </c>
      <c r="I3137" s="1" t="s">
        <v>278</v>
      </c>
      <c r="J3137" s="1" t="s">
        <v>12270</v>
      </c>
      <c r="K3137" s="1" t="str">
        <f t="shared" ref="K3137:K3200" si="98">TEXT(J3137,"YYYY")</f>
        <v>2014</v>
      </c>
      <c r="L3137" s="1">
        <f t="shared" ref="L3137:L3200" si="99">H3137-(TEXT(I3137,"YYYY")-TEXT(J3137,"YYYY"))</f>
        <v>46</v>
      </c>
    </row>
    <row r="3138" spans="8:12">
      <c r="H3138" s="1" t="s">
        <v>189</v>
      </c>
      <c r="I3138" s="1" t="s">
        <v>3450</v>
      </c>
      <c r="J3138" s="1" t="s">
        <v>4094</v>
      </c>
      <c r="K3138" s="1" t="str">
        <f t="shared" si="98"/>
        <v>2014</v>
      </c>
      <c r="L3138" s="1">
        <f t="shared" si="99"/>
        <v>46</v>
      </c>
    </row>
    <row r="3139" spans="8:12">
      <c r="H3139" s="1" t="s">
        <v>136</v>
      </c>
      <c r="I3139" s="1" t="s">
        <v>1408</v>
      </c>
      <c r="J3139" s="1" t="s">
        <v>1413</v>
      </c>
      <c r="K3139" s="1" t="str">
        <f t="shared" si="98"/>
        <v>2015</v>
      </c>
      <c r="L3139" s="1">
        <f t="shared" si="99"/>
        <v>46</v>
      </c>
    </row>
    <row r="3140" spans="8:12">
      <c r="H3140" s="1" t="s">
        <v>484</v>
      </c>
      <c r="I3140" s="1" t="s">
        <v>5049</v>
      </c>
      <c r="J3140" s="1" t="s">
        <v>1222</v>
      </c>
      <c r="K3140" s="1" t="str">
        <f t="shared" si="98"/>
        <v>2015</v>
      </c>
      <c r="L3140" s="1">
        <f t="shared" si="99"/>
        <v>46</v>
      </c>
    </row>
    <row r="3141" spans="8:12">
      <c r="H3141" s="1" t="s">
        <v>120</v>
      </c>
      <c r="I3141" s="1" t="s">
        <v>11851</v>
      </c>
      <c r="J3141" s="1" t="s">
        <v>5747</v>
      </c>
      <c r="K3141" s="1" t="str">
        <f t="shared" si="98"/>
        <v>2015</v>
      </c>
      <c r="L3141" s="1">
        <f t="shared" si="99"/>
        <v>46</v>
      </c>
    </row>
    <row r="3142" spans="8:12">
      <c r="H3142" s="1" t="s">
        <v>120</v>
      </c>
      <c r="I3142" s="1" t="s">
        <v>801</v>
      </c>
      <c r="J3142" s="1" t="s">
        <v>12045</v>
      </c>
      <c r="K3142" s="1" t="str">
        <f t="shared" si="98"/>
        <v>2015</v>
      </c>
      <c r="L3142" s="1">
        <f t="shared" si="99"/>
        <v>46</v>
      </c>
    </row>
    <row r="3143" spans="8:12">
      <c r="H3143" s="1" t="s">
        <v>484</v>
      </c>
      <c r="I3143" s="1" t="s">
        <v>686</v>
      </c>
      <c r="J3143" s="1" t="s">
        <v>5208</v>
      </c>
      <c r="K3143" s="1" t="str">
        <f t="shared" si="98"/>
        <v>2015</v>
      </c>
      <c r="L3143" s="1">
        <f t="shared" si="99"/>
        <v>46</v>
      </c>
    </row>
    <row r="3144" spans="8:12">
      <c r="H3144" s="1" t="s">
        <v>120</v>
      </c>
      <c r="I3144" s="1" t="s">
        <v>11899</v>
      </c>
      <c r="J3144" s="1" t="s">
        <v>1222</v>
      </c>
      <c r="K3144" s="1" t="str">
        <f t="shared" si="98"/>
        <v>2015</v>
      </c>
      <c r="L3144" s="1">
        <f t="shared" si="99"/>
        <v>46</v>
      </c>
    </row>
    <row r="3145" spans="8:12">
      <c r="H3145" s="1" t="s">
        <v>120</v>
      </c>
      <c r="I3145" s="1" t="s">
        <v>7340</v>
      </c>
      <c r="J3145" s="1" t="s">
        <v>7349</v>
      </c>
      <c r="K3145" s="1" t="str">
        <f t="shared" si="98"/>
        <v>2015</v>
      </c>
      <c r="L3145" s="1">
        <f t="shared" si="99"/>
        <v>46</v>
      </c>
    </row>
    <row r="3146" spans="8:12">
      <c r="H3146" s="1" t="s">
        <v>189</v>
      </c>
      <c r="I3146" s="1" t="s">
        <v>3838</v>
      </c>
      <c r="J3146" s="1" t="s">
        <v>1534</v>
      </c>
      <c r="K3146" s="1" t="str">
        <f t="shared" si="98"/>
        <v>2016</v>
      </c>
      <c r="L3146" s="1">
        <f t="shared" si="99"/>
        <v>46</v>
      </c>
    </row>
    <row r="3147" spans="8:12">
      <c r="H3147" s="1" t="s">
        <v>120</v>
      </c>
      <c r="I3147" s="1" t="s">
        <v>11653</v>
      </c>
      <c r="J3147" s="1" t="s">
        <v>11654</v>
      </c>
      <c r="K3147" s="1" t="str">
        <f t="shared" si="98"/>
        <v>2016</v>
      </c>
      <c r="L3147" s="1">
        <f t="shared" si="99"/>
        <v>46</v>
      </c>
    </row>
    <row r="3148" spans="8:12">
      <c r="H3148" s="1" t="s">
        <v>120</v>
      </c>
      <c r="I3148" s="1" t="s">
        <v>11688</v>
      </c>
      <c r="J3148" s="1" t="s">
        <v>6355</v>
      </c>
      <c r="K3148" s="1" t="str">
        <f t="shared" si="98"/>
        <v>2016</v>
      </c>
      <c r="L3148" s="1">
        <f t="shared" si="99"/>
        <v>46</v>
      </c>
    </row>
    <row r="3149" spans="8:12">
      <c r="H3149" s="1" t="s">
        <v>120</v>
      </c>
      <c r="I3149" s="1" t="s">
        <v>3927</v>
      </c>
      <c r="J3149" s="1" t="s">
        <v>1534</v>
      </c>
      <c r="K3149" s="1" t="str">
        <f t="shared" si="98"/>
        <v>2016</v>
      </c>
      <c r="L3149" s="1">
        <f t="shared" si="99"/>
        <v>46</v>
      </c>
    </row>
    <row r="3150" spans="8:12">
      <c r="H3150" s="1" t="s">
        <v>120</v>
      </c>
      <c r="I3150" s="1" t="s">
        <v>3342</v>
      </c>
      <c r="J3150" s="1" t="s">
        <v>84</v>
      </c>
      <c r="K3150" s="1" t="str">
        <f t="shared" si="98"/>
        <v>2017</v>
      </c>
      <c r="L3150" s="1">
        <f t="shared" si="99"/>
        <v>46</v>
      </c>
    </row>
    <row r="3151" spans="8:12">
      <c r="H3151" s="1" t="s">
        <v>233</v>
      </c>
      <c r="I3151" s="1" t="s">
        <v>10543</v>
      </c>
      <c r="J3151" s="1" t="s">
        <v>236</v>
      </c>
      <c r="K3151" s="1" t="str">
        <f t="shared" si="98"/>
        <v>2017</v>
      </c>
      <c r="L3151" s="1">
        <f t="shared" si="99"/>
        <v>46</v>
      </c>
    </row>
    <row r="3152" spans="8:12">
      <c r="H3152" s="1" t="s">
        <v>120</v>
      </c>
      <c r="I3152" s="1" t="s">
        <v>3488</v>
      </c>
      <c r="J3152" s="1" t="s">
        <v>2496</v>
      </c>
      <c r="K3152" s="1" t="str">
        <f t="shared" si="98"/>
        <v>2018</v>
      </c>
      <c r="L3152" s="1">
        <f t="shared" si="99"/>
        <v>46</v>
      </c>
    </row>
    <row r="3153" spans="8:12">
      <c r="H3153" s="1" t="s">
        <v>120</v>
      </c>
      <c r="I3153" s="1" t="s">
        <v>976</v>
      </c>
      <c r="J3153" s="1" t="s">
        <v>978</v>
      </c>
      <c r="K3153" s="1" t="str">
        <f t="shared" si="98"/>
        <v>2018</v>
      </c>
      <c r="L3153" s="1">
        <f t="shared" si="99"/>
        <v>46</v>
      </c>
    </row>
    <row r="3154" spans="8:12">
      <c r="H3154" s="1" t="s">
        <v>189</v>
      </c>
      <c r="I3154" s="1" t="s">
        <v>1265</v>
      </c>
      <c r="J3154" s="1" t="s">
        <v>1283</v>
      </c>
      <c r="K3154" s="1" t="str">
        <f t="shared" si="98"/>
        <v>2018</v>
      </c>
      <c r="L3154" s="1">
        <f t="shared" si="99"/>
        <v>46</v>
      </c>
    </row>
    <row r="3155" spans="8:12">
      <c r="H3155" s="1" t="s">
        <v>189</v>
      </c>
      <c r="I3155" s="1" t="s">
        <v>1390</v>
      </c>
      <c r="J3155" s="1" t="s">
        <v>1044</v>
      </c>
      <c r="K3155" s="1" t="str">
        <f t="shared" si="98"/>
        <v>2018</v>
      </c>
      <c r="L3155" s="1">
        <f t="shared" si="99"/>
        <v>46</v>
      </c>
    </row>
    <row r="3156" spans="8:12">
      <c r="H3156" s="1" t="s">
        <v>189</v>
      </c>
      <c r="I3156" s="1" t="s">
        <v>2211</v>
      </c>
      <c r="J3156" s="1" t="s">
        <v>486</v>
      </c>
      <c r="K3156" s="1" t="str">
        <f t="shared" si="98"/>
        <v>2018</v>
      </c>
      <c r="L3156" s="1">
        <f t="shared" si="99"/>
        <v>46</v>
      </c>
    </row>
    <row r="3157" spans="8:12">
      <c r="H3157" s="1" t="s">
        <v>120</v>
      </c>
      <c r="I3157" s="1" t="s">
        <v>426</v>
      </c>
      <c r="J3157" s="1" t="s">
        <v>1044</v>
      </c>
      <c r="K3157" s="1" t="str">
        <f t="shared" si="98"/>
        <v>2018</v>
      </c>
      <c r="L3157" s="1">
        <f t="shared" si="99"/>
        <v>46</v>
      </c>
    </row>
    <row r="3158" spans="8:12">
      <c r="H3158" s="1" t="s">
        <v>484</v>
      </c>
      <c r="I3158" s="1" t="s">
        <v>8081</v>
      </c>
      <c r="J3158" s="1" t="s">
        <v>2231</v>
      </c>
      <c r="K3158" s="1" t="str">
        <f t="shared" si="98"/>
        <v>2018</v>
      </c>
      <c r="L3158" s="1">
        <f t="shared" si="99"/>
        <v>46</v>
      </c>
    </row>
    <row r="3159" spans="8:12">
      <c r="H3159" s="1" t="s">
        <v>120</v>
      </c>
      <c r="I3159" s="1" t="s">
        <v>1812</v>
      </c>
      <c r="J3159" s="1" t="s">
        <v>1812</v>
      </c>
      <c r="K3159" s="1" t="str">
        <f t="shared" si="98"/>
        <v>2018</v>
      </c>
      <c r="L3159" s="1">
        <f t="shared" si="99"/>
        <v>46</v>
      </c>
    </row>
    <row r="3160" spans="8:12">
      <c r="H3160" s="1" t="s">
        <v>189</v>
      </c>
      <c r="I3160" s="1" t="s">
        <v>5097</v>
      </c>
      <c r="J3160" s="1" t="s">
        <v>1445</v>
      </c>
      <c r="K3160" s="1" t="str">
        <f t="shared" si="98"/>
        <v>2019</v>
      </c>
      <c r="L3160" s="1">
        <f t="shared" si="99"/>
        <v>46</v>
      </c>
    </row>
    <row r="3161" spans="8:12">
      <c r="H3161" s="1" t="s">
        <v>189</v>
      </c>
      <c r="I3161" s="1" t="s">
        <v>3863</v>
      </c>
      <c r="J3161" s="1" t="s">
        <v>1524</v>
      </c>
      <c r="K3161" s="1" t="str">
        <f t="shared" si="98"/>
        <v>2019</v>
      </c>
      <c r="L3161" s="1">
        <f t="shared" si="99"/>
        <v>46</v>
      </c>
    </row>
    <row r="3162" spans="8:12">
      <c r="H3162" s="1" t="s">
        <v>189</v>
      </c>
      <c r="I3162" s="1" t="s">
        <v>5606</v>
      </c>
      <c r="J3162" s="1" t="s">
        <v>72</v>
      </c>
      <c r="K3162" s="1" t="str">
        <f t="shared" si="98"/>
        <v>2019</v>
      </c>
      <c r="L3162" s="1">
        <f t="shared" si="99"/>
        <v>46</v>
      </c>
    </row>
    <row r="3163" spans="8:12">
      <c r="H3163" s="1" t="s">
        <v>189</v>
      </c>
      <c r="I3163" s="1" t="s">
        <v>7570</v>
      </c>
      <c r="J3163" s="1" t="s">
        <v>7583</v>
      </c>
      <c r="K3163" s="1" t="str">
        <f t="shared" si="98"/>
        <v>2019</v>
      </c>
      <c r="L3163" s="1">
        <f t="shared" si="99"/>
        <v>46</v>
      </c>
    </row>
    <row r="3164" spans="8:12">
      <c r="H3164" s="1" t="s">
        <v>189</v>
      </c>
      <c r="I3164" s="1" t="s">
        <v>857</v>
      </c>
      <c r="J3164" s="1" t="s">
        <v>1265</v>
      </c>
      <c r="K3164" s="1" t="str">
        <f t="shared" si="98"/>
        <v>2019</v>
      </c>
      <c r="L3164" s="1">
        <f t="shared" si="99"/>
        <v>46</v>
      </c>
    </row>
    <row r="3165" spans="8:12">
      <c r="H3165" s="1" t="s">
        <v>120</v>
      </c>
      <c r="I3165" s="1" t="s">
        <v>1518</v>
      </c>
      <c r="J3165" s="1" t="s">
        <v>1524</v>
      </c>
      <c r="K3165" s="1" t="str">
        <f t="shared" si="98"/>
        <v>2019</v>
      </c>
      <c r="L3165" s="1">
        <f t="shared" si="99"/>
        <v>46</v>
      </c>
    </row>
    <row r="3166" spans="8:12">
      <c r="H3166" s="1" t="s">
        <v>120</v>
      </c>
      <c r="I3166" s="1" t="s">
        <v>7725</v>
      </c>
      <c r="J3166" s="1" t="s">
        <v>5441</v>
      </c>
      <c r="K3166" s="1" t="str">
        <f t="shared" si="98"/>
        <v>2020</v>
      </c>
      <c r="L3166" s="1">
        <f t="shared" si="99"/>
        <v>46</v>
      </c>
    </row>
    <row r="3167" spans="8:12">
      <c r="H3167" s="1" t="s">
        <v>120</v>
      </c>
      <c r="I3167" s="1" t="s">
        <v>12422</v>
      </c>
      <c r="J3167" s="1" t="s">
        <v>7760</v>
      </c>
      <c r="K3167" s="1" t="str">
        <f t="shared" si="98"/>
        <v>2020</v>
      </c>
      <c r="L3167" s="1">
        <f t="shared" si="99"/>
        <v>46</v>
      </c>
    </row>
    <row r="3168" spans="8:12">
      <c r="H3168" s="1" t="s">
        <v>120</v>
      </c>
      <c r="I3168" s="1" t="s">
        <v>8247</v>
      </c>
      <c r="J3168" s="1" t="s">
        <v>7841</v>
      </c>
      <c r="K3168" s="1" t="str">
        <f t="shared" si="98"/>
        <v>2020</v>
      </c>
      <c r="L3168" s="1">
        <f t="shared" si="99"/>
        <v>46</v>
      </c>
    </row>
    <row r="3169" spans="8:12">
      <c r="H3169" s="1" t="s">
        <v>120</v>
      </c>
      <c r="I3169" s="1" t="s">
        <v>9585</v>
      </c>
      <c r="J3169" s="1" t="s">
        <v>8415</v>
      </c>
      <c r="K3169" s="1" t="str">
        <f t="shared" si="98"/>
        <v>2020</v>
      </c>
      <c r="L3169" s="1">
        <f t="shared" si="99"/>
        <v>46</v>
      </c>
    </row>
    <row r="3170" spans="8:12">
      <c r="H3170" s="1" t="s">
        <v>120</v>
      </c>
      <c r="I3170" s="1" t="s">
        <v>10522</v>
      </c>
      <c r="J3170" s="1" t="s">
        <v>10533</v>
      </c>
      <c r="K3170" s="1" t="str">
        <f t="shared" si="98"/>
        <v>2020</v>
      </c>
      <c r="L3170" s="1">
        <f t="shared" si="99"/>
        <v>46</v>
      </c>
    </row>
    <row r="3171" spans="8:12">
      <c r="H3171" s="1" t="s">
        <v>120</v>
      </c>
      <c r="I3171" s="1" t="s">
        <v>11176</v>
      </c>
      <c r="J3171" s="1" t="s">
        <v>8665</v>
      </c>
      <c r="K3171" s="1" t="str">
        <f t="shared" si="98"/>
        <v>2020</v>
      </c>
      <c r="L3171" s="1">
        <f t="shared" si="99"/>
        <v>46</v>
      </c>
    </row>
    <row r="3172" spans="8:12">
      <c r="H3172" s="1" t="s">
        <v>120</v>
      </c>
      <c r="I3172" s="1" t="s">
        <v>461</v>
      </c>
      <c r="J3172" s="1" t="s">
        <v>9308</v>
      </c>
      <c r="K3172" s="1" t="str">
        <f t="shared" si="98"/>
        <v>2020</v>
      </c>
      <c r="L3172" s="1">
        <f t="shared" si="99"/>
        <v>46</v>
      </c>
    </row>
    <row r="3173" spans="8:12">
      <c r="H3173" s="1" t="s">
        <v>375</v>
      </c>
      <c r="I3173" s="1" t="s">
        <v>9673</v>
      </c>
      <c r="J3173" s="1" t="s">
        <v>10416</v>
      </c>
      <c r="K3173" s="1" t="str">
        <f t="shared" si="98"/>
        <v>2004</v>
      </c>
      <c r="L3173" s="1">
        <f t="shared" si="99"/>
        <v>47</v>
      </c>
    </row>
    <row r="3174" spans="8:12">
      <c r="H3174" s="1" t="s">
        <v>436</v>
      </c>
      <c r="I3174" s="1" t="s">
        <v>1110</v>
      </c>
      <c r="J3174" s="1" t="s">
        <v>1918</v>
      </c>
      <c r="K3174" s="1" t="str">
        <f t="shared" si="98"/>
        <v>2007</v>
      </c>
      <c r="L3174" s="1">
        <f t="shared" si="99"/>
        <v>47</v>
      </c>
    </row>
    <row r="3175" spans="8:12">
      <c r="H3175" s="1" t="s">
        <v>721</v>
      </c>
      <c r="I3175" s="1" t="s">
        <v>9222</v>
      </c>
      <c r="J3175" s="1" t="s">
        <v>9223</v>
      </c>
      <c r="K3175" s="1" t="str">
        <f t="shared" si="98"/>
        <v>2008</v>
      </c>
      <c r="L3175" s="1">
        <f t="shared" si="99"/>
        <v>47</v>
      </c>
    </row>
    <row r="3176" spans="8:12">
      <c r="H3176" s="1" t="s">
        <v>308</v>
      </c>
      <c r="I3176" s="1" t="s">
        <v>8534</v>
      </c>
      <c r="J3176" s="1" t="s">
        <v>8182</v>
      </c>
      <c r="K3176" s="1" t="str">
        <f t="shared" si="98"/>
        <v>2010</v>
      </c>
      <c r="L3176" s="1">
        <f t="shared" si="99"/>
        <v>47</v>
      </c>
    </row>
    <row r="3177" spans="8:12">
      <c r="H3177" s="1" t="s">
        <v>233</v>
      </c>
      <c r="I3177" s="1" t="s">
        <v>9139</v>
      </c>
      <c r="J3177" s="1" t="s">
        <v>9140</v>
      </c>
      <c r="K3177" s="1" t="str">
        <f t="shared" si="98"/>
        <v>2010</v>
      </c>
      <c r="L3177" s="1">
        <f t="shared" si="99"/>
        <v>47</v>
      </c>
    </row>
    <row r="3178" spans="8:12">
      <c r="H3178" s="1" t="s">
        <v>308</v>
      </c>
      <c r="I3178" s="1" t="s">
        <v>11257</v>
      </c>
      <c r="J3178" s="1" t="s">
        <v>11267</v>
      </c>
      <c r="K3178" s="1" t="str">
        <f t="shared" si="98"/>
        <v>2010</v>
      </c>
      <c r="L3178" s="1">
        <f t="shared" si="99"/>
        <v>47</v>
      </c>
    </row>
    <row r="3179" spans="8:12">
      <c r="H3179" s="1" t="s">
        <v>308</v>
      </c>
      <c r="I3179" s="1" t="s">
        <v>8729</v>
      </c>
      <c r="J3179" s="1" t="s">
        <v>8182</v>
      </c>
      <c r="K3179" s="1" t="str">
        <f t="shared" si="98"/>
        <v>2010</v>
      </c>
      <c r="L3179" s="1">
        <f t="shared" si="99"/>
        <v>47</v>
      </c>
    </row>
    <row r="3180" spans="8:12">
      <c r="H3180" s="1" t="s">
        <v>351</v>
      </c>
      <c r="I3180" s="1" t="s">
        <v>1479</v>
      </c>
      <c r="J3180" s="5">
        <v>40544</v>
      </c>
      <c r="K3180" s="1" t="str">
        <f t="shared" si="98"/>
        <v>2011</v>
      </c>
      <c r="L3180" s="1">
        <f t="shared" si="99"/>
        <v>47</v>
      </c>
    </row>
    <row r="3181" spans="8:12">
      <c r="H3181" s="1" t="s">
        <v>189</v>
      </c>
      <c r="I3181" s="1" t="s">
        <v>9434</v>
      </c>
      <c r="J3181" s="1" t="s">
        <v>8599</v>
      </c>
      <c r="K3181" s="1" t="str">
        <f t="shared" si="98"/>
        <v>2012</v>
      </c>
      <c r="L3181" s="1">
        <f t="shared" si="99"/>
        <v>47</v>
      </c>
    </row>
    <row r="3182" spans="8:12">
      <c r="H3182" s="1" t="s">
        <v>136</v>
      </c>
      <c r="I3182" s="1" t="s">
        <v>6813</v>
      </c>
      <c r="J3182" s="1" t="s">
        <v>2019</v>
      </c>
      <c r="K3182" s="1" t="str">
        <f t="shared" si="98"/>
        <v>2012</v>
      </c>
      <c r="L3182" s="1">
        <f t="shared" si="99"/>
        <v>47</v>
      </c>
    </row>
    <row r="3183" spans="8:12">
      <c r="H3183" s="1" t="s">
        <v>189</v>
      </c>
      <c r="I3183" s="1" t="s">
        <v>9662</v>
      </c>
      <c r="J3183" s="1" t="s">
        <v>9680</v>
      </c>
      <c r="K3183" s="1" t="str">
        <f t="shared" si="98"/>
        <v>2012</v>
      </c>
      <c r="L3183" s="1">
        <f t="shared" si="99"/>
        <v>47</v>
      </c>
    </row>
    <row r="3184" spans="8:12">
      <c r="H3184" s="1" t="s">
        <v>240</v>
      </c>
      <c r="I3184" s="1" t="s">
        <v>8053</v>
      </c>
      <c r="J3184" s="1" t="s">
        <v>2023</v>
      </c>
      <c r="K3184" s="1" t="str">
        <f t="shared" si="98"/>
        <v>2013</v>
      </c>
      <c r="L3184" s="1">
        <f t="shared" si="99"/>
        <v>47</v>
      </c>
    </row>
    <row r="3185" spans="8:12">
      <c r="H3185" s="1" t="s">
        <v>189</v>
      </c>
      <c r="I3185" s="1" t="s">
        <v>9637</v>
      </c>
      <c r="J3185" s="1" t="s">
        <v>2023</v>
      </c>
      <c r="K3185" s="1" t="str">
        <f t="shared" si="98"/>
        <v>2013</v>
      </c>
      <c r="L3185" s="1">
        <f t="shared" si="99"/>
        <v>47</v>
      </c>
    </row>
    <row r="3186" spans="8:12">
      <c r="H3186" s="1" t="s">
        <v>189</v>
      </c>
      <c r="I3186" s="1" t="s">
        <v>8030</v>
      </c>
      <c r="J3186" s="1" t="s">
        <v>3217</v>
      </c>
      <c r="K3186" s="1" t="str">
        <f t="shared" si="98"/>
        <v>2013</v>
      </c>
      <c r="L3186" s="1">
        <f t="shared" si="99"/>
        <v>47</v>
      </c>
    </row>
    <row r="3187" spans="8:12">
      <c r="H3187" s="1" t="s">
        <v>484</v>
      </c>
      <c r="I3187" s="1" t="s">
        <v>11924</v>
      </c>
      <c r="J3187" s="1" t="s">
        <v>711</v>
      </c>
      <c r="K3187" s="1" t="str">
        <f t="shared" si="98"/>
        <v>2014</v>
      </c>
      <c r="L3187" s="1">
        <f t="shared" si="99"/>
        <v>47</v>
      </c>
    </row>
    <row r="3188" spans="8:12">
      <c r="H3188" s="1" t="s">
        <v>301</v>
      </c>
      <c r="I3188" s="1" t="s">
        <v>461</v>
      </c>
      <c r="J3188" s="1" t="s">
        <v>7345</v>
      </c>
      <c r="K3188" s="1" t="str">
        <f t="shared" si="98"/>
        <v>2014</v>
      </c>
      <c r="L3188" s="1">
        <f t="shared" si="99"/>
        <v>47</v>
      </c>
    </row>
    <row r="3189" spans="8:12">
      <c r="H3189" s="1" t="s">
        <v>256</v>
      </c>
      <c r="I3189" s="1" t="s">
        <v>793</v>
      </c>
      <c r="J3189" s="1" t="s">
        <v>1933</v>
      </c>
      <c r="K3189" s="1" t="str">
        <f t="shared" si="98"/>
        <v>2014</v>
      </c>
      <c r="L3189" s="1">
        <f t="shared" si="99"/>
        <v>47</v>
      </c>
    </row>
    <row r="3190" spans="8:12">
      <c r="H3190" s="1" t="s">
        <v>233</v>
      </c>
      <c r="I3190" s="1" t="s">
        <v>5325</v>
      </c>
      <c r="J3190" s="1" t="s">
        <v>5326</v>
      </c>
      <c r="K3190" s="1" t="str">
        <f t="shared" si="98"/>
        <v>2014</v>
      </c>
      <c r="L3190" s="1">
        <f t="shared" si="99"/>
        <v>47</v>
      </c>
    </row>
    <row r="3191" spans="8:12">
      <c r="H3191" s="1" t="s">
        <v>484</v>
      </c>
      <c r="I3191" s="1" t="s">
        <v>11978</v>
      </c>
      <c r="J3191" s="1" t="s">
        <v>8389</v>
      </c>
      <c r="K3191" s="1" t="str">
        <f t="shared" si="98"/>
        <v>2014</v>
      </c>
      <c r="L3191" s="1">
        <f t="shared" si="99"/>
        <v>47</v>
      </c>
    </row>
    <row r="3192" spans="8:12">
      <c r="H3192" s="1" t="s">
        <v>189</v>
      </c>
      <c r="I3192" s="1" t="s">
        <v>3806</v>
      </c>
      <c r="J3192" s="1" t="s">
        <v>2770</v>
      </c>
      <c r="K3192" s="1" t="str">
        <f t="shared" si="98"/>
        <v>2015</v>
      </c>
      <c r="L3192" s="1">
        <f t="shared" si="99"/>
        <v>47</v>
      </c>
    </row>
    <row r="3193" spans="8:12">
      <c r="H3193" s="1" t="s">
        <v>136</v>
      </c>
      <c r="I3193" s="1" t="s">
        <v>2907</v>
      </c>
      <c r="J3193" s="1" t="s">
        <v>2908</v>
      </c>
      <c r="K3193" s="1" t="str">
        <f t="shared" si="98"/>
        <v>2015</v>
      </c>
      <c r="L3193" s="1">
        <f t="shared" si="99"/>
        <v>47</v>
      </c>
    </row>
    <row r="3194" spans="8:12">
      <c r="H3194" s="1" t="s">
        <v>136</v>
      </c>
      <c r="I3194" s="1" t="s">
        <v>4457</v>
      </c>
      <c r="J3194" s="1" t="s">
        <v>4212</v>
      </c>
      <c r="K3194" s="1" t="str">
        <f t="shared" si="98"/>
        <v>2015</v>
      </c>
      <c r="L3194" s="1">
        <f t="shared" si="99"/>
        <v>47</v>
      </c>
    </row>
    <row r="3195" spans="8:12">
      <c r="H3195" s="1" t="s">
        <v>189</v>
      </c>
      <c r="I3195" s="1" t="s">
        <v>5785</v>
      </c>
      <c r="J3195" s="1" t="s">
        <v>1075</v>
      </c>
      <c r="K3195" s="1" t="str">
        <f t="shared" si="98"/>
        <v>2015</v>
      </c>
      <c r="L3195" s="1">
        <f t="shared" si="99"/>
        <v>47</v>
      </c>
    </row>
    <row r="3196" spans="8:12">
      <c r="H3196" s="1" t="s">
        <v>189</v>
      </c>
      <c r="I3196" s="1" t="s">
        <v>355</v>
      </c>
      <c r="J3196" s="1" t="s">
        <v>5331</v>
      </c>
      <c r="K3196" s="1" t="str">
        <f t="shared" si="98"/>
        <v>2015</v>
      </c>
      <c r="L3196" s="1">
        <f t="shared" si="99"/>
        <v>47</v>
      </c>
    </row>
    <row r="3197" spans="8:12">
      <c r="H3197" s="1" t="s">
        <v>189</v>
      </c>
      <c r="I3197" s="1" t="s">
        <v>6161</v>
      </c>
      <c r="J3197" s="1" t="s">
        <v>8597</v>
      </c>
      <c r="K3197" s="1" t="str">
        <f t="shared" si="98"/>
        <v>2015</v>
      </c>
      <c r="L3197" s="1">
        <f t="shared" si="99"/>
        <v>47</v>
      </c>
    </row>
    <row r="3198" spans="8:12">
      <c r="H3198" s="1" t="s">
        <v>484</v>
      </c>
      <c r="I3198" s="1" t="s">
        <v>5363</v>
      </c>
      <c r="J3198" s="1" t="s">
        <v>467</v>
      </c>
      <c r="K3198" s="1" t="str">
        <f t="shared" si="98"/>
        <v>2016</v>
      </c>
      <c r="L3198" s="1">
        <f t="shared" si="99"/>
        <v>47</v>
      </c>
    </row>
    <row r="3199" spans="8:12">
      <c r="H3199" s="1" t="s">
        <v>484</v>
      </c>
      <c r="I3199" s="1" t="s">
        <v>5378</v>
      </c>
      <c r="J3199" s="1" t="s">
        <v>4734</v>
      </c>
      <c r="K3199" s="1" t="str">
        <f t="shared" si="98"/>
        <v>2016</v>
      </c>
      <c r="L3199" s="1">
        <f t="shared" si="99"/>
        <v>47</v>
      </c>
    </row>
    <row r="3200" spans="8:12">
      <c r="H3200" s="1" t="s">
        <v>484</v>
      </c>
      <c r="I3200" s="1" t="s">
        <v>5991</v>
      </c>
      <c r="J3200" s="1" t="s">
        <v>1534</v>
      </c>
      <c r="K3200" s="1" t="str">
        <f t="shared" si="98"/>
        <v>2016</v>
      </c>
      <c r="L3200" s="1">
        <f t="shared" si="99"/>
        <v>47</v>
      </c>
    </row>
    <row r="3201" spans="8:12">
      <c r="H3201" s="1" t="s">
        <v>189</v>
      </c>
      <c r="I3201" s="1" t="s">
        <v>5243</v>
      </c>
      <c r="J3201" s="1" t="s">
        <v>174</v>
      </c>
      <c r="K3201" s="1" t="str">
        <f t="shared" ref="K3201:K3264" si="100">TEXT(J3201,"YYYY")</f>
        <v>2016</v>
      </c>
      <c r="L3201" s="1">
        <f t="shared" ref="L3201:L3264" si="101">H3201-(TEXT(I3201,"YYYY")-TEXT(J3201,"YYYY"))</f>
        <v>47</v>
      </c>
    </row>
    <row r="3202" spans="8:12">
      <c r="H3202" s="1" t="s">
        <v>484</v>
      </c>
      <c r="I3202" s="1" t="s">
        <v>4373</v>
      </c>
      <c r="J3202" s="1" t="s">
        <v>1534</v>
      </c>
      <c r="K3202" s="1" t="str">
        <f t="shared" si="100"/>
        <v>2016</v>
      </c>
      <c r="L3202" s="1">
        <f t="shared" si="101"/>
        <v>47</v>
      </c>
    </row>
    <row r="3203" spans="8:12">
      <c r="H3203" s="1" t="s">
        <v>233</v>
      </c>
      <c r="I3203" s="1" t="s">
        <v>3018</v>
      </c>
      <c r="J3203" s="1" t="s">
        <v>236</v>
      </c>
      <c r="K3203" s="1" t="str">
        <f t="shared" si="100"/>
        <v>2017</v>
      </c>
      <c r="L3203" s="1">
        <f t="shared" si="101"/>
        <v>47</v>
      </c>
    </row>
    <row r="3204" spans="8:12">
      <c r="H3204" s="1" t="s">
        <v>484</v>
      </c>
      <c r="I3204" s="1" t="s">
        <v>2409</v>
      </c>
      <c r="J3204" s="1" t="s">
        <v>258</v>
      </c>
      <c r="K3204" s="1" t="str">
        <f t="shared" si="100"/>
        <v>2017</v>
      </c>
      <c r="L3204" s="1">
        <f t="shared" si="101"/>
        <v>47</v>
      </c>
    </row>
    <row r="3205" spans="8:12">
      <c r="H3205" s="1" t="s">
        <v>189</v>
      </c>
      <c r="I3205" s="1" t="s">
        <v>6134</v>
      </c>
      <c r="J3205" s="1" t="s">
        <v>6150</v>
      </c>
      <c r="K3205" s="1" t="str">
        <f t="shared" si="100"/>
        <v>2017</v>
      </c>
      <c r="L3205" s="1">
        <f t="shared" si="101"/>
        <v>47</v>
      </c>
    </row>
    <row r="3206" spans="8:12">
      <c r="H3206" s="1" t="s">
        <v>136</v>
      </c>
      <c r="I3206" s="1" t="s">
        <v>830</v>
      </c>
      <c r="J3206" s="1" t="s">
        <v>11016</v>
      </c>
      <c r="K3206" s="1" t="str">
        <f t="shared" si="100"/>
        <v>2017</v>
      </c>
      <c r="L3206" s="1">
        <f t="shared" si="101"/>
        <v>47</v>
      </c>
    </row>
    <row r="3207" spans="8:12">
      <c r="H3207" s="1" t="s">
        <v>189</v>
      </c>
      <c r="I3207" s="1" t="s">
        <v>3566</v>
      </c>
      <c r="J3207" s="1" t="s">
        <v>236</v>
      </c>
      <c r="K3207" s="1" t="str">
        <f t="shared" si="100"/>
        <v>2017</v>
      </c>
      <c r="L3207" s="1">
        <f t="shared" si="101"/>
        <v>47</v>
      </c>
    </row>
    <row r="3208" spans="8:12">
      <c r="H3208" s="1" t="s">
        <v>189</v>
      </c>
      <c r="I3208" s="1" t="s">
        <v>540</v>
      </c>
      <c r="J3208" s="1" t="s">
        <v>527</v>
      </c>
      <c r="K3208" s="1" t="str">
        <f t="shared" si="100"/>
        <v>2018</v>
      </c>
      <c r="L3208" s="1">
        <f t="shared" si="101"/>
        <v>47</v>
      </c>
    </row>
    <row r="3209" spans="8:12">
      <c r="H3209" s="1" t="s">
        <v>189</v>
      </c>
      <c r="I3209" s="1" t="s">
        <v>2308</v>
      </c>
      <c r="J3209" s="1" t="s">
        <v>527</v>
      </c>
      <c r="K3209" s="1" t="str">
        <f t="shared" si="100"/>
        <v>2018</v>
      </c>
      <c r="L3209" s="1">
        <f t="shared" si="101"/>
        <v>47</v>
      </c>
    </row>
    <row r="3210" spans="8:12">
      <c r="H3210" s="1" t="s">
        <v>484</v>
      </c>
      <c r="I3210" s="1" t="s">
        <v>1699</v>
      </c>
      <c r="J3210" s="1" t="s">
        <v>2178</v>
      </c>
      <c r="K3210" s="1" t="str">
        <f t="shared" si="100"/>
        <v>2018</v>
      </c>
      <c r="L3210" s="1">
        <f t="shared" si="101"/>
        <v>47</v>
      </c>
    </row>
    <row r="3211" spans="8:12">
      <c r="H3211" s="1" t="s">
        <v>189</v>
      </c>
      <c r="I3211" s="1" t="s">
        <v>1087</v>
      </c>
      <c r="J3211" s="1" t="s">
        <v>1015</v>
      </c>
      <c r="K3211" s="1" t="str">
        <f t="shared" si="100"/>
        <v>2018</v>
      </c>
      <c r="L3211" s="1">
        <f t="shared" si="101"/>
        <v>47</v>
      </c>
    </row>
    <row r="3212" spans="8:12">
      <c r="H3212" s="1" t="s">
        <v>233</v>
      </c>
      <c r="I3212" s="1" t="s">
        <v>534</v>
      </c>
      <c r="J3212" s="1" t="s">
        <v>1249</v>
      </c>
      <c r="K3212" s="1" t="str">
        <f t="shared" si="100"/>
        <v>2018</v>
      </c>
      <c r="L3212" s="1">
        <f t="shared" si="101"/>
        <v>47</v>
      </c>
    </row>
    <row r="3213" spans="8:12">
      <c r="H3213" s="1" t="s">
        <v>233</v>
      </c>
      <c r="I3213" s="1" t="s">
        <v>11257</v>
      </c>
      <c r="J3213" s="1" t="s">
        <v>199</v>
      </c>
      <c r="K3213" s="1" t="str">
        <f t="shared" si="100"/>
        <v>2018</v>
      </c>
      <c r="L3213" s="1">
        <f t="shared" si="101"/>
        <v>47</v>
      </c>
    </row>
    <row r="3214" spans="8:12">
      <c r="H3214" s="1" t="s">
        <v>189</v>
      </c>
      <c r="I3214" s="1" t="s">
        <v>2396</v>
      </c>
      <c r="J3214" s="1" t="s">
        <v>723</v>
      </c>
      <c r="K3214" s="1" t="str">
        <f t="shared" si="100"/>
        <v>2018</v>
      </c>
      <c r="L3214" s="1">
        <f t="shared" si="101"/>
        <v>47</v>
      </c>
    </row>
    <row r="3215" spans="8:12">
      <c r="H3215" s="1" t="s">
        <v>189</v>
      </c>
      <c r="I3215" s="1" t="s">
        <v>2534</v>
      </c>
      <c r="J3215" s="1" t="s">
        <v>705</v>
      </c>
      <c r="K3215" s="1" t="str">
        <f t="shared" si="100"/>
        <v>2018</v>
      </c>
      <c r="L3215" s="1">
        <f t="shared" si="101"/>
        <v>47</v>
      </c>
    </row>
    <row r="3216" spans="8:12">
      <c r="H3216" s="1" t="s">
        <v>189</v>
      </c>
      <c r="I3216" s="1" t="s">
        <v>2422</v>
      </c>
      <c r="J3216" s="1" t="s">
        <v>2668</v>
      </c>
      <c r="K3216" s="1" t="str">
        <f t="shared" si="100"/>
        <v>2018</v>
      </c>
      <c r="L3216" s="1">
        <f t="shared" si="101"/>
        <v>47</v>
      </c>
    </row>
    <row r="3217" spans="8:12">
      <c r="H3217" s="1" t="s">
        <v>189</v>
      </c>
      <c r="I3217" s="1" t="s">
        <v>617</v>
      </c>
      <c r="J3217" s="1" t="s">
        <v>617</v>
      </c>
      <c r="K3217" s="1" t="str">
        <f t="shared" si="100"/>
        <v>2019</v>
      </c>
      <c r="L3217" s="1">
        <f t="shared" si="101"/>
        <v>47</v>
      </c>
    </row>
    <row r="3218" spans="8:12">
      <c r="H3218" s="1" t="s">
        <v>189</v>
      </c>
      <c r="I3218" s="1" t="s">
        <v>1107</v>
      </c>
      <c r="J3218" s="1" t="s">
        <v>1128</v>
      </c>
      <c r="K3218" s="1" t="str">
        <f t="shared" si="100"/>
        <v>2019</v>
      </c>
      <c r="L3218" s="1">
        <f t="shared" si="101"/>
        <v>47</v>
      </c>
    </row>
    <row r="3219" spans="8:12">
      <c r="H3219" s="1" t="s">
        <v>189</v>
      </c>
      <c r="I3219" s="1" t="s">
        <v>2292</v>
      </c>
      <c r="J3219" s="1" t="s">
        <v>2292</v>
      </c>
      <c r="K3219" s="1" t="str">
        <f t="shared" si="100"/>
        <v>2019</v>
      </c>
      <c r="L3219" s="1">
        <f t="shared" si="101"/>
        <v>47</v>
      </c>
    </row>
    <row r="3220" spans="8:12">
      <c r="H3220" s="1" t="s">
        <v>189</v>
      </c>
      <c r="I3220" s="1" t="s">
        <v>1079</v>
      </c>
      <c r="J3220" s="1" t="s">
        <v>72</v>
      </c>
      <c r="K3220" s="1" t="str">
        <f t="shared" si="100"/>
        <v>2019</v>
      </c>
      <c r="L3220" s="1">
        <f t="shared" si="101"/>
        <v>47</v>
      </c>
    </row>
    <row r="3221" spans="8:12">
      <c r="H3221" s="1" t="s">
        <v>484</v>
      </c>
      <c r="I3221" s="1" t="s">
        <v>8690</v>
      </c>
      <c r="J3221" s="1" t="s">
        <v>517</v>
      </c>
      <c r="K3221" s="1" t="str">
        <f t="shared" si="100"/>
        <v>2019</v>
      </c>
      <c r="L3221" s="1">
        <f t="shared" si="101"/>
        <v>47</v>
      </c>
    </row>
    <row r="3222" spans="8:12">
      <c r="H3222" s="1" t="s">
        <v>484</v>
      </c>
      <c r="I3222" s="1" t="s">
        <v>261</v>
      </c>
      <c r="J3222" s="1" t="s">
        <v>10275</v>
      </c>
      <c r="K3222" s="1" t="str">
        <f t="shared" si="100"/>
        <v>2019</v>
      </c>
      <c r="L3222" s="1">
        <f t="shared" si="101"/>
        <v>47</v>
      </c>
    </row>
    <row r="3223" spans="8:12">
      <c r="H3223" s="1" t="s">
        <v>484</v>
      </c>
      <c r="I3223" s="1" t="s">
        <v>10803</v>
      </c>
      <c r="J3223" s="1" t="s">
        <v>1288</v>
      </c>
      <c r="K3223" s="1" t="str">
        <f t="shared" si="100"/>
        <v>2019</v>
      </c>
      <c r="L3223" s="1">
        <f t="shared" si="101"/>
        <v>47</v>
      </c>
    </row>
    <row r="3224" spans="8:12">
      <c r="H3224" s="1" t="s">
        <v>189</v>
      </c>
      <c r="I3224" s="1" t="s">
        <v>1341</v>
      </c>
      <c r="J3224" s="1" t="s">
        <v>877</v>
      </c>
      <c r="K3224" s="1" t="str">
        <f t="shared" si="100"/>
        <v>2019</v>
      </c>
      <c r="L3224" s="1">
        <f t="shared" si="101"/>
        <v>47</v>
      </c>
    </row>
    <row r="3225" spans="8:12">
      <c r="H3225" s="1" t="s">
        <v>189</v>
      </c>
      <c r="I3225" s="1" t="s">
        <v>3491</v>
      </c>
      <c r="J3225" s="1" t="s">
        <v>5294</v>
      </c>
      <c r="K3225" s="1" t="str">
        <f t="shared" si="100"/>
        <v>2020</v>
      </c>
      <c r="L3225" s="1">
        <f t="shared" si="101"/>
        <v>47</v>
      </c>
    </row>
    <row r="3226" spans="8:12">
      <c r="H3226" s="1" t="s">
        <v>189</v>
      </c>
      <c r="I3226" s="1" t="s">
        <v>3220</v>
      </c>
      <c r="J3226" s="1" t="s">
        <v>5622</v>
      </c>
      <c r="K3226" s="1" t="str">
        <f t="shared" si="100"/>
        <v>2020</v>
      </c>
      <c r="L3226" s="1">
        <f t="shared" si="101"/>
        <v>47</v>
      </c>
    </row>
    <row r="3227" spans="8:12">
      <c r="H3227" s="1" t="s">
        <v>189</v>
      </c>
      <c r="I3227" s="1" t="s">
        <v>8261</v>
      </c>
      <c r="J3227" s="1" t="s">
        <v>397</v>
      </c>
      <c r="K3227" s="1" t="str">
        <f t="shared" si="100"/>
        <v>2020</v>
      </c>
      <c r="L3227" s="1">
        <f t="shared" si="101"/>
        <v>47</v>
      </c>
    </row>
    <row r="3228" spans="8:12">
      <c r="H3228" s="1" t="s">
        <v>189</v>
      </c>
      <c r="I3228" s="1" t="s">
        <v>8908</v>
      </c>
      <c r="J3228" s="1" t="s">
        <v>7841</v>
      </c>
      <c r="K3228" s="1" t="str">
        <f t="shared" si="100"/>
        <v>2020</v>
      </c>
      <c r="L3228" s="1">
        <f t="shared" si="101"/>
        <v>47</v>
      </c>
    </row>
    <row r="3229" spans="8:12">
      <c r="H3229" s="1" t="s">
        <v>189</v>
      </c>
      <c r="I3229" s="1" t="s">
        <v>11088</v>
      </c>
      <c r="J3229" s="1" t="s">
        <v>606</v>
      </c>
      <c r="K3229" s="1" t="str">
        <f t="shared" si="100"/>
        <v>2020</v>
      </c>
      <c r="L3229" s="1">
        <f t="shared" si="101"/>
        <v>47</v>
      </c>
    </row>
    <row r="3230" spans="8:12">
      <c r="H3230" s="1" t="s">
        <v>436</v>
      </c>
      <c r="I3230" s="1" t="s">
        <v>537</v>
      </c>
      <c r="J3230" s="1" t="s">
        <v>3409</v>
      </c>
      <c r="K3230" s="1" t="str">
        <f t="shared" si="100"/>
        <v>2004</v>
      </c>
      <c r="L3230" s="1">
        <f t="shared" si="101"/>
        <v>48</v>
      </c>
    </row>
    <row r="3231" spans="8:12">
      <c r="H3231" s="1" t="s">
        <v>436</v>
      </c>
      <c r="I3231" s="1" t="s">
        <v>6092</v>
      </c>
      <c r="J3231" s="1" t="s">
        <v>1899</v>
      </c>
      <c r="K3231" s="1" t="str">
        <f t="shared" si="100"/>
        <v>2005</v>
      </c>
      <c r="L3231" s="1">
        <f t="shared" si="101"/>
        <v>48</v>
      </c>
    </row>
    <row r="3232" spans="8:12">
      <c r="H3232" s="1" t="s">
        <v>375</v>
      </c>
      <c r="I3232" s="1" t="s">
        <v>171</v>
      </c>
      <c r="J3232" s="1" t="s">
        <v>11555</v>
      </c>
      <c r="K3232" s="1" t="str">
        <f t="shared" si="100"/>
        <v>2007</v>
      </c>
      <c r="L3232" s="1">
        <f t="shared" si="101"/>
        <v>48</v>
      </c>
    </row>
    <row r="3233" spans="8:12">
      <c r="H3233" s="1" t="s">
        <v>351</v>
      </c>
      <c r="I3233" s="1" t="s">
        <v>11784</v>
      </c>
      <c r="J3233" s="1" t="s">
        <v>11785</v>
      </c>
      <c r="K3233" s="1" t="str">
        <f t="shared" si="100"/>
        <v>2008</v>
      </c>
      <c r="L3233" s="1">
        <f t="shared" si="101"/>
        <v>48</v>
      </c>
    </row>
    <row r="3234" spans="8:12">
      <c r="H3234" s="1" t="s">
        <v>301</v>
      </c>
      <c r="I3234" s="1" t="s">
        <v>10443</v>
      </c>
      <c r="J3234" s="1" t="s">
        <v>10444</v>
      </c>
      <c r="K3234" s="1" t="str">
        <f t="shared" si="100"/>
        <v>2008</v>
      </c>
      <c r="L3234" s="1">
        <f t="shared" si="101"/>
        <v>48</v>
      </c>
    </row>
    <row r="3235" spans="8:12">
      <c r="H3235" s="1" t="s">
        <v>375</v>
      </c>
      <c r="I3235" s="1" t="s">
        <v>5521</v>
      </c>
      <c r="J3235" s="1" t="s">
        <v>5528</v>
      </c>
      <c r="K3235" s="1" t="str">
        <f t="shared" si="100"/>
        <v>2009</v>
      </c>
      <c r="L3235" s="1">
        <f t="shared" si="101"/>
        <v>48</v>
      </c>
    </row>
    <row r="3236" spans="8:12">
      <c r="H3236" s="1" t="s">
        <v>351</v>
      </c>
      <c r="I3236" s="1" t="s">
        <v>7913</v>
      </c>
      <c r="J3236" s="1" t="s">
        <v>2212</v>
      </c>
      <c r="K3236" s="1" t="str">
        <f t="shared" si="100"/>
        <v>2010</v>
      </c>
      <c r="L3236" s="1">
        <f t="shared" si="101"/>
        <v>48</v>
      </c>
    </row>
    <row r="3237" spans="8:12">
      <c r="H3237" s="1" t="s">
        <v>721</v>
      </c>
      <c r="I3237" s="1" t="s">
        <v>7360</v>
      </c>
      <c r="J3237" s="1" t="s">
        <v>8330</v>
      </c>
      <c r="K3237" s="1" t="str">
        <f t="shared" si="100"/>
        <v>2011</v>
      </c>
      <c r="L3237" s="1">
        <f t="shared" si="101"/>
        <v>48</v>
      </c>
    </row>
    <row r="3238" spans="8:12">
      <c r="H3238" s="1" t="s">
        <v>721</v>
      </c>
      <c r="I3238" s="1" t="s">
        <v>7360</v>
      </c>
      <c r="J3238" s="1" t="s">
        <v>10761</v>
      </c>
      <c r="K3238" s="1" t="str">
        <f t="shared" si="100"/>
        <v>2011</v>
      </c>
      <c r="L3238" s="1">
        <f t="shared" si="101"/>
        <v>48</v>
      </c>
    </row>
    <row r="3239" spans="8:12">
      <c r="H3239" s="1" t="s">
        <v>375</v>
      </c>
      <c r="I3239" s="1" t="s">
        <v>523</v>
      </c>
      <c r="J3239" s="1" t="s">
        <v>9006</v>
      </c>
      <c r="K3239" s="1" t="str">
        <f t="shared" si="100"/>
        <v>2012</v>
      </c>
      <c r="L3239" s="1">
        <f t="shared" si="101"/>
        <v>48</v>
      </c>
    </row>
    <row r="3240" spans="8:12">
      <c r="H3240" s="1" t="s">
        <v>484</v>
      </c>
      <c r="I3240" s="1" t="s">
        <v>9858</v>
      </c>
      <c r="J3240" s="1" t="s">
        <v>2019</v>
      </c>
      <c r="K3240" s="1" t="str">
        <f t="shared" si="100"/>
        <v>2012</v>
      </c>
      <c r="L3240" s="1">
        <f t="shared" si="101"/>
        <v>48</v>
      </c>
    </row>
    <row r="3241" spans="8:12">
      <c r="H3241" s="1" t="s">
        <v>233</v>
      </c>
      <c r="I3241" s="1" t="s">
        <v>9868</v>
      </c>
      <c r="J3241" s="1" t="s">
        <v>9006</v>
      </c>
      <c r="K3241" s="1" t="str">
        <f t="shared" si="100"/>
        <v>2012</v>
      </c>
      <c r="L3241" s="1">
        <f t="shared" si="101"/>
        <v>48</v>
      </c>
    </row>
    <row r="3242" spans="8:12">
      <c r="H3242" s="1" t="s">
        <v>233</v>
      </c>
      <c r="I3242" s="1" t="s">
        <v>10155</v>
      </c>
      <c r="J3242" s="1" t="s">
        <v>2708</v>
      </c>
      <c r="K3242" s="1" t="str">
        <f t="shared" si="100"/>
        <v>2012</v>
      </c>
      <c r="L3242" s="1">
        <f t="shared" si="101"/>
        <v>48</v>
      </c>
    </row>
    <row r="3243" spans="8:12">
      <c r="H3243" s="1" t="s">
        <v>233</v>
      </c>
      <c r="I3243" s="1" t="s">
        <v>8526</v>
      </c>
      <c r="J3243" s="1" t="s">
        <v>10038</v>
      </c>
      <c r="K3243" s="1" t="str">
        <f t="shared" si="100"/>
        <v>2013</v>
      </c>
      <c r="L3243" s="1">
        <f t="shared" si="101"/>
        <v>48</v>
      </c>
    </row>
    <row r="3244" spans="8:12">
      <c r="H3244" s="1" t="s">
        <v>256</v>
      </c>
      <c r="I3244" s="1" t="s">
        <v>996</v>
      </c>
      <c r="J3244" s="1" t="s">
        <v>5071</v>
      </c>
      <c r="K3244" s="1" t="str">
        <f t="shared" si="100"/>
        <v>2013</v>
      </c>
      <c r="L3244" s="1">
        <f t="shared" si="101"/>
        <v>48</v>
      </c>
    </row>
    <row r="3245" spans="8:12">
      <c r="H3245" s="1" t="s">
        <v>233</v>
      </c>
      <c r="I3245" s="1" t="s">
        <v>8526</v>
      </c>
      <c r="J3245" s="1" t="s">
        <v>8304</v>
      </c>
      <c r="K3245" s="1" t="str">
        <f t="shared" si="100"/>
        <v>2013</v>
      </c>
      <c r="L3245" s="1">
        <f t="shared" si="101"/>
        <v>48</v>
      </c>
    </row>
    <row r="3246" spans="8:12">
      <c r="H3246" s="1" t="s">
        <v>484</v>
      </c>
      <c r="I3246" s="1" t="s">
        <v>9143</v>
      </c>
      <c r="J3246" s="1" t="s">
        <v>6732</v>
      </c>
      <c r="K3246" s="1" t="str">
        <f t="shared" si="100"/>
        <v>2013</v>
      </c>
      <c r="L3246" s="1">
        <f t="shared" si="101"/>
        <v>48</v>
      </c>
    </row>
    <row r="3247" spans="8:12">
      <c r="H3247" s="1" t="s">
        <v>484</v>
      </c>
      <c r="I3247" s="1" t="s">
        <v>9072</v>
      </c>
      <c r="J3247" s="1" t="s">
        <v>10483</v>
      </c>
      <c r="K3247" s="1" t="str">
        <f t="shared" si="100"/>
        <v>2013</v>
      </c>
      <c r="L3247" s="1">
        <f t="shared" si="101"/>
        <v>48</v>
      </c>
    </row>
    <row r="3248" spans="8:12">
      <c r="H3248" s="1" t="s">
        <v>721</v>
      </c>
      <c r="I3248" s="1" t="s">
        <v>6357</v>
      </c>
      <c r="J3248" s="1" t="s">
        <v>2008</v>
      </c>
      <c r="K3248" s="1" t="str">
        <f t="shared" si="100"/>
        <v>2014</v>
      </c>
      <c r="L3248" s="1">
        <f t="shared" si="101"/>
        <v>48</v>
      </c>
    </row>
    <row r="3249" spans="8:12">
      <c r="H3249" s="1" t="s">
        <v>721</v>
      </c>
      <c r="I3249" s="1" t="s">
        <v>316</v>
      </c>
      <c r="J3249" s="1" t="s">
        <v>2872</v>
      </c>
      <c r="K3249" s="1" t="str">
        <f t="shared" si="100"/>
        <v>2015</v>
      </c>
      <c r="L3249" s="1">
        <f t="shared" si="101"/>
        <v>48</v>
      </c>
    </row>
    <row r="3250" spans="8:12">
      <c r="H3250" s="1" t="s">
        <v>233</v>
      </c>
      <c r="I3250" s="1" t="s">
        <v>465</v>
      </c>
      <c r="J3250" s="1" t="s">
        <v>1222</v>
      </c>
      <c r="K3250" s="1" t="str">
        <f t="shared" si="100"/>
        <v>2015</v>
      </c>
      <c r="L3250" s="1">
        <f t="shared" si="101"/>
        <v>48</v>
      </c>
    </row>
    <row r="3251" spans="8:12">
      <c r="H3251" s="1" t="s">
        <v>484</v>
      </c>
      <c r="I3251" s="1" t="s">
        <v>6754</v>
      </c>
      <c r="J3251" s="1" t="s">
        <v>6605</v>
      </c>
      <c r="K3251" s="1" t="str">
        <f t="shared" si="100"/>
        <v>2015</v>
      </c>
      <c r="L3251" s="1">
        <f t="shared" si="101"/>
        <v>48</v>
      </c>
    </row>
    <row r="3252" spans="8:12">
      <c r="H3252" s="1" t="s">
        <v>233</v>
      </c>
      <c r="I3252" s="1" t="s">
        <v>2368</v>
      </c>
      <c r="J3252" s="1" t="s">
        <v>1534</v>
      </c>
      <c r="K3252" s="1" t="str">
        <f t="shared" si="100"/>
        <v>2016</v>
      </c>
      <c r="L3252" s="1">
        <f t="shared" si="101"/>
        <v>48</v>
      </c>
    </row>
    <row r="3253" spans="8:12">
      <c r="H3253" s="1" t="s">
        <v>484</v>
      </c>
      <c r="I3253" s="1" t="s">
        <v>5632</v>
      </c>
      <c r="J3253" s="1" t="s">
        <v>5019</v>
      </c>
      <c r="K3253" s="1" t="str">
        <f t="shared" si="100"/>
        <v>2016</v>
      </c>
      <c r="L3253" s="1">
        <f t="shared" si="101"/>
        <v>48</v>
      </c>
    </row>
    <row r="3254" spans="8:12">
      <c r="H3254" s="1" t="s">
        <v>233</v>
      </c>
      <c r="I3254" s="1" t="s">
        <v>6493</v>
      </c>
      <c r="J3254" s="1" t="s">
        <v>5325</v>
      </c>
      <c r="K3254" s="1" t="str">
        <f t="shared" si="100"/>
        <v>2016</v>
      </c>
      <c r="L3254" s="1">
        <f t="shared" si="101"/>
        <v>48</v>
      </c>
    </row>
    <row r="3255" spans="8:12">
      <c r="H3255" s="1" t="s">
        <v>256</v>
      </c>
      <c r="I3255" s="1" t="s">
        <v>6570</v>
      </c>
      <c r="J3255" s="1" t="s">
        <v>12081</v>
      </c>
      <c r="K3255" s="1" t="str">
        <f t="shared" si="100"/>
        <v>2016</v>
      </c>
      <c r="L3255" s="1">
        <f t="shared" si="101"/>
        <v>48</v>
      </c>
    </row>
    <row r="3256" spans="8:12">
      <c r="H3256" s="1" t="s">
        <v>484</v>
      </c>
      <c r="I3256" s="1" t="s">
        <v>441</v>
      </c>
      <c r="J3256" s="1" t="s">
        <v>6309</v>
      </c>
      <c r="K3256" s="1" t="str">
        <f t="shared" si="100"/>
        <v>2016</v>
      </c>
      <c r="L3256" s="1">
        <f t="shared" si="101"/>
        <v>48</v>
      </c>
    </row>
    <row r="3257" spans="8:12">
      <c r="H3257" s="1" t="s">
        <v>233</v>
      </c>
      <c r="I3257" s="1" t="s">
        <v>3623</v>
      </c>
      <c r="J3257" s="1" t="s">
        <v>3630</v>
      </c>
      <c r="K3257" s="1" t="str">
        <f t="shared" si="100"/>
        <v>2017</v>
      </c>
      <c r="L3257" s="1">
        <f t="shared" si="101"/>
        <v>48</v>
      </c>
    </row>
    <row r="3258" spans="8:12">
      <c r="H3258" s="1" t="s">
        <v>136</v>
      </c>
      <c r="I3258" s="1" t="s">
        <v>1316</v>
      </c>
      <c r="J3258" s="1" t="s">
        <v>274</v>
      </c>
      <c r="K3258" s="1" t="str">
        <f t="shared" si="100"/>
        <v>2017</v>
      </c>
      <c r="L3258" s="1">
        <f t="shared" si="101"/>
        <v>48</v>
      </c>
    </row>
    <row r="3259" spans="8:12">
      <c r="H3259" s="1" t="s">
        <v>136</v>
      </c>
      <c r="I3259" s="1" t="s">
        <v>679</v>
      </c>
      <c r="J3259" s="1" t="s">
        <v>84</v>
      </c>
      <c r="K3259" s="1" t="str">
        <f t="shared" si="100"/>
        <v>2017</v>
      </c>
      <c r="L3259" s="1">
        <f t="shared" si="101"/>
        <v>48</v>
      </c>
    </row>
    <row r="3260" spans="8:12">
      <c r="H3260" s="1" t="s">
        <v>484</v>
      </c>
      <c r="I3260" s="1" t="s">
        <v>6004</v>
      </c>
      <c r="J3260" s="1" t="s">
        <v>496</v>
      </c>
      <c r="K3260" s="1" t="str">
        <f t="shared" si="100"/>
        <v>2017</v>
      </c>
      <c r="L3260" s="1">
        <f t="shared" si="101"/>
        <v>48</v>
      </c>
    </row>
    <row r="3261" spans="8:12">
      <c r="H3261" s="1">
        <v>46</v>
      </c>
      <c r="I3261" s="1" t="s">
        <v>6952</v>
      </c>
      <c r="J3261" s="1" t="s">
        <v>6955</v>
      </c>
      <c r="K3261" s="1" t="str">
        <f t="shared" si="100"/>
        <v>2017</v>
      </c>
      <c r="L3261" s="1">
        <f t="shared" si="101"/>
        <v>48</v>
      </c>
    </row>
    <row r="3262" spans="8:12">
      <c r="H3262" s="1" t="s">
        <v>721</v>
      </c>
      <c r="I3262" s="1" t="s">
        <v>202</v>
      </c>
      <c r="J3262" s="1" t="s">
        <v>445</v>
      </c>
      <c r="K3262" s="1" t="str">
        <f t="shared" si="100"/>
        <v>2017</v>
      </c>
      <c r="L3262" s="1">
        <f t="shared" si="101"/>
        <v>48</v>
      </c>
    </row>
    <row r="3263" spans="8:12">
      <c r="H3263" s="1" t="s">
        <v>233</v>
      </c>
      <c r="I3263" s="1" t="s">
        <v>1165</v>
      </c>
      <c r="J3263" s="1" t="s">
        <v>913</v>
      </c>
      <c r="K3263" s="1" t="str">
        <f t="shared" si="100"/>
        <v>2018</v>
      </c>
      <c r="L3263" s="1">
        <f t="shared" si="101"/>
        <v>48</v>
      </c>
    </row>
    <row r="3264" spans="8:12">
      <c r="H3264" s="1" t="s">
        <v>484</v>
      </c>
      <c r="I3264" s="1" t="s">
        <v>1689</v>
      </c>
      <c r="J3264" s="1" t="s">
        <v>1044</v>
      </c>
      <c r="K3264" s="1" t="str">
        <f t="shared" si="100"/>
        <v>2018</v>
      </c>
      <c r="L3264" s="1">
        <f t="shared" si="101"/>
        <v>48</v>
      </c>
    </row>
    <row r="3265" spans="8:12">
      <c r="H3265" s="1" t="s">
        <v>484</v>
      </c>
      <c r="I3265" s="1" t="s">
        <v>312</v>
      </c>
      <c r="J3265" s="1" t="s">
        <v>312</v>
      </c>
      <c r="K3265" s="1" t="str">
        <f t="shared" ref="K3265:K3328" si="102">TEXT(J3265,"YYYY")</f>
        <v>2018</v>
      </c>
      <c r="L3265" s="1">
        <f t="shared" ref="L3265:L3328" si="103">H3265-(TEXT(I3265,"YYYY")-TEXT(J3265,"YYYY"))</f>
        <v>48</v>
      </c>
    </row>
    <row r="3266" spans="8:12">
      <c r="H3266" s="1" t="s">
        <v>233</v>
      </c>
      <c r="I3266" s="1" t="s">
        <v>2572</v>
      </c>
      <c r="J3266" s="5">
        <v>43101</v>
      </c>
      <c r="K3266" s="1" t="str">
        <f t="shared" si="102"/>
        <v>2018</v>
      </c>
      <c r="L3266" s="1">
        <f t="shared" si="103"/>
        <v>48</v>
      </c>
    </row>
    <row r="3267" spans="8:12">
      <c r="H3267" s="1" t="s">
        <v>233</v>
      </c>
      <c r="I3267" s="1" t="s">
        <v>8415</v>
      </c>
      <c r="J3267" s="1" t="s">
        <v>8418</v>
      </c>
      <c r="K3267" s="1" t="str">
        <f t="shared" si="102"/>
        <v>2019</v>
      </c>
      <c r="L3267" s="1">
        <f t="shared" si="103"/>
        <v>48</v>
      </c>
    </row>
    <row r="3268" spans="8:12">
      <c r="H3268" s="1" t="s">
        <v>484</v>
      </c>
      <c r="I3268" s="1" t="s">
        <v>522</v>
      </c>
      <c r="J3268" s="1" t="s">
        <v>517</v>
      </c>
      <c r="K3268" s="1" t="str">
        <f t="shared" si="102"/>
        <v>2019</v>
      </c>
      <c r="L3268" s="1">
        <f t="shared" si="103"/>
        <v>48</v>
      </c>
    </row>
    <row r="3269" spans="8:12">
      <c r="H3269" s="1" t="s">
        <v>484</v>
      </c>
      <c r="I3269" s="1" t="s">
        <v>1192</v>
      </c>
      <c r="J3269" s="1" t="s">
        <v>877</v>
      </c>
      <c r="K3269" s="1" t="str">
        <f t="shared" si="102"/>
        <v>2019</v>
      </c>
      <c r="L3269" s="1">
        <f t="shared" si="103"/>
        <v>48</v>
      </c>
    </row>
    <row r="3270" spans="8:12">
      <c r="H3270" s="1" t="s">
        <v>233</v>
      </c>
      <c r="I3270" s="1" t="s">
        <v>6218</v>
      </c>
      <c r="J3270" s="1" t="s">
        <v>459</v>
      </c>
      <c r="K3270" s="1" t="str">
        <f t="shared" si="102"/>
        <v>2019</v>
      </c>
      <c r="L3270" s="1">
        <f t="shared" si="103"/>
        <v>48</v>
      </c>
    </row>
    <row r="3271" spans="8:12">
      <c r="H3271" s="1" t="s">
        <v>233</v>
      </c>
      <c r="I3271" s="1" t="s">
        <v>8534</v>
      </c>
      <c r="J3271" s="1" t="s">
        <v>212</v>
      </c>
      <c r="K3271" s="1" t="str">
        <f t="shared" si="102"/>
        <v>2019</v>
      </c>
      <c r="L3271" s="1">
        <f t="shared" si="103"/>
        <v>48</v>
      </c>
    </row>
    <row r="3272" spans="8:12">
      <c r="H3272" s="1" t="s">
        <v>484</v>
      </c>
      <c r="I3272" s="1" t="s">
        <v>8945</v>
      </c>
      <c r="J3272" s="1" t="s">
        <v>7043</v>
      </c>
      <c r="K3272" s="1" t="str">
        <f t="shared" si="102"/>
        <v>2020</v>
      </c>
      <c r="L3272" s="1">
        <f t="shared" si="103"/>
        <v>48</v>
      </c>
    </row>
    <row r="3273" spans="8:12">
      <c r="H3273" s="1" t="s">
        <v>484</v>
      </c>
      <c r="I3273" s="1" t="s">
        <v>165</v>
      </c>
      <c r="J3273" s="1" t="s">
        <v>4055</v>
      </c>
      <c r="K3273" s="1" t="str">
        <f t="shared" si="102"/>
        <v>2020</v>
      </c>
      <c r="L3273" s="1">
        <f t="shared" si="103"/>
        <v>48</v>
      </c>
    </row>
    <row r="3274" spans="8:12">
      <c r="H3274" s="1" t="s">
        <v>484</v>
      </c>
      <c r="I3274" s="1" t="s">
        <v>8225</v>
      </c>
      <c r="J3274" s="1" t="s">
        <v>7937</v>
      </c>
      <c r="K3274" s="1" t="str">
        <f t="shared" si="102"/>
        <v>2020</v>
      </c>
      <c r="L3274" s="1">
        <f t="shared" si="103"/>
        <v>48</v>
      </c>
    </row>
    <row r="3275" spans="8:12">
      <c r="H3275" s="1" t="s">
        <v>484</v>
      </c>
      <c r="I3275" s="1" t="s">
        <v>8690</v>
      </c>
      <c r="J3275" s="1" t="s">
        <v>8717</v>
      </c>
      <c r="K3275" s="1" t="str">
        <f t="shared" si="102"/>
        <v>2020</v>
      </c>
      <c r="L3275" s="1">
        <f t="shared" si="103"/>
        <v>48</v>
      </c>
    </row>
    <row r="3276" spans="8:12">
      <c r="H3276" s="1" t="s">
        <v>484</v>
      </c>
      <c r="I3276" s="1" t="s">
        <v>8089</v>
      </c>
      <c r="J3276" s="1" t="s">
        <v>10602</v>
      </c>
      <c r="K3276" s="1" t="str">
        <f t="shared" si="102"/>
        <v>2020</v>
      </c>
      <c r="L3276" s="1">
        <f t="shared" si="103"/>
        <v>48</v>
      </c>
    </row>
    <row r="3277" spans="8:12">
      <c r="H3277" s="1" t="s">
        <v>484</v>
      </c>
      <c r="I3277" s="1" t="s">
        <v>3805</v>
      </c>
      <c r="J3277" s="1" t="s">
        <v>6570</v>
      </c>
      <c r="K3277" s="1" t="str">
        <f t="shared" si="102"/>
        <v>2020</v>
      </c>
      <c r="L3277" s="1">
        <f t="shared" si="103"/>
        <v>48</v>
      </c>
    </row>
    <row r="3278" spans="8:12">
      <c r="H3278" s="1" t="s">
        <v>484</v>
      </c>
      <c r="I3278" s="1" t="s">
        <v>12459</v>
      </c>
      <c r="J3278" s="1" t="s">
        <v>10803</v>
      </c>
      <c r="K3278" s="1" t="str">
        <f t="shared" si="102"/>
        <v>2020</v>
      </c>
      <c r="L3278" s="1">
        <f t="shared" si="103"/>
        <v>48</v>
      </c>
    </row>
    <row r="3279" spans="8:12">
      <c r="H3279" s="1" t="s">
        <v>721</v>
      </c>
      <c r="I3279" s="1" t="s">
        <v>9781</v>
      </c>
      <c r="J3279" s="1" t="s">
        <v>9782</v>
      </c>
      <c r="K3279" s="1" t="str">
        <f t="shared" si="102"/>
        <v>2011</v>
      </c>
      <c r="L3279" s="1">
        <f t="shared" si="103"/>
        <v>49</v>
      </c>
    </row>
    <row r="3280" spans="8:12">
      <c r="H3280" s="1" t="s">
        <v>721</v>
      </c>
      <c r="I3280" s="1" t="s">
        <v>9256</v>
      </c>
      <c r="J3280" s="1" t="s">
        <v>9257</v>
      </c>
      <c r="K3280" s="1" t="str">
        <f t="shared" si="102"/>
        <v>2011</v>
      </c>
      <c r="L3280" s="1">
        <f t="shared" si="103"/>
        <v>49</v>
      </c>
    </row>
    <row r="3281" spans="8:12">
      <c r="H3281" s="1" t="s">
        <v>233</v>
      </c>
      <c r="I3281" s="1" t="s">
        <v>6677</v>
      </c>
      <c r="J3281" s="1" t="s">
        <v>6679</v>
      </c>
      <c r="K3281" s="1" t="str">
        <f t="shared" si="102"/>
        <v>2012</v>
      </c>
      <c r="L3281" s="1">
        <f t="shared" si="103"/>
        <v>49</v>
      </c>
    </row>
    <row r="3282" spans="8:12">
      <c r="H3282" s="1" t="s">
        <v>256</v>
      </c>
      <c r="I3282" s="1" t="s">
        <v>7125</v>
      </c>
      <c r="J3282" s="1" t="s">
        <v>6721</v>
      </c>
      <c r="K3282" s="1" t="str">
        <f t="shared" si="102"/>
        <v>2012</v>
      </c>
      <c r="L3282" s="1">
        <f t="shared" si="103"/>
        <v>49</v>
      </c>
    </row>
    <row r="3283" spans="8:12">
      <c r="H3283" s="1" t="s">
        <v>233</v>
      </c>
      <c r="I3283" s="1" t="s">
        <v>9045</v>
      </c>
      <c r="J3283" s="1" t="s">
        <v>6677</v>
      </c>
      <c r="K3283" s="1" t="str">
        <f t="shared" si="102"/>
        <v>2012</v>
      </c>
      <c r="L3283" s="1">
        <f t="shared" si="103"/>
        <v>49</v>
      </c>
    </row>
    <row r="3284" spans="8:12">
      <c r="H3284" s="1" t="s">
        <v>233</v>
      </c>
      <c r="I3284" s="1" t="s">
        <v>9108</v>
      </c>
      <c r="J3284" s="1" t="s">
        <v>10345</v>
      </c>
      <c r="K3284" s="1" t="str">
        <f t="shared" si="102"/>
        <v>2012</v>
      </c>
      <c r="L3284" s="1">
        <f t="shared" si="103"/>
        <v>49</v>
      </c>
    </row>
    <row r="3285" spans="8:12">
      <c r="H3285" s="1" t="s">
        <v>136</v>
      </c>
      <c r="I3285" s="1" t="s">
        <v>6965</v>
      </c>
      <c r="J3285" s="1" t="s">
        <v>6915</v>
      </c>
      <c r="K3285" s="1" t="str">
        <f t="shared" si="102"/>
        <v>2014</v>
      </c>
      <c r="L3285" s="1">
        <f t="shared" si="103"/>
        <v>49</v>
      </c>
    </row>
    <row r="3286" spans="8:12">
      <c r="H3286" s="1" t="s">
        <v>721</v>
      </c>
      <c r="I3286" s="1" t="s">
        <v>7657</v>
      </c>
      <c r="J3286" s="1" t="s">
        <v>1712</v>
      </c>
      <c r="K3286" s="1" t="str">
        <f t="shared" si="102"/>
        <v>2014</v>
      </c>
      <c r="L3286" s="1">
        <f t="shared" si="103"/>
        <v>49</v>
      </c>
    </row>
    <row r="3287" spans="8:12">
      <c r="H3287" s="1" t="s">
        <v>351</v>
      </c>
      <c r="I3287" s="1" t="s">
        <v>830</v>
      </c>
      <c r="J3287" s="1" t="s">
        <v>7360</v>
      </c>
      <c r="K3287" s="1" t="str">
        <f t="shared" si="102"/>
        <v>2014</v>
      </c>
      <c r="L3287" s="1">
        <f t="shared" si="103"/>
        <v>49</v>
      </c>
    </row>
    <row r="3288" spans="8:12">
      <c r="H3288" s="1" t="s">
        <v>136</v>
      </c>
      <c r="I3288" s="1" t="s">
        <v>12212</v>
      </c>
      <c r="J3288" s="1" t="s">
        <v>1933</v>
      </c>
      <c r="K3288" s="1" t="str">
        <f t="shared" si="102"/>
        <v>2014</v>
      </c>
      <c r="L3288" s="1">
        <f t="shared" si="103"/>
        <v>49</v>
      </c>
    </row>
    <row r="3289" spans="8:12">
      <c r="H3289" s="1" t="s">
        <v>233</v>
      </c>
      <c r="I3289" s="1" t="s">
        <v>10517</v>
      </c>
      <c r="J3289" s="1" t="s">
        <v>1222</v>
      </c>
      <c r="K3289" s="1" t="str">
        <f t="shared" si="102"/>
        <v>2015</v>
      </c>
      <c r="L3289" s="1">
        <f t="shared" si="103"/>
        <v>49</v>
      </c>
    </row>
    <row r="3290" spans="8:12">
      <c r="H3290" s="1" t="s">
        <v>301</v>
      </c>
      <c r="I3290" s="1" t="s">
        <v>248</v>
      </c>
      <c r="J3290" s="1" t="s">
        <v>905</v>
      </c>
      <c r="K3290" s="1" t="str">
        <f t="shared" si="102"/>
        <v>2015</v>
      </c>
      <c r="L3290" s="1">
        <f t="shared" si="103"/>
        <v>49</v>
      </c>
    </row>
    <row r="3291" spans="8:12">
      <c r="H3291" s="1" t="s">
        <v>233</v>
      </c>
      <c r="I3291" s="1" t="s">
        <v>5785</v>
      </c>
      <c r="J3291" s="1" t="s">
        <v>6686</v>
      </c>
      <c r="K3291" s="1" t="str">
        <f t="shared" si="102"/>
        <v>2015</v>
      </c>
      <c r="L3291" s="1">
        <f t="shared" si="103"/>
        <v>49</v>
      </c>
    </row>
    <row r="3292" spans="8:12">
      <c r="H3292" s="1" t="s">
        <v>240</v>
      </c>
      <c r="I3292" s="1" t="s">
        <v>6218</v>
      </c>
      <c r="J3292" s="1" t="s">
        <v>8116</v>
      </c>
      <c r="K3292" s="1" t="str">
        <f t="shared" si="102"/>
        <v>2015</v>
      </c>
      <c r="L3292" s="1">
        <f t="shared" si="103"/>
        <v>49</v>
      </c>
    </row>
    <row r="3293" spans="8:12">
      <c r="H3293" s="1" t="s">
        <v>233</v>
      </c>
      <c r="I3293" s="1" t="s">
        <v>9816</v>
      </c>
      <c r="J3293" s="1" t="s">
        <v>905</v>
      </c>
      <c r="K3293" s="1" t="str">
        <f t="shared" si="102"/>
        <v>2015</v>
      </c>
      <c r="L3293" s="1">
        <f t="shared" si="103"/>
        <v>49</v>
      </c>
    </row>
    <row r="3294" spans="8:12">
      <c r="H3294" s="1" t="s">
        <v>136</v>
      </c>
      <c r="I3294" s="1" t="s">
        <v>6705</v>
      </c>
      <c r="J3294" s="1" t="s">
        <v>5747</v>
      </c>
      <c r="K3294" s="1" t="str">
        <f t="shared" si="102"/>
        <v>2015</v>
      </c>
      <c r="L3294" s="1">
        <f t="shared" si="103"/>
        <v>49</v>
      </c>
    </row>
    <row r="3295" spans="8:12">
      <c r="H3295" s="1" t="s">
        <v>233</v>
      </c>
      <c r="I3295" s="1" t="s">
        <v>11825</v>
      </c>
      <c r="J3295" s="1" t="s">
        <v>7362</v>
      </c>
      <c r="K3295" s="1" t="str">
        <f t="shared" si="102"/>
        <v>2015</v>
      </c>
      <c r="L3295" s="1">
        <f t="shared" si="103"/>
        <v>49</v>
      </c>
    </row>
    <row r="3296" spans="8:12">
      <c r="H3296" s="1" t="s">
        <v>233</v>
      </c>
      <c r="I3296" s="1" t="s">
        <v>7354</v>
      </c>
      <c r="J3296" s="1" t="s">
        <v>7310</v>
      </c>
      <c r="K3296" s="1" t="str">
        <f t="shared" si="102"/>
        <v>2015</v>
      </c>
      <c r="L3296" s="1">
        <f t="shared" si="103"/>
        <v>49</v>
      </c>
    </row>
    <row r="3297" spans="8:12">
      <c r="H3297" s="1" t="s">
        <v>233</v>
      </c>
      <c r="I3297" s="1" t="s">
        <v>11727</v>
      </c>
      <c r="J3297" s="1" t="s">
        <v>11703</v>
      </c>
      <c r="K3297" s="1" t="str">
        <f t="shared" si="102"/>
        <v>2016</v>
      </c>
      <c r="L3297" s="1">
        <f t="shared" si="103"/>
        <v>49</v>
      </c>
    </row>
    <row r="3298" spans="8:12">
      <c r="H3298" s="1" t="s">
        <v>256</v>
      </c>
      <c r="I3298" s="1" t="s">
        <v>1390</v>
      </c>
      <c r="J3298" s="1" t="s">
        <v>467</v>
      </c>
      <c r="K3298" s="1" t="str">
        <f t="shared" si="102"/>
        <v>2016</v>
      </c>
      <c r="L3298" s="1">
        <f t="shared" si="103"/>
        <v>49</v>
      </c>
    </row>
    <row r="3299" spans="8:12">
      <c r="H3299" s="1" t="s">
        <v>233</v>
      </c>
      <c r="I3299" s="1" t="s">
        <v>2268</v>
      </c>
      <c r="J3299" s="1" t="s">
        <v>1534</v>
      </c>
      <c r="K3299" s="1" t="str">
        <f t="shared" si="102"/>
        <v>2016</v>
      </c>
      <c r="L3299" s="1">
        <f t="shared" si="103"/>
        <v>49</v>
      </c>
    </row>
    <row r="3300" spans="8:12">
      <c r="H3300" s="1" t="s">
        <v>233</v>
      </c>
      <c r="I3300" s="1" t="s">
        <v>4065</v>
      </c>
      <c r="J3300" s="1" t="s">
        <v>6566</v>
      </c>
      <c r="K3300" s="1" t="str">
        <f t="shared" si="102"/>
        <v>2016</v>
      </c>
      <c r="L3300" s="1">
        <f t="shared" si="103"/>
        <v>49</v>
      </c>
    </row>
    <row r="3301" spans="8:12">
      <c r="H3301" s="1" t="s">
        <v>233</v>
      </c>
      <c r="I3301" s="1" t="s">
        <v>7449</v>
      </c>
      <c r="J3301" s="1" t="s">
        <v>7454</v>
      </c>
      <c r="K3301" s="1" t="str">
        <f t="shared" si="102"/>
        <v>2016</v>
      </c>
      <c r="L3301" s="1">
        <f t="shared" si="103"/>
        <v>49</v>
      </c>
    </row>
    <row r="3302" spans="8:12">
      <c r="H3302" s="1" t="s">
        <v>301</v>
      </c>
      <c r="I3302" s="1" t="s">
        <v>7570</v>
      </c>
      <c r="J3302" s="1" t="s">
        <v>3171</v>
      </c>
      <c r="K3302" s="1" t="str">
        <f t="shared" si="102"/>
        <v>2016</v>
      </c>
      <c r="L3302" s="1">
        <f t="shared" si="103"/>
        <v>49</v>
      </c>
    </row>
    <row r="3303" spans="8:12">
      <c r="H3303" s="1" t="s">
        <v>233</v>
      </c>
      <c r="I3303" s="1" t="s">
        <v>3385</v>
      </c>
      <c r="J3303" s="1" t="s">
        <v>243</v>
      </c>
      <c r="K3303" s="1" t="str">
        <f t="shared" si="102"/>
        <v>2017</v>
      </c>
      <c r="L3303" s="1">
        <f t="shared" si="103"/>
        <v>49</v>
      </c>
    </row>
    <row r="3304" spans="8:12">
      <c r="H3304" s="1" t="s">
        <v>233</v>
      </c>
      <c r="I3304" s="1" t="s">
        <v>4828</v>
      </c>
      <c r="J3304" s="1" t="s">
        <v>1212</v>
      </c>
      <c r="K3304" s="1" t="str">
        <f t="shared" si="102"/>
        <v>2017</v>
      </c>
      <c r="L3304" s="1">
        <f t="shared" si="103"/>
        <v>49</v>
      </c>
    </row>
    <row r="3305" spans="8:12">
      <c r="H3305" s="1" t="s">
        <v>233</v>
      </c>
      <c r="I3305" s="1" t="s">
        <v>4906</v>
      </c>
      <c r="J3305" s="1" t="s">
        <v>4907</v>
      </c>
      <c r="K3305" s="1" t="str">
        <f t="shared" si="102"/>
        <v>2017</v>
      </c>
      <c r="L3305" s="1">
        <f t="shared" si="103"/>
        <v>49</v>
      </c>
    </row>
    <row r="3306" spans="8:12">
      <c r="H3306" s="1" t="s">
        <v>721</v>
      </c>
      <c r="I3306" s="1" t="s">
        <v>822</v>
      </c>
      <c r="J3306" s="1" t="s">
        <v>823</v>
      </c>
      <c r="K3306" s="1" t="str">
        <f t="shared" si="102"/>
        <v>2017</v>
      </c>
      <c r="L3306" s="1">
        <f t="shared" si="103"/>
        <v>49</v>
      </c>
    </row>
    <row r="3307" spans="8:12">
      <c r="H3307" s="1" t="s">
        <v>136</v>
      </c>
      <c r="I3307" s="1" t="s">
        <v>1015</v>
      </c>
      <c r="J3307" s="1" t="s">
        <v>2368</v>
      </c>
      <c r="K3307" s="1" t="str">
        <f t="shared" si="102"/>
        <v>2017</v>
      </c>
      <c r="L3307" s="1">
        <f t="shared" si="103"/>
        <v>49</v>
      </c>
    </row>
    <row r="3308" spans="8:12">
      <c r="H3308" s="1" t="s">
        <v>233</v>
      </c>
      <c r="I3308" s="1" t="s">
        <v>1661</v>
      </c>
      <c r="J3308" s="1" t="s">
        <v>274</v>
      </c>
      <c r="K3308" s="1" t="str">
        <f t="shared" si="102"/>
        <v>2017</v>
      </c>
      <c r="L3308" s="1">
        <f t="shared" si="103"/>
        <v>49</v>
      </c>
    </row>
    <row r="3309" spans="8:12">
      <c r="H3309" s="1" t="s">
        <v>233</v>
      </c>
      <c r="I3309" s="1" t="s">
        <v>4942</v>
      </c>
      <c r="J3309" s="1" t="s">
        <v>520</v>
      </c>
      <c r="K3309" s="1" t="str">
        <f t="shared" si="102"/>
        <v>2017</v>
      </c>
      <c r="L3309" s="1">
        <f t="shared" si="103"/>
        <v>49</v>
      </c>
    </row>
    <row r="3310" spans="8:12">
      <c r="H3310" s="1" t="s">
        <v>233</v>
      </c>
      <c r="I3310" s="1" t="s">
        <v>5572</v>
      </c>
      <c r="J3310" s="1" t="s">
        <v>274</v>
      </c>
      <c r="K3310" s="1" t="str">
        <f t="shared" si="102"/>
        <v>2017</v>
      </c>
      <c r="L3310" s="1">
        <f t="shared" si="103"/>
        <v>49</v>
      </c>
    </row>
    <row r="3311" spans="8:12">
      <c r="H3311" s="1" t="s">
        <v>233</v>
      </c>
      <c r="I3311" s="1" t="s">
        <v>2822</v>
      </c>
      <c r="J3311" s="1" t="s">
        <v>84</v>
      </c>
      <c r="K3311" s="1" t="str">
        <f t="shared" si="102"/>
        <v>2017</v>
      </c>
      <c r="L3311" s="1">
        <f t="shared" si="103"/>
        <v>49</v>
      </c>
    </row>
    <row r="3312" spans="8:12">
      <c r="H3312" s="1" t="s">
        <v>233</v>
      </c>
      <c r="I3312" s="1" t="s">
        <v>873</v>
      </c>
      <c r="J3312" s="1" t="s">
        <v>1741</v>
      </c>
      <c r="K3312" s="1" t="str">
        <f t="shared" si="102"/>
        <v>2017</v>
      </c>
      <c r="L3312" s="1">
        <f t="shared" si="103"/>
        <v>49</v>
      </c>
    </row>
    <row r="3313" spans="8:12">
      <c r="H3313" s="1" t="s">
        <v>256</v>
      </c>
      <c r="I3313" s="1" t="s">
        <v>8729</v>
      </c>
      <c r="J3313" s="1" t="s">
        <v>1286</v>
      </c>
      <c r="K3313" s="1" t="str">
        <f t="shared" si="102"/>
        <v>2017</v>
      </c>
      <c r="L3313" s="1">
        <f t="shared" si="103"/>
        <v>49</v>
      </c>
    </row>
    <row r="3314" spans="8:12">
      <c r="H3314" s="1" t="s">
        <v>233</v>
      </c>
      <c r="I3314" s="1" t="s">
        <v>1681</v>
      </c>
      <c r="J3314" s="1" t="s">
        <v>84</v>
      </c>
      <c r="K3314" s="1" t="str">
        <f t="shared" si="102"/>
        <v>2017</v>
      </c>
      <c r="L3314" s="1">
        <f t="shared" si="103"/>
        <v>49</v>
      </c>
    </row>
    <row r="3315" spans="8:12">
      <c r="H3315" s="1" t="s">
        <v>233</v>
      </c>
      <c r="I3315" s="1" t="s">
        <v>2231</v>
      </c>
      <c r="J3315" s="1" t="s">
        <v>705</v>
      </c>
      <c r="K3315" s="1" t="str">
        <f t="shared" si="102"/>
        <v>2018</v>
      </c>
      <c r="L3315" s="1">
        <f t="shared" si="103"/>
        <v>49</v>
      </c>
    </row>
    <row r="3316" spans="8:12">
      <c r="H3316" s="1" t="s">
        <v>721</v>
      </c>
      <c r="I3316" s="1" t="s">
        <v>8573</v>
      </c>
      <c r="J3316" s="1" t="s">
        <v>705</v>
      </c>
      <c r="K3316" s="1" t="str">
        <f t="shared" si="102"/>
        <v>2018</v>
      </c>
      <c r="L3316" s="1">
        <f t="shared" si="103"/>
        <v>49</v>
      </c>
    </row>
    <row r="3317" spans="8:12">
      <c r="H3317" s="1" t="s">
        <v>233</v>
      </c>
      <c r="I3317" s="1" t="s">
        <v>2387</v>
      </c>
      <c r="J3317" s="1" t="s">
        <v>978</v>
      </c>
      <c r="K3317" s="1" t="str">
        <f t="shared" si="102"/>
        <v>2018</v>
      </c>
      <c r="L3317" s="1">
        <f t="shared" si="103"/>
        <v>49</v>
      </c>
    </row>
    <row r="3318" spans="8:12">
      <c r="H3318" s="1" t="s">
        <v>136</v>
      </c>
      <c r="I3318" s="1" t="s">
        <v>709</v>
      </c>
      <c r="J3318" s="1" t="s">
        <v>486</v>
      </c>
      <c r="K3318" s="1" t="str">
        <f t="shared" si="102"/>
        <v>2018</v>
      </c>
      <c r="L3318" s="1">
        <f t="shared" si="103"/>
        <v>49</v>
      </c>
    </row>
    <row r="3319" spans="8:12">
      <c r="H3319" s="1" t="s">
        <v>149</v>
      </c>
      <c r="I3319" s="1" t="s">
        <v>2880</v>
      </c>
      <c r="J3319" s="1" t="s">
        <v>728</v>
      </c>
      <c r="K3319" s="1" t="str">
        <f t="shared" si="102"/>
        <v>2018</v>
      </c>
      <c r="L3319" s="1">
        <f t="shared" si="103"/>
        <v>49</v>
      </c>
    </row>
    <row r="3320" spans="8:12">
      <c r="H3320" s="1" t="s">
        <v>233</v>
      </c>
      <c r="I3320" s="1" t="s">
        <v>3454</v>
      </c>
      <c r="J3320" s="1" t="s">
        <v>2344</v>
      </c>
      <c r="K3320" s="1" t="str">
        <f t="shared" si="102"/>
        <v>2018</v>
      </c>
      <c r="L3320" s="1">
        <f t="shared" si="103"/>
        <v>49</v>
      </c>
    </row>
    <row r="3321" spans="8:12">
      <c r="H3321" s="1" t="s">
        <v>136</v>
      </c>
      <c r="I3321" s="1" t="s">
        <v>1079</v>
      </c>
      <c r="J3321" s="1" t="s">
        <v>199</v>
      </c>
      <c r="K3321" s="1" t="str">
        <f t="shared" si="102"/>
        <v>2018</v>
      </c>
      <c r="L3321" s="1">
        <f t="shared" si="103"/>
        <v>49</v>
      </c>
    </row>
    <row r="3322" spans="8:12">
      <c r="H3322" s="1" t="s">
        <v>233</v>
      </c>
      <c r="I3322" s="1" t="s">
        <v>1825</v>
      </c>
      <c r="J3322" s="1" t="s">
        <v>474</v>
      </c>
      <c r="K3322" s="1" t="str">
        <f t="shared" si="102"/>
        <v>2018</v>
      </c>
      <c r="L3322" s="1">
        <f t="shared" si="103"/>
        <v>49</v>
      </c>
    </row>
    <row r="3323" spans="8:12">
      <c r="H3323" s="1" t="s">
        <v>233</v>
      </c>
      <c r="I3323" s="1" t="s">
        <v>1506</v>
      </c>
      <c r="J3323" s="1" t="s">
        <v>1512</v>
      </c>
      <c r="K3323" s="1" t="str">
        <f t="shared" si="102"/>
        <v>2019</v>
      </c>
      <c r="L3323" s="1">
        <f t="shared" si="103"/>
        <v>49</v>
      </c>
    </row>
    <row r="3324" spans="8:12">
      <c r="H3324" s="1" t="s">
        <v>233</v>
      </c>
      <c r="I3324" s="1" t="s">
        <v>1506</v>
      </c>
      <c r="J3324" s="1" t="s">
        <v>877</v>
      </c>
      <c r="K3324" s="1" t="str">
        <f t="shared" si="102"/>
        <v>2019</v>
      </c>
      <c r="L3324" s="1">
        <f t="shared" si="103"/>
        <v>49</v>
      </c>
    </row>
    <row r="3325" spans="8:12">
      <c r="H3325" s="1" t="s">
        <v>233</v>
      </c>
      <c r="I3325" s="1" t="s">
        <v>3018</v>
      </c>
      <c r="J3325" s="1" t="s">
        <v>66</v>
      </c>
      <c r="K3325" s="1" t="str">
        <f t="shared" si="102"/>
        <v>2019</v>
      </c>
      <c r="L3325" s="1">
        <f t="shared" si="103"/>
        <v>49</v>
      </c>
    </row>
    <row r="3326" spans="8:12">
      <c r="H3326" s="1" t="s">
        <v>136</v>
      </c>
      <c r="I3326" s="1" t="s">
        <v>1166</v>
      </c>
      <c r="J3326" s="1" t="s">
        <v>1174</v>
      </c>
      <c r="K3326" s="1" t="str">
        <f t="shared" si="102"/>
        <v>2019</v>
      </c>
      <c r="L3326" s="1">
        <f t="shared" si="103"/>
        <v>49</v>
      </c>
    </row>
    <row r="3327" spans="8:12">
      <c r="H3327" s="1" t="s">
        <v>233</v>
      </c>
      <c r="I3327" s="1" t="s">
        <v>8665</v>
      </c>
      <c r="J3327" s="1" t="s">
        <v>8016</v>
      </c>
      <c r="K3327" s="1" t="str">
        <f t="shared" si="102"/>
        <v>2020</v>
      </c>
      <c r="L3327" s="1">
        <f t="shared" si="103"/>
        <v>49</v>
      </c>
    </row>
    <row r="3328" spans="8:12">
      <c r="H3328" s="1" t="s">
        <v>233</v>
      </c>
      <c r="I3328" s="1" t="s">
        <v>193</v>
      </c>
      <c r="J3328" s="1" t="s">
        <v>663</v>
      </c>
      <c r="K3328" s="1" t="str">
        <f t="shared" si="102"/>
        <v>2020</v>
      </c>
      <c r="L3328" s="1">
        <f t="shared" si="103"/>
        <v>49</v>
      </c>
    </row>
    <row r="3329" spans="8:12">
      <c r="H3329" s="1" t="s">
        <v>233</v>
      </c>
      <c r="I3329" s="1" t="s">
        <v>11990</v>
      </c>
      <c r="J3329" s="1" t="s">
        <v>5821</v>
      </c>
      <c r="K3329" s="1" t="str">
        <f t="shared" ref="K3329:K3392" si="104">TEXT(J3329,"YYYY")</f>
        <v>2020</v>
      </c>
      <c r="L3329" s="1">
        <f t="shared" ref="L3329:L3392" si="105">H3329-(TEXT(I3329,"YYYY")-TEXT(J3329,"YYYY"))</f>
        <v>49</v>
      </c>
    </row>
    <row r="3330" spans="8:12">
      <c r="H3330" s="1" t="s">
        <v>233</v>
      </c>
      <c r="I3330" s="1" t="s">
        <v>6688</v>
      </c>
      <c r="J3330" s="1" t="s">
        <v>8134</v>
      </c>
      <c r="K3330" s="1" t="str">
        <f t="shared" si="104"/>
        <v>2020</v>
      </c>
      <c r="L3330" s="1">
        <f t="shared" si="105"/>
        <v>49</v>
      </c>
    </row>
    <row r="3331" spans="8:12">
      <c r="H3331" s="1" t="s">
        <v>233</v>
      </c>
      <c r="I3331" s="1" t="s">
        <v>3916</v>
      </c>
      <c r="J3331" s="1" t="s">
        <v>6638</v>
      </c>
      <c r="K3331" s="1" t="str">
        <f t="shared" si="104"/>
        <v>2020</v>
      </c>
      <c r="L3331" s="1">
        <f t="shared" si="105"/>
        <v>49</v>
      </c>
    </row>
    <row r="3332" spans="8:12">
      <c r="H3332" s="1" t="s">
        <v>515</v>
      </c>
      <c r="I3332" s="1" t="s">
        <v>3580</v>
      </c>
      <c r="J3332" s="1" t="s">
        <v>3581</v>
      </c>
      <c r="K3332" s="1" t="str">
        <f t="shared" si="104"/>
        <v>2002</v>
      </c>
      <c r="L3332" s="1">
        <f t="shared" si="105"/>
        <v>50</v>
      </c>
    </row>
    <row r="3333" spans="8:12">
      <c r="H3333" s="1" t="s">
        <v>219</v>
      </c>
      <c r="I3333" s="1" t="s">
        <v>3294</v>
      </c>
      <c r="J3333" s="1" t="s">
        <v>9982</v>
      </c>
      <c r="K3333" s="1" t="str">
        <f t="shared" si="104"/>
        <v>2003</v>
      </c>
      <c r="L3333" s="1">
        <f t="shared" si="105"/>
        <v>50</v>
      </c>
    </row>
    <row r="3334" spans="8:12">
      <c r="H3334" s="1" t="s">
        <v>308</v>
      </c>
      <c r="I3334" s="1" t="s">
        <v>9527</v>
      </c>
      <c r="J3334" s="1" t="s">
        <v>9528</v>
      </c>
      <c r="K3334" s="1" t="str">
        <f t="shared" si="104"/>
        <v>2005</v>
      </c>
      <c r="L3334" s="1">
        <f t="shared" si="105"/>
        <v>50</v>
      </c>
    </row>
    <row r="3335" spans="8:12">
      <c r="H3335" s="1" t="s">
        <v>219</v>
      </c>
      <c r="I3335" s="1" t="s">
        <v>8201</v>
      </c>
      <c r="J3335" s="1" t="s">
        <v>2212</v>
      </c>
      <c r="K3335" s="1" t="str">
        <f t="shared" si="104"/>
        <v>2010</v>
      </c>
      <c r="L3335" s="1">
        <f t="shared" si="105"/>
        <v>50</v>
      </c>
    </row>
    <row r="3336" spans="8:12">
      <c r="H3336" s="1" t="s">
        <v>308</v>
      </c>
      <c r="I3336" s="1" t="s">
        <v>3385</v>
      </c>
      <c r="J3336" s="1" t="s">
        <v>2212</v>
      </c>
      <c r="K3336" s="1" t="str">
        <f t="shared" si="104"/>
        <v>2010</v>
      </c>
      <c r="L3336" s="1">
        <f t="shared" si="105"/>
        <v>50</v>
      </c>
    </row>
    <row r="3337" spans="8:12">
      <c r="H3337" s="1" t="s">
        <v>375</v>
      </c>
      <c r="I3337" s="1" t="s">
        <v>5967</v>
      </c>
      <c r="J3337" s="1" t="s">
        <v>5972</v>
      </c>
      <c r="K3337" s="1" t="str">
        <f t="shared" si="104"/>
        <v>2011</v>
      </c>
      <c r="L3337" s="1">
        <f t="shared" si="105"/>
        <v>50</v>
      </c>
    </row>
    <row r="3338" spans="8:12">
      <c r="H3338" s="1" t="s">
        <v>351</v>
      </c>
      <c r="I3338" s="1" t="s">
        <v>223</v>
      </c>
      <c r="J3338" s="1" t="s">
        <v>2019</v>
      </c>
      <c r="K3338" s="1" t="str">
        <f t="shared" si="104"/>
        <v>2012</v>
      </c>
      <c r="L3338" s="1">
        <f t="shared" si="105"/>
        <v>50</v>
      </c>
    </row>
    <row r="3339" spans="8:12">
      <c r="H3339" s="1" t="s">
        <v>351</v>
      </c>
      <c r="I3339" s="1" t="s">
        <v>4851</v>
      </c>
      <c r="J3339" s="1" t="s">
        <v>2019</v>
      </c>
      <c r="K3339" s="1" t="str">
        <f t="shared" si="104"/>
        <v>2012</v>
      </c>
      <c r="L3339" s="1">
        <f t="shared" si="105"/>
        <v>50</v>
      </c>
    </row>
    <row r="3340" spans="8:12">
      <c r="H3340" s="1" t="s">
        <v>256</v>
      </c>
      <c r="I3340" s="1" t="s">
        <v>3817</v>
      </c>
      <c r="J3340" s="1" t="s">
        <v>6947</v>
      </c>
      <c r="K3340" s="1" t="str">
        <f t="shared" si="104"/>
        <v>2013</v>
      </c>
      <c r="L3340" s="1">
        <f t="shared" si="105"/>
        <v>50</v>
      </c>
    </row>
    <row r="3341" spans="8:12">
      <c r="H3341" s="1" t="s">
        <v>308</v>
      </c>
      <c r="I3341" s="1" t="s">
        <v>8294</v>
      </c>
      <c r="J3341" s="1" t="s">
        <v>8304</v>
      </c>
      <c r="K3341" s="1" t="str">
        <f t="shared" si="104"/>
        <v>2013</v>
      </c>
      <c r="L3341" s="1">
        <f t="shared" si="105"/>
        <v>50</v>
      </c>
    </row>
    <row r="3342" spans="8:12">
      <c r="H3342" s="1" t="s">
        <v>256</v>
      </c>
      <c r="I3342" s="1" t="s">
        <v>8018</v>
      </c>
      <c r="J3342" s="1" t="s">
        <v>8019</v>
      </c>
      <c r="K3342" s="1" t="str">
        <f t="shared" si="104"/>
        <v>2013</v>
      </c>
      <c r="L3342" s="1">
        <f t="shared" si="105"/>
        <v>50</v>
      </c>
    </row>
    <row r="3343" spans="8:12">
      <c r="H3343" s="1" t="s">
        <v>308</v>
      </c>
      <c r="I3343" s="1" t="s">
        <v>9585</v>
      </c>
      <c r="J3343" s="1" t="s">
        <v>2023</v>
      </c>
      <c r="K3343" s="1" t="str">
        <f t="shared" si="104"/>
        <v>2013</v>
      </c>
      <c r="L3343" s="1">
        <f t="shared" si="105"/>
        <v>50</v>
      </c>
    </row>
    <row r="3344" spans="8:12">
      <c r="H3344" s="1" t="s">
        <v>721</v>
      </c>
      <c r="I3344" s="1" t="s">
        <v>3745</v>
      </c>
      <c r="J3344" s="1" t="s">
        <v>3746</v>
      </c>
      <c r="K3344" s="1" t="str">
        <f t="shared" si="104"/>
        <v>2014</v>
      </c>
      <c r="L3344" s="1">
        <f t="shared" si="105"/>
        <v>50</v>
      </c>
    </row>
    <row r="3345" spans="8:12">
      <c r="H3345" s="1" t="s">
        <v>721</v>
      </c>
      <c r="I3345" s="1" t="s">
        <v>3988</v>
      </c>
      <c r="J3345" s="1" t="s">
        <v>93</v>
      </c>
      <c r="K3345" s="1" t="str">
        <f t="shared" si="104"/>
        <v>2014</v>
      </c>
      <c r="L3345" s="1">
        <f t="shared" si="105"/>
        <v>50</v>
      </c>
    </row>
    <row r="3346" spans="8:12">
      <c r="H3346" s="1" t="s">
        <v>721</v>
      </c>
      <c r="I3346" s="1" t="s">
        <v>11374</v>
      </c>
      <c r="J3346" s="1" t="s">
        <v>2008</v>
      </c>
      <c r="K3346" s="1" t="str">
        <f t="shared" si="104"/>
        <v>2014</v>
      </c>
      <c r="L3346" s="1">
        <f t="shared" si="105"/>
        <v>50</v>
      </c>
    </row>
    <row r="3347" spans="8:12">
      <c r="H3347" s="1" t="s">
        <v>721</v>
      </c>
      <c r="I3347" s="1" t="s">
        <v>12335</v>
      </c>
      <c r="J3347" s="1" t="s">
        <v>93</v>
      </c>
      <c r="K3347" s="1" t="str">
        <f t="shared" si="104"/>
        <v>2014</v>
      </c>
      <c r="L3347" s="1">
        <f t="shared" si="105"/>
        <v>50</v>
      </c>
    </row>
    <row r="3348" spans="8:12">
      <c r="H3348" s="1" t="s">
        <v>721</v>
      </c>
      <c r="I3348" s="1" t="s">
        <v>4574</v>
      </c>
      <c r="J3348" s="1" t="s">
        <v>4212</v>
      </c>
      <c r="K3348" s="1" t="str">
        <f t="shared" si="104"/>
        <v>2015</v>
      </c>
      <c r="L3348" s="1">
        <f t="shared" si="105"/>
        <v>50</v>
      </c>
    </row>
    <row r="3349" spans="8:12">
      <c r="H3349" s="1" t="s">
        <v>240</v>
      </c>
      <c r="I3349" s="1" t="s">
        <v>1056</v>
      </c>
      <c r="J3349" s="1" t="s">
        <v>1075</v>
      </c>
      <c r="K3349" s="1" t="str">
        <f t="shared" si="104"/>
        <v>2015</v>
      </c>
      <c r="L3349" s="1">
        <f t="shared" si="105"/>
        <v>50</v>
      </c>
    </row>
    <row r="3350" spans="8:12">
      <c r="H3350" s="1" t="s">
        <v>721</v>
      </c>
      <c r="I3350" s="1" t="s">
        <v>3230</v>
      </c>
      <c r="J3350" s="1" t="s">
        <v>4563</v>
      </c>
      <c r="K3350" s="1" t="str">
        <f t="shared" si="104"/>
        <v>2015</v>
      </c>
      <c r="L3350" s="1">
        <f t="shared" si="105"/>
        <v>50</v>
      </c>
    </row>
    <row r="3351" spans="8:12">
      <c r="H3351" s="1" t="s">
        <v>721</v>
      </c>
      <c r="I3351" s="1" t="s">
        <v>303</v>
      </c>
      <c r="J3351" s="1" t="s">
        <v>6104</v>
      </c>
      <c r="K3351" s="1" t="str">
        <f t="shared" si="104"/>
        <v>2015</v>
      </c>
      <c r="L3351" s="1">
        <f t="shared" si="105"/>
        <v>50</v>
      </c>
    </row>
    <row r="3352" spans="8:12">
      <c r="H3352" s="1" t="s">
        <v>136</v>
      </c>
      <c r="I3352" s="1" t="s">
        <v>11621</v>
      </c>
      <c r="J3352" s="1" t="s">
        <v>892</v>
      </c>
      <c r="K3352" s="1" t="str">
        <f t="shared" si="104"/>
        <v>2015</v>
      </c>
      <c r="L3352" s="1">
        <f t="shared" si="105"/>
        <v>50</v>
      </c>
    </row>
    <row r="3353" spans="8:12">
      <c r="H3353" s="1" t="s">
        <v>136</v>
      </c>
      <c r="I3353" s="1" t="s">
        <v>4123</v>
      </c>
      <c r="J3353" s="1" t="s">
        <v>6640</v>
      </c>
      <c r="K3353" s="1" t="str">
        <f t="shared" si="104"/>
        <v>2016</v>
      </c>
      <c r="L3353" s="1">
        <f t="shared" si="105"/>
        <v>50</v>
      </c>
    </row>
    <row r="3354" spans="8:12">
      <c r="H3354" s="1" t="s">
        <v>136</v>
      </c>
      <c r="I3354" s="1" t="s">
        <v>159</v>
      </c>
      <c r="J3354" s="1" t="s">
        <v>250</v>
      </c>
      <c r="K3354" s="1" t="str">
        <f t="shared" si="104"/>
        <v>2016</v>
      </c>
      <c r="L3354" s="1">
        <f t="shared" si="105"/>
        <v>50</v>
      </c>
    </row>
    <row r="3355" spans="8:12">
      <c r="H3355" s="1" t="s">
        <v>136</v>
      </c>
      <c r="I3355" s="1" t="s">
        <v>7479</v>
      </c>
      <c r="J3355" s="1" t="s">
        <v>3171</v>
      </c>
      <c r="K3355" s="1" t="str">
        <f t="shared" si="104"/>
        <v>2016</v>
      </c>
      <c r="L3355" s="1">
        <f t="shared" si="105"/>
        <v>50</v>
      </c>
    </row>
    <row r="3356" spans="8:12">
      <c r="H3356" s="1" t="s">
        <v>136</v>
      </c>
      <c r="I3356" s="1" t="s">
        <v>5243</v>
      </c>
      <c r="J3356" s="1" t="s">
        <v>162</v>
      </c>
      <c r="K3356" s="1" t="str">
        <f t="shared" si="104"/>
        <v>2016</v>
      </c>
      <c r="L3356" s="1">
        <f t="shared" si="105"/>
        <v>50</v>
      </c>
    </row>
    <row r="3357" spans="8:12">
      <c r="H3357" s="1" t="s">
        <v>136</v>
      </c>
      <c r="I3357" s="1" t="s">
        <v>11669</v>
      </c>
      <c r="J3357" s="1" t="s">
        <v>4734</v>
      </c>
      <c r="K3357" s="1" t="str">
        <f t="shared" si="104"/>
        <v>2016</v>
      </c>
      <c r="L3357" s="1">
        <f t="shared" si="105"/>
        <v>50</v>
      </c>
    </row>
    <row r="3358" spans="8:12">
      <c r="H3358" s="1" t="s">
        <v>136</v>
      </c>
      <c r="I3358" s="1" t="s">
        <v>11727</v>
      </c>
      <c r="J3358" s="1" t="s">
        <v>11728</v>
      </c>
      <c r="K3358" s="1" t="str">
        <f t="shared" si="104"/>
        <v>2016</v>
      </c>
      <c r="L3358" s="1">
        <f t="shared" si="105"/>
        <v>50</v>
      </c>
    </row>
    <row r="3359" spans="8:12">
      <c r="H3359" s="1" t="s">
        <v>136</v>
      </c>
      <c r="I3359" s="1" t="s">
        <v>1741</v>
      </c>
      <c r="J3359" s="1" t="s">
        <v>3254</v>
      </c>
      <c r="K3359" s="1" t="str">
        <f t="shared" si="104"/>
        <v>2017</v>
      </c>
      <c r="L3359" s="1">
        <f t="shared" si="105"/>
        <v>50</v>
      </c>
    </row>
    <row r="3360" spans="8:12">
      <c r="H3360" s="1" t="s">
        <v>256</v>
      </c>
      <c r="I3360" s="1" t="s">
        <v>2304</v>
      </c>
      <c r="J3360" s="1" t="s">
        <v>258</v>
      </c>
      <c r="K3360" s="1" t="str">
        <f t="shared" si="104"/>
        <v>2017</v>
      </c>
      <c r="L3360" s="1">
        <f t="shared" si="105"/>
        <v>50</v>
      </c>
    </row>
    <row r="3361" spans="8:12">
      <c r="H3361" s="1" t="s">
        <v>136</v>
      </c>
      <c r="I3361" s="1" t="s">
        <v>5354</v>
      </c>
      <c r="J3361" s="1" t="s">
        <v>1212</v>
      </c>
      <c r="K3361" s="1" t="str">
        <f t="shared" si="104"/>
        <v>2017</v>
      </c>
      <c r="L3361" s="1">
        <f t="shared" si="105"/>
        <v>50</v>
      </c>
    </row>
    <row r="3362" spans="8:12">
      <c r="H3362" s="1" t="s">
        <v>136</v>
      </c>
      <c r="I3362" s="1" t="s">
        <v>823</v>
      </c>
      <c r="J3362" s="1" t="s">
        <v>1286</v>
      </c>
      <c r="K3362" s="1" t="str">
        <f t="shared" si="104"/>
        <v>2017</v>
      </c>
      <c r="L3362" s="1">
        <f t="shared" si="105"/>
        <v>50</v>
      </c>
    </row>
    <row r="3363" spans="8:12">
      <c r="H3363" s="1" t="s">
        <v>136</v>
      </c>
      <c r="I3363" s="1" t="s">
        <v>5975</v>
      </c>
      <c r="J3363" s="1" t="s">
        <v>84</v>
      </c>
      <c r="K3363" s="1" t="str">
        <f t="shared" si="104"/>
        <v>2017</v>
      </c>
      <c r="L3363" s="1">
        <f t="shared" si="105"/>
        <v>50</v>
      </c>
    </row>
    <row r="3364" spans="8:12">
      <c r="H3364" s="1" t="s">
        <v>301</v>
      </c>
      <c r="I3364" s="1" t="s">
        <v>7626</v>
      </c>
      <c r="J3364" s="1" t="s">
        <v>227</v>
      </c>
      <c r="K3364" s="1" t="str">
        <f t="shared" si="104"/>
        <v>2017</v>
      </c>
      <c r="L3364" s="1">
        <f t="shared" si="105"/>
        <v>50</v>
      </c>
    </row>
    <row r="3365" spans="8:12">
      <c r="H3365" s="1" t="s">
        <v>721</v>
      </c>
      <c r="I3365" s="1" t="s">
        <v>1324</v>
      </c>
      <c r="J3365" s="1" t="s">
        <v>1334</v>
      </c>
      <c r="K3365" s="1" t="str">
        <f t="shared" si="104"/>
        <v>2018</v>
      </c>
      <c r="L3365" s="1">
        <f t="shared" si="105"/>
        <v>50</v>
      </c>
    </row>
    <row r="3366" spans="8:12">
      <c r="H3366" s="1" t="s">
        <v>721</v>
      </c>
      <c r="I3366" s="1" t="s">
        <v>679</v>
      </c>
      <c r="J3366" s="1" t="s">
        <v>199</v>
      </c>
      <c r="K3366" s="1" t="str">
        <f t="shared" si="104"/>
        <v>2018</v>
      </c>
      <c r="L3366" s="1">
        <f t="shared" si="105"/>
        <v>50</v>
      </c>
    </row>
    <row r="3367" spans="8:12">
      <c r="H3367" s="1" t="s">
        <v>256</v>
      </c>
      <c r="I3367" s="1" t="s">
        <v>364</v>
      </c>
      <c r="J3367" s="1" t="s">
        <v>195</v>
      </c>
      <c r="K3367" s="1" t="str">
        <f t="shared" si="104"/>
        <v>2018</v>
      </c>
      <c r="L3367" s="1">
        <f t="shared" si="105"/>
        <v>50</v>
      </c>
    </row>
    <row r="3368" spans="8:12">
      <c r="H3368" s="1" t="s">
        <v>256</v>
      </c>
      <c r="I3368" s="1" t="s">
        <v>8081</v>
      </c>
      <c r="J3368" s="1" t="s">
        <v>881</v>
      </c>
      <c r="K3368" s="1" t="str">
        <f t="shared" si="104"/>
        <v>2018</v>
      </c>
      <c r="L3368" s="1">
        <f t="shared" si="105"/>
        <v>50</v>
      </c>
    </row>
    <row r="3369" spans="8:12">
      <c r="H3369" s="1" t="s">
        <v>136</v>
      </c>
      <c r="I3369" s="1" t="s">
        <v>692</v>
      </c>
      <c r="J3369" s="1" t="s">
        <v>692</v>
      </c>
      <c r="K3369" s="1" t="str">
        <f t="shared" si="104"/>
        <v>2019</v>
      </c>
      <c r="L3369" s="1">
        <f t="shared" si="105"/>
        <v>50</v>
      </c>
    </row>
    <row r="3370" spans="8:12">
      <c r="H3370" s="1" t="s">
        <v>136</v>
      </c>
      <c r="I3370" s="1" t="s">
        <v>946</v>
      </c>
      <c r="J3370" s="1" t="s">
        <v>72</v>
      </c>
      <c r="K3370" s="1" t="str">
        <f t="shared" si="104"/>
        <v>2019</v>
      </c>
      <c r="L3370" s="1">
        <f t="shared" si="105"/>
        <v>50</v>
      </c>
    </row>
    <row r="3371" spans="8:12">
      <c r="H3371" s="1" t="s">
        <v>721</v>
      </c>
      <c r="I3371" s="1" t="s">
        <v>2332</v>
      </c>
      <c r="J3371" s="1" t="s">
        <v>1265</v>
      </c>
      <c r="K3371" s="1" t="str">
        <f t="shared" si="104"/>
        <v>2019</v>
      </c>
      <c r="L3371" s="1">
        <f t="shared" si="105"/>
        <v>50</v>
      </c>
    </row>
    <row r="3372" spans="8:12">
      <c r="H3372" s="1" t="s">
        <v>721</v>
      </c>
      <c r="I3372" s="1" t="s">
        <v>12334</v>
      </c>
      <c r="J3372" s="1" t="s">
        <v>12351</v>
      </c>
      <c r="K3372" s="1" t="str">
        <f t="shared" si="104"/>
        <v>2019</v>
      </c>
      <c r="L3372" s="1">
        <f t="shared" si="105"/>
        <v>50</v>
      </c>
    </row>
    <row r="3373" spans="8:12">
      <c r="H3373" s="1" t="s">
        <v>120</v>
      </c>
      <c r="I3373" s="1" t="s">
        <v>12212</v>
      </c>
      <c r="J3373" s="1" t="s">
        <v>459</v>
      </c>
      <c r="K3373" s="1" t="str">
        <f t="shared" si="104"/>
        <v>2019</v>
      </c>
      <c r="L3373" s="1">
        <f t="shared" si="105"/>
        <v>50</v>
      </c>
    </row>
    <row r="3374" spans="8:12">
      <c r="H3374" s="1" t="s">
        <v>136</v>
      </c>
      <c r="I3374" s="1" t="s">
        <v>1243</v>
      </c>
      <c r="J3374" s="1" t="s">
        <v>532</v>
      </c>
      <c r="K3374" s="1" t="str">
        <f t="shared" si="104"/>
        <v>2019</v>
      </c>
      <c r="L3374" s="1">
        <f t="shared" si="105"/>
        <v>50</v>
      </c>
    </row>
    <row r="3375" spans="8:12">
      <c r="H3375" s="1" t="s">
        <v>136</v>
      </c>
      <c r="I3375" s="1" t="s">
        <v>7089</v>
      </c>
      <c r="J3375" s="1" t="s">
        <v>7043</v>
      </c>
      <c r="K3375" s="1" t="str">
        <f t="shared" si="104"/>
        <v>2020</v>
      </c>
      <c r="L3375" s="1">
        <f t="shared" si="105"/>
        <v>50</v>
      </c>
    </row>
    <row r="3376" spans="8:12">
      <c r="H3376" s="1" t="s">
        <v>136</v>
      </c>
      <c r="I3376" s="1" t="s">
        <v>8450</v>
      </c>
      <c r="J3376" s="1" t="s">
        <v>5710</v>
      </c>
      <c r="K3376" s="1" t="str">
        <f t="shared" si="104"/>
        <v>2020</v>
      </c>
      <c r="L3376" s="1">
        <f t="shared" si="105"/>
        <v>50</v>
      </c>
    </row>
    <row r="3377" spans="8:12">
      <c r="H3377" s="1" t="s">
        <v>136</v>
      </c>
      <c r="I3377" s="1" t="s">
        <v>6688</v>
      </c>
      <c r="J3377" s="1" t="s">
        <v>5710</v>
      </c>
      <c r="K3377" s="1" t="str">
        <f t="shared" si="104"/>
        <v>2020</v>
      </c>
      <c r="L3377" s="1">
        <f t="shared" si="105"/>
        <v>50</v>
      </c>
    </row>
    <row r="3378" spans="8:12">
      <c r="H3378" s="1" t="s">
        <v>389</v>
      </c>
      <c r="I3378" s="1" t="s">
        <v>3059</v>
      </c>
      <c r="J3378" s="1" t="s">
        <v>1943</v>
      </c>
      <c r="K3378" s="1" t="str">
        <f t="shared" si="104"/>
        <v>2008</v>
      </c>
      <c r="L3378" s="1">
        <f t="shared" si="105"/>
        <v>51</v>
      </c>
    </row>
    <row r="3379" spans="8:12">
      <c r="H3379" s="1" t="s">
        <v>308</v>
      </c>
      <c r="I3379" s="1" t="s">
        <v>2930</v>
      </c>
      <c r="J3379" s="1" t="s">
        <v>2939</v>
      </c>
      <c r="K3379" s="1" t="str">
        <f t="shared" si="104"/>
        <v>2012</v>
      </c>
      <c r="L3379" s="1">
        <f t="shared" si="105"/>
        <v>51</v>
      </c>
    </row>
    <row r="3380" spans="8:12">
      <c r="H3380" s="1" t="s">
        <v>240</v>
      </c>
      <c r="I3380" s="1" t="s">
        <v>381</v>
      </c>
      <c r="J3380" s="1" t="s">
        <v>2023</v>
      </c>
      <c r="K3380" s="1" t="str">
        <f t="shared" si="104"/>
        <v>2013</v>
      </c>
      <c r="L3380" s="1">
        <f t="shared" si="105"/>
        <v>51</v>
      </c>
    </row>
    <row r="3381" spans="8:12">
      <c r="H3381" s="1" t="s">
        <v>256</v>
      </c>
      <c r="I3381" s="1" t="s">
        <v>3806</v>
      </c>
      <c r="J3381" s="1" t="s">
        <v>9539</v>
      </c>
      <c r="K3381" s="1" t="str">
        <f t="shared" si="104"/>
        <v>2014</v>
      </c>
      <c r="L3381" s="1">
        <f t="shared" si="105"/>
        <v>51</v>
      </c>
    </row>
    <row r="3382" spans="8:12">
      <c r="H3382" s="1" t="s">
        <v>301</v>
      </c>
      <c r="I3382" s="1" t="s">
        <v>6656</v>
      </c>
      <c r="J3382" s="1" t="s">
        <v>93</v>
      </c>
      <c r="K3382" s="1" t="str">
        <f t="shared" si="104"/>
        <v>2014</v>
      </c>
      <c r="L3382" s="1">
        <f t="shared" si="105"/>
        <v>51</v>
      </c>
    </row>
    <row r="3383" spans="8:12">
      <c r="H3383" s="1" t="s">
        <v>301</v>
      </c>
      <c r="I3383" s="1" t="s">
        <v>5988</v>
      </c>
      <c r="J3383" s="1" t="s">
        <v>6104</v>
      </c>
      <c r="K3383" s="1" t="str">
        <f t="shared" si="104"/>
        <v>2015</v>
      </c>
      <c r="L3383" s="1">
        <f t="shared" si="105"/>
        <v>51</v>
      </c>
    </row>
    <row r="3384" spans="8:12">
      <c r="H3384" s="1" t="s">
        <v>375</v>
      </c>
      <c r="I3384" s="1" t="s">
        <v>10869</v>
      </c>
      <c r="J3384" s="1" t="s">
        <v>10895</v>
      </c>
      <c r="K3384" s="1" t="str">
        <f t="shared" si="104"/>
        <v>2015</v>
      </c>
      <c r="L3384" s="1">
        <f t="shared" si="105"/>
        <v>51</v>
      </c>
    </row>
    <row r="3385" spans="8:12">
      <c r="H3385" s="1" t="s">
        <v>256</v>
      </c>
      <c r="I3385" s="1" t="s">
        <v>5651</v>
      </c>
      <c r="J3385" s="1" t="s">
        <v>1222</v>
      </c>
      <c r="K3385" s="1" t="str">
        <f t="shared" si="104"/>
        <v>2015</v>
      </c>
      <c r="L3385" s="1">
        <f t="shared" si="105"/>
        <v>51</v>
      </c>
    </row>
    <row r="3386" spans="8:12">
      <c r="H3386" s="1" t="s">
        <v>721</v>
      </c>
      <c r="I3386" s="1" t="s">
        <v>6771</v>
      </c>
      <c r="J3386" s="1" t="s">
        <v>6772</v>
      </c>
      <c r="K3386" s="1" t="str">
        <f t="shared" si="104"/>
        <v>2015</v>
      </c>
      <c r="L3386" s="1">
        <f t="shared" si="105"/>
        <v>51</v>
      </c>
    </row>
    <row r="3387" spans="8:12">
      <c r="H3387" s="1" t="s">
        <v>721</v>
      </c>
      <c r="I3387" s="1" t="s">
        <v>4563</v>
      </c>
      <c r="J3387" s="1" t="s">
        <v>171</v>
      </c>
      <c r="K3387" s="1" t="str">
        <f t="shared" si="104"/>
        <v>2015</v>
      </c>
      <c r="L3387" s="1">
        <f t="shared" si="105"/>
        <v>51</v>
      </c>
    </row>
    <row r="3388" spans="8:12">
      <c r="H3388" s="1" t="s">
        <v>721</v>
      </c>
      <c r="I3388" s="1" t="s">
        <v>9132</v>
      </c>
      <c r="J3388" s="1" t="s">
        <v>5747</v>
      </c>
      <c r="K3388" s="1" t="str">
        <f t="shared" si="104"/>
        <v>2015</v>
      </c>
      <c r="L3388" s="1">
        <f t="shared" si="105"/>
        <v>51</v>
      </c>
    </row>
    <row r="3389" spans="8:12">
      <c r="H3389" s="1" t="s">
        <v>240</v>
      </c>
      <c r="I3389" s="1" t="s">
        <v>903</v>
      </c>
      <c r="J3389" s="1" t="s">
        <v>931</v>
      </c>
      <c r="K3389" s="1" t="str">
        <f t="shared" si="104"/>
        <v>2016</v>
      </c>
      <c r="L3389" s="1">
        <f t="shared" si="105"/>
        <v>51</v>
      </c>
    </row>
    <row r="3390" spans="8:12">
      <c r="H3390" s="1" t="s">
        <v>721</v>
      </c>
      <c r="I3390" s="1" t="s">
        <v>467</v>
      </c>
      <c r="J3390" s="1" t="s">
        <v>467</v>
      </c>
      <c r="K3390" s="1" t="str">
        <f t="shared" si="104"/>
        <v>2016</v>
      </c>
      <c r="L3390" s="1">
        <f t="shared" si="105"/>
        <v>51</v>
      </c>
    </row>
    <row r="3391" spans="8:12">
      <c r="H3391" s="1" t="s">
        <v>256</v>
      </c>
      <c r="I3391" s="1" t="s">
        <v>4828</v>
      </c>
      <c r="J3391" s="1" t="s">
        <v>3171</v>
      </c>
      <c r="K3391" s="1" t="str">
        <f t="shared" si="104"/>
        <v>2016</v>
      </c>
      <c r="L3391" s="1">
        <f t="shared" si="105"/>
        <v>51</v>
      </c>
    </row>
    <row r="3392" spans="8:12">
      <c r="H3392" s="1" t="s">
        <v>256</v>
      </c>
      <c r="I3392" s="1" t="s">
        <v>2308</v>
      </c>
      <c r="J3392" s="1" t="s">
        <v>579</v>
      </c>
      <c r="K3392" s="1" t="str">
        <f t="shared" si="104"/>
        <v>2017</v>
      </c>
      <c r="L3392" s="1">
        <f t="shared" si="105"/>
        <v>51</v>
      </c>
    </row>
    <row r="3393" spans="8:12">
      <c r="H3393" s="1" t="s">
        <v>721</v>
      </c>
      <c r="I3393" s="1" t="s">
        <v>5521</v>
      </c>
      <c r="J3393" s="1" t="s">
        <v>4969</v>
      </c>
      <c r="K3393" s="1" t="str">
        <f t="shared" ref="K3393:K3456" si="106">TEXT(J3393,"YYYY")</f>
        <v>2017</v>
      </c>
      <c r="L3393" s="1">
        <f t="shared" ref="L3393:L3456" si="107">H3393-(TEXT(I3393,"YYYY")-TEXT(J3393,"YYYY"))</f>
        <v>51</v>
      </c>
    </row>
    <row r="3394" spans="8:12">
      <c r="H3394" s="1" t="s">
        <v>721</v>
      </c>
      <c r="I3394" s="1" t="s">
        <v>6046</v>
      </c>
      <c r="J3394" s="1" t="s">
        <v>1286</v>
      </c>
      <c r="K3394" s="1" t="str">
        <f t="shared" si="106"/>
        <v>2017</v>
      </c>
      <c r="L3394" s="1">
        <f t="shared" si="107"/>
        <v>51</v>
      </c>
    </row>
    <row r="3395" spans="8:12">
      <c r="H3395" s="1" t="s">
        <v>721</v>
      </c>
      <c r="I3395" s="1" t="s">
        <v>1681</v>
      </c>
      <c r="J3395" s="1" t="s">
        <v>873</v>
      </c>
      <c r="K3395" s="1" t="str">
        <f t="shared" si="106"/>
        <v>2017</v>
      </c>
      <c r="L3395" s="1">
        <f t="shared" si="107"/>
        <v>51</v>
      </c>
    </row>
    <row r="3396" spans="8:12">
      <c r="H3396" s="1" t="s">
        <v>256</v>
      </c>
      <c r="I3396" s="1" t="s">
        <v>822</v>
      </c>
      <c r="J3396" s="1" t="s">
        <v>881</v>
      </c>
      <c r="K3396" s="1" t="str">
        <f t="shared" si="106"/>
        <v>2018</v>
      </c>
      <c r="L3396" s="1">
        <f t="shared" si="107"/>
        <v>51</v>
      </c>
    </row>
    <row r="3397" spans="8:12">
      <c r="H3397" s="1" t="s">
        <v>256</v>
      </c>
      <c r="I3397" s="1" t="s">
        <v>700</v>
      </c>
      <c r="J3397" s="1" t="s">
        <v>702</v>
      </c>
      <c r="K3397" s="1" t="str">
        <f t="shared" si="106"/>
        <v>2018</v>
      </c>
      <c r="L3397" s="1">
        <f t="shared" si="107"/>
        <v>51</v>
      </c>
    </row>
    <row r="3398" spans="8:12">
      <c r="H3398" s="1" t="s">
        <v>721</v>
      </c>
      <c r="I3398" s="1" t="s">
        <v>6487</v>
      </c>
      <c r="J3398" s="1" t="s">
        <v>705</v>
      </c>
      <c r="K3398" s="1" t="str">
        <f t="shared" si="106"/>
        <v>2018</v>
      </c>
      <c r="L3398" s="1">
        <f t="shared" si="107"/>
        <v>51</v>
      </c>
    </row>
    <row r="3399" spans="8:12">
      <c r="H3399" s="1" t="s">
        <v>301</v>
      </c>
      <c r="I3399" s="1" t="s">
        <v>9362</v>
      </c>
      <c r="J3399" s="1" t="s">
        <v>312</v>
      </c>
      <c r="K3399" s="1" t="str">
        <f t="shared" si="106"/>
        <v>2018</v>
      </c>
      <c r="L3399" s="1">
        <f t="shared" si="107"/>
        <v>51</v>
      </c>
    </row>
    <row r="3400" spans="8:12">
      <c r="H3400" s="1" t="s">
        <v>721</v>
      </c>
      <c r="I3400" s="1" t="s">
        <v>1310</v>
      </c>
      <c r="J3400" s="1" t="s">
        <v>888</v>
      </c>
      <c r="K3400" s="1" t="str">
        <f t="shared" si="106"/>
        <v>2019</v>
      </c>
      <c r="L3400" s="1">
        <f t="shared" si="107"/>
        <v>51</v>
      </c>
    </row>
    <row r="3401" spans="8:12">
      <c r="H3401" s="1" t="s">
        <v>721</v>
      </c>
      <c r="I3401" s="1" t="s">
        <v>1448</v>
      </c>
      <c r="J3401" s="1" t="s">
        <v>66</v>
      </c>
      <c r="K3401" s="1" t="str">
        <f t="shared" si="106"/>
        <v>2019</v>
      </c>
      <c r="L3401" s="1">
        <f t="shared" si="107"/>
        <v>51</v>
      </c>
    </row>
    <row r="3402" spans="8:12">
      <c r="H3402" s="1" t="s">
        <v>721</v>
      </c>
      <c r="I3402" s="1" t="s">
        <v>1601</v>
      </c>
      <c r="J3402" s="1" t="s">
        <v>267</v>
      </c>
      <c r="K3402" s="1" t="str">
        <f t="shared" si="106"/>
        <v>2019</v>
      </c>
      <c r="L3402" s="1">
        <f t="shared" si="107"/>
        <v>51</v>
      </c>
    </row>
    <row r="3403" spans="8:12">
      <c r="H3403" s="1" t="s">
        <v>256</v>
      </c>
      <c r="I3403" s="1" t="s">
        <v>544</v>
      </c>
      <c r="J3403" s="1" t="s">
        <v>604</v>
      </c>
      <c r="K3403" s="1" t="str">
        <f t="shared" si="106"/>
        <v>2019</v>
      </c>
      <c r="L3403" s="1">
        <f t="shared" si="107"/>
        <v>51</v>
      </c>
    </row>
    <row r="3404" spans="8:12">
      <c r="H3404" s="1" t="s">
        <v>256</v>
      </c>
      <c r="I3404" s="1" t="s">
        <v>3125</v>
      </c>
      <c r="J3404" s="1" t="s">
        <v>10275</v>
      </c>
      <c r="K3404" s="1" t="str">
        <f t="shared" si="106"/>
        <v>2019</v>
      </c>
      <c r="L3404" s="1">
        <f t="shared" si="107"/>
        <v>51</v>
      </c>
    </row>
    <row r="3405" spans="8:12">
      <c r="H3405" s="1" t="s">
        <v>256</v>
      </c>
      <c r="I3405" s="1" t="s">
        <v>278</v>
      </c>
      <c r="J3405" s="1" t="s">
        <v>1174</v>
      </c>
      <c r="K3405" s="1" t="str">
        <f t="shared" si="106"/>
        <v>2019</v>
      </c>
      <c r="L3405" s="1">
        <f t="shared" si="107"/>
        <v>51</v>
      </c>
    </row>
    <row r="3406" spans="8:12">
      <c r="H3406" s="1" t="s">
        <v>721</v>
      </c>
      <c r="I3406" s="1" t="s">
        <v>5745</v>
      </c>
      <c r="J3406" s="1" t="s">
        <v>5441</v>
      </c>
      <c r="K3406" s="1" t="str">
        <f t="shared" si="106"/>
        <v>2020</v>
      </c>
      <c r="L3406" s="1">
        <f t="shared" si="107"/>
        <v>51</v>
      </c>
    </row>
    <row r="3407" spans="8:12">
      <c r="H3407" s="1" t="s">
        <v>721</v>
      </c>
      <c r="I3407" s="1" t="s">
        <v>7672</v>
      </c>
      <c r="J3407" s="1" t="s">
        <v>7528</v>
      </c>
      <c r="K3407" s="1" t="str">
        <f t="shared" si="106"/>
        <v>2020</v>
      </c>
      <c r="L3407" s="1">
        <f t="shared" si="107"/>
        <v>51</v>
      </c>
    </row>
    <row r="3408" spans="8:12">
      <c r="H3408" s="1" t="s">
        <v>721</v>
      </c>
      <c r="I3408" s="1" t="s">
        <v>8534</v>
      </c>
      <c r="J3408" s="1" t="s">
        <v>7725</v>
      </c>
      <c r="K3408" s="1" t="str">
        <f t="shared" si="106"/>
        <v>2020</v>
      </c>
      <c r="L3408" s="1">
        <f t="shared" si="107"/>
        <v>51</v>
      </c>
    </row>
    <row r="3409" spans="8:12">
      <c r="H3409" s="1" t="s">
        <v>721</v>
      </c>
      <c r="I3409" s="1" t="s">
        <v>8690</v>
      </c>
      <c r="J3409" s="1" t="s">
        <v>7768</v>
      </c>
      <c r="K3409" s="1" t="str">
        <f t="shared" si="106"/>
        <v>2020</v>
      </c>
      <c r="L3409" s="1">
        <f t="shared" si="107"/>
        <v>51</v>
      </c>
    </row>
    <row r="3410" spans="8:12">
      <c r="H3410" s="1" t="s">
        <v>573</v>
      </c>
      <c r="I3410" s="1" t="s">
        <v>11058</v>
      </c>
      <c r="J3410" s="1" t="s">
        <v>11060</v>
      </c>
      <c r="K3410" s="1" t="str">
        <f t="shared" si="106"/>
        <v>2006</v>
      </c>
      <c r="L3410" s="1">
        <f t="shared" si="107"/>
        <v>52</v>
      </c>
    </row>
    <row r="3411" spans="8:12">
      <c r="H3411" s="1" t="s">
        <v>160</v>
      </c>
      <c r="I3411" s="1" t="s">
        <v>6236</v>
      </c>
      <c r="J3411" s="1" t="s">
        <v>1072</v>
      </c>
      <c r="K3411" s="1" t="str">
        <f t="shared" si="106"/>
        <v>2009</v>
      </c>
      <c r="L3411" s="1">
        <f t="shared" si="107"/>
        <v>52</v>
      </c>
    </row>
    <row r="3412" spans="8:12">
      <c r="H3412" s="1" t="s">
        <v>389</v>
      </c>
      <c r="I3412" s="1" t="s">
        <v>10910</v>
      </c>
      <c r="J3412" s="1" t="s">
        <v>10930</v>
      </c>
      <c r="K3412" s="1" t="str">
        <f t="shared" si="106"/>
        <v>2010</v>
      </c>
      <c r="L3412" s="1">
        <f t="shared" si="107"/>
        <v>52</v>
      </c>
    </row>
    <row r="3413" spans="8:12">
      <c r="H3413" s="1" t="s">
        <v>240</v>
      </c>
      <c r="I3413" s="1" t="s">
        <v>8526</v>
      </c>
      <c r="J3413" s="1" t="s">
        <v>8528</v>
      </c>
      <c r="K3413" s="1" t="str">
        <f t="shared" si="106"/>
        <v>2012</v>
      </c>
      <c r="L3413" s="1">
        <f t="shared" si="107"/>
        <v>52</v>
      </c>
    </row>
    <row r="3414" spans="8:12">
      <c r="H3414" s="1" t="s">
        <v>240</v>
      </c>
      <c r="I3414" s="1" t="s">
        <v>8526</v>
      </c>
      <c r="J3414" s="1" t="s">
        <v>8528</v>
      </c>
      <c r="K3414" s="1" t="str">
        <f t="shared" si="106"/>
        <v>2012</v>
      </c>
      <c r="L3414" s="1">
        <f t="shared" si="107"/>
        <v>52</v>
      </c>
    </row>
    <row r="3415" spans="8:12">
      <c r="H3415" s="1" t="s">
        <v>256</v>
      </c>
      <c r="I3415" s="1" t="s">
        <v>9012</v>
      </c>
      <c r="J3415" s="1" t="s">
        <v>9077</v>
      </c>
      <c r="K3415" s="1" t="str">
        <f t="shared" si="106"/>
        <v>2012</v>
      </c>
      <c r="L3415" s="1">
        <f t="shared" si="107"/>
        <v>52</v>
      </c>
    </row>
    <row r="3416" spans="8:12">
      <c r="H3416" s="1" t="s">
        <v>240</v>
      </c>
      <c r="I3416" s="1" t="s">
        <v>5125</v>
      </c>
      <c r="J3416" s="1" t="s">
        <v>4600</v>
      </c>
      <c r="K3416" s="1" t="str">
        <f t="shared" si="106"/>
        <v>2014</v>
      </c>
      <c r="L3416" s="1">
        <f t="shared" si="107"/>
        <v>52</v>
      </c>
    </row>
    <row r="3417" spans="8:12">
      <c r="H3417" s="1" t="s">
        <v>256</v>
      </c>
      <c r="I3417" s="1" t="s">
        <v>7130</v>
      </c>
      <c r="J3417" s="1" t="s">
        <v>7137</v>
      </c>
      <c r="K3417" s="1" t="str">
        <f t="shared" si="106"/>
        <v>2014</v>
      </c>
      <c r="L3417" s="1">
        <f t="shared" si="107"/>
        <v>52</v>
      </c>
    </row>
    <row r="3418" spans="8:12">
      <c r="H3418" s="1" t="s">
        <v>301</v>
      </c>
      <c r="I3418" s="1" t="s">
        <v>11851</v>
      </c>
      <c r="J3418" s="1" t="s">
        <v>7282</v>
      </c>
      <c r="K3418" s="1" t="str">
        <f t="shared" si="106"/>
        <v>2014</v>
      </c>
      <c r="L3418" s="1">
        <f t="shared" si="107"/>
        <v>52</v>
      </c>
    </row>
    <row r="3419" spans="8:12">
      <c r="H3419" s="1" t="s">
        <v>301</v>
      </c>
      <c r="I3419" s="1" t="s">
        <v>8033</v>
      </c>
      <c r="J3419" s="1" t="s">
        <v>8036</v>
      </c>
      <c r="K3419" s="1" t="str">
        <f t="shared" si="106"/>
        <v>2014</v>
      </c>
      <c r="L3419" s="1">
        <f t="shared" si="107"/>
        <v>52</v>
      </c>
    </row>
    <row r="3420" spans="8:12">
      <c r="H3420" s="1" t="s">
        <v>301</v>
      </c>
      <c r="I3420" s="1" t="s">
        <v>4617</v>
      </c>
      <c r="J3420" s="1" t="s">
        <v>4212</v>
      </c>
      <c r="K3420" s="1" t="str">
        <f t="shared" si="106"/>
        <v>2015</v>
      </c>
      <c r="L3420" s="1">
        <f t="shared" si="107"/>
        <v>52</v>
      </c>
    </row>
    <row r="3421" spans="8:12">
      <c r="H3421" s="1" t="s">
        <v>240</v>
      </c>
      <c r="I3421" s="1" t="s">
        <v>987</v>
      </c>
      <c r="J3421" s="1" t="s">
        <v>1222</v>
      </c>
      <c r="K3421" s="1" t="str">
        <f t="shared" si="106"/>
        <v>2015</v>
      </c>
      <c r="L3421" s="1">
        <f t="shared" si="107"/>
        <v>52</v>
      </c>
    </row>
    <row r="3422" spans="8:12">
      <c r="H3422" s="1" t="s">
        <v>256</v>
      </c>
      <c r="I3422" s="1" t="s">
        <v>2839</v>
      </c>
      <c r="J3422" s="1" t="s">
        <v>6255</v>
      </c>
      <c r="K3422" s="1" t="str">
        <f t="shared" si="106"/>
        <v>2015</v>
      </c>
      <c r="L3422" s="1">
        <f t="shared" si="107"/>
        <v>52</v>
      </c>
    </row>
    <row r="3423" spans="8:12">
      <c r="H3423" s="1" t="s">
        <v>256</v>
      </c>
      <c r="I3423" s="1" t="s">
        <v>6779</v>
      </c>
      <c r="J3423" s="1" t="s">
        <v>6780</v>
      </c>
      <c r="K3423" s="1" t="str">
        <f t="shared" si="106"/>
        <v>2015</v>
      </c>
      <c r="L3423" s="1">
        <f t="shared" si="107"/>
        <v>52</v>
      </c>
    </row>
    <row r="3424" spans="8:12">
      <c r="H3424" s="1" t="s">
        <v>308</v>
      </c>
      <c r="I3424" s="1" t="s">
        <v>9748</v>
      </c>
      <c r="J3424" s="1" t="s">
        <v>8890</v>
      </c>
      <c r="K3424" s="1" t="str">
        <f t="shared" si="106"/>
        <v>2015</v>
      </c>
      <c r="L3424" s="1">
        <f t="shared" si="107"/>
        <v>52</v>
      </c>
    </row>
    <row r="3425" spans="8:12">
      <c r="H3425" s="1" t="s">
        <v>256</v>
      </c>
      <c r="I3425" s="1" t="s">
        <v>6364</v>
      </c>
      <c r="J3425" s="1" t="s">
        <v>303</v>
      </c>
      <c r="K3425" s="1" t="str">
        <f t="shared" si="106"/>
        <v>2016</v>
      </c>
      <c r="L3425" s="1">
        <f t="shared" si="107"/>
        <v>52</v>
      </c>
    </row>
    <row r="3426" spans="8:12">
      <c r="H3426" s="1" t="s">
        <v>256</v>
      </c>
      <c r="I3426" s="1" t="s">
        <v>7736</v>
      </c>
      <c r="J3426" s="1" t="s">
        <v>7655</v>
      </c>
      <c r="K3426" s="1" t="str">
        <f t="shared" si="106"/>
        <v>2016</v>
      </c>
      <c r="L3426" s="1">
        <f t="shared" si="107"/>
        <v>52</v>
      </c>
    </row>
    <row r="3427" spans="8:12">
      <c r="H3427" s="1" t="s">
        <v>375</v>
      </c>
      <c r="I3427" s="1" t="s">
        <v>8192</v>
      </c>
      <c r="J3427" s="1" t="s">
        <v>1534</v>
      </c>
      <c r="K3427" s="1" t="str">
        <f t="shared" si="106"/>
        <v>2016</v>
      </c>
      <c r="L3427" s="1">
        <f t="shared" si="107"/>
        <v>52</v>
      </c>
    </row>
    <row r="3428" spans="8:12">
      <c r="H3428" s="1" t="s">
        <v>301</v>
      </c>
      <c r="I3428" s="1" t="s">
        <v>5253</v>
      </c>
      <c r="J3428" s="1" t="s">
        <v>5078</v>
      </c>
      <c r="K3428" s="1" t="str">
        <f t="shared" si="106"/>
        <v>2017</v>
      </c>
      <c r="L3428" s="1">
        <f t="shared" si="107"/>
        <v>52</v>
      </c>
    </row>
    <row r="3429" spans="8:12">
      <c r="H3429" s="1" t="s">
        <v>256</v>
      </c>
      <c r="I3429" s="1" t="s">
        <v>5363</v>
      </c>
      <c r="J3429" s="1" t="s">
        <v>1286</v>
      </c>
      <c r="K3429" s="1" t="str">
        <f t="shared" si="106"/>
        <v>2017</v>
      </c>
      <c r="L3429" s="1">
        <f t="shared" si="107"/>
        <v>52</v>
      </c>
    </row>
    <row r="3430" spans="8:12">
      <c r="H3430" s="1" t="s">
        <v>256</v>
      </c>
      <c r="I3430" s="1" t="s">
        <v>6390</v>
      </c>
      <c r="J3430" s="1" t="s">
        <v>2091</v>
      </c>
      <c r="K3430" s="1" t="str">
        <f t="shared" si="106"/>
        <v>2017</v>
      </c>
      <c r="L3430" s="1">
        <f t="shared" si="107"/>
        <v>52</v>
      </c>
    </row>
    <row r="3431" spans="8:12">
      <c r="H3431" s="1" t="s">
        <v>301</v>
      </c>
      <c r="I3431" s="1" t="s">
        <v>1042</v>
      </c>
      <c r="J3431" s="1" t="s">
        <v>1044</v>
      </c>
      <c r="K3431" s="1" t="str">
        <f t="shared" si="106"/>
        <v>2018</v>
      </c>
      <c r="L3431" s="1">
        <f t="shared" si="107"/>
        <v>52</v>
      </c>
    </row>
    <row r="3432" spans="8:12">
      <c r="H3432" s="1" t="s">
        <v>301</v>
      </c>
      <c r="I3432" s="1" t="s">
        <v>1376</v>
      </c>
      <c r="J3432" s="1" t="s">
        <v>1249</v>
      </c>
      <c r="K3432" s="1" t="str">
        <f t="shared" si="106"/>
        <v>2018</v>
      </c>
      <c r="L3432" s="1">
        <f t="shared" si="107"/>
        <v>52</v>
      </c>
    </row>
    <row r="3433" spans="8:12">
      <c r="H3433" s="1" t="s">
        <v>301</v>
      </c>
      <c r="I3433" s="1" t="s">
        <v>1408</v>
      </c>
      <c r="J3433" s="1" t="s">
        <v>881</v>
      </c>
      <c r="K3433" s="1" t="str">
        <f t="shared" si="106"/>
        <v>2018</v>
      </c>
      <c r="L3433" s="1">
        <f t="shared" si="107"/>
        <v>52</v>
      </c>
    </row>
    <row r="3434" spans="8:12">
      <c r="H3434" s="1" t="s">
        <v>301</v>
      </c>
      <c r="I3434" s="1" t="s">
        <v>421</v>
      </c>
      <c r="J3434" s="1" t="s">
        <v>1249</v>
      </c>
      <c r="K3434" s="1" t="str">
        <f t="shared" si="106"/>
        <v>2018</v>
      </c>
      <c r="L3434" s="1">
        <f t="shared" si="107"/>
        <v>52</v>
      </c>
    </row>
    <row r="3435" spans="8:12">
      <c r="H3435" s="1" t="s">
        <v>256</v>
      </c>
      <c r="I3435" s="1" t="s">
        <v>2308</v>
      </c>
      <c r="J3435" s="1" t="s">
        <v>2344</v>
      </c>
      <c r="K3435" s="1" t="str">
        <f t="shared" si="106"/>
        <v>2018</v>
      </c>
      <c r="L3435" s="1">
        <f t="shared" si="107"/>
        <v>52</v>
      </c>
    </row>
    <row r="3436" spans="8:12">
      <c r="H3436" s="1" t="s">
        <v>256</v>
      </c>
      <c r="I3436" s="1" t="s">
        <v>972</v>
      </c>
      <c r="J3436" s="1" t="s">
        <v>913</v>
      </c>
      <c r="K3436" s="1" t="str">
        <f t="shared" si="106"/>
        <v>2018</v>
      </c>
      <c r="L3436" s="1">
        <f t="shared" si="107"/>
        <v>52</v>
      </c>
    </row>
    <row r="3437" spans="8:12">
      <c r="H3437" s="1" t="s">
        <v>256</v>
      </c>
      <c r="I3437" s="1" t="s">
        <v>554</v>
      </c>
      <c r="J3437" s="1" t="s">
        <v>2178</v>
      </c>
      <c r="K3437" s="1" t="str">
        <f t="shared" si="106"/>
        <v>2018</v>
      </c>
      <c r="L3437" s="1">
        <f t="shared" si="107"/>
        <v>52</v>
      </c>
    </row>
    <row r="3438" spans="8:12">
      <c r="H3438" s="1" t="s">
        <v>256</v>
      </c>
      <c r="I3438" s="1" t="s">
        <v>3682</v>
      </c>
      <c r="J3438" s="1" t="s">
        <v>3694</v>
      </c>
      <c r="K3438" s="1" t="str">
        <f t="shared" si="106"/>
        <v>2018</v>
      </c>
      <c r="L3438" s="1">
        <f t="shared" si="107"/>
        <v>52</v>
      </c>
    </row>
    <row r="3439" spans="8:12">
      <c r="H3439" s="1" t="s">
        <v>256</v>
      </c>
      <c r="I3439" s="1" t="s">
        <v>1288</v>
      </c>
      <c r="J3439" s="1" t="s">
        <v>1308</v>
      </c>
      <c r="K3439" s="1" t="str">
        <f t="shared" si="106"/>
        <v>2019</v>
      </c>
      <c r="L3439" s="1">
        <f t="shared" si="107"/>
        <v>52</v>
      </c>
    </row>
    <row r="3440" spans="8:12">
      <c r="H3440" s="1" t="s">
        <v>256</v>
      </c>
      <c r="I3440" s="1" t="s">
        <v>1376</v>
      </c>
      <c r="J3440" s="1" t="s">
        <v>1328</v>
      </c>
      <c r="K3440" s="1" t="str">
        <f t="shared" si="106"/>
        <v>2019</v>
      </c>
      <c r="L3440" s="1">
        <f t="shared" si="107"/>
        <v>52</v>
      </c>
    </row>
    <row r="3441" spans="8:12">
      <c r="H3441" s="1" t="s">
        <v>301</v>
      </c>
      <c r="I3441" s="1" t="s">
        <v>7528</v>
      </c>
      <c r="J3441" s="1" t="s">
        <v>459</v>
      </c>
      <c r="K3441" s="1" t="str">
        <f t="shared" si="106"/>
        <v>2019</v>
      </c>
      <c r="L3441" s="1">
        <f t="shared" si="107"/>
        <v>52</v>
      </c>
    </row>
    <row r="3442" spans="8:12">
      <c r="H3442" s="1" t="s">
        <v>256</v>
      </c>
      <c r="I3442" s="1" t="s">
        <v>1415</v>
      </c>
      <c r="J3442" s="1" t="s">
        <v>1030</v>
      </c>
      <c r="K3442" s="1" t="str">
        <f t="shared" si="106"/>
        <v>2019</v>
      </c>
      <c r="L3442" s="1">
        <f t="shared" si="107"/>
        <v>52</v>
      </c>
    </row>
    <row r="3443" spans="8:12">
      <c r="H3443" s="1" t="s">
        <v>256</v>
      </c>
      <c r="I3443" s="1" t="s">
        <v>5781</v>
      </c>
      <c r="J3443" s="1" t="s">
        <v>5710</v>
      </c>
      <c r="K3443" s="1" t="str">
        <f t="shared" si="106"/>
        <v>2020</v>
      </c>
      <c r="L3443" s="1">
        <f t="shared" si="107"/>
        <v>52</v>
      </c>
    </row>
    <row r="3444" spans="8:12">
      <c r="H3444" s="1" t="s">
        <v>256</v>
      </c>
      <c r="I3444" s="1" t="s">
        <v>9362</v>
      </c>
      <c r="J3444" s="1" t="s">
        <v>7691</v>
      </c>
      <c r="K3444" s="1" t="str">
        <f t="shared" si="106"/>
        <v>2020</v>
      </c>
      <c r="L3444" s="1">
        <f t="shared" si="107"/>
        <v>52</v>
      </c>
    </row>
    <row r="3445" spans="8:12">
      <c r="H3445" s="1" t="s">
        <v>256</v>
      </c>
      <c r="I3445" s="1" t="s">
        <v>10675</v>
      </c>
      <c r="J3445" s="1" t="s">
        <v>10675</v>
      </c>
      <c r="K3445" s="1" t="str">
        <f t="shared" si="106"/>
        <v>2020</v>
      </c>
      <c r="L3445" s="1">
        <f t="shared" si="107"/>
        <v>52</v>
      </c>
    </row>
    <row r="3446" spans="8:12">
      <c r="H3446" s="1" t="s">
        <v>256</v>
      </c>
      <c r="I3446" s="1" t="s">
        <v>857</v>
      </c>
      <c r="J3446" s="1" t="s">
        <v>7830</v>
      </c>
      <c r="K3446" s="1" t="str">
        <f t="shared" si="106"/>
        <v>2020</v>
      </c>
      <c r="L3446" s="1">
        <f t="shared" si="107"/>
        <v>52</v>
      </c>
    </row>
    <row r="3447" spans="8:12">
      <c r="H3447" s="1" t="s">
        <v>256</v>
      </c>
      <c r="I3447" s="1" t="s">
        <v>857</v>
      </c>
      <c r="J3447" s="1" t="s">
        <v>8294</v>
      </c>
      <c r="K3447" s="1" t="str">
        <f t="shared" si="106"/>
        <v>2020</v>
      </c>
      <c r="L3447" s="1">
        <f t="shared" si="107"/>
        <v>52</v>
      </c>
    </row>
    <row r="3448" spans="8:12">
      <c r="H3448" s="1" t="s">
        <v>256</v>
      </c>
      <c r="I3448" s="1" t="s">
        <v>4032</v>
      </c>
      <c r="J3448" s="1" t="s">
        <v>5441</v>
      </c>
      <c r="K3448" s="1" t="str">
        <f t="shared" si="106"/>
        <v>2020</v>
      </c>
      <c r="L3448" s="1">
        <f t="shared" si="107"/>
        <v>52</v>
      </c>
    </row>
    <row r="3449" spans="8:12">
      <c r="H3449" s="1" t="s">
        <v>180</v>
      </c>
      <c r="I3449" s="1" t="s">
        <v>6737</v>
      </c>
      <c r="J3449" s="1" t="s">
        <v>6741</v>
      </c>
      <c r="K3449" s="1" t="str">
        <f t="shared" si="106"/>
        <v>2006</v>
      </c>
      <c r="L3449" s="1">
        <f t="shared" si="107"/>
        <v>53</v>
      </c>
    </row>
    <row r="3450" spans="8:12">
      <c r="H3450" s="1" t="s">
        <v>180</v>
      </c>
      <c r="I3450" s="1" t="s">
        <v>4942</v>
      </c>
      <c r="J3450" s="1" t="s">
        <v>1918</v>
      </c>
      <c r="K3450" s="1" t="str">
        <f t="shared" si="106"/>
        <v>2007</v>
      </c>
      <c r="L3450" s="1">
        <f t="shared" si="107"/>
        <v>53</v>
      </c>
    </row>
    <row r="3451" spans="8:12">
      <c r="H3451" s="1" t="s">
        <v>308</v>
      </c>
      <c r="I3451" s="1" t="s">
        <v>7890</v>
      </c>
      <c r="J3451" s="1" t="s">
        <v>7891</v>
      </c>
      <c r="K3451" s="1" t="str">
        <f t="shared" si="106"/>
        <v>2007</v>
      </c>
      <c r="L3451" s="1">
        <f t="shared" si="107"/>
        <v>53</v>
      </c>
    </row>
    <row r="3452" spans="8:12">
      <c r="H3452" s="1" t="s">
        <v>375</v>
      </c>
      <c r="I3452" s="1" t="s">
        <v>10334</v>
      </c>
      <c r="J3452" s="1" t="s">
        <v>10335</v>
      </c>
      <c r="K3452" s="1" t="str">
        <f t="shared" si="106"/>
        <v>2010</v>
      </c>
      <c r="L3452" s="1">
        <f t="shared" si="107"/>
        <v>53</v>
      </c>
    </row>
    <row r="3453" spans="8:12">
      <c r="H3453" s="1" t="s">
        <v>81</v>
      </c>
      <c r="I3453" s="1" t="s">
        <v>851</v>
      </c>
      <c r="J3453" s="1" t="s">
        <v>3141</v>
      </c>
      <c r="K3453" s="1" t="str">
        <f t="shared" si="106"/>
        <v>2011</v>
      </c>
      <c r="L3453" s="1">
        <f t="shared" si="107"/>
        <v>53</v>
      </c>
    </row>
    <row r="3454" spans="8:12">
      <c r="H3454" s="1" t="s">
        <v>240</v>
      </c>
      <c r="I3454" s="1" t="s">
        <v>10161</v>
      </c>
      <c r="J3454" s="1" t="s">
        <v>10162</v>
      </c>
      <c r="K3454" s="1" t="str">
        <f t="shared" si="106"/>
        <v>2011</v>
      </c>
      <c r="L3454" s="1">
        <f t="shared" si="107"/>
        <v>53</v>
      </c>
    </row>
    <row r="3455" spans="8:12">
      <c r="H3455" s="1" t="s">
        <v>375</v>
      </c>
      <c r="I3455" s="1" t="s">
        <v>3279</v>
      </c>
      <c r="J3455" s="1" t="s">
        <v>2023</v>
      </c>
      <c r="K3455" s="1" t="str">
        <f t="shared" si="106"/>
        <v>2013</v>
      </c>
      <c r="L3455" s="1">
        <f t="shared" si="107"/>
        <v>53</v>
      </c>
    </row>
    <row r="3456" spans="8:12">
      <c r="H3456" s="1" t="s">
        <v>351</v>
      </c>
      <c r="I3456" s="1" t="s">
        <v>4659</v>
      </c>
      <c r="J3456" s="1" t="s">
        <v>4600</v>
      </c>
      <c r="K3456" s="1" t="str">
        <f t="shared" si="106"/>
        <v>2014</v>
      </c>
      <c r="L3456" s="1">
        <f t="shared" si="107"/>
        <v>53</v>
      </c>
    </row>
    <row r="3457" spans="8:12">
      <c r="H3457" s="1" t="s">
        <v>240</v>
      </c>
      <c r="I3457" s="1" t="s">
        <v>7241</v>
      </c>
      <c r="J3457" s="1" t="s">
        <v>7130</v>
      </c>
      <c r="K3457" s="1" t="str">
        <f t="shared" ref="K3457:K3520" si="108">TEXT(J3457,"YYYY")</f>
        <v>2014</v>
      </c>
      <c r="L3457" s="1">
        <f t="shared" ref="L3457:L3520" si="109">H3457-(TEXT(I3457,"YYYY")-TEXT(J3457,"YYYY"))</f>
        <v>53</v>
      </c>
    </row>
    <row r="3458" spans="8:12">
      <c r="H3458" s="1" t="s">
        <v>375</v>
      </c>
      <c r="I3458" s="1" t="s">
        <v>1936</v>
      </c>
      <c r="J3458" s="1" t="s">
        <v>1222</v>
      </c>
      <c r="K3458" s="1" t="str">
        <f t="shared" si="108"/>
        <v>2015</v>
      </c>
      <c r="L3458" s="1">
        <f t="shared" si="109"/>
        <v>53</v>
      </c>
    </row>
    <row r="3459" spans="8:12">
      <c r="H3459" s="1" t="s">
        <v>301</v>
      </c>
      <c r="I3459" s="1" t="s">
        <v>7060</v>
      </c>
      <c r="J3459" s="1" t="s">
        <v>384</v>
      </c>
      <c r="K3459" s="1" t="str">
        <f t="shared" si="108"/>
        <v>2015</v>
      </c>
      <c r="L3459" s="1">
        <f t="shared" si="109"/>
        <v>53</v>
      </c>
    </row>
    <row r="3460" spans="8:12">
      <c r="H3460" s="1" t="s">
        <v>240</v>
      </c>
      <c r="I3460" s="1" t="s">
        <v>7156</v>
      </c>
      <c r="J3460" s="1" t="s">
        <v>6104</v>
      </c>
      <c r="K3460" s="1" t="str">
        <f t="shared" si="108"/>
        <v>2015</v>
      </c>
      <c r="L3460" s="1">
        <f t="shared" si="109"/>
        <v>53</v>
      </c>
    </row>
    <row r="3461" spans="8:12">
      <c r="H3461" s="1" t="s">
        <v>301</v>
      </c>
      <c r="I3461" s="1" t="s">
        <v>3450</v>
      </c>
      <c r="J3461" s="1" t="s">
        <v>2770</v>
      </c>
      <c r="K3461" s="1" t="str">
        <f t="shared" si="108"/>
        <v>2015</v>
      </c>
      <c r="L3461" s="1">
        <f t="shared" si="109"/>
        <v>53</v>
      </c>
    </row>
    <row r="3462" spans="8:12">
      <c r="H3462" s="1" t="s">
        <v>351</v>
      </c>
      <c r="I3462" s="1" t="s">
        <v>978</v>
      </c>
      <c r="J3462" s="1" t="s">
        <v>2237</v>
      </c>
      <c r="K3462" s="1" t="str">
        <f t="shared" si="108"/>
        <v>2016</v>
      </c>
      <c r="L3462" s="1">
        <f t="shared" si="109"/>
        <v>53</v>
      </c>
    </row>
    <row r="3463" spans="8:12">
      <c r="H3463" s="1" t="s">
        <v>240</v>
      </c>
      <c r="I3463" s="1" t="s">
        <v>395</v>
      </c>
      <c r="J3463" s="1" t="s">
        <v>250</v>
      </c>
      <c r="K3463" s="1" t="str">
        <f t="shared" si="108"/>
        <v>2016</v>
      </c>
      <c r="L3463" s="1">
        <f t="shared" si="109"/>
        <v>53</v>
      </c>
    </row>
    <row r="3464" spans="8:12">
      <c r="H3464" s="1" t="s">
        <v>301</v>
      </c>
      <c r="I3464" s="1" t="s">
        <v>412</v>
      </c>
      <c r="J3464" s="1" t="s">
        <v>303</v>
      </c>
      <c r="K3464" s="1" t="str">
        <f t="shared" si="108"/>
        <v>2016</v>
      </c>
      <c r="L3464" s="1">
        <f t="shared" si="109"/>
        <v>53</v>
      </c>
    </row>
    <row r="3465" spans="8:12">
      <c r="H3465" s="1" t="s">
        <v>308</v>
      </c>
      <c r="I3465" s="1" t="s">
        <v>6666</v>
      </c>
      <c r="J3465" s="1" t="s">
        <v>412</v>
      </c>
      <c r="K3465" s="1" t="str">
        <f t="shared" si="108"/>
        <v>2016</v>
      </c>
      <c r="L3465" s="1">
        <f t="shared" si="109"/>
        <v>53</v>
      </c>
    </row>
    <row r="3466" spans="8:12">
      <c r="H3466" s="1" t="s">
        <v>301</v>
      </c>
      <c r="I3466" s="1" t="s">
        <v>1799</v>
      </c>
      <c r="J3466" s="1" t="s">
        <v>4182</v>
      </c>
      <c r="K3466" s="1" t="str">
        <f t="shared" si="108"/>
        <v>2017</v>
      </c>
      <c r="L3466" s="1">
        <f t="shared" si="109"/>
        <v>53</v>
      </c>
    </row>
    <row r="3467" spans="8:12">
      <c r="H3467" s="1" t="s">
        <v>240</v>
      </c>
      <c r="I3467" s="1" t="s">
        <v>972</v>
      </c>
      <c r="J3467" s="1" t="s">
        <v>3422</v>
      </c>
      <c r="K3467" s="1" t="str">
        <f t="shared" si="108"/>
        <v>2017</v>
      </c>
      <c r="L3467" s="1">
        <f t="shared" si="109"/>
        <v>53</v>
      </c>
    </row>
    <row r="3468" spans="8:12">
      <c r="H3468" s="1" t="s">
        <v>351</v>
      </c>
      <c r="I3468" s="1" t="s">
        <v>3607</v>
      </c>
      <c r="J3468" s="1" t="s">
        <v>227</v>
      </c>
      <c r="K3468" s="1" t="str">
        <f t="shared" si="108"/>
        <v>2017</v>
      </c>
      <c r="L3468" s="1">
        <f t="shared" si="109"/>
        <v>53</v>
      </c>
    </row>
    <row r="3469" spans="8:12">
      <c r="H3469" s="1" t="s">
        <v>240</v>
      </c>
      <c r="I3469" s="1" t="s">
        <v>956</v>
      </c>
      <c r="J3469" s="1" t="s">
        <v>2486</v>
      </c>
      <c r="K3469" s="1" t="str">
        <f t="shared" si="108"/>
        <v>2017</v>
      </c>
      <c r="L3469" s="1">
        <f t="shared" si="109"/>
        <v>53</v>
      </c>
    </row>
    <row r="3470" spans="8:12">
      <c r="H3470" s="1" t="s">
        <v>301</v>
      </c>
      <c r="I3470" s="1" t="s">
        <v>4232</v>
      </c>
      <c r="J3470" s="1" t="s">
        <v>4232</v>
      </c>
      <c r="K3470" s="1" t="str">
        <f t="shared" si="108"/>
        <v>2017</v>
      </c>
      <c r="L3470" s="1">
        <f t="shared" si="109"/>
        <v>53</v>
      </c>
    </row>
    <row r="3471" spans="8:12">
      <c r="H3471" s="1" t="s">
        <v>301</v>
      </c>
      <c r="I3471" s="1" t="s">
        <v>4373</v>
      </c>
      <c r="J3471" s="1" t="s">
        <v>5471</v>
      </c>
      <c r="K3471" s="1" t="str">
        <f t="shared" si="108"/>
        <v>2017</v>
      </c>
      <c r="L3471" s="1">
        <f t="shared" si="109"/>
        <v>53</v>
      </c>
    </row>
    <row r="3472" spans="8:12">
      <c r="H3472" s="1" t="s">
        <v>240</v>
      </c>
      <c r="I3472" s="1" t="s">
        <v>1183</v>
      </c>
      <c r="J3472" s="1" t="s">
        <v>752</v>
      </c>
      <c r="K3472" s="1" t="str">
        <f t="shared" si="108"/>
        <v>2018</v>
      </c>
      <c r="L3472" s="1">
        <f t="shared" si="109"/>
        <v>53</v>
      </c>
    </row>
    <row r="3473" spans="8:12">
      <c r="H3473" s="1" t="s">
        <v>301</v>
      </c>
      <c r="I3473" s="1" t="s">
        <v>2251</v>
      </c>
      <c r="J3473" s="1" t="s">
        <v>2254</v>
      </c>
      <c r="K3473" s="1" t="str">
        <f t="shared" si="108"/>
        <v>2018</v>
      </c>
      <c r="L3473" s="1">
        <f t="shared" si="109"/>
        <v>53</v>
      </c>
    </row>
    <row r="3474" spans="8:12">
      <c r="H3474" s="1" t="s">
        <v>301</v>
      </c>
      <c r="I3474" s="1" t="s">
        <v>2418</v>
      </c>
      <c r="J3474" s="1" t="s">
        <v>2588</v>
      </c>
      <c r="K3474" s="1" t="str">
        <f t="shared" si="108"/>
        <v>2018</v>
      </c>
      <c r="L3474" s="1">
        <f t="shared" si="109"/>
        <v>53</v>
      </c>
    </row>
    <row r="3475" spans="8:12">
      <c r="H3475" s="1" t="s">
        <v>301</v>
      </c>
      <c r="I3475" s="1" t="s">
        <v>155</v>
      </c>
      <c r="J3475" s="1" t="s">
        <v>459</v>
      </c>
      <c r="K3475" s="1" t="str">
        <f t="shared" si="108"/>
        <v>2019</v>
      </c>
      <c r="L3475" s="1">
        <f t="shared" si="109"/>
        <v>53</v>
      </c>
    </row>
    <row r="3476" spans="8:12">
      <c r="H3476" s="1" t="s">
        <v>301</v>
      </c>
      <c r="I3476" s="1" t="s">
        <v>1107</v>
      </c>
      <c r="J3476" s="1" t="s">
        <v>1027</v>
      </c>
      <c r="K3476" s="1" t="str">
        <f t="shared" si="108"/>
        <v>2019</v>
      </c>
      <c r="L3476" s="1">
        <f t="shared" si="109"/>
        <v>53</v>
      </c>
    </row>
    <row r="3477" spans="8:12">
      <c r="H3477" s="1" t="s">
        <v>240</v>
      </c>
      <c r="I3477" s="1" t="s">
        <v>3220</v>
      </c>
      <c r="J3477" s="1" t="s">
        <v>877</v>
      </c>
      <c r="K3477" s="1" t="str">
        <f t="shared" si="108"/>
        <v>2019</v>
      </c>
      <c r="L3477" s="1">
        <f t="shared" si="109"/>
        <v>53</v>
      </c>
    </row>
    <row r="3478" spans="8:12">
      <c r="H3478" s="1" t="s">
        <v>301</v>
      </c>
      <c r="I3478" s="1" t="s">
        <v>358</v>
      </c>
      <c r="J3478" s="1" t="s">
        <v>1351</v>
      </c>
      <c r="K3478" s="1" t="str">
        <f t="shared" si="108"/>
        <v>2020</v>
      </c>
      <c r="L3478" s="1">
        <f t="shared" si="109"/>
        <v>53</v>
      </c>
    </row>
    <row r="3479" spans="8:12">
      <c r="H3479" s="1" t="s">
        <v>301</v>
      </c>
      <c r="I3479" s="1" t="s">
        <v>7570</v>
      </c>
      <c r="J3479" s="1" t="s">
        <v>5680</v>
      </c>
      <c r="K3479" s="1" t="str">
        <f t="shared" si="108"/>
        <v>2020</v>
      </c>
      <c r="L3479" s="1">
        <f t="shared" si="109"/>
        <v>53</v>
      </c>
    </row>
    <row r="3480" spans="8:12">
      <c r="H3480" s="1" t="s">
        <v>301</v>
      </c>
      <c r="I3480" s="1" t="s">
        <v>6586</v>
      </c>
      <c r="J3480" s="1" t="s">
        <v>4044</v>
      </c>
      <c r="K3480" s="1" t="str">
        <f t="shared" si="108"/>
        <v>2020</v>
      </c>
      <c r="L3480" s="1">
        <f t="shared" si="109"/>
        <v>53</v>
      </c>
    </row>
    <row r="3481" spans="8:12">
      <c r="H3481" s="1" t="s">
        <v>301</v>
      </c>
      <c r="I3481" s="1" t="s">
        <v>8534</v>
      </c>
      <c r="J3481" s="1" t="s">
        <v>5710</v>
      </c>
      <c r="K3481" s="1" t="str">
        <f t="shared" si="108"/>
        <v>2020</v>
      </c>
      <c r="L3481" s="1">
        <f t="shared" si="109"/>
        <v>53</v>
      </c>
    </row>
    <row r="3482" spans="8:12">
      <c r="H3482" s="1" t="s">
        <v>301</v>
      </c>
      <c r="I3482" s="1" t="s">
        <v>2332</v>
      </c>
      <c r="J3482" s="1" t="s">
        <v>8261</v>
      </c>
      <c r="K3482" s="1" t="str">
        <f t="shared" si="108"/>
        <v>2020</v>
      </c>
      <c r="L3482" s="1">
        <f t="shared" si="109"/>
        <v>53</v>
      </c>
    </row>
    <row r="3483" spans="8:12">
      <c r="H3483" s="1" t="s">
        <v>301</v>
      </c>
      <c r="I3483" s="1" t="s">
        <v>12237</v>
      </c>
      <c r="J3483" s="1" t="s">
        <v>6989</v>
      </c>
      <c r="K3483" s="1" t="str">
        <f t="shared" si="108"/>
        <v>2020</v>
      </c>
      <c r="L3483" s="1">
        <f t="shared" si="109"/>
        <v>53</v>
      </c>
    </row>
    <row r="3484" spans="8:12">
      <c r="H3484" s="1" t="s">
        <v>180</v>
      </c>
      <c r="I3484" s="1" t="s">
        <v>9724</v>
      </c>
      <c r="J3484" s="1" t="s">
        <v>3409</v>
      </c>
      <c r="K3484" s="1" t="str">
        <f t="shared" si="108"/>
        <v>2004</v>
      </c>
      <c r="L3484" s="1">
        <f t="shared" si="109"/>
        <v>54</v>
      </c>
    </row>
    <row r="3485" spans="8:12">
      <c r="H3485" s="1" t="s">
        <v>160</v>
      </c>
      <c r="I3485" s="1" t="s">
        <v>9447</v>
      </c>
      <c r="J3485" s="1" t="s">
        <v>575</v>
      </c>
      <c r="K3485" s="1" t="str">
        <f t="shared" si="108"/>
        <v>2008</v>
      </c>
      <c r="L3485" s="1">
        <f t="shared" si="109"/>
        <v>54</v>
      </c>
    </row>
    <row r="3486" spans="8:12">
      <c r="H3486" s="1" t="s">
        <v>458</v>
      </c>
      <c r="I3486" s="1" t="s">
        <v>3035</v>
      </c>
      <c r="J3486" s="1" t="s">
        <v>2868</v>
      </c>
      <c r="K3486" s="1" t="str">
        <f t="shared" si="108"/>
        <v>2008</v>
      </c>
      <c r="L3486" s="1">
        <f t="shared" si="109"/>
        <v>54</v>
      </c>
    </row>
    <row r="3487" spans="8:12">
      <c r="H3487" s="1" t="s">
        <v>219</v>
      </c>
      <c r="I3487" s="1" t="s">
        <v>6153</v>
      </c>
      <c r="J3487" s="1" t="s">
        <v>2212</v>
      </c>
      <c r="K3487" s="1" t="str">
        <f t="shared" si="108"/>
        <v>2010</v>
      </c>
      <c r="L3487" s="1">
        <f t="shared" si="109"/>
        <v>54</v>
      </c>
    </row>
    <row r="3488" spans="8:12">
      <c r="H3488" s="1" t="s">
        <v>375</v>
      </c>
      <c r="I3488" s="1" t="s">
        <v>178</v>
      </c>
      <c r="J3488" s="1" t="s">
        <v>9130</v>
      </c>
      <c r="K3488" s="1" t="str">
        <f t="shared" si="108"/>
        <v>2010</v>
      </c>
      <c r="L3488" s="1">
        <f t="shared" si="109"/>
        <v>54</v>
      </c>
    </row>
    <row r="3489" spans="8:12">
      <c r="H3489" s="1" t="s">
        <v>308</v>
      </c>
      <c r="I3489" s="1" t="s">
        <v>9700</v>
      </c>
      <c r="J3489" s="1" t="s">
        <v>10300</v>
      </c>
      <c r="K3489" s="1" t="str">
        <f t="shared" si="108"/>
        <v>2010</v>
      </c>
      <c r="L3489" s="1">
        <f t="shared" si="109"/>
        <v>54</v>
      </c>
    </row>
    <row r="3490" spans="8:12">
      <c r="H3490" s="1" t="s">
        <v>240</v>
      </c>
      <c r="I3490" s="1" t="s">
        <v>9455</v>
      </c>
      <c r="J3490" s="1" t="s">
        <v>9439</v>
      </c>
      <c r="K3490" s="1" t="str">
        <f t="shared" si="108"/>
        <v>2012</v>
      </c>
      <c r="L3490" s="1">
        <f t="shared" si="109"/>
        <v>54</v>
      </c>
    </row>
    <row r="3491" spans="8:12">
      <c r="H3491" s="1" t="s">
        <v>375</v>
      </c>
      <c r="I3491" s="1" t="s">
        <v>7185</v>
      </c>
      <c r="J3491" s="1" t="s">
        <v>7186</v>
      </c>
      <c r="K3491" s="1" t="str">
        <f t="shared" si="108"/>
        <v>2013</v>
      </c>
      <c r="L3491" s="1">
        <f t="shared" si="109"/>
        <v>54</v>
      </c>
    </row>
    <row r="3492" spans="8:12">
      <c r="H3492" s="1" t="s">
        <v>375</v>
      </c>
      <c r="I3492" s="1" t="s">
        <v>6652</v>
      </c>
      <c r="J3492" s="1" t="s">
        <v>6645</v>
      </c>
      <c r="K3492" s="1" t="str">
        <f t="shared" si="108"/>
        <v>2014</v>
      </c>
      <c r="L3492" s="1">
        <f t="shared" si="109"/>
        <v>54</v>
      </c>
    </row>
    <row r="3493" spans="8:12">
      <c r="H3493" s="1" t="s">
        <v>351</v>
      </c>
      <c r="I3493" s="1" t="s">
        <v>7211</v>
      </c>
      <c r="J3493" s="1" t="s">
        <v>7212</v>
      </c>
      <c r="K3493" s="1" t="str">
        <f t="shared" si="108"/>
        <v>2014</v>
      </c>
      <c r="L3493" s="1">
        <f t="shared" si="109"/>
        <v>54</v>
      </c>
    </row>
    <row r="3494" spans="8:12">
      <c r="H3494" s="1" t="s">
        <v>351</v>
      </c>
      <c r="I3494" s="1" t="s">
        <v>352</v>
      </c>
      <c r="J3494" s="1" t="s">
        <v>355</v>
      </c>
      <c r="K3494" s="1" t="str">
        <f t="shared" si="108"/>
        <v>2015</v>
      </c>
      <c r="L3494" s="1">
        <f t="shared" si="109"/>
        <v>54</v>
      </c>
    </row>
    <row r="3495" spans="8:12">
      <c r="H3495" s="1" t="s">
        <v>240</v>
      </c>
      <c r="I3495" s="1" t="s">
        <v>11531</v>
      </c>
      <c r="J3495" s="1" t="s">
        <v>5747</v>
      </c>
      <c r="K3495" s="1" t="str">
        <f t="shared" si="108"/>
        <v>2015</v>
      </c>
      <c r="L3495" s="1">
        <f t="shared" si="109"/>
        <v>54</v>
      </c>
    </row>
    <row r="3496" spans="8:12">
      <c r="H3496" s="1" t="s">
        <v>351</v>
      </c>
      <c r="I3496" s="1" t="s">
        <v>4828</v>
      </c>
      <c r="J3496" s="1" t="s">
        <v>4840</v>
      </c>
      <c r="K3496" s="1" t="str">
        <f t="shared" si="108"/>
        <v>2016</v>
      </c>
      <c r="L3496" s="1">
        <f t="shared" si="109"/>
        <v>54</v>
      </c>
    </row>
    <row r="3497" spans="8:12">
      <c r="H3497" s="1" t="s">
        <v>375</v>
      </c>
      <c r="I3497" s="1" t="s">
        <v>3623</v>
      </c>
      <c r="J3497" s="1" t="s">
        <v>174</v>
      </c>
      <c r="K3497" s="1" t="str">
        <f t="shared" si="108"/>
        <v>2016</v>
      </c>
      <c r="L3497" s="1">
        <f t="shared" si="109"/>
        <v>54</v>
      </c>
    </row>
    <row r="3498" spans="8:12">
      <c r="H3498" s="1" t="s">
        <v>351</v>
      </c>
      <c r="I3498" s="1" t="s">
        <v>3838</v>
      </c>
      <c r="J3498" s="1" t="s">
        <v>250</v>
      </c>
      <c r="K3498" s="1" t="str">
        <f t="shared" si="108"/>
        <v>2016</v>
      </c>
      <c r="L3498" s="1">
        <f t="shared" si="109"/>
        <v>54</v>
      </c>
    </row>
    <row r="3499" spans="8:12">
      <c r="H3499" s="1" t="s">
        <v>240</v>
      </c>
      <c r="I3499" s="1" t="s">
        <v>5645</v>
      </c>
      <c r="J3499" s="1" t="s">
        <v>5648</v>
      </c>
      <c r="K3499" s="1" t="str">
        <f t="shared" si="108"/>
        <v>2016</v>
      </c>
      <c r="L3499" s="1">
        <f t="shared" si="109"/>
        <v>54</v>
      </c>
    </row>
    <row r="3500" spans="8:12">
      <c r="H3500" s="1" t="s">
        <v>240</v>
      </c>
      <c r="I3500" s="1" t="s">
        <v>6440</v>
      </c>
      <c r="J3500" s="1" t="s">
        <v>1534</v>
      </c>
      <c r="K3500" s="1" t="str">
        <f t="shared" si="108"/>
        <v>2016</v>
      </c>
      <c r="L3500" s="1">
        <f t="shared" si="109"/>
        <v>54</v>
      </c>
    </row>
    <row r="3501" spans="8:12">
      <c r="H3501" s="1" t="s">
        <v>375</v>
      </c>
      <c r="I3501" s="1" t="s">
        <v>572</v>
      </c>
      <c r="J3501" s="1" t="s">
        <v>162</v>
      </c>
      <c r="K3501" s="1" t="str">
        <f t="shared" si="108"/>
        <v>2016</v>
      </c>
      <c r="L3501" s="1">
        <f t="shared" si="109"/>
        <v>54</v>
      </c>
    </row>
    <row r="3502" spans="8:12">
      <c r="H3502" s="1" t="s">
        <v>351</v>
      </c>
      <c r="I3502" s="1" t="s">
        <v>804</v>
      </c>
      <c r="J3502" s="1" t="s">
        <v>2111</v>
      </c>
      <c r="K3502" s="1" t="str">
        <f t="shared" si="108"/>
        <v>2017</v>
      </c>
      <c r="L3502" s="1">
        <f t="shared" si="109"/>
        <v>54</v>
      </c>
    </row>
    <row r="3503" spans="8:12">
      <c r="H3503" s="1" t="s">
        <v>240</v>
      </c>
      <c r="I3503" s="1" t="s">
        <v>241</v>
      </c>
      <c r="J3503" s="1" t="s">
        <v>243</v>
      </c>
      <c r="K3503" s="1" t="str">
        <f t="shared" si="108"/>
        <v>2017</v>
      </c>
      <c r="L3503" s="1">
        <f t="shared" si="109"/>
        <v>54</v>
      </c>
    </row>
    <row r="3504" spans="8:12">
      <c r="H3504" s="1" t="s">
        <v>351</v>
      </c>
      <c r="I3504" s="1" t="s">
        <v>1798</v>
      </c>
      <c r="J3504" s="1" t="s">
        <v>1799</v>
      </c>
      <c r="K3504" s="1" t="str">
        <f t="shared" si="108"/>
        <v>2017</v>
      </c>
      <c r="L3504" s="1">
        <f t="shared" si="109"/>
        <v>54</v>
      </c>
    </row>
    <row r="3505" spans="8:12">
      <c r="H3505" s="1" t="s">
        <v>240</v>
      </c>
      <c r="I3505" s="1" t="s">
        <v>5155</v>
      </c>
      <c r="J3505" s="1" t="s">
        <v>496</v>
      </c>
      <c r="K3505" s="1" t="str">
        <f t="shared" si="108"/>
        <v>2017</v>
      </c>
      <c r="L3505" s="1">
        <f t="shared" si="109"/>
        <v>54</v>
      </c>
    </row>
    <row r="3506" spans="8:12">
      <c r="H3506" s="1" t="s">
        <v>240</v>
      </c>
      <c r="I3506" s="1" t="s">
        <v>2843</v>
      </c>
      <c r="J3506" s="1" t="s">
        <v>5023</v>
      </c>
      <c r="K3506" s="1" t="str">
        <f t="shared" si="108"/>
        <v>2017</v>
      </c>
      <c r="L3506" s="1">
        <f t="shared" si="109"/>
        <v>54</v>
      </c>
    </row>
    <row r="3507" spans="8:12">
      <c r="H3507" s="1" t="s">
        <v>375</v>
      </c>
      <c r="I3507" s="1" t="s">
        <v>9293</v>
      </c>
      <c r="J3507" s="1" t="s">
        <v>527</v>
      </c>
      <c r="K3507" s="1" t="str">
        <f t="shared" si="108"/>
        <v>2018</v>
      </c>
      <c r="L3507" s="1">
        <f t="shared" si="109"/>
        <v>54</v>
      </c>
    </row>
    <row r="3508" spans="8:12">
      <c r="H3508" s="1" t="s">
        <v>240</v>
      </c>
      <c r="I3508" s="1" t="s">
        <v>2847</v>
      </c>
      <c r="J3508" s="1" t="s">
        <v>2854</v>
      </c>
      <c r="K3508" s="1" t="str">
        <f t="shared" si="108"/>
        <v>2018</v>
      </c>
      <c r="L3508" s="1">
        <f t="shared" si="109"/>
        <v>54</v>
      </c>
    </row>
    <row r="3509" spans="8:12">
      <c r="H3509" s="1" t="s">
        <v>240</v>
      </c>
      <c r="I3509" s="1" t="s">
        <v>3484</v>
      </c>
      <c r="J3509" s="1" t="s">
        <v>527</v>
      </c>
      <c r="K3509" s="1" t="str">
        <f t="shared" si="108"/>
        <v>2018</v>
      </c>
      <c r="L3509" s="1">
        <f t="shared" si="109"/>
        <v>54</v>
      </c>
    </row>
    <row r="3510" spans="8:12">
      <c r="H3510" s="1" t="s">
        <v>240</v>
      </c>
      <c r="I3510" s="1" t="s">
        <v>2257</v>
      </c>
      <c r="J3510" s="1" t="s">
        <v>1304</v>
      </c>
      <c r="K3510" s="1" t="str">
        <f t="shared" si="108"/>
        <v>2018</v>
      </c>
      <c r="L3510" s="1">
        <f t="shared" si="109"/>
        <v>54</v>
      </c>
    </row>
    <row r="3511" spans="8:12">
      <c r="H3511" s="1" t="s">
        <v>351</v>
      </c>
      <c r="I3511" s="1" t="s">
        <v>9293</v>
      </c>
      <c r="J3511" s="1" t="s">
        <v>604</v>
      </c>
      <c r="K3511" s="1" t="str">
        <f t="shared" si="108"/>
        <v>2019</v>
      </c>
      <c r="L3511" s="1">
        <f t="shared" si="109"/>
        <v>54</v>
      </c>
    </row>
    <row r="3512" spans="8:12">
      <c r="H3512" s="1" t="s">
        <v>351</v>
      </c>
      <c r="I3512" s="1" t="s">
        <v>238</v>
      </c>
      <c r="J3512" s="1" t="s">
        <v>12085</v>
      </c>
      <c r="K3512" s="1" t="str">
        <f t="shared" si="108"/>
        <v>2019</v>
      </c>
      <c r="L3512" s="1">
        <f t="shared" si="109"/>
        <v>54</v>
      </c>
    </row>
    <row r="3513" spans="8:12">
      <c r="H3513" s="1" t="s">
        <v>180</v>
      </c>
      <c r="I3513" s="1" t="s">
        <v>11547</v>
      </c>
      <c r="J3513" s="1" t="s">
        <v>11555</v>
      </c>
      <c r="K3513" s="1" t="str">
        <f t="shared" si="108"/>
        <v>2007</v>
      </c>
      <c r="L3513" s="1">
        <f t="shared" si="109"/>
        <v>55</v>
      </c>
    </row>
    <row r="3514" spans="8:12">
      <c r="H3514" s="1" t="s">
        <v>219</v>
      </c>
      <c r="I3514" s="1" t="s">
        <v>7360</v>
      </c>
      <c r="J3514" s="1" t="s">
        <v>4709</v>
      </c>
      <c r="K3514" s="1" t="str">
        <f t="shared" si="108"/>
        <v>2009</v>
      </c>
      <c r="L3514" s="1">
        <f t="shared" si="109"/>
        <v>55</v>
      </c>
    </row>
    <row r="3515" spans="8:12">
      <c r="H3515" s="1" t="s">
        <v>160</v>
      </c>
      <c r="I3515" s="1" t="s">
        <v>9226</v>
      </c>
      <c r="J3515" s="1" t="s">
        <v>9227</v>
      </c>
      <c r="K3515" s="1" t="str">
        <f t="shared" si="108"/>
        <v>2009</v>
      </c>
      <c r="L3515" s="1">
        <f t="shared" si="109"/>
        <v>55</v>
      </c>
    </row>
    <row r="3516" spans="8:12">
      <c r="H3516" s="1" t="s">
        <v>219</v>
      </c>
      <c r="I3516" s="1" t="s">
        <v>7360</v>
      </c>
      <c r="J3516" s="1" t="s">
        <v>11255</v>
      </c>
      <c r="K3516" s="1" t="str">
        <f t="shared" si="108"/>
        <v>2009</v>
      </c>
      <c r="L3516" s="1">
        <f t="shared" si="109"/>
        <v>55</v>
      </c>
    </row>
    <row r="3517" spans="8:12">
      <c r="H3517" s="1" t="s">
        <v>308</v>
      </c>
      <c r="I3517" s="1" t="s">
        <v>9527</v>
      </c>
      <c r="J3517" s="1" t="s">
        <v>6669</v>
      </c>
      <c r="K3517" s="1" t="str">
        <f t="shared" si="108"/>
        <v>2010</v>
      </c>
      <c r="L3517" s="1">
        <f t="shared" si="109"/>
        <v>55</v>
      </c>
    </row>
    <row r="3518" spans="8:12">
      <c r="H3518" s="1" t="s">
        <v>515</v>
      </c>
      <c r="I3518" s="1" t="s">
        <v>7821</v>
      </c>
      <c r="J3518" s="1" t="s">
        <v>7618</v>
      </c>
      <c r="K3518" s="1" t="str">
        <f t="shared" si="108"/>
        <v>2010</v>
      </c>
      <c r="L3518" s="1">
        <f t="shared" si="109"/>
        <v>55</v>
      </c>
    </row>
    <row r="3519" spans="8:12">
      <c r="H3519" s="1" t="s">
        <v>308</v>
      </c>
      <c r="I3519" s="1" t="s">
        <v>7502</v>
      </c>
      <c r="J3519" s="1" t="s">
        <v>7868</v>
      </c>
      <c r="K3519" s="1" t="str">
        <f t="shared" si="108"/>
        <v>2010</v>
      </c>
      <c r="L3519" s="1">
        <f t="shared" si="109"/>
        <v>55</v>
      </c>
    </row>
    <row r="3520" spans="8:12">
      <c r="H3520" s="1" t="s">
        <v>375</v>
      </c>
      <c r="I3520" s="1" t="s">
        <v>9733</v>
      </c>
      <c r="J3520" s="1" t="s">
        <v>9739</v>
      </c>
      <c r="K3520" s="1" t="str">
        <f t="shared" si="108"/>
        <v>2011</v>
      </c>
      <c r="L3520" s="1">
        <f t="shared" si="109"/>
        <v>55</v>
      </c>
    </row>
    <row r="3521" spans="8:12">
      <c r="H3521" s="1" t="s">
        <v>308</v>
      </c>
      <c r="I3521" s="1" t="s">
        <v>9989</v>
      </c>
      <c r="J3521" s="1" t="s">
        <v>941</v>
      </c>
      <c r="K3521" s="1" t="str">
        <f t="shared" ref="K3521:K3584" si="110">TEXT(J3521,"YYYY")</f>
        <v>2011</v>
      </c>
      <c r="L3521" s="1">
        <f t="shared" ref="L3521:L3584" si="111">H3521-(TEXT(I3521,"YYYY")-TEXT(J3521,"YYYY"))</f>
        <v>55</v>
      </c>
    </row>
    <row r="3522" spans="8:12">
      <c r="H3522" s="1" t="s">
        <v>351</v>
      </c>
      <c r="I3522" s="1" t="s">
        <v>9401</v>
      </c>
      <c r="J3522" s="1" t="s">
        <v>9563</v>
      </c>
      <c r="K3522" s="1" t="str">
        <f t="shared" si="110"/>
        <v>2013</v>
      </c>
      <c r="L3522" s="1">
        <f t="shared" si="111"/>
        <v>55</v>
      </c>
    </row>
    <row r="3523" spans="8:12">
      <c r="H3523" s="1" t="s">
        <v>351</v>
      </c>
      <c r="I3523" s="1" t="s">
        <v>5342</v>
      </c>
      <c r="J3523" s="1" t="s">
        <v>352</v>
      </c>
      <c r="K3523" s="1" t="str">
        <f t="shared" si="110"/>
        <v>2016</v>
      </c>
      <c r="L3523" s="1">
        <f t="shared" si="111"/>
        <v>55</v>
      </c>
    </row>
    <row r="3524" spans="8:12">
      <c r="H3524" s="1" t="s">
        <v>351</v>
      </c>
      <c r="I3524" s="1" t="s">
        <v>740</v>
      </c>
      <c r="J3524" s="1" t="s">
        <v>740</v>
      </c>
      <c r="K3524" s="1" t="str">
        <f t="shared" si="110"/>
        <v>2017</v>
      </c>
      <c r="L3524" s="1">
        <f t="shared" si="111"/>
        <v>55</v>
      </c>
    </row>
    <row r="3525" spans="8:12">
      <c r="H3525" s="1" t="s">
        <v>308</v>
      </c>
      <c r="I3525" s="1" t="s">
        <v>1643</v>
      </c>
      <c r="J3525" s="1" t="s">
        <v>873</v>
      </c>
      <c r="K3525" s="1" t="str">
        <f t="shared" si="110"/>
        <v>2017</v>
      </c>
      <c r="L3525" s="1">
        <f t="shared" si="111"/>
        <v>55</v>
      </c>
    </row>
    <row r="3526" spans="8:12">
      <c r="H3526" s="1" t="s">
        <v>351</v>
      </c>
      <c r="I3526" s="1" t="s">
        <v>7977</v>
      </c>
      <c r="J3526" s="1" t="s">
        <v>4277</v>
      </c>
      <c r="K3526" s="1" t="str">
        <f t="shared" si="110"/>
        <v>2017</v>
      </c>
      <c r="L3526" s="1">
        <f t="shared" si="111"/>
        <v>55</v>
      </c>
    </row>
    <row r="3527" spans="8:12">
      <c r="H3527" s="1" t="s">
        <v>375</v>
      </c>
      <c r="I3527" s="1" t="s">
        <v>471</v>
      </c>
      <c r="J3527" s="1" t="s">
        <v>486</v>
      </c>
      <c r="K3527" s="1" t="str">
        <f t="shared" si="110"/>
        <v>2018</v>
      </c>
      <c r="L3527" s="1">
        <f t="shared" si="111"/>
        <v>55</v>
      </c>
    </row>
    <row r="3528" spans="8:12">
      <c r="H3528" s="1" t="s">
        <v>375</v>
      </c>
      <c r="I3528" s="1" t="s">
        <v>1085</v>
      </c>
      <c r="J3528" s="1" t="s">
        <v>474</v>
      </c>
      <c r="K3528" s="1" t="str">
        <f t="shared" si="110"/>
        <v>2018</v>
      </c>
      <c r="L3528" s="1">
        <f t="shared" si="111"/>
        <v>55</v>
      </c>
    </row>
    <row r="3529" spans="8:12">
      <c r="H3529" s="1" t="s">
        <v>351</v>
      </c>
      <c r="I3529" s="1" t="s">
        <v>431</v>
      </c>
      <c r="J3529" s="1" t="s">
        <v>486</v>
      </c>
      <c r="K3529" s="1" t="str">
        <f t="shared" si="110"/>
        <v>2018</v>
      </c>
      <c r="L3529" s="1">
        <f t="shared" si="111"/>
        <v>55</v>
      </c>
    </row>
    <row r="3530" spans="8:12">
      <c r="H3530" s="1" t="s">
        <v>308</v>
      </c>
      <c r="I3530" s="1" t="s">
        <v>606</v>
      </c>
      <c r="J3530" s="1" t="s">
        <v>881</v>
      </c>
      <c r="K3530" s="1" t="str">
        <f t="shared" si="110"/>
        <v>2018</v>
      </c>
      <c r="L3530" s="1">
        <f t="shared" si="111"/>
        <v>55</v>
      </c>
    </row>
    <row r="3531" spans="8:12">
      <c r="H3531" s="1" t="s">
        <v>351</v>
      </c>
      <c r="I3531" s="1" t="s">
        <v>1390</v>
      </c>
      <c r="J3531" s="1" t="s">
        <v>1396</v>
      </c>
      <c r="K3531" s="1" t="str">
        <f t="shared" si="110"/>
        <v>2019</v>
      </c>
      <c r="L3531" s="1">
        <f t="shared" si="111"/>
        <v>55</v>
      </c>
    </row>
    <row r="3532" spans="8:12">
      <c r="H3532" s="1" t="s">
        <v>375</v>
      </c>
      <c r="I3532" s="1" t="s">
        <v>6570</v>
      </c>
      <c r="J3532" s="1" t="s">
        <v>3781</v>
      </c>
      <c r="K3532" s="1" t="str">
        <f t="shared" si="110"/>
        <v>2019</v>
      </c>
      <c r="L3532" s="1">
        <f t="shared" si="111"/>
        <v>55</v>
      </c>
    </row>
    <row r="3533" spans="8:12">
      <c r="H3533" s="1" t="s">
        <v>351</v>
      </c>
      <c r="I3533" s="1" t="s">
        <v>1056</v>
      </c>
      <c r="J3533" s="1" t="s">
        <v>459</v>
      </c>
      <c r="K3533" s="1" t="str">
        <f t="shared" si="110"/>
        <v>2019</v>
      </c>
      <c r="L3533" s="1">
        <f t="shared" si="111"/>
        <v>55</v>
      </c>
    </row>
    <row r="3534" spans="8:12">
      <c r="H3534" s="1" t="s">
        <v>240</v>
      </c>
      <c r="I3534" s="1" t="s">
        <v>1759</v>
      </c>
      <c r="J3534" s="1" t="s">
        <v>459</v>
      </c>
      <c r="K3534" s="1" t="str">
        <f t="shared" si="110"/>
        <v>2019</v>
      </c>
      <c r="L3534" s="1">
        <f t="shared" si="111"/>
        <v>55</v>
      </c>
    </row>
    <row r="3535" spans="8:12">
      <c r="H3535" s="1" t="s">
        <v>375</v>
      </c>
      <c r="I3535" s="1" t="s">
        <v>606</v>
      </c>
      <c r="J3535" s="1" t="s">
        <v>72</v>
      </c>
      <c r="K3535" s="1" t="str">
        <f t="shared" si="110"/>
        <v>2019</v>
      </c>
      <c r="L3535" s="1">
        <f t="shared" si="111"/>
        <v>55</v>
      </c>
    </row>
    <row r="3536" spans="8:12">
      <c r="H3536" s="1" t="s">
        <v>375</v>
      </c>
      <c r="I3536" s="1" t="s">
        <v>202</v>
      </c>
      <c r="J3536" s="1" t="s">
        <v>248</v>
      </c>
      <c r="K3536" s="1" t="str">
        <f t="shared" si="110"/>
        <v>2019</v>
      </c>
      <c r="L3536" s="1">
        <f t="shared" si="111"/>
        <v>55</v>
      </c>
    </row>
    <row r="3537" spans="8:12">
      <c r="H3537" s="1" t="s">
        <v>351</v>
      </c>
      <c r="I3537" s="1" t="s">
        <v>4032</v>
      </c>
      <c r="J3537" s="1" t="s">
        <v>6607</v>
      </c>
      <c r="K3537" s="1" t="str">
        <f t="shared" si="110"/>
        <v>2020</v>
      </c>
      <c r="L3537" s="1">
        <f t="shared" si="111"/>
        <v>55</v>
      </c>
    </row>
    <row r="3538" spans="8:12">
      <c r="H3538" s="1" t="s">
        <v>351</v>
      </c>
      <c r="I3538" s="1" t="s">
        <v>6554</v>
      </c>
      <c r="J3538" s="1" t="s">
        <v>5622</v>
      </c>
      <c r="K3538" s="1" t="str">
        <f t="shared" si="110"/>
        <v>2020</v>
      </c>
      <c r="L3538" s="1">
        <f t="shared" si="111"/>
        <v>55</v>
      </c>
    </row>
    <row r="3539" spans="8:12">
      <c r="H3539" s="1" t="s">
        <v>351</v>
      </c>
      <c r="I3539" s="1" t="s">
        <v>539</v>
      </c>
      <c r="J3539" s="1" t="s">
        <v>8247</v>
      </c>
      <c r="K3539" s="1" t="str">
        <f t="shared" si="110"/>
        <v>2020</v>
      </c>
      <c r="L3539" s="1">
        <f t="shared" si="111"/>
        <v>55</v>
      </c>
    </row>
    <row r="3540" spans="8:12">
      <c r="H3540" s="1" t="s">
        <v>180</v>
      </c>
      <c r="I3540" s="1" t="s">
        <v>412</v>
      </c>
      <c r="J3540" s="1" t="s">
        <v>4709</v>
      </c>
      <c r="K3540" s="1" t="str">
        <f t="shared" si="110"/>
        <v>2009</v>
      </c>
      <c r="L3540" s="1">
        <f t="shared" si="111"/>
        <v>56</v>
      </c>
    </row>
    <row r="3541" spans="8:12">
      <c r="H3541" s="1" t="s">
        <v>436</v>
      </c>
      <c r="I3541" s="1" t="s">
        <v>10478</v>
      </c>
      <c r="J3541" s="1" t="s">
        <v>3832</v>
      </c>
      <c r="K3541" s="1" t="str">
        <f t="shared" si="110"/>
        <v>2010</v>
      </c>
      <c r="L3541" s="1">
        <f t="shared" si="111"/>
        <v>56</v>
      </c>
    </row>
    <row r="3542" spans="8:12">
      <c r="H3542" s="1" t="s">
        <v>160</v>
      </c>
      <c r="I3542" s="1" t="s">
        <v>6287</v>
      </c>
      <c r="J3542" s="1" t="s">
        <v>1003</v>
      </c>
      <c r="K3542" s="1" t="str">
        <f t="shared" si="110"/>
        <v>2011</v>
      </c>
      <c r="L3542" s="1">
        <f t="shared" si="111"/>
        <v>56</v>
      </c>
    </row>
    <row r="3543" spans="8:12">
      <c r="H3543" s="1" t="s">
        <v>375</v>
      </c>
      <c r="I3543" s="1" t="s">
        <v>9078</v>
      </c>
      <c r="J3543" s="1" t="s">
        <v>9059</v>
      </c>
      <c r="K3543" s="1" t="str">
        <f t="shared" si="110"/>
        <v>2012</v>
      </c>
      <c r="L3543" s="1">
        <f t="shared" si="111"/>
        <v>56</v>
      </c>
    </row>
    <row r="3544" spans="8:12">
      <c r="H3544" s="1" t="s">
        <v>436</v>
      </c>
      <c r="I3544" s="1" t="s">
        <v>10353</v>
      </c>
      <c r="J3544" s="1" t="s">
        <v>10354</v>
      </c>
      <c r="K3544" s="1" t="str">
        <f t="shared" si="110"/>
        <v>2012</v>
      </c>
      <c r="L3544" s="1">
        <f t="shared" si="111"/>
        <v>56</v>
      </c>
    </row>
    <row r="3545" spans="8:12">
      <c r="H3545" s="1" t="s">
        <v>436</v>
      </c>
      <c r="I3545" s="1" t="s">
        <v>6247</v>
      </c>
      <c r="J3545" s="1" t="s">
        <v>2019</v>
      </c>
      <c r="K3545" s="1" t="str">
        <f t="shared" si="110"/>
        <v>2012</v>
      </c>
      <c r="L3545" s="1">
        <f t="shared" si="111"/>
        <v>56</v>
      </c>
    </row>
    <row r="3546" spans="8:12">
      <c r="H3546" s="1" t="s">
        <v>160</v>
      </c>
      <c r="I3546" s="1" t="s">
        <v>3817</v>
      </c>
      <c r="J3546" s="1" t="s">
        <v>6947</v>
      </c>
      <c r="K3546" s="1" t="str">
        <f t="shared" si="110"/>
        <v>2013</v>
      </c>
      <c r="L3546" s="1">
        <f t="shared" si="111"/>
        <v>56</v>
      </c>
    </row>
    <row r="3547" spans="8:12">
      <c r="H3547" s="1" t="s">
        <v>375</v>
      </c>
      <c r="I3547" s="1" t="s">
        <v>5184</v>
      </c>
      <c r="J3547" s="1" t="s">
        <v>7282</v>
      </c>
      <c r="K3547" s="1" t="str">
        <f t="shared" si="110"/>
        <v>2014</v>
      </c>
      <c r="L3547" s="1">
        <f t="shared" si="111"/>
        <v>56</v>
      </c>
    </row>
    <row r="3548" spans="8:12">
      <c r="H3548" s="1" t="s">
        <v>308</v>
      </c>
      <c r="I3548" s="1" t="s">
        <v>10805</v>
      </c>
      <c r="J3548" s="1" t="s">
        <v>2008</v>
      </c>
      <c r="K3548" s="1" t="str">
        <f t="shared" si="110"/>
        <v>2014</v>
      </c>
      <c r="L3548" s="1">
        <f t="shared" si="111"/>
        <v>56</v>
      </c>
    </row>
    <row r="3549" spans="8:12">
      <c r="H3549" s="1" t="s">
        <v>160</v>
      </c>
      <c r="I3549" s="1" t="s">
        <v>5057</v>
      </c>
      <c r="J3549" s="1" t="s">
        <v>5034</v>
      </c>
      <c r="K3549" s="1" t="str">
        <f t="shared" si="110"/>
        <v>2015</v>
      </c>
      <c r="L3549" s="1">
        <f t="shared" si="111"/>
        <v>56</v>
      </c>
    </row>
    <row r="3550" spans="8:12">
      <c r="H3550" s="1" t="s">
        <v>375</v>
      </c>
      <c r="I3550" s="1" t="s">
        <v>11818</v>
      </c>
      <c r="J3550" s="1" t="s">
        <v>11818</v>
      </c>
      <c r="K3550" s="1" t="str">
        <f t="shared" si="110"/>
        <v>2015</v>
      </c>
      <c r="L3550" s="1">
        <f t="shared" si="111"/>
        <v>56</v>
      </c>
    </row>
    <row r="3551" spans="8:12">
      <c r="H3551" s="1" t="s">
        <v>375</v>
      </c>
      <c r="I3551" s="1" t="s">
        <v>6723</v>
      </c>
      <c r="J3551" s="1" t="s">
        <v>6724</v>
      </c>
      <c r="K3551" s="1" t="str">
        <f t="shared" si="110"/>
        <v>2016</v>
      </c>
      <c r="L3551" s="1">
        <f t="shared" si="111"/>
        <v>56</v>
      </c>
    </row>
    <row r="3552" spans="8:12">
      <c r="H3552" s="1" t="s">
        <v>375</v>
      </c>
      <c r="I3552" s="1" t="s">
        <v>2843</v>
      </c>
      <c r="J3552" s="1" t="s">
        <v>227</v>
      </c>
      <c r="K3552" s="1" t="str">
        <f t="shared" si="110"/>
        <v>2017</v>
      </c>
      <c r="L3552" s="1">
        <f t="shared" si="111"/>
        <v>56</v>
      </c>
    </row>
    <row r="3553" spans="8:12">
      <c r="H3553" s="1" t="s">
        <v>308</v>
      </c>
      <c r="I3553" s="1" t="s">
        <v>3484</v>
      </c>
      <c r="J3553" s="1" t="s">
        <v>4270</v>
      </c>
      <c r="K3553" s="1" t="str">
        <f t="shared" si="110"/>
        <v>2017</v>
      </c>
      <c r="L3553" s="1">
        <f t="shared" si="111"/>
        <v>56</v>
      </c>
    </row>
    <row r="3554" spans="8:12">
      <c r="H3554" s="1" t="s">
        <v>375</v>
      </c>
      <c r="I3554" s="1" t="s">
        <v>4960</v>
      </c>
      <c r="J3554" s="1" t="s">
        <v>4969</v>
      </c>
      <c r="K3554" s="1" t="str">
        <f t="shared" si="110"/>
        <v>2017</v>
      </c>
      <c r="L3554" s="1">
        <f t="shared" si="111"/>
        <v>56</v>
      </c>
    </row>
    <row r="3555" spans="8:12">
      <c r="H3555" s="1" t="s">
        <v>308</v>
      </c>
      <c r="I3555" s="1" t="s">
        <v>309</v>
      </c>
      <c r="J3555" s="1" t="s">
        <v>312</v>
      </c>
      <c r="K3555" s="1" t="str">
        <f t="shared" si="110"/>
        <v>2018</v>
      </c>
      <c r="L3555" s="1">
        <f t="shared" si="111"/>
        <v>56</v>
      </c>
    </row>
    <row r="3556" spans="8:12">
      <c r="H3556" s="1" t="s">
        <v>160</v>
      </c>
      <c r="I3556" s="1" t="s">
        <v>3882</v>
      </c>
      <c r="J3556" s="1" t="s">
        <v>3644</v>
      </c>
      <c r="K3556" s="1" t="str">
        <f t="shared" si="110"/>
        <v>2018</v>
      </c>
      <c r="L3556" s="1">
        <f t="shared" si="111"/>
        <v>56</v>
      </c>
    </row>
    <row r="3557" spans="8:12">
      <c r="H3557" s="1" t="s">
        <v>375</v>
      </c>
      <c r="I3557" s="1" t="s">
        <v>1643</v>
      </c>
      <c r="J3557" s="1" t="s">
        <v>1725</v>
      </c>
      <c r="K3557" s="1" t="str">
        <f t="shared" si="110"/>
        <v>2019</v>
      </c>
      <c r="L3557" s="1">
        <f t="shared" si="111"/>
        <v>56</v>
      </c>
    </row>
    <row r="3558" spans="8:12">
      <c r="H3558" s="1" t="s">
        <v>375</v>
      </c>
      <c r="I3558" s="1" t="s">
        <v>2299</v>
      </c>
      <c r="J3558" s="1" t="s">
        <v>403</v>
      </c>
      <c r="K3558" s="1" t="str">
        <f t="shared" si="110"/>
        <v>2019</v>
      </c>
      <c r="L3558" s="1">
        <f t="shared" si="111"/>
        <v>56</v>
      </c>
    </row>
    <row r="3559" spans="8:12">
      <c r="H3559" s="1" t="s">
        <v>308</v>
      </c>
      <c r="I3559" s="1" t="s">
        <v>6586</v>
      </c>
      <c r="J3559" s="1" t="s">
        <v>66</v>
      </c>
      <c r="K3559" s="1" t="str">
        <f t="shared" si="110"/>
        <v>2019</v>
      </c>
      <c r="L3559" s="1">
        <f t="shared" si="111"/>
        <v>56</v>
      </c>
    </row>
    <row r="3560" spans="8:12">
      <c r="H3560" s="1" t="s">
        <v>375</v>
      </c>
      <c r="I3560" s="1" t="s">
        <v>10803</v>
      </c>
      <c r="J3560" s="1" t="s">
        <v>9906</v>
      </c>
      <c r="K3560" s="1" t="str">
        <f t="shared" si="110"/>
        <v>2020</v>
      </c>
      <c r="L3560" s="1">
        <f t="shared" si="111"/>
        <v>56</v>
      </c>
    </row>
    <row r="3561" spans="8:12">
      <c r="H3561" s="1" t="s">
        <v>375</v>
      </c>
      <c r="I3561" s="1" t="s">
        <v>857</v>
      </c>
      <c r="J3561" s="1" t="s">
        <v>690</v>
      </c>
      <c r="K3561" s="1" t="str">
        <f t="shared" si="110"/>
        <v>2020</v>
      </c>
      <c r="L3561" s="1">
        <f t="shared" si="111"/>
        <v>56</v>
      </c>
    </row>
    <row r="3562" spans="8:12">
      <c r="H3562" s="1" t="s">
        <v>375</v>
      </c>
      <c r="I3562" s="1" t="s">
        <v>6607</v>
      </c>
      <c r="J3562" s="1" t="s">
        <v>5706</v>
      </c>
      <c r="K3562" s="1" t="str">
        <f t="shared" si="110"/>
        <v>2020</v>
      </c>
      <c r="L3562" s="1">
        <f t="shared" si="111"/>
        <v>56</v>
      </c>
    </row>
    <row r="3563" spans="8:12">
      <c r="H3563" s="1" t="s">
        <v>721</v>
      </c>
      <c r="I3563" s="1" t="s">
        <v>6965</v>
      </c>
      <c r="J3563" s="1" t="s">
        <v>7020</v>
      </c>
      <c r="K3563" s="1" t="str">
        <f t="shared" si="110"/>
        <v>2020</v>
      </c>
      <c r="L3563" s="1">
        <f t="shared" si="111"/>
        <v>56</v>
      </c>
    </row>
    <row r="3564" spans="8:12">
      <c r="H3564" s="1" t="s">
        <v>375</v>
      </c>
      <c r="I3564" s="1" t="s">
        <v>12422</v>
      </c>
      <c r="J3564" s="1" t="s">
        <v>12097</v>
      </c>
      <c r="K3564" s="1" t="str">
        <f t="shared" si="110"/>
        <v>2020</v>
      </c>
      <c r="L3564" s="1">
        <f t="shared" si="111"/>
        <v>56</v>
      </c>
    </row>
    <row r="3565" spans="8:12">
      <c r="H3565" s="1" t="s">
        <v>389</v>
      </c>
      <c r="I3565" s="1" t="s">
        <v>4019</v>
      </c>
      <c r="J3565" s="1" t="s">
        <v>9582</v>
      </c>
      <c r="K3565" s="1" t="str">
        <f t="shared" si="110"/>
        <v>2008</v>
      </c>
      <c r="L3565" s="1">
        <f t="shared" si="111"/>
        <v>57</v>
      </c>
    </row>
    <row r="3566" spans="8:12">
      <c r="H3566" s="1" t="s">
        <v>219</v>
      </c>
      <c r="I3566" s="1" t="s">
        <v>9954</v>
      </c>
      <c r="J3566" s="1" t="s">
        <v>9960</v>
      </c>
      <c r="K3566" s="1" t="str">
        <f t="shared" si="110"/>
        <v>2010</v>
      </c>
      <c r="L3566" s="1">
        <f t="shared" si="111"/>
        <v>57</v>
      </c>
    </row>
    <row r="3567" spans="8:12">
      <c r="H3567" s="1" t="s">
        <v>180</v>
      </c>
      <c r="I3567" s="1" t="s">
        <v>5455</v>
      </c>
      <c r="J3567" s="1" t="s">
        <v>941</v>
      </c>
      <c r="K3567" s="1" t="str">
        <f t="shared" si="110"/>
        <v>2011</v>
      </c>
      <c r="L3567" s="1">
        <f t="shared" si="111"/>
        <v>57</v>
      </c>
    </row>
    <row r="3568" spans="8:12">
      <c r="H3568" s="1" t="s">
        <v>160</v>
      </c>
      <c r="I3568" s="1" t="s">
        <v>9618</v>
      </c>
      <c r="J3568" s="1" t="s">
        <v>9647</v>
      </c>
      <c r="K3568" s="1" t="str">
        <f t="shared" si="110"/>
        <v>2011</v>
      </c>
      <c r="L3568" s="1">
        <f t="shared" si="111"/>
        <v>57</v>
      </c>
    </row>
    <row r="3569" spans="8:12">
      <c r="H3569" s="1" t="s">
        <v>308</v>
      </c>
      <c r="I3569" s="1" t="s">
        <v>10100</v>
      </c>
      <c r="J3569" s="1" t="s">
        <v>10110</v>
      </c>
      <c r="K3569" s="1" t="str">
        <f t="shared" si="110"/>
        <v>2012</v>
      </c>
      <c r="L3569" s="1">
        <f t="shared" si="111"/>
        <v>57</v>
      </c>
    </row>
    <row r="3570" spans="8:12">
      <c r="H3570" s="1" t="s">
        <v>308</v>
      </c>
      <c r="I3570" s="1" t="s">
        <v>6287</v>
      </c>
      <c r="J3570" s="1" t="s">
        <v>10021</v>
      </c>
      <c r="K3570" s="1" t="str">
        <f t="shared" si="110"/>
        <v>2013</v>
      </c>
      <c r="L3570" s="1">
        <f t="shared" si="111"/>
        <v>57</v>
      </c>
    </row>
    <row r="3571" spans="8:12">
      <c r="H3571" s="1" t="s">
        <v>308</v>
      </c>
      <c r="I3571" s="1" t="s">
        <v>9173</v>
      </c>
      <c r="J3571" s="1" t="s">
        <v>10021</v>
      </c>
      <c r="K3571" s="1" t="str">
        <f t="shared" si="110"/>
        <v>2013</v>
      </c>
      <c r="L3571" s="1">
        <f t="shared" si="111"/>
        <v>57</v>
      </c>
    </row>
    <row r="3572" spans="8:12">
      <c r="H3572" s="1" t="s">
        <v>436</v>
      </c>
      <c r="I3572" s="1" t="s">
        <v>5632</v>
      </c>
      <c r="J3572" s="1" t="s">
        <v>2008</v>
      </c>
      <c r="K3572" s="1" t="str">
        <f t="shared" si="110"/>
        <v>2014</v>
      </c>
      <c r="L3572" s="1">
        <f t="shared" si="111"/>
        <v>57</v>
      </c>
    </row>
    <row r="3573" spans="8:12">
      <c r="H3573" s="1" t="s">
        <v>436</v>
      </c>
      <c r="I3573" s="1" t="s">
        <v>1296</v>
      </c>
      <c r="J3573" s="1" t="s">
        <v>1222</v>
      </c>
      <c r="K3573" s="1" t="str">
        <f t="shared" si="110"/>
        <v>2015</v>
      </c>
      <c r="L3573" s="1">
        <f t="shared" si="111"/>
        <v>57</v>
      </c>
    </row>
    <row r="3574" spans="8:12">
      <c r="H3574" s="1" t="s">
        <v>160</v>
      </c>
      <c r="I3574" s="1" t="s">
        <v>7012</v>
      </c>
      <c r="J3574" s="1" t="s">
        <v>384</v>
      </c>
      <c r="K3574" s="1" t="str">
        <f t="shared" si="110"/>
        <v>2015</v>
      </c>
      <c r="L3574" s="1">
        <f t="shared" si="111"/>
        <v>57</v>
      </c>
    </row>
    <row r="3575" spans="8:12">
      <c r="H3575" s="1" t="s">
        <v>160</v>
      </c>
      <c r="I3575" s="1" t="s">
        <v>7812</v>
      </c>
      <c r="J3575" s="1" t="s">
        <v>5747</v>
      </c>
      <c r="K3575" s="1" t="str">
        <f t="shared" si="110"/>
        <v>2015</v>
      </c>
      <c r="L3575" s="1">
        <f t="shared" si="111"/>
        <v>57</v>
      </c>
    </row>
    <row r="3576" spans="8:12">
      <c r="H3576" s="1" t="s">
        <v>308</v>
      </c>
      <c r="I3576" s="1" t="s">
        <v>5122</v>
      </c>
      <c r="J3576" s="1" t="s">
        <v>1534</v>
      </c>
      <c r="K3576" s="1" t="str">
        <f t="shared" si="110"/>
        <v>2016</v>
      </c>
      <c r="L3576" s="1">
        <f t="shared" si="111"/>
        <v>57</v>
      </c>
    </row>
    <row r="3577" spans="8:12">
      <c r="H3577" s="1" t="s">
        <v>160</v>
      </c>
      <c r="I3577" s="1" t="s">
        <v>5781</v>
      </c>
      <c r="J3577" s="1" t="s">
        <v>1427</v>
      </c>
      <c r="K3577" s="1" t="str">
        <f t="shared" si="110"/>
        <v>2019</v>
      </c>
      <c r="L3577" s="1">
        <f t="shared" si="111"/>
        <v>57</v>
      </c>
    </row>
    <row r="3578" spans="8:12">
      <c r="H3578" s="1" t="s">
        <v>160</v>
      </c>
      <c r="I3578" s="1" t="s">
        <v>7574</v>
      </c>
      <c r="J3578" s="1" t="s">
        <v>11461</v>
      </c>
      <c r="K3578" s="1" t="str">
        <f t="shared" si="110"/>
        <v>2019</v>
      </c>
      <c r="L3578" s="1">
        <f t="shared" si="111"/>
        <v>57</v>
      </c>
    </row>
    <row r="3579" spans="8:12">
      <c r="H3579" s="1" t="s">
        <v>308</v>
      </c>
      <c r="I3579" s="5">
        <v>43703</v>
      </c>
      <c r="J3579" s="1" t="s">
        <v>1121</v>
      </c>
      <c r="K3579" s="1" t="str">
        <f t="shared" si="110"/>
        <v>2019</v>
      </c>
      <c r="L3579" s="1">
        <f t="shared" si="111"/>
        <v>57</v>
      </c>
    </row>
    <row r="3580" spans="8:12">
      <c r="H3580" s="1" t="s">
        <v>308</v>
      </c>
      <c r="I3580" s="1" t="s">
        <v>758</v>
      </c>
      <c r="J3580" s="1" t="s">
        <v>877</v>
      </c>
      <c r="K3580" s="1" t="str">
        <f t="shared" si="110"/>
        <v>2019</v>
      </c>
      <c r="L3580" s="1">
        <f t="shared" si="111"/>
        <v>57</v>
      </c>
    </row>
    <row r="3581" spans="8:12">
      <c r="H3581" s="1" t="s">
        <v>308</v>
      </c>
      <c r="I3581" s="1" t="s">
        <v>1030</v>
      </c>
      <c r="J3581" s="1" t="s">
        <v>72</v>
      </c>
      <c r="K3581" s="1" t="str">
        <f t="shared" si="110"/>
        <v>2019</v>
      </c>
      <c r="L3581" s="1">
        <f t="shared" si="111"/>
        <v>57</v>
      </c>
    </row>
    <row r="3582" spans="8:12">
      <c r="H3582" s="1" t="s">
        <v>308</v>
      </c>
      <c r="I3582" s="1" t="s">
        <v>261</v>
      </c>
      <c r="J3582" s="1" t="s">
        <v>3304</v>
      </c>
      <c r="K3582" s="1" t="str">
        <f t="shared" si="110"/>
        <v>2020</v>
      </c>
      <c r="L3582" s="1">
        <f t="shared" si="111"/>
        <v>57</v>
      </c>
    </row>
    <row r="3583" spans="8:12">
      <c r="H3583" s="1" t="s">
        <v>308</v>
      </c>
      <c r="I3583" s="1" t="s">
        <v>10543</v>
      </c>
      <c r="J3583" s="1" t="s">
        <v>561</v>
      </c>
      <c r="K3583" s="1" t="str">
        <f t="shared" si="110"/>
        <v>2020</v>
      </c>
      <c r="L3583" s="1">
        <f t="shared" si="111"/>
        <v>57</v>
      </c>
    </row>
    <row r="3584" spans="8:12">
      <c r="H3584" s="1" t="s">
        <v>308</v>
      </c>
      <c r="I3584" s="1" t="s">
        <v>261</v>
      </c>
      <c r="J3584" s="1" t="s">
        <v>10602</v>
      </c>
      <c r="K3584" s="1" t="str">
        <f t="shared" si="110"/>
        <v>2020</v>
      </c>
      <c r="L3584" s="1">
        <f t="shared" si="111"/>
        <v>57</v>
      </c>
    </row>
    <row r="3585" spans="8:12">
      <c r="H3585" s="1" t="s">
        <v>387</v>
      </c>
      <c r="I3585" s="1" t="s">
        <v>755</v>
      </c>
      <c r="J3585" s="1" t="s">
        <v>1918</v>
      </c>
      <c r="K3585" s="1" t="str">
        <f t="shared" ref="K3585:K3648" si="112">TEXT(J3585,"YYYY")</f>
        <v>2007</v>
      </c>
      <c r="L3585" s="1">
        <f t="shared" ref="L3585:L3648" si="113">H3585-(TEXT(I3585,"YYYY")-TEXT(J3585,"YYYY"))</f>
        <v>58</v>
      </c>
    </row>
    <row r="3586" spans="8:12">
      <c r="H3586" s="1" t="s">
        <v>389</v>
      </c>
      <c r="I3586" s="1" t="s">
        <v>5184</v>
      </c>
      <c r="J3586" s="1" t="s">
        <v>11345</v>
      </c>
      <c r="K3586" s="1" t="str">
        <f t="shared" si="112"/>
        <v>2010</v>
      </c>
      <c r="L3586" s="1">
        <f t="shared" si="113"/>
        <v>58</v>
      </c>
    </row>
    <row r="3587" spans="8:12">
      <c r="H3587" s="1" t="s">
        <v>389</v>
      </c>
      <c r="I3587" s="1" t="s">
        <v>5184</v>
      </c>
      <c r="J3587" s="1" t="s">
        <v>8412</v>
      </c>
      <c r="K3587" s="1" t="str">
        <f t="shared" si="112"/>
        <v>2010</v>
      </c>
      <c r="L3587" s="1">
        <f t="shared" si="113"/>
        <v>58</v>
      </c>
    </row>
    <row r="3588" spans="8:12">
      <c r="H3588" s="1" t="s">
        <v>180</v>
      </c>
      <c r="I3588" s="1" t="s">
        <v>2268</v>
      </c>
      <c r="J3588" s="1" t="s">
        <v>4531</v>
      </c>
      <c r="K3588" s="1" t="str">
        <f t="shared" si="112"/>
        <v>2011</v>
      </c>
      <c r="L3588" s="1">
        <f t="shared" si="113"/>
        <v>58</v>
      </c>
    </row>
    <row r="3589" spans="8:12">
      <c r="H3589" s="1" t="s">
        <v>81</v>
      </c>
      <c r="I3589" s="1" t="s">
        <v>5785</v>
      </c>
      <c r="J3589" s="1" t="s">
        <v>11644</v>
      </c>
      <c r="K3589" s="1" t="str">
        <f t="shared" si="112"/>
        <v>2012</v>
      </c>
      <c r="L3589" s="1">
        <f t="shared" si="113"/>
        <v>58</v>
      </c>
    </row>
    <row r="3590" spans="8:12">
      <c r="H3590" s="1" t="s">
        <v>160</v>
      </c>
      <c r="I3590" s="1" t="s">
        <v>7209</v>
      </c>
      <c r="J3590" s="1" t="s">
        <v>10369</v>
      </c>
      <c r="K3590" s="1" t="str">
        <f t="shared" si="112"/>
        <v>2013</v>
      </c>
      <c r="L3590" s="1">
        <f t="shared" si="113"/>
        <v>58</v>
      </c>
    </row>
    <row r="3591" spans="8:12">
      <c r="H3591" s="1" t="s">
        <v>81</v>
      </c>
      <c r="I3591" s="1" t="s">
        <v>1689</v>
      </c>
      <c r="J3591" s="1" t="s">
        <v>3314</v>
      </c>
      <c r="K3591" s="1" t="str">
        <f t="shared" si="112"/>
        <v>2015</v>
      </c>
      <c r="L3591" s="1">
        <f t="shared" si="113"/>
        <v>58</v>
      </c>
    </row>
    <row r="3592" spans="8:12">
      <c r="H3592" s="1" t="s">
        <v>160</v>
      </c>
      <c r="I3592" s="1" t="s">
        <v>6674</v>
      </c>
      <c r="J3592" s="1" t="s">
        <v>441</v>
      </c>
      <c r="K3592" s="1" t="str">
        <f t="shared" si="112"/>
        <v>2016</v>
      </c>
      <c r="L3592" s="1">
        <f t="shared" si="113"/>
        <v>58</v>
      </c>
    </row>
    <row r="3593" spans="8:12">
      <c r="H3593" s="1" t="s">
        <v>160</v>
      </c>
      <c r="I3593" s="1" t="s">
        <v>3942</v>
      </c>
      <c r="J3593" s="1" t="s">
        <v>5541</v>
      </c>
      <c r="K3593" s="1" t="str">
        <f t="shared" si="112"/>
        <v>2017</v>
      </c>
      <c r="L3593" s="1">
        <f t="shared" si="113"/>
        <v>58</v>
      </c>
    </row>
    <row r="3594" spans="8:12">
      <c r="H3594" s="1" t="s">
        <v>219</v>
      </c>
      <c r="I3594" s="1" t="s">
        <v>861</v>
      </c>
      <c r="J3594" s="1" t="s">
        <v>873</v>
      </c>
      <c r="K3594" s="1" t="str">
        <f t="shared" si="112"/>
        <v>2017</v>
      </c>
      <c r="L3594" s="1">
        <f t="shared" si="113"/>
        <v>58</v>
      </c>
    </row>
    <row r="3595" spans="8:12">
      <c r="H3595" s="1" t="s">
        <v>436</v>
      </c>
      <c r="I3595" s="1" t="s">
        <v>368</v>
      </c>
      <c r="J3595" s="1" t="s">
        <v>2486</v>
      </c>
      <c r="K3595" s="1" t="str">
        <f t="shared" si="112"/>
        <v>2017</v>
      </c>
      <c r="L3595" s="1">
        <f t="shared" si="113"/>
        <v>58</v>
      </c>
    </row>
    <row r="3596" spans="8:12">
      <c r="H3596" s="1" t="s">
        <v>160</v>
      </c>
      <c r="I3596" s="1" t="s">
        <v>5394</v>
      </c>
      <c r="J3596" s="1" t="s">
        <v>5363</v>
      </c>
      <c r="K3596" s="1" t="str">
        <f t="shared" si="112"/>
        <v>2017</v>
      </c>
      <c r="L3596" s="1">
        <f t="shared" si="113"/>
        <v>58</v>
      </c>
    </row>
    <row r="3597" spans="8:12">
      <c r="H3597" s="1" t="s">
        <v>160</v>
      </c>
      <c r="I3597" s="1" t="s">
        <v>1799</v>
      </c>
      <c r="J3597" s="1" t="s">
        <v>236</v>
      </c>
      <c r="K3597" s="1" t="str">
        <f t="shared" si="112"/>
        <v>2017</v>
      </c>
      <c r="L3597" s="1">
        <f t="shared" si="113"/>
        <v>58</v>
      </c>
    </row>
    <row r="3598" spans="8:12">
      <c r="H3598" s="1" t="s">
        <v>160</v>
      </c>
      <c r="I3598" s="1" t="s">
        <v>3458</v>
      </c>
      <c r="J3598" s="1" t="s">
        <v>3461</v>
      </c>
      <c r="K3598" s="1" t="str">
        <f t="shared" si="112"/>
        <v>2018</v>
      </c>
      <c r="L3598" s="1">
        <f t="shared" si="113"/>
        <v>58</v>
      </c>
    </row>
    <row r="3599" spans="8:12">
      <c r="H3599" s="1" t="s">
        <v>436</v>
      </c>
      <c r="I3599" s="1" t="s">
        <v>6747</v>
      </c>
      <c r="J3599" s="1" t="s">
        <v>372</v>
      </c>
      <c r="K3599" s="1" t="str">
        <f t="shared" si="112"/>
        <v>2019</v>
      </c>
      <c r="L3599" s="1">
        <f t="shared" si="113"/>
        <v>58</v>
      </c>
    </row>
    <row r="3600" spans="8:12">
      <c r="H3600" s="1" t="s">
        <v>160</v>
      </c>
      <c r="I3600" s="1" t="s">
        <v>3815</v>
      </c>
      <c r="J3600" s="1" t="s">
        <v>6908</v>
      </c>
      <c r="K3600" s="1" t="str">
        <f t="shared" si="112"/>
        <v>2020</v>
      </c>
      <c r="L3600" s="1">
        <f t="shared" si="113"/>
        <v>58</v>
      </c>
    </row>
    <row r="3601" spans="8:12">
      <c r="H3601" s="1" t="s">
        <v>160</v>
      </c>
      <c r="I3601" s="1" t="s">
        <v>6586</v>
      </c>
      <c r="J3601" s="1" t="s">
        <v>489</v>
      </c>
      <c r="K3601" s="1" t="str">
        <f t="shared" si="112"/>
        <v>2020</v>
      </c>
      <c r="L3601" s="1">
        <f t="shared" si="113"/>
        <v>58</v>
      </c>
    </row>
    <row r="3602" spans="8:12">
      <c r="H3602" s="1" t="s">
        <v>160</v>
      </c>
      <c r="I3602" s="1" t="s">
        <v>10869</v>
      </c>
      <c r="J3602" s="1" t="s">
        <v>9011</v>
      </c>
      <c r="K3602" s="1" t="str">
        <f t="shared" si="112"/>
        <v>2020</v>
      </c>
      <c r="L3602" s="1">
        <f t="shared" si="113"/>
        <v>58</v>
      </c>
    </row>
    <row r="3603" spans="8:12">
      <c r="H3603" s="1" t="s">
        <v>1488</v>
      </c>
      <c r="I3603" s="1" t="s">
        <v>474</v>
      </c>
      <c r="J3603" s="1" t="s">
        <v>2212</v>
      </c>
      <c r="K3603" s="1" t="str">
        <f t="shared" si="112"/>
        <v>2010</v>
      </c>
      <c r="L3603" s="1">
        <f t="shared" si="113"/>
        <v>59</v>
      </c>
    </row>
    <row r="3604" spans="8:12">
      <c r="H3604" s="1" t="s">
        <v>389</v>
      </c>
      <c r="I3604" s="1" t="s">
        <v>6834</v>
      </c>
      <c r="J3604" s="1" t="s">
        <v>6591</v>
      </c>
      <c r="K3604" s="1" t="str">
        <f t="shared" si="112"/>
        <v>2012</v>
      </c>
      <c r="L3604" s="1">
        <f t="shared" si="113"/>
        <v>59</v>
      </c>
    </row>
    <row r="3605" spans="8:12">
      <c r="H3605" s="1" t="s">
        <v>436</v>
      </c>
      <c r="I3605" s="1" t="s">
        <v>9273</v>
      </c>
      <c r="J3605" s="1" t="s">
        <v>7347</v>
      </c>
      <c r="K3605" s="1" t="str">
        <f t="shared" si="112"/>
        <v>2013</v>
      </c>
      <c r="L3605" s="1">
        <f t="shared" si="113"/>
        <v>59</v>
      </c>
    </row>
    <row r="3606" spans="8:12">
      <c r="H3606" s="1" t="s">
        <v>436</v>
      </c>
      <c r="I3606" s="1" t="s">
        <v>1262</v>
      </c>
      <c r="J3606" s="1" t="s">
        <v>3943</v>
      </c>
      <c r="K3606" s="1" t="str">
        <f t="shared" si="112"/>
        <v>2013</v>
      </c>
      <c r="L3606" s="1">
        <f t="shared" si="113"/>
        <v>59</v>
      </c>
    </row>
    <row r="3607" spans="8:12">
      <c r="H3607" s="1" t="s">
        <v>389</v>
      </c>
      <c r="I3607" s="1" t="s">
        <v>7736</v>
      </c>
      <c r="J3607" s="1" t="s">
        <v>3217</v>
      </c>
      <c r="K3607" s="1" t="str">
        <f t="shared" si="112"/>
        <v>2013</v>
      </c>
      <c r="L3607" s="1">
        <f t="shared" si="113"/>
        <v>59</v>
      </c>
    </row>
    <row r="3608" spans="8:12">
      <c r="H3608" s="1" t="s">
        <v>436</v>
      </c>
      <c r="I3608" s="1" t="s">
        <v>8866</v>
      </c>
      <c r="J3608" s="1" t="s">
        <v>5184</v>
      </c>
      <c r="K3608" s="1" t="str">
        <f t="shared" si="112"/>
        <v>2014</v>
      </c>
      <c r="L3608" s="1">
        <f t="shared" si="113"/>
        <v>59</v>
      </c>
    </row>
    <row r="3609" spans="8:12">
      <c r="H3609" s="1" t="s">
        <v>458</v>
      </c>
      <c r="I3609" s="1" t="s">
        <v>3018</v>
      </c>
      <c r="J3609" s="1" t="s">
        <v>2008</v>
      </c>
      <c r="K3609" s="1" t="str">
        <f t="shared" si="112"/>
        <v>2014</v>
      </c>
      <c r="L3609" s="1">
        <f t="shared" si="113"/>
        <v>59</v>
      </c>
    </row>
    <row r="3610" spans="8:12">
      <c r="H3610" s="1" t="s">
        <v>219</v>
      </c>
      <c r="I3610" s="1" t="s">
        <v>3817</v>
      </c>
      <c r="J3610" s="1" t="s">
        <v>1259</v>
      </c>
      <c r="K3610" s="1" t="str">
        <f t="shared" si="112"/>
        <v>2014</v>
      </c>
      <c r="L3610" s="1">
        <f t="shared" si="113"/>
        <v>59</v>
      </c>
    </row>
    <row r="3611" spans="8:12">
      <c r="H3611" s="1" t="s">
        <v>219</v>
      </c>
      <c r="I3611" s="1" t="s">
        <v>3450</v>
      </c>
      <c r="J3611" s="1" t="s">
        <v>806</v>
      </c>
      <c r="K3611" s="1" t="str">
        <f t="shared" si="112"/>
        <v>2014</v>
      </c>
      <c r="L3611" s="1">
        <f t="shared" si="113"/>
        <v>59</v>
      </c>
    </row>
    <row r="3612" spans="8:12">
      <c r="H3612" s="1" t="s">
        <v>436</v>
      </c>
      <c r="I3612" s="1" t="s">
        <v>8866</v>
      </c>
      <c r="J3612" s="1" t="s">
        <v>8866</v>
      </c>
      <c r="K3612" s="1" t="str">
        <f t="shared" si="112"/>
        <v>2014</v>
      </c>
      <c r="L3612" s="1">
        <f t="shared" si="113"/>
        <v>59</v>
      </c>
    </row>
    <row r="3613" spans="8:12">
      <c r="H3613" s="1" t="s">
        <v>219</v>
      </c>
      <c r="I3613" s="1" t="s">
        <v>7069</v>
      </c>
      <c r="J3613" s="1" t="s">
        <v>4600</v>
      </c>
      <c r="K3613" s="1" t="str">
        <f t="shared" si="112"/>
        <v>2014</v>
      </c>
      <c r="L3613" s="1">
        <f t="shared" si="113"/>
        <v>59</v>
      </c>
    </row>
    <row r="3614" spans="8:12">
      <c r="H3614" s="1" t="s">
        <v>436</v>
      </c>
      <c r="I3614" s="1" t="s">
        <v>250</v>
      </c>
      <c r="J3614" s="1" t="s">
        <v>5832</v>
      </c>
      <c r="K3614" s="1" t="str">
        <f t="shared" si="112"/>
        <v>2016</v>
      </c>
      <c r="L3614" s="1">
        <f t="shared" si="113"/>
        <v>59</v>
      </c>
    </row>
    <row r="3615" spans="8:12">
      <c r="H3615" s="1" t="s">
        <v>436</v>
      </c>
      <c r="I3615" s="1" t="s">
        <v>6378</v>
      </c>
      <c r="J3615" s="1" t="s">
        <v>873</v>
      </c>
      <c r="K3615" s="1" t="str">
        <f t="shared" si="112"/>
        <v>2017</v>
      </c>
      <c r="L3615" s="1">
        <f t="shared" si="113"/>
        <v>59</v>
      </c>
    </row>
    <row r="3616" spans="8:12">
      <c r="H3616" s="1" t="s">
        <v>81</v>
      </c>
      <c r="I3616" s="1" t="s">
        <v>522</v>
      </c>
      <c r="J3616" s="1" t="s">
        <v>610</v>
      </c>
      <c r="K3616" s="1" t="str">
        <f t="shared" si="112"/>
        <v>2017</v>
      </c>
      <c r="L3616" s="1">
        <f t="shared" si="113"/>
        <v>59</v>
      </c>
    </row>
    <row r="3617" spans="8:12">
      <c r="H3617" s="1" t="s">
        <v>436</v>
      </c>
      <c r="I3617" s="1" t="s">
        <v>5502</v>
      </c>
      <c r="J3617" s="1" t="s">
        <v>1598</v>
      </c>
      <c r="K3617" s="1" t="str">
        <f t="shared" si="112"/>
        <v>2017</v>
      </c>
      <c r="L3617" s="1">
        <f t="shared" si="113"/>
        <v>59</v>
      </c>
    </row>
    <row r="3618" spans="8:12">
      <c r="H3618" s="1" t="s">
        <v>436</v>
      </c>
      <c r="I3618" s="1" t="s">
        <v>1799</v>
      </c>
      <c r="J3618" s="1" t="s">
        <v>5981</v>
      </c>
      <c r="K3618" s="1" t="str">
        <f t="shared" si="112"/>
        <v>2017</v>
      </c>
      <c r="L3618" s="1">
        <f t="shared" si="113"/>
        <v>59</v>
      </c>
    </row>
    <row r="3619" spans="8:12">
      <c r="H3619" s="1" t="s">
        <v>436</v>
      </c>
      <c r="I3619" s="1" t="s">
        <v>7992</v>
      </c>
      <c r="J3619" s="1" t="s">
        <v>873</v>
      </c>
      <c r="K3619" s="1" t="str">
        <f t="shared" si="112"/>
        <v>2017</v>
      </c>
      <c r="L3619" s="1">
        <f t="shared" si="113"/>
        <v>59</v>
      </c>
    </row>
    <row r="3620" spans="8:12">
      <c r="H3620" s="1" t="s">
        <v>436</v>
      </c>
      <c r="I3620" s="1" t="s">
        <v>155</v>
      </c>
      <c r="J3620" s="1" t="s">
        <v>437</v>
      </c>
      <c r="K3620" s="1" t="str">
        <f t="shared" si="112"/>
        <v>2019</v>
      </c>
      <c r="L3620" s="1">
        <f t="shared" si="113"/>
        <v>59</v>
      </c>
    </row>
    <row r="3621" spans="8:12">
      <c r="H3621" s="1" t="s">
        <v>436</v>
      </c>
      <c r="I3621" s="1" t="s">
        <v>2450</v>
      </c>
      <c r="J3621" s="1" t="s">
        <v>2451</v>
      </c>
      <c r="K3621" s="1" t="str">
        <f t="shared" si="112"/>
        <v>2019</v>
      </c>
      <c r="L3621" s="1">
        <f t="shared" si="113"/>
        <v>59</v>
      </c>
    </row>
    <row r="3622" spans="8:12">
      <c r="H3622" s="1" t="s">
        <v>436</v>
      </c>
      <c r="I3622" s="1" t="s">
        <v>12376</v>
      </c>
      <c r="J3622" s="1" t="s">
        <v>8201</v>
      </c>
      <c r="K3622" s="1" t="str">
        <f t="shared" si="112"/>
        <v>2020</v>
      </c>
      <c r="L3622" s="1">
        <f t="shared" si="113"/>
        <v>59</v>
      </c>
    </row>
    <row r="3623" spans="8:12">
      <c r="H3623" s="1" t="s">
        <v>308</v>
      </c>
      <c r="I3623" s="1" t="s">
        <v>431</v>
      </c>
      <c r="J3623" s="1" t="s">
        <v>489</v>
      </c>
      <c r="K3623" s="1" t="str">
        <f t="shared" si="112"/>
        <v>2020</v>
      </c>
      <c r="L3623" s="1">
        <f t="shared" si="113"/>
        <v>59</v>
      </c>
    </row>
    <row r="3624" spans="8:12">
      <c r="H3624" s="1" t="s">
        <v>436</v>
      </c>
      <c r="I3624" s="1" t="s">
        <v>8646</v>
      </c>
      <c r="J3624" s="1" t="s">
        <v>5680</v>
      </c>
      <c r="K3624" s="1" t="str">
        <f t="shared" si="112"/>
        <v>2020</v>
      </c>
      <c r="L3624" s="1">
        <f t="shared" si="113"/>
        <v>59</v>
      </c>
    </row>
    <row r="3625" spans="8:12">
      <c r="H3625" s="1" t="s">
        <v>693</v>
      </c>
      <c r="I3625" s="1" t="s">
        <v>159</v>
      </c>
      <c r="J3625" s="1" t="s">
        <v>2559</v>
      </c>
      <c r="K3625" s="1" t="str">
        <f t="shared" si="112"/>
        <v>2007</v>
      </c>
      <c r="L3625" s="1">
        <f t="shared" si="113"/>
        <v>60</v>
      </c>
    </row>
    <row r="3626" spans="8:12">
      <c r="H3626" s="1" t="s">
        <v>1488</v>
      </c>
      <c r="I3626" s="1" t="s">
        <v>9477</v>
      </c>
      <c r="J3626" s="1" t="s">
        <v>10764</v>
      </c>
      <c r="K3626" s="1" t="str">
        <f t="shared" si="112"/>
        <v>2007</v>
      </c>
      <c r="L3626" s="1">
        <f t="shared" si="113"/>
        <v>60</v>
      </c>
    </row>
    <row r="3627" spans="8:12">
      <c r="H3627" s="1" t="s">
        <v>180</v>
      </c>
      <c r="I3627" s="1" t="s">
        <v>6443</v>
      </c>
      <c r="J3627" s="1" t="s">
        <v>2263</v>
      </c>
      <c r="K3627" s="1" t="str">
        <f t="shared" si="112"/>
        <v>2010</v>
      </c>
      <c r="L3627" s="1">
        <f t="shared" si="113"/>
        <v>60</v>
      </c>
    </row>
    <row r="3628" spans="8:12">
      <c r="H3628" s="1" t="s">
        <v>81</v>
      </c>
      <c r="I3628" s="1" t="s">
        <v>8821</v>
      </c>
      <c r="J3628" s="1" t="s">
        <v>8822</v>
      </c>
      <c r="K3628" s="1" t="str">
        <f t="shared" si="112"/>
        <v>2013</v>
      </c>
      <c r="L3628" s="1">
        <f t="shared" si="113"/>
        <v>60</v>
      </c>
    </row>
    <row r="3629" spans="8:12">
      <c r="H3629" s="1" t="s">
        <v>81</v>
      </c>
      <c r="I3629" s="1" t="s">
        <v>8821</v>
      </c>
      <c r="J3629" s="1" t="s">
        <v>2023</v>
      </c>
      <c r="K3629" s="1" t="str">
        <f t="shared" si="112"/>
        <v>2013</v>
      </c>
      <c r="L3629" s="1">
        <f t="shared" si="113"/>
        <v>60</v>
      </c>
    </row>
    <row r="3630" spans="8:12">
      <c r="H3630" s="1" t="s">
        <v>458</v>
      </c>
      <c r="I3630" s="1" t="s">
        <v>1056</v>
      </c>
      <c r="J3630" s="1" t="s">
        <v>1083</v>
      </c>
      <c r="K3630" s="1" t="str">
        <f t="shared" si="112"/>
        <v>2015</v>
      </c>
      <c r="L3630" s="1">
        <f t="shared" si="113"/>
        <v>60</v>
      </c>
    </row>
    <row r="3631" spans="8:12">
      <c r="H3631" s="1" t="s">
        <v>219</v>
      </c>
      <c r="I3631" s="1" t="s">
        <v>613</v>
      </c>
      <c r="J3631" s="1" t="s">
        <v>1222</v>
      </c>
      <c r="K3631" s="1" t="str">
        <f t="shared" si="112"/>
        <v>2015</v>
      </c>
      <c r="L3631" s="1">
        <f t="shared" si="113"/>
        <v>60</v>
      </c>
    </row>
    <row r="3632" spans="8:12">
      <c r="H3632" s="1" t="s">
        <v>219</v>
      </c>
      <c r="I3632" s="1" t="s">
        <v>6398</v>
      </c>
      <c r="J3632" s="1" t="s">
        <v>6104</v>
      </c>
      <c r="K3632" s="1" t="str">
        <f t="shared" si="112"/>
        <v>2015</v>
      </c>
      <c r="L3632" s="1">
        <f t="shared" si="113"/>
        <v>60</v>
      </c>
    </row>
    <row r="3633" spans="8:12">
      <c r="H3633" s="1" t="s">
        <v>81</v>
      </c>
      <c r="I3633" s="1" t="s">
        <v>6345</v>
      </c>
      <c r="J3633" s="1" t="s">
        <v>6355</v>
      </c>
      <c r="K3633" s="1" t="str">
        <f t="shared" si="112"/>
        <v>2016</v>
      </c>
      <c r="L3633" s="1">
        <f t="shared" si="113"/>
        <v>60</v>
      </c>
    </row>
    <row r="3634" spans="8:12">
      <c r="H3634" s="1" t="s">
        <v>458</v>
      </c>
      <c r="I3634" s="1" t="s">
        <v>1610</v>
      </c>
      <c r="J3634" s="1" t="s">
        <v>250</v>
      </c>
      <c r="K3634" s="1" t="str">
        <f t="shared" si="112"/>
        <v>2016</v>
      </c>
      <c r="L3634" s="1">
        <f t="shared" si="113"/>
        <v>60</v>
      </c>
    </row>
    <row r="3635" spans="8:12">
      <c r="H3635" s="1" t="s">
        <v>389</v>
      </c>
      <c r="I3635" s="1" t="s">
        <v>5595</v>
      </c>
      <c r="J3635" s="1" t="s">
        <v>3522</v>
      </c>
      <c r="K3635" s="1" t="str">
        <f t="shared" si="112"/>
        <v>2016</v>
      </c>
      <c r="L3635" s="1">
        <f t="shared" si="113"/>
        <v>60</v>
      </c>
    </row>
    <row r="3636" spans="8:12">
      <c r="H3636" s="1" t="s">
        <v>180</v>
      </c>
      <c r="I3636" s="1" t="s">
        <v>8192</v>
      </c>
      <c r="J3636" s="1" t="s">
        <v>84</v>
      </c>
      <c r="K3636" s="1" t="str">
        <f t="shared" si="112"/>
        <v>2017</v>
      </c>
      <c r="L3636" s="1">
        <f t="shared" si="113"/>
        <v>60</v>
      </c>
    </row>
    <row r="3637" spans="8:12">
      <c r="H3637" s="1" t="s">
        <v>81</v>
      </c>
      <c r="I3637" s="1" t="s">
        <v>12387</v>
      </c>
      <c r="J3637" s="1" t="s">
        <v>934</v>
      </c>
      <c r="K3637" s="1" t="str">
        <f t="shared" si="112"/>
        <v>2019</v>
      </c>
      <c r="L3637" s="1">
        <f t="shared" si="113"/>
        <v>60</v>
      </c>
    </row>
    <row r="3638" spans="8:12">
      <c r="H3638" s="1" t="s">
        <v>81</v>
      </c>
      <c r="I3638" s="1" t="s">
        <v>8534</v>
      </c>
      <c r="J3638" s="1" t="s">
        <v>459</v>
      </c>
      <c r="K3638" s="1" t="str">
        <f t="shared" si="112"/>
        <v>2019</v>
      </c>
      <c r="L3638" s="1">
        <f t="shared" si="113"/>
        <v>60</v>
      </c>
    </row>
    <row r="3639" spans="8:12">
      <c r="H3639" s="1" t="s">
        <v>81</v>
      </c>
      <c r="I3639" s="1" t="s">
        <v>1610</v>
      </c>
      <c r="J3639" s="1" t="s">
        <v>517</v>
      </c>
      <c r="K3639" s="1" t="str">
        <f t="shared" si="112"/>
        <v>2019</v>
      </c>
      <c r="L3639" s="1">
        <f t="shared" si="113"/>
        <v>60</v>
      </c>
    </row>
    <row r="3640" spans="8:12">
      <c r="H3640" s="1" t="s">
        <v>219</v>
      </c>
      <c r="I3640" s="1" t="s">
        <v>8729</v>
      </c>
      <c r="J3640" s="1" t="s">
        <v>7725</v>
      </c>
      <c r="K3640" s="1" t="str">
        <f t="shared" si="112"/>
        <v>2020</v>
      </c>
      <c r="L3640" s="1">
        <f t="shared" si="113"/>
        <v>60</v>
      </c>
    </row>
    <row r="3641" spans="8:12">
      <c r="H3641" s="1" t="s">
        <v>515</v>
      </c>
      <c r="I3641" s="1" t="s">
        <v>9177</v>
      </c>
      <c r="J3641" s="1" t="s">
        <v>575</v>
      </c>
      <c r="K3641" s="1" t="str">
        <f t="shared" si="112"/>
        <v>2008</v>
      </c>
      <c r="L3641" s="1">
        <f t="shared" si="113"/>
        <v>61</v>
      </c>
    </row>
    <row r="3642" spans="8:12">
      <c r="H3642" s="1" t="s">
        <v>387</v>
      </c>
      <c r="I3642" s="1" t="s">
        <v>155</v>
      </c>
      <c r="J3642" s="1" t="s">
        <v>391</v>
      </c>
      <c r="K3642" s="1" t="str">
        <f t="shared" si="112"/>
        <v>2012</v>
      </c>
      <c r="L3642" s="1">
        <f t="shared" si="113"/>
        <v>61</v>
      </c>
    </row>
    <row r="3643" spans="8:12">
      <c r="H3643" s="1" t="s">
        <v>180</v>
      </c>
      <c r="I3643" s="1" t="s">
        <v>7206</v>
      </c>
      <c r="J3643" s="1" t="s">
        <v>2023</v>
      </c>
      <c r="K3643" s="1" t="str">
        <f t="shared" si="112"/>
        <v>2013</v>
      </c>
      <c r="L3643" s="1">
        <f t="shared" si="113"/>
        <v>61</v>
      </c>
    </row>
    <row r="3644" spans="8:12">
      <c r="H3644" s="1" t="s">
        <v>389</v>
      </c>
      <c r="I3644" s="1" t="s">
        <v>3552</v>
      </c>
      <c r="J3644" s="1" t="s">
        <v>1222</v>
      </c>
      <c r="K3644" s="1" t="str">
        <f t="shared" si="112"/>
        <v>2015</v>
      </c>
      <c r="L3644" s="1">
        <f t="shared" si="113"/>
        <v>61</v>
      </c>
    </row>
    <row r="3645" spans="8:12">
      <c r="H3645" s="1" t="s">
        <v>81</v>
      </c>
      <c r="I3645" s="1" t="s">
        <v>3918</v>
      </c>
      <c r="J3645" s="1" t="s">
        <v>1222</v>
      </c>
      <c r="K3645" s="1" t="str">
        <f t="shared" si="112"/>
        <v>2015</v>
      </c>
      <c r="L3645" s="1">
        <f t="shared" si="113"/>
        <v>61</v>
      </c>
    </row>
    <row r="3646" spans="8:12">
      <c r="H3646" s="1" t="s">
        <v>458</v>
      </c>
      <c r="I3646" s="1" t="s">
        <v>1427</v>
      </c>
      <c r="J3646" s="1" t="s">
        <v>467</v>
      </c>
      <c r="K3646" s="1" t="str">
        <f t="shared" si="112"/>
        <v>2016</v>
      </c>
      <c r="L3646" s="1">
        <f t="shared" si="113"/>
        <v>61</v>
      </c>
    </row>
    <row r="3647" spans="8:12">
      <c r="H3647" s="1" t="s">
        <v>389</v>
      </c>
      <c r="I3647" s="1" t="s">
        <v>2899</v>
      </c>
      <c r="J3647" s="1" t="s">
        <v>2916</v>
      </c>
      <c r="K3647" s="1" t="str">
        <f t="shared" si="112"/>
        <v>2017</v>
      </c>
      <c r="L3647" s="1">
        <f t="shared" si="113"/>
        <v>61</v>
      </c>
    </row>
    <row r="3648" spans="8:12">
      <c r="H3648" s="1" t="s">
        <v>180</v>
      </c>
      <c r="I3648" s="1" t="s">
        <v>3882</v>
      </c>
      <c r="J3648" s="1" t="s">
        <v>3644</v>
      </c>
      <c r="K3648" s="1" t="str">
        <f t="shared" si="112"/>
        <v>2018</v>
      </c>
      <c r="L3648" s="1">
        <f t="shared" si="113"/>
        <v>61</v>
      </c>
    </row>
    <row r="3649" spans="8:12">
      <c r="H3649" s="1" t="s">
        <v>389</v>
      </c>
      <c r="I3649" s="1" t="s">
        <v>5781</v>
      </c>
      <c r="J3649" s="1" t="s">
        <v>3802</v>
      </c>
      <c r="K3649" s="1" t="str">
        <f t="shared" ref="K3649:K3712" si="114">TEXT(J3649,"YYYY")</f>
        <v>2019</v>
      </c>
      <c r="L3649" s="1">
        <f t="shared" ref="L3649:L3712" si="115">H3649-(TEXT(I3649,"YYYY")-TEXT(J3649,"YYYY"))</f>
        <v>61</v>
      </c>
    </row>
    <row r="3650" spans="8:12">
      <c r="H3650" s="1" t="s">
        <v>389</v>
      </c>
      <c r="I3650" s="1" t="s">
        <v>8450</v>
      </c>
      <c r="J3650" s="1" t="s">
        <v>877</v>
      </c>
      <c r="K3650" s="1" t="str">
        <f t="shared" si="114"/>
        <v>2019</v>
      </c>
      <c r="L3650" s="1">
        <f t="shared" si="115"/>
        <v>61</v>
      </c>
    </row>
    <row r="3651" spans="8:12">
      <c r="H3651" s="1" t="s">
        <v>81</v>
      </c>
      <c r="I3651" s="1" t="s">
        <v>8690</v>
      </c>
      <c r="J3651" s="1" t="s">
        <v>5441</v>
      </c>
      <c r="K3651" s="1" t="str">
        <f t="shared" si="114"/>
        <v>2020</v>
      </c>
      <c r="L3651" s="1">
        <f t="shared" si="115"/>
        <v>61</v>
      </c>
    </row>
    <row r="3652" spans="8:12">
      <c r="H3652" s="1" t="s">
        <v>382</v>
      </c>
      <c r="I3652" s="1" t="s">
        <v>7006</v>
      </c>
      <c r="J3652" s="1" t="s">
        <v>1815</v>
      </c>
      <c r="K3652" s="1" t="str">
        <f t="shared" si="114"/>
        <v>2008</v>
      </c>
      <c r="L3652" s="1">
        <f t="shared" si="115"/>
        <v>62</v>
      </c>
    </row>
    <row r="3653" spans="8:12">
      <c r="H3653" s="1" t="s">
        <v>458</v>
      </c>
      <c r="I3653" s="1" t="s">
        <v>9629</v>
      </c>
      <c r="J3653" s="1" t="s">
        <v>8624</v>
      </c>
      <c r="K3653" s="1" t="str">
        <f t="shared" si="114"/>
        <v>2011</v>
      </c>
      <c r="L3653" s="1">
        <f t="shared" si="115"/>
        <v>62</v>
      </c>
    </row>
    <row r="3654" spans="8:12">
      <c r="H3654" s="1" t="s">
        <v>1488</v>
      </c>
      <c r="I3654" s="1" t="s">
        <v>152</v>
      </c>
      <c r="J3654" s="1" t="s">
        <v>6312</v>
      </c>
      <c r="K3654" s="1" t="str">
        <f t="shared" si="114"/>
        <v>2012</v>
      </c>
      <c r="L3654" s="1">
        <f t="shared" si="115"/>
        <v>62</v>
      </c>
    </row>
    <row r="3655" spans="8:12">
      <c r="H3655" s="1" t="s">
        <v>389</v>
      </c>
      <c r="I3655" s="1" t="s">
        <v>7031</v>
      </c>
      <c r="J3655" s="1" t="s">
        <v>7031</v>
      </c>
      <c r="K3655" s="1" t="str">
        <f t="shared" si="114"/>
        <v>2015</v>
      </c>
      <c r="L3655" s="1">
        <f t="shared" si="115"/>
        <v>62</v>
      </c>
    </row>
    <row r="3656" spans="8:12">
      <c r="H3656" s="1" t="s">
        <v>389</v>
      </c>
      <c r="I3656" s="1" t="s">
        <v>11851</v>
      </c>
      <c r="J3656" s="1" t="s">
        <v>2246</v>
      </c>
      <c r="K3656" s="1" t="str">
        <f t="shared" si="114"/>
        <v>2015</v>
      </c>
      <c r="L3656" s="1">
        <f t="shared" si="115"/>
        <v>62</v>
      </c>
    </row>
    <row r="3657" spans="8:12">
      <c r="H3657" s="1" t="s">
        <v>180</v>
      </c>
      <c r="I3657" s="1" t="s">
        <v>610</v>
      </c>
      <c r="J3657" s="1" t="s">
        <v>1534</v>
      </c>
      <c r="K3657" s="1" t="str">
        <f t="shared" si="114"/>
        <v>2016</v>
      </c>
      <c r="L3657" s="1">
        <f t="shared" si="115"/>
        <v>62</v>
      </c>
    </row>
    <row r="3658" spans="8:12">
      <c r="H3658" s="1" t="s">
        <v>389</v>
      </c>
      <c r="I3658" s="1" t="s">
        <v>4106</v>
      </c>
      <c r="J3658" s="1" t="s">
        <v>4123</v>
      </c>
      <c r="K3658" s="1" t="str">
        <f t="shared" si="114"/>
        <v>2016</v>
      </c>
      <c r="L3658" s="1">
        <f t="shared" si="115"/>
        <v>62</v>
      </c>
    </row>
    <row r="3659" spans="8:12">
      <c r="H3659" s="1" t="s">
        <v>389</v>
      </c>
      <c r="I3659" s="1" t="s">
        <v>4509</v>
      </c>
      <c r="J3659" s="1" t="s">
        <v>931</v>
      </c>
      <c r="K3659" s="1" t="str">
        <f t="shared" si="114"/>
        <v>2016</v>
      </c>
      <c r="L3659" s="1">
        <f t="shared" si="115"/>
        <v>62</v>
      </c>
    </row>
    <row r="3660" spans="8:12">
      <c r="H3660" s="1" t="s">
        <v>180</v>
      </c>
      <c r="I3660" s="1" t="s">
        <v>5455</v>
      </c>
      <c r="J3660" s="1" t="s">
        <v>1534</v>
      </c>
      <c r="K3660" s="1" t="str">
        <f t="shared" si="114"/>
        <v>2016</v>
      </c>
      <c r="L3660" s="1">
        <f t="shared" si="115"/>
        <v>62</v>
      </c>
    </row>
    <row r="3661" spans="8:12">
      <c r="H3661" s="1" t="s">
        <v>389</v>
      </c>
      <c r="I3661" s="1" t="s">
        <v>4324</v>
      </c>
      <c r="J3661" s="1" t="s">
        <v>227</v>
      </c>
      <c r="K3661" s="1" t="str">
        <f t="shared" si="114"/>
        <v>2017</v>
      </c>
      <c r="L3661" s="1">
        <f t="shared" si="115"/>
        <v>62</v>
      </c>
    </row>
    <row r="3662" spans="8:12">
      <c r="H3662" s="1" t="s">
        <v>389</v>
      </c>
      <c r="I3662" s="1" t="s">
        <v>5170</v>
      </c>
      <c r="J3662" s="1" t="s">
        <v>236</v>
      </c>
      <c r="K3662" s="1" t="str">
        <f t="shared" si="114"/>
        <v>2017</v>
      </c>
      <c r="L3662" s="1">
        <f t="shared" si="115"/>
        <v>62</v>
      </c>
    </row>
    <row r="3663" spans="8:12">
      <c r="H3663" s="1" t="s">
        <v>515</v>
      </c>
      <c r="I3663" s="1" t="s">
        <v>4988</v>
      </c>
      <c r="J3663" s="1" t="s">
        <v>873</v>
      </c>
      <c r="K3663" s="1" t="str">
        <f t="shared" si="114"/>
        <v>2017</v>
      </c>
      <c r="L3663" s="1">
        <f t="shared" si="115"/>
        <v>62</v>
      </c>
    </row>
    <row r="3664" spans="8:12">
      <c r="H3664" s="1" t="s">
        <v>180</v>
      </c>
      <c r="I3664" s="1" t="s">
        <v>3434</v>
      </c>
      <c r="J3664" s="1" t="s">
        <v>1015</v>
      </c>
      <c r="K3664" s="1" t="str">
        <f t="shared" si="114"/>
        <v>2018</v>
      </c>
      <c r="L3664" s="1">
        <f t="shared" si="115"/>
        <v>62</v>
      </c>
    </row>
    <row r="3665" spans="8:12">
      <c r="H3665" s="1" t="s">
        <v>458</v>
      </c>
      <c r="I3665" s="1" t="s">
        <v>544</v>
      </c>
      <c r="J3665" s="1" t="s">
        <v>705</v>
      </c>
      <c r="K3665" s="1" t="str">
        <f t="shared" si="114"/>
        <v>2018</v>
      </c>
      <c r="L3665" s="1">
        <f t="shared" si="115"/>
        <v>62</v>
      </c>
    </row>
    <row r="3666" spans="8:12">
      <c r="H3666" s="1" t="s">
        <v>389</v>
      </c>
      <c r="I3666" s="1" t="s">
        <v>1341</v>
      </c>
      <c r="J3666" s="1" t="s">
        <v>877</v>
      </c>
      <c r="K3666" s="1" t="str">
        <f t="shared" si="114"/>
        <v>2019</v>
      </c>
      <c r="L3666" s="1">
        <f t="shared" si="115"/>
        <v>62</v>
      </c>
    </row>
    <row r="3667" spans="8:12">
      <c r="H3667" s="1" t="s">
        <v>180</v>
      </c>
      <c r="I3667" s="1" t="s">
        <v>11257</v>
      </c>
      <c r="J3667" s="1" t="s">
        <v>1130</v>
      </c>
      <c r="K3667" s="1" t="str">
        <f t="shared" si="114"/>
        <v>2019</v>
      </c>
      <c r="L3667" s="1">
        <f t="shared" si="115"/>
        <v>62</v>
      </c>
    </row>
    <row r="3668" spans="8:12">
      <c r="H3668" s="1" t="s">
        <v>389</v>
      </c>
      <c r="I3668" s="1" t="s">
        <v>3059</v>
      </c>
      <c r="J3668" s="1" t="s">
        <v>1174</v>
      </c>
      <c r="K3668" s="1" t="str">
        <f t="shared" si="114"/>
        <v>2019</v>
      </c>
      <c r="L3668" s="1">
        <f t="shared" si="115"/>
        <v>62</v>
      </c>
    </row>
    <row r="3669" spans="8:12">
      <c r="H3669" s="1" t="s">
        <v>389</v>
      </c>
      <c r="I3669" s="1" t="s">
        <v>12403</v>
      </c>
      <c r="J3669" s="1" t="s">
        <v>12403</v>
      </c>
      <c r="K3669" s="1" t="str">
        <f t="shared" si="114"/>
        <v>2020</v>
      </c>
      <c r="L3669" s="1">
        <f t="shared" si="115"/>
        <v>62</v>
      </c>
    </row>
    <row r="3670" spans="8:12">
      <c r="H3670" s="1" t="s">
        <v>387</v>
      </c>
      <c r="I3670" s="1" t="s">
        <v>562</v>
      </c>
      <c r="J3670" s="1" t="s">
        <v>2212</v>
      </c>
      <c r="K3670" s="1" t="str">
        <f t="shared" si="114"/>
        <v>2010</v>
      </c>
      <c r="L3670" s="1">
        <f t="shared" si="115"/>
        <v>63</v>
      </c>
    </row>
    <row r="3671" spans="8:12">
      <c r="H3671" s="1" t="s">
        <v>458</v>
      </c>
      <c r="I3671" s="1" t="s">
        <v>9437</v>
      </c>
      <c r="J3671" s="1" t="s">
        <v>6418</v>
      </c>
      <c r="K3671" s="1" t="str">
        <f t="shared" si="114"/>
        <v>2012</v>
      </c>
      <c r="L3671" s="1">
        <f t="shared" si="115"/>
        <v>63</v>
      </c>
    </row>
    <row r="3672" spans="8:12">
      <c r="H3672" s="1" t="s">
        <v>180</v>
      </c>
      <c r="I3672" s="1" t="s">
        <v>9143</v>
      </c>
      <c r="J3672" s="1" t="s">
        <v>3217</v>
      </c>
      <c r="K3672" s="1" t="str">
        <f t="shared" si="114"/>
        <v>2013</v>
      </c>
      <c r="L3672" s="1">
        <f t="shared" si="115"/>
        <v>63</v>
      </c>
    </row>
    <row r="3673" spans="8:12">
      <c r="H3673" s="1" t="s">
        <v>458</v>
      </c>
      <c r="I3673" s="1" t="s">
        <v>7359</v>
      </c>
      <c r="J3673" s="1" t="s">
        <v>7366</v>
      </c>
      <c r="K3673" s="1" t="str">
        <f t="shared" si="114"/>
        <v>2014</v>
      </c>
      <c r="L3673" s="1">
        <f t="shared" si="115"/>
        <v>63</v>
      </c>
    </row>
    <row r="3674" spans="8:12">
      <c r="H3674" s="1" t="s">
        <v>515</v>
      </c>
      <c r="I3674" s="1" t="s">
        <v>4977</v>
      </c>
      <c r="J3674" s="1" t="s">
        <v>5034</v>
      </c>
      <c r="K3674" s="1" t="str">
        <f t="shared" si="114"/>
        <v>2015</v>
      </c>
      <c r="L3674" s="1">
        <f t="shared" si="115"/>
        <v>63</v>
      </c>
    </row>
    <row r="3675" spans="8:12">
      <c r="H3675" s="1" t="s">
        <v>458</v>
      </c>
      <c r="I3675" s="1" t="s">
        <v>3932</v>
      </c>
      <c r="J3675" s="1" t="s">
        <v>892</v>
      </c>
      <c r="K3675" s="1" t="str">
        <f t="shared" si="114"/>
        <v>2015</v>
      </c>
      <c r="L3675" s="1">
        <f t="shared" si="115"/>
        <v>63</v>
      </c>
    </row>
    <row r="3676" spans="8:12">
      <c r="H3676" s="1" t="s">
        <v>180</v>
      </c>
      <c r="I3676" s="1" t="s">
        <v>355</v>
      </c>
      <c r="J3676" s="1" t="s">
        <v>7199</v>
      </c>
      <c r="K3676" s="1" t="str">
        <f t="shared" si="114"/>
        <v>2015</v>
      </c>
      <c r="L3676" s="1">
        <f t="shared" si="115"/>
        <v>63</v>
      </c>
    </row>
    <row r="3677" spans="8:12">
      <c r="H3677" s="1" t="s">
        <v>458</v>
      </c>
      <c r="I3677" s="1" t="s">
        <v>1783</v>
      </c>
      <c r="J3677" s="1" t="s">
        <v>2226</v>
      </c>
      <c r="K3677" s="1" t="str">
        <f t="shared" si="114"/>
        <v>2017</v>
      </c>
      <c r="L3677" s="1">
        <f t="shared" si="115"/>
        <v>63</v>
      </c>
    </row>
    <row r="3678" spans="8:12">
      <c r="H3678" s="1" t="s">
        <v>180</v>
      </c>
      <c r="I3678" s="1" t="s">
        <v>1799</v>
      </c>
      <c r="J3678" s="1" t="s">
        <v>1212</v>
      </c>
      <c r="K3678" s="1" t="str">
        <f t="shared" si="114"/>
        <v>2017</v>
      </c>
      <c r="L3678" s="1">
        <f t="shared" si="115"/>
        <v>63</v>
      </c>
    </row>
    <row r="3679" spans="8:12">
      <c r="H3679" s="1" t="s">
        <v>180</v>
      </c>
      <c r="I3679" s="1" t="s">
        <v>195</v>
      </c>
      <c r="J3679" s="1" t="s">
        <v>1283</v>
      </c>
      <c r="K3679" s="1" t="str">
        <f t="shared" si="114"/>
        <v>2018</v>
      </c>
      <c r="L3679" s="1">
        <f t="shared" si="115"/>
        <v>63</v>
      </c>
    </row>
    <row r="3680" spans="8:12">
      <c r="H3680" s="1" t="s">
        <v>180</v>
      </c>
      <c r="I3680" s="1" t="s">
        <v>2689</v>
      </c>
      <c r="J3680" s="1" t="s">
        <v>978</v>
      </c>
      <c r="K3680" s="1" t="str">
        <f t="shared" si="114"/>
        <v>2018</v>
      </c>
      <c r="L3680" s="1">
        <f t="shared" si="115"/>
        <v>63</v>
      </c>
    </row>
    <row r="3681" spans="8:12">
      <c r="H3681" s="1" t="s">
        <v>180</v>
      </c>
      <c r="I3681" s="1" t="s">
        <v>248</v>
      </c>
      <c r="J3681" s="1" t="s">
        <v>604</v>
      </c>
      <c r="K3681" s="1" t="str">
        <f t="shared" si="114"/>
        <v>2019</v>
      </c>
      <c r="L3681" s="1">
        <f t="shared" si="115"/>
        <v>63</v>
      </c>
    </row>
    <row r="3682" spans="8:12">
      <c r="H3682" s="1" t="s">
        <v>180</v>
      </c>
      <c r="I3682" s="1" t="s">
        <v>830</v>
      </c>
      <c r="J3682" s="1" t="s">
        <v>7768</v>
      </c>
      <c r="K3682" s="1" t="str">
        <f t="shared" si="114"/>
        <v>2020</v>
      </c>
      <c r="L3682" s="1">
        <f t="shared" si="115"/>
        <v>63</v>
      </c>
    </row>
    <row r="3683" spans="8:12">
      <c r="H3683" s="1" t="s">
        <v>458</v>
      </c>
      <c r="I3683" s="1" t="s">
        <v>11302</v>
      </c>
      <c r="J3683" s="1" t="s">
        <v>11303</v>
      </c>
      <c r="K3683" s="1" t="str">
        <f t="shared" si="114"/>
        <v>2005</v>
      </c>
      <c r="L3683" s="1">
        <f t="shared" si="115"/>
        <v>64</v>
      </c>
    </row>
    <row r="3684" spans="8:12">
      <c r="H3684" s="1" t="s">
        <v>1101</v>
      </c>
      <c r="I3684" s="1" t="s">
        <v>9463</v>
      </c>
      <c r="J3684" s="1" t="s">
        <v>11658</v>
      </c>
      <c r="K3684" s="1" t="str">
        <f t="shared" si="114"/>
        <v>2008</v>
      </c>
      <c r="L3684" s="1">
        <f t="shared" si="115"/>
        <v>64</v>
      </c>
    </row>
    <row r="3685" spans="8:12">
      <c r="H3685" s="1" t="s">
        <v>573</v>
      </c>
      <c r="I3685" s="1" t="s">
        <v>9629</v>
      </c>
      <c r="J3685" s="1" t="s">
        <v>8624</v>
      </c>
      <c r="K3685" s="1" t="str">
        <f t="shared" si="114"/>
        <v>2011</v>
      </c>
      <c r="L3685" s="1">
        <f t="shared" si="115"/>
        <v>64</v>
      </c>
    </row>
    <row r="3686" spans="8:12">
      <c r="H3686" s="1" t="s">
        <v>573</v>
      </c>
      <c r="I3686" s="1" t="s">
        <v>1741</v>
      </c>
      <c r="J3686" s="1" t="s">
        <v>3238</v>
      </c>
      <c r="K3686" s="1" t="str">
        <f t="shared" si="114"/>
        <v>2015</v>
      </c>
      <c r="L3686" s="1">
        <f t="shared" si="115"/>
        <v>64</v>
      </c>
    </row>
    <row r="3687" spans="8:12">
      <c r="H3687" s="1" t="s">
        <v>515</v>
      </c>
      <c r="I3687" s="1" t="s">
        <v>5485</v>
      </c>
      <c r="J3687" s="1" t="s">
        <v>209</v>
      </c>
      <c r="K3687" s="1" t="str">
        <f t="shared" si="114"/>
        <v>2016</v>
      </c>
      <c r="L3687" s="1">
        <f t="shared" si="115"/>
        <v>64</v>
      </c>
    </row>
    <row r="3688" spans="8:12">
      <c r="H3688" s="1" t="s">
        <v>458</v>
      </c>
      <c r="I3688" s="1" t="s">
        <v>1812</v>
      </c>
      <c r="J3688" s="1" t="s">
        <v>752</v>
      </c>
      <c r="K3688" s="1" t="str">
        <f t="shared" si="114"/>
        <v>2018</v>
      </c>
      <c r="L3688" s="1">
        <f t="shared" si="115"/>
        <v>64</v>
      </c>
    </row>
    <row r="3689" spans="8:12">
      <c r="H3689" s="1" t="s">
        <v>458</v>
      </c>
      <c r="I3689" s="1" t="s">
        <v>431</v>
      </c>
      <c r="J3689" s="1" t="s">
        <v>2496</v>
      </c>
      <c r="K3689" s="1" t="str">
        <f t="shared" si="114"/>
        <v>2018</v>
      </c>
      <c r="L3689" s="1">
        <f t="shared" si="115"/>
        <v>64</v>
      </c>
    </row>
    <row r="3690" spans="8:12">
      <c r="H3690" s="1" t="s">
        <v>515</v>
      </c>
      <c r="I3690" s="1" t="s">
        <v>6607</v>
      </c>
      <c r="J3690" s="1" t="s">
        <v>3781</v>
      </c>
      <c r="K3690" s="1" t="str">
        <f t="shared" si="114"/>
        <v>2019</v>
      </c>
      <c r="L3690" s="1">
        <f t="shared" si="115"/>
        <v>64</v>
      </c>
    </row>
    <row r="3691" spans="8:12">
      <c r="H3691" s="1" t="s">
        <v>458</v>
      </c>
      <c r="I3691" s="1" t="s">
        <v>11257</v>
      </c>
      <c r="J3691" s="1" t="s">
        <v>707</v>
      </c>
      <c r="K3691" s="1" t="str">
        <f t="shared" si="114"/>
        <v>2020</v>
      </c>
      <c r="L3691" s="1">
        <f t="shared" si="115"/>
        <v>64</v>
      </c>
    </row>
    <row r="3692" spans="8:12">
      <c r="H3692" s="1" t="s">
        <v>458</v>
      </c>
      <c r="I3692" s="1" t="s">
        <v>6666</v>
      </c>
      <c r="J3692" s="1" t="s">
        <v>690</v>
      </c>
      <c r="K3692" s="1" t="str">
        <f t="shared" si="114"/>
        <v>2020</v>
      </c>
      <c r="L3692" s="1">
        <f t="shared" si="115"/>
        <v>64</v>
      </c>
    </row>
    <row r="3693" spans="8:12">
      <c r="H3693" s="1" t="s">
        <v>382</v>
      </c>
      <c r="I3693" s="1" t="s">
        <v>415</v>
      </c>
      <c r="J3693" s="1" t="s">
        <v>9958</v>
      </c>
      <c r="K3693" s="1" t="str">
        <f t="shared" si="114"/>
        <v>2008</v>
      </c>
      <c r="L3693" s="1">
        <f t="shared" si="115"/>
        <v>65</v>
      </c>
    </row>
    <row r="3694" spans="8:12">
      <c r="H3694" s="1" t="s">
        <v>387</v>
      </c>
      <c r="I3694" s="1" t="s">
        <v>7875</v>
      </c>
      <c r="J3694" s="1" t="s">
        <v>1072</v>
      </c>
      <c r="K3694" s="1" t="str">
        <f t="shared" si="114"/>
        <v>2009</v>
      </c>
      <c r="L3694" s="1">
        <f t="shared" si="115"/>
        <v>65</v>
      </c>
    </row>
    <row r="3695" spans="8:12">
      <c r="H3695" s="1" t="s">
        <v>104</v>
      </c>
      <c r="I3695" s="1" t="s">
        <v>3721</v>
      </c>
      <c r="J3695" s="1" t="s">
        <v>11523</v>
      </c>
      <c r="K3695" s="1" t="str">
        <f t="shared" si="114"/>
        <v>2010</v>
      </c>
      <c r="L3695" s="1">
        <f t="shared" si="115"/>
        <v>65</v>
      </c>
    </row>
    <row r="3696" spans="8:12">
      <c r="H3696" s="1" t="s">
        <v>573</v>
      </c>
      <c r="I3696" s="1" t="s">
        <v>9534</v>
      </c>
      <c r="J3696" s="1" t="s">
        <v>10006</v>
      </c>
      <c r="K3696" s="1" t="str">
        <f t="shared" si="114"/>
        <v>2012</v>
      </c>
      <c r="L3696" s="1">
        <f t="shared" si="115"/>
        <v>65</v>
      </c>
    </row>
    <row r="3697" spans="8:12">
      <c r="H3697" s="1" t="s">
        <v>387</v>
      </c>
      <c r="I3697" s="1" t="s">
        <v>915</v>
      </c>
      <c r="J3697" s="1" t="s">
        <v>303</v>
      </c>
      <c r="K3697" s="1" t="str">
        <f t="shared" si="114"/>
        <v>2016</v>
      </c>
      <c r="L3697" s="1">
        <f t="shared" si="115"/>
        <v>65</v>
      </c>
    </row>
    <row r="3698" spans="8:12">
      <c r="H3698" s="1" t="s">
        <v>515</v>
      </c>
      <c r="I3698" s="1" t="s">
        <v>7456</v>
      </c>
      <c r="J3698" s="1" t="s">
        <v>1534</v>
      </c>
      <c r="K3698" s="1" t="str">
        <f t="shared" si="114"/>
        <v>2016</v>
      </c>
      <c r="L3698" s="1">
        <f t="shared" si="115"/>
        <v>65</v>
      </c>
    </row>
    <row r="3699" spans="8:12">
      <c r="H3699" s="1" t="s">
        <v>573</v>
      </c>
      <c r="I3699" s="1" t="s">
        <v>956</v>
      </c>
      <c r="J3699" s="1" t="s">
        <v>4192</v>
      </c>
      <c r="K3699" s="1" t="str">
        <f t="shared" si="114"/>
        <v>2017</v>
      </c>
      <c r="L3699" s="1">
        <f t="shared" si="115"/>
        <v>65</v>
      </c>
    </row>
    <row r="3700" spans="8:12">
      <c r="H3700" s="1" t="s">
        <v>515</v>
      </c>
      <c r="I3700" s="1" t="s">
        <v>665</v>
      </c>
      <c r="J3700" s="1" t="s">
        <v>665</v>
      </c>
      <c r="K3700" s="1" t="str">
        <f t="shared" si="114"/>
        <v>2018</v>
      </c>
      <c r="L3700" s="1">
        <f t="shared" si="115"/>
        <v>65</v>
      </c>
    </row>
    <row r="3701" spans="8:12">
      <c r="H3701" s="1" t="s">
        <v>515</v>
      </c>
      <c r="I3701" s="1" t="s">
        <v>3678</v>
      </c>
      <c r="J3701" s="1" t="s">
        <v>2344</v>
      </c>
      <c r="K3701" s="1" t="str">
        <f t="shared" si="114"/>
        <v>2018</v>
      </c>
      <c r="L3701" s="1">
        <f t="shared" si="115"/>
        <v>65</v>
      </c>
    </row>
    <row r="3702" spans="8:12">
      <c r="H3702" s="1" t="s">
        <v>515</v>
      </c>
      <c r="I3702" s="1" t="s">
        <v>1825</v>
      </c>
      <c r="J3702" s="1" t="s">
        <v>199</v>
      </c>
      <c r="K3702" s="1" t="str">
        <f t="shared" si="114"/>
        <v>2018</v>
      </c>
      <c r="L3702" s="1">
        <f t="shared" si="115"/>
        <v>65</v>
      </c>
    </row>
    <row r="3703" spans="8:12">
      <c r="H3703" s="1" t="s">
        <v>515</v>
      </c>
      <c r="I3703" s="1" t="s">
        <v>2115</v>
      </c>
      <c r="J3703" s="1" t="s">
        <v>881</v>
      </c>
      <c r="K3703" s="1" t="str">
        <f t="shared" si="114"/>
        <v>2018</v>
      </c>
      <c r="L3703" s="1">
        <f t="shared" si="115"/>
        <v>65</v>
      </c>
    </row>
    <row r="3704" spans="8:12">
      <c r="H3704" s="1" t="s">
        <v>515</v>
      </c>
      <c r="I3704" s="1" t="s">
        <v>793</v>
      </c>
      <c r="J3704" s="1" t="s">
        <v>532</v>
      </c>
      <c r="K3704" s="1" t="str">
        <f t="shared" si="114"/>
        <v>2019</v>
      </c>
      <c r="L3704" s="1">
        <f t="shared" si="115"/>
        <v>65</v>
      </c>
    </row>
    <row r="3705" spans="8:12">
      <c r="H3705" s="1" t="s">
        <v>515</v>
      </c>
      <c r="I3705" s="1" t="s">
        <v>2332</v>
      </c>
      <c r="J3705" s="1" t="s">
        <v>6586</v>
      </c>
      <c r="K3705" s="1" t="str">
        <f t="shared" si="114"/>
        <v>2020</v>
      </c>
      <c r="L3705" s="1">
        <f t="shared" si="115"/>
        <v>65</v>
      </c>
    </row>
    <row r="3706" spans="8:12">
      <c r="H3706" s="1" t="s">
        <v>1694</v>
      </c>
      <c r="I3706" s="1" t="s">
        <v>7776</v>
      </c>
      <c r="J3706" s="1" t="s">
        <v>11671</v>
      </c>
      <c r="K3706" s="1" t="str">
        <f t="shared" si="114"/>
        <v>2010</v>
      </c>
      <c r="L3706" s="1">
        <f t="shared" si="115"/>
        <v>66</v>
      </c>
    </row>
    <row r="3707" spans="8:12">
      <c r="H3707" s="1" t="s">
        <v>573</v>
      </c>
      <c r="I3707" s="1" t="s">
        <v>6262</v>
      </c>
      <c r="J3707" s="1" t="s">
        <v>384</v>
      </c>
      <c r="K3707" s="1" t="str">
        <f t="shared" si="114"/>
        <v>2015</v>
      </c>
      <c r="L3707" s="1">
        <f t="shared" si="115"/>
        <v>66</v>
      </c>
    </row>
    <row r="3708" spans="8:12">
      <c r="H3708" s="1" t="s">
        <v>573</v>
      </c>
      <c r="I3708" s="1" t="s">
        <v>8021</v>
      </c>
      <c r="J3708" s="1" t="s">
        <v>2770</v>
      </c>
      <c r="K3708" s="1" t="str">
        <f t="shared" si="114"/>
        <v>2015</v>
      </c>
      <c r="L3708" s="1">
        <f t="shared" si="115"/>
        <v>66</v>
      </c>
    </row>
    <row r="3709" spans="8:12">
      <c r="H3709" s="1" t="s">
        <v>573</v>
      </c>
      <c r="I3709" s="1" t="s">
        <v>6231</v>
      </c>
      <c r="J3709" s="1" t="s">
        <v>162</v>
      </c>
      <c r="K3709" s="1" t="str">
        <f t="shared" si="114"/>
        <v>2016</v>
      </c>
      <c r="L3709" s="1">
        <f t="shared" si="115"/>
        <v>66</v>
      </c>
    </row>
    <row r="3710" spans="8:12">
      <c r="H3710" s="1" t="s">
        <v>573</v>
      </c>
      <c r="I3710" s="1" t="s">
        <v>7456</v>
      </c>
      <c r="J3710" s="1" t="s">
        <v>162</v>
      </c>
      <c r="K3710" s="1" t="str">
        <f t="shared" si="114"/>
        <v>2016</v>
      </c>
      <c r="L3710" s="1">
        <f t="shared" si="115"/>
        <v>66</v>
      </c>
    </row>
    <row r="3711" spans="8:12">
      <c r="H3711" s="1" t="s">
        <v>573</v>
      </c>
      <c r="I3711" s="1" t="s">
        <v>996</v>
      </c>
      <c r="J3711" s="1" t="s">
        <v>236</v>
      </c>
      <c r="K3711" s="1" t="str">
        <f t="shared" si="114"/>
        <v>2017</v>
      </c>
      <c r="L3711" s="1">
        <f t="shared" si="115"/>
        <v>66</v>
      </c>
    </row>
    <row r="3712" spans="8:12">
      <c r="H3712" s="1" t="s">
        <v>573</v>
      </c>
      <c r="I3712" s="1" t="s">
        <v>4372</v>
      </c>
      <c r="J3712" s="1" t="s">
        <v>1286</v>
      </c>
      <c r="K3712" s="1" t="str">
        <f t="shared" si="114"/>
        <v>2017</v>
      </c>
      <c r="L3712" s="1">
        <f t="shared" si="115"/>
        <v>66</v>
      </c>
    </row>
    <row r="3713" spans="8:12">
      <c r="H3713" s="1" t="s">
        <v>573</v>
      </c>
      <c r="I3713" s="1" t="s">
        <v>4359</v>
      </c>
      <c r="J3713" s="1" t="s">
        <v>227</v>
      </c>
      <c r="K3713" s="1" t="str">
        <f t="shared" ref="K3713:K3766" si="116">TEXT(J3713,"YYYY")</f>
        <v>2017</v>
      </c>
      <c r="L3713" s="1">
        <f t="shared" ref="L3713:L3766" si="117">H3713-(TEXT(I3713,"YYYY")-TEXT(J3713,"YYYY"))</f>
        <v>66</v>
      </c>
    </row>
    <row r="3714" spans="8:12">
      <c r="H3714" s="1" t="s">
        <v>573</v>
      </c>
      <c r="I3714" s="1" t="s">
        <v>3838</v>
      </c>
      <c r="J3714" s="1" t="s">
        <v>227</v>
      </c>
      <c r="K3714" s="1" t="str">
        <f t="shared" si="116"/>
        <v>2017</v>
      </c>
      <c r="L3714" s="1">
        <f t="shared" si="117"/>
        <v>66</v>
      </c>
    </row>
    <row r="3715" spans="8:12">
      <c r="H3715" s="1" t="s">
        <v>1488</v>
      </c>
      <c r="I3715" s="1" t="s">
        <v>1479</v>
      </c>
      <c r="J3715" s="1" t="s">
        <v>978</v>
      </c>
      <c r="K3715" s="1" t="str">
        <f t="shared" si="116"/>
        <v>2018</v>
      </c>
      <c r="L3715" s="1">
        <f t="shared" si="117"/>
        <v>66</v>
      </c>
    </row>
    <row r="3716" spans="8:12">
      <c r="H3716" s="1" t="s">
        <v>573</v>
      </c>
      <c r="I3716" s="1" t="s">
        <v>888</v>
      </c>
      <c r="J3716" s="1" t="s">
        <v>896</v>
      </c>
      <c r="K3716" s="1" t="str">
        <f t="shared" si="116"/>
        <v>2019</v>
      </c>
      <c r="L3716" s="1">
        <f t="shared" si="117"/>
        <v>66</v>
      </c>
    </row>
    <row r="3717" spans="8:12">
      <c r="H3717" s="1" t="s">
        <v>573</v>
      </c>
      <c r="I3717" s="1" t="s">
        <v>8646</v>
      </c>
      <c r="J3717" s="1" t="s">
        <v>5710</v>
      </c>
      <c r="K3717" s="1" t="str">
        <f t="shared" si="116"/>
        <v>2020</v>
      </c>
      <c r="L3717" s="1">
        <f t="shared" si="117"/>
        <v>66</v>
      </c>
    </row>
    <row r="3718" spans="8:12">
      <c r="H3718" s="1" t="s">
        <v>573</v>
      </c>
      <c r="I3718" s="1" t="s">
        <v>10939</v>
      </c>
      <c r="J3718" s="1" t="s">
        <v>8134</v>
      </c>
      <c r="K3718" s="1" t="str">
        <f t="shared" si="116"/>
        <v>2020</v>
      </c>
      <c r="L3718" s="1">
        <f t="shared" si="117"/>
        <v>66</v>
      </c>
    </row>
    <row r="3719" spans="8:12">
      <c r="H3719" s="1" t="s">
        <v>1033</v>
      </c>
      <c r="I3719" s="1" t="s">
        <v>11800</v>
      </c>
      <c r="J3719" s="1" t="s">
        <v>11803</v>
      </c>
      <c r="K3719" s="1" t="str">
        <f t="shared" si="116"/>
        <v>2009</v>
      </c>
      <c r="L3719" s="1">
        <f t="shared" si="117"/>
        <v>67</v>
      </c>
    </row>
    <row r="3720" spans="8:12">
      <c r="H3720" s="1" t="s">
        <v>1488</v>
      </c>
      <c r="I3720" s="1" t="s">
        <v>9563</v>
      </c>
      <c r="J3720" s="1" t="s">
        <v>1471</v>
      </c>
      <c r="K3720" s="1" t="str">
        <f t="shared" si="116"/>
        <v>2013</v>
      </c>
      <c r="L3720" s="1">
        <f t="shared" si="117"/>
        <v>67</v>
      </c>
    </row>
    <row r="3721" spans="8:12">
      <c r="H3721" s="1" t="s">
        <v>1488</v>
      </c>
      <c r="I3721" s="1" t="s">
        <v>5882</v>
      </c>
      <c r="J3721" s="1" t="s">
        <v>8377</v>
      </c>
      <c r="K3721" s="1" t="str">
        <f t="shared" si="116"/>
        <v>2015</v>
      </c>
      <c r="L3721" s="1">
        <f t="shared" si="117"/>
        <v>67</v>
      </c>
    </row>
    <row r="3722" spans="8:12">
      <c r="H3722" s="1" t="s">
        <v>1488</v>
      </c>
      <c r="I3722" s="1" t="s">
        <v>5074</v>
      </c>
      <c r="J3722" s="1" t="s">
        <v>5075</v>
      </c>
      <c r="K3722" s="1" t="str">
        <f t="shared" si="116"/>
        <v>2017</v>
      </c>
      <c r="L3722" s="1">
        <f t="shared" si="117"/>
        <v>67</v>
      </c>
    </row>
    <row r="3723" spans="8:12">
      <c r="H3723" s="1" t="s">
        <v>387</v>
      </c>
      <c r="I3723" s="1" t="s">
        <v>2689</v>
      </c>
      <c r="J3723" s="1" t="s">
        <v>1873</v>
      </c>
      <c r="K3723" s="1" t="str">
        <f t="shared" si="116"/>
        <v>2017</v>
      </c>
      <c r="L3723" s="1">
        <f t="shared" si="117"/>
        <v>67</v>
      </c>
    </row>
    <row r="3724" spans="8:12">
      <c r="H3724" s="1" t="s">
        <v>387</v>
      </c>
      <c r="I3724" s="1" t="s">
        <v>5781</v>
      </c>
      <c r="J3724" s="1" t="s">
        <v>1524</v>
      </c>
      <c r="K3724" s="1" t="str">
        <f t="shared" si="116"/>
        <v>2019</v>
      </c>
      <c r="L3724" s="1">
        <f t="shared" si="117"/>
        <v>67</v>
      </c>
    </row>
    <row r="3725" spans="8:12">
      <c r="H3725" s="1" t="s">
        <v>1488</v>
      </c>
      <c r="I3725" s="1" t="s">
        <v>9308</v>
      </c>
      <c r="J3725" s="1" t="s">
        <v>6586</v>
      </c>
      <c r="K3725" s="1" t="str">
        <f t="shared" si="116"/>
        <v>2020</v>
      </c>
      <c r="L3725" s="1">
        <f t="shared" si="117"/>
        <v>67</v>
      </c>
    </row>
    <row r="3726" spans="8:12">
      <c r="H3726" s="1" t="s">
        <v>1488</v>
      </c>
      <c r="I3726" s="1" t="s">
        <v>6586</v>
      </c>
      <c r="J3726" s="1" t="s">
        <v>5622</v>
      </c>
      <c r="K3726" s="1" t="str">
        <f t="shared" si="116"/>
        <v>2020</v>
      </c>
      <c r="L3726" s="1">
        <f t="shared" si="117"/>
        <v>67</v>
      </c>
    </row>
    <row r="3727" spans="8:12">
      <c r="H3727" s="1" t="s">
        <v>1488</v>
      </c>
      <c r="I3727" s="1" t="s">
        <v>6554</v>
      </c>
      <c r="J3727" s="1" t="s">
        <v>7089</v>
      </c>
      <c r="K3727" s="1" t="str">
        <f t="shared" si="116"/>
        <v>2020</v>
      </c>
      <c r="L3727" s="1">
        <f t="shared" si="117"/>
        <v>67</v>
      </c>
    </row>
    <row r="3728" spans="8:12">
      <c r="H3728" s="1" t="s">
        <v>1101</v>
      </c>
      <c r="I3728" s="1" t="s">
        <v>1908</v>
      </c>
      <c r="J3728" s="1" t="s">
        <v>1222</v>
      </c>
      <c r="K3728" s="1" t="str">
        <f t="shared" si="116"/>
        <v>2015</v>
      </c>
      <c r="L3728" s="1">
        <f t="shared" si="117"/>
        <v>68</v>
      </c>
    </row>
    <row r="3729" spans="8:12">
      <c r="H3729" s="1" t="s">
        <v>1101</v>
      </c>
      <c r="I3729" s="1" t="s">
        <v>10161</v>
      </c>
      <c r="J3729" s="1" t="s">
        <v>10166</v>
      </c>
      <c r="K3729" s="1" t="str">
        <f t="shared" si="116"/>
        <v>2010</v>
      </c>
      <c r="L3729" s="1">
        <f t="shared" si="117"/>
        <v>69</v>
      </c>
    </row>
    <row r="3730" spans="8:12">
      <c r="H3730" s="1" t="s">
        <v>389</v>
      </c>
      <c r="I3730" s="1" t="s">
        <v>5569</v>
      </c>
      <c r="J3730" s="1" t="s">
        <v>2008</v>
      </c>
      <c r="K3730" s="1" t="str">
        <f t="shared" si="116"/>
        <v>2014</v>
      </c>
      <c r="L3730" s="1">
        <f t="shared" si="117"/>
        <v>69</v>
      </c>
    </row>
    <row r="3731" spans="8:12">
      <c r="H3731" s="1" t="s">
        <v>693</v>
      </c>
      <c r="I3731" s="1" t="s">
        <v>579</v>
      </c>
      <c r="J3731" s="1" t="s">
        <v>1873</v>
      </c>
      <c r="K3731" s="1" t="str">
        <f t="shared" si="116"/>
        <v>2017</v>
      </c>
      <c r="L3731" s="1">
        <f t="shared" si="117"/>
        <v>69</v>
      </c>
    </row>
    <row r="3732" spans="8:12">
      <c r="H3732" s="1" t="s">
        <v>693</v>
      </c>
      <c r="I3732" s="1" t="s">
        <v>1296</v>
      </c>
      <c r="J3732" s="1" t="s">
        <v>274</v>
      </c>
      <c r="K3732" s="1" t="str">
        <f t="shared" si="116"/>
        <v>2017</v>
      </c>
      <c r="L3732" s="1">
        <f t="shared" si="117"/>
        <v>69</v>
      </c>
    </row>
    <row r="3733" spans="8:12">
      <c r="H3733" s="1" t="s">
        <v>693</v>
      </c>
      <c r="I3733" s="1" t="s">
        <v>1415</v>
      </c>
      <c r="J3733" s="1" t="s">
        <v>1214</v>
      </c>
      <c r="K3733" s="1" t="str">
        <f t="shared" si="116"/>
        <v>2019</v>
      </c>
      <c r="L3733" s="1">
        <f t="shared" si="117"/>
        <v>69</v>
      </c>
    </row>
    <row r="3734" spans="8:12">
      <c r="H3734" s="1" t="s">
        <v>382</v>
      </c>
      <c r="I3734" s="1" t="s">
        <v>9192</v>
      </c>
      <c r="J3734" s="1" t="s">
        <v>7293</v>
      </c>
      <c r="K3734" s="1" t="str">
        <f t="shared" si="116"/>
        <v>2014</v>
      </c>
      <c r="L3734" s="1">
        <f t="shared" si="117"/>
        <v>70</v>
      </c>
    </row>
    <row r="3735" spans="8:12">
      <c r="H3735" s="1" t="s">
        <v>382</v>
      </c>
      <c r="I3735" s="1" t="s">
        <v>5637</v>
      </c>
      <c r="J3735" s="1" t="s">
        <v>6360</v>
      </c>
      <c r="K3735" s="1" t="str">
        <f t="shared" si="116"/>
        <v>2016</v>
      </c>
      <c r="L3735" s="1">
        <f t="shared" si="117"/>
        <v>70</v>
      </c>
    </row>
    <row r="3736" spans="8:12">
      <c r="H3736" s="1" t="s">
        <v>1101</v>
      </c>
      <c r="I3736" s="1" t="s">
        <v>606</v>
      </c>
      <c r="J3736" s="1" t="s">
        <v>72</v>
      </c>
      <c r="K3736" s="1" t="str">
        <f t="shared" si="116"/>
        <v>2019</v>
      </c>
      <c r="L3736" s="1">
        <f t="shared" si="117"/>
        <v>70</v>
      </c>
    </row>
    <row r="3737" spans="8:12">
      <c r="H3737" s="1" t="s">
        <v>382</v>
      </c>
      <c r="I3737" s="1" t="s">
        <v>9308</v>
      </c>
      <c r="J3737" s="1" t="s">
        <v>5441</v>
      </c>
      <c r="K3737" s="1" t="str">
        <f t="shared" si="116"/>
        <v>2020</v>
      </c>
      <c r="L3737" s="1">
        <f t="shared" si="117"/>
        <v>70</v>
      </c>
    </row>
    <row r="3738" spans="8:12">
      <c r="H3738" s="1" t="s">
        <v>382</v>
      </c>
      <c r="I3738" s="1" t="s">
        <v>10697</v>
      </c>
      <c r="J3738" s="1" t="s">
        <v>8294</v>
      </c>
      <c r="K3738" s="1" t="str">
        <f t="shared" si="116"/>
        <v>2020</v>
      </c>
      <c r="L3738" s="1">
        <f t="shared" si="117"/>
        <v>70</v>
      </c>
    </row>
    <row r="3739" spans="8:12">
      <c r="H3739" s="1" t="s">
        <v>104</v>
      </c>
      <c r="I3739" s="1" t="s">
        <v>11233</v>
      </c>
      <c r="J3739" s="1" t="s">
        <v>7868</v>
      </c>
      <c r="K3739" s="1" t="str">
        <f t="shared" si="116"/>
        <v>2010</v>
      </c>
      <c r="L3739" s="1">
        <f t="shared" si="117"/>
        <v>71</v>
      </c>
    </row>
    <row r="3740" spans="8:12">
      <c r="H3740" s="1" t="s">
        <v>1101</v>
      </c>
      <c r="I3740" s="1" t="s">
        <v>4669</v>
      </c>
      <c r="J3740" s="1" t="s">
        <v>931</v>
      </c>
      <c r="K3740" s="1" t="str">
        <f t="shared" si="116"/>
        <v>2016</v>
      </c>
      <c r="L3740" s="1">
        <f t="shared" si="117"/>
        <v>71</v>
      </c>
    </row>
    <row r="3741" spans="8:12">
      <c r="H3741" s="1" t="s">
        <v>1033</v>
      </c>
      <c r="I3741" s="1" t="s">
        <v>372</v>
      </c>
      <c r="J3741" s="1" t="s">
        <v>1286</v>
      </c>
      <c r="K3741" s="1" t="str">
        <f t="shared" si="116"/>
        <v>2017</v>
      </c>
      <c r="L3741" s="1">
        <f t="shared" si="117"/>
        <v>71</v>
      </c>
    </row>
    <row r="3742" spans="8:12">
      <c r="H3742" s="1" t="s">
        <v>1033</v>
      </c>
      <c r="I3742" s="1" t="s">
        <v>10910</v>
      </c>
      <c r="J3742" s="1" t="s">
        <v>1334</v>
      </c>
      <c r="K3742" s="1" t="str">
        <f t="shared" si="116"/>
        <v>2018</v>
      </c>
      <c r="L3742" s="1">
        <f t="shared" si="117"/>
        <v>71</v>
      </c>
    </row>
    <row r="3743" spans="8:12">
      <c r="H3743" s="1" t="s">
        <v>1101</v>
      </c>
      <c r="I3743" s="1" t="s">
        <v>10830</v>
      </c>
      <c r="J3743" s="1" t="s">
        <v>10847</v>
      </c>
      <c r="K3743" s="1" t="str">
        <f t="shared" si="116"/>
        <v>2020</v>
      </c>
      <c r="L3743" s="1">
        <f t="shared" si="117"/>
        <v>71</v>
      </c>
    </row>
    <row r="3744" spans="8:12">
      <c r="H3744" s="1" t="s">
        <v>1033</v>
      </c>
      <c r="I3744" s="1" t="s">
        <v>9045</v>
      </c>
      <c r="J3744" s="1" t="s">
        <v>3141</v>
      </c>
      <c r="K3744" s="1" t="str">
        <f t="shared" si="116"/>
        <v>2011</v>
      </c>
      <c r="L3744" s="1">
        <f t="shared" si="117"/>
        <v>72</v>
      </c>
    </row>
    <row r="3745" spans="8:12">
      <c r="H3745" s="1" t="s">
        <v>1694</v>
      </c>
      <c r="I3745" s="1" t="s">
        <v>11246</v>
      </c>
      <c r="J3745" s="1" t="s">
        <v>1163</v>
      </c>
      <c r="K3745" s="1" t="str">
        <f t="shared" si="116"/>
        <v>2015</v>
      </c>
      <c r="L3745" s="1">
        <f t="shared" si="117"/>
        <v>72</v>
      </c>
    </row>
    <row r="3746" spans="8:12">
      <c r="H3746" s="1" t="s">
        <v>1694</v>
      </c>
      <c r="I3746" s="1" t="s">
        <v>345</v>
      </c>
      <c r="J3746" s="1" t="s">
        <v>1534</v>
      </c>
      <c r="K3746" s="1" t="str">
        <f t="shared" si="116"/>
        <v>2016</v>
      </c>
      <c r="L3746" s="1">
        <f t="shared" si="117"/>
        <v>72</v>
      </c>
    </row>
    <row r="3747" spans="8:12">
      <c r="H3747" s="1" t="s">
        <v>1694</v>
      </c>
      <c r="I3747" s="1" t="s">
        <v>2046</v>
      </c>
      <c r="J3747" s="1" t="s">
        <v>645</v>
      </c>
      <c r="K3747" s="1" t="str">
        <f t="shared" si="116"/>
        <v>2019</v>
      </c>
      <c r="L3747" s="1">
        <f t="shared" si="117"/>
        <v>72</v>
      </c>
    </row>
    <row r="3748" spans="8:12">
      <c r="H3748" s="1" t="s">
        <v>1694</v>
      </c>
      <c r="I3748" s="1" t="s">
        <v>7037</v>
      </c>
      <c r="J3748" s="1" t="s">
        <v>7043</v>
      </c>
      <c r="K3748" s="1" t="str">
        <f t="shared" si="116"/>
        <v>2020</v>
      </c>
      <c r="L3748" s="1">
        <f t="shared" si="117"/>
        <v>72</v>
      </c>
    </row>
    <row r="3749" spans="8:12">
      <c r="H3749" s="1" t="s">
        <v>1033</v>
      </c>
      <c r="I3749" s="1" t="s">
        <v>6929</v>
      </c>
      <c r="J3749" s="1" t="s">
        <v>6807</v>
      </c>
      <c r="K3749" s="1" t="str">
        <f t="shared" si="116"/>
        <v>2015</v>
      </c>
      <c r="L3749" s="1">
        <f t="shared" si="117"/>
        <v>73</v>
      </c>
    </row>
    <row r="3750" spans="8:12">
      <c r="H3750" s="1" t="s">
        <v>1033</v>
      </c>
      <c r="I3750" s="1" t="s">
        <v>2368</v>
      </c>
      <c r="J3750" s="1" t="s">
        <v>84</v>
      </c>
      <c r="K3750" s="1" t="str">
        <f t="shared" si="116"/>
        <v>2017</v>
      </c>
      <c r="L3750" s="1">
        <f t="shared" si="117"/>
        <v>73</v>
      </c>
    </row>
    <row r="3751" spans="8:12">
      <c r="H3751" s="1" t="s">
        <v>104</v>
      </c>
      <c r="I3751" s="1" t="s">
        <v>7812</v>
      </c>
      <c r="J3751" s="1" t="s">
        <v>6940</v>
      </c>
      <c r="K3751" s="1" t="str">
        <f t="shared" si="116"/>
        <v>2015</v>
      </c>
      <c r="L3751" s="1">
        <f t="shared" si="117"/>
        <v>74</v>
      </c>
    </row>
    <row r="3752" spans="8:12">
      <c r="H3752" s="1" t="s">
        <v>1070</v>
      </c>
      <c r="I3752" s="1" t="s">
        <v>6262</v>
      </c>
      <c r="J3752" s="1" t="s">
        <v>1163</v>
      </c>
      <c r="K3752" s="1" t="str">
        <f t="shared" si="116"/>
        <v>2015</v>
      </c>
      <c r="L3752" s="1">
        <f t="shared" si="117"/>
        <v>74</v>
      </c>
    </row>
    <row r="3753" spans="8:12">
      <c r="H3753" s="1" t="s">
        <v>1070</v>
      </c>
      <c r="I3753" s="1" t="s">
        <v>3927</v>
      </c>
      <c r="J3753" s="1" t="s">
        <v>931</v>
      </c>
      <c r="K3753" s="1" t="str">
        <f t="shared" si="116"/>
        <v>2016</v>
      </c>
      <c r="L3753" s="1">
        <f t="shared" si="117"/>
        <v>74</v>
      </c>
    </row>
    <row r="3754" spans="8:12">
      <c r="H3754" s="1" t="s">
        <v>1070</v>
      </c>
      <c r="I3754" s="1" t="s">
        <v>3166</v>
      </c>
      <c r="J3754" s="1" t="s">
        <v>227</v>
      </c>
      <c r="K3754" s="1" t="str">
        <f t="shared" si="116"/>
        <v>2017</v>
      </c>
      <c r="L3754" s="1">
        <f t="shared" si="117"/>
        <v>74</v>
      </c>
    </row>
    <row r="3755" spans="8:12">
      <c r="H3755" s="1" t="s">
        <v>832</v>
      </c>
      <c r="I3755" s="1" t="s">
        <v>5619</v>
      </c>
      <c r="J3755" s="1" t="s">
        <v>1334</v>
      </c>
      <c r="K3755" s="1" t="str">
        <f t="shared" si="116"/>
        <v>2018</v>
      </c>
      <c r="L3755" s="1">
        <f t="shared" si="117"/>
        <v>74</v>
      </c>
    </row>
    <row r="3756" spans="8:12">
      <c r="H3756" s="1" t="s">
        <v>104</v>
      </c>
      <c r="I3756" s="1" t="s">
        <v>9011</v>
      </c>
      <c r="J3756" s="1" t="s">
        <v>5844</v>
      </c>
      <c r="K3756" s="1" t="str">
        <f t="shared" si="116"/>
        <v>2019</v>
      </c>
      <c r="L3756" s="1">
        <f t="shared" si="117"/>
        <v>74</v>
      </c>
    </row>
    <row r="3757" spans="8:12">
      <c r="H3757" s="1" t="s">
        <v>832</v>
      </c>
      <c r="I3757" s="1" t="s">
        <v>1476</v>
      </c>
      <c r="J3757" s="1" t="s">
        <v>1039</v>
      </c>
      <c r="K3757" s="1" t="str">
        <f t="shared" si="116"/>
        <v>2018</v>
      </c>
      <c r="L3757" s="1">
        <f t="shared" si="117"/>
        <v>75</v>
      </c>
    </row>
    <row r="3758" spans="8:12">
      <c r="H3758" s="1" t="s">
        <v>104</v>
      </c>
      <c r="I3758" s="1" t="s">
        <v>3199</v>
      </c>
      <c r="J3758" s="1" t="s">
        <v>3207</v>
      </c>
      <c r="K3758" s="1" t="str">
        <f t="shared" si="116"/>
        <v>2019</v>
      </c>
      <c r="L3758" s="1">
        <f t="shared" si="117"/>
        <v>75</v>
      </c>
    </row>
    <row r="3759" spans="8:12">
      <c r="H3759" s="1" t="s">
        <v>104</v>
      </c>
      <c r="I3759" s="1" t="s">
        <v>10910</v>
      </c>
      <c r="J3759" s="1" t="s">
        <v>5224</v>
      </c>
      <c r="K3759" s="1" t="str">
        <f t="shared" si="116"/>
        <v>2020</v>
      </c>
      <c r="L3759" s="1">
        <f t="shared" si="117"/>
        <v>75</v>
      </c>
    </row>
    <row r="3760" spans="8:12">
      <c r="H3760" s="1" t="s">
        <v>1152</v>
      </c>
      <c r="I3760" s="1" t="s">
        <v>8377</v>
      </c>
      <c r="J3760" s="1" t="s">
        <v>11780</v>
      </c>
      <c r="K3760" s="1" t="str">
        <f t="shared" si="116"/>
        <v>2014</v>
      </c>
      <c r="L3760" s="1">
        <f t="shared" si="117"/>
        <v>76</v>
      </c>
    </row>
    <row r="3761" spans="8:12">
      <c r="H3761" s="1" t="s">
        <v>1152</v>
      </c>
      <c r="I3761" s="1" t="s">
        <v>8377</v>
      </c>
      <c r="J3761" s="1" t="s">
        <v>7135</v>
      </c>
      <c r="K3761" s="1" t="str">
        <f t="shared" si="116"/>
        <v>2014</v>
      </c>
      <c r="L3761" s="1">
        <f t="shared" si="117"/>
        <v>76</v>
      </c>
    </row>
    <row r="3762" spans="8:12">
      <c r="H3762" s="1" t="s">
        <v>832</v>
      </c>
      <c r="I3762" s="1" t="s">
        <v>6291</v>
      </c>
      <c r="J3762" s="1" t="s">
        <v>892</v>
      </c>
      <c r="K3762" s="1" t="str">
        <f t="shared" si="116"/>
        <v>2015</v>
      </c>
      <c r="L3762" s="1">
        <f t="shared" si="117"/>
        <v>76</v>
      </c>
    </row>
    <row r="3763" spans="8:12">
      <c r="H3763" s="1" t="s">
        <v>1152</v>
      </c>
      <c r="I3763" s="1" t="s">
        <v>335</v>
      </c>
      <c r="J3763" s="1" t="s">
        <v>11631</v>
      </c>
      <c r="K3763" s="1" t="str">
        <f t="shared" si="116"/>
        <v>2019</v>
      </c>
      <c r="L3763" s="1">
        <f t="shared" si="117"/>
        <v>76</v>
      </c>
    </row>
    <row r="3764" spans="8:12">
      <c r="H3764" s="1" t="s">
        <v>1152</v>
      </c>
      <c r="I3764" s="1" t="s">
        <v>6892</v>
      </c>
      <c r="J3764" s="1" t="s">
        <v>6897</v>
      </c>
      <c r="K3764" s="1" t="str">
        <f t="shared" si="116"/>
        <v>2015</v>
      </c>
      <c r="L3764" s="1">
        <f t="shared" si="117"/>
        <v>77</v>
      </c>
    </row>
    <row r="3765" spans="8:12">
      <c r="H3765" s="1" t="s">
        <v>225</v>
      </c>
      <c r="I3765" s="1" t="s">
        <v>613</v>
      </c>
      <c r="J3765" s="1" t="s">
        <v>6255</v>
      </c>
      <c r="K3765" s="1" t="str">
        <f t="shared" si="116"/>
        <v>2015</v>
      </c>
      <c r="L3765" s="1">
        <f t="shared" si="117"/>
        <v>81</v>
      </c>
    </row>
    <row r="3766" spans="8:12">
      <c r="H3766" s="1" t="s">
        <v>505</v>
      </c>
      <c r="I3766" s="1" t="s">
        <v>2332</v>
      </c>
      <c r="J3766" s="1" t="s">
        <v>364</v>
      </c>
      <c r="K3766" s="1" t="str">
        <f t="shared" si="116"/>
        <v>2020</v>
      </c>
      <c r="L3766" s="1">
        <f t="shared" si="117"/>
        <v>82</v>
      </c>
    </row>
  </sheetData>
  <sortState ref="H1:L3804">
    <sortCondition ref="L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M1656"/>
  <sheetViews>
    <sheetView topLeftCell="AN2" workbookViewId="0">
      <selection activeCell="O1653" sqref="O1653"/>
    </sheetView>
  </sheetViews>
  <sheetFormatPr baseColWidth="10" defaultRowHeight="14" x14ac:dyDescent="0"/>
  <sheetData>
    <row r="1" spans="8:13">
      <c r="H1" s="1" t="s">
        <v>130</v>
      </c>
      <c r="I1" s="1" t="s">
        <v>4141</v>
      </c>
      <c r="J1" s="1" t="s">
        <v>7216</v>
      </c>
      <c r="K1" s="1" t="str">
        <f t="shared" ref="K1:K64" si="0">TEXT(J1,"YYYY")</f>
        <v>2003</v>
      </c>
      <c r="L1" s="1">
        <f t="shared" ref="L1:L64" si="1">H1-(TEXT(I1,"YYYY")-TEXT(J1,"YYYY"))</f>
        <v>0</v>
      </c>
      <c r="M1" s="1" t="s">
        <v>79</v>
      </c>
    </row>
    <row r="2" spans="8:13">
      <c r="H2" s="1">
        <v>1</v>
      </c>
      <c r="I2" s="1" t="s">
        <v>11978</v>
      </c>
      <c r="J2" s="1" t="s">
        <v>12039</v>
      </c>
      <c r="K2" s="1" t="str">
        <f t="shared" si="0"/>
        <v>2014</v>
      </c>
      <c r="L2" s="1">
        <f t="shared" si="1"/>
        <v>0</v>
      </c>
      <c r="M2" s="1" t="s">
        <v>79</v>
      </c>
    </row>
    <row r="3" spans="8:13">
      <c r="H3" s="1" t="s">
        <v>50</v>
      </c>
      <c r="I3" s="1" t="s">
        <v>7327</v>
      </c>
      <c r="J3" s="1" t="s">
        <v>7329</v>
      </c>
      <c r="K3" s="1" t="str">
        <f t="shared" si="0"/>
        <v>2014</v>
      </c>
      <c r="L3" s="1">
        <f t="shared" si="1"/>
        <v>0</v>
      </c>
      <c r="M3" s="1" t="s">
        <v>79</v>
      </c>
    </row>
    <row r="4" spans="8:13">
      <c r="H4" s="1"/>
      <c r="I4" s="1" t="s">
        <v>8837</v>
      </c>
      <c r="J4" s="1" t="s">
        <v>8838</v>
      </c>
      <c r="K4" s="1" t="str">
        <f t="shared" si="0"/>
        <v>2014</v>
      </c>
      <c r="L4" s="1">
        <f t="shared" si="1"/>
        <v>0</v>
      </c>
      <c r="M4" s="1" t="s">
        <v>79</v>
      </c>
    </row>
    <row r="5" spans="8:13">
      <c r="H5" s="1"/>
      <c r="I5" s="1" t="s">
        <v>4694</v>
      </c>
      <c r="J5" s="1" t="s">
        <v>4694</v>
      </c>
      <c r="K5" s="1" t="str">
        <f t="shared" si="0"/>
        <v>2017</v>
      </c>
      <c r="L5" s="1">
        <f t="shared" si="1"/>
        <v>0</v>
      </c>
      <c r="M5" s="1" t="s">
        <v>79</v>
      </c>
    </row>
    <row r="6" spans="8:13">
      <c r="H6" s="1" t="s">
        <v>50</v>
      </c>
      <c r="I6" s="1" t="s">
        <v>3412</v>
      </c>
      <c r="J6" s="1" t="s">
        <v>1249</v>
      </c>
      <c r="K6" s="1" t="str">
        <f t="shared" si="0"/>
        <v>2018</v>
      </c>
      <c r="L6" s="1">
        <f t="shared" si="1"/>
        <v>0</v>
      </c>
      <c r="M6" s="1" t="s">
        <v>79</v>
      </c>
    </row>
    <row r="7" spans="8:13">
      <c r="H7" s="1" t="s">
        <v>50</v>
      </c>
      <c r="I7" s="1" t="s">
        <v>822</v>
      </c>
      <c r="J7" s="1" t="s">
        <v>752</v>
      </c>
      <c r="K7" s="1" t="str">
        <f t="shared" si="0"/>
        <v>2018</v>
      </c>
      <c r="L7" s="1">
        <f t="shared" si="1"/>
        <v>0</v>
      </c>
      <c r="M7" s="1" t="s">
        <v>79</v>
      </c>
    </row>
    <row r="8" spans="8:13">
      <c r="H8" s="1">
        <v>0.7</v>
      </c>
      <c r="I8" s="1" t="s">
        <v>7807</v>
      </c>
      <c r="J8" s="1" t="s">
        <v>1534</v>
      </c>
      <c r="K8" s="1" t="str">
        <f t="shared" si="0"/>
        <v>2016</v>
      </c>
      <c r="L8" s="1">
        <f t="shared" si="1"/>
        <v>0.7</v>
      </c>
      <c r="M8" s="1" t="s">
        <v>79</v>
      </c>
    </row>
    <row r="9" spans="8:13">
      <c r="H9" s="1">
        <v>0.7</v>
      </c>
      <c r="I9" s="1" t="s">
        <v>1728</v>
      </c>
      <c r="J9" s="1" t="s">
        <v>877</v>
      </c>
      <c r="K9" s="1" t="str">
        <f t="shared" si="0"/>
        <v>2019</v>
      </c>
      <c r="L9" s="1">
        <f t="shared" si="1"/>
        <v>0.7</v>
      </c>
      <c r="M9" s="1" t="s">
        <v>79</v>
      </c>
    </row>
    <row r="10" spans="8:13">
      <c r="H10" s="1" t="s">
        <v>158</v>
      </c>
      <c r="I10" s="1" t="s">
        <v>381</v>
      </c>
      <c r="J10" s="1" t="s">
        <v>2079</v>
      </c>
      <c r="K10" s="1" t="str">
        <f t="shared" si="0"/>
        <v>2006</v>
      </c>
      <c r="L10" s="1">
        <f t="shared" si="1"/>
        <v>1</v>
      </c>
      <c r="M10" s="1" t="s">
        <v>79</v>
      </c>
    </row>
    <row r="11" spans="8:13">
      <c r="H11" s="1" t="s">
        <v>187</v>
      </c>
      <c r="I11" s="1" t="s">
        <v>5308</v>
      </c>
      <c r="J11" s="1" t="s">
        <v>5309</v>
      </c>
      <c r="K11" s="1" t="str">
        <f t="shared" si="0"/>
        <v>2010</v>
      </c>
      <c r="L11" s="1">
        <f t="shared" si="1"/>
        <v>1</v>
      </c>
      <c r="M11" s="1" t="s">
        <v>79</v>
      </c>
    </row>
    <row r="12" spans="8:13">
      <c r="H12" s="1" t="s">
        <v>116</v>
      </c>
      <c r="I12" s="1" t="s">
        <v>6417</v>
      </c>
      <c r="J12" s="1" t="s">
        <v>6418</v>
      </c>
      <c r="K12" s="1" t="str">
        <f t="shared" si="0"/>
        <v>2012</v>
      </c>
      <c r="L12" s="1">
        <f t="shared" si="1"/>
        <v>1</v>
      </c>
      <c r="M12" s="1" t="s">
        <v>79</v>
      </c>
    </row>
    <row r="13" spans="8:13">
      <c r="H13" s="1" t="s">
        <v>53</v>
      </c>
      <c r="I13" s="1" t="s">
        <v>7244</v>
      </c>
      <c r="J13" s="1" t="s">
        <v>1619</v>
      </c>
      <c r="K13" s="1" t="str">
        <f t="shared" si="0"/>
        <v>2013</v>
      </c>
      <c r="L13" s="1">
        <f t="shared" si="1"/>
        <v>1</v>
      </c>
      <c r="M13" s="1" t="s">
        <v>79</v>
      </c>
    </row>
    <row r="14" spans="8:13">
      <c r="H14" s="1" t="s">
        <v>54</v>
      </c>
      <c r="I14" s="1" t="s">
        <v>6398</v>
      </c>
      <c r="J14" s="1" t="s">
        <v>6947</v>
      </c>
      <c r="K14" s="1" t="str">
        <f t="shared" si="0"/>
        <v>2013</v>
      </c>
      <c r="L14" s="1">
        <f t="shared" si="1"/>
        <v>1</v>
      </c>
      <c r="M14" s="1" t="s">
        <v>79</v>
      </c>
    </row>
    <row r="15" spans="8:13">
      <c r="H15" s="1" t="s">
        <v>54</v>
      </c>
      <c r="I15" s="1" t="s">
        <v>159</v>
      </c>
      <c r="J15" s="1" t="s">
        <v>1712</v>
      </c>
      <c r="K15" s="1" t="str">
        <f t="shared" si="0"/>
        <v>2014</v>
      </c>
      <c r="L15" s="1">
        <f t="shared" si="1"/>
        <v>1</v>
      </c>
      <c r="M15" s="1" t="s">
        <v>79</v>
      </c>
    </row>
    <row r="16" spans="8:13">
      <c r="H16" s="1" t="s">
        <v>54</v>
      </c>
      <c r="I16" s="1" t="s">
        <v>996</v>
      </c>
      <c r="J16" s="1" t="s">
        <v>6255</v>
      </c>
      <c r="K16" s="1" t="str">
        <f t="shared" si="0"/>
        <v>2015</v>
      </c>
      <c r="L16" s="1">
        <f t="shared" si="1"/>
        <v>1</v>
      </c>
      <c r="M16" s="1" t="s">
        <v>79</v>
      </c>
    </row>
    <row r="17" spans="8:13">
      <c r="H17" s="1" t="s">
        <v>50</v>
      </c>
      <c r="I17" s="1" t="s">
        <v>11374</v>
      </c>
      <c r="J17" s="1" t="s">
        <v>1067</v>
      </c>
      <c r="K17" s="1" t="str">
        <f t="shared" si="0"/>
        <v>2015</v>
      </c>
      <c r="L17" s="1">
        <f t="shared" si="1"/>
        <v>1</v>
      </c>
      <c r="M17" s="1" t="s">
        <v>79</v>
      </c>
    </row>
    <row r="18" spans="8:13">
      <c r="H18" s="1" t="s">
        <v>50</v>
      </c>
      <c r="I18" s="1" t="s">
        <v>7069</v>
      </c>
      <c r="J18" s="1" t="s">
        <v>6104</v>
      </c>
      <c r="K18" s="1" t="str">
        <f t="shared" si="0"/>
        <v>2015</v>
      </c>
      <c r="L18" s="1">
        <f t="shared" si="1"/>
        <v>1</v>
      </c>
      <c r="M18" s="1" t="s">
        <v>79</v>
      </c>
    </row>
    <row r="19" spans="8:13">
      <c r="H19" s="1" t="s">
        <v>50</v>
      </c>
      <c r="I19" s="1" t="s">
        <v>6360</v>
      </c>
      <c r="J19" s="1" t="s">
        <v>1534</v>
      </c>
      <c r="K19" s="1" t="str">
        <f t="shared" si="0"/>
        <v>2016</v>
      </c>
      <c r="L19" s="1">
        <f t="shared" si="1"/>
        <v>1</v>
      </c>
      <c r="M19" s="1" t="s">
        <v>79</v>
      </c>
    </row>
    <row r="20" spans="8:13">
      <c r="H20" s="1">
        <v>1</v>
      </c>
      <c r="I20" s="1" t="s">
        <v>6428</v>
      </c>
      <c r="J20" s="1" t="s">
        <v>1286</v>
      </c>
      <c r="K20" s="1" t="str">
        <f t="shared" si="0"/>
        <v>2017</v>
      </c>
      <c r="L20" s="1">
        <f t="shared" si="1"/>
        <v>1</v>
      </c>
      <c r="M20" s="1" t="s">
        <v>79</v>
      </c>
    </row>
    <row r="21" spans="8:13">
      <c r="H21" s="1" t="s">
        <v>53</v>
      </c>
      <c r="I21" s="1" t="s">
        <v>1245</v>
      </c>
      <c r="J21" s="1" t="s">
        <v>1249</v>
      </c>
      <c r="K21" s="1" t="str">
        <f t="shared" si="0"/>
        <v>2018</v>
      </c>
      <c r="L21" s="1">
        <f t="shared" si="1"/>
        <v>1</v>
      </c>
      <c r="M21" s="1" t="s">
        <v>79</v>
      </c>
    </row>
    <row r="22" spans="8:13">
      <c r="H22" s="1" t="s">
        <v>53</v>
      </c>
      <c r="I22" s="1" t="s">
        <v>309</v>
      </c>
      <c r="J22" s="1" t="s">
        <v>312</v>
      </c>
      <c r="K22" s="1" t="str">
        <f t="shared" si="0"/>
        <v>2018</v>
      </c>
      <c r="L22" s="1">
        <f t="shared" si="1"/>
        <v>1</v>
      </c>
      <c r="M22" s="1" t="s">
        <v>79</v>
      </c>
    </row>
    <row r="23" spans="8:13">
      <c r="H23" s="1" t="s">
        <v>50</v>
      </c>
      <c r="I23" s="1" t="s">
        <v>3445</v>
      </c>
      <c r="J23" s="1" t="s">
        <v>913</v>
      </c>
      <c r="K23" s="1" t="str">
        <f t="shared" si="0"/>
        <v>2018</v>
      </c>
      <c r="L23" s="1">
        <f t="shared" si="1"/>
        <v>1</v>
      </c>
      <c r="M23" s="1" t="s">
        <v>79</v>
      </c>
    </row>
    <row r="24" spans="8:13">
      <c r="H24" s="1" t="s">
        <v>53</v>
      </c>
      <c r="I24" s="1" t="s">
        <v>10869</v>
      </c>
      <c r="J24" s="1" t="s">
        <v>9600</v>
      </c>
      <c r="K24" s="1" t="str">
        <f t="shared" si="0"/>
        <v>2019</v>
      </c>
      <c r="L24" s="1">
        <f t="shared" si="1"/>
        <v>1</v>
      </c>
      <c r="M24" s="1" t="s">
        <v>79</v>
      </c>
    </row>
    <row r="25" spans="8:13">
      <c r="H25" s="1" t="s">
        <v>50</v>
      </c>
      <c r="I25" s="1" t="s">
        <v>10590</v>
      </c>
      <c r="J25" s="1" t="s">
        <v>97</v>
      </c>
      <c r="K25" s="1" t="str">
        <f t="shared" si="0"/>
        <v>2020</v>
      </c>
      <c r="L25" s="1">
        <f t="shared" si="1"/>
        <v>1</v>
      </c>
      <c r="M25" s="1" t="s">
        <v>79</v>
      </c>
    </row>
    <row r="26" spans="8:13">
      <c r="H26" s="1" t="s">
        <v>130</v>
      </c>
      <c r="I26" s="1" t="s">
        <v>11800</v>
      </c>
      <c r="J26" s="1" t="s">
        <v>11801</v>
      </c>
      <c r="K26" s="1" t="str">
        <f t="shared" si="0"/>
        <v>2005</v>
      </c>
      <c r="L26" s="1">
        <f t="shared" si="1"/>
        <v>2</v>
      </c>
      <c r="M26" s="1" t="s">
        <v>79</v>
      </c>
    </row>
    <row r="27" spans="8:13">
      <c r="H27" s="1" t="s">
        <v>324</v>
      </c>
      <c r="I27" s="1" t="s">
        <v>6481</v>
      </c>
      <c r="J27" s="1" t="s">
        <v>6482</v>
      </c>
      <c r="K27" s="1" t="str">
        <f t="shared" si="0"/>
        <v>2005</v>
      </c>
      <c r="L27" s="1">
        <f t="shared" si="1"/>
        <v>2</v>
      </c>
      <c r="M27" s="1" t="s">
        <v>79</v>
      </c>
    </row>
    <row r="28" spans="8:13">
      <c r="H28" s="1" t="s">
        <v>126</v>
      </c>
      <c r="I28" s="1" t="s">
        <v>523</v>
      </c>
      <c r="J28" s="1" t="s">
        <v>8996</v>
      </c>
      <c r="K28" s="1" t="str">
        <f t="shared" si="0"/>
        <v>2008</v>
      </c>
      <c r="L28" s="1">
        <f t="shared" si="1"/>
        <v>2</v>
      </c>
      <c r="M28" s="1" t="s">
        <v>79</v>
      </c>
    </row>
    <row r="29" spans="8:13">
      <c r="H29" s="1" t="s">
        <v>58</v>
      </c>
      <c r="I29" s="1" t="s">
        <v>3106</v>
      </c>
      <c r="J29" s="1" t="s">
        <v>3107</v>
      </c>
      <c r="K29" s="1" t="str">
        <f t="shared" si="0"/>
        <v>2011</v>
      </c>
      <c r="L29" s="1">
        <f t="shared" si="1"/>
        <v>2</v>
      </c>
      <c r="M29" s="1" t="s">
        <v>79</v>
      </c>
    </row>
    <row r="30" spans="8:13">
      <c r="H30" s="1" t="s">
        <v>108</v>
      </c>
      <c r="I30" s="1" t="s">
        <v>4301</v>
      </c>
      <c r="J30" s="1" t="s">
        <v>941</v>
      </c>
      <c r="K30" s="1" t="str">
        <f t="shared" si="0"/>
        <v>2011</v>
      </c>
      <c r="L30" s="1">
        <f t="shared" si="1"/>
        <v>2</v>
      </c>
      <c r="M30" s="1" t="s">
        <v>79</v>
      </c>
    </row>
    <row r="31" spans="8:13">
      <c r="H31" s="1" t="s">
        <v>116</v>
      </c>
      <c r="I31" s="1" t="s">
        <v>6936</v>
      </c>
      <c r="J31" s="1" t="s">
        <v>2019</v>
      </c>
      <c r="K31" s="1" t="str">
        <f t="shared" si="0"/>
        <v>2012</v>
      </c>
      <c r="L31" s="1">
        <f t="shared" si="1"/>
        <v>2</v>
      </c>
      <c r="M31" s="1" t="s">
        <v>79</v>
      </c>
    </row>
    <row r="32" spans="8:13">
      <c r="H32" s="1" t="s">
        <v>53</v>
      </c>
      <c r="I32" s="1" t="s">
        <v>9012</v>
      </c>
      <c r="J32" s="1" t="s">
        <v>9077</v>
      </c>
      <c r="K32" s="1" t="str">
        <f t="shared" si="0"/>
        <v>2012</v>
      </c>
      <c r="L32" s="1">
        <f t="shared" si="1"/>
        <v>2</v>
      </c>
      <c r="M32" s="1" t="s">
        <v>79</v>
      </c>
    </row>
    <row r="33" spans="8:13">
      <c r="H33" s="1" t="s">
        <v>53</v>
      </c>
      <c r="I33" s="1" t="s">
        <v>10161</v>
      </c>
      <c r="J33" s="1" t="s">
        <v>10170</v>
      </c>
      <c r="K33" s="1" t="str">
        <f t="shared" si="0"/>
        <v>2012</v>
      </c>
      <c r="L33" s="1">
        <f t="shared" si="1"/>
        <v>2</v>
      </c>
      <c r="M33" s="1" t="s">
        <v>79</v>
      </c>
    </row>
    <row r="34" spans="8:13">
      <c r="H34" s="1" t="s">
        <v>54</v>
      </c>
      <c r="I34" s="1" t="s">
        <v>6973</v>
      </c>
      <c r="J34" s="1" t="s">
        <v>93</v>
      </c>
      <c r="K34" s="1" t="str">
        <f t="shared" si="0"/>
        <v>2014</v>
      </c>
      <c r="L34" s="1">
        <f t="shared" si="1"/>
        <v>2</v>
      </c>
      <c r="M34" s="1" t="s">
        <v>79</v>
      </c>
    </row>
    <row r="35" spans="8:13">
      <c r="H35" s="1" t="s">
        <v>53</v>
      </c>
      <c r="I35" s="1" t="s">
        <v>4094</v>
      </c>
      <c r="J35" s="1" t="s">
        <v>8818</v>
      </c>
      <c r="K35" s="1" t="str">
        <f t="shared" si="0"/>
        <v>2014</v>
      </c>
      <c r="L35" s="1">
        <f t="shared" si="1"/>
        <v>2</v>
      </c>
      <c r="M35" s="1" t="s">
        <v>79</v>
      </c>
    </row>
    <row r="36" spans="8:13">
      <c r="H36" s="1" t="s">
        <v>53</v>
      </c>
      <c r="I36" s="1" t="s">
        <v>9509</v>
      </c>
      <c r="J36" s="1" t="s">
        <v>905</v>
      </c>
      <c r="K36" s="1" t="str">
        <f t="shared" si="0"/>
        <v>2015</v>
      </c>
      <c r="L36" s="1">
        <f t="shared" si="1"/>
        <v>2</v>
      </c>
      <c r="M36" s="1" t="s">
        <v>79</v>
      </c>
    </row>
    <row r="37" spans="8:13">
      <c r="H37" s="1" t="s">
        <v>53</v>
      </c>
      <c r="I37" s="1" t="s">
        <v>12335</v>
      </c>
      <c r="J37" s="1" t="s">
        <v>12340</v>
      </c>
      <c r="K37" s="1" t="str">
        <f t="shared" si="0"/>
        <v>2015</v>
      </c>
      <c r="L37" s="1">
        <f t="shared" si="1"/>
        <v>2</v>
      </c>
      <c r="M37" s="1" t="s">
        <v>79</v>
      </c>
    </row>
    <row r="38" spans="8:13">
      <c r="H38" s="1" t="s">
        <v>53</v>
      </c>
      <c r="I38" s="1" t="s">
        <v>6448</v>
      </c>
      <c r="J38" s="1" t="s">
        <v>1534</v>
      </c>
      <c r="K38" s="1" t="str">
        <f t="shared" si="0"/>
        <v>2016</v>
      </c>
      <c r="L38" s="1">
        <f t="shared" si="1"/>
        <v>2</v>
      </c>
      <c r="M38" s="1" t="s">
        <v>79</v>
      </c>
    </row>
    <row r="39" spans="8:13">
      <c r="H39" s="1" t="s">
        <v>54</v>
      </c>
      <c r="I39" s="1" t="s">
        <v>4500</v>
      </c>
      <c r="J39" s="1" t="s">
        <v>162</v>
      </c>
      <c r="K39" s="1" t="str">
        <f t="shared" si="0"/>
        <v>2016</v>
      </c>
      <c r="L39" s="1">
        <f t="shared" si="1"/>
        <v>2</v>
      </c>
      <c r="M39" s="1" t="s">
        <v>79</v>
      </c>
    </row>
    <row r="40" spans="8:13">
      <c r="H40" s="1" t="s">
        <v>54</v>
      </c>
      <c r="I40" s="1" t="s">
        <v>5213</v>
      </c>
      <c r="J40" s="1" t="s">
        <v>4977</v>
      </c>
      <c r="K40" s="1" t="str">
        <f t="shared" si="0"/>
        <v>2017</v>
      </c>
      <c r="L40" s="1">
        <f t="shared" si="1"/>
        <v>2</v>
      </c>
      <c r="M40" s="1" t="s">
        <v>79</v>
      </c>
    </row>
    <row r="41" spans="8:13">
      <c r="H41" s="1" t="s">
        <v>53</v>
      </c>
      <c r="I41" s="1" t="s">
        <v>4942</v>
      </c>
      <c r="J41" s="1" t="s">
        <v>4435</v>
      </c>
      <c r="K41" s="1" t="str">
        <f t="shared" si="0"/>
        <v>2017</v>
      </c>
      <c r="L41" s="1">
        <f t="shared" si="1"/>
        <v>2</v>
      </c>
      <c r="M41" s="1" t="s">
        <v>79</v>
      </c>
    </row>
    <row r="42" spans="8:13">
      <c r="H42" s="1" t="s">
        <v>54</v>
      </c>
      <c r="I42" s="1" t="s">
        <v>403</v>
      </c>
      <c r="J42" s="1" t="s">
        <v>486</v>
      </c>
      <c r="K42" s="1" t="str">
        <f t="shared" si="0"/>
        <v>2018</v>
      </c>
      <c r="L42" s="1">
        <f t="shared" si="1"/>
        <v>2</v>
      </c>
      <c r="M42" s="1" t="s">
        <v>79</v>
      </c>
    </row>
    <row r="43" spans="8:13">
      <c r="H43" s="1" t="s">
        <v>53</v>
      </c>
      <c r="I43" s="1" t="s">
        <v>976</v>
      </c>
      <c r="J43" s="1" t="s">
        <v>2348</v>
      </c>
      <c r="K43" s="1" t="str">
        <f t="shared" si="0"/>
        <v>2018</v>
      </c>
      <c r="L43" s="1">
        <f t="shared" si="1"/>
        <v>2</v>
      </c>
      <c r="M43" s="1" t="s">
        <v>79</v>
      </c>
    </row>
    <row r="44" spans="8:13">
      <c r="H44" s="1" t="s">
        <v>54</v>
      </c>
      <c r="I44" s="1" t="s">
        <v>851</v>
      </c>
      <c r="J44" s="1" t="s">
        <v>1249</v>
      </c>
      <c r="K44" s="1" t="str">
        <f t="shared" si="0"/>
        <v>2018</v>
      </c>
      <c r="L44" s="1">
        <f t="shared" si="1"/>
        <v>2</v>
      </c>
      <c r="M44" s="1" t="s">
        <v>79</v>
      </c>
    </row>
    <row r="45" spans="8:13">
      <c r="H45" s="1" t="s">
        <v>55</v>
      </c>
      <c r="I45" s="1" t="s">
        <v>8201</v>
      </c>
      <c r="J45" s="1" t="s">
        <v>368</v>
      </c>
      <c r="K45" s="1" t="str">
        <f t="shared" si="0"/>
        <v>2018</v>
      </c>
      <c r="L45" s="1">
        <f t="shared" si="1"/>
        <v>2</v>
      </c>
      <c r="M45" s="1" t="s">
        <v>79</v>
      </c>
    </row>
    <row r="46" spans="8:13">
      <c r="H46" s="1" t="s">
        <v>54</v>
      </c>
      <c r="I46" s="1" t="s">
        <v>2102</v>
      </c>
      <c r="J46" s="1" t="s">
        <v>1427</v>
      </c>
      <c r="K46" s="1" t="str">
        <f t="shared" si="0"/>
        <v>2019</v>
      </c>
      <c r="L46" s="1">
        <f t="shared" si="1"/>
        <v>2</v>
      </c>
      <c r="M46" s="1" t="s">
        <v>79</v>
      </c>
    </row>
    <row r="47" spans="8:13">
      <c r="H47" s="1" t="s">
        <v>53</v>
      </c>
      <c r="I47" s="1" t="s">
        <v>1376</v>
      </c>
      <c r="J47" s="1" t="s">
        <v>72</v>
      </c>
      <c r="K47" s="1" t="str">
        <f t="shared" si="0"/>
        <v>2019</v>
      </c>
      <c r="L47" s="1">
        <f t="shared" si="1"/>
        <v>2</v>
      </c>
      <c r="M47" s="1" t="s">
        <v>79</v>
      </c>
    </row>
    <row r="48" spans="8:13">
      <c r="H48" s="1" t="s">
        <v>53</v>
      </c>
      <c r="I48" s="1" t="s">
        <v>2643</v>
      </c>
      <c r="J48" s="1" t="s">
        <v>2643</v>
      </c>
      <c r="K48" s="1" t="str">
        <f t="shared" si="0"/>
        <v>2019</v>
      </c>
      <c r="L48" s="1">
        <f t="shared" si="1"/>
        <v>2</v>
      </c>
      <c r="M48" s="1" t="s">
        <v>79</v>
      </c>
    </row>
    <row r="49" spans="8:13">
      <c r="H49" s="1" t="s">
        <v>53</v>
      </c>
      <c r="I49" s="1" t="s">
        <v>964</v>
      </c>
      <c r="J49" s="1" t="s">
        <v>669</v>
      </c>
      <c r="K49" s="1" t="str">
        <f t="shared" si="0"/>
        <v>2019</v>
      </c>
      <c r="L49" s="1">
        <f t="shared" si="1"/>
        <v>2</v>
      </c>
      <c r="M49" s="1" t="s">
        <v>79</v>
      </c>
    </row>
    <row r="50" spans="8:13">
      <c r="H50" s="1" t="s">
        <v>54</v>
      </c>
      <c r="I50" s="1" t="s">
        <v>606</v>
      </c>
      <c r="J50" s="1" t="s">
        <v>911</v>
      </c>
      <c r="K50" s="1" t="str">
        <f t="shared" si="0"/>
        <v>2019</v>
      </c>
      <c r="L50" s="1">
        <f t="shared" si="1"/>
        <v>2</v>
      </c>
      <c r="M50" s="1" t="s">
        <v>79</v>
      </c>
    </row>
    <row r="51" spans="8:13">
      <c r="H51" s="1" t="s">
        <v>53</v>
      </c>
      <c r="I51" s="1" t="s">
        <v>690</v>
      </c>
      <c r="J51" s="1" t="s">
        <v>5441</v>
      </c>
      <c r="K51" s="1" t="str">
        <f t="shared" si="0"/>
        <v>2020</v>
      </c>
      <c r="L51" s="1">
        <f t="shared" si="1"/>
        <v>2</v>
      </c>
      <c r="M51" s="1" t="s">
        <v>79</v>
      </c>
    </row>
    <row r="52" spans="8:13">
      <c r="H52" s="1" t="s">
        <v>53</v>
      </c>
      <c r="I52" s="1" t="s">
        <v>10830</v>
      </c>
      <c r="J52" s="1" t="s">
        <v>5680</v>
      </c>
      <c r="K52" s="1" t="str">
        <f t="shared" si="0"/>
        <v>2020</v>
      </c>
      <c r="L52" s="1">
        <f t="shared" si="1"/>
        <v>2</v>
      </c>
      <c r="M52" s="1" t="s">
        <v>79</v>
      </c>
    </row>
    <row r="53" spans="8:13">
      <c r="H53" s="1" t="s">
        <v>108</v>
      </c>
      <c r="I53" s="1" t="s">
        <v>3385</v>
      </c>
      <c r="J53" s="1" t="s">
        <v>2019</v>
      </c>
      <c r="K53" s="1" t="str">
        <f t="shared" si="0"/>
        <v>2012</v>
      </c>
      <c r="L53" s="1">
        <f t="shared" si="1"/>
        <v>3</v>
      </c>
      <c r="M53" s="1" t="s">
        <v>79</v>
      </c>
    </row>
    <row r="54" spans="8:13">
      <c r="H54" s="1" t="s">
        <v>116</v>
      </c>
      <c r="I54" s="1" t="s">
        <v>7307</v>
      </c>
      <c r="J54" s="1" t="s">
        <v>6732</v>
      </c>
      <c r="K54" s="1" t="str">
        <f t="shared" si="0"/>
        <v>2013</v>
      </c>
      <c r="L54" s="1">
        <f t="shared" si="1"/>
        <v>3</v>
      </c>
      <c r="M54" s="1" t="s">
        <v>79</v>
      </c>
    </row>
    <row r="55" spans="8:13">
      <c r="H55" s="1" t="s">
        <v>187</v>
      </c>
      <c r="I55" s="1" t="s">
        <v>9748</v>
      </c>
      <c r="J55" s="1" t="s">
        <v>5976</v>
      </c>
      <c r="K55" s="1" t="str">
        <f t="shared" si="0"/>
        <v>2014</v>
      </c>
      <c r="L55" s="1">
        <f t="shared" si="1"/>
        <v>3</v>
      </c>
      <c r="M55" s="1" t="s">
        <v>79</v>
      </c>
    </row>
    <row r="56" spans="8:13">
      <c r="H56" s="1" t="s">
        <v>55</v>
      </c>
      <c r="I56" s="1" t="s">
        <v>7006</v>
      </c>
      <c r="J56" s="1" t="s">
        <v>7009</v>
      </c>
      <c r="K56" s="1" t="str">
        <f t="shared" si="0"/>
        <v>2015</v>
      </c>
      <c r="L56" s="1">
        <f t="shared" si="1"/>
        <v>3</v>
      </c>
      <c r="M56" s="1" t="s">
        <v>79</v>
      </c>
    </row>
    <row r="57" spans="8:13">
      <c r="H57" s="1" t="s">
        <v>55</v>
      </c>
      <c r="I57" s="1" t="s">
        <v>5738</v>
      </c>
      <c r="J57" s="1" t="s">
        <v>1222</v>
      </c>
      <c r="K57" s="1" t="str">
        <f t="shared" si="0"/>
        <v>2015</v>
      </c>
      <c r="L57" s="1">
        <f t="shared" si="1"/>
        <v>3</v>
      </c>
      <c r="M57" s="1" t="s">
        <v>79</v>
      </c>
    </row>
    <row r="58" spans="8:13">
      <c r="H58" s="1" t="s">
        <v>54</v>
      </c>
      <c r="I58" s="1" t="s">
        <v>6689</v>
      </c>
      <c r="J58" s="1" t="s">
        <v>6691</v>
      </c>
      <c r="K58" s="1" t="str">
        <f t="shared" si="0"/>
        <v>2015</v>
      </c>
      <c r="L58" s="1">
        <f t="shared" si="1"/>
        <v>3</v>
      </c>
      <c r="M58" s="1" t="s">
        <v>79</v>
      </c>
    </row>
    <row r="59" spans="8:13">
      <c r="H59" s="1" t="s">
        <v>55</v>
      </c>
      <c r="I59" s="1" t="s">
        <v>6737</v>
      </c>
      <c r="J59" s="1" t="s">
        <v>2550</v>
      </c>
      <c r="K59" s="1" t="str">
        <f t="shared" si="0"/>
        <v>2015</v>
      </c>
      <c r="L59" s="1">
        <f t="shared" si="1"/>
        <v>3</v>
      </c>
      <c r="M59" s="1" t="s">
        <v>79</v>
      </c>
    </row>
    <row r="60" spans="8:13">
      <c r="H60" s="1" t="s">
        <v>54</v>
      </c>
      <c r="I60" s="1" t="s">
        <v>6848</v>
      </c>
      <c r="J60" s="1" t="s">
        <v>6859</v>
      </c>
      <c r="K60" s="1" t="str">
        <f t="shared" si="0"/>
        <v>2015</v>
      </c>
      <c r="L60" s="1">
        <f t="shared" si="1"/>
        <v>3</v>
      </c>
      <c r="M60" s="1" t="s">
        <v>79</v>
      </c>
    </row>
    <row r="61" spans="8:13">
      <c r="H61" s="1" t="s">
        <v>55</v>
      </c>
      <c r="I61" s="1" t="s">
        <v>11711</v>
      </c>
      <c r="J61" s="1" t="s">
        <v>5747</v>
      </c>
      <c r="K61" s="1" t="str">
        <f t="shared" si="0"/>
        <v>2015</v>
      </c>
      <c r="L61" s="1">
        <f t="shared" si="1"/>
        <v>3</v>
      </c>
      <c r="M61" s="1" t="s">
        <v>79</v>
      </c>
    </row>
    <row r="62" spans="8:13">
      <c r="H62" s="1" t="s">
        <v>54</v>
      </c>
      <c r="I62" s="1" t="s">
        <v>4071</v>
      </c>
      <c r="J62" s="1" t="s">
        <v>4102</v>
      </c>
      <c r="K62" s="1" t="str">
        <f t="shared" si="0"/>
        <v>2016</v>
      </c>
      <c r="L62" s="1">
        <f t="shared" si="1"/>
        <v>3</v>
      </c>
      <c r="M62" s="1" t="s">
        <v>79</v>
      </c>
    </row>
    <row r="63" spans="8:13">
      <c r="H63" s="1" t="s">
        <v>54</v>
      </c>
      <c r="I63" s="1" t="s">
        <v>1656</v>
      </c>
      <c r="J63" s="1" t="s">
        <v>303</v>
      </c>
      <c r="K63" s="1" t="str">
        <f t="shared" si="0"/>
        <v>2016</v>
      </c>
      <c r="L63" s="1">
        <f t="shared" si="1"/>
        <v>3</v>
      </c>
      <c r="M63" s="1" t="s">
        <v>79</v>
      </c>
    </row>
    <row r="64" spans="8:13">
      <c r="H64" s="1" t="s">
        <v>54</v>
      </c>
      <c r="I64" s="1" t="s">
        <v>5231</v>
      </c>
      <c r="J64" s="1" t="s">
        <v>4123</v>
      </c>
      <c r="K64" s="1" t="str">
        <f t="shared" si="0"/>
        <v>2016</v>
      </c>
      <c r="L64" s="1">
        <f t="shared" si="1"/>
        <v>3</v>
      </c>
      <c r="M64" s="1" t="s">
        <v>79</v>
      </c>
    </row>
    <row r="65" spans="8:13">
      <c r="H65" s="1" t="s">
        <v>54</v>
      </c>
      <c r="I65" s="1" t="s">
        <v>7798</v>
      </c>
      <c r="J65" s="1" t="s">
        <v>4753</v>
      </c>
      <c r="K65" s="1" t="str">
        <f t="shared" ref="K65:K128" si="2">TEXT(J65,"YYYY")</f>
        <v>2016</v>
      </c>
      <c r="L65" s="1">
        <f t="shared" ref="L65:L128" si="3">H65-(TEXT(I65,"YYYY")-TEXT(J65,"YYYY"))</f>
        <v>3</v>
      </c>
      <c r="M65" s="1" t="s">
        <v>79</v>
      </c>
    </row>
    <row r="66" spans="8:13">
      <c r="H66" s="1" t="s">
        <v>54</v>
      </c>
      <c r="I66" s="1" t="s">
        <v>3342</v>
      </c>
      <c r="J66" s="1" t="s">
        <v>2329</v>
      </c>
      <c r="K66" s="1" t="str">
        <f t="shared" si="2"/>
        <v>2017</v>
      </c>
      <c r="L66" s="1">
        <f t="shared" si="3"/>
        <v>3</v>
      </c>
      <c r="M66" s="1" t="s">
        <v>79</v>
      </c>
    </row>
    <row r="67" spans="8:13">
      <c r="H67" s="1" t="s">
        <v>54</v>
      </c>
      <c r="I67" s="1" t="s">
        <v>2523</v>
      </c>
      <c r="J67" s="1" t="s">
        <v>2387</v>
      </c>
      <c r="K67" s="1" t="str">
        <f t="shared" si="2"/>
        <v>2018</v>
      </c>
      <c r="L67" s="1">
        <f t="shared" si="3"/>
        <v>3</v>
      </c>
      <c r="M67" s="1" t="s">
        <v>79</v>
      </c>
    </row>
    <row r="68" spans="8:13">
      <c r="H68" s="1" t="s">
        <v>54</v>
      </c>
      <c r="I68" s="1" t="s">
        <v>5269</v>
      </c>
      <c r="J68" s="1" t="s">
        <v>1793</v>
      </c>
      <c r="K68" s="1" t="str">
        <f t="shared" si="2"/>
        <v>2018</v>
      </c>
      <c r="L68" s="1">
        <f t="shared" si="3"/>
        <v>3</v>
      </c>
      <c r="M68" s="1" t="s">
        <v>79</v>
      </c>
    </row>
    <row r="69" spans="8:13">
      <c r="H69" s="1" t="s">
        <v>116</v>
      </c>
      <c r="I69" s="1" t="s">
        <v>397</v>
      </c>
      <c r="J69" s="1" t="s">
        <v>717</v>
      </c>
      <c r="K69" s="1" t="str">
        <f t="shared" si="2"/>
        <v>2018</v>
      </c>
      <c r="L69" s="1">
        <f t="shared" si="3"/>
        <v>3</v>
      </c>
      <c r="M69" s="1" t="s">
        <v>79</v>
      </c>
    </row>
    <row r="70" spans="8:13">
      <c r="H70" s="1" t="s">
        <v>55</v>
      </c>
      <c r="I70" s="1" t="s">
        <v>4026</v>
      </c>
      <c r="J70" s="1" t="s">
        <v>1637</v>
      </c>
      <c r="K70" s="1" t="str">
        <f t="shared" si="2"/>
        <v>2019</v>
      </c>
      <c r="L70" s="1">
        <f t="shared" si="3"/>
        <v>3</v>
      </c>
      <c r="M70" s="1" t="s">
        <v>79</v>
      </c>
    </row>
    <row r="71" spans="8:13">
      <c r="H71" s="1" t="s">
        <v>55</v>
      </c>
      <c r="I71" s="1" t="s">
        <v>5346</v>
      </c>
      <c r="J71" s="1" t="s">
        <v>72</v>
      </c>
      <c r="K71" s="1" t="str">
        <f t="shared" si="2"/>
        <v>2019</v>
      </c>
      <c r="L71" s="1">
        <f t="shared" si="3"/>
        <v>3</v>
      </c>
      <c r="M71" s="1" t="s">
        <v>79</v>
      </c>
    </row>
    <row r="72" spans="8:13">
      <c r="H72" s="1" t="s">
        <v>54</v>
      </c>
      <c r="I72" s="1" t="s">
        <v>292</v>
      </c>
      <c r="J72" s="1" t="s">
        <v>284</v>
      </c>
      <c r="K72" s="1" t="str">
        <f t="shared" si="2"/>
        <v>2019</v>
      </c>
      <c r="L72" s="1">
        <f t="shared" si="3"/>
        <v>3</v>
      </c>
      <c r="M72" s="1" t="s">
        <v>79</v>
      </c>
    </row>
    <row r="73" spans="8:13">
      <c r="H73" s="1" t="s">
        <v>54</v>
      </c>
      <c r="I73" s="1" t="s">
        <v>8197</v>
      </c>
      <c r="J73" s="1" t="s">
        <v>7043</v>
      </c>
      <c r="K73" s="1" t="str">
        <f t="shared" si="2"/>
        <v>2020</v>
      </c>
      <c r="L73" s="1">
        <f t="shared" si="3"/>
        <v>3</v>
      </c>
      <c r="M73" s="1" t="s">
        <v>79</v>
      </c>
    </row>
    <row r="74" spans="8:13">
      <c r="H74" s="1" t="s">
        <v>54</v>
      </c>
      <c r="I74" s="1" t="s">
        <v>8908</v>
      </c>
      <c r="J74" s="1" t="s">
        <v>5710</v>
      </c>
      <c r="K74" s="1" t="str">
        <f t="shared" si="2"/>
        <v>2020</v>
      </c>
      <c r="L74" s="1">
        <f t="shared" si="3"/>
        <v>3</v>
      </c>
      <c r="M74" s="1" t="s">
        <v>79</v>
      </c>
    </row>
    <row r="75" spans="8:13">
      <c r="H75" s="1" t="s">
        <v>247</v>
      </c>
      <c r="I75" s="1" t="s">
        <v>774</v>
      </c>
      <c r="J75" s="1" t="s">
        <v>11228</v>
      </c>
      <c r="K75" s="1" t="str">
        <f t="shared" si="2"/>
        <v>2003</v>
      </c>
      <c r="L75" s="1">
        <f t="shared" si="3"/>
        <v>4</v>
      </c>
      <c r="M75" s="1" t="s">
        <v>79</v>
      </c>
    </row>
    <row r="76" spans="8:13">
      <c r="H76" s="1" t="s">
        <v>130</v>
      </c>
      <c r="I76" s="1" t="s">
        <v>9143</v>
      </c>
      <c r="J76" s="1" t="s">
        <v>9174</v>
      </c>
      <c r="K76" s="1" t="str">
        <f t="shared" si="2"/>
        <v>2005</v>
      </c>
      <c r="L76" s="1">
        <f t="shared" si="3"/>
        <v>4</v>
      </c>
      <c r="M76" s="1" t="s">
        <v>79</v>
      </c>
    </row>
    <row r="77" spans="8:13">
      <c r="H77" s="1" t="s">
        <v>158</v>
      </c>
      <c r="I77" s="1" t="s">
        <v>11899</v>
      </c>
      <c r="J77" s="1" t="s">
        <v>1815</v>
      </c>
      <c r="K77" s="1" t="str">
        <f t="shared" si="2"/>
        <v>2008</v>
      </c>
      <c r="L77" s="1">
        <f t="shared" si="3"/>
        <v>4</v>
      </c>
      <c r="M77" s="1" t="s">
        <v>79</v>
      </c>
    </row>
    <row r="78" spans="8:13">
      <c r="H78" s="1" t="s">
        <v>126</v>
      </c>
      <c r="I78" s="1" t="s">
        <v>7672</v>
      </c>
      <c r="J78" s="1" t="s">
        <v>6669</v>
      </c>
      <c r="K78" s="1" t="str">
        <f t="shared" si="2"/>
        <v>2010</v>
      </c>
      <c r="L78" s="1">
        <f t="shared" si="3"/>
        <v>4</v>
      </c>
      <c r="M78" s="1" t="s">
        <v>79</v>
      </c>
    </row>
    <row r="79" spans="8:13">
      <c r="H79" s="1" t="s">
        <v>99</v>
      </c>
      <c r="I79" s="1" t="s">
        <v>6169</v>
      </c>
      <c r="J79" s="1" t="s">
        <v>8409</v>
      </c>
      <c r="K79" s="1" t="str">
        <f t="shared" si="2"/>
        <v>2013</v>
      </c>
      <c r="L79" s="1">
        <f t="shared" si="3"/>
        <v>4</v>
      </c>
      <c r="M79" s="1" t="s">
        <v>79</v>
      </c>
    </row>
    <row r="80" spans="8:13">
      <c r="H80" s="1" t="s">
        <v>99</v>
      </c>
      <c r="I80" s="1" t="s">
        <v>7694</v>
      </c>
      <c r="J80" s="1" t="s">
        <v>1933</v>
      </c>
      <c r="K80" s="1" t="str">
        <f t="shared" si="2"/>
        <v>2014</v>
      </c>
      <c r="L80" s="1">
        <f t="shared" si="3"/>
        <v>4</v>
      </c>
      <c r="M80" s="1" t="s">
        <v>79</v>
      </c>
    </row>
    <row r="81" spans="8:13">
      <c r="H81" s="1" t="s">
        <v>99</v>
      </c>
      <c r="I81" s="1" t="s">
        <v>7749</v>
      </c>
      <c r="J81" s="1" t="s">
        <v>7750</v>
      </c>
      <c r="K81" s="1" t="str">
        <f t="shared" si="2"/>
        <v>2014</v>
      </c>
      <c r="L81" s="1">
        <f t="shared" si="3"/>
        <v>4</v>
      </c>
      <c r="M81" s="1" t="s">
        <v>79</v>
      </c>
    </row>
    <row r="82" spans="8:13">
      <c r="H82" s="1" t="s">
        <v>116</v>
      </c>
      <c r="I82" s="1" t="s">
        <v>7327</v>
      </c>
      <c r="J82" s="1" t="s">
        <v>1712</v>
      </c>
      <c r="K82" s="1" t="str">
        <f t="shared" si="2"/>
        <v>2014</v>
      </c>
      <c r="L82" s="1">
        <f t="shared" si="3"/>
        <v>4</v>
      </c>
      <c r="M82" s="1" t="s">
        <v>79</v>
      </c>
    </row>
    <row r="83" spans="8:13">
      <c r="H83" s="1" t="s">
        <v>55</v>
      </c>
      <c r="I83" s="1" t="s">
        <v>4557</v>
      </c>
      <c r="J83" s="1" t="s">
        <v>3171</v>
      </c>
      <c r="K83" s="1" t="str">
        <f t="shared" si="2"/>
        <v>2016</v>
      </c>
      <c r="L83" s="1">
        <f t="shared" si="3"/>
        <v>4</v>
      </c>
      <c r="M83" s="1" t="s">
        <v>79</v>
      </c>
    </row>
    <row r="84" spans="8:13">
      <c r="H84" s="1" t="s">
        <v>55</v>
      </c>
      <c r="I84" s="1" t="s">
        <v>412</v>
      </c>
      <c r="J84" s="1" t="s">
        <v>4701</v>
      </c>
      <c r="K84" s="1" t="str">
        <f t="shared" si="2"/>
        <v>2016</v>
      </c>
      <c r="L84" s="1">
        <f t="shared" si="3"/>
        <v>4</v>
      </c>
      <c r="M84" s="1" t="s">
        <v>79</v>
      </c>
    </row>
    <row r="85" spans="8:13">
      <c r="H85" s="1" t="s">
        <v>55</v>
      </c>
      <c r="I85" s="1" t="s">
        <v>5231</v>
      </c>
      <c r="J85" s="1" t="s">
        <v>162</v>
      </c>
      <c r="K85" s="1" t="str">
        <f t="shared" si="2"/>
        <v>2016</v>
      </c>
      <c r="L85" s="1">
        <f t="shared" si="3"/>
        <v>4</v>
      </c>
      <c r="M85" s="1" t="s">
        <v>79</v>
      </c>
    </row>
    <row r="86" spans="8:13">
      <c r="H86" s="1" t="s">
        <v>116</v>
      </c>
      <c r="I86" s="1" t="s">
        <v>4203</v>
      </c>
      <c r="J86" s="1" t="s">
        <v>209</v>
      </c>
      <c r="K86" s="1" t="str">
        <f t="shared" si="2"/>
        <v>2016</v>
      </c>
      <c r="L86" s="1">
        <f t="shared" si="3"/>
        <v>4</v>
      </c>
      <c r="M86" s="1" t="s">
        <v>79</v>
      </c>
    </row>
    <row r="87" spans="8:13">
      <c r="H87" s="1" t="s">
        <v>116</v>
      </c>
      <c r="I87" s="1" t="s">
        <v>6503</v>
      </c>
      <c r="J87" s="1" t="s">
        <v>6509</v>
      </c>
      <c r="K87" s="1" t="str">
        <f t="shared" si="2"/>
        <v>2016</v>
      </c>
      <c r="L87" s="1">
        <f t="shared" si="3"/>
        <v>4</v>
      </c>
      <c r="M87" s="1" t="s">
        <v>79</v>
      </c>
    </row>
    <row r="88" spans="8:13">
      <c r="H88" s="1" t="s">
        <v>99</v>
      </c>
      <c r="I88" s="1" t="s">
        <v>360</v>
      </c>
      <c r="J88" s="1" t="s">
        <v>152</v>
      </c>
      <c r="K88" s="1" t="str">
        <f t="shared" si="2"/>
        <v>2017</v>
      </c>
      <c r="L88" s="1">
        <f t="shared" si="3"/>
        <v>4</v>
      </c>
      <c r="M88" s="1" t="s">
        <v>79</v>
      </c>
    </row>
    <row r="89" spans="8:13">
      <c r="H89" s="1" t="s">
        <v>99</v>
      </c>
      <c r="I89" s="1" t="s">
        <v>1310</v>
      </c>
      <c r="J89" s="1" t="s">
        <v>496</v>
      </c>
      <c r="K89" s="1" t="str">
        <f t="shared" si="2"/>
        <v>2017</v>
      </c>
      <c r="L89" s="1">
        <f t="shared" si="3"/>
        <v>4</v>
      </c>
      <c r="M89" s="1" t="s">
        <v>79</v>
      </c>
    </row>
    <row r="90" spans="8:13">
      <c r="H90" s="1" t="s">
        <v>116</v>
      </c>
      <c r="I90" s="1" t="s">
        <v>2534</v>
      </c>
      <c r="J90" s="1" t="s">
        <v>152</v>
      </c>
      <c r="K90" s="1" t="str">
        <f t="shared" si="2"/>
        <v>2017</v>
      </c>
      <c r="L90" s="1">
        <f t="shared" si="3"/>
        <v>4</v>
      </c>
      <c r="M90" s="1" t="s">
        <v>79</v>
      </c>
    </row>
    <row r="91" spans="8:13">
      <c r="H91" s="1" t="s">
        <v>116</v>
      </c>
      <c r="I91" s="1" t="s">
        <v>1993</v>
      </c>
      <c r="J91" s="1" t="s">
        <v>705</v>
      </c>
      <c r="K91" s="1" t="str">
        <f t="shared" si="2"/>
        <v>2018</v>
      </c>
      <c r="L91" s="1">
        <f t="shared" si="3"/>
        <v>4</v>
      </c>
      <c r="M91" s="1" t="s">
        <v>79</v>
      </c>
    </row>
    <row r="92" spans="8:13">
      <c r="H92" s="1" t="s">
        <v>99</v>
      </c>
      <c r="I92" s="1" t="s">
        <v>8573</v>
      </c>
      <c r="J92" s="1" t="s">
        <v>540</v>
      </c>
      <c r="K92" s="1" t="str">
        <f t="shared" si="2"/>
        <v>2018</v>
      </c>
      <c r="L92" s="1">
        <f t="shared" si="3"/>
        <v>4</v>
      </c>
      <c r="M92" s="1" t="s">
        <v>79</v>
      </c>
    </row>
    <row r="93" spans="8:13">
      <c r="H93" s="1" t="s">
        <v>55</v>
      </c>
      <c r="I93" s="1" t="s">
        <v>1978</v>
      </c>
      <c r="J93" s="1" t="s">
        <v>486</v>
      </c>
      <c r="K93" s="1" t="str">
        <f t="shared" si="2"/>
        <v>2018</v>
      </c>
      <c r="L93" s="1">
        <f t="shared" si="3"/>
        <v>4</v>
      </c>
      <c r="M93" s="1" t="s">
        <v>79</v>
      </c>
    </row>
    <row r="94" spans="8:13">
      <c r="H94" s="1" t="s">
        <v>116</v>
      </c>
      <c r="I94" s="1" t="s">
        <v>461</v>
      </c>
      <c r="J94" s="1" t="s">
        <v>12180</v>
      </c>
      <c r="K94" s="1" t="str">
        <f t="shared" si="2"/>
        <v>2019</v>
      </c>
      <c r="L94" s="1">
        <f t="shared" si="3"/>
        <v>4</v>
      </c>
      <c r="M94" s="1" t="s">
        <v>79</v>
      </c>
    </row>
    <row r="95" spans="8:13">
      <c r="H95" s="1" t="s">
        <v>55</v>
      </c>
      <c r="I95" s="1" t="s">
        <v>683</v>
      </c>
      <c r="J95" s="1" t="s">
        <v>683</v>
      </c>
      <c r="K95" s="1" t="str">
        <f t="shared" si="2"/>
        <v>2019</v>
      </c>
      <c r="L95" s="1">
        <f t="shared" si="3"/>
        <v>4</v>
      </c>
      <c r="M95" s="1" t="s">
        <v>79</v>
      </c>
    </row>
    <row r="96" spans="8:13">
      <c r="H96" s="1" t="s">
        <v>116</v>
      </c>
      <c r="I96" s="1" t="s">
        <v>8665</v>
      </c>
      <c r="J96" s="1" t="s">
        <v>1079</v>
      </c>
      <c r="K96" s="1" t="str">
        <f t="shared" si="2"/>
        <v>2019</v>
      </c>
      <c r="L96" s="1">
        <f t="shared" si="3"/>
        <v>4</v>
      </c>
      <c r="M96" s="1" t="s">
        <v>79</v>
      </c>
    </row>
    <row r="97" spans="8:13">
      <c r="H97" s="1" t="s">
        <v>116</v>
      </c>
      <c r="I97" s="1" t="s">
        <v>9362</v>
      </c>
      <c r="J97" s="1" t="s">
        <v>1079</v>
      </c>
      <c r="K97" s="1" t="str">
        <f t="shared" si="2"/>
        <v>2019</v>
      </c>
      <c r="L97" s="1">
        <f t="shared" si="3"/>
        <v>4</v>
      </c>
      <c r="M97" s="1" t="s">
        <v>79</v>
      </c>
    </row>
    <row r="98" spans="8:13">
      <c r="H98" s="1" t="s">
        <v>55</v>
      </c>
      <c r="I98" s="1" t="s">
        <v>669</v>
      </c>
      <c r="J98" s="1" t="s">
        <v>669</v>
      </c>
      <c r="K98" s="1" t="str">
        <f t="shared" si="2"/>
        <v>2019</v>
      </c>
      <c r="L98" s="1">
        <f t="shared" si="3"/>
        <v>4</v>
      </c>
      <c r="M98" s="1" t="s">
        <v>79</v>
      </c>
    </row>
    <row r="99" spans="8:13">
      <c r="H99" s="1" t="s">
        <v>55</v>
      </c>
      <c r="I99" s="1" t="s">
        <v>10522</v>
      </c>
      <c r="J99" s="1" t="s">
        <v>10537</v>
      </c>
      <c r="K99" s="1" t="str">
        <f t="shared" si="2"/>
        <v>2020</v>
      </c>
      <c r="L99" s="1">
        <f t="shared" si="3"/>
        <v>4</v>
      </c>
      <c r="M99" s="1" t="s">
        <v>79</v>
      </c>
    </row>
    <row r="100" spans="8:13">
      <c r="H100" s="1" t="s">
        <v>55</v>
      </c>
      <c r="I100" s="1" t="s">
        <v>857</v>
      </c>
      <c r="J100" s="1" t="s">
        <v>321</v>
      </c>
      <c r="K100" s="1" t="str">
        <f t="shared" si="2"/>
        <v>2020</v>
      </c>
      <c r="L100" s="1">
        <f t="shared" si="3"/>
        <v>4</v>
      </c>
      <c r="M100" s="1" t="s">
        <v>79</v>
      </c>
    </row>
    <row r="101" spans="8:13">
      <c r="H101" s="1" t="s">
        <v>55</v>
      </c>
      <c r="I101" s="1" t="s">
        <v>9305</v>
      </c>
      <c r="J101" s="1" t="s">
        <v>7542</v>
      </c>
      <c r="K101" s="1" t="str">
        <f t="shared" si="2"/>
        <v>2020</v>
      </c>
      <c r="L101" s="1">
        <f t="shared" si="3"/>
        <v>4</v>
      </c>
      <c r="M101" s="1" t="s">
        <v>79</v>
      </c>
    </row>
    <row r="102" spans="8:13">
      <c r="H102" s="1" t="s">
        <v>55</v>
      </c>
      <c r="I102" s="1" t="s">
        <v>8180</v>
      </c>
      <c r="J102" s="1" t="s">
        <v>8134</v>
      </c>
      <c r="K102" s="1" t="str">
        <f t="shared" si="2"/>
        <v>2020</v>
      </c>
      <c r="L102" s="1">
        <f t="shared" si="3"/>
        <v>4</v>
      </c>
      <c r="M102" s="1" t="s">
        <v>79</v>
      </c>
    </row>
    <row r="103" spans="8:13">
      <c r="H103" s="1" t="s">
        <v>217</v>
      </c>
      <c r="I103" s="1" t="s">
        <v>6066</v>
      </c>
      <c r="J103" s="1" t="s">
        <v>6534</v>
      </c>
      <c r="K103" s="1" t="str">
        <f t="shared" si="2"/>
        <v>2006</v>
      </c>
      <c r="L103" s="1">
        <f t="shared" si="3"/>
        <v>5</v>
      </c>
      <c r="M103" s="1" t="s">
        <v>79</v>
      </c>
    </row>
    <row r="104" spans="8:13">
      <c r="H104" s="1" t="s">
        <v>158</v>
      </c>
      <c r="I104" s="1" t="s">
        <v>9691</v>
      </c>
      <c r="J104" s="1" t="s">
        <v>11199</v>
      </c>
      <c r="K104" s="1" t="str">
        <f t="shared" si="2"/>
        <v>2008</v>
      </c>
      <c r="L104" s="1">
        <f t="shared" si="3"/>
        <v>5</v>
      </c>
      <c r="M104" s="1" t="s">
        <v>79</v>
      </c>
    </row>
    <row r="105" spans="8:13">
      <c r="H105" s="1" t="s">
        <v>187</v>
      </c>
      <c r="I105" s="1" t="s">
        <v>9463</v>
      </c>
      <c r="J105" s="1" t="s">
        <v>11667</v>
      </c>
      <c r="K105" s="1" t="str">
        <f t="shared" si="2"/>
        <v>2011</v>
      </c>
      <c r="L105" s="1">
        <f t="shared" si="3"/>
        <v>5</v>
      </c>
      <c r="M105" s="1" t="s">
        <v>79</v>
      </c>
    </row>
    <row r="106" spans="8:13">
      <c r="H106" s="1" t="s">
        <v>324</v>
      </c>
      <c r="I106" s="1" t="s">
        <v>5097</v>
      </c>
      <c r="J106" s="1" t="s">
        <v>5107</v>
      </c>
      <c r="K106" s="1" t="str">
        <f t="shared" si="2"/>
        <v>2012</v>
      </c>
      <c r="L106" s="1">
        <f t="shared" si="3"/>
        <v>5</v>
      </c>
      <c r="M106" s="1" t="s">
        <v>79</v>
      </c>
    </row>
    <row r="107" spans="8:13">
      <c r="H107" s="1" t="s">
        <v>99</v>
      </c>
      <c r="I107" s="1" t="s">
        <v>9120</v>
      </c>
      <c r="J107" s="1" t="s">
        <v>9566</v>
      </c>
      <c r="K107" s="1" t="str">
        <f t="shared" si="2"/>
        <v>2012</v>
      </c>
      <c r="L107" s="1">
        <f t="shared" si="3"/>
        <v>5</v>
      </c>
      <c r="M107" s="1" t="s">
        <v>79</v>
      </c>
    </row>
    <row r="108" spans="8:13">
      <c r="H108" s="1" t="s">
        <v>99</v>
      </c>
      <c r="I108" s="1" t="s">
        <v>10340</v>
      </c>
      <c r="J108" s="1" t="s">
        <v>2019</v>
      </c>
      <c r="K108" s="1" t="str">
        <f t="shared" si="2"/>
        <v>2012</v>
      </c>
      <c r="L108" s="1">
        <f t="shared" si="3"/>
        <v>5</v>
      </c>
      <c r="M108" s="1" t="s">
        <v>79</v>
      </c>
    </row>
    <row r="109" spans="8:13">
      <c r="H109" s="1" t="s">
        <v>99</v>
      </c>
      <c r="I109" s="1" t="s">
        <v>9206</v>
      </c>
      <c r="J109" s="1" t="s">
        <v>10438</v>
      </c>
      <c r="K109" s="1" t="str">
        <f t="shared" si="2"/>
        <v>2013</v>
      </c>
      <c r="L109" s="1">
        <f t="shared" si="3"/>
        <v>5</v>
      </c>
      <c r="M109" s="1" t="s">
        <v>79</v>
      </c>
    </row>
    <row r="110" spans="8:13">
      <c r="H110" s="1" t="s">
        <v>71</v>
      </c>
      <c r="I110" s="1" t="s">
        <v>613</v>
      </c>
      <c r="J110" s="1" t="s">
        <v>2023</v>
      </c>
      <c r="K110" s="1" t="str">
        <f t="shared" si="2"/>
        <v>2013</v>
      </c>
      <c r="L110" s="1">
        <f t="shared" si="3"/>
        <v>5</v>
      </c>
      <c r="M110" s="1" t="s">
        <v>79</v>
      </c>
    </row>
    <row r="111" spans="8:13">
      <c r="H111" s="1" t="s">
        <v>71</v>
      </c>
      <c r="I111" s="1" t="s">
        <v>11565</v>
      </c>
      <c r="J111" s="1" t="s">
        <v>10038</v>
      </c>
      <c r="K111" s="1" t="str">
        <f t="shared" si="2"/>
        <v>2013</v>
      </c>
      <c r="L111" s="1">
        <f t="shared" si="3"/>
        <v>5</v>
      </c>
      <c r="M111" s="1" t="s">
        <v>79</v>
      </c>
    </row>
    <row r="112" spans="8:13">
      <c r="H112" s="1" t="s">
        <v>71</v>
      </c>
      <c r="I112" s="1" t="s">
        <v>218</v>
      </c>
      <c r="J112" s="1" t="s">
        <v>6321</v>
      </c>
      <c r="K112" s="1" t="str">
        <f t="shared" si="2"/>
        <v>2014</v>
      </c>
      <c r="L112" s="1">
        <f t="shared" si="3"/>
        <v>5</v>
      </c>
      <c r="M112" s="1" t="s">
        <v>79</v>
      </c>
    </row>
    <row r="113" spans="8:13">
      <c r="H113" s="1" t="s">
        <v>108</v>
      </c>
      <c r="I113" s="1" t="s">
        <v>3493</v>
      </c>
      <c r="J113" s="1" t="s">
        <v>5034</v>
      </c>
      <c r="K113" s="1" t="str">
        <f t="shared" si="2"/>
        <v>2015</v>
      </c>
      <c r="L113" s="1">
        <f t="shared" si="3"/>
        <v>5</v>
      </c>
      <c r="M113" s="1" t="s">
        <v>79</v>
      </c>
    </row>
    <row r="114" spans="8:13">
      <c r="H114" s="1" t="s">
        <v>116</v>
      </c>
      <c r="I114" s="1" t="s">
        <v>6813</v>
      </c>
      <c r="J114" s="1" t="s">
        <v>6823</v>
      </c>
      <c r="K114" s="1" t="str">
        <f t="shared" si="2"/>
        <v>2015</v>
      </c>
      <c r="L114" s="1">
        <f t="shared" si="3"/>
        <v>5</v>
      </c>
      <c r="M114" s="1" t="s">
        <v>79</v>
      </c>
    </row>
    <row r="115" spans="8:13">
      <c r="H115" s="1" t="s">
        <v>108</v>
      </c>
      <c r="I115" s="1" t="s">
        <v>1226</v>
      </c>
      <c r="J115" s="1" t="s">
        <v>467</v>
      </c>
      <c r="K115" s="1" t="str">
        <f t="shared" si="2"/>
        <v>2016</v>
      </c>
      <c r="L115" s="1">
        <f t="shared" si="3"/>
        <v>5</v>
      </c>
      <c r="M115" s="1" t="s">
        <v>79</v>
      </c>
    </row>
    <row r="116" spans="8:13">
      <c r="H116" s="1" t="s">
        <v>187</v>
      </c>
      <c r="I116" s="1" t="s">
        <v>8534</v>
      </c>
      <c r="J116" s="1" t="s">
        <v>250</v>
      </c>
      <c r="K116" s="1" t="str">
        <f t="shared" si="2"/>
        <v>2016</v>
      </c>
      <c r="L116" s="1">
        <f t="shared" si="3"/>
        <v>5</v>
      </c>
      <c r="M116" s="1" t="s">
        <v>79</v>
      </c>
    </row>
    <row r="117" spans="8:13">
      <c r="H117" s="1" t="s">
        <v>99</v>
      </c>
      <c r="I117" s="1" t="s">
        <v>4906</v>
      </c>
      <c r="J117" s="1" t="s">
        <v>2237</v>
      </c>
      <c r="K117" s="1" t="str">
        <f t="shared" si="2"/>
        <v>2016</v>
      </c>
      <c r="L117" s="1">
        <f t="shared" si="3"/>
        <v>5</v>
      </c>
      <c r="M117" s="1" t="s">
        <v>79</v>
      </c>
    </row>
    <row r="118" spans="8:13">
      <c r="H118" s="1" t="s">
        <v>116</v>
      </c>
      <c r="I118" s="1" t="s">
        <v>381</v>
      </c>
      <c r="J118" s="1" t="s">
        <v>1534</v>
      </c>
      <c r="K118" s="1" t="str">
        <f t="shared" si="2"/>
        <v>2016</v>
      </c>
      <c r="L118" s="1">
        <f t="shared" si="3"/>
        <v>5</v>
      </c>
      <c r="M118" s="1" t="s">
        <v>79</v>
      </c>
    </row>
    <row r="119" spans="8:13">
      <c r="H119" s="1" t="s">
        <v>116</v>
      </c>
      <c r="I119" s="1" t="s">
        <v>1656</v>
      </c>
      <c r="J119" s="1" t="s">
        <v>303</v>
      </c>
      <c r="K119" s="1" t="str">
        <f t="shared" si="2"/>
        <v>2016</v>
      </c>
      <c r="L119" s="1">
        <f t="shared" si="3"/>
        <v>5</v>
      </c>
      <c r="M119" s="1" t="s">
        <v>79</v>
      </c>
    </row>
    <row r="120" spans="8:13">
      <c r="H120" s="1" t="s">
        <v>71</v>
      </c>
      <c r="I120" s="1" t="s">
        <v>360</v>
      </c>
      <c r="J120" s="1" t="s">
        <v>2486</v>
      </c>
      <c r="K120" s="1" t="str">
        <f t="shared" si="2"/>
        <v>2017</v>
      </c>
      <c r="L120" s="1">
        <f t="shared" si="3"/>
        <v>5</v>
      </c>
      <c r="M120" s="1" t="s">
        <v>79</v>
      </c>
    </row>
    <row r="121" spans="8:13">
      <c r="H121" s="1" t="s">
        <v>116</v>
      </c>
      <c r="I121" s="1" t="s">
        <v>5975</v>
      </c>
      <c r="J121" s="1" t="s">
        <v>6034</v>
      </c>
      <c r="K121" s="1" t="str">
        <f t="shared" si="2"/>
        <v>2017</v>
      </c>
      <c r="L121" s="1">
        <f t="shared" si="3"/>
        <v>5</v>
      </c>
      <c r="M121" s="1" t="s">
        <v>79</v>
      </c>
    </row>
    <row r="122" spans="8:13">
      <c r="H122" s="1" t="s">
        <v>108</v>
      </c>
      <c r="I122" s="1" t="s">
        <v>335</v>
      </c>
      <c r="J122" s="1" t="s">
        <v>4291</v>
      </c>
      <c r="K122" s="1" t="str">
        <f t="shared" si="2"/>
        <v>2017</v>
      </c>
      <c r="L122" s="1">
        <f t="shared" si="3"/>
        <v>5</v>
      </c>
      <c r="M122" s="1" t="s">
        <v>79</v>
      </c>
    </row>
    <row r="123" spans="8:13">
      <c r="H123" s="1" t="s">
        <v>99</v>
      </c>
      <c r="I123" s="1" t="s">
        <v>554</v>
      </c>
      <c r="J123" s="1" t="s">
        <v>1873</v>
      </c>
      <c r="K123" s="1" t="str">
        <f t="shared" si="2"/>
        <v>2017</v>
      </c>
      <c r="L123" s="1">
        <f t="shared" si="3"/>
        <v>5</v>
      </c>
      <c r="M123" s="1" t="s">
        <v>79</v>
      </c>
    </row>
    <row r="124" spans="8:13">
      <c r="H124" s="1" t="s">
        <v>99</v>
      </c>
      <c r="I124" s="1" t="s">
        <v>826</v>
      </c>
      <c r="J124" s="1" t="s">
        <v>828</v>
      </c>
      <c r="K124" s="1" t="str">
        <f t="shared" si="2"/>
        <v>2018</v>
      </c>
      <c r="L124" s="1">
        <f t="shared" si="3"/>
        <v>5</v>
      </c>
      <c r="M124" s="1" t="s">
        <v>79</v>
      </c>
    </row>
    <row r="125" spans="8:13">
      <c r="H125" s="1" t="s">
        <v>99</v>
      </c>
      <c r="I125" s="1" t="s">
        <v>1288</v>
      </c>
      <c r="J125" s="1" t="s">
        <v>1304</v>
      </c>
      <c r="K125" s="1" t="str">
        <f t="shared" si="2"/>
        <v>2018</v>
      </c>
      <c r="L125" s="1">
        <f t="shared" si="3"/>
        <v>5</v>
      </c>
      <c r="M125" s="1" t="s">
        <v>79</v>
      </c>
    </row>
    <row r="126" spans="8:13">
      <c r="H126" s="1" t="s">
        <v>99</v>
      </c>
      <c r="I126" s="1" t="s">
        <v>403</v>
      </c>
      <c r="J126" s="1" t="s">
        <v>1039</v>
      </c>
      <c r="K126" s="1" t="str">
        <f t="shared" si="2"/>
        <v>2018</v>
      </c>
      <c r="L126" s="1">
        <f t="shared" si="3"/>
        <v>5</v>
      </c>
      <c r="M126" s="1" t="s">
        <v>79</v>
      </c>
    </row>
    <row r="127" spans="8:13">
      <c r="H127" s="1" t="s">
        <v>99</v>
      </c>
      <c r="I127" s="1" t="s">
        <v>2282</v>
      </c>
      <c r="J127" s="1" t="s">
        <v>2068</v>
      </c>
      <c r="K127" s="1" t="str">
        <f t="shared" si="2"/>
        <v>2018</v>
      </c>
      <c r="L127" s="1">
        <f t="shared" si="3"/>
        <v>5</v>
      </c>
      <c r="M127" s="1" t="s">
        <v>79</v>
      </c>
    </row>
    <row r="128" spans="8:13">
      <c r="H128" s="1" t="s">
        <v>71</v>
      </c>
      <c r="I128" s="1" t="s">
        <v>3882</v>
      </c>
      <c r="J128" s="1" t="s">
        <v>431</v>
      </c>
      <c r="K128" s="1" t="str">
        <f t="shared" si="2"/>
        <v>2018</v>
      </c>
      <c r="L128" s="1">
        <f t="shared" si="3"/>
        <v>5</v>
      </c>
      <c r="M128" s="1" t="s">
        <v>79</v>
      </c>
    </row>
    <row r="129" spans="8:13">
      <c r="H129" s="1" t="s">
        <v>116</v>
      </c>
      <c r="I129" s="1" t="s">
        <v>656</v>
      </c>
      <c r="J129" s="1" t="s">
        <v>1848</v>
      </c>
      <c r="K129" s="1" t="str">
        <f t="shared" ref="K129:K192" si="4">TEXT(J129,"YYYY")</f>
        <v>2019</v>
      </c>
      <c r="L129" s="1">
        <f t="shared" ref="L129:L192" si="5">H129-(TEXT(I129,"YYYY")-TEXT(J129,"YYYY"))</f>
        <v>5</v>
      </c>
      <c r="M129" s="1" t="s">
        <v>79</v>
      </c>
    </row>
    <row r="130" spans="8:13">
      <c r="H130" s="1" t="s">
        <v>99</v>
      </c>
      <c r="I130" s="1" t="s">
        <v>4988</v>
      </c>
      <c r="J130" s="1" t="s">
        <v>5844</v>
      </c>
      <c r="K130" s="1" t="str">
        <f t="shared" si="4"/>
        <v>2019</v>
      </c>
      <c r="L130" s="1">
        <f t="shared" si="5"/>
        <v>5</v>
      </c>
      <c r="M130" s="1" t="s">
        <v>79</v>
      </c>
    </row>
    <row r="131" spans="8:13">
      <c r="H131" s="1" t="s">
        <v>116</v>
      </c>
      <c r="I131" s="1" t="s">
        <v>1179</v>
      </c>
      <c r="J131" s="1" t="s">
        <v>1179</v>
      </c>
      <c r="K131" s="1" t="str">
        <f t="shared" si="4"/>
        <v>2019</v>
      </c>
      <c r="L131" s="1">
        <f t="shared" si="5"/>
        <v>5</v>
      </c>
      <c r="M131" s="1" t="s">
        <v>79</v>
      </c>
    </row>
    <row r="132" spans="8:13">
      <c r="H132" s="1" t="s">
        <v>99</v>
      </c>
      <c r="I132" s="1" t="s">
        <v>4032</v>
      </c>
      <c r="J132" s="1" t="s">
        <v>1643</v>
      </c>
      <c r="K132" s="1" t="str">
        <f t="shared" si="4"/>
        <v>2019</v>
      </c>
      <c r="L132" s="1">
        <f t="shared" si="5"/>
        <v>5</v>
      </c>
      <c r="M132" s="1" t="s">
        <v>79</v>
      </c>
    </row>
    <row r="133" spans="8:13">
      <c r="H133" s="1" t="s">
        <v>116</v>
      </c>
      <c r="I133" s="1" t="s">
        <v>5586</v>
      </c>
      <c r="J133" s="1" t="s">
        <v>5589</v>
      </c>
      <c r="K133" s="1" t="str">
        <f t="shared" si="4"/>
        <v>2020</v>
      </c>
      <c r="L133" s="1">
        <f t="shared" si="5"/>
        <v>5</v>
      </c>
      <c r="M133" s="1" t="s">
        <v>79</v>
      </c>
    </row>
    <row r="134" spans="8:13">
      <c r="H134" s="1" t="s">
        <v>116</v>
      </c>
      <c r="I134" s="1" t="s">
        <v>2332</v>
      </c>
      <c r="J134" s="1" t="s">
        <v>9383</v>
      </c>
      <c r="K134" s="1" t="str">
        <f t="shared" si="4"/>
        <v>2020</v>
      </c>
      <c r="L134" s="1">
        <f t="shared" si="5"/>
        <v>5</v>
      </c>
      <c r="M134" s="1" t="s">
        <v>79</v>
      </c>
    </row>
    <row r="135" spans="8:13">
      <c r="H135" s="1" t="s">
        <v>116</v>
      </c>
      <c r="I135" s="1" t="s">
        <v>238</v>
      </c>
      <c r="J135" s="1" t="s">
        <v>5441</v>
      </c>
      <c r="K135" s="1" t="str">
        <f t="shared" si="4"/>
        <v>2020</v>
      </c>
      <c r="L135" s="1">
        <f t="shared" si="5"/>
        <v>5</v>
      </c>
      <c r="M135" s="1" t="s">
        <v>79</v>
      </c>
    </row>
    <row r="136" spans="8:13">
      <c r="H136" s="1" t="s">
        <v>116</v>
      </c>
      <c r="I136" s="1" t="s">
        <v>321</v>
      </c>
      <c r="J136" s="1" t="s">
        <v>9557</v>
      </c>
      <c r="K136" s="1" t="str">
        <f t="shared" si="4"/>
        <v>2020</v>
      </c>
      <c r="L136" s="1">
        <f t="shared" si="5"/>
        <v>5</v>
      </c>
      <c r="M136" s="1" t="s">
        <v>79</v>
      </c>
    </row>
    <row r="137" spans="8:13">
      <c r="H137" s="1" t="s">
        <v>116</v>
      </c>
      <c r="I137" s="1" t="s">
        <v>10646</v>
      </c>
      <c r="J137" s="1" t="s">
        <v>8945</v>
      </c>
      <c r="K137" s="1" t="str">
        <f t="shared" si="4"/>
        <v>2020</v>
      </c>
      <c r="L137" s="1">
        <f t="shared" si="5"/>
        <v>5</v>
      </c>
      <c r="M137" s="1" t="s">
        <v>79</v>
      </c>
    </row>
    <row r="138" spans="8:13">
      <c r="H138" s="1" t="s">
        <v>217</v>
      </c>
      <c r="I138" s="1" t="s">
        <v>9210</v>
      </c>
      <c r="J138" s="1" t="s">
        <v>1721</v>
      </c>
      <c r="K138" s="1" t="str">
        <f t="shared" si="4"/>
        <v>2004</v>
      </c>
      <c r="L138" s="1">
        <f t="shared" si="5"/>
        <v>6</v>
      </c>
      <c r="M138" s="1" t="s">
        <v>79</v>
      </c>
    </row>
    <row r="139" spans="8:13">
      <c r="H139" s="1" t="s">
        <v>324</v>
      </c>
      <c r="I139" s="1" t="s">
        <v>9594</v>
      </c>
      <c r="J139" s="1" t="s">
        <v>9797</v>
      </c>
      <c r="K139" s="1" t="str">
        <f t="shared" si="4"/>
        <v>2006</v>
      </c>
      <c r="L139" s="1">
        <f t="shared" si="5"/>
        <v>6</v>
      </c>
      <c r="M139" s="1" t="s">
        <v>79</v>
      </c>
    </row>
    <row r="140" spans="8:13">
      <c r="H140" s="1" t="s">
        <v>130</v>
      </c>
      <c r="I140" s="1" t="s">
        <v>7898</v>
      </c>
      <c r="J140" s="1" t="s">
        <v>2079</v>
      </c>
      <c r="K140" s="1" t="str">
        <f t="shared" si="4"/>
        <v>2006</v>
      </c>
      <c r="L140" s="1">
        <f t="shared" si="5"/>
        <v>6</v>
      </c>
      <c r="M140" s="1" t="s">
        <v>79</v>
      </c>
    </row>
    <row r="141" spans="8:13">
      <c r="H141" s="1" t="s">
        <v>58</v>
      </c>
      <c r="I141" s="1" t="s">
        <v>9733</v>
      </c>
      <c r="J141" s="1" t="s">
        <v>10054</v>
      </c>
      <c r="K141" s="1" t="str">
        <f t="shared" si="4"/>
        <v>2008</v>
      </c>
      <c r="L141" s="1">
        <f t="shared" si="5"/>
        <v>6</v>
      </c>
      <c r="M141" s="1" t="s">
        <v>79</v>
      </c>
    </row>
    <row r="142" spans="8:13">
      <c r="H142" s="1" t="s">
        <v>130</v>
      </c>
      <c r="I142" s="1" t="s">
        <v>1685</v>
      </c>
      <c r="J142" s="1" t="s">
        <v>4709</v>
      </c>
      <c r="K142" s="1" t="str">
        <f t="shared" si="4"/>
        <v>2009</v>
      </c>
      <c r="L142" s="1">
        <f t="shared" si="5"/>
        <v>6</v>
      </c>
      <c r="M142" s="1" t="s">
        <v>79</v>
      </c>
    </row>
    <row r="143" spans="8:13">
      <c r="H143" s="1" t="s">
        <v>71</v>
      </c>
      <c r="I143" s="1" t="s">
        <v>9354</v>
      </c>
      <c r="J143" s="1" t="s">
        <v>9847</v>
      </c>
      <c r="K143" s="1" t="str">
        <f t="shared" si="4"/>
        <v>2011</v>
      </c>
      <c r="L143" s="1">
        <f t="shared" si="5"/>
        <v>6</v>
      </c>
      <c r="M143" s="1" t="s">
        <v>79</v>
      </c>
    </row>
    <row r="144" spans="8:13">
      <c r="H144" s="1" t="s">
        <v>158</v>
      </c>
      <c r="I144" s="1" t="s">
        <v>6493</v>
      </c>
      <c r="J144" s="1" t="s">
        <v>6312</v>
      </c>
      <c r="K144" s="1" t="str">
        <f t="shared" si="4"/>
        <v>2012</v>
      </c>
      <c r="L144" s="1">
        <f t="shared" si="5"/>
        <v>6</v>
      </c>
      <c r="M144" s="1" t="s">
        <v>79</v>
      </c>
    </row>
    <row r="145" spans="8:13">
      <c r="H145" s="1" t="s">
        <v>71</v>
      </c>
      <c r="I145" s="1" t="s">
        <v>9534</v>
      </c>
      <c r="J145" s="1" t="s">
        <v>10002</v>
      </c>
      <c r="K145" s="1" t="str">
        <f t="shared" si="4"/>
        <v>2012</v>
      </c>
      <c r="L145" s="1">
        <f t="shared" si="5"/>
        <v>6</v>
      </c>
      <c r="M145" s="1" t="s">
        <v>79</v>
      </c>
    </row>
    <row r="146" spans="8:13">
      <c r="H146" s="1" t="s">
        <v>158</v>
      </c>
      <c r="I146" s="1" t="s">
        <v>2387</v>
      </c>
      <c r="J146" s="1" t="s">
        <v>2405</v>
      </c>
      <c r="K146" s="1" t="str">
        <f t="shared" si="4"/>
        <v>2013</v>
      </c>
      <c r="L146" s="1">
        <f t="shared" si="5"/>
        <v>6</v>
      </c>
      <c r="M146" s="1" t="s">
        <v>79</v>
      </c>
    </row>
    <row r="147" spans="8:13">
      <c r="H147" s="1" t="s">
        <v>187</v>
      </c>
      <c r="I147" s="1" t="s">
        <v>6364</v>
      </c>
      <c r="J147" s="1" t="s">
        <v>6287</v>
      </c>
      <c r="K147" s="1" t="str">
        <f t="shared" si="4"/>
        <v>2013</v>
      </c>
      <c r="L147" s="1">
        <f t="shared" si="5"/>
        <v>6</v>
      </c>
      <c r="M147" s="1" t="s">
        <v>79</v>
      </c>
    </row>
    <row r="148" spans="8:13">
      <c r="H148" s="1" t="s">
        <v>99</v>
      </c>
      <c r="I148" s="1" t="s">
        <v>10438</v>
      </c>
      <c r="J148" s="1" t="s">
        <v>3217</v>
      </c>
      <c r="K148" s="1" t="str">
        <f t="shared" si="4"/>
        <v>2013</v>
      </c>
      <c r="L148" s="1">
        <f t="shared" si="5"/>
        <v>6</v>
      </c>
      <c r="M148" s="1" t="s">
        <v>79</v>
      </c>
    </row>
    <row r="149" spans="8:13">
      <c r="H149" s="1" t="s">
        <v>130</v>
      </c>
      <c r="I149" s="1" t="s">
        <v>9071</v>
      </c>
      <c r="J149" s="1" t="s">
        <v>806</v>
      </c>
      <c r="K149" s="1" t="str">
        <f t="shared" si="4"/>
        <v>2014</v>
      </c>
      <c r="L149" s="1">
        <f t="shared" si="5"/>
        <v>6</v>
      </c>
      <c r="M149" s="1" t="s">
        <v>79</v>
      </c>
    </row>
    <row r="150" spans="8:13">
      <c r="H150" s="1" t="s">
        <v>71</v>
      </c>
      <c r="I150" s="1" t="s">
        <v>6881</v>
      </c>
      <c r="J150" s="1" t="s">
        <v>6890</v>
      </c>
      <c r="K150" s="1" t="str">
        <f t="shared" si="4"/>
        <v>2014</v>
      </c>
      <c r="L150" s="1">
        <f t="shared" si="5"/>
        <v>6</v>
      </c>
      <c r="M150" s="1" t="s">
        <v>79</v>
      </c>
    </row>
    <row r="151" spans="8:13">
      <c r="H151" s="1" t="s">
        <v>108</v>
      </c>
      <c r="I151" s="1" t="s">
        <v>1012</v>
      </c>
      <c r="J151" s="1" t="s">
        <v>1742</v>
      </c>
      <c r="K151" s="1" t="str">
        <f t="shared" si="4"/>
        <v>2015</v>
      </c>
      <c r="L151" s="1">
        <f t="shared" si="5"/>
        <v>6</v>
      </c>
      <c r="M151" s="1" t="s">
        <v>79</v>
      </c>
    </row>
    <row r="152" spans="8:13">
      <c r="H152" s="1" t="s">
        <v>99</v>
      </c>
      <c r="I152" s="1" t="s">
        <v>6813</v>
      </c>
      <c r="J152" s="1" t="s">
        <v>6807</v>
      </c>
      <c r="K152" s="1" t="str">
        <f t="shared" si="4"/>
        <v>2015</v>
      </c>
      <c r="L152" s="1">
        <f t="shared" si="5"/>
        <v>6</v>
      </c>
      <c r="M152" s="1" t="s">
        <v>79</v>
      </c>
    </row>
    <row r="153" spans="8:13">
      <c r="H153" s="1" t="s">
        <v>71</v>
      </c>
      <c r="I153" s="1" t="s">
        <v>4923</v>
      </c>
      <c r="J153" s="1" t="s">
        <v>162</v>
      </c>
      <c r="K153" s="1" t="str">
        <f t="shared" si="4"/>
        <v>2016</v>
      </c>
      <c r="L153" s="1">
        <f t="shared" si="5"/>
        <v>6</v>
      </c>
      <c r="M153" s="1" t="s">
        <v>79</v>
      </c>
    </row>
    <row r="154" spans="8:13">
      <c r="H154" s="1" t="s">
        <v>58</v>
      </c>
      <c r="I154" s="1" t="s">
        <v>8261</v>
      </c>
      <c r="J154" s="1" t="s">
        <v>250</v>
      </c>
      <c r="K154" s="1" t="str">
        <f t="shared" si="4"/>
        <v>2016</v>
      </c>
      <c r="L154" s="1">
        <f t="shared" si="5"/>
        <v>6</v>
      </c>
      <c r="M154" s="1" t="s">
        <v>79</v>
      </c>
    </row>
    <row r="155" spans="8:13">
      <c r="H155" s="1" t="s">
        <v>71</v>
      </c>
      <c r="I155" s="1" t="s">
        <v>540</v>
      </c>
      <c r="J155" s="1" t="s">
        <v>152</v>
      </c>
      <c r="K155" s="1" t="str">
        <f t="shared" si="4"/>
        <v>2017</v>
      </c>
      <c r="L155" s="1">
        <f t="shared" si="5"/>
        <v>6</v>
      </c>
      <c r="M155" s="1" t="s">
        <v>79</v>
      </c>
    </row>
    <row r="156" spans="8:13">
      <c r="H156" s="1" t="s">
        <v>71</v>
      </c>
      <c r="I156" s="1" t="s">
        <v>2223</v>
      </c>
      <c r="J156" s="1" t="s">
        <v>204</v>
      </c>
      <c r="K156" s="1" t="str">
        <f t="shared" si="4"/>
        <v>2017</v>
      </c>
      <c r="L156" s="1">
        <f t="shared" si="5"/>
        <v>6</v>
      </c>
      <c r="M156" s="1" t="s">
        <v>79</v>
      </c>
    </row>
    <row r="157" spans="8:13">
      <c r="H157" s="1" t="s">
        <v>99</v>
      </c>
      <c r="I157" s="1" t="s">
        <v>5470</v>
      </c>
      <c r="J157" s="1" t="s">
        <v>5471</v>
      </c>
      <c r="K157" s="1" t="str">
        <f t="shared" si="4"/>
        <v>2017</v>
      </c>
      <c r="L157" s="1">
        <f t="shared" si="5"/>
        <v>6</v>
      </c>
      <c r="M157" s="1" t="s">
        <v>79</v>
      </c>
    </row>
    <row r="158" spans="8:13">
      <c r="H158" s="1" t="s">
        <v>99</v>
      </c>
      <c r="I158" s="1" t="s">
        <v>5717</v>
      </c>
      <c r="J158" s="1" t="s">
        <v>5717</v>
      </c>
      <c r="K158" s="1" t="str">
        <f t="shared" si="4"/>
        <v>2017</v>
      </c>
      <c r="L158" s="1">
        <f t="shared" si="5"/>
        <v>6</v>
      </c>
      <c r="M158" s="1" t="s">
        <v>79</v>
      </c>
    </row>
    <row r="159" spans="8:13">
      <c r="H159" s="1" t="s">
        <v>71</v>
      </c>
      <c r="I159" s="1" t="s">
        <v>683</v>
      </c>
      <c r="J159" s="1" t="s">
        <v>1039</v>
      </c>
      <c r="K159" s="1" t="str">
        <f t="shared" si="4"/>
        <v>2018</v>
      </c>
      <c r="L159" s="1">
        <f t="shared" si="5"/>
        <v>6</v>
      </c>
      <c r="M159" s="1" t="s">
        <v>79</v>
      </c>
    </row>
    <row r="160" spans="8:13">
      <c r="H160" s="1" t="s">
        <v>108</v>
      </c>
      <c r="I160" s="1" t="s">
        <v>112</v>
      </c>
      <c r="J160" s="1" t="s">
        <v>2257</v>
      </c>
      <c r="K160" s="1" t="str">
        <f t="shared" si="4"/>
        <v>2018</v>
      </c>
      <c r="L160" s="1">
        <f t="shared" si="5"/>
        <v>6</v>
      </c>
      <c r="M160" s="1" t="s">
        <v>79</v>
      </c>
    </row>
    <row r="161" spans="8:13">
      <c r="H161" s="1" t="s">
        <v>99</v>
      </c>
      <c r="I161" s="1" t="s">
        <v>1903</v>
      </c>
      <c r="J161" s="1" t="s">
        <v>1174</v>
      </c>
      <c r="K161" s="1" t="str">
        <f t="shared" si="4"/>
        <v>2019</v>
      </c>
      <c r="L161" s="1">
        <f t="shared" si="5"/>
        <v>6</v>
      </c>
      <c r="M161" s="1" t="s">
        <v>79</v>
      </c>
    </row>
    <row r="162" spans="8:13">
      <c r="H162" s="1" t="s">
        <v>99</v>
      </c>
      <c r="I162" s="1" t="s">
        <v>2033</v>
      </c>
      <c r="J162" s="1" t="s">
        <v>459</v>
      </c>
      <c r="K162" s="1" t="str">
        <f t="shared" si="4"/>
        <v>2019</v>
      </c>
      <c r="L162" s="1">
        <f t="shared" si="5"/>
        <v>6</v>
      </c>
      <c r="M162" s="1" t="s">
        <v>79</v>
      </c>
    </row>
    <row r="163" spans="8:13">
      <c r="H163" s="1" t="s">
        <v>71</v>
      </c>
      <c r="I163" s="1" t="s">
        <v>3789</v>
      </c>
      <c r="J163" s="1" t="s">
        <v>532</v>
      </c>
      <c r="K163" s="1" t="str">
        <f t="shared" si="4"/>
        <v>2019</v>
      </c>
      <c r="L163" s="1">
        <f t="shared" si="5"/>
        <v>6</v>
      </c>
      <c r="M163" s="1" t="s">
        <v>79</v>
      </c>
    </row>
    <row r="164" spans="8:13">
      <c r="H164" s="1" t="s">
        <v>71</v>
      </c>
      <c r="I164" s="1" t="s">
        <v>3863</v>
      </c>
      <c r="J164" s="1" t="s">
        <v>72</v>
      </c>
      <c r="K164" s="1" t="str">
        <f t="shared" si="4"/>
        <v>2019</v>
      </c>
      <c r="L164" s="1">
        <f t="shared" si="5"/>
        <v>6</v>
      </c>
      <c r="M164" s="1" t="s">
        <v>79</v>
      </c>
    </row>
    <row r="165" spans="8:13">
      <c r="H165" s="1" t="s">
        <v>71</v>
      </c>
      <c r="I165" s="1" t="s">
        <v>534</v>
      </c>
      <c r="J165" s="1" t="s">
        <v>459</v>
      </c>
      <c r="K165" s="1" t="str">
        <f t="shared" si="4"/>
        <v>2019</v>
      </c>
      <c r="L165" s="1">
        <f t="shared" si="5"/>
        <v>6</v>
      </c>
      <c r="M165" s="1" t="s">
        <v>79</v>
      </c>
    </row>
    <row r="166" spans="8:13">
      <c r="H166" s="1" t="s">
        <v>99</v>
      </c>
      <c r="I166" s="1" t="s">
        <v>1622</v>
      </c>
      <c r="J166" s="1" t="s">
        <v>1144</v>
      </c>
      <c r="K166" s="1" t="str">
        <f t="shared" si="4"/>
        <v>2019</v>
      </c>
      <c r="L166" s="1">
        <f t="shared" si="5"/>
        <v>6</v>
      </c>
      <c r="M166" s="1" t="s">
        <v>79</v>
      </c>
    </row>
    <row r="167" spans="8:13">
      <c r="H167" s="1" t="s">
        <v>99</v>
      </c>
      <c r="I167" s="1" t="s">
        <v>11425</v>
      </c>
      <c r="J167" s="1" t="s">
        <v>12061</v>
      </c>
      <c r="K167" s="1" t="str">
        <f t="shared" si="4"/>
        <v>2020</v>
      </c>
      <c r="L167" s="1">
        <f t="shared" si="5"/>
        <v>6</v>
      </c>
      <c r="M167" s="1" t="s">
        <v>79</v>
      </c>
    </row>
    <row r="168" spans="8:13">
      <c r="H168" s="1" t="s">
        <v>99</v>
      </c>
      <c r="I168" s="1" t="s">
        <v>8261</v>
      </c>
      <c r="J168" s="1" t="s">
        <v>8274</v>
      </c>
      <c r="K168" s="1" t="str">
        <f t="shared" si="4"/>
        <v>2020</v>
      </c>
      <c r="L168" s="1">
        <f t="shared" si="5"/>
        <v>6</v>
      </c>
      <c r="M168" s="1" t="s">
        <v>79</v>
      </c>
    </row>
    <row r="169" spans="8:13">
      <c r="H169" s="1" t="s">
        <v>247</v>
      </c>
      <c r="I169" s="1" t="s">
        <v>613</v>
      </c>
      <c r="J169" s="1" t="s">
        <v>1918</v>
      </c>
      <c r="K169" s="1" t="str">
        <f t="shared" si="4"/>
        <v>2007</v>
      </c>
      <c r="L169" s="1">
        <f t="shared" si="5"/>
        <v>7</v>
      </c>
      <c r="M169" s="1" t="s">
        <v>79</v>
      </c>
    </row>
    <row r="170" spans="8:13">
      <c r="H170" s="1" t="s">
        <v>217</v>
      </c>
      <c r="I170" s="1" t="s">
        <v>2257</v>
      </c>
      <c r="J170" s="1" t="s">
        <v>1072</v>
      </c>
      <c r="K170" s="1" t="str">
        <f t="shared" si="4"/>
        <v>2009</v>
      </c>
      <c r="L170" s="1">
        <f t="shared" si="5"/>
        <v>7</v>
      </c>
      <c r="M170" s="1" t="s">
        <v>79</v>
      </c>
    </row>
    <row r="171" spans="8:13">
      <c r="H171" s="1" t="s">
        <v>126</v>
      </c>
      <c r="I171" s="1" t="s">
        <v>5572</v>
      </c>
      <c r="J171" s="1" t="s">
        <v>8800</v>
      </c>
      <c r="K171" s="1" t="str">
        <f t="shared" si="4"/>
        <v>2010</v>
      </c>
      <c r="L171" s="1">
        <f t="shared" si="5"/>
        <v>7</v>
      </c>
      <c r="M171" s="1" t="s">
        <v>79</v>
      </c>
    </row>
    <row r="172" spans="8:13">
      <c r="H172" s="1" t="s">
        <v>324</v>
      </c>
      <c r="I172" s="1" t="s">
        <v>6503</v>
      </c>
      <c r="J172" s="1" t="s">
        <v>6504</v>
      </c>
      <c r="K172" s="1" t="str">
        <f t="shared" si="4"/>
        <v>2011</v>
      </c>
      <c r="L172" s="1">
        <f t="shared" si="5"/>
        <v>7</v>
      </c>
      <c r="M172" s="1" t="s">
        <v>79</v>
      </c>
    </row>
    <row r="173" spans="8:13">
      <c r="H173" s="1" t="s">
        <v>158</v>
      </c>
      <c r="I173" s="1" t="s">
        <v>9132</v>
      </c>
      <c r="J173" s="1" t="s">
        <v>941</v>
      </c>
      <c r="K173" s="1" t="str">
        <f t="shared" si="4"/>
        <v>2011</v>
      </c>
      <c r="L173" s="1">
        <f t="shared" si="5"/>
        <v>7</v>
      </c>
      <c r="M173" s="1" t="s">
        <v>79</v>
      </c>
    </row>
    <row r="174" spans="8:13">
      <c r="H174" s="1" t="s">
        <v>158</v>
      </c>
      <c r="I174" s="1" t="s">
        <v>11531</v>
      </c>
      <c r="J174" s="1" t="s">
        <v>7370</v>
      </c>
      <c r="K174" s="1" t="str">
        <f t="shared" si="4"/>
        <v>2011</v>
      </c>
      <c r="L174" s="1">
        <f t="shared" si="5"/>
        <v>7</v>
      </c>
      <c r="M174" s="1" t="s">
        <v>79</v>
      </c>
    </row>
    <row r="175" spans="8:13">
      <c r="H175" s="1" t="s">
        <v>247</v>
      </c>
      <c r="I175" s="1" t="s">
        <v>3863</v>
      </c>
      <c r="J175" s="1" t="s">
        <v>3872</v>
      </c>
      <c r="K175" s="1" t="str">
        <f t="shared" si="4"/>
        <v>2012</v>
      </c>
      <c r="L175" s="1">
        <f t="shared" si="5"/>
        <v>7</v>
      </c>
      <c r="M175" s="1" t="s">
        <v>79</v>
      </c>
    </row>
    <row r="176" spans="8:13">
      <c r="H176" s="1" t="s">
        <v>324</v>
      </c>
      <c r="I176" s="1" t="s">
        <v>3035</v>
      </c>
      <c r="J176" s="1" t="s">
        <v>3036</v>
      </c>
      <c r="K176" s="1" t="str">
        <f t="shared" si="4"/>
        <v>2012</v>
      </c>
      <c r="L176" s="1">
        <f t="shared" si="5"/>
        <v>7</v>
      </c>
      <c r="M176" s="1" t="s">
        <v>79</v>
      </c>
    </row>
    <row r="177" spans="8:13">
      <c r="H177" s="1" t="s">
        <v>126</v>
      </c>
      <c r="I177" s="1" t="s">
        <v>3506</v>
      </c>
      <c r="J177" s="1" t="s">
        <v>1125</v>
      </c>
      <c r="K177" s="1" t="str">
        <f t="shared" si="4"/>
        <v>2012</v>
      </c>
      <c r="L177" s="1">
        <f t="shared" si="5"/>
        <v>7</v>
      </c>
      <c r="M177" s="1" t="s">
        <v>79</v>
      </c>
    </row>
    <row r="178" spans="8:13">
      <c r="H178" s="1" t="s">
        <v>71</v>
      </c>
      <c r="I178" s="1" t="s">
        <v>9231</v>
      </c>
      <c r="J178" s="1" t="s">
        <v>9232</v>
      </c>
      <c r="K178" s="1" t="str">
        <f t="shared" si="4"/>
        <v>2012</v>
      </c>
      <c r="L178" s="1">
        <f t="shared" si="5"/>
        <v>7</v>
      </c>
      <c r="M178" s="1" t="s">
        <v>79</v>
      </c>
    </row>
    <row r="179" spans="8:13">
      <c r="H179" s="1" t="s">
        <v>324</v>
      </c>
      <c r="I179" s="1" t="s">
        <v>2689</v>
      </c>
      <c r="J179" s="1" t="s">
        <v>2708</v>
      </c>
      <c r="K179" s="1" t="str">
        <f t="shared" si="4"/>
        <v>2012</v>
      </c>
      <c r="L179" s="1">
        <f t="shared" si="5"/>
        <v>7</v>
      </c>
      <c r="M179" s="1" t="s">
        <v>79</v>
      </c>
    </row>
    <row r="180" spans="8:13">
      <c r="H180" s="1" t="s">
        <v>71</v>
      </c>
      <c r="I180" s="1" t="s">
        <v>10193</v>
      </c>
      <c r="J180" s="1" t="s">
        <v>10194</v>
      </c>
      <c r="K180" s="1" t="str">
        <f t="shared" si="4"/>
        <v>2012</v>
      </c>
      <c r="L180" s="1">
        <f t="shared" si="5"/>
        <v>7</v>
      </c>
      <c r="M180" s="1" t="s">
        <v>79</v>
      </c>
    </row>
    <row r="181" spans="8:13">
      <c r="H181" s="1" t="s">
        <v>158</v>
      </c>
      <c r="I181" s="1" t="s">
        <v>4373</v>
      </c>
      <c r="J181" s="1" t="s">
        <v>2023</v>
      </c>
      <c r="K181" s="1" t="str">
        <f t="shared" si="4"/>
        <v>2013</v>
      </c>
      <c r="L181" s="1">
        <f t="shared" si="5"/>
        <v>7</v>
      </c>
      <c r="M181" s="1" t="s">
        <v>79</v>
      </c>
    </row>
    <row r="182" spans="8:13">
      <c r="H182" s="1" t="s">
        <v>187</v>
      </c>
      <c r="I182" s="1" t="s">
        <v>5111</v>
      </c>
      <c r="J182" s="1" t="s">
        <v>7226</v>
      </c>
      <c r="K182" s="1" t="str">
        <f t="shared" si="4"/>
        <v>2013</v>
      </c>
      <c r="L182" s="1">
        <f t="shared" si="5"/>
        <v>7</v>
      </c>
      <c r="M182" s="1" t="s">
        <v>79</v>
      </c>
    </row>
    <row r="183" spans="8:13">
      <c r="H183" s="1" t="s">
        <v>187</v>
      </c>
      <c r="I183" s="1" t="s">
        <v>6582</v>
      </c>
      <c r="J183" s="1" t="s">
        <v>2008</v>
      </c>
      <c r="K183" s="1" t="str">
        <f t="shared" si="4"/>
        <v>2014</v>
      </c>
      <c r="L183" s="1">
        <f t="shared" si="5"/>
        <v>7</v>
      </c>
      <c r="M183" s="1" t="s">
        <v>79</v>
      </c>
    </row>
    <row r="184" spans="8:13">
      <c r="H184" s="1" t="s">
        <v>108</v>
      </c>
      <c r="I184" s="1" t="s">
        <v>4509</v>
      </c>
      <c r="J184" s="1" t="s">
        <v>4519</v>
      </c>
      <c r="K184" s="1" t="str">
        <f t="shared" si="4"/>
        <v>2015</v>
      </c>
      <c r="L184" s="1">
        <f t="shared" si="5"/>
        <v>7</v>
      </c>
      <c r="M184" s="1" t="s">
        <v>79</v>
      </c>
    </row>
    <row r="185" spans="8:13">
      <c r="H185" s="1" t="s">
        <v>130</v>
      </c>
      <c r="I185" s="1" t="s">
        <v>4988</v>
      </c>
      <c r="J185" s="1" t="s">
        <v>384</v>
      </c>
      <c r="K185" s="1" t="str">
        <f t="shared" si="4"/>
        <v>2015</v>
      </c>
      <c r="L185" s="1">
        <f t="shared" si="5"/>
        <v>7</v>
      </c>
      <c r="M185" s="1" t="s">
        <v>79</v>
      </c>
    </row>
    <row r="186" spans="8:13">
      <c r="H186" s="1" t="s">
        <v>71</v>
      </c>
      <c r="I186" s="1" t="s">
        <v>1163</v>
      </c>
      <c r="J186" s="1" t="s">
        <v>1163</v>
      </c>
      <c r="K186" s="1" t="str">
        <f t="shared" si="4"/>
        <v>2015</v>
      </c>
      <c r="L186" s="1">
        <f t="shared" si="5"/>
        <v>7</v>
      </c>
      <c r="M186" s="1" t="s">
        <v>79</v>
      </c>
    </row>
    <row r="187" spans="8:13">
      <c r="H187" s="1" t="s">
        <v>71</v>
      </c>
      <c r="I187" s="1" t="s">
        <v>7166</v>
      </c>
      <c r="J187" s="1" t="s">
        <v>7167</v>
      </c>
      <c r="K187" s="1" t="str">
        <f t="shared" si="4"/>
        <v>2015</v>
      </c>
      <c r="L187" s="1">
        <f t="shared" si="5"/>
        <v>7</v>
      </c>
      <c r="M187" s="1" t="s">
        <v>79</v>
      </c>
    </row>
    <row r="188" spans="8:13">
      <c r="H188" s="1" t="s">
        <v>108</v>
      </c>
      <c r="I188" s="1" t="s">
        <v>7694</v>
      </c>
      <c r="J188" s="1" t="s">
        <v>1222</v>
      </c>
      <c r="K188" s="1" t="str">
        <f t="shared" si="4"/>
        <v>2015</v>
      </c>
      <c r="L188" s="1">
        <f t="shared" si="5"/>
        <v>7</v>
      </c>
      <c r="M188" s="1" t="s">
        <v>79</v>
      </c>
    </row>
    <row r="189" spans="8:13">
      <c r="H189" s="1" t="s">
        <v>71</v>
      </c>
      <c r="I189" s="1" t="s">
        <v>6398</v>
      </c>
      <c r="J189" s="1" t="s">
        <v>905</v>
      </c>
      <c r="K189" s="1" t="str">
        <f t="shared" si="4"/>
        <v>2015</v>
      </c>
      <c r="L189" s="1">
        <f t="shared" si="5"/>
        <v>7</v>
      </c>
      <c r="M189" s="1" t="s">
        <v>79</v>
      </c>
    </row>
    <row r="190" spans="8:13">
      <c r="H190" s="1" t="s">
        <v>108</v>
      </c>
      <c r="I190" s="1" t="s">
        <v>6342</v>
      </c>
      <c r="J190" s="1" t="s">
        <v>1534</v>
      </c>
      <c r="K190" s="1" t="str">
        <f t="shared" si="4"/>
        <v>2016</v>
      </c>
      <c r="L190" s="1">
        <f t="shared" si="5"/>
        <v>7</v>
      </c>
      <c r="M190" s="1" t="s">
        <v>79</v>
      </c>
    </row>
    <row r="191" spans="8:13">
      <c r="H191" s="1" t="s">
        <v>108</v>
      </c>
      <c r="I191" s="1" t="s">
        <v>223</v>
      </c>
      <c r="J191" s="1" t="s">
        <v>1534</v>
      </c>
      <c r="K191" s="1" t="str">
        <f t="shared" si="4"/>
        <v>2016</v>
      </c>
      <c r="L191" s="1">
        <f t="shared" si="5"/>
        <v>7</v>
      </c>
      <c r="M191" s="1" t="s">
        <v>79</v>
      </c>
    </row>
    <row r="192" spans="8:13">
      <c r="H192" s="1" t="s">
        <v>71</v>
      </c>
      <c r="I192" s="1" t="s">
        <v>4579</v>
      </c>
      <c r="J192" s="1" t="s">
        <v>467</v>
      </c>
      <c r="K192" s="1" t="str">
        <f t="shared" si="4"/>
        <v>2016</v>
      </c>
      <c r="L192" s="1">
        <f t="shared" si="5"/>
        <v>7</v>
      </c>
      <c r="M192" s="1" t="s">
        <v>79</v>
      </c>
    </row>
    <row r="193" spans="8:13">
      <c r="H193" s="1" t="s">
        <v>158</v>
      </c>
      <c r="I193" s="1" t="s">
        <v>397</v>
      </c>
      <c r="J193" s="1" t="s">
        <v>4102</v>
      </c>
      <c r="K193" s="1" t="str">
        <f t="shared" ref="K193:K256" si="6">TEXT(J193,"YYYY")</f>
        <v>2016</v>
      </c>
      <c r="L193" s="1">
        <f t="shared" ref="L193:L256" si="7">H193-(TEXT(I193,"YYYY")-TEXT(J193,"YYYY"))</f>
        <v>7</v>
      </c>
      <c r="M193" s="1" t="s">
        <v>79</v>
      </c>
    </row>
    <row r="194" spans="8:13">
      <c r="H194" s="1" t="s">
        <v>158</v>
      </c>
      <c r="I194" s="1" t="s">
        <v>9071</v>
      </c>
      <c r="J194" s="1" t="s">
        <v>9126</v>
      </c>
      <c r="K194" s="1" t="str">
        <f t="shared" si="6"/>
        <v>2016</v>
      </c>
      <c r="L194" s="1">
        <f t="shared" si="7"/>
        <v>7</v>
      </c>
      <c r="M194" s="1" t="s">
        <v>79</v>
      </c>
    </row>
    <row r="195" spans="8:13">
      <c r="H195" s="1" t="s">
        <v>187</v>
      </c>
      <c r="I195" s="1" t="s">
        <v>4457</v>
      </c>
      <c r="J195" s="1" t="s">
        <v>4461</v>
      </c>
      <c r="K195" s="1" t="str">
        <f t="shared" si="6"/>
        <v>2016</v>
      </c>
      <c r="L195" s="1">
        <f t="shared" si="7"/>
        <v>7</v>
      </c>
      <c r="M195" s="1" t="s">
        <v>79</v>
      </c>
    </row>
    <row r="196" spans="8:13">
      <c r="H196" s="1" t="s">
        <v>187</v>
      </c>
      <c r="I196" s="1" t="s">
        <v>155</v>
      </c>
      <c r="J196" s="1" t="s">
        <v>395</v>
      </c>
      <c r="K196" s="1" t="str">
        <f t="shared" si="6"/>
        <v>2017</v>
      </c>
      <c r="L196" s="1">
        <f t="shared" si="7"/>
        <v>7</v>
      </c>
      <c r="M196" s="1" t="s">
        <v>79</v>
      </c>
    </row>
    <row r="197" spans="8:13">
      <c r="H197" s="1" t="s">
        <v>71</v>
      </c>
      <c r="I197" s="1" t="s">
        <v>4789</v>
      </c>
      <c r="J197" s="1" t="s">
        <v>227</v>
      </c>
      <c r="K197" s="1" t="str">
        <f t="shared" si="6"/>
        <v>2017</v>
      </c>
      <c r="L197" s="1">
        <f t="shared" si="7"/>
        <v>7</v>
      </c>
      <c r="M197" s="1" t="s">
        <v>79</v>
      </c>
    </row>
    <row r="198" spans="8:13">
      <c r="H198" s="1" t="s">
        <v>71</v>
      </c>
      <c r="I198" s="1" t="s">
        <v>1130</v>
      </c>
      <c r="J198" s="1" t="s">
        <v>517</v>
      </c>
      <c r="K198" s="1" t="str">
        <f t="shared" si="6"/>
        <v>2019</v>
      </c>
      <c r="L198" s="1">
        <f t="shared" si="7"/>
        <v>7</v>
      </c>
      <c r="M198" s="1" t="s">
        <v>79</v>
      </c>
    </row>
    <row r="199" spans="8:13">
      <c r="H199" s="1" t="s">
        <v>108</v>
      </c>
      <c r="I199" s="1" t="s">
        <v>8431</v>
      </c>
      <c r="J199" s="1" t="s">
        <v>517</v>
      </c>
      <c r="K199" s="1" t="str">
        <f t="shared" si="6"/>
        <v>2019</v>
      </c>
      <c r="L199" s="1">
        <f t="shared" si="7"/>
        <v>7</v>
      </c>
      <c r="M199" s="1" t="s">
        <v>79</v>
      </c>
    </row>
    <row r="200" spans="8:13">
      <c r="H200" s="1" t="s">
        <v>71</v>
      </c>
      <c r="I200" s="1" t="s">
        <v>1442</v>
      </c>
      <c r="J200" s="1" t="s">
        <v>1445</v>
      </c>
      <c r="K200" s="1" t="str">
        <f t="shared" si="6"/>
        <v>2019</v>
      </c>
      <c r="L200" s="1">
        <f t="shared" si="7"/>
        <v>7</v>
      </c>
      <c r="M200" s="1" t="s">
        <v>79</v>
      </c>
    </row>
    <row r="201" spans="8:13">
      <c r="H201" s="1" t="s">
        <v>71</v>
      </c>
      <c r="I201" s="1" t="s">
        <v>8134</v>
      </c>
      <c r="J201" s="1" t="s">
        <v>8894</v>
      </c>
      <c r="K201" s="1" t="str">
        <f t="shared" si="6"/>
        <v>2020</v>
      </c>
      <c r="L201" s="1">
        <f t="shared" si="7"/>
        <v>7</v>
      </c>
      <c r="M201" s="1" t="s">
        <v>79</v>
      </c>
    </row>
    <row r="202" spans="8:13">
      <c r="H202" s="1" t="s">
        <v>71</v>
      </c>
      <c r="I202" s="1" t="s">
        <v>544</v>
      </c>
      <c r="J202" s="1" t="s">
        <v>5710</v>
      </c>
      <c r="K202" s="1" t="str">
        <f t="shared" si="6"/>
        <v>2020</v>
      </c>
      <c r="L202" s="1">
        <f t="shared" si="7"/>
        <v>7</v>
      </c>
      <c r="M202" s="1" t="s">
        <v>79</v>
      </c>
    </row>
    <row r="203" spans="8:13">
      <c r="H203" s="1" t="s">
        <v>71</v>
      </c>
      <c r="I203" s="1" t="s">
        <v>11029</v>
      </c>
      <c r="J203" s="1" t="s">
        <v>9362</v>
      </c>
      <c r="K203" s="1" t="str">
        <f t="shared" si="6"/>
        <v>2020</v>
      </c>
      <c r="L203" s="1">
        <f t="shared" si="7"/>
        <v>7</v>
      </c>
      <c r="M203" s="1" t="s">
        <v>79</v>
      </c>
    </row>
    <row r="204" spans="8:13">
      <c r="H204" s="1" t="s">
        <v>144</v>
      </c>
      <c r="I204" s="1" t="s">
        <v>493</v>
      </c>
      <c r="J204" s="5">
        <v>37622</v>
      </c>
      <c r="K204" s="1" t="str">
        <f t="shared" si="6"/>
        <v>2003</v>
      </c>
      <c r="L204" s="1">
        <f t="shared" si="7"/>
        <v>8</v>
      </c>
      <c r="M204" s="1" t="s">
        <v>79</v>
      </c>
    </row>
    <row r="205" spans="8:13">
      <c r="H205" s="1" t="s">
        <v>263</v>
      </c>
      <c r="I205" s="1" t="s">
        <v>2138</v>
      </c>
      <c r="J205" s="1" t="s">
        <v>1815</v>
      </c>
      <c r="K205" s="1" t="str">
        <f t="shared" si="6"/>
        <v>2008</v>
      </c>
      <c r="L205" s="1">
        <f t="shared" si="7"/>
        <v>8</v>
      </c>
      <c r="M205" s="1" t="s">
        <v>79</v>
      </c>
    </row>
    <row r="206" spans="8:13">
      <c r="H206" s="1" t="s">
        <v>247</v>
      </c>
      <c r="I206" s="1" t="s">
        <v>7694</v>
      </c>
      <c r="J206" s="1" t="s">
        <v>1072</v>
      </c>
      <c r="K206" s="1" t="str">
        <f t="shared" si="6"/>
        <v>2009</v>
      </c>
      <c r="L206" s="1">
        <f t="shared" si="7"/>
        <v>8</v>
      </c>
      <c r="M206" s="1" t="s">
        <v>79</v>
      </c>
    </row>
    <row r="207" spans="8:13">
      <c r="H207" s="1" t="s">
        <v>324</v>
      </c>
      <c r="I207" s="1" t="s">
        <v>1067</v>
      </c>
      <c r="J207" s="1" t="s">
        <v>11875</v>
      </c>
      <c r="K207" s="1" t="str">
        <f t="shared" si="6"/>
        <v>2010</v>
      </c>
      <c r="L207" s="1">
        <f t="shared" si="7"/>
        <v>8</v>
      </c>
      <c r="M207" s="1" t="s">
        <v>79</v>
      </c>
    </row>
    <row r="208" spans="8:13">
      <c r="H208" s="1" t="s">
        <v>187</v>
      </c>
      <c r="I208" s="1" t="s">
        <v>9708</v>
      </c>
      <c r="J208" s="1" t="s">
        <v>10200</v>
      </c>
      <c r="K208" s="1" t="str">
        <f t="shared" si="6"/>
        <v>2011</v>
      </c>
      <c r="L208" s="1">
        <f t="shared" si="7"/>
        <v>8</v>
      </c>
      <c r="M208" s="1" t="s">
        <v>79</v>
      </c>
    </row>
    <row r="209" spans="8:13">
      <c r="H209" s="1" t="s">
        <v>108</v>
      </c>
      <c r="I209" s="1" t="s">
        <v>9100</v>
      </c>
      <c r="J209" s="1" t="s">
        <v>9101</v>
      </c>
      <c r="K209" s="1" t="str">
        <f t="shared" si="6"/>
        <v>2012</v>
      </c>
      <c r="L209" s="1">
        <f t="shared" si="7"/>
        <v>8</v>
      </c>
      <c r="M209" s="1" t="s">
        <v>79</v>
      </c>
    </row>
    <row r="210" spans="8:13">
      <c r="H210" s="1" t="s">
        <v>187</v>
      </c>
      <c r="I210" s="1" t="s">
        <v>9437</v>
      </c>
      <c r="J210" s="1" t="s">
        <v>178</v>
      </c>
      <c r="K210" s="1" t="str">
        <f t="shared" si="6"/>
        <v>2012</v>
      </c>
      <c r="L210" s="1">
        <f t="shared" si="7"/>
        <v>8</v>
      </c>
      <c r="M210" s="1" t="s">
        <v>79</v>
      </c>
    </row>
    <row r="211" spans="8:13">
      <c r="H211" s="1" t="s">
        <v>187</v>
      </c>
      <c r="I211" s="1" t="s">
        <v>9908</v>
      </c>
      <c r="J211" s="1" t="s">
        <v>9231</v>
      </c>
      <c r="K211" s="1" t="str">
        <f t="shared" si="6"/>
        <v>2012</v>
      </c>
      <c r="L211" s="1">
        <f t="shared" si="7"/>
        <v>8</v>
      </c>
      <c r="M211" s="1" t="s">
        <v>79</v>
      </c>
    </row>
    <row r="212" spans="8:13">
      <c r="H212" s="1" t="s">
        <v>108</v>
      </c>
      <c r="I212" s="1" t="s">
        <v>7158</v>
      </c>
      <c r="J212" s="1" t="s">
        <v>7161</v>
      </c>
      <c r="K212" s="1" t="str">
        <f t="shared" si="6"/>
        <v>2014</v>
      </c>
      <c r="L212" s="1">
        <f t="shared" si="7"/>
        <v>8</v>
      </c>
      <c r="M212" s="1" t="s">
        <v>79</v>
      </c>
    </row>
    <row r="213" spans="8:13">
      <c r="H213" s="1" t="s">
        <v>187</v>
      </c>
      <c r="I213" s="1" t="s">
        <v>4141</v>
      </c>
      <c r="J213" s="1" t="s">
        <v>378</v>
      </c>
      <c r="K213" s="1" t="str">
        <f t="shared" si="6"/>
        <v>2014</v>
      </c>
      <c r="L213" s="1">
        <f t="shared" si="7"/>
        <v>8</v>
      </c>
      <c r="M213" s="1" t="s">
        <v>79</v>
      </c>
    </row>
    <row r="214" spans="8:13">
      <c r="H214" s="1" t="s">
        <v>58</v>
      </c>
      <c r="I214" s="1" t="s">
        <v>159</v>
      </c>
      <c r="J214" s="1" t="s">
        <v>1933</v>
      </c>
      <c r="K214" s="1" t="str">
        <f t="shared" si="6"/>
        <v>2014</v>
      </c>
      <c r="L214" s="1">
        <f t="shared" si="7"/>
        <v>8</v>
      </c>
      <c r="M214" s="1" t="s">
        <v>79</v>
      </c>
    </row>
    <row r="215" spans="8:13">
      <c r="H215" s="1" t="s">
        <v>108</v>
      </c>
      <c r="I215" s="1" t="s">
        <v>9210</v>
      </c>
      <c r="J215" s="1" t="s">
        <v>9218</v>
      </c>
      <c r="K215" s="1" t="str">
        <f t="shared" si="6"/>
        <v>2014</v>
      </c>
      <c r="L215" s="1">
        <f t="shared" si="7"/>
        <v>8</v>
      </c>
      <c r="M215" s="1" t="s">
        <v>79</v>
      </c>
    </row>
    <row r="216" spans="8:13">
      <c r="H216" s="1" t="s">
        <v>108</v>
      </c>
      <c r="I216" s="1" t="s">
        <v>7031</v>
      </c>
      <c r="J216" s="1" t="s">
        <v>6828</v>
      </c>
      <c r="K216" s="1" t="str">
        <f t="shared" si="6"/>
        <v>2015</v>
      </c>
      <c r="L216" s="1">
        <f t="shared" si="7"/>
        <v>8</v>
      </c>
      <c r="M216" s="1" t="s">
        <v>79</v>
      </c>
    </row>
    <row r="217" spans="8:13">
      <c r="H217" s="1" t="s">
        <v>108</v>
      </c>
      <c r="I217" s="1" t="s">
        <v>5882</v>
      </c>
      <c r="J217" s="1" t="s">
        <v>905</v>
      </c>
      <c r="K217" s="1" t="str">
        <f t="shared" si="6"/>
        <v>2015</v>
      </c>
      <c r="L217" s="1">
        <f t="shared" si="7"/>
        <v>8</v>
      </c>
      <c r="M217" s="1" t="s">
        <v>79</v>
      </c>
    </row>
    <row r="218" spans="8:13">
      <c r="H218" s="1" t="s">
        <v>58</v>
      </c>
      <c r="I218" s="1" t="s">
        <v>6066</v>
      </c>
      <c r="J218" s="1" t="s">
        <v>1222</v>
      </c>
      <c r="K218" s="1" t="str">
        <f t="shared" si="6"/>
        <v>2015</v>
      </c>
      <c r="L218" s="1">
        <f t="shared" si="7"/>
        <v>8</v>
      </c>
      <c r="M218" s="1" t="s">
        <v>79</v>
      </c>
    </row>
    <row r="219" spans="8:13">
      <c r="H219" s="1" t="s">
        <v>187</v>
      </c>
      <c r="I219" s="1" t="s">
        <v>7776</v>
      </c>
      <c r="J219" s="1" t="s">
        <v>1163</v>
      </c>
      <c r="K219" s="1" t="str">
        <f t="shared" si="6"/>
        <v>2015</v>
      </c>
      <c r="L219" s="1">
        <f t="shared" si="7"/>
        <v>8</v>
      </c>
      <c r="M219" s="1" t="s">
        <v>79</v>
      </c>
    </row>
    <row r="220" spans="8:13">
      <c r="H220" s="1" t="s">
        <v>108</v>
      </c>
      <c r="I220" s="1" t="s">
        <v>1067</v>
      </c>
      <c r="J220" s="1" t="s">
        <v>507</v>
      </c>
      <c r="K220" s="1" t="str">
        <f t="shared" si="6"/>
        <v>2015</v>
      </c>
      <c r="L220" s="1">
        <f t="shared" si="7"/>
        <v>8</v>
      </c>
      <c r="M220" s="1" t="s">
        <v>79</v>
      </c>
    </row>
    <row r="221" spans="8:13">
      <c r="H221" s="1" t="s">
        <v>108</v>
      </c>
      <c r="I221" s="1" t="s">
        <v>3932</v>
      </c>
      <c r="J221" s="1" t="s">
        <v>3934</v>
      </c>
      <c r="K221" s="1" t="str">
        <f t="shared" si="6"/>
        <v>2016</v>
      </c>
      <c r="L221" s="1">
        <f t="shared" si="7"/>
        <v>8</v>
      </c>
      <c r="M221" s="1" t="s">
        <v>79</v>
      </c>
    </row>
    <row r="222" spans="8:13">
      <c r="H222" s="1">
        <v>8</v>
      </c>
      <c r="I222" s="1" t="s">
        <v>4734</v>
      </c>
      <c r="J222" s="1" t="s">
        <v>4734</v>
      </c>
      <c r="K222" s="1" t="str">
        <f t="shared" si="6"/>
        <v>2016</v>
      </c>
      <c r="L222" s="1">
        <f t="shared" si="7"/>
        <v>8</v>
      </c>
      <c r="M222" s="1" t="s">
        <v>79</v>
      </c>
    </row>
    <row r="223" spans="8:13">
      <c r="H223" s="1" t="s">
        <v>187</v>
      </c>
      <c r="I223" s="1" t="s">
        <v>1012</v>
      </c>
      <c r="J223" s="1" t="s">
        <v>3171</v>
      </c>
      <c r="K223" s="1" t="str">
        <f t="shared" si="6"/>
        <v>2016</v>
      </c>
      <c r="L223" s="1">
        <f t="shared" si="7"/>
        <v>8</v>
      </c>
      <c r="M223" s="1" t="s">
        <v>79</v>
      </c>
    </row>
    <row r="224" spans="8:13">
      <c r="H224" s="1" t="s">
        <v>108</v>
      </c>
      <c r="I224" s="1" t="s">
        <v>3961</v>
      </c>
      <c r="J224" s="1" t="s">
        <v>250</v>
      </c>
      <c r="K224" s="1" t="str">
        <f t="shared" si="6"/>
        <v>2016</v>
      </c>
      <c r="L224" s="1">
        <f t="shared" si="7"/>
        <v>8</v>
      </c>
      <c r="M224" s="1" t="s">
        <v>79</v>
      </c>
    </row>
    <row r="225" spans="8:13">
      <c r="H225" s="1" t="s">
        <v>130</v>
      </c>
      <c r="I225" s="1" t="s">
        <v>9305</v>
      </c>
      <c r="J225" s="1" t="s">
        <v>11762</v>
      </c>
      <c r="K225" s="1" t="str">
        <f t="shared" si="6"/>
        <v>2016</v>
      </c>
      <c r="L225" s="1">
        <f t="shared" si="7"/>
        <v>8</v>
      </c>
      <c r="M225" s="1" t="s">
        <v>79</v>
      </c>
    </row>
    <row r="226" spans="8:13">
      <c r="H226" s="1" t="s">
        <v>58</v>
      </c>
      <c r="I226" s="1" t="s">
        <v>403</v>
      </c>
      <c r="J226" s="1" t="s">
        <v>2091</v>
      </c>
      <c r="K226" s="1" t="str">
        <f t="shared" si="6"/>
        <v>2017</v>
      </c>
      <c r="L226" s="1">
        <f t="shared" si="7"/>
        <v>8</v>
      </c>
      <c r="M226" s="1" t="s">
        <v>79</v>
      </c>
    </row>
    <row r="227" spans="8:13">
      <c r="H227" s="1" t="s">
        <v>108</v>
      </c>
      <c r="I227" s="1" t="s">
        <v>4977</v>
      </c>
      <c r="J227" s="1" t="s">
        <v>587</v>
      </c>
      <c r="K227" s="1" t="str">
        <f t="shared" si="6"/>
        <v>2017</v>
      </c>
      <c r="L227" s="1">
        <f t="shared" si="7"/>
        <v>8</v>
      </c>
      <c r="M227" s="1" t="s">
        <v>79</v>
      </c>
    </row>
    <row r="228" spans="8:13">
      <c r="H228" s="1" t="s">
        <v>187</v>
      </c>
      <c r="I228" s="1" t="s">
        <v>106</v>
      </c>
      <c r="J228" s="1" t="s">
        <v>688</v>
      </c>
      <c r="K228" s="1" t="str">
        <f t="shared" si="6"/>
        <v>2017</v>
      </c>
      <c r="L228" s="1">
        <f t="shared" si="7"/>
        <v>8</v>
      </c>
      <c r="M228" s="1" t="s">
        <v>79</v>
      </c>
    </row>
    <row r="229" spans="8:13">
      <c r="H229" s="1" t="s">
        <v>187</v>
      </c>
      <c r="I229" s="1" t="s">
        <v>318</v>
      </c>
      <c r="J229" s="1" t="s">
        <v>2111</v>
      </c>
      <c r="K229" s="1" t="str">
        <f t="shared" si="6"/>
        <v>2017</v>
      </c>
      <c r="L229" s="1">
        <f t="shared" si="7"/>
        <v>8</v>
      </c>
      <c r="M229" s="1" t="s">
        <v>79</v>
      </c>
    </row>
    <row r="230" spans="8:13">
      <c r="H230" s="1" t="s">
        <v>187</v>
      </c>
      <c r="I230" s="1" t="s">
        <v>188</v>
      </c>
      <c r="J230" s="1" t="s">
        <v>191</v>
      </c>
      <c r="K230" s="1" t="str">
        <f t="shared" si="6"/>
        <v>2018</v>
      </c>
      <c r="L230" s="1">
        <f t="shared" si="7"/>
        <v>8</v>
      </c>
      <c r="M230" s="1" t="s">
        <v>79</v>
      </c>
    </row>
    <row r="231" spans="8:13">
      <c r="H231" s="1" t="s">
        <v>187</v>
      </c>
      <c r="I231" s="1" t="s">
        <v>1492</v>
      </c>
      <c r="J231" s="1" t="s">
        <v>1039</v>
      </c>
      <c r="K231" s="1" t="str">
        <f t="shared" si="6"/>
        <v>2018</v>
      </c>
      <c r="L231" s="1">
        <f t="shared" si="7"/>
        <v>8</v>
      </c>
      <c r="M231" s="1" t="s">
        <v>79</v>
      </c>
    </row>
    <row r="232" spans="8:13">
      <c r="H232" s="1" t="s">
        <v>108</v>
      </c>
      <c r="I232" s="1" t="s">
        <v>3623</v>
      </c>
      <c r="J232" s="1" t="s">
        <v>2854</v>
      </c>
      <c r="K232" s="1" t="str">
        <f t="shared" si="6"/>
        <v>2018</v>
      </c>
      <c r="L232" s="1">
        <f t="shared" si="7"/>
        <v>8</v>
      </c>
      <c r="M232" s="1" t="s">
        <v>79</v>
      </c>
    </row>
    <row r="233" spans="8:13">
      <c r="H233" s="1" t="s">
        <v>108</v>
      </c>
      <c r="I233" s="1" t="s">
        <v>4394</v>
      </c>
      <c r="J233" s="1" t="s">
        <v>527</v>
      </c>
      <c r="K233" s="1" t="str">
        <f t="shared" si="6"/>
        <v>2018</v>
      </c>
      <c r="L233" s="1">
        <f t="shared" si="7"/>
        <v>8</v>
      </c>
      <c r="M233" s="1" t="s">
        <v>79</v>
      </c>
    </row>
    <row r="234" spans="8:13">
      <c r="H234" s="1" t="s">
        <v>108</v>
      </c>
      <c r="I234" s="1" t="s">
        <v>2302</v>
      </c>
      <c r="J234" s="1" t="s">
        <v>2302</v>
      </c>
      <c r="K234" s="1" t="str">
        <f t="shared" si="6"/>
        <v>2019</v>
      </c>
      <c r="L234" s="1">
        <f t="shared" si="7"/>
        <v>8</v>
      </c>
      <c r="M234" s="1" t="s">
        <v>79</v>
      </c>
    </row>
    <row r="235" spans="8:13">
      <c r="H235" s="1" t="s">
        <v>108</v>
      </c>
      <c r="I235" s="1" t="s">
        <v>2828</v>
      </c>
      <c r="J235" s="1" t="s">
        <v>532</v>
      </c>
      <c r="K235" s="1" t="str">
        <f t="shared" si="6"/>
        <v>2019</v>
      </c>
      <c r="L235" s="1">
        <f t="shared" si="7"/>
        <v>8</v>
      </c>
      <c r="M235" s="1" t="s">
        <v>79</v>
      </c>
    </row>
    <row r="236" spans="8:13">
      <c r="H236" s="1" t="s">
        <v>187</v>
      </c>
      <c r="I236" s="1" t="s">
        <v>3125</v>
      </c>
      <c r="J236" s="1" t="s">
        <v>604</v>
      </c>
      <c r="K236" s="1" t="str">
        <f t="shared" si="6"/>
        <v>2019</v>
      </c>
      <c r="L236" s="1">
        <f t="shared" si="7"/>
        <v>8</v>
      </c>
      <c r="M236" s="1" t="s">
        <v>79</v>
      </c>
    </row>
    <row r="237" spans="8:13">
      <c r="H237" s="1" t="s">
        <v>108</v>
      </c>
      <c r="I237" s="1" t="s">
        <v>964</v>
      </c>
      <c r="J237" s="1" t="s">
        <v>604</v>
      </c>
      <c r="K237" s="1" t="str">
        <f t="shared" si="6"/>
        <v>2019</v>
      </c>
      <c r="L237" s="1">
        <f t="shared" si="7"/>
        <v>8</v>
      </c>
      <c r="M237" s="1" t="s">
        <v>79</v>
      </c>
    </row>
    <row r="238" spans="8:13">
      <c r="H238" s="1" t="s">
        <v>108</v>
      </c>
      <c r="I238" s="1" t="s">
        <v>12403</v>
      </c>
      <c r="J238" s="1" t="s">
        <v>12408</v>
      </c>
      <c r="K238" s="1" t="str">
        <f t="shared" si="6"/>
        <v>2020</v>
      </c>
      <c r="L238" s="1">
        <f t="shared" si="7"/>
        <v>8</v>
      </c>
      <c r="M238" s="1" t="s">
        <v>79</v>
      </c>
    </row>
    <row r="239" spans="8:13">
      <c r="H239" s="1" t="s">
        <v>108</v>
      </c>
      <c r="I239" s="1" t="s">
        <v>11290</v>
      </c>
      <c r="J239" s="1" t="s">
        <v>8134</v>
      </c>
      <c r="K239" s="1" t="str">
        <f t="shared" si="6"/>
        <v>2020</v>
      </c>
      <c r="L239" s="1">
        <f t="shared" si="7"/>
        <v>8</v>
      </c>
      <c r="M239" s="1" t="s">
        <v>79</v>
      </c>
    </row>
    <row r="240" spans="8:13">
      <c r="H240" s="1" t="s">
        <v>108</v>
      </c>
      <c r="I240" s="1" t="s">
        <v>11990</v>
      </c>
      <c r="J240" s="1" t="s">
        <v>690</v>
      </c>
      <c r="K240" s="1" t="str">
        <f t="shared" si="6"/>
        <v>2020</v>
      </c>
      <c r="L240" s="1">
        <f t="shared" si="7"/>
        <v>8</v>
      </c>
      <c r="M240" s="1" t="s">
        <v>79</v>
      </c>
    </row>
    <row r="241" spans="8:13">
      <c r="H241" s="1" t="s">
        <v>108</v>
      </c>
      <c r="I241" s="1" t="s">
        <v>12191</v>
      </c>
      <c r="J241" s="1" t="s">
        <v>10803</v>
      </c>
      <c r="K241" s="1" t="str">
        <f t="shared" si="6"/>
        <v>2020</v>
      </c>
      <c r="L241" s="1">
        <f t="shared" si="7"/>
        <v>8</v>
      </c>
      <c r="M241" s="1" t="s">
        <v>79</v>
      </c>
    </row>
    <row r="242" spans="8:13">
      <c r="H242" s="1" t="s">
        <v>479</v>
      </c>
      <c r="I242" s="1" t="s">
        <v>8033</v>
      </c>
      <c r="J242" s="1" t="s">
        <v>7801</v>
      </c>
      <c r="K242" s="1" t="str">
        <f t="shared" si="6"/>
        <v>2005</v>
      </c>
      <c r="L242" s="1">
        <f t="shared" si="7"/>
        <v>9</v>
      </c>
      <c r="M242" s="1" t="s">
        <v>79</v>
      </c>
    </row>
    <row r="243" spans="8:13">
      <c r="H243" s="1" t="s">
        <v>144</v>
      </c>
      <c r="I243" s="1" t="s">
        <v>10543</v>
      </c>
      <c r="J243" s="1" t="s">
        <v>10574</v>
      </c>
      <c r="K243" s="1" t="str">
        <f t="shared" si="6"/>
        <v>2005</v>
      </c>
      <c r="L243" s="1">
        <f t="shared" si="7"/>
        <v>9</v>
      </c>
      <c r="M243" s="1" t="s">
        <v>79</v>
      </c>
    </row>
    <row r="244" spans="8:13">
      <c r="H244" s="1" t="s">
        <v>479</v>
      </c>
      <c r="I244" s="1" t="s">
        <v>3363</v>
      </c>
      <c r="J244" s="1" t="s">
        <v>1918</v>
      </c>
      <c r="K244" s="1" t="str">
        <f t="shared" si="6"/>
        <v>2007</v>
      </c>
      <c r="L244" s="1">
        <f t="shared" si="7"/>
        <v>9</v>
      </c>
      <c r="M244" s="1" t="s">
        <v>79</v>
      </c>
    </row>
    <row r="245" spans="8:13">
      <c r="H245" s="1" t="s">
        <v>344</v>
      </c>
      <c r="I245" s="1" t="s">
        <v>1190</v>
      </c>
      <c r="J245" s="1" t="s">
        <v>2559</v>
      </c>
      <c r="K245" s="1" t="str">
        <f t="shared" si="6"/>
        <v>2007</v>
      </c>
      <c r="L245" s="1">
        <f t="shared" si="7"/>
        <v>9</v>
      </c>
      <c r="M245" s="1" t="s">
        <v>79</v>
      </c>
    </row>
    <row r="246" spans="8:13">
      <c r="H246" s="1" t="s">
        <v>217</v>
      </c>
      <c r="I246" s="1" t="s">
        <v>3566</v>
      </c>
      <c r="J246" s="1" t="s">
        <v>2212</v>
      </c>
      <c r="K246" s="1" t="str">
        <f t="shared" si="6"/>
        <v>2010</v>
      </c>
      <c r="L246" s="1">
        <f t="shared" si="7"/>
        <v>9</v>
      </c>
      <c r="M246" s="1" t="s">
        <v>79</v>
      </c>
    </row>
    <row r="247" spans="8:13">
      <c r="H247" s="1" t="s">
        <v>158</v>
      </c>
      <c r="I247" s="1" t="s">
        <v>10156</v>
      </c>
      <c r="J247" s="1" t="s">
        <v>10157</v>
      </c>
      <c r="K247" s="1" t="str">
        <f t="shared" si="6"/>
        <v>2010</v>
      </c>
      <c r="L247" s="1">
        <f t="shared" si="7"/>
        <v>9</v>
      </c>
      <c r="M247" s="1" t="s">
        <v>79</v>
      </c>
    </row>
    <row r="248" spans="8:13">
      <c r="H248" s="1" t="s">
        <v>58</v>
      </c>
      <c r="I248" s="1" t="s">
        <v>9350</v>
      </c>
      <c r="J248" s="1" t="s">
        <v>9114</v>
      </c>
      <c r="K248" s="1" t="str">
        <f t="shared" si="6"/>
        <v>2011</v>
      </c>
      <c r="L248" s="1">
        <f t="shared" si="7"/>
        <v>9</v>
      </c>
      <c r="M248" s="1" t="s">
        <v>79</v>
      </c>
    </row>
    <row r="249" spans="8:13">
      <c r="H249" s="1" t="s">
        <v>130</v>
      </c>
      <c r="I249" s="1" t="s">
        <v>9477</v>
      </c>
      <c r="J249" s="1" t="s">
        <v>10761</v>
      </c>
      <c r="K249" s="1" t="str">
        <f t="shared" si="6"/>
        <v>2011</v>
      </c>
      <c r="L249" s="1">
        <f t="shared" si="7"/>
        <v>9</v>
      </c>
      <c r="M249" s="1" t="s">
        <v>79</v>
      </c>
    </row>
    <row r="250" spans="8:13">
      <c r="H250" s="1" t="s">
        <v>324</v>
      </c>
      <c r="I250" s="1" t="s">
        <v>11653</v>
      </c>
      <c r="J250" s="1" t="s">
        <v>1125</v>
      </c>
      <c r="K250" s="1" t="str">
        <f t="shared" si="6"/>
        <v>2012</v>
      </c>
      <c r="L250" s="1">
        <f t="shared" si="7"/>
        <v>9</v>
      </c>
      <c r="M250" s="1" t="s">
        <v>79</v>
      </c>
    </row>
    <row r="251" spans="8:13">
      <c r="H251" s="1" t="s">
        <v>158</v>
      </c>
      <c r="I251" s="1" t="s">
        <v>9340</v>
      </c>
      <c r="J251" s="1" t="s">
        <v>9059</v>
      </c>
      <c r="K251" s="1" t="str">
        <f t="shared" si="6"/>
        <v>2012</v>
      </c>
      <c r="L251" s="1">
        <f t="shared" si="7"/>
        <v>9</v>
      </c>
      <c r="M251" s="1" t="s">
        <v>79</v>
      </c>
    </row>
    <row r="252" spans="8:13">
      <c r="H252" s="1" t="s">
        <v>158</v>
      </c>
      <c r="I252" s="1" t="s">
        <v>10640</v>
      </c>
      <c r="J252" s="1" t="s">
        <v>3217</v>
      </c>
      <c r="K252" s="1" t="str">
        <f t="shared" si="6"/>
        <v>2013</v>
      </c>
      <c r="L252" s="1">
        <f t="shared" si="7"/>
        <v>9</v>
      </c>
      <c r="M252" s="1" t="s">
        <v>79</v>
      </c>
    </row>
    <row r="253" spans="8:13">
      <c r="H253" s="1" t="s">
        <v>158</v>
      </c>
      <c r="I253" s="1" t="s">
        <v>7208</v>
      </c>
      <c r="J253" s="1" t="s">
        <v>7209</v>
      </c>
      <c r="K253" s="1" t="str">
        <f t="shared" si="6"/>
        <v>2013</v>
      </c>
      <c r="L253" s="1">
        <f t="shared" si="7"/>
        <v>9</v>
      </c>
      <c r="M253" s="1" t="s">
        <v>79</v>
      </c>
    </row>
    <row r="254" spans="8:13">
      <c r="H254" s="1" t="s">
        <v>187</v>
      </c>
      <c r="I254" s="1" t="s">
        <v>9868</v>
      </c>
      <c r="J254" s="1" t="s">
        <v>4019</v>
      </c>
      <c r="K254" s="1" t="str">
        <f t="shared" si="6"/>
        <v>2013</v>
      </c>
      <c r="L254" s="1">
        <f t="shared" si="7"/>
        <v>9</v>
      </c>
      <c r="M254" s="1" t="s">
        <v>79</v>
      </c>
    </row>
    <row r="255" spans="8:13">
      <c r="H255" s="1" t="s">
        <v>187</v>
      </c>
      <c r="I255" s="1" t="s">
        <v>8019</v>
      </c>
      <c r="J255" s="1" t="s">
        <v>6038</v>
      </c>
      <c r="K255" s="1" t="str">
        <f t="shared" si="6"/>
        <v>2013</v>
      </c>
      <c r="L255" s="1">
        <f t="shared" si="7"/>
        <v>9</v>
      </c>
      <c r="M255" s="1" t="s">
        <v>79</v>
      </c>
    </row>
    <row r="256" spans="8:13">
      <c r="H256" s="1" t="s">
        <v>58</v>
      </c>
      <c r="I256" s="1" t="s">
        <v>10517</v>
      </c>
      <c r="J256" s="1" t="s">
        <v>10817</v>
      </c>
      <c r="K256" s="1" t="str">
        <f t="shared" si="6"/>
        <v>2014</v>
      </c>
      <c r="L256" s="1">
        <f t="shared" si="7"/>
        <v>9</v>
      </c>
      <c r="M256" s="1" t="s">
        <v>79</v>
      </c>
    </row>
    <row r="257" spans="8:13">
      <c r="H257" s="1" t="s">
        <v>324</v>
      </c>
      <c r="I257" s="1" t="s">
        <v>3035</v>
      </c>
      <c r="J257" s="1" t="s">
        <v>3052</v>
      </c>
      <c r="K257" s="1" t="str">
        <f t="shared" ref="K257:K320" si="8">TEXT(J257,"YYYY")</f>
        <v>2014</v>
      </c>
      <c r="L257" s="1">
        <f t="shared" ref="L257:L320" si="9">H257-(TEXT(I257,"YYYY")-TEXT(J257,"YYYY"))</f>
        <v>9</v>
      </c>
      <c r="M257" s="1" t="s">
        <v>79</v>
      </c>
    </row>
    <row r="258" spans="8:13">
      <c r="H258" s="1" t="s">
        <v>58</v>
      </c>
      <c r="I258" s="1" t="s">
        <v>6226</v>
      </c>
      <c r="J258" s="1" t="s">
        <v>806</v>
      </c>
      <c r="K258" s="1" t="str">
        <f t="shared" si="8"/>
        <v>2014</v>
      </c>
      <c r="L258" s="1">
        <f t="shared" si="9"/>
        <v>9</v>
      </c>
      <c r="M258" s="1" t="s">
        <v>79</v>
      </c>
    </row>
    <row r="259" spans="8:13">
      <c r="H259" s="1" t="s">
        <v>187</v>
      </c>
      <c r="I259" s="1" t="s">
        <v>8824</v>
      </c>
      <c r="J259" s="1" t="s">
        <v>9165</v>
      </c>
      <c r="K259" s="1" t="str">
        <f t="shared" si="8"/>
        <v>2014</v>
      </c>
      <c r="L259" s="1">
        <f t="shared" si="9"/>
        <v>9</v>
      </c>
      <c r="M259" s="1" t="s">
        <v>79</v>
      </c>
    </row>
    <row r="260" spans="8:13">
      <c r="H260" s="1" t="s">
        <v>187</v>
      </c>
      <c r="I260" s="1" t="s">
        <v>11233</v>
      </c>
      <c r="J260" s="1" t="s">
        <v>9539</v>
      </c>
      <c r="K260" s="1" t="str">
        <f t="shared" si="8"/>
        <v>2014</v>
      </c>
      <c r="L260" s="1">
        <f t="shared" si="9"/>
        <v>9</v>
      </c>
      <c r="M260" s="1" t="s">
        <v>79</v>
      </c>
    </row>
    <row r="261" spans="8:13">
      <c r="H261" s="1" t="s">
        <v>158</v>
      </c>
      <c r="I261" s="1" t="s">
        <v>3838</v>
      </c>
      <c r="J261" s="1" t="s">
        <v>905</v>
      </c>
      <c r="K261" s="1" t="str">
        <f t="shared" si="8"/>
        <v>2015</v>
      </c>
      <c r="L261" s="1">
        <f t="shared" si="9"/>
        <v>9</v>
      </c>
      <c r="M261" s="1" t="s">
        <v>79</v>
      </c>
    </row>
    <row r="262" spans="8:13">
      <c r="H262" s="1" t="s">
        <v>187</v>
      </c>
      <c r="I262" s="1" t="s">
        <v>10640</v>
      </c>
      <c r="J262" s="1" t="s">
        <v>4141</v>
      </c>
      <c r="K262" s="1" t="str">
        <f t="shared" si="8"/>
        <v>2015</v>
      </c>
      <c r="L262" s="1">
        <f t="shared" si="9"/>
        <v>9</v>
      </c>
      <c r="M262" s="1" t="s">
        <v>79</v>
      </c>
    </row>
    <row r="263" spans="8:13">
      <c r="H263" s="1" t="s">
        <v>158</v>
      </c>
      <c r="I263" s="1" t="s">
        <v>6428</v>
      </c>
      <c r="J263" s="1" t="s">
        <v>1222</v>
      </c>
      <c r="K263" s="1" t="str">
        <f t="shared" si="8"/>
        <v>2015</v>
      </c>
      <c r="L263" s="1">
        <f t="shared" si="9"/>
        <v>9</v>
      </c>
      <c r="M263" s="1" t="s">
        <v>79</v>
      </c>
    </row>
    <row r="264" spans="8:13">
      <c r="H264" s="1">
        <v>10</v>
      </c>
      <c r="I264" s="1" t="s">
        <v>6422</v>
      </c>
      <c r="J264" s="1" t="s">
        <v>1163</v>
      </c>
      <c r="K264" s="1" t="str">
        <f t="shared" si="8"/>
        <v>2015</v>
      </c>
      <c r="L264" s="1">
        <f t="shared" si="9"/>
        <v>9</v>
      </c>
      <c r="M264" s="1" t="s">
        <v>79</v>
      </c>
    </row>
    <row r="265" spans="8:13">
      <c r="H265" s="1" t="s">
        <v>58</v>
      </c>
      <c r="I265" s="1" t="s">
        <v>4752</v>
      </c>
      <c r="J265" s="1" t="s">
        <v>4753</v>
      </c>
      <c r="K265" s="1" t="str">
        <f t="shared" si="8"/>
        <v>2016</v>
      </c>
      <c r="L265" s="1">
        <f t="shared" si="9"/>
        <v>9</v>
      </c>
      <c r="M265" s="1" t="s">
        <v>79</v>
      </c>
    </row>
    <row r="266" spans="8:13">
      <c r="H266" s="1" t="s">
        <v>187</v>
      </c>
      <c r="I266" s="1" t="s">
        <v>5636</v>
      </c>
      <c r="J266" s="1" t="s">
        <v>1534</v>
      </c>
      <c r="K266" s="1" t="str">
        <f t="shared" si="8"/>
        <v>2016</v>
      </c>
      <c r="L266" s="1">
        <f t="shared" si="9"/>
        <v>9</v>
      </c>
      <c r="M266" s="1" t="s">
        <v>79</v>
      </c>
    </row>
    <row r="267" spans="8:13">
      <c r="H267" s="1" t="s">
        <v>58</v>
      </c>
      <c r="I267" s="1" t="s">
        <v>6345</v>
      </c>
      <c r="J267" s="1" t="s">
        <v>1534</v>
      </c>
      <c r="K267" s="1" t="str">
        <f t="shared" si="8"/>
        <v>2016</v>
      </c>
      <c r="L267" s="1">
        <f t="shared" si="9"/>
        <v>9</v>
      </c>
      <c r="M267" s="1" t="s">
        <v>79</v>
      </c>
    </row>
    <row r="268" spans="8:13">
      <c r="H268" s="1" t="s">
        <v>158</v>
      </c>
      <c r="I268" s="1" t="s">
        <v>1087</v>
      </c>
      <c r="J268" s="1" t="s">
        <v>931</v>
      </c>
      <c r="K268" s="1" t="str">
        <f t="shared" si="8"/>
        <v>2016</v>
      </c>
      <c r="L268" s="1">
        <f t="shared" si="9"/>
        <v>9</v>
      </c>
      <c r="M268" s="1" t="s">
        <v>79</v>
      </c>
    </row>
    <row r="269" spans="8:13">
      <c r="H269" s="1" t="s">
        <v>187</v>
      </c>
      <c r="I269" s="1" t="s">
        <v>745</v>
      </c>
      <c r="J269" s="1" t="s">
        <v>745</v>
      </c>
      <c r="K269" s="1" t="str">
        <f t="shared" si="8"/>
        <v>2017</v>
      </c>
      <c r="L269" s="1">
        <f t="shared" si="9"/>
        <v>9</v>
      </c>
      <c r="M269" s="1" t="s">
        <v>79</v>
      </c>
    </row>
    <row r="270" spans="8:13">
      <c r="H270" s="1">
        <v>12</v>
      </c>
      <c r="I270" s="1" t="s">
        <v>11740</v>
      </c>
      <c r="J270" s="1" t="s">
        <v>6078</v>
      </c>
      <c r="K270" s="1" t="str">
        <f t="shared" si="8"/>
        <v>2017</v>
      </c>
      <c r="L270" s="1">
        <f t="shared" si="9"/>
        <v>9</v>
      </c>
      <c r="M270" s="1" t="s">
        <v>79</v>
      </c>
    </row>
    <row r="271" spans="8:13">
      <c r="H271" s="1" t="s">
        <v>58</v>
      </c>
      <c r="I271" s="1" t="s">
        <v>700</v>
      </c>
      <c r="J271" s="1" t="s">
        <v>717</v>
      </c>
      <c r="K271" s="1" t="str">
        <f t="shared" si="8"/>
        <v>2018</v>
      </c>
      <c r="L271" s="1">
        <f t="shared" si="9"/>
        <v>9</v>
      </c>
      <c r="M271" s="1" t="s">
        <v>79</v>
      </c>
    </row>
    <row r="272" spans="8:13">
      <c r="H272" s="1" t="s">
        <v>187</v>
      </c>
      <c r="I272" s="1" t="s">
        <v>2417</v>
      </c>
      <c r="J272" s="1" t="s">
        <v>2418</v>
      </c>
      <c r="K272" s="1" t="str">
        <f t="shared" si="8"/>
        <v>2018</v>
      </c>
      <c r="L272" s="1">
        <f t="shared" si="9"/>
        <v>9</v>
      </c>
      <c r="M272" s="1" t="s">
        <v>79</v>
      </c>
    </row>
    <row r="273" spans="8:13">
      <c r="H273" s="1" t="s">
        <v>187</v>
      </c>
      <c r="I273" s="1" t="s">
        <v>5781</v>
      </c>
      <c r="J273" s="1" t="s">
        <v>5788</v>
      </c>
      <c r="K273" s="1" t="str">
        <f t="shared" si="8"/>
        <v>2020</v>
      </c>
      <c r="L273" s="1">
        <f t="shared" si="9"/>
        <v>9</v>
      </c>
      <c r="M273" s="1" t="s">
        <v>79</v>
      </c>
    </row>
    <row r="274" spans="8:13">
      <c r="H274" s="1" t="s">
        <v>187</v>
      </c>
      <c r="I274" s="1" t="s">
        <v>8729</v>
      </c>
      <c r="J274" s="1" t="s">
        <v>5441</v>
      </c>
      <c r="K274" s="1" t="str">
        <f t="shared" si="8"/>
        <v>2020</v>
      </c>
      <c r="L274" s="1">
        <f t="shared" si="9"/>
        <v>9</v>
      </c>
      <c r="M274" s="1" t="s">
        <v>79</v>
      </c>
    </row>
    <row r="275" spans="8:13">
      <c r="H275" s="1" t="s">
        <v>187</v>
      </c>
      <c r="I275" s="1" t="s">
        <v>10869</v>
      </c>
      <c r="J275" s="1" t="s">
        <v>10522</v>
      </c>
      <c r="K275" s="1" t="str">
        <f t="shared" si="8"/>
        <v>2020</v>
      </c>
      <c r="L275" s="1">
        <f t="shared" si="9"/>
        <v>9</v>
      </c>
      <c r="M275" s="1" t="s">
        <v>79</v>
      </c>
    </row>
    <row r="276" spans="8:13">
      <c r="H276" s="1" t="s">
        <v>187</v>
      </c>
      <c r="I276" s="1" t="s">
        <v>11263</v>
      </c>
      <c r="J276" s="1" t="s">
        <v>6586</v>
      </c>
      <c r="K276" s="1" t="str">
        <f t="shared" si="8"/>
        <v>2020</v>
      </c>
      <c r="L276" s="1">
        <f t="shared" si="9"/>
        <v>9</v>
      </c>
      <c r="M276" s="1" t="s">
        <v>79</v>
      </c>
    </row>
    <row r="277" spans="8:13">
      <c r="H277" s="1" t="s">
        <v>367</v>
      </c>
      <c r="I277" s="1" t="s">
        <v>5619</v>
      </c>
      <c r="J277" s="1" t="s">
        <v>10716</v>
      </c>
      <c r="K277" s="1" t="str">
        <f t="shared" si="8"/>
        <v>2004</v>
      </c>
      <c r="L277" s="1">
        <f t="shared" si="9"/>
        <v>10</v>
      </c>
      <c r="M277" s="1" t="s">
        <v>79</v>
      </c>
    </row>
    <row r="278" spans="8:13">
      <c r="H278" s="1" t="s">
        <v>177</v>
      </c>
      <c r="I278" s="1" t="s">
        <v>8294</v>
      </c>
      <c r="J278" s="1" t="s">
        <v>7891</v>
      </c>
      <c r="K278" s="1" t="str">
        <f t="shared" si="8"/>
        <v>2007</v>
      </c>
      <c r="L278" s="1">
        <f t="shared" si="9"/>
        <v>10</v>
      </c>
      <c r="M278" s="1" t="s">
        <v>79</v>
      </c>
    </row>
    <row r="279" spans="8:13">
      <c r="H279" s="1" t="s">
        <v>263</v>
      </c>
      <c r="I279" s="1" t="s">
        <v>6360</v>
      </c>
      <c r="J279" s="1" t="s">
        <v>1815</v>
      </c>
      <c r="K279" s="1" t="str">
        <f t="shared" si="8"/>
        <v>2008</v>
      </c>
      <c r="L279" s="1">
        <f t="shared" si="9"/>
        <v>10</v>
      </c>
      <c r="M279" s="1" t="s">
        <v>79</v>
      </c>
    </row>
    <row r="280" spans="8:13">
      <c r="H280" s="1" t="s">
        <v>247</v>
      </c>
      <c r="I280" s="1" t="s">
        <v>11559</v>
      </c>
      <c r="J280" s="1" t="s">
        <v>2212</v>
      </c>
      <c r="K280" s="1" t="str">
        <f t="shared" si="8"/>
        <v>2010</v>
      </c>
      <c r="L280" s="1">
        <f t="shared" si="9"/>
        <v>10</v>
      </c>
      <c r="M280" s="1" t="s">
        <v>79</v>
      </c>
    </row>
    <row r="281" spans="8:13">
      <c r="H281" s="1" t="s">
        <v>58</v>
      </c>
      <c r="I281" s="1" t="s">
        <v>3346</v>
      </c>
      <c r="J281" s="1" t="s">
        <v>3346</v>
      </c>
      <c r="K281" s="1" t="str">
        <f t="shared" si="8"/>
        <v>2012</v>
      </c>
      <c r="L281" s="1">
        <f t="shared" si="9"/>
        <v>10</v>
      </c>
      <c r="M281" s="1" t="s">
        <v>79</v>
      </c>
    </row>
    <row r="282" spans="8:13">
      <c r="H282" s="1" t="s">
        <v>158</v>
      </c>
      <c r="I282" s="1" t="s">
        <v>9594</v>
      </c>
      <c r="J282" s="1" t="s">
        <v>9788</v>
      </c>
      <c r="K282" s="1" t="str">
        <f t="shared" si="8"/>
        <v>2012</v>
      </c>
      <c r="L282" s="1">
        <f t="shared" si="9"/>
        <v>10</v>
      </c>
      <c r="M282" s="1" t="s">
        <v>79</v>
      </c>
    </row>
    <row r="283" spans="8:13">
      <c r="H283" s="1" t="s">
        <v>158</v>
      </c>
      <c r="I283" s="1" t="s">
        <v>7885</v>
      </c>
      <c r="J283" s="1" t="s">
        <v>2708</v>
      </c>
      <c r="K283" s="1" t="str">
        <f t="shared" si="8"/>
        <v>2012</v>
      </c>
      <c r="L283" s="1">
        <f t="shared" si="9"/>
        <v>10</v>
      </c>
      <c r="M283" s="1" t="s">
        <v>79</v>
      </c>
    </row>
    <row r="284" spans="8:13">
      <c r="H284" s="1" t="s">
        <v>158</v>
      </c>
      <c r="I284" s="1" t="s">
        <v>9411</v>
      </c>
      <c r="J284" s="1" t="s">
        <v>8849</v>
      </c>
      <c r="K284" s="1" t="str">
        <f t="shared" si="8"/>
        <v>2013</v>
      </c>
      <c r="L284" s="1">
        <f t="shared" si="9"/>
        <v>10</v>
      </c>
      <c r="M284" s="1" t="s">
        <v>79</v>
      </c>
    </row>
    <row r="285" spans="8:13">
      <c r="H285" s="1" t="s">
        <v>130</v>
      </c>
      <c r="I285" s="1" t="s">
        <v>11246</v>
      </c>
      <c r="J285" s="1" t="s">
        <v>6947</v>
      </c>
      <c r="K285" s="1" t="str">
        <f t="shared" si="8"/>
        <v>2013</v>
      </c>
      <c r="L285" s="1">
        <f t="shared" si="9"/>
        <v>10</v>
      </c>
      <c r="M285" s="1" t="s">
        <v>79</v>
      </c>
    </row>
    <row r="286" spans="8:13">
      <c r="H286" s="1" t="s">
        <v>58</v>
      </c>
      <c r="I286" s="1" t="s">
        <v>8860</v>
      </c>
      <c r="J286" s="1" t="s">
        <v>11383</v>
      </c>
      <c r="K286" s="1" t="str">
        <f t="shared" si="8"/>
        <v>2014</v>
      </c>
      <c r="L286" s="1">
        <f t="shared" si="9"/>
        <v>10</v>
      </c>
      <c r="M286" s="1" t="s">
        <v>79</v>
      </c>
    </row>
    <row r="287" spans="8:13">
      <c r="H287" s="1" t="s">
        <v>58</v>
      </c>
      <c r="I287" s="1" t="s">
        <v>7337</v>
      </c>
      <c r="J287" s="1" t="s">
        <v>11247</v>
      </c>
      <c r="K287" s="1" t="str">
        <f t="shared" si="8"/>
        <v>2014</v>
      </c>
      <c r="L287" s="1">
        <f t="shared" si="9"/>
        <v>10</v>
      </c>
      <c r="M287" s="1" t="s">
        <v>79</v>
      </c>
    </row>
    <row r="288" spans="8:13">
      <c r="H288" s="1" t="s">
        <v>130</v>
      </c>
      <c r="I288" s="1" t="s">
        <v>2843</v>
      </c>
      <c r="J288" s="1" t="s">
        <v>5054</v>
      </c>
      <c r="K288" s="1" t="str">
        <f t="shared" si="8"/>
        <v>2015</v>
      </c>
      <c r="L288" s="1">
        <f t="shared" si="9"/>
        <v>10</v>
      </c>
      <c r="M288" s="1" t="s">
        <v>79</v>
      </c>
    </row>
    <row r="289" spans="8:13">
      <c r="H289" s="1" t="s">
        <v>58</v>
      </c>
      <c r="I289" s="1" t="s">
        <v>8116</v>
      </c>
      <c r="J289" s="1" t="s">
        <v>905</v>
      </c>
      <c r="K289" s="1" t="str">
        <f t="shared" si="8"/>
        <v>2015</v>
      </c>
      <c r="L289" s="1">
        <f t="shared" si="9"/>
        <v>10</v>
      </c>
      <c r="M289" s="1" t="s">
        <v>79</v>
      </c>
    </row>
    <row r="290" spans="8:13">
      <c r="H290" s="1" t="s">
        <v>130</v>
      </c>
      <c r="I290" s="1" t="s">
        <v>1012</v>
      </c>
      <c r="J290" s="1" t="s">
        <v>3328</v>
      </c>
      <c r="K290" s="1" t="str">
        <f t="shared" si="8"/>
        <v>2015</v>
      </c>
      <c r="L290" s="1">
        <f t="shared" si="9"/>
        <v>10</v>
      </c>
      <c r="M290" s="1" t="s">
        <v>79</v>
      </c>
    </row>
    <row r="291" spans="8:13">
      <c r="H291" s="1" t="s">
        <v>158</v>
      </c>
      <c r="I291" s="1" t="s">
        <v>5505</v>
      </c>
      <c r="J291" s="1" t="s">
        <v>5747</v>
      </c>
      <c r="K291" s="1" t="str">
        <f t="shared" si="8"/>
        <v>2015</v>
      </c>
      <c r="L291" s="1">
        <f t="shared" si="9"/>
        <v>10</v>
      </c>
      <c r="M291" s="1" t="s">
        <v>79</v>
      </c>
    </row>
    <row r="292" spans="8:13">
      <c r="H292" s="1" t="s">
        <v>158</v>
      </c>
      <c r="I292" s="1" t="s">
        <v>204</v>
      </c>
      <c r="J292" s="1" t="s">
        <v>209</v>
      </c>
      <c r="K292" s="1" t="str">
        <f t="shared" si="8"/>
        <v>2016</v>
      </c>
      <c r="L292" s="1">
        <f t="shared" si="9"/>
        <v>10</v>
      </c>
      <c r="M292" s="1" t="s">
        <v>79</v>
      </c>
    </row>
    <row r="293" spans="8:13">
      <c r="H293" s="1" t="s">
        <v>158</v>
      </c>
      <c r="I293" s="1" t="s">
        <v>622</v>
      </c>
      <c r="J293" s="1" t="s">
        <v>1534</v>
      </c>
      <c r="K293" s="1" t="str">
        <f t="shared" si="8"/>
        <v>2016</v>
      </c>
      <c r="L293" s="1">
        <f t="shared" si="9"/>
        <v>10</v>
      </c>
      <c r="M293" s="1" t="s">
        <v>79</v>
      </c>
    </row>
    <row r="294" spans="8:13">
      <c r="H294" s="1" t="s">
        <v>130</v>
      </c>
      <c r="I294" s="1" t="s">
        <v>4439</v>
      </c>
      <c r="J294" s="1" t="s">
        <v>3952</v>
      </c>
      <c r="K294" s="1" t="str">
        <f t="shared" si="8"/>
        <v>2016</v>
      </c>
      <c r="L294" s="1">
        <f t="shared" si="9"/>
        <v>10</v>
      </c>
      <c r="M294" s="1" t="s">
        <v>79</v>
      </c>
    </row>
    <row r="295" spans="8:13">
      <c r="H295" s="1" t="s">
        <v>58</v>
      </c>
      <c r="I295" s="1" t="s">
        <v>6364</v>
      </c>
      <c r="J295" s="1" t="s">
        <v>6479</v>
      </c>
      <c r="K295" s="1" t="str">
        <f t="shared" si="8"/>
        <v>2016</v>
      </c>
      <c r="L295" s="1">
        <f t="shared" si="9"/>
        <v>10</v>
      </c>
      <c r="M295" s="1" t="s">
        <v>79</v>
      </c>
    </row>
    <row r="296" spans="8:13">
      <c r="H296" s="1" t="s">
        <v>58</v>
      </c>
      <c r="I296" s="1" t="s">
        <v>5160</v>
      </c>
      <c r="J296" s="1" t="s">
        <v>3363</v>
      </c>
      <c r="K296" s="1" t="str">
        <f t="shared" si="8"/>
        <v>2017</v>
      </c>
      <c r="L296" s="1">
        <f t="shared" si="9"/>
        <v>10</v>
      </c>
      <c r="M296" s="1" t="s">
        <v>79</v>
      </c>
    </row>
    <row r="297" spans="8:13">
      <c r="H297" s="1" t="s">
        <v>58</v>
      </c>
      <c r="I297" s="1" t="s">
        <v>7934</v>
      </c>
      <c r="J297" s="1" t="s">
        <v>236</v>
      </c>
      <c r="K297" s="1" t="str">
        <f t="shared" si="8"/>
        <v>2017</v>
      </c>
      <c r="L297" s="1">
        <f t="shared" si="9"/>
        <v>10</v>
      </c>
      <c r="M297" s="1" t="s">
        <v>79</v>
      </c>
    </row>
    <row r="298" spans="8:13">
      <c r="H298" s="1" t="s">
        <v>130</v>
      </c>
      <c r="I298" s="1" t="s">
        <v>826</v>
      </c>
      <c r="J298" s="1" t="s">
        <v>496</v>
      </c>
      <c r="K298" s="1" t="str">
        <f t="shared" si="8"/>
        <v>2017</v>
      </c>
      <c r="L298" s="1">
        <f t="shared" si="9"/>
        <v>10</v>
      </c>
      <c r="M298" s="1" t="s">
        <v>79</v>
      </c>
    </row>
    <row r="299" spans="8:13">
      <c r="H299" s="1" t="s">
        <v>58</v>
      </c>
      <c r="I299" s="1" t="s">
        <v>4923</v>
      </c>
      <c r="J299" s="1" t="s">
        <v>227</v>
      </c>
      <c r="K299" s="1" t="str">
        <f t="shared" si="8"/>
        <v>2017</v>
      </c>
      <c r="L299" s="1">
        <f t="shared" si="9"/>
        <v>10</v>
      </c>
      <c r="M299" s="1" t="s">
        <v>79</v>
      </c>
    </row>
    <row r="300" spans="8:13">
      <c r="H300" s="1" t="s">
        <v>58</v>
      </c>
      <c r="I300" s="1" t="s">
        <v>7984</v>
      </c>
      <c r="J300" s="1" t="s">
        <v>873</v>
      </c>
      <c r="K300" s="1" t="str">
        <f t="shared" si="8"/>
        <v>2017</v>
      </c>
      <c r="L300" s="1">
        <f t="shared" si="9"/>
        <v>10</v>
      </c>
      <c r="M300" s="1" t="s">
        <v>79</v>
      </c>
    </row>
    <row r="301" spans="8:13">
      <c r="H301" s="1" t="s">
        <v>58</v>
      </c>
      <c r="I301" s="1" t="s">
        <v>316</v>
      </c>
      <c r="J301" s="1" t="s">
        <v>318</v>
      </c>
      <c r="K301" s="1" t="str">
        <f t="shared" si="8"/>
        <v>2018</v>
      </c>
      <c r="L301" s="1">
        <f t="shared" si="9"/>
        <v>10</v>
      </c>
      <c r="M301" s="1" t="s">
        <v>79</v>
      </c>
    </row>
    <row r="302" spans="8:13">
      <c r="H302" s="1" t="s">
        <v>58</v>
      </c>
      <c r="I302" s="1" t="s">
        <v>3623</v>
      </c>
      <c r="J302" s="1" t="s">
        <v>191</v>
      </c>
      <c r="K302" s="1" t="str">
        <f t="shared" si="8"/>
        <v>2018</v>
      </c>
      <c r="L302" s="1">
        <f t="shared" si="9"/>
        <v>10</v>
      </c>
      <c r="M302" s="1" t="s">
        <v>79</v>
      </c>
    </row>
    <row r="303" spans="8:13">
      <c r="H303" s="1" t="s">
        <v>130</v>
      </c>
      <c r="I303" s="1" t="s">
        <v>8729</v>
      </c>
      <c r="J303" s="1" t="s">
        <v>705</v>
      </c>
      <c r="K303" s="1" t="str">
        <f t="shared" si="8"/>
        <v>2018</v>
      </c>
      <c r="L303" s="1">
        <f t="shared" si="9"/>
        <v>10</v>
      </c>
      <c r="M303" s="1" t="s">
        <v>79</v>
      </c>
    </row>
    <row r="304" spans="8:13">
      <c r="H304" s="1" t="s">
        <v>130</v>
      </c>
      <c r="I304" s="1" t="s">
        <v>8945</v>
      </c>
      <c r="J304" s="1" t="s">
        <v>474</v>
      </c>
      <c r="K304" s="1" t="str">
        <f t="shared" si="8"/>
        <v>2018</v>
      </c>
      <c r="L304" s="1">
        <f t="shared" si="9"/>
        <v>10</v>
      </c>
      <c r="M304" s="1" t="s">
        <v>79</v>
      </c>
    </row>
    <row r="305" spans="8:13">
      <c r="H305" s="1" t="s">
        <v>130</v>
      </c>
      <c r="I305" s="1" t="s">
        <v>5821</v>
      </c>
      <c r="J305" s="1" t="s">
        <v>3488</v>
      </c>
      <c r="K305" s="1" t="str">
        <f t="shared" si="8"/>
        <v>2018</v>
      </c>
      <c r="L305" s="1">
        <f t="shared" si="9"/>
        <v>10</v>
      </c>
      <c r="M305" s="1" t="s">
        <v>79</v>
      </c>
    </row>
    <row r="306" spans="8:13">
      <c r="H306" s="1" t="s">
        <v>58</v>
      </c>
      <c r="I306" s="1" t="s">
        <v>280</v>
      </c>
      <c r="J306" s="1" t="s">
        <v>284</v>
      </c>
      <c r="K306" s="1" t="str">
        <f t="shared" si="8"/>
        <v>2019</v>
      </c>
      <c r="L306" s="1">
        <f t="shared" si="9"/>
        <v>10</v>
      </c>
      <c r="M306" s="1" t="s">
        <v>79</v>
      </c>
    </row>
    <row r="307" spans="8:13">
      <c r="H307" s="1" t="s">
        <v>58</v>
      </c>
      <c r="I307" s="1" t="s">
        <v>1027</v>
      </c>
      <c r="J307" s="1" t="s">
        <v>1030</v>
      </c>
      <c r="K307" s="1" t="str">
        <f t="shared" si="8"/>
        <v>2019</v>
      </c>
      <c r="L307" s="1">
        <f t="shared" si="9"/>
        <v>10</v>
      </c>
      <c r="M307" s="1" t="s">
        <v>79</v>
      </c>
    </row>
    <row r="308" spans="8:13">
      <c r="H308" s="1" t="s">
        <v>158</v>
      </c>
      <c r="I308" s="1" t="s">
        <v>112</v>
      </c>
      <c r="J308" s="1" t="s">
        <v>1214</v>
      </c>
      <c r="K308" s="1" t="str">
        <f t="shared" si="8"/>
        <v>2019</v>
      </c>
      <c r="L308" s="1">
        <f t="shared" si="9"/>
        <v>10</v>
      </c>
      <c r="M308" s="1" t="s">
        <v>79</v>
      </c>
    </row>
    <row r="309" spans="8:13">
      <c r="H309" s="1" t="s">
        <v>158</v>
      </c>
      <c r="I309" s="1" t="s">
        <v>539</v>
      </c>
      <c r="J309" s="1" t="s">
        <v>11449</v>
      </c>
      <c r="K309" s="1" t="str">
        <f t="shared" si="8"/>
        <v>2019</v>
      </c>
      <c r="L309" s="1">
        <f t="shared" si="9"/>
        <v>10</v>
      </c>
      <c r="M309" s="1" t="s">
        <v>79</v>
      </c>
    </row>
    <row r="310" spans="8:13">
      <c r="H310" s="1" t="s">
        <v>158</v>
      </c>
      <c r="I310" s="1" t="s">
        <v>8416</v>
      </c>
      <c r="J310" s="1" t="s">
        <v>12093</v>
      </c>
      <c r="K310" s="1" t="str">
        <f t="shared" si="8"/>
        <v>2019</v>
      </c>
      <c r="L310" s="1">
        <f t="shared" si="9"/>
        <v>10</v>
      </c>
      <c r="M310" s="1" t="s">
        <v>79</v>
      </c>
    </row>
    <row r="311" spans="8:13">
      <c r="H311" s="1" t="s">
        <v>158</v>
      </c>
      <c r="I311" s="1" t="s">
        <v>9011</v>
      </c>
      <c r="J311" s="1" t="s">
        <v>877</v>
      </c>
      <c r="K311" s="1" t="str">
        <f t="shared" si="8"/>
        <v>2019</v>
      </c>
      <c r="L311" s="1">
        <f t="shared" si="9"/>
        <v>10</v>
      </c>
      <c r="M311" s="1" t="s">
        <v>79</v>
      </c>
    </row>
    <row r="312" spans="8:13">
      <c r="H312" s="1" t="s">
        <v>58</v>
      </c>
      <c r="I312" s="1" t="s">
        <v>11088</v>
      </c>
      <c r="J312" s="1" t="s">
        <v>9383</v>
      </c>
      <c r="K312" s="1" t="str">
        <f t="shared" si="8"/>
        <v>2020</v>
      </c>
      <c r="L312" s="1">
        <f t="shared" si="9"/>
        <v>10</v>
      </c>
      <c r="M312" s="1" t="s">
        <v>79</v>
      </c>
    </row>
    <row r="313" spans="8:13">
      <c r="H313" s="1" t="s">
        <v>58</v>
      </c>
      <c r="I313" s="1" t="s">
        <v>11425</v>
      </c>
      <c r="J313" s="1" t="s">
        <v>9864</v>
      </c>
      <c r="K313" s="1" t="str">
        <f t="shared" si="8"/>
        <v>2020</v>
      </c>
      <c r="L313" s="1">
        <f t="shared" si="9"/>
        <v>10</v>
      </c>
      <c r="M313" s="1" t="s">
        <v>79</v>
      </c>
    </row>
    <row r="314" spans="8:13">
      <c r="H314" s="1" t="s">
        <v>58</v>
      </c>
      <c r="I314" s="1" t="s">
        <v>202</v>
      </c>
      <c r="J314" s="1" t="s">
        <v>7691</v>
      </c>
      <c r="K314" s="1" t="str">
        <f t="shared" si="8"/>
        <v>2020</v>
      </c>
      <c r="L314" s="1">
        <f t="shared" si="9"/>
        <v>10</v>
      </c>
      <c r="M314" s="1" t="s">
        <v>79</v>
      </c>
    </row>
    <row r="315" spans="8:13">
      <c r="H315" s="1" t="s">
        <v>344</v>
      </c>
      <c r="I315" s="1" t="s">
        <v>9868</v>
      </c>
      <c r="J315" s="1" t="s">
        <v>1862</v>
      </c>
      <c r="K315" s="1" t="str">
        <f t="shared" si="8"/>
        <v>2003</v>
      </c>
      <c r="L315" s="1">
        <f t="shared" si="9"/>
        <v>11</v>
      </c>
      <c r="M315" s="1" t="s">
        <v>79</v>
      </c>
    </row>
    <row r="316" spans="8:13">
      <c r="H316" s="1" t="s">
        <v>583</v>
      </c>
      <c r="I316" s="1" t="s">
        <v>7073</v>
      </c>
      <c r="J316" s="1" t="s">
        <v>3409</v>
      </c>
      <c r="K316" s="1" t="str">
        <f t="shared" si="8"/>
        <v>2004</v>
      </c>
      <c r="L316" s="1">
        <f t="shared" si="9"/>
        <v>11</v>
      </c>
      <c r="M316" s="1" t="s">
        <v>79</v>
      </c>
    </row>
    <row r="317" spans="8:13">
      <c r="H317" s="1" t="s">
        <v>197</v>
      </c>
      <c r="I317" s="1" t="s">
        <v>10072</v>
      </c>
      <c r="J317" s="1" t="s">
        <v>10084</v>
      </c>
      <c r="K317" s="1" t="str">
        <f t="shared" si="8"/>
        <v>2006</v>
      </c>
      <c r="L317" s="1">
        <f t="shared" si="9"/>
        <v>11</v>
      </c>
      <c r="M317" s="1" t="s">
        <v>79</v>
      </c>
    </row>
    <row r="318" spans="8:13">
      <c r="H318" s="1" t="s">
        <v>263</v>
      </c>
      <c r="I318" s="1" t="s">
        <v>12335</v>
      </c>
      <c r="J318" s="1" t="s">
        <v>12336</v>
      </c>
      <c r="K318" s="1" t="str">
        <f t="shared" si="8"/>
        <v>2008</v>
      </c>
      <c r="L318" s="1">
        <f t="shared" si="9"/>
        <v>11</v>
      </c>
      <c r="M318" s="1" t="s">
        <v>79</v>
      </c>
    </row>
    <row r="319" spans="8:13">
      <c r="H319" s="1" t="s">
        <v>344</v>
      </c>
      <c r="I319" s="1" t="s">
        <v>640</v>
      </c>
      <c r="J319" s="1" t="s">
        <v>3832</v>
      </c>
      <c r="K319" s="1" t="str">
        <f t="shared" si="8"/>
        <v>2010</v>
      </c>
      <c r="L319" s="1">
        <f t="shared" si="9"/>
        <v>11</v>
      </c>
      <c r="M319" s="1" t="s">
        <v>79</v>
      </c>
    </row>
    <row r="320" spans="8:13">
      <c r="H320" s="1" t="s">
        <v>217</v>
      </c>
      <c r="I320" s="1" t="s">
        <v>7246</v>
      </c>
      <c r="J320" s="1" t="s">
        <v>7247</v>
      </c>
      <c r="K320" s="1" t="str">
        <f t="shared" si="8"/>
        <v>2010</v>
      </c>
      <c r="L320" s="1">
        <f t="shared" si="9"/>
        <v>11</v>
      </c>
      <c r="M320" s="1" t="s">
        <v>79</v>
      </c>
    </row>
    <row r="321" spans="8:13">
      <c r="H321" s="1" t="s">
        <v>126</v>
      </c>
      <c r="I321" s="1" t="s">
        <v>9260</v>
      </c>
      <c r="J321" s="1" t="s">
        <v>2212</v>
      </c>
      <c r="K321" s="1" t="str">
        <f t="shared" ref="K321:K384" si="10">TEXT(J321,"YYYY")</f>
        <v>2010</v>
      </c>
      <c r="L321" s="1">
        <f t="shared" ref="L321:L384" si="11">H321-(TEXT(I321,"YYYY")-TEXT(J321,"YYYY"))</f>
        <v>11</v>
      </c>
      <c r="M321" s="1" t="s">
        <v>79</v>
      </c>
    </row>
    <row r="322" spans="8:13">
      <c r="H322" s="1" t="s">
        <v>126</v>
      </c>
      <c r="I322" s="1" t="s">
        <v>9284</v>
      </c>
      <c r="J322" s="1" t="s">
        <v>2212</v>
      </c>
      <c r="K322" s="1" t="str">
        <f t="shared" si="10"/>
        <v>2010</v>
      </c>
      <c r="L322" s="1">
        <f t="shared" si="11"/>
        <v>11</v>
      </c>
      <c r="M322" s="1" t="s">
        <v>79</v>
      </c>
    </row>
    <row r="323" spans="8:13">
      <c r="H323" s="1" t="s">
        <v>130</v>
      </c>
      <c r="I323" s="1" t="s">
        <v>9263</v>
      </c>
      <c r="J323" s="1" t="s">
        <v>9266</v>
      </c>
      <c r="K323" s="1" t="str">
        <f t="shared" si="10"/>
        <v>2012</v>
      </c>
      <c r="L323" s="1">
        <f t="shared" si="11"/>
        <v>11</v>
      </c>
      <c r="M323" s="1" t="s">
        <v>79</v>
      </c>
    </row>
    <row r="324" spans="8:13">
      <c r="H324" s="1" t="s">
        <v>324</v>
      </c>
      <c r="I324" s="1" t="s">
        <v>5603</v>
      </c>
      <c r="J324" s="1" t="s">
        <v>6287</v>
      </c>
      <c r="K324" s="1" t="str">
        <f t="shared" si="10"/>
        <v>2013</v>
      </c>
      <c r="L324" s="1">
        <f t="shared" si="11"/>
        <v>11</v>
      </c>
      <c r="M324" s="1" t="s">
        <v>79</v>
      </c>
    </row>
    <row r="325" spans="8:13">
      <c r="H325" s="1" t="s">
        <v>126</v>
      </c>
      <c r="I325" s="1" t="s">
        <v>159</v>
      </c>
      <c r="J325" s="1" t="s">
        <v>7401</v>
      </c>
      <c r="K325" s="1" t="str">
        <f t="shared" si="10"/>
        <v>2013</v>
      </c>
      <c r="L325" s="1">
        <f t="shared" si="11"/>
        <v>11</v>
      </c>
      <c r="M325" s="1" t="s">
        <v>79</v>
      </c>
    </row>
    <row r="326" spans="8:13">
      <c r="H326" s="1" t="s">
        <v>158</v>
      </c>
      <c r="I326" s="1" t="s">
        <v>7289</v>
      </c>
      <c r="J326" s="1" t="s">
        <v>9441</v>
      </c>
      <c r="K326" s="1" t="str">
        <f t="shared" si="10"/>
        <v>2014</v>
      </c>
      <c r="L326" s="1">
        <f t="shared" si="11"/>
        <v>11</v>
      </c>
      <c r="M326" s="1" t="s">
        <v>79</v>
      </c>
    </row>
    <row r="327" spans="8:13">
      <c r="H327" s="1" t="s">
        <v>158</v>
      </c>
      <c r="I327" s="1" t="s">
        <v>7337</v>
      </c>
      <c r="J327" s="1" t="s">
        <v>9477</v>
      </c>
      <c r="K327" s="1" t="str">
        <f t="shared" si="10"/>
        <v>2014</v>
      </c>
      <c r="L327" s="1">
        <f t="shared" si="11"/>
        <v>11</v>
      </c>
      <c r="M327" s="1" t="s">
        <v>79</v>
      </c>
    </row>
    <row r="328" spans="8:13">
      <c r="H328" s="1" t="s">
        <v>130</v>
      </c>
      <c r="I328" s="1" t="s">
        <v>11825</v>
      </c>
      <c r="J328" s="1" t="s">
        <v>11138</v>
      </c>
      <c r="K328" s="1" t="str">
        <f t="shared" si="10"/>
        <v>2014</v>
      </c>
      <c r="L328" s="1">
        <f t="shared" si="11"/>
        <v>11</v>
      </c>
      <c r="M328" s="1" t="s">
        <v>79</v>
      </c>
    </row>
    <row r="329" spans="8:13">
      <c r="H329" s="1" t="s">
        <v>324</v>
      </c>
      <c r="I329" s="1" t="s">
        <v>1656</v>
      </c>
      <c r="J329" s="1" t="s">
        <v>1657</v>
      </c>
      <c r="K329" s="1" t="str">
        <f t="shared" si="10"/>
        <v>2014</v>
      </c>
      <c r="L329" s="1">
        <f t="shared" si="11"/>
        <v>11</v>
      </c>
      <c r="M329" s="1" t="s">
        <v>79</v>
      </c>
    </row>
    <row r="330" spans="8:13">
      <c r="H330" s="1" t="s">
        <v>324</v>
      </c>
      <c r="I330" s="1" t="s">
        <v>6364</v>
      </c>
      <c r="J330" s="1" t="s">
        <v>1259</v>
      </c>
      <c r="K330" s="1" t="str">
        <f t="shared" si="10"/>
        <v>2014</v>
      </c>
      <c r="L330" s="1">
        <f t="shared" si="11"/>
        <v>11</v>
      </c>
      <c r="M330" s="1" t="s">
        <v>79</v>
      </c>
    </row>
    <row r="331" spans="8:13">
      <c r="H331" s="1" t="s">
        <v>126</v>
      </c>
      <c r="I331" s="1" t="s">
        <v>3542</v>
      </c>
      <c r="J331" s="1" t="s">
        <v>4523</v>
      </c>
      <c r="K331" s="1" t="str">
        <f t="shared" si="10"/>
        <v>2014</v>
      </c>
      <c r="L331" s="1">
        <f t="shared" si="11"/>
        <v>11</v>
      </c>
      <c r="M331" s="1" t="s">
        <v>79</v>
      </c>
    </row>
    <row r="332" spans="8:13">
      <c r="H332" s="1" t="s">
        <v>197</v>
      </c>
      <c r="I332" s="1" t="s">
        <v>6811</v>
      </c>
      <c r="J332" s="1" t="s">
        <v>6826</v>
      </c>
      <c r="K332" s="1" t="str">
        <f t="shared" si="10"/>
        <v>2014</v>
      </c>
      <c r="L332" s="1">
        <f t="shared" si="11"/>
        <v>11</v>
      </c>
      <c r="M332" s="1" t="s">
        <v>79</v>
      </c>
    </row>
    <row r="333" spans="8:13">
      <c r="H333" s="1" t="s">
        <v>158</v>
      </c>
      <c r="I333" s="1" t="s">
        <v>7244</v>
      </c>
      <c r="J333" s="1" t="s">
        <v>8045</v>
      </c>
      <c r="K333" s="1" t="str">
        <f t="shared" si="10"/>
        <v>2014</v>
      </c>
      <c r="L333" s="1">
        <f t="shared" si="11"/>
        <v>11</v>
      </c>
      <c r="M333" s="1" t="s">
        <v>79</v>
      </c>
    </row>
    <row r="334" spans="8:13">
      <c r="H334" s="1" t="s">
        <v>158</v>
      </c>
      <c r="I334" s="1" t="s">
        <v>7244</v>
      </c>
      <c r="J334" s="1" t="s">
        <v>11322</v>
      </c>
      <c r="K334" s="1" t="str">
        <f t="shared" si="10"/>
        <v>2014</v>
      </c>
      <c r="L334" s="1">
        <f t="shared" si="11"/>
        <v>11</v>
      </c>
      <c r="M334" s="1" t="s">
        <v>79</v>
      </c>
    </row>
    <row r="335" spans="8:13">
      <c r="H335" s="1" t="s">
        <v>130</v>
      </c>
      <c r="I335" s="1" t="s">
        <v>171</v>
      </c>
      <c r="J335" s="1" t="s">
        <v>1259</v>
      </c>
      <c r="K335" s="1" t="str">
        <f t="shared" si="10"/>
        <v>2014</v>
      </c>
      <c r="L335" s="1">
        <f t="shared" si="11"/>
        <v>11</v>
      </c>
      <c r="M335" s="1" t="s">
        <v>79</v>
      </c>
    </row>
    <row r="336" spans="8:13">
      <c r="H336" s="1" t="s">
        <v>247</v>
      </c>
      <c r="I336" s="1" t="s">
        <v>2115</v>
      </c>
      <c r="J336" s="1" t="s">
        <v>1657</v>
      </c>
      <c r="K336" s="1" t="str">
        <f t="shared" si="10"/>
        <v>2014</v>
      </c>
      <c r="L336" s="1">
        <f t="shared" si="11"/>
        <v>11</v>
      </c>
      <c r="M336" s="1" t="s">
        <v>79</v>
      </c>
    </row>
    <row r="337" spans="8:13">
      <c r="H337" s="1" t="s">
        <v>217</v>
      </c>
      <c r="I337" s="1" t="s">
        <v>7223</v>
      </c>
      <c r="J337" s="1" t="s">
        <v>7224</v>
      </c>
      <c r="K337" s="1" t="str">
        <f t="shared" si="10"/>
        <v>2014</v>
      </c>
      <c r="L337" s="1">
        <f t="shared" si="11"/>
        <v>11</v>
      </c>
      <c r="M337" s="1" t="s">
        <v>79</v>
      </c>
    </row>
    <row r="338" spans="8:13">
      <c r="H338" s="1" t="s">
        <v>324</v>
      </c>
      <c r="I338" s="1" t="s">
        <v>1741</v>
      </c>
      <c r="J338" s="1" t="s">
        <v>1222</v>
      </c>
      <c r="K338" s="1" t="str">
        <f t="shared" si="10"/>
        <v>2015</v>
      </c>
      <c r="L338" s="1">
        <f t="shared" si="11"/>
        <v>11</v>
      </c>
      <c r="M338" s="1" t="s">
        <v>79</v>
      </c>
    </row>
    <row r="339" spans="8:13">
      <c r="H339" s="1" t="s">
        <v>130</v>
      </c>
      <c r="I339" s="1" t="s">
        <v>3634</v>
      </c>
      <c r="J339" s="1" t="s">
        <v>4622</v>
      </c>
      <c r="K339" s="1" t="str">
        <f t="shared" si="10"/>
        <v>2015</v>
      </c>
      <c r="L339" s="1">
        <f t="shared" si="11"/>
        <v>11</v>
      </c>
      <c r="M339" s="1" t="s">
        <v>79</v>
      </c>
    </row>
    <row r="340" spans="8:13">
      <c r="H340" s="1" t="s">
        <v>158</v>
      </c>
      <c r="I340" s="1" t="s">
        <v>10197</v>
      </c>
      <c r="J340" s="1" t="s">
        <v>384</v>
      </c>
      <c r="K340" s="1" t="str">
        <f t="shared" si="10"/>
        <v>2015</v>
      </c>
      <c r="L340" s="1">
        <f t="shared" si="11"/>
        <v>11</v>
      </c>
      <c r="M340" s="1" t="s">
        <v>79</v>
      </c>
    </row>
    <row r="341" spans="8:13">
      <c r="H341" s="1" t="s">
        <v>158</v>
      </c>
      <c r="I341" s="1" t="s">
        <v>7736</v>
      </c>
      <c r="J341" s="1" t="s">
        <v>4734</v>
      </c>
      <c r="K341" s="1" t="str">
        <f t="shared" si="10"/>
        <v>2016</v>
      </c>
      <c r="L341" s="1">
        <f t="shared" si="11"/>
        <v>11</v>
      </c>
      <c r="M341" s="1" t="s">
        <v>79</v>
      </c>
    </row>
    <row r="342" spans="8:13">
      <c r="H342" s="1" t="s">
        <v>324</v>
      </c>
      <c r="I342" s="1" t="s">
        <v>972</v>
      </c>
      <c r="J342" s="1" t="s">
        <v>931</v>
      </c>
      <c r="K342" s="1" t="str">
        <f t="shared" si="10"/>
        <v>2016</v>
      </c>
      <c r="L342" s="1">
        <f t="shared" si="11"/>
        <v>11</v>
      </c>
      <c r="M342" s="1" t="s">
        <v>79</v>
      </c>
    </row>
    <row r="343" spans="8:13">
      <c r="H343" s="1" t="s">
        <v>324</v>
      </c>
      <c r="I343" s="1" t="s">
        <v>3623</v>
      </c>
      <c r="J343" s="1" t="s">
        <v>3634</v>
      </c>
      <c r="K343" s="1" t="str">
        <f t="shared" si="10"/>
        <v>2016</v>
      </c>
      <c r="L343" s="1">
        <f t="shared" si="11"/>
        <v>11</v>
      </c>
      <c r="M343" s="1" t="s">
        <v>79</v>
      </c>
    </row>
    <row r="344" spans="8:13">
      <c r="H344" s="1" t="s">
        <v>158</v>
      </c>
      <c r="I344" s="1" t="s">
        <v>5083</v>
      </c>
      <c r="J344" s="1" t="s">
        <v>1485</v>
      </c>
      <c r="K344" s="1" t="str">
        <f t="shared" si="10"/>
        <v>2017</v>
      </c>
      <c r="L344" s="1">
        <f t="shared" si="11"/>
        <v>11</v>
      </c>
      <c r="M344" s="1" t="s">
        <v>79</v>
      </c>
    </row>
    <row r="345" spans="8:13">
      <c r="H345" s="1" t="s">
        <v>126</v>
      </c>
      <c r="I345" s="1" t="s">
        <v>8534</v>
      </c>
      <c r="J345" s="1" t="s">
        <v>4373</v>
      </c>
      <c r="K345" s="1" t="str">
        <f t="shared" si="10"/>
        <v>2017</v>
      </c>
      <c r="L345" s="1">
        <f t="shared" si="11"/>
        <v>11</v>
      </c>
      <c r="M345" s="1" t="s">
        <v>79</v>
      </c>
    </row>
    <row r="346" spans="8:13">
      <c r="H346" s="1" t="s">
        <v>324</v>
      </c>
      <c r="I346" s="1" t="s">
        <v>1265</v>
      </c>
      <c r="J346" s="1" t="s">
        <v>873</v>
      </c>
      <c r="K346" s="1" t="str">
        <f t="shared" si="10"/>
        <v>2017</v>
      </c>
      <c r="L346" s="1">
        <f t="shared" si="11"/>
        <v>11</v>
      </c>
      <c r="M346" s="1" t="s">
        <v>79</v>
      </c>
    </row>
    <row r="347" spans="8:13">
      <c r="H347" s="1" t="s">
        <v>130</v>
      </c>
      <c r="I347" s="1" t="s">
        <v>2308</v>
      </c>
      <c r="J347" s="1" t="s">
        <v>2368</v>
      </c>
      <c r="K347" s="1" t="str">
        <f t="shared" si="10"/>
        <v>2017</v>
      </c>
      <c r="L347" s="1">
        <f t="shared" si="11"/>
        <v>11</v>
      </c>
      <c r="M347" s="1" t="s">
        <v>79</v>
      </c>
    </row>
    <row r="348" spans="8:13">
      <c r="H348" s="1" t="s">
        <v>158</v>
      </c>
      <c r="I348" s="1" t="s">
        <v>5140</v>
      </c>
      <c r="J348" s="1" t="s">
        <v>1286</v>
      </c>
      <c r="K348" s="1" t="str">
        <f t="shared" si="10"/>
        <v>2017</v>
      </c>
      <c r="L348" s="1">
        <f t="shared" si="11"/>
        <v>11</v>
      </c>
      <c r="M348" s="1" t="s">
        <v>79</v>
      </c>
    </row>
    <row r="349" spans="8:13">
      <c r="H349" s="1" t="s">
        <v>158</v>
      </c>
      <c r="I349" s="1" t="s">
        <v>686</v>
      </c>
      <c r="J349" s="1" t="s">
        <v>688</v>
      </c>
      <c r="K349" s="1" t="str">
        <f t="shared" si="10"/>
        <v>2017</v>
      </c>
      <c r="L349" s="1">
        <f t="shared" si="11"/>
        <v>11</v>
      </c>
      <c r="M349" s="1" t="s">
        <v>79</v>
      </c>
    </row>
    <row r="350" spans="8:13">
      <c r="H350" s="1" t="s">
        <v>130</v>
      </c>
      <c r="I350" s="1" t="s">
        <v>1130</v>
      </c>
      <c r="J350" s="1" t="s">
        <v>978</v>
      </c>
      <c r="K350" s="1" t="str">
        <f t="shared" si="10"/>
        <v>2018</v>
      </c>
      <c r="L350" s="1">
        <f t="shared" si="11"/>
        <v>11</v>
      </c>
      <c r="M350" s="1" t="s">
        <v>79</v>
      </c>
    </row>
    <row r="351" spans="8:13">
      <c r="H351" s="1" t="s">
        <v>158</v>
      </c>
      <c r="I351" s="1" t="s">
        <v>782</v>
      </c>
      <c r="J351" s="1" t="s">
        <v>782</v>
      </c>
      <c r="K351" s="1" t="str">
        <f t="shared" si="10"/>
        <v>2018</v>
      </c>
      <c r="L351" s="1">
        <f t="shared" si="11"/>
        <v>11</v>
      </c>
      <c r="M351" s="1" t="s">
        <v>79</v>
      </c>
    </row>
    <row r="352" spans="8:13">
      <c r="H352" s="1" t="s">
        <v>130</v>
      </c>
      <c r="I352" s="1" t="s">
        <v>2304</v>
      </c>
      <c r="J352" s="1" t="s">
        <v>2426</v>
      </c>
      <c r="K352" s="1" t="str">
        <f t="shared" si="10"/>
        <v>2018</v>
      </c>
      <c r="L352" s="1">
        <f t="shared" si="11"/>
        <v>11</v>
      </c>
      <c r="M352" s="1" t="s">
        <v>79</v>
      </c>
    </row>
    <row r="353" spans="8:13">
      <c r="H353" s="1" t="s">
        <v>130</v>
      </c>
      <c r="I353" s="1" t="s">
        <v>3106</v>
      </c>
      <c r="J353" s="1" t="s">
        <v>312</v>
      </c>
      <c r="K353" s="1" t="str">
        <f t="shared" si="10"/>
        <v>2018</v>
      </c>
      <c r="L353" s="1">
        <f t="shared" si="11"/>
        <v>11</v>
      </c>
      <c r="M353" s="1" t="s">
        <v>79</v>
      </c>
    </row>
    <row r="354" spans="8:13">
      <c r="H354" s="1" t="s">
        <v>324</v>
      </c>
      <c r="I354" s="1" t="s">
        <v>3789</v>
      </c>
      <c r="J354" s="1" t="s">
        <v>705</v>
      </c>
      <c r="K354" s="1" t="str">
        <f t="shared" si="10"/>
        <v>2018</v>
      </c>
      <c r="L354" s="1">
        <f t="shared" si="11"/>
        <v>11</v>
      </c>
      <c r="M354" s="1" t="s">
        <v>79</v>
      </c>
    </row>
    <row r="355" spans="8:13">
      <c r="H355" s="1" t="s">
        <v>324</v>
      </c>
      <c r="I355" s="1" t="s">
        <v>640</v>
      </c>
      <c r="J355" s="1" t="s">
        <v>705</v>
      </c>
      <c r="K355" s="1" t="str">
        <f t="shared" si="10"/>
        <v>2018</v>
      </c>
      <c r="L355" s="1">
        <f t="shared" si="11"/>
        <v>11</v>
      </c>
      <c r="M355" s="1" t="s">
        <v>79</v>
      </c>
    </row>
    <row r="356" spans="8:13">
      <c r="H356" s="1" t="s">
        <v>130</v>
      </c>
      <c r="I356" s="1" t="s">
        <v>1324</v>
      </c>
      <c r="J356" s="1" t="s">
        <v>2254</v>
      </c>
      <c r="K356" s="1" t="str">
        <f t="shared" si="10"/>
        <v>2018</v>
      </c>
      <c r="L356" s="1">
        <f t="shared" si="11"/>
        <v>11</v>
      </c>
      <c r="M356" s="1" t="s">
        <v>79</v>
      </c>
    </row>
    <row r="357" spans="8:13">
      <c r="H357" s="1" t="s">
        <v>324</v>
      </c>
      <c r="I357" s="1" t="s">
        <v>202</v>
      </c>
      <c r="J357" s="1" t="s">
        <v>486</v>
      </c>
      <c r="K357" s="1" t="str">
        <f t="shared" si="10"/>
        <v>2018</v>
      </c>
      <c r="L357" s="1">
        <f t="shared" si="11"/>
        <v>11</v>
      </c>
      <c r="M357" s="1" t="s">
        <v>79</v>
      </c>
    </row>
    <row r="358" spans="8:13">
      <c r="H358" s="1" t="s">
        <v>158</v>
      </c>
      <c r="I358" s="1" t="s">
        <v>264</v>
      </c>
      <c r="J358" s="1" t="s">
        <v>66</v>
      </c>
      <c r="K358" s="1" t="str">
        <f t="shared" si="10"/>
        <v>2019</v>
      </c>
      <c r="L358" s="1">
        <f t="shared" si="11"/>
        <v>11</v>
      </c>
      <c r="M358" s="1" t="s">
        <v>79</v>
      </c>
    </row>
    <row r="359" spans="8:13">
      <c r="H359" s="1" t="s">
        <v>130</v>
      </c>
      <c r="I359" s="1" t="s">
        <v>8945</v>
      </c>
      <c r="J359" s="1" t="s">
        <v>877</v>
      </c>
      <c r="K359" s="1" t="str">
        <f t="shared" si="10"/>
        <v>2019</v>
      </c>
      <c r="L359" s="1">
        <f t="shared" si="11"/>
        <v>11</v>
      </c>
      <c r="M359" s="1" t="s">
        <v>79</v>
      </c>
    </row>
    <row r="360" spans="8:13">
      <c r="H360" s="1" t="s">
        <v>130</v>
      </c>
      <c r="I360" s="1" t="s">
        <v>5781</v>
      </c>
      <c r="J360" s="1" t="s">
        <v>1190</v>
      </c>
      <c r="K360" s="1" t="str">
        <f t="shared" si="10"/>
        <v>2019</v>
      </c>
      <c r="L360" s="1">
        <f t="shared" si="11"/>
        <v>11</v>
      </c>
      <c r="M360" s="1" t="s">
        <v>79</v>
      </c>
    </row>
    <row r="361" spans="8:13">
      <c r="H361" s="1" t="s">
        <v>130</v>
      </c>
      <c r="I361" s="1" t="s">
        <v>156</v>
      </c>
      <c r="J361" s="1" t="s">
        <v>522</v>
      </c>
      <c r="K361" s="1" t="str">
        <f t="shared" si="10"/>
        <v>2019</v>
      </c>
      <c r="L361" s="1">
        <f t="shared" si="11"/>
        <v>11</v>
      </c>
      <c r="M361" s="1" t="s">
        <v>79</v>
      </c>
    </row>
    <row r="362" spans="8:13">
      <c r="H362" s="1" t="s">
        <v>158</v>
      </c>
      <c r="I362" s="1" t="s">
        <v>1536</v>
      </c>
      <c r="J362" s="1" t="s">
        <v>66</v>
      </c>
      <c r="K362" s="1" t="str">
        <f t="shared" si="10"/>
        <v>2019</v>
      </c>
      <c r="L362" s="1">
        <f t="shared" si="11"/>
        <v>11</v>
      </c>
      <c r="M362" s="1" t="s">
        <v>79</v>
      </c>
    </row>
    <row r="363" spans="8:13">
      <c r="H363" s="1" t="s">
        <v>158</v>
      </c>
      <c r="I363" s="1" t="s">
        <v>8945</v>
      </c>
      <c r="J363" s="1" t="s">
        <v>7691</v>
      </c>
      <c r="K363" s="1" t="str">
        <f t="shared" si="10"/>
        <v>2020</v>
      </c>
      <c r="L363" s="1">
        <f t="shared" si="11"/>
        <v>11</v>
      </c>
      <c r="M363" s="1" t="s">
        <v>79</v>
      </c>
    </row>
    <row r="364" spans="8:13">
      <c r="H364" s="1" t="s">
        <v>158</v>
      </c>
      <c r="I364" s="1" t="s">
        <v>11257</v>
      </c>
      <c r="J364" s="1" t="s">
        <v>10543</v>
      </c>
      <c r="K364" s="1" t="str">
        <f t="shared" si="10"/>
        <v>2020</v>
      </c>
      <c r="L364" s="1">
        <f t="shared" si="11"/>
        <v>11</v>
      </c>
      <c r="M364" s="1" t="s">
        <v>79</v>
      </c>
    </row>
    <row r="365" spans="8:13">
      <c r="H365" s="1" t="s">
        <v>158</v>
      </c>
      <c r="I365" s="1" t="s">
        <v>8573</v>
      </c>
      <c r="J365" s="1" t="s">
        <v>8247</v>
      </c>
      <c r="K365" s="1" t="str">
        <f t="shared" si="10"/>
        <v>2020</v>
      </c>
      <c r="L365" s="1">
        <f t="shared" si="11"/>
        <v>11</v>
      </c>
      <c r="M365" s="1" t="s">
        <v>79</v>
      </c>
    </row>
    <row r="366" spans="8:13">
      <c r="H366" s="1" t="s">
        <v>88</v>
      </c>
      <c r="I366" s="1" t="s">
        <v>7937</v>
      </c>
      <c r="J366" s="1" t="s">
        <v>2471</v>
      </c>
      <c r="K366" s="1" t="str">
        <f t="shared" si="10"/>
        <v>2004</v>
      </c>
      <c r="L366" s="1">
        <f t="shared" si="11"/>
        <v>12</v>
      </c>
      <c r="M366" s="1" t="s">
        <v>79</v>
      </c>
    </row>
    <row r="367" spans="8:13">
      <c r="H367" s="1" t="s">
        <v>144</v>
      </c>
      <c r="I367" s="1" t="s">
        <v>5094</v>
      </c>
      <c r="J367" s="1" t="s">
        <v>5095</v>
      </c>
      <c r="K367" s="1" t="str">
        <f t="shared" si="10"/>
        <v>2005</v>
      </c>
      <c r="L367" s="1">
        <f t="shared" si="11"/>
        <v>12</v>
      </c>
      <c r="M367" s="1" t="s">
        <v>79</v>
      </c>
    </row>
    <row r="368" spans="8:13">
      <c r="H368" s="1" t="s">
        <v>583</v>
      </c>
      <c r="I368" s="1" t="s">
        <v>7246</v>
      </c>
      <c r="J368" s="1" t="s">
        <v>7249</v>
      </c>
      <c r="K368" s="1" t="str">
        <f t="shared" si="10"/>
        <v>2005</v>
      </c>
      <c r="L368" s="1">
        <f t="shared" si="11"/>
        <v>12</v>
      </c>
      <c r="M368" s="1" t="s">
        <v>79</v>
      </c>
    </row>
    <row r="369" spans="8:13">
      <c r="H369" s="1" t="s">
        <v>263</v>
      </c>
      <c r="I369" s="1" t="s">
        <v>9781</v>
      </c>
      <c r="J369" s="1" t="s">
        <v>9785</v>
      </c>
      <c r="K369" s="1" t="str">
        <f t="shared" si="10"/>
        <v>2007</v>
      </c>
      <c r="L369" s="1">
        <f t="shared" si="11"/>
        <v>12</v>
      </c>
      <c r="M369" s="1" t="s">
        <v>79</v>
      </c>
    </row>
    <row r="370" spans="8:13">
      <c r="H370" s="1" t="s">
        <v>217</v>
      </c>
      <c r="I370" s="1" t="s">
        <v>178</v>
      </c>
      <c r="J370" s="1" t="s">
        <v>9089</v>
      </c>
      <c r="K370" s="1" t="str">
        <f t="shared" si="10"/>
        <v>2008</v>
      </c>
      <c r="L370" s="1">
        <f t="shared" si="11"/>
        <v>12</v>
      </c>
      <c r="M370" s="1" t="s">
        <v>79</v>
      </c>
    </row>
    <row r="371" spans="8:13">
      <c r="H371" s="1" t="s">
        <v>217</v>
      </c>
      <c r="I371" s="1" t="s">
        <v>9143</v>
      </c>
      <c r="J371" s="1" t="s">
        <v>1072</v>
      </c>
      <c r="K371" s="1" t="str">
        <f t="shared" si="10"/>
        <v>2009</v>
      </c>
      <c r="L371" s="1">
        <f t="shared" si="11"/>
        <v>12</v>
      </c>
      <c r="M371" s="1" t="s">
        <v>79</v>
      </c>
    </row>
    <row r="372" spans="8:13">
      <c r="H372" s="1" t="s">
        <v>130</v>
      </c>
      <c r="I372" s="1" t="s">
        <v>9062</v>
      </c>
      <c r="J372" s="1" t="s">
        <v>6677</v>
      </c>
      <c r="K372" s="1" t="str">
        <f t="shared" si="10"/>
        <v>2012</v>
      </c>
      <c r="L372" s="1">
        <f t="shared" si="11"/>
        <v>12</v>
      </c>
      <c r="M372" s="1" t="s">
        <v>79</v>
      </c>
    </row>
    <row r="373" spans="8:13">
      <c r="H373" s="1" t="s">
        <v>126</v>
      </c>
      <c r="I373" s="1" t="s">
        <v>6952</v>
      </c>
      <c r="J373" s="1" t="s">
        <v>6959</v>
      </c>
      <c r="K373" s="1" t="str">
        <f t="shared" si="10"/>
        <v>2013</v>
      </c>
      <c r="L373" s="1">
        <f t="shared" si="11"/>
        <v>12</v>
      </c>
      <c r="M373" s="1" t="s">
        <v>79</v>
      </c>
    </row>
    <row r="374" spans="8:13">
      <c r="H374" s="1" t="s">
        <v>324</v>
      </c>
      <c r="I374" s="1" t="s">
        <v>7149</v>
      </c>
      <c r="J374" s="1" t="s">
        <v>7150</v>
      </c>
      <c r="K374" s="1" t="str">
        <f t="shared" si="10"/>
        <v>2013</v>
      </c>
      <c r="L374" s="1">
        <f t="shared" si="11"/>
        <v>12</v>
      </c>
      <c r="M374" s="1" t="s">
        <v>79</v>
      </c>
    </row>
    <row r="375" spans="8:13">
      <c r="H375" s="1" t="s">
        <v>247</v>
      </c>
      <c r="I375" s="1" t="s">
        <v>7818</v>
      </c>
      <c r="J375" s="1" t="s">
        <v>2023</v>
      </c>
      <c r="K375" s="1" t="str">
        <f t="shared" si="10"/>
        <v>2013</v>
      </c>
      <c r="L375" s="1">
        <f t="shared" si="11"/>
        <v>12</v>
      </c>
      <c r="M375" s="1" t="s">
        <v>79</v>
      </c>
    </row>
    <row r="376" spans="8:13">
      <c r="H376" s="1" t="s">
        <v>324</v>
      </c>
      <c r="I376" s="1" t="s">
        <v>9210</v>
      </c>
      <c r="J376" s="1" t="s">
        <v>9216</v>
      </c>
      <c r="K376" s="1" t="str">
        <f t="shared" si="10"/>
        <v>2013</v>
      </c>
      <c r="L376" s="1">
        <f t="shared" si="11"/>
        <v>12</v>
      </c>
      <c r="M376" s="1" t="s">
        <v>79</v>
      </c>
    </row>
    <row r="377" spans="8:13">
      <c r="H377" s="1" t="s">
        <v>126</v>
      </c>
      <c r="I377" s="1" t="s">
        <v>10517</v>
      </c>
      <c r="J377" s="1" t="s">
        <v>2023</v>
      </c>
      <c r="K377" s="1" t="str">
        <f t="shared" si="10"/>
        <v>2013</v>
      </c>
      <c r="L377" s="1">
        <f t="shared" si="11"/>
        <v>12</v>
      </c>
      <c r="M377" s="1" t="s">
        <v>79</v>
      </c>
    </row>
    <row r="378" spans="8:13">
      <c r="H378" s="1" t="s">
        <v>324</v>
      </c>
      <c r="I378" s="1" t="s">
        <v>9691</v>
      </c>
      <c r="J378" s="1" t="s">
        <v>1262</v>
      </c>
      <c r="K378" s="1" t="str">
        <f t="shared" si="10"/>
        <v>2013</v>
      </c>
      <c r="L378" s="1">
        <f t="shared" si="11"/>
        <v>12</v>
      </c>
      <c r="M378" s="1" t="s">
        <v>79</v>
      </c>
    </row>
    <row r="379" spans="8:13">
      <c r="H379" s="1" t="s">
        <v>126</v>
      </c>
      <c r="I379" s="1" t="s">
        <v>10517</v>
      </c>
      <c r="J379" s="1" t="s">
        <v>2023</v>
      </c>
      <c r="K379" s="1" t="str">
        <f t="shared" si="10"/>
        <v>2013</v>
      </c>
      <c r="L379" s="1">
        <f t="shared" si="11"/>
        <v>12</v>
      </c>
      <c r="M379" s="1" t="s">
        <v>79</v>
      </c>
    </row>
    <row r="380" spans="8:13">
      <c r="H380" s="1" t="s">
        <v>197</v>
      </c>
      <c r="I380" s="1" t="s">
        <v>280</v>
      </c>
      <c r="J380" s="1" t="s">
        <v>2008</v>
      </c>
      <c r="K380" s="1" t="str">
        <f t="shared" si="10"/>
        <v>2014</v>
      </c>
      <c r="L380" s="1">
        <f t="shared" si="11"/>
        <v>12</v>
      </c>
      <c r="M380" s="1" t="s">
        <v>79</v>
      </c>
    </row>
    <row r="381" spans="8:13">
      <c r="H381" s="1" t="s">
        <v>197</v>
      </c>
      <c r="I381" s="1" t="s">
        <v>3617</v>
      </c>
      <c r="J381" s="1" t="s">
        <v>1755</v>
      </c>
      <c r="K381" s="1" t="str">
        <f t="shared" si="10"/>
        <v>2014</v>
      </c>
      <c r="L381" s="1">
        <f t="shared" si="11"/>
        <v>12</v>
      </c>
      <c r="M381" s="1" t="s">
        <v>79</v>
      </c>
    </row>
    <row r="382" spans="8:13">
      <c r="H382" s="1" t="s">
        <v>197</v>
      </c>
      <c r="I382" s="1" t="s">
        <v>2277</v>
      </c>
      <c r="J382" s="1" t="s">
        <v>2008</v>
      </c>
      <c r="K382" s="1" t="str">
        <f t="shared" si="10"/>
        <v>2014</v>
      </c>
      <c r="L382" s="1">
        <f t="shared" si="11"/>
        <v>12</v>
      </c>
      <c r="M382" s="1" t="s">
        <v>79</v>
      </c>
    </row>
    <row r="383" spans="8:13">
      <c r="H383" s="1" t="s">
        <v>247</v>
      </c>
      <c r="I383" s="1" t="s">
        <v>976</v>
      </c>
      <c r="J383" s="1" t="s">
        <v>2340</v>
      </c>
      <c r="K383" s="1" t="str">
        <f t="shared" si="10"/>
        <v>2015</v>
      </c>
      <c r="L383" s="1">
        <f t="shared" si="11"/>
        <v>12</v>
      </c>
      <c r="M383" s="1" t="s">
        <v>79</v>
      </c>
    </row>
    <row r="384" spans="8:13">
      <c r="H384" s="1" t="s">
        <v>130</v>
      </c>
      <c r="I384" s="1" t="s">
        <v>6226</v>
      </c>
      <c r="J384" s="1" t="s">
        <v>632</v>
      </c>
      <c r="K384" s="1" t="str">
        <f t="shared" si="10"/>
        <v>2015</v>
      </c>
      <c r="L384" s="1">
        <f t="shared" si="11"/>
        <v>12</v>
      </c>
      <c r="M384" s="1" t="s">
        <v>79</v>
      </c>
    </row>
    <row r="385" spans="8:13">
      <c r="H385" s="1" t="s">
        <v>130</v>
      </c>
      <c r="I385" s="1" t="s">
        <v>1163</v>
      </c>
      <c r="J385" s="1" t="s">
        <v>1163</v>
      </c>
      <c r="K385" s="1" t="str">
        <f t="shared" ref="K385:K448" si="12">TEXT(J385,"YYYY")</f>
        <v>2015</v>
      </c>
      <c r="L385" s="1">
        <f t="shared" ref="L385:L448" si="13">H385-(TEXT(I385,"YYYY")-TEXT(J385,"YYYY"))</f>
        <v>12</v>
      </c>
      <c r="M385" s="1" t="s">
        <v>79</v>
      </c>
    </row>
    <row r="386" spans="8:13">
      <c r="H386" s="1" t="s">
        <v>126</v>
      </c>
      <c r="I386" s="1" t="s">
        <v>745</v>
      </c>
      <c r="J386" s="1" t="s">
        <v>384</v>
      </c>
      <c r="K386" s="1" t="str">
        <f t="shared" si="12"/>
        <v>2015</v>
      </c>
      <c r="L386" s="1">
        <f t="shared" si="13"/>
        <v>12</v>
      </c>
      <c r="M386" s="1" t="s">
        <v>79</v>
      </c>
    </row>
    <row r="387" spans="8:13">
      <c r="H387" s="1" t="s">
        <v>130</v>
      </c>
      <c r="I387" s="1" t="s">
        <v>632</v>
      </c>
      <c r="J387" s="1" t="s">
        <v>632</v>
      </c>
      <c r="K387" s="1" t="str">
        <f t="shared" si="12"/>
        <v>2015</v>
      </c>
      <c r="L387" s="1">
        <f t="shared" si="13"/>
        <v>12</v>
      </c>
      <c r="M387" s="1" t="s">
        <v>79</v>
      </c>
    </row>
    <row r="388" spans="8:13">
      <c r="H388" s="1" t="s">
        <v>130</v>
      </c>
      <c r="I388" s="1" t="s">
        <v>6923</v>
      </c>
      <c r="J388" s="1" t="s">
        <v>1413</v>
      </c>
      <c r="K388" s="1" t="str">
        <f t="shared" si="12"/>
        <v>2015</v>
      </c>
      <c r="L388" s="1">
        <f t="shared" si="13"/>
        <v>12</v>
      </c>
      <c r="M388" s="1" t="s">
        <v>79</v>
      </c>
    </row>
    <row r="389" spans="8:13">
      <c r="H389" s="1" t="s">
        <v>324</v>
      </c>
      <c r="I389" s="1" t="s">
        <v>7456</v>
      </c>
      <c r="J389" s="1" t="s">
        <v>1222</v>
      </c>
      <c r="K389" s="1" t="str">
        <f t="shared" si="12"/>
        <v>2015</v>
      </c>
      <c r="L389" s="1">
        <f t="shared" si="13"/>
        <v>12</v>
      </c>
      <c r="M389" s="1" t="s">
        <v>79</v>
      </c>
    </row>
    <row r="390" spans="8:13">
      <c r="H390" s="1" t="s">
        <v>130</v>
      </c>
      <c r="I390" s="1" t="s">
        <v>6398</v>
      </c>
      <c r="J390" s="1" t="s">
        <v>905</v>
      </c>
      <c r="K390" s="1" t="str">
        <f t="shared" si="12"/>
        <v>2015</v>
      </c>
      <c r="L390" s="1">
        <f t="shared" si="13"/>
        <v>12</v>
      </c>
      <c r="M390" s="1" t="s">
        <v>79</v>
      </c>
    </row>
    <row r="391" spans="8:13">
      <c r="H391" s="1" t="s">
        <v>130</v>
      </c>
      <c r="I391" s="1" t="s">
        <v>11547</v>
      </c>
      <c r="J391" s="1" t="s">
        <v>1222</v>
      </c>
      <c r="K391" s="1" t="str">
        <f t="shared" si="12"/>
        <v>2015</v>
      </c>
      <c r="L391" s="1">
        <f t="shared" si="13"/>
        <v>12</v>
      </c>
      <c r="M391" s="1" t="s">
        <v>79</v>
      </c>
    </row>
    <row r="392" spans="8:13">
      <c r="H392" s="1" t="s">
        <v>247</v>
      </c>
      <c r="I392" s="1" t="s">
        <v>248</v>
      </c>
      <c r="J392" s="1" t="s">
        <v>250</v>
      </c>
      <c r="K392" s="1" t="str">
        <f t="shared" si="12"/>
        <v>2016</v>
      </c>
      <c r="L392" s="1">
        <f t="shared" si="13"/>
        <v>12</v>
      </c>
      <c r="M392" s="1" t="s">
        <v>79</v>
      </c>
    </row>
    <row r="393" spans="8:13">
      <c r="H393" s="1" t="s">
        <v>324</v>
      </c>
      <c r="I393" s="1" t="s">
        <v>3166</v>
      </c>
      <c r="J393" s="1" t="s">
        <v>3171</v>
      </c>
      <c r="K393" s="1" t="str">
        <f t="shared" si="12"/>
        <v>2016</v>
      </c>
      <c r="L393" s="1">
        <f t="shared" si="13"/>
        <v>12</v>
      </c>
      <c r="M393" s="1" t="s">
        <v>79</v>
      </c>
    </row>
    <row r="394" spans="8:13">
      <c r="H394" s="1" t="s">
        <v>324</v>
      </c>
      <c r="I394" s="1" t="s">
        <v>451</v>
      </c>
      <c r="J394" s="1" t="s">
        <v>5019</v>
      </c>
      <c r="K394" s="1" t="str">
        <f t="shared" si="12"/>
        <v>2016</v>
      </c>
      <c r="L394" s="1">
        <f t="shared" si="13"/>
        <v>12</v>
      </c>
      <c r="M394" s="1" t="s">
        <v>79</v>
      </c>
    </row>
    <row r="395" spans="8:13">
      <c r="H395" s="1" t="s">
        <v>130</v>
      </c>
      <c r="I395" s="1" t="s">
        <v>6163</v>
      </c>
      <c r="J395" s="1" t="s">
        <v>4461</v>
      </c>
      <c r="K395" s="1" t="str">
        <f t="shared" si="12"/>
        <v>2016</v>
      </c>
      <c r="L395" s="1">
        <f t="shared" si="13"/>
        <v>12</v>
      </c>
      <c r="M395" s="1" t="s">
        <v>79</v>
      </c>
    </row>
    <row r="396" spans="8:13">
      <c r="H396" s="1" t="s">
        <v>324</v>
      </c>
      <c r="I396" s="1" t="s">
        <v>6345</v>
      </c>
      <c r="J396" s="1" t="s">
        <v>467</v>
      </c>
      <c r="K396" s="1" t="str">
        <f t="shared" si="12"/>
        <v>2016</v>
      </c>
      <c r="L396" s="1">
        <f t="shared" si="13"/>
        <v>12</v>
      </c>
      <c r="M396" s="1" t="s">
        <v>79</v>
      </c>
    </row>
    <row r="397" spans="8:13">
      <c r="H397" s="1" t="s">
        <v>130</v>
      </c>
      <c r="I397" s="1" t="s">
        <v>381</v>
      </c>
      <c r="J397" s="1" t="s">
        <v>162</v>
      </c>
      <c r="K397" s="1" t="str">
        <f t="shared" si="12"/>
        <v>2016</v>
      </c>
      <c r="L397" s="1">
        <f t="shared" si="13"/>
        <v>12</v>
      </c>
      <c r="M397" s="1" t="s">
        <v>79</v>
      </c>
    </row>
    <row r="398" spans="8:13">
      <c r="H398" s="1" t="s">
        <v>130</v>
      </c>
      <c r="I398" s="1" t="s">
        <v>5775</v>
      </c>
      <c r="J398" s="1" t="s">
        <v>1534</v>
      </c>
      <c r="K398" s="1" t="str">
        <f t="shared" si="12"/>
        <v>2016</v>
      </c>
      <c r="L398" s="1">
        <f t="shared" si="13"/>
        <v>12</v>
      </c>
      <c r="M398" s="1" t="s">
        <v>79</v>
      </c>
    </row>
    <row r="399" spans="8:13">
      <c r="H399" s="1" t="s">
        <v>126</v>
      </c>
      <c r="I399" s="1" t="s">
        <v>1146</v>
      </c>
      <c r="J399" s="1" t="s">
        <v>84</v>
      </c>
      <c r="K399" s="1" t="str">
        <f t="shared" si="12"/>
        <v>2017</v>
      </c>
      <c r="L399" s="1">
        <f t="shared" si="13"/>
        <v>12</v>
      </c>
      <c r="M399" s="1" t="s">
        <v>79</v>
      </c>
    </row>
    <row r="400" spans="8:13">
      <c r="H400" s="1" t="s">
        <v>126</v>
      </c>
      <c r="I400" s="1" t="s">
        <v>493</v>
      </c>
      <c r="J400" s="1" t="s">
        <v>520</v>
      </c>
      <c r="K400" s="1" t="str">
        <f t="shared" si="12"/>
        <v>2017</v>
      </c>
      <c r="L400" s="1">
        <f t="shared" si="13"/>
        <v>12</v>
      </c>
      <c r="M400" s="1" t="s">
        <v>79</v>
      </c>
    </row>
    <row r="401" spans="8:13">
      <c r="H401" s="1" t="s">
        <v>247</v>
      </c>
      <c r="I401" s="1" t="s">
        <v>534</v>
      </c>
      <c r="J401" s="1" t="s">
        <v>3923</v>
      </c>
      <c r="K401" s="1" t="str">
        <f t="shared" si="12"/>
        <v>2017</v>
      </c>
      <c r="L401" s="1">
        <f t="shared" si="13"/>
        <v>12</v>
      </c>
      <c r="M401" s="1" t="s">
        <v>79</v>
      </c>
    </row>
    <row r="402" spans="8:13">
      <c r="H402" s="1" t="s">
        <v>324</v>
      </c>
      <c r="I402" s="1" t="s">
        <v>2257</v>
      </c>
      <c r="J402" s="1" t="s">
        <v>496</v>
      </c>
      <c r="K402" s="1" t="str">
        <f t="shared" si="12"/>
        <v>2017</v>
      </c>
      <c r="L402" s="1">
        <f t="shared" si="13"/>
        <v>12</v>
      </c>
      <c r="M402" s="1" t="s">
        <v>79</v>
      </c>
    </row>
    <row r="403" spans="8:13">
      <c r="H403" s="1" t="s">
        <v>247</v>
      </c>
      <c r="I403" s="1" t="s">
        <v>3220</v>
      </c>
      <c r="J403" s="1" t="s">
        <v>2091</v>
      </c>
      <c r="K403" s="1" t="str">
        <f t="shared" si="12"/>
        <v>2017</v>
      </c>
      <c r="L403" s="1">
        <f t="shared" si="13"/>
        <v>12</v>
      </c>
      <c r="M403" s="1" t="s">
        <v>79</v>
      </c>
    </row>
    <row r="404" spans="8:13">
      <c r="H404" s="1" t="s">
        <v>324</v>
      </c>
      <c r="I404" s="1" t="s">
        <v>903</v>
      </c>
      <c r="J404" s="1" t="s">
        <v>1015</v>
      </c>
      <c r="K404" s="1" t="str">
        <f t="shared" si="12"/>
        <v>2018</v>
      </c>
      <c r="L404" s="1">
        <f t="shared" si="13"/>
        <v>12</v>
      </c>
      <c r="M404" s="1" t="s">
        <v>79</v>
      </c>
    </row>
    <row r="405" spans="8:13">
      <c r="H405" s="1" t="s">
        <v>324</v>
      </c>
      <c r="I405" s="1" t="s">
        <v>2046</v>
      </c>
      <c r="J405" s="1" t="s">
        <v>312</v>
      </c>
      <c r="K405" s="1" t="str">
        <f t="shared" si="12"/>
        <v>2018</v>
      </c>
      <c r="L405" s="1">
        <f t="shared" si="13"/>
        <v>12</v>
      </c>
      <c r="M405" s="1" t="s">
        <v>79</v>
      </c>
    </row>
    <row r="406" spans="8:13">
      <c r="H406" s="1" t="s">
        <v>324</v>
      </c>
      <c r="I406" s="1" t="s">
        <v>2156</v>
      </c>
      <c r="J406" s="1" t="s">
        <v>705</v>
      </c>
      <c r="K406" s="1" t="str">
        <f t="shared" si="12"/>
        <v>2018</v>
      </c>
      <c r="L406" s="1">
        <f t="shared" si="13"/>
        <v>12</v>
      </c>
      <c r="M406" s="1" t="s">
        <v>79</v>
      </c>
    </row>
    <row r="407" spans="8:13">
      <c r="H407" s="1" t="s">
        <v>126</v>
      </c>
      <c r="I407" s="1" t="s">
        <v>278</v>
      </c>
      <c r="J407" s="1" t="s">
        <v>312</v>
      </c>
      <c r="K407" s="1" t="str">
        <f t="shared" si="12"/>
        <v>2018</v>
      </c>
      <c r="L407" s="1">
        <f t="shared" si="13"/>
        <v>12</v>
      </c>
      <c r="M407" s="1" t="s">
        <v>79</v>
      </c>
    </row>
    <row r="408" spans="8:13">
      <c r="H408" s="1" t="s">
        <v>130</v>
      </c>
      <c r="I408" s="1" t="s">
        <v>2115</v>
      </c>
      <c r="J408" s="1" t="s">
        <v>2231</v>
      </c>
      <c r="K408" s="1" t="str">
        <f t="shared" si="12"/>
        <v>2018</v>
      </c>
      <c r="L408" s="1">
        <f t="shared" si="13"/>
        <v>12</v>
      </c>
      <c r="M408" s="1" t="s">
        <v>79</v>
      </c>
    </row>
    <row r="409" spans="8:13">
      <c r="H409" s="1" t="s">
        <v>130</v>
      </c>
      <c r="I409" s="1" t="s">
        <v>3725</v>
      </c>
      <c r="J409" s="1" t="s">
        <v>199</v>
      </c>
      <c r="K409" s="1" t="str">
        <f t="shared" si="12"/>
        <v>2018</v>
      </c>
      <c r="L409" s="1">
        <f t="shared" si="13"/>
        <v>12</v>
      </c>
      <c r="M409" s="1" t="s">
        <v>79</v>
      </c>
    </row>
    <row r="410" spans="8:13">
      <c r="H410" s="1" t="s">
        <v>324</v>
      </c>
      <c r="I410" s="1" t="s">
        <v>5836</v>
      </c>
      <c r="J410" s="1" t="s">
        <v>1350</v>
      </c>
      <c r="K410" s="1" t="str">
        <f t="shared" si="12"/>
        <v>2019</v>
      </c>
      <c r="L410" s="1">
        <f t="shared" si="13"/>
        <v>12</v>
      </c>
      <c r="M410" s="1" t="s">
        <v>79</v>
      </c>
    </row>
    <row r="411" spans="8:13">
      <c r="H411" s="1" t="s">
        <v>324</v>
      </c>
      <c r="I411" s="1" t="s">
        <v>9124</v>
      </c>
      <c r="J411" s="1" t="s">
        <v>5844</v>
      </c>
      <c r="K411" s="1" t="str">
        <f t="shared" si="12"/>
        <v>2019</v>
      </c>
      <c r="L411" s="1">
        <f t="shared" si="13"/>
        <v>12</v>
      </c>
      <c r="M411" s="1" t="s">
        <v>79</v>
      </c>
    </row>
    <row r="412" spans="8:13">
      <c r="H412" s="1" t="s">
        <v>324</v>
      </c>
      <c r="I412" s="1" t="s">
        <v>8016</v>
      </c>
      <c r="J412" s="1" t="s">
        <v>877</v>
      </c>
      <c r="K412" s="1" t="str">
        <f t="shared" si="12"/>
        <v>2019</v>
      </c>
      <c r="L412" s="1">
        <f t="shared" si="13"/>
        <v>12</v>
      </c>
      <c r="M412" s="1" t="s">
        <v>79</v>
      </c>
    </row>
    <row r="413" spans="8:13">
      <c r="H413" s="1" t="s">
        <v>324</v>
      </c>
      <c r="I413" s="1" t="s">
        <v>3125</v>
      </c>
      <c r="J413" s="1" t="s">
        <v>709</v>
      </c>
      <c r="K413" s="1" t="str">
        <f t="shared" si="12"/>
        <v>2019</v>
      </c>
      <c r="L413" s="1">
        <f t="shared" si="13"/>
        <v>12</v>
      </c>
      <c r="M413" s="1" t="s">
        <v>79</v>
      </c>
    </row>
    <row r="414" spans="8:13">
      <c r="H414" s="1" t="s">
        <v>324</v>
      </c>
      <c r="I414" s="1" t="s">
        <v>8486</v>
      </c>
      <c r="J414" s="1" t="s">
        <v>11404</v>
      </c>
      <c r="K414" s="1" t="str">
        <f t="shared" si="12"/>
        <v>2019</v>
      </c>
      <c r="L414" s="1">
        <f t="shared" si="13"/>
        <v>12</v>
      </c>
      <c r="M414" s="1" t="s">
        <v>79</v>
      </c>
    </row>
    <row r="415" spans="8:13">
      <c r="H415" s="1" t="s">
        <v>130</v>
      </c>
      <c r="I415" s="1" t="s">
        <v>645</v>
      </c>
      <c r="J415" s="1" t="s">
        <v>1174</v>
      </c>
      <c r="K415" s="1" t="str">
        <f t="shared" si="12"/>
        <v>2019</v>
      </c>
      <c r="L415" s="1">
        <f t="shared" si="13"/>
        <v>12</v>
      </c>
      <c r="M415" s="1" t="s">
        <v>79</v>
      </c>
    </row>
    <row r="416" spans="8:13">
      <c r="H416" s="1" t="s">
        <v>324</v>
      </c>
      <c r="I416" s="1" t="s">
        <v>5836</v>
      </c>
      <c r="J416" s="1" t="s">
        <v>5844</v>
      </c>
      <c r="K416" s="1" t="str">
        <f t="shared" si="12"/>
        <v>2019</v>
      </c>
      <c r="L416" s="1">
        <f t="shared" si="13"/>
        <v>12</v>
      </c>
      <c r="M416" s="1" t="s">
        <v>79</v>
      </c>
    </row>
    <row r="417" spans="8:13">
      <c r="H417" s="1" t="s">
        <v>130</v>
      </c>
      <c r="I417" s="1" t="s">
        <v>6570</v>
      </c>
      <c r="J417" s="1" t="s">
        <v>261</v>
      </c>
      <c r="K417" s="1" t="str">
        <f t="shared" si="12"/>
        <v>2020</v>
      </c>
      <c r="L417" s="1">
        <f t="shared" si="13"/>
        <v>12</v>
      </c>
      <c r="M417" s="1" t="s">
        <v>79</v>
      </c>
    </row>
    <row r="418" spans="8:13">
      <c r="H418" s="1" t="s">
        <v>130</v>
      </c>
      <c r="I418" s="1" t="s">
        <v>321</v>
      </c>
      <c r="J418" s="1" t="s">
        <v>606</v>
      </c>
      <c r="K418" s="1" t="str">
        <f t="shared" si="12"/>
        <v>2020</v>
      </c>
      <c r="L418" s="1">
        <f t="shared" si="13"/>
        <v>12</v>
      </c>
      <c r="M418" s="1" t="s">
        <v>79</v>
      </c>
    </row>
    <row r="419" spans="8:13">
      <c r="H419" s="1" t="s">
        <v>130</v>
      </c>
      <c r="I419" s="1" t="s">
        <v>10869</v>
      </c>
      <c r="J419" s="1" t="s">
        <v>10281</v>
      </c>
      <c r="K419" s="1" t="str">
        <f t="shared" si="12"/>
        <v>2020</v>
      </c>
      <c r="L419" s="1">
        <f t="shared" si="13"/>
        <v>12</v>
      </c>
      <c r="M419" s="1" t="s">
        <v>79</v>
      </c>
    </row>
    <row r="420" spans="8:13">
      <c r="H420" s="1" t="s">
        <v>344</v>
      </c>
      <c r="I420" s="1" t="s">
        <v>9035</v>
      </c>
      <c r="J420" s="1" t="s">
        <v>9038</v>
      </c>
      <c r="K420" s="1" t="str">
        <f t="shared" si="12"/>
        <v>2004</v>
      </c>
      <c r="L420" s="1">
        <f t="shared" si="13"/>
        <v>13</v>
      </c>
      <c r="M420" s="1" t="s">
        <v>79</v>
      </c>
    </row>
    <row r="421" spans="8:13">
      <c r="H421" s="1" t="s">
        <v>177</v>
      </c>
      <c r="I421" s="1" t="s">
        <v>6681</v>
      </c>
      <c r="J421" s="1" t="s">
        <v>6682</v>
      </c>
      <c r="K421" s="1" t="str">
        <f t="shared" si="12"/>
        <v>2006</v>
      </c>
      <c r="L421" s="1">
        <f t="shared" si="13"/>
        <v>13</v>
      </c>
      <c r="M421" s="1" t="s">
        <v>79</v>
      </c>
    </row>
    <row r="422" spans="8:13">
      <c r="H422" s="1" t="s">
        <v>177</v>
      </c>
      <c r="I422" s="1" t="s">
        <v>1214</v>
      </c>
      <c r="J422" s="1" t="s">
        <v>1072</v>
      </c>
      <c r="K422" s="1" t="str">
        <f t="shared" si="12"/>
        <v>2009</v>
      </c>
      <c r="L422" s="1">
        <f t="shared" si="13"/>
        <v>13</v>
      </c>
      <c r="M422" s="1" t="s">
        <v>79</v>
      </c>
    </row>
    <row r="423" spans="8:13">
      <c r="H423" s="1" t="s">
        <v>344</v>
      </c>
      <c r="I423" s="1" t="s">
        <v>4359</v>
      </c>
      <c r="J423" s="1" t="s">
        <v>1072</v>
      </c>
      <c r="K423" s="1" t="str">
        <f t="shared" si="12"/>
        <v>2009</v>
      </c>
      <c r="L423" s="1">
        <f t="shared" si="13"/>
        <v>13</v>
      </c>
      <c r="M423" s="1" t="s">
        <v>79</v>
      </c>
    </row>
    <row r="424" spans="8:13">
      <c r="H424" s="1" t="s">
        <v>217</v>
      </c>
      <c r="I424" s="1" t="s">
        <v>9072</v>
      </c>
      <c r="J424" s="1" t="s">
        <v>10338</v>
      </c>
      <c r="K424" s="1" t="str">
        <f t="shared" si="12"/>
        <v>2010</v>
      </c>
      <c r="L424" s="1">
        <f t="shared" si="13"/>
        <v>13</v>
      </c>
      <c r="M424" s="1" t="s">
        <v>79</v>
      </c>
    </row>
    <row r="425" spans="8:13">
      <c r="H425" s="1" t="s">
        <v>169</v>
      </c>
      <c r="I425" s="1" t="s">
        <v>2994</v>
      </c>
      <c r="J425" s="1" t="s">
        <v>2995</v>
      </c>
      <c r="K425" s="1" t="str">
        <f t="shared" si="12"/>
        <v>2011</v>
      </c>
      <c r="L425" s="1">
        <f t="shared" si="13"/>
        <v>13</v>
      </c>
      <c r="M425" s="1" t="s">
        <v>79</v>
      </c>
    </row>
    <row r="426" spans="8:13">
      <c r="H426" s="1" t="s">
        <v>126</v>
      </c>
      <c r="I426" s="1" t="s">
        <v>9035</v>
      </c>
      <c r="J426" s="1" t="s">
        <v>3141</v>
      </c>
      <c r="K426" s="1" t="str">
        <f t="shared" si="12"/>
        <v>2011</v>
      </c>
      <c r="L426" s="1">
        <f t="shared" si="13"/>
        <v>13</v>
      </c>
      <c r="M426" s="1" t="s">
        <v>79</v>
      </c>
    </row>
    <row r="427" spans="8:13">
      <c r="H427" s="1" t="s">
        <v>324</v>
      </c>
      <c r="I427" s="1" t="s">
        <v>9032</v>
      </c>
      <c r="J427" s="1" t="s">
        <v>4638</v>
      </c>
      <c r="K427" s="1" t="str">
        <f t="shared" si="12"/>
        <v>2012</v>
      </c>
      <c r="L427" s="1">
        <f t="shared" si="13"/>
        <v>13</v>
      </c>
      <c r="M427" s="1" t="s">
        <v>79</v>
      </c>
    </row>
    <row r="428" spans="8:13">
      <c r="H428" s="1" t="s">
        <v>344</v>
      </c>
      <c r="I428" s="1" t="s">
        <v>10281</v>
      </c>
      <c r="J428" s="1" t="s">
        <v>7218</v>
      </c>
      <c r="K428" s="1" t="str">
        <f t="shared" si="12"/>
        <v>2012</v>
      </c>
      <c r="L428" s="1">
        <f t="shared" si="13"/>
        <v>13</v>
      </c>
      <c r="M428" s="1" t="s">
        <v>79</v>
      </c>
    </row>
    <row r="429" spans="8:13">
      <c r="H429" s="1" t="s">
        <v>217</v>
      </c>
      <c r="I429" s="1" t="s">
        <v>10517</v>
      </c>
      <c r="J429" s="1" t="s">
        <v>2019</v>
      </c>
      <c r="K429" s="1" t="str">
        <f t="shared" si="12"/>
        <v>2012</v>
      </c>
      <c r="L429" s="1">
        <f t="shared" si="13"/>
        <v>13</v>
      </c>
      <c r="M429" s="1" t="s">
        <v>79</v>
      </c>
    </row>
    <row r="430" spans="8:13">
      <c r="H430" s="1" t="s">
        <v>126</v>
      </c>
      <c r="I430" s="1" t="s">
        <v>8824</v>
      </c>
      <c r="J430" s="1" t="s">
        <v>10766</v>
      </c>
      <c r="K430" s="1" t="str">
        <f t="shared" si="12"/>
        <v>2013</v>
      </c>
      <c r="L430" s="1">
        <f t="shared" si="13"/>
        <v>13</v>
      </c>
      <c r="M430" s="1" t="s">
        <v>79</v>
      </c>
    </row>
    <row r="431" spans="8:13">
      <c r="H431" s="1" t="s">
        <v>126</v>
      </c>
      <c r="I431" s="1" t="s">
        <v>9206</v>
      </c>
      <c r="J431" s="1" t="s">
        <v>6443</v>
      </c>
      <c r="K431" s="1" t="str">
        <f t="shared" si="12"/>
        <v>2013</v>
      </c>
      <c r="L431" s="1">
        <f t="shared" si="13"/>
        <v>13</v>
      </c>
      <c r="M431" s="1" t="s">
        <v>79</v>
      </c>
    </row>
    <row r="432" spans="8:13">
      <c r="H432" s="1" t="s">
        <v>217</v>
      </c>
      <c r="I432" s="1" t="s">
        <v>6440</v>
      </c>
      <c r="J432" s="1" t="s">
        <v>6443</v>
      </c>
      <c r="K432" s="1" t="str">
        <f t="shared" si="12"/>
        <v>2013</v>
      </c>
      <c r="L432" s="1">
        <f t="shared" si="13"/>
        <v>13</v>
      </c>
      <c r="M432" s="1" t="s">
        <v>79</v>
      </c>
    </row>
    <row r="433" spans="8:13">
      <c r="H433" s="1" t="s">
        <v>247</v>
      </c>
      <c r="I433" s="1" t="s">
        <v>12212</v>
      </c>
      <c r="J433" s="1" t="s">
        <v>4019</v>
      </c>
      <c r="K433" s="1" t="str">
        <f t="shared" si="12"/>
        <v>2013</v>
      </c>
      <c r="L433" s="1">
        <f t="shared" si="13"/>
        <v>13</v>
      </c>
      <c r="M433" s="1" t="s">
        <v>79</v>
      </c>
    </row>
    <row r="434" spans="8:13">
      <c r="H434" s="1" t="s">
        <v>324</v>
      </c>
      <c r="I434" s="1" t="s">
        <v>4019</v>
      </c>
      <c r="J434" s="1" t="s">
        <v>2023</v>
      </c>
      <c r="K434" s="1" t="str">
        <f t="shared" si="12"/>
        <v>2013</v>
      </c>
      <c r="L434" s="1">
        <f t="shared" si="13"/>
        <v>13</v>
      </c>
      <c r="M434" s="1" t="s">
        <v>79</v>
      </c>
    </row>
    <row r="435" spans="8:13">
      <c r="H435" s="1" t="s">
        <v>324</v>
      </c>
      <c r="I435" s="1" t="s">
        <v>8019</v>
      </c>
      <c r="J435" s="1" t="s">
        <v>6732</v>
      </c>
      <c r="K435" s="1" t="str">
        <f t="shared" si="12"/>
        <v>2013</v>
      </c>
      <c r="L435" s="1">
        <f t="shared" si="13"/>
        <v>13</v>
      </c>
      <c r="M435" s="1" t="s">
        <v>79</v>
      </c>
    </row>
    <row r="436" spans="8:13">
      <c r="H436" s="1" t="s">
        <v>126</v>
      </c>
      <c r="I436" s="1" t="s">
        <v>968</v>
      </c>
      <c r="J436" s="1" t="s">
        <v>1712</v>
      </c>
      <c r="K436" s="1" t="str">
        <f t="shared" si="12"/>
        <v>2014</v>
      </c>
      <c r="L436" s="1">
        <f t="shared" si="13"/>
        <v>13</v>
      </c>
      <c r="M436" s="1" t="s">
        <v>79</v>
      </c>
    </row>
    <row r="437" spans="8:13">
      <c r="H437" s="1" t="s">
        <v>247</v>
      </c>
      <c r="I437" s="1" t="s">
        <v>6481</v>
      </c>
      <c r="J437" s="1" t="s">
        <v>3187</v>
      </c>
      <c r="K437" s="1" t="str">
        <f t="shared" si="12"/>
        <v>2014</v>
      </c>
      <c r="L437" s="1">
        <f t="shared" si="13"/>
        <v>13</v>
      </c>
      <c r="M437" s="1" t="s">
        <v>79</v>
      </c>
    </row>
    <row r="438" spans="8:13">
      <c r="H438" s="1" t="s">
        <v>324</v>
      </c>
      <c r="I438" s="1" t="s">
        <v>7149</v>
      </c>
      <c r="J438" s="1" t="s">
        <v>93</v>
      </c>
      <c r="K438" s="1" t="str">
        <f t="shared" si="12"/>
        <v>2014</v>
      </c>
      <c r="L438" s="1">
        <f t="shared" si="13"/>
        <v>13</v>
      </c>
      <c r="M438" s="1" t="s">
        <v>79</v>
      </c>
    </row>
    <row r="439" spans="8:13">
      <c r="H439" s="1" t="s">
        <v>126</v>
      </c>
      <c r="I439" s="1" t="s">
        <v>8021</v>
      </c>
      <c r="J439" s="1" t="s">
        <v>5013</v>
      </c>
      <c r="K439" s="1" t="str">
        <f t="shared" si="12"/>
        <v>2014</v>
      </c>
      <c r="L439" s="1">
        <f t="shared" si="13"/>
        <v>13</v>
      </c>
      <c r="M439" s="1" t="s">
        <v>79</v>
      </c>
    </row>
    <row r="440" spans="8:13">
      <c r="H440" s="1" t="s">
        <v>324</v>
      </c>
      <c r="I440" s="1" t="s">
        <v>568</v>
      </c>
      <c r="J440" s="1" t="s">
        <v>568</v>
      </c>
      <c r="K440" s="1" t="str">
        <f t="shared" si="12"/>
        <v>2015</v>
      </c>
      <c r="L440" s="1">
        <f t="shared" si="13"/>
        <v>13</v>
      </c>
      <c r="M440" s="1" t="s">
        <v>79</v>
      </c>
    </row>
    <row r="441" spans="8:13">
      <c r="H441" s="1" t="s">
        <v>324</v>
      </c>
      <c r="I441" s="1" t="s">
        <v>3918</v>
      </c>
      <c r="J441" s="1" t="s">
        <v>3919</v>
      </c>
      <c r="K441" s="1" t="str">
        <f t="shared" si="12"/>
        <v>2015</v>
      </c>
      <c r="L441" s="1">
        <f t="shared" si="13"/>
        <v>13</v>
      </c>
      <c r="M441" s="1" t="s">
        <v>79</v>
      </c>
    </row>
    <row r="442" spans="8:13">
      <c r="H442" s="1" t="s">
        <v>217</v>
      </c>
      <c r="I442" s="1" t="s">
        <v>191</v>
      </c>
      <c r="J442" s="1" t="s">
        <v>2630</v>
      </c>
      <c r="K442" s="1" t="str">
        <f t="shared" si="12"/>
        <v>2015</v>
      </c>
      <c r="L442" s="1">
        <f t="shared" si="13"/>
        <v>13</v>
      </c>
      <c r="M442" s="1" t="s">
        <v>79</v>
      </c>
    </row>
    <row r="443" spans="8:13">
      <c r="H443" s="1" t="s">
        <v>324</v>
      </c>
      <c r="I443" s="1" t="s">
        <v>10517</v>
      </c>
      <c r="J443" s="1" t="s">
        <v>1222</v>
      </c>
      <c r="K443" s="1" t="str">
        <f t="shared" si="12"/>
        <v>2015</v>
      </c>
      <c r="L443" s="1">
        <f t="shared" si="13"/>
        <v>13</v>
      </c>
      <c r="M443" s="1" t="s">
        <v>79</v>
      </c>
    </row>
    <row r="444" spans="8:13">
      <c r="H444" s="1" t="s">
        <v>324</v>
      </c>
      <c r="I444" s="1" t="s">
        <v>11565</v>
      </c>
      <c r="J444" s="1" t="s">
        <v>1067</v>
      </c>
      <c r="K444" s="1" t="str">
        <f t="shared" si="12"/>
        <v>2015</v>
      </c>
      <c r="L444" s="1">
        <f t="shared" si="13"/>
        <v>13</v>
      </c>
      <c r="M444" s="1" t="s">
        <v>79</v>
      </c>
    </row>
    <row r="445" spans="8:13">
      <c r="H445" s="1" t="s">
        <v>324</v>
      </c>
      <c r="I445" s="1" t="s">
        <v>6398</v>
      </c>
      <c r="J445" s="1" t="s">
        <v>6104</v>
      </c>
      <c r="K445" s="1" t="str">
        <f t="shared" si="12"/>
        <v>2015</v>
      </c>
      <c r="L445" s="1">
        <f t="shared" si="13"/>
        <v>13</v>
      </c>
      <c r="M445" s="1" t="s">
        <v>79</v>
      </c>
    </row>
    <row r="446" spans="8:13">
      <c r="H446" s="1" t="s">
        <v>324</v>
      </c>
      <c r="I446" s="1" t="s">
        <v>6364</v>
      </c>
      <c r="J446" s="1" t="s">
        <v>6477</v>
      </c>
      <c r="K446" s="1" t="str">
        <f t="shared" si="12"/>
        <v>2016</v>
      </c>
      <c r="L446" s="1">
        <f t="shared" si="13"/>
        <v>13</v>
      </c>
      <c r="M446" s="1" t="s">
        <v>79</v>
      </c>
    </row>
    <row r="447" spans="8:13">
      <c r="H447" s="1" t="s">
        <v>324</v>
      </c>
      <c r="I447" s="1" t="s">
        <v>325</v>
      </c>
      <c r="J447" s="1" t="s">
        <v>327</v>
      </c>
      <c r="K447" s="1" t="str">
        <f t="shared" si="12"/>
        <v>2016</v>
      </c>
      <c r="L447" s="1">
        <f t="shared" si="13"/>
        <v>13</v>
      </c>
      <c r="M447" s="1" t="s">
        <v>79</v>
      </c>
    </row>
    <row r="448" spans="8:13">
      <c r="H448" s="1" t="s">
        <v>324</v>
      </c>
      <c r="I448" s="1" t="s">
        <v>5636</v>
      </c>
      <c r="J448" s="1" t="s">
        <v>5637</v>
      </c>
      <c r="K448" s="1" t="str">
        <f t="shared" si="12"/>
        <v>2016</v>
      </c>
      <c r="L448" s="1">
        <f t="shared" si="13"/>
        <v>13</v>
      </c>
      <c r="M448" s="1" t="s">
        <v>79</v>
      </c>
    </row>
    <row r="449" spans="8:13">
      <c r="H449" s="1" t="s">
        <v>324</v>
      </c>
      <c r="I449" s="1" t="s">
        <v>6656</v>
      </c>
      <c r="J449" s="1" t="s">
        <v>3171</v>
      </c>
      <c r="K449" s="1" t="str">
        <f t="shared" ref="K449:K512" si="14">TEXT(J449,"YYYY")</f>
        <v>2016</v>
      </c>
      <c r="L449" s="1">
        <f t="shared" ref="L449:L512" si="15">H449-(TEXT(I449,"YYYY")-TEXT(J449,"YYYY"))</f>
        <v>13</v>
      </c>
      <c r="M449" s="1" t="s">
        <v>79</v>
      </c>
    </row>
    <row r="450" spans="8:13">
      <c r="H450" s="1" t="s">
        <v>247</v>
      </c>
      <c r="I450" s="1" t="s">
        <v>155</v>
      </c>
      <c r="J450" s="1" t="s">
        <v>445</v>
      </c>
      <c r="K450" s="1" t="str">
        <f t="shared" si="14"/>
        <v>2017</v>
      </c>
      <c r="L450" s="1">
        <f t="shared" si="15"/>
        <v>13</v>
      </c>
      <c r="M450" s="1" t="s">
        <v>79</v>
      </c>
    </row>
    <row r="451" spans="8:13">
      <c r="H451" s="1" t="s">
        <v>126</v>
      </c>
      <c r="I451" s="1" t="s">
        <v>911</v>
      </c>
      <c r="J451" s="1" t="s">
        <v>913</v>
      </c>
      <c r="K451" s="1" t="str">
        <f t="shared" si="14"/>
        <v>2018</v>
      </c>
      <c r="L451" s="1">
        <f t="shared" si="15"/>
        <v>13</v>
      </c>
      <c r="M451" s="1" t="s">
        <v>79</v>
      </c>
    </row>
    <row r="452" spans="8:13">
      <c r="H452" s="1" t="s">
        <v>126</v>
      </c>
      <c r="I452" s="1" t="s">
        <v>3059</v>
      </c>
      <c r="J452" s="1" t="s">
        <v>312</v>
      </c>
      <c r="K452" s="1" t="str">
        <f t="shared" si="14"/>
        <v>2018</v>
      </c>
      <c r="L452" s="1">
        <f t="shared" si="15"/>
        <v>13</v>
      </c>
      <c r="M452" s="1" t="s">
        <v>79</v>
      </c>
    </row>
    <row r="453" spans="8:13">
      <c r="H453" s="1" t="s">
        <v>247</v>
      </c>
      <c r="I453" s="1" t="s">
        <v>11740</v>
      </c>
      <c r="J453" s="1" t="s">
        <v>3458</v>
      </c>
      <c r="K453" s="1" t="str">
        <f t="shared" si="14"/>
        <v>2018</v>
      </c>
      <c r="L453" s="1">
        <f t="shared" si="15"/>
        <v>13</v>
      </c>
      <c r="M453" s="1" t="s">
        <v>79</v>
      </c>
    </row>
    <row r="454" spans="8:13">
      <c r="H454" s="1" t="s">
        <v>324</v>
      </c>
      <c r="I454" s="1" t="s">
        <v>1107</v>
      </c>
      <c r="J454" s="1" t="s">
        <v>72</v>
      </c>
      <c r="K454" s="1" t="str">
        <f t="shared" si="14"/>
        <v>2019</v>
      </c>
      <c r="L454" s="1">
        <f t="shared" si="15"/>
        <v>13</v>
      </c>
      <c r="M454" s="1" t="s">
        <v>79</v>
      </c>
    </row>
    <row r="455" spans="8:13">
      <c r="H455" s="1" t="s">
        <v>126</v>
      </c>
      <c r="I455" s="1" t="s">
        <v>5788</v>
      </c>
      <c r="J455" s="1" t="s">
        <v>459</v>
      </c>
      <c r="K455" s="1" t="str">
        <f t="shared" si="14"/>
        <v>2019</v>
      </c>
      <c r="L455" s="1">
        <f t="shared" si="15"/>
        <v>13</v>
      </c>
      <c r="M455" s="1" t="s">
        <v>79</v>
      </c>
    </row>
    <row r="456" spans="8:13">
      <c r="H456" s="1" t="s">
        <v>324</v>
      </c>
      <c r="I456" s="1" t="s">
        <v>248</v>
      </c>
      <c r="J456" s="1" t="s">
        <v>267</v>
      </c>
      <c r="K456" s="1" t="str">
        <f t="shared" si="14"/>
        <v>2019</v>
      </c>
      <c r="L456" s="1">
        <f t="shared" si="15"/>
        <v>13</v>
      </c>
      <c r="M456" s="1" t="s">
        <v>79</v>
      </c>
    </row>
    <row r="457" spans="8:13">
      <c r="H457" s="1" t="s">
        <v>126</v>
      </c>
      <c r="I457" s="1" t="s">
        <v>3882</v>
      </c>
      <c r="J457" s="1" t="s">
        <v>3781</v>
      </c>
      <c r="K457" s="1" t="str">
        <f t="shared" si="14"/>
        <v>2019</v>
      </c>
      <c r="L457" s="1">
        <f t="shared" si="15"/>
        <v>13</v>
      </c>
      <c r="M457" s="1" t="s">
        <v>79</v>
      </c>
    </row>
    <row r="458" spans="8:13">
      <c r="H458" s="1" t="s">
        <v>126</v>
      </c>
      <c r="I458" s="1" t="s">
        <v>544</v>
      </c>
      <c r="J458" s="1" t="s">
        <v>532</v>
      </c>
      <c r="K458" s="1" t="str">
        <f t="shared" si="14"/>
        <v>2019</v>
      </c>
      <c r="L458" s="1">
        <f t="shared" si="15"/>
        <v>13</v>
      </c>
      <c r="M458" s="1" t="s">
        <v>79</v>
      </c>
    </row>
    <row r="459" spans="8:13">
      <c r="H459" s="1" t="s">
        <v>126</v>
      </c>
      <c r="I459" s="1" t="s">
        <v>1610</v>
      </c>
      <c r="J459" s="1" t="s">
        <v>459</v>
      </c>
      <c r="K459" s="1" t="str">
        <f t="shared" si="14"/>
        <v>2019</v>
      </c>
      <c r="L459" s="1">
        <f t="shared" si="15"/>
        <v>13</v>
      </c>
      <c r="M459" s="1" t="s">
        <v>79</v>
      </c>
    </row>
    <row r="460" spans="8:13">
      <c r="H460" s="1" t="s">
        <v>126</v>
      </c>
      <c r="I460" s="1" t="s">
        <v>321</v>
      </c>
      <c r="J460" s="1" t="s">
        <v>903</v>
      </c>
      <c r="K460" s="1" t="str">
        <f t="shared" si="14"/>
        <v>2019</v>
      </c>
      <c r="L460" s="1">
        <f t="shared" si="15"/>
        <v>13</v>
      </c>
      <c r="M460" s="1" t="s">
        <v>79</v>
      </c>
    </row>
    <row r="461" spans="8:13">
      <c r="H461" s="1" t="s">
        <v>126</v>
      </c>
      <c r="I461" s="1" t="s">
        <v>12376</v>
      </c>
      <c r="J461" s="1" t="s">
        <v>1308</v>
      </c>
      <c r="K461" s="1" t="str">
        <f t="shared" si="14"/>
        <v>2019</v>
      </c>
      <c r="L461" s="1">
        <f t="shared" si="15"/>
        <v>13</v>
      </c>
      <c r="M461" s="1" t="s">
        <v>79</v>
      </c>
    </row>
    <row r="462" spans="8:13">
      <c r="H462" s="1" t="s">
        <v>324</v>
      </c>
      <c r="I462" s="1" t="s">
        <v>915</v>
      </c>
      <c r="J462" s="1" t="s">
        <v>877</v>
      </c>
      <c r="K462" s="1" t="str">
        <f t="shared" si="14"/>
        <v>2019</v>
      </c>
      <c r="L462" s="1">
        <f t="shared" si="15"/>
        <v>13</v>
      </c>
      <c r="M462" s="1" t="s">
        <v>79</v>
      </c>
    </row>
    <row r="463" spans="8:13">
      <c r="H463" s="1" t="s">
        <v>324</v>
      </c>
      <c r="I463" s="1" t="s">
        <v>1042</v>
      </c>
      <c r="J463" s="1" t="s">
        <v>877</v>
      </c>
      <c r="K463" s="1" t="str">
        <f t="shared" si="14"/>
        <v>2019</v>
      </c>
      <c r="L463" s="1">
        <f t="shared" si="15"/>
        <v>13</v>
      </c>
      <c r="M463" s="1" t="s">
        <v>79</v>
      </c>
    </row>
    <row r="464" spans="8:13">
      <c r="H464" s="1" t="s">
        <v>324</v>
      </c>
      <c r="I464" s="1" t="s">
        <v>857</v>
      </c>
      <c r="J464" s="1" t="s">
        <v>5441</v>
      </c>
      <c r="K464" s="1" t="str">
        <f t="shared" si="14"/>
        <v>2020</v>
      </c>
      <c r="L464" s="1">
        <f t="shared" si="15"/>
        <v>13</v>
      </c>
      <c r="M464" s="1" t="s">
        <v>79</v>
      </c>
    </row>
    <row r="465" spans="8:13">
      <c r="H465" s="1" t="s">
        <v>324</v>
      </c>
      <c r="I465" s="1" t="s">
        <v>1351</v>
      </c>
      <c r="J465" s="1" t="s">
        <v>5441</v>
      </c>
      <c r="K465" s="1" t="str">
        <f t="shared" si="14"/>
        <v>2020</v>
      </c>
      <c r="L465" s="1">
        <f t="shared" si="15"/>
        <v>13</v>
      </c>
      <c r="M465" s="1" t="s">
        <v>79</v>
      </c>
    </row>
    <row r="466" spans="8:13">
      <c r="H466" s="1" t="s">
        <v>324</v>
      </c>
      <c r="I466" s="1" t="s">
        <v>8294</v>
      </c>
      <c r="J466" s="1" t="s">
        <v>7725</v>
      </c>
      <c r="K466" s="1" t="str">
        <f t="shared" si="14"/>
        <v>2020</v>
      </c>
      <c r="L466" s="1">
        <f t="shared" si="15"/>
        <v>13</v>
      </c>
      <c r="M466" s="1" t="s">
        <v>79</v>
      </c>
    </row>
    <row r="467" spans="8:13">
      <c r="H467" s="1" t="s">
        <v>324</v>
      </c>
      <c r="I467" s="1" t="s">
        <v>8590</v>
      </c>
      <c r="J467" s="1" t="s">
        <v>7691</v>
      </c>
      <c r="K467" s="1" t="str">
        <f t="shared" si="14"/>
        <v>2020</v>
      </c>
      <c r="L467" s="1">
        <f t="shared" si="15"/>
        <v>13</v>
      </c>
      <c r="M467" s="1" t="s">
        <v>79</v>
      </c>
    </row>
    <row r="468" spans="8:13">
      <c r="H468" s="1" t="s">
        <v>324</v>
      </c>
      <c r="I468" s="1" t="s">
        <v>8729</v>
      </c>
      <c r="J468" s="1" t="s">
        <v>5622</v>
      </c>
      <c r="K468" s="1" t="str">
        <f t="shared" si="14"/>
        <v>2020</v>
      </c>
      <c r="L468" s="1">
        <f t="shared" si="15"/>
        <v>13</v>
      </c>
      <c r="M468" s="1" t="s">
        <v>79</v>
      </c>
    </row>
    <row r="469" spans="8:13">
      <c r="H469" s="1" t="s">
        <v>324</v>
      </c>
      <c r="I469" s="1" t="s">
        <v>9305</v>
      </c>
      <c r="J469" s="1" t="s">
        <v>7542</v>
      </c>
      <c r="K469" s="1" t="str">
        <f t="shared" si="14"/>
        <v>2020</v>
      </c>
      <c r="L469" s="1">
        <f t="shared" si="15"/>
        <v>13</v>
      </c>
      <c r="M469" s="1" t="s">
        <v>79</v>
      </c>
    </row>
    <row r="470" spans="8:13">
      <c r="H470" s="1" t="s">
        <v>344</v>
      </c>
      <c r="I470" s="1" t="s">
        <v>12212</v>
      </c>
      <c r="J470" s="1" t="s">
        <v>1815</v>
      </c>
      <c r="K470" s="1" t="str">
        <f t="shared" si="14"/>
        <v>2008</v>
      </c>
      <c r="L470" s="1">
        <f t="shared" si="15"/>
        <v>14</v>
      </c>
      <c r="M470" s="1" t="s">
        <v>79</v>
      </c>
    </row>
    <row r="471" spans="8:13">
      <c r="H471" s="1" t="s">
        <v>197</v>
      </c>
      <c r="I471" s="1" t="s">
        <v>8338</v>
      </c>
      <c r="J471" s="1" t="s">
        <v>1072</v>
      </c>
      <c r="K471" s="1" t="str">
        <f t="shared" si="14"/>
        <v>2009</v>
      </c>
      <c r="L471" s="1">
        <f t="shared" si="15"/>
        <v>14</v>
      </c>
      <c r="M471" s="1" t="s">
        <v>79</v>
      </c>
    </row>
    <row r="472" spans="8:13">
      <c r="H472" s="1" t="s">
        <v>144</v>
      </c>
      <c r="I472" s="1" t="s">
        <v>6607</v>
      </c>
      <c r="J472" s="1" t="s">
        <v>6669</v>
      </c>
      <c r="K472" s="1" t="str">
        <f t="shared" si="14"/>
        <v>2010</v>
      </c>
      <c r="L472" s="1">
        <f t="shared" si="15"/>
        <v>14</v>
      </c>
      <c r="M472" s="1" t="s">
        <v>79</v>
      </c>
    </row>
    <row r="473" spans="8:13">
      <c r="H473" s="1" t="s">
        <v>144</v>
      </c>
      <c r="I473" s="1" t="s">
        <v>8450</v>
      </c>
      <c r="J473" s="1" t="s">
        <v>8182</v>
      </c>
      <c r="K473" s="1" t="str">
        <f t="shared" si="14"/>
        <v>2010</v>
      </c>
      <c r="L473" s="1">
        <f t="shared" si="15"/>
        <v>14</v>
      </c>
      <c r="M473" s="1" t="s">
        <v>79</v>
      </c>
    </row>
    <row r="474" spans="8:13">
      <c r="H474" s="1" t="s">
        <v>479</v>
      </c>
      <c r="I474" s="1" t="s">
        <v>7359</v>
      </c>
      <c r="J474" s="1" t="s">
        <v>7364</v>
      </c>
      <c r="K474" s="1" t="str">
        <f t="shared" si="14"/>
        <v>2010</v>
      </c>
      <c r="L474" s="1">
        <f t="shared" si="15"/>
        <v>14</v>
      </c>
      <c r="M474" s="1" t="s">
        <v>79</v>
      </c>
    </row>
    <row r="475" spans="8:13">
      <c r="H475" s="1" t="s">
        <v>479</v>
      </c>
      <c r="I475" s="1" t="s">
        <v>6617</v>
      </c>
      <c r="J475" s="1" t="s">
        <v>941</v>
      </c>
      <c r="K475" s="1" t="str">
        <f t="shared" si="14"/>
        <v>2011</v>
      </c>
      <c r="L475" s="1">
        <f t="shared" si="15"/>
        <v>14</v>
      </c>
      <c r="M475" s="1" t="s">
        <v>79</v>
      </c>
    </row>
    <row r="476" spans="8:13">
      <c r="H476" s="1" t="s">
        <v>247</v>
      </c>
      <c r="I476" s="1" t="s">
        <v>9194</v>
      </c>
      <c r="J476" s="1" t="s">
        <v>9198</v>
      </c>
      <c r="K476" s="1" t="str">
        <f t="shared" si="14"/>
        <v>2011</v>
      </c>
      <c r="L476" s="1">
        <f t="shared" si="15"/>
        <v>14</v>
      </c>
      <c r="M476" s="1" t="s">
        <v>79</v>
      </c>
    </row>
    <row r="477" spans="8:13">
      <c r="H477" s="1" t="s">
        <v>247</v>
      </c>
      <c r="I477" s="1" t="s">
        <v>9328</v>
      </c>
      <c r="J477" s="1" t="s">
        <v>1994</v>
      </c>
      <c r="K477" s="1" t="str">
        <f t="shared" si="14"/>
        <v>2011</v>
      </c>
      <c r="L477" s="1">
        <f t="shared" si="15"/>
        <v>14</v>
      </c>
      <c r="M477" s="1" t="s">
        <v>79</v>
      </c>
    </row>
    <row r="478" spans="8:13">
      <c r="H478" s="1" t="s">
        <v>217</v>
      </c>
      <c r="I478" s="1" t="s">
        <v>9524</v>
      </c>
      <c r="J478" s="1" t="s">
        <v>9114</v>
      </c>
      <c r="K478" s="1" t="str">
        <f t="shared" si="14"/>
        <v>2011</v>
      </c>
      <c r="L478" s="1">
        <f t="shared" si="15"/>
        <v>14</v>
      </c>
      <c r="M478" s="1" t="s">
        <v>79</v>
      </c>
    </row>
    <row r="479" spans="8:13">
      <c r="H479" s="1" t="s">
        <v>263</v>
      </c>
      <c r="I479" s="1" t="s">
        <v>5325</v>
      </c>
      <c r="J479" s="1" t="s">
        <v>5336</v>
      </c>
      <c r="K479" s="1" t="str">
        <f t="shared" si="14"/>
        <v>2012</v>
      </c>
      <c r="L479" s="1">
        <f t="shared" si="15"/>
        <v>14</v>
      </c>
      <c r="M479" s="1" t="s">
        <v>79</v>
      </c>
    </row>
    <row r="480" spans="8:13">
      <c r="H480" s="1" t="s">
        <v>169</v>
      </c>
      <c r="I480" s="1" t="s">
        <v>665</v>
      </c>
      <c r="J480" s="1" t="s">
        <v>4208</v>
      </c>
      <c r="K480" s="1" t="str">
        <f t="shared" si="14"/>
        <v>2012</v>
      </c>
      <c r="L480" s="1">
        <f t="shared" si="15"/>
        <v>14</v>
      </c>
      <c r="M480" s="1" t="s">
        <v>79</v>
      </c>
    </row>
    <row r="481" spans="8:13">
      <c r="H481" s="1" t="s">
        <v>126</v>
      </c>
      <c r="I481" s="1" t="s">
        <v>9618</v>
      </c>
      <c r="J481" s="1" t="s">
        <v>9641</v>
      </c>
      <c r="K481" s="1" t="str">
        <f t="shared" si="14"/>
        <v>2012</v>
      </c>
      <c r="L481" s="1">
        <f t="shared" si="15"/>
        <v>14</v>
      </c>
      <c r="M481" s="1" t="s">
        <v>79</v>
      </c>
    </row>
    <row r="482" spans="8:13">
      <c r="H482" s="1" t="s">
        <v>126</v>
      </c>
      <c r="I482" s="1" t="s">
        <v>9716</v>
      </c>
      <c r="J482" s="1" t="s">
        <v>9701</v>
      </c>
      <c r="K482" s="1" t="str">
        <f t="shared" si="14"/>
        <v>2012</v>
      </c>
      <c r="L482" s="1">
        <f t="shared" si="15"/>
        <v>14</v>
      </c>
      <c r="M482" s="1" t="s">
        <v>79</v>
      </c>
    </row>
    <row r="483" spans="8:13">
      <c r="H483" s="1" t="s">
        <v>344</v>
      </c>
      <c r="I483" s="1" t="s">
        <v>9362</v>
      </c>
      <c r="J483" s="1" t="s">
        <v>9216</v>
      </c>
      <c r="K483" s="1" t="str">
        <f t="shared" si="14"/>
        <v>2013</v>
      </c>
      <c r="L483" s="1">
        <f t="shared" si="15"/>
        <v>14</v>
      </c>
      <c r="M483" s="1" t="s">
        <v>79</v>
      </c>
    </row>
    <row r="484" spans="8:13">
      <c r="H484" s="1" t="s">
        <v>217</v>
      </c>
      <c r="I484" s="1" t="s">
        <v>3988</v>
      </c>
      <c r="J484" s="1" t="s">
        <v>6038</v>
      </c>
      <c r="K484" s="1" t="str">
        <f t="shared" si="14"/>
        <v>2013</v>
      </c>
      <c r="L484" s="1">
        <f t="shared" si="15"/>
        <v>14</v>
      </c>
      <c r="M484" s="1" t="s">
        <v>79</v>
      </c>
    </row>
    <row r="485" spans="8:13">
      <c r="H485" s="1" t="s">
        <v>247</v>
      </c>
      <c r="I485" s="1" t="s">
        <v>8873</v>
      </c>
      <c r="J485" s="1" t="s">
        <v>8874</v>
      </c>
      <c r="K485" s="1" t="str">
        <f t="shared" si="14"/>
        <v>2013</v>
      </c>
      <c r="L485" s="1">
        <f t="shared" si="15"/>
        <v>14</v>
      </c>
      <c r="M485" s="1" t="s">
        <v>79</v>
      </c>
    </row>
    <row r="486" spans="8:13">
      <c r="H486" s="1" t="s">
        <v>217</v>
      </c>
      <c r="I486" s="1" t="s">
        <v>507</v>
      </c>
      <c r="J486" s="1" t="s">
        <v>2023</v>
      </c>
      <c r="K486" s="1" t="str">
        <f t="shared" si="14"/>
        <v>2013</v>
      </c>
      <c r="L486" s="1">
        <f t="shared" si="15"/>
        <v>14</v>
      </c>
      <c r="M486" s="1" t="s">
        <v>79</v>
      </c>
    </row>
    <row r="487" spans="8:13">
      <c r="H487" s="1" t="s">
        <v>169</v>
      </c>
      <c r="I487" s="1" t="s">
        <v>1042</v>
      </c>
      <c r="J487" s="5">
        <v>41275</v>
      </c>
      <c r="K487" s="1" t="str">
        <f t="shared" si="14"/>
        <v>2013</v>
      </c>
      <c r="L487" s="1">
        <f t="shared" si="15"/>
        <v>14</v>
      </c>
      <c r="M487" s="1" t="s">
        <v>79</v>
      </c>
    </row>
    <row r="488" spans="8:13">
      <c r="H488" s="1" t="s">
        <v>217</v>
      </c>
      <c r="I488" s="1" t="s">
        <v>11531</v>
      </c>
      <c r="J488" s="1" t="s">
        <v>2023</v>
      </c>
      <c r="K488" s="1" t="str">
        <f t="shared" si="14"/>
        <v>2013</v>
      </c>
      <c r="L488" s="1">
        <f t="shared" si="15"/>
        <v>14</v>
      </c>
      <c r="M488" s="1" t="s">
        <v>79</v>
      </c>
    </row>
    <row r="489" spans="8:13">
      <c r="H489" s="1" t="s">
        <v>217</v>
      </c>
      <c r="I489" s="1" t="s">
        <v>381</v>
      </c>
      <c r="J489" s="1" t="s">
        <v>1933</v>
      </c>
      <c r="K489" s="1" t="str">
        <f t="shared" si="14"/>
        <v>2014</v>
      </c>
      <c r="L489" s="1">
        <f t="shared" si="15"/>
        <v>14</v>
      </c>
      <c r="M489" s="1" t="s">
        <v>79</v>
      </c>
    </row>
    <row r="490" spans="8:13">
      <c r="H490" s="1" t="s">
        <v>247</v>
      </c>
      <c r="I490" s="1" t="s">
        <v>8377</v>
      </c>
      <c r="J490" s="1" t="s">
        <v>11777</v>
      </c>
      <c r="K490" s="1" t="str">
        <f t="shared" si="14"/>
        <v>2014</v>
      </c>
      <c r="L490" s="1">
        <f t="shared" si="15"/>
        <v>14</v>
      </c>
      <c r="M490" s="1" t="s">
        <v>79</v>
      </c>
    </row>
    <row r="491" spans="8:13">
      <c r="H491" s="1" t="s">
        <v>247</v>
      </c>
      <c r="I491" s="1" t="s">
        <v>8377</v>
      </c>
      <c r="J491" s="1" t="s">
        <v>8378</v>
      </c>
      <c r="K491" s="1" t="str">
        <f t="shared" si="14"/>
        <v>2014</v>
      </c>
      <c r="L491" s="1">
        <f t="shared" si="15"/>
        <v>14</v>
      </c>
      <c r="M491" s="1" t="s">
        <v>79</v>
      </c>
    </row>
    <row r="492" spans="8:13">
      <c r="H492" s="1" t="s">
        <v>126</v>
      </c>
      <c r="I492" s="1" t="s">
        <v>4600</v>
      </c>
      <c r="J492" s="1" t="s">
        <v>4600</v>
      </c>
      <c r="K492" s="1" t="str">
        <f t="shared" si="14"/>
        <v>2014</v>
      </c>
      <c r="L492" s="1">
        <f t="shared" si="15"/>
        <v>14</v>
      </c>
      <c r="M492" s="1" t="s">
        <v>79</v>
      </c>
    </row>
    <row r="493" spans="8:13">
      <c r="H493" s="1" t="s">
        <v>126</v>
      </c>
      <c r="I493" s="1" t="s">
        <v>3988</v>
      </c>
      <c r="J493" s="1" t="s">
        <v>1067</v>
      </c>
      <c r="K493" s="1" t="str">
        <f t="shared" si="14"/>
        <v>2015</v>
      </c>
      <c r="L493" s="1">
        <f t="shared" si="15"/>
        <v>14</v>
      </c>
      <c r="M493" s="1" t="s">
        <v>79</v>
      </c>
    </row>
    <row r="494" spans="8:13">
      <c r="H494" s="1" t="s">
        <v>126</v>
      </c>
      <c r="I494" s="1" t="s">
        <v>6854</v>
      </c>
      <c r="J494" s="1" t="s">
        <v>6823</v>
      </c>
      <c r="K494" s="1" t="str">
        <f t="shared" si="14"/>
        <v>2015</v>
      </c>
      <c r="L494" s="1">
        <f t="shared" si="15"/>
        <v>14</v>
      </c>
      <c r="M494" s="1" t="s">
        <v>79</v>
      </c>
    </row>
    <row r="495" spans="8:13">
      <c r="H495" s="1" t="s">
        <v>479</v>
      </c>
      <c r="I495" s="1" t="s">
        <v>8729</v>
      </c>
      <c r="J495" s="1" t="s">
        <v>6807</v>
      </c>
      <c r="K495" s="1" t="str">
        <f t="shared" si="14"/>
        <v>2015</v>
      </c>
      <c r="L495" s="1">
        <f t="shared" si="15"/>
        <v>14</v>
      </c>
      <c r="M495" s="1" t="s">
        <v>79</v>
      </c>
    </row>
    <row r="496" spans="8:13">
      <c r="H496" s="1" t="s">
        <v>126</v>
      </c>
      <c r="I496" s="1" t="s">
        <v>1742</v>
      </c>
      <c r="J496" s="1" t="s">
        <v>6255</v>
      </c>
      <c r="K496" s="1" t="str">
        <f t="shared" si="14"/>
        <v>2015</v>
      </c>
      <c r="L496" s="1">
        <f t="shared" si="15"/>
        <v>14</v>
      </c>
      <c r="M496" s="1" t="s">
        <v>79</v>
      </c>
    </row>
    <row r="497" spans="8:13">
      <c r="H497" s="1" t="s">
        <v>479</v>
      </c>
      <c r="I497" s="1" t="s">
        <v>6747</v>
      </c>
      <c r="J497" s="1" t="s">
        <v>6775</v>
      </c>
      <c r="K497" s="1" t="str">
        <f t="shared" si="14"/>
        <v>2015</v>
      </c>
      <c r="L497" s="1">
        <f t="shared" si="15"/>
        <v>14</v>
      </c>
      <c r="M497" s="1" t="s">
        <v>79</v>
      </c>
    </row>
    <row r="498" spans="8:13">
      <c r="H498" s="1" t="s">
        <v>247</v>
      </c>
      <c r="I498" s="1" t="s">
        <v>6422</v>
      </c>
      <c r="J498" s="1" t="s">
        <v>1222</v>
      </c>
      <c r="K498" s="1" t="str">
        <f t="shared" si="14"/>
        <v>2015</v>
      </c>
      <c r="L498" s="1">
        <f t="shared" si="15"/>
        <v>14</v>
      </c>
      <c r="M498" s="1" t="s">
        <v>79</v>
      </c>
    </row>
    <row r="499" spans="8:13">
      <c r="H499" s="1" t="s">
        <v>126</v>
      </c>
      <c r="I499" s="1" t="s">
        <v>7359</v>
      </c>
      <c r="J499" s="1" t="s">
        <v>7362</v>
      </c>
      <c r="K499" s="1" t="str">
        <f t="shared" si="14"/>
        <v>2015</v>
      </c>
      <c r="L499" s="1">
        <f t="shared" si="15"/>
        <v>14</v>
      </c>
      <c r="M499" s="1" t="s">
        <v>79</v>
      </c>
    </row>
    <row r="500" spans="8:13">
      <c r="H500" s="1" t="s">
        <v>126</v>
      </c>
      <c r="I500" s="1" t="s">
        <v>613</v>
      </c>
      <c r="J500" s="1" t="s">
        <v>892</v>
      </c>
      <c r="K500" s="1" t="str">
        <f t="shared" si="14"/>
        <v>2015</v>
      </c>
      <c r="L500" s="1">
        <f t="shared" si="15"/>
        <v>14</v>
      </c>
      <c r="M500" s="1" t="s">
        <v>79</v>
      </c>
    </row>
    <row r="501" spans="8:13">
      <c r="H501" s="1" t="s">
        <v>197</v>
      </c>
      <c r="I501" s="1" t="s">
        <v>861</v>
      </c>
      <c r="J501" s="1" t="s">
        <v>303</v>
      </c>
      <c r="K501" s="1" t="str">
        <f t="shared" si="14"/>
        <v>2016</v>
      </c>
      <c r="L501" s="1">
        <f t="shared" si="15"/>
        <v>14</v>
      </c>
      <c r="M501" s="1" t="s">
        <v>79</v>
      </c>
    </row>
    <row r="502" spans="8:13">
      <c r="H502" s="1" t="s">
        <v>126</v>
      </c>
      <c r="I502" s="1" t="s">
        <v>4673</v>
      </c>
      <c r="J502" s="1" t="s">
        <v>4677</v>
      </c>
      <c r="K502" s="1" t="str">
        <f t="shared" si="14"/>
        <v>2016</v>
      </c>
      <c r="L502" s="1">
        <f t="shared" si="15"/>
        <v>14</v>
      </c>
      <c r="M502" s="1" t="s">
        <v>79</v>
      </c>
    </row>
    <row r="503" spans="8:13">
      <c r="H503" s="1" t="s">
        <v>247</v>
      </c>
      <c r="I503" s="1" t="s">
        <v>3542</v>
      </c>
      <c r="J503" s="1" t="s">
        <v>162</v>
      </c>
      <c r="K503" s="1" t="str">
        <f t="shared" si="14"/>
        <v>2016</v>
      </c>
      <c r="L503" s="1">
        <f t="shared" si="15"/>
        <v>14</v>
      </c>
      <c r="M503" s="1" t="s">
        <v>79</v>
      </c>
    </row>
    <row r="504" spans="8:13">
      <c r="H504" s="1" t="s">
        <v>126</v>
      </c>
      <c r="I504" s="1" t="s">
        <v>637</v>
      </c>
      <c r="J504" s="1" t="s">
        <v>637</v>
      </c>
      <c r="K504" s="1" t="str">
        <f t="shared" si="14"/>
        <v>2017</v>
      </c>
      <c r="L504" s="1">
        <f t="shared" si="15"/>
        <v>14</v>
      </c>
      <c r="M504" s="1" t="s">
        <v>79</v>
      </c>
    </row>
    <row r="505" spans="8:13">
      <c r="H505" s="1" t="s">
        <v>126</v>
      </c>
      <c r="I505" s="1" t="s">
        <v>337</v>
      </c>
      <c r="J505" s="1" t="s">
        <v>340</v>
      </c>
      <c r="K505" s="1" t="str">
        <f t="shared" si="14"/>
        <v>2017</v>
      </c>
      <c r="L505" s="1">
        <f t="shared" si="15"/>
        <v>14</v>
      </c>
      <c r="M505" s="1" t="s">
        <v>79</v>
      </c>
    </row>
    <row r="506" spans="8:13">
      <c r="H506" s="1" t="s">
        <v>126</v>
      </c>
      <c r="I506" s="1" t="s">
        <v>1296</v>
      </c>
      <c r="J506" s="1" t="s">
        <v>274</v>
      </c>
      <c r="K506" s="1" t="str">
        <f t="shared" si="14"/>
        <v>2017</v>
      </c>
      <c r="L506" s="1">
        <f t="shared" si="15"/>
        <v>14</v>
      </c>
      <c r="M506" s="1" t="s">
        <v>79</v>
      </c>
    </row>
    <row r="507" spans="8:13">
      <c r="H507" s="1" t="s">
        <v>247</v>
      </c>
      <c r="I507" s="1" t="s">
        <v>709</v>
      </c>
      <c r="J507" s="1" t="s">
        <v>881</v>
      </c>
      <c r="K507" s="1" t="str">
        <f t="shared" si="14"/>
        <v>2018</v>
      </c>
      <c r="L507" s="1">
        <f t="shared" si="15"/>
        <v>14</v>
      </c>
      <c r="M507" s="1" t="s">
        <v>79</v>
      </c>
    </row>
    <row r="508" spans="8:13">
      <c r="H508" s="1" t="s">
        <v>247</v>
      </c>
      <c r="I508" s="1" t="s">
        <v>2165</v>
      </c>
      <c r="J508" s="1" t="s">
        <v>2178</v>
      </c>
      <c r="K508" s="1" t="str">
        <f t="shared" si="14"/>
        <v>2018</v>
      </c>
      <c r="L508" s="1">
        <f t="shared" si="15"/>
        <v>14</v>
      </c>
      <c r="M508" s="1" t="s">
        <v>79</v>
      </c>
    </row>
    <row r="509" spans="8:13">
      <c r="H509" s="1" t="s">
        <v>126</v>
      </c>
      <c r="I509" s="1" t="s">
        <v>1732</v>
      </c>
      <c r="J509" s="1" t="s">
        <v>1732</v>
      </c>
      <c r="K509" s="1" t="str">
        <f t="shared" si="14"/>
        <v>2019</v>
      </c>
      <c r="L509" s="1">
        <f t="shared" si="15"/>
        <v>14</v>
      </c>
      <c r="M509" s="1" t="s">
        <v>79</v>
      </c>
    </row>
    <row r="510" spans="8:13">
      <c r="H510" s="1" t="s">
        <v>247</v>
      </c>
      <c r="I510" s="1" t="s">
        <v>321</v>
      </c>
      <c r="J510" s="1" t="s">
        <v>1121</v>
      </c>
      <c r="K510" s="1" t="str">
        <f t="shared" si="14"/>
        <v>2019</v>
      </c>
      <c r="L510" s="1">
        <f t="shared" si="15"/>
        <v>14</v>
      </c>
      <c r="M510" s="1" t="s">
        <v>79</v>
      </c>
    </row>
    <row r="511" spans="8:13">
      <c r="H511" s="1" t="s">
        <v>247</v>
      </c>
      <c r="I511" s="1" t="s">
        <v>6570</v>
      </c>
      <c r="J511" s="1" t="s">
        <v>1609</v>
      </c>
      <c r="K511" s="1" t="str">
        <f t="shared" si="14"/>
        <v>2019</v>
      </c>
      <c r="L511" s="1">
        <f t="shared" si="15"/>
        <v>14</v>
      </c>
      <c r="M511" s="1" t="s">
        <v>79</v>
      </c>
    </row>
    <row r="512" spans="8:13">
      <c r="H512" s="1" t="s">
        <v>126</v>
      </c>
      <c r="I512" s="1" t="s">
        <v>1085</v>
      </c>
      <c r="J512" s="1" t="s">
        <v>66</v>
      </c>
      <c r="K512" s="1" t="str">
        <f t="shared" si="14"/>
        <v>2019</v>
      </c>
      <c r="L512" s="1">
        <f t="shared" si="15"/>
        <v>14</v>
      </c>
      <c r="M512" s="1" t="s">
        <v>79</v>
      </c>
    </row>
    <row r="513" spans="8:13">
      <c r="H513" s="1" t="s">
        <v>126</v>
      </c>
      <c r="I513" s="1" t="s">
        <v>1370</v>
      </c>
      <c r="J513" s="1" t="s">
        <v>3802</v>
      </c>
      <c r="K513" s="1" t="str">
        <f t="shared" ref="K513:K576" si="16">TEXT(J513,"YYYY")</f>
        <v>2019</v>
      </c>
      <c r="L513" s="1">
        <f t="shared" ref="L513:L576" si="17">H513-(TEXT(I513,"YYYY")-TEXT(J513,"YYYY"))</f>
        <v>14</v>
      </c>
      <c r="M513" s="1" t="s">
        <v>79</v>
      </c>
    </row>
    <row r="514" spans="8:13">
      <c r="H514" s="1" t="s">
        <v>247</v>
      </c>
      <c r="I514" s="1" t="s">
        <v>9305</v>
      </c>
      <c r="J514" s="1" t="s">
        <v>1699</v>
      </c>
      <c r="K514" s="1" t="str">
        <f t="shared" si="16"/>
        <v>2019</v>
      </c>
      <c r="L514" s="1">
        <f t="shared" si="17"/>
        <v>14</v>
      </c>
      <c r="M514" s="1" t="s">
        <v>79</v>
      </c>
    </row>
    <row r="515" spans="8:13">
      <c r="H515" s="1" t="s">
        <v>126</v>
      </c>
      <c r="I515" s="1" t="s">
        <v>155</v>
      </c>
      <c r="J515" s="1" t="s">
        <v>155</v>
      </c>
      <c r="K515" s="1" t="str">
        <f t="shared" si="16"/>
        <v>2019</v>
      </c>
      <c r="L515" s="1">
        <f t="shared" si="17"/>
        <v>14</v>
      </c>
      <c r="M515" s="1" t="s">
        <v>79</v>
      </c>
    </row>
    <row r="516" spans="8:13">
      <c r="H516" s="1" t="s">
        <v>247</v>
      </c>
      <c r="I516" s="1" t="s">
        <v>397</v>
      </c>
      <c r="J516" s="1" t="s">
        <v>683</v>
      </c>
      <c r="K516" s="1" t="str">
        <f t="shared" si="16"/>
        <v>2019</v>
      </c>
      <c r="L516" s="1">
        <f t="shared" si="17"/>
        <v>14</v>
      </c>
      <c r="M516" s="1" t="s">
        <v>79</v>
      </c>
    </row>
    <row r="517" spans="8:13">
      <c r="H517" s="1" t="s">
        <v>126</v>
      </c>
      <c r="I517" s="1" t="s">
        <v>321</v>
      </c>
      <c r="J517" s="1" t="s">
        <v>9071</v>
      </c>
      <c r="K517" s="1" t="str">
        <f t="shared" si="16"/>
        <v>2020</v>
      </c>
      <c r="L517" s="1">
        <f t="shared" si="17"/>
        <v>14</v>
      </c>
      <c r="M517" s="1" t="s">
        <v>79</v>
      </c>
    </row>
    <row r="518" spans="8:13">
      <c r="H518" s="1" t="s">
        <v>126</v>
      </c>
      <c r="I518" s="1" t="s">
        <v>5781</v>
      </c>
      <c r="J518" s="1" t="s">
        <v>5680</v>
      </c>
      <c r="K518" s="1" t="str">
        <f t="shared" si="16"/>
        <v>2020</v>
      </c>
      <c r="L518" s="1">
        <f t="shared" si="17"/>
        <v>14</v>
      </c>
      <c r="M518" s="1" t="s">
        <v>79</v>
      </c>
    </row>
    <row r="519" spans="8:13">
      <c r="H519" s="1" t="s">
        <v>126</v>
      </c>
      <c r="I519" s="1" t="s">
        <v>2102</v>
      </c>
      <c r="J519" s="1" t="s">
        <v>10939</v>
      </c>
      <c r="K519" s="1" t="str">
        <f t="shared" si="16"/>
        <v>2020</v>
      </c>
      <c r="L519" s="1">
        <f t="shared" si="17"/>
        <v>14</v>
      </c>
      <c r="M519" s="1" t="s">
        <v>79</v>
      </c>
    </row>
    <row r="520" spans="8:13">
      <c r="H520" s="1" t="s">
        <v>126</v>
      </c>
      <c r="I520" s="1" t="s">
        <v>11394</v>
      </c>
      <c r="J520" s="1" t="s">
        <v>8717</v>
      </c>
      <c r="K520" s="1" t="str">
        <f t="shared" si="16"/>
        <v>2020</v>
      </c>
      <c r="L520" s="1">
        <f t="shared" si="17"/>
        <v>14</v>
      </c>
      <c r="M520" s="1" t="s">
        <v>79</v>
      </c>
    </row>
    <row r="521" spans="8:13">
      <c r="H521" s="1" t="s">
        <v>118</v>
      </c>
      <c r="I521" s="1" t="s">
        <v>9618</v>
      </c>
      <c r="J521" s="1" t="s">
        <v>9619</v>
      </c>
      <c r="K521" s="1" t="str">
        <f t="shared" si="16"/>
        <v>2002</v>
      </c>
      <c r="L521" s="1">
        <f t="shared" si="17"/>
        <v>15</v>
      </c>
      <c r="M521" s="1" t="s">
        <v>79</v>
      </c>
    </row>
    <row r="522" spans="8:13">
      <c r="H522" s="1" t="s">
        <v>583</v>
      </c>
      <c r="I522" s="1" t="s">
        <v>7875</v>
      </c>
      <c r="J522" s="1" t="s">
        <v>1899</v>
      </c>
      <c r="K522" s="1" t="str">
        <f t="shared" si="16"/>
        <v>2005</v>
      </c>
      <c r="L522" s="1">
        <f t="shared" si="17"/>
        <v>15</v>
      </c>
      <c r="M522" s="1" t="s">
        <v>79</v>
      </c>
    </row>
    <row r="523" spans="8:13">
      <c r="H523" s="1" t="s">
        <v>118</v>
      </c>
      <c r="I523" s="1" t="s">
        <v>1812</v>
      </c>
      <c r="J523" s="1" t="s">
        <v>1815</v>
      </c>
      <c r="K523" s="1" t="str">
        <f t="shared" si="16"/>
        <v>2008</v>
      </c>
      <c r="L523" s="1">
        <f t="shared" si="17"/>
        <v>15</v>
      </c>
      <c r="M523" s="1" t="s">
        <v>79</v>
      </c>
    </row>
    <row r="524" spans="8:13">
      <c r="H524" s="1" t="s">
        <v>118</v>
      </c>
      <c r="I524" s="1" t="s">
        <v>1745</v>
      </c>
      <c r="J524" s="1" t="s">
        <v>849</v>
      </c>
      <c r="K524" s="1" t="str">
        <f t="shared" si="16"/>
        <v>2009</v>
      </c>
      <c r="L524" s="1">
        <f t="shared" si="17"/>
        <v>15</v>
      </c>
      <c r="M524" s="1" t="s">
        <v>79</v>
      </c>
    </row>
    <row r="525" spans="8:13">
      <c r="H525" s="1" t="s">
        <v>247</v>
      </c>
      <c r="I525" s="1" t="s">
        <v>9733</v>
      </c>
      <c r="J525" s="1" t="s">
        <v>9689</v>
      </c>
      <c r="K525" s="1" t="str">
        <f t="shared" si="16"/>
        <v>2012</v>
      </c>
      <c r="L525" s="1">
        <f t="shared" si="17"/>
        <v>15</v>
      </c>
      <c r="M525" s="1" t="s">
        <v>79</v>
      </c>
    </row>
    <row r="526" spans="8:13">
      <c r="H526" s="1" t="s">
        <v>263</v>
      </c>
      <c r="I526" s="1" t="s">
        <v>562</v>
      </c>
      <c r="J526" s="1" t="s">
        <v>4638</v>
      </c>
      <c r="K526" s="1" t="str">
        <f t="shared" si="16"/>
        <v>2012</v>
      </c>
      <c r="L526" s="1">
        <f t="shared" si="17"/>
        <v>15</v>
      </c>
      <c r="M526" s="1" t="s">
        <v>79</v>
      </c>
    </row>
    <row r="527" spans="8:13">
      <c r="H527" s="1" t="s">
        <v>263</v>
      </c>
      <c r="I527" s="1" t="s">
        <v>7316</v>
      </c>
      <c r="J527" s="1" t="s">
        <v>7320</v>
      </c>
      <c r="K527" s="1" t="str">
        <f t="shared" si="16"/>
        <v>2012</v>
      </c>
      <c r="L527" s="1">
        <f t="shared" si="17"/>
        <v>15</v>
      </c>
      <c r="M527" s="1" t="s">
        <v>79</v>
      </c>
    </row>
    <row r="528" spans="8:13">
      <c r="H528" s="1" t="s">
        <v>217</v>
      </c>
      <c r="I528" s="1" t="s">
        <v>9192</v>
      </c>
      <c r="J528" s="1" t="s">
        <v>10155</v>
      </c>
      <c r="K528" s="1" t="str">
        <f t="shared" si="16"/>
        <v>2013</v>
      </c>
      <c r="L528" s="1">
        <f t="shared" si="17"/>
        <v>15</v>
      </c>
      <c r="M528" s="1" t="s">
        <v>79</v>
      </c>
    </row>
    <row r="529" spans="8:13">
      <c r="H529" s="1" t="s">
        <v>583</v>
      </c>
      <c r="I529" s="1" t="s">
        <v>534</v>
      </c>
      <c r="J529" s="1" t="s">
        <v>2023</v>
      </c>
      <c r="K529" s="1" t="str">
        <f t="shared" si="16"/>
        <v>2013</v>
      </c>
      <c r="L529" s="1">
        <f t="shared" si="17"/>
        <v>15</v>
      </c>
      <c r="M529" s="1" t="s">
        <v>79</v>
      </c>
    </row>
    <row r="530" spans="8:13">
      <c r="H530" s="1" t="s">
        <v>479</v>
      </c>
      <c r="I530" s="1" t="s">
        <v>4781</v>
      </c>
      <c r="J530" s="1" t="s">
        <v>2023</v>
      </c>
      <c r="K530" s="1" t="str">
        <f t="shared" si="16"/>
        <v>2013</v>
      </c>
      <c r="L530" s="1">
        <f t="shared" si="17"/>
        <v>15</v>
      </c>
      <c r="M530" s="1" t="s">
        <v>79</v>
      </c>
    </row>
    <row r="531" spans="8:13">
      <c r="H531" s="1" t="s">
        <v>263</v>
      </c>
      <c r="I531" s="1" t="s">
        <v>6166</v>
      </c>
      <c r="J531" s="1" t="s">
        <v>3294</v>
      </c>
      <c r="K531" s="1" t="str">
        <f t="shared" si="16"/>
        <v>2013</v>
      </c>
      <c r="L531" s="1">
        <f t="shared" si="17"/>
        <v>15</v>
      </c>
      <c r="M531" s="1" t="s">
        <v>79</v>
      </c>
    </row>
    <row r="532" spans="8:13">
      <c r="H532" s="1" t="s">
        <v>217</v>
      </c>
      <c r="I532" s="1" t="s">
        <v>8821</v>
      </c>
      <c r="J532" s="1" t="s">
        <v>7183</v>
      </c>
      <c r="K532" s="1" t="str">
        <f t="shared" si="16"/>
        <v>2013</v>
      </c>
      <c r="L532" s="1">
        <f t="shared" si="17"/>
        <v>15</v>
      </c>
      <c r="M532" s="1" t="s">
        <v>79</v>
      </c>
    </row>
    <row r="533" spans="8:13">
      <c r="H533" s="1" t="s">
        <v>247</v>
      </c>
      <c r="I533" s="1" t="s">
        <v>9989</v>
      </c>
      <c r="J533" s="1" t="s">
        <v>4019</v>
      </c>
      <c r="K533" s="1" t="str">
        <f t="shared" si="16"/>
        <v>2013</v>
      </c>
      <c r="L533" s="1">
        <f t="shared" si="17"/>
        <v>15</v>
      </c>
      <c r="M533" s="1" t="s">
        <v>79</v>
      </c>
    </row>
    <row r="534" spans="8:13">
      <c r="H534" s="1" t="s">
        <v>217</v>
      </c>
      <c r="I534" s="1" t="s">
        <v>8821</v>
      </c>
      <c r="J534" s="1" t="s">
        <v>2023</v>
      </c>
      <c r="K534" s="1" t="str">
        <f t="shared" si="16"/>
        <v>2013</v>
      </c>
      <c r="L534" s="1">
        <f t="shared" si="17"/>
        <v>15</v>
      </c>
      <c r="M534" s="1" t="s">
        <v>79</v>
      </c>
    </row>
    <row r="535" spans="8:13">
      <c r="H535" s="1" t="s">
        <v>217</v>
      </c>
      <c r="I535" s="1" t="s">
        <v>1742</v>
      </c>
      <c r="J535" s="1" t="s">
        <v>4961</v>
      </c>
      <c r="K535" s="1" t="str">
        <f t="shared" si="16"/>
        <v>2014</v>
      </c>
      <c r="L535" s="1">
        <f t="shared" si="17"/>
        <v>15</v>
      </c>
      <c r="M535" s="1" t="s">
        <v>79</v>
      </c>
    </row>
    <row r="536" spans="8:13">
      <c r="H536" s="1" t="s">
        <v>217</v>
      </c>
      <c r="I536" s="1" t="s">
        <v>7270</v>
      </c>
      <c r="J536" s="1" t="s">
        <v>7244</v>
      </c>
      <c r="K536" s="1" t="str">
        <f t="shared" si="16"/>
        <v>2014</v>
      </c>
      <c r="L536" s="1">
        <f t="shared" si="17"/>
        <v>15</v>
      </c>
      <c r="M536" s="1" t="s">
        <v>79</v>
      </c>
    </row>
    <row r="537" spans="8:13">
      <c r="H537" s="1" t="s">
        <v>217</v>
      </c>
      <c r="I537" s="1" t="s">
        <v>5054</v>
      </c>
      <c r="J537" s="1" t="s">
        <v>7293</v>
      </c>
      <c r="K537" s="1" t="str">
        <f t="shared" si="16"/>
        <v>2014</v>
      </c>
      <c r="L537" s="1">
        <f t="shared" si="17"/>
        <v>15</v>
      </c>
      <c r="M537" s="1" t="s">
        <v>79</v>
      </c>
    </row>
    <row r="538" spans="8:13">
      <c r="H538" s="1" t="s">
        <v>217</v>
      </c>
      <c r="I538" s="1" t="s">
        <v>7243</v>
      </c>
      <c r="J538" s="1" t="s">
        <v>7244</v>
      </c>
      <c r="K538" s="1" t="str">
        <f t="shared" si="16"/>
        <v>2014</v>
      </c>
      <c r="L538" s="1">
        <f t="shared" si="17"/>
        <v>15</v>
      </c>
      <c r="M538" s="1" t="s">
        <v>79</v>
      </c>
    </row>
    <row r="539" spans="8:13">
      <c r="H539" s="1" t="s">
        <v>247</v>
      </c>
      <c r="I539" s="1" t="s">
        <v>11547</v>
      </c>
      <c r="J539" s="1" t="s">
        <v>5747</v>
      </c>
      <c r="K539" s="1" t="str">
        <f t="shared" si="16"/>
        <v>2015</v>
      </c>
      <c r="L539" s="1">
        <f t="shared" si="17"/>
        <v>15</v>
      </c>
      <c r="M539" s="1" t="s">
        <v>79</v>
      </c>
    </row>
    <row r="540" spans="8:13">
      <c r="H540" s="1" t="s">
        <v>217</v>
      </c>
      <c r="I540" s="1" t="s">
        <v>11727</v>
      </c>
      <c r="J540" s="1" t="s">
        <v>1413</v>
      </c>
      <c r="K540" s="1" t="str">
        <f t="shared" si="16"/>
        <v>2015</v>
      </c>
      <c r="L540" s="1">
        <f t="shared" si="17"/>
        <v>15</v>
      </c>
      <c r="M540" s="1" t="s">
        <v>79</v>
      </c>
    </row>
    <row r="541" spans="8:13">
      <c r="H541" s="1" t="s">
        <v>247</v>
      </c>
      <c r="I541" s="1" t="s">
        <v>613</v>
      </c>
      <c r="J541" s="1" t="s">
        <v>6255</v>
      </c>
      <c r="K541" s="1" t="str">
        <f t="shared" si="16"/>
        <v>2015</v>
      </c>
      <c r="L541" s="1">
        <f t="shared" si="17"/>
        <v>15</v>
      </c>
      <c r="M541" s="1" t="s">
        <v>79</v>
      </c>
    </row>
    <row r="542" spans="8:13">
      <c r="H542" s="1" t="s">
        <v>479</v>
      </c>
      <c r="I542" s="1" t="s">
        <v>888</v>
      </c>
      <c r="J542" s="1" t="s">
        <v>892</v>
      </c>
      <c r="K542" s="1" t="str">
        <f t="shared" si="16"/>
        <v>2015</v>
      </c>
      <c r="L542" s="1">
        <f t="shared" si="17"/>
        <v>15</v>
      </c>
      <c r="M542" s="1" t="s">
        <v>79</v>
      </c>
    </row>
    <row r="543" spans="8:13">
      <c r="H543" s="1" t="s">
        <v>263</v>
      </c>
      <c r="I543" s="1" t="s">
        <v>978</v>
      </c>
      <c r="J543" s="1" t="s">
        <v>2246</v>
      </c>
      <c r="K543" s="1" t="str">
        <f t="shared" si="16"/>
        <v>2015</v>
      </c>
      <c r="L543" s="1">
        <f t="shared" si="17"/>
        <v>15</v>
      </c>
      <c r="M543" s="1" t="s">
        <v>79</v>
      </c>
    </row>
    <row r="544" spans="8:13">
      <c r="H544" s="1" t="s">
        <v>247</v>
      </c>
      <c r="I544" s="1" t="s">
        <v>9463</v>
      </c>
      <c r="J544" s="1" t="s">
        <v>1067</v>
      </c>
      <c r="K544" s="1" t="str">
        <f t="shared" si="16"/>
        <v>2015</v>
      </c>
      <c r="L544" s="1">
        <f t="shared" si="17"/>
        <v>15</v>
      </c>
      <c r="M544" s="1" t="s">
        <v>79</v>
      </c>
    </row>
    <row r="545" spans="8:13">
      <c r="H545" s="1" t="s">
        <v>217</v>
      </c>
      <c r="I545" s="1" t="s">
        <v>7776</v>
      </c>
      <c r="J545" s="1" t="s">
        <v>6104</v>
      </c>
      <c r="K545" s="1" t="str">
        <f t="shared" si="16"/>
        <v>2015</v>
      </c>
      <c r="L545" s="1">
        <f t="shared" si="17"/>
        <v>15</v>
      </c>
      <c r="M545" s="1" t="s">
        <v>79</v>
      </c>
    </row>
    <row r="546" spans="8:13">
      <c r="H546" s="1" t="s">
        <v>247</v>
      </c>
      <c r="I546" s="1" t="s">
        <v>1083</v>
      </c>
      <c r="J546" s="1" t="s">
        <v>1067</v>
      </c>
      <c r="K546" s="1" t="str">
        <f t="shared" si="16"/>
        <v>2015</v>
      </c>
      <c r="L546" s="1">
        <f t="shared" si="17"/>
        <v>15</v>
      </c>
      <c r="M546" s="1" t="s">
        <v>79</v>
      </c>
    </row>
    <row r="547" spans="8:13">
      <c r="H547" s="1" t="s">
        <v>263</v>
      </c>
      <c r="I547" s="1" t="s">
        <v>2689</v>
      </c>
      <c r="J547" s="1" t="s">
        <v>2690</v>
      </c>
      <c r="K547" s="1" t="str">
        <f t="shared" si="16"/>
        <v>2015</v>
      </c>
      <c r="L547" s="1">
        <f t="shared" si="17"/>
        <v>15</v>
      </c>
      <c r="M547" s="1" t="s">
        <v>79</v>
      </c>
    </row>
    <row r="548" spans="8:13">
      <c r="H548" s="1" t="s">
        <v>247</v>
      </c>
      <c r="I548" s="1" t="s">
        <v>465</v>
      </c>
      <c r="J548" s="1" t="s">
        <v>931</v>
      </c>
      <c r="K548" s="1" t="str">
        <f t="shared" si="16"/>
        <v>2016</v>
      </c>
      <c r="L548" s="1">
        <f t="shared" si="17"/>
        <v>15</v>
      </c>
      <c r="M548" s="1" t="s">
        <v>79</v>
      </c>
    </row>
    <row r="549" spans="8:13">
      <c r="H549" s="1" t="s">
        <v>263</v>
      </c>
      <c r="I549" s="1" t="s">
        <v>2304</v>
      </c>
      <c r="J549" s="1" t="s">
        <v>1534</v>
      </c>
      <c r="K549" s="1" t="str">
        <f t="shared" si="16"/>
        <v>2016</v>
      </c>
      <c r="L549" s="1">
        <f t="shared" si="17"/>
        <v>15</v>
      </c>
      <c r="M549" s="1" t="s">
        <v>79</v>
      </c>
    </row>
    <row r="550" spans="8:13">
      <c r="H550" s="1" t="s">
        <v>247</v>
      </c>
      <c r="I550" s="1" t="s">
        <v>3961</v>
      </c>
      <c r="J550" s="1" t="s">
        <v>250</v>
      </c>
      <c r="K550" s="1" t="str">
        <f t="shared" si="16"/>
        <v>2016</v>
      </c>
      <c r="L550" s="1">
        <f t="shared" si="17"/>
        <v>15</v>
      </c>
      <c r="M550" s="1" t="s">
        <v>79</v>
      </c>
    </row>
    <row r="551" spans="8:13">
      <c r="H551" s="1" t="s">
        <v>197</v>
      </c>
      <c r="I551" s="1" t="s">
        <v>540</v>
      </c>
      <c r="J551" s="1" t="s">
        <v>4170</v>
      </c>
      <c r="K551" s="1" t="str">
        <f t="shared" si="16"/>
        <v>2016</v>
      </c>
      <c r="L551" s="1">
        <f t="shared" si="17"/>
        <v>15</v>
      </c>
      <c r="M551" s="1" t="s">
        <v>79</v>
      </c>
    </row>
    <row r="552" spans="8:13">
      <c r="H552" s="1" t="s">
        <v>217</v>
      </c>
      <c r="I552" s="1" t="s">
        <v>2847</v>
      </c>
      <c r="J552" s="1" t="s">
        <v>2861</v>
      </c>
      <c r="K552" s="1" t="str">
        <f t="shared" si="16"/>
        <v>2017</v>
      </c>
      <c r="L552" s="1">
        <f t="shared" si="17"/>
        <v>15</v>
      </c>
      <c r="M552" s="1" t="s">
        <v>79</v>
      </c>
    </row>
    <row r="553" spans="8:13">
      <c r="H553" s="1" t="s">
        <v>197</v>
      </c>
      <c r="I553" s="1" t="s">
        <v>1165</v>
      </c>
      <c r="J553" s="1" t="s">
        <v>227</v>
      </c>
      <c r="K553" s="1" t="str">
        <f t="shared" si="16"/>
        <v>2017</v>
      </c>
      <c r="L553" s="1">
        <f t="shared" si="17"/>
        <v>15</v>
      </c>
      <c r="M553" s="1" t="s">
        <v>79</v>
      </c>
    </row>
    <row r="554" spans="8:13">
      <c r="H554" s="1" t="s">
        <v>217</v>
      </c>
      <c r="I554" s="1" t="s">
        <v>2899</v>
      </c>
      <c r="J554" s="1" t="s">
        <v>469</v>
      </c>
      <c r="K554" s="1" t="str">
        <f t="shared" si="16"/>
        <v>2017</v>
      </c>
      <c r="L554" s="1">
        <f t="shared" si="17"/>
        <v>15</v>
      </c>
      <c r="M554" s="1" t="s">
        <v>79</v>
      </c>
    </row>
    <row r="555" spans="8:13">
      <c r="H555" s="1" t="s">
        <v>217</v>
      </c>
      <c r="I555" s="1" t="s">
        <v>106</v>
      </c>
      <c r="J555" s="1" t="s">
        <v>236</v>
      </c>
      <c r="K555" s="1" t="str">
        <f t="shared" si="16"/>
        <v>2017</v>
      </c>
      <c r="L555" s="1">
        <f t="shared" si="17"/>
        <v>15</v>
      </c>
      <c r="M555" s="1" t="s">
        <v>79</v>
      </c>
    </row>
    <row r="556" spans="8:13">
      <c r="H556" s="1" t="s">
        <v>217</v>
      </c>
      <c r="I556" s="1" t="s">
        <v>3493</v>
      </c>
      <c r="J556" s="1" t="s">
        <v>2486</v>
      </c>
      <c r="K556" s="1" t="str">
        <f t="shared" si="16"/>
        <v>2017</v>
      </c>
      <c r="L556" s="1">
        <f t="shared" si="17"/>
        <v>15</v>
      </c>
      <c r="M556" s="1" t="s">
        <v>79</v>
      </c>
    </row>
    <row r="557" spans="8:13">
      <c r="H557" s="1" t="s">
        <v>263</v>
      </c>
      <c r="I557" s="1" t="s">
        <v>6666</v>
      </c>
      <c r="J557" s="1" t="s">
        <v>4960</v>
      </c>
      <c r="K557" s="1" t="str">
        <f t="shared" si="16"/>
        <v>2017</v>
      </c>
      <c r="L557" s="1">
        <f t="shared" si="17"/>
        <v>15</v>
      </c>
      <c r="M557" s="1" t="s">
        <v>79</v>
      </c>
    </row>
    <row r="558" spans="8:13">
      <c r="H558" s="1" t="s">
        <v>217</v>
      </c>
      <c r="I558" s="1" t="s">
        <v>913</v>
      </c>
      <c r="J558" s="1" t="s">
        <v>610</v>
      </c>
      <c r="K558" s="1" t="str">
        <f t="shared" si="16"/>
        <v>2017</v>
      </c>
      <c r="L558" s="1">
        <f t="shared" si="17"/>
        <v>15</v>
      </c>
      <c r="M558" s="1" t="s">
        <v>79</v>
      </c>
    </row>
    <row r="559" spans="8:13">
      <c r="H559" s="1" t="s">
        <v>247</v>
      </c>
      <c r="I559" s="1" t="s">
        <v>987</v>
      </c>
      <c r="J559" s="1" t="s">
        <v>987</v>
      </c>
      <c r="K559" s="1" t="str">
        <f t="shared" si="16"/>
        <v>2017</v>
      </c>
      <c r="L559" s="1">
        <f t="shared" si="17"/>
        <v>15</v>
      </c>
      <c r="M559" s="1" t="s">
        <v>79</v>
      </c>
    </row>
    <row r="560" spans="8:13">
      <c r="H560" s="1" t="s">
        <v>217</v>
      </c>
      <c r="I560" s="1" t="s">
        <v>1856</v>
      </c>
      <c r="J560" s="1" t="s">
        <v>1857</v>
      </c>
      <c r="K560" s="1" t="str">
        <f t="shared" si="16"/>
        <v>2018</v>
      </c>
      <c r="L560" s="1">
        <f t="shared" si="17"/>
        <v>15</v>
      </c>
      <c r="M560" s="1" t="s">
        <v>79</v>
      </c>
    </row>
    <row r="561" spans="8:13">
      <c r="H561" s="1" t="s">
        <v>247</v>
      </c>
      <c r="I561" s="1" t="s">
        <v>9574</v>
      </c>
      <c r="J561" s="1" t="s">
        <v>540</v>
      </c>
      <c r="K561" s="1" t="str">
        <f t="shared" si="16"/>
        <v>2018</v>
      </c>
      <c r="L561" s="1">
        <f t="shared" si="17"/>
        <v>15</v>
      </c>
      <c r="M561" s="1" t="s">
        <v>79</v>
      </c>
    </row>
    <row r="562" spans="8:13">
      <c r="H562" s="1" t="s">
        <v>217</v>
      </c>
      <c r="I562" s="1" t="s">
        <v>6586</v>
      </c>
      <c r="J562" s="1" t="s">
        <v>1524</v>
      </c>
      <c r="K562" s="1" t="str">
        <f t="shared" si="16"/>
        <v>2019</v>
      </c>
      <c r="L562" s="1">
        <f t="shared" si="17"/>
        <v>15</v>
      </c>
      <c r="M562" s="1" t="s">
        <v>79</v>
      </c>
    </row>
    <row r="563" spans="8:13">
      <c r="H563" s="1" t="s">
        <v>247</v>
      </c>
      <c r="I563" s="1" t="s">
        <v>8431</v>
      </c>
      <c r="J563" s="1" t="s">
        <v>5680</v>
      </c>
      <c r="K563" s="1" t="str">
        <f t="shared" si="16"/>
        <v>2020</v>
      </c>
      <c r="L563" s="1">
        <f t="shared" si="17"/>
        <v>15</v>
      </c>
      <c r="M563" s="1" t="s">
        <v>79</v>
      </c>
    </row>
    <row r="564" spans="8:13">
      <c r="H564" s="1" t="s">
        <v>247</v>
      </c>
      <c r="I564" s="1" t="s">
        <v>10869</v>
      </c>
      <c r="J564" s="1" t="s">
        <v>606</v>
      </c>
      <c r="K564" s="1" t="str">
        <f t="shared" si="16"/>
        <v>2020</v>
      </c>
      <c r="L564" s="1">
        <f t="shared" si="17"/>
        <v>15</v>
      </c>
      <c r="M564" s="1" t="s">
        <v>79</v>
      </c>
    </row>
    <row r="565" spans="8:13">
      <c r="H565" s="1" t="s">
        <v>247</v>
      </c>
      <c r="I565" s="1" t="s">
        <v>6283</v>
      </c>
      <c r="J565" s="1" t="s">
        <v>8717</v>
      </c>
      <c r="K565" s="1" t="str">
        <f t="shared" si="16"/>
        <v>2020</v>
      </c>
      <c r="L565" s="1">
        <f t="shared" si="17"/>
        <v>15</v>
      </c>
      <c r="M565" s="1" t="s">
        <v>79</v>
      </c>
    </row>
    <row r="566" spans="8:13">
      <c r="H566" s="1" t="s">
        <v>247</v>
      </c>
      <c r="I566" s="1" t="s">
        <v>5606</v>
      </c>
      <c r="J566" s="1" t="s">
        <v>5622</v>
      </c>
      <c r="K566" s="1" t="str">
        <f t="shared" si="16"/>
        <v>2020</v>
      </c>
      <c r="L566" s="1">
        <f t="shared" si="17"/>
        <v>15</v>
      </c>
      <c r="M566" s="1" t="s">
        <v>79</v>
      </c>
    </row>
    <row r="567" spans="8:13">
      <c r="H567" s="1" t="s">
        <v>247</v>
      </c>
      <c r="I567" s="1" t="s">
        <v>10281</v>
      </c>
      <c r="J567" s="1" t="s">
        <v>962</v>
      </c>
      <c r="K567" s="1" t="str">
        <f t="shared" si="16"/>
        <v>2020</v>
      </c>
      <c r="L567" s="1">
        <f t="shared" si="17"/>
        <v>15</v>
      </c>
      <c r="M567" s="1" t="s">
        <v>79</v>
      </c>
    </row>
    <row r="568" spans="8:13">
      <c r="H568" s="1" t="s">
        <v>247</v>
      </c>
      <c r="I568" s="1" t="s">
        <v>10590</v>
      </c>
      <c r="J568" s="1" t="s">
        <v>7856</v>
      </c>
      <c r="K568" s="1" t="str">
        <f t="shared" si="16"/>
        <v>2020</v>
      </c>
      <c r="L568" s="1">
        <f t="shared" si="17"/>
        <v>15</v>
      </c>
      <c r="M568" s="1" t="s">
        <v>79</v>
      </c>
    </row>
    <row r="569" spans="8:13">
      <c r="H569" s="1" t="s">
        <v>144</v>
      </c>
      <c r="I569" s="1" t="s">
        <v>7340</v>
      </c>
      <c r="J569" s="1" t="s">
        <v>7295</v>
      </c>
      <c r="K569" s="1" t="str">
        <f t="shared" si="16"/>
        <v>2007</v>
      </c>
      <c r="L569" s="1">
        <f t="shared" si="17"/>
        <v>16</v>
      </c>
      <c r="M569" s="1" t="s">
        <v>79</v>
      </c>
    </row>
    <row r="570" spans="8:13">
      <c r="H570" s="1" t="s">
        <v>177</v>
      </c>
      <c r="I570" s="1" t="s">
        <v>12212</v>
      </c>
      <c r="J570" s="1" t="s">
        <v>1815</v>
      </c>
      <c r="K570" s="1" t="str">
        <f t="shared" si="16"/>
        <v>2008</v>
      </c>
      <c r="L570" s="1">
        <f t="shared" si="17"/>
        <v>16</v>
      </c>
      <c r="M570" s="1" t="s">
        <v>79</v>
      </c>
    </row>
    <row r="571" spans="8:13">
      <c r="H571" s="1" t="s">
        <v>344</v>
      </c>
      <c r="I571" s="1" t="s">
        <v>8505</v>
      </c>
      <c r="J571" s="1" t="s">
        <v>11347</v>
      </c>
      <c r="K571" s="1" t="str">
        <f t="shared" si="16"/>
        <v>2009</v>
      </c>
      <c r="L571" s="1">
        <f t="shared" si="17"/>
        <v>16</v>
      </c>
      <c r="M571" s="1" t="s">
        <v>79</v>
      </c>
    </row>
    <row r="572" spans="8:13">
      <c r="H572" s="1" t="s">
        <v>344</v>
      </c>
      <c r="I572" s="1" t="s">
        <v>8505</v>
      </c>
      <c r="J572" s="1" t="s">
        <v>8506</v>
      </c>
      <c r="K572" s="1" t="str">
        <f t="shared" si="16"/>
        <v>2009</v>
      </c>
      <c r="L572" s="1">
        <f t="shared" si="17"/>
        <v>16</v>
      </c>
      <c r="M572" s="1" t="s">
        <v>79</v>
      </c>
    </row>
    <row r="573" spans="8:13">
      <c r="H573" s="1" t="s">
        <v>263</v>
      </c>
      <c r="I573" s="1" t="s">
        <v>9136</v>
      </c>
      <c r="J573" s="1" t="s">
        <v>998</v>
      </c>
      <c r="K573" s="1" t="str">
        <f t="shared" si="16"/>
        <v>2010</v>
      </c>
      <c r="L573" s="1">
        <f t="shared" si="17"/>
        <v>16</v>
      </c>
      <c r="M573" s="1" t="s">
        <v>79</v>
      </c>
    </row>
    <row r="574" spans="8:13">
      <c r="H574" s="1" t="s">
        <v>144</v>
      </c>
      <c r="I574" s="1" t="s">
        <v>2260</v>
      </c>
      <c r="J574" s="1" t="s">
        <v>2263</v>
      </c>
      <c r="K574" s="1" t="str">
        <f t="shared" si="16"/>
        <v>2010</v>
      </c>
      <c r="L574" s="1">
        <f t="shared" si="17"/>
        <v>16</v>
      </c>
      <c r="M574" s="1" t="s">
        <v>79</v>
      </c>
    </row>
    <row r="575" spans="8:13">
      <c r="H575" s="1" t="s">
        <v>344</v>
      </c>
      <c r="I575" s="1" t="s">
        <v>7034</v>
      </c>
      <c r="J575" s="1" t="s">
        <v>6336</v>
      </c>
      <c r="K575" s="1" t="str">
        <f t="shared" si="16"/>
        <v>2010</v>
      </c>
      <c r="L575" s="1">
        <f t="shared" si="17"/>
        <v>16</v>
      </c>
      <c r="M575" s="1" t="s">
        <v>79</v>
      </c>
    </row>
    <row r="576" spans="8:13">
      <c r="H576" s="1" t="s">
        <v>367</v>
      </c>
      <c r="I576" s="1" t="s">
        <v>8134</v>
      </c>
      <c r="J576" s="1" t="s">
        <v>8904</v>
      </c>
      <c r="K576" s="1" t="str">
        <f t="shared" si="16"/>
        <v>2010</v>
      </c>
      <c r="L576" s="1">
        <f t="shared" si="17"/>
        <v>16</v>
      </c>
      <c r="M576" s="1" t="s">
        <v>79</v>
      </c>
    </row>
    <row r="577" spans="8:13">
      <c r="H577" s="1" t="s">
        <v>197</v>
      </c>
      <c r="I577" s="1" t="s">
        <v>9108</v>
      </c>
      <c r="J577" s="1" t="s">
        <v>9163</v>
      </c>
      <c r="K577" s="1" t="str">
        <f t="shared" ref="K577:K640" si="18">TEXT(J577,"YYYY")</f>
        <v>2011</v>
      </c>
      <c r="L577" s="1">
        <f t="shared" ref="L577:L640" si="19">H577-(TEXT(I577,"YYYY")-TEXT(J577,"YYYY"))</f>
        <v>16</v>
      </c>
      <c r="M577" s="1" t="s">
        <v>79</v>
      </c>
    </row>
    <row r="578" spans="8:13">
      <c r="H578" s="1" t="s">
        <v>583</v>
      </c>
      <c r="I578" s="1" t="s">
        <v>3199</v>
      </c>
      <c r="J578" s="1" t="s">
        <v>3217</v>
      </c>
      <c r="K578" s="1" t="str">
        <f t="shared" si="18"/>
        <v>2013</v>
      </c>
      <c r="L578" s="1">
        <f t="shared" si="19"/>
        <v>16</v>
      </c>
      <c r="M578" s="1" t="s">
        <v>79</v>
      </c>
    </row>
    <row r="579" spans="8:13">
      <c r="H579" s="1" t="s">
        <v>263</v>
      </c>
      <c r="I579" s="1" t="s">
        <v>10640</v>
      </c>
      <c r="J579" s="1" t="s">
        <v>4019</v>
      </c>
      <c r="K579" s="1" t="str">
        <f t="shared" si="18"/>
        <v>2013</v>
      </c>
      <c r="L579" s="1">
        <f t="shared" si="19"/>
        <v>16</v>
      </c>
      <c r="M579" s="1" t="s">
        <v>79</v>
      </c>
    </row>
    <row r="580" spans="8:13">
      <c r="H580" s="1" t="s">
        <v>177</v>
      </c>
      <c r="I580" s="1" t="s">
        <v>8486</v>
      </c>
      <c r="J580" s="1" t="s">
        <v>2023</v>
      </c>
      <c r="K580" s="1" t="str">
        <f t="shared" si="18"/>
        <v>2013</v>
      </c>
      <c r="L580" s="1">
        <f t="shared" si="19"/>
        <v>16</v>
      </c>
      <c r="M580" s="1" t="s">
        <v>79</v>
      </c>
    </row>
    <row r="581" spans="8:13">
      <c r="H581" s="1" t="s">
        <v>263</v>
      </c>
      <c r="I581" s="1" t="s">
        <v>2690</v>
      </c>
      <c r="J581" s="1" t="s">
        <v>6287</v>
      </c>
      <c r="K581" s="1" t="str">
        <f t="shared" si="18"/>
        <v>2013</v>
      </c>
      <c r="L581" s="1">
        <f t="shared" si="19"/>
        <v>16</v>
      </c>
      <c r="M581" s="1" t="s">
        <v>79</v>
      </c>
    </row>
    <row r="582" spans="8:13">
      <c r="H582" s="1" t="s">
        <v>344</v>
      </c>
      <c r="I582" s="1" t="s">
        <v>374</v>
      </c>
      <c r="J582" s="1" t="s">
        <v>378</v>
      </c>
      <c r="K582" s="1" t="str">
        <f t="shared" si="18"/>
        <v>2014</v>
      </c>
      <c r="L582" s="1">
        <f t="shared" si="19"/>
        <v>16</v>
      </c>
      <c r="M582" s="1" t="s">
        <v>79</v>
      </c>
    </row>
    <row r="583" spans="8:13">
      <c r="H583" s="1" t="s">
        <v>263</v>
      </c>
      <c r="I583" s="1" t="s">
        <v>6484</v>
      </c>
      <c r="J583" s="1" t="s">
        <v>93</v>
      </c>
      <c r="K583" s="1" t="str">
        <f t="shared" si="18"/>
        <v>2014</v>
      </c>
      <c r="L583" s="1">
        <f t="shared" si="19"/>
        <v>16</v>
      </c>
      <c r="M583" s="1" t="s">
        <v>79</v>
      </c>
    </row>
    <row r="584" spans="8:13">
      <c r="H584" s="1" t="s">
        <v>344</v>
      </c>
      <c r="I584" s="1" t="s">
        <v>3698</v>
      </c>
      <c r="J584" s="1" t="s">
        <v>1755</v>
      </c>
      <c r="K584" s="1" t="str">
        <f t="shared" si="18"/>
        <v>2014</v>
      </c>
      <c r="L584" s="1">
        <f t="shared" si="19"/>
        <v>16</v>
      </c>
      <c r="M584" s="1" t="s">
        <v>79</v>
      </c>
    </row>
    <row r="585" spans="8:13">
      <c r="H585" s="1" t="s">
        <v>479</v>
      </c>
      <c r="I585" s="1" t="s">
        <v>4286</v>
      </c>
      <c r="J585" s="1" t="s">
        <v>4212</v>
      </c>
      <c r="K585" s="1" t="str">
        <f t="shared" si="18"/>
        <v>2015</v>
      </c>
      <c r="L585" s="1">
        <f t="shared" si="19"/>
        <v>16</v>
      </c>
      <c r="M585" s="1" t="s">
        <v>79</v>
      </c>
    </row>
    <row r="586" spans="8:13">
      <c r="H586" s="1" t="s">
        <v>217</v>
      </c>
      <c r="I586" s="1" t="s">
        <v>8033</v>
      </c>
      <c r="J586" s="1" t="s">
        <v>4141</v>
      </c>
      <c r="K586" s="1" t="str">
        <f t="shared" si="18"/>
        <v>2015</v>
      </c>
      <c r="L586" s="1">
        <f t="shared" si="19"/>
        <v>16</v>
      </c>
      <c r="M586" s="1" t="s">
        <v>79</v>
      </c>
    </row>
    <row r="587" spans="8:13">
      <c r="H587" s="1" t="s">
        <v>217</v>
      </c>
      <c r="I587" s="1" t="s">
        <v>10640</v>
      </c>
      <c r="J587" s="1" t="s">
        <v>10640</v>
      </c>
      <c r="K587" s="1" t="str">
        <f t="shared" si="18"/>
        <v>2015</v>
      </c>
      <c r="L587" s="1">
        <f t="shared" si="19"/>
        <v>16</v>
      </c>
      <c r="M587" s="1" t="s">
        <v>79</v>
      </c>
    </row>
    <row r="588" spans="8:13">
      <c r="H588" s="1" t="s">
        <v>217</v>
      </c>
      <c r="I588" s="1" t="s">
        <v>1006</v>
      </c>
      <c r="J588" s="1" t="s">
        <v>1067</v>
      </c>
      <c r="K588" s="1" t="str">
        <f t="shared" si="18"/>
        <v>2015</v>
      </c>
      <c r="L588" s="1">
        <f t="shared" si="19"/>
        <v>16</v>
      </c>
      <c r="M588" s="1" t="s">
        <v>79</v>
      </c>
    </row>
    <row r="589" spans="8:13">
      <c r="H589" s="1" t="s">
        <v>197</v>
      </c>
      <c r="I589" s="1" t="s">
        <v>408</v>
      </c>
      <c r="J589" s="1" t="s">
        <v>410</v>
      </c>
      <c r="K589" s="1" t="str">
        <f t="shared" si="18"/>
        <v>2015</v>
      </c>
      <c r="L589" s="1">
        <f t="shared" si="19"/>
        <v>16</v>
      </c>
      <c r="M589" s="1" t="s">
        <v>79</v>
      </c>
    </row>
    <row r="590" spans="8:13">
      <c r="H590" s="1" t="s">
        <v>479</v>
      </c>
      <c r="I590" s="1" t="s">
        <v>4137</v>
      </c>
      <c r="J590" s="1" t="s">
        <v>4141</v>
      </c>
      <c r="K590" s="1" t="str">
        <f t="shared" si="18"/>
        <v>2015</v>
      </c>
      <c r="L590" s="1">
        <f t="shared" si="19"/>
        <v>16</v>
      </c>
      <c r="M590" s="1" t="s">
        <v>79</v>
      </c>
    </row>
    <row r="591" spans="8:13">
      <c r="H591" s="1" t="s">
        <v>479</v>
      </c>
      <c r="I591" s="1" t="s">
        <v>5257</v>
      </c>
      <c r="J591" s="1" t="s">
        <v>5258</v>
      </c>
      <c r="K591" s="1" t="str">
        <f t="shared" si="18"/>
        <v>2015</v>
      </c>
      <c r="L591" s="1">
        <f t="shared" si="19"/>
        <v>16</v>
      </c>
      <c r="M591" s="1" t="s">
        <v>79</v>
      </c>
    </row>
    <row r="592" spans="8:13">
      <c r="H592" s="1" t="s">
        <v>197</v>
      </c>
      <c r="I592" s="1" t="s">
        <v>6252</v>
      </c>
      <c r="J592" s="1" t="s">
        <v>384</v>
      </c>
      <c r="K592" s="1" t="str">
        <f t="shared" si="18"/>
        <v>2015</v>
      </c>
      <c r="L592" s="1">
        <f t="shared" si="19"/>
        <v>16</v>
      </c>
      <c r="M592" s="1" t="s">
        <v>79</v>
      </c>
    </row>
    <row r="593" spans="8:13">
      <c r="H593" s="1" t="s">
        <v>263</v>
      </c>
      <c r="I593" s="1" t="s">
        <v>745</v>
      </c>
      <c r="J593" s="1" t="s">
        <v>2770</v>
      </c>
      <c r="K593" s="1" t="str">
        <f t="shared" si="18"/>
        <v>2015</v>
      </c>
      <c r="L593" s="1">
        <f t="shared" si="19"/>
        <v>16</v>
      </c>
      <c r="M593" s="1" t="s">
        <v>79</v>
      </c>
    </row>
    <row r="594" spans="8:13">
      <c r="H594" s="1" t="s">
        <v>217</v>
      </c>
      <c r="I594" s="1" t="s">
        <v>6852</v>
      </c>
      <c r="J594" s="1" t="s">
        <v>3998</v>
      </c>
      <c r="K594" s="1" t="str">
        <f t="shared" si="18"/>
        <v>2015</v>
      </c>
      <c r="L594" s="1">
        <f t="shared" si="19"/>
        <v>16</v>
      </c>
      <c r="M594" s="1" t="s">
        <v>79</v>
      </c>
    </row>
    <row r="595" spans="8:13">
      <c r="H595" s="1" t="s">
        <v>217</v>
      </c>
      <c r="I595" s="1" t="s">
        <v>6931</v>
      </c>
      <c r="J595" s="1" t="s">
        <v>6807</v>
      </c>
      <c r="K595" s="1" t="str">
        <f t="shared" si="18"/>
        <v>2015</v>
      </c>
      <c r="L595" s="1">
        <f t="shared" si="19"/>
        <v>16</v>
      </c>
      <c r="M595" s="1" t="s">
        <v>79</v>
      </c>
    </row>
    <row r="596" spans="8:13">
      <c r="H596" s="1" t="s">
        <v>217</v>
      </c>
      <c r="I596" s="1" t="s">
        <v>218</v>
      </c>
      <c r="J596" s="1" t="s">
        <v>220</v>
      </c>
      <c r="K596" s="1" t="str">
        <f t="shared" si="18"/>
        <v>2016</v>
      </c>
      <c r="L596" s="1">
        <f t="shared" si="19"/>
        <v>16</v>
      </c>
      <c r="M596" s="1" t="s">
        <v>79</v>
      </c>
    </row>
    <row r="597" spans="8:13">
      <c r="H597" s="1" t="s">
        <v>479</v>
      </c>
      <c r="I597" s="1" t="s">
        <v>471</v>
      </c>
      <c r="J597" s="1" t="s">
        <v>303</v>
      </c>
      <c r="K597" s="1" t="str">
        <f t="shared" si="18"/>
        <v>2016</v>
      </c>
      <c r="L597" s="1">
        <f t="shared" si="19"/>
        <v>16</v>
      </c>
      <c r="M597" s="1" t="s">
        <v>79</v>
      </c>
    </row>
    <row r="598" spans="8:13">
      <c r="H598" s="1" t="s">
        <v>197</v>
      </c>
      <c r="I598" s="1" t="s">
        <v>4301</v>
      </c>
      <c r="J598" s="1" t="s">
        <v>162</v>
      </c>
      <c r="K598" s="1" t="str">
        <f t="shared" si="18"/>
        <v>2016</v>
      </c>
      <c r="L598" s="1">
        <f t="shared" si="19"/>
        <v>16</v>
      </c>
      <c r="M598" s="1" t="s">
        <v>79</v>
      </c>
    </row>
    <row r="599" spans="8:13">
      <c r="H599" s="1" t="s">
        <v>197</v>
      </c>
      <c r="I599" s="1" t="s">
        <v>637</v>
      </c>
      <c r="J599" s="1" t="s">
        <v>4734</v>
      </c>
      <c r="K599" s="1" t="str">
        <f t="shared" si="18"/>
        <v>2016</v>
      </c>
      <c r="L599" s="1">
        <f t="shared" si="19"/>
        <v>16</v>
      </c>
      <c r="M599" s="1" t="s">
        <v>79</v>
      </c>
    </row>
    <row r="600" spans="8:13">
      <c r="H600" s="1" t="s">
        <v>197</v>
      </c>
      <c r="I600" s="1" t="s">
        <v>6390</v>
      </c>
      <c r="J600" s="1" t="s">
        <v>209</v>
      </c>
      <c r="K600" s="1" t="str">
        <f t="shared" si="18"/>
        <v>2016</v>
      </c>
      <c r="L600" s="1">
        <f t="shared" si="19"/>
        <v>16</v>
      </c>
      <c r="M600" s="1" t="s">
        <v>79</v>
      </c>
    </row>
    <row r="601" spans="8:13">
      <c r="H601" s="1" t="s">
        <v>169</v>
      </c>
      <c r="I601" s="1" t="s">
        <v>364</v>
      </c>
      <c r="J601" s="1" t="s">
        <v>162</v>
      </c>
      <c r="K601" s="1" t="str">
        <f t="shared" si="18"/>
        <v>2016</v>
      </c>
      <c r="L601" s="1">
        <f t="shared" si="19"/>
        <v>16</v>
      </c>
      <c r="M601" s="1" t="s">
        <v>79</v>
      </c>
    </row>
    <row r="602" spans="8:13">
      <c r="H602" s="1" t="s">
        <v>217</v>
      </c>
      <c r="I602" s="1" t="s">
        <v>7441</v>
      </c>
      <c r="J602" s="1" t="s">
        <v>3171</v>
      </c>
      <c r="K602" s="1" t="str">
        <f t="shared" si="18"/>
        <v>2016</v>
      </c>
      <c r="L602" s="1">
        <f t="shared" si="19"/>
        <v>16</v>
      </c>
      <c r="M602" s="1" t="s">
        <v>79</v>
      </c>
    </row>
    <row r="603" spans="8:13">
      <c r="H603" s="1" t="s">
        <v>197</v>
      </c>
      <c r="I603" s="1" t="s">
        <v>3270</v>
      </c>
      <c r="J603" s="1" t="s">
        <v>451</v>
      </c>
      <c r="K603" s="1" t="str">
        <f t="shared" si="18"/>
        <v>2017</v>
      </c>
      <c r="L603" s="1">
        <f t="shared" si="19"/>
        <v>16</v>
      </c>
      <c r="M603" s="1" t="s">
        <v>79</v>
      </c>
    </row>
    <row r="604" spans="8:13">
      <c r="H604" s="1" t="s">
        <v>217</v>
      </c>
      <c r="I604" s="1" t="s">
        <v>7942</v>
      </c>
      <c r="J604" s="1" t="s">
        <v>236</v>
      </c>
      <c r="K604" s="1" t="str">
        <f t="shared" si="18"/>
        <v>2017</v>
      </c>
      <c r="L604" s="1">
        <f t="shared" si="19"/>
        <v>16</v>
      </c>
      <c r="M604" s="1" t="s">
        <v>79</v>
      </c>
    </row>
    <row r="605" spans="8:13">
      <c r="H605" s="1" t="s">
        <v>197</v>
      </c>
      <c r="I605" s="1" t="s">
        <v>2987</v>
      </c>
      <c r="J605" s="1" t="s">
        <v>84</v>
      </c>
      <c r="K605" s="1" t="str">
        <f t="shared" si="18"/>
        <v>2017</v>
      </c>
      <c r="L605" s="1">
        <f t="shared" si="19"/>
        <v>16</v>
      </c>
      <c r="M605" s="1" t="s">
        <v>79</v>
      </c>
    </row>
    <row r="606" spans="8:13">
      <c r="H606" s="1" t="s">
        <v>217</v>
      </c>
      <c r="I606" s="1" t="s">
        <v>4992</v>
      </c>
      <c r="J606" s="1" t="s">
        <v>4993</v>
      </c>
      <c r="K606" s="1" t="str">
        <f t="shared" si="18"/>
        <v>2017</v>
      </c>
      <c r="L606" s="1">
        <f t="shared" si="19"/>
        <v>16</v>
      </c>
      <c r="M606" s="1" t="s">
        <v>79</v>
      </c>
    </row>
    <row r="607" spans="8:13">
      <c r="H607" s="1" t="s">
        <v>197</v>
      </c>
      <c r="I607" s="1" t="s">
        <v>431</v>
      </c>
      <c r="J607" s="1" t="s">
        <v>84</v>
      </c>
      <c r="K607" s="1" t="str">
        <f t="shared" si="18"/>
        <v>2017</v>
      </c>
      <c r="L607" s="1">
        <f t="shared" si="19"/>
        <v>16</v>
      </c>
      <c r="M607" s="1" t="s">
        <v>79</v>
      </c>
    </row>
    <row r="608" spans="8:13">
      <c r="H608" s="1" t="s">
        <v>197</v>
      </c>
      <c r="I608" s="1" t="s">
        <v>474</v>
      </c>
      <c r="J608" s="1" t="s">
        <v>496</v>
      </c>
      <c r="K608" s="1" t="str">
        <f t="shared" si="18"/>
        <v>2017</v>
      </c>
      <c r="L608" s="1">
        <f t="shared" si="19"/>
        <v>16</v>
      </c>
      <c r="M608" s="1" t="s">
        <v>79</v>
      </c>
    </row>
    <row r="609" spans="8:13">
      <c r="H609" s="1" t="s">
        <v>197</v>
      </c>
      <c r="I609" s="1" t="s">
        <v>1179</v>
      </c>
      <c r="J609" s="1" t="s">
        <v>1181</v>
      </c>
      <c r="K609" s="1" t="str">
        <f t="shared" si="18"/>
        <v>2018</v>
      </c>
      <c r="L609" s="1">
        <f t="shared" si="19"/>
        <v>16</v>
      </c>
      <c r="M609" s="1" t="s">
        <v>79</v>
      </c>
    </row>
    <row r="610" spans="8:13">
      <c r="H610" s="1" t="s">
        <v>197</v>
      </c>
      <c r="I610" s="1" t="s">
        <v>3750</v>
      </c>
      <c r="J610" s="1" t="s">
        <v>1249</v>
      </c>
      <c r="K610" s="1" t="str">
        <f t="shared" si="18"/>
        <v>2018</v>
      </c>
      <c r="L610" s="1">
        <f t="shared" si="19"/>
        <v>16</v>
      </c>
      <c r="M610" s="1" t="s">
        <v>79</v>
      </c>
    </row>
    <row r="611" spans="8:13">
      <c r="H611" s="1" t="s">
        <v>217</v>
      </c>
      <c r="I611" s="1" t="s">
        <v>2899</v>
      </c>
      <c r="J611" s="1" t="s">
        <v>527</v>
      </c>
      <c r="K611" s="1" t="str">
        <f t="shared" si="18"/>
        <v>2018</v>
      </c>
      <c r="L611" s="1">
        <f t="shared" si="19"/>
        <v>16</v>
      </c>
      <c r="M611" s="1" t="s">
        <v>79</v>
      </c>
    </row>
    <row r="612" spans="8:13">
      <c r="H612" s="1" t="s">
        <v>197</v>
      </c>
      <c r="I612" s="1" t="s">
        <v>7830</v>
      </c>
      <c r="J612" s="1" t="s">
        <v>1030</v>
      </c>
      <c r="K612" s="1" t="str">
        <f t="shared" si="18"/>
        <v>2019</v>
      </c>
      <c r="L612" s="1">
        <f t="shared" si="19"/>
        <v>16</v>
      </c>
      <c r="M612" s="1" t="s">
        <v>79</v>
      </c>
    </row>
    <row r="613" spans="8:13">
      <c r="H613" s="1" t="s">
        <v>197</v>
      </c>
      <c r="I613" s="1" t="s">
        <v>8053</v>
      </c>
      <c r="J613" s="1" t="s">
        <v>8067</v>
      </c>
      <c r="K613" s="1" t="str">
        <f t="shared" si="18"/>
        <v>2019</v>
      </c>
      <c r="L613" s="1">
        <f t="shared" si="19"/>
        <v>16</v>
      </c>
      <c r="M613" s="1" t="s">
        <v>79</v>
      </c>
    </row>
    <row r="614" spans="8:13">
      <c r="H614" s="1" t="s">
        <v>197</v>
      </c>
      <c r="I614" s="1" t="s">
        <v>8665</v>
      </c>
      <c r="J614" s="1" t="s">
        <v>8687</v>
      </c>
      <c r="K614" s="1" t="str">
        <f t="shared" si="18"/>
        <v>2019</v>
      </c>
      <c r="L614" s="1">
        <f t="shared" si="19"/>
        <v>16</v>
      </c>
      <c r="M614" s="1" t="s">
        <v>79</v>
      </c>
    </row>
    <row r="615" spans="8:13">
      <c r="H615" s="1" t="s">
        <v>217</v>
      </c>
      <c r="I615" s="1" t="s">
        <v>5680</v>
      </c>
      <c r="J615" s="1" t="s">
        <v>5680</v>
      </c>
      <c r="K615" s="1" t="str">
        <f t="shared" si="18"/>
        <v>2020</v>
      </c>
      <c r="L615" s="1">
        <f t="shared" si="19"/>
        <v>16</v>
      </c>
      <c r="M615" s="1" t="s">
        <v>79</v>
      </c>
    </row>
    <row r="616" spans="8:13">
      <c r="H616" s="1" t="s">
        <v>217</v>
      </c>
      <c r="I616" s="1" t="s">
        <v>7725</v>
      </c>
      <c r="J616" s="1" t="s">
        <v>4044</v>
      </c>
      <c r="K616" s="1" t="str">
        <f t="shared" si="18"/>
        <v>2020</v>
      </c>
      <c r="L616" s="1">
        <f t="shared" si="19"/>
        <v>16</v>
      </c>
      <c r="M616" s="1" t="s">
        <v>79</v>
      </c>
    </row>
    <row r="617" spans="8:13">
      <c r="H617" s="1" t="s">
        <v>217</v>
      </c>
      <c r="I617" s="1" t="s">
        <v>8945</v>
      </c>
      <c r="J617" s="1" t="s">
        <v>8945</v>
      </c>
      <c r="K617" s="1" t="str">
        <f t="shared" si="18"/>
        <v>2020</v>
      </c>
      <c r="L617" s="1">
        <f t="shared" si="19"/>
        <v>16</v>
      </c>
      <c r="M617" s="1" t="s">
        <v>79</v>
      </c>
    </row>
    <row r="618" spans="8:13">
      <c r="H618" s="1" t="s">
        <v>217</v>
      </c>
      <c r="I618" s="1" t="s">
        <v>9293</v>
      </c>
      <c r="J618" s="1" t="s">
        <v>5894</v>
      </c>
      <c r="K618" s="1" t="str">
        <f t="shared" si="18"/>
        <v>2020</v>
      </c>
      <c r="L618" s="1">
        <f t="shared" si="19"/>
        <v>16</v>
      </c>
      <c r="M618" s="1" t="s">
        <v>79</v>
      </c>
    </row>
    <row r="619" spans="8:13">
      <c r="H619" s="1" t="s">
        <v>217</v>
      </c>
      <c r="I619" s="1" t="s">
        <v>321</v>
      </c>
      <c r="J619" s="1" t="s">
        <v>6638</v>
      </c>
      <c r="K619" s="1" t="str">
        <f t="shared" si="18"/>
        <v>2020</v>
      </c>
      <c r="L619" s="1">
        <f t="shared" si="19"/>
        <v>16</v>
      </c>
      <c r="M619" s="1" t="s">
        <v>79</v>
      </c>
    </row>
    <row r="620" spans="8:13">
      <c r="H620" s="1" t="s">
        <v>464</v>
      </c>
      <c r="I620" s="1" t="s">
        <v>5521</v>
      </c>
      <c r="J620" s="1" t="s">
        <v>1862</v>
      </c>
      <c r="K620" s="1" t="str">
        <f t="shared" si="18"/>
        <v>2003</v>
      </c>
      <c r="L620" s="1">
        <f t="shared" si="19"/>
        <v>17</v>
      </c>
      <c r="M620" s="1" t="s">
        <v>79</v>
      </c>
    </row>
    <row r="621" spans="8:13">
      <c r="H621" s="1" t="s">
        <v>367</v>
      </c>
      <c r="I621" s="1" t="s">
        <v>4509</v>
      </c>
      <c r="J621" s="1" t="s">
        <v>1918</v>
      </c>
      <c r="K621" s="1" t="str">
        <f t="shared" si="18"/>
        <v>2007</v>
      </c>
      <c r="L621" s="1">
        <f t="shared" si="19"/>
        <v>17</v>
      </c>
      <c r="M621" s="1" t="s">
        <v>79</v>
      </c>
    </row>
    <row r="622" spans="8:13">
      <c r="H622" s="1" t="s">
        <v>63</v>
      </c>
      <c r="I622" s="1" t="s">
        <v>5745</v>
      </c>
      <c r="J622" s="1" t="s">
        <v>5768</v>
      </c>
      <c r="K622" s="1" t="str">
        <f t="shared" si="18"/>
        <v>2007</v>
      </c>
      <c r="L622" s="1">
        <f t="shared" si="19"/>
        <v>17</v>
      </c>
      <c r="M622" s="1" t="s">
        <v>79</v>
      </c>
    </row>
    <row r="623" spans="8:13">
      <c r="H623" s="1" t="s">
        <v>134</v>
      </c>
      <c r="I623" s="1" t="s">
        <v>254</v>
      </c>
      <c r="J623" s="1" t="s">
        <v>2364</v>
      </c>
      <c r="K623" s="1" t="str">
        <f t="shared" si="18"/>
        <v>2008</v>
      </c>
      <c r="L623" s="1">
        <f t="shared" si="19"/>
        <v>17</v>
      </c>
      <c r="M623" s="1" t="s">
        <v>79</v>
      </c>
    </row>
    <row r="624" spans="8:13">
      <c r="H624" s="1" t="s">
        <v>134</v>
      </c>
      <c r="I624" s="1" t="s">
        <v>2396</v>
      </c>
      <c r="J624" s="1" t="s">
        <v>2397</v>
      </c>
      <c r="K624" s="1" t="str">
        <f t="shared" si="18"/>
        <v>2008</v>
      </c>
      <c r="L624" s="1">
        <f t="shared" si="19"/>
        <v>17</v>
      </c>
      <c r="M624" s="1" t="s">
        <v>79</v>
      </c>
    </row>
    <row r="625" spans="8:13">
      <c r="H625" s="1" t="s">
        <v>144</v>
      </c>
      <c r="I625" s="1" t="s">
        <v>11825</v>
      </c>
      <c r="J625" s="1" t="s">
        <v>11847</v>
      </c>
      <c r="K625" s="1" t="str">
        <f t="shared" si="18"/>
        <v>2008</v>
      </c>
      <c r="L625" s="1">
        <f t="shared" si="19"/>
        <v>17</v>
      </c>
      <c r="M625" s="1" t="s">
        <v>79</v>
      </c>
    </row>
    <row r="626" spans="8:13">
      <c r="H626" s="1" t="s">
        <v>88</v>
      </c>
      <c r="I626" s="1" t="s">
        <v>12237</v>
      </c>
      <c r="J626" s="1" t="s">
        <v>12240</v>
      </c>
      <c r="K626" s="1" t="str">
        <f t="shared" si="18"/>
        <v>2009</v>
      </c>
      <c r="L626" s="1">
        <f t="shared" si="19"/>
        <v>17</v>
      </c>
      <c r="M626" s="1" t="s">
        <v>79</v>
      </c>
    </row>
    <row r="627" spans="8:13">
      <c r="H627" s="1" t="s">
        <v>144</v>
      </c>
      <c r="I627" s="1" t="s">
        <v>7926</v>
      </c>
      <c r="J627" s="1" t="s">
        <v>2212</v>
      </c>
      <c r="K627" s="1" t="str">
        <f t="shared" si="18"/>
        <v>2010</v>
      </c>
      <c r="L627" s="1">
        <f t="shared" si="19"/>
        <v>17</v>
      </c>
      <c r="M627" s="1" t="s">
        <v>79</v>
      </c>
    </row>
    <row r="628" spans="8:13">
      <c r="H628" s="1" t="s">
        <v>263</v>
      </c>
      <c r="I628" s="1" t="s">
        <v>7885</v>
      </c>
      <c r="J628" s="1" t="s">
        <v>9810</v>
      </c>
      <c r="K628" s="1" t="str">
        <f t="shared" si="18"/>
        <v>2012</v>
      </c>
      <c r="L628" s="1">
        <f t="shared" si="19"/>
        <v>17</v>
      </c>
      <c r="M628" s="1" t="s">
        <v>79</v>
      </c>
    </row>
    <row r="629" spans="8:13">
      <c r="H629" s="1" t="s">
        <v>263</v>
      </c>
      <c r="I629" s="1" t="s">
        <v>3292</v>
      </c>
      <c r="J629" s="1" t="s">
        <v>2019</v>
      </c>
      <c r="K629" s="1" t="str">
        <f t="shared" si="18"/>
        <v>2012</v>
      </c>
      <c r="L629" s="1">
        <f t="shared" si="19"/>
        <v>17</v>
      </c>
      <c r="M629" s="1" t="s">
        <v>79</v>
      </c>
    </row>
    <row r="630" spans="8:13">
      <c r="H630" s="1" t="s">
        <v>197</v>
      </c>
      <c r="I630" s="1" t="s">
        <v>10072</v>
      </c>
      <c r="J630" s="1" t="s">
        <v>7778</v>
      </c>
      <c r="K630" s="1" t="str">
        <f t="shared" si="18"/>
        <v>2012</v>
      </c>
      <c r="L630" s="1">
        <f t="shared" si="19"/>
        <v>17</v>
      </c>
      <c r="M630" s="1" t="s">
        <v>79</v>
      </c>
    </row>
    <row r="631" spans="8:13">
      <c r="H631" s="1" t="s">
        <v>197</v>
      </c>
      <c r="I631" s="1" t="s">
        <v>10100</v>
      </c>
      <c r="J631" s="1" t="s">
        <v>7898</v>
      </c>
      <c r="K631" s="1" t="str">
        <f t="shared" si="18"/>
        <v>2012</v>
      </c>
      <c r="L631" s="1">
        <f t="shared" si="19"/>
        <v>17</v>
      </c>
      <c r="M631" s="1" t="s">
        <v>79</v>
      </c>
    </row>
    <row r="632" spans="8:13">
      <c r="H632" s="1" t="s">
        <v>197</v>
      </c>
      <c r="I632" s="1" t="s">
        <v>9931</v>
      </c>
      <c r="J632" s="1" t="s">
        <v>9932</v>
      </c>
      <c r="K632" s="1" t="str">
        <f t="shared" si="18"/>
        <v>2013</v>
      </c>
      <c r="L632" s="1">
        <f t="shared" si="19"/>
        <v>17</v>
      </c>
      <c r="M632" s="1" t="s">
        <v>79</v>
      </c>
    </row>
    <row r="633" spans="8:13">
      <c r="H633" s="1" t="s">
        <v>169</v>
      </c>
      <c r="I633" s="1" t="s">
        <v>5231</v>
      </c>
      <c r="J633" s="1" t="s">
        <v>5235</v>
      </c>
      <c r="K633" s="1" t="str">
        <f t="shared" si="18"/>
        <v>2013</v>
      </c>
      <c r="L633" s="1">
        <f t="shared" si="19"/>
        <v>17</v>
      </c>
      <c r="M633" s="1" t="s">
        <v>79</v>
      </c>
    </row>
    <row r="634" spans="8:13">
      <c r="H634" s="1" t="s">
        <v>344</v>
      </c>
      <c r="I634" s="1" t="s">
        <v>6371</v>
      </c>
      <c r="J634" s="1" t="s">
        <v>2023</v>
      </c>
      <c r="K634" s="1" t="str">
        <f t="shared" si="18"/>
        <v>2013</v>
      </c>
      <c r="L634" s="1">
        <f t="shared" si="19"/>
        <v>17</v>
      </c>
      <c r="M634" s="1" t="s">
        <v>79</v>
      </c>
    </row>
    <row r="635" spans="8:13">
      <c r="H635" s="1" t="s">
        <v>479</v>
      </c>
      <c r="I635" s="1" t="s">
        <v>6952</v>
      </c>
      <c r="J635" s="1" t="s">
        <v>6957</v>
      </c>
      <c r="K635" s="1" t="str">
        <f t="shared" si="18"/>
        <v>2013</v>
      </c>
      <c r="L635" s="1">
        <f t="shared" si="19"/>
        <v>17</v>
      </c>
      <c r="M635" s="1" t="s">
        <v>79</v>
      </c>
    </row>
    <row r="636" spans="8:13">
      <c r="H636" s="1" t="s">
        <v>169</v>
      </c>
      <c r="I636" s="1" t="s">
        <v>381</v>
      </c>
      <c r="J636" s="1" t="s">
        <v>3217</v>
      </c>
      <c r="K636" s="1" t="str">
        <f t="shared" si="18"/>
        <v>2013</v>
      </c>
      <c r="L636" s="1">
        <f t="shared" si="19"/>
        <v>17</v>
      </c>
      <c r="M636" s="1" t="s">
        <v>79</v>
      </c>
    </row>
    <row r="637" spans="8:13">
      <c r="H637" s="1" t="s">
        <v>263</v>
      </c>
      <c r="I637" s="1" t="s">
        <v>3988</v>
      </c>
      <c r="J637" s="1" t="s">
        <v>2008</v>
      </c>
      <c r="K637" s="1" t="str">
        <f t="shared" si="18"/>
        <v>2014</v>
      </c>
      <c r="L637" s="1">
        <f t="shared" si="19"/>
        <v>17</v>
      </c>
      <c r="M637" s="1" t="s">
        <v>79</v>
      </c>
    </row>
    <row r="638" spans="8:13">
      <c r="H638" s="1" t="s">
        <v>479</v>
      </c>
      <c r="I638" s="1" t="s">
        <v>6451</v>
      </c>
      <c r="J638" s="1" t="s">
        <v>2008</v>
      </c>
      <c r="K638" s="1" t="str">
        <f t="shared" si="18"/>
        <v>2014</v>
      </c>
      <c r="L638" s="1">
        <f t="shared" si="19"/>
        <v>17</v>
      </c>
      <c r="M638" s="1" t="s">
        <v>79</v>
      </c>
    </row>
    <row r="639" spans="8:13">
      <c r="H639" s="1" t="s">
        <v>197</v>
      </c>
      <c r="I639" s="1" t="s">
        <v>9477</v>
      </c>
      <c r="J639" s="1" t="s">
        <v>9482</v>
      </c>
      <c r="K639" s="1" t="str">
        <f t="shared" si="18"/>
        <v>2014</v>
      </c>
      <c r="L639" s="1">
        <f t="shared" si="19"/>
        <v>17</v>
      </c>
      <c r="M639" s="1" t="s">
        <v>79</v>
      </c>
    </row>
    <row r="640" spans="8:13">
      <c r="H640" s="1" t="s">
        <v>583</v>
      </c>
      <c r="I640" s="1" t="s">
        <v>534</v>
      </c>
      <c r="J640" s="1" t="s">
        <v>3988</v>
      </c>
      <c r="K640" s="1" t="str">
        <f t="shared" si="18"/>
        <v>2015</v>
      </c>
      <c r="L640" s="1">
        <f t="shared" si="19"/>
        <v>17</v>
      </c>
      <c r="M640" s="1" t="s">
        <v>79</v>
      </c>
    </row>
    <row r="641" spans="8:13">
      <c r="H641" s="1" t="s">
        <v>479</v>
      </c>
      <c r="I641" s="1" t="s">
        <v>6493</v>
      </c>
      <c r="J641" s="1" t="s">
        <v>2770</v>
      </c>
      <c r="K641" s="1" t="str">
        <f t="shared" ref="K641:K704" si="20">TEXT(J641,"YYYY")</f>
        <v>2015</v>
      </c>
      <c r="L641" s="1">
        <f t="shared" ref="L641:L704" si="21">H641-(TEXT(I641,"YYYY")-TEXT(J641,"YYYY"))</f>
        <v>17</v>
      </c>
      <c r="M641" s="1" t="s">
        <v>79</v>
      </c>
    </row>
    <row r="642" spans="8:13">
      <c r="H642" s="1" t="s">
        <v>263</v>
      </c>
      <c r="I642" s="1" t="s">
        <v>6549</v>
      </c>
      <c r="J642" s="1" t="s">
        <v>6564</v>
      </c>
      <c r="K642" s="1" t="str">
        <f t="shared" si="20"/>
        <v>2015</v>
      </c>
      <c r="L642" s="1">
        <f t="shared" si="21"/>
        <v>17</v>
      </c>
      <c r="M642" s="1" t="s">
        <v>79</v>
      </c>
    </row>
    <row r="643" spans="8:13">
      <c r="H643" s="1" t="s">
        <v>197</v>
      </c>
      <c r="I643" s="1" t="s">
        <v>8033</v>
      </c>
      <c r="J643" s="1" t="s">
        <v>7211</v>
      </c>
      <c r="K643" s="1" t="str">
        <f t="shared" si="20"/>
        <v>2015</v>
      </c>
      <c r="L643" s="1">
        <f t="shared" si="21"/>
        <v>17</v>
      </c>
      <c r="M643" s="1" t="s">
        <v>79</v>
      </c>
    </row>
    <row r="644" spans="8:13">
      <c r="H644" s="1" t="s">
        <v>197</v>
      </c>
      <c r="I644" s="1" t="s">
        <v>562</v>
      </c>
      <c r="J644" s="1" t="s">
        <v>562</v>
      </c>
      <c r="K644" s="1" t="str">
        <f t="shared" si="20"/>
        <v>2015</v>
      </c>
      <c r="L644" s="1">
        <f t="shared" si="21"/>
        <v>17</v>
      </c>
      <c r="M644" s="1" t="s">
        <v>79</v>
      </c>
    </row>
    <row r="645" spans="8:13">
      <c r="H645" s="1" t="s">
        <v>479</v>
      </c>
      <c r="I645" s="1" t="s">
        <v>3284</v>
      </c>
      <c r="J645" s="1" t="s">
        <v>3430</v>
      </c>
      <c r="K645" s="1" t="str">
        <f t="shared" si="20"/>
        <v>2016</v>
      </c>
      <c r="L645" s="1">
        <f t="shared" si="21"/>
        <v>17</v>
      </c>
      <c r="M645" s="1" t="s">
        <v>79</v>
      </c>
    </row>
    <row r="646" spans="8:13">
      <c r="H646" s="1" t="s">
        <v>197</v>
      </c>
      <c r="I646" s="1" t="s">
        <v>7015</v>
      </c>
      <c r="J646" s="1" t="s">
        <v>7016</v>
      </c>
      <c r="K646" s="1" t="str">
        <f t="shared" si="20"/>
        <v>2016</v>
      </c>
      <c r="L646" s="1">
        <f t="shared" si="21"/>
        <v>17</v>
      </c>
      <c r="M646" s="1" t="s">
        <v>79</v>
      </c>
    </row>
    <row r="647" spans="8:13">
      <c r="H647" s="1" t="s">
        <v>169</v>
      </c>
      <c r="I647" s="1" t="s">
        <v>155</v>
      </c>
      <c r="J647" s="1" t="s">
        <v>250</v>
      </c>
      <c r="K647" s="1" t="str">
        <f t="shared" si="20"/>
        <v>2016</v>
      </c>
      <c r="L647" s="1">
        <f t="shared" si="21"/>
        <v>17</v>
      </c>
      <c r="M647" s="1" t="s">
        <v>79</v>
      </c>
    </row>
    <row r="648" spans="8:13">
      <c r="H648" s="1" t="s">
        <v>169</v>
      </c>
      <c r="I648" s="1" t="s">
        <v>835</v>
      </c>
      <c r="J648" s="1" t="s">
        <v>162</v>
      </c>
      <c r="K648" s="1" t="str">
        <f t="shared" si="20"/>
        <v>2016</v>
      </c>
      <c r="L648" s="1">
        <f t="shared" si="21"/>
        <v>17</v>
      </c>
      <c r="M648" s="1" t="s">
        <v>79</v>
      </c>
    </row>
    <row r="649" spans="8:13">
      <c r="H649" s="1" t="s">
        <v>479</v>
      </c>
      <c r="I649" s="1" t="s">
        <v>1290</v>
      </c>
      <c r="J649" s="1" t="s">
        <v>1534</v>
      </c>
      <c r="K649" s="1" t="str">
        <f t="shared" si="20"/>
        <v>2016</v>
      </c>
      <c r="L649" s="1">
        <f t="shared" si="21"/>
        <v>17</v>
      </c>
      <c r="M649" s="1" t="s">
        <v>79</v>
      </c>
    </row>
    <row r="650" spans="8:13">
      <c r="H650" s="1" t="s">
        <v>197</v>
      </c>
      <c r="I650" s="1" t="s">
        <v>6364</v>
      </c>
      <c r="J650" s="1" t="s">
        <v>303</v>
      </c>
      <c r="K650" s="1" t="str">
        <f t="shared" si="20"/>
        <v>2016</v>
      </c>
      <c r="L650" s="1">
        <f t="shared" si="21"/>
        <v>17</v>
      </c>
      <c r="M650" s="1" t="s">
        <v>79</v>
      </c>
    </row>
    <row r="651" spans="8:13">
      <c r="H651" s="1" t="s">
        <v>197</v>
      </c>
      <c r="I651" s="1" t="s">
        <v>441</v>
      </c>
      <c r="J651" s="1" t="s">
        <v>6654</v>
      </c>
      <c r="K651" s="1" t="str">
        <f t="shared" si="20"/>
        <v>2016</v>
      </c>
      <c r="L651" s="1">
        <f t="shared" si="21"/>
        <v>17</v>
      </c>
      <c r="M651" s="1" t="s">
        <v>79</v>
      </c>
    </row>
    <row r="652" spans="8:13">
      <c r="H652" s="1" t="s">
        <v>263</v>
      </c>
      <c r="I652" s="1" t="s">
        <v>7992</v>
      </c>
      <c r="J652" s="1" t="s">
        <v>1534</v>
      </c>
      <c r="K652" s="1" t="str">
        <f t="shared" si="20"/>
        <v>2016</v>
      </c>
      <c r="L652" s="1">
        <f t="shared" si="21"/>
        <v>17</v>
      </c>
      <c r="M652" s="1" t="s">
        <v>79</v>
      </c>
    </row>
    <row r="653" spans="8:13">
      <c r="H653" s="1" t="s">
        <v>263</v>
      </c>
      <c r="I653" s="1" t="s">
        <v>978</v>
      </c>
      <c r="J653" s="1" t="s">
        <v>258</v>
      </c>
      <c r="K653" s="1" t="str">
        <f t="shared" si="20"/>
        <v>2017</v>
      </c>
      <c r="L653" s="1">
        <f t="shared" si="21"/>
        <v>17</v>
      </c>
      <c r="M653" s="1" t="s">
        <v>79</v>
      </c>
    </row>
    <row r="654" spans="8:13">
      <c r="H654" s="1" t="s">
        <v>197</v>
      </c>
      <c r="I654" s="1" t="s">
        <v>3306</v>
      </c>
      <c r="J654" s="1" t="s">
        <v>3306</v>
      </c>
      <c r="K654" s="1" t="str">
        <f t="shared" si="20"/>
        <v>2017</v>
      </c>
      <c r="L654" s="1">
        <f t="shared" si="21"/>
        <v>17</v>
      </c>
      <c r="M654" s="1" t="s">
        <v>79</v>
      </c>
    </row>
    <row r="655" spans="8:13">
      <c r="H655" s="1" t="s">
        <v>197</v>
      </c>
      <c r="I655" s="1" t="s">
        <v>271</v>
      </c>
      <c r="J655" s="1" t="s">
        <v>274</v>
      </c>
      <c r="K655" s="1" t="str">
        <f t="shared" si="20"/>
        <v>2017</v>
      </c>
      <c r="L655" s="1">
        <f t="shared" si="21"/>
        <v>17</v>
      </c>
      <c r="M655" s="1" t="s">
        <v>79</v>
      </c>
    </row>
    <row r="656" spans="8:13">
      <c r="H656" s="1" t="s">
        <v>263</v>
      </c>
      <c r="I656" s="1" t="s">
        <v>1894</v>
      </c>
      <c r="J656" s="1" t="s">
        <v>1598</v>
      </c>
      <c r="K656" s="1" t="str">
        <f t="shared" si="20"/>
        <v>2017</v>
      </c>
      <c r="L656" s="1">
        <f t="shared" si="21"/>
        <v>17</v>
      </c>
      <c r="M656" s="1" t="s">
        <v>79</v>
      </c>
    </row>
    <row r="657" spans="8:13">
      <c r="H657" s="1" t="s">
        <v>197</v>
      </c>
      <c r="I657" s="1" t="s">
        <v>1012</v>
      </c>
      <c r="J657" s="1" t="s">
        <v>227</v>
      </c>
      <c r="K657" s="1" t="str">
        <f t="shared" si="20"/>
        <v>2017</v>
      </c>
      <c r="L657" s="1">
        <f t="shared" si="21"/>
        <v>17</v>
      </c>
      <c r="M657" s="1" t="s">
        <v>79</v>
      </c>
    </row>
    <row r="658" spans="8:13">
      <c r="H658" s="1" t="s">
        <v>197</v>
      </c>
      <c r="I658" s="1" t="s">
        <v>4372</v>
      </c>
      <c r="J658" s="1" t="s">
        <v>4373</v>
      </c>
      <c r="K658" s="1" t="str">
        <f t="shared" si="20"/>
        <v>2017</v>
      </c>
      <c r="L658" s="1">
        <f t="shared" si="21"/>
        <v>17</v>
      </c>
      <c r="M658" s="1" t="s">
        <v>79</v>
      </c>
    </row>
    <row r="659" spans="8:13">
      <c r="H659" s="1" t="s">
        <v>263</v>
      </c>
      <c r="I659" s="1" t="s">
        <v>5351</v>
      </c>
      <c r="J659" s="1" t="s">
        <v>5354</v>
      </c>
      <c r="K659" s="1" t="str">
        <f t="shared" si="20"/>
        <v>2017</v>
      </c>
      <c r="L659" s="1">
        <f t="shared" si="21"/>
        <v>17</v>
      </c>
      <c r="M659" s="1" t="s">
        <v>79</v>
      </c>
    </row>
    <row r="660" spans="8:13">
      <c r="H660" s="1" t="s">
        <v>197</v>
      </c>
      <c r="I660" s="1" t="s">
        <v>1799</v>
      </c>
      <c r="J660" s="1" t="s">
        <v>1286</v>
      </c>
      <c r="K660" s="1" t="str">
        <f t="shared" si="20"/>
        <v>2017</v>
      </c>
      <c r="L660" s="1">
        <f t="shared" si="21"/>
        <v>17</v>
      </c>
      <c r="M660" s="1" t="s">
        <v>79</v>
      </c>
    </row>
    <row r="661" spans="8:13">
      <c r="H661" s="1" t="s">
        <v>197</v>
      </c>
      <c r="I661" s="1" t="s">
        <v>2368</v>
      </c>
      <c r="J661" s="1" t="s">
        <v>1206</v>
      </c>
      <c r="K661" s="1" t="str">
        <f t="shared" si="20"/>
        <v>2017</v>
      </c>
      <c r="L661" s="1">
        <f t="shared" si="21"/>
        <v>17</v>
      </c>
      <c r="M661" s="1" t="s">
        <v>79</v>
      </c>
    </row>
    <row r="662" spans="8:13">
      <c r="H662" s="1" t="s">
        <v>169</v>
      </c>
      <c r="I662" s="1" t="s">
        <v>1139</v>
      </c>
      <c r="J662" s="1" t="s">
        <v>1741</v>
      </c>
      <c r="K662" s="1" t="str">
        <f t="shared" si="20"/>
        <v>2017</v>
      </c>
      <c r="L662" s="1">
        <f t="shared" si="21"/>
        <v>17</v>
      </c>
      <c r="M662" s="1" t="s">
        <v>79</v>
      </c>
    </row>
    <row r="663" spans="8:13">
      <c r="H663" s="1" t="s">
        <v>197</v>
      </c>
      <c r="I663" s="1" t="s">
        <v>752</v>
      </c>
      <c r="J663" s="1" t="s">
        <v>752</v>
      </c>
      <c r="K663" s="1" t="str">
        <f t="shared" si="20"/>
        <v>2018</v>
      </c>
      <c r="L663" s="1">
        <f t="shared" si="21"/>
        <v>17</v>
      </c>
      <c r="M663" s="1" t="s">
        <v>79</v>
      </c>
    </row>
    <row r="664" spans="8:13">
      <c r="H664" s="1" t="s">
        <v>263</v>
      </c>
      <c r="I664" s="1" t="s">
        <v>1190</v>
      </c>
      <c r="J664" s="1" t="s">
        <v>312</v>
      </c>
      <c r="K664" s="1" t="str">
        <f t="shared" si="20"/>
        <v>2018</v>
      </c>
      <c r="L664" s="1">
        <f t="shared" si="21"/>
        <v>17</v>
      </c>
      <c r="M664" s="1" t="s">
        <v>79</v>
      </c>
    </row>
    <row r="665" spans="8:13">
      <c r="H665" s="1" t="s">
        <v>263</v>
      </c>
      <c r="I665" s="1" t="s">
        <v>3146</v>
      </c>
      <c r="J665" s="1" t="s">
        <v>705</v>
      </c>
      <c r="K665" s="1" t="str">
        <f t="shared" si="20"/>
        <v>2018</v>
      </c>
      <c r="L665" s="1">
        <f t="shared" si="21"/>
        <v>17</v>
      </c>
      <c r="M665" s="1" t="s">
        <v>79</v>
      </c>
    </row>
    <row r="666" spans="8:13">
      <c r="H666" s="1" t="s">
        <v>479</v>
      </c>
      <c r="I666" s="1" t="s">
        <v>1331</v>
      </c>
      <c r="J666" s="1" t="s">
        <v>199</v>
      </c>
      <c r="K666" s="1" t="str">
        <f t="shared" si="20"/>
        <v>2018</v>
      </c>
      <c r="L666" s="1">
        <f t="shared" si="21"/>
        <v>17</v>
      </c>
      <c r="M666" s="1" t="s">
        <v>79</v>
      </c>
    </row>
    <row r="667" spans="8:13">
      <c r="H667" s="1" t="s">
        <v>479</v>
      </c>
      <c r="I667" s="1" t="s">
        <v>202</v>
      </c>
      <c r="J667" s="1" t="s">
        <v>486</v>
      </c>
      <c r="K667" s="1" t="str">
        <f t="shared" si="20"/>
        <v>2018</v>
      </c>
      <c r="L667" s="1">
        <f t="shared" si="21"/>
        <v>17</v>
      </c>
      <c r="M667" s="1" t="s">
        <v>79</v>
      </c>
    </row>
    <row r="668" spans="8:13">
      <c r="H668" s="1" t="s">
        <v>263</v>
      </c>
      <c r="I668" s="1" t="s">
        <v>261</v>
      </c>
      <c r="J668" s="1" t="s">
        <v>1415</v>
      </c>
      <c r="K668" s="1" t="str">
        <f t="shared" si="20"/>
        <v>2019</v>
      </c>
      <c r="L668" s="1">
        <f t="shared" si="21"/>
        <v>17</v>
      </c>
      <c r="M668" s="1" t="s">
        <v>79</v>
      </c>
    </row>
    <row r="669" spans="8:13">
      <c r="H669" s="1" t="s">
        <v>197</v>
      </c>
      <c r="I669" s="1" t="s">
        <v>248</v>
      </c>
      <c r="J669" s="1" t="s">
        <v>459</v>
      </c>
      <c r="K669" s="1" t="str">
        <f t="shared" si="20"/>
        <v>2019</v>
      </c>
      <c r="L669" s="1">
        <f t="shared" si="21"/>
        <v>17</v>
      </c>
      <c r="M669" s="1" t="s">
        <v>79</v>
      </c>
    </row>
    <row r="670" spans="8:13">
      <c r="H670" s="1" t="s">
        <v>197</v>
      </c>
      <c r="I670" s="1" t="s">
        <v>585</v>
      </c>
      <c r="J670" s="1" t="s">
        <v>532</v>
      </c>
      <c r="K670" s="1" t="str">
        <f t="shared" si="20"/>
        <v>2019</v>
      </c>
      <c r="L670" s="1">
        <f t="shared" si="21"/>
        <v>17</v>
      </c>
      <c r="M670" s="1" t="s">
        <v>79</v>
      </c>
    </row>
    <row r="671" spans="8:13">
      <c r="H671" s="1" t="s">
        <v>263</v>
      </c>
      <c r="I671" s="1" t="s">
        <v>8294</v>
      </c>
      <c r="J671" s="1" t="s">
        <v>3781</v>
      </c>
      <c r="K671" s="1" t="str">
        <f t="shared" si="20"/>
        <v>2019</v>
      </c>
      <c r="L671" s="1">
        <f t="shared" si="21"/>
        <v>17</v>
      </c>
      <c r="M671" s="1" t="s">
        <v>79</v>
      </c>
    </row>
    <row r="672" spans="8:13">
      <c r="H672" s="1" t="s">
        <v>197</v>
      </c>
      <c r="I672" s="1" t="s">
        <v>1492</v>
      </c>
      <c r="J672" s="1" t="s">
        <v>1492</v>
      </c>
      <c r="K672" s="1" t="str">
        <f t="shared" si="20"/>
        <v>2019</v>
      </c>
      <c r="L672" s="1">
        <f t="shared" si="21"/>
        <v>17</v>
      </c>
      <c r="M672" s="1" t="s">
        <v>79</v>
      </c>
    </row>
    <row r="673" spans="8:13">
      <c r="H673" s="1" t="s">
        <v>197</v>
      </c>
      <c r="I673" s="1" t="s">
        <v>8247</v>
      </c>
      <c r="J673" s="1" t="s">
        <v>6196</v>
      </c>
      <c r="K673" s="1" t="str">
        <f t="shared" si="20"/>
        <v>2020</v>
      </c>
      <c r="L673" s="1">
        <f t="shared" si="21"/>
        <v>17</v>
      </c>
      <c r="M673" s="1" t="s">
        <v>79</v>
      </c>
    </row>
    <row r="674" spans="8:13">
      <c r="H674" s="1" t="s">
        <v>197</v>
      </c>
      <c r="I674" s="1" t="s">
        <v>3125</v>
      </c>
      <c r="J674" s="1" t="s">
        <v>7672</v>
      </c>
      <c r="K674" s="1" t="str">
        <f t="shared" si="20"/>
        <v>2020</v>
      </c>
      <c r="L674" s="1">
        <f t="shared" si="21"/>
        <v>17</v>
      </c>
      <c r="M674" s="1" t="s">
        <v>79</v>
      </c>
    </row>
    <row r="675" spans="8:13">
      <c r="H675" s="1" t="s">
        <v>197</v>
      </c>
      <c r="I675" s="1" t="s">
        <v>11425</v>
      </c>
      <c r="J675" s="1" t="s">
        <v>8294</v>
      </c>
      <c r="K675" s="1" t="str">
        <f t="shared" si="20"/>
        <v>2020</v>
      </c>
      <c r="L675" s="1">
        <f t="shared" si="21"/>
        <v>17</v>
      </c>
      <c r="M675" s="1" t="s">
        <v>79</v>
      </c>
    </row>
    <row r="676" spans="8:13">
      <c r="H676" s="1" t="s">
        <v>197</v>
      </c>
      <c r="I676" s="1" t="s">
        <v>10243</v>
      </c>
      <c r="J676" s="1" t="s">
        <v>12300</v>
      </c>
      <c r="K676" s="1" t="str">
        <f t="shared" si="20"/>
        <v>2020</v>
      </c>
      <c r="L676" s="1">
        <f t="shared" si="21"/>
        <v>17</v>
      </c>
      <c r="M676" s="1" t="s">
        <v>79</v>
      </c>
    </row>
    <row r="677" spans="8:13">
      <c r="H677" s="1" t="s">
        <v>88</v>
      </c>
      <c r="I677" s="1" t="s">
        <v>7244</v>
      </c>
      <c r="J677" s="1" t="s">
        <v>10636</v>
      </c>
      <c r="K677" s="1" t="str">
        <f t="shared" si="20"/>
        <v>2004</v>
      </c>
      <c r="L677" s="1">
        <f t="shared" si="21"/>
        <v>18</v>
      </c>
      <c r="M677" s="1" t="s">
        <v>79</v>
      </c>
    </row>
    <row r="678" spans="8:13">
      <c r="H678" s="1" t="s">
        <v>88</v>
      </c>
      <c r="I678" s="1" t="s">
        <v>7244</v>
      </c>
      <c r="J678" s="1" t="s">
        <v>8370</v>
      </c>
      <c r="K678" s="1" t="str">
        <f t="shared" si="20"/>
        <v>2004</v>
      </c>
      <c r="L678" s="1">
        <f t="shared" si="21"/>
        <v>18</v>
      </c>
      <c r="M678" s="1" t="s">
        <v>79</v>
      </c>
    </row>
    <row r="679" spans="8:13">
      <c r="H679" s="1" t="s">
        <v>464</v>
      </c>
      <c r="I679" s="1" t="s">
        <v>679</v>
      </c>
      <c r="J679" s="1" t="s">
        <v>2079</v>
      </c>
      <c r="K679" s="1" t="str">
        <f t="shared" si="20"/>
        <v>2006</v>
      </c>
      <c r="L679" s="1">
        <f t="shared" si="21"/>
        <v>18</v>
      </c>
      <c r="M679" s="1" t="s">
        <v>79</v>
      </c>
    </row>
    <row r="680" spans="8:13">
      <c r="H680" s="1" t="s">
        <v>134</v>
      </c>
      <c r="I680" s="1" t="s">
        <v>5651</v>
      </c>
      <c r="J680" s="1" t="s">
        <v>5659</v>
      </c>
      <c r="K680" s="1" t="str">
        <f t="shared" si="20"/>
        <v>2007</v>
      </c>
      <c r="L680" s="1">
        <f t="shared" si="21"/>
        <v>18</v>
      </c>
      <c r="M680" s="1" t="s">
        <v>79</v>
      </c>
    </row>
    <row r="681" spans="8:13">
      <c r="H681" s="1" t="s">
        <v>88</v>
      </c>
      <c r="I681" s="1" t="s">
        <v>2955</v>
      </c>
      <c r="J681" s="1" t="s">
        <v>1943</v>
      </c>
      <c r="K681" s="1" t="str">
        <f t="shared" si="20"/>
        <v>2008</v>
      </c>
      <c r="L681" s="1">
        <f t="shared" si="21"/>
        <v>18</v>
      </c>
      <c r="M681" s="1" t="s">
        <v>79</v>
      </c>
    </row>
    <row r="682" spans="8:13">
      <c r="H682" s="1" t="s">
        <v>177</v>
      </c>
      <c r="I682" s="1" t="s">
        <v>9284</v>
      </c>
      <c r="J682" s="1" t="s">
        <v>1815</v>
      </c>
      <c r="K682" s="1" t="str">
        <f t="shared" si="20"/>
        <v>2008</v>
      </c>
      <c r="L682" s="1">
        <f t="shared" si="21"/>
        <v>18</v>
      </c>
      <c r="M682" s="1" t="s">
        <v>79</v>
      </c>
    </row>
    <row r="683" spans="8:13">
      <c r="H683" s="1" t="s">
        <v>78</v>
      </c>
      <c r="I683" s="1" t="s">
        <v>943</v>
      </c>
      <c r="J683" s="1" t="s">
        <v>12365</v>
      </c>
      <c r="K683" s="1" t="str">
        <f t="shared" si="20"/>
        <v>2009</v>
      </c>
      <c r="L683" s="1">
        <f t="shared" si="21"/>
        <v>18</v>
      </c>
      <c r="M683" s="1" t="s">
        <v>79</v>
      </c>
    </row>
    <row r="684" spans="8:13">
      <c r="H684" s="1" t="s">
        <v>367</v>
      </c>
      <c r="I684" s="1" t="s">
        <v>3484</v>
      </c>
      <c r="J684" s="1" t="s">
        <v>652</v>
      </c>
      <c r="K684" s="1" t="str">
        <f t="shared" si="20"/>
        <v>2010</v>
      </c>
      <c r="L684" s="1">
        <f t="shared" si="21"/>
        <v>18</v>
      </c>
      <c r="M684" s="1" t="s">
        <v>79</v>
      </c>
    </row>
    <row r="685" spans="8:13">
      <c r="H685" s="1" t="s">
        <v>479</v>
      </c>
      <c r="I685" s="1" t="s">
        <v>7320</v>
      </c>
      <c r="J685" s="1" t="s">
        <v>10189</v>
      </c>
      <c r="K685" s="1" t="str">
        <f t="shared" si="20"/>
        <v>2011</v>
      </c>
      <c r="L685" s="1">
        <f t="shared" si="21"/>
        <v>18</v>
      </c>
      <c r="M685" s="1" t="s">
        <v>79</v>
      </c>
    </row>
    <row r="686" spans="8:13">
      <c r="H686" s="1" t="s">
        <v>344</v>
      </c>
      <c r="I686" s="1" t="s">
        <v>3450</v>
      </c>
      <c r="J686" s="1" t="s">
        <v>8609</v>
      </c>
      <c r="K686" s="1" t="str">
        <f t="shared" si="20"/>
        <v>2012</v>
      </c>
      <c r="L686" s="1">
        <f t="shared" si="21"/>
        <v>18</v>
      </c>
      <c r="M686" s="1" t="s">
        <v>79</v>
      </c>
    </row>
    <row r="687" spans="8:13">
      <c r="H687" s="1" t="s">
        <v>144</v>
      </c>
      <c r="I687" s="1" t="s">
        <v>554</v>
      </c>
      <c r="J687" s="1" t="s">
        <v>2795</v>
      </c>
      <c r="K687" s="1" t="str">
        <f t="shared" si="20"/>
        <v>2012</v>
      </c>
      <c r="L687" s="1">
        <f t="shared" si="21"/>
        <v>18</v>
      </c>
      <c r="M687" s="1" t="s">
        <v>79</v>
      </c>
    </row>
    <row r="688" spans="8:13">
      <c r="H688" s="1" t="s">
        <v>479</v>
      </c>
      <c r="I688" s="1" t="s">
        <v>9477</v>
      </c>
      <c r="J688" s="1" t="s">
        <v>9478</v>
      </c>
      <c r="K688" s="1" t="str">
        <f t="shared" si="20"/>
        <v>2013</v>
      </c>
      <c r="L688" s="1">
        <f t="shared" si="21"/>
        <v>18</v>
      </c>
      <c r="M688" s="1" t="s">
        <v>79</v>
      </c>
    </row>
    <row r="689" spans="8:13">
      <c r="H689" s="1" t="s">
        <v>263</v>
      </c>
      <c r="I689" s="1" t="s">
        <v>9411</v>
      </c>
      <c r="J689" s="1" t="s">
        <v>9412</v>
      </c>
      <c r="K689" s="1" t="str">
        <f t="shared" si="20"/>
        <v>2014</v>
      </c>
      <c r="L689" s="1">
        <f t="shared" si="21"/>
        <v>18</v>
      </c>
      <c r="M689" s="1" t="s">
        <v>79</v>
      </c>
    </row>
    <row r="690" spans="8:13">
      <c r="H690" s="1" t="s">
        <v>263</v>
      </c>
      <c r="I690" s="1" t="s">
        <v>5184</v>
      </c>
      <c r="J690" s="1" t="s">
        <v>11205</v>
      </c>
      <c r="K690" s="1" t="str">
        <f t="shared" si="20"/>
        <v>2014</v>
      </c>
      <c r="L690" s="1">
        <f t="shared" si="21"/>
        <v>18</v>
      </c>
      <c r="M690" s="1" t="s">
        <v>79</v>
      </c>
    </row>
    <row r="691" spans="8:13">
      <c r="H691" s="1" t="s">
        <v>144</v>
      </c>
      <c r="I691" s="1" t="s">
        <v>8180</v>
      </c>
      <c r="J691" s="1" t="s">
        <v>6826</v>
      </c>
      <c r="K691" s="1" t="str">
        <f t="shared" si="20"/>
        <v>2014</v>
      </c>
      <c r="L691" s="1">
        <f t="shared" si="21"/>
        <v>18</v>
      </c>
      <c r="M691" s="1" t="s">
        <v>79</v>
      </c>
    </row>
    <row r="692" spans="8:13">
      <c r="H692" s="1" t="s">
        <v>583</v>
      </c>
      <c r="I692" s="1" t="s">
        <v>2930</v>
      </c>
      <c r="J692" s="1" t="s">
        <v>2951</v>
      </c>
      <c r="K692" s="1" t="str">
        <f t="shared" si="20"/>
        <v>2014</v>
      </c>
      <c r="L692" s="1">
        <f t="shared" si="21"/>
        <v>18</v>
      </c>
      <c r="M692" s="1" t="s">
        <v>79</v>
      </c>
    </row>
    <row r="693" spans="8:13">
      <c r="H693" s="1" t="s">
        <v>344</v>
      </c>
      <c r="I693" s="1" t="s">
        <v>5975</v>
      </c>
      <c r="J693" s="1" t="s">
        <v>5976</v>
      </c>
      <c r="K693" s="1" t="str">
        <f t="shared" si="20"/>
        <v>2014</v>
      </c>
      <c r="L693" s="1">
        <f t="shared" si="21"/>
        <v>18</v>
      </c>
      <c r="M693" s="1" t="s">
        <v>79</v>
      </c>
    </row>
    <row r="694" spans="8:13">
      <c r="H694" s="1" t="s">
        <v>263</v>
      </c>
      <c r="I694" s="1" t="s">
        <v>7130</v>
      </c>
      <c r="J694" s="1" t="s">
        <v>7131</v>
      </c>
      <c r="K694" s="1" t="str">
        <f t="shared" si="20"/>
        <v>2014</v>
      </c>
      <c r="L694" s="1">
        <f t="shared" si="21"/>
        <v>18</v>
      </c>
      <c r="M694" s="1" t="s">
        <v>79</v>
      </c>
    </row>
    <row r="695" spans="8:13">
      <c r="H695" s="1" t="s">
        <v>263</v>
      </c>
      <c r="I695" s="1" t="s">
        <v>5184</v>
      </c>
      <c r="J695" s="1" t="s">
        <v>7329</v>
      </c>
      <c r="K695" s="1" t="str">
        <f t="shared" si="20"/>
        <v>2014</v>
      </c>
      <c r="L695" s="1">
        <f t="shared" si="21"/>
        <v>18</v>
      </c>
      <c r="M695" s="1" t="s">
        <v>79</v>
      </c>
    </row>
    <row r="696" spans="8:13">
      <c r="H696" s="1" t="s">
        <v>263</v>
      </c>
      <c r="I696" s="1" t="s">
        <v>5184</v>
      </c>
      <c r="J696" s="1" t="s">
        <v>348</v>
      </c>
      <c r="K696" s="1" t="str">
        <f t="shared" si="20"/>
        <v>2014</v>
      </c>
      <c r="L696" s="1">
        <f t="shared" si="21"/>
        <v>18</v>
      </c>
      <c r="M696" s="1" t="s">
        <v>79</v>
      </c>
    </row>
    <row r="697" spans="8:13">
      <c r="H697" s="1" t="s">
        <v>263</v>
      </c>
      <c r="I697" s="1" t="s">
        <v>5184</v>
      </c>
      <c r="J697" s="1" t="s">
        <v>3322</v>
      </c>
      <c r="K697" s="1" t="str">
        <f t="shared" si="20"/>
        <v>2014</v>
      </c>
      <c r="L697" s="1">
        <f t="shared" si="21"/>
        <v>18</v>
      </c>
      <c r="M697" s="1" t="s">
        <v>79</v>
      </c>
    </row>
    <row r="698" spans="8:13">
      <c r="H698" s="1" t="s">
        <v>169</v>
      </c>
      <c r="I698" s="1" t="s">
        <v>1485</v>
      </c>
      <c r="J698" s="1" t="s">
        <v>1222</v>
      </c>
      <c r="K698" s="1" t="str">
        <f t="shared" si="20"/>
        <v>2015</v>
      </c>
      <c r="L698" s="1">
        <f t="shared" si="21"/>
        <v>18</v>
      </c>
      <c r="M698" s="1" t="s">
        <v>79</v>
      </c>
    </row>
    <row r="699" spans="8:13">
      <c r="H699" s="1" t="s">
        <v>263</v>
      </c>
      <c r="I699" s="1" t="s">
        <v>3817</v>
      </c>
      <c r="J699" s="1" t="s">
        <v>171</v>
      </c>
      <c r="K699" s="1" t="str">
        <f t="shared" si="20"/>
        <v>2015</v>
      </c>
      <c r="L699" s="1">
        <f t="shared" si="21"/>
        <v>18</v>
      </c>
      <c r="M699" s="1" t="s">
        <v>79</v>
      </c>
    </row>
    <row r="700" spans="8:13">
      <c r="H700" s="1" t="s">
        <v>479</v>
      </c>
      <c r="I700" s="1" t="s">
        <v>6593</v>
      </c>
      <c r="J700" s="1" t="s">
        <v>6605</v>
      </c>
      <c r="K700" s="1" t="str">
        <f t="shared" si="20"/>
        <v>2015</v>
      </c>
      <c r="L700" s="1">
        <f t="shared" si="21"/>
        <v>18</v>
      </c>
      <c r="M700" s="1" t="s">
        <v>79</v>
      </c>
    </row>
    <row r="701" spans="8:13">
      <c r="H701" s="1" t="s">
        <v>479</v>
      </c>
      <c r="I701" s="1" t="s">
        <v>7818</v>
      </c>
      <c r="J701" s="1" t="s">
        <v>905</v>
      </c>
      <c r="K701" s="1" t="str">
        <f t="shared" si="20"/>
        <v>2015</v>
      </c>
      <c r="L701" s="1">
        <f t="shared" si="21"/>
        <v>18</v>
      </c>
      <c r="M701" s="1" t="s">
        <v>79</v>
      </c>
    </row>
    <row r="702" spans="8:13">
      <c r="H702" s="1" t="s">
        <v>263</v>
      </c>
      <c r="I702" s="1" t="s">
        <v>3997</v>
      </c>
      <c r="J702" s="1" t="s">
        <v>3998</v>
      </c>
      <c r="K702" s="1" t="str">
        <f t="shared" si="20"/>
        <v>2015</v>
      </c>
      <c r="L702" s="1">
        <f t="shared" si="21"/>
        <v>18</v>
      </c>
      <c r="M702" s="1" t="s">
        <v>79</v>
      </c>
    </row>
    <row r="703" spans="8:13">
      <c r="H703" s="1" t="s">
        <v>479</v>
      </c>
      <c r="I703" s="1" t="s">
        <v>223</v>
      </c>
      <c r="J703" s="1" t="s">
        <v>3137</v>
      </c>
      <c r="K703" s="1" t="str">
        <f t="shared" si="20"/>
        <v>2016</v>
      </c>
      <c r="L703" s="1">
        <f t="shared" si="21"/>
        <v>18</v>
      </c>
      <c r="M703" s="1" t="s">
        <v>79</v>
      </c>
    </row>
    <row r="704" spans="8:13">
      <c r="H704" s="1" t="s">
        <v>479</v>
      </c>
      <c r="I704" s="1" t="s">
        <v>4969</v>
      </c>
      <c r="J704" s="1" t="s">
        <v>1534</v>
      </c>
      <c r="K704" s="1" t="str">
        <f t="shared" si="20"/>
        <v>2016</v>
      </c>
      <c r="L704" s="1">
        <f t="shared" si="21"/>
        <v>18</v>
      </c>
      <c r="M704" s="1" t="s">
        <v>79</v>
      </c>
    </row>
    <row r="705" spans="8:13">
      <c r="H705" s="1" t="s">
        <v>479</v>
      </c>
      <c r="I705" s="1" t="s">
        <v>6066</v>
      </c>
      <c r="J705" s="1" t="s">
        <v>250</v>
      </c>
      <c r="K705" s="1" t="str">
        <f t="shared" ref="K705:K768" si="22">TEXT(J705,"YYYY")</f>
        <v>2016</v>
      </c>
      <c r="L705" s="1">
        <f t="shared" ref="L705:L768" si="23">H705-(TEXT(I705,"YYYY")-TEXT(J705,"YYYY"))</f>
        <v>18</v>
      </c>
      <c r="M705" s="1" t="s">
        <v>79</v>
      </c>
    </row>
    <row r="706" spans="8:13">
      <c r="H706" s="1" t="s">
        <v>583</v>
      </c>
      <c r="I706" s="1" t="s">
        <v>12459</v>
      </c>
      <c r="J706" s="1" t="s">
        <v>12465</v>
      </c>
      <c r="K706" s="1" t="str">
        <f t="shared" si="22"/>
        <v>2016</v>
      </c>
      <c r="L706" s="1">
        <f t="shared" si="23"/>
        <v>18</v>
      </c>
      <c r="M706" s="1" t="s">
        <v>79</v>
      </c>
    </row>
    <row r="707" spans="8:13">
      <c r="H707" s="1" t="s">
        <v>344</v>
      </c>
      <c r="I707" s="1" t="s">
        <v>8486</v>
      </c>
      <c r="J707" s="1" t="s">
        <v>1598</v>
      </c>
      <c r="K707" s="1" t="str">
        <f t="shared" si="22"/>
        <v>2017</v>
      </c>
      <c r="L707" s="1">
        <f t="shared" si="23"/>
        <v>18</v>
      </c>
      <c r="M707" s="1" t="s">
        <v>79</v>
      </c>
    </row>
    <row r="708" spans="8:13">
      <c r="H708" s="1" t="s">
        <v>169</v>
      </c>
      <c r="I708" s="1" t="s">
        <v>1118</v>
      </c>
      <c r="J708" s="1" t="s">
        <v>1286</v>
      </c>
      <c r="K708" s="1" t="str">
        <f t="shared" si="22"/>
        <v>2017</v>
      </c>
      <c r="L708" s="1">
        <f t="shared" si="23"/>
        <v>18</v>
      </c>
      <c r="M708" s="1" t="s">
        <v>79</v>
      </c>
    </row>
    <row r="709" spans="8:13">
      <c r="H709" s="1" t="s">
        <v>344</v>
      </c>
      <c r="I709" s="1" t="s">
        <v>3805</v>
      </c>
      <c r="J709" s="1" t="s">
        <v>1012</v>
      </c>
      <c r="K709" s="1" t="str">
        <f t="shared" si="22"/>
        <v>2017</v>
      </c>
      <c r="L709" s="1">
        <f t="shared" si="23"/>
        <v>18</v>
      </c>
      <c r="M709" s="1" t="s">
        <v>79</v>
      </c>
    </row>
    <row r="710" spans="8:13">
      <c r="H710" s="1" t="s">
        <v>169</v>
      </c>
      <c r="I710" s="1" t="s">
        <v>321</v>
      </c>
      <c r="J710" s="1" t="s">
        <v>2426</v>
      </c>
      <c r="K710" s="1" t="str">
        <f t="shared" si="22"/>
        <v>2018</v>
      </c>
      <c r="L710" s="1">
        <f t="shared" si="23"/>
        <v>18</v>
      </c>
      <c r="M710" s="1" t="s">
        <v>79</v>
      </c>
    </row>
    <row r="711" spans="8:13">
      <c r="H711" s="1" t="s">
        <v>479</v>
      </c>
      <c r="I711" s="1" t="s">
        <v>5836</v>
      </c>
      <c r="J711" s="1" t="s">
        <v>591</v>
      </c>
      <c r="K711" s="1" t="str">
        <f t="shared" si="22"/>
        <v>2019</v>
      </c>
      <c r="L711" s="1">
        <f t="shared" si="23"/>
        <v>18</v>
      </c>
      <c r="M711" s="1" t="s">
        <v>79</v>
      </c>
    </row>
    <row r="712" spans="8:13">
      <c r="H712" s="1" t="s">
        <v>479</v>
      </c>
      <c r="I712" s="1" t="s">
        <v>8197</v>
      </c>
      <c r="J712" s="1" t="s">
        <v>679</v>
      </c>
      <c r="K712" s="1" t="str">
        <f t="shared" si="22"/>
        <v>2019</v>
      </c>
      <c r="L712" s="1">
        <f t="shared" si="23"/>
        <v>18</v>
      </c>
      <c r="M712" s="1" t="s">
        <v>79</v>
      </c>
    </row>
    <row r="713" spans="8:13">
      <c r="H713" s="1" t="s">
        <v>263</v>
      </c>
      <c r="I713" s="1" t="s">
        <v>264</v>
      </c>
      <c r="J713" s="1" t="s">
        <v>267</v>
      </c>
      <c r="K713" s="1" t="str">
        <f t="shared" si="22"/>
        <v>2019</v>
      </c>
      <c r="L713" s="1">
        <f t="shared" si="23"/>
        <v>18</v>
      </c>
      <c r="M713" s="1" t="s">
        <v>79</v>
      </c>
    </row>
    <row r="714" spans="8:13">
      <c r="H714" s="1" t="s">
        <v>263</v>
      </c>
      <c r="I714" s="1" t="s">
        <v>493</v>
      </c>
      <c r="J714" s="1" t="s">
        <v>517</v>
      </c>
      <c r="K714" s="1" t="str">
        <f t="shared" si="22"/>
        <v>2019</v>
      </c>
      <c r="L714" s="1">
        <f t="shared" si="23"/>
        <v>18</v>
      </c>
      <c r="M714" s="1" t="s">
        <v>79</v>
      </c>
    </row>
    <row r="715" spans="8:13">
      <c r="H715" s="1" t="s">
        <v>479</v>
      </c>
      <c r="I715" s="1" t="s">
        <v>3863</v>
      </c>
      <c r="J715" s="1" t="s">
        <v>915</v>
      </c>
      <c r="K715" s="1" t="str">
        <f t="shared" si="22"/>
        <v>2019</v>
      </c>
      <c r="L715" s="1">
        <f t="shared" si="23"/>
        <v>18</v>
      </c>
      <c r="M715" s="1" t="s">
        <v>79</v>
      </c>
    </row>
    <row r="716" spans="8:13">
      <c r="H716" s="1" t="s">
        <v>479</v>
      </c>
      <c r="I716" s="1" t="s">
        <v>156</v>
      </c>
      <c r="J716" s="1" t="s">
        <v>877</v>
      </c>
      <c r="K716" s="1" t="str">
        <f t="shared" si="22"/>
        <v>2019</v>
      </c>
      <c r="L716" s="1">
        <f t="shared" si="23"/>
        <v>18</v>
      </c>
      <c r="M716" s="1" t="s">
        <v>79</v>
      </c>
    </row>
    <row r="717" spans="8:13">
      <c r="H717" s="1" t="s">
        <v>263</v>
      </c>
      <c r="I717" s="1" t="s">
        <v>8945</v>
      </c>
      <c r="J717" s="1" t="s">
        <v>364</v>
      </c>
      <c r="K717" s="1" t="str">
        <f t="shared" si="22"/>
        <v>2020</v>
      </c>
      <c r="L717" s="1">
        <f t="shared" si="23"/>
        <v>18</v>
      </c>
      <c r="M717" s="1" t="s">
        <v>79</v>
      </c>
    </row>
    <row r="718" spans="8:13">
      <c r="H718" s="1" t="s">
        <v>263</v>
      </c>
      <c r="I718" s="1" t="s">
        <v>12488</v>
      </c>
      <c r="J718" s="1" t="s">
        <v>261</v>
      </c>
      <c r="K718" s="1" t="str">
        <f t="shared" si="22"/>
        <v>2020</v>
      </c>
      <c r="L718" s="1">
        <f t="shared" si="23"/>
        <v>18</v>
      </c>
      <c r="M718" s="1" t="s">
        <v>79</v>
      </c>
    </row>
    <row r="719" spans="8:13">
      <c r="H719" s="1" t="s">
        <v>809</v>
      </c>
      <c r="I719" s="1" t="s">
        <v>8225</v>
      </c>
      <c r="J719" s="1" t="s">
        <v>8238</v>
      </c>
      <c r="K719" s="1" t="str">
        <f t="shared" si="22"/>
        <v>2003</v>
      </c>
      <c r="L719" s="1">
        <f t="shared" si="23"/>
        <v>19</v>
      </c>
      <c r="M719" s="1" t="s">
        <v>79</v>
      </c>
    </row>
    <row r="720" spans="8:13">
      <c r="H720" s="1" t="s">
        <v>678</v>
      </c>
      <c r="I720" s="1" t="s">
        <v>8665</v>
      </c>
      <c r="J720" s="1" t="s">
        <v>8674</v>
      </c>
      <c r="K720" s="1" t="str">
        <f t="shared" si="22"/>
        <v>2005</v>
      </c>
      <c r="L720" s="1">
        <f t="shared" si="23"/>
        <v>19</v>
      </c>
      <c r="M720" s="1" t="s">
        <v>79</v>
      </c>
    </row>
    <row r="721" spans="8:13">
      <c r="H721" s="1" t="s">
        <v>134</v>
      </c>
      <c r="I721" s="1" t="s">
        <v>10340</v>
      </c>
      <c r="J721" s="1" t="s">
        <v>10406</v>
      </c>
      <c r="K721" s="1" t="str">
        <f t="shared" si="22"/>
        <v>2005</v>
      </c>
      <c r="L721" s="1">
        <f t="shared" si="23"/>
        <v>19</v>
      </c>
      <c r="M721" s="1" t="s">
        <v>79</v>
      </c>
    </row>
    <row r="722" spans="8:13">
      <c r="H722" s="1" t="s">
        <v>78</v>
      </c>
      <c r="I722" s="1" t="s">
        <v>801</v>
      </c>
      <c r="J722" s="1" t="s">
        <v>1899</v>
      </c>
      <c r="K722" s="1" t="str">
        <f t="shared" si="22"/>
        <v>2005</v>
      </c>
      <c r="L722" s="1">
        <f t="shared" si="23"/>
        <v>19</v>
      </c>
      <c r="M722" s="1" t="s">
        <v>79</v>
      </c>
    </row>
    <row r="723" spans="8:13">
      <c r="H723" s="1" t="s">
        <v>78</v>
      </c>
      <c r="I723" s="1" t="s">
        <v>2090</v>
      </c>
      <c r="J723" s="1" t="s">
        <v>1815</v>
      </c>
      <c r="K723" s="1" t="str">
        <f t="shared" si="22"/>
        <v>2008</v>
      </c>
      <c r="L723" s="1">
        <f t="shared" si="23"/>
        <v>19</v>
      </c>
      <c r="M723" s="1" t="s">
        <v>79</v>
      </c>
    </row>
    <row r="724" spans="8:13">
      <c r="H724" s="1" t="s">
        <v>63</v>
      </c>
      <c r="I724" s="1" t="s">
        <v>5745</v>
      </c>
      <c r="J724" s="1" t="s">
        <v>5773</v>
      </c>
      <c r="K724" s="1" t="str">
        <f t="shared" si="22"/>
        <v>2009</v>
      </c>
      <c r="L724" s="1">
        <f t="shared" si="23"/>
        <v>19</v>
      </c>
      <c r="M724" s="1" t="s">
        <v>79</v>
      </c>
    </row>
    <row r="725" spans="8:13">
      <c r="H725" s="1" t="s">
        <v>78</v>
      </c>
      <c r="I725" s="1" t="s">
        <v>8431</v>
      </c>
      <c r="J725" s="1" t="s">
        <v>2212</v>
      </c>
      <c r="K725" s="1" t="str">
        <f t="shared" si="22"/>
        <v>2010</v>
      </c>
      <c r="L725" s="1">
        <f t="shared" si="23"/>
        <v>19</v>
      </c>
      <c r="M725" s="1" t="s">
        <v>79</v>
      </c>
    </row>
    <row r="726" spans="8:13">
      <c r="H726" s="1" t="s">
        <v>118</v>
      </c>
      <c r="I726" s="1" t="s">
        <v>6004</v>
      </c>
      <c r="J726" s="1" t="s">
        <v>941</v>
      </c>
      <c r="K726" s="1" t="str">
        <f t="shared" si="22"/>
        <v>2011</v>
      </c>
      <c r="L726" s="1">
        <f t="shared" si="23"/>
        <v>19</v>
      </c>
      <c r="M726" s="1" t="s">
        <v>79</v>
      </c>
    </row>
    <row r="727" spans="8:13">
      <c r="H727" s="1" t="s">
        <v>144</v>
      </c>
      <c r="I727" s="1" t="s">
        <v>7638</v>
      </c>
      <c r="J727" s="1" t="s">
        <v>7645</v>
      </c>
      <c r="K727" s="1" t="str">
        <f t="shared" si="22"/>
        <v>2011</v>
      </c>
      <c r="L727" s="1">
        <f t="shared" si="23"/>
        <v>19</v>
      </c>
      <c r="M727" s="1" t="s">
        <v>79</v>
      </c>
    </row>
    <row r="728" spans="8:13">
      <c r="H728" s="1" t="s">
        <v>88</v>
      </c>
      <c r="I728" s="1" t="s">
        <v>193</v>
      </c>
      <c r="J728" s="1" t="s">
        <v>10796</v>
      </c>
      <c r="K728" s="1" t="str">
        <f t="shared" si="22"/>
        <v>2011</v>
      </c>
      <c r="L728" s="1">
        <f t="shared" si="23"/>
        <v>19</v>
      </c>
      <c r="M728" s="1" t="s">
        <v>79</v>
      </c>
    </row>
    <row r="729" spans="8:13">
      <c r="H729" s="1" t="s">
        <v>177</v>
      </c>
      <c r="I729" s="1" t="s">
        <v>11531</v>
      </c>
      <c r="J729" s="1" t="s">
        <v>7911</v>
      </c>
      <c r="K729" s="1" t="str">
        <f t="shared" si="22"/>
        <v>2011</v>
      </c>
      <c r="L729" s="1">
        <f t="shared" si="23"/>
        <v>19</v>
      </c>
      <c r="M729" s="1" t="s">
        <v>79</v>
      </c>
    </row>
    <row r="730" spans="8:13">
      <c r="H730" s="1" t="s">
        <v>177</v>
      </c>
      <c r="I730" s="1" t="s">
        <v>983</v>
      </c>
      <c r="J730" s="1" t="s">
        <v>6721</v>
      </c>
      <c r="K730" s="1" t="str">
        <f t="shared" si="22"/>
        <v>2012</v>
      </c>
      <c r="L730" s="1">
        <f t="shared" si="23"/>
        <v>19</v>
      </c>
      <c r="M730" s="1" t="s">
        <v>79</v>
      </c>
    </row>
    <row r="731" spans="8:13">
      <c r="H731" s="1" t="s">
        <v>169</v>
      </c>
      <c r="I731" s="1" t="s">
        <v>9263</v>
      </c>
      <c r="J731" s="1" t="s">
        <v>9059</v>
      </c>
      <c r="K731" s="1" t="str">
        <f t="shared" si="22"/>
        <v>2012</v>
      </c>
      <c r="L731" s="1">
        <f t="shared" si="23"/>
        <v>19</v>
      </c>
      <c r="M731" s="1" t="s">
        <v>79</v>
      </c>
    </row>
    <row r="732" spans="8:13">
      <c r="H732" s="1" t="s">
        <v>169</v>
      </c>
      <c r="I732" s="1" t="s">
        <v>6287</v>
      </c>
      <c r="J732" s="1" t="s">
        <v>9100</v>
      </c>
      <c r="K732" s="1" t="str">
        <f t="shared" si="22"/>
        <v>2012</v>
      </c>
      <c r="L732" s="1">
        <f t="shared" si="23"/>
        <v>19</v>
      </c>
      <c r="M732" s="1" t="s">
        <v>79</v>
      </c>
    </row>
    <row r="733" spans="8:13">
      <c r="H733" s="1" t="s">
        <v>344</v>
      </c>
      <c r="I733" s="1" t="s">
        <v>7253</v>
      </c>
      <c r="J733" s="1" t="s">
        <v>1619</v>
      </c>
      <c r="K733" s="1" t="str">
        <f t="shared" si="22"/>
        <v>2013</v>
      </c>
      <c r="L733" s="1">
        <f t="shared" si="23"/>
        <v>19</v>
      </c>
      <c r="M733" s="1" t="s">
        <v>79</v>
      </c>
    </row>
    <row r="734" spans="8:13">
      <c r="H734" s="1" t="s">
        <v>479</v>
      </c>
      <c r="I734" s="1" t="s">
        <v>9563</v>
      </c>
      <c r="J734" s="1" t="s">
        <v>9553</v>
      </c>
      <c r="K734" s="1" t="str">
        <f t="shared" si="22"/>
        <v>2013</v>
      </c>
      <c r="L734" s="1">
        <f t="shared" si="23"/>
        <v>19</v>
      </c>
      <c r="M734" s="1" t="s">
        <v>79</v>
      </c>
    </row>
    <row r="735" spans="8:13">
      <c r="H735" s="1" t="s">
        <v>479</v>
      </c>
      <c r="I735" s="1" t="s">
        <v>10438</v>
      </c>
      <c r="J735" s="1" t="s">
        <v>6287</v>
      </c>
      <c r="K735" s="1" t="str">
        <f t="shared" si="22"/>
        <v>2013</v>
      </c>
      <c r="L735" s="1">
        <f t="shared" si="23"/>
        <v>19</v>
      </c>
      <c r="M735" s="1" t="s">
        <v>79</v>
      </c>
    </row>
    <row r="736" spans="8:13">
      <c r="H736" s="1" t="s">
        <v>169</v>
      </c>
      <c r="I736" s="1" t="s">
        <v>6913</v>
      </c>
      <c r="J736" s="1" t="s">
        <v>6915</v>
      </c>
      <c r="K736" s="1" t="str">
        <f t="shared" si="22"/>
        <v>2014</v>
      </c>
      <c r="L736" s="1">
        <f t="shared" si="23"/>
        <v>19</v>
      </c>
      <c r="M736" s="1" t="s">
        <v>79</v>
      </c>
    </row>
    <row r="737" spans="8:13">
      <c r="H737" s="1" t="s">
        <v>144</v>
      </c>
      <c r="I737" s="1" t="s">
        <v>1168</v>
      </c>
      <c r="J737" s="1" t="s">
        <v>1933</v>
      </c>
      <c r="K737" s="1" t="str">
        <f t="shared" si="22"/>
        <v>2014</v>
      </c>
      <c r="L737" s="1">
        <f t="shared" si="23"/>
        <v>19</v>
      </c>
      <c r="M737" s="1" t="s">
        <v>79</v>
      </c>
    </row>
    <row r="738" spans="8:13">
      <c r="H738" s="1" t="s">
        <v>479</v>
      </c>
      <c r="I738" s="1" t="s">
        <v>8372</v>
      </c>
      <c r="J738" s="1" t="s">
        <v>8373</v>
      </c>
      <c r="K738" s="1" t="str">
        <f t="shared" si="22"/>
        <v>2015</v>
      </c>
      <c r="L738" s="1">
        <f t="shared" si="23"/>
        <v>19</v>
      </c>
      <c r="M738" s="1" t="s">
        <v>79</v>
      </c>
    </row>
    <row r="739" spans="8:13">
      <c r="H739" s="1" t="s">
        <v>479</v>
      </c>
      <c r="I739" s="1" t="s">
        <v>9509</v>
      </c>
      <c r="J739" s="1" t="s">
        <v>905</v>
      </c>
      <c r="K739" s="1" t="str">
        <f t="shared" si="22"/>
        <v>2015</v>
      </c>
      <c r="L739" s="1">
        <f t="shared" si="23"/>
        <v>19</v>
      </c>
      <c r="M739" s="1" t="s">
        <v>79</v>
      </c>
    </row>
    <row r="740" spans="8:13">
      <c r="H740" s="1" t="s">
        <v>479</v>
      </c>
      <c r="I740" s="1" t="s">
        <v>10805</v>
      </c>
      <c r="J740" s="1" t="s">
        <v>1222</v>
      </c>
      <c r="K740" s="1" t="str">
        <f t="shared" si="22"/>
        <v>2015</v>
      </c>
      <c r="L740" s="1">
        <f t="shared" si="23"/>
        <v>19</v>
      </c>
      <c r="M740" s="1" t="s">
        <v>79</v>
      </c>
    </row>
    <row r="741" spans="8:13">
      <c r="H741" s="1" t="s">
        <v>479</v>
      </c>
      <c r="I741" s="1" t="s">
        <v>632</v>
      </c>
      <c r="J741" s="1" t="s">
        <v>634</v>
      </c>
      <c r="K741" s="1" t="str">
        <f t="shared" si="22"/>
        <v>2015</v>
      </c>
      <c r="L741" s="1">
        <f t="shared" si="23"/>
        <v>19</v>
      </c>
      <c r="M741" s="1" t="s">
        <v>79</v>
      </c>
    </row>
    <row r="742" spans="8:13">
      <c r="H742" s="1" t="s">
        <v>479</v>
      </c>
      <c r="I742" s="1" t="s">
        <v>968</v>
      </c>
      <c r="J742" s="1" t="s">
        <v>892</v>
      </c>
      <c r="K742" s="1" t="str">
        <f t="shared" si="22"/>
        <v>2015</v>
      </c>
      <c r="L742" s="1">
        <f t="shared" si="23"/>
        <v>19</v>
      </c>
      <c r="M742" s="1" t="s">
        <v>79</v>
      </c>
    </row>
    <row r="743" spans="8:13">
      <c r="H743" s="1" t="s">
        <v>479</v>
      </c>
      <c r="I743" s="1" t="s">
        <v>3806</v>
      </c>
      <c r="J743" s="1" t="s">
        <v>3807</v>
      </c>
      <c r="K743" s="1" t="str">
        <f t="shared" si="22"/>
        <v>2015</v>
      </c>
      <c r="L743" s="1">
        <f t="shared" si="23"/>
        <v>19</v>
      </c>
      <c r="M743" s="1" t="s">
        <v>79</v>
      </c>
    </row>
    <row r="744" spans="8:13">
      <c r="H744" s="1" t="s">
        <v>169</v>
      </c>
      <c r="I744" s="1" t="s">
        <v>7647</v>
      </c>
      <c r="J744" s="1" t="s">
        <v>1067</v>
      </c>
      <c r="K744" s="1" t="str">
        <f t="shared" si="22"/>
        <v>2015</v>
      </c>
      <c r="L744" s="1">
        <f t="shared" si="23"/>
        <v>19</v>
      </c>
      <c r="M744" s="1" t="s">
        <v>79</v>
      </c>
    </row>
    <row r="745" spans="8:13">
      <c r="H745" s="1" t="s">
        <v>169</v>
      </c>
      <c r="I745" s="1" t="s">
        <v>7736</v>
      </c>
      <c r="J745" s="1" t="s">
        <v>1067</v>
      </c>
      <c r="K745" s="1" t="str">
        <f t="shared" si="22"/>
        <v>2015</v>
      </c>
      <c r="L745" s="1">
        <f t="shared" si="23"/>
        <v>19</v>
      </c>
      <c r="M745" s="1" t="s">
        <v>79</v>
      </c>
    </row>
    <row r="746" spans="8:13">
      <c r="H746" s="1" t="s">
        <v>479</v>
      </c>
      <c r="I746" s="1" t="s">
        <v>8110</v>
      </c>
      <c r="J746" s="1" t="s">
        <v>6104</v>
      </c>
      <c r="K746" s="1" t="str">
        <f t="shared" si="22"/>
        <v>2015</v>
      </c>
      <c r="L746" s="1">
        <f t="shared" si="23"/>
        <v>19</v>
      </c>
      <c r="M746" s="1" t="s">
        <v>79</v>
      </c>
    </row>
    <row r="747" spans="8:13">
      <c r="H747" s="1" t="s">
        <v>344</v>
      </c>
      <c r="I747" s="1" t="s">
        <v>3542</v>
      </c>
      <c r="J747" s="1" t="s">
        <v>1067</v>
      </c>
      <c r="K747" s="1" t="str">
        <f t="shared" si="22"/>
        <v>2015</v>
      </c>
      <c r="L747" s="1">
        <f t="shared" si="23"/>
        <v>19</v>
      </c>
      <c r="M747" s="1" t="s">
        <v>79</v>
      </c>
    </row>
    <row r="748" spans="8:13">
      <c r="H748" s="1" t="s">
        <v>479</v>
      </c>
      <c r="I748" s="1" t="s">
        <v>8372</v>
      </c>
      <c r="J748" s="1" t="s">
        <v>8373</v>
      </c>
      <c r="K748" s="1" t="str">
        <f t="shared" si="22"/>
        <v>2015</v>
      </c>
      <c r="L748" s="1">
        <f t="shared" si="23"/>
        <v>19</v>
      </c>
      <c r="M748" s="1" t="s">
        <v>79</v>
      </c>
    </row>
    <row r="749" spans="8:13">
      <c r="H749" s="1" t="s">
        <v>479</v>
      </c>
      <c r="I749" s="1" t="s">
        <v>384</v>
      </c>
      <c r="J749" s="1" t="s">
        <v>384</v>
      </c>
      <c r="K749" s="1" t="str">
        <f t="shared" si="22"/>
        <v>2015</v>
      </c>
      <c r="L749" s="1">
        <f t="shared" si="23"/>
        <v>19</v>
      </c>
      <c r="M749" s="1" t="s">
        <v>79</v>
      </c>
    </row>
    <row r="750" spans="8:13">
      <c r="H750" s="1" t="s">
        <v>479</v>
      </c>
      <c r="I750" s="1" t="s">
        <v>5325</v>
      </c>
      <c r="J750" s="1" t="s">
        <v>5226</v>
      </c>
      <c r="K750" s="1" t="str">
        <f t="shared" si="22"/>
        <v>2016</v>
      </c>
      <c r="L750" s="1">
        <f t="shared" si="23"/>
        <v>19</v>
      </c>
      <c r="M750" s="1" t="s">
        <v>79</v>
      </c>
    </row>
    <row r="751" spans="8:13">
      <c r="H751" s="1" t="s">
        <v>583</v>
      </c>
      <c r="I751" s="1" t="s">
        <v>2654</v>
      </c>
      <c r="J751" s="1" t="s">
        <v>1534</v>
      </c>
      <c r="K751" s="1" t="str">
        <f t="shared" si="22"/>
        <v>2016</v>
      </c>
      <c r="L751" s="1">
        <f t="shared" si="23"/>
        <v>19</v>
      </c>
      <c r="M751" s="1" t="s">
        <v>79</v>
      </c>
    </row>
    <row r="752" spans="8:13">
      <c r="H752" s="1" t="s">
        <v>169</v>
      </c>
      <c r="I752" s="1" t="s">
        <v>622</v>
      </c>
      <c r="J752" s="1" t="s">
        <v>303</v>
      </c>
      <c r="K752" s="1" t="str">
        <f t="shared" si="22"/>
        <v>2016</v>
      </c>
      <c r="L752" s="1">
        <f t="shared" si="23"/>
        <v>19</v>
      </c>
      <c r="M752" s="1" t="s">
        <v>79</v>
      </c>
    </row>
    <row r="753" spans="8:13">
      <c r="H753" s="1" t="s">
        <v>169</v>
      </c>
      <c r="I753" s="1" t="s">
        <v>5975</v>
      </c>
      <c r="J753" s="1" t="s">
        <v>1534</v>
      </c>
      <c r="K753" s="1" t="str">
        <f t="shared" si="22"/>
        <v>2016</v>
      </c>
      <c r="L753" s="1">
        <f t="shared" si="23"/>
        <v>19</v>
      </c>
      <c r="M753" s="1" t="s">
        <v>79</v>
      </c>
    </row>
    <row r="754" spans="8:13">
      <c r="H754" s="1" t="s">
        <v>479</v>
      </c>
      <c r="I754" s="1" t="s">
        <v>6652</v>
      </c>
      <c r="J754" s="1" t="s">
        <v>1534</v>
      </c>
      <c r="K754" s="1" t="str">
        <f t="shared" si="22"/>
        <v>2016</v>
      </c>
      <c r="L754" s="1">
        <f t="shared" si="23"/>
        <v>19</v>
      </c>
      <c r="M754" s="1" t="s">
        <v>79</v>
      </c>
    </row>
    <row r="755" spans="8:13">
      <c r="H755" s="1" t="s">
        <v>479</v>
      </c>
      <c r="I755" s="1" t="s">
        <v>7657</v>
      </c>
      <c r="J755" s="1" t="s">
        <v>983</v>
      </c>
      <c r="K755" s="1" t="str">
        <f t="shared" si="22"/>
        <v>2016</v>
      </c>
      <c r="L755" s="1">
        <f t="shared" si="23"/>
        <v>19</v>
      </c>
      <c r="M755" s="1" t="s">
        <v>79</v>
      </c>
    </row>
    <row r="756" spans="8:13">
      <c r="H756" s="1" t="s">
        <v>583</v>
      </c>
      <c r="I756" s="1" t="s">
        <v>8214</v>
      </c>
      <c r="J756" s="1" t="s">
        <v>84</v>
      </c>
      <c r="K756" s="1" t="str">
        <f t="shared" si="22"/>
        <v>2017</v>
      </c>
      <c r="L756" s="1">
        <f t="shared" si="23"/>
        <v>19</v>
      </c>
      <c r="M756" s="1" t="s">
        <v>79</v>
      </c>
    </row>
    <row r="757" spans="8:13">
      <c r="H757" s="1" t="s">
        <v>479</v>
      </c>
      <c r="I757" s="1" t="s">
        <v>2387</v>
      </c>
      <c r="J757" s="1" t="s">
        <v>2392</v>
      </c>
      <c r="K757" s="1" t="str">
        <f t="shared" si="22"/>
        <v>2018</v>
      </c>
      <c r="L757" s="1">
        <f t="shared" si="23"/>
        <v>19</v>
      </c>
      <c r="M757" s="1" t="s">
        <v>79</v>
      </c>
    </row>
    <row r="758" spans="8:13">
      <c r="H758" s="1" t="s">
        <v>169</v>
      </c>
      <c r="I758" s="1" t="s">
        <v>6068</v>
      </c>
      <c r="J758" s="1" t="s">
        <v>292</v>
      </c>
      <c r="K758" s="1" t="str">
        <f t="shared" si="22"/>
        <v>2019</v>
      </c>
      <c r="L758" s="1">
        <f t="shared" si="23"/>
        <v>19</v>
      </c>
      <c r="M758" s="1" t="s">
        <v>79</v>
      </c>
    </row>
    <row r="759" spans="8:13">
      <c r="H759" s="1" t="s">
        <v>169</v>
      </c>
      <c r="I759" s="1" t="s">
        <v>7528</v>
      </c>
      <c r="J759" s="1" t="s">
        <v>877</v>
      </c>
      <c r="K759" s="1" t="str">
        <f t="shared" si="22"/>
        <v>2019</v>
      </c>
      <c r="L759" s="1">
        <f t="shared" si="23"/>
        <v>19</v>
      </c>
      <c r="M759" s="1" t="s">
        <v>79</v>
      </c>
    </row>
    <row r="760" spans="8:13">
      <c r="H760" s="1" t="s">
        <v>169</v>
      </c>
      <c r="I760" s="1" t="s">
        <v>7570</v>
      </c>
      <c r="J760" s="1" t="s">
        <v>267</v>
      </c>
      <c r="K760" s="1" t="str">
        <f t="shared" si="22"/>
        <v>2019</v>
      </c>
      <c r="L760" s="1">
        <f t="shared" si="23"/>
        <v>19</v>
      </c>
      <c r="M760" s="1" t="s">
        <v>79</v>
      </c>
    </row>
    <row r="761" spans="8:13">
      <c r="H761" s="1" t="s">
        <v>169</v>
      </c>
      <c r="I761" s="1" t="s">
        <v>830</v>
      </c>
      <c r="J761" s="1" t="s">
        <v>1725</v>
      </c>
      <c r="K761" s="1" t="str">
        <f t="shared" si="22"/>
        <v>2019</v>
      </c>
      <c r="L761" s="1">
        <f t="shared" si="23"/>
        <v>19</v>
      </c>
      <c r="M761" s="1" t="s">
        <v>79</v>
      </c>
    </row>
    <row r="762" spans="8:13">
      <c r="H762" s="1" t="s">
        <v>479</v>
      </c>
      <c r="I762" s="1" t="s">
        <v>3805</v>
      </c>
      <c r="J762" s="1" t="s">
        <v>7574</v>
      </c>
      <c r="K762" s="1" t="str">
        <f t="shared" si="22"/>
        <v>2020</v>
      </c>
      <c r="L762" s="1">
        <f t="shared" si="23"/>
        <v>19</v>
      </c>
      <c r="M762" s="1" t="s">
        <v>79</v>
      </c>
    </row>
    <row r="763" spans="8:13">
      <c r="H763" s="1" t="s">
        <v>479</v>
      </c>
      <c r="I763" s="1" t="s">
        <v>544</v>
      </c>
      <c r="J763" s="1" t="s">
        <v>5680</v>
      </c>
      <c r="K763" s="1" t="str">
        <f t="shared" si="22"/>
        <v>2020</v>
      </c>
      <c r="L763" s="1">
        <f t="shared" si="23"/>
        <v>19</v>
      </c>
      <c r="M763" s="1" t="s">
        <v>79</v>
      </c>
    </row>
    <row r="764" spans="8:13">
      <c r="H764" s="1" t="s">
        <v>479</v>
      </c>
      <c r="I764" s="1" t="s">
        <v>9362</v>
      </c>
      <c r="J764" s="1" t="s">
        <v>9362</v>
      </c>
      <c r="K764" s="1" t="str">
        <f t="shared" si="22"/>
        <v>2020</v>
      </c>
      <c r="L764" s="1">
        <f t="shared" si="23"/>
        <v>19</v>
      </c>
      <c r="M764" s="1" t="s">
        <v>79</v>
      </c>
    </row>
    <row r="765" spans="8:13">
      <c r="H765" s="1" t="s">
        <v>479</v>
      </c>
      <c r="I765" s="1" t="s">
        <v>3220</v>
      </c>
      <c r="J765" s="1" t="s">
        <v>5441</v>
      </c>
      <c r="K765" s="1" t="str">
        <f t="shared" si="22"/>
        <v>2020</v>
      </c>
      <c r="L765" s="1">
        <f t="shared" si="23"/>
        <v>19</v>
      </c>
      <c r="M765" s="1" t="s">
        <v>79</v>
      </c>
    </row>
    <row r="766" spans="8:13">
      <c r="H766" s="1" t="s">
        <v>448</v>
      </c>
      <c r="I766" s="1" t="s">
        <v>6186</v>
      </c>
      <c r="J766" s="1" t="s">
        <v>3409</v>
      </c>
      <c r="K766" s="1" t="str">
        <f t="shared" si="22"/>
        <v>2004</v>
      </c>
      <c r="L766" s="1">
        <f t="shared" si="23"/>
        <v>20</v>
      </c>
      <c r="M766" s="1" t="s">
        <v>79</v>
      </c>
    </row>
    <row r="767" spans="8:13">
      <c r="H767" s="1" t="s">
        <v>530</v>
      </c>
      <c r="I767" s="1" t="s">
        <v>4942</v>
      </c>
      <c r="J767" s="1" t="s">
        <v>5065</v>
      </c>
      <c r="K767" s="1" t="str">
        <f t="shared" si="22"/>
        <v>2004</v>
      </c>
      <c r="L767" s="1">
        <f t="shared" si="23"/>
        <v>20</v>
      </c>
      <c r="M767" s="1" t="s">
        <v>79</v>
      </c>
    </row>
    <row r="768" spans="8:13">
      <c r="H768" s="1" t="s">
        <v>678</v>
      </c>
      <c r="I768" s="1" t="s">
        <v>3506</v>
      </c>
      <c r="J768" s="1" t="s">
        <v>3509</v>
      </c>
      <c r="K768" s="1" t="str">
        <f t="shared" si="22"/>
        <v>2005</v>
      </c>
      <c r="L768" s="1">
        <f t="shared" si="23"/>
        <v>20</v>
      </c>
      <c r="M768" s="1" t="s">
        <v>79</v>
      </c>
    </row>
    <row r="769" spans="8:13">
      <c r="H769" s="1" t="s">
        <v>134</v>
      </c>
      <c r="I769" s="1" t="s">
        <v>9203</v>
      </c>
      <c r="J769" s="1" t="s">
        <v>9208</v>
      </c>
      <c r="K769" s="1" t="str">
        <f t="shared" ref="K769:K832" si="24">TEXT(J769,"YYYY")</f>
        <v>2005</v>
      </c>
      <c r="L769" s="1">
        <f t="shared" ref="L769:L832" si="25">H769-(TEXT(I769,"YYYY")-TEXT(J769,"YYYY"))</f>
        <v>20</v>
      </c>
      <c r="M769" s="1" t="s">
        <v>79</v>
      </c>
    </row>
    <row r="770" spans="8:13">
      <c r="H770" s="1" t="s">
        <v>63</v>
      </c>
      <c r="I770" s="1" t="s">
        <v>851</v>
      </c>
      <c r="J770" s="1" t="s">
        <v>3772</v>
      </c>
      <c r="K770" s="1" t="str">
        <f t="shared" si="24"/>
        <v>2009</v>
      </c>
      <c r="L770" s="1">
        <f t="shared" si="25"/>
        <v>20</v>
      </c>
      <c r="M770" s="1" t="s">
        <v>79</v>
      </c>
    </row>
    <row r="771" spans="8:13">
      <c r="H771" s="1" t="s">
        <v>78</v>
      </c>
      <c r="I771" s="1" t="s">
        <v>804</v>
      </c>
      <c r="J771" s="1" t="s">
        <v>4425</v>
      </c>
      <c r="K771" s="1" t="str">
        <f t="shared" si="24"/>
        <v>2009</v>
      </c>
      <c r="L771" s="1">
        <f t="shared" si="25"/>
        <v>20</v>
      </c>
      <c r="M771" s="1" t="s">
        <v>79</v>
      </c>
    </row>
    <row r="772" spans="8:13">
      <c r="H772" s="1" t="s">
        <v>118</v>
      </c>
      <c r="I772" s="1" t="s">
        <v>8512</v>
      </c>
      <c r="J772" s="1" t="s">
        <v>1072</v>
      </c>
      <c r="K772" s="1" t="str">
        <f t="shared" si="24"/>
        <v>2009</v>
      </c>
      <c r="L772" s="1">
        <f t="shared" si="25"/>
        <v>20</v>
      </c>
      <c r="M772" s="1" t="s">
        <v>79</v>
      </c>
    </row>
    <row r="773" spans="8:13">
      <c r="H773" s="1" t="s">
        <v>169</v>
      </c>
      <c r="I773" s="1" t="s">
        <v>9841</v>
      </c>
      <c r="J773" s="1" t="s">
        <v>9841</v>
      </c>
      <c r="K773" s="1" t="str">
        <f t="shared" si="24"/>
        <v>2010</v>
      </c>
      <c r="L773" s="1">
        <f t="shared" si="25"/>
        <v>20</v>
      </c>
      <c r="M773" s="1" t="s">
        <v>79</v>
      </c>
    </row>
    <row r="774" spans="8:13">
      <c r="H774" s="1" t="s">
        <v>63</v>
      </c>
      <c r="I774" s="1" t="s">
        <v>11421</v>
      </c>
      <c r="J774" s="1" t="s">
        <v>7895</v>
      </c>
      <c r="K774" s="1" t="str">
        <f t="shared" si="24"/>
        <v>2010</v>
      </c>
      <c r="L774" s="1">
        <f t="shared" si="25"/>
        <v>20</v>
      </c>
      <c r="M774" s="1" t="s">
        <v>79</v>
      </c>
    </row>
    <row r="775" spans="8:13">
      <c r="H775" s="1" t="s">
        <v>63</v>
      </c>
      <c r="I775" s="1" t="s">
        <v>261</v>
      </c>
      <c r="J775" s="1" t="s">
        <v>7868</v>
      </c>
      <c r="K775" s="1" t="str">
        <f t="shared" si="24"/>
        <v>2010</v>
      </c>
      <c r="L775" s="1">
        <f t="shared" si="25"/>
        <v>20</v>
      </c>
      <c r="M775" s="1" t="s">
        <v>79</v>
      </c>
    </row>
    <row r="776" spans="8:13">
      <c r="H776" s="1" t="s">
        <v>144</v>
      </c>
      <c r="I776" s="1" t="s">
        <v>1685</v>
      </c>
      <c r="J776" s="1" t="s">
        <v>941</v>
      </c>
      <c r="K776" s="1" t="str">
        <f t="shared" si="24"/>
        <v>2011</v>
      </c>
      <c r="L776" s="1">
        <f t="shared" si="25"/>
        <v>20</v>
      </c>
      <c r="M776" s="1" t="s">
        <v>79</v>
      </c>
    </row>
    <row r="777" spans="8:13">
      <c r="H777" s="1" t="s">
        <v>144</v>
      </c>
      <c r="I777" s="1" t="s">
        <v>7647</v>
      </c>
      <c r="J777" s="1" t="s">
        <v>6721</v>
      </c>
      <c r="K777" s="1" t="str">
        <f t="shared" si="24"/>
        <v>2012</v>
      </c>
      <c r="L777" s="1">
        <f t="shared" si="25"/>
        <v>20</v>
      </c>
      <c r="M777" s="1" t="s">
        <v>79</v>
      </c>
    </row>
    <row r="778" spans="8:13">
      <c r="H778" s="1" t="s">
        <v>344</v>
      </c>
      <c r="I778" s="1" t="s">
        <v>9902</v>
      </c>
      <c r="J778" s="1" t="s">
        <v>10376</v>
      </c>
      <c r="K778" s="1" t="str">
        <f t="shared" si="24"/>
        <v>2012</v>
      </c>
      <c r="L778" s="1">
        <f t="shared" si="25"/>
        <v>20</v>
      </c>
      <c r="M778" s="1" t="s">
        <v>79</v>
      </c>
    </row>
    <row r="779" spans="8:13">
      <c r="H779" s="1" t="s">
        <v>144</v>
      </c>
      <c r="I779" s="1" t="s">
        <v>6364</v>
      </c>
      <c r="J779" s="1" t="s">
        <v>1125</v>
      </c>
      <c r="K779" s="1" t="str">
        <f t="shared" si="24"/>
        <v>2012</v>
      </c>
      <c r="L779" s="1">
        <f t="shared" si="25"/>
        <v>20</v>
      </c>
      <c r="M779" s="1" t="s">
        <v>79</v>
      </c>
    </row>
    <row r="780" spans="8:13">
      <c r="H780" s="1" t="s">
        <v>367</v>
      </c>
      <c r="I780" s="1" t="s">
        <v>759</v>
      </c>
      <c r="J780" s="1" t="s">
        <v>2405</v>
      </c>
      <c r="K780" s="1" t="str">
        <f t="shared" si="24"/>
        <v>2013</v>
      </c>
      <c r="L780" s="1">
        <f t="shared" si="25"/>
        <v>20</v>
      </c>
      <c r="M780" s="1" t="s">
        <v>79</v>
      </c>
    </row>
    <row r="781" spans="8:13">
      <c r="H781" s="1" t="s">
        <v>583</v>
      </c>
      <c r="I781" s="1" t="s">
        <v>5785</v>
      </c>
      <c r="J781" s="1" t="s">
        <v>6684</v>
      </c>
      <c r="K781" s="1" t="str">
        <f t="shared" si="24"/>
        <v>2013</v>
      </c>
      <c r="L781" s="1">
        <f t="shared" si="25"/>
        <v>20</v>
      </c>
      <c r="M781" s="1" t="s">
        <v>79</v>
      </c>
    </row>
    <row r="782" spans="8:13">
      <c r="H782" s="1" t="s">
        <v>169</v>
      </c>
      <c r="I782" s="1" t="s">
        <v>9829</v>
      </c>
      <c r="J782" s="1" t="s">
        <v>7885</v>
      </c>
      <c r="K782" s="1" t="str">
        <f t="shared" si="24"/>
        <v>2013</v>
      </c>
      <c r="L782" s="1">
        <f t="shared" si="25"/>
        <v>20</v>
      </c>
      <c r="M782" s="1" t="s">
        <v>79</v>
      </c>
    </row>
    <row r="783" spans="8:13">
      <c r="H783" s="1" t="s">
        <v>134</v>
      </c>
      <c r="I783" s="1" t="s">
        <v>8486</v>
      </c>
      <c r="J783" s="1" t="s">
        <v>8822</v>
      </c>
      <c r="K783" s="1" t="str">
        <f t="shared" si="24"/>
        <v>2013</v>
      </c>
      <c r="L783" s="1">
        <f t="shared" si="25"/>
        <v>20</v>
      </c>
      <c r="M783" s="1" t="s">
        <v>79</v>
      </c>
    </row>
    <row r="784" spans="8:13">
      <c r="H784" s="1" t="s">
        <v>583</v>
      </c>
      <c r="I784" s="1" t="s">
        <v>6705</v>
      </c>
      <c r="J784" s="1" t="s">
        <v>3786</v>
      </c>
      <c r="K784" s="1" t="str">
        <f t="shared" si="24"/>
        <v>2014</v>
      </c>
      <c r="L784" s="1">
        <f t="shared" si="25"/>
        <v>20</v>
      </c>
      <c r="M784" s="1" t="s">
        <v>79</v>
      </c>
    </row>
    <row r="785" spans="8:13">
      <c r="H785" s="1">
        <v>22</v>
      </c>
      <c r="I785" s="1" t="s">
        <v>6231</v>
      </c>
      <c r="J785" s="1" t="s">
        <v>6321</v>
      </c>
      <c r="K785" s="1" t="str">
        <f t="shared" si="24"/>
        <v>2014</v>
      </c>
      <c r="L785" s="1">
        <f t="shared" si="25"/>
        <v>20</v>
      </c>
      <c r="M785" s="1" t="s">
        <v>79</v>
      </c>
    </row>
    <row r="786" spans="8:13">
      <c r="H786" s="1" t="s">
        <v>344</v>
      </c>
      <c r="I786" s="1" t="s">
        <v>7340</v>
      </c>
      <c r="J786" s="1" t="s">
        <v>7345</v>
      </c>
      <c r="K786" s="1" t="str">
        <f t="shared" si="24"/>
        <v>2014</v>
      </c>
      <c r="L786" s="1">
        <f t="shared" si="25"/>
        <v>20</v>
      </c>
      <c r="M786" s="1" t="s">
        <v>79</v>
      </c>
    </row>
    <row r="787" spans="8:13">
      <c r="H787" s="1" t="s">
        <v>344</v>
      </c>
      <c r="I787" s="1" t="s">
        <v>10517</v>
      </c>
      <c r="J787" s="1" t="s">
        <v>2008</v>
      </c>
      <c r="K787" s="1" t="str">
        <f t="shared" si="24"/>
        <v>2014</v>
      </c>
      <c r="L787" s="1">
        <f t="shared" si="25"/>
        <v>20</v>
      </c>
      <c r="M787" s="1" t="s">
        <v>79</v>
      </c>
    </row>
    <row r="788" spans="8:13">
      <c r="H788" s="1" t="s">
        <v>169</v>
      </c>
      <c r="I788" s="1" t="s">
        <v>6169</v>
      </c>
      <c r="J788" s="1" t="s">
        <v>1222</v>
      </c>
      <c r="K788" s="1" t="str">
        <f t="shared" si="24"/>
        <v>2015</v>
      </c>
      <c r="L788" s="1">
        <f t="shared" si="25"/>
        <v>20</v>
      </c>
      <c r="M788" s="1" t="s">
        <v>79</v>
      </c>
    </row>
    <row r="789" spans="8:13">
      <c r="H789" s="1" t="s">
        <v>169</v>
      </c>
      <c r="I789" s="1" t="s">
        <v>7441</v>
      </c>
      <c r="J789" s="1" t="s">
        <v>5832</v>
      </c>
      <c r="K789" s="1" t="str">
        <f t="shared" si="24"/>
        <v>2016</v>
      </c>
      <c r="L789" s="1">
        <f t="shared" si="25"/>
        <v>20</v>
      </c>
      <c r="M789" s="1" t="s">
        <v>79</v>
      </c>
    </row>
    <row r="790" spans="8:13">
      <c r="H790" s="1" t="s">
        <v>169</v>
      </c>
      <c r="I790" s="1" t="s">
        <v>3552</v>
      </c>
      <c r="J790" s="1" t="s">
        <v>162</v>
      </c>
      <c r="K790" s="1" t="str">
        <f t="shared" si="24"/>
        <v>2016</v>
      </c>
      <c r="L790" s="1">
        <f t="shared" si="25"/>
        <v>20</v>
      </c>
      <c r="M790" s="1" t="s">
        <v>79</v>
      </c>
    </row>
    <row r="791" spans="8:13">
      <c r="H791" s="1" t="s">
        <v>344</v>
      </c>
      <c r="I791" s="1" t="s">
        <v>3035</v>
      </c>
      <c r="J791" s="1" t="s">
        <v>236</v>
      </c>
      <c r="K791" s="1" t="str">
        <f t="shared" si="24"/>
        <v>2017</v>
      </c>
      <c r="L791" s="1">
        <f t="shared" si="25"/>
        <v>20</v>
      </c>
      <c r="M791" s="1" t="s">
        <v>79</v>
      </c>
    </row>
    <row r="792" spans="8:13">
      <c r="H792" s="1" t="s">
        <v>344</v>
      </c>
      <c r="I792" s="1" t="s">
        <v>2344</v>
      </c>
      <c r="J792" s="1" t="s">
        <v>4192</v>
      </c>
      <c r="K792" s="1" t="str">
        <f t="shared" si="24"/>
        <v>2017</v>
      </c>
      <c r="L792" s="1">
        <f t="shared" si="25"/>
        <v>20</v>
      </c>
      <c r="M792" s="1" t="s">
        <v>79</v>
      </c>
    </row>
    <row r="793" spans="8:13">
      <c r="H793" s="1" t="s">
        <v>583</v>
      </c>
      <c r="I793" s="1" t="s">
        <v>12403</v>
      </c>
      <c r="J793" s="1" t="s">
        <v>7628</v>
      </c>
      <c r="K793" s="1" t="str">
        <f t="shared" si="24"/>
        <v>2018</v>
      </c>
      <c r="L793" s="1">
        <f t="shared" si="25"/>
        <v>20</v>
      </c>
      <c r="M793" s="1" t="s">
        <v>79</v>
      </c>
    </row>
    <row r="794" spans="8:13">
      <c r="H794" s="1" t="s">
        <v>169</v>
      </c>
      <c r="I794" s="1" t="s">
        <v>822</v>
      </c>
      <c r="J794" s="1" t="s">
        <v>1174</v>
      </c>
      <c r="K794" s="1" t="str">
        <f t="shared" si="24"/>
        <v>2019</v>
      </c>
      <c r="L794" s="1">
        <f t="shared" si="25"/>
        <v>20</v>
      </c>
      <c r="M794" s="1" t="s">
        <v>79</v>
      </c>
    </row>
    <row r="795" spans="8:13">
      <c r="H795" s="1" t="s">
        <v>169</v>
      </c>
      <c r="I795" s="1" t="s">
        <v>759</v>
      </c>
      <c r="J795" s="1" t="s">
        <v>604</v>
      </c>
      <c r="K795" s="1" t="str">
        <f t="shared" si="24"/>
        <v>2019</v>
      </c>
      <c r="L795" s="1">
        <f t="shared" si="25"/>
        <v>20</v>
      </c>
      <c r="M795" s="1" t="s">
        <v>79</v>
      </c>
    </row>
    <row r="796" spans="8:13">
      <c r="H796" s="1" t="s">
        <v>344</v>
      </c>
      <c r="I796" s="1" t="s">
        <v>3882</v>
      </c>
      <c r="J796" s="1" t="s">
        <v>459</v>
      </c>
      <c r="K796" s="1" t="str">
        <f t="shared" si="24"/>
        <v>2019</v>
      </c>
      <c r="L796" s="1">
        <f t="shared" si="25"/>
        <v>20</v>
      </c>
      <c r="M796" s="1" t="s">
        <v>79</v>
      </c>
    </row>
    <row r="797" spans="8:13">
      <c r="H797" s="1" t="s">
        <v>344</v>
      </c>
      <c r="I797" s="1" t="s">
        <v>7691</v>
      </c>
      <c r="J797" s="1" t="s">
        <v>517</v>
      </c>
      <c r="K797" s="1" t="str">
        <f t="shared" si="24"/>
        <v>2019</v>
      </c>
      <c r="L797" s="1">
        <f t="shared" si="25"/>
        <v>20</v>
      </c>
      <c r="M797" s="1" t="s">
        <v>79</v>
      </c>
    </row>
    <row r="798" spans="8:13">
      <c r="H798" s="1" t="s">
        <v>169</v>
      </c>
      <c r="I798" s="1" t="s">
        <v>4988</v>
      </c>
      <c r="J798" s="1" t="s">
        <v>7043</v>
      </c>
      <c r="K798" s="1" t="str">
        <f t="shared" si="24"/>
        <v>2020</v>
      </c>
      <c r="L798" s="1">
        <f t="shared" si="25"/>
        <v>20</v>
      </c>
      <c r="M798" s="1" t="s">
        <v>79</v>
      </c>
    </row>
    <row r="799" spans="8:13">
      <c r="H799" s="1" t="s">
        <v>169</v>
      </c>
      <c r="I799" s="1" t="s">
        <v>9305</v>
      </c>
      <c r="J799" s="1" t="s">
        <v>10281</v>
      </c>
      <c r="K799" s="1" t="str">
        <f t="shared" si="24"/>
        <v>2020</v>
      </c>
      <c r="L799" s="1">
        <f t="shared" si="25"/>
        <v>20</v>
      </c>
      <c r="M799" s="1" t="s">
        <v>79</v>
      </c>
    </row>
    <row r="800" spans="8:13">
      <c r="H800" s="1" t="s">
        <v>464</v>
      </c>
      <c r="I800" s="1" t="s">
        <v>4203</v>
      </c>
      <c r="J800" s="1" t="s">
        <v>1918</v>
      </c>
      <c r="K800" s="1" t="str">
        <f t="shared" si="24"/>
        <v>2007</v>
      </c>
      <c r="L800" s="1">
        <f t="shared" si="25"/>
        <v>21</v>
      </c>
      <c r="M800" s="1" t="s">
        <v>79</v>
      </c>
    </row>
    <row r="801" spans="8:13">
      <c r="H801" s="1" t="s">
        <v>464</v>
      </c>
      <c r="I801" s="1" t="s">
        <v>1929</v>
      </c>
      <c r="J801" s="1" t="s">
        <v>1815</v>
      </c>
      <c r="K801" s="1" t="str">
        <f t="shared" si="24"/>
        <v>2008</v>
      </c>
      <c r="L801" s="1">
        <f t="shared" si="25"/>
        <v>21</v>
      </c>
      <c r="M801" s="1" t="s">
        <v>79</v>
      </c>
    </row>
    <row r="802" spans="8:13">
      <c r="H802" s="1" t="s">
        <v>464</v>
      </c>
      <c r="I802" s="1" t="s">
        <v>2422</v>
      </c>
      <c r="J802" s="1" t="s">
        <v>2324</v>
      </c>
      <c r="K802" s="1" t="str">
        <f t="shared" si="24"/>
        <v>2008</v>
      </c>
      <c r="L802" s="1">
        <f t="shared" si="25"/>
        <v>21</v>
      </c>
      <c r="M802" s="1" t="s">
        <v>79</v>
      </c>
    </row>
    <row r="803" spans="8:13">
      <c r="H803" s="1" t="s">
        <v>88</v>
      </c>
      <c r="I803" s="1" t="s">
        <v>6408</v>
      </c>
      <c r="J803" s="1" t="s">
        <v>6412</v>
      </c>
      <c r="K803" s="1" t="str">
        <f t="shared" si="24"/>
        <v>2009</v>
      </c>
      <c r="L803" s="1">
        <f t="shared" si="25"/>
        <v>21</v>
      </c>
      <c r="M803" s="1" t="s">
        <v>79</v>
      </c>
    </row>
    <row r="804" spans="8:13">
      <c r="H804" s="1" t="s">
        <v>78</v>
      </c>
      <c r="I804" s="1" t="s">
        <v>978</v>
      </c>
      <c r="J804" s="1" t="s">
        <v>2241</v>
      </c>
      <c r="K804" s="1" t="str">
        <f t="shared" si="24"/>
        <v>2010</v>
      </c>
      <c r="L804" s="1">
        <f t="shared" si="25"/>
        <v>21</v>
      </c>
      <c r="M804" s="1" t="s">
        <v>79</v>
      </c>
    </row>
    <row r="805" spans="8:13">
      <c r="H805" s="1" t="s">
        <v>134</v>
      </c>
      <c r="I805" s="1" t="s">
        <v>4596</v>
      </c>
      <c r="J805" s="1" t="s">
        <v>4330</v>
      </c>
      <c r="K805" s="1" t="str">
        <f t="shared" si="24"/>
        <v>2010</v>
      </c>
      <c r="L805" s="1">
        <f t="shared" si="25"/>
        <v>21</v>
      </c>
      <c r="M805" s="1" t="s">
        <v>79</v>
      </c>
    </row>
    <row r="806" spans="8:13">
      <c r="H806" s="1" t="s">
        <v>177</v>
      </c>
      <c r="I806" s="1" t="s">
        <v>7894</v>
      </c>
      <c r="J806" s="1" t="s">
        <v>7895</v>
      </c>
      <c r="K806" s="1" t="str">
        <f t="shared" si="24"/>
        <v>2010</v>
      </c>
      <c r="L806" s="1">
        <f t="shared" si="25"/>
        <v>21</v>
      </c>
      <c r="M806" s="1" t="s">
        <v>79</v>
      </c>
    </row>
    <row r="807" spans="8:13">
      <c r="H807" s="1" t="s">
        <v>134</v>
      </c>
      <c r="I807" s="1" t="s">
        <v>5832</v>
      </c>
      <c r="J807" s="1" t="s">
        <v>2212</v>
      </c>
      <c r="K807" s="1" t="str">
        <f t="shared" si="24"/>
        <v>2010</v>
      </c>
      <c r="L807" s="1">
        <f t="shared" si="25"/>
        <v>21</v>
      </c>
      <c r="M807" s="1" t="s">
        <v>79</v>
      </c>
    </row>
    <row r="808" spans="8:13">
      <c r="H808" s="1" t="s">
        <v>118</v>
      </c>
      <c r="I808" s="1" t="s">
        <v>8021</v>
      </c>
      <c r="J808" s="1" t="s">
        <v>7730</v>
      </c>
      <c r="K808" s="1" t="str">
        <f t="shared" si="24"/>
        <v>2011</v>
      </c>
      <c r="L808" s="1">
        <f t="shared" si="25"/>
        <v>21</v>
      </c>
      <c r="M808" s="1" t="s">
        <v>79</v>
      </c>
    </row>
    <row r="809" spans="8:13">
      <c r="H809" s="1" t="s">
        <v>344</v>
      </c>
      <c r="I809" s="1" t="s">
        <v>3825</v>
      </c>
      <c r="J809" s="1" t="s">
        <v>3826</v>
      </c>
      <c r="K809" s="1" t="str">
        <f t="shared" si="24"/>
        <v>2012</v>
      </c>
      <c r="L809" s="1">
        <f t="shared" si="25"/>
        <v>21</v>
      </c>
      <c r="M809" s="1" t="s">
        <v>79</v>
      </c>
    </row>
    <row r="810" spans="8:13">
      <c r="H810" s="1" t="s">
        <v>177</v>
      </c>
      <c r="I810" s="1" t="s">
        <v>8505</v>
      </c>
      <c r="J810" s="1" t="s">
        <v>8509</v>
      </c>
      <c r="K810" s="1" t="str">
        <f t="shared" si="24"/>
        <v>2012</v>
      </c>
      <c r="L810" s="1">
        <f t="shared" si="25"/>
        <v>21</v>
      </c>
      <c r="M810" s="1" t="s">
        <v>79</v>
      </c>
    </row>
    <row r="811" spans="8:13">
      <c r="H811" s="1" t="s">
        <v>177</v>
      </c>
      <c r="I811" s="1" t="s">
        <v>8505</v>
      </c>
      <c r="J811" s="1" t="s">
        <v>391</v>
      </c>
      <c r="K811" s="1" t="str">
        <f t="shared" si="24"/>
        <v>2012</v>
      </c>
      <c r="L811" s="1">
        <f t="shared" si="25"/>
        <v>21</v>
      </c>
      <c r="M811" s="1" t="s">
        <v>79</v>
      </c>
    </row>
    <row r="812" spans="8:13">
      <c r="H812" s="1" t="s">
        <v>344</v>
      </c>
      <c r="I812" s="1" t="s">
        <v>3294</v>
      </c>
      <c r="J812" s="1" t="s">
        <v>3295</v>
      </c>
      <c r="K812" s="1" t="str">
        <f t="shared" si="24"/>
        <v>2013</v>
      </c>
      <c r="L812" s="1">
        <f t="shared" si="25"/>
        <v>21</v>
      </c>
      <c r="M812" s="1" t="s">
        <v>79</v>
      </c>
    </row>
    <row r="813" spans="8:13">
      <c r="H813" s="1" t="s">
        <v>177</v>
      </c>
      <c r="I813" s="1" t="s">
        <v>6754</v>
      </c>
      <c r="J813" s="1" t="s">
        <v>6762</v>
      </c>
      <c r="K813" s="1" t="str">
        <f t="shared" si="24"/>
        <v>2013</v>
      </c>
      <c r="L813" s="1">
        <f t="shared" si="25"/>
        <v>21</v>
      </c>
      <c r="M813" s="1" t="s">
        <v>79</v>
      </c>
    </row>
    <row r="814" spans="8:13">
      <c r="H814" s="1" t="s">
        <v>177</v>
      </c>
      <c r="I814" s="1" t="s">
        <v>8033</v>
      </c>
      <c r="J814" s="1" t="s">
        <v>6167</v>
      </c>
      <c r="K814" s="1" t="str">
        <f t="shared" si="24"/>
        <v>2013</v>
      </c>
      <c r="L814" s="1">
        <f t="shared" si="25"/>
        <v>21</v>
      </c>
      <c r="M814" s="1" t="s">
        <v>79</v>
      </c>
    </row>
    <row r="815" spans="8:13">
      <c r="H815" s="1" t="s">
        <v>583</v>
      </c>
      <c r="I815" s="1" t="s">
        <v>4965</v>
      </c>
      <c r="J815" s="1" t="s">
        <v>7224</v>
      </c>
      <c r="K815" s="1" t="str">
        <f t="shared" si="24"/>
        <v>2014</v>
      </c>
      <c r="L815" s="1">
        <f t="shared" si="25"/>
        <v>21</v>
      </c>
      <c r="M815" s="1" t="s">
        <v>79</v>
      </c>
    </row>
    <row r="816" spans="8:13">
      <c r="H816" s="1" t="s">
        <v>134</v>
      </c>
      <c r="I816" s="1" t="s">
        <v>11135</v>
      </c>
      <c r="J816" s="1" t="s">
        <v>11138</v>
      </c>
      <c r="K816" s="1" t="str">
        <f t="shared" si="24"/>
        <v>2014</v>
      </c>
      <c r="L816" s="1">
        <f t="shared" si="25"/>
        <v>21</v>
      </c>
      <c r="M816" s="1" t="s">
        <v>79</v>
      </c>
    </row>
    <row r="817" spans="8:13">
      <c r="H817" s="1" t="s">
        <v>177</v>
      </c>
      <c r="I817" s="1" t="s">
        <v>11660</v>
      </c>
      <c r="J817" s="1" t="s">
        <v>11663</v>
      </c>
      <c r="K817" s="1" t="str">
        <f t="shared" si="24"/>
        <v>2014</v>
      </c>
      <c r="L817" s="1">
        <f t="shared" si="25"/>
        <v>21</v>
      </c>
      <c r="M817" s="1" t="s">
        <v>79</v>
      </c>
    </row>
    <row r="818" spans="8:13">
      <c r="H818" s="1" t="s">
        <v>118</v>
      </c>
      <c r="I818" s="1" t="s">
        <v>911</v>
      </c>
      <c r="J818" s="1" t="s">
        <v>1075</v>
      </c>
      <c r="K818" s="1" t="str">
        <f t="shared" si="24"/>
        <v>2015</v>
      </c>
      <c r="L818" s="1">
        <f t="shared" si="25"/>
        <v>21</v>
      </c>
      <c r="M818" s="1" t="s">
        <v>79</v>
      </c>
    </row>
    <row r="819" spans="8:13">
      <c r="H819" s="1" t="s">
        <v>367</v>
      </c>
      <c r="I819" s="1" t="s">
        <v>3800</v>
      </c>
      <c r="J819" s="1" t="s">
        <v>1222</v>
      </c>
      <c r="K819" s="1" t="str">
        <f t="shared" si="24"/>
        <v>2015</v>
      </c>
      <c r="L819" s="1">
        <f t="shared" si="25"/>
        <v>21</v>
      </c>
      <c r="M819" s="1" t="s">
        <v>79</v>
      </c>
    </row>
    <row r="820" spans="8:13">
      <c r="H820" s="1" t="s">
        <v>177</v>
      </c>
      <c r="I820" s="1" t="s">
        <v>2822</v>
      </c>
      <c r="J820" s="1" t="s">
        <v>5258</v>
      </c>
      <c r="K820" s="1" t="str">
        <f t="shared" si="24"/>
        <v>2015</v>
      </c>
      <c r="L820" s="1">
        <f t="shared" si="25"/>
        <v>21</v>
      </c>
      <c r="M820" s="1" t="s">
        <v>79</v>
      </c>
    </row>
    <row r="821" spans="8:13">
      <c r="H821" s="1" t="s">
        <v>583</v>
      </c>
      <c r="I821" s="1" t="s">
        <v>381</v>
      </c>
      <c r="J821" s="1" t="s">
        <v>171</v>
      </c>
      <c r="K821" s="1" t="str">
        <f t="shared" si="24"/>
        <v>2015</v>
      </c>
      <c r="L821" s="1">
        <f t="shared" si="25"/>
        <v>21</v>
      </c>
      <c r="M821" s="1" t="s">
        <v>79</v>
      </c>
    </row>
    <row r="822" spans="8:13">
      <c r="H822" s="1" t="s">
        <v>344</v>
      </c>
      <c r="I822" s="1" t="s">
        <v>6161</v>
      </c>
      <c r="J822" s="1" t="s">
        <v>892</v>
      </c>
      <c r="K822" s="1" t="str">
        <f t="shared" si="24"/>
        <v>2015</v>
      </c>
      <c r="L822" s="1">
        <f t="shared" si="25"/>
        <v>21</v>
      </c>
      <c r="M822" s="1" t="s">
        <v>79</v>
      </c>
    </row>
    <row r="823" spans="8:13">
      <c r="H823" s="1" t="s">
        <v>344</v>
      </c>
      <c r="I823" s="1" t="s">
        <v>1006</v>
      </c>
      <c r="J823" s="1" t="s">
        <v>11922</v>
      </c>
      <c r="K823" s="1" t="str">
        <f t="shared" si="24"/>
        <v>2015</v>
      </c>
      <c r="L823" s="1">
        <f t="shared" si="25"/>
        <v>21</v>
      </c>
      <c r="M823" s="1" t="s">
        <v>79</v>
      </c>
    </row>
    <row r="824" spans="8:13">
      <c r="H824" s="1" t="s">
        <v>583</v>
      </c>
      <c r="I824" s="1" t="s">
        <v>5981</v>
      </c>
      <c r="J824" s="1" t="s">
        <v>1534</v>
      </c>
      <c r="K824" s="1" t="str">
        <f t="shared" si="24"/>
        <v>2016</v>
      </c>
      <c r="L824" s="1">
        <f t="shared" si="25"/>
        <v>21</v>
      </c>
      <c r="M824" s="1" t="s">
        <v>79</v>
      </c>
    </row>
    <row r="825" spans="8:13">
      <c r="H825" s="1" t="s">
        <v>344</v>
      </c>
      <c r="I825" s="1" t="s">
        <v>3370</v>
      </c>
      <c r="J825" s="1" t="s">
        <v>227</v>
      </c>
      <c r="K825" s="1" t="str">
        <f t="shared" si="24"/>
        <v>2017</v>
      </c>
      <c r="L825" s="1">
        <f t="shared" si="25"/>
        <v>21</v>
      </c>
      <c r="M825" s="1" t="s">
        <v>79</v>
      </c>
    </row>
    <row r="826" spans="8:13">
      <c r="H826" s="1" t="s">
        <v>177</v>
      </c>
      <c r="I826" s="1" t="s">
        <v>1427</v>
      </c>
      <c r="J826" s="1" t="s">
        <v>496</v>
      </c>
      <c r="K826" s="1" t="str">
        <f t="shared" si="24"/>
        <v>2017</v>
      </c>
      <c r="L826" s="1">
        <f t="shared" si="25"/>
        <v>21</v>
      </c>
      <c r="M826" s="1" t="s">
        <v>79</v>
      </c>
    </row>
    <row r="827" spans="8:13">
      <c r="H827" s="1" t="s">
        <v>177</v>
      </c>
      <c r="I827" s="1" t="s">
        <v>1506</v>
      </c>
      <c r="J827" s="1" t="s">
        <v>274</v>
      </c>
      <c r="K827" s="1" t="str">
        <f t="shared" si="24"/>
        <v>2017</v>
      </c>
      <c r="L827" s="1">
        <f t="shared" si="25"/>
        <v>21</v>
      </c>
      <c r="M827" s="1" t="s">
        <v>79</v>
      </c>
    </row>
    <row r="828" spans="8:13">
      <c r="H828" s="1" t="s">
        <v>583</v>
      </c>
      <c r="I828" s="1" t="s">
        <v>2257</v>
      </c>
      <c r="J828" s="1" t="s">
        <v>451</v>
      </c>
      <c r="K828" s="1" t="str">
        <f t="shared" si="24"/>
        <v>2017</v>
      </c>
      <c r="L828" s="1">
        <f t="shared" si="25"/>
        <v>21</v>
      </c>
      <c r="M828" s="1" t="s">
        <v>79</v>
      </c>
    </row>
    <row r="829" spans="8:13">
      <c r="H829" s="1" t="s">
        <v>177</v>
      </c>
      <c r="I829" s="1" t="s">
        <v>4013</v>
      </c>
      <c r="J829" s="1" t="s">
        <v>1873</v>
      </c>
      <c r="K829" s="1" t="str">
        <f t="shared" si="24"/>
        <v>2017</v>
      </c>
      <c r="L829" s="1">
        <f t="shared" si="25"/>
        <v>21</v>
      </c>
      <c r="M829" s="1" t="s">
        <v>79</v>
      </c>
    </row>
    <row r="830" spans="8:13">
      <c r="H830" s="1" t="s">
        <v>144</v>
      </c>
      <c r="I830" s="1" t="s">
        <v>8261</v>
      </c>
      <c r="J830" s="1" t="s">
        <v>496</v>
      </c>
      <c r="K830" s="1" t="str">
        <f t="shared" si="24"/>
        <v>2017</v>
      </c>
      <c r="L830" s="1">
        <f t="shared" si="25"/>
        <v>21</v>
      </c>
      <c r="M830" s="1" t="s">
        <v>79</v>
      </c>
    </row>
    <row r="831" spans="8:13">
      <c r="H831" s="1" t="s">
        <v>144</v>
      </c>
      <c r="I831" s="1" t="s">
        <v>3125</v>
      </c>
      <c r="J831" s="1" t="s">
        <v>1286</v>
      </c>
      <c r="K831" s="1" t="str">
        <f t="shared" si="24"/>
        <v>2017</v>
      </c>
      <c r="L831" s="1">
        <f t="shared" si="25"/>
        <v>21</v>
      </c>
      <c r="M831" s="1" t="s">
        <v>79</v>
      </c>
    </row>
    <row r="832" spans="8:13">
      <c r="H832" s="1" t="s">
        <v>583</v>
      </c>
      <c r="I832" s="1" t="s">
        <v>1492</v>
      </c>
      <c r="J832" s="1" t="s">
        <v>1039</v>
      </c>
      <c r="K832" s="1" t="str">
        <f t="shared" si="24"/>
        <v>2018</v>
      </c>
      <c r="L832" s="1">
        <f t="shared" si="25"/>
        <v>21</v>
      </c>
      <c r="M832" s="1" t="s">
        <v>79</v>
      </c>
    </row>
    <row r="833" spans="8:13">
      <c r="H833" s="1" t="s">
        <v>177</v>
      </c>
      <c r="I833" s="1" t="s">
        <v>7570</v>
      </c>
      <c r="J833" s="1" t="s">
        <v>3458</v>
      </c>
      <c r="K833" s="1" t="str">
        <f t="shared" ref="K833:K896" si="26">TEXT(J833,"YYYY")</f>
        <v>2018</v>
      </c>
      <c r="L833" s="1">
        <f t="shared" ref="L833:L896" si="27">H833-(TEXT(I833,"YYYY")-TEXT(J833,"YYYY"))</f>
        <v>21</v>
      </c>
      <c r="M833" s="1" t="s">
        <v>79</v>
      </c>
    </row>
    <row r="834" spans="8:13">
      <c r="H834" s="1" t="s">
        <v>344</v>
      </c>
      <c r="I834" s="1" t="s">
        <v>3458</v>
      </c>
      <c r="J834" s="1" t="s">
        <v>752</v>
      </c>
      <c r="K834" s="1" t="str">
        <f t="shared" si="26"/>
        <v>2018</v>
      </c>
      <c r="L834" s="1">
        <f t="shared" si="27"/>
        <v>21</v>
      </c>
      <c r="M834" s="1" t="s">
        <v>79</v>
      </c>
    </row>
    <row r="835" spans="8:13">
      <c r="H835" s="1" t="s">
        <v>177</v>
      </c>
      <c r="I835" s="1" t="s">
        <v>7672</v>
      </c>
      <c r="J835" s="1" t="s">
        <v>705</v>
      </c>
      <c r="K835" s="1" t="str">
        <f t="shared" si="26"/>
        <v>2018</v>
      </c>
      <c r="L835" s="1">
        <f t="shared" si="27"/>
        <v>21</v>
      </c>
      <c r="M835" s="1" t="s">
        <v>79</v>
      </c>
    </row>
    <row r="836" spans="8:13">
      <c r="H836" s="1" t="s">
        <v>583</v>
      </c>
      <c r="I836" s="1" t="s">
        <v>7937</v>
      </c>
      <c r="J836" s="1" t="s">
        <v>2828</v>
      </c>
      <c r="K836" s="1" t="str">
        <f t="shared" si="26"/>
        <v>2019</v>
      </c>
      <c r="L836" s="1">
        <f t="shared" si="27"/>
        <v>21</v>
      </c>
      <c r="M836" s="1" t="s">
        <v>79</v>
      </c>
    </row>
    <row r="837" spans="8:13">
      <c r="H837" s="1" t="s">
        <v>344</v>
      </c>
      <c r="I837" s="1" t="s">
        <v>1628</v>
      </c>
      <c r="J837" s="1" t="s">
        <v>66</v>
      </c>
      <c r="K837" s="1" t="str">
        <f t="shared" si="26"/>
        <v>2019</v>
      </c>
      <c r="L837" s="1">
        <f t="shared" si="27"/>
        <v>21</v>
      </c>
      <c r="M837" s="1" t="s">
        <v>79</v>
      </c>
    </row>
    <row r="838" spans="8:13">
      <c r="H838" s="1" t="s">
        <v>344</v>
      </c>
      <c r="I838" s="1" t="s">
        <v>12488</v>
      </c>
      <c r="J838" s="1" t="s">
        <v>156</v>
      </c>
      <c r="K838" s="1" t="str">
        <f t="shared" si="26"/>
        <v>2020</v>
      </c>
      <c r="L838" s="1">
        <f t="shared" si="27"/>
        <v>21</v>
      </c>
      <c r="M838" s="1" t="s">
        <v>79</v>
      </c>
    </row>
    <row r="839" spans="8:13">
      <c r="H839" s="1" t="s">
        <v>344</v>
      </c>
      <c r="I839" s="1" t="s">
        <v>8093</v>
      </c>
      <c r="J839" s="1" t="s">
        <v>5894</v>
      </c>
      <c r="K839" s="1" t="str">
        <f t="shared" si="26"/>
        <v>2020</v>
      </c>
      <c r="L839" s="1">
        <f t="shared" si="27"/>
        <v>21</v>
      </c>
      <c r="M839" s="1" t="s">
        <v>79</v>
      </c>
    </row>
    <row r="840" spans="8:13">
      <c r="H840" s="1" t="s">
        <v>344</v>
      </c>
      <c r="I840" s="1" t="s">
        <v>8431</v>
      </c>
      <c r="J840" s="1" t="s">
        <v>7043</v>
      </c>
      <c r="K840" s="1" t="str">
        <f t="shared" si="26"/>
        <v>2020</v>
      </c>
      <c r="L840" s="1">
        <f t="shared" si="27"/>
        <v>21</v>
      </c>
      <c r="M840" s="1" t="s">
        <v>79</v>
      </c>
    </row>
    <row r="841" spans="8:13">
      <c r="H841" s="1" t="s">
        <v>448</v>
      </c>
      <c r="I841" s="1" t="s">
        <v>9553</v>
      </c>
      <c r="J841" s="1" t="s">
        <v>9475</v>
      </c>
      <c r="K841" s="1" t="str">
        <f t="shared" si="26"/>
        <v>2003</v>
      </c>
      <c r="L841" s="1">
        <f t="shared" si="27"/>
        <v>22</v>
      </c>
      <c r="M841" s="1" t="s">
        <v>79</v>
      </c>
    </row>
    <row r="842" spans="8:13">
      <c r="H842" s="1" t="s">
        <v>448</v>
      </c>
      <c r="I842" s="1" t="s">
        <v>4649</v>
      </c>
      <c r="J842" s="1" t="s">
        <v>4650</v>
      </c>
      <c r="K842" s="1" t="str">
        <f t="shared" si="26"/>
        <v>2006</v>
      </c>
      <c r="L842" s="1">
        <f t="shared" si="27"/>
        <v>22</v>
      </c>
      <c r="M842" s="1" t="s">
        <v>79</v>
      </c>
    </row>
    <row r="843" spans="8:13">
      <c r="H843" s="1" t="s">
        <v>78</v>
      </c>
      <c r="I843" s="1" t="s">
        <v>3497</v>
      </c>
      <c r="J843" s="1" t="s">
        <v>11716</v>
      </c>
      <c r="K843" s="1" t="str">
        <f t="shared" si="26"/>
        <v>2009</v>
      </c>
      <c r="L843" s="1">
        <f t="shared" si="27"/>
        <v>22</v>
      </c>
      <c r="M843" s="1" t="s">
        <v>79</v>
      </c>
    </row>
    <row r="844" spans="8:13">
      <c r="H844" s="1" t="s">
        <v>88</v>
      </c>
      <c r="I844" s="1" t="s">
        <v>7253</v>
      </c>
      <c r="J844" s="1" t="s">
        <v>7261</v>
      </c>
      <c r="K844" s="1" t="str">
        <f t="shared" si="26"/>
        <v>2009</v>
      </c>
      <c r="L844" s="1">
        <f t="shared" si="27"/>
        <v>22</v>
      </c>
      <c r="M844" s="1" t="s">
        <v>79</v>
      </c>
    </row>
    <row r="845" spans="8:13">
      <c r="H845" s="1" t="s">
        <v>78</v>
      </c>
      <c r="I845" s="1" t="s">
        <v>5160</v>
      </c>
      <c r="J845" s="1" t="s">
        <v>652</v>
      </c>
      <c r="K845" s="1" t="str">
        <f t="shared" si="26"/>
        <v>2010</v>
      </c>
      <c r="L845" s="1">
        <f t="shared" si="27"/>
        <v>22</v>
      </c>
      <c r="M845" s="1" t="s">
        <v>79</v>
      </c>
    </row>
    <row r="846" spans="8:13">
      <c r="H846" s="1" t="s">
        <v>144</v>
      </c>
      <c r="I846" s="1" t="s">
        <v>9858</v>
      </c>
      <c r="J846" s="1" t="s">
        <v>2212</v>
      </c>
      <c r="K846" s="1" t="str">
        <f t="shared" si="26"/>
        <v>2010</v>
      </c>
      <c r="L846" s="1">
        <f t="shared" si="27"/>
        <v>22</v>
      </c>
      <c r="M846" s="1" t="s">
        <v>79</v>
      </c>
    </row>
    <row r="847" spans="8:13">
      <c r="H847" s="1" t="s">
        <v>144</v>
      </c>
      <c r="I847" s="1" t="s">
        <v>9662</v>
      </c>
      <c r="J847" s="1" t="s">
        <v>9214</v>
      </c>
      <c r="K847" s="1" t="str">
        <f t="shared" si="26"/>
        <v>2010</v>
      </c>
      <c r="L847" s="1">
        <f t="shared" si="27"/>
        <v>22</v>
      </c>
      <c r="M847" s="1" t="s">
        <v>79</v>
      </c>
    </row>
    <row r="848" spans="8:13">
      <c r="H848" s="1" t="s">
        <v>177</v>
      </c>
      <c r="I848" s="1" t="s">
        <v>178</v>
      </c>
      <c r="J848" s="1" t="s">
        <v>182</v>
      </c>
      <c r="K848" s="1" t="str">
        <f t="shared" si="26"/>
        <v>2011</v>
      </c>
      <c r="L848" s="1">
        <f t="shared" si="27"/>
        <v>22</v>
      </c>
      <c r="M848" s="1" t="s">
        <v>79</v>
      </c>
    </row>
    <row r="849" spans="8:13">
      <c r="H849" s="1" t="s">
        <v>63</v>
      </c>
      <c r="I849" s="1" t="s">
        <v>1001</v>
      </c>
      <c r="J849" s="1" t="s">
        <v>1003</v>
      </c>
      <c r="K849" s="1" t="str">
        <f t="shared" si="26"/>
        <v>2011</v>
      </c>
      <c r="L849" s="1">
        <f t="shared" si="27"/>
        <v>22</v>
      </c>
      <c r="M849" s="1" t="s">
        <v>79</v>
      </c>
    </row>
    <row r="850" spans="8:13">
      <c r="H850" s="1" t="s">
        <v>144</v>
      </c>
      <c r="I850" s="1" t="s">
        <v>9120</v>
      </c>
      <c r="J850" s="1" t="s">
        <v>941</v>
      </c>
      <c r="K850" s="1" t="str">
        <f t="shared" si="26"/>
        <v>2011</v>
      </c>
      <c r="L850" s="1">
        <f t="shared" si="27"/>
        <v>22</v>
      </c>
      <c r="M850" s="1" t="s">
        <v>79</v>
      </c>
    </row>
    <row r="851" spans="8:13">
      <c r="H851" s="1" t="s">
        <v>144</v>
      </c>
      <c r="I851" s="1" t="s">
        <v>9173</v>
      </c>
      <c r="J851" s="1" t="s">
        <v>9913</v>
      </c>
      <c r="K851" s="1" t="str">
        <f t="shared" si="26"/>
        <v>2011</v>
      </c>
      <c r="L851" s="1">
        <f t="shared" si="27"/>
        <v>22</v>
      </c>
      <c r="M851" s="1" t="s">
        <v>79</v>
      </c>
    </row>
    <row r="852" spans="8:13">
      <c r="H852" s="1" t="s">
        <v>464</v>
      </c>
      <c r="I852" s="1" t="s">
        <v>7937</v>
      </c>
      <c r="J852" s="1" t="s">
        <v>8014</v>
      </c>
      <c r="K852" s="1" t="str">
        <f t="shared" si="26"/>
        <v>2011</v>
      </c>
      <c r="L852" s="1">
        <f t="shared" si="27"/>
        <v>22</v>
      </c>
      <c r="M852" s="1" t="s">
        <v>79</v>
      </c>
    </row>
    <row r="853" spans="8:13">
      <c r="H853" s="1" t="s">
        <v>177</v>
      </c>
      <c r="I853" s="1" t="s">
        <v>8821</v>
      </c>
      <c r="J853" s="1" t="s">
        <v>8835</v>
      </c>
      <c r="K853" s="1" t="str">
        <f t="shared" si="26"/>
        <v>2013</v>
      </c>
      <c r="L853" s="1">
        <f t="shared" si="27"/>
        <v>22</v>
      </c>
      <c r="M853" s="1" t="s">
        <v>79</v>
      </c>
    </row>
    <row r="854" spans="8:13">
      <c r="H854" s="1" t="s">
        <v>583</v>
      </c>
      <c r="I854" s="1" t="s">
        <v>10340</v>
      </c>
      <c r="J854" s="1" t="s">
        <v>5694</v>
      </c>
      <c r="K854" s="1" t="str">
        <f t="shared" si="26"/>
        <v>2013</v>
      </c>
      <c r="L854" s="1">
        <f t="shared" si="27"/>
        <v>22</v>
      </c>
      <c r="M854" s="1" t="s">
        <v>79</v>
      </c>
    </row>
    <row r="855" spans="8:13">
      <c r="H855" s="1" t="s">
        <v>144</v>
      </c>
      <c r="I855" s="1" t="s">
        <v>4071</v>
      </c>
      <c r="J855" s="1" t="s">
        <v>4094</v>
      </c>
      <c r="K855" s="1" t="str">
        <f t="shared" si="26"/>
        <v>2014</v>
      </c>
      <c r="L855" s="1">
        <f t="shared" si="27"/>
        <v>22</v>
      </c>
      <c r="M855" s="1" t="s">
        <v>79</v>
      </c>
    </row>
    <row r="856" spans="8:13">
      <c r="H856" s="1" t="s">
        <v>177</v>
      </c>
      <c r="I856" s="1" t="s">
        <v>7359</v>
      </c>
      <c r="J856" s="1" t="s">
        <v>7360</v>
      </c>
      <c r="K856" s="1" t="str">
        <f t="shared" si="26"/>
        <v>2014</v>
      </c>
      <c r="L856" s="1">
        <f t="shared" si="27"/>
        <v>22</v>
      </c>
      <c r="M856" s="1" t="s">
        <v>79</v>
      </c>
    </row>
    <row r="857" spans="8:13">
      <c r="H857" s="1" t="s">
        <v>177</v>
      </c>
      <c r="I857" s="1" t="s">
        <v>6364</v>
      </c>
      <c r="J857" s="1" t="s">
        <v>384</v>
      </c>
      <c r="K857" s="1" t="str">
        <f t="shared" si="26"/>
        <v>2015</v>
      </c>
      <c r="L857" s="1">
        <f t="shared" si="27"/>
        <v>22</v>
      </c>
      <c r="M857" s="1" t="s">
        <v>79</v>
      </c>
    </row>
    <row r="858" spans="8:13">
      <c r="H858" s="1" t="s">
        <v>583</v>
      </c>
      <c r="I858" s="1" t="s">
        <v>4673</v>
      </c>
      <c r="J858" s="1" t="s">
        <v>467</v>
      </c>
      <c r="K858" s="1" t="str">
        <f t="shared" si="26"/>
        <v>2016</v>
      </c>
      <c r="L858" s="1">
        <f t="shared" si="27"/>
        <v>22</v>
      </c>
      <c r="M858" s="1" t="s">
        <v>79</v>
      </c>
    </row>
    <row r="859" spans="8:13">
      <c r="H859" s="1" t="s">
        <v>177</v>
      </c>
      <c r="I859" s="1" t="s">
        <v>1485</v>
      </c>
      <c r="J859" s="1" t="s">
        <v>1573</v>
      </c>
      <c r="K859" s="1" t="str">
        <f t="shared" si="26"/>
        <v>2016</v>
      </c>
      <c r="L859" s="1">
        <f t="shared" si="27"/>
        <v>22</v>
      </c>
      <c r="M859" s="1" t="s">
        <v>79</v>
      </c>
    </row>
    <row r="860" spans="8:13">
      <c r="H860" s="1" t="s">
        <v>583</v>
      </c>
      <c r="I860" s="1" t="s">
        <v>3137</v>
      </c>
      <c r="J860" s="1" t="s">
        <v>7794</v>
      </c>
      <c r="K860" s="1" t="str">
        <f t="shared" si="26"/>
        <v>2016</v>
      </c>
      <c r="L860" s="1">
        <f t="shared" si="27"/>
        <v>22</v>
      </c>
      <c r="M860" s="1" t="s">
        <v>79</v>
      </c>
    </row>
    <row r="861" spans="8:13">
      <c r="H861" s="1" t="s">
        <v>583</v>
      </c>
      <c r="I861" s="1" t="s">
        <v>5717</v>
      </c>
      <c r="J861" s="1" t="s">
        <v>274</v>
      </c>
      <c r="K861" s="1" t="str">
        <f t="shared" si="26"/>
        <v>2017</v>
      </c>
      <c r="L861" s="1">
        <f t="shared" si="27"/>
        <v>22</v>
      </c>
      <c r="M861" s="1" t="s">
        <v>79</v>
      </c>
    </row>
    <row r="862" spans="8:13">
      <c r="H862" s="1" t="s">
        <v>144</v>
      </c>
      <c r="I862" s="1" t="s">
        <v>1146</v>
      </c>
      <c r="J862" s="1" t="s">
        <v>1154</v>
      </c>
      <c r="K862" s="1" t="str">
        <f t="shared" si="26"/>
        <v>2017</v>
      </c>
      <c r="L862" s="1">
        <f t="shared" si="27"/>
        <v>22</v>
      </c>
      <c r="M862" s="1" t="s">
        <v>79</v>
      </c>
    </row>
    <row r="863" spans="8:13">
      <c r="H863" s="1" t="s">
        <v>118</v>
      </c>
      <c r="I863" s="1" t="s">
        <v>10455</v>
      </c>
      <c r="J863" s="1" t="s">
        <v>12479</v>
      </c>
      <c r="K863" s="1" t="str">
        <f t="shared" si="26"/>
        <v>2017</v>
      </c>
      <c r="L863" s="1">
        <f t="shared" si="27"/>
        <v>22</v>
      </c>
      <c r="M863" s="1" t="s">
        <v>79</v>
      </c>
    </row>
    <row r="864" spans="8:13">
      <c r="H864" s="1" t="s">
        <v>144</v>
      </c>
      <c r="I864" s="1" t="s">
        <v>193</v>
      </c>
      <c r="J864" s="1" t="s">
        <v>752</v>
      </c>
      <c r="K864" s="1" t="str">
        <f t="shared" si="26"/>
        <v>2018</v>
      </c>
      <c r="L864" s="1">
        <f t="shared" si="27"/>
        <v>22</v>
      </c>
      <c r="M864" s="1" t="s">
        <v>79</v>
      </c>
    </row>
    <row r="865" spans="8:13">
      <c r="H865" s="1" t="s">
        <v>583</v>
      </c>
      <c r="I865" s="1" t="s">
        <v>956</v>
      </c>
      <c r="J865" s="1" t="s">
        <v>960</v>
      </c>
      <c r="K865" s="1" t="str">
        <f t="shared" si="26"/>
        <v>2018</v>
      </c>
      <c r="L865" s="1">
        <f t="shared" si="27"/>
        <v>22</v>
      </c>
      <c r="M865" s="1" t="s">
        <v>79</v>
      </c>
    </row>
    <row r="866" spans="8:13">
      <c r="H866" s="1" t="s">
        <v>144</v>
      </c>
      <c r="I866" s="1" t="s">
        <v>663</v>
      </c>
      <c r="J866" s="1" t="s">
        <v>3458</v>
      </c>
      <c r="K866" s="1" t="str">
        <f t="shared" si="26"/>
        <v>2018</v>
      </c>
      <c r="L866" s="1">
        <f t="shared" si="27"/>
        <v>22</v>
      </c>
      <c r="M866" s="1" t="s">
        <v>79</v>
      </c>
    </row>
    <row r="867" spans="8:13">
      <c r="H867" s="1" t="s">
        <v>144</v>
      </c>
      <c r="I867" s="1" t="s">
        <v>6586</v>
      </c>
      <c r="J867" s="1" t="s">
        <v>8155</v>
      </c>
      <c r="K867" s="1" t="str">
        <f t="shared" si="26"/>
        <v>2018</v>
      </c>
      <c r="L867" s="1">
        <f t="shared" si="27"/>
        <v>22</v>
      </c>
      <c r="M867" s="1" t="s">
        <v>79</v>
      </c>
    </row>
    <row r="868" spans="8:13">
      <c r="H868" s="1" t="s">
        <v>583</v>
      </c>
      <c r="I868" s="1" t="s">
        <v>627</v>
      </c>
      <c r="J868" s="1" t="s">
        <v>627</v>
      </c>
      <c r="K868" s="1" t="str">
        <f t="shared" si="26"/>
        <v>2018</v>
      </c>
      <c r="L868" s="1">
        <f t="shared" si="27"/>
        <v>22</v>
      </c>
      <c r="M868" s="1" t="s">
        <v>79</v>
      </c>
    </row>
    <row r="869" spans="8:13">
      <c r="H869" s="1" t="s">
        <v>583</v>
      </c>
      <c r="I869" s="1" t="s">
        <v>6666</v>
      </c>
      <c r="J869" s="1" t="s">
        <v>193</v>
      </c>
      <c r="K869" s="1" t="str">
        <f t="shared" si="26"/>
        <v>2020</v>
      </c>
      <c r="L869" s="1">
        <f t="shared" si="27"/>
        <v>22</v>
      </c>
      <c r="M869" s="1" t="s">
        <v>79</v>
      </c>
    </row>
    <row r="870" spans="8:13">
      <c r="H870" s="1" t="s">
        <v>583</v>
      </c>
      <c r="I870" s="1" t="s">
        <v>9748</v>
      </c>
      <c r="J870" s="1" t="s">
        <v>9250</v>
      </c>
      <c r="K870" s="1" t="str">
        <f t="shared" si="26"/>
        <v>2020</v>
      </c>
      <c r="L870" s="1">
        <f t="shared" si="27"/>
        <v>22</v>
      </c>
      <c r="M870" s="1" t="s">
        <v>79</v>
      </c>
    </row>
    <row r="871" spans="8:13">
      <c r="H871" s="1" t="s">
        <v>530</v>
      </c>
      <c r="I871" s="1" t="s">
        <v>10013</v>
      </c>
      <c r="J871" s="1" t="s">
        <v>10014</v>
      </c>
      <c r="K871" s="1" t="str">
        <f t="shared" si="26"/>
        <v>2003</v>
      </c>
      <c r="L871" s="1">
        <f t="shared" si="27"/>
        <v>23</v>
      </c>
      <c r="M871" s="1" t="s">
        <v>79</v>
      </c>
    </row>
    <row r="872" spans="8:13">
      <c r="H872" s="1" t="s">
        <v>530</v>
      </c>
      <c r="I872" s="1" t="s">
        <v>7289</v>
      </c>
      <c r="J872" s="1" t="s">
        <v>9234</v>
      </c>
      <c r="K872" s="1" t="str">
        <f t="shared" si="26"/>
        <v>2004</v>
      </c>
      <c r="L872" s="1">
        <f t="shared" si="27"/>
        <v>23</v>
      </c>
      <c r="M872" s="1" t="s">
        <v>79</v>
      </c>
    </row>
    <row r="873" spans="8:13">
      <c r="H873" s="1" t="s">
        <v>530</v>
      </c>
      <c r="I873" s="1" t="s">
        <v>5094</v>
      </c>
      <c r="J873" s="1" t="s">
        <v>5152</v>
      </c>
      <c r="K873" s="1" t="str">
        <f t="shared" si="26"/>
        <v>2007</v>
      </c>
      <c r="L873" s="1">
        <f t="shared" si="27"/>
        <v>23</v>
      </c>
      <c r="M873" s="1" t="s">
        <v>79</v>
      </c>
    </row>
    <row r="874" spans="8:13">
      <c r="H874" s="1" t="s">
        <v>134</v>
      </c>
      <c r="I874" s="1" t="s">
        <v>9733</v>
      </c>
      <c r="J874" s="1" t="s">
        <v>10054</v>
      </c>
      <c r="K874" s="1" t="str">
        <f t="shared" si="26"/>
        <v>2008</v>
      </c>
      <c r="L874" s="1">
        <f t="shared" si="27"/>
        <v>23</v>
      </c>
      <c r="M874" s="1" t="s">
        <v>79</v>
      </c>
    </row>
    <row r="875" spans="8:13">
      <c r="H875" s="1" t="s">
        <v>118</v>
      </c>
      <c r="I875" s="1" t="s">
        <v>9354</v>
      </c>
      <c r="J875" s="1" t="s">
        <v>7899</v>
      </c>
      <c r="K875" s="1" t="str">
        <f t="shared" si="26"/>
        <v>2010</v>
      </c>
      <c r="L875" s="1">
        <f t="shared" si="27"/>
        <v>23</v>
      </c>
      <c r="M875" s="1" t="s">
        <v>79</v>
      </c>
    </row>
    <row r="876" spans="8:13">
      <c r="H876" s="1" t="s">
        <v>118</v>
      </c>
      <c r="I876" s="1" t="s">
        <v>9100</v>
      </c>
      <c r="J876" s="1" t="s">
        <v>9105</v>
      </c>
      <c r="K876" s="1" t="str">
        <f t="shared" si="26"/>
        <v>2010</v>
      </c>
      <c r="L876" s="1">
        <f t="shared" si="27"/>
        <v>23</v>
      </c>
      <c r="M876" s="1" t="s">
        <v>79</v>
      </c>
    </row>
    <row r="877" spans="8:13">
      <c r="H877" s="1" t="s">
        <v>134</v>
      </c>
      <c r="I877" s="1" t="s">
        <v>6161</v>
      </c>
      <c r="J877" s="1" t="s">
        <v>4531</v>
      </c>
      <c r="K877" s="1" t="str">
        <f t="shared" si="26"/>
        <v>2011</v>
      </c>
      <c r="L877" s="1">
        <f t="shared" si="27"/>
        <v>23</v>
      </c>
      <c r="M877" s="1" t="s">
        <v>79</v>
      </c>
    </row>
    <row r="878" spans="8:13">
      <c r="H878" s="1" t="s">
        <v>367</v>
      </c>
      <c r="I878" s="1" t="s">
        <v>7172</v>
      </c>
      <c r="J878" s="1" t="s">
        <v>7173</v>
      </c>
      <c r="K878" s="1" t="str">
        <f t="shared" si="26"/>
        <v>2011</v>
      </c>
      <c r="L878" s="1">
        <f t="shared" si="27"/>
        <v>23</v>
      </c>
      <c r="M878" s="1" t="s">
        <v>79</v>
      </c>
    </row>
    <row r="879" spans="8:13">
      <c r="H879" s="1" t="s">
        <v>63</v>
      </c>
      <c r="I879" s="1" t="s">
        <v>585</v>
      </c>
      <c r="J879" s="1" t="s">
        <v>2019</v>
      </c>
      <c r="K879" s="1" t="str">
        <f t="shared" si="26"/>
        <v>2012</v>
      </c>
      <c r="L879" s="1">
        <f t="shared" si="27"/>
        <v>23</v>
      </c>
      <c r="M879" s="1" t="s">
        <v>79</v>
      </c>
    </row>
    <row r="880" spans="8:13">
      <c r="H880" s="1" t="s">
        <v>88</v>
      </c>
      <c r="I880" s="1" t="s">
        <v>7913</v>
      </c>
      <c r="J880" s="1" t="s">
        <v>2019</v>
      </c>
      <c r="K880" s="1" t="str">
        <f t="shared" si="26"/>
        <v>2012</v>
      </c>
      <c r="L880" s="1">
        <f t="shared" si="27"/>
        <v>23</v>
      </c>
      <c r="M880" s="1" t="s">
        <v>79</v>
      </c>
    </row>
    <row r="881" spans="8:13">
      <c r="H881" s="1" t="s">
        <v>177</v>
      </c>
      <c r="I881" s="1" t="s">
        <v>8208</v>
      </c>
      <c r="J881" s="1" t="s">
        <v>4638</v>
      </c>
      <c r="K881" s="1" t="str">
        <f t="shared" si="26"/>
        <v>2012</v>
      </c>
      <c r="L881" s="1">
        <f t="shared" si="27"/>
        <v>23</v>
      </c>
      <c r="M881" s="1" t="s">
        <v>79</v>
      </c>
    </row>
    <row r="882" spans="8:13">
      <c r="H882" s="1" t="s">
        <v>144</v>
      </c>
      <c r="I882" s="1" t="s">
        <v>562</v>
      </c>
      <c r="J882" s="1" t="s">
        <v>1755</v>
      </c>
      <c r="K882" s="1" t="str">
        <f t="shared" si="26"/>
        <v>2014</v>
      </c>
      <c r="L882" s="1">
        <f t="shared" si="27"/>
        <v>23</v>
      </c>
      <c r="M882" s="1" t="s">
        <v>79</v>
      </c>
    </row>
    <row r="883" spans="8:13">
      <c r="H883" s="1" t="s">
        <v>118</v>
      </c>
      <c r="I883" s="1" t="s">
        <v>5149</v>
      </c>
      <c r="J883" s="1" t="s">
        <v>568</v>
      </c>
      <c r="K883" s="1" t="str">
        <f t="shared" si="26"/>
        <v>2015</v>
      </c>
      <c r="L883" s="1">
        <f t="shared" si="27"/>
        <v>23</v>
      </c>
      <c r="M883" s="1" t="s">
        <v>79</v>
      </c>
    </row>
    <row r="884" spans="8:13">
      <c r="H884" s="1" t="s">
        <v>177</v>
      </c>
      <c r="I884" s="1" t="s">
        <v>6575</v>
      </c>
      <c r="J884" s="1" t="s">
        <v>6576</v>
      </c>
      <c r="K884" s="1" t="str">
        <f t="shared" si="26"/>
        <v>2016</v>
      </c>
      <c r="L884" s="1">
        <f t="shared" si="27"/>
        <v>23</v>
      </c>
      <c r="M884" s="1" t="s">
        <v>79</v>
      </c>
    </row>
    <row r="885" spans="8:13">
      <c r="H885" s="1" t="s">
        <v>144</v>
      </c>
      <c r="I885" s="1" t="s">
        <v>4203</v>
      </c>
      <c r="J885" s="1" t="s">
        <v>931</v>
      </c>
      <c r="K885" s="1" t="str">
        <f t="shared" si="26"/>
        <v>2016</v>
      </c>
      <c r="L885" s="1">
        <f t="shared" si="27"/>
        <v>23</v>
      </c>
      <c r="M885" s="1" t="s">
        <v>79</v>
      </c>
    </row>
    <row r="886" spans="8:13">
      <c r="H886" s="1" t="s">
        <v>134</v>
      </c>
      <c r="I886" s="1" t="s">
        <v>7691</v>
      </c>
      <c r="J886" s="1" t="s">
        <v>162</v>
      </c>
      <c r="K886" s="1" t="str">
        <f t="shared" si="26"/>
        <v>2016</v>
      </c>
      <c r="L886" s="1">
        <f t="shared" si="27"/>
        <v>23</v>
      </c>
      <c r="M886" s="1" t="s">
        <v>79</v>
      </c>
    </row>
    <row r="887" spans="8:13">
      <c r="H887" s="1" t="s">
        <v>177</v>
      </c>
      <c r="I887" s="1" t="s">
        <v>223</v>
      </c>
      <c r="J887" s="1" t="s">
        <v>227</v>
      </c>
      <c r="K887" s="1" t="str">
        <f t="shared" si="26"/>
        <v>2017</v>
      </c>
      <c r="L887" s="1">
        <f t="shared" si="27"/>
        <v>23</v>
      </c>
      <c r="M887" s="1" t="s">
        <v>79</v>
      </c>
    </row>
    <row r="888" spans="8:13">
      <c r="H888" s="1" t="s">
        <v>144</v>
      </c>
      <c r="I888" s="1" t="s">
        <v>5276</v>
      </c>
      <c r="J888" s="1" t="s">
        <v>152</v>
      </c>
      <c r="K888" s="1" t="str">
        <f t="shared" si="26"/>
        <v>2017</v>
      </c>
      <c r="L888" s="1">
        <f t="shared" si="27"/>
        <v>23</v>
      </c>
      <c r="M888" s="1" t="s">
        <v>79</v>
      </c>
    </row>
    <row r="889" spans="8:13">
      <c r="H889" s="1" t="s">
        <v>177</v>
      </c>
      <c r="I889" s="1" t="s">
        <v>6063</v>
      </c>
      <c r="J889" s="1" t="s">
        <v>4832</v>
      </c>
      <c r="K889" s="1" t="str">
        <f t="shared" si="26"/>
        <v>2017</v>
      </c>
      <c r="L889" s="1">
        <f t="shared" si="27"/>
        <v>23</v>
      </c>
      <c r="M889" s="1" t="s">
        <v>79</v>
      </c>
    </row>
    <row r="890" spans="8:13">
      <c r="H890" s="1" t="s">
        <v>144</v>
      </c>
      <c r="I890" s="1" t="s">
        <v>8729</v>
      </c>
      <c r="J890" s="1" t="s">
        <v>66</v>
      </c>
      <c r="K890" s="1" t="str">
        <f t="shared" si="26"/>
        <v>2019</v>
      </c>
      <c r="L890" s="1">
        <f t="shared" si="27"/>
        <v>23</v>
      </c>
      <c r="M890" s="1" t="s">
        <v>79</v>
      </c>
    </row>
    <row r="891" spans="8:13">
      <c r="H891" s="1" t="s">
        <v>144</v>
      </c>
      <c r="I891" s="1" t="s">
        <v>9585</v>
      </c>
      <c r="J891" s="1" t="s">
        <v>9600</v>
      </c>
      <c r="K891" s="1" t="str">
        <f t="shared" si="26"/>
        <v>2019</v>
      </c>
      <c r="L891" s="1">
        <f t="shared" si="27"/>
        <v>23</v>
      </c>
      <c r="M891" s="1" t="s">
        <v>79</v>
      </c>
    </row>
    <row r="892" spans="8:13">
      <c r="H892" s="1" t="s">
        <v>144</v>
      </c>
      <c r="I892" s="1" t="s">
        <v>3882</v>
      </c>
      <c r="J892" s="1" t="s">
        <v>532</v>
      </c>
      <c r="K892" s="1" t="str">
        <f t="shared" si="26"/>
        <v>2019</v>
      </c>
      <c r="L892" s="1">
        <f t="shared" si="27"/>
        <v>23</v>
      </c>
      <c r="M892" s="1" t="s">
        <v>79</v>
      </c>
    </row>
    <row r="893" spans="8:13">
      <c r="H893" s="1" t="s">
        <v>177</v>
      </c>
      <c r="I893" s="1" t="s">
        <v>165</v>
      </c>
      <c r="J893" s="1" t="s">
        <v>7522</v>
      </c>
      <c r="K893" s="1" t="str">
        <f t="shared" si="26"/>
        <v>2020</v>
      </c>
      <c r="L893" s="1">
        <f t="shared" si="27"/>
        <v>23</v>
      </c>
      <c r="M893" s="1" t="s">
        <v>79</v>
      </c>
    </row>
    <row r="894" spans="8:13">
      <c r="H894" s="1" t="s">
        <v>177</v>
      </c>
      <c r="I894" s="1" t="s">
        <v>12416</v>
      </c>
      <c r="J894" s="1" t="s">
        <v>5710</v>
      </c>
      <c r="K894" s="1" t="str">
        <f t="shared" si="26"/>
        <v>2020</v>
      </c>
      <c r="L894" s="1">
        <f t="shared" si="27"/>
        <v>23</v>
      </c>
      <c r="M894" s="1" t="s">
        <v>79</v>
      </c>
    </row>
    <row r="895" spans="8:13">
      <c r="H895" s="1" t="s">
        <v>809</v>
      </c>
      <c r="I895" s="1" t="s">
        <v>7383</v>
      </c>
      <c r="J895" s="1" t="s">
        <v>7384</v>
      </c>
      <c r="K895" s="1" t="str">
        <f t="shared" si="26"/>
        <v>2003</v>
      </c>
      <c r="L895" s="1">
        <f t="shared" si="27"/>
        <v>24</v>
      </c>
      <c r="M895" s="1" t="s">
        <v>79</v>
      </c>
    </row>
    <row r="896" spans="8:13">
      <c r="H896" s="1" t="s">
        <v>448</v>
      </c>
      <c r="I896" s="1" t="s">
        <v>7022</v>
      </c>
      <c r="J896" s="1" t="s">
        <v>7024</v>
      </c>
      <c r="K896" s="1" t="str">
        <f t="shared" si="26"/>
        <v>2007</v>
      </c>
      <c r="L896" s="1">
        <f t="shared" si="27"/>
        <v>24</v>
      </c>
      <c r="M896" s="1" t="s">
        <v>79</v>
      </c>
    </row>
    <row r="897" spans="8:13">
      <c r="H897" s="1" t="s">
        <v>134</v>
      </c>
      <c r="I897" s="1" t="s">
        <v>7862</v>
      </c>
      <c r="J897" s="1" t="s">
        <v>4156</v>
      </c>
      <c r="K897" s="1" t="str">
        <f t="shared" ref="K897:K960" si="28">TEXT(J897,"YYYY")</f>
        <v>2008</v>
      </c>
      <c r="L897" s="1">
        <f t="shared" ref="L897:L960" si="29">H897-(TEXT(I897,"YYYY")-TEXT(J897,"YYYY"))</f>
        <v>24</v>
      </c>
      <c r="M897" s="1" t="s">
        <v>79</v>
      </c>
    </row>
    <row r="898" spans="8:13">
      <c r="H898" s="1" t="s">
        <v>464</v>
      </c>
      <c r="I898" s="1" t="s">
        <v>968</v>
      </c>
      <c r="J898" s="1" t="s">
        <v>1815</v>
      </c>
      <c r="K898" s="1" t="str">
        <f t="shared" si="28"/>
        <v>2008</v>
      </c>
      <c r="L898" s="1">
        <f t="shared" si="29"/>
        <v>24</v>
      </c>
      <c r="M898" s="1" t="s">
        <v>79</v>
      </c>
    </row>
    <row r="899" spans="8:13">
      <c r="H899" s="1" t="s">
        <v>88</v>
      </c>
      <c r="I899" s="1" t="s">
        <v>1006</v>
      </c>
      <c r="J899" s="1" t="s">
        <v>1008</v>
      </c>
      <c r="K899" s="1" t="str">
        <f t="shared" si="28"/>
        <v>2011</v>
      </c>
      <c r="L899" s="1">
        <f t="shared" si="29"/>
        <v>24</v>
      </c>
      <c r="M899" s="1" t="s">
        <v>79</v>
      </c>
    </row>
    <row r="900" spans="8:13">
      <c r="H900" s="1" t="s">
        <v>78</v>
      </c>
      <c r="I900" s="1" t="s">
        <v>381</v>
      </c>
      <c r="J900" s="1" t="s">
        <v>941</v>
      </c>
      <c r="K900" s="1" t="str">
        <f t="shared" si="28"/>
        <v>2011</v>
      </c>
      <c r="L900" s="1">
        <f t="shared" si="29"/>
        <v>24</v>
      </c>
      <c r="M900" s="1" t="s">
        <v>79</v>
      </c>
    </row>
    <row r="901" spans="8:13">
      <c r="H901" s="1" t="s">
        <v>118</v>
      </c>
      <c r="I901" s="1" t="s">
        <v>9716</v>
      </c>
      <c r="J901" s="1" t="s">
        <v>1008</v>
      </c>
      <c r="K901" s="1" t="str">
        <f t="shared" si="28"/>
        <v>2011</v>
      </c>
      <c r="L901" s="1">
        <f t="shared" si="29"/>
        <v>24</v>
      </c>
      <c r="M901" s="1" t="s">
        <v>79</v>
      </c>
    </row>
    <row r="902" spans="8:13">
      <c r="H902" s="1" t="s">
        <v>464</v>
      </c>
      <c r="I902" s="1" t="s">
        <v>11172</v>
      </c>
      <c r="J902" s="1" t="s">
        <v>11174</v>
      </c>
      <c r="K902" s="1" t="str">
        <f t="shared" si="28"/>
        <v>2013</v>
      </c>
      <c r="L902" s="1">
        <f t="shared" si="29"/>
        <v>24</v>
      </c>
      <c r="M902" s="1" t="s">
        <v>79</v>
      </c>
    </row>
    <row r="903" spans="8:13">
      <c r="H903" s="1" t="s">
        <v>88</v>
      </c>
      <c r="I903" s="1" t="s">
        <v>4359</v>
      </c>
      <c r="J903" s="1" t="s">
        <v>4864</v>
      </c>
      <c r="K903" s="1" t="str">
        <f t="shared" si="28"/>
        <v>2013</v>
      </c>
      <c r="L903" s="1">
        <f t="shared" si="29"/>
        <v>24</v>
      </c>
      <c r="M903" s="1" t="s">
        <v>79</v>
      </c>
    </row>
    <row r="904" spans="8:13">
      <c r="H904" s="1" t="s">
        <v>464</v>
      </c>
      <c r="I904" s="1" t="s">
        <v>165</v>
      </c>
      <c r="J904" s="1" t="s">
        <v>7514</v>
      </c>
      <c r="K904" s="1" t="str">
        <f t="shared" si="28"/>
        <v>2013</v>
      </c>
      <c r="L904" s="1">
        <f t="shared" si="29"/>
        <v>24</v>
      </c>
      <c r="M904" s="1" t="s">
        <v>79</v>
      </c>
    </row>
    <row r="905" spans="8:13">
      <c r="H905" s="1" t="s">
        <v>78</v>
      </c>
      <c r="I905" s="1" t="s">
        <v>8594</v>
      </c>
      <c r="J905" s="1" t="s">
        <v>6947</v>
      </c>
      <c r="K905" s="1" t="str">
        <f t="shared" si="28"/>
        <v>2013</v>
      </c>
      <c r="L905" s="1">
        <f t="shared" si="29"/>
        <v>24</v>
      </c>
      <c r="M905" s="1" t="s">
        <v>79</v>
      </c>
    </row>
    <row r="906" spans="8:13">
      <c r="H906" s="1" t="s">
        <v>144</v>
      </c>
      <c r="I906" s="1" t="s">
        <v>9868</v>
      </c>
      <c r="J906" s="1" t="s">
        <v>5694</v>
      </c>
      <c r="K906" s="1" t="str">
        <f t="shared" si="28"/>
        <v>2013</v>
      </c>
      <c r="L906" s="1">
        <f t="shared" si="29"/>
        <v>24</v>
      </c>
      <c r="M906" s="1" t="s">
        <v>79</v>
      </c>
    </row>
    <row r="907" spans="8:13">
      <c r="H907" s="1" t="s">
        <v>118</v>
      </c>
      <c r="I907" s="1" t="s">
        <v>9509</v>
      </c>
      <c r="J907" s="1" t="s">
        <v>2008</v>
      </c>
      <c r="K907" s="1" t="str">
        <f t="shared" si="28"/>
        <v>2014</v>
      </c>
      <c r="L907" s="1">
        <f t="shared" si="29"/>
        <v>24</v>
      </c>
      <c r="M907" s="1" t="s">
        <v>79</v>
      </c>
    </row>
    <row r="908" spans="8:13">
      <c r="H908" s="1" t="s">
        <v>118</v>
      </c>
      <c r="I908" s="1" t="s">
        <v>613</v>
      </c>
      <c r="J908" s="1" t="s">
        <v>1657</v>
      </c>
      <c r="K908" s="1" t="str">
        <f t="shared" si="28"/>
        <v>2014</v>
      </c>
      <c r="L908" s="1">
        <f t="shared" si="29"/>
        <v>24</v>
      </c>
      <c r="M908" s="1" t="s">
        <v>79</v>
      </c>
    </row>
    <row r="909" spans="8:13">
      <c r="H909" s="1" t="s">
        <v>144</v>
      </c>
      <c r="I909" s="1" t="s">
        <v>5184</v>
      </c>
      <c r="J909" s="1" t="s">
        <v>5184</v>
      </c>
      <c r="K909" s="1" t="str">
        <f t="shared" si="28"/>
        <v>2014</v>
      </c>
      <c r="L909" s="1">
        <f t="shared" si="29"/>
        <v>24</v>
      </c>
      <c r="M909" s="1" t="s">
        <v>79</v>
      </c>
    </row>
    <row r="910" spans="8:13">
      <c r="H910" s="1" t="s">
        <v>144</v>
      </c>
      <c r="I910" s="1" t="s">
        <v>9477</v>
      </c>
      <c r="J910" s="1" t="s">
        <v>1933</v>
      </c>
      <c r="K910" s="1" t="str">
        <f t="shared" si="28"/>
        <v>2014</v>
      </c>
      <c r="L910" s="1">
        <f t="shared" si="29"/>
        <v>24</v>
      </c>
      <c r="M910" s="1" t="s">
        <v>79</v>
      </c>
    </row>
    <row r="911" spans="8:13">
      <c r="H911" s="1" t="s">
        <v>134</v>
      </c>
      <c r="I911" s="1" t="s">
        <v>3488</v>
      </c>
      <c r="J911" s="1" t="s">
        <v>4212</v>
      </c>
      <c r="K911" s="1" t="str">
        <f t="shared" si="28"/>
        <v>2015</v>
      </c>
      <c r="L911" s="1">
        <f t="shared" si="29"/>
        <v>24</v>
      </c>
      <c r="M911" s="1" t="s">
        <v>79</v>
      </c>
    </row>
    <row r="912" spans="8:13">
      <c r="H912" s="1" t="s">
        <v>144</v>
      </c>
      <c r="I912" s="1" t="s">
        <v>412</v>
      </c>
      <c r="J912" s="1" t="s">
        <v>218</v>
      </c>
      <c r="K912" s="1" t="str">
        <f t="shared" si="28"/>
        <v>2016</v>
      </c>
      <c r="L912" s="1">
        <f t="shared" si="29"/>
        <v>24</v>
      </c>
      <c r="M912" s="1" t="s">
        <v>79</v>
      </c>
    </row>
    <row r="913" spans="8:13">
      <c r="H913" s="1" t="s">
        <v>144</v>
      </c>
      <c r="I913" s="1" t="s">
        <v>159</v>
      </c>
      <c r="J913" s="1" t="s">
        <v>4123</v>
      </c>
      <c r="K913" s="1" t="str">
        <f t="shared" si="28"/>
        <v>2016</v>
      </c>
      <c r="L913" s="1">
        <f t="shared" si="29"/>
        <v>24</v>
      </c>
      <c r="M913" s="1" t="s">
        <v>79</v>
      </c>
    </row>
    <row r="914" spans="8:13">
      <c r="H914" s="1" t="s">
        <v>367</v>
      </c>
      <c r="I914" s="1" t="s">
        <v>2251</v>
      </c>
      <c r="J914" s="1" t="s">
        <v>1534</v>
      </c>
      <c r="K914" s="1" t="str">
        <f t="shared" si="28"/>
        <v>2016</v>
      </c>
      <c r="L914" s="1">
        <f t="shared" si="29"/>
        <v>24</v>
      </c>
      <c r="M914" s="1" t="s">
        <v>79</v>
      </c>
    </row>
    <row r="915" spans="8:13">
      <c r="H915" s="1" t="s">
        <v>118</v>
      </c>
      <c r="I915" s="1" t="s">
        <v>6526</v>
      </c>
      <c r="J915" s="1" t="s">
        <v>1534</v>
      </c>
      <c r="K915" s="1" t="str">
        <f t="shared" si="28"/>
        <v>2016</v>
      </c>
      <c r="L915" s="1">
        <f t="shared" si="29"/>
        <v>24</v>
      </c>
      <c r="M915" s="1" t="s">
        <v>79</v>
      </c>
    </row>
    <row r="916" spans="8:13">
      <c r="H916" s="1" t="s">
        <v>144</v>
      </c>
      <c r="I916" s="1" t="s">
        <v>4134</v>
      </c>
      <c r="J916" s="1" t="s">
        <v>3952</v>
      </c>
      <c r="K916" s="1" t="str">
        <f t="shared" si="28"/>
        <v>2016</v>
      </c>
      <c r="L916" s="1">
        <f t="shared" si="29"/>
        <v>24</v>
      </c>
      <c r="M916" s="1" t="s">
        <v>79</v>
      </c>
    </row>
    <row r="917" spans="8:13">
      <c r="H917" s="1" t="s">
        <v>367</v>
      </c>
      <c r="I917" s="1" t="s">
        <v>1609</v>
      </c>
      <c r="J917" s="1" t="s">
        <v>258</v>
      </c>
      <c r="K917" s="1" t="str">
        <f t="shared" si="28"/>
        <v>2017</v>
      </c>
      <c r="L917" s="1">
        <f t="shared" si="29"/>
        <v>24</v>
      </c>
      <c r="M917" s="1" t="s">
        <v>79</v>
      </c>
    </row>
    <row r="918" spans="8:13">
      <c r="H918" s="1" t="s">
        <v>118</v>
      </c>
      <c r="I918" s="1" t="s">
        <v>2523</v>
      </c>
      <c r="J918" s="1" t="s">
        <v>2486</v>
      </c>
      <c r="K918" s="1" t="str">
        <f t="shared" si="28"/>
        <v>2017</v>
      </c>
      <c r="L918" s="1">
        <f t="shared" si="29"/>
        <v>24</v>
      </c>
      <c r="M918" s="1" t="s">
        <v>79</v>
      </c>
    </row>
    <row r="919" spans="8:13">
      <c r="H919" s="1" t="s">
        <v>118</v>
      </c>
      <c r="I919" s="1" t="s">
        <v>5595</v>
      </c>
      <c r="J919" s="1" t="s">
        <v>2368</v>
      </c>
      <c r="K919" s="1" t="str">
        <f t="shared" si="28"/>
        <v>2017</v>
      </c>
      <c r="L919" s="1">
        <f t="shared" si="29"/>
        <v>24</v>
      </c>
      <c r="M919" s="1" t="s">
        <v>79</v>
      </c>
    </row>
    <row r="920" spans="8:13">
      <c r="H920" s="1" t="s">
        <v>134</v>
      </c>
      <c r="I920" s="1" t="s">
        <v>11257</v>
      </c>
      <c r="J920" s="1" t="s">
        <v>11272</v>
      </c>
      <c r="K920" s="1" t="str">
        <f t="shared" si="28"/>
        <v>2017</v>
      </c>
      <c r="L920" s="1">
        <f t="shared" si="29"/>
        <v>24</v>
      </c>
      <c r="M920" s="1" t="s">
        <v>79</v>
      </c>
    </row>
    <row r="921" spans="8:13">
      <c r="H921" s="1" t="s">
        <v>118</v>
      </c>
      <c r="I921" s="1" t="s">
        <v>2581</v>
      </c>
      <c r="J921" s="1" t="s">
        <v>199</v>
      </c>
      <c r="K921" s="1" t="str">
        <f t="shared" si="28"/>
        <v>2018</v>
      </c>
      <c r="L921" s="1">
        <f t="shared" si="29"/>
        <v>24</v>
      </c>
      <c r="M921" s="1" t="s">
        <v>79</v>
      </c>
    </row>
    <row r="922" spans="8:13">
      <c r="H922" s="1" t="s">
        <v>144</v>
      </c>
      <c r="I922" s="1" t="s">
        <v>2115</v>
      </c>
      <c r="J922" s="1" t="s">
        <v>1044</v>
      </c>
      <c r="K922" s="1" t="str">
        <f t="shared" si="28"/>
        <v>2018</v>
      </c>
      <c r="L922" s="1">
        <f t="shared" si="29"/>
        <v>24</v>
      </c>
      <c r="M922" s="1" t="s">
        <v>79</v>
      </c>
    </row>
    <row r="923" spans="8:13">
      <c r="H923" s="1" t="s">
        <v>144</v>
      </c>
      <c r="I923" s="1" t="s">
        <v>3199</v>
      </c>
      <c r="J923" s="1" t="s">
        <v>72</v>
      </c>
      <c r="K923" s="1" t="str">
        <f t="shared" si="28"/>
        <v>2019</v>
      </c>
      <c r="L923" s="1">
        <f t="shared" si="29"/>
        <v>24</v>
      </c>
      <c r="M923" s="1" t="s">
        <v>79</v>
      </c>
    </row>
    <row r="924" spans="8:13">
      <c r="H924" s="1" t="s">
        <v>118</v>
      </c>
      <c r="I924" s="1" t="s">
        <v>8729</v>
      </c>
      <c r="J924" s="1" t="s">
        <v>877</v>
      </c>
      <c r="K924" s="1" t="str">
        <f t="shared" si="28"/>
        <v>2019</v>
      </c>
      <c r="L924" s="1">
        <f t="shared" si="29"/>
        <v>24</v>
      </c>
      <c r="M924" s="1" t="s">
        <v>79</v>
      </c>
    </row>
    <row r="925" spans="8:13">
      <c r="H925" s="1" t="s">
        <v>144</v>
      </c>
      <c r="I925" s="1" t="s">
        <v>188</v>
      </c>
      <c r="J925" s="1" t="s">
        <v>188</v>
      </c>
      <c r="K925" s="1" t="str">
        <f t="shared" si="28"/>
        <v>2019</v>
      </c>
      <c r="L925" s="1">
        <f t="shared" si="29"/>
        <v>24</v>
      </c>
      <c r="M925" s="1" t="s">
        <v>79</v>
      </c>
    </row>
    <row r="926" spans="8:13">
      <c r="H926" s="1" t="s">
        <v>144</v>
      </c>
      <c r="I926" s="1" t="s">
        <v>11387</v>
      </c>
      <c r="J926" s="1" t="s">
        <v>6586</v>
      </c>
      <c r="K926" s="1" t="str">
        <f t="shared" si="28"/>
        <v>2020</v>
      </c>
      <c r="L926" s="1">
        <f t="shared" si="29"/>
        <v>24</v>
      </c>
      <c r="M926" s="1" t="s">
        <v>79</v>
      </c>
    </row>
    <row r="927" spans="8:13">
      <c r="H927" s="1" t="s">
        <v>144</v>
      </c>
      <c r="I927" s="1" t="s">
        <v>12488</v>
      </c>
      <c r="J927" s="1" t="s">
        <v>7768</v>
      </c>
      <c r="K927" s="1" t="str">
        <f t="shared" si="28"/>
        <v>2020</v>
      </c>
      <c r="L927" s="1">
        <f t="shared" si="29"/>
        <v>24</v>
      </c>
      <c r="M927" s="1" t="s">
        <v>79</v>
      </c>
    </row>
    <row r="928" spans="8:13">
      <c r="H928" s="1" t="s">
        <v>1343</v>
      </c>
      <c r="I928" s="1" t="s">
        <v>6283</v>
      </c>
      <c r="J928" s="1" t="s">
        <v>12020</v>
      </c>
      <c r="K928" s="1" t="str">
        <f t="shared" si="28"/>
        <v>2004</v>
      </c>
      <c r="L928" s="1">
        <f t="shared" si="29"/>
        <v>25</v>
      </c>
      <c r="M928" s="1" t="s">
        <v>79</v>
      </c>
    </row>
    <row r="929" spans="8:13">
      <c r="H929" s="1" t="s">
        <v>644</v>
      </c>
      <c r="I929" s="1" t="s">
        <v>579</v>
      </c>
      <c r="J929" s="1" t="s">
        <v>1918</v>
      </c>
      <c r="K929" s="1" t="str">
        <f t="shared" si="28"/>
        <v>2007</v>
      </c>
      <c r="L929" s="1">
        <f t="shared" si="29"/>
        <v>25</v>
      </c>
      <c r="M929" s="1" t="s">
        <v>79</v>
      </c>
    </row>
    <row r="930" spans="8:13">
      <c r="H930" s="1" t="s">
        <v>644</v>
      </c>
      <c r="I930" s="1" t="s">
        <v>4224</v>
      </c>
      <c r="J930" s="1" t="s">
        <v>2959</v>
      </c>
      <c r="K930" s="1" t="str">
        <f t="shared" si="28"/>
        <v>2008</v>
      </c>
      <c r="L930" s="1">
        <f t="shared" si="29"/>
        <v>25</v>
      </c>
      <c r="M930" s="1" t="s">
        <v>79</v>
      </c>
    </row>
    <row r="931" spans="8:13">
      <c r="H931" s="1" t="s">
        <v>809</v>
      </c>
      <c r="I931" s="1" t="s">
        <v>5606</v>
      </c>
      <c r="J931" s="1" t="s">
        <v>5609</v>
      </c>
      <c r="K931" s="1" t="str">
        <f t="shared" si="28"/>
        <v>2009</v>
      </c>
      <c r="L931" s="1">
        <f t="shared" si="29"/>
        <v>25</v>
      </c>
      <c r="M931" s="1" t="s">
        <v>79</v>
      </c>
    </row>
    <row r="932" spans="8:13">
      <c r="H932" s="1" t="s">
        <v>448</v>
      </c>
      <c r="I932" s="1" t="s">
        <v>4349</v>
      </c>
      <c r="J932" s="1" t="s">
        <v>2212</v>
      </c>
      <c r="K932" s="1" t="str">
        <f t="shared" si="28"/>
        <v>2010</v>
      </c>
      <c r="L932" s="1">
        <f t="shared" si="29"/>
        <v>25</v>
      </c>
      <c r="M932" s="1" t="s">
        <v>79</v>
      </c>
    </row>
    <row r="933" spans="8:13">
      <c r="H933" s="1" t="s">
        <v>448</v>
      </c>
      <c r="I933" s="1" t="s">
        <v>3254</v>
      </c>
      <c r="J933" s="1" t="s">
        <v>2212</v>
      </c>
      <c r="K933" s="1" t="str">
        <f t="shared" si="28"/>
        <v>2010</v>
      </c>
      <c r="L933" s="1">
        <f t="shared" si="29"/>
        <v>25</v>
      </c>
      <c r="M933" s="1" t="s">
        <v>79</v>
      </c>
    </row>
    <row r="934" spans="8:13">
      <c r="H934" s="1" t="s">
        <v>63</v>
      </c>
      <c r="I934" s="1" t="s">
        <v>5582</v>
      </c>
      <c r="J934" s="1" t="s">
        <v>7278</v>
      </c>
      <c r="K934" s="1" t="str">
        <f t="shared" si="28"/>
        <v>2010</v>
      </c>
      <c r="L934" s="1">
        <f t="shared" si="29"/>
        <v>25</v>
      </c>
      <c r="M934" s="1" t="s">
        <v>79</v>
      </c>
    </row>
    <row r="935" spans="8:13">
      <c r="H935" s="1" t="s">
        <v>678</v>
      </c>
      <c r="I935" s="1" t="s">
        <v>6747</v>
      </c>
      <c r="J935" s="1" t="s">
        <v>1994</v>
      </c>
      <c r="K935" s="1" t="str">
        <f t="shared" si="28"/>
        <v>2011</v>
      </c>
      <c r="L935" s="1">
        <f t="shared" si="29"/>
        <v>25</v>
      </c>
      <c r="M935" s="1" t="s">
        <v>79</v>
      </c>
    </row>
    <row r="936" spans="8:13">
      <c r="H936" s="1" t="s">
        <v>63</v>
      </c>
      <c r="I936" s="1" t="s">
        <v>4617</v>
      </c>
      <c r="J936" s="1" t="s">
        <v>4618</v>
      </c>
      <c r="K936" s="1" t="str">
        <f t="shared" si="28"/>
        <v>2011</v>
      </c>
      <c r="L936" s="1">
        <f t="shared" si="29"/>
        <v>25</v>
      </c>
      <c r="M936" s="1" t="s">
        <v>79</v>
      </c>
    </row>
    <row r="937" spans="8:13">
      <c r="H937" s="1" t="s">
        <v>63</v>
      </c>
      <c r="I937" s="1" t="s">
        <v>6328</v>
      </c>
      <c r="J937" s="1" t="s">
        <v>6312</v>
      </c>
      <c r="K937" s="1" t="str">
        <f t="shared" si="28"/>
        <v>2012</v>
      </c>
      <c r="L937" s="1">
        <f t="shared" si="29"/>
        <v>25</v>
      </c>
      <c r="M937" s="1" t="s">
        <v>79</v>
      </c>
    </row>
    <row r="938" spans="8:13">
      <c r="H938" s="1" t="s">
        <v>63</v>
      </c>
      <c r="I938" s="1" t="s">
        <v>4977</v>
      </c>
      <c r="J938" s="1" t="s">
        <v>4208</v>
      </c>
      <c r="K938" s="1" t="str">
        <f t="shared" si="28"/>
        <v>2012</v>
      </c>
      <c r="L938" s="1">
        <f t="shared" si="29"/>
        <v>25</v>
      </c>
      <c r="M938" s="1" t="s">
        <v>79</v>
      </c>
    </row>
    <row r="939" spans="8:13">
      <c r="H939" s="1" t="s">
        <v>118</v>
      </c>
      <c r="I939" s="1" t="s">
        <v>9512</v>
      </c>
      <c r="J939" s="1" t="s">
        <v>10263</v>
      </c>
      <c r="K939" s="1" t="str">
        <f t="shared" si="28"/>
        <v>2013</v>
      </c>
      <c r="L939" s="1">
        <f t="shared" si="29"/>
        <v>25</v>
      </c>
      <c r="M939" s="1" t="s">
        <v>79</v>
      </c>
    </row>
    <row r="940" spans="8:13">
      <c r="H940" s="1" t="s">
        <v>464</v>
      </c>
      <c r="I940" s="1" t="s">
        <v>645</v>
      </c>
      <c r="J940" s="1" t="s">
        <v>2023</v>
      </c>
      <c r="K940" s="1" t="str">
        <f t="shared" si="28"/>
        <v>2013</v>
      </c>
      <c r="L940" s="1">
        <f t="shared" si="29"/>
        <v>25</v>
      </c>
      <c r="M940" s="1" t="s">
        <v>79</v>
      </c>
    </row>
    <row r="941" spans="8:13">
      <c r="H941" s="1" t="s">
        <v>78</v>
      </c>
      <c r="I941" s="1" t="s">
        <v>5378</v>
      </c>
      <c r="J941" s="1" t="s">
        <v>2023</v>
      </c>
      <c r="K941" s="1" t="str">
        <f t="shared" si="28"/>
        <v>2013</v>
      </c>
      <c r="L941" s="1">
        <f t="shared" si="29"/>
        <v>25</v>
      </c>
      <c r="M941" s="1" t="s">
        <v>79</v>
      </c>
    </row>
    <row r="942" spans="8:13">
      <c r="H942" s="1" t="s">
        <v>118</v>
      </c>
      <c r="I942" s="1" t="s">
        <v>4019</v>
      </c>
      <c r="J942" s="1" t="s">
        <v>9580</v>
      </c>
      <c r="K942" s="1" t="str">
        <f t="shared" si="28"/>
        <v>2013</v>
      </c>
      <c r="L942" s="1">
        <f t="shared" si="29"/>
        <v>25</v>
      </c>
      <c r="M942" s="1" t="s">
        <v>79</v>
      </c>
    </row>
    <row r="943" spans="8:13">
      <c r="H943" s="1" t="s">
        <v>118</v>
      </c>
      <c r="I943" s="1" t="s">
        <v>7209</v>
      </c>
      <c r="J943" s="1" t="s">
        <v>10372</v>
      </c>
      <c r="K943" s="1" t="str">
        <f t="shared" si="28"/>
        <v>2013</v>
      </c>
      <c r="L943" s="1">
        <f t="shared" si="29"/>
        <v>25</v>
      </c>
      <c r="M943" s="1" t="s">
        <v>79</v>
      </c>
    </row>
    <row r="944" spans="8:13">
      <c r="H944" s="1" t="s">
        <v>78</v>
      </c>
      <c r="I944" s="1" t="s">
        <v>4196</v>
      </c>
      <c r="J944" s="1" t="s">
        <v>4198</v>
      </c>
      <c r="K944" s="1" t="str">
        <f t="shared" si="28"/>
        <v>2014</v>
      </c>
      <c r="L944" s="1">
        <f t="shared" si="29"/>
        <v>25</v>
      </c>
      <c r="M944" s="1" t="s">
        <v>79</v>
      </c>
    </row>
    <row r="945" spans="8:13">
      <c r="H945" s="1" t="s">
        <v>367</v>
      </c>
      <c r="I945" s="1" t="s">
        <v>6848</v>
      </c>
      <c r="J945" s="1" t="s">
        <v>6850</v>
      </c>
      <c r="K945" s="1" t="str">
        <f t="shared" si="28"/>
        <v>2014</v>
      </c>
      <c r="L945" s="1">
        <f t="shared" si="29"/>
        <v>25</v>
      </c>
      <c r="M945" s="1" t="s">
        <v>79</v>
      </c>
    </row>
    <row r="946" spans="8:13">
      <c r="H946" s="1" t="s">
        <v>118</v>
      </c>
      <c r="I946" s="1" t="s">
        <v>7060</v>
      </c>
      <c r="J946" s="1" t="s">
        <v>171</v>
      </c>
      <c r="K946" s="1" t="str">
        <f t="shared" si="28"/>
        <v>2015</v>
      </c>
      <c r="L946" s="1">
        <f t="shared" si="29"/>
        <v>25</v>
      </c>
      <c r="M946" s="1" t="s">
        <v>79</v>
      </c>
    </row>
    <row r="947" spans="8:13">
      <c r="H947" s="1" t="s">
        <v>63</v>
      </c>
      <c r="I947" s="1" t="s">
        <v>8134</v>
      </c>
      <c r="J947" s="1" t="s">
        <v>8890</v>
      </c>
      <c r="K947" s="1" t="str">
        <f t="shared" si="28"/>
        <v>2015</v>
      </c>
      <c r="L947" s="1">
        <f t="shared" si="29"/>
        <v>25</v>
      </c>
      <c r="M947" s="1" t="s">
        <v>79</v>
      </c>
    </row>
    <row r="948" spans="8:13">
      <c r="H948" s="1" t="s">
        <v>367</v>
      </c>
      <c r="I948" s="1" t="s">
        <v>5997</v>
      </c>
      <c r="J948" s="1" t="s">
        <v>1534</v>
      </c>
      <c r="K948" s="1" t="str">
        <f t="shared" si="28"/>
        <v>2016</v>
      </c>
      <c r="L948" s="1">
        <f t="shared" si="29"/>
        <v>25</v>
      </c>
      <c r="M948" s="1" t="s">
        <v>79</v>
      </c>
    </row>
    <row r="949" spans="8:13">
      <c r="H949" s="1" t="s">
        <v>134</v>
      </c>
      <c r="I949" s="1" t="s">
        <v>195</v>
      </c>
      <c r="J949" s="1" t="s">
        <v>2268</v>
      </c>
      <c r="K949" s="1" t="str">
        <f t="shared" si="28"/>
        <v>2016</v>
      </c>
      <c r="L949" s="1">
        <f t="shared" si="29"/>
        <v>25</v>
      </c>
      <c r="M949" s="1" t="s">
        <v>79</v>
      </c>
    </row>
    <row r="950" spans="8:13">
      <c r="H950" s="1" t="s">
        <v>118</v>
      </c>
      <c r="I950" s="1" t="s">
        <v>4659</v>
      </c>
      <c r="J950" s="1" t="s">
        <v>162</v>
      </c>
      <c r="K950" s="1" t="str">
        <f t="shared" si="28"/>
        <v>2016</v>
      </c>
      <c r="L950" s="1">
        <f t="shared" si="29"/>
        <v>25</v>
      </c>
      <c r="M950" s="1" t="s">
        <v>79</v>
      </c>
    </row>
    <row r="951" spans="8:13">
      <c r="H951" s="1" t="s">
        <v>118</v>
      </c>
      <c r="I951" s="1" t="s">
        <v>218</v>
      </c>
      <c r="J951" s="1" t="s">
        <v>6360</v>
      </c>
      <c r="K951" s="1" t="str">
        <f t="shared" si="28"/>
        <v>2016</v>
      </c>
      <c r="L951" s="1">
        <f t="shared" si="29"/>
        <v>25</v>
      </c>
      <c r="M951" s="1" t="s">
        <v>79</v>
      </c>
    </row>
    <row r="952" spans="8:13">
      <c r="H952" s="1" t="s">
        <v>118</v>
      </c>
      <c r="I952" s="1" t="s">
        <v>5160</v>
      </c>
      <c r="J952" s="1" t="s">
        <v>1286</v>
      </c>
      <c r="K952" s="1" t="str">
        <f t="shared" si="28"/>
        <v>2017</v>
      </c>
      <c r="L952" s="1">
        <f t="shared" si="29"/>
        <v>25</v>
      </c>
      <c r="M952" s="1" t="s">
        <v>79</v>
      </c>
    </row>
    <row r="953" spans="8:13">
      <c r="H953" s="1" t="s">
        <v>134</v>
      </c>
      <c r="I953" s="1" t="s">
        <v>1056</v>
      </c>
      <c r="J953" s="1" t="s">
        <v>873</v>
      </c>
      <c r="K953" s="1" t="str">
        <f t="shared" si="28"/>
        <v>2017</v>
      </c>
      <c r="L953" s="1">
        <f t="shared" si="29"/>
        <v>25</v>
      </c>
      <c r="M953" s="1" t="s">
        <v>79</v>
      </c>
    </row>
    <row r="954" spans="8:13">
      <c r="H954" s="1" t="s">
        <v>88</v>
      </c>
      <c r="I954" s="1" t="s">
        <v>6196</v>
      </c>
      <c r="J954" s="1" t="s">
        <v>4960</v>
      </c>
      <c r="K954" s="1" t="str">
        <f t="shared" si="28"/>
        <v>2017</v>
      </c>
      <c r="L954" s="1">
        <f t="shared" si="29"/>
        <v>25</v>
      </c>
      <c r="M954" s="1" t="s">
        <v>79</v>
      </c>
    </row>
    <row r="955" spans="8:13">
      <c r="H955" s="1" t="s">
        <v>118</v>
      </c>
      <c r="I955" s="1" t="s">
        <v>3542</v>
      </c>
      <c r="J955" s="1" t="s">
        <v>1286</v>
      </c>
      <c r="K955" s="1" t="str">
        <f t="shared" si="28"/>
        <v>2017</v>
      </c>
      <c r="L955" s="1">
        <f t="shared" si="29"/>
        <v>25</v>
      </c>
      <c r="M955" s="1" t="s">
        <v>79</v>
      </c>
    </row>
    <row r="956" spans="8:13">
      <c r="H956" s="1" t="s">
        <v>118</v>
      </c>
      <c r="I956" s="1" t="s">
        <v>4484</v>
      </c>
      <c r="J956" s="1" t="s">
        <v>728</v>
      </c>
      <c r="K956" s="1" t="str">
        <f t="shared" si="28"/>
        <v>2018</v>
      </c>
      <c r="L956" s="1">
        <f t="shared" si="29"/>
        <v>25</v>
      </c>
      <c r="M956" s="1" t="s">
        <v>79</v>
      </c>
    </row>
    <row r="957" spans="8:13">
      <c r="H957" s="1" t="s">
        <v>134</v>
      </c>
      <c r="I957" s="1" t="s">
        <v>297</v>
      </c>
      <c r="J957" s="1" t="s">
        <v>3536</v>
      </c>
      <c r="K957" s="1" t="str">
        <f t="shared" si="28"/>
        <v>2018</v>
      </c>
      <c r="L957" s="1">
        <f t="shared" si="29"/>
        <v>25</v>
      </c>
      <c r="M957" s="1" t="s">
        <v>79</v>
      </c>
    </row>
    <row r="958" spans="8:13">
      <c r="H958" s="1" t="s">
        <v>134</v>
      </c>
      <c r="I958" s="1" t="s">
        <v>6747</v>
      </c>
      <c r="J958" s="1" t="s">
        <v>6788</v>
      </c>
      <c r="K958" s="1" t="str">
        <f t="shared" si="28"/>
        <v>2018</v>
      </c>
      <c r="L958" s="1">
        <f t="shared" si="29"/>
        <v>25</v>
      </c>
      <c r="M958" s="1" t="s">
        <v>79</v>
      </c>
    </row>
    <row r="959" spans="8:13">
      <c r="H959" s="1" t="s">
        <v>134</v>
      </c>
      <c r="I959" s="1" t="s">
        <v>4680</v>
      </c>
      <c r="J959" s="1" t="s">
        <v>4691</v>
      </c>
      <c r="K959" s="1" t="str">
        <f t="shared" si="28"/>
        <v>2018</v>
      </c>
      <c r="L959" s="1">
        <f t="shared" si="29"/>
        <v>25</v>
      </c>
      <c r="M959" s="1" t="s">
        <v>79</v>
      </c>
    </row>
    <row r="960" spans="8:13">
      <c r="H960" s="1" t="s">
        <v>118</v>
      </c>
      <c r="I960" s="1" t="s">
        <v>264</v>
      </c>
      <c r="J960" s="1" t="s">
        <v>264</v>
      </c>
      <c r="K960" s="1" t="str">
        <f t="shared" si="28"/>
        <v>2019</v>
      </c>
      <c r="L960" s="1">
        <f t="shared" si="29"/>
        <v>25</v>
      </c>
      <c r="M960" s="1" t="s">
        <v>79</v>
      </c>
    </row>
    <row r="961" spans="8:13">
      <c r="H961" s="1" t="s">
        <v>118</v>
      </c>
      <c r="I961" s="1" t="s">
        <v>777</v>
      </c>
      <c r="J961" s="1" t="s">
        <v>777</v>
      </c>
      <c r="K961" s="1" t="str">
        <f t="shared" ref="K961:K1024" si="30">TEXT(J961,"YYYY")</f>
        <v>2019</v>
      </c>
      <c r="L961" s="1">
        <f t="shared" ref="L961:L1024" si="31">H961-(TEXT(I961,"YYYY")-TEXT(J961,"YYYY"))</f>
        <v>25</v>
      </c>
      <c r="M961" s="1" t="s">
        <v>79</v>
      </c>
    </row>
    <row r="962" spans="8:13">
      <c r="H962" s="1" t="s">
        <v>367</v>
      </c>
      <c r="I962" s="1" t="s">
        <v>7528</v>
      </c>
      <c r="J962" s="1" t="s">
        <v>66</v>
      </c>
      <c r="K962" s="1" t="str">
        <f t="shared" si="30"/>
        <v>2019</v>
      </c>
      <c r="L962" s="1">
        <f t="shared" si="31"/>
        <v>25</v>
      </c>
      <c r="M962" s="1" t="s">
        <v>79</v>
      </c>
    </row>
    <row r="963" spans="8:13">
      <c r="H963" s="1" t="s">
        <v>367</v>
      </c>
      <c r="I963" s="1" t="s">
        <v>5619</v>
      </c>
      <c r="J963" s="1" t="s">
        <v>10275</v>
      </c>
      <c r="K963" s="1" t="str">
        <f t="shared" si="30"/>
        <v>2019</v>
      </c>
      <c r="L963" s="1">
        <f t="shared" si="31"/>
        <v>25</v>
      </c>
      <c r="M963" s="1" t="s">
        <v>79</v>
      </c>
    </row>
    <row r="964" spans="8:13">
      <c r="H964" s="1" t="s">
        <v>367</v>
      </c>
      <c r="I964" s="1" t="s">
        <v>9124</v>
      </c>
      <c r="J964" s="1" t="s">
        <v>1442</v>
      </c>
      <c r="K964" s="1" t="str">
        <f t="shared" si="30"/>
        <v>2019</v>
      </c>
      <c r="L964" s="1">
        <f t="shared" si="31"/>
        <v>25</v>
      </c>
      <c r="M964" s="1" t="s">
        <v>79</v>
      </c>
    </row>
    <row r="965" spans="8:13">
      <c r="H965" s="1" t="s">
        <v>367</v>
      </c>
      <c r="I965" s="1" t="s">
        <v>6283</v>
      </c>
      <c r="J965" s="1" t="s">
        <v>360</v>
      </c>
      <c r="K965" s="1" t="str">
        <f t="shared" si="30"/>
        <v>2019</v>
      </c>
      <c r="L965" s="1">
        <f t="shared" si="31"/>
        <v>25</v>
      </c>
      <c r="M965" s="1" t="s">
        <v>79</v>
      </c>
    </row>
    <row r="966" spans="8:13">
      <c r="H966" s="1" t="s">
        <v>197</v>
      </c>
      <c r="I966" s="1" t="s">
        <v>9231</v>
      </c>
      <c r="J966" s="1" t="s">
        <v>321</v>
      </c>
      <c r="K966" s="1" t="str">
        <f t="shared" si="30"/>
        <v>2020</v>
      </c>
      <c r="L966" s="1">
        <f t="shared" si="31"/>
        <v>25</v>
      </c>
      <c r="M966" s="1" t="s">
        <v>79</v>
      </c>
    </row>
    <row r="967" spans="8:13">
      <c r="H967" s="1" t="s">
        <v>118</v>
      </c>
      <c r="I967" s="1" t="s">
        <v>6666</v>
      </c>
      <c r="J967" s="1" t="s">
        <v>489</v>
      </c>
      <c r="K967" s="1" t="str">
        <f t="shared" si="30"/>
        <v>2020</v>
      </c>
      <c r="L967" s="1">
        <f t="shared" si="31"/>
        <v>25</v>
      </c>
      <c r="M967" s="1" t="s">
        <v>79</v>
      </c>
    </row>
    <row r="968" spans="8:13">
      <c r="H968" s="1" t="s">
        <v>118</v>
      </c>
      <c r="I968" s="1" t="s">
        <v>12488</v>
      </c>
      <c r="J968" s="1" t="s">
        <v>9250</v>
      </c>
      <c r="K968" s="1" t="str">
        <f t="shared" si="30"/>
        <v>2020</v>
      </c>
      <c r="L968" s="1">
        <f t="shared" si="31"/>
        <v>25</v>
      </c>
      <c r="M968" s="1" t="s">
        <v>79</v>
      </c>
    </row>
    <row r="969" spans="8:13">
      <c r="H969" s="1" t="s">
        <v>118</v>
      </c>
      <c r="I969" s="1" t="s">
        <v>12422</v>
      </c>
      <c r="J969" s="1" t="s">
        <v>10602</v>
      </c>
      <c r="K969" s="1" t="str">
        <f t="shared" si="30"/>
        <v>2020</v>
      </c>
      <c r="L969" s="1">
        <f t="shared" si="31"/>
        <v>25</v>
      </c>
      <c r="M969" s="1" t="s">
        <v>79</v>
      </c>
    </row>
    <row r="970" spans="8:13">
      <c r="H970" s="1" t="s">
        <v>809</v>
      </c>
      <c r="I970" s="1" t="s">
        <v>9850</v>
      </c>
      <c r="J970" s="1" t="s">
        <v>6304</v>
      </c>
      <c r="K970" s="1" t="str">
        <f t="shared" si="30"/>
        <v>2002</v>
      </c>
      <c r="L970" s="1">
        <f t="shared" si="31"/>
        <v>26</v>
      </c>
      <c r="M970" s="1" t="s">
        <v>79</v>
      </c>
    </row>
    <row r="971" spans="8:13">
      <c r="H971" s="1" t="s">
        <v>63</v>
      </c>
      <c r="I971" s="1" t="s">
        <v>9515</v>
      </c>
      <c r="J971" s="1" t="s">
        <v>9517</v>
      </c>
      <c r="K971" s="1" t="str">
        <f t="shared" si="30"/>
        <v>2008</v>
      </c>
      <c r="L971" s="1">
        <f t="shared" si="31"/>
        <v>26</v>
      </c>
      <c r="M971" s="1" t="s">
        <v>79</v>
      </c>
    </row>
    <row r="972" spans="8:13">
      <c r="H972" s="1" t="s">
        <v>809</v>
      </c>
      <c r="I972" s="1" t="s">
        <v>818</v>
      </c>
      <c r="J972" s="1" t="s">
        <v>1072</v>
      </c>
      <c r="K972" s="1" t="str">
        <f t="shared" si="30"/>
        <v>2009</v>
      </c>
      <c r="L972" s="1">
        <f t="shared" si="31"/>
        <v>26</v>
      </c>
      <c r="M972" s="1" t="s">
        <v>79</v>
      </c>
    </row>
    <row r="973" spans="8:13">
      <c r="H973" s="1" t="s">
        <v>448</v>
      </c>
      <c r="I973" s="1" t="s">
        <v>6617</v>
      </c>
      <c r="J973" s="1" t="s">
        <v>2212</v>
      </c>
      <c r="K973" s="1" t="str">
        <f t="shared" si="30"/>
        <v>2010</v>
      </c>
      <c r="L973" s="1">
        <f t="shared" si="31"/>
        <v>26</v>
      </c>
      <c r="M973" s="1" t="s">
        <v>79</v>
      </c>
    </row>
    <row r="974" spans="8:13">
      <c r="H974" s="1" t="s">
        <v>367</v>
      </c>
      <c r="I974" s="1" t="s">
        <v>9429</v>
      </c>
      <c r="J974" s="1" t="s">
        <v>9431</v>
      </c>
      <c r="K974" s="1" t="str">
        <f t="shared" si="30"/>
        <v>2012</v>
      </c>
      <c r="L974" s="1">
        <f t="shared" si="31"/>
        <v>26</v>
      </c>
      <c r="M974" s="1" t="s">
        <v>79</v>
      </c>
    </row>
    <row r="975" spans="8:13">
      <c r="H975" s="1" t="s">
        <v>88</v>
      </c>
      <c r="I975" s="1" t="s">
        <v>9509</v>
      </c>
      <c r="J975" s="1" t="s">
        <v>10520</v>
      </c>
      <c r="K975" s="1" t="str">
        <f t="shared" si="30"/>
        <v>2013</v>
      </c>
      <c r="L975" s="1">
        <f t="shared" si="31"/>
        <v>26</v>
      </c>
      <c r="M975" s="1" t="s">
        <v>79</v>
      </c>
    </row>
    <row r="976" spans="8:13">
      <c r="H976" s="1" t="s">
        <v>530</v>
      </c>
      <c r="I976" s="1" t="s">
        <v>12293</v>
      </c>
      <c r="J976" s="1" t="s">
        <v>12295</v>
      </c>
      <c r="K976" s="1" t="str">
        <f t="shared" si="30"/>
        <v>2013</v>
      </c>
      <c r="L976" s="1">
        <f t="shared" si="31"/>
        <v>26</v>
      </c>
      <c r="M976" s="1" t="s">
        <v>79</v>
      </c>
    </row>
    <row r="977" spans="8:13">
      <c r="H977" s="1" t="s">
        <v>88</v>
      </c>
      <c r="I977" s="1" t="s">
        <v>7270</v>
      </c>
      <c r="J977" s="1" t="s">
        <v>7209</v>
      </c>
      <c r="K977" s="1" t="str">
        <f t="shared" si="30"/>
        <v>2013</v>
      </c>
      <c r="L977" s="1">
        <f t="shared" si="31"/>
        <v>26</v>
      </c>
      <c r="M977" s="1" t="s">
        <v>79</v>
      </c>
    </row>
    <row r="978" spans="8:13">
      <c r="H978" s="1" t="s">
        <v>134</v>
      </c>
      <c r="I978" s="1" t="s">
        <v>6881</v>
      </c>
      <c r="J978" s="1" t="s">
        <v>6886</v>
      </c>
      <c r="K978" s="1" t="str">
        <f t="shared" si="30"/>
        <v>2014</v>
      </c>
      <c r="L978" s="1">
        <f t="shared" si="31"/>
        <v>26</v>
      </c>
      <c r="M978" s="1" t="s">
        <v>79</v>
      </c>
    </row>
    <row r="979" spans="8:13">
      <c r="H979" s="1" t="s">
        <v>134</v>
      </c>
      <c r="I979" s="1" t="s">
        <v>6544</v>
      </c>
      <c r="J979" s="1" t="s">
        <v>2690</v>
      </c>
      <c r="K979" s="1" t="str">
        <f t="shared" si="30"/>
        <v>2015</v>
      </c>
      <c r="L979" s="1">
        <f t="shared" si="31"/>
        <v>26</v>
      </c>
      <c r="M979" s="1" t="s">
        <v>79</v>
      </c>
    </row>
    <row r="980" spans="8:13">
      <c r="H980" s="1" t="s">
        <v>464</v>
      </c>
      <c r="I980" s="1" t="s">
        <v>6607</v>
      </c>
      <c r="J980" s="1" t="s">
        <v>1222</v>
      </c>
      <c r="K980" s="1" t="str">
        <f t="shared" si="30"/>
        <v>2015</v>
      </c>
      <c r="L980" s="1">
        <f t="shared" si="31"/>
        <v>26</v>
      </c>
      <c r="M980" s="1" t="s">
        <v>79</v>
      </c>
    </row>
    <row r="981" spans="8:13">
      <c r="H981" s="1" t="s">
        <v>367</v>
      </c>
      <c r="I981" s="1" t="s">
        <v>6965</v>
      </c>
      <c r="J981" s="1" t="s">
        <v>6818</v>
      </c>
      <c r="K981" s="1" t="str">
        <f t="shared" si="30"/>
        <v>2015</v>
      </c>
      <c r="L981" s="1">
        <f t="shared" si="31"/>
        <v>26</v>
      </c>
      <c r="M981" s="1" t="s">
        <v>79</v>
      </c>
    </row>
    <row r="982" spans="8:13">
      <c r="H982" s="1" t="s">
        <v>367</v>
      </c>
      <c r="I982" s="1" t="s">
        <v>5054</v>
      </c>
      <c r="J982" s="1" t="s">
        <v>3807</v>
      </c>
      <c r="K982" s="1" t="str">
        <f t="shared" si="30"/>
        <v>2015</v>
      </c>
      <c r="L982" s="1">
        <f t="shared" si="31"/>
        <v>26</v>
      </c>
      <c r="M982" s="1" t="s">
        <v>79</v>
      </c>
    </row>
    <row r="983" spans="8:13">
      <c r="H983" s="1" t="s">
        <v>367</v>
      </c>
      <c r="I983" s="1" t="s">
        <v>11792</v>
      </c>
      <c r="J983" s="1" t="s">
        <v>11792</v>
      </c>
      <c r="K983" s="1" t="str">
        <f t="shared" si="30"/>
        <v>2015</v>
      </c>
      <c r="L983" s="1">
        <f t="shared" si="31"/>
        <v>26</v>
      </c>
      <c r="M983" s="1" t="s">
        <v>79</v>
      </c>
    </row>
    <row r="984" spans="8:13">
      <c r="H984" s="1" t="s">
        <v>134</v>
      </c>
      <c r="I984" s="1" t="s">
        <v>395</v>
      </c>
      <c r="J984" s="1" t="s">
        <v>303</v>
      </c>
      <c r="K984" s="1" t="str">
        <f t="shared" si="30"/>
        <v>2016</v>
      </c>
      <c r="L984" s="1">
        <f t="shared" si="31"/>
        <v>26</v>
      </c>
      <c r="M984" s="1" t="s">
        <v>79</v>
      </c>
    </row>
    <row r="985" spans="8:13">
      <c r="H985" s="1" t="s">
        <v>367</v>
      </c>
      <c r="I985" s="1" t="s">
        <v>6185</v>
      </c>
      <c r="J985" s="1" t="s">
        <v>4734</v>
      </c>
      <c r="K985" s="1" t="str">
        <f t="shared" si="30"/>
        <v>2016</v>
      </c>
      <c r="L985" s="1">
        <f t="shared" si="31"/>
        <v>26</v>
      </c>
      <c r="M985" s="1" t="s">
        <v>79</v>
      </c>
    </row>
    <row r="986" spans="8:13">
      <c r="H986" s="1" t="s">
        <v>134</v>
      </c>
      <c r="I986" s="1" t="s">
        <v>2430</v>
      </c>
      <c r="J986" s="1" t="s">
        <v>4946</v>
      </c>
      <c r="K986" s="1" t="str">
        <f t="shared" si="30"/>
        <v>2017</v>
      </c>
      <c r="L986" s="1">
        <f t="shared" si="31"/>
        <v>26</v>
      </c>
      <c r="M986" s="1" t="s">
        <v>79</v>
      </c>
    </row>
    <row r="987" spans="8:13">
      <c r="H987" s="1" t="s">
        <v>134</v>
      </c>
      <c r="I987" s="1" t="s">
        <v>1783</v>
      </c>
      <c r="J987" s="1" t="s">
        <v>1785</v>
      </c>
      <c r="K987" s="1" t="str">
        <f t="shared" si="30"/>
        <v>2017</v>
      </c>
      <c r="L987" s="1">
        <f t="shared" si="31"/>
        <v>26</v>
      </c>
      <c r="M987" s="1" t="s">
        <v>79</v>
      </c>
    </row>
    <row r="988" spans="8:13">
      <c r="H988" s="1" t="s">
        <v>88</v>
      </c>
      <c r="I988" s="1" t="s">
        <v>2204</v>
      </c>
      <c r="J988" s="1" t="s">
        <v>258</v>
      </c>
      <c r="K988" s="1" t="str">
        <f t="shared" si="30"/>
        <v>2017</v>
      </c>
      <c r="L988" s="1">
        <f t="shared" si="31"/>
        <v>26</v>
      </c>
      <c r="M988" s="1" t="s">
        <v>79</v>
      </c>
    </row>
    <row r="989" spans="8:13">
      <c r="H989" s="1" t="s">
        <v>367</v>
      </c>
      <c r="I989" s="1" t="s">
        <v>758</v>
      </c>
      <c r="J989" s="1" t="s">
        <v>877</v>
      </c>
      <c r="K989" s="1" t="str">
        <f t="shared" si="30"/>
        <v>2019</v>
      </c>
      <c r="L989" s="1">
        <f t="shared" si="31"/>
        <v>26</v>
      </c>
      <c r="M989" s="1" t="s">
        <v>79</v>
      </c>
    </row>
    <row r="990" spans="8:13">
      <c r="H990" s="1" t="s">
        <v>367</v>
      </c>
      <c r="I990" s="1" t="s">
        <v>11176</v>
      </c>
      <c r="J990" s="1" t="s">
        <v>5246</v>
      </c>
      <c r="K990" s="1" t="str">
        <f t="shared" si="30"/>
        <v>2020</v>
      </c>
      <c r="L990" s="1">
        <f t="shared" si="31"/>
        <v>26</v>
      </c>
      <c r="M990" s="1" t="s">
        <v>79</v>
      </c>
    </row>
    <row r="991" spans="8:13">
      <c r="H991" s="1" t="s">
        <v>367</v>
      </c>
      <c r="I991" s="1" t="s">
        <v>6607</v>
      </c>
      <c r="J991" s="1" t="s">
        <v>6638</v>
      </c>
      <c r="K991" s="1" t="str">
        <f t="shared" si="30"/>
        <v>2020</v>
      </c>
      <c r="L991" s="1">
        <f t="shared" si="31"/>
        <v>26</v>
      </c>
      <c r="M991" s="1" t="s">
        <v>79</v>
      </c>
    </row>
    <row r="992" spans="8:13">
      <c r="H992" s="1" t="s">
        <v>367</v>
      </c>
      <c r="I992" s="1" t="s">
        <v>9011</v>
      </c>
      <c r="J992" s="1" t="s">
        <v>8134</v>
      </c>
      <c r="K992" s="1" t="str">
        <f t="shared" si="30"/>
        <v>2020</v>
      </c>
      <c r="L992" s="1">
        <f t="shared" si="31"/>
        <v>26</v>
      </c>
      <c r="M992" s="1" t="s">
        <v>79</v>
      </c>
    </row>
    <row r="993" spans="8:13">
      <c r="H993" s="1" t="s">
        <v>367</v>
      </c>
      <c r="I993" s="1" t="s">
        <v>539</v>
      </c>
      <c r="J993" s="1" t="s">
        <v>7691</v>
      </c>
      <c r="K993" s="1" t="str">
        <f t="shared" si="30"/>
        <v>2020</v>
      </c>
      <c r="L993" s="1">
        <f t="shared" si="31"/>
        <v>26</v>
      </c>
      <c r="M993" s="1" t="s">
        <v>79</v>
      </c>
    </row>
    <row r="994" spans="8:13">
      <c r="H994" s="1" t="s">
        <v>367</v>
      </c>
      <c r="I994" s="1" t="s">
        <v>429</v>
      </c>
      <c r="J994" s="1" t="s">
        <v>8197</v>
      </c>
      <c r="K994" s="1" t="str">
        <f t="shared" si="30"/>
        <v>2020</v>
      </c>
      <c r="L994" s="1">
        <f t="shared" si="31"/>
        <v>26</v>
      </c>
      <c r="M994" s="1" t="s">
        <v>79</v>
      </c>
    </row>
    <row r="995" spans="8:13">
      <c r="H995" s="1" t="s">
        <v>128</v>
      </c>
      <c r="I995" s="1" t="s">
        <v>5043</v>
      </c>
      <c r="J995" s="1" t="s">
        <v>5044</v>
      </c>
      <c r="K995" s="1" t="str">
        <f t="shared" si="30"/>
        <v>2002</v>
      </c>
      <c r="L995" s="1">
        <f t="shared" si="31"/>
        <v>27</v>
      </c>
      <c r="M995" s="1" t="s">
        <v>79</v>
      </c>
    </row>
    <row r="996" spans="8:13">
      <c r="H996" s="1" t="s">
        <v>555</v>
      </c>
      <c r="I996" s="1" t="s">
        <v>1898</v>
      </c>
      <c r="J996" s="1" t="s">
        <v>1899</v>
      </c>
      <c r="K996" s="1" t="str">
        <f t="shared" si="30"/>
        <v>2005</v>
      </c>
      <c r="L996" s="1">
        <f t="shared" si="31"/>
        <v>27</v>
      </c>
      <c r="M996" s="1" t="s">
        <v>79</v>
      </c>
    </row>
    <row r="997" spans="8:13">
      <c r="H997" s="1" t="s">
        <v>584</v>
      </c>
      <c r="I997" s="1" t="s">
        <v>11866</v>
      </c>
      <c r="J997" s="1" t="s">
        <v>11872</v>
      </c>
      <c r="K997" s="1" t="str">
        <f t="shared" si="30"/>
        <v>2005</v>
      </c>
      <c r="L997" s="1">
        <f t="shared" si="31"/>
        <v>27</v>
      </c>
      <c r="M997" s="1" t="s">
        <v>79</v>
      </c>
    </row>
    <row r="998" spans="8:13">
      <c r="H998" s="1" t="s">
        <v>584</v>
      </c>
      <c r="I998" s="1" t="s">
        <v>2068</v>
      </c>
      <c r="J998" s="1" t="s">
        <v>1815</v>
      </c>
      <c r="K998" s="1" t="str">
        <f t="shared" si="30"/>
        <v>2008</v>
      </c>
      <c r="L998" s="1">
        <f t="shared" si="31"/>
        <v>27</v>
      </c>
      <c r="M998" s="1" t="s">
        <v>79</v>
      </c>
    </row>
    <row r="999" spans="8:13">
      <c r="H999" s="1" t="s">
        <v>584</v>
      </c>
      <c r="I999" s="1" t="s">
        <v>2260</v>
      </c>
      <c r="J999" s="1" t="s">
        <v>1943</v>
      </c>
      <c r="K999" s="1" t="str">
        <f t="shared" si="30"/>
        <v>2008</v>
      </c>
      <c r="L999" s="1">
        <f t="shared" si="31"/>
        <v>27</v>
      </c>
      <c r="M999" s="1" t="s">
        <v>79</v>
      </c>
    </row>
    <row r="1000" spans="8:13">
      <c r="H1000" s="1" t="s">
        <v>584</v>
      </c>
      <c r="I1000" s="1" t="s">
        <v>195</v>
      </c>
      <c r="J1000" s="1" t="s">
        <v>2324</v>
      </c>
      <c r="K1000" s="1" t="str">
        <f t="shared" si="30"/>
        <v>2008</v>
      </c>
      <c r="L1000" s="1">
        <f t="shared" si="31"/>
        <v>27</v>
      </c>
      <c r="M1000" s="1" t="s">
        <v>79</v>
      </c>
    </row>
    <row r="1001" spans="8:13">
      <c r="H1001" s="1" t="s">
        <v>584</v>
      </c>
      <c r="I1001" s="1" t="s">
        <v>2955</v>
      </c>
      <c r="J1001" s="1" t="s">
        <v>2959</v>
      </c>
      <c r="K1001" s="1" t="str">
        <f t="shared" si="30"/>
        <v>2008</v>
      </c>
      <c r="L1001" s="1">
        <f t="shared" si="31"/>
        <v>27</v>
      </c>
      <c r="M1001" s="1" t="s">
        <v>79</v>
      </c>
    </row>
    <row r="1002" spans="8:13">
      <c r="H1002" s="1" t="s">
        <v>149</v>
      </c>
      <c r="I1002" s="1" t="s">
        <v>6607</v>
      </c>
      <c r="J1002" s="1" t="s">
        <v>6615</v>
      </c>
      <c r="K1002" s="1" t="str">
        <f t="shared" si="30"/>
        <v>2008</v>
      </c>
      <c r="L1002" s="1">
        <f t="shared" si="31"/>
        <v>27</v>
      </c>
      <c r="M1002" s="1" t="s">
        <v>79</v>
      </c>
    </row>
    <row r="1003" spans="8:13">
      <c r="H1003" s="1" t="s">
        <v>584</v>
      </c>
      <c r="I1003" s="1" t="s">
        <v>9293</v>
      </c>
      <c r="J1003" s="1" t="s">
        <v>9204</v>
      </c>
      <c r="K1003" s="1" t="str">
        <f t="shared" si="30"/>
        <v>2010</v>
      </c>
      <c r="L1003" s="1">
        <f t="shared" si="31"/>
        <v>27</v>
      </c>
      <c r="M1003" s="1" t="s">
        <v>79</v>
      </c>
    </row>
    <row r="1004" spans="8:13">
      <c r="H1004" s="1" t="s">
        <v>644</v>
      </c>
      <c r="I1004" s="1" t="s">
        <v>2534</v>
      </c>
      <c r="J1004" s="1" t="s">
        <v>2212</v>
      </c>
      <c r="K1004" s="1" t="str">
        <f t="shared" si="30"/>
        <v>2010</v>
      </c>
      <c r="L1004" s="1">
        <f t="shared" si="31"/>
        <v>27</v>
      </c>
      <c r="M1004" s="1" t="s">
        <v>79</v>
      </c>
    </row>
    <row r="1005" spans="8:13">
      <c r="H1005" s="1" t="s">
        <v>584</v>
      </c>
      <c r="I1005" s="1" t="s">
        <v>3721</v>
      </c>
      <c r="J1005" s="1" t="s">
        <v>11530</v>
      </c>
      <c r="K1005" s="1" t="str">
        <f t="shared" si="30"/>
        <v>2010</v>
      </c>
      <c r="L1005" s="1">
        <f t="shared" si="31"/>
        <v>27</v>
      </c>
      <c r="M1005" s="1" t="s">
        <v>79</v>
      </c>
    </row>
    <row r="1006" spans="8:13">
      <c r="H1006" s="1" t="s">
        <v>530</v>
      </c>
      <c r="I1006" s="1" t="s">
        <v>496</v>
      </c>
      <c r="J1006" s="1" t="s">
        <v>1994</v>
      </c>
      <c r="K1006" s="1" t="str">
        <f t="shared" si="30"/>
        <v>2011</v>
      </c>
      <c r="L1006" s="1">
        <f t="shared" si="31"/>
        <v>27</v>
      </c>
      <c r="M1006" s="1" t="s">
        <v>79</v>
      </c>
    </row>
    <row r="1007" spans="8:13">
      <c r="H1007" s="1" t="s">
        <v>464</v>
      </c>
      <c r="I1007" s="1" t="s">
        <v>7292</v>
      </c>
      <c r="J1007" s="1" t="s">
        <v>7298</v>
      </c>
      <c r="K1007" s="1" t="str">
        <f t="shared" si="30"/>
        <v>2011</v>
      </c>
      <c r="L1007" s="1">
        <f t="shared" si="31"/>
        <v>27</v>
      </c>
      <c r="M1007" s="1" t="s">
        <v>79</v>
      </c>
    </row>
    <row r="1008" spans="8:13">
      <c r="H1008" s="1" t="s">
        <v>134</v>
      </c>
      <c r="I1008" s="1" t="s">
        <v>9673</v>
      </c>
      <c r="J1008" s="1" t="s">
        <v>5235</v>
      </c>
      <c r="K1008" s="1" t="str">
        <f t="shared" si="30"/>
        <v>2013</v>
      </c>
      <c r="L1008" s="1">
        <f t="shared" si="31"/>
        <v>27</v>
      </c>
      <c r="M1008" s="1" t="s">
        <v>79</v>
      </c>
    </row>
    <row r="1009" spans="8:13">
      <c r="H1009" s="1" t="s">
        <v>530</v>
      </c>
      <c r="I1009" s="1" t="s">
        <v>6811</v>
      </c>
      <c r="J1009" s="1" t="s">
        <v>2008</v>
      </c>
      <c r="K1009" s="1" t="str">
        <f t="shared" si="30"/>
        <v>2014</v>
      </c>
      <c r="L1009" s="1">
        <f t="shared" si="31"/>
        <v>27</v>
      </c>
      <c r="M1009" s="1" t="s">
        <v>79</v>
      </c>
    </row>
    <row r="1010" spans="8:13">
      <c r="H1010" s="1" t="s">
        <v>464</v>
      </c>
      <c r="I1010" s="1" t="s">
        <v>2138</v>
      </c>
      <c r="J1010" s="1" t="s">
        <v>2008</v>
      </c>
      <c r="K1010" s="1" t="str">
        <f t="shared" si="30"/>
        <v>2014</v>
      </c>
      <c r="L1010" s="1">
        <f t="shared" si="31"/>
        <v>27</v>
      </c>
      <c r="M1010" s="1" t="s">
        <v>79</v>
      </c>
    </row>
    <row r="1011" spans="8:13">
      <c r="H1011" s="1" t="s">
        <v>88</v>
      </c>
      <c r="I1011" s="1" t="s">
        <v>3823</v>
      </c>
      <c r="J1011" s="1" t="s">
        <v>4212</v>
      </c>
      <c r="K1011" s="1" t="str">
        <f t="shared" si="30"/>
        <v>2015</v>
      </c>
      <c r="L1011" s="1">
        <f t="shared" si="31"/>
        <v>27</v>
      </c>
      <c r="M1011" s="1" t="s">
        <v>79</v>
      </c>
    </row>
    <row r="1012" spans="8:13">
      <c r="H1012" s="1" t="s">
        <v>88</v>
      </c>
      <c r="I1012" s="1" t="s">
        <v>3932</v>
      </c>
      <c r="J1012" s="1" t="s">
        <v>1222</v>
      </c>
      <c r="K1012" s="1" t="str">
        <f t="shared" si="30"/>
        <v>2015</v>
      </c>
      <c r="L1012" s="1">
        <f t="shared" si="31"/>
        <v>27</v>
      </c>
      <c r="M1012" s="1" t="s">
        <v>79</v>
      </c>
    </row>
    <row r="1013" spans="8:13">
      <c r="H1013" s="1" t="s">
        <v>134</v>
      </c>
      <c r="I1013" s="1" t="s">
        <v>632</v>
      </c>
      <c r="J1013" s="1" t="s">
        <v>6780</v>
      </c>
      <c r="K1013" s="1" t="str">
        <f t="shared" si="30"/>
        <v>2015</v>
      </c>
      <c r="L1013" s="1">
        <f t="shared" si="31"/>
        <v>27</v>
      </c>
      <c r="M1013" s="1" t="s">
        <v>79</v>
      </c>
    </row>
    <row r="1014" spans="8:13">
      <c r="H1014" s="1" t="s">
        <v>88</v>
      </c>
      <c r="I1014" s="1" t="s">
        <v>7456</v>
      </c>
      <c r="J1014" s="1" t="s">
        <v>1222</v>
      </c>
      <c r="K1014" s="1" t="str">
        <f t="shared" si="30"/>
        <v>2015</v>
      </c>
      <c r="L1014" s="1">
        <f t="shared" si="31"/>
        <v>27</v>
      </c>
      <c r="M1014" s="1" t="s">
        <v>79</v>
      </c>
    </row>
    <row r="1015" spans="8:13">
      <c r="H1015" s="1" t="s">
        <v>448</v>
      </c>
      <c r="I1015" s="1" t="s">
        <v>7804</v>
      </c>
      <c r="J1015" s="1" t="s">
        <v>905</v>
      </c>
      <c r="K1015" s="1" t="str">
        <f t="shared" si="30"/>
        <v>2015</v>
      </c>
      <c r="L1015" s="1">
        <f t="shared" si="31"/>
        <v>27</v>
      </c>
      <c r="M1015" s="1" t="s">
        <v>79</v>
      </c>
    </row>
    <row r="1016" spans="8:13">
      <c r="H1016" s="1" t="s">
        <v>88</v>
      </c>
      <c r="I1016" s="1" t="s">
        <v>11703</v>
      </c>
      <c r="J1016" s="1" t="s">
        <v>4622</v>
      </c>
      <c r="K1016" s="1" t="str">
        <f t="shared" si="30"/>
        <v>2015</v>
      </c>
      <c r="L1016" s="1">
        <f t="shared" si="31"/>
        <v>27</v>
      </c>
      <c r="M1016" s="1" t="s">
        <v>79</v>
      </c>
    </row>
    <row r="1017" spans="8:13">
      <c r="H1017" s="1" t="s">
        <v>134</v>
      </c>
      <c r="I1017" s="1" t="s">
        <v>7441</v>
      </c>
      <c r="J1017" s="1" t="s">
        <v>250</v>
      </c>
      <c r="K1017" s="1" t="str">
        <f t="shared" si="30"/>
        <v>2016</v>
      </c>
      <c r="L1017" s="1">
        <f t="shared" si="31"/>
        <v>27</v>
      </c>
      <c r="M1017" s="1" t="s">
        <v>79</v>
      </c>
    </row>
    <row r="1018" spans="8:13">
      <c r="H1018" s="1" t="s">
        <v>134</v>
      </c>
      <c r="I1018" s="1" t="s">
        <v>381</v>
      </c>
      <c r="J1018" s="1" t="s">
        <v>381</v>
      </c>
      <c r="K1018" s="1" t="str">
        <f t="shared" si="30"/>
        <v>2016</v>
      </c>
      <c r="L1018" s="1">
        <f t="shared" si="31"/>
        <v>27</v>
      </c>
      <c r="M1018" s="1" t="s">
        <v>79</v>
      </c>
    </row>
    <row r="1019" spans="8:13">
      <c r="H1019" s="1" t="s">
        <v>134</v>
      </c>
      <c r="I1019" s="1" t="s">
        <v>4851</v>
      </c>
      <c r="J1019" s="1" t="s">
        <v>274</v>
      </c>
      <c r="K1019" s="1" t="str">
        <f t="shared" si="30"/>
        <v>2017</v>
      </c>
      <c r="L1019" s="1">
        <f t="shared" si="31"/>
        <v>27</v>
      </c>
      <c r="M1019" s="1" t="s">
        <v>79</v>
      </c>
    </row>
    <row r="1020" spans="8:13">
      <c r="H1020" s="1" t="s">
        <v>78</v>
      </c>
      <c r="I1020" s="1" t="s">
        <v>51</v>
      </c>
      <c r="J1020" s="1" t="s">
        <v>84</v>
      </c>
      <c r="K1020" s="1" t="str">
        <f t="shared" si="30"/>
        <v>2017</v>
      </c>
      <c r="L1020" s="1">
        <f t="shared" si="31"/>
        <v>27</v>
      </c>
      <c r="M1020" s="1" t="s">
        <v>79</v>
      </c>
    </row>
    <row r="1021" spans="8:13">
      <c r="H1021" s="1" t="s">
        <v>63</v>
      </c>
      <c r="I1021" s="1" t="s">
        <v>6586</v>
      </c>
      <c r="J1021" s="1" t="s">
        <v>4960</v>
      </c>
      <c r="K1021" s="1" t="str">
        <f t="shared" si="30"/>
        <v>2017</v>
      </c>
      <c r="L1021" s="1">
        <f t="shared" si="31"/>
        <v>27</v>
      </c>
      <c r="M1021" s="1" t="s">
        <v>79</v>
      </c>
    </row>
    <row r="1022" spans="8:13">
      <c r="H1022" s="1" t="s">
        <v>134</v>
      </c>
      <c r="I1022" s="1" t="s">
        <v>1774</v>
      </c>
      <c r="J1022" s="1" t="s">
        <v>1774</v>
      </c>
      <c r="K1022" s="1" t="str">
        <f t="shared" si="30"/>
        <v>2018</v>
      </c>
      <c r="L1022" s="1">
        <f t="shared" si="31"/>
        <v>27</v>
      </c>
      <c r="M1022" s="1" t="s">
        <v>79</v>
      </c>
    </row>
    <row r="1023" spans="8:13">
      <c r="H1023" s="1" t="s">
        <v>134</v>
      </c>
      <c r="I1023" s="1" t="s">
        <v>540</v>
      </c>
      <c r="J1023" s="1" t="s">
        <v>1044</v>
      </c>
      <c r="K1023" s="1" t="str">
        <f t="shared" si="30"/>
        <v>2018</v>
      </c>
      <c r="L1023" s="1">
        <f t="shared" si="31"/>
        <v>27</v>
      </c>
      <c r="M1023" s="1" t="s">
        <v>79</v>
      </c>
    </row>
    <row r="1024" spans="8:13">
      <c r="H1024" s="1" t="s">
        <v>78</v>
      </c>
      <c r="I1024" s="1" t="s">
        <v>10830</v>
      </c>
      <c r="J1024" s="1" t="s">
        <v>10857</v>
      </c>
      <c r="K1024" s="1" t="str">
        <f t="shared" si="30"/>
        <v>2018</v>
      </c>
      <c r="L1024" s="1">
        <f t="shared" si="31"/>
        <v>27</v>
      </c>
      <c r="M1024" s="1" t="s">
        <v>79</v>
      </c>
    </row>
    <row r="1025" spans="8:13">
      <c r="H1025" s="1" t="s">
        <v>134</v>
      </c>
      <c r="I1025" s="1" t="s">
        <v>1960</v>
      </c>
      <c r="J1025" s="1" t="s">
        <v>1960</v>
      </c>
      <c r="K1025" s="1" t="str">
        <f t="shared" ref="K1025:K1088" si="32">TEXT(J1025,"YYYY")</f>
        <v>2018</v>
      </c>
      <c r="L1025" s="1">
        <f t="shared" ref="L1025:L1088" si="33">H1025-(TEXT(I1025,"YYYY")-TEXT(J1025,"YYYY"))</f>
        <v>27</v>
      </c>
      <c r="M1025" s="1" t="s">
        <v>79</v>
      </c>
    </row>
    <row r="1026" spans="8:13">
      <c r="H1026" s="1" t="s">
        <v>134</v>
      </c>
      <c r="I1026" s="1" t="s">
        <v>1027</v>
      </c>
      <c r="J1026" s="1" t="s">
        <v>66</v>
      </c>
      <c r="K1026" s="1" t="str">
        <f t="shared" si="32"/>
        <v>2019</v>
      </c>
      <c r="L1026" s="1">
        <f t="shared" si="33"/>
        <v>27</v>
      </c>
      <c r="M1026" s="1" t="s">
        <v>79</v>
      </c>
    </row>
    <row r="1027" spans="8:13">
      <c r="H1027" s="1" t="s">
        <v>134</v>
      </c>
      <c r="I1027" s="1" t="s">
        <v>1174</v>
      </c>
      <c r="J1027" s="1" t="s">
        <v>459</v>
      </c>
      <c r="K1027" s="1" t="str">
        <f t="shared" si="32"/>
        <v>2019</v>
      </c>
      <c r="L1027" s="1">
        <f t="shared" si="33"/>
        <v>27</v>
      </c>
      <c r="M1027" s="1" t="s">
        <v>79</v>
      </c>
    </row>
    <row r="1028" spans="8:13">
      <c r="H1028" s="1" t="s">
        <v>88</v>
      </c>
      <c r="I1028" s="1" t="s">
        <v>6554</v>
      </c>
      <c r="J1028" s="1" t="s">
        <v>759</v>
      </c>
      <c r="K1028" s="1" t="str">
        <f t="shared" si="32"/>
        <v>2019</v>
      </c>
      <c r="L1028" s="1">
        <f t="shared" si="33"/>
        <v>27</v>
      </c>
      <c r="M1028" s="1" t="s">
        <v>79</v>
      </c>
    </row>
    <row r="1029" spans="8:13">
      <c r="H1029" s="1" t="s">
        <v>134</v>
      </c>
      <c r="I1029" s="1" t="s">
        <v>1265</v>
      </c>
      <c r="J1029" s="1" t="s">
        <v>532</v>
      </c>
      <c r="K1029" s="1" t="str">
        <f t="shared" si="32"/>
        <v>2019</v>
      </c>
      <c r="L1029" s="1">
        <f t="shared" si="33"/>
        <v>27</v>
      </c>
      <c r="M1029" s="1" t="s">
        <v>79</v>
      </c>
    </row>
    <row r="1030" spans="8:13">
      <c r="H1030" s="1" t="s">
        <v>134</v>
      </c>
      <c r="I1030" s="1" t="s">
        <v>8690</v>
      </c>
      <c r="J1030" s="1" t="s">
        <v>5710</v>
      </c>
      <c r="K1030" s="1" t="str">
        <f t="shared" si="32"/>
        <v>2020</v>
      </c>
      <c r="L1030" s="1">
        <f t="shared" si="33"/>
        <v>27</v>
      </c>
      <c r="M1030" s="1" t="s">
        <v>79</v>
      </c>
    </row>
    <row r="1031" spans="8:13">
      <c r="H1031" s="1" t="s">
        <v>134</v>
      </c>
      <c r="I1031" s="1" t="s">
        <v>9362</v>
      </c>
      <c r="J1031" s="1" t="s">
        <v>5710</v>
      </c>
      <c r="K1031" s="1" t="str">
        <f t="shared" si="32"/>
        <v>2020</v>
      </c>
      <c r="L1031" s="1">
        <f t="shared" si="33"/>
        <v>27</v>
      </c>
      <c r="M1031" s="1" t="s">
        <v>79</v>
      </c>
    </row>
    <row r="1032" spans="8:13">
      <c r="H1032" s="1" t="s">
        <v>134</v>
      </c>
      <c r="I1032" s="1" t="s">
        <v>9124</v>
      </c>
      <c r="J1032" s="1" t="s">
        <v>10543</v>
      </c>
      <c r="K1032" s="1" t="str">
        <f t="shared" si="32"/>
        <v>2020</v>
      </c>
      <c r="L1032" s="1">
        <f t="shared" si="33"/>
        <v>27</v>
      </c>
      <c r="M1032" s="1" t="s">
        <v>79</v>
      </c>
    </row>
    <row r="1033" spans="8:13">
      <c r="H1033" s="1" t="s">
        <v>134</v>
      </c>
      <c r="I1033" s="1" t="s">
        <v>8180</v>
      </c>
      <c r="J1033" s="1" t="s">
        <v>830</v>
      </c>
      <c r="K1033" s="1" t="str">
        <f t="shared" si="32"/>
        <v>2020</v>
      </c>
      <c r="L1033" s="1">
        <f t="shared" si="33"/>
        <v>27</v>
      </c>
      <c r="M1033" s="1" t="s">
        <v>79</v>
      </c>
    </row>
    <row r="1034" spans="8:13">
      <c r="H1034" s="1" t="s">
        <v>584</v>
      </c>
      <c r="I1034" s="1" t="s">
        <v>8821</v>
      </c>
      <c r="J1034" s="1" t="s">
        <v>11364</v>
      </c>
      <c r="K1034" s="1" t="str">
        <f t="shared" si="32"/>
        <v>2005</v>
      </c>
      <c r="L1034" s="1">
        <f t="shared" si="33"/>
        <v>28</v>
      </c>
      <c r="M1034" s="1" t="s">
        <v>79</v>
      </c>
    </row>
    <row r="1035" spans="8:13">
      <c r="H1035" s="1" t="s">
        <v>128</v>
      </c>
      <c r="I1035" s="1" t="s">
        <v>523</v>
      </c>
      <c r="J1035" s="1" t="s">
        <v>4086</v>
      </c>
      <c r="K1035" s="1" t="str">
        <f t="shared" si="32"/>
        <v>2006</v>
      </c>
      <c r="L1035" s="1">
        <f t="shared" si="33"/>
        <v>28</v>
      </c>
      <c r="M1035" s="1" t="s">
        <v>79</v>
      </c>
    </row>
    <row r="1036" spans="8:13">
      <c r="H1036" s="1" t="s">
        <v>809</v>
      </c>
      <c r="I1036" s="1" t="s">
        <v>7733</v>
      </c>
      <c r="J1036" s="1" t="s">
        <v>7734</v>
      </c>
      <c r="K1036" s="1" t="str">
        <f t="shared" si="32"/>
        <v>2008</v>
      </c>
      <c r="L1036" s="1">
        <f t="shared" si="33"/>
        <v>28</v>
      </c>
      <c r="M1036" s="1" t="s">
        <v>79</v>
      </c>
    </row>
    <row r="1037" spans="8:13">
      <c r="H1037" s="1" t="s">
        <v>678</v>
      </c>
      <c r="I1037" s="1" t="s">
        <v>6848</v>
      </c>
      <c r="J1037" s="1" t="s">
        <v>6876</v>
      </c>
      <c r="K1037" s="1" t="str">
        <f t="shared" si="32"/>
        <v>2009</v>
      </c>
      <c r="L1037" s="1">
        <f t="shared" si="33"/>
        <v>28</v>
      </c>
      <c r="M1037" s="1" t="s">
        <v>79</v>
      </c>
    </row>
    <row r="1038" spans="8:13">
      <c r="H1038" s="1" t="s">
        <v>809</v>
      </c>
      <c r="I1038" s="1" t="s">
        <v>3682</v>
      </c>
      <c r="J1038" s="1" t="s">
        <v>3690</v>
      </c>
      <c r="K1038" s="1" t="str">
        <f t="shared" si="32"/>
        <v>2010</v>
      </c>
      <c r="L1038" s="1">
        <f t="shared" si="33"/>
        <v>28</v>
      </c>
      <c r="M1038" s="1" t="s">
        <v>79</v>
      </c>
    </row>
    <row r="1039" spans="8:13">
      <c r="H1039" s="1" t="s">
        <v>63</v>
      </c>
      <c r="I1039" s="1" t="s">
        <v>7289</v>
      </c>
      <c r="J1039" s="1" t="s">
        <v>2708</v>
      </c>
      <c r="K1039" s="1" t="str">
        <f t="shared" si="32"/>
        <v>2012</v>
      </c>
      <c r="L1039" s="1">
        <f t="shared" si="33"/>
        <v>28</v>
      </c>
      <c r="M1039" s="1" t="s">
        <v>79</v>
      </c>
    </row>
    <row r="1040" spans="8:13">
      <c r="H1040" s="1" t="s">
        <v>448</v>
      </c>
      <c r="I1040" s="1" t="s">
        <v>804</v>
      </c>
      <c r="J1040" s="1" t="s">
        <v>4198</v>
      </c>
      <c r="K1040" s="1" t="str">
        <f t="shared" si="32"/>
        <v>2014</v>
      </c>
      <c r="L1040" s="1">
        <f t="shared" si="33"/>
        <v>28</v>
      </c>
      <c r="M1040" s="1" t="s">
        <v>79</v>
      </c>
    </row>
    <row r="1041" spans="8:13">
      <c r="H1041" s="1" t="s">
        <v>88</v>
      </c>
      <c r="I1041" s="1" t="s">
        <v>7224</v>
      </c>
      <c r="J1041" s="1" t="s">
        <v>11322</v>
      </c>
      <c r="K1041" s="1" t="str">
        <f t="shared" si="32"/>
        <v>2014</v>
      </c>
      <c r="L1041" s="1">
        <f t="shared" si="33"/>
        <v>28</v>
      </c>
      <c r="M1041" s="1" t="s">
        <v>79</v>
      </c>
    </row>
    <row r="1042" spans="8:13">
      <c r="H1042" s="1" t="s">
        <v>88</v>
      </c>
      <c r="I1042" s="1" t="s">
        <v>11851</v>
      </c>
      <c r="J1042" s="1" t="s">
        <v>11854</v>
      </c>
      <c r="K1042" s="1" t="str">
        <f t="shared" si="32"/>
        <v>2015</v>
      </c>
      <c r="L1042" s="1">
        <f t="shared" si="33"/>
        <v>28</v>
      </c>
      <c r="M1042" s="1" t="s">
        <v>79</v>
      </c>
    </row>
    <row r="1043" spans="8:13">
      <c r="H1043" s="1" t="s">
        <v>78</v>
      </c>
      <c r="I1043" s="1" t="s">
        <v>4734</v>
      </c>
      <c r="J1043" s="1" t="s">
        <v>6169</v>
      </c>
      <c r="K1043" s="1" t="str">
        <f t="shared" si="32"/>
        <v>2015</v>
      </c>
      <c r="L1043" s="1">
        <f t="shared" si="33"/>
        <v>28</v>
      </c>
      <c r="M1043" s="1" t="s">
        <v>79</v>
      </c>
    </row>
    <row r="1044" spans="8:13">
      <c r="H1044" s="1" t="s">
        <v>78</v>
      </c>
      <c r="I1044" s="1" t="s">
        <v>7707</v>
      </c>
      <c r="J1044" s="1" t="s">
        <v>1222</v>
      </c>
      <c r="K1044" s="1" t="str">
        <f t="shared" si="32"/>
        <v>2015</v>
      </c>
      <c r="L1044" s="1">
        <f t="shared" si="33"/>
        <v>28</v>
      </c>
      <c r="M1044" s="1" t="s">
        <v>79</v>
      </c>
    </row>
    <row r="1045" spans="8:13">
      <c r="H1045" s="1" t="s">
        <v>530</v>
      </c>
      <c r="I1045" s="1" t="s">
        <v>12360</v>
      </c>
      <c r="J1045" s="1" t="s">
        <v>12338</v>
      </c>
      <c r="K1045" s="1" t="str">
        <f t="shared" si="32"/>
        <v>2015</v>
      </c>
      <c r="L1045" s="1">
        <f t="shared" si="33"/>
        <v>28</v>
      </c>
      <c r="M1045" s="1" t="s">
        <v>79</v>
      </c>
    </row>
    <row r="1046" spans="8:13">
      <c r="H1046" s="1" t="s">
        <v>78</v>
      </c>
      <c r="I1046" s="1" t="s">
        <v>4301</v>
      </c>
      <c r="J1046" s="1" t="s">
        <v>1534</v>
      </c>
      <c r="K1046" s="1" t="str">
        <f t="shared" si="32"/>
        <v>2016</v>
      </c>
      <c r="L1046" s="1">
        <f t="shared" si="33"/>
        <v>28</v>
      </c>
      <c r="M1046" s="1" t="s">
        <v>79</v>
      </c>
    </row>
    <row r="1047" spans="8:13">
      <c r="H1047" s="1" t="s">
        <v>88</v>
      </c>
      <c r="I1047" s="1" t="s">
        <v>4538</v>
      </c>
      <c r="J1047" s="1" t="s">
        <v>467</v>
      </c>
      <c r="K1047" s="1" t="str">
        <f t="shared" si="32"/>
        <v>2016</v>
      </c>
      <c r="L1047" s="1">
        <f t="shared" si="33"/>
        <v>28</v>
      </c>
      <c r="M1047" s="1" t="s">
        <v>79</v>
      </c>
    </row>
    <row r="1048" spans="8:13">
      <c r="H1048" s="1" t="s">
        <v>63</v>
      </c>
      <c r="I1048" s="1" t="s">
        <v>431</v>
      </c>
      <c r="J1048" s="1" t="s">
        <v>1534</v>
      </c>
      <c r="K1048" s="1" t="str">
        <f t="shared" si="32"/>
        <v>2016</v>
      </c>
      <c r="L1048" s="1">
        <f t="shared" si="33"/>
        <v>28</v>
      </c>
      <c r="M1048" s="1" t="s">
        <v>79</v>
      </c>
    </row>
    <row r="1049" spans="8:13">
      <c r="H1049" s="1" t="s">
        <v>88</v>
      </c>
      <c r="I1049" s="1" t="s">
        <v>5988</v>
      </c>
      <c r="J1049" s="1" t="s">
        <v>5462</v>
      </c>
      <c r="K1049" s="1" t="str">
        <f t="shared" si="32"/>
        <v>2017</v>
      </c>
      <c r="L1049" s="1">
        <f t="shared" si="33"/>
        <v>28</v>
      </c>
      <c r="M1049" s="1" t="s">
        <v>79</v>
      </c>
    </row>
    <row r="1050" spans="8:13">
      <c r="H1050" s="1" t="s">
        <v>464</v>
      </c>
      <c r="I1050" s="1" t="s">
        <v>10697</v>
      </c>
      <c r="J1050" s="1" t="s">
        <v>236</v>
      </c>
      <c r="K1050" s="1" t="str">
        <f t="shared" si="32"/>
        <v>2017</v>
      </c>
      <c r="L1050" s="1">
        <f t="shared" si="33"/>
        <v>28</v>
      </c>
      <c r="M1050" s="1" t="s">
        <v>79</v>
      </c>
    </row>
    <row r="1051" spans="8:13">
      <c r="H1051" s="1" t="s">
        <v>464</v>
      </c>
      <c r="I1051" s="1" t="s">
        <v>8481</v>
      </c>
      <c r="J1051" s="1" t="s">
        <v>496</v>
      </c>
      <c r="K1051" s="1" t="str">
        <f t="shared" si="32"/>
        <v>2017</v>
      </c>
      <c r="L1051" s="1">
        <f t="shared" si="33"/>
        <v>28</v>
      </c>
      <c r="M1051" s="1" t="s">
        <v>79</v>
      </c>
    </row>
    <row r="1052" spans="8:13">
      <c r="H1052" s="1" t="s">
        <v>63</v>
      </c>
      <c r="I1052" s="1" t="s">
        <v>1351</v>
      </c>
      <c r="J1052" s="1" t="s">
        <v>5445</v>
      </c>
      <c r="K1052" s="1" t="str">
        <f t="shared" si="32"/>
        <v>2018</v>
      </c>
      <c r="L1052" s="1">
        <f t="shared" si="33"/>
        <v>28</v>
      </c>
      <c r="M1052" s="1" t="s">
        <v>79</v>
      </c>
    </row>
    <row r="1053" spans="8:13">
      <c r="H1053" s="1" t="s">
        <v>809</v>
      </c>
      <c r="I1053" s="1" t="s">
        <v>9206</v>
      </c>
      <c r="J1053" s="1" t="s">
        <v>11207</v>
      </c>
      <c r="K1053" s="1" t="str">
        <f t="shared" si="32"/>
        <v>2007</v>
      </c>
      <c r="L1053" s="1">
        <f t="shared" si="33"/>
        <v>29</v>
      </c>
      <c r="M1053" s="1" t="s">
        <v>79</v>
      </c>
    </row>
    <row r="1054" spans="8:13">
      <c r="H1054" s="1" t="s">
        <v>678</v>
      </c>
      <c r="I1054" s="1" t="s">
        <v>9189</v>
      </c>
      <c r="J1054" s="1" t="s">
        <v>9190</v>
      </c>
      <c r="K1054" s="1" t="str">
        <f t="shared" si="32"/>
        <v>2009</v>
      </c>
      <c r="L1054" s="1">
        <f t="shared" si="33"/>
        <v>29</v>
      </c>
      <c r="M1054" s="1" t="s">
        <v>79</v>
      </c>
    </row>
    <row r="1055" spans="8:13">
      <c r="H1055" s="1" t="s">
        <v>809</v>
      </c>
      <c r="I1055" s="1" t="s">
        <v>5175</v>
      </c>
      <c r="J1055" s="1" t="s">
        <v>5176</v>
      </c>
      <c r="K1055" s="1" t="str">
        <f t="shared" si="32"/>
        <v>2011</v>
      </c>
      <c r="L1055" s="1">
        <f t="shared" si="33"/>
        <v>29</v>
      </c>
      <c r="M1055" s="1" t="s">
        <v>79</v>
      </c>
    </row>
    <row r="1056" spans="8:13">
      <c r="H1056" s="1" t="s">
        <v>63</v>
      </c>
      <c r="I1056" s="1" t="s">
        <v>7875</v>
      </c>
      <c r="J1056" s="1" t="s">
        <v>3141</v>
      </c>
      <c r="K1056" s="1" t="str">
        <f t="shared" si="32"/>
        <v>2011</v>
      </c>
      <c r="L1056" s="1">
        <f t="shared" si="33"/>
        <v>29</v>
      </c>
      <c r="M1056" s="1" t="s">
        <v>79</v>
      </c>
    </row>
    <row r="1057" spans="8:13">
      <c r="H1057" s="1" t="s">
        <v>678</v>
      </c>
      <c r="I1057" s="1" t="s">
        <v>5110</v>
      </c>
      <c r="J1057" s="1" t="s">
        <v>5117</v>
      </c>
      <c r="K1057" s="1" t="str">
        <f t="shared" si="32"/>
        <v>2011</v>
      </c>
      <c r="L1057" s="1">
        <f t="shared" si="33"/>
        <v>29</v>
      </c>
      <c r="M1057" s="1" t="s">
        <v>79</v>
      </c>
    </row>
    <row r="1058" spans="8:13">
      <c r="H1058" s="1" t="s">
        <v>63</v>
      </c>
      <c r="I1058" s="1" t="s">
        <v>7910</v>
      </c>
      <c r="J1058" s="1" t="s">
        <v>7865</v>
      </c>
      <c r="K1058" s="1" t="str">
        <f t="shared" si="32"/>
        <v>2011</v>
      </c>
      <c r="L1058" s="1">
        <f t="shared" si="33"/>
        <v>29</v>
      </c>
      <c r="M1058" s="1" t="s">
        <v>79</v>
      </c>
    </row>
    <row r="1059" spans="8:13">
      <c r="H1059" s="1" t="s">
        <v>464</v>
      </c>
      <c r="I1059" s="1" t="s">
        <v>7289</v>
      </c>
      <c r="J1059" s="1" t="s">
        <v>9471</v>
      </c>
      <c r="K1059" s="1" t="str">
        <f t="shared" si="32"/>
        <v>2012</v>
      </c>
      <c r="L1059" s="1">
        <f t="shared" si="33"/>
        <v>29</v>
      </c>
      <c r="M1059" s="1" t="s">
        <v>79</v>
      </c>
    </row>
    <row r="1060" spans="8:13">
      <c r="H1060" s="1" t="s">
        <v>464</v>
      </c>
      <c r="I1060" s="1" t="s">
        <v>9132</v>
      </c>
      <c r="J1060" s="1" t="s">
        <v>2023</v>
      </c>
      <c r="K1060" s="1" t="str">
        <f t="shared" si="32"/>
        <v>2013</v>
      </c>
      <c r="L1060" s="1">
        <f t="shared" si="33"/>
        <v>29</v>
      </c>
      <c r="M1060" s="1" t="s">
        <v>79</v>
      </c>
    </row>
    <row r="1061" spans="8:13">
      <c r="H1061" s="1" t="s">
        <v>530</v>
      </c>
      <c r="I1061" s="1" t="s">
        <v>3703</v>
      </c>
      <c r="J1061" s="1" t="s">
        <v>3704</v>
      </c>
      <c r="K1061" s="1" t="str">
        <f t="shared" si="32"/>
        <v>2013</v>
      </c>
      <c r="L1061" s="1">
        <f t="shared" si="33"/>
        <v>29</v>
      </c>
      <c r="M1061" s="1" t="s">
        <v>79</v>
      </c>
    </row>
    <row r="1062" spans="8:13">
      <c r="H1062" s="1" t="s">
        <v>530</v>
      </c>
      <c r="I1062" s="1" t="s">
        <v>1146</v>
      </c>
      <c r="J1062" s="1" t="s">
        <v>1163</v>
      </c>
      <c r="K1062" s="1" t="str">
        <f t="shared" si="32"/>
        <v>2015</v>
      </c>
      <c r="L1062" s="1">
        <f t="shared" si="33"/>
        <v>29</v>
      </c>
      <c r="M1062" s="1" t="s">
        <v>79</v>
      </c>
    </row>
    <row r="1063" spans="8:13">
      <c r="H1063" s="1" t="s">
        <v>464</v>
      </c>
      <c r="I1063" s="1" t="s">
        <v>2822</v>
      </c>
      <c r="J1063" s="1" t="s">
        <v>2770</v>
      </c>
      <c r="K1063" s="1" t="str">
        <f t="shared" si="32"/>
        <v>2015</v>
      </c>
      <c r="L1063" s="1">
        <f t="shared" si="33"/>
        <v>29</v>
      </c>
      <c r="M1063" s="1" t="s">
        <v>79</v>
      </c>
    </row>
    <row r="1064" spans="8:13">
      <c r="H1064" s="1" t="s">
        <v>63</v>
      </c>
      <c r="I1064" s="1" t="s">
        <v>11711</v>
      </c>
      <c r="J1064" s="1" t="s">
        <v>1222</v>
      </c>
      <c r="K1064" s="1" t="str">
        <f t="shared" si="32"/>
        <v>2015</v>
      </c>
      <c r="L1064" s="1">
        <f t="shared" si="33"/>
        <v>29</v>
      </c>
      <c r="M1064" s="1" t="s">
        <v>79</v>
      </c>
    </row>
    <row r="1065" spans="8:13">
      <c r="H1065" s="1" t="s">
        <v>78</v>
      </c>
      <c r="I1065" s="1" t="s">
        <v>11924</v>
      </c>
      <c r="J1065" s="1" t="s">
        <v>4519</v>
      </c>
      <c r="K1065" s="1" t="str">
        <f t="shared" si="32"/>
        <v>2015</v>
      </c>
      <c r="L1065" s="1">
        <f t="shared" si="33"/>
        <v>29</v>
      </c>
      <c r="M1065" s="1" t="s">
        <v>79</v>
      </c>
    </row>
    <row r="1066" spans="8:13">
      <c r="H1066" s="1" t="s">
        <v>448</v>
      </c>
      <c r="I1066" s="1" t="s">
        <v>1174</v>
      </c>
      <c r="J1066" s="1" t="s">
        <v>303</v>
      </c>
      <c r="K1066" s="1" t="str">
        <f t="shared" si="32"/>
        <v>2016</v>
      </c>
      <c r="L1066" s="1">
        <f t="shared" si="33"/>
        <v>29</v>
      </c>
      <c r="M1066" s="1" t="s">
        <v>79</v>
      </c>
    </row>
    <row r="1067" spans="8:13">
      <c r="H1067" s="1" t="s">
        <v>78</v>
      </c>
      <c r="I1067" s="1" t="s">
        <v>5642</v>
      </c>
      <c r="J1067" s="1" t="s">
        <v>3171</v>
      </c>
      <c r="K1067" s="1" t="str">
        <f t="shared" si="32"/>
        <v>2016</v>
      </c>
      <c r="L1067" s="1">
        <f t="shared" si="33"/>
        <v>29</v>
      </c>
      <c r="M1067" s="1" t="s">
        <v>79</v>
      </c>
    </row>
    <row r="1068" spans="8:13">
      <c r="H1068" s="1" t="s">
        <v>530</v>
      </c>
      <c r="I1068" s="1" t="s">
        <v>10590</v>
      </c>
      <c r="J1068" s="1" t="s">
        <v>11617</v>
      </c>
      <c r="K1068" s="1" t="str">
        <f t="shared" si="32"/>
        <v>2016</v>
      </c>
      <c r="L1068" s="1">
        <f t="shared" si="33"/>
        <v>29</v>
      </c>
      <c r="M1068" s="1" t="s">
        <v>79</v>
      </c>
    </row>
    <row r="1069" spans="8:13">
      <c r="H1069" s="1" t="s">
        <v>464</v>
      </c>
      <c r="I1069" s="1" t="s">
        <v>1192</v>
      </c>
      <c r="J1069" s="1" t="s">
        <v>1206</v>
      </c>
      <c r="K1069" s="1" t="str">
        <f t="shared" si="32"/>
        <v>2017</v>
      </c>
      <c r="L1069" s="1">
        <f t="shared" si="33"/>
        <v>29</v>
      </c>
      <c r="M1069" s="1" t="s">
        <v>79</v>
      </c>
    </row>
    <row r="1070" spans="8:13">
      <c r="H1070" s="1" t="s">
        <v>78</v>
      </c>
      <c r="I1070" s="1" t="s">
        <v>5094</v>
      </c>
      <c r="J1070" s="1" t="s">
        <v>1485</v>
      </c>
      <c r="K1070" s="1" t="str">
        <f t="shared" si="32"/>
        <v>2017</v>
      </c>
      <c r="L1070" s="1">
        <f t="shared" si="33"/>
        <v>29</v>
      </c>
      <c r="M1070" s="1" t="s">
        <v>79</v>
      </c>
    </row>
    <row r="1071" spans="8:13">
      <c r="H1071" s="1" t="s">
        <v>63</v>
      </c>
      <c r="I1071" s="1" t="s">
        <v>522</v>
      </c>
      <c r="J1071" s="1" t="s">
        <v>527</v>
      </c>
      <c r="K1071" s="1" t="str">
        <f t="shared" si="32"/>
        <v>2018</v>
      </c>
      <c r="L1071" s="1">
        <f t="shared" si="33"/>
        <v>29</v>
      </c>
      <c r="M1071" s="1" t="s">
        <v>79</v>
      </c>
    </row>
    <row r="1072" spans="8:13">
      <c r="H1072" s="1" t="s">
        <v>464</v>
      </c>
      <c r="I1072" s="1" t="s">
        <v>335</v>
      </c>
      <c r="J1072" s="1" t="s">
        <v>3458</v>
      </c>
      <c r="K1072" s="1" t="str">
        <f t="shared" si="32"/>
        <v>2018</v>
      </c>
      <c r="L1072" s="1">
        <f t="shared" si="33"/>
        <v>29</v>
      </c>
      <c r="M1072" s="1" t="s">
        <v>79</v>
      </c>
    </row>
    <row r="1073" spans="8:13">
      <c r="H1073" s="1" t="s">
        <v>78</v>
      </c>
      <c r="I1073" s="1" t="s">
        <v>1628</v>
      </c>
      <c r="J1073" s="1" t="s">
        <v>66</v>
      </c>
      <c r="K1073" s="1" t="str">
        <f t="shared" si="32"/>
        <v>2019</v>
      </c>
      <c r="L1073" s="1">
        <f t="shared" si="33"/>
        <v>29</v>
      </c>
      <c r="M1073" s="1" t="s">
        <v>79</v>
      </c>
    </row>
    <row r="1074" spans="8:13">
      <c r="H1074" s="1" t="s">
        <v>63</v>
      </c>
      <c r="I1074" s="1" t="s">
        <v>10830</v>
      </c>
      <c r="J1074" s="1" t="s">
        <v>617</v>
      </c>
      <c r="K1074" s="1" t="str">
        <f t="shared" si="32"/>
        <v>2019</v>
      </c>
      <c r="L1074" s="1">
        <f t="shared" si="33"/>
        <v>29</v>
      </c>
      <c r="M1074" s="1" t="s">
        <v>79</v>
      </c>
    </row>
    <row r="1075" spans="8:13">
      <c r="H1075" s="1" t="s">
        <v>78</v>
      </c>
      <c r="I1075" s="1" t="s">
        <v>6196</v>
      </c>
      <c r="J1075" s="1" t="s">
        <v>5894</v>
      </c>
      <c r="K1075" s="1" t="str">
        <f t="shared" si="32"/>
        <v>2020</v>
      </c>
      <c r="L1075" s="1">
        <f t="shared" si="33"/>
        <v>29</v>
      </c>
      <c r="M1075" s="1" t="s">
        <v>79</v>
      </c>
    </row>
    <row r="1076" spans="8:13">
      <c r="H1076" s="1" t="s">
        <v>78</v>
      </c>
      <c r="I1076" s="1" t="s">
        <v>3805</v>
      </c>
      <c r="J1076" s="1" t="s">
        <v>12228</v>
      </c>
      <c r="K1076" s="1" t="str">
        <f t="shared" si="32"/>
        <v>2020</v>
      </c>
      <c r="L1076" s="1">
        <f t="shared" si="33"/>
        <v>29</v>
      </c>
      <c r="M1076" s="1" t="s">
        <v>79</v>
      </c>
    </row>
    <row r="1077" spans="8:13">
      <c r="H1077" s="1" t="s">
        <v>149</v>
      </c>
      <c r="I1077" s="1" t="s">
        <v>4965</v>
      </c>
      <c r="J1077" s="1" t="s">
        <v>7236</v>
      </c>
      <c r="K1077" s="1" t="str">
        <f t="shared" si="32"/>
        <v>2006</v>
      </c>
      <c r="L1077" s="1">
        <f t="shared" si="33"/>
        <v>30</v>
      </c>
      <c r="M1077" s="1" t="s">
        <v>79</v>
      </c>
    </row>
    <row r="1078" spans="8:13">
      <c r="H1078" s="1" t="s">
        <v>555</v>
      </c>
      <c r="I1078" s="1" t="s">
        <v>5419</v>
      </c>
      <c r="J1078" s="1" t="s">
        <v>1918</v>
      </c>
      <c r="K1078" s="1" t="str">
        <f t="shared" si="32"/>
        <v>2007</v>
      </c>
      <c r="L1078" s="1">
        <f t="shared" si="33"/>
        <v>30</v>
      </c>
      <c r="M1078" s="1" t="s">
        <v>79</v>
      </c>
    </row>
    <row r="1079" spans="8:13">
      <c r="H1079" s="1" t="s">
        <v>101</v>
      </c>
      <c r="I1079" s="1" t="s">
        <v>7479</v>
      </c>
      <c r="J1079" s="1" t="s">
        <v>1815</v>
      </c>
      <c r="K1079" s="1" t="str">
        <f t="shared" si="32"/>
        <v>2008</v>
      </c>
      <c r="L1079" s="1">
        <f t="shared" si="33"/>
        <v>30</v>
      </c>
      <c r="M1079" s="1" t="s">
        <v>79</v>
      </c>
    </row>
    <row r="1080" spans="8:13">
      <c r="H1080" s="1" t="s">
        <v>584</v>
      </c>
      <c r="I1080" s="1" t="s">
        <v>5243</v>
      </c>
      <c r="J1080" s="1" t="s">
        <v>5321</v>
      </c>
      <c r="K1080" s="1" t="str">
        <f t="shared" si="32"/>
        <v>2009</v>
      </c>
      <c r="L1080" s="1">
        <f t="shared" si="33"/>
        <v>30</v>
      </c>
      <c r="M1080" s="1" t="s">
        <v>79</v>
      </c>
    </row>
    <row r="1081" spans="8:13">
      <c r="H1081" s="1" t="s">
        <v>644</v>
      </c>
      <c r="I1081" s="1" t="s">
        <v>8873</v>
      </c>
      <c r="J1081" s="1" t="s">
        <v>8879</v>
      </c>
      <c r="K1081" s="1" t="str">
        <f t="shared" si="32"/>
        <v>2009</v>
      </c>
      <c r="L1081" s="1">
        <f t="shared" si="33"/>
        <v>30</v>
      </c>
      <c r="M1081" s="1" t="s">
        <v>79</v>
      </c>
    </row>
    <row r="1082" spans="8:13">
      <c r="H1082" s="1" t="s">
        <v>555</v>
      </c>
      <c r="I1082" s="1" t="s">
        <v>606</v>
      </c>
      <c r="J1082" s="1" t="s">
        <v>8182</v>
      </c>
      <c r="K1082" s="1" t="str">
        <f t="shared" si="32"/>
        <v>2010</v>
      </c>
      <c r="L1082" s="1">
        <f t="shared" si="33"/>
        <v>30</v>
      </c>
      <c r="M1082" s="1" t="s">
        <v>79</v>
      </c>
    </row>
    <row r="1083" spans="8:13">
      <c r="H1083" s="1" t="s">
        <v>584</v>
      </c>
      <c r="I1083" s="1" t="s">
        <v>996</v>
      </c>
      <c r="J1083" s="1" t="s">
        <v>998</v>
      </c>
      <c r="K1083" s="1" t="str">
        <f t="shared" si="32"/>
        <v>2010</v>
      </c>
      <c r="L1083" s="1">
        <f t="shared" si="33"/>
        <v>30</v>
      </c>
      <c r="M1083" s="1" t="s">
        <v>79</v>
      </c>
    </row>
    <row r="1084" spans="8:13">
      <c r="H1084" s="1" t="s">
        <v>530</v>
      </c>
      <c r="I1084" s="1" t="s">
        <v>11825</v>
      </c>
      <c r="J1084" s="1" t="s">
        <v>391</v>
      </c>
      <c r="K1084" s="1" t="str">
        <f t="shared" si="32"/>
        <v>2012</v>
      </c>
      <c r="L1084" s="1">
        <f t="shared" si="33"/>
        <v>30</v>
      </c>
      <c r="M1084" s="1" t="s">
        <v>79</v>
      </c>
    </row>
    <row r="1085" spans="8:13">
      <c r="H1085" s="1" t="s">
        <v>530</v>
      </c>
      <c r="I1085" s="1" t="s">
        <v>7194</v>
      </c>
      <c r="J1085" s="1" t="s">
        <v>7197</v>
      </c>
      <c r="K1085" s="1" t="str">
        <f t="shared" si="32"/>
        <v>2012</v>
      </c>
      <c r="L1085" s="1">
        <f t="shared" si="33"/>
        <v>30</v>
      </c>
      <c r="M1085" s="1" t="s">
        <v>79</v>
      </c>
    </row>
    <row r="1086" spans="8:13">
      <c r="H1086" s="1" t="s">
        <v>448</v>
      </c>
      <c r="I1086" s="1" t="s">
        <v>171</v>
      </c>
      <c r="J1086" s="1" t="s">
        <v>6947</v>
      </c>
      <c r="K1086" s="1" t="str">
        <f t="shared" si="32"/>
        <v>2013</v>
      </c>
      <c r="L1086" s="1">
        <f t="shared" si="33"/>
        <v>30</v>
      </c>
      <c r="M1086" s="1" t="s">
        <v>79</v>
      </c>
    </row>
    <row r="1087" spans="8:13">
      <c r="H1087" s="1" t="s">
        <v>809</v>
      </c>
      <c r="I1087" s="1" t="s">
        <v>1609</v>
      </c>
      <c r="J1087" s="1" t="s">
        <v>1619</v>
      </c>
      <c r="K1087" s="1" t="str">
        <f t="shared" si="32"/>
        <v>2013</v>
      </c>
      <c r="L1087" s="1">
        <f t="shared" si="33"/>
        <v>30</v>
      </c>
      <c r="M1087" s="1" t="s">
        <v>79</v>
      </c>
    </row>
    <row r="1088" spans="8:13">
      <c r="H1088" s="1" t="s">
        <v>678</v>
      </c>
      <c r="I1088" s="1" t="s">
        <v>4765</v>
      </c>
      <c r="J1088" s="1" t="s">
        <v>2023</v>
      </c>
      <c r="K1088" s="1" t="str">
        <f t="shared" si="32"/>
        <v>2013</v>
      </c>
      <c r="L1088" s="1">
        <f t="shared" si="33"/>
        <v>30</v>
      </c>
      <c r="M1088" s="1" t="s">
        <v>79</v>
      </c>
    </row>
    <row r="1089" spans="8:13">
      <c r="H1089" s="1" t="s">
        <v>530</v>
      </c>
      <c r="I1089" s="1" t="s">
        <v>5642</v>
      </c>
      <c r="J1089" s="1" t="s">
        <v>2023</v>
      </c>
      <c r="K1089" s="1" t="str">
        <f t="shared" ref="K1089:K1152" si="34">TEXT(J1089,"YYYY")</f>
        <v>2013</v>
      </c>
      <c r="L1089" s="1">
        <f t="shared" ref="L1089:L1152" si="35">H1089-(TEXT(I1089,"YYYY")-TEXT(J1089,"YYYY"))</f>
        <v>30</v>
      </c>
      <c r="M1089" s="1" t="s">
        <v>79</v>
      </c>
    </row>
    <row r="1090" spans="8:13">
      <c r="H1090" s="1" t="s">
        <v>63</v>
      </c>
      <c r="I1090" s="1" t="s">
        <v>9263</v>
      </c>
      <c r="J1090" s="1" t="s">
        <v>4864</v>
      </c>
      <c r="K1090" s="1" t="str">
        <f t="shared" si="34"/>
        <v>2013</v>
      </c>
      <c r="L1090" s="1">
        <f t="shared" si="35"/>
        <v>30</v>
      </c>
      <c r="M1090" s="1" t="s">
        <v>79</v>
      </c>
    </row>
    <row r="1091" spans="8:13">
      <c r="H1091" s="1" t="s">
        <v>448</v>
      </c>
      <c r="I1091" s="1" t="s">
        <v>3588</v>
      </c>
      <c r="J1091" s="1" t="s">
        <v>1222</v>
      </c>
      <c r="K1091" s="1" t="str">
        <f t="shared" si="34"/>
        <v>2015</v>
      </c>
      <c r="L1091" s="1">
        <f t="shared" si="35"/>
        <v>30</v>
      </c>
      <c r="M1091" s="1" t="s">
        <v>79</v>
      </c>
    </row>
    <row r="1092" spans="8:13">
      <c r="H1092" s="1" t="s">
        <v>644</v>
      </c>
      <c r="I1092" s="1" t="s">
        <v>5681</v>
      </c>
      <c r="J1092" s="1" t="s">
        <v>6104</v>
      </c>
      <c r="K1092" s="1" t="str">
        <f t="shared" si="34"/>
        <v>2015</v>
      </c>
      <c r="L1092" s="1">
        <f t="shared" si="35"/>
        <v>30</v>
      </c>
      <c r="M1092" s="1" t="s">
        <v>79</v>
      </c>
    </row>
    <row r="1093" spans="8:13">
      <c r="H1093" s="1" t="s">
        <v>448</v>
      </c>
      <c r="I1093" s="1" t="s">
        <v>3725</v>
      </c>
      <c r="J1093" s="1" t="s">
        <v>3952</v>
      </c>
      <c r="K1093" s="1" t="str">
        <f t="shared" si="34"/>
        <v>2016</v>
      </c>
      <c r="L1093" s="1">
        <f t="shared" si="35"/>
        <v>30</v>
      </c>
      <c r="M1093" s="1" t="s">
        <v>79</v>
      </c>
    </row>
    <row r="1094" spans="8:13">
      <c r="H1094" s="1" t="s">
        <v>63</v>
      </c>
      <c r="I1094" s="1" t="s">
        <v>4232</v>
      </c>
      <c r="J1094" s="1" t="s">
        <v>4232</v>
      </c>
      <c r="K1094" s="1" t="str">
        <f t="shared" si="34"/>
        <v>2017</v>
      </c>
      <c r="L1094" s="1">
        <f t="shared" si="35"/>
        <v>30</v>
      </c>
      <c r="M1094" s="1" t="s">
        <v>79</v>
      </c>
    </row>
    <row r="1095" spans="8:13">
      <c r="H1095" s="1" t="s">
        <v>63</v>
      </c>
      <c r="I1095" s="1" t="s">
        <v>6046</v>
      </c>
      <c r="J1095" s="1" t="s">
        <v>6046</v>
      </c>
      <c r="K1095" s="1" t="str">
        <f t="shared" si="34"/>
        <v>2017</v>
      </c>
      <c r="L1095" s="1">
        <f t="shared" si="35"/>
        <v>30</v>
      </c>
      <c r="M1095" s="1" t="s">
        <v>79</v>
      </c>
    </row>
    <row r="1096" spans="8:13">
      <c r="H1096" s="1" t="s">
        <v>530</v>
      </c>
      <c r="I1096" s="1" t="s">
        <v>321</v>
      </c>
      <c r="J1096" s="1" t="s">
        <v>6150</v>
      </c>
      <c r="K1096" s="1" t="str">
        <f t="shared" si="34"/>
        <v>2017</v>
      </c>
      <c r="L1096" s="1">
        <f t="shared" si="35"/>
        <v>30</v>
      </c>
      <c r="M1096" s="1" t="s">
        <v>79</v>
      </c>
    </row>
    <row r="1097" spans="8:13">
      <c r="H1097" s="1" t="s">
        <v>464</v>
      </c>
      <c r="I1097" s="1" t="s">
        <v>1978</v>
      </c>
      <c r="J1097" s="1" t="s">
        <v>1286</v>
      </c>
      <c r="K1097" s="1" t="str">
        <f t="shared" si="34"/>
        <v>2017</v>
      </c>
      <c r="L1097" s="1">
        <f t="shared" si="35"/>
        <v>30</v>
      </c>
      <c r="M1097" s="1" t="s">
        <v>79</v>
      </c>
    </row>
    <row r="1098" spans="8:13">
      <c r="H1098" s="1" t="s">
        <v>530</v>
      </c>
      <c r="I1098" s="1" t="s">
        <v>397</v>
      </c>
      <c r="J1098" s="1" t="s">
        <v>587</v>
      </c>
      <c r="K1098" s="1" t="str">
        <f t="shared" si="34"/>
        <v>2017</v>
      </c>
      <c r="L1098" s="1">
        <f t="shared" si="35"/>
        <v>30</v>
      </c>
      <c r="M1098" s="1" t="s">
        <v>79</v>
      </c>
    </row>
    <row r="1099" spans="8:13">
      <c r="H1099" s="1" t="s">
        <v>448</v>
      </c>
      <c r="I1099" s="1" t="s">
        <v>8201</v>
      </c>
      <c r="J1099" s="1" t="s">
        <v>10546</v>
      </c>
      <c r="K1099" s="1" t="str">
        <f t="shared" si="34"/>
        <v>2018</v>
      </c>
      <c r="L1099" s="1">
        <f t="shared" si="35"/>
        <v>30</v>
      </c>
      <c r="M1099" s="1" t="s">
        <v>79</v>
      </c>
    </row>
    <row r="1100" spans="8:13">
      <c r="H1100" s="1" t="s">
        <v>464</v>
      </c>
      <c r="I1100" s="1" t="s">
        <v>3482</v>
      </c>
      <c r="J1100" s="1" t="s">
        <v>3802</v>
      </c>
      <c r="K1100" s="1" t="str">
        <f t="shared" si="34"/>
        <v>2019</v>
      </c>
      <c r="L1100" s="1">
        <f t="shared" si="35"/>
        <v>30</v>
      </c>
      <c r="M1100" s="1" t="s">
        <v>79</v>
      </c>
    </row>
    <row r="1101" spans="8:13">
      <c r="H1101" s="1" t="s">
        <v>120</v>
      </c>
      <c r="I1101" s="1" t="s">
        <v>10543</v>
      </c>
      <c r="J1101" s="1" t="s">
        <v>10560</v>
      </c>
      <c r="K1101" s="1" t="str">
        <f t="shared" si="34"/>
        <v>2005</v>
      </c>
      <c r="L1101" s="1">
        <f t="shared" si="35"/>
        <v>31</v>
      </c>
      <c r="M1101" s="1" t="s">
        <v>79</v>
      </c>
    </row>
    <row r="1102" spans="8:13">
      <c r="H1102" s="1" t="s">
        <v>282</v>
      </c>
      <c r="I1102" s="1" t="s">
        <v>1015</v>
      </c>
      <c r="J1102" s="1" t="s">
        <v>4387</v>
      </c>
      <c r="K1102" s="1" t="str">
        <f t="shared" si="34"/>
        <v>2006</v>
      </c>
      <c r="L1102" s="1">
        <f t="shared" si="35"/>
        <v>31</v>
      </c>
      <c r="M1102" s="1" t="s">
        <v>79</v>
      </c>
    </row>
    <row r="1103" spans="8:13">
      <c r="H1103" s="1" t="s">
        <v>1343</v>
      </c>
      <c r="I1103" s="1" t="s">
        <v>3137</v>
      </c>
      <c r="J1103" s="1" t="s">
        <v>2481</v>
      </c>
      <c r="K1103" s="1" t="str">
        <f t="shared" si="34"/>
        <v>2006</v>
      </c>
      <c r="L1103" s="1">
        <f t="shared" si="35"/>
        <v>31</v>
      </c>
      <c r="M1103" s="1" t="s">
        <v>79</v>
      </c>
    </row>
    <row r="1104" spans="8:13">
      <c r="H1104" s="1" t="s">
        <v>1343</v>
      </c>
      <c r="I1104" s="1" t="s">
        <v>6134</v>
      </c>
      <c r="J1104" s="1" t="s">
        <v>1918</v>
      </c>
      <c r="K1104" s="1" t="str">
        <f t="shared" si="34"/>
        <v>2007</v>
      </c>
      <c r="L1104" s="1">
        <f t="shared" si="35"/>
        <v>31</v>
      </c>
      <c r="M1104" s="1" t="s">
        <v>79</v>
      </c>
    </row>
    <row r="1105" spans="8:13">
      <c r="H1105" s="1" t="s">
        <v>644</v>
      </c>
      <c r="I1105" s="1" t="s">
        <v>9437</v>
      </c>
      <c r="J1105" s="1" t="s">
        <v>10229</v>
      </c>
      <c r="K1105" s="1" t="str">
        <f t="shared" si="34"/>
        <v>2009</v>
      </c>
      <c r="L1105" s="1">
        <f t="shared" si="35"/>
        <v>31</v>
      </c>
      <c r="M1105" s="1" t="s">
        <v>79</v>
      </c>
    </row>
    <row r="1106" spans="8:13">
      <c r="H1106" s="1" t="s">
        <v>584</v>
      </c>
      <c r="I1106" s="1" t="s">
        <v>218</v>
      </c>
      <c r="J1106" s="1" t="s">
        <v>6336</v>
      </c>
      <c r="K1106" s="1" t="str">
        <f t="shared" si="34"/>
        <v>2010</v>
      </c>
      <c r="L1106" s="1">
        <f t="shared" si="35"/>
        <v>31</v>
      </c>
      <c r="M1106" s="1" t="s">
        <v>79</v>
      </c>
    </row>
    <row r="1107" spans="8:13">
      <c r="H1107" s="1" t="s">
        <v>809</v>
      </c>
      <c r="I1107" s="1" t="s">
        <v>3932</v>
      </c>
      <c r="J1107" s="1" t="s">
        <v>6871</v>
      </c>
      <c r="K1107" s="1" t="str">
        <f t="shared" si="34"/>
        <v>2011</v>
      </c>
      <c r="L1107" s="1">
        <f t="shared" si="35"/>
        <v>31</v>
      </c>
      <c r="M1107" s="1" t="s">
        <v>79</v>
      </c>
    </row>
    <row r="1108" spans="8:13">
      <c r="H1108" s="1" t="s">
        <v>448</v>
      </c>
      <c r="I1108" s="1" t="s">
        <v>9143</v>
      </c>
      <c r="J1108" s="1" t="s">
        <v>8509</v>
      </c>
      <c r="K1108" s="1" t="str">
        <f t="shared" si="34"/>
        <v>2012</v>
      </c>
      <c r="L1108" s="1">
        <f t="shared" si="35"/>
        <v>31</v>
      </c>
      <c r="M1108" s="1" t="s">
        <v>79</v>
      </c>
    </row>
    <row r="1109" spans="8:13">
      <c r="H1109" s="1" t="s">
        <v>448</v>
      </c>
      <c r="I1109" s="1" t="s">
        <v>9950</v>
      </c>
      <c r="J1109" s="1" t="s">
        <v>9156</v>
      </c>
      <c r="K1109" s="1" t="str">
        <f t="shared" si="34"/>
        <v>2012</v>
      </c>
      <c r="L1109" s="1">
        <f t="shared" si="35"/>
        <v>31</v>
      </c>
      <c r="M1109" s="1" t="s">
        <v>79</v>
      </c>
    </row>
    <row r="1110" spans="8:13">
      <c r="H1110" s="1" t="s">
        <v>530</v>
      </c>
      <c r="I1110" s="1" t="s">
        <v>613</v>
      </c>
      <c r="J1110" s="1" t="s">
        <v>1619</v>
      </c>
      <c r="K1110" s="1" t="str">
        <f t="shared" si="34"/>
        <v>2013</v>
      </c>
      <c r="L1110" s="1">
        <f t="shared" si="35"/>
        <v>31</v>
      </c>
      <c r="M1110" s="1" t="s">
        <v>79</v>
      </c>
    </row>
    <row r="1111" spans="8:13">
      <c r="H1111" s="1" t="s">
        <v>809</v>
      </c>
      <c r="I1111" s="1" t="s">
        <v>3775</v>
      </c>
      <c r="J1111" s="1" t="s">
        <v>1755</v>
      </c>
      <c r="K1111" s="1" t="str">
        <f t="shared" si="34"/>
        <v>2014</v>
      </c>
      <c r="L1111" s="1">
        <f t="shared" si="35"/>
        <v>31</v>
      </c>
      <c r="M1111" s="1" t="s">
        <v>79</v>
      </c>
    </row>
    <row r="1112" spans="8:13">
      <c r="H1112" s="1" t="s">
        <v>530</v>
      </c>
      <c r="I1112" s="1" t="s">
        <v>5631</v>
      </c>
      <c r="J1112" s="1" t="s">
        <v>5634</v>
      </c>
      <c r="K1112" s="1" t="str">
        <f t="shared" si="34"/>
        <v>2014</v>
      </c>
      <c r="L1112" s="1">
        <f t="shared" si="35"/>
        <v>31</v>
      </c>
      <c r="M1112" s="1" t="s">
        <v>79</v>
      </c>
    </row>
    <row r="1113" spans="8:13">
      <c r="H1113" s="1" t="s">
        <v>448</v>
      </c>
      <c r="I1113" s="1" t="s">
        <v>11621</v>
      </c>
      <c r="J1113" s="1" t="s">
        <v>1259</v>
      </c>
      <c r="K1113" s="1" t="str">
        <f t="shared" si="34"/>
        <v>2014</v>
      </c>
      <c r="L1113" s="1">
        <f t="shared" si="35"/>
        <v>31</v>
      </c>
      <c r="M1113" s="1" t="s">
        <v>79</v>
      </c>
    </row>
    <row r="1114" spans="8:13">
      <c r="H1114" s="1" t="s">
        <v>644</v>
      </c>
      <c r="I1114" s="1" t="s">
        <v>1085</v>
      </c>
      <c r="J1114" s="1" t="s">
        <v>171</v>
      </c>
      <c r="K1114" s="1" t="str">
        <f t="shared" si="34"/>
        <v>2015</v>
      </c>
      <c r="L1114" s="1">
        <f t="shared" si="35"/>
        <v>31</v>
      </c>
      <c r="M1114" s="1" t="s">
        <v>79</v>
      </c>
    </row>
    <row r="1115" spans="8:13">
      <c r="H1115" s="1" t="s">
        <v>678</v>
      </c>
      <c r="I1115" s="1" t="s">
        <v>3445</v>
      </c>
      <c r="J1115" s="1" t="s">
        <v>3450</v>
      </c>
      <c r="K1115" s="1" t="str">
        <f t="shared" si="34"/>
        <v>2015</v>
      </c>
      <c r="L1115" s="1">
        <f t="shared" si="35"/>
        <v>31</v>
      </c>
      <c r="M1115" s="1" t="s">
        <v>79</v>
      </c>
    </row>
    <row r="1116" spans="8:13">
      <c r="H1116" s="1" t="s">
        <v>530</v>
      </c>
      <c r="I1116" s="1" t="s">
        <v>3284</v>
      </c>
      <c r="J1116" s="1" t="s">
        <v>1534</v>
      </c>
      <c r="K1116" s="1" t="str">
        <f t="shared" si="34"/>
        <v>2016</v>
      </c>
      <c r="L1116" s="1">
        <f t="shared" si="35"/>
        <v>31</v>
      </c>
      <c r="M1116" s="1" t="s">
        <v>79</v>
      </c>
    </row>
    <row r="1117" spans="8:13">
      <c r="H1117" s="1" t="s">
        <v>448</v>
      </c>
      <c r="I1117" s="1" t="s">
        <v>7913</v>
      </c>
      <c r="J1117" s="1" t="s">
        <v>1534</v>
      </c>
      <c r="K1117" s="1" t="str">
        <f t="shared" si="34"/>
        <v>2016</v>
      </c>
      <c r="L1117" s="1">
        <f t="shared" si="35"/>
        <v>31</v>
      </c>
      <c r="M1117" s="1" t="s">
        <v>79</v>
      </c>
    </row>
    <row r="1118" spans="8:13">
      <c r="H1118" s="1" t="s">
        <v>448</v>
      </c>
      <c r="I1118" s="1" t="s">
        <v>3284</v>
      </c>
      <c r="J1118" s="1" t="s">
        <v>4145</v>
      </c>
      <c r="K1118" s="1" t="str">
        <f t="shared" si="34"/>
        <v>2017</v>
      </c>
      <c r="L1118" s="1">
        <f t="shared" si="35"/>
        <v>31</v>
      </c>
      <c r="M1118" s="1" t="s">
        <v>79</v>
      </c>
    </row>
    <row r="1119" spans="8:13">
      <c r="H1119" s="1" t="s">
        <v>464</v>
      </c>
      <c r="I1119" s="1" t="s">
        <v>6063</v>
      </c>
      <c r="J1119" s="1" t="s">
        <v>823</v>
      </c>
      <c r="K1119" s="1" t="str">
        <f t="shared" si="34"/>
        <v>2017</v>
      </c>
      <c r="L1119" s="1">
        <f t="shared" si="35"/>
        <v>31</v>
      </c>
      <c r="M1119" s="1" t="s">
        <v>79</v>
      </c>
    </row>
    <row r="1120" spans="8:13">
      <c r="H1120" s="1" t="s">
        <v>448</v>
      </c>
      <c r="I1120" s="1" t="s">
        <v>368</v>
      </c>
      <c r="J1120" s="1" t="s">
        <v>610</v>
      </c>
      <c r="K1120" s="1" t="str">
        <f t="shared" si="34"/>
        <v>2017</v>
      </c>
      <c r="L1120" s="1">
        <f t="shared" si="35"/>
        <v>31</v>
      </c>
      <c r="M1120" s="1" t="s">
        <v>79</v>
      </c>
    </row>
    <row r="1121" spans="8:13">
      <c r="H1121" s="1" t="s">
        <v>448</v>
      </c>
      <c r="I1121" s="1" t="s">
        <v>4286</v>
      </c>
      <c r="J1121" s="1" t="s">
        <v>4291</v>
      </c>
      <c r="K1121" s="1" t="str">
        <f t="shared" si="34"/>
        <v>2017</v>
      </c>
      <c r="L1121" s="1">
        <f t="shared" si="35"/>
        <v>31</v>
      </c>
      <c r="M1121" s="1" t="s">
        <v>79</v>
      </c>
    </row>
    <row r="1122" spans="8:13">
      <c r="H1122" s="1" t="s">
        <v>448</v>
      </c>
      <c r="I1122" s="1" t="s">
        <v>4450</v>
      </c>
      <c r="J1122" s="1" t="s">
        <v>4270</v>
      </c>
      <c r="K1122" s="1" t="str">
        <f t="shared" si="34"/>
        <v>2017</v>
      </c>
      <c r="L1122" s="1">
        <f t="shared" si="35"/>
        <v>31</v>
      </c>
      <c r="M1122" s="1" t="s">
        <v>79</v>
      </c>
    </row>
    <row r="1123" spans="8:13">
      <c r="H1123" s="1" t="s">
        <v>448</v>
      </c>
      <c r="I1123" s="1" t="s">
        <v>2090</v>
      </c>
      <c r="J1123" s="1" t="s">
        <v>2091</v>
      </c>
      <c r="K1123" s="1" t="str">
        <f t="shared" si="34"/>
        <v>2017</v>
      </c>
      <c r="L1123" s="1">
        <f t="shared" si="35"/>
        <v>31</v>
      </c>
      <c r="M1123" s="1" t="s">
        <v>79</v>
      </c>
    </row>
    <row r="1124" spans="8:13">
      <c r="H1124" s="1" t="s">
        <v>464</v>
      </c>
      <c r="I1124" s="1" t="s">
        <v>2523</v>
      </c>
      <c r="J1124" s="1" t="s">
        <v>1283</v>
      </c>
      <c r="K1124" s="1" t="str">
        <f t="shared" si="34"/>
        <v>2018</v>
      </c>
      <c r="L1124" s="1">
        <f t="shared" si="35"/>
        <v>31</v>
      </c>
      <c r="M1124" s="1" t="s">
        <v>79</v>
      </c>
    </row>
    <row r="1125" spans="8:13">
      <c r="H1125" s="1" t="s">
        <v>464</v>
      </c>
      <c r="I1125" s="1" t="s">
        <v>540</v>
      </c>
      <c r="J1125" s="1" t="s">
        <v>4163</v>
      </c>
      <c r="K1125" s="1" t="str">
        <f t="shared" si="34"/>
        <v>2018</v>
      </c>
      <c r="L1125" s="1">
        <f t="shared" si="35"/>
        <v>31</v>
      </c>
      <c r="M1125" s="1" t="s">
        <v>79</v>
      </c>
    </row>
    <row r="1126" spans="8:13">
      <c r="H1126" s="1" t="s">
        <v>464</v>
      </c>
      <c r="I1126" s="1" t="s">
        <v>4224</v>
      </c>
      <c r="J1126" s="1" t="s">
        <v>1857</v>
      </c>
      <c r="K1126" s="1" t="str">
        <f t="shared" si="34"/>
        <v>2018</v>
      </c>
      <c r="L1126" s="1">
        <f t="shared" si="35"/>
        <v>31</v>
      </c>
      <c r="M1126" s="1" t="s">
        <v>79</v>
      </c>
    </row>
    <row r="1127" spans="8:13">
      <c r="H1127" s="1" t="s">
        <v>530</v>
      </c>
      <c r="I1127" s="1" t="s">
        <v>8415</v>
      </c>
      <c r="J1127" s="1" t="s">
        <v>1249</v>
      </c>
      <c r="K1127" s="1" t="str">
        <f t="shared" si="34"/>
        <v>2018</v>
      </c>
      <c r="L1127" s="1">
        <f t="shared" si="35"/>
        <v>31</v>
      </c>
      <c r="M1127" s="1" t="s">
        <v>79</v>
      </c>
    </row>
    <row r="1128" spans="8:13">
      <c r="H1128" s="1" t="s">
        <v>448</v>
      </c>
      <c r="I1128" s="1" t="s">
        <v>6666</v>
      </c>
      <c r="J1128" s="1" t="s">
        <v>709</v>
      </c>
      <c r="K1128" s="1" t="str">
        <f t="shared" si="34"/>
        <v>2019</v>
      </c>
      <c r="L1128" s="1">
        <f t="shared" si="35"/>
        <v>31</v>
      </c>
      <c r="M1128" s="1" t="s">
        <v>79</v>
      </c>
    </row>
    <row r="1129" spans="8:13">
      <c r="H1129" s="1" t="s">
        <v>448</v>
      </c>
      <c r="I1129" s="1" t="s">
        <v>830</v>
      </c>
      <c r="J1129" s="1" t="s">
        <v>1341</v>
      </c>
      <c r="K1129" s="1" t="str">
        <f t="shared" si="34"/>
        <v>2019</v>
      </c>
      <c r="L1129" s="1">
        <f t="shared" si="35"/>
        <v>31</v>
      </c>
      <c r="M1129" s="1" t="s">
        <v>79</v>
      </c>
    </row>
    <row r="1130" spans="8:13">
      <c r="H1130" s="1" t="s">
        <v>464</v>
      </c>
      <c r="I1130" s="1" t="s">
        <v>6569</v>
      </c>
      <c r="J1130" s="1" t="s">
        <v>5680</v>
      </c>
      <c r="K1130" s="1" t="str">
        <f t="shared" si="34"/>
        <v>2020</v>
      </c>
      <c r="L1130" s="1">
        <f t="shared" si="35"/>
        <v>31</v>
      </c>
      <c r="M1130" s="1" t="s">
        <v>79</v>
      </c>
    </row>
    <row r="1131" spans="8:13">
      <c r="H1131" s="1" t="s">
        <v>464</v>
      </c>
      <c r="I1131" s="1" t="s">
        <v>297</v>
      </c>
      <c r="J1131" s="1" t="s">
        <v>9293</v>
      </c>
      <c r="K1131" s="1" t="str">
        <f t="shared" si="34"/>
        <v>2020</v>
      </c>
      <c r="L1131" s="1">
        <f t="shared" si="35"/>
        <v>31</v>
      </c>
      <c r="M1131" s="1" t="s">
        <v>79</v>
      </c>
    </row>
    <row r="1132" spans="8:13">
      <c r="H1132" s="1" t="s">
        <v>128</v>
      </c>
      <c r="I1132" s="1" t="s">
        <v>2246</v>
      </c>
      <c r="J1132" s="1" t="s">
        <v>6244</v>
      </c>
      <c r="K1132" s="1" t="str">
        <f t="shared" si="34"/>
        <v>2005</v>
      </c>
      <c r="L1132" s="1">
        <f t="shared" si="35"/>
        <v>32</v>
      </c>
      <c r="M1132" s="1" t="s">
        <v>79</v>
      </c>
    </row>
    <row r="1133" spans="8:13">
      <c r="H1133" s="1" t="s">
        <v>555</v>
      </c>
      <c r="I1133" s="1" t="s">
        <v>9833</v>
      </c>
      <c r="J1133" s="1" t="s">
        <v>9834</v>
      </c>
      <c r="K1133" s="1" t="str">
        <f t="shared" si="34"/>
        <v>2005</v>
      </c>
      <c r="L1133" s="1">
        <f t="shared" si="35"/>
        <v>32</v>
      </c>
      <c r="M1133" s="1" t="s">
        <v>79</v>
      </c>
    </row>
    <row r="1134" spans="8:13">
      <c r="H1134" s="1" t="s">
        <v>128</v>
      </c>
      <c r="I1134" s="1" t="s">
        <v>152</v>
      </c>
      <c r="J1134" s="1" t="s">
        <v>1918</v>
      </c>
      <c r="K1134" s="1" t="str">
        <f t="shared" si="34"/>
        <v>2007</v>
      </c>
      <c r="L1134" s="1">
        <f t="shared" si="35"/>
        <v>32</v>
      </c>
      <c r="M1134" s="1" t="s">
        <v>79</v>
      </c>
    </row>
    <row r="1135" spans="8:13">
      <c r="H1135" s="1" t="s">
        <v>101</v>
      </c>
      <c r="I1135" s="1" t="s">
        <v>9998</v>
      </c>
      <c r="J1135" s="1" t="s">
        <v>1918</v>
      </c>
      <c r="K1135" s="1" t="str">
        <f t="shared" si="34"/>
        <v>2007</v>
      </c>
      <c r="L1135" s="1">
        <f t="shared" si="35"/>
        <v>32</v>
      </c>
      <c r="M1135" s="1" t="s">
        <v>79</v>
      </c>
    </row>
    <row r="1136" spans="8:13">
      <c r="H1136" s="1" t="s">
        <v>149</v>
      </c>
      <c r="I1136" s="1" t="s">
        <v>3588</v>
      </c>
      <c r="J1136" s="1" t="s">
        <v>2212</v>
      </c>
      <c r="K1136" s="1" t="str">
        <f t="shared" si="34"/>
        <v>2010</v>
      </c>
      <c r="L1136" s="1">
        <f t="shared" si="35"/>
        <v>32</v>
      </c>
      <c r="M1136" s="1" t="s">
        <v>79</v>
      </c>
    </row>
    <row r="1137" spans="8:13">
      <c r="H1137" s="1" t="s">
        <v>644</v>
      </c>
      <c r="I1137" s="1" t="s">
        <v>8377</v>
      </c>
      <c r="J1137" s="1" t="s">
        <v>11778</v>
      </c>
      <c r="K1137" s="1" t="str">
        <f t="shared" si="34"/>
        <v>2012</v>
      </c>
      <c r="L1137" s="1">
        <f t="shared" si="35"/>
        <v>32</v>
      </c>
      <c r="M1137" s="1" t="s">
        <v>79</v>
      </c>
    </row>
    <row r="1138" spans="8:13">
      <c r="H1138" s="1" t="s">
        <v>644</v>
      </c>
      <c r="I1138" s="1" t="s">
        <v>8377</v>
      </c>
      <c r="J1138" s="1" t="s">
        <v>8380</v>
      </c>
      <c r="K1138" s="1" t="str">
        <f t="shared" si="34"/>
        <v>2012</v>
      </c>
      <c r="L1138" s="1">
        <f t="shared" si="35"/>
        <v>32</v>
      </c>
      <c r="M1138" s="1" t="s">
        <v>79</v>
      </c>
    </row>
    <row r="1139" spans="8:13">
      <c r="H1139" s="1" t="s">
        <v>101</v>
      </c>
      <c r="I1139" s="1" t="s">
        <v>2534</v>
      </c>
      <c r="J1139" s="1" t="s">
        <v>2577</v>
      </c>
      <c r="K1139" s="1" t="str">
        <f t="shared" si="34"/>
        <v>2012</v>
      </c>
      <c r="L1139" s="1">
        <f t="shared" si="35"/>
        <v>32</v>
      </c>
      <c r="M1139" s="1" t="s">
        <v>79</v>
      </c>
    </row>
    <row r="1140" spans="8:13">
      <c r="H1140" s="1" t="s">
        <v>448</v>
      </c>
      <c r="I1140" s="1" t="s">
        <v>9662</v>
      </c>
      <c r="J1140" s="1" t="s">
        <v>9677</v>
      </c>
      <c r="K1140" s="1" t="str">
        <f t="shared" si="34"/>
        <v>2012</v>
      </c>
      <c r="L1140" s="1">
        <f t="shared" si="35"/>
        <v>32</v>
      </c>
      <c r="M1140" s="1" t="s">
        <v>79</v>
      </c>
    </row>
    <row r="1141" spans="8:13">
      <c r="H1141" s="1" t="s">
        <v>678</v>
      </c>
      <c r="I1141" s="1" t="s">
        <v>6917</v>
      </c>
      <c r="J1141" s="1" t="s">
        <v>6904</v>
      </c>
      <c r="K1141" s="1" t="str">
        <f t="shared" si="34"/>
        <v>2013</v>
      </c>
      <c r="L1141" s="1">
        <f t="shared" si="35"/>
        <v>32</v>
      </c>
      <c r="M1141" s="1" t="s">
        <v>79</v>
      </c>
    </row>
    <row r="1142" spans="8:13">
      <c r="H1142" s="1" t="s">
        <v>644</v>
      </c>
      <c r="I1142" s="1" t="s">
        <v>11669</v>
      </c>
      <c r="J1142" s="1" t="s">
        <v>10290</v>
      </c>
      <c r="K1142" s="1" t="str">
        <f t="shared" si="34"/>
        <v>2013</v>
      </c>
      <c r="L1142" s="1">
        <f t="shared" si="35"/>
        <v>32</v>
      </c>
      <c r="M1142" s="1" t="s">
        <v>79</v>
      </c>
    </row>
    <row r="1143" spans="8:13">
      <c r="H1143" s="1" t="s">
        <v>678</v>
      </c>
      <c r="I1143" s="1" t="s">
        <v>5741</v>
      </c>
      <c r="J1143" s="1" t="s">
        <v>5742</v>
      </c>
      <c r="K1143" s="1" t="str">
        <f t="shared" si="34"/>
        <v>2014</v>
      </c>
      <c r="L1143" s="1">
        <f t="shared" si="35"/>
        <v>32</v>
      </c>
      <c r="M1143" s="1" t="s">
        <v>79</v>
      </c>
    </row>
    <row r="1144" spans="8:13">
      <c r="H1144" s="1" t="s">
        <v>644</v>
      </c>
      <c r="I1144" s="1" t="s">
        <v>745</v>
      </c>
      <c r="J1144" s="1" t="s">
        <v>5726</v>
      </c>
      <c r="K1144" s="1" t="str">
        <f t="shared" si="34"/>
        <v>2014</v>
      </c>
      <c r="L1144" s="1">
        <f t="shared" si="35"/>
        <v>32</v>
      </c>
      <c r="M1144" s="1" t="s">
        <v>79</v>
      </c>
    </row>
    <row r="1145" spans="8:13">
      <c r="H1145" s="1" t="s">
        <v>678</v>
      </c>
      <c r="I1145" s="1" t="s">
        <v>7812</v>
      </c>
      <c r="J1145" s="1" t="s">
        <v>1259</v>
      </c>
      <c r="K1145" s="1" t="str">
        <f t="shared" si="34"/>
        <v>2014</v>
      </c>
      <c r="L1145" s="1">
        <f t="shared" si="35"/>
        <v>32</v>
      </c>
      <c r="M1145" s="1" t="s">
        <v>79</v>
      </c>
    </row>
    <row r="1146" spans="8:13">
      <c r="H1146" s="1" t="s">
        <v>101</v>
      </c>
      <c r="I1146" s="1" t="s">
        <v>830</v>
      </c>
      <c r="J1146" s="1" t="s">
        <v>7360</v>
      </c>
      <c r="K1146" s="1" t="str">
        <f t="shared" si="34"/>
        <v>2014</v>
      </c>
      <c r="L1146" s="1">
        <f t="shared" si="35"/>
        <v>32</v>
      </c>
      <c r="M1146" s="1" t="s">
        <v>79</v>
      </c>
    </row>
    <row r="1147" spans="8:13">
      <c r="H1147" s="1" t="s">
        <v>678</v>
      </c>
      <c r="I1147" s="1" t="s">
        <v>5354</v>
      </c>
      <c r="J1147" s="1" t="s">
        <v>1222</v>
      </c>
      <c r="K1147" s="1" t="str">
        <f t="shared" si="34"/>
        <v>2015</v>
      </c>
      <c r="L1147" s="1">
        <f t="shared" si="35"/>
        <v>32</v>
      </c>
      <c r="M1147" s="1" t="s">
        <v>79</v>
      </c>
    </row>
    <row r="1148" spans="8:13">
      <c r="H1148" s="1" t="s">
        <v>644</v>
      </c>
      <c r="I1148" s="1" t="s">
        <v>2037</v>
      </c>
      <c r="J1148" s="1" t="s">
        <v>250</v>
      </c>
      <c r="K1148" s="1" t="str">
        <f t="shared" si="34"/>
        <v>2016</v>
      </c>
      <c r="L1148" s="1">
        <f t="shared" si="35"/>
        <v>32</v>
      </c>
      <c r="M1148" s="1" t="s">
        <v>79</v>
      </c>
    </row>
    <row r="1149" spans="8:13">
      <c r="H1149" s="1" t="s">
        <v>678</v>
      </c>
      <c r="I1149" s="1" t="s">
        <v>3668</v>
      </c>
      <c r="J1149" s="1" t="s">
        <v>3430</v>
      </c>
      <c r="K1149" s="1" t="str">
        <f t="shared" si="34"/>
        <v>2016</v>
      </c>
      <c r="L1149" s="1">
        <f t="shared" si="35"/>
        <v>32</v>
      </c>
      <c r="M1149" s="1" t="s">
        <v>79</v>
      </c>
    </row>
    <row r="1150" spans="8:13">
      <c r="H1150" s="1" t="s">
        <v>530</v>
      </c>
      <c r="I1150" s="1" t="s">
        <v>579</v>
      </c>
      <c r="J1150" s="1" t="s">
        <v>303</v>
      </c>
      <c r="K1150" s="1" t="str">
        <f t="shared" si="34"/>
        <v>2016</v>
      </c>
      <c r="L1150" s="1">
        <f t="shared" si="35"/>
        <v>32</v>
      </c>
      <c r="M1150" s="1" t="s">
        <v>79</v>
      </c>
    </row>
    <row r="1151" spans="8:13">
      <c r="H1151" s="1" t="s">
        <v>678</v>
      </c>
      <c r="I1151" s="1" t="s">
        <v>1643</v>
      </c>
      <c r="J1151" s="1" t="s">
        <v>987</v>
      </c>
      <c r="K1151" s="1" t="str">
        <f t="shared" si="34"/>
        <v>2017</v>
      </c>
      <c r="L1151" s="1">
        <f t="shared" si="35"/>
        <v>32</v>
      </c>
      <c r="M1151" s="1" t="s">
        <v>79</v>
      </c>
    </row>
    <row r="1152" spans="8:13">
      <c r="H1152" s="1" t="s">
        <v>530</v>
      </c>
      <c r="I1152" s="1" t="s">
        <v>2899</v>
      </c>
      <c r="J1152" s="1" t="s">
        <v>2658</v>
      </c>
      <c r="K1152" s="1" t="str">
        <f t="shared" si="34"/>
        <v>2017</v>
      </c>
      <c r="L1152" s="1">
        <f t="shared" si="35"/>
        <v>32</v>
      </c>
      <c r="M1152" s="1" t="s">
        <v>79</v>
      </c>
    </row>
    <row r="1153" spans="8:13">
      <c r="H1153" s="1" t="s">
        <v>448</v>
      </c>
      <c r="I1153" s="1" t="s">
        <v>6046</v>
      </c>
      <c r="J1153" s="1" t="s">
        <v>6046</v>
      </c>
      <c r="K1153" s="1" t="str">
        <f t="shared" ref="K1153:K1216" si="36">TEXT(J1153,"YYYY")</f>
        <v>2017</v>
      </c>
      <c r="L1153" s="1">
        <f t="shared" ref="L1153:L1216" si="37">H1153-(TEXT(I1153,"YYYY")-TEXT(J1153,"YYYY"))</f>
        <v>32</v>
      </c>
      <c r="M1153" s="1" t="s">
        <v>79</v>
      </c>
    </row>
    <row r="1154" spans="8:13">
      <c r="H1154" s="1" t="s">
        <v>678</v>
      </c>
      <c r="I1154" s="1" t="s">
        <v>676</v>
      </c>
      <c r="J1154" s="1" t="s">
        <v>5668</v>
      </c>
      <c r="K1154" s="1" t="str">
        <f t="shared" si="36"/>
        <v>2018</v>
      </c>
      <c r="L1154" s="1">
        <f t="shared" si="37"/>
        <v>32</v>
      </c>
      <c r="M1154" s="1" t="s">
        <v>79</v>
      </c>
    </row>
    <row r="1155" spans="8:13">
      <c r="H1155" s="1" t="s">
        <v>678</v>
      </c>
      <c r="I1155" s="1" t="s">
        <v>7037</v>
      </c>
      <c r="J1155" s="1" t="s">
        <v>195</v>
      </c>
      <c r="K1155" s="1" t="str">
        <f t="shared" si="36"/>
        <v>2018</v>
      </c>
      <c r="L1155" s="1">
        <f t="shared" si="37"/>
        <v>32</v>
      </c>
      <c r="M1155" s="1" t="s">
        <v>79</v>
      </c>
    </row>
    <row r="1156" spans="8:13">
      <c r="H1156" s="1" t="s">
        <v>678</v>
      </c>
      <c r="I1156" s="1" t="s">
        <v>10543</v>
      </c>
      <c r="J1156" s="1" t="s">
        <v>10546</v>
      </c>
      <c r="K1156" s="1" t="str">
        <f t="shared" si="36"/>
        <v>2018</v>
      </c>
      <c r="L1156" s="1">
        <f t="shared" si="37"/>
        <v>32</v>
      </c>
      <c r="M1156" s="1" t="s">
        <v>79</v>
      </c>
    </row>
    <row r="1157" spans="8:13">
      <c r="H1157" s="1" t="s">
        <v>530</v>
      </c>
      <c r="I1157" s="1" t="s">
        <v>10939</v>
      </c>
      <c r="J1157" s="1" t="s">
        <v>617</v>
      </c>
      <c r="K1157" s="1" t="str">
        <f t="shared" si="36"/>
        <v>2019</v>
      </c>
      <c r="L1157" s="1">
        <f t="shared" si="37"/>
        <v>32</v>
      </c>
      <c r="M1157" s="1" t="s">
        <v>79</v>
      </c>
    </row>
    <row r="1158" spans="8:13">
      <c r="H1158" s="1" t="s">
        <v>448</v>
      </c>
      <c r="I1158" s="1" t="s">
        <v>2292</v>
      </c>
      <c r="J1158" s="1" t="s">
        <v>2292</v>
      </c>
      <c r="K1158" s="1" t="str">
        <f t="shared" si="36"/>
        <v>2019</v>
      </c>
      <c r="L1158" s="1">
        <f t="shared" si="37"/>
        <v>32</v>
      </c>
      <c r="M1158" s="1" t="s">
        <v>79</v>
      </c>
    </row>
    <row r="1159" spans="8:13">
      <c r="H1159" s="1" t="s">
        <v>448</v>
      </c>
      <c r="I1159" s="1" t="s">
        <v>8450</v>
      </c>
      <c r="J1159" s="1" t="s">
        <v>7043</v>
      </c>
      <c r="K1159" s="1" t="str">
        <f t="shared" si="36"/>
        <v>2020</v>
      </c>
      <c r="L1159" s="1">
        <f t="shared" si="37"/>
        <v>32</v>
      </c>
      <c r="M1159" s="1" t="s">
        <v>79</v>
      </c>
    </row>
    <row r="1160" spans="8:13">
      <c r="H1160" s="1" t="s">
        <v>448</v>
      </c>
      <c r="I1160" s="1" t="s">
        <v>11029</v>
      </c>
      <c r="J1160" s="1" t="s">
        <v>7020</v>
      </c>
      <c r="K1160" s="1" t="str">
        <f t="shared" si="36"/>
        <v>2020</v>
      </c>
      <c r="L1160" s="1">
        <f t="shared" si="37"/>
        <v>32</v>
      </c>
      <c r="M1160" s="1" t="s">
        <v>79</v>
      </c>
    </row>
    <row r="1161" spans="8:13">
      <c r="H1161" s="1" t="s">
        <v>282</v>
      </c>
      <c r="I1161" s="1" t="s">
        <v>3932</v>
      </c>
      <c r="J1161" s="1" t="s">
        <v>7266</v>
      </c>
      <c r="K1161" s="1" t="str">
        <f t="shared" si="36"/>
        <v>2006</v>
      </c>
      <c r="L1161" s="1">
        <f t="shared" si="37"/>
        <v>33</v>
      </c>
      <c r="M1161" s="1" t="s">
        <v>79</v>
      </c>
    </row>
    <row r="1162" spans="8:13">
      <c r="H1162" s="1" t="s">
        <v>149</v>
      </c>
      <c r="I1162" s="1" t="s">
        <v>10132</v>
      </c>
      <c r="J1162" s="1" t="s">
        <v>10135</v>
      </c>
      <c r="K1162" s="1" t="str">
        <f t="shared" si="36"/>
        <v>2006</v>
      </c>
      <c r="L1162" s="1">
        <f t="shared" si="37"/>
        <v>33</v>
      </c>
      <c r="M1162" s="1" t="s">
        <v>79</v>
      </c>
    </row>
    <row r="1163" spans="8:13">
      <c r="H1163" s="1" t="s">
        <v>282</v>
      </c>
      <c r="I1163" s="1" t="s">
        <v>1518</v>
      </c>
      <c r="J1163" s="1" t="s">
        <v>1072</v>
      </c>
      <c r="K1163" s="1" t="str">
        <f t="shared" si="36"/>
        <v>2009</v>
      </c>
      <c r="L1163" s="1">
        <f t="shared" si="37"/>
        <v>33</v>
      </c>
      <c r="M1163" s="1" t="s">
        <v>79</v>
      </c>
    </row>
    <row r="1164" spans="8:13">
      <c r="H1164" s="1" t="s">
        <v>809</v>
      </c>
      <c r="I1164" s="1" t="s">
        <v>9895</v>
      </c>
      <c r="J1164" s="1" t="s">
        <v>9896</v>
      </c>
      <c r="K1164" s="1" t="str">
        <f t="shared" si="36"/>
        <v>2010</v>
      </c>
      <c r="L1164" s="1">
        <f t="shared" si="37"/>
        <v>33</v>
      </c>
      <c r="M1164" s="1" t="s">
        <v>79</v>
      </c>
    </row>
    <row r="1165" spans="8:13">
      <c r="H1165" s="1" t="s">
        <v>555</v>
      </c>
      <c r="I1165" s="1" t="s">
        <v>4177</v>
      </c>
      <c r="J1165" s="1" t="s">
        <v>4178</v>
      </c>
      <c r="K1165" s="1" t="str">
        <f t="shared" si="36"/>
        <v>2011</v>
      </c>
      <c r="L1165" s="1">
        <f t="shared" si="37"/>
        <v>33</v>
      </c>
      <c r="M1165" s="1" t="s">
        <v>79</v>
      </c>
    </row>
    <row r="1166" spans="8:13">
      <c r="H1166" s="1" t="s">
        <v>555</v>
      </c>
      <c r="I1166" s="1" t="s">
        <v>1107</v>
      </c>
      <c r="J1166" s="1" t="s">
        <v>1125</v>
      </c>
      <c r="K1166" s="1" t="str">
        <f t="shared" si="36"/>
        <v>2012</v>
      </c>
      <c r="L1166" s="1">
        <f t="shared" si="37"/>
        <v>33</v>
      </c>
      <c r="M1166" s="1" t="s">
        <v>79</v>
      </c>
    </row>
    <row r="1167" spans="8:13">
      <c r="H1167" s="1" t="s">
        <v>101</v>
      </c>
      <c r="I1167" s="1" t="s">
        <v>6078</v>
      </c>
      <c r="J1167" s="1" t="s">
        <v>2019</v>
      </c>
      <c r="K1167" s="1" t="str">
        <f t="shared" si="36"/>
        <v>2012</v>
      </c>
      <c r="L1167" s="1">
        <f t="shared" si="37"/>
        <v>33</v>
      </c>
      <c r="M1167" s="1" t="s">
        <v>79</v>
      </c>
    </row>
    <row r="1168" spans="8:13">
      <c r="H1168" s="1" t="s">
        <v>584</v>
      </c>
      <c r="I1168" s="1" t="s">
        <v>7414</v>
      </c>
      <c r="J1168" s="1" t="s">
        <v>2019</v>
      </c>
      <c r="K1168" s="1" t="str">
        <f t="shared" si="36"/>
        <v>2012</v>
      </c>
      <c r="L1168" s="1">
        <f t="shared" si="37"/>
        <v>33</v>
      </c>
      <c r="M1168" s="1" t="s">
        <v>79</v>
      </c>
    </row>
    <row r="1169" spans="8:13">
      <c r="H1169" s="1" t="s">
        <v>530</v>
      </c>
      <c r="I1169" s="1" t="s">
        <v>9733</v>
      </c>
      <c r="J1169" s="1" t="s">
        <v>7778</v>
      </c>
      <c r="K1169" s="1" t="str">
        <f t="shared" si="36"/>
        <v>2012</v>
      </c>
      <c r="L1169" s="1">
        <f t="shared" si="37"/>
        <v>33</v>
      </c>
      <c r="M1169" s="1" t="s">
        <v>79</v>
      </c>
    </row>
    <row r="1170" spans="8:13">
      <c r="H1170" s="1" t="s">
        <v>644</v>
      </c>
      <c r="I1170" s="1" t="s">
        <v>9132</v>
      </c>
      <c r="J1170" s="1" t="s">
        <v>2023</v>
      </c>
      <c r="K1170" s="1" t="str">
        <f t="shared" si="36"/>
        <v>2013</v>
      </c>
      <c r="L1170" s="1">
        <f t="shared" si="37"/>
        <v>33</v>
      </c>
      <c r="M1170" s="1" t="s">
        <v>79</v>
      </c>
    </row>
    <row r="1171" spans="8:13">
      <c r="H1171" s="1" t="s">
        <v>644</v>
      </c>
      <c r="I1171" s="1" t="s">
        <v>11669</v>
      </c>
      <c r="J1171" s="1" t="s">
        <v>2008</v>
      </c>
      <c r="K1171" s="1" t="str">
        <f t="shared" si="36"/>
        <v>2014</v>
      </c>
      <c r="L1171" s="1">
        <f t="shared" si="37"/>
        <v>33</v>
      </c>
      <c r="M1171" s="1" t="s">
        <v>79</v>
      </c>
    </row>
    <row r="1172" spans="8:13">
      <c r="H1172" s="1" t="s">
        <v>101</v>
      </c>
      <c r="I1172" s="1" t="s">
        <v>4032</v>
      </c>
      <c r="J1172" s="1" t="s">
        <v>8110</v>
      </c>
      <c r="K1172" s="1" t="str">
        <f t="shared" si="36"/>
        <v>2015</v>
      </c>
      <c r="L1172" s="1">
        <f t="shared" si="37"/>
        <v>33</v>
      </c>
      <c r="M1172" s="1" t="s">
        <v>79</v>
      </c>
    </row>
    <row r="1173" spans="8:13">
      <c r="H1173" s="1" t="s">
        <v>530</v>
      </c>
      <c r="I1173" s="1" t="s">
        <v>9509</v>
      </c>
      <c r="J1173" s="1" t="s">
        <v>11924</v>
      </c>
      <c r="K1173" s="1" t="str">
        <f t="shared" si="36"/>
        <v>2015</v>
      </c>
      <c r="L1173" s="1">
        <f t="shared" si="37"/>
        <v>33</v>
      </c>
      <c r="M1173" s="1" t="s">
        <v>79</v>
      </c>
    </row>
    <row r="1174" spans="8:13">
      <c r="H1174" s="1" t="s">
        <v>809</v>
      </c>
      <c r="I1174" s="1" t="s">
        <v>2422</v>
      </c>
      <c r="J1174" s="1" t="s">
        <v>1222</v>
      </c>
      <c r="K1174" s="1" t="str">
        <f t="shared" si="36"/>
        <v>2015</v>
      </c>
      <c r="L1174" s="1">
        <f t="shared" si="37"/>
        <v>33</v>
      </c>
      <c r="M1174" s="1" t="s">
        <v>79</v>
      </c>
    </row>
    <row r="1175" spans="8:13">
      <c r="H1175" s="1" t="s">
        <v>644</v>
      </c>
      <c r="I1175" s="1" t="s">
        <v>496</v>
      </c>
      <c r="J1175" s="1" t="s">
        <v>926</v>
      </c>
      <c r="K1175" s="1" t="str">
        <f t="shared" si="36"/>
        <v>2015</v>
      </c>
      <c r="L1175" s="1">
        <f t="shared" si="37"/>
        <v>33</v>
      </c>
      <c r="M1175" s="1" t="s">
        <v>79</v>
      </c>
    </row>
    <row r="1176" spans="8:13">
      <c r="H1176" s="1" t="s">
        <v>530</v>
      </c>
      <c r="I1176" s="1" t="s">
        <v>4642</v>
      </c>
      <c r="J1176" s="1" t="s">
        <v>1573</v>
      </c>
      <c r="K1176" s="1" t="str">
        <f t="shared" si="36"/>
        <v>2016</v>
      </c>
      <c r="L1176" s="1">
        <f t="shared" si="37"/>
        <v>33</v>
      </c>
      <c r="M1176" s="1" t="s">
        <v>79</v>
      </c>
    </row>
    <row r="1177" spans="8:13">
      <c r="H1177" s="1" t="s">
        <v>530</v>
      </c>
      <c r="I1177" s="1" t="s">
        <v>987</v>
      </c>
      <c r="J1177" s="1" t="s">
        <v>990</v>
      </c>
      <c r="K1177" s="1" t="str">
        <f t="shared" si="36"/>
        <v>2017</v>
      </c>
      <c r="L1177" s="1">
        <f t="shared" si="37"/>
        <v>33</v>
      </c>
      <c r="M1177" s="1" t="s">
        <v>79</v>
      </c>
    </row>
    <row r="1178" spans="8:13">
      <c r="H1178" s="1" t="s">
        <v>678</v>
      </c>
      <c r="I1178" s="1" t="s">
        <v>5269</v>
      </c>
      <c r="J1178" s="1" t="s">
        <v>5094</v>
      </c>
      <c r="K1178" s="1" t="str">
        <f t="shared" si="36"/>
        <v>2017</v>
      </c>
      <c r="L1178" s="1">
        <f t="shared" si="37"/>
        <v>33</v>
      </c>
      <c r="M1178" s="1" t="s">
        <v>79</v>
      </c>
    </row>
    <row r="1179" spans="8:13">
      <c r="H1179" s="1" t="s">
        <v>678</v>
      </c>
      <c r="I1179" s="1" t="s">
        <v>1825</v>
      </c>
      <c r="J1179" s="1" t="s">
        <v>1286</v>
      </c>
      <c r="K1179" s="1" t="str">
        <f t="shared" si="36"/>
        <v>2017</v>
      </c>
      <c r="L1179" s="1">
        <f t="shared" si="37"/>
        <v>33</v>
      </c>
      <c r="M1179" s="1" t="s">
        <v>79</v>
      </c>
    </row>
    <row r="1180" spans="8:13">
      <c r="H1180" s="1" t="s">
        <v>530</v>
      </c>
      <c r="I1180" s="1" t="s">
        <v>1181</v>
      </c>
      <c r="J1180" s="1" t="s">
        <v>1181</v>
      </c>
      <c r="K1180" s="1" t="str">
        <f t="shared" si="36"/>
        <v>2018</v>
      </c>
      <c r="L1180" s="1">
        <f t="shared" si="37"/>
        <v>33</v>
      </c>
      <c r="M1180" s="1" t="s">
        <v>79</v>
      </c>
    </row>
    <row r="1181" spans="8:13">
      <c r="H1181" s="1" t="s">
        <v>530</v>
      </c>
      <c r="I1181" s="1" t="s">
        <v>1085</v>
      </c>
      <c r="J1181" s="1" t="s">
        <v>532</v>
      </c>
      <c r="K1181" s="1" t="str">
        <f t="shared" si="36"/>
        <v>2019</v>
      </c>
      <c r="L1181" s="1">
        <f t="shared" si="37"/>
        <v>33</v>
      </c>
      <c r="M1181" s="1" t="s">
        <v>79</v>
      </c>
    </row>
    <row r="1182" spans="8:13">
      <c r="H1182" s="1" t="s">
        <v>530</v>
      </c>
      <c r="I1182" s="1" t="s">
        <v>9308</v>
      </c>
      <c r="J1182" s="1" t="s">
        <v>4044</v>
      </c>
      <c r="K1182" s="1" t="str">
        <f t="shared" si="36"/>
        <v>2020</v>
      </c>
      <c r="L1182" s="1">
        <f t="shared" si="37"/>
        <v>33</v>
      </c>
      <c r="M1182" s="1" t="s">
        <v>79</v>
      </c>
    </row>
    <row r="1183" spans="8:13">
      <c r="H1183" s="1" t="s">
        <v>530</v>
      </c>
      <c r="I1183" s="1" t="s">
        <v>12488</v>
      </c>
      <c r="J1183" s="1" t="s">
        <v>663</v>
      </c>
      <c r="K1183" s="1" t="str">
        <f t="shared" si="36"/>
        <v>2020</v>
      </c>
      <c r="L1183" s="1">
        <f t="shared" si="37"/>
        <v>33</v>
      </c>
      <c r="M1183" s="1" t="s">
        <v>79</v>
      </c>
    </row>
    <row r="1184" spans="8:13">
      <c r="H1184" s="1" t="s">
        <v>530</v>
      </c>
      <c r="I1184" s="1" t="s">
        <v>857</v>
      </c>
      <c r="J1184" s="1" t="s">
        <v>10533</v>
      </c>
      <c r="K1184" s="1" t="str">
        <f t="shared" si="36"/>
        <v>2020</v>
      </c>
      <c r="L1184" s="1">
        <f t="shared" si="37"/>
        <v>33</v>
      </c>
      <c r="M1184" s="1" t="s">
        <v>79</v>
      </c>
    </row>
    <row r="1185" spans="8:13">
      <c r="H1185" s="1" t="s">
        <v>136</v>
      </c>
      <c r="I1185" s="1" t="s">
        <v>9362</v>
      </c>
      <c r="J1185" s="1" t="s">
        <v>9389</v>
      </c>
      <c r="K1185" s="1" t="str">
        <f t="shared" si="36"/>
        <v>2004</v>
      </c>
      <c r="L1185" s="1">
        <f t="shared" si="37"/>
        <v>34</v>
      </c>
      <c r="M1185" s="1" t="s">
        <v>79</v>
      </c>
    </row>
    <row r="1186" spans="8:13">
      <c r="H1186" s="1" t="s">
        <v>299</v>
      </c>
      <c r="I1186" s="1" t="s">
        <v>11800</v>
      </c>
      <c r="J1186" s="1" t="s">
        <v>11805</v>
      </c>
      <c r="K1186" s="1" t="str">
        <f t="shared" si="36"/>
        <v>2005</v>
      </c>
      <c r="L1186" s="1">
        <f t="shared" si="37"/>
        <v>34</v>
      </c>
      <c r="M1186" s="1" t="s">
        <v>79</v>
      </c>
    </row>
    <row r="1187" spans="8:13">
      <c r="H1187" s="1" t="s">
        <v>310</v>
      </c>
      <c r="I1187" s="1" t="s">
        <v>7638</v>
      </c>
      <c r="J1187" s="1" t="s">
        <v>1899</v>
      </c>
      <c r="K1187" s="1" t="str">
        <f t="shared" si="36"/>
        <v>2005</v>
      </c>
      <c r="L1187" s="1">
        <f t="shared" si="37"/>
        <v>34</v>
      </c>
      <c r="M1187" s="1" t="s">
        <v>79</v>
      </c>
    </row>
    <row r="1188" spans="8:13">
      <c r="H1188" s="1" t="s">
        <v>1343</v>
      </c>
      <c r="I1188" s="1" t="s">
        <v>9478</v>
      </c>
      <c r="J1188" s="1" t="s">
        <v>4086</v>
      </c>
      <c r="K1188" s="1" t="str">
        <f t="shared" si="36"/>
        <v>2006</v>
      </c>
      <c r="L1188" s="1">
        <f t="shared" si="37"/>
        <v>34</v>
      </c>
      <c r="M1188" s="1" t="s">
        <v>79</v>
      </c>
    </row>
    <row r="1189" spans="8:13">
      <c r="H1189" s="1" t="s">
        <v>299</v>
      </c>
      <c r="I1189" s="1" t="s">
        <v>1296</v>
      </c>
      <c r="J1189" s="1" t="s">
        <v>1918</v>
      </c>
      <c r="K1189" s="1" t="str">
        <f t="shared" si="36"/>
        <v>2007</v>
      </c>
      <c r="L1189" s="1">
        <f t="shared" si="37"/>
        <v>34</v>
      </c>
      <c r="M1189" s="1" t="s">
        <v>79</v>
      </c>
    </row>
    <row r="1190" spans="8:13">
      <c r="H1190" s="1" t="s">
        <v>584</v>
      </c>
      <c r="I1190" s="1" t="s">
        <v>8338</v>
      </c>
      <c r="J1190" s="1" t="s">
        <v>1072</v>
      </c>
      <c r="K1190" s="1" t="str">
        <f t="shared" si="36"/>
        <v>2009</v>
      </c>
      <c r="L1190" s="1">
        <f t="shared" si="37"/>
        <v>34</v>
      </c>
      <c r="M1190" s="1" t="s">
        <v>79</v>
      </c>
    </row>
    <row r="1191" spans="8:13">
      <c r="H1191" s="1" t="s">
        <v>149</v>
      </c>
      <c r="I1191" s="1" t="s">
        <v>11621</v>
      </c>
      <c r="J1191" s="1" t="s">
        <v>7895</v>
      </c>
      <c r="K1191" s="1" t="str">
        <f t="shared" si="36"/>
        <v>2010</v>
      </c>
      <c r="L1191" s="1">
        <f t="shared" si="37"/>
        <v>34</v>
      </c>
      <c r="M1191" s="1" t="s">
        <v>79</v>
      </c>
    </row>
    <row r="1192" spans="8:13">
      <c r="H1192" s="1" t="s">
        <v>644</v>
      </c>
      <c r="I1192" s="1" t="s">
        <v>7156</v>
      </c>
      <c r="J1192" s="1" t="s">
        <v>1067</v>
      </c>
      <c r="K1192" s="1" t="str">
        <f t="shared" si="36"/>
        <v>2015</v>
      </c>
      <c r="L1192" s="1">
        <f t="shared" si="37"/>
        <v>34</v>
      </c>
      <c r="M1192" s="1" t="s">
        <v>79</v>
      </c>
    </row>
    <row r="1193" spans="8:13">
      <c r="H1193" s="1" t="s">
        <v>809</v>
      </c>
      <c r="I1193" s="1" t="s">
        <v>5298</v>
      </c>
      <c r="J1193" s="1" t="s">
        <v>5299</v>
      </c>
      <c r="K1193" s="1" t="str">
        <f t="shared" si="36"/>
        <v>2016</v>
      </c>
      <c r="L1193" s="1">
        <f t="shared" si="37"/>
        <v>34</v>
      </c>
      <c r="M1193" s="1" t="s">
        <v>79</v>
      </c>
    </row>
    <row r="1194" spans="8:13">
      <c r="H1194" s="1" t="s">
        <v>644</v>
      </c>
      <c r="I1194" s="1" t="s">
        <v>4232</v>
      </c>
      <c r="J1194" s="1" t="s">
        <v>1534</v>
      </c>
      <c r="K1194" s="1" t="str">
        <f t="shared" si="36"/>
        <v>2016</v>
      </c>
      <c r="L1194" s="1">
        <f t="shared" si="37"/>
        <v>34</v>
      </c>
      <c r="M1194" s="1" t="s">
        <v>79</v>
      </c>
    </row>
    <row r="1195" spans="8:13">
      <c r="H1195" s="1" t="s">
        <v>644</v>
      </c>
      <c r="I1195" s="1" t="s">
        <v>3404</v>
      </c>
      <c r="J1195" s="1" t="s">
        <v>3171</v>
      </c>
      <c r="K1195" s="1" t="str">
        <f t="shared" si="36"/>
        <v>2016</v>
      </c>
      <c r="L1195" s="1">
        <f t="shared" si="37"/>
        <v>34</v>
      </c>
      <c r="M1195" s="1" t="s">
        <v>79</v>
      </c>
    </row>
    <row r="1196" spans="8:13">
      <c r="H1196" s="1" t="s">
        <v>678</v>
      </c>
      <c r="I1196" s="1" t="s">
        <v>412</v>
      </c>
      <c r="J1196" s="1" t="s">
        <v>4134</v>
      </c>
      <c r="K1196" s="1" t="str">
        <f t="shared" si="36"/>
        <v>2016</v>
      </c>
      <c r="L1196" s="1">
        <f t="shared" si="37"/>
        <v>34</v>
      </c>
      <c r="M1196" s="1" t="s">
        <v>79</v>
      </c>
    </row>
    <row r="1197" spans="8:13">
      <c r="H1197" s="1" t="s">
        <v>678</v>
      </c>
      <c r="I1197" s="1" t="s">
        <v>6422</v>
      </c>
      <c r="J1197" s="1" t="s">
        <v>6422</v>
      </c>
      <c r="K1197" s="1" t="str">
        <f t="shared" si="36"/>
        <v>2016</v>
      </c>
      <c r="L1197" s="1">
        <f t="shared" si="37"/>
        <v>34</v>
      </c>
      <c r="M1197" s="1" t="s">
        <v>79</v>
      </c>
    </row>
    <row r="1198" spans="8:13">
      <c r="H1198" s="1" t="s">
        <v>678</v>
      </c>
      <c r="I1198" s="1" t="s">
        <v>7736</v>
      </c>
      <c r="J1198" s="1" t="s">
        <v>6705</v>
      </c>
      <c r="K1198" s="1" t="str">
        <f t="shared" si="36"/>
        <v>2016</v>
      </c>
      <c r="L1198" s="1">
        <f t="shared" si="37"/>
        <v>34</v>
      </c>
      <c r="M1198" s="1" t="s">
        <v>79</v>
      </c>
    </row>
    <row r="1199" spans="8:13">
      <c r="H1199" s="1" t="s">
        <v>644</v>
      </c>
      <c r="I1199" s="1" t="s">
        <v>7992</v>
      </c>
      <c r="J1199" s="1" t="s">
        <v>162</v>
      </c>
      <c r="K1199" s="1" t="str">
        <f t="shared" si="36"/>
        <v>2016</v>
      </c>
      <c r="L1199" s="1">
        <f t="shared" si="37"/>
        <v>34</v>
      </c>
      <c r="M1199" s="1" t="s">
        <v>79</v>
      </c>
    </row>
    <row r="1200" spans="8:13">
      <c r="H1200" s="1" t="s">
        <v>101</v>
      </c>
      <c r="I1200" s="1" t="s">
        <v>6666</v>
      </c>
      <c r="J1200" s="1" t="s">
        <v>10983</v>
      </c>
      <c r="K1200" s="1" t="str">
        <f t="shared" si="36"/>
        <v>2016</v>
      </c>
      <c r="L1200" s="1">
        <f t="shared" si="37"/>
        <v>34</v>
      </c>
      <c r="M1200" s="1" t="s">
        <v>79</v>
      </c>
    </row>
    <row r="1201" spans="8:13">
      <c r="H1201" s="1" t="s">
        <v>678</v>
      </c>
      <c r="I1201" s="1" t="s">
        <v>3838</v>
      </c>
      <c r="J1201" s="1" t="s">
        <v>2091</v>
      </c>
      <c r="K1201" s="1" t="str">
        <f t="shared" si="36"/>
        <v>2017</v>
      </c>
      <c r="L1201" s="1">
        <f t="shared" si="37"/>
        <v>34</v>
      </c>
      <c r="M1201" s="1" t="s">
        <v>79</v>
      </c>
    </row>
    <row r="1202" spans="8:13">
      <c r="H1202" s="1" t="s">
        <v>809</v>
      </c>
      <c r="I1202" s="1" t="s">
        <v>8416</v>
      </c>
      <c r="J1202" s="1" t="s">
        <v>2534</v>
      </c>
      <c r="K1202" s="1" t="str">
        <f t="shared" si="36"/>
        <v>2018</v>
      </c>
      <c r="L1202" s="1">
        <f t="shared" si="37"/>
        <v>34</v>
      </c>
      <c r="M1202" s="1" t="s">
        <v>79</v>
      </c>
    </row>
    <row r="1203" spans="8:13">
      <c r="H1203" s="1" t="s">
        <v>644</v>
      </c>
      <c r="I1203" s="1" t="s">
        <v>11029</v>
      </c>
      <c r="J1203" s="1" t="s">
        <v>1341</v>
      </c>
      <c r="K1203" s="1" t="str">
        <f t="shared" si="36"/>
        <v>2019</v>
      </c>
      <c r="L1203" s="1">
        <f t="shared" si="37"/>
        <v>34</v>
      </c>
      <c r="M1203" s="1" t="s">
        <v>79</v>
      </c>
    </row>
    <row r="1204" spans="8:13">
      <c r="H1204" s="1" t="s">
        <v>678</v>
      </c>
      <c r="I1204" s="1" t="s">
        <v>321</v>
      </c>
      <c r="J1204" s="1" t="s">
        <v>4988</v>
      </c>
      <c r="K1204" s="1" t="str">
        <f t="shared" si="36"/>
        <v>2020</v>
      </c>
      <c r="L1204" s="1">
        <f t="shared" si="37"/>
        <v>34</v>
      </c>
      <c r="M1204" s="1" t="s">
        <v>79</v>
      </c>
    </row>
    <row r="1205" spans="8:13">
      <c r="H1205" s="1" t="s">
        <v>678</v>
      </c>
      <c r="I1205" s="1" t="s">
        <v>12376</v>
      </c>
      <c r="J1205" s="1" t="s">
        <v>8134</v>
      </c>
      <c r="K1205" s="1" t="str">
        <f t="shared" si="36"/>
        <v>2020</v>
      </c>
      <c r="L1205" s="1">
        <f t="shared" si="37"/>
        <v>34</v>
      </c>
      <c r="M1205" s="1" t="s">
        <v>79</v>
      </c>
    </row>
    <row r="1206" spans="8:13">
      <c r="H1206" s="1" t="s">
        <v>678</v>
      </c>
      <c r="I1206" s="1" t="s">
        <v>202</v>
      </c>
      <c r="J1206" s="1" t="s">
        <v>8665</v>
      </c>
      <c r="K1206" s="1" t="str">
        <f t="shared" si="36"/>
        <v>2020</v>
      </c>
      <c r="L1206" s="1">
        <f t="shared" si="37"/>
        <v>34</v>
      </c>
      <c r="M1206" s="1" t="s">
        <v>79</v>
      </c>
    </row>
    <row r="1207" spans="8:13">
      <c r="H1207" s="1" t="s">
        <v>310</v>
      </c>
      <c r="I1207" s="1" t="s">
        <v>4538</v>
      </c>
      <c r="J1207" s="1" t="s">
        <v>4553</v>
      </c>
      <c r="K1207" s="1" t="str">
        <f t="shared" si="36"/>
        <v>2006</v>
      </c>
      <c r="L1207" s="1">
        <f t="shared" si="37"/>
        <v>35</v>
      </c>
      <c r="M1207" s="1" t="s">
        <v>79</v>
      </c>
    </row>
    <row r="1208" spans="8:13">
      <c r="H1208" s="1" t="s">
        <v>299</v>
      </c>
      <c r="I1208" s="1" t="s">
        <v>9816</v>
      </c>
      <c r="J1208" s="1" t="s">
        <v>11605</v>
      </c>
      <c r="K1208" s="1" t="str">
        <f t="shared" si="36"/>
        <v>2006</v>
      </c>
      <c r="L1208" s="1">
        <f t="shared" si="37"/>
        <v>35</v>
      </c>
      <c r="M1208" s="1" t="s">
        <v>79</v>
      </c>
    </row>
    <row r="1209" spans="8:13">
      <c r="H1209" s="1" t="s">
        <v>1343</v>
      </c>
      <c r="I1209" s="1" t="s">
        <v>9192</v>
      </c>
      <c r="J1209" s="1" t="s">
        <v>11178</v>
      </c>
      <c r="K1209" s="1" t="str">
        <f t="shared" si="36"/>
        <v>2008</v>
      </c>
      <c r="L1209" s="1">
        <f t="shared" si="37"/>
        <v>35</v>
      </c>
      <c r="M1209" s="1" t="s">
        <v>79</v>
      </c>
    </row>
    <row r="1210" spans="8:13">
      <c r="H1210" s="1" t="s">
        <v>282</v>
      </c>
      <c r="I1210" s="1" t="s">
        <v>3404</v>
      </c>
      <c r="J1210" s="1" t="s">
        <v>4931</v>
      </c>
      <c r="K1210" s="1" t="str">
        <f t="shared" si="36"/>
        <v>2009</v>
      </c>
      <c r="L1210" s="1">
        <f t="shared" si="37"/>
        <v>35</v>
      </c>
      <c r="M1210" s="1" t="s">
        <v>79</v>
      </c>
    </row>
    <row r="1211" spans="8:13">
      <c r="H1211" s="1" t="s">
        <v>310</v>
      </c>
      <c r="I1211" s="1" t="s">
        <v>9362</v>
      </c>
      <c r="J1211" s="1" t="s">
        <v>9290</v>
      </c>
      <c r="K1211" s="1" t="str">
        <f t="shared" si="36"/>
        <v>2010</v>
      </c>
      <c r="L1211" s="1">
        <f t="shared" si="37"/>
        <v>35</v>
      </c>
      <c r="M1211" s="1" t="s">
        <v>79</v>
      </c>
    </row>
    <row r="1212" spans="8:13">
      <c r="H1212" s="1" t="s">
        <v>310</v>
      </c>
      <c r="I1212" s="1" t="s">
        <v>12403</v>
      </c>
      <c r="J1212" s="1" t="s">
        <v>12414</v>
      </c>
      <c r="K1212" s="1" t="str">
        <f t="shared" si="36"/>
        <v>2010</v>
      </c>
      <c r="L1212" s="1">
        <f t="shared" si="37"/>
        <v>35</v>
      </c>
      <c r="M1212" s="1" t="s">
        <v>79</v>
      </c>
    </row>
    <row r="1213" spans="8:13">
      <c r="H1213" s="1" t="s">
        <v>555</v>
      </c>
      <c r="I1213" s="1" t="s">
        <v>7097</v>
      </c>
      <c r="J1213" s="1" t="s">
        <v>6871</v>
      </c>
      <c r="K1213" s="1" t="str">
        <f t="shared" si="36"/>
        <v>2011</v>
      </c>
      <c r="L1213" s="1">
        <f t="shared" si="37"/>
        <v>35</v>
      </c>
      <c r="M1213" s="1" t="s">
        <v>79</v>
      </c>
    </row>
    <row r="1214" spans="8:13">
      <c r="H1214" s="1" t="s">
        <v>584</v>
      </c>
      <c r="I1214" s="1" t="s">
        <v>8821</v>
      </c>
      <c r="J1214" s="1" t="s">
        <v>7320</v>
      </c>
      <c r="K1214" s="1" t="str">
        <f t="shared" si="36"/>
        <v>2012</v>
      </c>
      <c r="L1214" s="1">
        <f t="shared" si="37"/>
        <v>35</v>
      </c>
      <c r="M1214" s="1" t="s">
        <v>79</v>
      </c>
    </row>
    <row r="1215" spans="8:13">
      <c r="H1215" s="1" t="s">
        <v>644</v>
      </c>
      <c r="I1215" s="1" t="s">
        <v>8512</v>
      </c>
      <c r="J1215" s="1" t="s">
        <v>1933</v>
      </c>
      <c r="K1215" s="1" t="str">
        <f t="shared" si="36"/>
        <v>2014</v>
      </c>
      <c r="L1215" s="1">
        <f t="shared" si="37"/>
        <v>35</v>
      </c>
      <c r="M1215" s="1" t="s">
        <v>79</v>
      </c>
    </row>
    <row r="1216" spans="8:13">
      <c r="H1216" s="1" t="s">
        <v>584</v>
      </c>
      <c r="I1216" s="1" t="s">
        <v>4579</v>
      </c>
      <c r="J1216" s="1" t="s">
        <v>4583</v>
      </c>
      <c r="K1216" s="1" t="str">
        <f t="shared" si="36"/>
        <v>2014</v>
      </c>
      <c r="L1216" s="1">
        <f t="shared" si="37"/>
        <v>35</v>
      </c>
      <c r="M1216" s="1" t="s">
        <v>79</v>
      </c>
    </row>
    <row r="1217" spans="8:13">
      <c r="H1217" s="1" t="s">
        <v>644</v>
      </c>
      <c r="I1217" s="1" t="s">
        <v>8824</v>
      </c>
      <c r="J1217" s="1" t="s">
        <v>9482</v>
      </c>
      <c r="K1217" s="1" t="str">
        <f t="shared" ref="K1217:K1280" si="38">TEXT(J1217,"YYYY")</f>
        <v>2014</v>
      </c>
      <c r="L1217" s="1">
        <f t="shared" ref="L1217:L1280" si="39">H1217-(TEXT(I1217,"YYYY")-TEXT(J1217,"YYYY"))</f>
        <v>35</v>
      </c>
      <c r="M1217" s="1" t="s">
        <v>79</v>
      </c>
    </row>
    <row r="1218" spans="8:13">
      <c r="H1218" s="1" t="s">
        <v>809</v>
      </c>
      <c r="I1218" s="1" t="s">
        <v>12335</v>
      </c>
      <c r="J1218" s="1" t="s">
        <v>8036</v>
      </c>
      <c r="K1218" s="1" t="str">
        <f t="shared" si="38"/>
        <v>2014</v>
      </c>
      <c r="L1218" s="1">
        <f t="shared" si="39"/>
        <v>35</v>
      </c>
      <c r="M1218" s="1" t="s">
        <v>79</v>
      </c>
    </row>
    <row r="1219" spans="8:13">
      <c r="H1219" s="1" t="s">
        <v>644</v>
      </c>
      <c r="I1219" s="1" t="s">
        <v>8512</v>
      </c>
      <c r="J1219" s="1" t="s">
        <v>8516</v>
      </c>
      <c r="K1219" s="1" t="str">
        <f t="shared" si="38"/>
        <v>2014</v>
      </c>
      <c r="L1219" s="1">
        <f t="shared" si="39"/>
        <v>35</v>
      </c>
      <c r="M1219" s="1" t="s">
        <v>79</v>
      </c>
    </row>
    <row r="1220" spans="8:13">
      <c r="H1220" s="1" t="s">
        <v>584</v>
      </c>
      <c r="I1220" s="1" t="s">
        <v>2260</v>
      </c>
      <c r="J1220" s="1" t="s">
        <v>1534</v>
      </c>
      <c r="K1220" s="1" t="str">
        <f t="shared" si="38"/>
        <v>2016</v>
      </c>
      <c r="L1220" s="1">
        <f t="shared" si="39"/>
        <v>35</v>
      </c>
      <c r="M1220" s="1" t="s">
        <v>79</v>
      </c>
    </row>
    <row r="1221" spans="8:13">
      <c r="H1221" s="1" t="s">
        <v>644</v>
      </c>
      <c r="I1221" s="1" t="s">
        <v>7414</v>
      </c>
      <c r="J1221" s="1" t="s">
        <v>325</v>
      </c>
      <c r="K1221" s="1" t="str">
        <f t="shared" si="38"/>
        <v>2016</v>
      </c>
      <c r="L1221" s="1">
        <f t="shared" si="39"/>
        <v>35</v>
      </c>
      <c r="M1221" s="1" t="s">
        <v>79</v>
      </c>
    </row>
    <row r="1222" spans="8:13">
      <c r="H1222" s="1" t="s">
        <v>101</v>
      </c>
      <c r="I1222" s="1" t="s">
        <v>429</v>
      </c>
      <c r="J1222" s="1" t="s">
        <v>11505</v>
      </c>
      <c r="K1222" s="1" t="str">
        <f t="shared" si="38"/>
        <v>2017</v>
      </c>
      <c r="L1222" s="1">
        <f t="shared" si="39"/>
        <v>35</v>
      </c>
      <c r="M1222" s="1" t="s">
        <v>79</v>
      </c>
    </row>
    <row r="1223" spans="8:13">
      <c r="H1223" s="1" t="s">
        <v>584</v>
      </c>
      <c r="I1223" s="1" t="s">
        <v>1192</v>
      </c>
      <c r="J1223" s="1" t="s">
        <v>274</v>
      </c>
      <c r="K1223" s="1" t="str">
        <f t="shared" si="38"/>
        <v>2017</v>
      </c>
      <c r="L1223" s="1">
        <f t="shared" si="39"/>
        <v>35</v>
      </c>
      <c r="M1223" s="1" t="s">
        <v>79</v>
      </c>
    </row>
    <row r="1224" spans="8:13">
      <c r="H1224" s="1" t="s">
        <v>809</v>
      </c>
      <c r="I1224" s="1" t="s">
        <v>818</v>
      </c>
      <c r="J1224" s="1" t="s">
        <v>752</v>
      </c>
      <c r="K1224" s="1" t="str">
        <f t="shared" si="38"/>
        <v>2018</v>
      </c>
      <c r="L1224" s="1">
        <f t="shared" si="39"/>
        <v>35</v>
      </c>
      <c r="M1224" s="1" t="s">
        <v>79</v>
      </c>
    </row>
    <row r="1225" spans="8:13">
      <c r="H1225" s="1" t="s">
        <v>644</v>
      </c>
      <c r="I1225" s="1" t="s">
        <v>645</v>
      </c>
      <c r="J1225" s="1" t="s">
        <v>645</v>
      </c>
      <c r="K1225" s="1" t="str">
        <f t="shared" si="38"/>
        <v>2019</v>
      </c>
      <c r="L1225" s="1">
        <f t="shared" si="39"/>
        <v>35</v>
      </c>
      <c r="M1225" s="1" t="s">
        <v>79</v>
      </c>
    </row>
    <row r="1226" spans="8:13">
      <c r="H1226" s="1" t="s">
        <v>809</v>
      </c>
      <c r="I1226" s="1" t="s">
        <v>4044</v>
      </c>
      <c r="J1226" s="1" t="s">
        <v>3802</v>
      </c>
      <c r="K1226" s="1" t="str">
        <f t="shared" si="38"/>
        <v>2019</v>
      </c>
      <c r="L1226" s="1">
        <f t="shared" si="39"/>
        <v>35</v>
      </c>
      <c r="M1226" s="1" t="s">
        <v>79</v>
      </c>
    </row>
    <row r="1227" spans="8:13">
      <c r="H1227" s="1" t="s">
        <v>644</v>
      </c>
      <c r="I1227" s="1" t="s">
        <v>12191</v>
      </c>
      <c r="J1227" s="1" t="s">
        <v>707</v>
      </c>
      <c r="K1227" s="1" t="str">
        <f t="shared" si="38"/>
        <v>2020</v>
      </c>
      <c r="L1227" s="1">
        <f t="shared" si="39"/>
        <v>35</v>
      </c>
      <c r="M1227" s="1" t="s">
        <v>79</v>
      </c>
    </row>
    <row r="1228" spans="8:13">
      <c r="H1228" s="1" t="s">
        <v>644</v>
      </c>
      <c r="I1228" s="1" t="s">
        <v>278</v>
      </c>
      <c r="J1228" s="1" t="s">
        <v>690</v>
      </c>
      <c r="K1228" s="1" t="str">
        <f t="shared" si="38"/>
        <v>2020</v>
      </c>
      <c r="L1228" s="1">
        <f t="shared" si="39"/>
        <v>35</v>
      </c>
      <c r="M1228" s="1" t="s">
        <v>79</v>
      </c>
    </row>
    <row r="1229" spans="8:13">
      <c r="H1229" s="1" t="s">
        <v>644</v>
      </c>
      <c r="I1229" s="1" t="s">
        <v>8214</v>
      </c>
      <c r="J1229" s="1" t="s">
        <v>5441</v>
      </c>
      <c r="K1229" s="1" t="str">
        <f t="shared" si="38"/>
        <v>2020</v>
      </c>
      <c r="L1229" s="1">
        <f t="shared" si="39"/>
        <v>35</v>
      </c>
      <c r="M1229" s="1" t="s">
        <v>79</v>
      </c>
    </row>
    <row r="1230" spans="8:13">
      <c r="H1230" s="1" t="s">
        <v>644</v>
      </c>
      <c r="I1230" s="1" t="s">
        <v>10803</v>
      </c>
      <c r="J1230" s="1" t="s">
        <v>561</v>
      </c>
      <c r="K1230" s="1" t="str">
        <f t="shared" si="38"/>
        <v>2020</v>
      </c>
      <c r="L1230" s="1">
        <f t="shared" si="39"/>
        <v>35</v>
      </c>
      <c r="M1230" s="1" t="s">
        <v>79</v>
      </c>
    </row>
    <row r="1231" spans="8:13">
      <c r="H1231" s="1" t="s">
        <v>120</v>
      </c>
      <c r="I1231" s="1" t="s">
        <v>408</v>
      </c>
      <c r="J1231" s="1" t="s">
        <v>5628</v>
      </c>
      <c r="K1231" s="1" t="str">
        <f t="shared" si="38"/>
        <v>2006</v>
      </c>
      <c r="L1231" s="1">
        <f t="shared" si="39"/>
        <v>36</v>
      </c>
      <c r="M1231" s="1" t="s">
        <v>79</v>
      </c>
    </row>
    <row r="1232" spans="8:13">
      <c r="H1232" s="1" t="s">
        <v>149</v>
      </c>
      <c r="I1232" s="1" t="s">
        <v>6287</v>
      </c>
      <c r="J1232" s="1" t="s">
        <v>9751</v>
      </c>
      <c r="K1232" s="1" t="str">
        <f t="shared" si="38"/>
        <v>2010</v>
      </c>
      <c r="L1232" s="1">
        <f t="shared" si="39"/>
        <v>36</v>
      </c>
      <c r="M1232" s="1" t="s">
        <v>79</v>
      </c>
    </row>
    <row r="1233" spans="8:13">
      <c r="H1233" s="1" t="s">
        <v>555</v>
      </c>
      <c r="I1233" s="1" t="s">
        <v>6398</v>
      </c>
      <c r="J1233" s="1" t="s">
        <v>7911</v>
      </c>
      <c r="K1233" s="1" t="str">
        <f t="shared" si="38"/>
        <v>2011</v>
      </c>
      <c r="L1233" s="1">
        <f t="shared" si="39"/>
        <v>36</v>
      </c>
      <c r="M1233" s="1" t="s">
        <v>79</v>
      </c>
    </row>
    <row r="1234" spans="8:13">
      <c r="H1234" s="1" t="s">
        <v>584</v>
      </c>
      <c r="I1234" s="1" t="s">
        <v>9072</v>
      </c>
      <c r="J1234" s="1" t="s">
        <v>9709</v>
      </c>
      <c r="K1234" s="1" t="str">
        <f t="shared" si="38"/>
        <v>2012</v>
      </c>
      <c r="L1234" s="1">
        <f t="shared" si="39"/>
        <v>36</v>
      </c>
      <c r="M1234" s="1" t="s">
        <v>79</v>
      </c>
    </row>
    <row r="1235" spans="8:13">
      <c r="H1235" s="1" t="s">
        <v>555</v>
      </c>
      <c r="I1235" s="1" t="s">
        <v>4897</v>
      </c>
      <c r="J1235" s="1" t="s">
        <v>2023</v>
      </c>
      <c r="K1235" s="1" t="str">
        <f t="shared" si="38"/>
        <v>2013</v>
      </c>
      <c r="L1235" s="1">
        <f t="shared" si="39"/>
        <v>36</v>
      </c>
      <c r="M1235" s="1" t="s">
        <v>79</v>
      </c>
    </row>
    <row r="1236" spans="8:13">
      <c r="H1236" s="1" t="s">
        <v>809</v>
      </c>
      <c r="I1236" s="1" t="s">
        <v>9512</v>
      </c>
      <c r="J1236" s="1" t="s">
        <v>9512</v>
      </c>
      <c r="K1236" s="1" t="str">
        <f t="shared" si="38"/>
        <v>2013</v>
      </c>
      <c r="L1236" s="1">
        <f t="shared" si="39"/>
        <v>36</v>
      </c>
      <c r="M1236" s="1" t="s">
        <v>79</v>
      </c>
    </row>
    <row r="1237" spans="8:13">
      <c r="H1237" s="1" t="s">
        <v>101</v>
      </c>
      <c r="I1237" s="1" t="s">
        <v>3542</v>
      </c>
      <c r="J1237" s="1" t="s">
        <v>5747</v>
      </c>
      <c r="K1237" s="1" t="str">
        <f t="shared" si="38"/>
        <v>2015</v>
      </c>
      <c r="L1237" s="1">
        <f t="shared" si="39"/>
        <v>36</v>
      </c>
      <c r="M1237" s="1" t="s">
        <v>79</v>
      </c>
    </row>
    <row r="1238" spans="8:13">
      <c r="H1238" s="1" t="s">
        <v>809</v>
      </c>
      <c r="I1238" s="1" t="s">
        <v>7090</v>
      </c>
      <c r="J1238" s="1" t="s">
        <v>1163</v>
      </c>
      <c r="K1238" s="1" t="str">
        <f t="shared" si="38"/>
        <v>2015</v>
      </c>
      <c r="L1238" s="1">
        <f t="shared" si="39"/>
        <v>36</v>
      </c>
      <c r="M1238" s="1" t="s">
        <v>79</v>
      </c>
    </row>
    <row r="1239" spans="8:13">
      <c r="H1239" s="1" t="s">
        <v>809</v>
      </c>
      <c r="I1239" s="1" t="s">
        <v>11978</v>
      </c>
      <c r="J1239" s="1" t="s">
        <v>11979</v>
      </c>
      <c r="K1239" s="1" t="str">
        <f t="shared" si="38"/>
        <v>2015</v>
      </c>
      <c r="L1239" s="1">
        <f t="shared" si="39"/>
        <v>36</v>
      </c>
      <c r="M1239" s="1" t="s">
        <v>79</v>
      </c>
    </row>
    <row r="1240" spans="8:13">
      <c r="H1240" s="1" t="s">
        <v>809</v>
      </c>
      <c r="I1240" s="1" t="s">
        <v>5651</v>
      </c>
      <c r="J1240" s="1" t="s">
        <v>303</v>
      </c>
      <c r="K1240" s="1" t="str">
        <f t="shared" si="38"/>
        <v>2016</v>
      </c>
      <c r="L1240" s="1">
        <f t="shared" si="39"/>
        <v>36</v>
      </c>
      <c r="M1240" s="1" t="s">
        <v>79</v>
      </c>
    </row>
    <row r="1241" spans="8:13">
      <c r="H1241" s="1" t="s">
        <v>584</v>
      </c>
      <c r="I1241" s="1" t="s">
        <v>2899</v>
      </c>
      <c r="J1241" s="1" t="s">
        <v>2916</v>
      </c>
      <c r="K1241" s="1" t="str">
        <f t="shared" si="38"/>
        <v>2017</v>
      </c>
      <c r="L1241" s="1">
        <f t="shared" si="39"/>
        <v>36</v>
      </c>
      <c r="M1241" s="1" t="s">
        <v>79</v>
      </c>
    </row>
    <row r="1242" spans="8:13">
      <c r="H1242" s="1" t="s">
        <v>584</v>
      </c>
      <c r="I1242" s="1" t="s">
        <v>3442</v>
      </c>
      <c r="J1242" s="1" t="s">
        <v>4182</v>
      </c>
      <c r="K1242" s="1" t="str">
        <f t="shared" si="38"/>
        <v>2017</v>
      </c>
      <c r="L1242" s="1">
        <f t="shared" si="39"/>
        <v>36</v>
      </c>
      <c r="M1242" s="1" t="s">
        <v>79</v>
      </c>
    </row>
    <row r="1243" spans="8:13">
      <c r="H1243" s="1" t="s">
        <v>584</v>
      </c>
      <c r="I1243" s="1" t="s">
        <v>2090</v>
      </c>
      <c r="J1243" s="1" t="s">
        <v>2111</v>
      </c>
      <c r="K1243" s="1" t="str">
        <f t="shared" si="38"/>
        <v>2017</v>
      </c>
      <c r="L1243" s="1">
        <f t="shared" si="39"/>
        <v>36</v>
      </c>
      <c r="M1243" s="1" t="s">
        <v>79</v>
      </c>
    </row>
    <row r="1244" spans="8:13">
      <c r="H1244" s="1" t="s">
        <v>149</v>
      </c>
      <c r="I1244" s="1" t="s">
        <v>358</v>
      </c>
      <c r="J1244" s="1" t="s">
        <v>274</v>
      </c>
      <c r="K1244" s="1" t="str">
        <f t="shared" si="38"/>
        <v>2017</v>
      </c>
      <c r="L1244" s="1">
        <f t="shared" si="39"/>
        <v>36</v>
      </c>
      <c r="M1244" s="1" t="s">
        <v>79</v>
      </c>
    </row>
    <row r="1245" spans="8:13">
      <c r="H1245" s="1" t="s">
        <v>101</v>
      </c>
      <c r="I1245" s="1" t="s">
        <v>5788</v>
      </c>
      <c r="J1245" s="1" t="s">
        <v>2854</v>
      </c>
      <c r="K1245" s="1" t="str">
        <f t="shared" si="38"/>
        <v>2018</v>
      </c>
      <c r="L1245" s="1">
        <f t="shared" si="39"/>
        <v>36</v>
      </c>
      <c r="M1245" s="1" t="s">
        <v>79</v>
      </c>
    </row>
    <row r="1246" spans="8:13">
      <c r="H1246" s="1" t="s">
        <v>101</v>
      </c>
      <c r="I1246" s="1" t="s">
        <v>5781</v>
      </c>
      <c r="J1246" s="1" t="s">
        <v>1015</v>
      </c>
      <c r="K1246" s="1" t="str">
        <f t="shared" si="38"/>
        <v>2018</v>
      </c>
      <c r="L1246" s="1">
        <f t="shared" si="39"/>
        <v>36</v>
      </c>
      <c r="M1246" s="1" t="s">
        <v>79</v>
      </c>
    </row>
    <row r="1247" spans="8:13">
      <c r="H1247" s="1" t="s">
        <v>584</v>
      </c>
      <c r="I1247" s="1" t="s">
        <v>8908</v>
      </c>
      <c r="J1247" s="1" t="s">
        <v>267</v>
      </c>
      <c r="K1247" s="1" t="str">
        <f t="shared" si="38"/>
        <v>2019</v>
      </c>
      <c r="L1247" s="1">
        <f t="shared" si="39"/>
        <v>36</v>
      </c>
      <c r="M1247" s="1" t="s">
        <v>79</v>
      </c>
    </row>
    <row r="1248" spans="8:13">
      <c r="H1248" s="1" t="s">
        <v>809</v>
      </c>
      <c r="I1248" s="1" t="s">
        <v>11029</v>
      </c>
      <c r="J1248" s="1" t="s">
        <v>690</v>
      </c>
      <c r="K1248" s="1" t="str">
        <f t="shared" si="38"/>
        <v>2020</v>
      </c>
      <c r="L1248" s="1">
        <f t="shared" si="39"/>
        <v>36</v>
      </c>
      <c r="M1248" s="1" t="s">
        <v>79</v>
      </c>
    </row>
    <row r="1249" spans="8:13">
      <c r="H1249" s="1" t="s">
        <v>809</v>
      </c>
      <c r="I1249" s="1" t="s">
        <v>10869</v>
      </c>
      <c r="J1249" s="1" t="s">
        <v>10847</v>
      </c>
      <c r="K1249" s="1" t="str">
        <f t="shared" si="38"/>
        <v>2020</v>
      </c>
      <c r="L1249" s="1">
        <f t="shared" si="39"/>
        <v>36</v>
      </c>
      <c r="M1249" s="1" t="s">
        <v>79</v>
      </c>
    </row>
    <row r="1250" spans="8:13">
      <c r="H1250" s="1" t="s">
        <v>809</v>
      </c>
      <c r="I1250" s="1" t="s">
        <v>8089</v>
      </c>
      <c r="J1250" s="1" t="s">
        <v>5745</v>
      </c>
      <c r="K1250" s="1" t="str">
        <f t="shared" si="38"/>
        <v>2020</v>
      </c>
      <c r="L1250" s="1">
        <f t="shared" si="39"/>
        <v>36</v>
      </c>
      <c r="M1250" s="1" t="s">
        <v>79</v>
      </c>
    </row>
    <row r="1251" spans="8:13">
      <c r="H1251" s="1" t="s">
        <v>189</v>
      </c>
      <c r="I1251" s="1" t="s">
        <v>6540</v>
      </c>
      <c r="J1251" s="1" t="s">
        <v>6541</v>
      </c>
      <c r="K1251" s="1" t="str">
        <f t="shared" si="38"/>
        <v>2006</v>
      </c>
      <c r="L1251" s="1">
        <f t="shared" si="39"/>
        <v>37</v>
      </c>
      <c r="M1251" s="1" t="s">
        <v>79</v>
      </c>
    </row>
    <row r="1252" spans="8:13">
      <c r="H1252" s="1" t="s">
        <v>189</v>
      </c>
      <c r="I1252" s="1" t="s">
        <v>7655</v>
      </c>
      <c r="J1252" s="1" t="s">
        <v>2079</v>
      </c>
      <c r="K1252" s="1" t="str">
        <f t="shared" si="38"/>
        <v>2006</v>
      </c>
      <c r="L1252" s="1">
        <f t="shared" si="39"/>
        <v>37</v>
      </c>
      <c r="M1252" s="1" t="s">
        <v>79</v>
      </c>
    </row>
    <row r="1253" spans="8:13">
      <c r="H1253" s="1" t="s">
        <v>310</v>
      </c>
      <c r="I1253" s="1" t="s">
        <v>241</v>
      </c>
      <c r="J1253" s="1" t="s">
        <v>1072</v>
      </c>
      <c r="K1253" s="1" t="str">
        <f t="shared" si="38"/>
        <v>2009</v>
      </c>
      <c r="L1253" s="1">
        <f t="shared" si="39"/>
        <v>37</v>
      </c>
      <c r="M1253" s="1" t="s">
        <v>79</v>
      </c>
    </row>
    <row r="1254" spans="8:13">
      <c r="H1254" s="1" t="s">
        <v>149</v>
      </c>
      <c r="I1254" s="1" t="s">
        <v>9902</v>
      </c>
      <c r="J1254" s="1" t="s">
        <v>941</v>
      </c>
      <c r="K1254" s="1" t="str">
        <f t="shared" si="38"/>
        <v>2011</v>
      </c>
      <c r="L1254" s="1">
        <f t="shared" si="39"/>
        <v>37</v>
      </c>
      <c r="M1254" s="1" t="s">
        <v>79</v>
      </c>
    </row>
    <row r="1255" spans="8:13">
      <c r="H1255" s="1" t="s">
        <v>149</v>
      </c>
      <c r="I1255" s="1" t="s">
        <v>10246</v>
      </c>
      <c r="J1255" s="1" t="s">
        <v>10303</v>
      </c>
      <c r="K1255" s="1" t="str">
        <f t="shared" si="38"/>
        <v>2011</v>
      </c>
      <c r="L1255" s="1">
        <f t="shared" si="39"/>
        <v>37</v>
      </c>
      <c r="M1255" s="1" t="s">
        <v>79</v>
      </c>
    </row>
    <row r="1256" spans="8:13">
      <c r="H1256" s="1" t="s">
        <v>101</v>
      </c>
      <c r="I1256" s="1" t="s">
        <v>9868</v>
      </c>
      <c r="J1256" s="1" t="s">
        <v>2019</v>
      </c>
      <c r="K1256" s="1" t="str">
        <f t="shared" si="38"/>
        <v>2012</v>
      </c>
      <c r="L1256" s="1">
        <f t="shared" si="39"/>
        <v>37</v>
      </c>
      <c r="M1256" s="1" t="s">
        <v>79</v>
      </c>
    </row>
    <row r="1257" spans="8:13">
      <c r="H1257" s="1" t="s">
        <v>584</v>
      </c>
      <c r="I1257" s="1" t="s">
        <v>10309</v>
      </c>
      <c r="J1257" s="1" t="s">
        <v>9978</v>
      </c>
      <c r="K1257" s="1" t="str">
        <f t="shared" si="38"/>
        <v>2013</v>
      </c>
      <c r="L1257" s="1">
        <f t="shared" si="39"/>
        <v>37</v>
      </c>
      <c r="M1257" s="1" t="s">
        <v>79</v>
      </c>
    </row>
    <row r="1258" spans="8:13">
      <c r="H1258" s="1" t="s">
        <v>149</v>
      </c>
      <c r="I1258" s="1" t="s">
        <v>537</v>
      </c>
      <c r="J1258" s="1" t="s">
        <v>9443</v>
      </c>
      <c r="K1258" s="1" t="str">
        <f t="shared" si="38"/>
        <v>2013</v>
      </c>
      <c r="L1258" s="1">
        <f t="shared" si="39"/>
        <v>37</v>
      </c>
      <c r="M1258" s="1" t="s">
        <v>79</v>
      </c>
    </row>
    <row r="1259" spans="8:13">
      <c r="H1259" s="1" t="s">
        <v>101</v>
      </c>
      <c r="I1259" s="1" t="s">
        <v>4757</v>
      </c>
      <c r="J1259" s="1" t="s">
        <v>209</v>
      </c>
      <c r="K1259" s="1" t="str">
        <f t="shared" si="38"/>
        <v>2016</v>
      </c>
      <c r="L1259" s="1">
        <f t="shared" si="39"/>
        <v>37</v>
      </c>
      <c r="M1259" s="1" t="s">
        <v>79</v>
      </c>
    </row>
    <row r="1260" spans="8:13">
      <c r="H1260" s="1" t="s">
        <v>101</v>
      </c>
      <c r="I1260" s="1" t="s">
        <v>2328</v>
      </c>
      <c r="J1260" s="1" t="s">
        <v>2329</v>
      </c>
      <c r="K1260" s="1" t="str">
        <f t="shared" si="38"/>
        <v>2017</v>
      </c>
      <c r="L1260" s="1">
        <f t="shared" si="39"/>
        <v>37</v>
      </c>
      <c r="M1260" s="1" t="s">
        <v>79</v>
      </c>
    </row>
    <row r="1261" spans="8:13">
      <c r="H1261" s="1" t="s">
        <v>584</v>
      </c>
      <c r="I1261" s="1" t="s">
        <v>3306</v>
      </c>
      <c r="J1261" s="1" t="s">
        <v>3307</v>
      </c>
      <c r="K1261" s="1" t="str">
        <f t="shared" si="38"/>
        <v>2017</v>
      </c>
      <c r="L1261" s="1">
        <f t="shared" si="39"/>
        <v>37</v>
      </c>
      <c r="M1261" s="1" t="s">
        <v>79</v>
      </c>
    </row>
    <row r="1262" spans="8:13">
      <c r="H1262" s="1" t="s">
        <v>101</v>
      </c>
      <c r="I1262" s="1" t="s">
        <v>51</v>
      </c>
      <c r="J1262" s="1" t="s">
        <v>106</v>
      </c>
      <c r="K1262" s="1" t="str">
        <f t="shared" si="38"/>
        <v>2018</v>
      </c>
      <c r="L1262" s="1">
        <f t="shared" si="39"/>
        <v>37</v>
      </c>
      <c r="M1262" s="1" t="s">
        <v>79</v>
      </c>
    </row>
    <row r="1263" spans="8:13">
      <c r="H1263" s="1" t="s">
        <v>149</v>
      </c>
      <c r="I1263" s="1" t="s">
        <v>7672</v>
      </c>
      <c r="J1263" s="1" t="s">
        <v>705</v>
      </c>
      <c r="K1263" s="1" t="str">
        <f t="shared" si="38"/>
        <v>2018</v>
      </c>
      <c r="L1263" s="1">
        <f t="shared" si="39"/>
        <v>37</v>
      </c>
      <c r="M1263" s="1" t="s">
        <v>79</v>
      </c>
    </row>
    <row r="1264" spans="8:13">
      <c r="H1264" s="1" t="s">
        <v>149</v>
      </c>
      <c r="I1264" s="1" t="s">
        <v>7672</v>
      </c>
      <c r="J1264" s="1" t="s">
        <v>705</v>
      </c>
      <c r="K1264" s="1" t="str">
        <f t="shared" si="38"/>
        <v>2018</v>
      </c>
      <c r="L1264" s="1">
        <f t="shared" si="39"/>
        <v>37</v>
      </c>
      <c r="M1264" s="1" t="s">
        <v>79</v>
      </c>
    </row>
    <row r="1265" spans="8:13">
      <c r="H1265" s="1" t="s">
        <v>149</v>
      </c>
      <c r="I1265" s="1" t="s">
        <v>606</v>
      </c>
      <c r="J1265" s="1" t="s">
        <v>881</v>
      </c>
      <c r="K1265" s="1" t="str">
        <f t="shared" si="38"/>
        <v>2018</v>
      </c>
      <c r="L1265" s="1">
        <f t="shared" si="39"/>
        <v>37</v>
      </c>
      <c r="M1265" s="1" t="s">
        <v>79</v>
      </c>
    </row>
    <row r="1266" spans="8:13">
      <c r="H1266" s="1" t="s">
        <v>149</v>
      </c>
      <c r="I1266" s="1" t="s">
        <v>663</v>
      </c>
      <c r="J1266" s="1" t="s">
        <v>2328</v>
      </c>
      <c r="K1266" s="1" t="str">
        <f t="shared" si="38"/>
        <v>2018</v>
      </c>
      <c r="L1266" s="1">
        <f t="shared" si="39"/>
        <v>37</v>
      </c>
      <c r="M1266" s="1" t="s">
        <v>79</v>
      </c>
    </row>
    <row r="1267" spans="8:13">
      <c r="H1267" s="1" t="s">
        <v>101</v>
      </c>
      <c r="I1267" s="1" t="s">
        <v>10543</v>
      </c>
      <c r="J1267" s="1" t="s">
        <v>1370</v>
      </c>
      <c r="K1267" s="1" t="str">
        <f t="shared" si="38"/>
        <v>2019</v>
      </c>
      <c r="L1267" s="1">
        <f t="shared" si="39"/>
        <v>37</v>
      </c>
      <c r="M1267" s="1" t="s">
        <v>79</v>
      </c>
    </row>
    <row r="1268" spans="8:13">
      <c r="H1268" s="1" t="s">
        <v>584</v>
      </c>
      <c r="I1268" s="1" t="s">
        <v>2086</v>
      </c>
      <c r="J1268" s="1" t="s">
        <v>2086</v>
      </c>
      <c r="K1268" s="1" t="str">
        <f t="shared" si="38"/>
        <v>2019</v>
      </c>
      <c r="L1268" s="1">
        <f t="shared" si="39"/>
        <v>37</v>
      </c>
      <c r="M1268" s="1" t="s">
        <v>79</v>
      </c>
    </row>
    <row r="1269" spans="8:13">
      <c r="H1269" s="1" t="s">
        <v>101</v>
      </c>
      <c r="I1269" s="1" t="s">
        <v>11394</v>
      </c>
      <c r="J1269" s="1" t="s">
        <v>12313</v>
      </c>
      <c r="K1269" s="1" t="str">
        <f t="shared" si="38"/>
        <v>2019</v>
      </c>
      <c r="L1269" s="1">
        <f t="shared" si="39"/>
        <v>37</v>
      </c>
      <c r="M1269" s="1" t="s">
        <v>79</v>
      </c>
    </row>
    <row r="1270" spans="8:13">
      <c r="H1270" s="1" t="s">
        <v>584</v>
      </c>
      <c r="I1270" s="1" t="s">
        <v>10646</v>
      </c>
      <c r="J1270" s="1" t="s">
        <v>4680</v>
      </c>
      <c r="K1270" s="1" t="str">
        <f t="shared" si="38"/>
        <v>2020</v>
      </c>
      <c r="L1270" s="1">
        <f t="shared" si="39"/>
        <v>37</v>
      </c>
      <c r="M1270" s="1" t="s">
        <v>79</v>
      </c>
    </row>
    <row r="1271" spans="8:13">
      <c r="H1271" s="1" t="s">
        <v>584</v>
      </c>
      <c r="I1271" s="1" t="s">
        <v>8247</v>
      </c>
      <c r="J1271" s="1" t="s">
        <v>3304</v>
      </c>
      <c r="K1271" s="1" t="str">
        <f t="shared" si="38"/>
        <v>2020</v>
      </c>
      <c r="L1271" s="1">
        <f t="shared" si="39"/>
        <v>37</v>
      </c>
      <c r="M1271" s="1" t="s">
        <v>79</v>
      </c>
    </row>
    <row r="1272" spans="8:13">
      <c r="H1272" s="1" t="s">
        <v>584</v>
      </c>
      <c r="I1272" s="1" t="s">
        <v>2804</v>
      </c>
      <c r="J1272" s="1" t="s">
        <v>8134</v>
      </c>
      <c r="K1272" s="1" t="str">
        <f t="shared" si="38"/>
        <v>2020</v>
      </c>
      <c r="L1272" s="1">
        <f t="shared" si="39"/>
        <v>37</v>
      </c>
      <c r="M1272" s="1" t="s">
        <v>79</v>
      </c>
    </row>
    <row r="1273" spans="8:13">
      <c r="H1273" s="1" t="s">
        <v>584</v>
      </c>
      <c r="I1273" s="1" t="s">
        <v>3721</v>
      </c>
      <c r="J1273" s="1" t="s">
        <v>10803</v>
      </c>
      <c r="K1273" s="1" t="str">
        <f t="shared" si="38"/>
        <v>2020</v>
      </c>
      <c r="L1273" s="1">
        <f t="shared" si="39"/>
        <v>37</v>
      </c>
      <c r="M1273" s="1" t="s">
        <v>79</v>
      </c>
    </row>
    <row r="1274" spans="8:13">
      <c r="H1274" s="1" t="s">
        <v>310</v>
      </c>
      <c r="I1274" s="1" t="s">
        <v>9069</v>
      </c>
      <c r="J1274" s="1" t="s">
        <v>4090</v>
      </c>
      <c r="K1274" s="1" t="str">
        <f t="shared" si="38"/>
        <v>2005</v>
      </c>
      <c r="L1274" s="1">
        <f t="shared" si="39"/>
        <v>38</v>
      </c>
      <c r="M1274" s="1" t="s">
        <v>79</v>
      </c>
    </row>
    <row r="1275" spans="8:13">
      <c r="H1275" s="1" t="s">
        <v>120</v>
      </c>
      <c r="I1275" s="1" t="s">
        <v>7034</v>
      </c>
      <c r="J1275" s="1" t="s">
        <v>7099</v>
      </c>
      <c r="K1275" s="1" t="str">
        <f t="shared" si="38"/>
        <v>2007</v>
      </c>
      <c r="L1275" s="1">
        <f t="shared" si="39"/>
        <v>38</v>
      </c>
      <c r="M1275" s="1" t="s">
        <v>79</v>
      </c>
    </row>
    <row r="1276" spans="8:13">
      <c r="H1276" s="1" t="s">
        <v>282</v>
      </c>
      <c r="I1276" s="1" t="s">
        <v>7293</v>
      </c>
      <c r="J1276" s="1" t="s">
        <v>11127</v>
      </c>
      <c r="K1276" s="1" t="str">
        <f t="shared" si="38"/>
        <v>2009</v>
      </c>
      <c r="L1276" s="1">
        <f t="shared" si="39"/>
        <v>38</v>
      </c>
      <c r="M1276" s="1" t="s">
        <v>79</v>
      </c>
    </row>
    <row r="1277" spans="8:13">
      <c r="H1277" s="1" t="s">
        <v>189</v>
      </c>
      <c r="I1277" s="1" t="s">
        <v>3729</v>
      </c>
      <c r="J1277" s="1" t="s">
        <v>1072</v>
      </c>
      <c r="K1277" s="1" t="str">
        <f t="shared" si="38"/>
        <v>2009</v>
      </c>
      <c r="L1277" s="1">
        <f t="shared" si="39"/>
        <v>38</v>
      </c>
      <c r="M1277" s="1" t="s">
        <v>79</v>
      </c>
    </row>
    <row r="1278" spans="8:13">
      <c r="H1278" s="1" t="s">
        <v>120</v>
      </c>
      <c r="I1278" s="1" t="s">
        <v>5510</v>
      </c>
      <c r="J1278" s="1" t="s">
        <v>1072</v>
      </c>
      <c r="K1278" s="1" t="str">
        <f t="shared" si="38"/>
        <v>2009</v>
      </c>
      <c r="L1278" s="1">
        <f t="shared" si="39"/>
        <v>38</v>
      </c>
      <c r="M1278" s="1" t="s">
        <v>79</v>
      </c>
    </row>
    <row r="1279" spans="8:13">
      <c r="H1279" s="1" t="s">
        <v>101</v>
      </c>
      <c r="I1279" s="1" t="s">
        <v>9437</v>
      </c>
      <c r="J1279" s="1" t="s">
        <v>10246</v>
      </c>
      <c r="K1279" s="1" t="str">
        <f t="shared" si="38"/>
        <v>2013</v>
      </c>
      <c r="L1279" s="1">
        <f t="shared" si="39"/>
        <v>38</v>
      </c>
      <c r="M1279" s="1" t="s">
        <v>79</v>
      </c>
    </row>
    <row r="1280" spans="8:13">
      <c r="H1280" s="1" t="s">
        <v>1343</v>
      </c>
      <c r="I1280" s="1" t="s">
        <v>4832</v>
      </c>
      <c r="J1280" s="1" t="s">
        <v>2008</v>
      </c>
      <c r="K1280" s="1" t="str">
        <f t="shared" si="38"/>
        <v>2014</v>
      </c>
      <c r="L1280" s="1">
        <f t="shared" si="39"/>
        <v>38</v>
      </c>
      <c r="M1280" s="1" t="s">
        <v>79</v>
      </c>
    </row>
    <row r="1281" spans="8:13">
      <c r="H1281" s="1" t="s">
        <v>555</v>
      </c>
      <c r="I1281" s="1" t="s">
        <v>6440</v>
      </c>
      <c r="J1281" s="1" t="s">
        <v>6446</v>
      </c>
      <c r="K1281" s="1" t="str">
        <f t="shared" ref="K1281:K1344" si="40">TEXT(J1281,"YYYY")</f>
        <v>2014</v>
      </c>
      <c r="L1281" s="1">
        <f t="shared" ref="L1281:L1344" si="41">H1281-(TEXT(I1281,"YYYY")-TEXT(J1281,"YYYY"))</f>
        <v>38</v>
      </c>
      <c r="M1281" s="1" t="s">
        <v>79</v>
      </c>
    </row>
    <row r="1282" spans="8:13">
      <c r="H1282" s="1" t="s">
        <v>149</v>
      </c>
      <c r="I1282" s="1" t="s">
        <v>4141</v>
      </c>
      <c r="J1282" s="1" t="s">
        <v>7221</v>
      </c>
      <c r="K1282" s="1" t="str">
        <f t="shared" si="40"/>
        <v>2014</v>
      </c>
      <c r="L1282" s="1">
        <f t="shared" si="41"/>
        <v>38</v>
      </c>
      <c r="M1282" s="1" t="s">
        <v>79</v>
      </c>
    </row>
    <row r="1283" spans="8:13">
      <c r="H1283" s="1" t="s">
        <v>555</v>
      </c>
      <c r="I1283" s="1" t="s">
        <v>2368</v>
      </c>
      <c r="J1283" s="1" t="s">
        <v>1222</v>
      </c>
      <c r="K1283" s="1" t="str">
        <f t="shared" si="40"/>
        <v>2015</v>
      </c>
      <c r="L1283" s="1">
        <f t="shared" si="41"/>
        <v>38</v>
      </c>
      <c r="M1283" s="1" t="s">
        <v>79</v>
      </c>
    </row>
    <row r="1284" spans="8:13">
      <c r="H1284" s="1" t="s">
        <v>101</v>
      </c>
      <c r="I1284" s="1" t="s">
        <v>1083</v>
      </c>
      <c r="J1284" s="1" t="s">
        <v>6255</v>
      </c>
      <c r="K1284" s="1" t="str">
        <f t="shared" si="40"/>
        <v>2015</v>
      </c>
      <c r="L1284" s="1">
        <f t="shared" si="41"/>
        <v>38</v>
      </c>
      <c r="M1284" s="1" t="s">
        <v>79</v>
      </c>
    </row>
    <row r="1285" spans="8:13">
      <c r="H1285" s="1" t="s">
        <v>128</v>
      </c>
      <c r="I1285" s="1" t="s">
        <v>9362</v>
      </c>
      <c r="J1285" s="1" t="s">
        <v>9366</v>
      </c>
      <c r="K1285" s="1" t="str">
        <f t="shared" si="40"/>
        <v>2016</v>
      </c>
      <c r="L1285" s="1">
        <f t="shared" si="41"/>
        <v>38</v>
      </c>
      <c r="M1285" s="1" t="s">
        <v>79</v>
      </c>
    </row>
    <row r="1286" spans="8:13">
      <c r="H1286" s="1" t="s">
        <v>555</v>
      </c>
      <c r="I1286" s="1" t="s">
        <v>5680</v>
      </c>
      <c r="J1286" s="1" t="s">
        <v>2496</v>
      </c>
      <c r="K1286" s="1" t="str">
        <f t="shared" si="40"/>
        <v>2018</v>
      </c>
      <c r="L1286" s="1">
        <f t="shared" si="41"/>
        <v>38</v>
      </c>
      <c r="M1286" s="1" t="s">
        <v>79</v>
      </c>
    </row>
    <row r="1287" spans="8:13">
      <c r="H1287" s="1" t="s">
        <v>149</v>
      </c>
      <c r="I1287" s="1" t="s">
        <v>1956</v>
      </c>
      <c r="J1287" s="1" t="s">
        <v>1039</v>
      </c>
      <c r="K1287" s="1" t="str">
        <f t="shared" si="40"/>
        <v>2018</v>
      </c>
      <c r="L1287" s="1">
        <f t="shared" si="41"/>
        <v>38</v>
      </c>
      <c r="M1287" s="1" t="s">
        <v>79</v>
      </c>
    </row>
    <row r="1288" spans="8:13">
      <c r="H1288" s="1" t="s">
        <v>101</v>
      </c>
      <c r="I1288" s="1" t="s">
        <v>726</v>
      </c>
      <c r="J1288" s="1" t="s">
        <v>532</v>
      </c>
      <c r="K1288" s="1" t="str">
        <f t="shared" si="40"/>
        <v>2019</v>
      </c>
      <c r="L1288" s="1">
        <f t="shared" si="41"/>
        <v>38</v>
      </c>
      <c r="M1288" s="1" t="s">
        <v>79</v>
      </c>
    </row>
    <row r="1289" spans="8:13">
      <c r="H1289" s="1" t="s">
        <v>149</v>
      </c>
      <c r="I1289" s="1" t="s">
        <v>8294</v>
      </c>
      <c r="J1289" s="1" t="s">
        <v>1174</v>
      </c>
      <c r="K1289" s="1" t="str">
        <f t="shared" si="40"/>
        <v>2019</v>
      </c>
      <c r="L1289" s="1">
        <f t="shared" si="41"/>
        <v>38</v>
      </c>
      <c r="M1289" s="1" t="s">
        <v>79</v>
      </c>
    </row>
    <row r="1290" spans="8:13">
      <c r="H1290" s="1" t="s">
        <v>101</v>
      </c>
      <c r="I1290" s="1" t="s">
        <v>9308</v>
      </c>
      <c r="J1290" s="1" t="s">
        <v>7725</v>
      </c>
      <c r="K1290" s="1" t="str">
        <f t="shared" si="40"/>
        <v>2020</v>
      </c>
      <c r="L1290" s="1">
        <f t="shared" si="41"/>
        <v>38</v>
      </c>
      <c r="M1290" s="1" t="s">
        <v>79</v>
      </c>
    </row>
    <row r="1291" spans="8:13">
      <c r="H1291" s="1" t="s">
        <v>63</v>
      </c>
      <c r="I1291" s="1" t="s">
        <v>9012</v>
      </c>
      <c r="J1291" s="1" t="s">
        <v>364</v>
      </c>
      <c r="K1291" s="1" t="str">
        <f t="shared" si="40"/>
        <v>2020</v>
      </c>
      <c r="L1291" s="1">
        <f t="shared" si="41"/>
        <v>38</v>
      </c>
      <c r="M1291" s="1" t="s">
        <v>79</v>
      </c>
    </row>
    <row r="1292" spans="8:13">
      <c r="H1292" s="1" t="s">
        <v>101</v>
      </c>
      <c r="I1292" s="1" t="s">
        <v>9293</v>
      </c>
      <c r="J1292" s="1" t="s">
        <v>5294</v>
      </c>
      <c r="K1292" s="1" t="str">
        <f t="shared" si="40"/>
        <v>2020</v>
      </c>
      <c r="L1292" s="1">
        <f t="shared" si="41"/>
        <v>38</v>
      </c>
      <c r="M1292" s="1" t="s">
        <v>79</v>
      </c>
    </row>
    <row r="1293" spans="8:13">
      <c r="H1293" s="1" t="s">
        <v>233</v>
      </c>
      <c r="I1293" s="1" t="s">
        <v>9210</v>
      </c>
      <c r="J1293" s="1" t="s">
        <v>9234</v>
      </c>
      <c r="K1293" s="1" t="str">
        <f t="shared" si="40"/>
        <v>2004</v>
      </c>
      <c r="L1293" s="1">
        <f t="shared" si="41"/>
        <v>39</v>
      </c>
      <c r="M1293" s="1" t="s">
        <v>79</v>
      </c>
    </row>
    <row r="1294" spans="8:13">
      <c r="H1294" s="1" t="s">
        <v>233</v>
      </c>
      <c r="I1294" s="1" t="s">
        <v>4394</v>
      </c>
      <c r="J1294" s="1" t="s">
        <v>4405</v>
      </c>
      <c r="K1294" s="1" t="str">
        <f t="shared" si="40"/>
        <v>2008</v>
      </c>
      <c r="L1294" s="1">
        <f t="shared" si="41"/>
        <v>39</v>
      </c>
      <c r="M1294" s="1" t="s">
        <v>79</v>
      </c>
    </row>
    <row r="1295" spans="8:13">
      <c r="H1295" s="1" t="s">
        <v>299</v>
      </c>
      <c r="I1295" s="1" t="s">
        <v>9902</v>
      </c>
      <c r="J1295" s="1" t="s">
        <v>1815</v>
      </c>
      <c r="K1295" s="1" t="str">
        <f t="shared" si="40"/>
        <v>2008</v>
      </c>
      <c r="L1295" s="1">
        <f t="shared" si="41"/>
        <v>39</v>
      </c>
      <c r="M1295" s="1" t="s">
        <v>79</v>
      </c>
    </row>
    <row r="1296" spans="8:13">
      <c r="H1296" s="1" t="s">
        <v>299</v>
      </c>
      <c r="I1296" s="1" t="s">
        <v>801</v>
      </c>
      <c r="J1296" s="1" t="s">
        <v>652</v>
      </c>
      <c r="K1296" s="1" t="str">
        <f t="shared" si="40"/>
        <v>2010</v>
      </c>
      <c r="L1296" s="1">
        <f t="shared" si="41"/>
        <v>39</v>
      </c>
      <c r="M1296" s="1" t="s">
        <v>79</v>
      </c>
    </row>
    <row r="1297" spans="8:13">
      <c r="H1297" s="1" t="s">
        <v>299</v>
      </c>
      <c r="I1297" s="1" t="s">
        <v>3552</v>
      </c>
      <c r="J1297" s="1" t="s">
        <v>5192</v>
      </c>
      <c r="K1297" s="1" t="str">
        <f t="shared" si="40"/>
        <v>2011</v>
      </c>
      <c r="L1297" s="1">
        <f t="shared" si="41"/>
        <v>39</v>
      </c>
      <c r="M1297" s="1" t="s">
        <v>79</v>
      </c>
    </row>
    <row r="1298" spans="8:13">
      <c r="H1298" s="1" t="s">
        <v>310</v>
      </c>
      <c r="I1298" s="1" t="s">
        <v>3385</v>
      </c>
      <c r="J1298" s="1" t="s">
        <v>941</v>
      </c>
      <c r="K1298" s="1" t="str">
        <f t="shared" si="40"/>
        <v>2011</v>
      </c>
      <c r="L1298" s="1">
        <f t="shared" si="41"/>
        <v>39</v>
      </c>
      <c r="M1298" s="1" t="s">
        <v>79</v>
      </c>
    </row>
    <row r="1299" spans="8:13">
      <c r="H1299" s="1" t="s">
        <v>1343</v>
      </c>
      <c r="I1299" s="1" t="s">
        <v>9833</v>
      </c>
      <c r="J1299" s="1" t="s">
        <v>855</v>
      </c>
      <c r="K1299" s="1" t="str">
        <f t="shared" si="40"/>
        <v>2011</v>
      </c>
      <c r="L1299" s="1">
        <f t="shared" si="41"/>
        <v>39</v>
      </c>
      <c r="M1299" s="1" t="s">
        <v>79</v>
      </c>
    </row>
    <row r="1300" spans="8:13">
      <c r="H1300" s="1" t="s">
        <v>282</v>
      </c>
      <c r="I1300" s="1" t="s">
        <v>6582</v>
      </c>
      <c r="J1300" s="1" t="s">
        <v>6591</v>
      </c>
      <c r="K1300" s="1" t="str">
        <f t="shared" si="40"/>
        <v>2012</v>
      </c>
      <c r="L1300" s="1">
        <f t="shared" si="41"/>
        <v>39</v>
      </c>
      <c r="M1300" s="1" t="s">
        <v>79</v>
      </c>
    </row>
    <row r="1301" spans="8:13">
      <c r="H1301" s="1" t="s">
        <v>128</v>
      </c>
      <c r="I1301" s="1" t="s">
        <v>8110</v>
      </c>
      <c r="J1301" s="1" t="s">
        <v>11893</v>
      </c>
      <c r="K1301" s="1" t="str">
        <f t="shared" si="40"/>
        <v>2012</v>
      </c>
      <c r="L1301" s="1">
        <f t="shared" si="41"/>
        <v>39</v>
      </c>
      <c r="M1301" s="1" t="s">
        <v>79</v>
      </c>
    </row>
    <row r="1302" spans="8:13">
      <c r="H1302" s="1" t="s">
        <v>149</v>
      </c>
      <c r="I1302" s="1" t="s">
        <v>6443</v>
      </c>
      <c r="J1302" s="1" t="s">
        <v>3943</v>
      </c>
      <c r="K1302" s="1" t="str">
        <f t="shared" si="40"/>
        <v>2013</v>
      </c>
      <c r="L1302" s="1">
        <f t="shared" si="41"/>
        <v>39</v>
      </c>
      <c r="M1302" s="1" t="s">
        <v>79</v>
      </c>
    </row>
    <row r="1303" spans="8:13">
      <c r="H1303" s="1" t="s">
        <v>1343</v>
      </c>
      <c r="I1303" s="1" t="s">
        <v>11978</v>
      </c>
      <c r="J1303" s="1" t="s">
        <v>11987</v>
      </c>
      <c r="K1303" s="1" t="str">
        <f t="shared" si="40"/>
        <v>2013</v>
      </c>
      <c r="L1303" s="1">
        <f t="shared" si="41"/>
        <v>39</v>
      </c>
      <c r="M1303" s="1" t="s">
        <v>79</v>
      </c>
    </row>
    <row r="1304" spans="8:13">
      <c r="H1304" s="1" t="s">
        <v>555</v>
      </c>
      <c r="I1304" s="1" t="s">
        <v>5054</v>
      </c>
      <c r="J1304" s="1" t="s">
        <v>7289</v>
      </c>
      <c r="K1304" s="1" t="str">
        <f t="shared" si="40"/>
        <v>2014</v>
      </c>
      <c r="L1304" s="1">
        <f t="shared" si="41"/>
        <v>39</v>
      </c>
      <c r="M1304" s="1" t="s">
        <v>79</v>
      </c>
    </row>
    <row r="1305" spans="8:13">
      <c r="H1305" s="1" t="s">
        <v>149</v>
      </c>
      <c r="I1305" s="1" t="s">
        <v>11978</v>
      </c>
      <c r="J1305" s="1" t="s">
        <v>11979</v>
      </c>
      <c r="K1305" s="1" t="str">
        <f t="shared" si="40"/>
        <v>2015</v>
      </c>
      <c r="L1305" s="1">
        <f t="shared" si="41"/>
        <v>39</v>
      </c>
      <c r="M1305" s="1" t="s">
        <v>79</v>
      </c>
    </row>
    <row r="1306" spans="8:13">
      <c r="H1306" s="1" t="s">
        <v>299</v>
      </c>
      <c r="I1306" s="1" t="s">
        <v>3805</v>
      </c>
      <c r="J1306" s="1" t="s">
        <v>892</v>
      </c>
      <c r="K1306" s="1" t="str">
        <f t="shared" si="40"/>
        <v>2015</v>
      </c>
      <c r="L1306" s="1">
        <f t="shared" si="41"/>
        <v>39</v>
      </c>
      <c r="M1306" s="1" t="s">
        <v>79</v>
      </c>
    </row>
    <row r="1307" spans="8:13">
      <c r="H1307" s="1" t="s">
        <v>149</v>
      </c>
      <c r="I1307" s="1" t="s">
        <v>2237</v>
      </c>
      <c r="J1307" s="1" t="s">
        <v>4505</v>
      </c>
      <c r="K1307" s="1" t="str">
        <f t="shared" si="40"/>
        <v>2016</v>
      </c>
      <c r="L1307" s="1">
        <f t="shared" si="41"/>
        <v>39</v>
      </c>
      <c r="M1307" s="1" t="s">
        <v>79</v>
      </c>
    </row>
    <row r="1308" spans="8:13">
      <c r="H1308" s="1" t="s">
        <v>149</v>
      </c>
      <c r="I1308" s="1" t="s">
        <v>4873</v>
      </c>
      <c r="J1308" s="1" t="s">
        <v>1534</v>
      </c>
      <c r="K1308" s="1" t="str">
        <f t="shared" si="40"/>
        <v>2016</v>
      </c>
      <c r="L1308" s="1">
        <f t="shared" si="41"/>
        <v>39</v>
      </c>
      <c r="M1308" s="1" t="s">
        <v>79</v>
      </c>
    </row>
    <row r="1309" spans="8:13">
      <c r="H1309" s="1" t="s">
        <v>149</v>
      </c>
      <c r="I1309" s="1" t="s">
        <v>5125</v>
      </c>
      <c r="J1309" s="1" t="s">
        <v>1534</v>
      </c>
      <c r="K1309" s="1" t="str">
        <f t="shared" si="40"/>
        <v>2016</v>
      </c>
      <c r="L1309" s="1">
        <f t="shared" si="41"/>
        <v>39</v>
      </c>
      <c r="M1309" s="1" t="s">
        <v>79</v>
      </c>
    </row>
    <row r="1310" spans="8:13">
      <c r="H1310" s="1" t="s">
        <v>555</v>
      </c>
      <c r="I1310" s="1" t="s">
        <v>5351</v>
      </c>
      <c r="J1310" s="1" t="s">
        <v>3630</v>
      </c>
      <c r="K1310" s="1" t="str">
        <f t="shared" si="40"/>
        <v>2017</v>
      </c>
      <c r="L1310" s="1">
        <f t="shared" si="41"/>
        <v>39</v>
      </c>
      <c r="M1310" s="1" t="s">
        <v>79</v>
      </c>
    </row>
    <row r="1311" spans="8:13">
      <c r="H1311" s="1" t="s">
        <v>149</v>
      </c>
      <c r="I1311" s="1" t="s">
        <v>5426</v>
      </c>
      <c r="J1311" s="1" t="s">
        <v>873</v>
      </c>
      <c r="K1311" s="1" t="str">
        <f t="shared" si="40"/>
        <v>2017</v>
      </c>
      <c r="L1311" s="1">
        <f t="shared" si="41"/>
        <v>39</v>
      </c>
      <c r="M1311" s="1" t="s">
        <v>79</v>
      </c>
    </row>
    <row r="1312" spans="8:13">
      <c r="H1312" s="1" t="s">
        <v>1343</v>
      </c>
      <c r="I1312" s="1" t="s">
        <v>9305</v>
      </c>
      <c r="J1312" s="1" t="s">
        <v>3668</v>
      </c>
      <c r="K1312" s="1" t="str">
        <f t="shared" si="40"/>
        <v>2018</v>
      </c>
      <c r="L1312" s="1">
        <f t="shared" si="41"/>
        <v>39</v>
      </c>
      <c r="M1312" s="1" t="s">
        <v>79</v>
      </c>
    </row>
    <row r="1313" spans="8:13">
      <c r="H1313" s="1" t="s">
        <v>555</v>
      </c>
      <c r="I1313" s="1" t="s">
        <v>1549</v>
      </c>
      <c r="J1313" s="1" t="s">
        <v>752</v>
      </c>
      <c r="K1313" s="1" t="str">
        <f t="shared" si="40"/>
        <v>2018</v>
      </c>
      <c r="L1313" s="1">
        <f t="shared" si="41"/>
        <v>39</v>
      </c>
      <c r="M1313" s="1" t="s">
        <v>79</v>
      </c>
    </row>
    <row r="1314" spans="8:13">
      <c r="H1314" s="1" t="s">
        <v>555</v>
      </c>
      <c r="I1314" s="1" t="s">
        <v>12503</v>
      </c>
      <c r="J1314" s="1" t="s">
        <v>888</v>
      </c>
      <c r="K1314" s="1" t="str">
        <f t="shared" si="40"/>
        <v>2019</v>
      </c>
      <c r="L1314" s="1">
        <f t="shared" si="41"/>
        <v>39</v>
      </c>
      <c r="M1314" s="1" t="s">
        <v>79</v>
      </c>
    </row>
    <row r="1315" spans="8:13">
      <c r="H1315" s="1" t="s">
        <v>149</v>
      </c>
      <c r="I1315" s="1" t="s">
        <v>3805</v>
      </c>
      <c r="J1315" s="1" t="s">
        <v>8717</v>
      </c>
      <c r="K1315" s="1" t="str">
        <f t="shared" si="40"/>
        <v>2020</v>
      </c>
      <c r="L1315" s="1">
        <f t="shared" si="41"/>
        <v>39</v>
      </c>
      <c r="M1315" s="1" t="s">
        <v>79</v>
      </c>
    </row>
    <row r="1316" spans="8:13">
      <c r="H1316" s="1" t="s">
        <v>308</v>
      </c>
      <c r="I1316" s="1" t="s">
        <v>12397</v>
      </c>
      <c r="J1316" s="1" t="s">
        <v>12399</v>
      </c>
      <c r="K1316" s="1" t="str">
        <f t="shared" si="40"/>
        <v>2003</v>
      </c>
      <c r="L1316" s="1">
        <f t="shared" si="41"/>
        <v>40</v>
      </c>
      <c r="M1316" s="1" t="s">
        <v>79</v>
      </c>
    </row>
    <row r="1317" spans="8:13">
      <c r="H1317" s="1" t="s">
        <v>484</v>
      </c>
      <c r="I1317" s="1" t="s">
        <v>801</v>
      </c>
      <c r="J1317" s="1" t="s">
        <v>12048</v>
      </c>
      <c r="K1317" s="1" t="str">
        <f t="shared" si="40"/>
        <v>2007</v>
      </c>
      <c r="L1317" s="1">
        <f t="shared" si="41"/>
        <v>40</v>
      </c>
      <c r="M1317" s="1" t="s">
        <v>79</v>
      </c>
    </row>
    <row r="1318" spans="8:13">
      <c r="H1318" s="1" t="s">
        <v>310</v>
      </c>
      <c r="I1318" s="1" t="s">
        <v>9072</v>
      </c>
      <c r="J1318" s="1" t="s">
        <v>10343</v>
      </c>
      <c r="K1318" s="1" t="str">
        <f t="shared" si="40"/>
        <v>2008</v>
      </c>
      <c r="L1318" s="1">
        <f t="shared" si="41"/>
        <v>40</v>
      </c>
      <c r="M1318" s="1" t="s">
        <v>79</v>
      </c>
    </row>
    <row r="1319" spans="8:13">
      <c r="H1319" s="1" t="s">
        <v>136</v>
      </c>
      <c r="I1319" s="1" t="s">
        <v>1056</v>
      </c>
      <c r="J1319" s="1" t="s">
        <v>1072</v>
      </c>
      <c r="K1319" s="1" t="str">
        <f t="shared" si="40"/>
        <v>2009</v>
      </c>
      <c r="L1319" s="1">
        <f t="shared" si="41"/>
        <v>40</v>
      </c>
      <c r="M1319" s="1" t="s">
        <v>79</v>
      </c>
    </row>
    <row r="1320" spans="8:13">
      <c r="H1320" s="1" t="s">
        <v>233</v>
      </c>
      <c r="I1320" s="1" t="s">
        <v>696</v>
      </c>
      <c r="J1320" s="1" t="s">
        <v>3022</v>
      </c>
      <c r="K1320" s="1" t="str">
        <f t="shared" si="40"/>
        <v>2009</v>
      </c>
      <c r="L1320" s="1">
        <f t="shared" si="41"/>
        <v>40</v>
      </c>
      <c r="M1320" s="1" t="s">
        <v>79</v>
      </c>
    </row>
    <row r="1321" spans="8:13">
      <c r="H1321" s="1" t="s">
        <v>555</v>
      </c>
      <c r="I1321" s="1" t="s">
        <v>9429</v>
      </c>
      <c r="J1321" s="1" t="s">
        <v>9439</v>
      </c>
      <c r="K1321" s="1" t="str">
        <f t="shared" si="40"/>
        <v>2012</v>
      </c>
      <c r="L1321" s="1">
        <f t="shared" si="41"/>
        <v>40</v>
      </c>
      <c r="M1321" s="1" t="s">
        <v>79</v>
      </c>
    </row>
    <row r="1322" spans="8:13">
      <c r="H1322" s="1" t="s">
        <v>299</v>
      </c>
      <c r="I1322" s="1" t="s">
        <v>241</v>
      </c>
      <c r="J1322" s="1" t="s">
        <v>2023</v>
      </c>
      <c r="K1322" s="1" t="str">
        <f t="shared" si="40"/>
        <v>2013</v>
      </c>
      <c r="L1322" s="1">
        <f t="shared" si="41"/>
        <v>40</v>
      </c>
      <c r="M1322" s="1" t="s">
        <v>79</v>
      </c>
    </row>
    <row r="1323" spans="8:13">
      <c r="H1323" s="1" t="s">
        <v>555</v>
      </c>
      <c r="I1323" s="1" t="s">
        <v>9895</v>
      </c>
      <c r="J1323" s="1" t="s">
        <v>2023</v>
      </c>
      <c r="K1323" s="1" t="str">
        <f t="shared" si="40"/>
        <v>2013</v>
      </c>
      <c r="L1323" s="1">
        <f t="shared" si="41"/>
        <v>40</v>
      </c>
      <c r="M1323" s="1" t="s">
        <v>79</v>
      </c>
    </row>
    <row r="1324" spans="8:13">
      <c r="H1324" s="1" t="s">
        <v>1343</v>
      </c>
      <c r="I1324" s="1" t="s">
        <v>923</v>
      </c>
      <c r="J1324" s="1" t="s">
        <v>6645</v>
      </c>
      <c r="K1324" s="1" t="str">
        <f t="shared" si="40"/>
        <v>2014</v>
      </c>
      <c r="L1324" s="1">
        <f t="shared" si="41"/>
        <v>40</v>
      </c>
      <c r="M1324" s="1" t="s">
        <v>79</v>
      </c>
    </row>
    <row r="1325" spans="8:13">
      <c r="H1325" s="1" t="s">
        <v>310</v>
      </c>
      <c r="I1325" s="1" t="s">
        <v>11088</v>
      </c>
      <c r="J1325" s="1" t="s">
        <v>6940</v>
      </c>
      <c r="K1325" s="1" t="str">
        <f t="shared" si="40"/>
        <v>2015</v>
      </c>
      <c r="L1325" s="1">
        <f t="shared" si="41"/>
        <v>40</v>
      </c>
      <c r="M1325" s="1" t="s">
        <v>79</v>
      </c>
    </row>
    <row r="1326" spans="8:13">
      <c r="H1326" s="1" t="s">
        <v>299</v>
      </c>
      <c r="I1326" s="1" t="s">
        <v>1110</v>
      </c>
      <c r="J1326" s="1" t="s">
        <v>1222</v>
      </c>
      <c r="K1326" s="1" t="str">
        <f t="shared" si="40"/>
        <v>2015</v>
      </c>
      <c r="L1326" s="1">
        <f t="shared" si="41"/>
        <v>40</v>
      </c>
      <c r="M1326" s="1" t="s">
        <v>79</v>
      </c>
    </row>
    <row r="1327" spans="8:13">
      <c r="H1327" s="1" t="s">
        <v>282</v>
      </c>
      <c r="I1327" s="1" t="s">
        <v>2378</v>
      </c>
      <c r="J1327" s="1" t="s">
        <v>2550</v>
      </c>
      <c r="K1327" s="1" t="str">
        <f t="shared" si="40"/>
        <v>2015</v>
      </c>
      <c r="L1327" s="1">
        <f t="shared" si="41"/>
        <v>40</v>
      </c>
      <c r="M1327" s="1" t="s">
        <v>79</v>
      </c>
    </row>
    <row r="1328" spans="8:13">
      <c r="H1328" s="1" t="s">
        <v>555</v>
      </c>
      <c r="I1328" s="1" t="s">
        <v>7194</v>
      </c>
      <c r="J1328" s="1" t="s">
        <v>7195</v>
      </c>
      <c r="K1328" s="1" t="str">
        <f t="shared" si="40"/>
        <v>2015</v>
      </c>
      <c r="L1328" s="1">
        <f t="shared" si="41"/>
        <v>40</v>
      </c>
      <c r="M1328" s="1" t="s">
        <v>79</v>
      </c>
    </row>
    <row r="1329" spans="8:13">
      <c r="H1329" s="1" t="s">
        <v>555</v>
      </c>
      <c r="I1329" s="1" t="s">
        <v>8116</v>
      </c>
      <c r="J1329" s="1" t="s">
        <v>2770</v>
      </c>
      <c r="K1329" s="1" t="str">
        <f t="shared" si="40"/>
        <v>2015</v>
      </c>
      <c r="L1329" s="1">
        <f t="shared" si="41"/>
        <v>40</v>
      </c>
      <c r="M1329" s="1" t="s">
        <v>79</v>
      </c>
    </row>
    <row r="1330" spans="8:13">
      <c r="H1330" s="1" t="s">
        <v>555</v>
      </c>
      <c r="I1330" s="1" t="s">
        <v>6398</v>
      </c>
      <c r="J1330" s="1" t="s">
        <v>4212</v>
      </c>
      <c r="K1330" s="1" t="str">
        <f t="shared" si="40"/>
        <v>2015</v>
      </c>
      <c r="L1330" s="1">
        <f t="shared" si="41"/>
        <v>40</v>
      </c>
      <c r="M1330" s="1" t="s">
        <v>79</v>
      </c>
    </row>
    <row r="1331" spans="8:13">
      <c r="H1331" s="1" t="s">
        <v>1343</v>
      </c>
      <c r="I1331" s="1" t="s">
        <v>622</v>
      </c>
      <c r="J1331" s="1" t="s">
        <v>5010</v>
      </c>
      <c r="K1331" s="1" t="str">
        <f t="shared" si="40"/>
        <v>2016</v>
      </c>
      <c r="L1331" s="1">
        <f t="shared" si="41"/>
        <v>40</v>
      </c>
      <c r="M1331" s="1" t="s">
        <v>79</v>
      </c>
    </row>
    <row r="1332" spans="8:13">
      <c r="H1332" s="1" t="s">
        <v>1343</v>
      </c>
      <c r="I1332" s="1" t="s">
        <v>5030</v>
      </c>
      <c r="J1332" s="1" t="s">
        <v>162</v>
      </c>
      <c r="K1332" s="1" t="str">
        <f t="shared" si="40"/>
        <v>2016</v>
      </c>
      <c r="L1332" s="1">
        <f t="shared" si="41"/>
        <v>40</v>
      </c>
      <c r="M1332" s="1" t="s">
        <v>79</v>
      </c>
    </row>
    <row r="1333" spans="8:13">
      <c r="H1333" s="1" t="s">
        <v>555</v>
      </c>
      <c r="I1333" s="1" t="s">
        <v>5057</v>
      </c>
      <c r="J1333" s="1" t="s">
        <v>2091</v>
      </c>
      <c r="K1333" s="1" t="str">
        <f t="shared" si="40"/>
        <v>2017</v>
      </c>
      <c r="L1333" s="1">
        <f t="shared" si="41"/>
        <v>40</v>
      </c>
      <c r="M1333" s="1" t="s">
        <v>79</v>
      </c>
    </row>
    <row r="1334" spans="8:13">
      <c r="H1334" s="1" t="s">
        <v>555</v>
      </c>
      <c r="I1334" s="1" t="s">
        <v>5394</v>
      </c>
      <c r="J1334" s="1" t="s">
        <v>1286</v>
      </c>
      <c r="K1334" s="1" t="str">
        <f t="shared" si="40"/>
        <v>2017</v>
      </c>
      <c r="L1334" s="1">
        <f t="shared" si="41"/>
        <v>40</v>
      </c>
      <c r="M1334" s="1" t="s">
        <v>79</v>
      </c>
    </row>
    <row r="1335" spans="8:13">
      <c r="H1335" s="1" t="s">
        <v>555</v>
      </c>
      <c r="I1335" s="1" t="s">
        <v>1107</v>
      </c>
      <c r="J1335" s="1" t="s">
        <v>1118</v>
      </c>
      <c r="K1335" s="1" t="str">
        <f t="shared" si="40"/>
        <v>2019</v>
      </c>
      <c r="L1335" s="1">
        <f t="shared" si="41"/>
        <v>40</v>
      </c>
      <c r="M1335" s="1" t="s">
        <v>79</v>
      </c>
    </row>
    <row r="1336" spans="8:13">
      <c r="H1336" s="1" t="s">
        <v>1343</v>
      </c>
      <c r="I1336" s="1" t="s">
        <v>5681</v>
      </c>
      <c r="J1336" s="1" t="s">
        <v>11372</v>
      </c>
      <c r="K1336" s="1" t="str">
        <f t="shared" si="40"/>
        <v>2019</v>
      </c>
      <c r="L1336" s="1">
        <f t="shared" si="41"/>
        <v>40</v>
      </c>
      <c r="M1336" s="1" t="s">
        <v>79</v>
      </c>
    </row>
    <row r="1337" spans="8:13">
      <c r="H1337" s="1" t="s">
        <v>555</v>
      </c>
      <c r="I1337" s="1" t="s">
        <v>202</v>
      </c>
      <c r="J1337" s="1" t="s">
        <v>640</v>
      </c>
      <c r="K1337" s="1" t="str">
        <f t="shared" si="40"/>
        <v>2020</v>
      </c>
      <c r="L1337" s="1">
        <f t="shared" si="41"/>
        <v>40</v>
      </c>
      <c r="M1337" s="1" t="s">
        <v>79</v>
      </c>
    </row>
    <row r="1338" spans="8:13">
      <c r="H1338" s="1" t="s">
        <v>256</v>
      </c>
      <c r="I1338" s="1" t="s">
        <v>6153</v>
      </c>
      <c r="J1338" s="1" t="s">
        <v>7801</v>
      </c>
      <c r="K1338" s="1" t="str">
        <f t="shared" si="40"/>
        <v>2005</v>
      </c>
      <c r="L1338" s="1">
        <f t="shared" si="41"/>
        <v>41</v>
      </c>
      <c r="M1338" s="1" t="s">
        <v>79</v>
      </c>
    </row>
    <row r="1339" spans="8:13">
      <c r="H1339" s="1" t="s">
        <v>721</v>
      </c>
      <c r="I1339" s="1" t="s">
        <v>2223</v>
      </c>
      <c r="J1339" s="1" t="s">
        <v>4156</v>
      </c>
      <c r="K1339" s="1" t="str">
        <f t="shared" si="40"/>
        <v>2008</v>
      </c>
      <c r="L1339" s="1">
        <f t="shared" si="41"/>
        <v>41</v>
      </c>
      <c r="M1339" s="1" t="s">
        <v>79</v>
      </c>
    </row>
    <row r="1340" spans="8:13">
      <c r="H1340" s="1" t="s">
        <v>310</v>
      </c>
      <c r="I1340" s="1" t="s">
        <v>7543</v>
      </c>
      <c r="J1340" s="1" t="s">
        <v>10066</v>
      </c>
      <c r="K1340" s="1" t="str">
        <f t="shared" si="40"/>
        <v>2009</v>
      </c>
      <c r="L1340" s="1">
        <f t="shared" si="41"/>
        <v>41</v>
      </c>
      <c r="M1340" s="1" t="s">
        <v>79</v>
      </c>
    </row>
    <row r="1341" spans="8:13">
      <c r="H1341" s="1" t="s">
        <v>128</v>
      </c>
      <c r="I1341" s="1" t="s">
        <v>9653</v>
      </c>
      <c r="J1341" s="1" t="s">
        <v>9659</v>
      </c>
      <c r="K1341" s="1" t="str">
        <f t="shared" si="40"/>
        <v>2011</v>
      </c>
      <c r="L1341" s="1">
        <f t="shared" si="41"/>
        <v>41</v>
      </c>
      <c r="M1341" s="1" t="s">
        <v>79</v>
      </c>
    </row>
    <row r="1342" spans="8:13">
      <c r="H1342" s="1" t="s">
        <v>282</v>
      </c>
      <c r="I1342" s="1" t="s">
        <v>9868</v>
      </c>
      <c r="J1342" s="1" t="s">
        <v>9874</v>
      </c>
      <c r="K1342" s="1" t="str">
        <f t="shared" si="40"/>
        <v>2011</v>
      </c>
      <c r="L1342" s="1">
        <f t="shared" si="41"/>
        <v>41</v>
      </c>
      <c r="M1342" s="1" t="s">
        <v>79</v>
      </c>
    </row>
    <row r="1343" spans="8:13">
      <c r="H1343" s="1" t="s">
        <v>128</v>
      </c>
      <c r="I1343" s="1" t="s">
        <v>9968</v>
      </c>
      <c r="J1343" s="1" t="s">
        <v>9969</v>
      </c>
      <c r="K1343" s="1" t="str">
        <f t="shared" si="40"/>
        <v>2012</v>
      </c>
      <c r="L1343" s="1">
        <f t="shared" si="41"/>
        <v>41</v>
      </c>
      <c r="M1343" s="1" t="s">
        <v>79</v>
      </c>
    </row>
    <row r="1344" spans="8:13">
      <c r="H1344" s="1" t="s">
        <v>128</v>
      </c>
      <c r="I1344" s="1" t="s">
        <v>7078</v>
      </c>
      <c r="J1344" s="1" t="s">
        <v>2008</v>
      </c>
      <c r="K1344" s="1" t="str">
        <f t="shared" si="40"/>
        <v>2014</v>
      </c>
      <c r="L1344" s="1">
        <f t="shared" si="41"/>
        <v>41</v>
      </c>
      <c r="M1344" s="1" t="s">
        <v>79</v>
      </c>
    </row>
    <row r="1345" spans="8:13">
      <c r="H1345" s="1" t="s">
        <v>128</v>
      </c>
      <c r="I1345" s="1" t="s">
        <v>381</v>
      </c>
      <c r="J1345" s="1" t="s">
        <v>384</v>
      </c>
      <c r="K1345" s="1" t="str">
        <f t="shared" ref="K1345:K1408" si="42">TEXT(J1345,"YYYY")</f>
        <v>2015</v>
      </c>
      <c r="L1345" s="1">
        <f t="shared" ref="L1345:L1408" si="43">H1345-(TEXT(I1345,"YYYY")-TEXT(J1345,"YYYY"))</f>
        <v>41</v>
      </c>
      <c r="M1345" s="1" t="s">
        <v>79</v>
      </c>
    </row>
    <row r="1346" spans="8:13">
      <c r="H1346" s="1" t="s">
        <v>282</v>
      </c>
      <c r="I1346" s="1" t="s">
        <v>4363</v>
      </c>
      <c r="J1346" s="1" t="s">
        <v>1222</v>
      </c>
      <c r="K1346" s="1" t="str">
        <f t="shared" si="42"/>
        <v>2015</v>
      </c>
      <c r="L1346" s="1">
        <f t="shared" si="43"/>
        <v>41</v>
      </c>
      <c r="M1346" s="1" t="s">
        <v>79</v>
      </c>
    </row>
    <row r="1347" spans="8:13">
      <c r="H1347" s="1" t="s">
        <v>128</v>
      </c>
      <c r="I1347" s="1" t="s">
        <v>465</v>
      </c>
      <c r="J1347" s="1" t="s">
        <v>1222</v>
      </c>
      <c r="K1347" s="1" t="str">
        <f t="shared" si="42"/>
        <v>2015</v>
      </c>
      <c r="L1347" s="1">
        <f t="shared" si="43"/>
        <v>41</v>
      </c>
      <c r="M1347" s="1" t="s">
        <v>79</v>
      </c>
    </row>
    <row r="1348" spans="8:13">
      <c r="H1348" s="1" t="s">
        <v>128</v>
      </c>
      <c r="I1348" s="1" t="s">
        <v>4734</v>
      </c>
      <c r="J1348" s="1" t="s">
        <v>6226</v>
      </c>
      <c r="K1348" s="1" t="str">
        <f t="shared" si="42"/>
        <v>2015</v>
      </c>
      <c r="L1348" s="1">
        <f t="shared" si="43"/>
        <v>41</v>
      </c>
      <c r="M1348" s="1" t="s">
        <v>79</v>
      </c>
    </row>
    <row r="1349" spans="8:13">
      <c r="H1349" s="1" t="s">
        <v>120</v>
      </c>
      <c r="I1349" s="1" t="s">
        <v>3996</v>
      </c>
      <c r="J1349" s="1" t="s">
        <v>6987</v>
      </c>
      <c r="K1349" s="1" t="str">
        <f t="shared" si="42"/>
        <v>2015</v>
      </c>
      <c r="L1349" s="1">
        <f t="shared" si="43"/>
        <v>41</v>
      </c>
      <c r="M1349" s="1" t="s">
        <v>79</v>
      </c>
    </row>
    <row r="1350" spans="8:13">
      <c r="H1350" s="1" t="s">
        <v>120</v>
      </c>
      <c r="I1350" s="1" t="s">
        <v>7528</v>
      </c>
      <c r="J1350" s="1" t="s">
        <v>1222</v>
      </c>
      <c r="K1350" s="1" t="str">
        <f t="shared" si="42"/>
        <v>2015</v>
      </c>
      <c r="L1350" s="1">
        <f t="shared" si="43"/>
        <v>41</v>
      </c>
      <c r="M1350" s="1" t="s">
        <v>79</v>
      </c>
    </row>
    <row r="1351" spans="8:13">
      <c r="H1351" s="1" t="s">
        <v>299</v>
      </c>
      <c r="I1351" s="1" t="s">
        <v>421</v>
      </c>
      <c r="J1351" s="1" t="s">
        <v>1534</v>
      </c>
      <c r="K1351" s="1" t="str">
        <f t="shared" si="42"/>
        <v>2016</v>
      </c>
      <c r="L1351" s="1">
        <f t="shared" si="43"/>
        <v>41</v>
      </c>
      <c r="M1351" s="1" t="s">
        <v>79</v>
      </c>
    </row>
    <row r="1352" spans="8:13">
      <c r="H1352" s="1" t="s">
        <v>299</v>
      </c>
      <c r="I1352" s="1" t="s">
        <v>6586</v>
      </c>
      <c r="J1352" s="1" t="s">
        <v>4977</v>
      </c>
      <c r="K1352" s="1" t="str">
        <f t="shared" si="42"/>
        <v>2017</v>
      </c>
      <c r="L1352" s="1">
        <f t="shared" si="43"/>
        <v>41</v>
      </c>
      <c r="M1352" s="1" t="s">
        <v>79</v>
      </c>
    </row>
    <row r="1353" spans="8:13">
      <c r="H1353" s="1" t="s">
        <v>149</v>
      </c>
      <c r="I1353" s="1" t="s">
        <v>1006</v>
      </c>
      <c r="J1353" s="1" t="s">
        <v>11927</v>
      </c>
      <c r="K1353" s="1" t="str">
        <f t="shared" si="42"/>
        <v>2017</v>
      </c>
      <c r="L1353" s="1">
        <f t="shared" si="43"/>
        <v>41</v>
      </c>
      <c r="M1353" s="1" t="s">
        <v>79</v>
      </c>
    </row>
    <row r="1354" spans="8:13">
      <c r="H1354" s="1" t="s">
        <v>1343</v>
      </c>
      <c r="I1354" s="1" t="s">
        <v>5717</v>
      </c>
      <c r="J1354" s="1" t="s">
        <v>5717</v>
      </c>
      <c r="K1354" s="1" t="str">
        <f t="shared" si="42"/>
        <v>2017</v>
      </c>
      <c r="L1354" s="1">
        <f t="shared" si="43"/>
        <v>41</v>
      </c>
      <c r="M1354" s="1" t="s">
        <v>79</v>
      </c>
    </row>
    <row r="1355" spans="8:13">
      <c r="H1355" s="1" t="s">
        <v>1343</v>
      </c>
      <c r="I1355" s="1" t="s">
        <v>2804</v>
      </c>
      <c r="J1355" s="1" t="s">
        <v>663</v>
      </c>
      <c r="K1355" s="1" t="str">
        <f t="shared" si="42"/>
        <v>2020</v>
      </c>
      <c r="L1355" s="1">
        <f t="shared" si="43"/>
        <v>41</v>
      </c>
      <c r="M1355" s="1" t="s">
        <v>79</v>
      </c>
    </row>
    <row r="1356" spans="8:13">
      <c r="H1356" s="1" t="s">
        <v>256</v>
      </c>
      <c r="I1356" s="1" t="s">
        <v>7337</v>
      </c>
      <c r="J1356" s="1" t="s">
        <v>10636</v>
      </c>
      <c r="K1356" s="1" t="str">
        <f t="shared" si="42"/>
        <v>2004</v>
      </c>
      <c r="L1356" s="1">
        <f t="shared" si="43"/>
        <v>42</v>
      </c>
      <c r="M1356" s="1" t="s">
        <v>79</v>
      </c>
    </row>
    <row r="1357" spans="8:13">
      <c r="H1357" s="1" t="s">
        <v>240</v>
      </c>
      <c r="I1357" s="1" t="s">
        <v>3923</v>
      </c>
      <c r="J1357" s="1" t="s">
        <v>1899</v>
      </c>
      <c r="K1357" s="1" t="str">
        <f t="shared" si="42"/>
        <v>2005</v>
      </c>
      <c r="L1357" s="1">
        <f t="shared" si="43"/>
        <v>42</v>
      </c>
      <c r="M1357" s="1" t="s">
        <v>79</v>
      </c>
    </row>
    <row r="1358" spans="8:13">
      <c r="H1358" s="1" t="s">
        <v>233</v>
      </c>
      <c r="I1358" s="1" t="s">
        <v>9544</v>
      </c>
      <c r="J1358" s="1" t="s">
        <v>9545</v>
      </c>
      <c r="K1358" s="1" t="str">
        <f t="shared" si="42"/>
        <v>2006</v>
      </c>
      <c r="L1358" s="1">
        <f t="shared" si="43"/>
        <v>42</v>
      </c>
      <c r="M1358" s="1" t="s">
        <v>79</v>
      </c>
    </row>
    <row r="1359" spans="8:13">
      <c r="H1359" s="1" t="s">
        <v>256</v>
      </c>
      <c r="I1359" s="1" t="s">
        <v>4439</v>
      </c>
      <c r="J1359" s="1" t="s">
        <v>4156</v>
      </c>
      <c r="K1359" s="1" t="str">
        <f t="shared" si="42"/>
        <v>2008</v>
      </c>
      <c r="L1359" s="1">
        <f t="shared" si="43"/>
        <v>42</v>
      </c>
      <c r="M1359" s="1" t="s">
        <v>79</v>
      </c>
    </row>
    <row r="1360" spans="8:13">
      <c r="H1360" s="1" t="s">
        <v>721</v>
      </c>
      <c r="I1360" s="1" t="s">
        <v>202</v>
      </c>
      <c r="J1360" s="1" t="s">
        <v>8624</v>
      </c>
      <c r="K1360" s="1" t="str">
        <f t="shared" si="42"/>
        <v>2011</v>
      </c>
      <c r="L1360" s="1">
        <f t="shared" si="43"/>
        <v>42</v>
      </c>
      <c r="M1360" s="1" t="s">
        <v>79</v>
      </c>
    </row>
    <row r="1361" spans="8:13">
      <c r="H1361" s="1" t="s">
        <v>310</v>
      </c>
      <c r="I1361" s="1" t="s">
        <v>7289</v>
      </c>
      <c r="J1361" s="1" t="s">
        <v>855</v>
      </c>
      <c r="K1361" s="1" t="str">
        <f t="shared" si="42"/>
        <v>2011</v>
      </c>
      <c r="L1361" s="1">
        <f t="shared" si="43"/>
        <v>42</v>
      </c>
      <c r="M1361" s="1" t="s">
        <v>79</v>
      </c>
    </row>
    <row r="1362" spans="8:13">
      <c r="H1362" s="1" t="s">
        <v>310</v>
      </c>
      <c r="I1362" s="1" t="s">
        <v>6617</v>
      </c>
      <c r="J1362" s="1" t="s">
        <v>2023</v>
      </c>
      <c r="K1362" s="1" t="str">
        <f t="shared" si="42"/>
        <v>2013</v>
      </c>
      <c r="L1362" s="1">
        <f t="shared" si="43"/>
        <v>42</v>
      </c>
      <c r="M1362" s="1" t="s">
        <v>79</v>
      </c>
    </row>
    <row r="1363" spans="8:13">
      <c r="H1363" s="1" t="s">
        <v>299</v>
      </c>
      <c r="I1363" s="1" t="s">
        <v>6903</v>
      </c>
      <c r="J1363" s="1" t="s">
        <v>6904</v>
      </c>
      <c r="K1363" s="1" t="str">
        <f t="shared" si="42"/>
        <v>2013</v>
      </c>
      <c r="L1363" s="1">
        <f t="shared" si="43"/>
        <v>42</v>
      </c>
      <c r="M1363" s="1" t="s">
        <v>79</v>
      </c>
    </row>
    <row r="1364" spans="8:13">
      <c r="H1364" s="1" t="s">
        <v>189</v>
      </c>
      <c r="I1364" s="1" t="s">
        <v>3199</v>
      </c>
      <c r="J1364" s="1" t="s">
        <v>1755</v>
      </c>
      <c r="K1364" s="1" t="str">
        <f t="shared" si="42"/>
        <v>2014</v>
      </c>
      <c r="L1364" s="1">
        <f t="shared" si="43"/>
        <v>42</v>
      </c>
      <c r="M1364" s="1" t="s">
        <v>79</v>
      </c>
    </row>
    <row r="1365" spans="8:13">
      <c r="H1365" s="1" t="s">
        <v>120</v>
      </c>
      <c r="I1365" s="1" t="s">
        <v>5060</v>
      </c>
      <c r="J1365" s="1" t="s">
        <v>4961</v>
      </c>
      <c r="K1365" s="1" t="str">
        <f t="shared" si="42"/>
        <v>2014</v>
      </c>
      <c r="L1365" s="1">
        <f t="shared" si="43"/>
        <v>42</v>
      </c>
      <c r="M1365" s="1" t="s">
        <v>79</v>
      </c>
    </row>
    <row r="1366" spans="8:13">
      <c r="H1366" s="1" t="s">
        <v>128</v>
      </c>
      <c r="I1366" s="1" t="s">
        <v>8824</v>
      </c>
      <c r="J1366" s="1" t="s">
        <v>5000</v>
      </c>
      <c r="K1366" s="1" t="str">
        <f t="shared" si="42"/>
        <v>2014</v>
      </c>
      <c r="L1366" s="1">
        <f t="shared" si="43"/>
        <v>42</v>
      </c>
      <c r="M1366" s="1" t="s">
        <v>79</v>
      </c>
    </row>
    <row r="1367" spans="8:13">
      <c r="H1367" s="1" t="s">
        <v>128</v>
      </c>
      <c r="I1367" s="1" t="s">
        <v>10517</v>
      </c>
      <c r="J1367" s="1" t="s">
        <v>11978</v>
      </c>
      <c r="K1367" s="1" t="str">
        <f t="shared" si="42"/>
        <v>2015</v>
      </c>
      <c r="L1367" s="1">
        <f t="shared" si="43"/>
        <v>42</v>
      </c>
      <c r="M1367" s="1" t="s">
        <v>79</v>
      </c>
    </row>
    <row r="1368" spans="8:13">
      <c r="H1368" s="1" t="s">
        <v>282</v>
      </c>
      <c r="I1368" s="1" t="s">
        <v>3838</v>
      </c>
      <c r="J1368" s="1" t="s">
        <v>1534</v>
      </c>
      <c r="K1368" s="1" t="str">
        <f t="shared" si="42"/>
        <v>2016</v>
      </c>
      <c r="L1368" s="1">
        <f t="shared" si="43"/>
        <v>42</v>
      </c>
      <c r="M1368" s="1" t="s">
        <v>79</v>
      </c>
    </row>
    <row r="1369" spans="8:13">
      <c r="H1369" s="1" t="s">
        <v>128</v>
      </c>
      <c r="I1369" s="1" t="s">
        <v>6723</v>
      </c>
      <c r="J1369" s="1" t="s">
        <v>1534</v>
      </c>
      <c r="K1369" s="1" t="str">
        <f t="shared" si="42"/>
        <v>2016</v>
      </c>
      <c r="L1369" s="1">
        <f t="shared" si="43"/>
        <v>42</v>
      </c>
      <c r="M1369" s="1" t="s">
        <v>79</v>
      </c>
    </row>
    <row r="1370" spans="8:13">
      <c r="H1370" s="1" t="s">
        <v>128</v>
      </c>
      <c r="I1370" s="1" t="s">
        <v>7414</v>
      </c>
      <c r="J1370" s="1" t="s">
        <v>303</v>
      </c>
      <c r="K1370" s="1" t="str">
        <f t="shared" si="42"/>
        <v>2016</v>
      </c>
      <c r="L1370" s="1">
        <f t="shared" si="43"/>
        <v>42</v>
      </c>
      <c r="M1370" s="1" t="s">
        <v>79</v>
      </c>
    </row>
    <row r="1371" spans="8:13">
      <c r="H1371" s="1" t="s">
        <v>282</v>
      </c>
      <c r="I1371" s="1" t="s">
        <v>3725</v>
      </c>
      <c r="J1371" s="1" t="s">
        <v>610</v>
      </c>
      <c r="K1371" s="1" t="str">
        <f t="shared" si="42"/>
        <v>2017</v>
      </c>
      <c r="L1371" s="1">
        <f t="shared" si="43"/>
        <v>42</v>
      </c>
      <c r="M1371" s="1" t="s">
        <v>79</v>
      </c>
    </row>
    <row r="1372" spans="8:13">
      <c r="H1372" s="1" t="s">
        <v>128</v>
      </c>
      <c r="I1372" s="1" t="s">
        <v>830</v>
      </c>
      <c r="J1372" s="1" t="s">
        <v>8134</v>
      </c>
      <c r="K1372" s="1" t="str">
        <f t="shared" si="42"/>
        <v>2020</v>
      </c>
      <c r="L1372" s="1">
        <f t="shared" si="43"/>
        <v>42</v>
      </c>
      <c r="M1372" s="1" t="s">
        <v>79</v>
      </c>
    </row>
    <row r="1373" spans="8:13">
      <c r="H1373" s="1" t="s">
        <v>128</v>
      </c>
      <c r="I1373" s="1" t="s">
        <v>12422</v>
      </c>
      <c r="J1373" s="1" t="s">
        <v>3304</v>
      </c>
      <c r="K1373" s="1" t="str">
        <f t="shared" si="42"/>
        <v>2020</v>
      </c>
      <c r="L1373" s="1">
        <f t="shared" si="43"/>
        <v>42</v>
      </c>
      <c r="M1373" s="1" t="s">
        <v>79</v>
      </c>
    </row>
    <row r="1374" spans="8:13">
      <c r="H1374" s="1" t="s">
        <v>721</v>
      </c>
      <c r="I1374" s="1" t="s">
        <v>8856</v>
      </c>
      <c r="J1374" s="1" t="s">
        <v>11382</v>
      </c>
      <c r="K1374" s="1" t="str">
        <f t="shared" si="42"/>
        <v>2006</v>
      </c>
      <c r="L1374" s="1">
        <f t="shared" si="43"/>
        <v>43</v>
      </c>
      <c r="M1374" s="1" t="s">
        <v>79</v>
      </c>
    </row>
    <row r="1375" spans="8:13">
      <c r="H1375" s="1" t="s">
        <v>721</v>
      </c>
      <c r="I1375" s="1" t="s">
        <v>8856</v>
      </c>
      <c r="J1375" s="1" t="s">
        <v>8857</v>
      </c>
      <c r="K1375" s="1" t="str">
        <f t="shared" si="42"/>
        <v>2006</v>
      </c>
      <c r="L1375" s="1">
        <f t="shared" si="43"/>
        <v>43</v>
      </c>
      <c r="M1375" s="1" t="s">
        <v>79</v>
      </c>
    </row>
    <row r="1376" spans="8:13">
      <c r="H1376" s="1" t="s">
        <v>136</v>
      </c>
      <c r="I1376" s="1" t="s">
        <v>9173</v>
      </c>
      <c r="J1376" s="1" t="s">
        <v>8899</v>
      </c>
      <c r="K1376" s="1" t="str">
        <f t="shared" si="42"/>
        <v>2006</v>
      </c>
      <c r="L1376" s="1">
        <f t="shared" si="43"/>
        <v>43</v>
      </c>
      <c r="M1376" s="1" t="s">
        <v>79</v>
      </c>
    </row>
    <row r="1377" spans="8:13">
      <c r="H1377" s="1" t="s">
        <v>282</v>
      </c>
      <c r="I1377" s="1" t="s">
        <v>652</v>
      </c>
      <c r="J1377" s="1" t="s">
        <v>652</v>
      </c>
      <c r="K1377" s="1" t="str">
        <f t="shared" si="42"/>
        <v>2010</v>
      </c>
      <c r="L1377" s="1">
        <f t="shared" si="43"/>
        <v>43</v>
      </c>
      <c r="M1377" s="1" t="s">
        <v>79</v>
      </c>
    </row>
    <row r="1378" spans="8:13">
      <c r="H1378" s="1" t="s">
        <v>484</v>
      </c>
      <c r="I1378" s="1" t="s">
        <v>7638</v>
      </c>
      <c r="J1378" s="1" t="s">
        <v>7639</v>
      </c>
      <c r="K1378" s="1" t="str">
        <f t="shared" si="42"/>
        <v>2011</v>
      </c>
      <c r="L1378" s="1">
        <f t="shared" si="43"/>
        <v>43</v>
      </c>
      <c r="M1378" s="1" t="s">
        <v>79</v>
      </c>
    </row>
    <row r="1379" spans="8:13">
      <c r="H1379" s="1" t="s">
        <v>310</v>
      </c>
      <c r="I1379" s="1" t="s">
        <v>7209</v>
      </c>
      <c r="J1379" s="1" t="s">
        <v>941</v>
      </c>
      <c r="K1379" s="1" t="str">
        <f t="shared" si="42"/>
        <v>2011</v>
      </c>
      <c r="L1379" s="1">
        <f t="shared" si="43"/>
        <v>43</v>
      </c>
      <c r="M1379" s="1" t="s">
        <v>79</v>
      </c>
    </row>
    <row r="1380" spans="8:13">
      <c r="H1380" s="1" t="s">
        <v>233</v>
      </c>
      <c r="I1380" s="1" t="s">
        <v>4450</v>
      </c>
      <c r="J1380" s="1" t="s">
        <v>4208</v>
      </c>
      <c r="K1380" s="1" t="str">
        <f t="shared" si="42"/>
        <v>2012</v>
      </c>
      <c r="L1380" s="1">
        <f t="shared" si="43"/>
        <v>43</v>
      </c>
      <c r="M1380" s="1" t="s">
        <v>79</v>
      </c>
    </row>
    <row r="1381" spans="8:13">
      <c r="H1381" s="1" t="s">
        <v>310</v>
      </c>
      <c r="I1381" s="1" t="s">
        <v>6294</v>
      </c>
      <c r="J1381" s="1" t="s">
        <v>2023</v>
      </c>
      <c r="K1381" s="1" t="str">
        <f t="shared" si="42"/>
        <v>2013</v>
      </c>
      <c r="L1381" s="1">
        <f t="shared" si="43"/>
        <v>43</v>
      </c>
      <c r="M1381" s="1" t="s">
        <v>79</v>
      </c>
    </row>
    <row r="1382" spans="8:13">
      <c r="H1382" s="1" t="s">
        <v>299</v>
      </c>
      <c r="I1382" s="1" t="s">
        <v>7224</v>
      </c>
      <c r="J1382" s="1" t="s">
        <v>11336</v>
      </c>
      <c r="K1382" s="1" t="str">
        <f t="shared" si="42"/>
        <v>2013</v>
      </c>
      <c r="L1382" s="1">
        <f t="shared" si="43"/>
        <v>43</v>
      </c>
      <c r="M1382" s="1" t="s">
        <v>79</v>
      </c>
    </row>
    <row r="1383" spans="8:13">
      <c r="H1383" s="1" t="s">
        <v>310</v>
      </c>
      <c r="I1383" s="1" t="s">
        <v>4604</v>
      </c>
      <c r="J1383" s="1" t="s">
        <v>4600</v>
      </c>
      <c r="K1383" s="1" t="str">
        <f t="shared" si="42"/>
        <v>2014</v>
      </c>
      <c r="L1383" s="1">
        <f t="shared" si="43"/>
        <v>43</v>
      </c>
      <c r="M1383" s="1" t="s">
        <v>79</v>
      </c>
    </row>
    <row r="1384" spans="8:13">
      <c r="H1384" s="1" t="s">
        <v>282</v>
      </c>
      <c r="I1384" s="1" t="s">
        <v>5326</v>
      </c>
      <c r="J1384" s="1" t="s">
        <v>1712</v>
      </c>
      <c r="K1384" s="1" t="str">
        <f t="shared" si="42"/>
        <v>2014</v>
      </c>
      <c r="L1384" s="1">
        <f t="shared" si="43"/>
        <v>43</v>
      </c>
      <c r="M1384" s="1" t="s">
        <v>79</v>
      </c>
    </row>
    <row r="1385" spans="8:13">
      <c r="H1385" s="1" t="s">
        <v>299</v>
      </c>
      <c r="I1385" s="1" t="s">
        <v>7316</v>
      </c>
      <c r="J1385" s="1" t="s">
        <v>5374</v>
      </c>
      <c r="K1385" s="1" t="str">
        <f t="shared" si="42"/>
        <v>2014</v>
      </c>
      <c r="L1385" s="1">
        <f t="shared" si="43"/>
        <v>43</v>
      </c>
      <c r="M1385" s="1" t="s">
        <v>79</v>
      </c>
    </row>
    <row r="1386" spans="8:13">
      <c r="H1386" s="1" t="s">
        <v>282</v>
      </c>
      <c r="I1386" s="1" t="s">
        <v>5326</v>
      </c>
      <c r="J1386" s="1" t="s">
        <v>8844</v>
      </c>
      <c r="K1386" s="1" t="str">
        <f t="shared" si="42"/>
        <v>2014</v>
      </c>
      <c r="L1386" s="1">
        <f t="shared" si="43"/>
        <v>43</v>
      </c>
      <c r="M1386" s="1" t="s">
        <v>79</v>
      </c>
    </row>
    <row r="1387" spans="8:13">
      <c r="H1387" s="1" t="s">
        <v>310</v>
      </c>
      <c r="I1387" s="1" t="s">
        <v>2847</v>
      </c>
      <c r="J1387" s="1" t="s">
        <v>2268</v>
      </c>
      <c r="K1387" s="1" t="str">
        <f t="shared" si="42"/>
        <v>2016</v>
      </c>
      <c r="L1387" s="1">
        <f t="shared" si="43"/>
        <v>43</v>
      </c>
      <c r="M1387" s="1" t="s">
        <v>79</v>
      </c>
    </row>
    <row r="1388" spans="8:13">
      <c r="H1388" s="1" t="s">
        <v>310</v>
      </c>
      <c r="I1388" s="1" t="s">
        <v>1825</v>
      </c>
      <c r="J1388" s="5">
        <v>42370</v>
      </c>
      <c r="K1388" s="1" t="str">
        <f t="shared" si="42"/>
        <v>2016</v>
      </c>
      <c r="L1388" s="1">
        <f t="shared" si="43"/>
        <v>43</v>
      </c>
      <c r="M1388" s="1" t="s">
        <v>79</v>
      </c>
    </row>
    <row r="1389" spans="8:13">
      <c r="H1389" s="1" t="s">
        <v>310</v>
      </c>
      <c r="I1389" s="1" t="s">
        <v>1192</v>
      </c>
      <c r="J1389" s="1" t="s">
        <v>1212</v>
      </c>
      <c r="K1389" s="1" t="str">
        <f t="shared" si="42"/>
        <v>2017</v>
      </c>
      <c r="L1389" s="1">
        <f t="shared" si="43"/>
        <v>43</v>
      </c>
      <c r="M1389" s="1" t="s">
        <v>79</v>
      </c>
    </row>
    <row r="1390" spans="8:13">
      <c r="H1390" s="1" t="s">
        <v>282</v>
      </c>
      <c r="I1390" s="1" t="s">
        <v>395</v>
      </c>
      <c r="J1390" s="1" t="s">
        <v>4277</v>
      </c>
      <c r="K1390" s="1" t="str">
        <f t="shared" si="42"/>
        <v>2017</v>
      </c>
      <c r="L1390" s="1">
        <f t="shared" si="43"/>
        <v>43</v>
      </c>
      <c r="M1390" s="1" t="s">
        <v>79</v>
      </c>
    </row>
    <row r="1391" spans="8:13">
      <c r="H1391" s="1" t="s">
        <v>282</v>
      </c>
      <c r="I1391" s="1" t="s">
        <v>2430</v>
      </c>
      <c r="J1391" s="1" t="s">
        <v>881</v>
      </c>
      <c r="K1391" s="1" t="str">
        <f t="shared" si="42"/>
        <v>2018</v>
      </c>
      <c r="L1391" s="1">
        <f t="shared" si="43"/>
        <v>43</v>
      </c>
      <c r="M1391" s="1" t="s">
        <v>79</v>
      </c>
    </row>
    <row r="1392" spans="8:13">
      <c r="H1392" s="1" t="s">
        <v>282</v>
      </c>
      <c r="I1392" s="1" t="s">
        <v>835</v>
      </c>
      <c r="J1392" s="1" t="s">
        <v>188</v>
      </c>
      <c r="K1392" s="1" t="str">
        <f t="shared" si="42"/>
        <v>2019</v>
      </c>
      <c r="L1392" s="1">
        <f t="shared" si="43"/>
        <v>43</v>
      </c>
      <c r="M1392" s="1" t="s">
        <v>79</v>
      </c>
    </row>
    <row r="1393" spans="8:13">
      <c r="H1393" s="1" t="s">
        <v>282</v>
      </c>
      <c r="I1393" s="1" t="s">
        <v>5673</v>
      </c>
      <c r="J1393" s="1" t="s">
        <v>5441</v>
      </c>
      <c r="K1393" s="1" t="str">
        <f t="shared" si="42"/>
        <v>2020</v>
      </c>
      <c r="L1393" s="1">
        <f t="shared" si="43"/>
        <v>43</v>
      </c>
      <c r="M1393" s="1" t="s">
        <v>79</v>
      </c>
    </row>
    <row r="1394" spans="8:13">
      <c r="H1394" s="1" t="s">
        <v>282</v>
      </c>
      <c r="I1394" s="1" t="s">
        <v>12459</v>
      </c>
      <c r="J1394" s="1" t="s">
        <v>10602</v>
      </c>
      <c r="K1394" s="1" t="str">
        <f t="shared" si="42"/>
        <v>2020</v>
      </c>
      <c r="L1394" s="1">
        <f t="shared" si="43"/>
        <v>43</v>
      </c>
      <c r="M1394" s="1" t="s">
        <v>79</v>
      </c>
    </row>
    <row r="1395" spans="8:13">
      <c r="H1395" s="1" t="s">
        <v>308</v>
      </c>
      <c r="I1395" s="1" t="s">
        <v>7937</v>
      </c>
      <c r="J1395" s="1" t="s">
        <v>7971</v>
      </c>
      <c r="K1395" s="1" t="str">
        <f t="shared" si="42"/>
        <v>2007</v>
      </c>
      <c r="L1395" s="1">
        <f t="shared" si="43"/>
        <v>44</v>
      </c>
      <c r="M1395" s="1" t="s">
        <v>79</v>
      </c>
    </row>
    <row r="1396" spans="8:13">
      <c r="H1396" s="1" t="s">
        <v>256</v>
      </c>
      <c r="I1396" s="1" t="s">
        <v>8021</v>
      </c>
      <c r="J1396" s="1" t="s">
        <v>2559</v>
      </c>
      <c r="K1396" s="1" t="str">
        <f t="shared" si="42"/>
        <v>2007</v>
      </c>
      <c r="L1396" s="1">
        <f t="shared" si="43"/>
        <v>44</v>
      </c>
      <c r="M1396" s="1" t="s">
        <v>79</v>
      </c>
    </row>
    <row r="1397" spans="8:13">
      <c r="H1397" s="1" t="s">
        <v>240</v>
      </c>
      <c r="I1397" s="1" t="s">
        <v>254</v>
      </c>
      <c r="J1397" s="1" t="s">
        <v>2352</v>
      </c>
      <c r="K1397" s="1" t="str">
        <f t="shared" si="42"/>
        <v>2008</v>
      </c>
      <c r="L1397" s="1">
        <f t="shared" si="43"/>
        <v>44</v>
      </c>
      <c r="M1397" s="1" t="s">
        <v>79</v>
      </c>
    </row>
    <row r="1398" spans="8:13">
      <c r="H1398" s="1" t="s">
        <v>136</v>
      </c>
      <c r="I1398" s="1" t="s">
        <v>4461</v>
      </c>
      <c r="J1398" s="1" t="s">
        <v>2212</v>
      </c>
      <c r="K1398" s="1" t="str">
        <f t="shared" si="42"/>
        <v>2010</v>
      </c>
      <c r="L1398" s="1">
        <f t="shared" si="43"/>
        <v>44</v>
      </c>
      <c r="M1398" s="1" t="s">
        <v>79</v>
      </c>
    </row>
    <row r="1399" spans="8:13">
      <c r="H1399" s="1" t="s">
        <v>484</v>
      </c>
      <c r="I1399" s="1" t="s">
        <v>9210</v>
      </c>
      <c r="J1399" s="1" t="s">
        <v>9140</v>
      </c>
      <c r="K1399" s="1" t="str">
        <f t="shared" si="42"/>
        <v>2010</v>
      </c>
      <c r="L1399" s="1">
        <f t="shared" si="43"/>
        <v>44</v>
      </c>
      <c r="M1399" s="1" t="s">
        <v>79</v>
      </c>
    </row>
    <row r="1400" spans="8:13">
      <c r="H1400" s="1" t="s">
        <v>233</v>
      </c>
      <c r="I1400" s="1" t="s">
        <v>6526</v>
      </c>
      <c r="J1400" s="1" t="s">
        <v>6312</v>
      </c>
      <c r="K1400" s="1" t="str">
        <f t="shared" si="42"/>
        <v>2012</v>
      </c>
      <c r="L1400" s="1">
        <f t="shared" si="43"/>
        <v>44</v>
      </c>
      <c r="M1400" s="1" t="s">
        <v>79</v>
      </c>
    </row>
    <row r="1401" spans="8:13">
      <c r="H1401" s="1" t="s">
        <v>310</v>
      </c>
      <c r="I1401" s="1" t="s">
        <v>11233</v>
      </c>
      <c r="J1401" s="1" t="s">
        <v>6443</v>
      </c>
      <c r="K1401" s="1" t="str">
        <f t="shared" si="42"/>
        <v>2013</v>
      </c>
      <c r="L1401" s="1">
        <f t="shared" si="43"/>
        <v>44</v>
      </c>
      <c r="M1401" s="1" t="s">
        <v>79</v>
      </c>
    </row>
    <row r="1402" spans="8:13">
      <c r="H1402" s="1" t="s">
        <v>299</v>
      </c>
      <c r="I1402" s="1" t="s">
        <v>10468</v>
      </c>
      <c r="J1402" s="1" t="s">
        <v>7401</v>
      </c>
      <c r="K1402" s="1" t="str">
        <f t="shared" si="42"/>
        <v>2013</v>
      </c>
      <c r="L1402" s="1">
        <f t="shared" si="43"/>
        <v>44</v>
      </c>
      <c r="M1402" s="1" t="s">
        <v>79</v>
      </c>
    </row>
    <row r="1403" spans="8:13">
      <c r="H1403" s="1" t="s">
        <v>233</v>
      </c>
      <c r="I1403" s="1" t="s">
        <v>437</v>
      </c>
      <c r="J1403" s="1" t="s">
        <v>815</v>
      </c>
      <c r="K1403" s="1" t="str">
        <f t="shared" si="42"/>
        <v>2014</v>
      </c>
      <c r="L1403" s="1">
        <f t="shared" si="43"/>
        <v>44</v>
      </c>
      <c r="M1403" s="1" t="s">
        <v>79</v>
      </c>
    </row>
    <row r="1404" spans="8:13">
      <c r="H1404" s="1" t="s">
        <v>299</v>
      </c>
      <c r="I1404" s="1" t="s">
        <v>799</v>
      </c>
      <c r="J1404" s="1" t="s">
        <v>801</v>
      </c>
      <c r="K1404" s="1" t="str">
        <f t="shared" si="42"/>
        <v>2015</v>
      </c>
      <c r="L1404" s="1">
        <f t="shared" si="43"/>
        <v>44</v>
      </c>
      <c r="M1404" s="1" t="s">
        <v>79</v>
      </c>
    </row>
    <row r="1405" spans="8:13">
      <c r="H1405" s="1" t="s">
        <v>233</v>
      </c>
      <c r="I1405" s="1" t="s">
        <v>461</v>
      </c>
      <c r="J1405" s="1" t="s">
        <v>12170</v>
      </c>
      <c r="K1405" s="1" t="str">
        <f t="shared" si="42"/>
        <v>2015</v>
      </c>
      <c r="L1405" s="1">
        <f t="shared" si="43"/>
        <v>44</v>
      </c>
      <c r="M1405" s="1" t="s">
        <v>79</v>
      </c>
    </row>
    <row r="1406" spans="8:13">
      <c r="H1406" s="1" t="s">
        <v>299</v>
      </c>
      <c r="I1406" s="1" t="s">
        <v>7374</v>
      </c>
      <c r="J1406" s="1" t="s">
        <v>5747</v>
      </c>
      <c r="K1406" s="1" t="str">
        <f t="shared" si="42"/>
        <v>2015</v>
      </c>
      <c r="L1406" s="1">
        <f t="shared" si="43"/>
        <v>44</v>
      </c>
      <c r="M1406" s="1" t="s">
        <v>79</v>
      </c>
    </row>
    <row r="1407" spans="8:13">
      <c r="H1407" s="1" t="s">
        <v>299</v>
      </c>
      <c r="I1407" s="1" t="s">
        <v>1656</v>
      </c>
      <c r="J1407" s="1" t="s">
        <v>5226</v>
      </c>
      <c r="K1407" s="1" t="str">
        <f t="shared" si="42"/>
        <v>2016</v>
      </c>
      <c r="L1407" s="1">
        <f t="shared" si="43"/>
        <v>44</v>
      </c>
      <c r="M1407" s="1" t="s">
        <v>79</v>
      </c>
    </row>
    <row r="1408" spans="8:13">
      <c r="H1408" s="1" t="s">
        <v>120</v>
      </c>
      <c r="I1408" s="1" t="s">
        <v>1960</v>
      </c>
      <c r="J1408" s="1" t="s">
        <v>1534</v>
      </c>
      <c r="K1408" s="1" t="str">
        <f t="shared" si="42"/>
        <v>2016</v>
      </c>
      <c r="L1408" s="1">
        <f t="shared" si="43"/>
        <v>44</v>
      </c>
      <c r="M1408" s="1" t="s">
        <v>79</v>
      </c>
    </row>
    <row r="1409" spans="8:13">
      <c r="H1409" s="1" t="s">
        <v>310</v>
      </c>
      <c r="I1409" s="1" t="s">
        <v>3838</v>
      </c>
      <c r="J1409" s="1" t="s">
        <v>1534</v>
      </c>
      <c r="K1409" s="1" t="str">
        <f t="shared" ref="K1409:K1472" si="44">TEXT(J1409,"YYYY")</f>
        <v>2016</v>
      </c>
      <c r="L1409" s="1">
        <f t="shared" ref="L1409:L1472" si="45">H1409-(TEXT(I1409,"YYYY")-TEXT(J1409,"YYYY"))</f>
        <v>44</v>
      </c>
      <c r="M1409" s="1" t="s">
        <v>79</v>
      </c>
    </row>
    <row r="1410" spans="8:13">
      <c r="H1410" s="1" t="s">
        <v>310</v>
      </c>
      <c r="I1410" s="1" t="s">
        <v>5140</v>
      </c>
      <c r="J1410" s="1" t="s">
        <v>5226</v>
      </c>
      <c r="K1410" s="1" t="str">
        <f t="shared" si="44"/>
        <v>2016</v>
      </c>
      <c r="L1410" s="1">
        <f t="shared" si="45"/>
        <v>44</v>
      </c>
      <c r="M1410" s="1" t="s">
        <v>79</v>
      </c>
    </row>
    <row r="1411" spans="8:13">
      <c r="H1411" s="1" t="s">
        <v>310</v>
      </c>
      <c r="I1411" s="1" t="s">
        <v>2418</v>
      </c>
      <c r="J1411" s="1" t="s">
        <v>610</v>
      </c>
      <c r="K1411" s="1" t="str">
        <f t="shared" si="44"/>
        <v>2017</v>
      </c>
      <c r="L1411" s="1">
        <f t="shared" si="45"/>
        <v>44</v>
      </c>
      <c r="M1411" s="1" t="s">
        <v>79</v>
      </c>
    </row>
    <row r="1412" spans="8:13">
      <c r="H1412" s="1" t="s">
        <v>189</v>
      </c>
      <c r="I1412" s="1" t="s">
        <v>364</v>
      </c>
      <c r="J1412" s="1" t="s">
        <v>587</v>
      </c>
      <c r="K1412" s="1" t="str">
        <f t="shared" si="44"/>
        <v>2017</v>
      </c>
      <c r="L1412" s="1">
        <f t="shared" si="45"/>
        <v>44</v>
      </c>
      <c r="M1412" s="1" t="s">
        <v>79</v>
      </c>
    </row>
    <row r="1413" spans="8:13">
      <c r="H1413" s="1" t="s">
        <v>299</v>
      </c>
      <c r="I1413" s="1" t="s">
        <v>750</v>
      </c>
      <c r="J1413" s="1" t="s">
        <v>191</v>
      </c>
      <c r="K1413" s="1" t="str">
        <f t="shared" si="44"/>
        <v>2018</v>
      </c>
      <c r="L1413" s="1">
        <f t="shared" si="45"/>
        <v>44</v>
      </c>
      <c r="M1413" s="1" t="s">
        <v>79</v>
      </c>
    </row>
    <row r="1414" spans="8:13">
      <c r="H1414" s="1" t="s">
        <v>299</v>
      </c>
      <c r="I1414" s="1" t="s">
        <v>3623</v>
      </c>
      <c r="J1414" s="1" t="s">
        <v>3458</v>
      </c>
      <c r="K1414" s="1" t="str">
        <f t="shared" si="44"/>
        <v>2018</v>
      </c>
      <c r="L1414" s="1">
        <f t="shared" si="45"/>
        <v>44</v>
      </c>
      <c r="M1414" s="1" t="s">
        <v>79</v>
      </c>
    </row>
    <row r="1415" spans="8:13">
      <c r="H1415" s="1" t="s">
        <v>120</v>
      </c>
      <c r="I1415" s="1" t="s">
        <v>1184</v>
      </c>
      <c r="J1415" s="1" t="s">
        <v>199</v>
      </c>
      <c r="K1415" s="1" t="str">
        <f t="shared" si="44"/>
        <v>2018</v>
      </c>
      <c r="L1415" s="1">
        <f t="shared" si="45"/>
        <v>44</v>
      </c>
      <c r="M1415" s="1" t="s">
        <v>79</v>
      </c>
    </row>
    <row r="1416" spans="8:13">
      <c r="H1416" s="1" t="s">
        <v>120</v>
      </c>
      <c r="I1416" s="1" t="s">
        <v>193</v>
      </c>
      <c r="J1416" s="1" t="s">
        <v>1334</v>
      </c>
      <c r="K1416" s="1" t="str">
        <f t="shared" si="44"/>
        <v>2018</v>
      </c>
      <c r="L1416" s="1">
        <f t="shared" si="45"/>
        <v>44</v>
      </c>
      <c r="M1416" s="1" t="s">
        <v>79</v>
      </c>
    </row>
    <row r="1417" spans="8:13">
      <c r="H1417" s="1" t="s">
        <v>310</v>
      </c>
      <c r="I1417" s="1" t="s">
        <v>5681</v>
      </c>
      <c r="J1417" s="1" t="s">
        <v>11368</v>
      </c>
      <c r="K1417" s="1" t="str">
        <f t="shared" si="44"/>
        <v>2019</v>
      </c>
      <c r="L1417" s="1">
        <f t="shared" si="45"/>
        <v>44</v>
      </c>
      <c r="M1417" s="1" t="s">
        <v>79</v>
      </c>
    </row>
    <row r="1418" spans="8:13">
      <c r="H1418" s="1" t="s">
        <v>299</v>
      </c>
      <c r="I1418" s="1" t="s">
        <v>861</v>
      </c>
      <c r="J1418" s="1" t="s">
        <v>72</v>
      </c>
      <c r="K1418" s="1" t="str">
        <f t="shared" si="44"/>
        <v>2019</v>
      </c>
      <c r="L1418" s="1">
        <f t="shared" si="45"/>
        <v>44</v>
      </c>
      <c r="M1418" s="1" t="s">
        <v>79</v>
      </c>
    </row>
    <row r="1419" spans="8:13">
      <c r="H1419" s="1" t="s">
        <v>310</v>
      </c>
      <c r="I1419" s="1" t="s">
        <v>857</v>
      </c>
      <c r="J1419" s="1" t="s">
        <v>758</v>
      </c>
      <c r="K1419" s="1" t="str">
        <f t="shared" si="44"/>
        <v>2019</v>
      </c>
      <c r="L1419" s="1">
        <f t="shared" si="45"/>
        <v>44</v>
      </c>
      <c r="M1419" s="1" t="s">
        <v>79</v>
      </c>
    </row>
    <row r="1420" spans="8:13">
      <c r="H1420" s="1" t="s">
        <v>301</v>
      </c>
      <c r="I1420" s="1" t="s">
        <v>8225</v>
      </c>
      <c r="J1420" s="1" t="s">
        <v>8231</v>
      </c>
      <c r="K1420" s="1" t="str">
        <f t="shared" si="44"/>
        <v>2012</v>
      </c>
      <c r="L1420" s="1">
        <f t="shared" si="45"/>
        <v>45</v>
      </c>
      <c r="M1420" s="1" t="s">
        <v>79</v>
      </c>
    </row>
    <row r="1421" spans="8:13">
      <c r="H1421" s="1" t="s">
        <v>120</v>
      </c>
      <c r="I1421" s="1" t="s">
        <v>9284</v>
      </c>
      <c r="J1421" s="1" t="s">
        <v>9006</v>
      </c>
      <c r="K1421" s="1" t="str">
        <f t="shared" si="44"/>
        <v>2012</v>
      </c>
      <c r="L1421" s="1">
        <f t="shared" si="45"/>
        <v>45</v>
      </c>
      <c r="M1421" s="1" t="s">
        <v>79</v>
      </c>
    </row>
    <row r="1422" spans="8:13">
      <c r="H1422" s="1" t="s">
        <v>120</v>
      </c>
      <c r="I1422" s="1" t="s">
        <v>8860</v>
      </c>
      <c r="J1422" s="1" t="s">
        <v>9722</v>
      </c>
      <c r="K1422" s="1" t="str">
        <f t="shared" si="44"/>
        <v>2013</v>
      </c>
      <c r="L1422" s="1">
        <f t="shared" si="45"/>
        <v>45</v>
      </c>
      <c r="M1422" s="1" t="s">
        <v>79</v>
      </c>
    </row>
    <row r="1423" spans="8:13">
      <c r="H1423" s="1" t="s">
        <v>484</v>
      </c>
      <c r="I1423" s="1" t="s">
        <v>6231</v>
      </c>
      <c r="J1423" s="1" t="s">
        <v>2023</v>
      </c>
      <c r="K1423" s="1" t="str">
        <f t="shared" si="44"/>
        <v>2013</v>
      </c>
      <c r="L1423" s="1">
        <f t="shared" si="45"/>
        <v>45</v>
      </c>
      <c r="M1423" s="1" t="s">
        <v>79</v>
      </c>
    </row>
    <row r="1424" spans="8:13">
      <c r="H1424" s="1" t="s">
        <v>120</v>
      </c>
      <c r="I1424" s="1" t="s">
        <v>8860</v>
      </c>
      <c r="J1424" s="1" t="s">
        <v>7183</v>
      </c>
      <c r="K1424" s="1" t="str">
        <f t="shared" si="44"/>
        <v>2013</v>
      </c>
      <c r="L1424" s="1">
        <f t="shared" si="45"/>
        <v>45</v>
      </c>
      <c r="M1424" s="1" t="s">
        <v>79</v>
      </c>
    </row>
    <row r="1425" spans="8:13">
      <c r="H1425" s="1" t="s">
        <v>120</v>
      </c>
      <c r="I1425" s="1" t="s">
        <v>6826</v>
      </c>
      <c r="J1425" s="1" t="s">
        <v>6287</v>
      </c>
      <c r="K1425" s="1" t="str">
        <f t="shared" si="44"/>
        <v>2013</v>
      </c>
      <c r="L1425" s="1">
        <f t="shared" si="45"/>
        <v>45</v>
      </c>
      <c r="M1425" s="1" t="s">
        <v>79</v>
      </c>
    </row>
    <row r="1426" spans="8:13">
      <c r="H1426" s="1" t="s">
        <v>136</v>
      </c>
      <c r="I1426" s="1" t="s">
        <v>1956</v>
      </c>
      <c r="J1426" s="1" t="s">
        <v>2008</v>
      </c>
      <c r="K1426" s="1" t="str">
        <f t="shared" si="44"/>
        <v>2014</v>
      </c>
      <c r="L1426" s="1">
        <f t="shared" si="45"/>
        <v>45</v>
      </c>
      <c r="M1426" s="1" t="s">
        <v>79</v>
      </c>
    </row>
    <row r="1427" spans="8:13">
      <c r="H1427" s="1" t="s">
        <v>484</v>
      </c>
      <c r="I1427" s="1" t="s">
        <v>6503</v>
      </c>
      <c r="J1427" s="1" t="s">
        <v>2008</v>
      </c>
      <c r="K1427" s="1" t="str">
        <f t="shared" si="44"/>
        <v>2014</v>
      </c>
      <c r="L1427" s="1">
        <f t="shared" si="45"/>
        <v>45</v>
      </c>
      <c r="M1427" s="1" t="s">
        <v>79</v>
      </c>
    </row>
    <row r="1428" spans="8:13">
      <c r="H1428" s="1" t="s">
        <v>120</v>
      </c>
      <c r="I1428" s="1" t="s">
        <v>6913</v>
      </c>
      <c r="J1428" s="1" t="s">
        <v>6915</v>
      </c>
      <c r="K1428" s="1" t="str">
        <f t="shared" si="44"/>
        <v>2014</v>
      </c>
      <c r="L1428" s="1">
        <f t="shared" si="45"/>
        <v>45</v>
      </c>
      <c r="M1428" s="1" t="s">
        <v>79</v>
      </c>
    </row>
    <row r="1429" spans="8:13">
      <c r="H1429" s="1" t="s">
        <v>120</v>
      </c>
      <c r="I1429" s="1" t="s">
        <v>7281</v>
      </c>
      <c r="J1429" s="1" t="s">
        <v>7282</v>
      </c>
      <c r="K1429" s="1" t="str">
        <f t="shared" si="44"/>
        <v>2014</v>
      </c>
      <c r="L1429" s="1">
        <f t="shared" si="45"/>
        <v>45</v>
      </c>
      <c r="M1429" s="1" t="s">
        <v>79</v>
      </c>
    </row>
    <row r="1430" spans="8:13">
      <c r="H1430" s="1" t="s">
        <v>120</v>
      </c>
      <c r="I1430" s="1" t="s">
        <v>9816</v>
      </c>
      <c r="J1430" s="1" t="s">
        <v>5634</v>
      </c>
      <c r="K1430" s="1" t="str">
        <f t="shared" si="44"/>
        <v>2014</v>
      </c>
      <c r="L1430" s="1">
        <f t="shared" si="45"/>
        <v>45</v>
      </c>
      <c r="M1430" s="1" t="s">
        <v>79</v>
      </c>
    </row>
    <row r="1431" spans="8:13">
      <c r="H1431" s="1" t="s">
        <v>120</v>
      </c>
      <c r="I1431" s="1" t="s">
        <v>7638</v>
      </c>
      <c r="J1431" s="1" t="s">
        <v>1222</v>
      </c>
      <c r="K1431" s="1" t="str">
        <f t="shared" si="44"/>
        <v>2015</v>
      </c>
      <c r="L1431" s="1">
        <f t="shared" si="45"/>
        <v>45</v>
      </c>
      <c r="M1431" s="1" t="s">
        <v>79</v>
      </c>
    </row>
    <row r="1432" spans="8:13">
      <c r="H1432" s="1" t="s">
        <v>484</v>
      </c>
      <c r="I1432" s="1" t="s">
        <v>2766</v>
      </c>
      <c r="J1432" s="1" t="s">
        <v>2770</v>
      </c>
      <c r="K1432" s="1" t="str">
        <f t="shared" si="44"/>
        <v>2015</v>
      </c>
      <c r="L1432" s="1">
        <f t="shared" si="45"/>
        <v>45</v>
      </c>
      <c r="M1432" s="1" t="s">
        <v>79</v>
      </c>
    </row>
    <row r="1433" spans="8:13">
      <c r="H1433" s="1" t="s">
        <v>120</v>
      </c>
      <c r="I1433" s="1" t="s">
        <v>4683</v>
      </c>
      <c r="J1433" s="1" t="s">
        <v>4509</v>
      </c>
      <c r="K1433" s="1" t="str">
        <f t="shared" si="44"/>
        <v>2016</v>
      </c>
      <c r="L1433" s="1">
        <f t="shared" si="45"/>
        <v>45</v>
      </c>
      <c r="M1433" s="1" t="s">
        <v>79</v>
      </c>
    </row>
    <row r="1434" spans="8:13">
      <c r="H1434" s="1" t="s">
        <v>310</v>
      </c>
      <c r="I1434" s="1" t="s">
        <v>3230</v>
      </c>
      <c r="J1434" s="1" t="s">
        <v>3230</v>
      </c>
      <c r="K1434" s="1" t="str">
        <f t="shared" si="44"/>
        <v>2016</v>
      </c>
      <c r="L1434" s="1">
        <f t="shared" si="45"/>
        <v>45</v>
      </c>
      <c r="M1434" s="1" t="s">
        <v>79</v>
      </c>
    </row>
    <row r="1435" spans="8:13">
      <c r="H1435" s="1" t="s">
        <v>310</v>
      </c>
      <c r="I1435" s="1" t="s">
        <v>345</v>
      </c>
      <c r="J1435" s="1" t="s">
        <v>345</v>
      </c>
      <c r="K1435" s="1" t="str">
        <f t="shared" si="44"/>
        <v>2016</v>
      </c>
      <c r="L1435" s="1">
        <f t="shared" si="45"/>
        <v>45</v>
      </c>
      <c r="M1435" s="1" t="s">
        <v>79</v>
      </c>
    </row>
    <row r="1436" spans="8:13">
      <c r="H1436" s="1" t="s">
        <v>310</v>
      </c>
      <c r="I1436" s="1" t="s">
        <v>395</v>
      </c>
      <c r="J1436" s="1" t="s">
        <v>274</v>
      </c>
      <c r="K1436" s="1" t="str">
        <f t="shared" si="44"/>
        <v>2017</v>
      </c>
      <c r="L1436" s="1">
        <f t="shared" si="45"/>
        <v>45</v>
      </c>
      <c r="M1436" s="1" t="s">
        <v>79</v>
      </c>
    </row>
    <row r="1437" spans="8:13">
      <c r="H1437" s="1" t="s">
        <v>120</v>
      </c>
      <c r="I1437" s="1" t="s">
        <v>2766</v>
      </c>
      <c r="J1437" s="1" t="s">
        <v>1873</v>
      </c>
      <c r="K1437" s="1" t="str">
        <f t="shared" si="44"/>
        <v>2017</v>
      </c>
      <c r="L1437" s="1">
        <f t="shared" si="45"/>
        <v>45</v>
      </c>
      <c r="M1437" s="1" t="s">
        <v>79</v>
      </c>
    </row>
    <row r="1438" spans="8:13">
      <c r="H1438" s="1" t="s">
        <v>310</v>
      </c>
      <c r="I1438" s="1" t="s">
        <v>4500</v>
      </c>
      <c r="J1438" s="1" t="s">
        <v>1286</v>
      </c>
      <c r="K1438" s="1" t="str">
        <f t="shared" si="44"/>
        <v>2017</v>
      </c>
      <c r="L1438" s="1">
        <f t="shared" si="45"/>
        <v>45</v>
      </c>
      <c r="M1438" s="1" t="s">
        <v>79</v>
      </c>
    </row>
    <row r="1439" spans="8:13">
      <c r="H1439" s="1" t="s">
        <v>310</v>
      </c>
      <c r="I1439" s="1" t="s">
        <v>2417</v>
      </c>
      <c r="J1439" s="1" t="s">
        <v>881</v>
      </c>
      <c r="K1439" s="1" t="str">
        <f t="shared" si="44"/>
        <v>2018</v>
      </c>
      <c r="L1439" s="1">
        <f t="shared" si="45"/>
        <v>45</v>
      </c>
      <c r="M1439" s="1" t="s">
        <v>79</v>
      </c>
    </row>
    <row r="1440" spans="8:13">
      <c r="H1440" s="1" t="s">
        <v>189</v>
      </c>
      <c r="I1440" s="1" t="s">
        <v>2332</v>
      </c>
      <c r="J1440" s="1" t="s">
        <v>752</v>
      </c>
      <c r="K1440" s="1" t="str">
        <f t="shared" si="44"/>
        <v>2018</v>
      </c>
      <c r="L1440" s="1">
        <f t="shared" si="45"/>
        <v>45</v>
      </c>
      <c r="M1440" s="1" t="s">
        <v>79</v>
      </c>
    </row>
    <row r="1441" spans="8:13">
      <c r="H1441" s="1" t="s">
        <v>310</v>
      </c>
      <c r="I1441" s="1" t="s">
        <v>822</v>
      </c>
      <c r="J1441" s="1" t="s">
        <v>459</v>
      </c>
      <c r="K1441" s="1" t="str">
        <f t="shared" si="44"/>
        <v>2019</v>
      </c>
      <c r="L1441" s="1">
        <f t="shared" si="45"/>
        <v>45</v>
      </c>
      <c r="M1441" s="1" t="s">
        <v>79</v>
      </c>
    </row>
    <row r="1442" spans="8:13">
      <c r="H1442" s="1" t="s">
        <v>310</v>
      </c>
      <c r="I1442" s="1" t="s">
        <v>4988</v>
      </c>
      <c r="J1442" s="1" t="s">
        <v>3977</v>
      </c>
      <c r="K1442" s="1" t="str">
        <f t="shared" si="44"/>
        <v>2020</v>
      </c>
      <c r="L1442" s="1">
        <f t="shared" si="45"/>
        <v>45</v>
      </c>
      <c r="M1442" s="1" t="s">
        <v>79</v>
      </c>
    </row>
    <row r="1443" spans="8:13">
      <c r="H1443" s="1" t="s">
        <v>233</v>
      </c>
      <c r="I1443" s="1" t="s">
        <v>7253</v>
      </c>
      <c r="J1443" s="1" t="s">
        <v>7254</v>
      </c>
      <c r="K1443" s="1" t="str">
        <f t="shared" si="44"/>
        <v>2012</v>
      </c>
      <c r="L1443" s="1">
        <f t="shared" si="45"/>
        <v>46</v>
      </c>
      <c r="M1443" s="1" t="s">
        <v>79</v>
      </c>
    </row>
    <row r="1444" spans="8:13">
      <c r="H1444" s="1" t="s">
        <v>189</v>
      </c>
      <c r="I1444" s="1" t="s">
        <v>968</v>
      </c>
      <c r="J1444" s="1" t="s">
        <v>1755</v>
      </c>
      <c r="K1444" s="1" t="str">
        <f t="shared" si="44"/>
        <v>2014</v>
      </c>
      <c r="L1444" s="1">
        <f t="shared" si="45"/>
        <v>46</v>
      </c>
      <c r="M1444" s="1" t="s">
        <v>79</v>
      </c>
    </row>
    <row r="1445" spans="8:13">
      <c r="H1445" s="1" t="s">
        <v>120</v>
      </c>
      <c r="I1445" s="1" t="s">
        <v>11653</v>
      </c>
      <c r="J1445" s="1" t="s">
        <v>11654</v>
      </c>
      <c r="K1445" s="1" t="str">
        <f t="shared" si="44"/>
        <v>2016</v>
      </c>
      <c r="L1445" s="1">
        <f t="shared" si="45"/>
        <v>46</v>
      </c>
      <c r="M1445" s="1" t="s">
        <v>79</v>
      </c>
    </row>
    <row r="1446" spans="8:13">
      <c r="H1446" s="1" t="s">
        <v>120</v>
      </c>
      <c r="I1446" s="1" t="s">
        <v>976</v>
      </c>
      <c r="J1446" s="1" t="s">
        <v>978</v>
      </c>
      <c r="K1446" s="1" t="str">
        <f t="shared" si="44"/>
        <v>2018</v>
      </c>
      <c r="L1446" s="1">
        <f t="shared" si="45"/>
        <v>46</v>
      </c>
      <c r="M1446" s="1" t="s">
        <v>79</v>
      </c>
    </row>
    <row r="1447" spans="8:13">
      <c r="H1447" s="1" t="s">
        <v>189</v>
      </c>
      <c r="I1447" s="1" t="s">
        <v>1390</v>
      </c>
      <c r="J1447" s="1" t="s">
        <v>1044</v>
      </c>
      <c r="K1447" s="1" t="str">
        <f t="shared" si="44"/>
        <v>2018</v>
      </c>
      <c r="L1447" s="1">
        <f t="shared" si="45"/>
        <v>46</v>
      </c>
      <c r="M1447" s="1" t="s">
        <v>79</v>
      </c>
    </row>
    <row r="1448" spans="8:13">
      <c r="H1448" s="1" t="s">
        <v>189</v>
      </c>
      <c r="I1448" s="1" t="s">
        <v>2211</v>
      </c>
      <c r="J1448" s="1" t="s">
        <v>486</v>
      </c>
      <c r="K1448" s="1" t="str">
        <f t="shared" si="44"/>
        <v>2018</v>
      </c>
      <c r="L1448" s="1">
        <f t="shared" si="45"/>
        <v>46</v>
      </c>
      <c r="M1448" s="1" t="s">
        <v>79</v>
      </c>
    </row>
    <row r="1449" spans="8:13">
      <c r="H1449" s="1" t="s">
        <v>120</v>
      </c>
      <c r="I1449" s="1" t="s">
        <v>426</v>
      </c>
      <c r="J1449" s="1" t="s">
        <v>1044</v>
      </c>
      <c r="K1449" s="1" t="str">
        <f t="shared" si="44"/>
        <v>2018</v>
      </c>
      <c r="L1449" s="1">
        <f t="shared" si="45"/>
        <v>46</v>
      </c>
      <c r="M1449" s="1" t="s">
        <v>79</v>
      </c>
    </row>
    <row r="1450" spans="8:13">
      <c r="H1450" s="1" t="s">
        <v>484</v>
      </c>
      <c r="I1450" s="1" t="s">
        <v>8081</v>
      </c>
      <c r="J1450" s="1" t="s">
        <v>2231</v>
      </c>
      <c r="K1450" s="1" t="str">
        <f t="shared" si="44"/>
        <v>2018</v>
      </c>
      <c r="L1450" s="1">
        <f t="shared" si="45"/>
        <v>46</v>
      </c>
      <c r="M1450" s="1" t="s">
        <v>79</v>
      </c>
    </row>
    <row r="1451" spans="8:13">
      <c r="H1451" s="1" t="s">
        <v>189</v>
      </c>
      <c r="I1451" s="1" t="s">
        <v>5606</v>
      </c>
      <c r="J1451" s="1" t="s">
        <v>72</v>
      </c>
      <c r="K1451" s="1" t="str">
        <f t="shared" si="44"/>
        <v>2019</v>
      </c>
      <c r="L1451" s="1">
        <f t="shared" si="45"/>
        <v>46</v>
      </c>
      <c r="M1451" s="1" t="s">
        <v>79</v>
      </c>
    </row>
    <row r="1452" spans="8:13">
      <c r="H1452" s="1" t="s">
        <v>120</v>
      </c>
      <c r="I1452" s="1" t="s">
        <v>12422</v>
      </c>
      <c r="J1452" s="1" t="s">
        <v>7760</v>
      </c>
      <c r="K1452" s="1" t="str">
        <f t="shared" si="44"/>
        <v>2020</v>
      </c>
      <c r="L1452" s="1">
        <f t="shared" si="45"/>
        <v>46</v>
      </c>
      <c r="M1452" s="1" t="s">
        <v>79</v>
      </c>
    </row>
    <row r="1453" spans="8:13">
      <c r="H1453" s="1" t="s">
        <v>375</v>
      </c>
      <c r="I1453" s="1" t="s">
        <v>9673</v>
      </c>
      <c r="J1453" s="1" t="s">
        <v>10416</v>
      </c>
      <c r="K1453" s="1" t="str">
        <f t="shared" si="44"/>
        <v>2004</v>
      </c>
      <c r="L1453" s="1">
        <f t="shared" si="45"/>
        <v>47</v>
      </c>
      <c r="M1453" s="1" t="s">
        <v>79</v>
      </c>
    </row>
    <row r="1454" spans="8:13">
      <c r="H1454" s="1" t="s">
        <v>308</v>
      </c>
      <c r="I1454" s="1" t="s">
        <v>11257</v>
      </c>
      <c r="J1454" s="1" t="s">
        <v>11267</v>
      </c>
      <c r="K1454" s="1" t="str">
        <f t="shared" si="44"/>
        <v>2010</v>
      </c>
      <c r="L1454" s="1">
        <f t="shared" si="45"/>
        <v>47</v>
      </c>
      <c r="M1454" s="1" t="s">
        <v>79</v>
      </c>
    </row>
    <row r="1455" spans="8:13">
      <c r="H1455" s="1" t="s">
        <v>189</v>
      </c>
      <c r="I1455" s="1" t="s">
        <v>9434</v>
      </c>
      <c r="J1455" s="1" t="s">
        <v>8599</v>
      </c>
      <c r="K1455" s="1" t="str">
        <f t="shared" si="44"/>
        <v>2012</v>
      </c>
      <c r="L1455" s="1">
        <f t="shared" si="45"/>
        <v>47</v>
      </c>
      <c r="M1455" s="1" t="s">
        <v>79</v>
      </c>
    </row>
    <row r="1456" spans="8:13">
      <c r="H1456" s="1" t="s">
        <v>189</v>
      </c>
      <c r="I1456" s="1" t="s">
        <v>9662</v>
      </c>
      <c r="J1456" s="1" t="s">
        <v>9680</v>
      </c>
      <c r="K1456" s="1" t="str">
        <f t="shared" si="44"/>
        <v>2012</v>
      </c>
      <c r="L1456" s="1">
        <f t="shared" si="45"/>
        <v>47</v>
      </c>
      <c r="M1456" s="1" t="s">
        <v>79</v>
      </c>
    </row>
    <row r="1457" spans="8:13">
      <c r="H1457" s="1" t="s">
        <v>240</v>
      </c>
      <c r="I1457" s="1" t="s">
        <v>8053</v>
      </c>
      <c r="J1457" s="1" t="s">
        <v>2023</v>
      </c>
      <c r="K1457" s="1" t="str">
        <f t="shared" si="44"/>
        <v>2013</v>
      </c>
      <c r="L1457" s="1">
        <f t="shared" si="45"/>
        <v>47</v>
      </c>
      <c r="M1457" s="1" t="s">
        <v>79</v>
      </c>
    </row>
    <row r="1458" spans="8:13">
      <c r="H1458" s="1" t="s">
        <v>189</v>
      </c>
      <c r="I1458" s="1" t="s">
        <v>9637</v>
      </c>
      <c r="J1458" s="1" t="s">
        <v>2023</v>
      </c>
      <c r="K1458" s="1" t="str">
        <f t="shared" si="44"/>
        <v>2013</v>
      </c>
      <c r="L1458" s="1">
        <f t="shared" si="45"/>
        <v>47</v>
      </c>
      <c r="M1458" s="1" t="s">
        <v>79</v>
      </c>
    </row>
    <row r="1459" spans="8:13">
      <c r="H1459" s="1" t="s">
        <v>189</v>
      </c>
      <c r="I1459" s="1" t="s">
        <v>8030</v>
      </c>
      <c r="J1459" s="1" t="s">
        <v>3217</v>
      </c>
      <c r="K1459" s="1" t="str">
        <f t="shared" si="44"/>
        <v>2013</v>
      </c>
      <c r="L1459" s="1">
        <f t="shared" si="45"/>
        <v>47</v>
      </c>
      <c r="M1459" s="1" t="s">
        <v>79</v>
      </c>
    </row>
    <row r="1460" spans="8:13">
      <c r="H1460" s="1" t="s">
        <v>484</v>
      </c>
      <c r="I1460" s="1" t="s">
        <v>11924</v>
      </c>
      <c r="J1460" s="1" t="s">
        <v>711</v>
      </c>
      <c r="K1460" s="1" t="str">
        <f t="shared" si="44"/>
        <v>2014</v>
      </c>
      <c r="L1460" s="1">
        <f t="shared" si="45"/>
        <v>47</v>
      </c>
      <c r="M1460" s="1" t="s">
        <v>79</v>
      </c>
    </row>
    <row r="1461" spans="8:13">
      <c r="H1461" s="1" t="s">
        <v>301</v>
      </c>
      <c r="I1461" s="1" t="s">
        <v>461</v>
      </c>
      <c r="J1461" s="1" t="s">
        <v>7345</v>
      </c>
      <c r="K1461" s="1" t="str">
        <f t="shared" si="44"/>
        <v>2014</v>
      </c>
      <c r="L1461" s="1">
        <f t="shared" si="45"/>
        <v>47</v>
      </c>
      <c r="M1461" s="1" t="s">
        <v>79</v>
      </c>
    </row>
    <row r="1462" spans="8:13">
      <c r="H1462" s="1" t="s">
        <v>233</v>
      </c>
      <c r="I1462" s="1" t="s">
        <v>5325</v>
      </c>
      <c r="J1462" s="1" t="s">
        <v>5326</v>
      </c>
      <c r="K1462" s="1" t="str">
        <f t="shared" si="44"/>
        <v>2014</v>
      </c>
      <c r="L1462" s="1">
        <f t="shared" si="45"/>
        <v>47</v>
      </c>
      <c r="M1462" s="1" t="s">
        <v>79</v>
      </c>
    </row>
    <row r="1463" spans="8:13">
      <c r="H1463" s="1" t="s">
        <v>136</v>
      </c>
      <c r="I1463" s="1" t="s">
        <v>4457</v>
      </c>
      <c r="J1463" s="1" t="s">
        <v>4212</v>
      </c>
      <c r="K1463" s="1" t="str">
        <f t="shared" si="44"/>
        <v>2015</v>
      </c>
      <c r="L1463" s="1">
        <f t="shared" si="45"/>
        <v>47</v>
      </c>
      <c r="M1463" s="1" t="s">
        <v>79</v>
      </c>
    </row>
    <row r="1464" spans="8:13">
      <c r="H1464" s="1" t="s">
        <v>189</v>
      </c>
      <c r="I1464" s="1" t="s">
        <v>6134</v>
      </c>
      <c r="J1464" s="1" t="s">
        <v>6150</v>
      </c>
      <c r="K1464" s="1" t="str">
        <f t="shared" si="44"/>
        <v>2017</v>
      </c>
      <c r="L1464" s="1">
        <f t="shared" si="45"/>
        <v>47</v>
      </c>
      <c r="M1464" s="1" t="s">
        <v>79</v>
      </c>
    </row>
    <row r="1465" spans="8:13">
      <c r="H1465" s="1" t="s">
        <v>189</v>
      </c>
      <c r="I1465" s="1" t="s">
        <v>617</v>
      </c>
      <c r="J1465" s="1" t="s">
        <v>617</v>
      </c>
      <c r="K1465" s="1" t="str">
        <f t="shared" si="44"/>
        <v>2019</v>
      </c>
      <c r="L1465" s="1">
        <f t="shared" si="45"/>
        <v>47</v>
      </c>
      <c r="M1465" s="1" t="s">
        <v>79</v>
      </c>
    </row>
    <row r="1466" spans="8:13">
      <c r="H1466" s="1" t="s">
        <v>484</v>
      </c>
      <c r="I1466" s="1" t="s">
        <v>261</v>
      </c>
      <c r="J1466" s="1" t="s">
        <v>10275</v>
      </c>
      <c r="K1466" s="1" t="str">
        <f t="shared" si="44"/>
        <v>2019</v>
      </c>
      <c r="L1466" s="1">
        <f t="shared" si="45"/>
        <v>47</v>
      </c>
      <c r="M1466" s="1" t="s">
        <v>79</v>
      </c>
    </row>
    <row r="1467" spans="8:13">
      <c r="H1467" s="1" t="s">
        <v>189</v>
      </c>
      <c r="I1467" s="1" t="s">
        <v>3491</v>
      </c>
      <c r="J1467" s="1" t="s">
        <v>5294</v>
      </c>
      <c r="K1467" s="1" t="str">
        <f t="shared" si="44"/>
        <v>2020</v>
      </c>
      <c r="L1467" s="1">
        <f t="shared" si="45"/>
        <v>47</v>
      </c>
      <c r="M1467" s="1" t="s">
        <v>79</v>
      </c>
    </row>
    <row r="1468" spans="8:13">
      <c r="H1468" s="1" t="s">
        <v>189</v>
      </c>
      <c r="I1468" s="1" t="s">
        <v>11088</v>
      </c>
      <c r="J1468" s="1" t="s">
        <v>606</v>
      </c>
      <c r="K1468" s="1" t="str">
        <f t="shared" si="44"/>
        <v>2020</v>
      </c>
      <c r="L1468" s="1">
        <f t="shared" si="45"/>
        <v>47</v>
      </c>
      <c r="M1468" s="1" t="s">
        <v>79</v>
      </c>
    </row>
    <row r="1469" spans="8:13">
      <c r="H1469" s="1" t="s">
        <v>436</v>
      </c>
      <c r="I1469" s="1" t="s">
        <v>537</v>
      </c>
      <c r="J1469" s="1" t="s">
        <v>3409</v>
      </c>
      <c r="K1469" s="1" t="str">
        <f t="shared" si="44"/>
        <v>2004</v>
      </c>
      <c r="L1469" s="1">
        <f t="shared" si="45"/>
        <v>48</v>
      </c>
      <c r="M1469" s="1" t="s">
        <v>79</v>
      </c>
    </row>
    <row r="1470" spans="8:13">
      <c r="H1470" s="1" t="s">
        <v>351</v>
      </c>
      <c r="I1470" s="1" t="s">
        <v>11784</v>
      </c>
      <c r="J1470" s="1" t="s">
        <v>11785</v>
      </c>
      <c r="K1470" s="1" t="str">
        <f t="shared" si="44"/>
        <v>2008</v>
      </c>
      <c r="L1470" s="1">
        <f t="shared" si="45"/>
        <v>48</v>
      </c>
      <c r="M1470" s="1" t="s">
        <v>79</v>
      </c>
    </row>
    <row r="1471" spans="8:13">
      <c r="H1471" s="1" t="s">
        <v>375</v>
      </c>
      <c r="I1471" s="1" t="s">
        <v>523</v>
      </c>
      <c r="J1471" s="1" t="s">
        <v>9006</v>
      </c>
      <c r="K1471" s="1" t="str">
        <f t="shared" si="44"/>
        <v>2012</v>
      </c>
      <c r="L1471" s="1">
        <f t="shared" si="45"/>
        <v>48</v>
      </c>
      <c r="M1471" s="1" t="s">
        <v>79</v>
      </c>
    </row>
    <row r="1472" spans="8:13">
      <c r="H1472" s="1" t="s">
        <v>233</v>
      </c>
      <c r="I1472" s="1" t="s">
        <v>9868</v>
      </c>
      <c r="J1472" s="1" t="s">
        <v>9006</v>
      </c>
      <c r="K1472" s="1" t="str">
        <f t="shared" si="44"/>
        <v>2012</v>
      </c>
      <c r="L1472" s="1">
        <f t="shared" si="45"/>
        <v>48</v>
      </c>
      <c r="M1472" s="1" t="s">
        <v>79</v>
      </c>
    </row>
    <row r="1473" spans="8:13">
      <c r="H1473" s="1" t="s">
        <v>256</v>
      </c>
      <c r="I1473" s="1" t="s">
        <v>996</v>
      </c>
      <c r="J1473" s="1" t="s">
        <v>5071</v>
      </c>
      <c r="K1473" s="1" t="str">
        <f t="shared" ref="K1473:K1536" si="46">TEXT(J1473,"YYYY")</f>
        <v>2013</v>
      </c>
      <c r="L1473" s="1">
        <f t="shared" ref="L1473:L1536" si="47">H1473-(TEXT(I1473,"YYYY")-TEXT(J1473,"YYYY"))</f>
        <v>48</v>
      </c>
      <c r="M1473" s="1" t="s">
        <v>79</v>
      </c>
    </row>
    <row r="1474" spans="8:13">
      <c r="H1474" s="1" t="s">
        <v>721</v>
      </c>
      <c r="I1474" s="1" t="s">
        <v>316</v>
      </c>
      <c r="J1474" s="1" t="s">
        <v>2872</v>
      </c>
      <c r="K1474" s="1" t="str">
        <f t="shared" si="46"/>
        <v>2015</v>
      </c>
      <c r="L1474" s="1">
        <f t="shared" si="47"/>
        <v>48</v>
      </c>
      <c r="M1474" s="1" t="s">
        <v>79</v>
      </c>
    </row>
    <row r="1475" spans="8:13">
      <c r="H1475" s="1" t="s">
        <v>233</v>
      </c>
      <c r="I1475" s="1" t="s">
        <v>6493</v>
      </c>
      <c r="J1475" s="1" t="s">
        <v>5325</v>
      </c>
      <c r="K1475" s="1" t="str">
        <f t="shared" si="46"/>
        <v>2016</v>
      </c>
      <c r="L1475" s="1">
        <f t="shared" si="47"/>
        <v>48</v>
      </c>
      <c r="M1475" s="1" t="s">
        <v>79</v>
      </c>
    </row>
    <row r="1476" spans="8:13">
      <c r="H1476" s="1" t="s">
        <v>233</v>
      </c>
      <c r="I1476" s="1" t="s">
        <v>3623</v>
      </c>
      <c r="J1476" s="1" t="s">
        <v>3630</v>
      </c>
      <c r="K1476" s="1" t="str">
        <f t="shared" si="46"/>
        <v>2017</v>
      </c>
      <c r="L1476" s="1">
        <f t="shared" si="47"/>
        <v>48</v>
      </c>
      <c r="M1476" s="1" t="s">
        <v>79</v>
      </c>
    </row>
    <row r="1477" spans="8:13">
      <c r="H1477" s="1" t="s">
        <v>136</v>
      </c>
      <c r="I1477" s="1" t="s">
        <v>1316</v>
      </c>
      <c r="J1477" s="1" t="s">
        <v>274</v>
      </c>
      <c r="K1477" s="1" t="str">
        <f t="shared" si="46"/>
        <v>2017</v>
      </c>
      <c r="L1477" s="1">
        <f t="shared" si="47"/>
        <v>48</v>
      </c>
      <c r="M1477" s="1" t="s">
        <v>79</v>
      </c>
    </row>
    <row r="1478" spans="8:13">
      <c r="H1478" s="1" t="s">
        <v>484</v>
      </c>
      <c r="I1478" s="1" t="s">
        <v>6004</v>
      </c>
      <c r="J1478" s="1" t="s">
        <v>496</v>
      </c>
      <c r="K1478" s="1" t="str">
        <f t="shared" si="46"/>
        <v>2017</v>
      </c>
      <c r="L1478" s="1">
        <f t="shared" si="47"/>
        <v>48</v>
      </c>
      <c r="M1478" s="1" t="s">
        <v>79</v>
      </c>
    </row>
    <row r="1479" spans="8:13">
      <c r="H1479" s="1">
        <v>46</v>
      </c>
      <c r="I1479" s="1" t="s">
        <v>6952</v>
      </c>
      <c r="J1479" s="1" t="s">
        <v>6955</v>
      </c>
      <c r="K1479" s="1" t="str">
        <f t="shared" si="46"/>
        <v>2017</v>
      </c>
      <c r="L1479" s="1">
        <f t="shared" si="47"/>
        <v>48</v>
      </c>
      <c r="M1479" s="1" t="s">
        <v>79</v>
      </c>
    </row>
    <row r="1480" spans="8:13">
      <c r="H1480" s="1" t="s">
        <v>484</v>
      </c>
      <c r="I1480" s="1" t="s">
        <v>312</v>
      </c>
      <c r="J1480" s="1" t="s">
        <v>312</v>
      </c>
      <c r="K1480" s="1" t="str">
        <f t="shared" si="46"/>
        <v>2018</v>
      </c>
      <c r="L1480" s="1">
        <f t="shared" si="47"/>
        <v>48</v>
      </c>
      <c r="M1480" s="1" t="s">
        <v>79</v>
      </c>
    </row>
    <row r="1481" spans="8:13">
      <c r="H1481" s="1" t="s">
        <v>233</v>
      </c>
      <c r="I1481" s="1" t="s">
        <v>2572</v>
      </c>
      <c r="J1481" s="5">
        <v>43101</v>
      </c>
      <c r="K1481" s="1" t="str">
        <f t="shared" si="46"/>
        <v>2018</v>
      </c>
      <c r="L1481" s="1">
        <f t="shared" si="47"/>
        <v>48</v>
      </c>
      <c r="M1481" s="1" t="s">
        <v>79</v>
      </c>
    </row>
    <row r="1482" spans="8:13">
      <c r="H1482" s="1" t="s">
        <v>233</v>
      </c>
      <c r="I1482" s="1" t="s">
        <v>8415</v>
      </c>
      <c r="J1482" s="1" t="s">
        <v>8418</v>
      </c>
      <c r="K1482" s="1" t="str">
        <f t="shared" si="46"/>
        <v>2019</v>
      </c>
      <c r="L1482" s="1">
        <f t="shared" si="47"/>
        <v>48</v>
      </c>
      <c r="M1482" s="1" t="s">
        <v>79</v>
      </c>
    </row>
    <row r="1483" spans="8:13">
      <c r="H1483" s="1" t="s">
        <v>484</v>
      </c>
      <c r="I1483" s="1" t="s">
        <v>522</v>
      </c>
      <c r="J1483" s="1" t="s">
        <v>517</v>
      </c>
      <c r="K1483" s="1" t="str">
        <f t="shared" si="46"/>
        <v>2019</v>
      </c>
      <c r="L1483" s="1">
        <f t="shared" si="47"/>
        <v>48</v>
      </c>
      <c r="M1483" s="1" t="s">
        <v>79</v>
      </c>
    </row>
    <row r="1484" spans="8:13">
      <c r="H1484" s="1" t="s">
        <v>484</v>
      </c>
      <c r="I1484" s="1" t="s">
        <v>8690</v>
      </c>
      <c r="J1484" s="1" t="s">
        <v>8717</v>
      </c>
      <c r="K1484" s="1" t="str">
        <f t="shared" si="46"/>
        <v>2020</v>
      </c>
      <c r="L1484" s="1">
        <f t="shared" si="47"/>
        <v>48</v>
      </c>
      <c r="M1484" s="1" t="s">
        <v>79</v>
      </c>
    </row>
    <row r="1485" spans="8:13">
      <c r="H1485" s="1" t="s">
        <v>721</v>
      </c>
      <c r="I1485" s="1" t="s">
        <v>9256</v>
      </c>
      <c r="J1485" s="1" t="s">
        <v>9257</v>
      </c>
      <c r="K1485" s="1" t="str">
        <f t="shared" si="46"/>
        <v>2011</v>
      </c>
      <c r="L1485" s="1">
        <f t="shared" si="47"/>
        <v>49</v>
      </c>
      <c r="M1485" s="1" t="s">
        <v>79</v>
      </c>
    </row>
    <row r="1486" spans="8:13">
      <c r="H1486" s="1" t="s">
        <v>233</v>
      </c>
      <c r="I1486" s="1" t="s">
        <v>6677</v>
      </c>
      <c r="J1486" s="1" t="s">
        <v>6679</v>
      </c>
      <c r="K1486" s="1" t="str">
        <f t="shared" si="46"/>
        <v>2012</v>
      </c>
      <c r="L1486" s="1">
        <f t="shared" si="47"/>
        <v>49</v>
      </c>
      <c r="M1486" s="1" t="s">
        <v>79</v>
      </c>
    </row>
    <row r="1487" spans="8:13">
      <c r="H1487" s="1" t="s">
        <v>721</v>
      </c>
      <c r="I1487" s="1" t="s">
        <v>7657</v>
      </c>
      <c r="J1487" s="1" t="s">
        <v>1712</v>
      </c>
      <c r="K1487" s="1" t="str">
        <f t="shared" si="46"/>
        <v>2014</v>
      </c>
      <c r="L1487" s="1">
        <f t="shared" si="47"/>
        <v>49</v>
      </c>
      <c r="M1487" s="1" t="s">
        <v>79</v>
      </c>
    </row>
    <row r="1488" spans="8:13">
      <c r="H1488" s="1" t="s">
        <v>136</v>
      </c>
      <c r="I1488" s="1" t="s">
        <v>12212</v>
      </c>
      <c r="J1488" s="1" t="s">
        <v>1933</v>
      </c>
      <c r="K1488" s="1" t="str">
        <f t="shared" si="46"/>
        <v>2014</v>
      </c>
      <c r="L1488" s="1">
        <f t="shared" si="47"/>
        <v>49</v>
      </c>
      <c r="M1488" s="1" t="s">
        <v>79</v>
      </c>
    </row>
    <row r="1489" spans="8:13">
      <c r="H1489" s="1" t="s">
        <v>233</v>
      </c>
      <c r="I1489" s="1" t="s">
        <v>10517</v>
      </c>
      <c r="J1489" s="1" t="s">
        <v>1222</v>
      </c>
      <c r="K1489" s="1" t="str">
        <f t="shared" si="46"/>
        <v>2015</v>
      </c>
      <c r="L1489" s="1">
        <f t="shared" si="47"/>
        <v>49</v>
      </c>
      <c r="M1489" s="1" t="s">
        <v>79</v>
      </c>
    </row>
    <row r="1490" spans="8:13">
      <c r="H1490" s="1" t="s">
        <v>301</v>
      </c>
      <c r="I1490" s="1" t="s">
        <v>248</v>
      </c>
      <c r="J1490" s="1" t="s">
        <v>905</v>
      </c>
      <c r="K1490" s="1" t="str">
        <f t="shared" si="46"/>
        <v>2015</v>
      </c>
      <c r="L1490" s="1">
        <f t="shared" si="47"/>
        <v>49</v>
      </c>
      <c r="M1490" s="1" t="s">
        <v>79</v>
      </c>
    </row>
    <row r="1491" spans="8:13">
      <c r="H1491" s="1" t="s">
        <v>240</v>
      </c>
      <c r="I1491" s="1" t="s">
        <v>6218</v>
      </c>
      <c r="J1491" s="1" t="s">
        <v>8116</v>
      </c>
      <c r="K1491" s="1" t="str">
        <f t="shared" si="46"/>
        <v>2015</v>
      </c>
      <c r="L1491" s="1">
        <f t="shared" si="47"/>
        <v>49</v>
      </c>
      <c r="M1491" s="1" t="s">
        <v>79</v>
      </c>
    </row>
    <row r="1492" spans="8:13">
      <c r="H1492" s="1" t="s">
        <v>233</v>
      </c>
      <c r="I1492" s="1" t="s">
        <v>9816</v>
      </c>
      <c r="J1492" s="1" t="s">
        <v>905</v>
      </c>
      <c r="K1492" s="1" t="str">
        <f t="shared" si="46"/>
        <v>2015</v>
      </c>
      <c r="L1492" s="1">
        <f t="shared" si="47"/>
        <v>49</v>
      </c>
      <c r="M1492" s="1" t="s">
        <v>79</v>
      </c>
    </row>
    <row r="1493" spans="8:13">
      <c r="H1493" s="1" t="s">
        <v>233</v>
      </c>
      <c r="I1493" s="1" t="s">
        <v>11825</v>
      </c>
      <c r="J1493" s="1" t="s">
        <v>7362</v>
      </c>
      <c r="K1493" s="1" t="str">
        <f t="shared" si="46"/>
        <v>2015</v>
      </c>
      <c r="L1493" s="1">
        <f t="shared" si="47"/>
        <v>49</v>
      </c>
      <c r="M1493" s="1" t="s">
        <v>79</v>
      </c>
    </row>
    <row r="1494" spans="8:13">
      <c r="H1494" s="1" t="s">
        <v>233</v>
      </c>
      <c r="I1494" s="1" t="s">
        <v>4065</v>
      </c>
      <c r="J1494" s="1" t="s">
        <v>6566</v>
      </c>
      <c r="K1494" s="1" t="str">
        <f t="shared" si="46"/>
        <v>2016</v>
      </c>
      <c r="L1494" s="1">
        <f t="shared" si="47"/>
        <v>49</v>
      </c>
      <c r="M1494" s="1" t="s">
        <v>79</v>
      </c>
    </row>
    <row r="1495" spans="8:13">
      <c r="H1495" s="1" t="s">
        <v>233</v>
      </c>
      <c r="I1495" s="1" t="s">
        <v>4828</v>
      </c>
      <c r="J1495" s="1" t="s">
        <v>1212</v>
      </c>
      <c r="K1495" s="1" t="str">
        <f t="shared" si="46"/>
        <v>2017</v>
      </c>
      <c r="L1495" s="1">
        <f t="shared" si="47"/>
        <v>49</v>
      </c>
      <c r="M1495" s="1" t="s">
        <v>79</v>
      </c>
    </row>
    <row r="1496" spans="8:13">
      <c r="H1496" s="1" t="s">
        <v>136</v>
      </c>
      <c r="I1496" s="1" t="s">
        <v>1015</v>
      </c>
      <c r="J1496" s="1" t="s">
        <v>2368</v>
      </c>
      <c r="K1496" s="1" t="str">
        <f t="shared" si="46"/>
        <v>2017</v>
      </c>
      <c r="L1496" s="1">
        <f t="shared" si="47"/>
        <v>49</v>
      </c>
      <c r="M1496" s="1" t="s">
        <v>79</v>
      </c>
    </row>
    <row r="1497" spans="8:13">
      <c r="H1497" s="1" t="s">
        <v>233</v>
      </c>
      <c r="I1497" s="1" t="s">
        <v>2822</v>
      </c>
      <c r="J1497" s="1" t="s">
        <v>84</v>
      </c>
      <c r="K1497" s="1" t="str">
        <f t="shared" si="46"/>
        <v>2017</v>
      </c>
      <c r="L1497" s="1">
        <f t="shared" si="47"/>
        <v>49</v>
      </c>
      <c r="M1497" s="1" t="s">
        <v>79</v>
      </c>
    </row>
    <row r="1498" spans="8:13">
      <c r="H1498" s="1" t="s">
        <v>233</v>
      </c>
      <c r="I1498" s="1" t="s">
        <v>873</v>
      </c>
      <c r="J1498" s="1" t="s">
        <v>1741</v>
      </c>
      <c r="K1498" s="1" t="str">
        <f t="shared" si="46"/>
        <v>2017</v>
      </c>
      <c r="L1498" s="1">
        <f t="shared" si="47"/>
        <v>49</v>
      </c>
      <c r="M1498" s="1" t="s">
        <v>79</v>
      </c>
    </row>
    <row r="1499" spans="8:13">
      <c r="H1499" s="1" t="s">
        <v>256</v>
      </c>
      <c r="I1499" s="1" t="s">
        <v>8729</v>
      </c>
      <c r="J1499" s="1" t="s">
        <v>1286</v>
      </c>
      <c r="K1499" s="1" t="str">
        <f t="shared" si="46"/>
        <v>2017</v>
      </c>
      <c r="L1499" s="1">
        <f t="shared" si="47"/>
        <v>49</v>
      </c>
      <c r="M1499" s="1" t="s">
        <v>79</v>
      </c>
    </row>
    <row r="1500" spans="8:13">
      <c r="H1500" s="1" t="s">
        <v>233</v>
      </c>
      <c r="I1500" s="1" t="s">
        <v>2231</v>
      </c>
      <c r="J1500" s="1" t="s">
        <v>705</v>
      </c>
      <c r="K1500" s="1" t="str">
        <f t="shared" si="46"/>
        <v>2018</v>
      </c>
      <c r="L1500" s="1">
        <f t="shared" si="47"/>
        <v>49</v>
      </c>
      <c r="M1500" s="1" t="s">
        <v>79</v>
      </c>
    </row>
    <row r="1501" spans="8:13">
      <c r="H1501" s="1" t="s">
        <v>721</v>
      </c>
      <c r="I1501" s="1" t="s">
        <v>8573</v>
      </c>
      <c r="J1501" s="1" t="s">
        <v>705</v>
      </c>
      <c r="K1501" s="1" t="str">
        <f t="shared" si="46"/>
        <v>2018</v>
      </c>
      <c r="L1501" s="1">
        <f t="shared" si="47"/>
        <v>49</v>
      </c>
      <c r="M1501" s="1" t="s">
        <v>79</v>
      </c>
    </row>
    <row r="1502" spans="8:13">
      <c r="H1502" s="1" t="s">
        <v>136</v>
      </c>
      <c r="I1502" s="1" t="s">
        <v>709</v>
      </c>
      <c r="J1502" s="1" t="s">
        <v>486</v>
      </c>
      <c r="K1502" s="1" t="str">
        <f t="shared" si="46"/>
        <v>2018</v>
      </c>
      <c r="L1502" s="1">
        <f t="shared" si="47"/>
        <v>49</v>
      </c>
      <c r="M1502" s="1" t="s">
        <v>79</v>
      </c>
    </row>
    <row r="1503" spans="8:13">
      <c r="H1503" s="1" t="s">
        <v>233</v>
      </c>
      <c r="I1503" s="1" t="s">
        <v>3018</v>
      </c>
      <c r="J1503" s="1" t="s">
        <v>66</v>
      </c>
      <c r="K1503" s="1" t="str">
        <f t="shared" si="46"/>
        <v>2019</v>
      </c>
      <c r="L1503" s="1">
        <f t="shared" si="47"/>
        <v>49</v>
      </c>
      <c r="M1503" s="1" t="s">
        <v>79</v>
      </c>
    </row>
    <row r="1504" spans="8:13">
      <c r="H1504" s="1" t="s">
        <v>136</v>
      </c>
      <c r="I1504" s="1" t="s">
        <v>1166</v>
      </c>
      <c r="J1504" s="1" t="s">
        <v>1174</v>
      </c>
      <c r="K1504" s="1" t="str">
        <f t="shared" si="46"/>
        <v>2019</v>
      </c>
      <c r="L1504" s="1">
        <f t="shared" si="47"/>
        <v>49</v>
      </c>
      <c r="M1504" s="1" t="s">
        <v>79</v>
      </c>
    </row>
    <row r="1505" spans="8:13">
      <c r="H1505" s="1" t="s">
        <v>515</v>
      </c>
      <c r="I1505" s="1" t="s">
        <v>3580</v>
      </c>
      <c r="J1505" s="1" t="s">
        <v>3581</v>
      </c>
      <c r="K1505" s="1" t="str">
        <f t="shared" si="46"/>
        <v>2002</v>
      </c>
      <c r="L1505" s="1">
        <f t="shared" si="47"/>
        <v>50</v>
      </c>
      <c r="M1505" s="1" t="s">
        <v>79</v>
      </c>
    </row>
    <row r="1506" spans="8:13">
      <c r="H1506" s="1" t="s">
        <v>308</v>
      </c>
      <c r="I1506" s="1" t="s">
        <v>9527</v>
      </c>
      <c r="J1506" s="1" t="s">
        <v>9528</v>
      </c>
      <c r="K1506" s="1" t="str">
        <f t="shared" si="46"/>
        <v>2005</v>
      </c>
      <c r="L1506" s="1">
        <f t="shared" si="47"/>
        <v>50</v>
      </c>
      <c r="M1506" s="1" t="s">
        <v>79</v>
      </c>
    </row>
    <row r="1507" spans="8:13">
      <c r="H1507" s="1" t="s">
        <v>308</v>
      </c>
      <c r="I1507" s="1" t="s">
        <v>8294</v>
      </c>
      <c r="J1507" s="1" t="s">
        <v>8304</v>
      </c>
      <c r="K1507" s="1" t="str">
        <f t="shared" si="46"/>
        <v>2013</v>
      </c>
      <c r="L1507" s="1">
        <f t="shared" si="47"/>
        <v>50</v>
      </c>
      <c r="M1507" s="1" t="s">
        <v>79</v>
      </c>
    </row>
    <row r="1508" spans="8:13">
      <c r="H1508" s="1" t="s">
        <v>256</v>
      </c>
      <c r="I1508" s="1" t="s">
        <v>8018</v>
      </c>
      <c r="J1508" s="1" t="s">
        <v>8019</v>
      </c>
      <c r="K1508" s="1" t="str">
        <f t="shared" si="46"/>
        <v>2013</v>
      </c>
      <c r="L1508" s="1">
        <f t="shared" si="47"/>
        <v>50</v>
      </c>
      <c r="M1508" s="1" t="s">
        <v>79</v>
      </c>
    </row>
    <row r="1509" spans="8:13">
      <c r="H1509" s="1" t="s">
        <v>308</v>
      </c>
      <c r="I1509" s="1" t="s">
        <v>9585</v>
      </c>
      <c r="J1509" s="1" t="s">
        <v>2023</v>
      </c>
      <c r="K1509" s="1" t="str">
        <f t="shared" si="46"/>
        <v>2013</v>
      </c>
      <c r="L1509" s="1">
        <f t="shared" si="47"/>
        <v>50</v>
      </c>
      <c r="M1509" s="1" t="s">
        <v>79</v>
      </c>
    </row>
    <row r="1510" spans="8:13">
      <c r="H1510" s="1" t="s">
        <v>721</v>
      </c>
      <c r="I1510" s="1" t="s">
        <v>12335</v>
      </c>
      <c r="J1510" s="1" t="s">
        <v>93</v>
      </c>
      <c r="K1510" s="1" t="str">
        <f t="shared" si="46"/>
        <v>2014</v>
      </c>
      <c r="L1510" s="1">
        <f t="shared" si="47"/>
        <v>50</v>
      </c>
      <c r="M1510" s="1" t="s">
        <v>79</v>
      </c>
    </row>
    <row r="1511" spans="8:13">
      <c r="H1511" s="1" t="s">
        <v>136</v>
      </c>
      <c r="I1511" s="1" t="s">
        <v>11621</v>
      </c>
      <c r="J1511" s="1" t="s">
        <v>892</v>
      </c>
      <c r="K1511" s="1" t="str">
        <f t="shared" si="46"/>
        <v>2015</v>
      </c>
      <c r="L1511" s="1">
        <f t="shared" si="47"/>
        <v>50</v>
      </c>
      <c r="M1511" s="1" t="s">
        <v>79</v>
      </c>
    </row>
    <row r="1512" spans="8:13">
      <c r="H1512" s="1" t="s">
        <v>136</v>
      </c>
      <c r="I1512" s="1" t="s">
        <v>4123</v>
      </c>
      <c r="J1512" s="1" t="s">
        <v>6640</v>
      </c>
      <c r="K1512" s="1" t="str">
        <f t="shared" si="46"/>
        <v>2016</v>
      </c>
      <c r="L1512" s="1">
        <f t="shared" si="47"/>
        <v>50</v>
      </c>
      <c r="M1512" s="1" t="s">
        <v>79</v>
      </c>
    </row>
    <row r="1513" spans="8:13">
      <c r="H1513" s="1" t="s">
        <v>136</v>
      </c>
      <c r="I1513" s="1" t="s">
        <v>7479</v>
      </c>
      <c r="J1513" s="1" t="s">
        <v>3171</v>
      </c>
      <c r="K1513" s="1" t="str">
        <f t="shared" si="46"/>
        <v>2016</v>
      </c>
      <c r="L1513" s="1">
        <f t="shared" si="47"/>
        <v>50</v>
      </c>
      <c r="M1513" s="1" t="s">
        <v>79</v>
      </c>
    </row>
    <row r="1514" spans="8:13">
      <c r="H1514" s="1" t="s">
        <v>136</v>
      </c>
      <c r="I1514" s="1" t="s">
        <v>11727</v>
      </c>
      <c r="J1514" s="1" t="s">
        <v>11728</v>
      </c>
      <c r="K1514" s="1" t="str">
        <f t="shared" si="46"/>
        <v>2016</v>
      </c>
      <c r="L1514" s="1">
        <f t="shared" si="47"/>
        <v>50</v>
      </c>
      <c r="M1514" s="1" t="s">
        <v>79</v>
      </c>
    </row>
    <row r="1515" spans="8:13">
      <c r="H1515" s="1" t="s">
        <v>256</v>
      </c>
      <c r="I1515" s="1" t="s">
        <v>2304</v>
      </c>
      <c r="J1515" s="1" t="s">
        <v>258</v>
      </c>
      <c r="K1515" s="1" t="str">
        <f t="shared" si="46"/>
        <v>2017</v>
      </c>
      <c r="L1515" s="1">
        <f t="shared" si="47"/>
        <v>50</v>
      </c>
      <c r="M1515" s="1" t="s">
        <v>79</v>
      </c>
    </row>
    <row r="1516" spans="8:13">
      <c r="H1516" s="1" t="s">
        <v>136</v>
      </c>
      <c r="I1516" s="1" t="s">
        <v>5354</v>
      </c>
      <c r="J1516" s="1" t="s">
        <v>1212</v>
      </c>
      <c r="K1516" s="1" t="str">
        <f t="shared" si="46"/>
        <v>2017</v>
      </c>
      <c r="L1516" s="1">
        <f t="shared" si="47"/>
        <v>50</v>
      </c>
      <c r="M1516" s="1" t="s">
        <v>79</v>
      </c>
    </row>
    <row r="1517" spans="8:13">
      <c r="H1517" s="1" t="s">
        <v>136</v>
      </c>
      <c r="I1517" s="1" t="s">
        <v>823</v>
      </c>
      <c r="J1517" s="1" t="s">
        <v>1286</v>
      </c>
      <c r="K1517" s="1" t="str">
        <f t="shared" si="46"/>
        <v>2017</v>
      </c>
      <c r="L1517" s="1">
        <f t="shared" si="47"/>
        <v>50</v>
      </c>
      <c r="M1517" s="1" t="s">
        <v>79</v>
      </c>
    </row>
    <row r="1518" spans="8:13">
      <c r="H1518" s="1" t="s">
        <v>721</v>
      </c>
      <c r="I1518" s="1" t="s">
        <v>679</v>
      </c>
      <c r="J1518" s="1" t="s">
        <v>199</v>
      </c>
      <c r="K1518" s="1" t="str">
        <f t="shared" si="46"/>
        <v>2018</v>
      </c>
      <c r="L1518" s="1">
        <f t="shared" si="47"/>
        <v>50</v>
      </c>
      <c r="M1518" s="1" t="s">
        <v>79</v>
      </c>
    </row>
    <row r="1519" spans="8:13">
      <c r="H1519" s="1" t="s">
        <v>120</v>
      </c>
      <c r="I1519" s="1" t="s">
        <v>12212</v>
      </c>
      <c r="J1519" s="1" t="s">
        <v>459</v>
      </c>
      <c r="K1519" s="1" t="str">
        <f t="shared" si="46"/>
        <v>2019</v>
      </c>
      <c r="L1519" s="1">
        <f t="shared" si="47"/>
        <v>50</v>
      </c>
      <c r="M1519" s="1" t="s">
        <v>79</v>
      </c>
    </row>
    <row r="1520" spans="8:13">
      <c r="H1520" s="1" t="s">
        <v>136</v>
      </c>
      <c r="I1520" s="1" t="s">
        <v>8450</v>
      </c>
      <c r="J1520" s="1" t="s">
        <v>5710</v>
      </c>
      <c r="K1520" s="1" t="str">
        <f t="shared" si="46"/>
        <v>2020</v>
      </c>
      <c r="L1520" s="1">
        <f t="shared" si="47"/>
        <v>50</v>
      </c>
      <c r="M1520" s="1" t="s">
        <v>79</v>
      </c>
    </row>
    <row r="1521" spans="8:13">
      <c r="H1521" s="1" t="s">
        <v>301</v>
      </c>
      <c r="I1521" s="1" t="s">
        <v>6656</v>
      </c>
      <c r="J1521" s="1" t="s">
        <v>93</v>
      </c>
      <c r="K1521" s="1" t="str">
        <f t="shared" si="46"/>
        <v>2014</v>
      </c>
      <c r="L1521" s="1">
        <f t="shared" si="47"/>
        <v>51</v>
      </c>
      <c r="M1521" s="1" t="s">
        <v>79</v>
      </c>
    </row>
    <row r="1522" spans="8:13">
      <c r="H1522" s="1" t="s">
        <v>240</v>
      </c>
      <c r="I1522" s="1" t="s">
        <v>903</v>
      </c>
      <c r="J1522" s="1" t="s">
        <v>931</v>
      </c>
      <c r="K1522" s="1" t="str">
        <f t="shared" si="46"/>
        <v>2016</v>
      </c>
      <c r="L1522" s="1">
        <f t="shared" si="47"/>
        <v>51</v>
      </c>
      <c r="M1522" s="1" t="s">
        <v>79</v>
      </c>
    </row>
    <row r="1523" spans="8:13">
      <c r="H1523" s="1" t="s">
        <v>256</v>
      </c>
      <c r="I1523" s="1" t="s">
        <v>4828</v>
      </c>
      <c r="J1523" s="1" t="s">
        <v>3171</v>
      </c>
      <c r="K1523" s="1" t="str">
        <f t="shared" si="46"/>
        <v>2016</v>
      </c>
      <c r="L1523" s="1">
        <f t="shared" si="47"/>
        <v>51</v>
      </c>
      <c r="M1523" s="1" t="s">
        <v>79</v>
      </c>
    </row>
    <row r="1524" spans="8:13">
      <c r="H1524" s="1" t="s">
        <v>256</v>
      </c>
      <c r="I1524" s="1" t="s">
        <v>822</v>
      </c>
      <c r="J1524" s="1" t="s">
        <v>881</v>
      </c>
      <c r="K1524" s="1" t="str">
        <f t="shared" si="46"/>
        <v>2018</v>
      </c>
      <c r="L1524" s="1">
        <f t="shared" si="47"/>
        <v>51</v>
      </c>
      <c r="M1524" s="1" t="s">
        <v>79</v>
      </c>
    </row>
    <row r="1525" spans="8:13">
      <c r="H1525" s="1" t="s">
        <v>301</v>
      </c>
      <c r="I1525" s="1" t="s">
        <v>9362</v>
      </c>
      <c r="J1525" s="1" t="s">
        <v>312</v>
      </c>
      <c r="K1525" s="1" t="str">
        <f t="shared" si="46"/>
        <v>2018</v>
      </c>
      <c r="L1525" s="1">
        <f t="shared" si="47"/>
        <v>51</v>
      </c>
      <c r="M1525" s="1" t="s">
        <v>79</v>
      </c>
    </row>
    <row r="1526" spans="8:13">
      <c r="H1526" s="1" t="s">
        <v>721</v>
      </c>
      <c r="I1526" s="1" t="s">
        <v>1601</v>
      </c>
      <c r="J1526" s="1" t="s">
        <v>267</v>
      </c>
      <c r="K1526" s="1" t="str">
        <f t="shared" si="46"/>
        <v>2019</v>
      </c>
      <c r="L1526" s="1">
        <f t="shared" si="47"/>
        <v>51</v>
      </c>
      <c r="M1526" s="1" t="s">
        <v>79</v>
      </c>
    </row>
    <row r="1527" spans="8:13">
      <c r="H1527" s="1" t="s">
        <v>573</v>
      </c>
      <c r="I1527" s="1" t="s">
        <v>11058</v>
      </c>
      <c r="J1527" s="1" t="s">
        <v>11060</v>
      </c>
      <c r="K1527" s="1" t="str">
        <f t="shared" si="46"/>
        <v>2006</v>
      </c>
      <c r="L1527" s="1">
        <f t="shared" si="47"/>
        <v>52</v>
      </c>
      <c r="M1527" s="1" t="s">
        <v>79</v>
      </c>
    </row>
    <row r="1528" spans="8:13">
      <c r="H1528" s="1" t="s">
        <v>256</v>
      </c>
      <c r="I1528" s="1" t="s">
        <v>9012</v>
      </c>
      <c r="J1528" s="1" t="s">
        <v>9077</v>
      </c>
      <c r="K1528" s="1" t="str">
        <f t="shared" si="46"/>
        <v>2012</v>
      </c>
      <c r="L1528" s="1">
        <f t="shared" si="47"/>
        <v>52</v>
      </c>
      <c r="M1528" s="1" t="s">
        <v>79</v>
      </c>
    </row>
    <row r="1529" spans="8:13">
      <c r="H1529" s="1" t="s">
        <v>240</v>
      </c>
      <c r="I1529" s="1" t="s">
        <v>5125</v>
      </c>
      <c r="J1529" s="1" t="s">
        <v>4600</v>
      </c>
      <c r="K1529" s="1" t="str">
        <f t="shared" si="46"/>
        <v>2014</v>
      </c>
      <c r="L1529" s="1">
        <f t="shared" si="47"/>
        <v>52</v>
      </c>
      <c r="M1529" s="1" t="s">
        <v>79</v>
      </c>
    </row>
    <row r="1530" spans="8:13">
      <c r="H1530" s="1" t="s">
        <v>301</v>
      </c>
      <c r="I1530" s="1" t="s">
        <v>4617</v>
      </c>
      <c r="J1530" s="1" t="s">
        <v>4212</v>
      </c>
      <c r="K1530" s="1" t="str">
        <f t="shared" si="46"/>
        <v>2015</v>
      </c>
      <c r="L1530" s="1">
        <f t="shared" si="47"/>
        <v>52</v>
      </c>
      <c r="M1530" s="1" t="s">
        <v>79</v>
      </c>
    </row>
    <row r="1531" spans="8:13">
      <c r="H1531" s="1" t="s">
        <v>240</v>
      </c>
      <c r="I1531" s="1" t="s">
        <v>987</v>
      </c>
      <c r="J1531" s="1" t="s">
        <v>1222</v>
      </c>
      <c r="K1531" s="1" t="str">
        <f t="shared" si="46"/>
        <v>2015</v>
      </c>
      <c r="L1531" s="1">
        <f t="shared" si="47"/>
        <v>52</v>
      </c>
      <c r="M1531" s="1" t="s">
        <v>79</v>
      </c>
    </row>
    <row r="1532" spans="8:13">
      <c r="H1532" s="1" t="s">
        <v>256</v>
      </c>
      <c r="I1532" s="1" t="s">
        <v>2839</v>
      </c>
      <c r="J1532" s="1" t="s">
        <v>6255</v>
      </c>
      <c r="K1532" s="1" t="str">
        <f t="shared" si="46"/>
        <v>2015</v>
      </c>
      <c r="L1532" s="1">
        <f t="shared" si="47"/>
        <v>52</v>
      </c>
      <c r="M1532" s="1" t="s">
        <v>79</v>
      </c>
    </row>
    <row r="1533" spans="8:13">
      <c r="H1533" s="1" t="s">
        <v>301</v>
      </c>
      <c r="I1533" s="1" t="s">
        <v>1042</v>
      </c>
      <c r="J1533" s="1" t="s">
        <v>1044</v>
      </c>
      <c r="K1533" s="1" t="str">
        <f t="shared" si="46"/>
        <v>2018</v>
      </c>
      <c r="L1533" s="1">
        <f t="shared" si="47"/>
        <v>52</v>
      </c>
      <c r="M1533" s="1" t="s">
        <v>79</v>
      </c>
    </row>
    <row r="1534" spans="8:13">
      <c r="H1534" s="1" t="s">
        <v>301</v>
      </c>
      <c r="I1534" s="1" t="s">
        <v>1376</v>
      </c>
      <c r="J1534" s="1" t="s">
        <v>1249</v>
      </c>
      <c r="K1534" s="1" t="str">
        <f t="shared" si="46"/>
        <v>2018</v>
      </c>
      <c r="L1534" s="1">
        <f t="shared" si="47"/>
        <v>52</v>
      </c>
      <c r="M1534" s="1" t="s">
        <v>79</v>
      </c>
    </row>
    <row r="1535" spans="8:13">
      <c r="H1535" s="1" t="s">
        <v>301</v>
      </c>
      <c r="I1535" s="1" t="s">
        <v>421</v>
      </c>
      <c r="J1535" s="1" t="s">
        <v>1249</v>
      </c>
      <c r="K1535" s="1" t="str">
        <f t="shared" si="46"/>
        <v>2018</v>
      </c>
      <c r="L1535" s="1">
        <f t="shared" si="47"/>
        <v>52</v>
      </c>
      <c r="M1535" s="1" t="s">
        <v>79</v>
      </c>
    </row>
    <row r="1536" spans="8:13">
      <c r="H1536" s="1" t="s">
        <v>256</v>
      </c>
      <c r="I1536" s="1" t="s">
        <v>972</v>
      </c>
      <c r="J1536" s="1" t="s">
        <v>913</v>
      </c>
      <c r="K1536" s="1" t="str">
        <f t="shared" si="46"/>
        <v>2018</v>
      </c>
      <c r="L1536" s="1">
        <f t="shared" si="47"/>
        <v>52</v>
      </c>
      <c r="M1536" s="1" t="s">
        <v>79</v>
      </c>
    </row>
    <row r="1537" spans="8:13">
      <c r="H1537" s="1" t="s">
        <v>256</v>
      </c>
      <c r="I1537" s="1" t="s">
        <v>1288</v>
      </c>
      <c r="J1537" s="1" t="s">
        <v>1308</v>
      </c>
      <c r="K1537" s="1" t="str">
        <f t="shared" ref="K1537:K1600" si="48">TEXT(J1537,"YYYY")</f>
        <v>2019</v>
      </c>
      <c r="L1537" s="1">
        <f t="shared" ref="L1537:L1600" si="49">H1537-(TEXT(I1537,"YYYY")-TEXT(J1537,"YYYY"))</f>
        <v>52</v>
      </c>
      <c r="M1537" s="1" t="s">
        <v>79</v>
      </c>
    </row>
    <row r="1538" spans="8:13">
      <c r="H1538" s="1" t="s">
        <v>301</v>
      </c>
      <c r="I1538" s="1" t="s">
        <v>7528</v>
      </c>
      <c r="J1538" s="1" t="s">
        <v>459</v>
      </c>
      <c r="K1538" s="1" t="str">
        <f t="shared" si="48"/>
        <v>2019</v>
      </c>
      <c r="L1538" s="1">
        <f t="shared" si="49"/>
        <v>52</v>
      </c>
      <c r="M1538" s="1" t="s">
        <v>79</v>
      </c>
    </row>
    <row r="1539" spans="8:13">
      <c r="H1539" s="1" t="s">
        <v>256</v>
      </c>
      <c r="I1539" s="1" t="s">
        <v>5781</v>
      </c>
      <c r="J1539" s="1" t="s">
        <v>5710</v>
      </c>
      <c r="K1539" s="1" t="str">
        <f t="shared" si="48"/>
        <v>2020</v>
      </c>
      <c r="L1539" s="1">
        <f t="shared" si="49"/>
        <v>52</v>
      </c>
      <c r="M1539" s="1" t="s">
        <v>79</v>
      </c>
    </row>
    <row r="1540" spans="8:13">
      <c r="H1540" s="1" t="s">
        <v>256</v>
      </c>
      <c r="I1540" s="1" t="s">
        <v>4032</v>
      </c>
      <c r="J1540" s="1" t="s">
        <v>5441</v>
      </c>
      <c r="K1540" s="1" t="str">
        <f t="shared" si="48"/>
        <v>2020</v>
      </c>
      <c r="L1540" s="1">
        <f t="shared" si="49"/>
        <v>52</v>
      </c>
      <c r="M1540" s="1" t="s">
        <v>79</v>
      </c>
    </row>
    <row r="1541" spans="8:13">
      <c r="H1541" s="1" t="s">
        <v>180</v>
      </c>
      <c r="I1541" s="1" t="s">
        <v>4942</v>
      </c>
      <c r="J1541" s="1" t="s">
        <v>1918</v>
      </c>
      <c r="K1541" s="1" t="str">
        <f t="shared" si="48"/>
        <v>2007</v>
      </c>
      <c r="L1541" s="1">
        <f t="shared" si="49"/>
        <v>53</v>
      </c>
      <c r="M1541" s="1" t="s">
        <v>79</v>
      </c>
    </row>
    <row r="1542" spans="8:13">
      <c r="H1542" s="1" t="s">
        <v>375</v>
      </c>
      <c r="I1542" s="1" t="s">
        <v>10334</v>
      </c>
      <c r="J1542" s="1" t="s">
        <v>10335</v>
      </c>
      <c r="K1542" s="1" t="str">
        <f t="shared" si="48"/>
        <v>2010</v>
      </c>
      <c r="L1542" s="1">
        <f t="shared" si="49"/>
        <v>53</v>
      </c>
      <c r="M1542" s="1" t="s">
        <v>79</v>
      </c>
    </row>
    <row r="1543" spans="8:13">
      <c r="H1543" s="1" t="s">
        <v>240</v>
      </c>
      <c r="I1543" s="1" t="s">
        <v>7241</v>
      </c>
      <c r="J1543" s="1" t="s">
        <v>7130</v>
      </c>
      <c r="K1543" s="1" t="str">
        <f t="shared" si="48"/>
        <v>2014</v>
      </c>
      <c r="L1543" s="1">
        <f t="shared" si="49"/>
        <v>53</v>
      </c>
      <c r="M1543" s="1" t="s">
        <v>79</v>
      </c>
    </row>
    <row r="1544" spans="8:13">
      <c r="H1544" s="1" t="s">
        <v>301</v>
      </c>
      <c r="I1544" s="1" t="s">
        <v>2251</v>
      </c>
      <c r="J1544" s="1" t="s">
        <v>2254</v>
      </c>
      <c r="K1544" s="1" t="str">
        <f t="shared" si="48"/>
        <v>2018</v>
      </c>
      <c r="L1544" s="1">
        <f t="shared" si="49"/>
        <v>53</v>
      </c>
      <c r="M1544" s="1" t="s">
        <v>79</v>
      </c>
    </row>
    <row r="1545" spans="8:13">
      <c r="H1545" s="1" t="s">
        <v>301</v>
      </c>
      <c r="I1545" s="1" t="s">
        <v>1107</v>
      </c>
      <c r="J1545" s="1" t="s">
        <v>1027</v>
      </c>
      <c r="K1545" s="1" t="str">
        <f t="shared" si="48"/>
        <v>2019</v>
      </c>
      <c r="L1545" s="1">
        <f t="shared" si="49"/>
        <v>53</v>
      </c>
      <c r="M1545" s="1" t="s">
        <v>79</v>
      </c>
    </row>
    <row r="1546" spans="8:13">
      <c r="H1546" s="1" t="s">
        <v>301</v>
      </c>
      <c r="I1546" s="1" t="s">
        <v>12237</v>
      </c>
      <c r="J1546" s="1" t="s">
        <v>6989</v>
      </c>
      <c r="K1546" s="1" t="str">
        <f t="shared" si="48"/>
        <v>2020</v>
      </c>
      <c r="L1546" s="1">
        <f t="shared" si="49"/>
        <v>53</v>
      </c>
      <c r="M1546" s="1" t="s">
        <v>79</v>
      </c>
    </row>
    <row r="1547" spans="8:13">
      <c r="H1547" s="1" t="s">
        <v>180</v>
      </c>
      <c r="I1547" s="1" t="s">
        <v>9724</v>
      </c>
      <c r="J1547" s="1" t="s">
        <v>3409</v>
      </c>
      <c r="K1547" s="1" t="str">
        <f t="shared" si="48"/>
        <v>2004</v>
      </c>
      <c r="L1547" s="1">
        <f t="shared" si="49"/>
        <v>54</v>
      </c>
      <c r="M1547" s="1" t="s">
        <v>79</v>
      </c>
    </row>
    <row r="1548" spans="8:13">
      <c r="H1548" s="1" t="s">
        <v>458</v>
      </c>
      <c r="I1548" s="1" t="s">
        <v>3035</v>
      </c>
      <c r="J1548" s="1" t="s">
        <v>2868</v>
      </c>
      <c r="K1548" s="1" t="str">
        <f t="shared" si="48"/>
        <v>2008</v>
      </c>
      <c r="L1548" s="1">
        <f t="shared" si="49"/>
        <v>54</v>
      </c>
      <c r="M1548" s="1" t="s">
        <v>79</v>
      </c>
    </row>
    <row r="1549" spans="8:13">
      <c r="H1549" s="1" t="s">
        <v>375</v>
      </c>
      <c r="I1549" s="1" t="s">
        <v>7185</v>
      </c>
      <c r="J1549" s="1" t="s">
        <v>7186</v>
      </c>
      <c r="K1549" s="1" t="str">
        <f t="shared" si="48"/>
        <v>2013</v>
      </c>
      <c r="L1549" s="1">
        <f t="shared" si="49"/>
        <v>54</v>
      </c>
      <c r="M1549" s="1" t="s">
        <v>79</v>
      </c>
    </row>
    <row r="1550" spans="8:13">
      <c r="H1550" s="1" t="s">
        <v>351</v>
      </c>
      <c r="I1550" s="1" t="s">
        <v>7211</v>
      </c>
      <c r="J1550" s="1" t="s">
        <v>7212</v>
      </c>
      <c r="K1550" s="1" t="str">
        <f t="shared" si="48"/>
        <v>2014</v>
      </c>
      <c r="L1550" s="1">
        <f t="shared" si="49"/>
        <v>54</v>
      </c>
      <c r="M1550" s="1" t="s">
        <v>79</v>
      </c>
    </row>
    <row r="1551" spans="8:13">
      <c r="H1551" s="1" t="s">
        <v>240</v>
      </c>
      <c r="I1551" s="1" t="s">
        <v>11531</v>
      </c>
      <c r="J1551" s="1" t="s">
        <v>5747</v>
      </c>
      <c r="K1551" s="1" t="str">
        <f t="shared" si="48"/>
        <v>2015</v>
      </c>
      <c r="L1551" s="1">
        <f t="shared" si="49"/>
        <v>54</v>
      </c>
      <c r="M1551" s="1" t="s">
        <v>79</v>
      </c>
    </row>
    <row r="1552" spans="8:13">
      <c r="H1552" s="1" t="s">
        <v>240</v>
      </c>
      <c r="I1552" s="1" t="s">
        <v>3484</v>
      </c>
      <c r="J1552" s="1" t="s">
        <v>527</v>
      </c>
      <c r="K1552" s="1" t="str">
        <f t="shared" si="48"/>
        <v>2018</v>
      </c>
      <c r="L1552" s="1">
        <f t="shared" si="49"/>
        <v>54</v>
      </c>
      <c r="M1552" s="1" t="s">
        <v>79</v>
      </c>
    </row>
    <row r="1553" spans="8:13">
      <c r="H1553" s="1" t="s">
        <v>240</v>
      </c>
      <c r="I1553" s="1" t="s">
        <v>2257</v>
      </c>
      <c r="J1553" s="1" t="s">
        <v>1304</v>
      </c>
      <c r="K1553" s="1" t="str">
        <f t="shared" si="48"/>
        <v>2018</v>
      </c>
      <c r="L1553" s="1">
        <f t="shared" si="49"/>
        <v>54</v>
      </c>
      <c r="M1553" s="1" t="s">
        <v>79</v>
      </c>
    </row>
    <row r="1554" spans="8:13">
      <c r="H1554" s="1" t="s">
        <v>351</v>
      </c>
      <c r="I1554" s="1" t="s">
        <v>9293</v>
      </c>
      <c r="J1554" s="1" t="s">
        <v>604</v>
      </c>
      <c r="K1554" s="1" t="str">
        <f t="shared" si="48"/>
        <v>2019</v>
      </c>
      <c r="L1554" s="1">
        <f t="shared" si="49"/>
        <v>54</v>
      </c>
      <c r="M1554" s="1" t="s">
        <v>79</v>
      </c>
    </row>
    <row r="1555" spans="8:13">
      <c r="H1555" s="1" t="s">
        <v>351</v>
      </c>
      <c r="I1555" s="1" t="s">
        <v>238</v>
      </c>
      <c r="J1555" s="1" t="s">
        <v>12085</v>
      </c>
      <c r="K1555" s="1" t="str">
        <f t="shared" si="48"/>
        <v>2019</v>
      </c>
      <c r="L1555" s="1">
        <f t="shared" si="49"/>
        <v>54</v>
      </c>
      <c r="M1555" s="1" t="s">
        <v>79</v>
      </c>
    </row>
    <row r="1556" spans="8:13">
      <c r="H1556" s="1" t="s">
        <v>180</v>
      </c>
      <c r="I1556" s="1" t="s">
        <v>11547</v>
      </c>
      <c r="J1556" s="1" t="s">
        <v>11555</v>
      </c>
      <c r="K1556" s="1" t="str">
        <f t="shared" si="48"/>
        <v>2007</v>
      </c>
      <c r="L1556" s="1">
        <f t="shared" si="49"/>
        <v>55</v>
      </c>
      <c r="M1556" s="1" t="s">
        <v>79</v>
      </c>
    </row>
    <row r="1557" spans="8:13">
      <c r="H1557" s="1" t="s">
        <v>219</v>
      </c>
      <c r="I1557" s="1" t="s">
        <v>7360</v>
      </c>
      <c r="J1557" s="1" t="s">
        <v>4709</v>
      </c>
      <c r="K1557" s="1" t="str">
        <f t="shared" si="48"/>
        <v>2009</v>
      </c>
      <c r="L1557" s="1">
        <f t="shared" si="49"/>
        <v>55</v>
      </c>
      <c r="M1557" s="1" t="s">
        <v>79</v>
      </c>
    </row>
    <row r="1558" spans="8:13">
      <c r="H1558" s="1" t="s">
        <v>219</v>
      </c>
      <c r="I1558" s="1" t="s">
        <v>7360</v>
      </c>
      <c r="J1558" s="1" t="s">
        <v>11255</v>
      </c>
      <c r="K1558" s="1" t="str">
        <f t="shared" si="48"/>
        <v>2009</v>
      </c>
      <c r="L1558" s="1">
        <f t="shared" si="49"/>
        <v>55</v>
      </c>
      <c r="M1558" s="1" t="s">
        <v>79</v>
      </c>
    </row>
    <row r="1559" spans="8:13">
      <c r="H1559" s="1" t="s">
        <v>308</v>
      </c>
      <c r="I1559" s="1" t="s">
        <v>9989</v>
      </c>
      <c r="J1559" s="1" t="s">
        <v>941</v>
      </c>
      <c r="K1559" s="1" t="str">
        <f t="shared" si="48"/>
        <v>2011</v>
      </c>
      <c r="L1559" s="1">
        <f t="shared" si="49"/>
        <v>55</v>
      </c>
      <c r="M1559" s="1" t="s">
        <v>79</v>
      </c>
    </row>
    <row r="1560" spans="8:13">
      <c r="H1560" s="1" t="s">
        <v>351</v>
      </c>
      <c r="I1560" s="1" t="s">
        <v>740</v>
      </c>
      <c r="J1560" s="1" t="s">
        <v>740</v>
      </c>
      <c r="K1560" s="1" t="str">
        <f t="shared" si="48"/>
        <v>2017</v>
      </c>
      <c r="L1560" s="1">
        <f t="shared" si="49"/>
        <v>55</v>
      </c>
      <c r="M1560" s="1" t="s">
        <v>79</v>
      </c>
    </row>
    <row r="1561" spans="8:13">
      <c r="H1561" s="1" t="s">
        <v>351</v>
      </c>
      <c r="I1561" s="1" t="s">
        <v>7977</v>
      </c>
      <c r="J1561" s="1" t="s">
        <v>4277</v>
      </c>
      <c r="K1561" s="1" t="str">
        <f t="shared" si="48"/>
        <v>2017</v>
      </c>
      <c r="L1561" s="1">
        <f t="shared" si="49"/>
        <v>55</v>
      </c>
      <c r="M1561" s="1" t="s">
        <v>79</v>
      </c>
    </row>
    <row r="1562" spans="8:13">
      <c r="H1562" s="1" t="s">
        <v>375</v>
      </c>
      <c r="I1562" s="1" t="s">
        <v>471</v>
      </c>
      <c r="J1562" s="1" t="s">
        <v>486</v>
      </c>
      <c r="K1562" s="1" t="str">
        <f t="shared" si="48"/>
        <v>2018</v>
      </c>
      <c r="L1562" s="1">
        <f t="shared" si="49"/>
        <v>55</v>
      </c>
      <c r="M1562" s="1" t="s">
        <v>79</v>
      </c>
    </row>
    <row r="1563" spans="8:13">
      <c r="H1563" s="1" t="s">
        <v>308</v>
      </c>
      <c r="I1563" s="1" t="s">
        <v>606</v>
      </c>
      <c r="J1563" s="1" t="s">
        <v>881</v>
      </c>
      <c r="K1563" s="1" t="str">
        <f t="shared" si="48"/>
        <v>2018</v>
      </c>
      <c r="L1563" s="1">
        <f t="shared" si="49"/>
        <v>55</v>
      </c>
      <c r="M1563" s="1" t="s">
        <v>79</v>
      </c>
    </row>
    <row r="1564" spans="8:13">
      <c r="H1564" s="1" t="s">
        <v>375</v>
      </c>
      <c r="I1564" s="1" t="s">
        <v>6570</v>
      </c>
      <c r="J1564" s="1" t="s">
        <v>3781</v>
      </c>
      <c r="K1564" s="1" t="str">
        <f t="shared" si="48"/>
        <v>2019</v>
      </c>
      <c r="L1564" s="1">
        <f t="shared" si="49"/>
        <v>55</v>
      </c>
      <c r="M1564" s="1" t="s">
        <v>79</v>
      </c>
    </row>
    <row r="1565" spans="8:13">
      <c r="H1565" s="1" t="s">
        <v>240</v>
      </c>
      <c r="I1565" s="1" t="s">
        <v>1759</v>
      </c>
      <c r="J1565" s="1" t="s">
        <v>459</v>
      </c>
      <c r="K1565" s="1" t="str">
        <f t="shared" si="48"/>
        <v>2019</v>
      </c>
      <c r="L1565" s="1">
        <f t="shared" si="49"/>
        <v>55</v>
      </c>
      <c r="M1565" s="1" t="s">
        <v>79</v>
      </c>
    </row>
    <row r="1566" spans="8:13">
      <c r="H1566" s="1" t="s">
        <v>375</v>
      </c>
      <c r="I1566" s="1" t="s">
        <v>606</v>
      </c>
      <c r="J1566" s="1" t="s">
        <v>72</v>
      </c>
      <c r="K1566" s="1" t="str">
        <f t="shared" si="48"/>
        <v>2019</v>
      </c>
      <c r="L1566" s="1">
        <f t="shared" si="49"/>
        <v>55</v>
      </c>
      <c r="M1566" s="1" t="s">
        <v>79</v>
      </c>
    </row>
    <row r="1567" spans="8:13">
      <c r="H1567" s="1" t="s">
        <v>351</v>
      </c>
      <c r="I1567" s="1" t="s">
        <v>6554</v>
      </c>
      <c r="J1567" s="1" t="s">
        <v>5622</v>
      </c>
      <c r="K1567" s="1" t="str">
        <f t="shared" si="48"/>
        <v>2020</v>
      </c>
      <c r="L1567" s="1">
        <f t="shared" si="49"/>
        <v>55</v>
      </c>
      <c r="M1567" s="1" t="s">
        <v>79</v>
      </c>
    </row>
    <row r="1568" spans="8:13">
      <c r="H1568" s="1" t="s">
        <v>351</v>
      </c>
      <c r="I1568" s="1" t="s">
        <v>539</v>
      </c>
      <c r="J1568" s="1" t="s">
        <v>8247</v>
      </c>
      <c r="K1568" s="1" t="str">
        <f t="shared" si="48"/>
        <v>2020</v>
      </c>
      <c r="L1568" s="1">
        <f t="shared" si="49"/>
        <v>55</v>
      </c>
      <c r="M1568" s="1" t="s">
        <v>79</v>
      </c>
    </row>
    <row r="1569" spans="8:13">
      <c r="H1569" s="1" t="s">
        <v>160</v>
      </c>
      <c r="I1569" s="1" t="s">
        <v>3817</v>
      </c>
      <c r="J1569" s="1" t="s">
        <v>6947</v>
      </c>
      <c r="K1569" s="1" t="str">
        <f t="shared" si="48"/>
        <v>2013</v>
      </c>
      <c r="L1569" s="1">
        <f t="shared" si="49"/>
        <v>56</v>
      </c>
      <c r="M1569" s="1" t="s">
        <v>79</v>
      </c>
    </row>
    <row r="1570" spans="8:13">
      <c r="H1570" s="1" t="s">
        <v>160</v>
      </c>
      <c r="I1570" s="1" t="s">
        <v>5057</v>
      </c>
      <c r="J1570" s="1" t="s">
        <v>5034</v>
      </c>
      <c r="K1570" s="1" t="str">
        <f t="shared" si="48"/>
        <v>2015</v>
      </c>
      <c r="L1570" s="1">
        <f t="shared" si="49"/>
        <v>56</v>
      </c>
      <c r="M1570" s="1" t="s">
        <v>79</v>
      </c>
    </row>
    <row r="1571" spans="8:13">
      <c r="H1571" s="1" t="s">
        <v>375</v>
      </c>
      <c r="I1571" s="1" t="s">
        <v>11818</v>
      </c>
      <c r="J1571" s="1" t="s">
        <v>11818</v>
      </c>
      <c r="K1571" s="1" t="str">
        <f t="shared" si="48"/>
        <v>2015</v>
      </c>
      <c r="L1571" s="1">
        <f t="shared" si="49"/>
        <v>56</v>
      </c>
      <c r="M1571" s="1" t="s">
        <v>79</v>
      </c>
    </row>
    <row r="1572" spans="8:13">
      <c r="H1572" s="1" t="s">
        <v>375</v>
      </c>
      <c r="I1572" s="1" t="s">
        <v>4960</v>
      </c>
      <c r="J1572" s="1" t="s">
        <v>4969</v>
      </c>
      <c r="K1572" s="1" t="str">
        <f t="shared" si="48"/>
        <v>2017</v>
      </c>
      <c r="L1572" s="1">
        <f t="shared" si="49"/>
        <v>56</v>
      </c>
      <c r="M1572" s="1" t="s">
        <v>79</v>
      </c>
    </row>
    <row r="1573" spans="8:13">
      <c r="H1573" s="1" t="s">
        <v>160</v>
      </c>
      <c r="I1573" s="1" t="s">
        <v>3882</v>
      </c>
      <c r="J1573" s="1" t="s">
        <v>3644</v>
      </c>
      <c r="K1573" s="1" t="str">
        <f t="shared" si="48"/>
        <v>2018</v>
      </c>
      <c r="L1573" s="1">
        <f t="shared" si="49"/>
        <v>56</v>
      </c>
      <c r="M1573" s="1" t="s">
        <v>79</v>
      </c>
    </row>
    <row r="1574" spans="8:13">
      <c r="H1574" s="1" t="s">
        <v>308</v>
      </c>
      <c r="I1574" s="1" t="s">
        <v>6586</v>
      </c>
      <c r="J1574" s="1" t="s">
        <v>66</v>
      </c>
      <c r="K1574" s="1" t="str">
        <f t="shared" si="48"/>
        <v>2019</v>
      </c>
      <c r="L1574" s="1">
        <f t="shared" si="49"/>
        <v>56</v>
      </c>
      <c r="M1574" s="1" t="s">
        <v>79</v>
      </c>
    </row>
    <row r="1575" spans="8:13">
      <c r="H1575" s="1" t="s">
        <v>375</v>
      </c>
      <c r="I1575" s="1" t="s">
        <v>10803</v>
      </c>
      <c r="J1575" s="1" t="s">
        <v>9906</v>
      </c>
      <c r="K1575" s="1" t="str">
        <f t="shared" si="48"/>
        <v>2020</v>
      </c>
      <c r="L1575" s="1">
        <f t="shared" si="49"/>
        <v>56</v>
      </c>
      <c r="M1575" s="1" t="s">
        <v>79</v>
      </c>
    </row>
    <row r="1576" spans="8:13">
      <c r="H1576" s="1" t="s">
        <v>375</v>
      </c>
      <c r="I1576" s="1" t="s">
        <v>12422</v>
      </c>
      <c r="J1576" s="1" t="s">
        <v>12097</v>
      </c>
      <c r="K1576" s="1" t="str">
        <f t="shared" si="48"/>
        <v>2020</v>
      </c>
      <c r="L1576" s="1">
        <f t="shared" si="49"/>
        <v>56</v>
      </c>
      <c r="M1576" s="1" t="s">
        <v>79</v>
      </c>
    </row>
    <row r="1577" spans="8:13">
      <c r="H1577" s="1" t="s">
        <v>389</v>
      </c>
      <c r="I1577" s="1" t="s">
        <v>4019</v>
      </c>
      <c r="J1577" s="1" t="s">
        <v>9582</v>
      </c>
      <c r="K1577" s="1" t="str">
        <f t="shared" si="48"/>
        <v>2008</v>
      </c>
      <c r="L1577" s="1">
        <f t="shared" si="49"/>
        <v>57</v>
      </c>
      <c r="M1577" s="1" t="s">
        <v>79</v>
      </c>
    </row>
    <row r="1578" spans="8:13">
      <c r="H1578" s="1" t="s">
        <v>308</v>
      </c>
      <c r="I1578" s="1" t="s">
        <v>10100</v>
      </c>
      <c r="J1578" s="1" t="s">
        <v>10110</v>
      </c>
      <c r="K1578" s="1" t="str">
        <f t="shared" si="48"/>
        <v>2012</v>
      </c>
      <c r="L1578" s="1">
        <f t="shared" si="49"/>
        <v>57</v>
      </c>
      <c r="M1578" s="1" t="s">
        <v>79</v>
      </c>
    </row>
    <row r="1579" spans="8:13">
      <c r="H1579" s="1" t="s">
        <v>308</v>
      </c>
      <c r="I1579" s="1" t="s">
        <v>5122</v>
      </c>
      <c r="J1579" s="1" t="s">
        <v>1534</v>
      </c>
      <c r="K1579" s="1" t="str">
        <f t="shared" si="48"/>
        <v>2016</v>
      </c>
      <c r="L1579" s="1">
        <f t="shared" si="49"/>
        <v>57</v>
      </c>
      <c r="M1579" s="1" t="s">
        <v>79</v>
      </c>
    </row>
    <row r="1580" spans="8:13">
      <c r="H1580" s="1" t="s">
        <v>160</v>
      </c>
      <c r="I1580" s="1" t="s">
        <v>7574</v>
      </c>
      <c r="J1580" s="1" t="s">
        <v>11461</v>
      </c>
      <c r="K1580" s="1" t="str">
        <f t="shared" si="48"/>
        <v>2019</v>
      </c>
      <c r="L1580" s="1">
        <f t="shared" si="49"/>
        <v>57</v>
      </c>
      <c r="M1580" s="1" t="s">
        <v>79</v>
      </c>
    </row>
    <row r="1581" spans="8:13">
      <c r="H1581" s="1" t="s">
        <v>308</v>
      </c>
      <c r="I1581" s="5">
        <v>43703</v>
      </c>
      <c r="J1581" s="1" t="s">
        <v>1121</v>
      </c>
      <c r="K1581" s="1" t="str">
        <f t="shared" si="48"/>
        <v>2019</v>
      </c>
      <c r="L1581" s="1">
        <f t="shared" si="49"/>
        <v>57</v>
      </c>
      <c r="M1581" s="1" t="s">
        <v>79</v>
      </c>
    </row>
    <row r="1582" spans="8:13">
      <c r="H1582" s="1" t="s">
        <v>308</v>
      </c>
      <c r="I1582" s="1" t="s">
        <v>10543</v>
      </c>
      <c r="J1582" s="1" t="s">
        <v>561</v>
      </c>
      <c r="K1582" s="1" t="str">
        <f t="shared" si="48"/>
        <v>2020</v>
      </c>
      <c r="L1582" s="1">
        <f t="shared" si="49"/>
        <v>57</v>
      </c>
      <c r="M1582" s="1" t="s">
        <v>79</v>
      </c>
    </row>
    <row r="1583" spans="8:13">
      <c r="H1583" s="1" t="s">
        <v>308</v>
      </c>
      <c r="I1583" s="1" t="s">
        <v>261</v>
      </c>
      <c r="J1583" s="1" t="s">
        <v>10602</v>
      </c>
      <c r="K1583" s="1" t="str">
        <f t="shared" si="48"/>
        <v>2020</v>
      </c>
      <c r="L1583" s="1">
        <f t="shared" si="49"/>
        <v>57</v>
      </c>
      <c r="M1583" s="1" t="s">
        <v>79</v>
      </c>
    </row>
    <row r="1584" spans="8:13">
      <c r="H1584" s="1" t="s">
        <v>389</v>
      </c>
      <c r="I1584" s="1" t="s">
        <v>5184</v>
      </c>
      <c r="J1584" s="1" t="s">
        <v>11345</v>
      </c>
      <c r="K1584" s="1" t="str">
        <f t="shared" si="48"/>
        <v>2010</v>
      </c>
      <c r="L1584" s="1">
        <f t="shared" si="49"/>
        <v>58</v>
      </c>
      <c r="M1584" s="1" t="s">
        <v>79</v>
      </c>
    </row>
    <row r="1585" spans="8:13">
      <c r="H1585" s="1" t="s">
        <v>81</v>
      </c>
      <c r="I1585" s="1" t="s">
        <v>5785</v>
      </c>
      <c r="J1585" s="1" t="s">
        <v>11644</v>
      </c>
      <c r="K1585" s="1" t="str">
        <f t="shared" si="48"/>
        <v>2012</v>
      </c>
      <c r="L1585" s="1">
        <f t="shared" si="49"/>
        <v>58</v>
      </c>
      <c r="M1585" s="1" t="s">
        <v>79</v>
      </c>
    </row>
    <row r="1586" spans="8:13">
      <c r="H1586" s="1" t="s">
        <v>436</v>
      </c>
      <c r="I1586" s="1" t="s">
        <v>9273</v>
      </c>
      <c r="J1586" s="1" t="s">
        <v>7347</v>
      </c>
      <c r="K1586" s="1" t="str">
        <f t="shared" si="48"/>
        <v>2013</v>
      </c>
      <c r="L1586" s="1">
        <f t="shared" si="49"/>
        <v>59</v>
      </c>
      <c r="M1586" s="1" t="s">
        <v>79</v>
      </c>
    </row>
    <row r="1587" spans="8:13">
      <c r="H1587" s="1" t="s">
        <v>389</v>
      </c>
      <c r="I1587" s="1" t="s">
        <v>7736</v>
      </c>
      <c r="J1587" s="1" t="s">
        <v>3217</v>
      </c>
      <c r="K1587" s="1" t="str">
        <f t="shared" si="48"/>
        <v>2013</v>
      </c>
      <c r="L1587" s="1">
        <f t="shared" si="49"/>
        <v>59</v>
      </c>
      <c r="M1587" s="1" t="s">
        <v>79</v>
      </c>
    </row>
    <row r="1588" spans="8:13">
      <c r="H1588" s="1" t="s">
        <v>436</v>
      </c>
      <c r="I1588" s="1" t="s">
        <v>8866</v>
      </c>
      <c r="J1588" s="1" t="s">
        <v>5184</v>
      </c>
      <c r="K1588" s="1" t="str">
        <f t="shared" si="48"/>
        <v>2014</v>
      </c>
      <c r="L1588" s="1">
        <f t="shared" si="49"/>
        <v>59</v>
      </c>
      <c r="M1588" s="1" t="s">
        <v>79</v>
      </c>
    </row>
    <row r="1589" spans="8:13">
      <c r="H1589" s="1" t="s">
        <v>458</v>
      </c>
      <c r="I1589" s="1" t="s">
        <v>3018</v>
      </c>
      <c r="J1589" s="1" t="s">
        <v>2008</v>
      </c>
      <c r="K1589" s="1" t="str">
        <f t="shared" si="48"/>
        <v>2014</v>
      </c>
      <c r="L1589" s="1">
        <f t="shared" si="49"/>
        <v>59</v>
      </c>
      <c r="M1589" s="1" t="s">
        <v>79</v>
      </c>
    </row>
    <row r="1590" spans="8:13">
      <c r="H1590" s="1" t="s">
        <v>219</v>
      </c>
      <c r="I1590" s="1" t="s">
        <v>3450</v>
      </c>
      <c r="J1590" s="1" t="s">
        <v>806</v>
      </c>
      <c r="K1590" s="1" t="str">
        <f t="shared" si="48"/>
        <v>2014</v>
      </c>
      <c r="L1590" s="1">
        <f t="shared" si="49"/>
        <v>59</v>
      </c>
      <c r="M1590" s="1" t="s">
        <v>79</v>
      </c>
    </row>
    <row r="1591" spans="8:13">
      <c r="H1591" s="1" t="s">
        <v>436</v>
      </c>
      <c r="I1591" s="1" t="s">
        <v>8866</v>
      </c>
      <c r="J1591" s="1" t="s">
        <v>8866</v>
      </c>
      <c r="K1591" s="1" t="str">
        <f t="shared" si="48"/>
        <v>2014</v>
      </c>
      <c r="L1591" s="1">
        <f t="shared" si="49"/>
        <v>59</v>
      </c>
      <c r="M1591" s="1" t="s">
        <v>79</v>
      </c>
    </row>
    <row r="1592" spans="8:13">
      <c r="H1592" s="1" t="s">
        <v>219</v>
      </c>
      <c r="I1592" s="1" t="s">
        <v>7069</v>
      </c>
      <c r="J1592" s="1" t="s">
        <v>4600</v>
      </c>
      <c r="K1592" s="1" t="str">
        <f t="shared" si="48"/>
        <v>2014</v>
      </c>
      <c r="L1592" s="1">
        <f t="shared" si="49"/>
        <v>59</v>
      </c>
      <c r="M1592" s="1" t="s">
        <v>79</v>
      </c>
    </row>
    <row r="1593" spans="8:13">
      <c r="H1593" s="1" t="s">
        <v>436</v>
      </c>
      <c r="I1593" s="1" t="s">
        <v>250</v>
      </c>
      <c r="J1593" s="1" t="s">
        <v>5832</v>
      </c>
      <c r="K1593" s="1" t="str">
        <f t="shared" si="48"/>
        <v>2016</v>
      </c>
      <c r="L1593" s="1">
        <f t="shared" si="49"/>
        <v>59</v>
      </c>
      <c r="M1593" s="1" t="s">
        <v>79</v>
      </c>
    </row>
    <row r="1594" spans="8:13">
      <c r="H1594" s="1" t="s">
        <v>436</v>
      </c>
      <c r="I1594" s="1" t="s">
        <v>6378</v>
      </c>
      <c r="J1594" s="1" t="s">
        <v>873</v>
      </c>
      <c r="K1594" s="1" t="str">
        <f t="shared" si="48"/>
        <v>2017</v>
      </c>
      <c r="L1594" s="1">
        <f t="shared" si="49"/>
        <v>59</v>
      </c>
      <c r="M1594" s="1" t="s">
        <v>79</v>
      </c>
    </row>
    <row r="1595" spans="8:13">
      <c r="H1595" s="1" t="s">
        <v>81</v>
      </c>
      <c r="I1595" s="1" t="s">
        <v>522</v>
      </c>
      <c r="J1595" s="1" t="s">
        <v>610</v>
      </c>
      <c r="K1595" s="1" t="str">
        <f t="shared" si="48"/>
        <v>2017</v>
      </c>
      <c r="L1595" s="1">
        <f t="shared" si="49"/>
        <v>59</v>
      </c>
      <c r="M1595" s="1" t="s">
        <v>79</v>
      </c>
    </row>
    <row r="1596" spans="8:13">
      <c r="H1596" s="1" t="s">
        <v>436</v>
      </c>
      <c r="I1596" s="1" t="s">
        <v>2450</v>
      </c>
      <c r="J1596" s="1" t="s">
        <v>2451</v>
      </c>
      <c r="K1596" s="1" t="str">
        <f t="shared" si="48"/>
        <v>2019</v>
      </c>
      <c r="L1596" s="1">
        <f t="shared" si="49"/>
        <v>59</v>
      </c>
      <c r="M1596" s="1" t="s">
        <v>79</v>
      </c>
    </row>
    <row r="1597" spans="8:13">
      <c r="H1597" s="1" t="s">
        <v>308</v>
      </c>
      <c r="I1597" s="1" t="s">
        <v>431</v>
      </c>
      <c r="J1597" s="1" t="s">
        <v>489</v>
      </c>
      <c r="K1597" s="1" t="str">
        <f t="shared" si="48"/>
        <v>2020</v>
      </c>
      <c r="L1597" s="1">
        <f t="shared" si="49"/>
        <v>59</v>
      </c>
      <c r="M1597" s="1" t="s">
        <v>79</v>
      </c>
    </row>
    <row r="1598" spans="8:13">
      <c r="H1598" s="1" t="s">
        <v>693</v>
      </c>
      <c r="I1598" s="1" t="s">
        <v>159</v>
      </c>
      <c r="J1598" s="1" t="s">
        <v>2559</v>
      </c>
      <c r="K1598" s="1" t="str">
        <f t="shared" si="48"/>
        <v>2007</v>
      </c>
      <c r="L1598" s="1">
        <f t="shared" si="49"/>
        <v>60</v>
      </c>
      <c r="M1598" s="1" t="s">
        <v>79</v>
      </c>
    </row>
    <row r="1599" spans="8:13">
      <c r="H1599" s="1" t="s">
        <v>219</v>
      </c>
      <c r="I1599" s="1" t="s">
        <v>613</v>
      </c>
      <c r="J1599" s="1" t="s">
        <v>1222</v>
      </c>
      <c r="K1599" s="1" t="str">
        <f t="shared" si="48"/>
        <v>2015</v>
      </c>
      <c r="L1599" s="1">
        <f t="shared" si="49"/>
        <v>60</v>
      </c>
      <c r="M1599" s="1" t="s">
        <v>79</v>
      </c>
    </row>
    <row r="1600" spans="8:13">
      <c r="H1600" s="1" t="s">
        <v>81</v>
      </c>
      <c r="I1600" s="1" t="s">
        <v>12387</v>
      </c>
      <c r="J1600" s="1" t="s">
        <v>934</v>
      </c>
      <c r="K1600" s="1" t="str">
        <f t="shared" si="48"/>
        <v>2019</v>
      </c>
      <c r="L1600" s="1">
        <f t="shared" si="49"/>
        <v>60</v>
      </c>
      <c r="M1600" s="1" t="s">
        <v>79</v>
      </c>
    </row>
    <row r="1601" spans="8:13">
      <c r="H1601" s="1" t="s">
        <v>81</v>
      </c>
      <c r="I1601" s="1" t="s">
        <v>8534</v>
      </c>
      <c r="J1601" s="1" t="s">
        <v>459</v>
      </c>
      <c r="K1601" s="1" t="str">
        <f t="shared" ref="K1601:K1664" si="50">TEXT(J1601,"YYYY")</f>
        <v>2019</v>
      </c>
      <c r="L1601" s="1">
        <f t="shared" ref="L1601:L1656" si="51">H1601-(TEXT(I1601,"YYYY")-TEXT(J1601,"YYYY"))</f>
        <v>60</v>
      </c>
      <c r="M1601" s="1" t="s">
        <v>79</v>
      </c>
    </row>
    <row r="1602" spans="8:13">
      <c r="H1602" s="1" t="s">
        <v>219</v>
      </c>
      <c r="I1602" s="1" t="s">
        <v>8729</v>
      </c>
      <c r="J1602" s="1" t="s">
        <v>7725</v>
      </c>
      <c r="K1602" s="1" t="str">
        <f t="shared" si="50"/>
        <v>2020</v>
      </c>
      <c r="L1602" s="1">
        <f t="shared" si="51"/>
        <v>60</v>
      </c>
      <c r="M1602" s="1" t="s">
        <v>79</v>
      </c>
    </row>
    <row r="1603" spans="8:13">
      <c r="H1603" s="1" t="s">
        <v>515</v>
      </c>
      <c r="I1603" s="1" t="s">
        <v>9177</v>
      </c>
      <c r="J1603" s="1" t="s">
        <v>575</v>
      </c>
      <c r="K1603" s="1" t="str">
        <f t="shared" si="50"/>
        <v>2008</v>
      </c>
      <c r="L1603" s="1">
        <f t="shared" si="51"/>
        <v>61</v>
      </c>
      <c r="M1603" s="1" t="s">
        <v>79</v>
      </c>
    </row>
    <row r="1604" spans="8:13">
      <c r="H1604" s="1" t="s">
        <v>387</v>
      </c>
      <c r="I1604" s="1" t="s">
        <v>155</v>
      </c>
      <c r="J1604" s="1" t="s">
        <v>391</v>
      </c>
      <c r="K1604" s="1" t="str">
        <f t="shared" si="50"/>
        <v>2012</v>
      </c>
      <c r="L1604" s="1">
        <f t="shared" si="51"/>
        <v>61</v>
      </c>
      <c r="M1604" s="1" t="s">
        <v>79</v>
      </c>
    </row>
    <row r="1605" spans="8:13">
      <c r="H1605" s="1" t="s">
        <v>389</v>
      </c>
      <c r="I1605" s="1" t="s">
        <v>3552</v>
      </c>
      <c r="J1605" s="1" t="s">
        <v>1222</v>
      </c>
      <c r="K1605" s="1" t="str">
        <f t="shared" si="50"/>
        <v>2015</v>
      </c>
      <c r="L1605" s="1">
        <f t="shared" si="51"/>
        <v>61</v>
      </c>
      <c r="M1605" s="1" t="s">
        <v>79</v>
      </c>
    </row>
    <row r="1606" spans="8:13">
      <c r="H1606" s="1" t="s">
        <v>389</v>
      </c>
      <c r="I1606" s="1" t="s">
        <v>2899</v>
      </c>
      <c r="J1606" s="1" t="s">
        <v>2916</v>
      </c>
      <c r="K1606" s="1" t="str">
        <f t="shared" si="50"/>
        <v>2017</v>
      </c>
      <c r="L1606" s="1">
        <f t="shared" si="51"/>
        <v>61</v>
      </c>
      <c r="M1606" s="1" t="s">
        <v>79</v>
      </c>
    </row>
    <row r="1607" spans="8:13">
      <c r="H1607" s="1" t="s">
        <v>180</v>
      </c>
      <c r="I1607" s="1" t="s">
        <v>3882</v>
      </c>
      <c r="J1607" s="1" t="s">
        <v>3644</v>
      </c>
      <c r="K1607" s="1" t="str">
        <f t="shared" si="50"/>
        <v>2018</v>
      </c>
      <c r="L1607" s="1">
        <f t="shared" si="51"/>
        <v>61</v>
      </c>
      <c r="M1607" s="1" t="s">
        <v>79</v>
      </c>
    </row>
    <row r="1608" spans="8:13">
      <c r="H1608" s="1" t="s">
        <v>389</v>
      </c>
      <c r="I1608" s="1" t="s">
        <v>5781</v>
      </c>
      <c r="J1608" s="1" t="s">
        <v>3802</v>
      </c>
      <c r="K1608" s="1" t="str">
        <f t="shared" si="50"/>
        <v>2019</v>
      </c>
      <c r="L1608" s="1">
        <f t="shared" si="51"/>
        <v>61</v>
      </c>
      <c r="M1608" s="1" t="s">
        <v>79</v>
      </c>
    </row>
    <row r="1609" spans="8:13">
      <c r="H1609" s="1" t="s">
        <v>389</v>
      </c>
      <c r="I1609" s="1" t="s">
        <v>8450</v>
      </c>
      <c r="J1609" s="1" t="s">
        <v>877</v>
      </c>
      <c r="K1609" s="1" t="str">
        <f t="shared" si="50"/>
        <v>2019</v>
      </c>
      <c r="L1609" s="1">
        <f t="shared" si="51"/>
        <v>61</v>
      </c>
      <c r="M1609" s="1" t="s">
        <v>79</v>
      </c>
    </row>
    <row r="1610" spans="8:13">
      <c r="H1610" s="1" t="s">
        <v>382</v>
      </c>
      <c r="I1610" s="1" t="s">
        <v>7006</v>
      </c>
      <c r="J1610" s="1" t="s">
        <v>1815</v>
      </c>
      <c r="K1610" s="1" t="str">
        <f t="shared" si="50"/>
        <v>2008</v>
      </c>
      <c r="L1610" s="1">
        <f t="shared" si="51"/>
        <v>62</v>
      </c>
      <c r="M1610" s="1" t="s">
        <v>79</v>
      </c>
    </row>
    <row r="1611" spans="8:13">
      <c r="H1611" s="1" t="s">
        <v>180</v>
      </c>
      <c r="I1611" s="1" t="s">
        <v>5455</v>
      </c>
      <c r="J1611" s="1" t="s">
        <v>1534</v>
      </c>
      <c r="K1611" s="1" t="str">
        <f t="shared" si="50"/>
        <v>2016</v>
      </c>
      <c r="L1611" s="1">
        <f t="shared" si="51"/>
        <v>62</v>
      </c>
      <c r="M1611" s="1" t="s">
        <v>79</v>
      </c>
    </row>
    <row r="1612" spans="8:13">
      <c r="H1612" s="1" t="s">
        <v>389</v>
      </c>
      <c r="I1612" s="1" t="s">
        <v>4324</v>
      </c>
      <c r="J1612" s="1" t="s">
        <v>227</v>
      </c>
      <c r="K1612" s="1" t="str">
        <f t="shared" si="50"/>
        <v>2017</v>
      </c>
      <c r="L1612" s="1">
        <f t="shared" si="51"/>
        <v>62</v>
      </c>
      <c r="M1612" s="1" t="s">
        <v>79</v>
      </c>
    </row>
    <row r="1613" spans="8:13">
      <c r="H1613" s="1" t="s">
        <v>389</v>
      </c>
      <c r="I1613" s="1" t="s">
        <v>3059</v>
      </c>
      <c r="J1613" s="1" t="s">
        <v>1174</v>
      </c>
      <c r="K1613" s="1" t="str">
        <f t="shared" si="50"/>
        <v>2019</v>
      </c>
      <c r="L1613" s="1">
        <f t="shared" si="51"/>
        <v>62</v>
      </c>
      <c r="M1613" s="1" t="s">
        <v>79</v>
      </c>
    </row>
    <row r="1614" spans="8:13">
      <c r="H1614" s="1" t="s">
        <v>180</v>
      </c>
      <c r="I1614" s="1" t="s">
        <v>9143</v>
      </c>
      <c r="J1614" s="1" t="s">
        <v>3217</v>
      </c>
      <c r="K1614" s="1" t="str">
        <f t="shared" si="50"/>
        <v>2013</v>
      </c>
      <c r="L1614" s="1">
        <f t="shared" si="51"/>
        <v>63</v>
      </c>
      <c r="M1614" s="1" t="s">
        <v>79</v>
      </c>
    </row>
    <row r="1615" spans="8:13">
      <c r="H1615" s="1" t="s">
        <v>458</v>
      </c>
      <c r="I1615" s="1" t="s">
        <v>7359</v>
      </c>
      <c r="J1615" s="1" t="s">
        <v>7366</v>
      </c>
      <c r="K1615" s="1" t="str">
        <f t="shared" si="50"/>
        <v>2014</v>
      </c>
      <c r="L1615" s="1">
        <f t="shared" si="51"/>
        <v>63</v>
      </c>
      <c r="M1615" s="1" t="s">
        <v>79</v>
      </c>
    </row>
    <row r="1616" spans="8:13">
      <c r="H1616" s="1" t="s">
        <v>515</v>
      </c>
      <c r="I1616" s="1" t="s">
        <v>4977</v>
      </c>
      <c r="J1616" s="1" t="s">
        <v>5034</v>
      </c>
      <c r="K1616" s="1" t="str">
        <f t="shared" si="50"/>
        <v>2015</v>
      </c>
      <c r="L1616" s="1">
        <f t="shared" si="51"/>
        <v>63</v>
      </c>
      <c r="M1616" s="1" t="s">
        <v>79</v>
      </c>
    </row>
    <row r="1617" spans="8:13">
      <c r="H1617" s="1" t="s">
        <v>458</v>
      </c>
      <c r="I1617" s="1" t="s">
        <v>3932</v>
      </c>
      <c r="J1617" s="1" t="s">
        <v>892</v>
      </c>
      <c r="K1617" s="1" t="str">
        <f t="shared" si="50"/>
        <v>2015</v>
      </c>
      <c r="L1617" s="1">
        <f t="shared" si="51"/>
        <v>63</v>
      </c>
      <c r="M1617" s="1" t="s">
        <v>79</v>
      </c>
    </row>
    <row r="1618" spans="8:13">
      <c r="H1618" s="1" t="s">
        <v>458</v>
      </c>
      <c r="I1618" s="1" t="s">
        <v>431</v>
      </c>
      <c r="J1618" s="1" t="s">
        <v>2496</v>
      </c>
      <c r="K1618" s="1" t="str">
        <f t="shared" si="50"/>
        <v>2018</v>
      </c>
      <c r="L1618" s="1">
        <f t="shared" si="51"/>
        <v>64</v>
      </c>
      <c r="M1618" s="1" t="s">
        <v>79</v>
      </c>
    </row>
    <row r="1619" spans="8:13">
      <c r="H1619" s="1" t="s">
        <v>458</v>
      </c>
      <c r="I1619" s="1" t="s">
        <v>11257</v>
      </c>
      <c r="J1619" s="1" t="s">
        <v>707</v>
      </c>
      <c r="K1619" s="1" t="str">
        <f t="shared" si="50"/>
        <v>2020</v>
      </c>
      <c r="L1619" s="1">
        <f t="shared" si="51"/>
        <v>64</v>
      </c>
      <c r="M1619" s="1" t="s">
        <v>79</v>
      </c>
    </row>
    <row r="1620" spans="8:13">
      <c r="H1620" s="1" t="s">
        <v>387</v>
      </c>
      <c r="I1620" s="1" t="s">
        <v>7875</v>
      </c>
      <c r="J1620" s="1" t="s">
        <v>1072</v>
      </c>
      <c r="K1620" s="1" t="str">
        <f t="shared" si="50"/>
        <v>2009</v>
      </c>
      <c r="L1620" s="1">
        <f t="shared" si="51"/>
        <v>65</v>
      </c>
      <c r="M1620" s="1" t="s">
        <v>79</v>
      </c>
    </row>
    <row r="1621" spans="8:13">
      <c r="H1621" s="1" t="s">
        <v>573</v>
      </c>
      <c r="I1621" s="1" t="s">
        <v>9534</v>
      </c>
      <c r="J1621" s="1" t="s">
        <v>10006</v>
      </c>
      <c r="K1621" s="1" t="str">
        <f t="shared" si="50"/>
        <v>2012</v>
      </c>
      <c r="L1621" s="1">
        <f t="shared" si="51"/>
        <v>65</v>
      </c>
      <c r="M1621" s="1" t="s">
        <v>79</v>
      </c>
    </row>
    <row r="1622" spans="8:13">
      <c r="H1622" s="1" t="s">
        <v>387</v>
      </c>
      <c r="I1622" s="1" t="s">
        <v>915</v>
      </c>
      <c r="J1622" s="1" t="s">
        <v>303</v>
      </c>
      <c r="K1622" s="1" t="str">
        <f t="shared" si="50"/>
        <v>2016</v>
      </c>
      <c r="L1622" s="1">
        <f t="shared" si="51"/>
        <v>65</v>
      </c>
      <c r="M1622" s="1" t="s">
        <v>79</v>
      </c>
    </row>
    <row r="1623" spans="8:13">
      <c r="H1623" s="1" t="s">
        <v>515</v>
      </c>
      <c r="I1623" s="1" t="s">
        <v>665</v>
      </c>
      <c r="J1623" s="1" t="s">
        <v>665</v>
      </c>
      <c r="K1623" s="1" t="str">
        <f t="shared" si="50"/>
        <v>2018</v>
      </c>
      <c r="L1623" s="1">
        <f t="shared" si="51"/>
        <v>65</v>
      </c>
      <c r="M1623" s="1" t="s">
        <v>79</v>
      </c>
    </row>
    <row r="1624" spans="8:13">
      <c r="H1624" s="1" t="s">
        <v>515</v>
      </c>
      <c r="I1624" s="1" t="s">
        <v>3678</v>
      </c>
      <c r="J1624" s="1" t="s">
        <v>2344</v>
      </c>
      <c r="K1624" s="1" t="str">
        <f t="shared" si="50"/>
        <v>2018</v>
      </c>
      <c r="L1624" s="1">
        <f t="shared" si="51"/>
        <v>65</v>
      </c>
      <c r="M1624" s="1" t="s">
        <v>79</v>
      </c>
    </row>
    <row r="1625" spans="8:13">
      <c r="H1625" s="1" t="s">
        <v>515</v>
      </c>
      <c r="I1625" s="1" t="s">
        <v>2332</v>
      </c>
      <c r="J1625" s="1" t="s">
        <v>6586</v>
      </c>
      <c r="K1625" s="1" t="str">
        <f t="shared" si="50"/>
        <v>2020</v>
      </c>
      <c r="L1625" s="1">
        <f t="shared" si="51"/>
        <v>65</v>
      </c>
      <c r="M1625" s="1" t="s">
        <v>79</v>
      </c>
    </row>
    <row r="1626" spans="8:13">
      <c r="H1626" s="1" t="s">
        <v>1694</v>
      </c>
      <c r="I1626" s="1" t="s">
        <v>7776</v>
      </c>
      <c r="J1626" s="1" t="s">
        <v>11671</v>
      </c>
      <c r="K1626" s="1" t="str">
        <f t="shared" si="50"/>
        <v>2010</v>
      </c>
      <c r="L1626" s="1">
        <f t="shared" si="51"/>
        <v>66</v>
      </c>
      <c r="M1626" s="1" t="s">
        <v>79</v>
      </c>
    </row>
    <row r="1627" spans="8:13">
      <c r="H1627" s="1" t="s">
        <v>573</v>
      </c>
      <c r="I1627" s="1" t="s">
        <v>7456</v>
      </c>
      <c r="J1627" s="1" t="s">
        <v>162</v>
      </c>
      <c r="K1627" s="1" t="str">
        <f t="shared" si="50"/>
        <v>2016</v>
      </c>
      <c r="L1627" s="1">
        <f t="shared" si="51"/>
        <v>66</v>
      </c>
      <c r="M1627" s="1" t="s">
        <v>79</v>
      </c>
    </row>
    <row r="1628" spans="8:13">
      <c r="H1628" s="1" t="s">
        <v>573</v>
      </c>
      <c r="I1628" s="1" t="s">
        <v>4372</v>
      </c>
      <c r="J1628" s="1" t="s">
        <v>1286</v>
      </c>
      <c r="K1628" s="1" t="str">
        <f t="shared" si="50"/>
        <v>2017</v>
      </c>
      <c r="L1628" s="1">
        <f t="shared" si="51"/>
        <v>66</v>
      </c>
      <c r="M1628" s="1" t="s">
        <v>79</v>
      </c>
    </row>
    <row r="1629" spans="8:13">
      <c r="H1629" s="1" t="s">
        <v>573</v>
      </c>
      <c r="I1629" s="1" t="s">
        <v>4359</v>
      </c>
      <c r="J1629" s="1" t="s">
        <v>227</v>
      </c>
      <c r="K1629" s="1" t="str">
        <f t="shared" si="50"/>
        <v>2017</v>
      </c>
      <c r="L1629" s="1">
        <f t="shared" si="51"/>
        <v>66</v>
      </c>
      <c r="M1629" s="1" t="s">
        <v>79</v>
      </c>
    </row>
    <row r="1630" spans="8:13">
      <c r="H1630" s="1" t="s">
        <v>573</v>
      </c>
      <c r="I1630" s="1" t="s">
        <v>888</v>
      </c>
      <c r="J1630" s="1" t="s">
        <v>896</v>
      </c>
      <c r="K1630" s="1" t="str">
        <f t="shared" si="50"/>
        <v>2019</v>
      </c>
      <c r="L1630" s="1">
        <f t="shared" si="51"/>
        <v>66</v>
      </c>
      <c r="M1630" s="1" t="s">
        <v>79</v>
      </c>
    </row>
    <row r="1631" spans="8:13">
      <c r="H1631" s="1" t="s">
        <v>1488</v>
      </c>
      <c r="I1631" s="1" t="s">
        <v>5882</v>
      </c>
      <c r="J1631" s="1" t="s">
        <v>8377</v>
      </c>
      <c r="K1631" s="1" t="str">
        <f t="shared" si="50"/>
        <v>2015</v>
      </c>
      <c r="L1631" s="1">
        <f t="shared" si="51"/>
        <v>67</v>
      </c>
      <c r="M1631" s="1" t="s">
        <v>79</v>
      </c>
    </row>
    <row r="1632" spans="8:13">
      <c r="H1632" s="1" t="s">
        <v>1488</v>
      </c>
      <c r="I1632" s="1" t="s">
        <v>5074</v>
      </c>
      <c r="J1632" s="1" t="s">
        <v>5075</v>
      </c>
      <c r="K1632" s="1" t="str">
        <f t="shared" si="50"/>
        <v>2017</v>
      </c>
      <c r="L1632" s="1">
        <f t="shared" si="51"/>
        <v>67</v>
      </c>
      <c r="M1632" s="1" t="s">
        <v>79</v>
      </c>
    </row>
    <row r="1633" spans="8:13">
      <c r="H1633" s="1" t="s">
        <v>387</v>
      </c>
      <c r="I1633" s="1" t="s">
        <v>5781</v>
      </c>
      <c r="J1633" s="1" t="s">
        <v>1524</v>
      </c>
      <c r="K1633" s="1" t="str">
        <f t="shared" si="50"/>
        <v>2019</v>
      </c>
      <c r="L1633" s="1">
        <f t="shared" si="51"/>
        <v>67</v>
      </c>
      <c r="M1633" s="1" t="s">
        <v>79</v>
      </c>
    </row>
    <row r="1634" spans="8:13">
      <c r="H1634" s="1" t="s">
        <v>1488</v>
      </c>
      <c r="I1634" s="1" t="s">
        <v>6586</v>
      </c>
      <c r="J1634" s="1" t="s">
        <v>5622</v>
      </c>
      <c r="K1634" s="1" t="str">
        <f t="shared" si="50"/>
        <v>2020</v>
      </c>
      <c r="L1634" s="1">
        <f t="shared" si="51"/>
        <v>67</v>
      </c>
      <c r="M1634" s="1" t="s">
        <v>79</v>
      </c>
    </row>
    <row r="1635" spans="8:13">
      <c r="H1635" s="1" t="s">
        <v>1101</v>
      </c>
      <c r="I1635" s="1" t="s">
        <v>1908</v>
      </c>
      <c r="J1635" s="1" t="s">
        <v>1222</v>
      </c>
      <c r="K1635" s="1" t="str">
        <f t="shared" si="50"/>
        <v>2015</v>
      </c>
      <c r="L1635" s="1">
        <f t="shared" si="51"/>
        <v>68</v>
      </c>
      <c r="M1635" s="1" t="s">
        <v>79</v>
      </c>
    </row>
    <row r="1636" spans="8:13">
      <c r="H1636" s="1" t="s">
        <v>693</v>
      </c>
      <c r="I1636" s="1" t="s">
        <v>579</v>
      </c>
      <c r="J1636" s="1" t="s">
        <v>1873</v>
      </c>
      <c r="K1636" s="1" t="str">
        <f t="shared" si="50"/>
        <v>2017</v>
      </c>
      <c r="L1636" s="1">
        <f t="shared" si="51"/>
        <v>69</v>
      </c>
      <c r="M1636" s="1" t="s">
        <v>79</v>
      </c>
    </row>
    <row r="1637" spans="8:13">
      <c r="H1637" s="1" t="s">
        <v>693</v>
      </c>
      <c r="I1637" s="1" t="s">
        <v>1296</v>
      </c>
      <c r="J1637" s="1" t="s">
        <v>274</v>
      </c>
      <c r="K1637" s="1" t="str">
        <f t="shared" si="50"/>
        <v>2017</v>
      </c>
      <c r="L1637" s="1">
        <f t="shared" si="51"/>
        <v>69</v>
      </c>
      <c r="M1637" s="1" t="s">
        <v>79</v>
      </c>
    </row>
    <row r="1638" spans="8:13">
      <c r="H1638" s="1" t="s">
        <v>382</v>
      </c>
      <c r="I1638" s="1" t="s">
        <v>9192</v>
      </c>
      <c r="J1638" s="1" t="s">
        <v>7293</v>
      </c>
      <c r="K1638" s="1" t="str">
        <f t="shared" si="50"/>
        <v>2014</v>
      </c>
      <c r="L1638" s="1">
        <f t="shared" si="51"/>
        <v>70</v>
      </c>
      <c r="M1638" s="1" t="s">
        <v>79</v>
      </c>
    </row>
    <row r="1639" spans="8:13">
      <c r="H1639" s="1" t="s">
        <v>382</v>
      </c>
      <c r="I1639" s="1" t="s">
        <v>5637</v>
      </c>
      <c r="J1639" s="1" t="s">
        <v>6360</v>
      </c>
      <c r="K1639" s="1" t="str">
        <f t="shared" si="50"/>
        <v>2016</v>
      </c>
      <c r="L1639" s="1">
        <f t="shared" si="51"/>
        <v>70</v>
      </c>
      <c r="M1639" s="1" t="s">
        <v>79</v>
      </c>
    </row>
    <row r="1640" spans="8:13">
      <c r="H1640" s="1" t="s">
        <v>382</v>
      </c>
      <c r="I1640" s="1" t="s">
        <v>10697</v>
      </c>
      <c r="J1640" s="1" t="s">
        <v>8294</v>
      </c>
      <c r="K1640" s="1" t="str">
        <f t="shared" si="50"/>
        <v>2020</v>
      </c>
      <c r="L1640" s="1">
        <f t="shared" si="51"/>
        <v>70</v>
      </c>
      <c r="M1640" s="1" t="s">
        <v>79</v>
      </c>
    </row>
    <row r="1641" spans="8:13">
      <c r="H1641" s="1" t="s">
        <v>104</v>
      </c>
      <c r="I1641" s="1" t="s">
        <v>11233</v>
      </c>
      <c r="J1641" s="1" t="s">
        <v>7868</v>
      </c>
      <c r="K1641" s="1" t="str">
        <f t="shared" si="50"/>
        <v>2010</v>
      </c>
      <c r="L1641" s="1">
        <f t="shared" si="51"/>
        <v>71</v>
      </c>
      <c r="M1641" s="1" t="s">
        <v>79</v>
      </c>
    </row>
    <row r="1642" spans="8:13">
      <c r="H1642" s="1" t="s">
        <v>1101</v>
      </c>
      <c r="I1642" s="1" t="s">
        <v>4669</v>
      </c>
      <c r="J1642" s="1" t="s">
        <v>931</v>
      </c>
      <c r="K1642" s="1" t="str">
        <f t="shared" si="50"/>
        <v>2016</v>
      </c>
      <c r="L1642" s="1">
        <f t="shared" si="51"/>
        <v>71</v>
      </c>
      <c r="M1642" s="1" t="s">
        <v>79</v>
      </c>
    </row>
    <row r="1643" spans="8:13">
      <c r="H1643" s="1" t="s">
        <v>1033</v>
      </c>
      <c r="I1643" s="1" t="s">
        <v>372</v>
      </c>
      <c r="J1643" s="1" t="s">
        <v>1286</v>
      </c>
      <c r="K1643" s="1" t="str">
        <f t="shared" si="50"/>
        <v>2017</v>
      </c>
      <c r="L1643" s="1">
        <f t="shared" si="51"/>
        <v>71</v>
      </c>
      <c r="M1643" s="1" t="s">
        <v>79</v>
      </c>
    </row>
    <row r="1644" spans="8:13">
      <c r="H1644" s="1" t="s">
        <v>1033</v>
      </c>
      <c r="I1644" s="1" t="s">
        <v>10910</v>
      </c>
      <c r="J1644" s="1" t="s">
        <v>1334</v>
      </c>
      <c r="K1644" s="1" t="str">
        <f t="shared" si="50"/>
        <v>2018</v>
      </c>
      <c r="L1644" s="1">
        <f t="shared" si="51"/>
        <v>71</v>
      </c>
      <c r="M1644" s="1" t="s">
        <v>79</v>
      </c>
    </row>
    <row r="1645" spans="8:13">
      <c r="H1645" s="1" t="s">
        <v>1694</v>
      </c>
      <c r="I1645" s="1" t="s">
        <v>345</v>
      </c>
      <c r="J1645" s="1" t="s">
        <v>1534</v>
      </c>
      <c r="K1645" s="1" t="str">
        <f t="shared" si="50"/>
        <v>2016</v>
      </c>
      <c r="L1645" s="1">
        <f t="shared" si="51"/>
        <v>72</v>
      </c>
      <c r="M1645" s="1" t="s">
        <v>79</v>
      </c>
    </row>
    <row r="1646" spans="8:13">
      <c r="H1646" s="1" t="s">
        <v>1694</v>
      </c>
      <c r="I1646" s="1" t="s">
        <v>2046</v>
      </c>
      <c r="J1646" s="1" t="s">
        <v>645</v>
      </c>
      <c r="K1646" s="1" t="str">
        <f t="shared" si="50"/>
        <v>2019</v>
      </c>
      <c r="L1646" s="1">
        <f t="shared" si="51"/>
        <v>72</v>
      </c>
      <c r="M1646" s="1" t="s">
        <v>79</v>
      </c>
    </row>
    <row r="1647" spans="8:13">
      <c r="H1647" s="1" t="s">
        <v>1694</v>
      </c>
      <c r="I1647" s="1" t="s">
        <v>7037</v>
      </c>
      <c r="J1647" s="1" t="s">
        <v>7043</v>
      </c>
      <c r="K1647" s="1" t="str">
        <f t="shared" si="50"/>
        <v>2020</v>
      </c>
      <c r="L1647" s="1">
        <f t="shared" si="51"/>
        <v>72</v>
      </c>
      <c r="M1647" s="1" t="s">
        <v>79</v>
      </c>
    </row>
    <row r="1648" spans="8:13">
      <c r="H1648" s="1" t="s">
        <v>1070</v>
      </c>
      <c r="I1648" s="1" t="s">
        <v>3166</v>
      </c>
      <c r="J1648" s="1" t="s">
        <v>227</v>
      </c>
      <c r="K1648" s="1" t="str">
        <f t="shared" si="50"/>
        <v>2017</v>
      </c>
      <c r="L1648" s="1">
        <f t="shared" si="51"/>
        <v>74</v>
      </c>
      <c r="M1648" s="1" t="s">
        <v>79</v>
      </c>
    </row>
    <row r="1649" spans="8:13">
      <c r="H1649" s="1" t="s">
        <v>832</v>
      </c>
      <c r="I1649" s="1" t="s">
        <v>5619</v>
      </c>
      <c r="J1649" s="1" t="s">
        <v>1334</v>
      </c>
      <c r="K1649" s="1" t="str">
        <f t="shared" si="50"/>
        <v>2018</v>
      </c>
      <c r="L1649" s="1">
        <f t="shared" si="51"/>
        <v>74</v>
      </c>
      <c r="M1649" s="1" t="s">
        <v>79</v>
      </c>
    </row>
    <row r="1650" spans="8:13">
      <c r="H1650" s="1" t="s">
        <v>104</v>
      </c>
      <c r="I1650" s="1" t="s">
        <v>9011</v>
      </c>
      <c r="J1650" s="1" t="s">
        <v>5844</v>
      </c>
      <c r="K1650" s="1" t="str">
        <f t="shared" si="50"/>
        <v>2019</v>
      </c>
      <c r="L1650" s="1">
        <f t="shared" si="51"/>
        <v>74</v>
      </c>
      <c r="M1650" s="1" t="s">
        <v>79</v>
      </c>
    </row>
    <row r="1651" spans="8:13">
      <c r="H1651" s="1" t="s">
        <v>832</v>
      </c>
      <c r="I1651" s="1" t="s">
        <v>1476</v>
      </c>
      <c r="J1651" s="1" t="s">
        <v>1039</v>
      </c>
      <c r="K1651" s="1" t="str">
        <f t="shared" si="50"/>
        <v>2018</v>
      </c>
      <c r="L1651" s="1">
        <f t="shared" si="51"/>
        <v>75</v>
      </c>
      <c r="M1651" s="1" t="s">
        <v>79</v>
      </c>
    </row>
    <row r="1652" spans="8:13">
      <c r="H1652" s="1" t="s">
        <v>104</v>
      </c>
      <c r="I1652" s="1" t="s">
        <v>10910</v>
      </c>
      <c r="J1652" s="1" t="s">
        <v>5224</v>
      </c>
      <c r="K1652" s="1" t="str">
        <f t="shared" si="50"/>
        <v>2020</v>
      </c>
      <c r="L1652" s="1">
        <f t="shared" si="51"/>
        <v>75</v>
      </c>
      <c r="M1652" s="1" t="s">
        <v>79</v>
      </c>
    </row>
    <row r="1653" spans="8:13">
      <c r="H1653" s="1" t="s">
        <v>1152</v>
      </c>
      <c r="I1653" s="1" t="s">
        <v>8377</v>
      </c>
      <c r="J1653" s="1" t="s">
        <v>11780</v>
      </c>
      <c r="K1653" s="1" t="str">
        <f t="shared" si="50"/>
        <v>2014</v>
      </c>
      <c r="L1653" s="1">
        <f t="shared" si="51"/>
        <v>76</v>
      </c>
      <c r="M1653" s="1" t="s">
        <v>79</v>
      </c>
    </row>
    <row r="1654" spans="8:13">
      <c r="H1654" s="1" t="s">
        <v>1152</v>
      </c>
      <c r="I1654" s="1" t="s">
        <v>8377</v>
      </c>
      <c r="J1654" s="1" t="s">
        <v>7135</v>
      </c>
      <c r="K1654" s="1" t="str">
        <f t="shared" si="50"/>
        <v>2014</v>
      </c>
      <c r="L1654" s="1">
        <f t="shared" si="51"/>
        <v>76</v>
      </c>
      <c r="M1654" s="1" t="s">
        <v>79</v>
      </c>
    </row>
    <row r="1655" spans="8:13">
      <c r="H1655" s="1" t="s">
        <v>1152</v>
      </c>
      <c r="I1655" s="1" t="s">
        <v>6892</v>
      </c>
      <c r="J1655" s="1" t="s">
        <v>6897</v>
      </c>
      <c r="K1655" s="1" t="str">
        <f t="shared" si="50"/>
        <v>2015</v>
      </c>
      <c r="L1655" s="1">
        <f t="shared" si="51"/>
        <v>77</v>
      </c>
      <c r="M1655" s="1" t="s">
        <v>79</v>
      </c>
    </row>
    <row r="1656" spans="8:13">
      <c r="H1656" s="1" t="s">
        <v>505</v>
      </c>
      <c r="I1656" s="1" t="s">
        <v>2332</v>
      </c>
      <c r="J1656" s="1" t="s">
        <v>364</v>
      </c>
      <c r="K1656" s="1" t="str">
        <f t="shared" si="50"/>
        <v>2020</v>
      </c>
      <c r="L1656" s="1">
        <f t="shared" si="51"/>
        <v>82</v>
      </c>
      <c r="M1656" s="1" t="s">
        <v>79</v>
      </c>
    </row>
  </sheetData>
  <sortState ref="H1:M3804">
    <sortCondition descending="1" ref="M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M2074"/>
  <sheetViews>
    <sheetView topLeftCell="A2074" workbookViewId="0">
      <selection activeCell="O6" sqref="O6"/>
    </sheetView>
  </sheetViews>
  <sheetFormatPr baseColWidth="10" defaultRowHeight="14" x14ac:dyDescent="0"/>
  <sheetData>
    <row r="1" spans="8:13">
      <c r="H1" s="1" t="s">
        <v>247</v>
      </c>
      <c r="I1" s="1" t="s">
        <v>4372</v>
      </c>
      <c r="J1" s="1" t="s">
        <v>4480</v>
      </c>
      <c r="K1" s="1" t="str">
        <f t="shared" ref="K1:K64" si="0">TEXT(J1,"YYYY")</f>
        <v>2002</v>
      </c>
      <c r="L1" s="1">
        <f t="shared" ref="L1:L64" si="1">H1-(TEXT(I1,"YYYY")-TEXT(J1,"YYYY"))</f>
        <v>0</v>
      </c>
      <c r="M1" s="1" t="s">
        <v>60</v>
      </c>
    </row>
    <row r="2" spans="8:13">
      <c r="H2" s="1" t="s">
        <v>108</v>
      </c>
      <c r="I2" s="1" t="s">
        <v>8338</v>
      </c>
      <c r="J2" s="1" t="s">
        <v>3409</v>
      </c>
      <c r="K2" s="1" t="str">
        <f t="shared" si="0"/>
        <v>2004</v>
      </c>
      <c r="L2" s="1">
        <f t="shared" si="1"/>
        <v>0</v>
      </c>
      <c r="M2" s="1" t="s">
        <v>60</v>
      </c>
    </row>
    <row r="3" spans="8:13">
      <c r="H3" s="1" t="s">
        <v>187</v>
      </c>
      <c r="I3" s="1" t="s">
        <v>2211</v>
      </c>
      <c r="J3" s="1" t="s">
        <v>2212</v>
      </c>
      <c r="K3" s="1" t="str">
        <f t="shared" si="0"/>
        <v>2010</v>
      </c>
      <c r="L3" s="1">
        <f t="shared" si="1"/>
        <v>0</v>
      </c>
      <c r="M3" s="1" t="s">
        <v>60</v>
      </c>
    </row>
    <row r="4" spans="8:13">
      <c r="H4" s="1" t="s">
        <v>55</v>
      </c>
      <c r="I4" s="1" t="s">
        <v>7310</v>
      </c>
      <c r="J4" s="1" t="s">
        <v>6871</v>
      </c>
      <c r="K4" s="1" t="str">
        <f t="shared" si="0"/>
        <v>2011</v>
      </c>
      <c r="L4" s="1">
        <f t="shared" si="1"/>
        <v>0</v>
      </c>
      <c r="M4" s="1" t="s">
        <v>60</v>
      </c>
    </row>
    <row r="5" spans="8:13">
      <c r="H5" s="1" t="s">
        <v>55</v>
      </c>
      <c r="I5" s="1" t="s">
        <v>7736</v>
      </c>
      <c r="J5" s="1" t="s">
        <v>2019</v>
      </c>
      <c r="K5" s="1" t="str">
        <f t="shared" si="0"/>
        <v>2012</v>
      </c>
      <c r="L5" s="1">
        <f t="shared" si="1"/>
        <v>0</v>
      </c>
      <c r="M5" s="1" t="s">
        <v>60</v>
      </c>
    </row>
    <row r="6" spans="8:13">
      <c r="H6" s="1"/>
      <c r="I6" s="1" t="s">
        <v>10161</v>
      </c>
      <c r="J6" s="1" t="s">
        <v>8528</v>
      </c>
      <c r="K6" s="1" t="str">
        <f t="shared" si="0"/>
        <v>2012</v>
      </c>
      <c r="L6" s="1">
        <v>0</v>
      </c>
      <c r="M6" s="1" t="s">
        <v>60</v>
      </c>
    </row>
    <row r="7" spans="8:13">
      <c r="H7" s="1" t="s">
        <v>53</v>
      </c>
      <c r="I7" s="1" t="s">
        <v>4509</v>
      </c>
      <c r="J7" s="1" t="s">
        <v>4523</v>
      </c>
      <c r="K7" s="1" t="str">
        <f t="shared" si="0"/>
        <v>2014</v>
      </c>
      <c r="L7" s="1">
        <f t="shared" si="1"/>
        <v>0</v>
      </c>
      <c r="M7" s="1" t="s">
        <v>60</v>
      </c>
    </row>
    <row r="8" spans="8:13">
      <c r="H8" s="1"/>
      <c r="I8" s="1" t="s">
        <v>7244</v>
      </c>
      <c r="J8" s="1" t="s">
        <v>7214</v>
      </c>
      <c r="K8" s="1" t="str">
        <f t="shared" si="0"/>
        <v>2014</v>
      </c>
      <c r="L8" s="1">
        <v>0</v>
      </c>
      <c r="M8" s="1" t="s">
        <v>60</v>
      </c>
    </row>
    <row r="9" spans="8:13">
      <c r="H9" s="1"/>
      <c r="I9" s="1" t="s">
        <v>11800</v>
      </c>
      <c r="J9" s="1" t="s">
        <v>4519</v>
      </c>
      <c r="K9" s="1" t="str">
        <f t="shared" si="0"/>
        <v>2015</v>
      </c>
      <c r="L9" s="1">
        <v>0</v>
      </c>
      <c r="M9" s="1" t="s">
        <v>60</v>
      </c>
    </row>
    <row r="10" spans="8:13">
      <c r="H10" s="1" t="s">
        <v>53</v>
      </c>
      <c r="I10" s="1" t="s">
        <v>1479</v>
      </c>
      <c r="J10" s="1" t="s">
        <v>1485</v>
      </c>
      <c r="K10" s="1" t="str">
        <f t="shared" si="0"/>
        <v>2017</v>
      </c>
      <c r="L10" s="1">
        <f t="shared" si="1"/>
        <v>0</v>
      </c>
      <c r="M10" s="1" t="s">
        <v>60</v>
      </c>
    </row>
    <row r="11" spans="8:13">
      <c r="H11" s="1" t="s">
        <v>54</v>
      </c>
      <c r="I11" s="1" t="s">
        <v>8053</v>
      </c>
      <c r="J11" s="1" t="s">
        <v>8063</v>
      </c>
      <c r="K11" s="1" t="str">
        <f t="shared" si="0"/>
        <v>2017</v>
      </c>
      <c r="L11" s="1">
        <f t="shared" si="1"/>
        <v>0</v>
      </c>
      <c r="M11" s="1" t="s">
        <v>60</v>
      </c>
    </row>
    <row r="12" spans="8:13">
      <c r="H12" s="1" t="s">
        <v>50</v>
      </c>
      <c r="I12" s="1" t="s">
        <v>437</v>
      </c>
      <c r="J12" s="1" t="s">
        <v>1039</v>
      </c>
      <c r="K12" s="1" t="str">
        <f t="shared" si="0"/>
        <v>2018</v>
      </c>
      <c r="L12" s="1">
        <f t="shared" si="1"/>
        <v>0</v>
      </c>
      <c r="M12" s="1" t="s">
        <v>60</v>
      </c>
    </row>
    <row r="13" spans="8:13">
      <c r="H13" s="1" t="s">
        <v>53</v>
      </c>
      <c r="I13" s="1" t="s">
        <v>8486</v>
      </c>
      <c r="J13" s="1" t="s">
        <v>1249</v>
      </c>
      <c r="K13" s="1" t="str">
        <f t="shared" si="0"/>
        <v>2018</v>
      </c>
      <c r="L13" s="1">
        <f t="shared" si="1"/>
        <v>0</v>
      </c>
      <c r="M13" s="1" t="s">
        <v>60</v>
      </c>
    </row>
    <row r="14" spans="8:13">
      <c r="H14" s="1" t="s">
        <v>50</v>
      </c>
      <c r="I14" s="1" t="s">
        <v>11394</v>
      </c>
      <c r="J14" s="1" t="s">
        <v>1524</v>
      </c>
      <c r="K14" s="1" t="str">
        <f t="shared" si="0"/>
        <v>2019</v>
      </c>
      <c r="L14" s="1">
        <f t="shared" si="1"/>
        <v>0</v>
      </c>
      <c r="M14" s="1" t="s">
        <v>60</v>
      </c>
    </row>
    <row r="15" spans="8:13">
      <c r="H15" s="1" t="s">
        <v>187</v>
      </c>
      <c r="I15" s="1" t="s">
        <v>11547</v>
      </c>
      <c r="J15" s="1" t="s">
        <v>11513</v>
      </c>
      <c r="K15" s="1" t="str">
        <f t="shared" si="0"/>
        <v>2007</v>
      </c>
      <c r="L15" s="1">
        <f t="shared" si="1"/>
        <v>1</v>
      </c>
      <c r="M15" s="1" t="s">
        <v>60</v>
      </c>
    </row>
    <row r="16" spans="8:13">
      <c r="H16" s="1" t="s">
        <v>54</v>
      </c>
      <c r="I16" s="1" t="s">
        <v>10517</v>
      </c>
      <c r="J16" s="1" t="s">
        <v>2023</v>
      </c>
      <c r="K16" s="1" t="str">
        <f t="shared" si="0"/>
        <v>2013</v>
      </c>
      <c r="L16" s="1">
        <f t="shared" si="1"/>
        <v>1</v>
      </c>
      <c r="M16" s="1" t="s">
        <v>60</v>
      </c>
    </row>
    <row r="17" spans="8:13">
      <c r="H17" s="1" t="s">
        <v>54</v>
      </c>
      <c r="I17" s="1" t="s">
        <v>7097</v>
      </c>
      <c r="J17" s="1" t="s">
        <v>1712</v>
      </c>
      <c r="K17" s="1" t="str">
        <f t="shared" si="0"/>
        <v>2014</v>
      </c>
      <c r="L17" s="1">
        <f t="shared" si="1"/>
        <v>1</v>
      </c>
      <c r="M17" s="1" t="s">
        <v>60</v>
      </c>
    </row>
    <row r="18" spans="8:13">
      <c r="H18" s="1" t="s">
        <v>53</v>
      </c>
      <c r="I18" s="1" t="s">
        <v>8116</v>
      </c>
      <c r="J18" s="1" t="s">
        <v>8838</v>
      </c>
      <c r="K18" s="1" t="str">
        <f t="shared" si="0"/>
        <v>2014</v>
      </c>
      <c r="L18" s="1">
        <f t="shared" si="1"/>
        <v>1</v>
      </c>
      <c r="M18" s="1" t="s">
        <v>60</v>
      </c>
    </row>
    <row r="19" spans="8:13">
      <c r="H19" s="1" t="s">
        <v>53</v>
      </c>
      <c r="I19" s="1" t="s">
        <v>11978</v>
      </c>
      <c r="J19" s="1" t="s">
        <v>1259</v>
      </c>
      <c r="K19" s="1" t="str">
        <f t="shared" si="0"/>
        <v>2014</v>
      </c>
      <c r="L19" s="1">
        <f t="shared" si="1"/>
        <v>1</v>
      </c>
      <c r="M19" s="1" t="s">
        <v>60</v>
      </c>
    </row>
    <row r="20" spans="8:13">
      <c r="H20" s="1" t="s">
        <v>50</v>
      </c>
      <c r="I20" s="1" t="s">
        <v>3918</v>
      </c>
      <c r="J20" s="1" t="s">
        <v>7066</v>
      </c>
      <c r="K20" s="1" t="str">
        <f t="shared" si="0"/>
        <v>2015</v>
      </c>
      <c r="L20" s="1">
        <f t="shared" si="1"/>
        <v>1</v>
      </c>
      <c r="M20" s="1" t="s">
        <v>60</v>
      </c>
    </row>
    <row r="21" spans="8:13">
      <c r="H21" s="1" t="s">
        <v>50</v>
      </c>
      <c r="I21" s="1" t="s">
        <v>6247</v>
      </c>
      <c r="J21" s="1" t="s">
        <v>171</v>
      </c>
      <c r="K21" s="1" t="str">
        <f t="shared" si="0"/>
        <v>2015</v>
      </c>
      <c r="L21" s="1">
        <f t="shared" si="1"/>
        <v>1</v>
      </c>
      <c r="M21" s="1" t="s">
        <v>60</v>
      </c>
    </row>
    <row r="22" spans="8:13">
      <c r="H22" s="1" t="s">
        <v>50</v>
      </c>
      <c r="I22" s="1" t="s">
        <v>11899</v>
      </c>
      <c r="J22" s="1" t="s">
        <v>1067</v>
      </c>
      <c r="K22" s="1" t="str">
        <f t="shared" si="0"/>
        <v>2015</v>
      </c>
      <c r="L22" s="1">
        <f t="shared" si="1"/>
        <v>1</v>
      </c>
      <c r="M22" s="1" t="s">
        <v>60</v>
      </c>
    </row>
    <row r="23" spans="8:13">
      <c r="H23" s="1" t="s">
        <v>116</v>
      </c>
      <c r="I23" s="1" t="s">
        <v>10243</v>
      </c>
      <c r="J23" s="1" t="s">
        <v>2237</v>
      </c>
      <c r="K23" s="1" t="str">
        <f t="shared" si="0"/>
        <v>2016</v>
      </c>
      <c r="L23" s="1">
        <f t="shared" si="1"/>
        <v>1</v>
      </c>
      <c r="M23" s="1" t="s">
        <v>60</v>
      </c>
    </row>
    <row r="24" spans="8:13">
      <c r="H24" s="1" t="s">
        <v>50</v>
      </c>
      <c r="I24" s="1" t="s">
        <v>4064</v>
      </c>
      <c r="J24" s="1" t="s">
        <v>4065</v>
      </c>
      <c r="K24" s="1" t="str">
        <f t="shared" si="0"/>
        <v>2016</v>
      </c>
      <c r="L24" s="1">
        <f t="shared" si="1"/>
        <v>1</v>
      </c>
      <c r="M24" s="1" t="s">
        <v>60</v>
      </c>
    </row>
    <row r="25" spans="8:13">
      <c r="H25" s="1" t="s">
        <v>50</v>
      </c>
      <c r="I25" s="1" t="s">
        <v>934</v>
      </c>
      <c r="J25" s="1" t="s">
        <v>604</v>
      </c>
      <c r="K25" s="1" t="str">
        <f t="shared" si="0"/>
        <v>2019</v>
      </c>
      <c r="L25" s="1">
        <f t="shared" si="1"/>
        <v>1</v>
      </c>
      <c r="M25" s="1" t="s">
        <v>60</v>
      </c>
    </row>
    <row r="26" spans="8:13">
      <c r="H26" s="1" t="s">
        <v>50</v>
      </c>
      <c r="I26" s="1" t="s">
        <v>964</v>
      </c>
      <c r="J26" s="1" t="s">
        <v>66</v>
      </c>
      <c r="K26" s="1" t="str">
        <f t="shared" si="0"/>
        <v>2019</v>
      </c>
      <c r="L26" s="1">
        <f t="shared" si="1"/>
        <v>1</v>
      </c>
      <c r="M26" s="1" t="s">
        <v>60</v>
      </c>
    </row>
    <row r="27" spans="8:13">
      <c r="H27" s="1" t="s">
        <v>53</v>
      </c>
      <c r="I27" s="1" t="s">
        <v>8225</v>
      </c>
      <c r="J27" s="1" t="s">
        <v>517</v>
      </c>
      <c r="K27" s="1" t="str">
        <f t="shared" si="0"/>
        <v>2019</v>
      </c>
      <c r="L27" s="1">
        <f t="shared" si="1"/>
        <v>1</v>
      </c>
      <c r="M27" s="1" t="s">
        <v>60</v>
      </c>
    </row>
    <row r="28" spans="8:13">
      <c r="H28" s="1" t="s">
        <v>50</v>
      </c>
      <c r="I28" s="1" t="s">
        <v>3220</v>
      </c>
      <c r="J28" s="1" t="s">
        <v>5441</v>
      </c>
      <c r="K28" s="1" t="str">
        <f t="shared" si="0"/>
        <v>2020</v>
      </c>
      <c r="L28" s="1">
        <f t="shared" si="1"/>
        <v>1</v>
      </c>
      <c r="M28" s="1" t="s">
        <v>60</v>
      </c>
    </row>
    <row r="29" spans="8:13">
      <c r="H29" s="1" t="s">
        <v>55</v>
      </c>
      <c r="I29" s="1" t="s">
        <v>9908</v>
      </c>
      <c r="J29" s="1" t="s">
        <v>9909</v>
      </c>
      <c r="K29" s="1" t="str">
        <f t="shared" si="0"/>
        <v>2011</v>
      </c>
      <c r="L29" s="1">
        <f t="shared" si="1"/>
        <v>2</v>
      </c>
      <c r="M29" s="1" t="s">
        <v>60</v>
      </c>
    </row>
    <row r="30" spans="8:13">
      <c r="H30" s="1" t="s">
        <v>108</v>
      </c>
      <c r="I30" s="1" t="s">
        <v>2930</v>
      </c>
      <c r="J30" s="1" t="s">
        <v>2943</v>
      </c>
      <c r="K30" s="1" t="str">
        <f t="shared" si="0"/>
        <v>2012</v>
      </c>
      <c r="L30" s="1">
        <f t="shared" si="1"/>
        <v>2</v>
      </c>
      <c r="M30" s="1" t="s">
        <v>60</v>
      </c>
    </row>
    <row r="31" spans="8:13">
      <c r="H31" s="1" t="s">
        <v>55</v>
      </c>
      <c r="I31" s="1" t="s">
        <v>11233</v>
      </c>
      <c r="J31" s="1" t="s">
        <v>10161</v>
      </c>
      <c r="K31" s="1" t="str">
        <f t="shared" si="0"/>
        <v>2012</v>
      </c>
      <c r="L31" s="1">
        <f t="shared" si="1"/>
        <v>2</v>
      </c>
      <c r="M31" s="1" t="s">
        <v>60</v>
      </c>
    </row>
    <row r="32" spans="8:13">
      <c r="H32" s="1" t="s">
        <v>71</v>
      </c>
      <c r="I32" s="1" t="s">
        <v>861</v>
      </c>
      <c r="J32" s="1" t="s">
        <v>2008</v>
      </c>
      <c r="K32" s="1" t="str">
        <f t="shared" si="0"/>
        <v>2014</v>
      </c>
      <c r="L32" s="1">
        <f t="shared" si="1"/>
        <v>2</v>
      </c>
      <c r="M32" s="1" t="s">
        <v>60</v>
      </c>
    </row>
    <row r="33" spans="8:13">
      <c r="H33" s="1" t="s">
        <v>53</v>
      </c>
      <c r="I33" s="1" t="s">
        <v>9171</v>
      </c>
      <c r="J33" s="1" t="s">
        <v>9200</v>
      </c>
      <c r="K33" s="1" t="str">
        <f t="shared" si="0"/>
        <v>2014</v>
      </c>
      <c r="L33" s="1">
        <f t="shared" si="1"/>
        <v>2</v>
      </c>
      <c r="M33" s="1" t="s">
        <v>60</v>
      </c>
    </row>
    <row r="34" spans="8:13">
      <c r="H34" s="1">
        <v>2</v>
      </c>
      <c r="I34" s="1" t="s">
        <v>7244</v>
      </c>
      <c r="J34" s="1" t="s">
        <v>11216</v>
      </c>
      <c r="K34" s="1" t="str">
        <f t="shared" si="0"/>
        <v>2014</v>
      </c>
      <c r="L34" s="1">
        <f t="shared" si="1"/>
        <v>2</v>
      </c>
      <c r="M34" s="1" t="s">
        <v>60</v>
      </c>
    </row>
    <row r="35" spans="8:13">
      <c r="H35" s="1" t="s">
        <v>55</v>
      </c>
      <c r="I35" s="1" t="s">
        <v>209</v>
      </c>
      <c r="J35" s="1" t="s">
        <v>4600</v>
      </c>
      <c r="K35" s="1" t="str">
        <f t="shared" si="0"/>
        <v>2014</v>
      </c>
      <c r="L35" s="1">
        <f t="shared" si="1"/>
        <v>2</v>
      </c>
      <c r="M35" s="1" t="s">
        <v>60</v>
      </c>
    </row>
    <row r="36" spans="8:13">
      <c r="H36" s="1" t="s">
        <v>53</v>
      </c>
      <c r="I36" s="1" t="s">
        <v>7293</v>
      </c>
      <c r="J36" s="1" t="s">
        <v>7337</v>
      </c>
      <c r="K36" s="1" t="str">
        <f t="shared" si="0"/>
        <v>2014</v>
      </c>
      <c r="L36" s="1">
        <f t="shared" si="1"/>
        <v>2</v>
      </c>
      <c r="M36" s="1" t="s">
        <v>60</v>
      </c>
    </row>
    <row r="37" spans="8:13">
      <c r="H37" s="1" t="s">
        <v>116</v>
      </c>
      <c r="I37" s="1" t="s">
        <v>1671</v>
      </c>
      <c r="J37" s="1" t="s">
        <v>5603</v>
      </c>
      <c r="K37" s="1" t="str">
        <f t="shared" si="0"/>
        <v>2015</v>
      </c>
      <c r="L37" s="1">
        <f t="shared" si="1"/>
        <v>2</v>
      </c>
      <c r="M37" s="1" t="s">
        <v>60</v>
      </c>
    </row>
    <row r="38" spans="8:13">
      <c r="H38" s="1" t="s">
        <v>55</v>
      </c>
      <c r="I38" s="1" t="s">
        <v>5988</v>
      </c>
      <c r="J38" s="1" t="s">
        <v>1067</v>
      </c>
      <c r="K38" s="1" t="str">
        <f t="shared" si="0"/>
        <v>2015</v>
      </c>
      <c r="L38" s="1">
        <f t="shared" si="1"/>
        <v>2</v>
      </c>
      <c r="M38" s="1" t="s">
        <v>60</v>
      </c>
    </row>
    <row r="39" spans="8:13">
      <c r="H39" s="1" t="s">
        <v>55</v>
      </c>
      <c r="I39" s="1" t="s">
        <v>6328</v>
      </c>
      <c r="J39" s="1" t="s">
        <v>2770</v>
      </c>
      <c r="K39" s="1" t="str">
        <f t="shared" si="0"/>
        <v>2015</v>
      </c>
      <c r="L39" s="1">
        <f t="shared" si="1"/>
        <v>2</v>
      </c>
      <c r="M39" s="1" t="s">
        <v>60</v>
      </c>
    </row>
    <row r="40" spans="8:13">
      <c r="H40" s="1" t="s">
        <v>55</v>
      </c>
      <c r="I40" s="1" t="s">
        <v>440</v>
      </c>
      <c r="J40" s="1" t="s">
        <v>983</v>
      </c>
      <c r="K40" s="1" t="str">
        <f t="shared" si="0"/>
        <v>2016</v>
      </c>
      <c r="L40" s="1">
        <f t="shared" si="1"/>
        <v>2</v>
      </c>
      <c r="M40" s="1" t="s">
        <v>60</v>
      </c>
    </row>
    <row r="41" spans="8:13">
      <c r="H41" s="1">
        <v>2</v>
      </c>
      <c r="I41" s="1" t="s">
        <v>6549</v>
      </c>
      <c r="J41" s="1" t="s">
        <v>4461</v>
      </c>
      <c r="K41" s="1" t="str">
        <f t="shared" si="0"/>
        <v>2016</v>
      </c>
      <c r="L41" s="1">
        <f t="shared" si="1"/>
        <v>2</v>
      </c>
      <c r="M41" s="1" t="s">
        <v>60</v>
      </c>
    </row>
    <row r="42" spans="8:13">
      <c r="H42" s="1" t="s">
        <v>54</v>
      </c>
      <c r="I42" s="1" t="s">
        <v>426</v>
      </c>
      <c r="J42" s="1" t="s">
        <v>496</v>
      </c>
      <c r="K42" s="1" t="str">
        <f t="shared" si="0"/>
        <v>2017</v>
      </c>
      <c r="L42" s="1">
        <f t="shared" si="1"/>
        <v>2</v>
      </c>
      <c r="M42" s="1" t="s">
        <v>60</v>
      </c>
    </row>
    <row r="43" spans="8:13">
      <c r="H43" s="1" t="s">
        <v>53</v>
      </c>
      <c r="I43" s="1" t="s">
        <v>610</v>
      </c>
      <c r="J43" s="1" t="s">
        <v>84</v>
      </c>
      <c r="K43" s="1" t="str">
        <f t="shared" si="0"/>
        <v>2017</v>
      </c>
      <c r="L43" s="1">
        <f t="shared" si="1"/>
        <v>2</v>
      </c>
      <c r="M43" s="1" t="s">
        <v>60</v>
      </c>
    </row>
    <row r="44" spans="8:13">
      <c r="H44" s="1" t="s">
        <v>54</v>
      </c>
      <c r="I44" s="1" t="s">
        <v>2955</v>
      </c>
      <c r="J44" s="1" t="s">
        <v>2091</v>
      </c>
      <c r="K44" s="1" t="str">
        <f t="shared" si="0"/>
        <v>2017</v>
      </c>
      <c r="L44" s="1">
        <f t="shared" si="1"/>
        <v>2</v>
      </c>
      <c r="M44" s="1" t="s">
        <v>60</v>
      </c>
    </row>
    <row r="45" spans="8:13">
      <c r="H45" s="1" t="s">
        <v>53</v>
      </c>
      <c r="I45" s="1" t="s">
        <v>395</v>
      </c>
      <c r="J45" s="1" t="s">
        <v>274</v>
      </c>
      <c r="K45" s="1" t="str">
        <f t="shared" si="0"/>
        <v>2017</v>
      </c>
      <c r="L45" s="1">
        <f t="shared" si="1"/>
        <v>2</v>
      </c>
      <c r="M45" s="1" t="s">
        <v>60</v>
      </c>
    </row>
    <row r="46" spans="8:13">
      <c r="H46" s="1" t="s">
        <v>53</v>
      </c>
      <c r="I46" s="1" t="s">
        <v>2822</v>
      </c>
      <c r="J46" s="1" t="s">
        <v>84</v>
      </c>
      <c r="K46" s="1" t="str">
        <f t="shared" si="0"/>
        <v>2017</v>
      </c>
      <c r="L46" s="1">
        <f t="shared" si="1"/>
        <v>2</v>
      </c>
      <c r="M46" s="1" t="s">
        <v>60</v>
      </c>
    </row>
    <row r="47" spans="8:13">
      <c r="H47" s="1" t="s">
        <v>55</v>
      </c>
      <c r="I47" s="1" t="s">
        <v>421</v>
      </c>
      <c r="J47" s="1" t="s">
        <v>84</v>
      </c>
      <c r="K47" s="1" t="str">
        <f t="shared" si="0"/>
        <v>2017</v>
      </c>
      <c r="L47" s="1">
        <f t="shared" si="1"/>
        <v>2</v>
      </c>
      <c r="M47" s="1" t="s">
        <v>60</v>
      </c>
    </row>
    <row r="48" spans="8:13">
      <c r="H48" s="1" t="s">
        <v>55</v>
      </c>
      <c r="I48" s="1" t="s">
        <v>8573</v>
      </c>
      <c r="J48" s="1" t="s">
        <v>1249</v>
      </c>
      <c r="K48" s="1" t="str">
        <f t="shared" si="0"/>
        <v>2018</v>
      </c>
      <c r="L48" s="1">
        <f t="shared" si="1"/>
        <v>2</v>
      </c>
      <c r="M48" s="1" t="s">
        <v>60</v>
      </c>
    </row>
    <row r="49" spans="8:13">
      <c r="H49" s="1" t="s">
        <v>55</v>
      </c>
      <c r="I49" s="1" t="s">
        <v>6570</v>
      </c>
      <c r="J49" s="1" t="s">
        <v>978</v>
      </c>
      <c r="K49" s="1" t="str">
        <f t="shared" si="0"/>
        <v>2018</v>
      </c>
      <c r="L49" s="1">
        <f t="shared" si="1"/>
        <v>2</v>
      </c>
      <c r="M49" s="1" t="s">
        <v>60</v>
      </c>
    </row>
    <row r="50" spans="8:13">
      <c r="H50" s="1" t="s">
        <v>54</v>
      </c>
      <c r="I50" s="1" t="s">
        <v>5680</v>
      </c>
      <c r="J50" s="1" t="s">
        <v>493</v>
      </c>
      <c r="K50" s="1" t="str">
        <f t="shared" si="0"/>
        <v>2019</v>
      </c>
      <c r="L50" s="1">
        <f t="shared" si="1"/>
        <v>2</v>
      </c>
      <c r="M50" s="1" t="s">
        <v>60</v>
      </c>
    </row>
    <row r="51" spans="8:13">
      <c r="H51" s="1" t="s">
        <v>54</v>
      </c>
      <c r="I51" s="1" t="s">
        <v>5681</v>
      </c>
      <c r="J51" s="1" t="s">
        <v>1442</v>
      </c>
      <c r="K51" s="1" t="str">
        <f t="shared" si="0"/>
        <v>2019</v>
      </c>
      <c r="L51" s="1">
        <f t="shared" si="1"/>
        <v>2</v>
      </c>
      <c r="M51" s="1" t="s">
        <v>60</v>
      </c>
    </row>
    <row r="52" spans="8:13">
      <c r="H52" s="1" t="s">
        <v>53</v>
      </c>
      <c r="I52" s="1" t="s">
        <v>193</v>
      </c>
      <c r="J52" s="1" t="s">
        <v>7691</v>
      </c>
      <c r="K52" s="1" t="str">
        <f t="shared" si="0"/>
        <v>2020</v>
      </c>
      <c r="L52" s="1">
        <f t="shared" si="1"/>
        <v>2</v>
      </c>
      <c r="M52" s="1" t="s">
        <v>60</v>
      </c>
    </row>
    <row r="53" spans="8:13">
      <c r="H53" s="1" t="s">
        <v>217</v>
      </c>
      <c r="I53" s="1" t="s">
        <v>4965</v>
      </c>
      <c r="J53" s="1" t="s">
        <v>7239</v>
      </c>
      <c r="K53" s="1" t="str">
        <f t="shared" si="0"/>
        <v>2002</v>
      </c>
      <c r="L53" s="1">
        <f t="shared" si="1"/>
        <v>3</v>
      </c>
      <c r="M53" s="1" t="s">
        <v>60</v>
      </c>
    </row>
    <row r="54" spans="8:13">
      <c r="H54" s="1" t="s">
        <v>58</v>
      </c>
      <c r="I54" s="1" t="s">
        <v>9477</v>
      </c>
      <c r="J54" s="1" t="s">
        <v>9480</v>
      </c>
      <c r="K54" s="1" t="str">
        <f t="shared" si="0"/>
        <v>2007</v>
      </c>
      <c r="L54" s="1">
        <f t="shared" si="1"/>
        <v>3</v>
      </c>
      <c r="M54" s="1" t="s">
        <v>60</v>
      </c>
    </row>
    <row r="55" spans="8:13">
      <c r="H55" s="1" t="s">
        <v>158</v>
      </c>
      <c r="I55" s="1" t="s">
        <v>1549</v>
      </c>
      <c r="J55" s="5">
        <v>40544</v>
      </c>
      <c r="K55" s="1" t="str">
        <f t="shared" si="0"/>
        <v>2011</v>
      </c>
      <c r="L55" s="1">
        <f t="shared" si="1"/>
        <v>3</v>
      </c>
      <c r="M55" s="1" t="s">
        <v>60</v>
      </c>
    </row>
    <row r="56" spans="8:13">
      <c r="H56" s="1" t="s">
        <v>116</v>
      </c>
      <c r="I56" s="1" t="s">
        <v>1067</v>
      </c>
      <c r="J56" s="1" t="s">
        <v>6947</v>
      </c>
      <c r="K56" s="1" t="str">
        <f t="shared" si="0"/>
        <v>2013</v>
      </c>
      <c r="L56" s="1">
        <f t="shared" si="1"/>
        <v>3</v>
      </c>
      <c r="M56" s="1" t="s">
        <v>60</v>
      </c>
    </row>
    <row r="57" spans="8:13">
      <c r="H57" s="1" t="s">
        <v>116</v>
      </c>
      <c r="I57" s="1" t="s">
        <v>6364</v>
      </c>
      <c r="J57" s="1" t="s">
        <v>6321</v>
      </c>
      <c r="K57" s="1" t="str">
        <f t="shared" si="0"/>
        <v>2014</v>
      </c>
      <c r="L57" s="1">
        <f t="shared" si="1"/>
        <v>3</v>
      </c>
      <c r="M57" s="1" t="s">
        <v>60</v>
      </c>
    </row>
    <row r="58" spans="8:13">
      <c r="H58" s="1" t="s">
        <v>187</v>
      </c>
      <c r="I58" s="1" t="s">
        <v>9124</v>
      </c>
      <c r="J58" s="1" t="s">
        <v>348</v>
      </c>
      <c r="K58" s="1" t="str">
        <f t="shared" si="0"/>
        <v>2014</v>
      </c>
      <c r="L58" s="1">
        <f t="shared" si="1"/>
        <v>3</v>
      </c>
      <c r="M58" s="1" t="s">
        <v>60</v>
      </c>
    </row>
    <row r="59" spans="8:13">
      <c r="H59" s="1" t="s">
        <v>54</v>
      </c>
      <c r="I59" s="1" t="s">
        <v>3918</v>
      </c>
      <c r="J59" s="1" t="s">
        <v>7069</v>
      </c>
      <c r="K59" s="1" t="str">
        <f t="shared" si="0"/>
        <v>2015</v>
      </c>
      <c r="L59" s="1">
        <f t="shared" si="1"/>
        <v>3</v>
      </c>
      <c r="M59" s="1" t="s">
        <v>60</v>
      </c>
    </row>
    <row r="60" spans="8:13">
      <c r="H60" s="1" t="s">
        <v>55</v>
      </c>
      <c r="I60" s="1" t="s">
        <v>4538</v>
      </c>
      <c r="J60" s="1" t="s">
        <v>634</v>
      </c>
      <c r="K60" s="1" t="str">
        <f t="shared" si="0"/>
        <v>2015</v>
      </c>
      <c r="L60" s="1">
        <f t="shared" si="1"/>
        <v>3</v>
      </c>
      <c r="M60" s="1" t="s">
        <v>60</v>
      </c>
    </row>
    <row r="61" spans="8:13">
      <c r="H61" s="1" t="s">
        <v>54</v>
      </c>
      <c r="I61" s="1" t="s">
        <v>6779</v>
      </c>
      <c r="J61" s="1" t="s">
        <v>6784</v>
      </c>
      <c r="K61" s="1" t="str">
        <f t="shared" si="0"/>
        <v>2015</v>
      </c>
      <c r="L61" s="1">
        <f t="shared" si="1"/>
        <v>3</v>
      </c>
      <c r="M61" s="1" t="s">
        <v>60</v>
      </c>
    </row>
    <row r="62" spans="8:13">
      <c r="H62" s="1" t="s">
        <v>54</v>
      </c>
      <c r="I62" s="1" t="s">
        <v>3817</v>
      </c>
      <c r="J62" s="1" t="s">
        <v>6104</v>
      </c>
      <c r="K62" s="1" t="str">
        <f t="shared" si="0"/>
        <v>2015</v>
      </c>
      <c r="L62" s="1">
        <f t="shared" si="1"/>
        <v>3</v>
      </c>
      <c r="M62" s="1" t="s">
        <v>60</v>
      </c>
    </row>
    <row r="63" spans="8:13">
      <c r="H63" s="1" t="s">
        <v>55</v>
      </c>
      <c r="I63" s="1" t="s">
        <v>11685</v>
      </c>
      <c r="J63" s="1" t="s">
        <v>1163</v>
      </c>
      <c r="K63" s="1" t="str">
        <f t="shared" si="0"/>
        <v>2015</v>
      </c>
      <c r="L63" s="1">
        <f t="shared" si="1"/>
        <v>3</v>
      </c>
      <c r="M63" s="1" t="s">
        <v>60</v>
      </c>
    </row>
    <row r="64" spans="8:13">
      <c r="H64" s="1" t="s">
        <v>55</v>
      </c>
      <c r="I64" s="1" t="s">
        <v>11727</v>
      </c>
      <c r="J64" s="1" t="s">
        <v>1163</v>
      </c>
      <c r="K64" s="1" t="str">
        <f t="shared" si="0"/>
        <v>2015</v>
      </c>
      <c r="L64" s="1">
        <f t="shared" si="1"/>
        <v>3</v>
      </c>
      <c r="M64" s="1" t="s">
        <v>60</v>
      </c>
    </row>
    <row r="65" spans="8:13">
      <c r="H65" s="1" t="s">
        <v>116</v>
      </c>
      <c r="I65" s="1" t="s">
        <v>3270</v>
      </c>
      <c r="J65" s="1" t="s">
        <v>209</v>
      </c>
      <c r="K65" s="1" t="str">
        <f t="shared" ref="K65:K128" si="2">TEXT(J65,"YYYY")</f>
        <v>2016</v>
      </c>
      <c r="L65" s="1">
        <f t="shared" ref="L65:L128" si="3">H65-(TEXT(I65,"YYYY")-TEXT(J65,"YYYY"))</f>
        <v>3</v>
      </c>
      <c r="M65" s="1" t="s">
        <v>60</v>
      </c>
    </row>
    <row r="66" spans="8:13">
      <c r="H66" s="1" t="s">
        <v>55</v>
      </c>
      <c r="I66" s="1" t="s">
        <v>4977</v>
      </c>
      <c r="J66" s="1" t="s">
        <v>4461</v>
      </c>
      <c r="K66" s="1" t="str">
        <f t="shared" si="2"/>
        <v>2016</v>
      </c>
      <c r="L66" s="1">
        <f t="shared" si="3"/>
        <v>3</v>
      </c>
      <c r="M66" s="1" t="s">
        <v>60</v>
      </c>
    </row>
    <row r="67" spans="8:13">
      <c r="H67" s="1" t="s">
        <v>55</v>
      </c>
      <c r="I67" s="1" t="s">
        <v>5394</v>
      </c>
      <c r="J67" s="1" t="s">
        <v>209</v>
      </c>
      <c r="K67" s="1" t="str">
        <f t="shared" si="2"/>
        <v>2016</v>
      </c>
      <c r="L67" s="1">
        <f t="shared" si="3"/>
        <v>3</v>
      </c>
      <c r="M67" s="1" t="s">
        <v>60</v>
      </c>
    </row>
    <row r="68" spans="8:13">
      <c r="H68" s="1" t="s">
        <v>55</v>
      </c>
      <c r="I68" s="1" t="s">
        <v>1671</v>
      </c>
      <c r="J68" s="1" t="s">
        <v>873</v>
      </c>
      <c r="K68" s="1" t="str">
        <f t="shared" si="2"/>
        <v>2017</v>
      </c>
      <c r="L68" s="1">
        <f t="shared" si="3"/>
        <v>3</v>
      </c>
      <c r="M68" s="1" t="s">
        <v>60</v>
      </c>
    </row>
    <row r="69" spans="8:13">
      <c r="H69" s="1" t="s">
        <v>55</v>
      </c>
      <c r="I69" s="1" t="s">
        <v>2037</v>
      </c>
      <c r="J69" s="1" t="s">
        <v>881</v>
      </c>
      <c r="K69" s="1" t="str">
        <f t="shared" si="2"/>
        <v>2018</v>
      </c>
      <c r="L69" s="1">
        <f t="shared" si="3"/>
        <v>3</v>
      </c>
      <c r="M69" s="1" t="s">
        <v>60</v>
      </c>
    </row>
    <row r="70" spans="8:13">
      <c r="H70" s="1" t="s">
        <v>116</v>
      </c>
      <c r="I70" s="1" t="s">
        <v>7937</v>
      </c>
      <c r="J70" s="1" t="s">
        <v>881</v>
      </c>
      <c r="K70" s="1" t="str">
        <f t="shared" si="2"/>
        <v>2018</v>
      </c>
      <c r="L70" s="1">
        <f t="shared" si="3"/>
        <v>3</v>
      </c>
      <c r="M70" s="1" t="s">
        <v>60</v>
      </c>
    </row>
    <row r="71" spans="8:13">
      <c r="H71" s="1" t="s">
        <v>116</v>
      </c>
      <c r="I71" s="1" t="s">
        <v>8081</v>
      </c>
      <c r="J71" s="1" t="s">
        <v>2344</v>
      </c>
      <c r="K71" s="1" t="str">
        <f t="shared" si="2"/>
        <v>2018</v>
      </c>
      <c r="L71" s="1">
        <f t="shared" si="3"/>
        <v>3</v>
      </c>
      <c r="M71" s="1" t="s">
        <v>60</v>
      </c>
    </row>
    <row r="72" spans="8:13">
      <c r="H72" s="1" t="s">
        <v>54</v>
      </c>
      <c r="I72" s="1" t="s">
        <v>522</v>
      </c>
      <c r="J72" s="1" t="s">
        <v>72</v>
      </c>
      <c r="K72" s="1" t="str">
        <f t="shared" si="2"/>
        <v>2019</v>
      </c>
      <c r="L72" s="1">
        <f t="shared" si="3"/>
        <v>3</v>
      </c>
      <c r="M72" s="1" t="s">
        <v>60</v>
      </c>
    </row>
    <row r="73" spans="8:13">
      <c r="H73" s="1" t="s">
        <v>54</v>
      </c>
      <c r="I73" s="1" t="s">
        <v>656</v>
      </c>
      <c r="J73" s="1" t="s">
        <v>656</v>
      </c>
      <c r="K73" s="1" t="str">
        <f t="shared" si="2"/>
        <v>2019</v>
      </c>
      <c r="L73" s="1">
        <f t="shared" si="3"/>
        <v>3</v>
      </c>
      <c r="M73" s="1" t="s">
        <v>60</v>
      </c>
    </row>
    <row r="74" spans="8:13">
      <c r="H74" s="1" t="s">
        <v>54</v>
      </c>
      <c r="I74" s="1" t="s">
        <v>1448</v>
      </c>
      <c r="J74" s="1" t="s">
        <v>1328</v>
      </c>
      <c r="K74" s="1" t="str">
        <f t="shared" si="2"/>
        <v>2019</v>
      </c>
      <c r="L74" s="1">
        <f t="shared" si="3"/>
        <v>3</v>
      </c>
      <c r="M74" s="1" t="s">
        <v>60</v>
      </c>
    </row>
    <row r="75" spans="8:13">
      <c r="H75" s="1" t="s">
        <v>54</v>
      </c>
      <c r="I75" s="1" t="s">
        <v>10543</v>
      </c>
      <c r="J75" s="1" t="s">
        <v>5680</v>
      </c>
      <c r="K75" s="1" t="str">
        <f t="shared" si="2"/>
        <v>2020</v>
      </c>
      <c r="L75" s="1">
        <f t="shared" si="3"/>
        <v>3</v>
      </c>
      <c r="M75" s="1" t="s">
        <v>60</v>
      </c>
    </row>
    <row r="76" spans="8:13">
      <c r="H76" s="1" t="s">
        <v>54</v>
      </c>
      <c r="I76" s="1" t="s">
        <v>8180</v>
      </c>
      <c r="J76" s="1" t="s">
        <v>10830</v>
      </c>
      <c r="K76" s="1" t="str">
        <f t="shared" si="2"/>
        <v>2020</v>
      </c>
      <c r="L76" s="1">
        <f t="shared" si="3"/>
        <v>3</v>
      </c>
      <c r="M76" s="1" t="s">
        <v>60</v>
      </c>
    </row>
    <row r="77" spans="8:13">
      <c r="H77" s="1" t="s">
        <v>54</v>
      </c>
      <c r="I77" s="1" t="s">
        <v>6283</v>
      </c>
      <c r="J77" s="1" t="s">
        <v>8717</v>
      </c>
      <c r="K77" s="1" t="str">
        <f t="shared" si="2"/>
        <v>2020</v>
      </c>
      <c r="L77" s="1">
        <f t="shared" si="3"/>
        <v>3</v>
      </c>
      <c r="M77" s="1" t="s">
        <v>60</v>
      </c>
    </row>
    <row r="78" spans="8:13">
      <c r="H78" s="1" t="s">
        <v>54</v>
      </c>
      <c r="I78" s="1" t="s">
        <v>7089</v>
      </c>
      <c r="J78" s="1" t="s">
        <v>5441</v>
      </c>
      <c r="K78" s="1" t="str">
        <f t="shared" si="2"/>
        <v>2020</v>
      </c>
      <c r="L78" s="1">
        <f t="shared" si="3"/>
        <v>3</v>
      </c>
      <c r="M78" s="1" t="s">
        <v>60</v>
      </c>
    </row>
    <row r="79" spans="8:13">
      <c r="H79" s="1" t="s">
        <v>169</v>
      </c>
      <c r="I79" s="1" t="s">
        <v>1118</v>
      </c>
      <c r="J79" s="1" t="s">
        <v>1862</v>
      </c>
      <c r="K79" s="1" t="str">
        <f t="shared" si="2"/>
        <v>2003</v>
      </c>
      <c r="L79" s="1">
        <f t="shared" si="3"/>
        <v>4</v>
      </c>
      <c r="M79" s="1" t="s">
        <v>60</v>
      </c>
    </row>
    <row r="80" spans="8:13">
      <c r="H80" s="1" t="s">
        <v>126</v>
      </c>
      <c r="I80" s="1" t="s">
        <v>1296</v>
      </c>
      <c r="J80" s="1" t="s">
        <v>1918</v>
      </c>
      <c r="K80" s="1" t="str">
        <f t="shared" si="2"/>
        <v>2007</v>
      </c>
      <c r="L80" s="1">
        <f t="shared" si="3"/>
        <v>4</v>
      </c>
      <c r="M80" s="1" t="s">
        <v>60</v>
      </c>
    </row>
    <row r="81" spans="8:13">
      <c r="H81" s="1" t="s">
        <v>55</v>
      </c>
      <c r="I81" s="1" t="s">
        <v>9451</v>
      </c>
      <c r="J81" s="1" t="s">
        <v>9439</v>
      </c>
      <c r="K81" s="1" t="str">
        <f t="shared" si="2"/>
        <v>2012</v>
      </c>
      <c r="L81" s="1">
        <f t="shared" si="3"/>
        <v>4</v>
      </c>
      <c r="M81" s="1" t="s">
        <v>60</v>
      </c>
    </row>
    <row r="82" spans="8:13">
      <c r="H82" s="1" t="s">
        <v>116</v>
      </c>
      <c r="I82" s="1" t="s">
        <v>9120</v>
      </c>
      <c r="J82" s="1" t="s">
        <v>7126</v>
      </c>
      <c r="K82" s="1" t="str">
        <f t="shared" si="2"/>
        <v>2012</v>
      </c>
      <c r="L82" s="1">
        <f t="shared" si="3"/>
        <v>4</v>
      </c>
      <c r="M82" s="1" t="s">
        <v>60</v>
      </c>
    </row>
    <row r="83" spans="8:13">
      <c r="H83" s="1" t="s">
        <v>108</v>
      </c>
      <c r="I83" s="1" t="s">
        <v>11688</v>
      </c>
      <c r="J83" s="1" t="s">
        <v>8208</v>
      </c>
      <c r="K83" s="1" t="str">
        <f t="shared" si="2"/>
        <v>2012</v>
      </c>
      <c r="L83" s="1">
        <f t="shared" si="3"/>
        <v>4</v>
      </c>
      <c r="M83" s="1" t="s">
        <v>60</v>
      </c>
    </row>
    <row r="84" spans="8:13">
      <c r="H84" s="1" t="s">
        <v>158</v>
      </c>
      <c r="I84" s="1" t="s">
        <v>5680</v>
      </c>
      <c r="J84" s="1" t="s">
        <v>5694</v>
      </c>
      <c r="K84" s="1" t="str">
        <f t="shared" si="2"/>
        <v>2013</v>
      </c>
      <c r="L84" s="1">
        <f t="shared" si="3"/>
        <v>4</v>
      </c>
      <c r="M84" s="1" t="s">
        <v>60</v>
      </c>
    </row>
    <row r="85" spans="8:13">
      <c r="H85" s="1" t="s">
        <v>108</v>
      </c>
      <c r="I85" s="1" t="s">
        <v>6134</v>
      </c>
      <c r="J85" s="1" t="s">
        <v>6139</v>
      </c>
      <c r="K85" s="1" t="str">
        <f t="shared" si="2"/>
        <v>2013</v>
      </c>
      <c r="L85" s="1">
        <f t="shared" si="3"/>
        <v>4</v>
      </c>
      <c r="M85" s="1" t="s">
        <v>60</v>
      </c>
    </row>
    <row r="86" spans="8:13">
      <c r="H86" s="1" t="s">
        <v>71</v>
      </c>
      <c r="I86" s="1" t="s">
        <v>7694</v>
      </c>
      <c r="J86" s="1" t="s">
        <v>2023</v>
      </c>
      <c r="K86" s="1" t="str">
        <f t="shared" si="2"/>
        <v>2013</v>
      </c>
      <c r="L86" s="1">
        <f t="shared" si="3"/>
        <v>4</v>
      </c>
      <c r="M86" s="1" t="s">
        <v>60</v>
      </c>
    </row>
    <row r="87" spans="8:13">
      <c r="H87" s="1" t="s">
        <v>116</v>
      </c>
      <c r="I87" s="1" t="s">
        <v>9171</v>
      </c>
      <c r="J87" s="1" t="s">
        <v>6038</v>
      </c>
      <c r="K87" s="1" t="str">
        <f t="shared" si="2"/>
        <v>2013</v>
      </c>
      <c r="L87" s="1">
        <f t="shared" si="3"/>
        <v>4</v>
      </c>
      <c r="M87" s="1" t="s">
        <v>60</v>
      </c>
    </row>
    <row r="88" spans="8:13">
      <c r="H88" s="1" t="s">
        <v>55</v>
      </c>
      <c r="I88" s="1" t="s">
        <v>10290</v>
      </c>
      <c r="J88" s="1" t="s">
        <v>10291</v>
      </c>
      <c r="K88" s="1" t="str">
        <f t="shared" si="2"/>
        <v>2013</v>
      </c>
      <c r="L88" s="1">
        <f t="shared" si="3"/>
        <v>4</v>
      </c>
      <c r="M88" s="1" t="s">
        <v>60</v>
      </c>
    </row>
    <row r="89" spans="8:13">
      <c r="H89" s="1" t="s">
        <v>55</v>
      </c>
      <c r="I89" s="1" t="s">
        <v>7357</v>
      </c>
      <c r="J89" s="1" t="s">
        <v>10504</v>
      </c>
      <c r="K89" s="1" t="str">
        <f t="shared" si="2"/>
        <v>2014</v>
      </c>
      <c r="L89" s="1">
        <f t="shared" si="3"/>
        <v>4</v>
      </c>
      <c r="M89" s="1" t="s">
        <v>60</v>
      </c>
    </row>
    <row r="90" spans="8:13">
      <c r="H90" s="1" t="s">
        <v>71</v>
      </c>
      <c r="I90" s="1" t="s">
        <v>987</v>
      </c>
      <c r="J90" s="1" t="s">
        <v>5726</v>
      </c>
      <c r="K90" s="1" t="str">
        <f t="shared" si="2"/>
        <v>2014</v>
      </c>
      <c r="L90" s="1">
        <f t="shared" si="3"/>
        <v>4</v>
      </c>
      <c r="M90" s="1" t="s">
        <v>60</v>
      </c>
    </row>
    <row r="91" spans="8:13">
      <c r="H91" s="1" t="s">
        <v>116</v>
      </c>
      <c r="I91" s="1" t="s">
        <v>7022</v>
      </c>
      <c r="J91" s="1" t="s">
        <v>7026</v>
      </c>
      <c r="K91" s="1" t="str">
        <f t="shared" si="2"/>
        <v>2014</v>
      </c>
      <c r="L91" s="1">
        <f t="shared" si="3"/>
        <v>4</v>
      </c>
      <c r="M91" s="1" t="s">
        <v>60</v>
      </c>
    </row>
    <row r="92" spans="8:13">
      <c r="H92" s="1" t="s">
        <v>55</v>
      </c>
      <c r="I92" s="1" t="s">
        <v>7357</v>
      </c>
      <c r="J92" s="1" t="s">
        <v>8818</v>
      </c>
      <c r="K92" s="1" t="str">
        <f t="shared" si="2"/>
        <v>2014</v>
      </c>
      <c r="L92" s="1">
        <f t="shared" si="3"/>
        <v>4</v>
      </c>
      <c r="M92" s="1" t="s">
        <v>60</v>
      </c>
    </row>
    <row r="93" spans="8:13">
      <c r="H93" s="1" t="s">
        <v>55</v>
      </c>
      <c r="I93" s="1" t="s">
        <v>7253</v>
      </c>
      <c r="J93" s="1" t="s">
        <v>3807</v>
      </c>
      <c r="K93" s="1" t="str">
        <f t="shared" si="2"/>
        <v>2015</v>
      </c>
      <c r="L93" s="1">
        <f t="shared" si="3"/>
        <v>4</v>
      </c>
      <c r="M93" s="1" t="s">
        <v>60</v>
      </c>
    </row>
    <row r="94" spans="8:13">
      <c r="H94" s="1" t="s">
        <v>108</v>
      </c>
      <c r="I94" s="1" t="s">
        <v>264</v>
      </c>
      <c r="J94" s="1" t="s">
        <v>1222</v>
      </c>
      <c r="K94" s="1" t="str">
        <f t="shared" si="2"/>
        <v>2015</v>
      </c>
      <c r="L94" s="1">
        <f t="shared" si="3"/>
        <v>4</v>
      </c>
      <c r="M94" s="1" t="s">
        <v>60</v>
      </c>
    </row>
    <row r="95" spans="8:13">
      <c r="H95" s="1" t="s">
        <v>116</v>
      </c>
      <c r="I95" s="1" t="s">
        <v>4579</v>
      </c>
      <c r="J95" s="1" t="s">
        <v>4212</v>
      </c>
      <c r="K95" s="1" t="str">
        <f t="shared" si="2"/>
        <v>2015</v>
      </c>
      <c r="L95" s="1">
        <f t="shared" si="3"/>
        <v>4</v>
      </c>
      <c r="M95" s="1" t="s">
        <v>60</v>
      </c>
    </row>
    <row r="96" spans="8:13">
      <c r="H96" s="1" t="s">
        <v>55</v>
      </c>
      <c r="I96" s="1" t="s">
        <v>3927</v>
      </c>
      <c r="J96" s="1" t="s">
        <v>162</v>
      </c>
      <c r="K96" s="1" t="str">
        <f t="shared" si="2"/>
        <v>2016</v>
      </c>
      <c r="L96" s="1">
        <f t="shared" si="3"/>
        <v>4</v>
      </c>
      <c r="M96" s="1" t="s">
        <v>60</v>
      </c>
    </row>
    <row r="97" spans="8:13">
      <c r="H97" s="1" t="s">
        <v>116</v>
      </c>
      <c r="I97" s="1" t="s">
        <v>3754</v>
      </c>
      <c r="J97" s="1" t="s">
        <v>250</v>
      </c>
      <c r="K97" s="1" t="str">
        <f t="shared" si="2"/>
        <v>2016</v>
      </c>
      <c r="L97" s="1">
        <f t="shared" si="3"/>
        <v>4</v>
      </c>
      <c r="M97" s="1" t="s">
        <v>60</v>
      </c>
    </row>
    <row r="98" spans="8:13">
      <c r="H98" s="1" t="s">
        <v>55</v>
      </c>
      <c r="I98" s="1" t="s">
        <v>5505</v>
      </c>
      <c r="J98" s="1" t="s">
        <v>4102</v>
      </c>
      <c r="K98" s="1" t="str">
        <f t="shared" si="2"/>
        <v>2016</v>
      </c>
      <c r="L98" s="1">
        <f t="shared" si="3"/>
        <v>4</v>
      </c>
      <c r="M98" s="1" t="s">
        <v>60</v>
      </c>
    </row>
    <row r="99" spans="8:13">
      <c r="H99" s="1" t="s">
        <v>55</v>
      </c>
      <c r="I99" s="1" t="s">
        <v>6737</v>
      </c>
      <c r="J99" s="1" t="s">
        <v>6355</v>
      </c>
      <c r="K99" s="1" t="str">
        <f t="shared" si="2"/>
        <v>2016</v>
      </c>
      <c r="L99" s="1">
        <f t="shared" si="3"/>
        <v>4</v>
      </c>
      <c r="M99" s="1" t="s">
        <v>60</v>
      </c>
    </row>
    <row r="100" spans="8:13">
      <c r="H100" s="1" t="s">
        <v>55</v>
      </c>
      <c r="I100" s="1" t="s">
        <v>1296</v>
      </c>
      <c r="J100" s="1" t="s">
        <v>1598</v>
      </c>
      <c r="K100" s="1" t="str">
        <f t="shared" si="2"/>
        <v>2017</v>
      </c>
      <c r="L100" s="1">
        <f t="shared" si="3"/>
        <v>4</v>
      </c>
      <c r="M100" s="1" t="s">
        <v>60</v>
      </c>
    </row>
    <row r="101" spans="8:13">
      <c r="H101" s="1" t="s">
        <v>116</v>
      </c>
      <c r="I101" s="1" t="s">
        <v>1518</v>
      </c>
      <c r="J101" s="1" t="s">
        <v>486</v>
      </c>
      <c r="K101" s="1" t="str">
        <f t="shared" si="2"/>
        <v>2018</v>
      </c>
      <c r="L101" s="1">
        <f t="shared" si="3"/>
        <v>4</v>
      </c>
      <c r="M101" s="1" t="s">
        <v>60</v>
      </c>
    </row>
    <row r="102" spans="8:13">
      <c r="H102" s="1" t="s">
        <v>55</v>
      </c>
      <c r="I102" s="1" t="s">
        <v>195</v>
      </c>
      <c r="J102" s="1" t="s">
        <v>199</v>
      </c>
      <c r="K102" s="1" t="str">
        <f t="shared" si="2"/>
        <v>2018</v>
      </c>
      <c r="L102" s="1">
        <f t="shared" si="3"/>
        <v>4</v>
      </c>
      <c r="M102" s="1" t="s">
        <v>60</v>
      </c>
    </row>
    <row r="103" spans="8:13">
      <c r="H103" s="1" t="s">
        <v>55</v>
      </c>
      <c r="I103" s="1" t="s">
        <v>2090</v>
      </c>
      <c r="J103" s="1" t="s">
        <v>728</v>
      </c>
      <c r="K103" s="1" t="str">
        <f t="shared" si="2"/>
        <v>2018</v>
      </c>
      <c r="L103" s="1">
        <f t="shared" si="3"/>
        <v>4</v>
      </c>
      <c r="M103" s="1" t="s">
        <v>60</v>
      </c>
    </row>
    <row r="104" spans="8:13">
      <c r="H104" s="1" t="s">
        <v>99</v>
      </c>
      <c r="I104" s="1" t="s">
        <v>7760</v>
      </c>
      <c r="J104" s="1" t="s">
        <v>2115</v>
      </c>
      <c r="K104" s="1" t="str">
        <f t="shared" si="2"/>
        <v>2018</v>
      </c>
      <c r="L104" s="1">
        <f t="shared" si="3"/>
        <v>4</v>
      </c>
      <c r="M104" s="1" t="s">
        <v>60</v>
      </c>
    </row>
    <row r="105" spans="8:13">
      <c r="H105" s="1" t="s">
        <v>55</v>
      </c>
      <c r="I105" s="1" t="s">
        <v>2046</v>
      </c>
      <c r="J105" s="1" t="s">
        <v>1179</v>
      </c>
      <c r="K105" s="1" t="str">
        <f t="shared" si="2"/>
        <v>2019</v>
      </c>
      <c r="L105" s="1">
        <f t="shared" si="3"/>
        <v>4</v>
      </c>
      <c r="M105" s="1" t="s">
        <v>60</v>
      </c>
    </row>
    <row r="106" spans="8:13">
      <c r="H106" s="1" t="s">
        <v>116</v>
      </c>
      <c r="I106" s="1" t="s">
        <v>6275</v>
      </c>
      <c r="J106" s="1" t="s">
        <v>1079</v>
      </c>
      <c r="K106" s="1" t="str">
        <f t="shared" si="2"/>
        <v>2019</v>
      </c>
      <c r="L106" s="1">
        <f t="shared" si="3"/>
        <v>4</v>
      </c>
      <c r="M106" s="1" t="s">
        <v>60</v>
      </c>
    </row>
    <row r="107" spans="8:13">
      <c r="H107" s="1" t="s">
        <v>116</v>
      </c>
      <c r="I107" s="1" t="s">
        <v>6747</v>
      </c>
      <c r="J107" s="1" t="s">
        <v>1190</v>
      </c>
      <c r="K107" s="1" t="str">
        <f t="shared" si="2"/>
        <v>2019</v>
      </c>
      <c r="L107" s="1">
        <f t="shared" si="3"/>
        <v>4</v>
      </c>
      <c r="M107" s="1" t="s">
        <v>60</v>
      </c>
    </row>
    <row r="108" spans="8:13">
      <c r="H108" s="1" t="s">
        <v>116</v>
      </c>
      <c r="I108" s="1" t="s">
        <v>1184</v>
      </c>
      <c r="J108" s="1" t="s">
        <v>3802</v>
      </c>
      <c r="K108" s="1" t="str">
        <f t="shared" si="2"/>
        <v>2019</v>
      </c>
      <c r="L108" s="1">
        <f t="shared" si="3"/>
        <v>4</v>
      </c>
      <c r="M108" s="1" t="s">
        <v>60</v>
      </c>
    </row>
    <row r="109" spans="8:13">
      <c r="H109" s="1" t="s">
        <v>116</v>
      </c>
      <c r="I109" s="1" t="s">
        <v>4032</v>
      </c>
      <c r="J109" s="1" t="s">
        <v>72</v>
      </c>
      <c r="K109" s="1" t="str">
        <f t="shared" si="2"/>
        <v>2019</v>
      </c>
      <c r="L109" s="1">
        <f t="shared" si="3"/>
        <v>4</v>
      </c>
      <c r="M109" s="1" t="s">
        <v>60</v>
      </c>
    </row>
    <row r="110" spans="8:13">
      <c r="H110" s="1" t="s">
        <v>55</v>
      </c>
      <c r="I110" s="1" t="s">
        <v>1316</v>
      </c>
      <c r="J110" s="1" t="s">
        <v>517</v>
      </c>
      <c r="K110" s="1" t="str">
        <f t="shared" si="2"/>
        <v>2019</v>
      </c>
      <c r="L110" s="1">
        <f t="shared" si="3"/>
        <v>4</v>
      </c>
      <c r="M110" s="1" t="s">
        <v>60</v>
      </c>
    </row>
    <row r="111" spans="8:13">
      <c r="H111" s="1" t="s">
        <v>55</v>
      </c>
      <c r="I111" s="1" t="s">
        <v>2204</v>
      </c>
      <c r="J111" s="1" t="s">
        <v>2204</v>
      </c>
      <c r="K111" s="1" t="str">
        <f t="shared" si="2"/>
        <v>2019</v>
      </c>
      <c r="L111" s="1">
        <f t="shared" si="3"/>
        <v>4</v>
      </c>
      <c r="M111" s="1" t="s">
        <v>60</v>
      </c>
    </row>
    <row r="112" spans="8:13">
      <c r="H112" s="1" t="s">
        <v>55</v>
      </c>
      <c r="I112" s="1" t="s">
        <v>321</v>
      </c>
      <c r="J112" s="1" t="s">
        <v>9501</v>
      </c>
      <c r="K112" s="1" t="str">
        <f t="shared" si="2"/>
        <v>2020</v>
      </c>
      <c r="L112" s="1">
        <f t="shared" si="3"/>
        <v>4</v>
      </c>
      <c r="M112" s="1" t="s">
        <v>60</v>
      </c>
    </row>
    <row r="113" spans="8:13">
      <c r="H113" s="1" t="s">
        <v>55</v>
      </c>
      <c r="I113" s="1" t="s">
        <v>10522</v>
      </c>
      <c r="J113" s="1" t="s">
        <v>9748</v>
      </c>
      <c r="K113" s="1" t="str">
        <f t="shared" si="2"/>
        <v>2020</v>
      </c>
      <c r="L113" s="1">
        <f t="shared" si="3"/>
        <v>4</v>
      </c>
      <c r="M113" s="1" t="s">
        <v>60</v>
      </c>
    </row>
    <row r="114" spans="8:13">
      <c r="H114" s="1" t="s">
        <v>55</v>
      </c>
      <c r="I114" s="1" t="s">
        <v>8416</v>
      </c>
      <c r="J114" s="1" t="s">
        <v>10675</v>
      </c>
      <c r="K114" s="1" t="str">
        <f t="shared" si="2"/>
        <v>2020</v>
      </c>
      <c r="L114" s="1">
        <f t="shared" si="3"/>
        <v>4</v>
      </c>
      <c r="M114" s="1" t="s">
        <v>60</v>
      </c>
    </row>
    <row r="115" spans="8:13">
      <c r="H115" s="1" t="s">
        <v>55</v>
      </c>
      <c r="I115" s="1" t="s">
        <v>676</v>
      </c>
      <c r="J115" s="1" t="s">
        <v>5173</v>
      </c>
      <c r="K115" s="1" t="str">
        <f t="shared" si="2"/>
        <v>2020</v>
      </c>
      <c r="L115" s="1">
        <f t="shared" si="3"/>
        <v>4</v>
      </c>
      <c r="M115" s="1" t="s">
        <v>60</v>
      </c>
    </row>
    <row r="116" spans="8:13">
      <c r="H116" s="1" t="s">
        <v>55</v>
      </c>
      <c r="I116" s="1" t="s">
        <v>6607</v>
      </c>
      <c r="J116" s="1" t="s">
        <v>5206</v>
      </c>
      <c r="K116" s="1" t="str">
        <f t="shared" si="2"/>
        <v>2020</v>
      </c>
      <c r="L116" s="1">
        <f t="shared" si="3"/>
        <v>4</v>
      </c>
      <c r="M116" s="1" t="s">
        <v>60</v>
      </c>
    </row>
    <row r="117" spans="8:13">
      <c r="H117" s="1" t="s">
        <v>4098</v>
      </c>
      <c r="I117" s="1" t="s">
        <v>8821</v>
      </c>
      <c r="J117" s="1" t="s">
        <v>8824</v>
      </c>
      <c r="K117" s="1" t="str">
        <f t="shared" si="2"/>
        <v>2014</v>
      </c>
      <c r="L117" s="1">
        <f t="shared" si="3"/>
        <v>4.5</v>
      </c>
      <c r="M117" s="1" t="s">
        <v>60</v>
      </c>
    </row>
    <row r="118" spans="8:13">
      <c r="H118" s="1" t="s">
        <v>263</v>
      </c>
      <c r="I118" s="1" t="s">
        <v>3404</v>
      </c>
      <c r="J118" s="1" t="s">
        <v>3409</v>
      </c>
      <c r="K118" s="1" t="str">
        <f t="shared" si="2"/>
        <v>2004</v>
      </c>
      <c r="L118" s="1">
        <f t="shared" si="3"/>
        <v>5</v>
      </c>
      <c r="M118" s="1" t="s">
        <v>60</v>
      </c>
    </row>
    <row r="119" spans="8:13">
      <c r="H119" s="1" t="s">
        <v>130</v>
      </c>
      <c r="I119" s="1" t="s">
        <v>9733</v>
      </c>
      <c r="J119" s="1" t="s">
        <v>10046</v>
      </c>
      <c r="K119" s="1" t="str">
        <f t="shared" si="2"/>
        <v>2005</v>
      </c>
      <c r="L119" s="1">
        <f t="shared" si="3"/>
        <v>5</v>
      </c>
      <c r="M119" s="1" t="s">
        <v>60</v>
      </c>
    </row>
    <row r="120" spans="8:13">
      <c r="H120" s="1" t="s">
        <v>71</v>
      </c>
      <c r="I120" s="1" t="s">
        <v>9673</v>
      </c>
      <c r="J120" s="1" t="s">
        <v>855</v>
      </c>
      <c r="K120" s="1" t="str">
        <f t="shared" si="2"/>
        <v>2011</v>
      </c>
      <c r="L120" s="1">
        <f t="shared" si="3"/>
        <v>5</v>
      </c>
      <c r="M120" s="1" t="s">
        <v>60</v>
      </c>
    </row>
    <row r="121" spans="8:13">
      <c r="H121" s="1" t="s">
        <v>130</v>
      </c>
      <c r="I121" s="1" t="s">
        <v>2115</v>
      </c>
      <c r="J121" s="1" t="s">
        <v>2131</v>
      </c>
      <c r="K121" s="1" t="str">
        <f t="shared" si="2"/>
        <v>2011</v>
      </c>
      <c r="L121" s="1">
        <f t="shared" si="3"/>
        <v>5</v>
      </c>
      <c r="M121" s="1" t="s">
        <v>60</v>
      </c>
    </row>
    <row r="122" spans="8:13">
      <c r="H122" s="1" t="s">
        <v>108</v>
      </c>
      <c r="I122" s="1" t="s">
        <v>6917</v>
      </c>
      <c r="J122" s="1" t="s">
        <v>6591</v>
      </c>
      <c r="K122" s="1" t="str">
        <f t="shared" si="2"/>
        <v>2012</v>
      </c>
      <c r="L122" s="1">
        <f t="shared" si="3"/>
        <v>5</v>
      </c>
      <c r="M122" s="1" t="s">
        <v>60</v>
      </c>
    </row>
    <row r="123" spans="8:13">
      <c r="H123" s="1" t="s">
        <v>116</v>
      </c>
      <c r="I123" s="1" t="s">
        <v>178</v>
      </c>
      <c r="J123" s="1" t="s">
        <v>9092</v>
      </c>
      <c r="K123" s="1" t="str">
        <f t="shared" si="2"/>
        <v>2012</v>
      </c>
      <c r="L123" s="1">
        <f t="shared" si="3"/>
        <v>5</v>
      </c>
      <c r="M123" s="1" t="s">
        <v>60</v>
      </c>
    </row>
    <row r="124" spans="8:13">
      <c r="H124" s="1" t="s">
        <v>116</v>
      </c>
      <c r="I124" s="1" t="s">
        <v>10100</v>
      </c>
      <c r="J124" s="1" t="s">
        <v>10104</v>
      </c>
      <c r="K124" s="1" t="str">
        <f t="shared" si="2"/>
        <v>2012</v>
      </c>
      <c r="L124" s="1">
        <f t="shared" si="3"/>
        <v>5</v>
      </c>
      <c r="M124" s="1" t="s">
        <v>60</v>
      </c>
    </row>
    <row r="125" spans="8:13">
      <c r="H125" s="1" t="s">
        <v>99</v>
      </c>
      <c r="I125" s="1" t="s">
        <v>774</v>
      </c>
      <c r="J125" s="1" t="s">
        <v>11225</v>
      </c>
      <c r="K125" s="1" t="str">
        <f t="shared" si="2"/>
        <v>2013</v>
      </c>
      <c r="L125" s="1">
        <f t="shared" si="3"/>
        <v>5</v>
      </c>
      <c r="M125" s="1" t="s">
        <v>60</v>
      </c>
    </row>
    <row r="126" spans="8:13">
      <c r="H126" s="1" t="s">
        <v>99</v>
      </c>
      <c r="I126" s="1" t="s">
        <v>6181</v>
      </c>
      <c r="J126" s="1" t="s">
        <v>6182</v>
      </c>
      <c r="K126" s="1" t="str">
        <f t="shared" si="2"/>
        <v>2015</v>
      </c>
      <c r="L126" s="1">
        <f t="shared" si="3"/>
        <v>5</v>
      </c>
      <c r="M126" s="1" t="s">
        <v>60</v>
      </c>
    </row>
    <row r="127" spans="8:13">
      <c r="H127" s="1" t="s">
        <v>116</v>
      </c>
      <c r="I127" s="1" t="s">
        <v>6852</v>
      </c>
      <c r="J127" s="1" t="s">
        <v>6818</v>
      </c>
      <c r="K127" s="1" t="str">
        <f t="shared" si="2"/>
        <v>2015</v>
      </c>
      <c r="L127" s="1">
        <f t="shared" si="3"/>
        <v>5</v>
      </c>
      <c r="M127" s="1" t="s">
        <v>60</v>
      </c>
    </row>
    <row r="128" spans="8:13">
      <c r="H128" s="1" t="s">
        <v>99</v>
      </c>
      <c r="I128" s="1" t="s">
        <v>6092</v>
      </c>
      <c r="J128" s="1" t="s">
        <v>6104</v>
      </c>
      <c r="K128" s="1" t="str">
        <f t="shared" si="2"/>
        <v>2015</v>
      </c>
      <c r="L128" s="1">
        <f t="shared" si="3"/>
        <v>5</v>
      </c>
      <c r="M128" s="1" t="s">
        <v>60</v>
      </c>
    </row>
    <row r="129" spans="8:13">
      <c r="H129" s="1" t="s">
        <v>116</v>
      </c>
      <c r="I129" s="1" t="s">
        <v>465</v>
      </c>
      <c r="J129" s="1" t="s">
        <v>5450</v>
      </c>
      <c r="K129" s="1" t="str">
        <f t="shared" ref="K129:K192" si="4">TEXT(J129,"YYYY")</f>
        <v>2016</v>
      </c>
      <c r="L129" s="1">
        <f t="shared" ref="L129:L192" si="5">H129-(TEXT(I129,"YYYY")-TEXT(J129,"YYYY"))</f>
        <v>5</v>
      </c>
      <c r="M129" s="1" t="s">
        <v>60</v>
      </c>
    </row>
    <row r="130" spans="8:13">
      <c r="H130" s="1" t="s">
        <v>116</v>
      </c>
      <c r="I130" s="1" t="s">
        <v>587</v>
      </c>
      <c r="J130" s="1" t="s">
        <v>274</v>
      </c>
      <c r="K130" s="1" t="str">
        <f t="shared" si="4"/>
        <v>2017</v>
      </c>
      <c r="L130" s="1">
        <f t="shared" si="5"/>
        <v>5</v>
      </c>
      <c r="M130" s="1" t="s">
        <v>60</v>
      </c>
    </row>
    <row r="131" spans="8:13">
      <c r="H131" s="1" t="s">
        <v>99</v>
      </c>
      <c r="I131" s="1" t="s">
        <v>4439</v>
      </c>
      <c r="J131" s="1" t="s">
        <v>4446</v>
      </c>
      <c r="K131" s="1" t="str">
        <f t="shared" si="4"/>
        <v>2017</v>
      </c>
      <c r="L131" s="1">
        <f t="shared" si="5"/>
        <v>5</v>
      </c>
      <c r="M131" s="1" t="s">
        <v>60</v>
      </c>
    </row>
    <row r="132" spans="8:13">
      <c r="H132" s="1" t="s">
        <v>116</v>
      </c>
      <c r="I132" s="1" t="s">
        <v>6066</v>
      </c>
      <c r="J132" s="1" t="s">
        <v>6063</v>
      </c>
      <c r="K132" s="1" t="str">
        <f t="shared" si="4"/>
        <v>2017</v>
      </c>
      <c r="L132" s="1">
        <f t="shared" si="5"/>
        <v>5</v>
      </c>
      <c r="M132" s="1" t="s">
        <v>60</v>
      </c>
    </row>
    <row r="133" spans="8:13">
      <c r="H133" s="1" t="s">
        <v>116</v>
      </c>
      <c r="I133" s="1" t="s">
        <v>1837</v>
      </c>
      <c r="J133" s="1" t="s">
        <v>1044</v>
      </c>
      <c r="K133" s="1" t="str">
        <f t="shared" si="4"/>
        <v>2018</v>
      </c>
      <c r="L133" s="1">
        <f t="shared" si="5"/>
        <v>5</v>
      </c>
      <c r="M133" s="1" t="s">
        <v>60</v>
      </c>
    </row>
    <row r="134" spans="8:13">
      <c r="H134" s="1" t="s">
        <v>116</v>
      </c>
      <c r="I134" s="1" t="s">
        <v>1355</v>
      </c>
      <c r="J134" s="1" t="s">
        <v>1079</v>
      </c>
      <c r="K134" s="1" t="str">
        <f t="shared" si="4"/>
        <v>2019</v>
      </c>
      <c r="L134" s="1">
        <f t="shared" si="5"/>
        <v>5</v>
      </c>
      <c r="M134" s="1" t="s">
        <v>60</v>
      </c>
    </row>
    <row r="135" spans="8:13">
      <c r="H135" s="1" t="s">
        <v>116</v>
      </c>
      <c r="I135" s="1" t="s">
        <v>1536</v>
      </c>
      <c r="J135" s="1" t="s">
        <v>1543</v>
      </c>
      <c r="K135" s="1" t="str">
        <f t="shared" si="4"/>
        <v>2019</v>
      </c>
      <c r="L135" s="1">
        <f t="shared" si="5"/>
        <v>5</v>
      </c>
      <c r="M135" s="1" t="s">
        <v>60</v>
      </c>
    </row>
    <row r="136" spans="8:13">
      <c r="H136" s="1" t="s">
        <v>99</v>
      </c>
      <c r="I136" s="1" t="s">
        <v>6275</v>
      </c>
      <c r="J136" s="1" t="s">
        <v>1479</v>
      </c>
      <c r="K136" s="1" t="str">
        <f t="shared" si="4"/>
        <v>2019</v>
      </c>
      <c r="L136" s="1">
        <f t="shared" si="5"/>
        <v>5</v>
      </c>
      <c r="M136" s="1" t="s">
        <v>60</v>
      </c>
    </row>
    <row r="137" spans="8:13">
      <c r="H137" s="1" t="s">
        <v>99</v>
      </c>
      <c r="I137" s="1" t="s">
        <v>11088</v>
      </c>
      <c r="J137" s="1" t="s">
        <v>11368</v>
      </c>
      <c r="K137" s="1" t="str">
        <f t="shared" si="4"/>
        <v>2019</v>
      </c>
      <c r="L137" s="1">
        <f t="shared" si="5"/>
        <v>5</v>
      </c>
      <c r="M137" s="1" t="s">
        <v>60</v>
      </c>
    </row>
    <row r="138" spans="8:13">
      <c r="H138" s="1" t="s">
        <v>116</v>
      </c>
      <c r="I138" s="1" t="s">
        <v>3018</v>
      </c>
      <c r="J138" s="1" t="s">
        <v>66</v>
      </c>
      <c r="K138" s="1" t="str">
        <f t="shared" si="4"/>
        <v>2019</v>
      </c>
      <c r="L138" s="1">
        <f t="shared" si="5"/>
        <v>5</v>
      </c>
      <c r="M138" s="1" t="s">
        <v>60</v>
      </c>
    </row>
    <row r="139" spans="8:13">
      <c r="H139" s="1" t="s">
        <v>116</v>
      </c>
      <c r="I139" s="1" t="s">
        <v>6666</v>
      </c>
      <c r="J139" s="1" t="s">
        <v>8294</v>
      </c>
      <c r="K139" s="1" t="str">
        <f t="shared" si="4"/>
        <v>2020</v>
      </c>
      <c r="L139" s="1">
        <f t="shared" si="5"/>
        <v>5</v>
      </c>
      <c r="M139" s="1" t="s">
        <v>60</v>
      </c>
    </row>
    <row r="140" spans="8:13">
      <c r="H140" s="1" t="s">
        <v>116</v>
      </c>
      <c r="I140" s="1" t="s">
        <v>5745</v>
      </c>
      <c r="J140" s="1" t="s">
        <v>3520</v>
      </c>
      <c r="K140" s="1" t="str">
        <f t="shared" si="4"/>
        <v>2020</v>
      </c>
      <c r="L140" s="1">
        <f t="shared" si="5"/>
        <v>5</v>
      </c>
      <c r="M140" s="1" t="s">
        <v>60</v>
      </c>
    </row>
    <row r="141" spans="8:13">
      <c r="H141" s="1" t="s">
        <v>116</v>
      </c>
      <c r="I141" s="1" t="s">
        <v>397</v>
      </c>
      <c r="J141" s="1" t="s">
        <v>5710</v>
      </c>
      <c r="K141" s="1" t="str">
        <f t="shared" si="4"/>
        <v>2020</v>
      </c>
      <c r="L141" s="1">
        <f t="shared" si="5"/>
        <v>5</v>
      </c>
      <c r="M141" s="1" t="s">
        <v>60</v>
      </c>
    </row>
    <row r="142" spans="8:13">
      <c r="H142" s="1" t="s">
        <v>116</v>
      </c>
      <c r="I142" s="1" t="s">
        <v>8053</v>
      </c>
      <c r="J142" s="1" t="s">
        <v>5680</v>
      </c>
      <c r="K142" s="1" t="str">
        <f t="shared" si="4"/>
        <v>2020</v>
      </c>
      <c r="L142" s="1">
        <f t="shared" si="5"/>
        <v>5</v>
      </c>
      <c r="M142" s="1" t="s">
        <v>60</v>
      </c>
    </row>
    <row r="143" spans="8:13">
      <c r="H143" s="1" t="s">
        <v>116</v>
      </c>
      <c r="I143" s="1" t="s">
        <v>5619</v>
      </c>
      <c r="J143" s="1" t="s">
        <v>5206</v>
      </c>
      <c r="K143" s="1" t="str">
        <f t="shared" si="4"/>
        <v>2020</v>
      </c>
      <c r="L143" s="1">
        <f t="shared" si="5"/>
        <v>5</v>
      </c>
      <c r="M143" s="1" t="s">
        <v>60</v>
      </c>
    </row>
    <row r="144" spans="8:13">
      <c r="H144" s="1" t="s">
        <v>116</v>
      </c>
      <c r="I144" s="1" t="s">
        <v>8180</v>
      </c>
      <c r="J144" s="1" t="s">
        <v>6638</v>
      </c>
      <c r="K144" s="1" t="str">
        <f t="shared" si="4"/>
        <v>2020</v>
      </c>
      <c r="L144" s="1">
        <f t="shared" si="5"/>
        <v>5</v>
      </c>
      <c r="M144" s="1" t="s">
        <v>60</v>
      </c>
    </row>
    <row r="145" spans="8:13">
      <c r="H145" s="1" t="s">
        <v>479</v>
      </c>
      <c r="I145" s="1" t="s">
        <v>11257</v>
      </c>
      <c r="J145" s="1" t="s">
        <v>11280</v>
      </c>
      <c r="K145" s="1" t="str">
        <f t="shared" si="4"/>
        <v>2007</v>
      </c>
      <c r="L145" s="1">
        <f t="shared" si="5"/>
        <v>6</v>
      </c>
      <c r="M145" s="1" t="s">
        <v>60</v>
      </c>
    </row>
    <row r="146" spans="8:13">
      <c r="H146" s="1" t="s">
        <v>217</v>
      </c>
      <c r="I146" s="1" t="s">
        <v>6747</v>
      </c>
      <c r="J146" s="1" t="s">
        <v>2212</v>
      </c>
      <c r="K146" s="1" t="str">
        <f t="shared" si="4"/>
        <v>2010</v>
      </c>
      <c r="L146" s="1">
        <f t="shared" si="5"/>
        <v>6</v>
      </c>
      <c r="M146" s="1" t="s">
        <v>60</v>
      </c>
    </row>
    <row r="147" spans="8:13">
      <c r="H147" s="1" t="s">
        <v>108</v>
      </c>
      <c r="I147" s="1" t="s">
        <v>10100</v>
      </c>
      <c r="J147" s="1" t="s">
        <v>10050</v>
      </c>
      <c r="K147" s="1" t="str">
        <f t="shared" si="4"/>
        <v>2010</v>
      </c>
      <c r="L147" s="1">
        <f t="shared" si="5"/>
        <v>6</v>
      </c>
      <c r="M147" s="1" t="s">
        <v>60</v>
      </c>
    </row>
    <row r="148" spans="8:13">
      <c r="H148" s="1" t="s">
        <v>158</v>
      </c>
      <c r="I148" s="1" t="s">
        <v>381</v>
      </c>
      <c r="J148" s="1" t="s">
        <v>7730</v>
      </c>
      <c r="K148" s="1" t="str">
        <f t="shared" si="4"/>
        <v>2011</v>
      </c>
      <c r="L148" s="1">
        <f t="shared" si="5"/>
        <v>6</v>
      </c>
      <c r="M148" s="1" t="s">
        <v>60</v>
      </c>
    </row>
    <row r="149" spans="8:13">
      <c r="H149" s="1" t="s">
        <v>187</v>
      </c>
      <c r="I149" s="1" t="s">
        <v>537</v>
      </c>
      <c r="J149" s="1" t="s">
        <v>11972</v>
      </c>
      <c r="K149" s="1" t="str">
        <f t="shared" si="4"/>
        <v>2012</v>
      </c>
      <c r="L149" s="1">
        <f t="shared" si="5"/>
        <v>6</v>
      </c>
      <c r="M149" s="1" t="s">
        <v>60</v>
      </c>
    </row>
    <row r="150" spans="8:13">
      <c r="H150" s="1" t="s">
        <v>99</v>
      </c>
      <c r="I150" s="1" t="s">
        <v>10132</v>
      </c>
      <c r="J150" s="1" t="s">
        <v>9182</v>
      </c>
      <c r="K150" s="1" t="str">
        <f t="shared" si="4"/>
        <v>2012</v>
      </c>
      <c r="L150" s="1">
        <f t="shared" si="5"/>
        <v>6</v>
      </c>
      <c r="M150" s="1" t="s">
        <v>60</v>
      </c>
    </row>
    <row r="151" spans="8:13">
      <c r="H151" s="1" t="s">
        <v>99</v>
      </c>
      <c r="I151" s="1" t="s">
        <v>10193</v>
      </c>
      <c r="J151" s="1" t="s">
        <v>10194</v>
      </c>
      <c r="K151" s="1" t="str">
        <f t="shared" si="4"/>
        <v>2012</v>
      </c>
      <c r="L151" s="1">
        <f t="shared" si="5"/>
        <v>6</v>
      </c>
      <c r="M151" s="1" t="s">
        <v>60</v>
      </c>
    </row>
    <row r="152" spans="8:13">
      <c r="H152" s="1" t="s">
        <v>187</v>
      </c>
      <c r="I152" s="1" t="s">
        <v>5363</v>
      </c>
      <c r="J152" s="1" t="s">
        <v>2008</v>
      </c>
      <c r="K152" s="1" t="str">
        <f t="shared" si="4"/>
        <v>2014</v>
      </c>
      <c r="L152" s="1">
        <f t="shared" si="5"/>
        <v>6</v>
      </c>
      <c r="M152" s="1" t="s">
        <v>60</v>
      </c>
    </row>
    <row r="153" spans="8:13">
      <c r="H153" s="1" t="s">
        <v>71</v>
      </c>
      <c r="I153" s="1" t="s">
        <v>167</v>
      </c>
      <c r="J153" s="1" t="s">
        <v>171</v>
      </c>
      <c r="K153" s="1" t="str">
        <f t="shared" si="4"/>
        <v>2015</v>
      </c>
      <c r="L153" s="1">
        <f t="shared" si="5"/>
        <v>6</v>
      </c>
      <c r="M153" s="1" t="s">
        <v>60</v>
      </c>
    </row>
    <row r="154" spans="8:13">
      <c r="H154" s="1" t="s">
        <v>108</v>
      </c>
      <c r="I154" s="1" t="s">
        <v>3385</v>
      </c>
      <c r="J154" s="1" t="s">
        <v>1222</v>
      </c>
      <c r="K154" s="1" t="str">
        <f t="shared" si="4"/>
        <v>2015</v>
      </c>
      <c r="L154" s="1">
        <f t="shared" si="5"/>
        <v>6</v>
      </c>
      <c r="M154" s="1" t="s">
        <v>60</v>
      </c>
    </row>
    <row r="155" spans="8:13">
      <c r="H155" s="1" t="s">
        <v>71</v>
      </c>
      <c r="I155" s="1" t="s">
        <v>5110</v>
      </c>
      <c r="J155" s="1" t="s">
        <v>5111</v>
      </c>
      <c r="K155" s="1" t="str">
        <f t="shared" si="4"/>
        <v>2015</v>
      </c>
      <c r="L155" s="1">
        <f t="shared" si="5"/>
        <v>6</v>
      </c>
      <c r="M155" s="1" t="s">
        <v>60</v>
      </c>
    </row>
    <row r="156" spans="8:13">
      <c r="H156" s="1" t="s">
        <v>99</v>
      </c>
      <c r="I156" s="1" t="s">
        <v>7073</v>
      </c>
      <c r="J156" s="1" t="s">
        <v>1413</v>
      </c>
      <c r="K156" s="1" t="str">
        <f t="shared" si="4"/>
        <v>2015</v>
      </c>
      <c r="L156" s="1">
        <f t="shared" si="5"/>
        <v>6</v>
      </c>
      <c r="M156" s="1" t="s">
        <v>60</v>
      </c>
    </row>
    <row r="157" spans="8:13">
      <c r="H157" s="1" t="s">
        <v>58</v>
      </c>
      <c r="I157" s="1" t="s">
        <v>640</v>
      </c>
      <c r="J157" s="1" t="s">
        <v>1534</v>
      </c>
      <c r="K157" s="1" t="str">
        <f t="shared" si="4"/>
        <v>2016</v>
      </c>
      <c r="L157" s="1">
        <f t="shared" si="5"/>
        <v>6</v>
      </c>
      <c r="M157" s="1" t="s">
        <v>60</v>
      </c>
    </row>
    <row r="158" spans="8:13">
      <c r="H158" s="1" t="s">
        <v>99</v>
      </c>
      <c r="I158" s="1" t="s">
        <v>7749</v>
      </c>
      <c r="J158" s="1" t="s">
        <v>1534</v>
      </c>
      <c r="K158" s="1" t="str">
        <f t="shared" si="4"/>
        <v>2016</v>
      </c>
      <c r="L158" s="1">
        <f t="shared" si="5"/>
        <v>6</v>
      </c>
      <c r="M158" s="1" t="s">
        <v>60</v>
      </c>
    </row>
    <row r="159" spans="8:13">
      <c r="H159" s="1" t="s">
        <v>58</v>
      </c>
      <c r="I159" s="1" t="s">
        <v>11990</v>
      </c>
      <c r="J159" s="1" t="s">
        <v>3522</v>
      </c>
      <c r="K159" s="1" t="str">
        <f t="shared" si="4"/>
        <v>2016</v>
      </c>
      <c r="L159" s="1">
        <f t="shared" si="5"/>
        <v>6</v>
      </c>
      <c r="M159" s="1" t="s">
        <v>60</v>
      </c>
    </row>
    <row r="160" spans="8:13">
      <c r="H160" s="1" t="s">
        <v>99</v>
      </c>
      <c r="I160" s="1" t="s">
        <v>1741</v>
      </c>
      <c r="J160" s="1" t="s">
        <v>1741</v>
      </c>
      <c r="K160" s="1" t="str">
        <f t="shared" si="4"/>
        <v>2017</v>
      </c>
      <c r="L160" s="1">
        <f t="shared" si="5"/>
        <v>6</v>
      </c>
      <c r="M160" s="1" t="s">
        <v>60</v>
      </c>
    </row>
    <row r="161" spans="8:13">
      <c r="H161" s="1" t="s">
        <v>99</v>
      </c>
      <c r="I161" s="1" t="s">
        <v>6078</v>
      </c>
      <c r="J161" s="1" t="s">
        <v>3370</v>
      </c>
      <c r="K161" s="1" t="str">
        <f t="shared" si="4"/>
        <v>2017</v>
      </c>
      <c r="L161" s="1">
        <f t="shared" si="5"/>
        <v>6</v>
      </c>
      <c r="M161" s="1" t="s">
        <v>60</v>
      </c>
    </row>
    <row r="162" spans="8:13">
      <c r="H162" s="1" t="s">
        <v>108</v>
      </c>
      <c r="I162" s="1" t="s">
        <v>2037</v>
      </c>
      <c r="J162" s="1" t="s">
        <v>496</v>
      </c>
      <c r="K162" s="1" t="str">
        <f t="shared" si="4"/>
        <v>2017</v>
      </c>
      <c r="L162" s="1">
        <f t="shared" si="5"/>
        <v>6</v>
      </c>
      <c r="M162" s="1" t="s">
        <v>60</v>
      </c>
    </row>
    <row r="163" spans="8:13">
      <c r="H163" s="1" t="s">
        <v>99</v>
      </c>
      <c r="I163" s="1" t="s">
        <v>1334</v>
      </c>
      <c r="J163" s="1" t="s">
        <v>2422</v>
      </c>
      <c r="K163" s="1" t="str">
        <f t="shared" si="4"/>
        <v>2018</v>
      </c>
      <c r="L163" s="1">
        <f t="shared" si="5"/>
        <v>6</v>
      </c>
      <c r="M163" s="1" t="s">
        <v>60</v>
      </c>
    </row>
    <row r="164" spans="8:13">
      <c r="H164" s="1" t="s">
        <v>99</v>
      </c>
      <c r="I164" s="1" t="s">
        <v>750</v>
      </c>
      <c r="J164" s="1" t="s">
        <v>752</v>
      </c>
      <c r="K164" s="1" t="str">
        <f t="shared" si="4"/>
        <v>2018</v>
      </c>
      <c r="L164" s="1">
        <f t="shared" si="5"/>
        <v>6</v>
      </c>
      <c r="M164" s="1" t="s">
        <v>60</v>
      </c>
    </row>
    <row r="165" spans="8:13">
      <c r="H165" s="1" t="s">
        <v>108</v>
      </c>
      <c r="I165" s="1" t="s">
        <v>5173</v>
      </c>
      <c r="J165" s="1" t="s">
        <v>5592</v>
      </c>
      <c r="K165" s="1" t="str">
        <f t="shared" si="4"/>
        <v>2018</v>
      </c>
      <c r="L165" s="1">
        <f t="shared" si="5"/>
        <v>6</v>
      </c>
      <c r="M165" s="1" t="s">
        <v>60</v>
      </c>
    </row>
    <row r="166" spans="8:13">
      <c r="H166" s="1" t="s">
        <v>108</v>
      </c>
      <c r="I166" s="1" t="s">
        <v>202</v>
      </c>
      <c r="J166" s="1" t="s">
        <v>2418</v>
      </c>
      <c r="K166" s="1" t="str">
        <f t="shared" si="4"/>
        <v>2018</v>
      </c>
      <c r="L166" s="1">
        <f t="shared" si="5"/>
        <v>6</v>
      </c>
      <c r="M166" s="1" t="s">
        <v>60</v>
      </c>
    </row>
    <row r="167" spans="8:13">
      <c r="H167" s="1" t="s">
        <v>108</v>
      </c>
      <c r="I167" s="1" t="s">
        <v>10646</v>
      </c>
      <c r="J167" s="1" t="s">
        <v>431</v>
      </c>
      <c r="K167" s="1" t="str">
        <f t="shared" si="4"/>
        <v>2018</v>
      </c>
      <c r="L167" s="1">
        <f t="shared" si="5"/>
        <v>6</v>
      </c>
      <c r="M167" s="1" t="s">
        <v>60</v>
      </c>
    </row>
    <row r="168" spans="8:13">
      <c r="H168" s="1" t="s">
        <v>99</v>
      </c>
      <c r="I168" s="1" t="s">
        <v>2738</v>
      </c>
      <c r="J168" s="1" t="s">
        <v>474</v>
      </c>
      <c r="K168" s="1" t="str">
        <f t="shared" si="4"/>
        <v>2018</v>
      </c>
      <c r="L168" s="1">
        <f t="shared" si="5"/>
        <v>6</v>
      </c>
      <c r="M168" s="1" t="s">
        <v>60</v>
      </c>
    </row>
    <row r="169" spans="8:13">
      <c r="H169" s="1" t="s">
        <v>108</v>
      </c>
      <c r="I169" s="1" t="s">
        <v>3852</v>
      </c>
      <c r="J169" s="1" t="s">
        <v>3860</v>
      </c>
      <c r="K169" s="1" t="str">
        <f t="shared" si="4"/>
        <v>2018</v>
      </c>
      <c r="L169" s="1">
        <f t="shared" si="5"/>
        <v>6</v>
      </c>
      <c r="M169" s="1" t="s">
        <v>60</v>
      </c>
    </row>
    <row r="170" spans="8:13">
      <c r="H170" s="1" t="s">
        <v>71</v>
      </c>
      <c r="I170" s="1" t="s">
        <v>11290</v>
      </c>
      <c r="J170" s="1" t="s">
        <v>459</v>
      </c>
      <c r="K170" s="1" t="str">
        <f t="shared" si="4"/>
        <v>2019</v>
      </c>
      <c r="L170" s="1">
        <f t="shared" si="5"/>
        <v>6</v>
      </c>
      <c r="M170" s="1" t="s">
        <v>60</v>
      </c>
    </row>
    <row r="171" spans="8:13">
      <c r="H171" s="1" t="s">
        <v>71</v>
      </c>
      <c r="I171" s="1" t="s">
        <v>3852</v>
      </c>
      <c r="J171" s="1" t="s">
        <v>3856</v>
      </c>
      <c r="K171" s="1" t="str">
        <f t="shared" si="4"/>
        <v>2019</v>
      </c>
      <c r="L171" s="1">
        <f t="shared" si="5"/>
        <v>6</v>
      </c>
      <c r="M171" s="1" t="s">
        <v>60</v>
      </c>
    </row>
    <row r="172" spans="8:13">
      <c r="H172" s="1" t="s">
        <v>71</v>
      </c>
      <c r="I172" s="1" t="s">
        <v>11290</v>
      </c>
      <c r="J172" s="1" t="s">
        <v>459</v>
      </c>
      <c r="K172" s="1" t="str">
        <f t="shared" si="4"/>
        <v>2019</v>
      </c>
      <c r="L172" s="1">
        <f t="shared" si="5"/>
        <v>6</v>
      </c>
      <c r="M172" s="1" t="s">
        <v>60</v>
      </c>
    </row>
    <row r="173" spans="8:13">
      <c r="H173" s="1" t="s">
        <v>99</v>
      </c>
      <c r="I173" s="1" t="s">
        <v>1226</v>
      </c>
      <c r="J173" s="1" t="s">
        <v>1243</v>
      </c>
      <c r="K173" s="1" t="str">
        <f t="shared" si="4"/>
        <v>2019</v>
      </c>
      <c r="L173" s="1">
        <f t="shared" si="5"/>
        <v>6</v>
      </c>
      <c r="M173" s="1" t="s">
        <v>60</v>
      </c>
    </row>
    <row r="174" spans="8:13">
      <c r="H174" s="1" t="s">
        <v>71</v>
      </c>
      <c r="I174" s="1" t="s">
        <v>397</v>
      </c>
      <c r="J174" s="1" t="s">
        <v>700</v>
      </c>
      <c r="K174" s="1" t="str">
        <f t="shared" si="4"/>
        <v>2019</v>
      </c>
      <c r="L174" s="1">
        <f t="shared" si="5"/>
        <v>6</v>
      </c>
      <c r="M174" s="1" t="s">
        <v>60</v>
      </c>
    </row>
    <row r="175" spans="8:13">
      <c r="H175" s="1" t="s">
        <v>99</v>
      </c>
      <c r="I175" s="1" t="s">
        <v>429</v>
      </c>
      <c r="J175" s="1" t="s">
        <v>11952</v>
      </c>
      <c r="K175" s="1" t="str">
        <f t="shared" si="4"/>
        <v>2020</v>
      </c>
      <c r="L175" s="1">
        <f t="shared" si="5"/>
        <v>6</v>
      </c>
      <c r="M175" s="1" t="s">
        <v>60</v>
      </c>
    </row>
    <row r="176" spans="8:13">
      <c r="H176" s="1" t="s">
        <v>99</v>
      </c>
      <c r="I176" s="1" t="s">
        <v>202</v>
      </c>
      <c r="J176" s="1" t="s">
        <v>7691</v>
      </c>
      <c r="K176" s="1" t="str">
        <f t="shared" si="4"/>
        <v>2020</v>
      </c>
      <c r="L176" s="1">
        <f t="shared" si="5"/>
        <v>6</v>
      </c>
      <c r="M176" s="1" t="s">
        <v>60</v>
      </c>
    </row>
    <row r="177" spans="8:13">
      <c r="H177" s="1" t="s">
        <v>99</v>
      </c>
      <c r="I177" s="1" t="s">
        <v>10646</v>
      </c>
      <c r="J177" s="1" t="s">
        <v>6586</v>
      </c>
      <c r="K177" s="1" t="str">
        <f t="shared" si="4"/>
        <v>2020</v>
      </c>
      <c r="L177" s="1">
        <f t="shared" si="5"/>
        <v>6</v>
      </c>
      <c r="M177" s="1" t="s">
        <v>60</v>
      </c>
    </row>
    <row r="178" spans="8:13">
      <c r="H178" s="1" t="s">
        <v>583</v>
      </c>
      <c r="I178" s="1" t="s">
        <v>4232</v>
      </c>
      <c r="J178" s="1" t="s">
        <v>4996</v>
      </c>
      <c r="K178" s="1" t="str">
        <f t="shared" si="4"/>
        <v>2002</v>
      </c>
      <c r="L178" s="1">
        <f t="shared" si="5"/>
        <v>7</v>
      </c>
      <c r="M178" s="1" t="s">
        <v>60</v>
      </c>
    </row>
    <row r="179" spans="8:13">
      <c r="H179" s="1" t="s">
        <v>197</v>
      </c>
      <c r="I179" s="1" t="s">
        <v>7289</v>
      </c>
      <c r="J179" s="1" t="s">
        <v>1721</v>
      </c>
      <c r="K179" s="1" t="str">
        <f t="shared" si="4"/>
        <v>2004</v>
      </c>
      <c r="L179" s="1">
        <f t="shared" si="5"/>
        <v>7</v>
      </c>
      <c r="M179" s="1" t="s">
        <v>60</v>
      </c>
    </row>
    <row r="180" spans="8:13">
      <c r="H180" s="1" t="s">
        <v>169</v>
      </c>
      <c r="I180" s="1" t="s">
        <v>3536</v>
      </c>
      <c r="J180" s="1" t="s">
        <v>3537</v>
      </c>
      <c r="K180" s="1" t="str">
        <f t="shared" si="4"/>
        <v>2005</v>
      </c>
      <c r="L180" s="1">
        <f t="shared" si="5"/>
        <v>7</v>
      </c>
      <c r="M180" s="1" t="s">
        <v>60</v>
      </c>
    </row>
    <row r="181" spans="8:13">
      <c r="H181" s="1" t="s">
        <v>263</v>
      </c>
      <c r="I181" s="1" t="s">
        <v>6186</v>
      </c>
      <c r="J181" s="1" t="s">
        <v>1899</v>
      </c>
      <c r="K181" s="1" t="str">
        <f t="shared" si="4"/>
        <v>2005</v>
      </c>
      <c r="L181" s="1">
        <f t="shared" si="5"/>
        <v>7</v>
      </c>
      <c r="M181" s="1" t="s">
        <v>60</v>
      </c>
    </row>
    <row r="182" spans="8:13">
      <c r="H182" s="1" t="s">
        <v>58</v>
      </c>
      <c r="I182" s="1" t="s">
        <v>10805</v>
      </c>
      <c r="J182" s="1" t="s">
        <v>2019</v>
      </c>
      <c r="K182" s="1" t="str">
        <f t="shared" si="4"/>
        <v>2012</v>
      </c>
      <c r="L182" s="1">
        <f t="shared" si="5"/>
        <v>7</v>
      </c>
      <c r="M182" s="1" t="s">
        <v>60</v>
      </c>
    </row>
    <row r="183" spans="8:13">
      <c r="H183" s="1" t="s">
        <v>247</v>
      </c>
      <c r="I183" s="1" t="s">
        <v>5673</v>
      </c>
      <c r="J183" s="1" t="s">
        <v>5677</v>
      </c>
      <c r="K183" s="1" t="str">
        <f t="shared" si="4"/>
        <v>2012</v>
      </c>
      <c r="L183" s="1">
        <f t="shared" si="5"/>
        <v>7</v>
      </c>
      <c r="M183" s="1" t="s">
        <v>60</v>
      </c>
    </row>
    <row r="184" spans="8:13">
      <c r="H184" s="1" t="s">
        <v>58</v>
      </c>
      <c r="I184" s="1" t="s">
        <v>10805</v>
      </c>
      <c r="J184" s="1" t="s">
        <v>2019</v>
      </c>
      <c r="K184" s="1" t="str">
        <f t="shared" si="4"/>
        <v>2012</v>
      </c>
      <c r="L184" s="1">
        <f t="shared" si="5"/>
        <v>7</v>
      </c>
      <c r="M184" s="1" t="s">
        <v>60</v>
      </c>
    </row>
    <row r="185" spans="8:13">
      <c r="H185" s="1" t="s">
        <v>71</v>
      </c>
      <c r="I185" s="1" t="s">
        <v>10072</v>
      </c>
      <c r="J185" s="1" t="s">
        <v>10092</v>
      </c>
      <c r="K185" s="1" t="str">
        <f t="shared" si="4"/>
        <v>2012</v>
      </c>
      <c r="L185" s="1">
        <f t="shared" si="5"/>
        <v>7</v>
      </c>
      <c r="M185" s="1" t="s">
        <v>60</v>
      </c>
    </row>
    <row r="186" spans="8:13">
      <c r="H186" s="1" t="s">
        <v>71</v>
      </c>
      <c r="I186" s="1" t="s">
        <v>9902</v>
      </c>
      <c r="J186" s="1" t="s">
        <v>9833</v>
      </c>
      <c r="K186" s="1" t="str">
        <f t="shared" si="4"/>
        <v>2013</v>
      </c>
      <c r="L186" s="1">
        <f t="shared" si="5"/>
        <v>7</v>
      </c>
      <c r="M186" s="1" t="s">
        <v>60</v>
      </c>
    </row>
    <row r="187" spans="8:13">
      <c r="H187" s="1" t="s">
        <v>71</v>
      </c>
      <c r="I187" s="1" t="s">
        <v>8531</v>
      </c>
      <c r="J187" s="1" t="s">
        <v>11119</v>
      </c>
      <c r="K187" s="1" t="str">
        <f t="shared" si="4"/>
        <v>2014</v>
      </c>
      <c r="L187" s="1">
        <f t="shared" si="5"/>
        <v>7</v>
      </c>
      <c r="M187" s="1" t="s">
        <v>60</v>
      </c>
    </row>
    <row r="188" spans="8:13">
      <c r="H188" s="1" t="s">
        <v>130</v>
      </c>
      <c r="I188" s="1" t="s">
        <v>2007</v>
      </c>
      <c r="J188" s="1" t="s">
        <v>2008</v>
      </c>
      <c r="K188" s="1" t="str">
        <f t="shared" si="4"/>
        <v>2014</v>
      </c>
      <c r="L188" s="1">
        <f t="shared" si="5"/>
        <v>7</v>
      </c>
      <c r="M188" s="1" t="s">
        <v>60</v>
      </c>
    </row>
    <row r="189" spans="8:13">
      <c r="H189" s="1" t="s">
        <v>71</v>
      </c>
      <c r="I189" s="1" t="s">
        <v>8531</v>
      </c>
      <c r="J189" s="1" t="s">
        <v>3187</v>
      </c>
      <c r="K189" s="1" t="str">
        <f t="shared" si="4"/>
        <v>2014</v>
      </c>
      <c r="L189" s="1">
        <f t="shared" si="5"/>
        <v>7</v>
      </c>
      <c r="M189" s="1" t="s">
        <v>60</v>
      </c>
    </row>
    <row r="190" spans="8:13">
      <c r="H190" s="1" t="s">
        <v>71</v>
      </c>
      <c r="I190" s="1" t="s">
        <v>7293</v>
      </c>
      <c r="J190" s="1" t="s">
        <v>7329</v>
      </c>
      <c r="K190" s="1" t="str">
        <f t="shared" si="4"/>
        <v>2014</v>
      </c>
      <c r="L190" s="1">
        <f t="shared" si="5"/>
        <v>7</v>
      </c>
      <c r="M190" s="1" t="s">
        <v>60</v>
      </c>
    </row>
    <row r="191" spans="8:13">
      <c r="H191" s="1" t="s">
        <v>71</v>
      </c>
      <c r="I191" s="1" t="s">
        <v>9206</v>
      </c>
      <c r="J191" s="1" t="s">
        <v>7329</v>
      </c>
      <c r="K191" s="1" t="str">
        <f t="shared" si="4"/>
        <v>2014</v>
      </c>
      <c r="L191" s="1">
        <f t="shared" si="5"/>
        <v>7</v>
      </c>
      <c r="M191" s="1" t="s">
        <v>60</v>
      </c>
    </row>
    <row r="192" spans="8:13">
      <c r="H192" s="1" t="s">
        <v>108</v>
      </c>
      <c r="I192" s="1" t="s">
        <v>3450</v>
      </c>
      <c r="J192" s="1" t="s">
        <v>6826</v>
      </c>
      <c r="K192" s="1" t="str">
        <f t="shared" si="4"/>
        <v>2014</v>
      </c>
      <c r="L192" s="1">
        <f t="shared" si="5"/>
        <v>7</v>
      </c>
      <c r="M192" s="1" t="s">
        <v>60</v>
      </c>
    </row>
    <row r="193" spans="8:13">
      <c r="H193" s="1" t="s">
        <v>71</v>
      </c>
      <c r="I193" s="1" t="s">
        <v>731</v>
      </c>
      <c r="J193" s="1" t="s">
        <v>731</v>
      </c>
      <c r="K193" s="1" t="str">
        <f t="shared" ref="K193:K256" si="6">TEXT(J193,"YYYY")</f>
        <v>2015</v>
      </c>
      <c r="L193" s="1">
        <f t="shared" ref="L193:L256" si="7">H193-(TEXT(I193,"YYYY")-TEXT(J193,"YYYY"))</f>
        <v>7</v>
      </c>
      <c r="M193" s="1" t="s">
        <v>60</v>
      </c>
    </row>
    <row r="194" spans="8:13">
      <c r="H194" s="1" t="s">
        <v>187</v>
      </c>
      <c r="I194" s="1" t="s">
        <v>4960</v>
      </c>
      <c r="J194" s="1" t="s">
        <v>4965</v>
      </c>
      <c r="K194" s="1" t="str">
        <f t="shared" si="6"/>
        <v>2015</v>
      </c>
      <c r="L194" s="1">
        <f t="shared" si="7"/>
        <v>7</v>
      </c>
      <c r="M194" s="1" t="s">
        <v>60</v>
      </c>
    </row>
    <row r="195" spans="8:13">
      <c r="H195" s="1" t="s">
        <v>108</v>
      </c>
      <c r="I195" s="1" t="s">
        <v>5325</v>
      </c>
      <c r="J195" s="1" t="s">
        <v>5331</v>
      </c>
      <c r="K195" s="1" t="str">
        <f t="shared" si="6"/>
        <v>2015</v>
      </c>
      <c r="L195" s="1">
        <f t="shared" si="7"/>
        <v>7</v>
      </c>
      <c r="M195" s="1" t="s">
        <v>60</v>
      </c>
    </row>
    <row r="196" spans="8:13">
      <c r="H196" s="1" t="s">
        <v>130</v>
      </c>
      <c r="I196" s="1" t="s">
        <v>8534</v>
      </c>
      <c r="J196" s="1" t="s">
        <v>1222</v>
      </c>
      <c r="K196" s="1" t="str">
        <f t="shared" si="6"/>
        <v>2015</v>
      </c>
      <c r="L196" s="1">
        <f t="shared" si="7"/>
        <v>7</v>
      </c>
      <c r="M196" s="1" t="s">
        <v>60</v>
      </c>
    </row>
    <row r="197" spans="8:13">
      <c r="H197" s="1" t="s">
        <v>71</v>
      </c>
      <c r="I197" s="1" t="s">
        <v>408</v>
      </c>
      <c r="J197" s="1" t="s">
        <v>3552</v>
      </c>
      <c r="K197" s="1" t="str">
        <f t="shared" si="6"/>
        <v>2016</v>
      </c>
      <c r="L197" s="1">
        <f t="shared" si="7"/>
        <v>7</v>
      </c>
      <c r="M197" s="1" t="s">
        <v>60</v>
      </c>
    </row>
    <row r="198" spans="8:13">
      <c r="H198" s="1" t="s">
        <v>108</v>
      </c>
      <c r="I198" s="1" t="s">
        <v>6066</v>
      </c>
      <c r="J198" s="1" t="s">
        <v>250</v>
      </c>
      <c r="K198" s="1" t="str">
        <f t="shared" si="6"/>
        <v>2016</v>
      </c>
      <c r="L198" s="1">
        <f t="shared" si="7"/>
        <v>7</v>
      </c>
      <c r="M198" s="1" t="s">
        <v>60</v>
      </c>
    </row>
    <row r="199" spans="8:13">
      <c r="H199" s="1" t="s">
        <v>187</v>
      </c>
      <c r="I199" s="1" t="s">
        <v>1265</v>
      </c>
      <c r="J199" s="5">
        <v>42736</v>
      </c>
      <c r="K199" s="1" t="str">
        <f t="shared" si="6"/>
        <v>2017</v>
      </c>
      <c r="L199" s="1">
        <f t="shared" si="7"/>
        <v>7</v>
      </c>
      <c r="M199" s="1" t="s">
        <v>60</v>
      </c>
    </row>
    <row r="200" spans="8:13">
      <c r="H200" s="1" t="s">
        <v>58</v>
      </c>
      <c r="I200" s="1" t="s">
        <v>8225</v>
      </c>
      <c r="J200" s="1" t="s">
        <v>5723</v>
      </c>
      <c r="K200" s="1" t="str">
        <f t="shared" si="6"/>
        <v>2017</v>
      </c>
      <c r="L200" s="1">
        <f t="shared" si="7"/>
        <v>7</v>
      </c>
      <c r="M200" s="1" t="s">
        <v>60</v>
      </c>
    </row>
    <row r="201" spans="8:13">
      <c r="H201" s="1" t="s">
        <v>108</v>
      </c>
      <c r="I201" s="1" t="s">
        <v>2422</v>
      </c>
      <c r="J201" s="1" t="s">
        <v>1873</v>
      </c>
      <c r="K201" s="1" t="str">
        <f t="shared" si="6"/>
        <v>2017</v>
      </c>
      <c r="L201" s="1">
        <f t="shared" si="7"/>
        <v>7</v>
      </c>
      <c r="M201" s="1" t="s">
        <v>60</v>
      </c>
    </row>
    <row r="202" spans="8:13">
      <c r="H202" s="1" t="s">
        <v>108</v>
      </c>
      <c r="I202" s="1" t="s">
        <v>2422</v>
      </c>
      <c r="J202" s="1" t="s">
        <v>2658</v>
      </c>
      <c r="K202" s="1" t="str">
        <f t="shared" si="6"/>
        <v>2017</v>
      </c>
      <c r="L202" s="1">
        <f t="shared" si="7"/>
        <v>7</v>
      </c>
      <c r="M202" s="1" t="s">
        <v>60</v>
      </c>
    </row>
    <row r="203" spans="8:13">
      <c r="H203" s="1" t="s">
        <v>108</v>
      </c>
      <c r="I203" s="1" t="s">
        <v>471</v>
      </c>
      <c r="J203" s="1" t="s">
        <v>474</v>
      </c>
      <c r="K203" s="1" t="str">
        <f t="shared" si="6"/>
        <v>2018</v>
      </c>
      <c r="L203" s="1">
        <f t="shared" si="7"/>
        <v>7</v>
      </c>
      <c r="M203" s="1" t="s">
        <v>60</v>
      </c>
    </row>
    <row r="204" spans="8:13">
      <c r="H204" s="1" t="s">
        <v>108</v>
      </c>
      <c r="I204" s="1" t="s">
        <v>1956</v>
      </c>
      <c r="J204" s="1" t="s">
        <v>705</v>
      </c>
      <c r="K204" s="1" t="str">
        <f t="shared" si="6"/>
        <v>2018</v>
      </c>
      <c r="L204" s="1">
        <f t="shared" si="7"/>
        <v>7</v>
      </c>
      <c r="M204" s="1" t="s">
        <v>60</v>
      </c>
    </row>
    <row r="205" spans="8:13">
      <c r="H205" s="1" t="s">
        <v>71</v>
      </c>
      <c r="I205" s="1" t="s">
        <v>978</v>
      </c>
      <c r="J205" s="1" t="s">
        <v>705</v>
      </c>
      <c r="K205" s="1" t="str">
        <f t="shared" si="6"/>
        <v>2018</v>
      </c>
      <c r="L205" s="1">
        <f t="shared" si="7"/>
        <v>7</v>
      </c>
      <c r="M205" s="1" t="s">
        <v>60</v>
      </c>
    </row>
    <row r="206" spans="8:13">
      <c r="H206" s="1" t="s">
        <v>71</v>
      </c>
      <c r="I206" s="1" t="s">
        <v>696</v>
      </c>
      <c r="J206" s="1" t="s">
        <v>199</v>
      </c>
      <c r="K206" s="1" t="str">
        <f t="shared" si="6"/>
        <v>2018</v>
      </c>
      <c r="L206" s="1">
        <f t="shared" si="7"/>
        <v>7</v>
      </c>
      <c r="M206" s="1" t="s">
        <v>60</v>
      </c>
    </row>
    <row r="207" spans="8:13">
      <c r="H207" s="1" t="s">
        <v>71</v>
      </c>
      <c r="I207" s="1" t="s">
        <v>2779</v>
      </c>
      <c r="J207" s="1" t="s">
        <v>2496</v>
      </c>
      <c r="K207" s="1" t="str">
        <f t="shared" si="6"/>
        <v>2018</v>
      </c>
      <c r="L207" s="1">
        <f t="shared" si="7"/>
        <v>7</v>
      </c>
      <c r="M207" s="1" t="s">
        <v>60</v>
      </c>
    </row>
    <row r="208" spans="8:13">
      <c r="H208" s="1" t="s">
        <v>71</v>
      </c>
      <c r="I208" s="1" t="s">
        <v>51</v>
      </c>
      <c r="J208" s="1" t="s">
        <v>72</v>
      </c>
      <c r="K208" s="1" t="str">
        <f t="shared" si="6"/>
        <v>2019</v>
      </c>
      <c r="L208" s="1">
        <f t="shared" si="7"/>
        <v>7</v>
      </c>
      <c r="M208" s="1" t="s">
        <v>60</v>
      </c>
    </row>
    <row r="209" spans="8:13">
      <c r="H209" s="1" t="s">
        <v>71</v>
      </c>
      <c r="I209" s="1" t="s">
        <v>1699</v>
      </c>
      <c r="J209" s="1" t="s">
        <v>604</v>
      </c>
      <c r="K209" s="1" t="str">
        <f t="shared" si="6"/>
        <v>2019</v>
      </c>
      <c r="L209" s="1">
        <f t="shared" si="7"/>
        <v>7</v>
      </c>
      <c r="M209" s="1" t="s">
        <v>60</v>
      </c>
    </row>
    <row r="210" spans="8:13">
      <c r="H210" s="1" t="s">
        <v>108</v>
      </c>
      <c r="I210" s="1" t="s">
        <v>3800</v>
      </c>
      <c r="J210" s="1" t="s">
        <v>3802</v>
      </c>
      <c r="K210" s="1" t="str">
        <f t="shared" si="6"/>
        <v>2019</v>
      </c>
      <c r="L210" s="1">
        <f t="shared" si="7"/>
        <v>7</v>
      </c>
      <c r="M210" s="1" t="s">
        <v>60</v>
      </c>
    </row>
    <row r="211" spans="8:13">
      <c r="H211" s="1" t="s">
        <v>108</v>
      </c>
      <c r="I211" s="1" t="s">
        <v>534</v>
      </c>
      <c r="J211" s="1" t="s">
        <v>3957</v>
      </c>
      <c r="K211" s="1" t="str">
        <f t="shared" si="6"/>
        <v>2019</v>
      </c>
      <c r="L211" s="1">
        <f t="shared" si="7"/>
        <v>7</v>
      </c>
      <c r="M211" s="1" t="s">
        <v>60</v>
      </c>
    </row>
    <row r="212" spans="8:13">
      <c r="H212" s="1" t="s">
        <v>108</v>
      </c>
      <c r="I212" s="1" t="s">
        <v>1351</v>
      </c>
      <c r="J212" s="1" t="s">
        <v>72</v>
      </c>
      <c r="K212" s="1" t="str">
        <f t="shared" si="6"/>
        <v>2019</v>
      </c>
      <c r="L212" s="1">
        <f t="shared" si="7"/>
        <v>7</v>
      </c>
      <c r="M212" s="1" t="s">
        <v>60</v>
      </c>
    </row>
    <row r="213" spans="8:13">
      <c r="H213" s="1" t="s">
        <v>108</v>
      </c>
      <c r="I213" s="1" t="s">
        <v>8450</v>
      </c>
      <c r="J213" s="1" t="s">
        <v>248</v>
      </c>
      <c r="K213" s="1" t="str">
        <f t="shared" si="6"/>
        <v>2019</v>
      </c>
      <c r="L213" s="1">
        <f t="shared" si="7"/>
        <v>7</v>
      </c>
      <c r="M213" s="1" t="s">
        <v>60</v>
      </c>
    </row>
    <row r="214" spans="8:13">
      <c r="H214" s="1" t="s">
        <v>71</v>
      </c>
      <c r="I214" s="1" t="s">
        <v>861</v>
      </c>
      <c r="J214" s="1" t="s">
        <v>877</v>
      </c>
      <c r="K214" s="1" t="str">
        <f t="shared" si="6"/>
        <v>2019</v>
      </c>
      <c r="L214" s="1">
        <f t="shared" si="7"/>
        <v>7</v>
      </c>
      <c r="M214" s="1" t="s">
        <v>60</v>
      </c>
    </row>
    <row r="215" spans="8:13">
      <c r="H215" s="1" t="s">
        <v>71</v>
      </c>
      <c r="I215" s="1" t="s">
        <v>202</v>
      </c>
      <c r="J215" s="1" t="s">
        <v>663</v>
      </c>
      <c r="K215" s="1" t="str">
        <f t="shared" si="6"/>
        <v>2020</v>
      </c>
      <c r="L215" s="1">
        <f t="shared" si="7"/>
        <v>7</v>
      </c>
      <c r="M215" s="1" t="s">
        <v>60</v>
      </c>
    </row>
    <row r="216" spans="8:13">
      <c r="H216" s="1" t="s">
        <v>71</v>
      </c>
      <c r="I216" s="1" t="s">
        <v>10830</v>
      </c>
      <c r="J216" s="1" t="s">
        <v>10646</v>
      </c>
      <c r="K216" s="1" t="str">
        <f t="shared" si="6"/>
        <v>2020</v>
      </c>
      <c r="L216" s="1">
        <f t="shared" si="7"/>
        <v>7</v>
      </c>
      <c r="M216" s="1" t="s">
        <v>60</v>
      </c>
    </row>
    <row r="217" spans="8:13">
      <c r="H217" s="1" t="s">
        <v>71</v>
      </c>
      <c r="I217" s="1" t="s">
        <v>4032</v>
      </c>
      <c r="J217" s="1" t="s">
        <v>6811</v>
      </c>
      <c r="K217" s="1" t="str">
        <f t="shared" si="6"/>
        <v>2020</v>
      </c>
      <c r="L217" s="1">
        <f t="shared" si="7"/>
        <v>7</v>
      </c>
      <c r="M217" s="1" t="s">
        <v>60</v>
      </c>
    </row>
    <row r="218" spans="8:13">
      <c r="H218" s="1" t="s">
        <v>263</v>
      </c>
      <c r="I218" s="1" t="s">
        <v>8512</v>
      </c>
      <c r="J218" s="1" t="s">
        <v>11349</v>
      </c>
      <c r="K218" s="1" t="str">
        <f t="shared" si="6"/>
        <v>2004</v>
      </c>
      <c r="L218" s="1">
        <f t="shared" si="7"/>
        <v>8</v>
      </c>
      <c r="M218" s="1" t="s">
        <v>60</v>
      </c>
    </row>
    <row r="219" spans="8:13">
      <c r="H219" s="1" t="s">
        <v>263</v>
      </c>
      <c r="I219" s="1" t="s">
        <v>4106</v>
      </c>
      <c r="J219" s="1" t="s">
        <v>4110</v>
      </c>
      <c r="K219" s="1" t="str">
        <f t="shared" si="6"/>
        <v>2006</v>
      </c>
      <c r="L219" s="1">
        <f t="shared" si="7"/>
        <v>8</v>
      </c>
      <c r="M219" s="1" t="s">
        <v>60</v>
      </c>
    </row>
    <row r="220" spans="8:13">
      <c r="H220" s="1" t="s">
        <v>247</v>
      </c>
      <c r="I220" s="1" t="s">
        <v>9340</v>
      </c>
      <c r="J220" s="1" t="s">
        <v>7891</v>
      </c>
      <c r="K220" s="1" t="str">
        <f t="shared" si="6"/>
        <v>2007</v>
      </c>
      <c r="L220" s="1">
        <f t="shared" si="7"/>
        <v>8</v>
      </c>
      <c r="M220" s="1" t="s">
        <v>60</v>
      </c>
    </row>
    <row r="221" spans="8:13">
      <c r="H221" s="1" t="s">
        <v>126</v>
      </c>
      <c r="I221" s="1" t="s">
        <v>9625</v>
      </c>
      <c r="J221" s="1" t="s">
        <v>1815</v>
      </c>
      <c r="K221" s="1" t="str">
        <f t="shared" si="6"/>
        <v>2008</v>
      </c>
      <c r="L221" s="1">
        <f t="shared" si="7"/>
        <v>8</v>
      </c>
      <c r="M221" s="1" t="s">
        <v>60</v>
      </c>
    </row>
    <row r="222" spans="8:13">
      <c r="H222" s="1" t="s">
        <v>130</v>
      </c>
      <c r="I222" s="1" t="s">
        <v>9534</v>
      </c>
      <c r="J222" s="1" t="s">
        <v>1072</v>
      </c>
      <c r="K222" s="1" t="str">
        <f t="shared" si="6"/>
        <v>2009</v>
      </c>
      <c r="L222" s="1">
        <f t="shared" si="7"/>
        <v>8</v>
      </c>
      <c r="M222" s="1" t="s">
        <v>60</v>
      </c>
    </row>
    <row r="223" spans="8:13">
      <c r="H223" s="1" t="s">
        <v>130</v>
      </c>
      <c r="I223" s="1" t="s">
        <v>774</v>
      </c>
      <c r="J223" s="1" t="s">
        <v>2212</v>
      </c>
      <c r="K223" s="1" t="str">
        <f t="shared" si="6"/>
        <v>2010</v>
      </c>
      <c r="L223" s="1">
        <f t="shared" si="7"/>
        <v>8</v>
      </c>
      <c r="M223" s="1" t="s">
        <v>60</v>
      </c>
    </row>
    <row r="224" spans="8:13">
      <c r="H224" s="1" t="s">
        <v>108</v>
      </c>
      <c r="I224" s="1" t="s">
        <v>9662</v>
      </c>
      <c r="J224" s="1" t="s">
        <v>9701</v>
      </c>
      <c r="K224" s="1" t="str">
        <f t="shared" si="6"/>
        <v>2012</v>
      </c>
      <c r="L224" s="1">
        <f t="shared" si="7"/>
        <v>8</v>
      </c>
      <c r="M224" s="1" t="s">
        <v>60</v>
      </c>
    </row>
    <row r="225" spans="8:13">
      <c r="H225" s="1" t="s">
        <v>58</v>
      </c>
      <c r="I225" s="1" t="s">
        <v>9340</v>
      </c>
      <c r="J225" s="1" t="s">
        <v>9341</v>
      </c>
      <c r="K225" s="1" t="str">
        <f t="shared" si="6"/>
        <v>2012</v>
      </c>
      <c r="L225" s="1">
        <f t="shared" si="7"/>
        <v>8</v>
      </c>
      <c r="M225" s="1" t="s">
        <v>60</v>
      </c>
    </row>
    <row r="226" spans="8:13">
      <c r="H226" s="1" t="s">
        <v>187</v>
      </c>
      <c r="I226" s="1" t="s">
        <v>9548</v>
      </c>
      <c r="J226" s="1" t="s">
        <v>9549</v>
      </c>
      <c r="K226" s="1" t="str">
        <f t="shared" si="6"/>
        <v>2012</v>
      </c>
      <c r="L226" s="1">
        <f t="shared" si="7"/>
        <v>8</v>
      </c>
      <c r="M226" s="1" t="s">
        <v>60</v>
      </c>
    </row>
    <row r="227" spans="8:13">
      <c r="H227" s="1" t="s">
        <v>130</v>
      </c>
      <c r="I227" s="1" t="s">
        <v>4977</v>
      </c>
      <c r="J227" s="1" t="s">
        <v>1619</v>
      </c>
      <c r="K227" s="1" t="str">
        <f t="shared" si="6"/>
        <v>2013</v>
      </c>
      <c r="L227" s="1">
        <f t="shared" si="7"/>
        <v>8</v>
      </c>
      <c r="M227" s="1" t="s">
        <v>60</v>
      </c>
    </row>
    <row r="228" spans="8:13">
      <c r="H228" s="1" t="s">
        <v>108</v>
      </c>
      <c r="I228" s="1" t="s">
        <v>7360</v>
      </c>
      <c r="J228" s="1" t="s">
        <v>1712</v>
      </c>
      <c r="K228" s="1" t="str">
        <f t="shared" si="6"/>
        <v>2014</v>
      </c>
      <c r="L228" s="1">
        <f t="shared" si="7"/>
        <v>8</v>
      </c>
      <c r="M228" s="1" t="s">
        <v>60</v>
      </c>
    </row>
    <row r="229" spans="8:13">
      <c r="H229" s="1" t="s">
        <v>324</v>
      </c>
      <c r="I229" s="1" t="s">
        <v>709</v>
      </c>
      <c r="J229" s="1" t="s">
        <v>711</v>
      </c>
      <c r="K229" s="1" t="str">
        <f t="shared" si="6"/>
        <v>2014</v>
      </c>
      <c r="L229" s="1">
        <f t="shared" si="7"/>
        <v>8</v>
      </c>
      <c r="M229" s="1" t="s">
        <v>60</v>
      </c>
    </row>
    <row r="230" spans="8:13">
      <c r="H230" s="1" t="s">
        <v>187</v>
      </c>
      <c r="I230" s="1" t="s">
        <v>7253</v>
      </c>
      <c r="J230" s="1" t="s">
        <v>7256</v>
      </c>
      <c r="K230" s="1" t="str">
        <f t="shared" si="6"/>
        <v>2014</v>
      </c>
      <c r="L230" s="1">
        <f t="shared" si="7"/>
        <v>8</v>
      </c>
      <c r="M230" s="1" t="s">
        <v>60</v>
      </c>
    </row>
    <row r="231" spans="8:13">
      <c r="H231" s="1" t="s">
        <v>108</v>
      </c>
      <c r="I231" s="1" t="s">
        <v>7360</v>
      </c>
      <c r="J231" s="1" t="s">
        <v>8350</v>
      </c>
      <c r="K231" s="1" t="str">
        <f t="shared" si="6"/>
        <v>2014</v>
      </c>
      <c r="L231" s="1">
        <f t="shared" si="7"/>
        <v>8</v>
      </c>
      <c r="M231" s="1" t="s">
        <v>60</v>
      </c>
    </row>
    <row r="232" spans="8:13">
      <c r="H232" s="1" t="s">
        <v>187</v>
      </c>
      <c r="I232" s="1" t="s">
        <v>8377</v>
      </c>
      <c r="J232" s="1" t="s">
        <v>8389</v>
      </c>
      <c r="K232" s="1" t="str">
        <f t="shared" si="6"/>
        <v>2014</v>
      </c>
      <c r="L232" s="1">
        <f t="shared" si="7"/>
        <v>8</v>
      </c>
      <c r="M232" s="1" t="s">
        <v>60</v>
      </c>
    </row>
    <row r="233" spans="8:13">
      <c r="H233" s="1" t="s">
        <v>187</v>
      </c>
      <c r="I233" s="1" t="s">
        <v>8377</v>
      </c>
      <c r="J233" s="1" t="s">
        <v>11782</v>
      </c>
      <c r="K233" s="1" t="str">
        <f t="shared" si="6"/>
        <v>2014</v>
      </c>
      <c r="L233" s="1">
        <f t="shared" si="7"/>
        <v>8</v>
      </c>
      <c r="M233" s="1" t="s">
        <v>60</v>
      </c>
    </row>
    <row r="234" spans="8:13">
      <c r="H234" s="1" t="s">
        <v>187</v>
      </c>
      <c r="I234" s="1" t="s">
        <v>12212</v>
      </c>
      <c r="J234" s="1" t="s">
        <v>8045</v>
      </c>
      <c r="K234" s="1" t="str">
        <f t="shared" si="6"/>
        <v>2014</v>
      </c>
      <c r="L234" s="1">
        <f t="shared" si="7"/>
        <v>8</v>
      </c>
      <c r="M234" s="1" t="s">
        <v>60</v>
      </c>
    </row>
    <row r="235" spans="8:13">
      <c r="H235" s="1" t="s">
        <v>187</v>
      </c>
      <c r="I235" s="1" t="s">
        <v>7316</v>
      </c>
      <c r="J235" s="1" t="s">
        <v>7318</v>
      </c>
      <c r="K235" s="1" t="str">
        <f t="shared" si="6"/>
        <v>2014</v>
      </c>
      <c r="L235" s="1">
        <f t="shared" si="7"/>
        <v>8</v>
      </c>
      <c r="M235" s="1" t="s">
        <v>60</v>
      </c>
    </row>
    <row r="236" spans="8:13">
      <c r="H236" s="1" t="s">
        <v>324</v>
      </c>
      <c r="I236" s="1" t="s">
        <v>6747</v>
      </c>
      <c r="J236" s="1" t="s">
        <v>1163</v>
      </c>
      <c r="K236" s="1" t="str">
        <f t="shared" si="6"/>
        <v>2015</v>
      </c>
      <c r="L236" s="1">
        <f t="shared" si="7"/>
        <v>8</v>
      </c>
      <c r="M236" s="1" t="s">
        <v>60</v>
      </c>
    </row>
    <row r="237" spans="8:13">
      <c r="H237" s="1" t="s">
        <v>108</v>
      </c>
      <c r="I237" s="1" t="s">
        <v>1742</v>
      </c>
      <c r="J237" s="1" t="s">
        <v>1222</v>
      </c>
      <c r="K237" s="1" t="str">
        <f t="shared" si="6"/>
        <v>2015</v>
      </c>
      <c r="L237" s="1">
        <f t="shared" si="7"/>
        <v>8</v>
      </c>
      <c r="M237" s="1" t="s">
        <v>60</v>
      </c>
    </row>
    <row r="238" spans="8:13">
      <c r="H238" s="1" t="s">
        <v>58</v>
      </c>
      <c r="I238" s="1" t="s">
        <v>1741</v>
      </c>
      <c r="J238" s="1" t="s">
        <v>1742</v>
      </c>
      <c r="K238" s="1" t="str">
        <f t="shared" si="6"/>
        <v>2015</v>
      </c>
      <c r="L238" s="1">
        <f t="shared" si="7"/>
        <v>8</v>
      </c>
      <c r="M238" s="1" t="s">
        <v>60</v>
      </c>
    </row>
    <row r="239" spans="8:13">
      <c r="H239" s="1" t="s">
        <v>130</v>
      </c>
      <c r="I239" s="1" t="s">
        <v>1118</v>
      </c>
      <c r="J239" s="1" t="s">
        <v>1222</v>
      </c>
      <c r="K239" s="1" t="str">
        <f t="shared" si="6"/>
        <v>2015</v>
      </c>
      <c r="L239" s="1">
        <f t="shared" si="7"/>
        <v>8</v>
      </c>
      <c r="M239" s="1" t="s">
        <v>60</v>
      </c>
    </row>
    <row r="240" spans="8:13">
      <c r="H240" s="1" t="s">
        <v>158</v>
      </c>
      <c r="I240" s="1" t="s">
        <v>4224</v>
      </c>
      <c r="J240" s="1" t="s">
        <v>2872</v>
      </c>
      <c r="K240" s="1" t="str">
        <f t="shared" si="6"/>
        <v>2015</v>
      </c>
      <c r="L240" s="1">
        <f t="shared" si="7"/>
        <v>8</v>
      </c>
      <c r="M240" s="1" t="s">
        <v>60</v>
      </c>
    </row>
    <row r="241" spans="8:13">
      <c r="H241" s="1" t="s">
        <v>324</v>
      </c>
      <c r="I241" s="1" t="s">
        <v>5745</v>
      </c>
      <c r="J241" s="1" t="s">
        <v>5747</v>
      </c>
      <c r="K241" s="1" t="str">
        <f t="shared" si="6"/>
        <v>2015</v>
      </c>
      <c r="L241" s="1">
        <f t="shared" si="7"/>
        <v>8</v>
      </c>
      <c r="M241" s="1" t="s">
        <v>60</v>
      </c>
    </row>
    <row r="242" spans="8:13">
      <c r="H242" s="1" t="s">
        <v>187</v>
      </c>
      <c r="I242" s="1" t="s">
        <v>6705</v>
      </c>
      <c r="J242" s="1" t="s">
        <v>6710</v>
      </c>
      <c r="K242" s="1" t="str">
        <f t="shared" si="6"/>
        <v>2015</v>
      </c>
      <c r="L242" s="1">
        <f t="shared" si="7"/>
        <v>8</v>
      </c>
      <c r="M242" s="1" t="s">
        <v>60</v>
      </c>
    </row>
    <row r="243" spans="8:13">
      <c r="H243" s="1" t="s">
        <v>158</v>
      </c>
      <c r="I243" s="1" t="s">
        <v>2165</v>
      </c>
      <c r="J243" s="1" t="s">
        <v>1534</v>
      </c>
      <c r="K243" s="1" t="str">
        <f t="shared" si="6"/>
        <v>2016</v>
      </c>
      <c r="L243" s="1">
        <f t="shared" si="7"/>
        <v>8</v>
      </c>
      <c r="M243" s="1" t="s">
        <v>60</v>
      </c>
    </row>
    <row r="244" spans="8:13">
      <c r="H244" s="1" t="s">
        <v>187</v>
      </c>
      <c r="I244" s="1" t="s">
        <v>5462</v>
      </c>
      <c r="J244" s="1" t="s">
        <v>1534</v>
      </c>
      <c r="K244" s="1" t="str">
        <f t="shared" si="6"/>
        <v>2016</v>
      </c>
      <c r="L244" s="1">
        <f t="shared" si="7"/>
        <v>8</v>
      </c>
      <c r="M244" s="1" t="s">
        <v>60</v>
      </c>
    </row>
    <row r="245" spans="8:13">
      <c r="H245" s="1" t="s">
        <v>108</v>
      </c>
      <c r="I245" s="1" t="s">
        <v>6705</v>
      </c>
      <c r="J245" s="1" t="s">
        <v>4753</v>
      </c>
      <c r="K245" s="1" t="str">
        <f t="shared" si="6"/>
        <v>2016</v>
      </c>
      <c r="L245" s="1">
        <f t="shared" si="7"/>
        <v>8</v>
      </c>
      <c r="M245" s="1" t="s">
        <v>60</v>
      </c>
    </row>
    <row r="246" spans="8:13">
      <c r="H246" s="1" t="s">
        <v>108</v>
      </c>
      <c r="I246" s="1" t="s">
        <v>4828</v>
      </c>
      <c r="J246" s="1" t="s">
        <v>4844</v>
      </c>
      <c r="K246" s="1" t="str">
        <f t="shared" si="6"/>
        <v>2017</v>
      </c>
      <c r="L246" s="1">
        <f t="shared" si="7"/>
        <v>8</v>
      </c>
      <c r="M246" s="1" t="s">
        <v>60</v>
      </c>
    </row>
    <row r="247" spans="8:13">
      <c r="H247" s="1" t="s">
        <v>108</v>
      </c>
      <c r="I247" s="1" t="s">
        <v>5967</v>
      </c>
      <c r="J247" s="1" t="s">
        <v>4373</v>
      </c>
      <c r="K247" s="1" t="str">
        <f t="shared" si="6"/>
        <v>2017</v>
      </c>
      <c r="L247" s="1">
        <f t="shared" si="7"/>
        <v>8</v>
      </c>
      <c r="M247" s="1" t="s">
        <v>60</v>
      </c>
    </row>
    <row r="248" spans="8:13">
      <c r="H248" s="1" t="s">
        <v>58</v>
      </c>
      <c r="I248" s="1" t="s">
        <v>493</v>
      </c>
      <c r="J248" s="1" t="s">
        <v>496</v>
      </c>
      <c r="K248" s="1" t="str">
        <f t="shared" si="6"/>
        <v>2017</v>
      </c>
      <c r="L248" s="1">
        <f t="shared" si="7"/>
        <v>8</v>
      </c>
      <c r="M248" s="1" t="s">
        <v>60</v>
      </c>
    </row>
    <row r="249" spans="8:13">
      <c r="H249" s="1" t="s">
        <v>187</v>
      </c>
      <c r="I249" s="1" t="s">
        <v>431</v>
      </c>
      <c r="J249" s="1" t="s">
        <v>204</v>
      </c>
      <c r="K249" s="1" t="str">
        <f t="shared" si="6"/>
        <v>2017</v>
      </c>
      <c r="L249" s="1">
        <f t="shared" si="7"/>
        <v>8</v>
      </c>
      <c r="M249" s="1" t="s">
        <v>60</v>
      </c>
    </row>
    <row r="250" spans="8:13">
      <c r="H250" s="1" t="s">
        <v>108</v>
      </c>
      <c r="I250" s="1" t="s">
        <v>2409</v>
      </c>
      <c r="J250" s="1" t="s">
        <v>2496</v>
      </c>
      <c r="K250" s="1" t="str">
        <f t="shared" si="6"/>
        <v>2018</v>
      </c>
      <c r="L250" s="1">
        <f t="shared" si="7"/>
        <v>8</v>
      </c>
      <c r="M250" s="1" t="s">
        <v>60</v>
      </c>
    </row>
    <row r="251" spans="8:13">
      <c r="H251" s="1" t="s">
        <v>58</v>
      </c>
      <c r="I251" s="1" t="s">
        <v>6569</v>
      </c>
      <c r="J251" s="1" t="s">
        <v>2254</v>
      </c>
      <c r="K251" s="1" t="str">
        <f t="shared" si="6"/>
        <v>2018</v>
      </c>
      <c r="L251" s="1">
        <f t="shared" si="7"/>
        <v>8</v>
      </c>
      <c r="M251" s="1" t="s">
        <v>60</v>
      </c>
    </row>
    <row r="252" spans="8:13">
      <c r="H252" s="1" t="s">
        <v>58</v>
      </c>
      <c r="I252" s="1" t="s">
        <v>8261</v>
      </c>
      <c r="J252" s="1" t="s">
        <v>2430</v>
      </c>
      <c r="K252" s="1" t="str">
        <f t="shared" si="6"/>
        <v>2018</v>
      </c>
      <c r="L252" s="1">
        <f t="shared" si="7"/>
        <v>8</v>
      </c>
      <c r="M252" s="1" t="s">
        <v>60</v>
      </c>
    </row>
    <row r="253" spans="8:13">
      <c r="H253" s="1" t="s">
        <v>58</v>
      </c>
      <c r="I253" s="1" t="s">
        <v>193</v>
      </c>
      <c r="J253" s="1" t="s">
        <v>1044</v>
      </c>
      <c r="K253" s="1" t="str">
        <f t="shared" si="6"/>
        <v>2018</v>
      </c>
      <c r="L253" s="1">
        <f t="shared" si="7"/>
        <v>8</v>
      </c>
      <c r="M253" s="1" t="s">
        <v>60</v>
      </c>
    </row>
    <row r="254" spans="8:13">
      <c r="H254" s="1" t="s">
        <v>58</v>
      </c>
      <c r="I254" s="1" t="s">
        <v>10455</v>
      </c>
      <c r="J254" s="1" t="s">
        <v>12485</v>
      </c>
      <c r="K254" s="1" t="str">
        <f t="shared" si="6"/>
        <v>2018</v>
      </c>
      <c r="L254" s="1">
        <f t="shared" si="7"/>
        <v>8</v>
      </c>
      <c r="M254" s="1" t="s">
        <v>60</v>
      </c>
    </row>
    <row r="255" spans="8:13">
      <c r="H255" s="1" t="s">
        <v>187</v>
      </c>
      <c r="I255" s="1" t="s">
        <v>5097</v>
      </c>
      <c r="J255" s="1" t="s">
        <v>1324</v>
      </c>
      <c r="K255" s="1" t="str">
        <f t="shared" si="6"/>
        <v>2019</v>
      </c>
      <c r="L255" s="1">
        <f t="shared" si="7"/>
        <v>8</v>
      </c>
      <c r="M255" s="1" t="s">
        <v>60</v>
      </c>
    </row>
    <row r="256" spans="8:13">
      <c r="H256" s="1" t="s">
        <v>108</v>
      </c>
      <c r="I256" s="1" t="s">
        <v>517</v>
      </c>
      <c r="J256" s="1" t="s">
        <v>517</v>
      </c>
      <c r="K256" s="1" t="str">
        <f t="shared" si="6"/>
        <v>2019</v>
      </c>
      <c r="L256" s="1">
        <f t="shared" si="7"/>
        <v>8</v>
      </c>
      <c r="M256" s="1" t="s">
        <v>60</v>
      </c>
    </row>
    <row r="257" spans="8:13">
      <c r="H257" s="1" t="s">
        <v>108</v>
      </c>
      <c r="I257" s="1" t="s">
        <v>1609</v>
      </c>
      <c r="J257" s="1" t="s">
        <v>1524</v>
      </c>
      <c r="K257" s="1" t="str">
        <f t="shared" ref="K257:K320" si="8">TEXT(J257,"YYYY")</f>
        <v>2019</v>
      </c>
      <c r="L257" s="1">
        <f t="shared" ref="L257:L320" si="9">H257-(TEXT(I257,"YYYY")-TEXT(J257,"YYYY"))</f>
        <v>8</v>
      </c>
      <c r="M257" s="1" t="s">
        <v>60</v>
      </c>
    </row>
    <row r="258" spans="8:13">
      <c r="H258" s="1" t="s">
        <v>108</v>
      </c>
      <c r="I258" s="1" t="s">
        <v>5706</v>
      </c>
      <c r="J258" s="1" t="s">
        <v>5710</v>
      </c>
      <c r="K258" s="1" t="str">
        <f t="shared" si="8"/>
        <v>2020</v>
      </c>
      <c r="L258" s="1">
        <f t="shared" si="9"/>
        <v>8</v>
      </c>
      <c r="M258" s="1" t="s">
        <v>60</v>
      </c>
    </row>
    <row r="259" spans="8:13">
      <c r="H259" s="1" t="s">
        <v>108</v>
      </c>
      <c r="I259" s="1" t="s">
        <v>5821</v>
      </c>
      <c r="J259" s="1" t="s">
        <v>5894</v>
      </c>
      <c r="K259" s="1" t="str">
        <f t="shared" si="8"/>
        <v>2020</v>
      </c>
      <c r="L259" s="1">
        <f t="shared" si="9"/>
        <v>8</v>
      </c>
      <c r="M259" s="1" t="s">
        <v>60</v>
      </c>
    </row>
    <row r="260" spans="8:13">
      <c r="H260" s="1" t="s">
        <v>108</v>
      </c>
      <c r="I260" s="1" t="s">
        <v>8247</v>
      </c>
      <c r="J260" s="1" t="s">
        <v>7043</v>
      </c>
      <c r="K260" s="1" t="str">
        <f t="shared" si="8"/>
        <v>2020</v>
      </c>
      <c r="L260" s="1">
        <f t="shared" si="9"/>
        <v>8</v>
      </c>
      <c r="M260" s="1" t="s">
        <v>60</v>
      </c>
    </row>
    <row r="261" spans="8:13">
      <c r="H261" s="1" t="s">
        <v>108</v>
      </c>
      <c r="I261" s="1" t="s">
        <v>8201</v>
      </c>
      <c r="J261" s="1" t="s">
        <v>5622</v>
      </c>
      <c r="K261" s="1" t="str">
        <f t="shared" si="8"/>
        <v>2020</v>
      </c>
      <c r="L261" s="1">
        <f t="shared" si="9"/>
        <v>8</v>
      </c>
      <c r="M261" s="1" t="s">
        <v>60</v>
      </c>
    </row>
    <row r="262" spans="8:13">
      <c r="H262" s="1" t="s">
        <v>108</v>
      </c>
      <c r="I262" s="1" t="s">
        <v>12488</v>
      </c>
      <c r="J262" s="1" t="s">
        <v>7691</v>
      </c>
      <c r="K262" s="1" t="str">
        <f t="shared" si="8"/>
        <v>2020</v>
      </c>
      <c r="L262" s="1">
        <f t="shared" si="9"/>
        <v>8</v>
      </c>
      <c r="M262" s="1" t="s">
        <v>60</v>
      </c>
    </row>
    <row r="263" spans="8:13">
      <c r="H263" s="1" t="s">
        <v>263</v>
      </c>
      <c r="I263" s="1" t="s">
        <v>5258</v>
      </c>
      <c r="J263" s="1" t="s">
        <v>7266</v>
      </c>
      <c r="K263" s="1" t="str">
        <f t="shared" si="8"/>
        <v>2006</v>
      </c>
      <c r="L263" s="1">
        <f t="shared" si="9"/>
        <v>9</v>
      </c>
      <c r="M263" s="1" t="s">
        <v>60</v>
      </c>
    </row>
    <row r="264" spans="8:13">
      <c r="H264" s="1" t="s">
        <v>479</v>
      </c>
      <c r="I264" s="1" t="s">
        <v>1316</v>
      </c>
      <c r="J264" s="1" t="s">
        <v>1775</v>
      </c>
      <c r="K264" s="1" t="str">
        <f t="shared" si="8"/>
        <v>2009</v>
      </c>
      <c r="L264" s="1">
        <f t="shared" si="9"/>
        <v>9</v>
      </c>
      <c r="M264" s="1" t="s">
        <v>60</v>
      </c>
    </row>
    <row r="265" spans="8:13">
      <c r="H265" s="1" t="s">
        <v>126</v>
      </c>
      <c r="I265" s="1" t="s">
        <v>9477</v>
      </c>
      <c r="J265" s="1" t="s">
        <v>8879</v>
      </c>
      <c r="K265" s="1" t="str">
        <f t="shared" si="8"/>
        <v>2009</v>
      </c>
      <c r="L265" s="1">
        <f t="shared" si="9"/>
        <v>9</v>
      </c>
      <c r="M265" s="1" t="s">
        <v>60</v>
      </c>
    </row>
    <row r="266" spans="8:13">
      <c r="H266" s="1" t="s">
        <v>479</v>
      </c>
      <c r="I266" s="1" t="s">
        <v>8134</v>
      </c>
      <c r="J266" s="1" t="s">
        <v>8884</v>
      </c>
      <c r="K266" s="1" t="str">
        <f t="shared" si="8"/>
        <v>2010</v>
      </c>
      <c r="L266" s="1">
        <f t="shared" si="9"/>
        <v>9</v>
      </c>
      <c r="M266" s="1" t="s">
        <v>60</v>
      </c>
    </row>
    <row r="267" spans="8:13">
      <c r="H267" s="1" t="s">
        <v>479</v>
      </c>
      <c r="I267" s="1" t="s">
        <v>9362</v>
      </c>
      <c r="J267" s="1" t="s">
        <v>2212</v>
      </c>
      <c r="K267" s="1" t="str">
        <f t="shared" si="8"/>
        <v>2010</v>
      </c>
      <c r="L267" s="1">
        <f t="shared" si="9"/>
        <v>9</v>
      </c>
      <c r="M267" s="1" t="s">
        <v>60</v>
      </c>
    </row>
    <row r="268" spans="8:13">
      <c r="H268" s="1" t="s">
        <v>324</v>
      </c>
      <c r="I268" s="1" t="s">
        <v>9206</v>
      </c>
      <c r="J268" s="1" t="s">
        <v>2212</v>
      </c>
      <c r="K268" s="1" t="str">
        <f t="shared" si="8"/>
        <v>2010</v>
      </c>
      <c r="L268" s="1">
        <f t="shared" si="9"/>
        <v>9</v>
      </c>
      <c r="M268" s="1" t="s">
        <v>60</v>
      </c>
    </row>
    <row r="269" spans="8:13">
      <c r="H269" s="1" t="s">
        <v>263</v>
      </c>
      <c r="I269" s="1" t="s">
        <v>1610</v>
      </c>
      <c r="J269" s="1" t="s">
        <v>8624</v>
      </c>
      <c r="K269" s="1" t="str">
        <f t="shared" si="8"/>
        <v>2011</v>
      </c>
      <c r="L269" s="1">
        <f t="shared" si="9"/>
        <v>9</v>
      </c>
      <c r="M269" s="1" t="s">
        <v>60</v>
      </c>
    </row>
    <row r="270" spans="8:13">
      <c r="H270" s="1" t="s">
        <v>130</v>
      </c>
      <c r="I270" s="1" t="s">
        <v>9247</v>
      </c>
      <c r="J270" s="1" t="s">
        <v>9322</v>
      </c>
      <c r="K270" s="1" t="str">
        <f t="shared" si="8"/>
        <v>2011</v>
      </c>
      <c r="L270" s="1">
        <f t="shared" si="9"/>
        <v>9</v>
      </c>
      <c r="M270" s="1" t="s">
        <v>60</v>
      </c>
    </row>
    <row r="271" spans="8:13">
      <c r="H271" s="1" t="s">
        <v>158</v>
      </c>
      <c r="I271" s="1" t="s">
        <v>10028</v>
      </c>
      <c r="J271" s="1" t="s">
        <v>941</v>
      </c>
      <c r="K271" s="1" t="str">
        <f t="shared" si="8"/>
        <v>2011</v>
      </c>
      <c r="L271" s="1">
        <f t="shared" si="9"/>
        <v>9</v>
      </c>
      <c r="M271" s="1" t="s">
        <v>60</v>
      </c>
    </row>
    <row r="272" spans="8:13">
      <c r="H272" s="1" t="s">
        <v>130</v>
      </c>
      <c r="I272" s="1" t="s">
        <v>6169</v>
      </c>
      <c r="J272" s="1" t="s">
        <v>11832</v>
      </c>
      <c r="K272" s="1" t="str">
        <f t="shared" si="8"/>
        <v>2012</v>
      </c>
      <c r="L272" s="1">
        <f t="shared" si="9"/>
        <v>9</v>
      </c>
      <c r="M272" s="1" t="s">
        <v>60</v>
      </c>
    </row>
    <row r="273" spans="8:13">
      <c r="H273" s="1" t="s">
        <v>58</v>
      </c>
      <c r="I273" s="1" t="s">
        <v>9210</v>
      </c>
      <c r="J273" s="1" t="s">
        <v>9216</v>
      </c>
      <c r="K273" s="1" t="str">
        <f t="shared" si="8"/>
        <v>2013</v>
      </c>
      <c r="L273" s="1">
        <f t="shared" si="9"/>
        <v>9</v>
      </c>
      <c r="M273" s="1" t="s">
        <v>60</v>
      </c>
    </row>
    <row r="274" spans="8:13">
      <c r="H274" s="1" t="s">
        <v>158</v>
      </c>
      <c r="I274" s="1" t="s">
        <v>11792</v>
      </c>
      <c r="J274" s="1" t="s">
        <v>11793</v>
      </c>
      <c r="K274" s="1" t="str">
        <f t="shared" si="8"/>
        <v>2013</v>
      </c>
      <c r="L274" s="1">
        <f t="shared" si="9"/>
        <v>9</v>
      </c>
      <c r="M274" s="1" t="s">
        <v>60</v>
      </c>
    </row>
    <row r="275" spans="8:13">
      <c r="H275" s="1" t="s">
        <v>126</v>
      </c>
      <c r="I275" s="1" t="s">
        <v>111</v>
      </c>
      <c r="J275" s="1" t="s">
        <v>93</v>
      </c>
      <c r="K275" s="1" t="str">
        <f t="shared" si="8"/>
        <v>2014</v>
      </c>
      <c r="L275" s="1">
        <f t="shared" si="9"/>
        <v>9</v>
      </c>
      <c r="M275" s="1" t="s">
        <v>60</v>
      </c>
    </row>
    <row r="276" spans="8:13">
      <c r="H276" s="1" t="s">
        <v>324</v>
      </c>
      <c r="I276" s="1" t="s">
        <v>804</v>
      </c>
      <c r="J276" s="1" t="s">
        <v>806</v>
      </c>
      <c r="K276" s="1" t="str">
        <f t="shared" si="8"/>
        <v>2014</v>
      </c>
      <c r="L276" s="1">
        <f t="shared" si="9"/>
        <v>9</v>
      </c>
      <c r="M276" s="1" t="s">
        <v>60</v>
      </c>
    </row>
    <row r="277" spans="8:13">
      <c r="H277" s="1" t="s">
        <v>158</v>
      </c>
      <c r="I277" s="1" t="s">
        <v>381</v>
      </c>
      <c r="J277" s="1" t="s">
        <v>806</v>
      </c>
      <c r="K277" s="1" t="str">
        <f t="shared" si="8"/>
        <v>2014</v>
      </c>
      <c r="L277" s="1">
        <f t="shared" si="9"/>
        <v>9</v>
      </c>
      <c r="M277" s="1" t="s">
        <v>60</v>
      </c>
    </row>
    <row r="278" spans="8:13">
      <c r="H278" s="1" t="s">
        <v>130</v>
      </c>
      <c r="I278" s="1" t="s">
        <v>3588</v>
      </c>
      <c r="J278" s="1" t="s">
        <v>2008</v>
      </c>
      <c r="K278" s="1" t="str">
        <f t="shared" si="8"/>
        <v>2014</v>
      </c>
      <c r="L278" s="1">
        <f t="shared" si="9"/>
        <v>9</v>
      </c>
      <c r="M278" s="1" t="s">
        <v>60</v>
      </c>
    </row>
    <row r="279" spans="8:13">
      <c r="H279" s="1" t="s">
        <v>130</v>
      </c>
      <c r="I279" s="1" t="s">
        <v>431</v>
      </c>
      <c r="J279" s="1" t="s">
        <v>384</v>
      </c>
      <c r="K279" s="1" t="str">
        <f t="shared" si="8"/>
        <v>2015</v>
      </c>
      <c r="L279" s="1">
        <f t="shared" si="9"/>
        <v>9</v>
      </c>
      <c r="M279" s="1" t="s">
        <v>60</v>
      </c>
    </row>
    <row r="280" spans="8:13">
      <c r="H280" s="1" t="s">
        <v>58</v>
      </c>
      <c r="I280" s="1" t="s">
        <v>220</v>
      </c>
      <c r="J280" s="1" t="s">
        <v>384</v>
      </c>
      <c r="K280" s="1" t="str">
        <f t="shared" si="8"/>
        <v>2015</v>
      </c>
      <c r="L280" s="1">
        <f t="shared" si="9"/>
        <v>9</v>
      </c>
      <c r="M280" s="1" t="s">
        <v>60</v>
      </c>
    </row>
    <row r="281" spans="8:13">
      <c r="H281" s="1" t="s">
        <v>126</v>
      </c>
      <c r="I281" s="1" t="s">
        <v>9124</v>
      </c>
      <c r="J281" s="1" t="s">
        <v>1422</v>
      </c>
      <c r="K281" s="1" t="str">
        <f t="shared" si="8"/>
        <v>2015</v>
      </c>
      <c r="L281" s="1">
        <f t="shared" si="9"/>
        <v>9</v>
      </c>
      <c r="M281" s="1" t="s">
        <v>60</v>
      </c>
    </row>
    <row r="282" spans="8:13">
      <c r="H282" s="1" t="s">
        <v>58</v>
      </c>
      <c r="I282" s="1" t="s">
        <v>6092</v>
      </c>
      <c r="J282" s="1" t="s">
        <v>905</v>
      </c>
      <c r="K282" s="1" t="str">
        <f t="shared" si="8"/>
        <v>2015</v>
      </c>
      <c r="L282" s="1">
        <f t="shared" si="9"/>
        <v>9</v>
      </c>
      <c r="M282" s="1" t="s">
        <v>60</v>
      </c>
    </row>
    <row r="283" spans="8:13">
      <c r="H283" s="1" t="s">
        <v>187</v>
      </c>
      <c r="I283" s="1" t="s">
        <v>562</v>
      </c>
      <c r="J283" s="1" t="s">
        <v>1222</v>
      </c>
      <c r="K283" s="1" t="str">
        <f t="shared" si="8"/>
        <v>2015</v>
      </c>
      <c r="L283" s="1">
        <f t="shared" si="9"/>
        <v>9</v>
      </c>
      <c r="M283" s="1" t="s">
        <v>60</v>
      </c>
    </row>
    <row r="284" spans="8:13">
      <c r="H284" s="1" t="s">
        <v>187</v>
      </c>
      <c r="I284" s="1" t="s">
        <v>6398</v>
      </c>
      <c r="J284" s="1" t="s">
        <v>6104</v>
      </c>
      <c r="K284" s="1" t="str">
        <f t="shared" si="8"/>
        <v>2015</v>
      </c>
      <c r="L284" s="1">
        <f t="shared" si="9"/>
        <v>9</v>
      </c>
      <c r="M284" s="1" t="s">
        <v>60</v>
      </c>
    </row>
    <row r="285" spans="8:13">
      <c r="H285" s="1" t="s">
        <v>130</v>
      </c>
      <c r="I285" s="1" t="s">
        <v>2165</v>
      </c>
      <c r="J285" s="1" t="s">
        <v>1534</v>
      </c>
      <c r="K285" s="1" t="str">
        <f t="shared" si="8"/>
        <v>2016</v>
      </c>
      <c r="L285" s="1">
        <f t="shared" si="9"/>
        <v>9</v>
      </c>
      <c r="M285" s="1" t="s">
        <v>60</v>
      </c>
    </row>
    <row r="286" spans="8:13">
      <c r="H286" s="1" t="s">
        <v>187</v>
      </c>
      <c r="I286" s="1" t="s">
        <v>3982</v>
      </c>
      <c r="J286" s="1" t="s">
        <v>3983</v>
      </c>
      <c r="K286" s="1" t="str">
        <f t="shared" si="8"/>
        <v>2016</v>
      </c>
      <c r="L286" s="1">
        <f t="shared" si="9"/>
        <v>9</v>
      </c>
      <c r="M286" s="1" t="s">
        <v>60</v>
      </c>
    </row>
    <row r="287" spans="8:13">
      <c r="H287" s="1" t="s">
        <v>187</v>
      </c>
      <c r="I287" s="1" t="s">
        <v>4461</v>
      </c>
      <c r="J287" s="1" t="s">
        <v>4753</v>
      </c>
      <c r="K287" s="1" t="str">
        <f t="shared" si="8"/>
        <v>2016</v>
      </c>
      <c r="L287" s="1">
        <f t="shared" si="9"/>
        <v>9</v>
      </c>
      <c r="M287" s="1" t="s">
        <v>60</v>
      </c>
    </row>
    <row r="288" spans="8:13">
      <c r="H288" s="1" t="s">
        <v>187</v>
      </c>
      <c r="I288" s="1" t="s">
        <v>231</v>
      </c>
      <c r="J288" s="1" t="s">
        <v>1212</v>
      </c>
      <c r="K288" s="1" t="str">
        <f t="shared" si="8"/>
        <v>2017</v>
      </c>
      <c r="L288" s="1">
        <f t="shared" si="9"/>
        <v>9</v>
      </c>
      <c r="M288" s="1" t="s">
        <v>60</v>
      </c>
    </row>
    <row r="289" spans="8:13">
      <c r="H289" s="1" t="s">
        <v>187</v>
      </c>
      <c r="I289" s="1" t="s">
        <v>764</v>
      </c>
      <c r="J289" s="1" t="s">
        <v>764</v>
      </c>
      <c r="K289" s="1" t="str">
        <f t="shared" si="8"/>
        <v>2017</v>
      </c>
      <c r="L289" s="1">
        <f t="shared" si="9"/>
        <v>9</v>
      </c>
      <c r="M289" s="1" t="s">
        <v>60</v>
      </c>
    </row>
    <row r="290" spans="8:13">
      <c r="H290" s="1" t="s">
        <v>187</v>
      </c>
      <c r="I290" s="1" t="s">
        <v>451</v>
      </c>
      <c r="J290" s="1" t="s">
        <v>4372</v>
      </c>
      <c r="K290" s="1" t="str">
        <f t="shared" si="8"/>
        <v>2017</v>
      </c>
      <c r="L290" s="1">
        <f t="shared" si="9"/>
        <v>9</v>
      </c>
      <c r="M290" s="1" t="s">
        <v>60</v>
      </c>
    </row>
    <row r="291" spans="8:13">
      <c r="H291" s="1" t="s">
        <v>58</v>
      </c>
      <c r="I291" s="1" t="s">
        <v>896</v>
      </c>
      <c r="J291" s="1" t="s">
        <v>199</v>
      </c>
      <c r="K291" s="1" t="str">
        <f t="shared" si="8"/>
        <v>2018</v>
      </c>
      <c r="L291" s="1">
        <f t="shared" si="9"/>
        <v>9</v>
      </c>
      <c r="M291" s="1" t="s">
        <v>60</v>
      </c>
    </row>
    <row r="292" spans="8:13">
      <c r="H292" s="1" t="s">
        <v>58</v>
      </c>
      <c r="I292" s="1" t="s">
        <v>793</v>
      </c>
      <c r="J292" s="1" t="s">
        <v>199</v>
      </c>
      <c r="K292" s="1" t="str">
        <f t="shared" si="8"/>
        <v>2018</v>
      </c>
      <c r="L292" s="1">
        <f t="shared" si="9"/>
        <v>9</v>
      </c>
      <c r="M292" s="1" t="s">
        <v>60</v>
      </c>
    </row>
    <row r="293" spans="8:13">
      <c r="H293" s="1" t="s">
        <v>58</v>
      </c>
      <c r="I293" s="1" t="s">
        <v>2165</v>
      </c>
      <c r="J293" s="1" t="s">
        <v>881</v>
      </c>
      <c r="K293" s="1" t="str">
        <f t="shared" si="8"/>
        <v>2018</v>
      </c>
      <c r="L293" s="1">
        <f t="shared" si="9"/>
        <v>9</v>
      </c>
      <c r="M293" s="1" t="s">
        <v>60</v>
      </c>
    </row>
    <row r="294" spans="8:13">
      <c r="H294" s="1" t="s">
        <v>187</v>
      </c>
      <c r="I294" s="1" t="s">
        <v>2930</v>
      </c>
      <c r="J294" s="1" t="s">
        <v>728</v>
      </c>
      <c r="K294" s="1" t="str">
        <f t="shared" si="8"/>
        <v>2018</v>
      </c>
      <c r="L294" s="1">
        <f t="shared" si="9"/>
        <v>9</v>
      </c>
      <c r="M294" s="1" t="s">
        <v>60</v>
      </c>
    </row>
    <row r="295" spans="8:13">
      <c r="H295" s="1" t="s">
        <v>158</v>
      </c>
      <c r="I295" s="1" t="s">
        <v>8416</v>
      </c>
      <c r="J295" s="1" t="s">
        <v>12101</v>
      </c>
      <c r="K295" s="1" t="str">
        <f t="shared" si="8"/>
        <v>2018</v>
      </c>
      <c r="L295" s="1">
        <f t="shared" si="9"/>
        <v>9</v>
      </c>
      <c r="M295" s="1" t="s">
        <v>60</v>
      </c>
    </row>
    <row r="296" spans="8:13">
      <c r="H296" s="1" t="s">
        <v>58</v>
      </c>
      <c r="I296" s="1" t="s">
        <v>861</v>
      </c>
      <c r="J296" s="1" t="s">
        <v>474</v>
      </c>
      <c r="K296" s="1" t="str">
        <f t="shared" si="8"/>
        <v>2018</v>
      </c>
      <c r="L296" s="1">
        <f t="shared" si="9"/>
        <v>9</v>
      </c>
      <c r="M296" s="1" t="s">
        <v>60</v>
      </c>
    </row>
    <row r="297" spans="8:13">
      <c r="H297" s="1" t="s">
        <v>58</v>
      </c>
      <c r="I297" s="1" t="s">
        <v>7821</v>
      </c>
      <c r="J297" s="1" t="s">
        <v>72</v>
      </c>
      <c r="K297" s="1" t="str">
        <f t="shared" si="8"/>
        <v>2019</v>
      </c>
      <c r="L297" s="1">
        <f t="shared" si="9"/>
        <v>9</v>
      </c>
      <c r="M297" s="1" t="s">
        <v>60</v>
      </c>
    </row>
    <row r="298" spans="8:13">
      <c r="H298" s="1" t="s">
        <v>187</v>
      </c>
      <c r="I298" s="1" t="s">
        <v>471</v>
      </c>
      <c r="J298" s="1" t="s">
        <v>604</v>
      </c>
      <c r="K298" s="1" t="str">
        <f t="shared" si="8"/>
        <v>2019</v>
      </c>
      <c r="L298" s="1">
        <f t="shared" si="9"/>
        <v>9</v>
      </c>
      <c r="M298" s="1" t="s">
        <v>60</v>
      </c>
    </row>
    <row r="299" spans="8:13">
      <c r="H299" s="1" t="s">
        <v>58</v>
      </c>
      <c r="I299" s="1" t="s">
        <v>5246</v>
      </c>
      <c r="J299" s="1" t="s">
        <v>3199</v>
      </c>
      <c r="K299" s="1" t="str">
        <f t="shared" si="8"/>
        <v>2019</v>
      </c>
      <c r="L299" s="1">
        <f t="shared" si="9"/>
        <v>9</v>
      </c>
      <c r="M299" s="1" t="s">
        <v>60</v>
      </c>
    </row>
    <row r="300" spans="8:13">
      <c r="H300" s="1" t="s">
        <v>187</v>
      </c>
      <c r="I300" s="1" t="s">
        <v>7725</v>
      </c>
      <c r="J300" s="1" t="s">
        <v>5680</v>
      </c>
      <c r="K300" s="1" t="str">
        <f t="shared" si="8"/>
        <v>2020</v>
      </c>
      <c r="L300" s="1">
        <f t="shared" si="9"/>
        <v>9</v>
      </c>
      <c r="M300" s="1" t="s">
        <v>60</v>
      </c>
    </row>
    <row r="301" spans="8:13">
      <c r="H301" s="1" t="s">
        <v>187</v>
      </c>
      <c r="I301" s="1" t="s">
        <v>6218</v>
      </c>
      <c r="J301" s="1" t="s">
        <v>5781</v>
      </c>
      <c r="K301" s="1" t="str">
        <f t="shared" si="8"/>
        <v>2020</v>
      </c>
      <c r="L301" s="1">
        <f t="shared" si="9"/>
        <v>9</v>
      </c>
      <c r="M301" s="1" t="s">
        <v>60</v>
      </c>
    </row>
    <row r="302" spans="8:13">
      <c r="H302" s="1" t="s">
        <v>187</v>
      </c>
      <c r="I302" s="1" t="s">
        <v>12416</v>
      </c>
      <c r="J302" s="1" t="s">
        <v>7691</v>
      </c>
      <c r="K302" s="1" t="str">
        <f t="shared" si="8"/>
        <v>2020</v>
      </c>
      <c r="L302" s="1">
        <f t="shared" si="9"/>
        <v>9</v>
      </c>
      <c r="M302" s="1" t="s">
        <v>60</v>
      </c>
    </row>
    <row r="303" spans="8:13">
      <c r="H303" s="1" t="s">
        <v>187</v>
      </c>
      <c r="I303" s="1" t="s">
        <v>7841</v>
      </c>
      <c r="J303" s="1" t="s">
        <v>7043</v>
      </c>
      <c r="K303" s="1" t="str">
        <f t="shared" si="8"/>
        <v>2020</v>
      </c>
      <c r="L303" s="1">
        <f t="shared" si="9"/>
        <v>9</v>
      </c>
      <c r="M303" s="1" t="s">
        <v>60</v>
      </c>
    </row>
    <row r="304" spans="8:13">
      <c r="H304" s="1" t="s">
        <v>169</v>
      </c>
      <c r="I304" s="1" t="s">
        <v>9673</v>
      </c>
      <c r="J304" s="1" t="s">
        <v>1862</v>
      </c>
      <c r="K304" s="1" t="str">
        <f t="shared" si="8"/>
        <v>2003</v>
      </c>
      <c r="L304" s="1">
        <f t="shared" si="9"/>
        <v>10</v>
      </c>
      <c r="M304" s="1" t="s">
        <v>60</v>
      </c>
    </row>
    <row r="305" spans="8:13">
      <c r="H305" s="1" t="s">
        <v>144</v>
      </c>
      <c r="I305" s="1" t="s">
        <v>1799</v>
      </c>
      <c r="J305" s="1" t="s">
        <v>3760</v>
      </c>
      <c r="K305" s="1" t="str">
        <f t="shared" si="8"/>
        <v>2003</v>
      </c>
      <c r="L305" s="1">
        <f t="shared" si="9"/>
        <v>10</v>
      </c>
      <c r="M305" s="1" t="s">
        <v>60</v>
      </c>
    </row>
    <row r="306" spans="8:13">
      <c r="H306" s="1" t="s">
        <v>144</v>
      </c>
      <c r="I306" s="1" t="s">
        <v>6126</v>
      </c>
      <c r="J306" s="1" t="s">
        <v>6127</v>
      </c>
      <c r="K306" s="1" t="str">
        <f t="shared" si="8"/>
        <v>2003</v>
      </c>
      <c r="L306" s="1">
        <f t="shared" si="9"/>
        <v>10</v>
      </c>
      <c r="M306" s="1" t="s">
        <v>60</v>
      </c>
    </row>
    <row r="307" spans="8:13">
      <c r="H307" s="1" t="s">
        <v>134</v>
      </c>
      <c r="I307" s="1" t="s">
        <v>606</v>
      </c>
      <c r="J307" s="1" t="s">
        <v>8189</v>
      </c>
      <c r="K307" s="1" t="str">
        <f t="shared" si="8"/>
        <v>2003</v>
      </c>
      <c r="L307" s="1">
        <f t="shared" si="9"/>
        <v>10</v>
      </c>
      <c r="M307" s="1" t="s">
        <v>60</v>
      </c>
    </row>
    <row r="308" spans="8:13">
      <c r="H308" s="1" t="s">
        <v>479</v>
      </c>
      <c r="I308" s="1" t="s">
        <v>9012</v>
      </c>
      <c r="J308" s="1" t="s">
        <v>9087</v>
      </c>
      <c r="K308" s="1" t="str">
        <f t="shared" si="8"/>
        <v>2003</v>
      </c>
      <c r="L308" s="1">
        <f t="shared" si="9"/>
        <v>10</v>
      </c>
      <c r="M308" s="1" t="s">
        <v>60</v>
      </c>
    </row>
    <row r="309" spans="8:13">
      <c r="H309" s="1" t="s">
        <v>344</v>
      </c>
      <c r="I309" s="1" t="s">
        <v>5991</v>
      </c>
      <c r="J309" s="1" t="s">
        <v>2079</v>
      </c>
      <c r="K309" s="1" t="str">
        <f t="shared" si="8"/>
        <v>2006</v>
      </c>
      <c r="L309" s="1">
        <f t="shared" si="9"/>
        <v>10</v>
      </c>
      <c r="M309" s="1" t="s">
        <v>60</v>
      </c>
    </row>
    <row r="310" spans="8:13">
      <c r="H310" s="1" t="s">
        <v>169</v>
      </c>
      <c r="I310" s="1" t="s">
        <v>7694</v>
      </c>
      <c r="J310" s="1" t="s">
        <v>2481</v>
      </c>
      <c r="K310" s="1" t="str">
        <f t="shared" si="8"/>
        <v>2006</v>
      </c>
      <c r="L310" s="1">
        <f t="shared" si="9"/>
        <v>10</v>
      </c>
      <c r="M310" s="1" t="s">
        <v>60</v>
      </c>
    </row>
    <row r="311" spans="8:13">
      <c r="H311" s="1" t="s">
        <v>324</v>
      </c>
      <c r="I311" s="1" t="s">
        <v>9194</v>
      </c>
      <c r="J311" s="1" t="s">
        <v>9195</v>
      </c>
      <c r="K311" s="1" t="str">
        <f t="shared" si="8"/>
        <v>2009</v>
      </c>
      <c r="L311" s="1">
        <f t="shared" si="9"/>
        <v>10</v>
      </c>
      <c r="M311" s="1" t="s">
        <v>60</v>
      </c>
    </row>
    <row r="312" spans="8:13">
      <c r="H312" s="1" t="s">
        <v>217</v>
      </c>
      <c r="I312" s="1" t="s">
        <v>1741</v>
      </c>
      <c r="J312" s="1" t="s">
        <v>1994</v>
      </c>
      <c r="K312" s="1" t="str">
        <f t="shared" si="8"/>
        <v>2011</v>
      </c>
      <c r="L312" s="1">
        <f t="shared" si="9"/>
        <v>10</v>
      </c>
      <c r="M312" s="1" t="s">
        <v>60</v>
      </c>
    </row>
    <row r="313" spans="8:13">
      <c r="H313" s="1" t="s">
        <v>158</v>
      </c>
      <c r="I313" s="1" t="s">
        <v>10100</v>
      </c>
      <c r="J313" s="1" t="s">
        <v>10115</v>
      </c>
      <c r="K313" s="1" t="str">
        <f t="shared" si="8"/>
        <v>2011</v>
      </c>
      <c r="L313" s="1">
        <f t="shared" si="9"/>
        <v>10</v>
      </c>
      <c r="M313" s="1" t="s">
        <v>60</v>
      </c>
    </row>
    <row r="314" spans="8:13">
      <c r="H314" s="1" t="s">
        <v>58</v>
      </c>
      <c r="I314" s="1" t="s">
        <v>8338</v>
      </c>
      <c r="J314" s="1" t="s">
        <v>8338</v>
      </c>
      <c r="K314" s="1" t="str">
        <f t="shared" si="8"/>
        <v>2012</v>
      </c>
      <c r="L314" s="1">
        <f t="shared" si="9"/>
        <v>10</v>
      </c>
      <c r="M314" s="1" t="s">
        <v>60</v>
      </c>
    </row>
    <row r="315" spans="8:13">
      <c r="H315" s="1" t="s">
        <v>263</v>
      </c>
      <c r="I315" s="1" t="s">
        <v>7841</v>
      </c>
      <c r="J315" s="1" t="s">
        <v>6677</v>
      </c>
      <c r="K315" s="1" t="str">
        <f t="shared" si="8"/>
        <v>2012</v>
      </c>
      <c r="L315" s="1">
        <f t="shared" si="9"/>
        <v>10</v>
      </c>
      <c r="M315" s="1" t="s">
        <v>60</v>
      </c>
    </row>
    <row r="316" spans="8:13">
      <c r="H316" s="1" t="s">
        <v>324</v>
      </c>
      <c r="I316" s="1" t="s">
        <v>6231</v>
      </c>
      <c r="J316" s="1" t="s">
        <v>2023</v>
      </c>
      <c r="K316" s="1" t="str">
        <f t="shared" si="8"/>
        <v>2013</v>
      </c>
      <c r="L316" s="1">
        <f t="shared" si="9"/>
        <v>10</v>
      </c>
      <c r="M316" s="1" t="s">
        <v>60</v>
      </c>
    </row>
    <row r="317" spans="8:13">
      <c r="H317" s="1" t="s">
        <v>247</v>
      </c>
      <c r="I317" s="1" t="s">
        <v>2746</v>
      </c>
      <c r="J317" s="1" t="s">
        <v>2023</v>
      </c>
      <c r="K317" s="1" t="str">
        <f t="shared" si="8"/>
        <v>2013</v>
      </c>
      <c r="L317" s="1">
        <f t="shared" si="9"/>
        <v>10</v>
      </c>
      <c r="M317" s="1" t="s">
        <v>60</v>
      </c>
    </row>
    <row r="318" spans="8:13">
      <c r="H318" s="1" t="s">
        <v>324</v>
      </c>
      <c r="I318" s="1" t="s">
        <v>4687</v>
      </c>
      <c r="J318" s="1" t="s">
        <v>806</v>
      </c>
      <c r="K318" s="1" t="str">
        <f t="shared" si="8"/>
        <v>2014</v>
      </c>
      <c r="L318" s="1">
        <f t="shared" si="9"/>
        <v>10</v>
      </c>
      <c r="M318" s="1" t="s">
        <v>60</v>
      </c>
    </row>
    <row r="319" spans="8:13">
      <c r="H319" s="1" t="s">
        <v>130</v>
      </c>
      <c r="I319" s="1" t="s">
        <v>7097</v>
      </c>
      <c r="J319" s="1" t="s">
        <v>1712</v>
      </c>
      <c r="K319" s="1" t="str">
        <f t="shared" si="8"/>
        <v>2014</v>
      </c>
      <c r="L319" s="1">
        <f t="shared" si="9"/>
        <v>10</v>
      </c>
      <c r="M319" s="1" t="s">
        <v>60</v>
      </c>
    </row>
    <row r="320" spans="8:13">
      <c r="H320" s="1" t="s">
        <v>217</v>
      </c>
      <c r="I320" s="1" t="s">
        <v>156</v>
      </c>
      <c r="J320" s="1" t="s">
        <v>10504</v>
      </c>
      <c r="K320" s="1" t="str">
        <f t="shared" si="8"/>
        <v>2014</v>
      </c>
      <c r="L320" s="1">
        <f t="shared" si="9"/>
        <v>10</v>
      </c>
      <c r="M320" s="1" t="s">
        <v>60</v>
      </c>
    </row>
    <row r="321" spans="8:13">
      <c r="H321" s="1" t="s">
        <v>58</v>
      </c>
      <c r="I321" s="1" t="s">
        <v>7337</v>
      </c>
      <c r="J321" s="1" t="s">
        <v>9539</v>
      </c>
      <c r="K321" s="1" t="str">
        <f t="shared" ref="K321:K384" si="10">TEXT(J321,"YYYY")</f>
        <v>2014</v>
      </c>
      <c r="L321" s="1">
        <f t="shared" ref="L321:L384" si="11">H321-(TEXT(I321,"YYYY")-TEXT(J321,"YYYY"))</f>
        <v>10</v>
      </c>
      <c r="M321" s="1" t="s">
        <v>60</v>
      </c>
    </row>
    <row r="322" spans="8:13">
      <c r="H322" s="1" t="s">
        <v>158</v>
      </c>
      <c r="I322" s="1" t="s">
        <v>8033</v>
      </c>
      <c r="J322" s="1" t="s">
        <v>806</v>
      </c>
      <c r="K322" s="1" t="str">
        <f t="shared" si="10"/>
        <v>2014</v>
      </c>
      <c r="L322" s="1">
        <f t="shared" si="11"/>
        <v>10</v>
      </c>
      <c r="M322" s="1" t="s">
        <v>60</v>
      </c>
    </row>
    <row r="323" spans="8:13">
      <c r="H323" s="1" t="s">
        <v>58</v>
      </c>
      <c r="I323" s="1" t="s">
        <v>1006</v>
      </c>
      <c r="J323" s="1" t="s">
        <v>1222</v>
      </c>
      <c r="K323" s="1" t="str">
        <f t="shared" si="10"/>
        <v>2015</v>
      </c>
      <c r="L323" s="1">
        <f t="shared" si="11"/>
        <v>10</v>
      </c>
      <c r="M323" s="1" t="s">
        <v>60</v>
      </c>
    </row>
    <row r="324" spans="8:13">
      <c r="H324" s="1" t="s">
        <v>126</v>
      </c>
      <c r="I324" s="1" t="s">
        <v>522</v>
      </c>
      <c r="J324" s="1" t="s">
        <v>537</v>
      </c>
      <c r="K324" s="1" t="str">
        <f t="shared" si="10"/>
        <v>2015</v>
      </c>
      <c r="L324" s="1">
        <f t="shared" si="11"/>
        <v>10</v>
      </c>
      <c r="M324" s="1" t="s">
        <v>60</v>
      </c>
    </row>
    <row r="325" spans="8:13">
      <c r="H325" s="1" t="s">
        <v>158</v>
      </c>
      <c r="I325" s="1" t="s">
        <v>6185</v>
      </c>
      <c r="J325" s="1" t="s">
        <v>1067</v>
      </c>
      <c r="K325" s="1" t="str">
        <f t="shared" si="10"/>
        <v>2015</v>
      </c>
      <c r="L325" s="1">
        <f t="shared" si="11"/>
        <v>10</v>
      </c>
      <c r="M325" s="1" t="s">
        <v>60</v>
      </c>
    </row>
    <row r="326" spans="8:13">
      <c r="H326" s="1" t="s">
        <v>130</v>
      </c>
      <c r="I326" s="1" t="s">
        <v>6428</v>
      </c>
      <c r="J326" s="1" t="s">
        <v>1222</v>
      </c>
      <c r="K326" s="1" t="str">
        <f t="shared" si="10"/>
        <v>2015</v>
      </c>
      <c r="L326" s="1">
        <f t="shared" si="11"/>
        <v>10</v>
      </c>
      <c r="M326" s="1" t="s">
        <v>60</v>
      </c>
    </row>
    <row r="327" spans="8:13">
      <c r="H327" s="1" t="s">
        <v>58</v>
      </c>
      <c r="I327" s="1" t="s">
        <v>4720</v>
      </c>
      <c r="J327" s="1" t="s">
        <v>7029</v>
      </c>
      <c r="K327" s="1" t="str">
        <f t="shared" si="10"/>
        <v>2015</v>
      </c>
      <c r="L327" s="1">
        <f t="shared" si="11"/>
        <v>10</v>
      </c>
      <c r="M327" s="1" t="s">
        <v>60</v>
      </c>
    </row>
    <row r="328" spans="8:13">
      <c r="H328" s="1" t="s">
        <v>58</v>
      </c>
      <c r="I328" s="1" t="s">
        <v>1742</v>
      </c>
      <c r="J328" s="1" t="s">
        <v>892</v>
      </c>
      <c r="K328" s="1" t="str">
        <f t="shared" si="10"/>
        <v>2015</v>
      </c>
      <c r="L328" s="1">
        <f t="shared" si="11"/>
        <v>10</v>
      </c>
      <c r="M328" s="1" t="s">
        <v>60</v>
      </c>
    </row>
    <row r="329" spans="8:13">
      <c r="H329" s="1" t="s">
        <v>58</v>
      </c>
      <c r="I329" s="1" t="s">
        <v>1006</v>
      </c>
      <c r="J329" s="1" t="s">
        <v>4965</v>
      </c>
      <c r="K329" s="1" t="str">
        <f t="shared" si="10"/>
        <v>2015</v>
      </c>
      <c r="L329" s="1">
        <f t="shared" si="11"/>
        <v>10</v>
      </c>
      <c r="M329" s="1" t="s">
        <v>60</v>
      </c>
    </row>
    <row r="330" spans="8:13">
      <c r="H330" s="1" t="s">
        <v>158</v>
      </c>
      <c r="I330" s="1" t="s">
        <v>152</v>
      </c>
      <c r="J330" s="1" t="s">
        <v>5642</v>
      </c>
      <c r="K330" s="1" t="str">
        <f t="shared" si="10"/>
        <v>2016</v>
      </c>
      <c r="L330" s="1">
        <f t="shared" si="11"/>
        <v>10</v>
      </c>
      <c r="M330" s="1" t="s">
        <v>60</v>
      </c>
    </row>
    <row r="331" spans="8:13">
      <c r="H331" s="1" t="s">
        <v>58</v>
      </c>
      <c r="I331" s="1" t="s">
        <v>6656</v>
      </c>
      <c r="J331" s="1" t="s">
        <v>3952</v>
      </c>
      <c r="K331" s="1" t="str">
        <f t="shared" si="10"/>
        <v>2016</v>
      </c>
      <c r="L331" s="1">
        <f t="shared" si="11"/>
        <v>10</v>
      </c>
      <c r="M331" s="1" t="s">
        <v>60</v>
      </c>
    </row>
    <row r="332" spans="8:13">
      <c r="H332" s="1" t="s">
        <v>58</v>
      </c>
      <c r="I332" s="1" t="s">
        <v>5832</v>
      </c>
      <c r="J332" s="1" t="s">
        <v>4734</v>
      </c>
      <c r="K332" s="1" t="str">
        <f t="shared" si="10"/>
        <v>2016</v>
      </c>
      <c r="L332" s="1">
        <f t="shared" si="11"/>
        <v>10</v>
      </c>
      <c r="M332" s="1" t="s">
        <v>60</v>
      </c>
    </row>
    <row r="333" spans="8:13">
      <c r="H333" s="1" t="s">
        <v>130</v>
      </c>
      <c r="I333" s="1" t="s">
        <v>440</v>
      </c>
      <c r="J333" s="1" t="s">
        <v>441</v>
      </c>
      <c r="K333" s="1" t="str">
        <f t="shared" si="10"/>
        <v>2016</v>
      </c>
      <c r="L333" s="1">
        <f t="shared" si="11"/>
        <v>10</v>
      </c>
      <c r="M333" s="1" t="s">
        <v>60</v>
      </c>
    </row>
    <row r="334" spans="8:13">
      <c r="H334" s="1" t="s">
        <v>324</v>
      </c>
      <c r="I334" s="1" t="s">
        <v>1174</v>
      </c>
      <c r="J334" s="1" t="s">
        <v>209</v>
      </c>
      <c r="K334" s="1" t="str">
        <f t="shared" si="10"/>
        <v>2016</v>
      </c>
      <c r="L334" s="1">
        <f t="shared" si="11"/>
        <v>10</v>
      </c>
      <c r="M334" s="1" t="s">
        <v>60</v>
      </c>
    </row>
    <row r="335" spans="8:13">
      <c r="H335" s="1" t="s">
        <v>58</v>
      </c>
      <c r="I335" s="1" t="s">
        <v>2237</v>
      </c>
      <c r="J335" s="1" t="s">
        <v>467</v>
      </c>
      <c r="K335" s="1" t="str">
        <f t="shared" si="10"/>
        <v>2016</v>
      </c>
      <c r="L335" s="1">
        <f t="shared" si="11"/>
        <v>10</v>
      </c>
      <c r="M335" s="1" t="s">
        <v>60</v>
      </c>
    </row>
    <row r="336" spans="8:13">
      <c r="H336" s="1" t="s">
        <v>158</v>
      </c>
      <c r="I336" s="1" t="s">
        <v>2254</v>
      </c>
      <c r="J336" s="1" t="s">
        <v>990</v>
      </c>
      <c r="K336" s="1" t="str">
        <f t="shared" si="10"/>
        <v>2017</v>
      </c>
      <c r="L336" s="1">
        <f t="shared" si="11"/>
        <v>10</v>
      </c>
      <c r="M336" s="1" t="s">
        <v>60</v>
      </c>
    </row>
    <row r="337" spans="8:13">
      <c r="H337" s="1" t="s">
        <v>158</v>
      </c>
      <c r="I337" s="1" t="s">
        <v>1763</v>
      </c>
      <c r="J337" s="1" t="s">
        <v>2091</v>
      </c>
      <c r="K337" s="1" t="str">
        <f t="shared" si="10"/>
        <v>2017</v>
      </c>
      <c r="L337" s="1">
        <f t="shared" si="11"/>
        <v>10</v>
      </c>
      <c r="M337" s="1" t="s">
        <v>60</v>
      </c>
    </row>
    <row r="338" spans="8:13">
      <c r="H338" s="1" t="s">
        <v>324</v>
      </c>
      <c r="I338" s="1" t="s">
        <v>8261</v>
      </c>
      <c r="J338" s="1" t="s">
        <v>84</v>
      </c>
      <c r="K338" s="1" t="str">
        <f t="shared" si="10"/>
        <v>2017</v>
      </c>
      <c r="L338" s="1">
        <f t="shared" si="11"/>
        <v>10</v>
      </c>
      <c r="M338" s="1" t="s">
        <v>60</v>
      </c>
    </row>
    <row r="339" spans="8:13">
      <c r="H339" s="1" t="s">
        <v>324</v>
      </c>
      <c r="I339" s="1" t="s">
        <v>8690</v>
      </c>
      <c r="J339" s="1" t="s">
        <v>2843</v>
      </c>
      <c r="K339" s="1" t="str">
        <f t="shared" si="10"/>
        <v>2017</v>
      </c>
      <c r="L339" s="1">
        <f t="shared" si="11"/>
        <v>10</v>
      </c>
      <c r="M339" s="1" t="s">
        <v>60</v>
      </c>
    </row>
    <row r="340" spans="8:13">
      <c r="H340" s="1" t="s">
        <v>58</v>
      </c>
      <c r="I340" s="1" t="s">
        <v>337</v>
      </c>
      <c r="J340" s="1" t="s">
        <v>6060</v>
      </c>
      <c r="K340" s="1" t="str">
        <f t="shared" si="10"/>
        <v>2017</v>
      </c>
      <c r="L340" s="1">
        <f t="shared" si="11"/>
        <v>10</v>
      </c>
      <c r="M340" s="1" t="s">
        <v>60</v>
      </c>
    </row>
    <row r="341" spans="8:13">
      <c r="H341" s="1" t="s">
        <v>158</v>
      </c>
      <c r="I341" s="1" t="s">
        <v>2115</v>
      </c>
      <c r="J341" s="1" t="s">
        <v>1873</v>
      </c>
      <c r="K341" s="1" t="str">
        <f t="shared" si="10"/>
        <v>2017</v>
      </c>
      <c r="L341" s="1">
        <f t="shared" si="11"/>
        <v>10</v>
      </c>
      <c r="M341" s="1" t="s">
        <v>60</v>
      </c>
    </row>
    <row r="342" spans="8:13">
      <c r="H342" s="1" t="s">
        <v>158</v>
      </c>
      <c r="I342" s="1" t="s">
        <v>431</v>
      </c>
      <c r="J342" s="1" t="s">
        <v>1286</v>
      </c>
      <c r="K342" s="1" t="str">
        <f t="shared" si="10"/>
        <v>2017</v>
      </c>
      <c r="L342" s="1">
        <f t="shared" si="11"/>
        <v>10</v>
      </c>
      <c r="M342" s="1" t="s">
        <v>60</v>
      </c>
    </row>
    <row r="343" spans="8:13">
      <c r="H343" s="1" t="s">
        <v>158</v>
      </c>
      <c r="I343" s="1" t="s">
        <v>522</v>
      </c>
      <c r="J343" s="1" t="s">
        <v>705</v>
      </c>
      <c r="K343" s="1" t="str">
        <f t="shared" si="10"/>
        <v>2018</v>
      </c>
      <c r="L343" s="1">
        <f t="shared" si="11"/>
        <v>10</v>
      </c>
      <c r="M343" s="1" t="s">
        <v>60</v>
      </c>
    </row>
    <row r="344" spans="8:13">
      <c r="H344" s="1" t="s">
        <v>158</v>
      </c>
      <c r="I344" s="1" t="s">
        <v>903</v>
      </c>
      <c r="J344" s="1" t="s">
        <v>881</v>
      </c>
      <c r="K344" s="1" t="str">
        <f t="shared" si="10"/>
        <v>2018</v>
      </c>
      <c r="L344" s="1">
        <f t="shared" si="11"/>
        <v>10</v>
      </c>
      <c r="M344" s="1" t="s">
        <v>60</v>
      </c>
    </row>
    <row r="345" spans="8:13">
      <c r="H345" s="1" t="s">
        <v>158</v>
      </c>
      <c r="I345" s="1" t="s">
        <v>360</v>
      </c>
      <c r="J345" s="1" t="s">
        <v>918</v>
      </c>
      <c r="K345" s="1" t="str">
        <f t="shared" si="10"/>
        <v>2018</v>
      </c>
      <c r="L345" s="1">
        <f t="shared" si="11"/>
        <v>10</v>
      </c>
      <c r="M345" s="1" t="s">
        <v>60</v>
      </c>
    </row>
    <row r="346" spans="8:13">
      <c r="H346" s="1" t="s">
        <v>158</v>
      </c>
      <c r="I346" s="1" t="s">
        <v>1956</v>
      </c>
      <c r="J346" s="1" t="s">
        <v>199</v>
      </c>
      <c r="K346" s="1" t="str">
        <f t="shared" si="10"/>
        <v>2018</v>
      </c>
      <c r="L346" s="1">
        <f t="shared" si="11"/>
        <v>10</v>
      </c>
      <c r="M346" s="1" t="s">
        <v>60</v>
      </c>
    </row>
    <row r="347" spans="8:13">
      <c r="H347" s="1" t="s">
        <v>58</v>
      </c>
      <c r="I347" s="1" t="s">
        <v>2251</v>
      </c>
      <c r="J347" s="1" t="s">
        <v>2257</v>
      </c>
      <c r="K347" s="1" t="str">
        <f t="shared" si="10"/>
        <v>2018</v>
      </c>
      <c r="L347" s="1">
        <f t="shared" si="11"/>
        <v>10</v>
      </c>
      <c r="M347" s="1" t="s">
        <v>60</v>
      </c>
    </row>
    <row r="348" spans="8:13">
      <c r="H348" s="1" t="s">
        <v>158</v>
      </c>
      <c r="I348" s="1" t="s">
        <v>403</v>
      </c>
      <c r="J348" s="1" t="s">
        <v>752</v>
      </c>
      <c r="K348" s="1" t="str">
        <f t="shared" si="10"/>
        <v>2018</v>
      </c>
      <c r="L348" s="1">
        <f t="shared" si="11"/>
        <v>10</v>
      </c>
      <c r="M348" s="1" t="s">
        <v>60</v>
      </c>
    </row>
    <row r="349" spans="8:13">
      <c r="H349" s="1" t="s">
        <v>58</v>
      </c>
      <c r="I349" s="1" t="s">
        <v>3458</v>
      </c>
      <c r="J349" s="1" t="s">
        <v>3458</v>
      </c>
      <c r="K349" s="1" t="str">
        <f t="shared" si="10"/>
        <v>2018</v>
      </c>
      <c r="L349" s="1">
        <f t="shared" si="11"/>
        <v>10</v>
      </c>
      <c r="M349" s="1" t="s">
        <v>60</v>
      </c>
    </row>
    <row r="350" spans="8:13">
      <c r="H350" s="1" t="s">
        <v>58</v>
      </c>
      <c r="I350" s="1" t="s">
        <v>4224</v>
      </c>
      <c r="J350" s="1" t="s">
        <v>106</v>
      </c>
      <c r="K350" s="1" t="str">
        <f t="shared" si="10"/>
        <v>2018</v>
      </c>
      <c r="L350" s="1">
        <f t="shared" si="11"/>
        <v>10</v>
      </c>
      <c r="M350" s="1" t="s">
        <v>60</v>
      </c>
    </row>
    <row r="351" spans="8:13">
      <c r="H351" s="1" t="s">
        <v>58</v>
      </c>
      <c r="I351" s="1" t="s">
        <v>3288</v>
      </c>
      <c r="J351" s="1" t="s">
        <v>2257</v>
      </c>
      <c r="K351" s="1" t="str">
        <f t="shared" si="10"/>
        <v>2018</v>
      </c>
      <c r="L351" s="1">
        <f t="shared" si="11"/>
        <v>10</v>
      </c>
      <c r="M351" s="1" t="s">
        <v>60</v>
      </c>
    </row>
    <row r="352" spans="8:13">
      <c r="H352" s="1" t="s">
        <v>58</v>
      </c>
      <c r="I352" s="1" t="s">
        <v>59</v>
      </c>
      <c r="J352" s="1" t="s">
        <v>66</v>
      </c>
      <c r="K352" s="1" t="str">
        <f t="shared" si="10"/>
        <v>2019</v>
      </c>
      <c r="L352" s="1">
        <f t="shared" si="11"/>
        <v>10</v>
      </c>
      <c r="M352" s="1" t="s">
        <v>60</v>
      </c>
    </row>
    <row r="353" spans="8:13">
      <c r="H353" s="1" t="s">
        <v>58</v>
      </c>
      <c r="I353" s="1" t="s">
        <v>1056</v>
      </c>
      <c r="J353" s="1" t="s">
        <v>1079</v>
      </c>
      <c r="K353" s="1" t="str">
        <f t="shared" si="10"/>
        <v>2019</v>
      </c>
      <c r="L353" s="1">
        <f t="shared" si="11"/>
        <v>10</v>
      </c>
      <c r="M353" s="1" t="s">
        <v>60</v>
      </c>
    </row>
    <row r="354" spans="8:13">
      <c r="H354" s="1" t="s">
        <v>58</v>
      </c>
      <c r="I354" s="1" t="s">
        <v>787</v>
      </c>
      <c r="J354" s="1" t="s">
        <v>787</v>
      </c>
      <c r="K354" s="1" t="str">
        <f t="shared" si="10"/>
        <v>2019</v>
      </c>
      <c r="L354" s="1">
        <f t="shared" si="11"/>
        <v>10</v>
      </c>
      <c r="M354" s="1" t="s">
        <v>60</v>
      </c>
    </row>
    <row r="355" spans="8:13">
      <c r="H355" s="1" t="s">
        <v>58</v>
      </c>
      <c r="I355" s="1" t="s">
        <v>8534</v>
      </c>
      <c r="J355" s="1" t="s">
        <v>6586</v>
      </c>
      <c r="K355" s="1" t="str">
        <f t="shared" si="10"/>
        <v>2020</v>
      </c>
      <c r="L355" s="1">
        <f t="shared" si="11"/>
        <v>10</v>
      </c>
      <c r="M355" s="1" t="s">
        <v>60</v>
      </c>
    </row>
    <row r="356" spans="8:13">
      <c r="H356" s="1" t="s">
        <v>88</v>
      </c>
      <c r="I356" s="1" t="s">
        <v>10080</v>
      </c>
      <c r="J356" s="1" t="s">
        <v>10081</v>
      </c>
      <c r="K356" s="1" t="str">
        <f t="shared" si="10"/>
        <v>2003</v>
      </c>
      <c r="L356" s="1">
        <f t="shared" si="11"/>
        <v>11</v>
      </c>
      <c r="M356" s="1" t="s">
        <v>60</v>
      </c>
    </row>
    <row r="357" spans="8:13">
      <c r="H357" s="1" t="s">
        <v>344</v>
      </c>
      <c r="I357" s="1" t="s">
        <v>968</v>
      </c>
      <c r="J357" s="1" t="s">
        <v>8604</v>
      </c>
      <c r="K357" s="1" t="str">
        <f t="shared" si="10"/>
        <v>2005</v>
      </c>
      <c r="L357" s="1">
        <f t="shared" si="11"/>
        <v>11</v>
      </c>
      <c r="M357" s="1" t="s">
        <v>60</v>
      </c>
    </row>
    <row r="358" spans="8:13">
      <c r="H358" s="1" t="s">
        <v>144</v>
      </c>
      <c r="I358" s="1" t="s">
        <v>4032</v>
      </c>
      <c r="J358" s="1" t="s">
        <v>12138</v>
      </c>
      <c r="K358" s="1" t="str">
        <f t="shared" si="10"/>
        <v>2007</v>
      </c>
      <c r="L358" s="1">
        <f t="shared" si="11"/>
        <v>11</v>
      </c>
      <c r="M358" s="1" t="s">
        <v>60</v>
      </c>
    </row>
    <row r="359" spans="8:13">
      <c r="H359" s="1" t="s">
        <v>479</v>
      </c>
      <c r="I359" s="1" t="s">
        <v>6797</v>
      </c>
      <c r="J359" s="1" t="s">
        <v>6809</v>
      </c>
      <c r="K359" s="1" t="str">
        <f t="shared" si="10"/>
        <v>2007</v>
      </c>
      <c r="L359" s="1">
        <f t="shared" si="11"/>
        <v>11</v>
      </c>
      <c r="M359" s="1" t="s">
        <v>60</v>
      </c>
    </row>
    <row r="360" spans="8:13">
      <c r="H360" s="1" t="s">
        <v>197</v>
      </c>
      <c r="I360" s="1" t="s">
        <v>8030</v>
      </c>
      <c r="J360" s="1" t="s">
        <v>10465</v>
      </c>
      <c r="K360" s="1" t="str">
        <f t="shared" si="10"/>
        <v>2007</v>
      </c>
      <c r="L360" s="1">
        <f t="shared" si="11"/>
        <v>11</v>
      </c>
      <c r="M360" s="1" t="s">
        <v>60</v>
      </c>
    </row>
    <row r="361" spans="8:13">
      <c r="H361" s="1" t="s">
        <v>197</v>
      </c>
      <c r="I361" s="1" t="s">
        <v>8837</v>
      </c>
      <c r="J361" s="1" t="s">
        <v>1815</v>
      </c>
      <c r="K361" s="1" t="str">
        <f t="shared" si="10"/>
        <v>2008</v>
      </c>
      <c r="L361" s="1">
        <f t="shared" si="11"/>
        <v>11</v>
      </c>
      <c r="M361" s="1" t="s">
        <v>60</v>
      </c>
    </row>
    <row r="362" spans="8:13">
      <c r="H362" s="1" t="s">
        <v>126</v>
      </c>
      <c r="I362" s="1" t="s">
        <v>9587</v>
      </c>
      <c r="J362" s="1" t="s">
        <v>9611</v>
      </c>
      <c r="K362" s="1" t="str">
        <f t="shared" si="10"/>
        <v>2009</v>
      </c>
      <c r="L362" s="1">
        <f t="shared" si="11"/>
        <v>11</v>
      </c>
      <c r="M362" s="1" t="s">
        <v>60</v>
      </c>
    </row>
    <row r="363" spans="8:13">
      <c r="H363" s="1" t="s">
        <v>247</v>
      </c>
      <c r="I363" s="1" t="s">
        <v>2023</v>
      </c>
      <c r="J363" s="1" t="s">
        <v>9274</v>
      </c>
      <c r="K363" s="1" t="str">
        <f t="shared" si="10"/>
        <v>2009</v>
      </c>
      <c r="L363" s="1">
        <f t="shared" si="11"/>
        <v>11</v>
      </c>
      <c r="M363" s="1" t="s">
        <v>60</v>
      </c>
    </row>
    <row r="364" spans="8:13">
      <c r="H364" s="1" t="s">
        <v>126</v>
      </c>
      <c r="I364" s="1" t="s">
        <v>9716</v>
      </c>
      <c r="J364" s="1" t="s">
        <v>9683</v>
      </c>
      <c r="K364" s="1" t="str">
        <f t="shared" si="10"/>
        <v>2009</v>
      </c>
      <c r="L364" s="1">
        <f t="shared" si="11"/>
        <v>11</v>
      </c>
      <c r="M364" s="1" t="s">
        <v>60</v>
      </c>
    </row>
    <row r="365" spans="8:13">
      <c r="H365" s="1" t="s">
        <v>126</v>
      </c>
      <c r="I365" s="1" t="s">
        <v>10100</v>
      </c>
      <c r="J365" s="1" t="s">
        <v>10066</v>
      </c>
      <c r="K365" s="1" t="str">
        <f t="shared" si="10"/>
        <v>2009</v>
      </c>
      <c r="L365" s="1">
        <f t="shared" si="11"/>
        <v>11</v>
      </c>
      <c r="M365" s="1" t="s">
        <v>60</v>
      </c>
    </row>
    <row r="366" spans="8:13">
      <c r="H366" s="1" t="s">
        <v>197</v>
      </c>
      <c r="I366" s="1" t="s">
        <v>3450</v>
      </c>
      <c r="J366" s="1" t="s">
        <v>10631</v>
      </c>
      <c r="K366" s="1" t="str">
        <f t="shared" si="10"/>
        <v>2009</v>
      </c>
      <c r="L366" s="1">
        <f t="shared" si="11"/>
        <v>11</v>
      </c>
      <c r="M366" s="1" t="s">
        <v>60</v>
      </c>
    </row>
    <row r="367" spans="8:13">
      <c r="H367" s="1" t="s">
        <v>169</v>
      </c>
      <c r="I367" s="1" t="s">
        <v>1324</v>
      </c>
      <c r="J367" s="1" t="s">
        <v>1338</v>
      </c>
      <c r="K367" s="1" t="str">
        <f t="shared" si="10"/>
        <v>2010</v>
      </c>
      <c r="L367" s="1">
        <f t="shared" si="11"/>
        <v>11</v>
      </c>
      <c r="M367" s="1" t="s">
        <v>60</v>
      </c>
    </row>
    <row r="368" spans="8:13">
      <c r="H368" s="1" t="s">
        <v>130</v>
      </c>
      <c r="I368" s="1" t="s">
        <v>9143</v>
      </c>
      <c r="J368" s="1" t="s">
        <v>2577</v>
      </c>
      <c r="K368" s="1" t="str">
        <f t="shared" si="10"/>
        <v>2012</v>
      </c>
      <c r="L368" s="1">
        <f t="shared" si="11"/>
        <v>11</v>
      </c>
      <c r="M368" s="1" t="s">
        <v>60</v>
      </c>
    </row>
    <row r="369" spans="8:13">
      <c r="H369" s="1" t="s">
        <v>130</v>
      </c>
      <c r="I369" s="1" t="s">
        <v>7302</v>
      </c>
      <c r="J369" s="1" t="s">
        <v>7135</v>
      </c>
      <c r="K369" s="1" t="str">
        <f t="shared" si="10"/>
        <v>2014</v>
      </c>
      <c r="L369" s="1">
        <f t="shared" si="11"/>
        <v>11</v>
      </c>
      <c r="M369" s="1" t="s">
        <v>60</v>
      </c>
    </row>
    <row r="370" spans="8:13">
      <c r="H370" s="1" t="s">
        <v>197</v>
      </c>
      <c r="I370" s="1" t="s">
        <v>8415</v>
      </c>
      <c r="J370" s="1" t="s">
        <v>93</v>
      </c>
      <c r="K370" s="1" t="str">
        <f t="shared" si="10"/>
        <v>2014</v>
      </c>
      <c r="L370" s="1">
        <f t="shared" si="11"/>
        <v>11</v>
      </c>
      <c r="M370" s="1" t="s">
        <v>60</v>
      </c>
    </row>
    <row r="371" spans="8:13">
      <c r="H371" s="1" t="s">
        <v>197</v>
      </c>
      <c r="I371" s="1" t="s">
        <v>10910</v>
      </c>
      <c r="J371" s="1" t="s">
        <v>10919</v>
      </c>
      <c r="K371" s="1" t="str">
        <f t="shared" si="10"/>
        <v>2014</v>
      </c>
      <c r="L371" s="1">
        <f t="shared" si="11"/>
        <v>11</v>
      </c>
      <c r="M371" s="1" t="s">
        <v>60</v>
      </c>
    </row>
    <row r="372" spans="8:13">
      <c r="H372" s="1" t="s">
        <v>126</v>
      </c>
      <c r="I372" s="1" t="s">
        <v>3370</v>
      </c>
      <c r="J372" s="1" t="s">
        <v>2008</v>
      </c>
      <c r="K372" s="1" t="str">
        <f t="shared" si="10"/>
        <v>2014</v>
      </c>
      <c r="L372" s="1">
        <f t="shared" si="11"/>
        <v>11</v>
      </c>
      <c r="M372" s="1" t="s">
        <v>60</v>
      </c>
    </row>
    <row r="373" spans="8:13">
      <c r="H373" s="1" t="s">
        <v>158</v>
      </c>
      <c r="I373" s="1" t="s">
        <v>537</v>
      </c>
      <c r="J373" s="1" t="s">
        <v>4965</v>
      </c>
      <c r="K373" s="1" t="str">
        <f t="shared" si="10"/>
        <v>2015</v>
      </c>
      <c r="L373" s="1">
        <f t="shared" si="11"/>
        <v>11</v>
      </c>
      <c r="M373" s="1" t="s">
        <v>60</v>
      </c>
    </row>
    <row r="374" spans="8:13">
      <c r="H374" s="1" t="s">
        <v>247</v>
      </c>
      <c r="I374" s="1" t="s">
        <v>1056</v>
      </c>
      <c r="J374" s="1" t="s">
        <v>1067</v>
      </c>
      <c r="K374" s="1" t="str">
        <f t="shared" si="10"/>
        <v>2015</v>
      </c>
      <c r="L374" s="1">
        <f t="shared" si="11"/>
        <v>11</v>
      </c>
      <c r="M374" s="1" t="s">
        <v>60</v>
      </c>
    </row>
    <row r="375" spans="8:13">
      <c r="H375" s="1" t="s">
        <v>130</v>
      </c>
      <c r="I375" s="1" t="s">
        <v>5325</v>
      </c>
      <c r="J375" s="1" t="s">
        <v>5034</v>
      </c>
      <c r="K375" s="1" t="str">
        <f t="shared" si="10"/>
        <v>2015</v>
      </c>
      <c r="L375" s="1">
        <f t="shared" si="11"/>
        <v>11</v>
      </c>
      <c r="M375" s="1" t="s">
        <v>60</v>
      </c>
    </row>
    <row r="376" spans="8:13">
      <c r="H376" s="1" t="s">
        <v>158</v>
      </c>
      <c r="I376" s="1" t="s">
        <v>6900</v>
      </c>
      <c r="J376" s="1" t="s">
        <v>6901</v>
      </c>
      <c r="K376" s="1" t="str">
        <f t="shared" si="10"/>
        <v>2015</v>
      </c>
      <c r="L376" s="1">
        <f t="shared" si="11"/>
        <v>11</v>
      </c>
      <c r="M376" s="1" t="s">
        <v>60</v>
      </c>
    </row>
    <row r="377" spans="8:13">
      <c r="H377" s="1" t="s">
        <v>158</v>
      </c>
      <c r="I377" s="1" t="s">
        <v>159</v>
      </c>
      <c r="J377" s="1" t="s">
        <v>162</v>
      </c>
      <c r="K377" s="1" t="str">
        <f t="shared" si="10"/>
        <v>2016</v>
      </c>
      <c r="L377" s="1">
        <f t="shared" si="11"/>
        <v>11</v>
      </c>
      <c r="M377" s="1" t="s">
        <v>60</v>
      </c>
    </row>
    <row r="378" spans="8:13">
      <c r="H378" s="1" t="s">
        <v>130</v>
      </c>
      <c r="I378" s="1" t="s">
        <v>4785</v>
      </c>
      <c r="J378" s="1" t="s">
        <v>2237</v>
      </c>
      <c r="K378" s="1" t="str">
        <f t="shared" si="10"/>
        <v>2016</v>
      </c>
      <c r="L378" s="1">
        <f t="shared" si="11"/>
        <v>11</v>
      </c>
      <c r="M378" s="1" t="s">
        <v>60</v>
      </c>
    </row>
    <row r="379" spans="8:13">
      <c r="H379" s="1" t="s">
        <v>130</v>
      </c>
      <c r="I379" s="1" t="s">
        <v>3542</v>
      </c>
      <c r="J379" s="1" t="s">
        <v>2237</v>
      </c>
      <c r="K379" s="1" t="str">
        <f t="shared" si="10"/>
        <v>2016</v>
      </c>
      <c r="L379" s="1">
        <f t="shared" si="11"/>
        <v>11</v>
      </c>
      <c r="M379" s="1" t="s">
        <v>60</v>
      </c>
    </row>
    <row r="380" spans="8:13">
      <c r="H380" s="1" t="s">
        <v>130</v>
      </c>
      <c r="I380" s="1" t="s">
        <v>4203</v>
      </c>
      <c r="J380" s="1" t="s">
        <v>1534</v>
      </c>
      <c r="K380" s="1" t="str">
        <f t="shared" si="10"/>
        <v>2016</v>
      </c>
      <c r="L380" s="1">
        <f t="shared" si="11"/>
        <v>11</v>
      </c>
      <c r="M380" s="1" t="s">
        <v>60</v>
      </c>
    </row>
    <row r="381" spans="8:13">
      <c r="H381" s="1" t="s">
        <v>158</v>
      </c>
      <c r="I381" s="1" t="s">
        <v>3342</v>
      </c>
      <c r="J381" s="1" t="s">
        <v>2091</v>
      </c>
      <c r="K381" s="1" t="str">
        <f t="shared" si="10"/>
        <v>2017</v>
      </c>
      <c r="L381" s="1">
        <f t="shared" si="11"/>
        <v>11</v>
      </c>
      <c r="M381" s="1" t="s">
        <v>60</v>
      </c>
    </row>
    <row r="382" spans="8:13">
      <c r="H382" s="1" t="s">
        <v>158</v>
      </c>
      <c r="I382" s="1" t="s">
        <v>3363</v>
      </c>
      <c r="J382" s="1" t="s">
        <v>84</v>
      </c>
      <c r="K382" s="1" t="str">
        <f t="shared" si="10"/>
        <v>2017</v>
      </c>
      <c r="L382" s="1">
        <f t="shared" si="11"/>
        <v>11</v>
      </c>
      <c r="M382" s="1" t="s">
        <v>60</v>
      </c>
    </row>
    <row r="383" spans="8:13">
      <c r="H383" s="1" t="s">
        <v>126</v>
      </c>
      <c r="I383" s="1" t="s">
        <v>8534</v>
      </c>
      <c r="J383" s="1" t="s">
        <v>4828</v>
      </c>
      <c r="K383" s="1" t="str">
        <f t="shared" si="10"/>
        <v>2017</v>
      </c>
      <c r="L383" s="1">
        <f t="shared" si="11"/>
        <v>11</v>
      </c>
      <c r="M383" s="1" t="s">
        <v>60</v>
      </c>
    </row>
    <row r="384" spans="8:13">
      <c r="H384" s="1" t="s">
        <v>130</v>
      </c>
      <c r="I384" s="1" t="s">
        <v>888</v>
      </c>
      <c r="J384" s="1" t="s">
        <v>881</v>
      </c>
      <c r="K384" s="1" t="str">
        <f t="shared" si="10"/>
        <v>2018</v>
      </c>
      <c r="L384" s="1">
        <f t="shared" si="11"/>
        <v>11</v>
      </c>
      <c r="M384" s="1" t="s">
        <v>60</v>
      </c>
    </row>
    <row r="385" spans="8:13">
      <c r="H385" s="1" t="s">
        <v>158</v>
      </c>
      <c r="I385" s="1" t="s">
        <v>1181</v>
      </c>
      <c r="J385" s="1" t="s">
        <v>1181</v>
      </c>
      <c r="K385" s="1" t="str">
        <f t="shared" ref="K385:K448" si="12">TEXT(J385,"YYYY")</f>
        <v>2018</v>
      </c>
      <c r="L385" s="1">
        <f t="shared" ref="L385:L448" si="13">H385-(TEXT(I385,"YYYY")-TEXT(J385,"YYYY"))</f>
        <v>11</v>
      </c>
      <c r="M385" s="1" t="s">
        <v>60</v>
      </c>
    </row>
    <row r="386" spans="8:13">
      <c r="H386" s="1" t="s">
        <v>158</v>
      </c>
      <c r="I386" s="1" t="s">
        <v>627</v>
      </c>
      <c r="J386" s="1" t="s">
        <v>627</v>
      </c>
      <c r="K386" s="1" t="str">
        <f t="shared" si="12"/>
        <v>2018</v>
      </c>
      <c r="L386" s="1">
        <f t="shared" si="13"/>
        <v>11</v>
      </c>
      <c r="M386" s="1" t="s">
        <v>60</v>
      </c>
    </row>
    <row r="387" spans="8:13">
      <c r="H387" s="1" t="s">
        <v>158</v>
      </c>
      <c r="I387" s="1" t="s">
        <v>2409</v>
      </c>
      <c r="J387" s="1" t="s">
        <v>2502</v>
      </c>
      <c r="K387" s="1" t="str">
        <f t="shared" si="12"/>
        <v>2018</v>
      </c>
      <c r="L387" s="1">
        <f t="shared" si="13"/>
        <v>11</v>
      </c>
      <c r="M387" s="1" t="s">
        <v>60</v>
      </c>
    </row>
    <row r="388" spans="8:13">
      <c r="H388" s="1" t="s">
        <v>158</v>
      </c>
      <c r="I388" s="1" t="s">
        <v>759</v>
      </c>
      <c r="J388" s="1" t="s">
        <v>759</v>
      </c>
      <c r="K388" s="1" t="str">
        <f t="shared" si="12"/>
        <v>2019</v>
      </c>
      <c r="L388" s="1">
        <f t="shared" si="13"/>
        <v>11</v>
      </c>
      <c r="M388" s="1" t="s">
        <v>60</v>
      </c>
    </row>
    <row r="389" spans="8:13">
      <c r="H389" s="1" t="s">
        <v>158</v>
      </c>
      <c r="I389" s="1" t="s">
        <v>5680</v>
      </c>
      <c r="J389" s="1" t="s">
        <v>5441</v>
      </c>
      <c r="K389" s="1" t="str">
        <f t="shared" si="12"/>
        <v>2020</v>
      </c>
      <c r="L389" s="1">
        <f t="shared" si="13"/>
        <v>11</v>
      </c>
      <c r="M389" s="1" t="s">
        <v>60</v>
      </c>
    </row>
    <row r="390" spans="8:13">
      <c r="H390" s="1" t="s">
        <v>158</v>
      </c>
      <c r="I390" s="1" t="s">
        <v>7037</v>
      </c>
      <c r="J390" s="1" t="s">
        <v>364</v>
      </c>
      <c r="K390" s="1" t="str">
        <f t="shared" si="12"/>
        <v>2020</v>
      </c>
      <c r="L390" s="1">
        <f t="shared" si="13"/>
        <v>11</v>
      </c>
      <c r="M390" s="1" t="s">
        <v>60</v>
      </c>
    </row>
    <row r="391" spans="8:13">
      <c r="H391" s="1" t="s">
        <v>158</v>
      </c>
      <c r="I391" s="1" t="s">
        <v>8416</v>
      </c>
      <c r="J391" s="1" t="s">
        <v>12097</v>
      </c>
      <c r="K391" s="1" t="str">
        <f t="shared" si="12"/>
        <v>2020</v>
      </c>
      <c r="L391" s="1">
        <f t="shared" si="13"/>
        <v>11</v>
      </c>
      <c r="M391" s="1" t="s">
        <v>60</v>
      </c>
    </row>
    <row r="392" spans="8:13">
      <c r="H392" s="1" t="s">
        <v>169</v>
      </c>
      <c r="I392" s="1" t="s">
        <v>7097</v>
      </c>
      <c r="J392" s="1" t="s">
        <v>6615</v>
      </c>
      <c r="K392" s="1" t="str">
        <f t="shared" si="12"/>
        <v>2008</v>
      </c>
      <c r="L392" s="1">
        <f t="shared" si="13"/>
        <v>12</v>
      </c>
      <c r="M392" s="1" t="s">
        <v>60</v>
      </c>
    </row>
    <row r="393" spans="8:13">
      <c r="H393" s="1" t="s">
        <v>144</v>
      </c>
      <c r="I393" s="1" t="s">
        <v>8214</v>
      </c>
      <c r="J393" s="1" t="s">
        <v>8216</v>
      </c>
      <c r="K393" s="1" t="str">
        <f t="shared" si="12"/>
        <v>2008</v>
      </c>
      <c r="L393" s="1">
        <f t="shared" si="13"/>
        <v>12</v>
      </c>
      <c r="M393" s="1" t="s">
        <v>60</v>
      </c>
    </row>
    <row r="394" spans="8:13">
      <c r="H394" s="1" t="s">
        <v>197</v>
      </c>
      <c r="I394" s="1" t="s">
        <v>9143</v>
      </c>
      <c r="J394" s="1" t="s">
        <v>10226</v>
      </c>
      <c r="K394" s="1" t="str">
        <f t="shared" si="12"/>
        <v>2008</v>
      </c>
      <c r="L394" s="1">
        <f t="shared" si="13"/>
        <v>12</v>
      </c>
      <c r="M394" s="1" t="s">
        <v>60</v>
      </c>
    </row>
    <row r="395" spans="8:13">
      <c r="H395" s="1" t="s">
        <v>247</v>
      </c>
      <c r="I395" s="1" t="s">
        <v>9662</v>
      </c>
      <c r="J395" s="1" t="s">
        <v>9683</v>
      </c>
      <c r="K395" s="1" t="str">
        <f t="shared" si="12"/>
        <v>2009</v>
      </c>
      <c r="L395" s="1">
        <f t="shared" si="13"/>
        <v>12</v>
      </c>
      <c r="M395" s="1" t="s">
        <v>60</v>
      </c>
    </row>
    <row r="396" spans="8:13">
      <c r="H396" s="1" t="s">
        <v>583</v>
      </c>
      <c r="I396" s="1" t="s">
        <v>8261</v>
      </c>
      <c r="J396" s="1" t="s">
        <v>8182</v>
      </c>
      <c r="K396" s="1" t="str">
        <f t="shared" si="12"/>
        <v>2010</v>
      </c>
      <c r="L396" s="1">
        <f t="shared" si="13"/>
        <v>12</v>
      </c>
      <c r="M396" s="1" t="s">
        <v>60</v>
      </c>
    </row>
    <row r="397" spans="8:13">
      <c r="H397" s="1" t="s">
        <v>197</v>
      </c>
      <c r="I397" s="1" t="s">
        <v>9132</v>
      </c>
      <c r="J397" s="1" t="s">
        <v>7895</v>
      </c>
      <c r="K397" s="1" t="str">
        <f t="shared" si="12"/>
        <v>2010</v>
      </c>
      <c r="L397" s="1">
        <f t="shared" si="13"/>
        <v>12</v>
      </c>
      <c r="M397" s="1" t="s">
        <v>60</v>
      </c>
    </row>
    <row r="398" spans="8:13">
      <c r="H398" s="1" t="s">
        <v>583</v>
      </c>
      <c r="I398" s="1" t="s">
        <v>7937</v>
      </c>
      <c r="J398" s="1" t="s">
        <v>2212</v>
      </c>
      <c r="K398" s="1" t="str">
        <f t="shared" si="12"/>
        <v>2010</v>
      </c>
      <c r="L398" s="1">
        <f t="shared" si="13"/>
        <v>12</v>
      </c>
      <c r="M398" s="1" t="s">
        <v>60</v>
      </c>
    </row>
    <row r="399" spans="8:13">
      <c r="H399" s="1" t="s">
        <v>126</v>
      </c>
      <c r="I399" s="1" t="s">
        <v>10132</v>
      </c>
      <c r="J399" s="1" t="s">
        <v>10141</v>
      </c>
      <c r="K399" s="1" t="str">
        <f t="shared" si="12"/>
        <v>2010</v>
      </c>
      <c r="L399" s="1">
        <f t="shared" si="13"/>
        <v>12</v>
      </c>
      <c r="M399" s="1" t="s">
        <v>60</v>
      </c>
    </row>
    <row r="400" spans="8:13">
      <c r="H400" s="1" t="s">
        <v>197</v>
      </c>
      <c r="I400" s="1" t="s">
        <v>3137</v>
      </c>
      <c r="J400" s="1" t="s">
        <v>7796</v>
      </c>
      <c r="K400" s="1" t="str">
        <f t="shared" si="12"/>
        <v>2011</v>
      </c>
      <c r="L400" s="1">
        <f t="shared" si="13"/>
        <v>12</v>
      </c>
      <c r="M400" s="1" t="s">
        <v>60</v>
      </c>
    </row>
    <row r="401" spans="8:13">
      <c r="H401" s="1" t="s">
        <v>130</v>
      </c>
      <c r="I401" s="1" t="s">
        <v>9113</v>
      </c>
      <c r="J401" s="1" t="s">
        <v>8509</v>
      </c>
      <c r="K401" s="1" t="str">
        <f t="shared" si="12"/>
        <v>2012</v>
      </c>
      <c r="L401" s="1">
        <f t="shared" si="13"/>
        <v>12</v>
      </c>
      <c r="M401" s="1" t="s">
        <v>60</v>
      </c>
    </row>
    <row r="402" spans="8:13">
      <c r="H402" s="1" t="s">
        <v>130</v>
      </c>
      <c r="I402" s="1" t="s">
        <v>9451</v>
      </c>
      <c r="J402" s="1" t="s">
        <v>9439</v>
      </c>
      <c r="K402" s="1" t="str">
        <f t="shared" si="12"/>
        <v>2012</v>
      </c>
      <c r="L402" s="1">
        <f t="shared" si="13"/>
        <v>12</v>
      </c>
      <c r="M402" s="1" t="s">
        <v>60</v>
      </c>
    </row>
    <row r="403" spans="8:13">
      <c r="H403" s="1" t="s">
        <v>130</v>
      </c>
      <c r="I403" s="1" t="s">
        <v>9653</v>
      </c>
      <c r="J403" s="1" t="s">
        <v>9012</v>
      </c>
      <c r="K403" s="1" t="str">
        <f t="shared" si="12"/>
        <v>2012</v>
      </c>
      <c r="L403" s="1">
        <f t="shared" si="13"/>
        <v>12</v>
      </c>
      <c r="M403" s="1" t="s">
        <v>60</v>
      </c>
    </row>
    <row r="404" spans="8:13">
      <c r="H404" s="1" t="s">
        <v>126</v>
      </c>
      <c r="I404" s="1" t="s">
        <v>11621</v>
      </c>
      <c r="J404" s="1" t="s">
        <v>6947</v>
      </c>
      <c r="K404" s="1" t="str">
        <f t="shared" si="12"/>
        <v>2013</v>
      </c>
      <c r="L404" s="1">
        <f t="shared" si="13"/>
        <v>12</v>
      </c>
      <c r="M404" s="1" t="s">
        <v>60</v>
      </c>
    </row>
    <row r="405" spans="8:13">
      <c r="H405" s="1" t="s">
        <v>126</v>
      </c>
      <c r="I405" s="1" t="s">
        <v>613</v>
      </c>
      <c r="J405" s="1" t="s">
        <v>6287</v>
      </c>
      <c r="K405" s="1" t="str">
        <f t="shared" si="12"/>
        <v>2013</v>
      </c>
      <c r="L405" s="1">
        <f t="shared" si="13"/>
        <v>12</v>
      </c>
      <c r="M405" s="1" t="s">
        <v>60</v>
      </c>
    </row>
    <row r="406" spans="8:13">
      <c r="H406" s="1" t="s">
        <v>217</v>
      </c>
      <c r="I406" s="1" t="s">
        <v>254</v>
      </c>
      <c r="J406" s="1" t="s">
        <v>1657</v>
      </c>
      <c r="K406" s="1" t="str">
        <f t="shared" si="12"/>
        <v>2014</v>
      </c>
      <c r="L406" s="1">
        <f t="shared" si="13"/>
        <v>12</v>
      </c>
      <c r="M406" s="1" t="s">
        <v>60</v>
      </c>
    </row>
    <row r="407" spans="8:13">
      <c r="H407" s="1" t="s">
        <v>247</v>
      </c>
      <c r="I407" s="1" t="s">
        <v>610</v>
      </c>
      <c r="J407" s="1" t="s">
        <v>3187</v>
      </c>
      <c r="K407" s="1" t="str">
        <f t="shared" si="12"/>
        <v>2014</v>
      </c>
      <c r="L407" s="1">
        <f t="shared" si="13"/>
        <v>12</v>
      </c>
      <c r="M407" s="1" t="s">
        <v>60</v>
      </c>
    </row>
    <row r="408" spans="8:13">
      <c r="H408" s="1" t="s">
        <v>130</v>
      </c>
      <c r="I408" s="1" t="s">
        <v>7244</v>
      </c>
      <c r="J408" s="1" t="s">
        <v>8353</v>
      </c>
      <c r="K408" s="1" t="str">
        <f t="shared" si="12"/>
        <v>2014</v>
      </c>
      <c r="L408" s="1">
        <f t="shared" si="13"/>
        <v>12</v>
      </c>
      <c r="M408" s="1" t="s">
        <v>60</v>
      </c>
    </row>
    <row r="409" spans="8:13">
      <c r="H409" s="1" t="s">
        <v>130</v>
      </c>
      <c r="I409" s="1" t="s">
        <v>7244</v>
      </c>
      <c r="J409" s="1" t="s">
        <v>6321</v>
      </c>
      <c r="K409" s="1" t="str">
        <f t="shared" si="12"/>
        <v>2014</v>
      </c>
      <c r="L409" s="1">
        <f t="shared" si="13"/>
        <v>12</v>
      </c>
      <c r="M409" s="1" t="s">
        <v>60</v>
      </c>
    </row>
    <row r="410" spans="8:13">
      <c r="H410" s="1" t="s">
        <v>324</v>
      </c>
      <c r="I410" s="1" t="s">
        <v>3807</v>
      </c>
      <c r="J410" s="1" t="s">
        <v>7233</v>
      </c>
      <c r="K410" s="1" t="str">
        <f t="shared" si="12"/>
        <v>2014</v>
      </c>
      <c r="L410" s="1">
        <f t="shared" si="13"/>
        <v>12</v>
      </c>
      <c r="M410" s="1" t="s">
        <v>60</v>
      </c>
    </row>
    <row r="411" spans="8:13">
      <c r="H411" s="1" t="s">
        <v>130</v>
      </c>
      <c r="I411" s="1" t="s">
        <v>6881</v>
      </c>
      <c r="J411" s="1" t="s">
        <v>6828</v>
      </c>
      <c r="K411" s="1" t="str">
        <f t="shared" si="12"/>
        <v>2015</v>
      </c>
      <c r="L411" s="1">
        <f t="shared" si="13"/>
        <v>12</v>
      </c>
      <c r="M411" s="1" t="s">
        <v>60</v>
      </c>
    </row>
    <row r="412" spans="8:13">
      <c r="H412" s="1" t="s">
        <v>130</v>
      </c>
      <c r="I412" s="1" t="s">
        <v>11547</v>
      </c>
      <c r="J412" s="1" t="s">
        <v>5747</v>
      </c>
      <c r="K412" s="1" t="str">
        <f t="shared" si="12"/>
        <v>2015</v>
      </c>
      <c r="L412" s="1">
        <f t="shared" si="13"/>
        <v>12</v>
      </c>
      <c r="M412" s="1" t="s">
        <v>60</v>
      </c>
    </row>
    <row r="413" spans="8:13">
      <c r="H413" s="1" t="s">
        <v>324</v>
      </c>
      <c r="I413" s="1" t="s">
        <v>1741</v>
      </c>
      <c r="J413" s="1" t="s">
        <v>3230</v>
      </c>
      <c r="K413" s="1" t="str">
        <f t="shared" si="12"/>
        <v>2016</v>
      </c>
      <c r="L413" s="1">
        <f t="shared" si="13"/>
        <v>12</v>
      </c>
      <c r="M413" s="1" t="s">
        <v>60</v>
      </c>
    </row>
    <row r="414" spans="8:13">
      <c r="H414" s="1" t="s">
        <v>324</v>
      </c>
      <c r="I414" s="1" t="s">
        <v>4373</v>
      </c>
      <c r="J414" s="1" t="s">
        <v>1573</v>
      </c>
      <c r="K414" s="1" t="str">
        <f t="shared" si="12"/>
        <v>2016</v>
      </c>
      <c r="L414" s="1">
        <f t="shared" si="13"/>
        <v>12</v>
      </c>
      <c r="M414" s="1" t="s">
        <v>60</v>
      </c>
    </row>
    <row r="415" spans="8:13">
      <c r="H415" s="1" t="s">
        <v>217</v>
      </c>
      <c r="I415" s="1" t="s">
        <v>8945</v>
      </c>
      <c r="J415" s="1" t="s">
        <v>381</v>
      </c>
      <c r="K415" s="1" t="str">
        <f t="shared" si="12"/>
        <v>2016</v>
      </c>
      <c r="L415" s="1">
        <f t="shared" si="13"/>
        <v>12</v>
      </c>
      <c r="M415" s="1" t="s">
        <v>60</v>
      </c>
    </row>
    <row r="416" spans="8:13">
      <c r="H416" s="1" t="s">
        <v>130</v>
      </c>
      <c r="I416" s="1" t="s">
        <v>6185</v>
      </c>
      <c r="J416" s="1" t="s">
        <v>6186</v>
      </c>
      <c r="K416" s="1" t="str">
        <f t="shared" si="12"/>
        <v>2016</v>
      </c>
      <c r="L416" s="1">
        <f t="shared" si="13"/>
        <v>12</v>
      </c>
      <c r="M416" s="1" t="s">
        <v>60</v>
      </c>
    </row>
    <row r="417" spans="8:13">
      <c r="H417" s="1" t="s">
        <v>126</v>
      </c>
      <c r="I417" s="1" t="s">
        <v>2090</v>
      </c>
      <c r="J417" s="1" t="s">
        <v>1534</v>
      </c>
      <c r="K417" s="1" t="str">
        <f t="shared" si="12"/>
        <v>2016</v>
      </c>
      <c r="L417" s="1">
        <f t="shared" si="13"/>
        <v>12</v>
      </c>
      <c r="M417" s="1" t="s">
        <v>60</v>
      </c>
    </row>
    <row r="418" spans="8:13">
      <c r="H418" s="1" t="s">
        <v>126</v>
      </c>
      <c r="I418" s="1" t="s">
        <v>2165</v>
      </c>
      <c r="J418" s="1" t="s">
        <v>496</v>
      </c>
      <c r="K418" s="1" t="str">
        <f t="shared" si="12"/>
        <v>2017</v>
      </c>
      <c r="L418" s="1">
        <f t="shared" si="13"/>
        <v>12</v>
      </c>
      <c r="M418" s="1" t="s">
        <v>60</v>
      </c>
    </row>
    <row r="419" spans="8:13">
      <c r="H419" s="1" t="s">
        <v>130</v>
      </c>
      <c r="I419" s="1" t="s">
        <v>4923</v>
      </c>
      <c r="J419" s="1" t="s">
        <v>740</v>
      </c>
      <c r="K419" s="1" t="str">
        <f t="shared" si="12"/>
        <v>2017</v>
      </c>
      <c r="L419" s="1">
        <f t="shared" si="13"/>
        <v>12</v>
      </c>
      <c r="M419" s="1" t="s">
        <v>60</v>
      </c>
    </row>
    <row r="420" spans="8:13">
      <c r="H420" s="1" t="s">
        <v>324</v>
      </c>
      <c r="I420" s="1" t="s">
        <v>2746</v>
      </c>
      <c r="J420" s="1" t="s">
        <v>1873</v>
      </c>
      <c r="K420" s="1" t="str">
        <f t="shared" si="12"/>
        <v>2017</v>
      </c>
      <c r="L420" s="1">
        <f t="shared" si="13"/>
        <v>12</v>
      </c>
      <c r="M420" s="1" t="s">
        <v>60</v>
      </c>
    </row>
    <row r="421" spans="8:13">
      <c r="H421" s="1" t="s">
        <v>130</v>
      </c>
      <c r="I421" s="1" t="s">
        <v>1798</v>
      </c>
      <c r="J421" s="1" t="s">
        <v>195</v>
      </c>
      <c r="K421" s="1" t="str">
        <f t="shared" si="12"/>
        <v>2018</v>
      </c>
      <c r="L421" s="1">
        <f t="shared" si="13"/>
        <v>12</v>
      </c>
      <c r="M421" s="1" t="s">
        <v>60</v>
      </c>
    </row>
    <row r="422" spans="8:13">
      <c r="H422" s="1" t="s">
        <v>130</v>
      </c>
      <c r="I422" s="1" t="s">
        <v>2955</v>
      </c>
      <c r="J422" s="1" t="s">
        <v>728</v>
      </c>
      <c r="K422" s="1" t="str">
        <f t="shared" si="12"/>
        <v>2018</v>
      </c>
      <c r="L422" s="1">
        <f t="shared" si="13"/>
        <v>12</v>
      </c>
      <c r="M422" s="1" t="s">
        <v>60</v>
      </c>
    </row>
    <row r="423" spans="8:13">
      <c r="H423" s="1" t="s">
        <v>324</v>
      </c>
      <c r="I423" s="1" t="s">
        <v>3607</v>
      </c>
      <c r="J423" s="1" t="s">
        <v>474</v>
      </c>
      <c r="K423" s="1" t="str">
        <f t="shared" si="12"/>
        <v>2018</v>
      </c>
      <c r="L423" s="1">
        <f t="shared" si="13"/>
        <v>12</v>
      </c>
      <c r="M423" s="1" t="s">
        <v>60</v>
      </c>
    </row>
    <row r="424" spans="8:13">
      <c r="H424" s="1" t="s">
        <v>130</v>
      </c>
      <c r="I424" s="1" t="s">
        <v>3725</v>
      </c>
      <c r="J424" s="1" t="s">
        <v>199</v>
      </c>
      <c r="K424" s="1" t="str">
        <f t="shared" si="12"/>
        <v>2018</v>
      </c>
      <c r="L424" s="1">
        <f t="shared" si="13"/>
        <v>12</v>
      </c>
      <c r="M424" s="1" t="s">
        <v>60</v>
      </c>
    </row>
    <row r="425" spans="8:13">
      <c r="H425" s="1" t="s">
        <v>130</v>
      </c>
      <c r="I425" s="1" t="s">
        <v>3484</v>
      </c>
      <c r="J425" s="1" t="s">
        <v>3484</v>
      </c>
      <c r="K425" s="1" t="str">
        <f t="shared" si="12"/>
        <v>2018</v>
      </c>
      <c r="L425" s="1">
        <f t="shared" si="13"/>
        <v>12</v>
      </c>
      <c r="M425" s="1" t="s">
        <v>60</v>
      </c>
    </row>
    <row r="426" spans="8:13">
      <c r="H426" s="1" t="s">
        <v>324</v>
      </c>
      <c r="I426" s="1" t="s">
        <v>861</v>
      </c>
      <c r="J426" s="1" t="s">
        <v>881</v>
      </c>
      <c r="K426" s="1" t="str">
        <f t="shared" si="12"/>
        <v>2018</v>
      </c>
      <c r="L426" s="1">
        <f t="shared" si="13"/>
        <v>12</v>
      </c>
      <c r="M426" s="1" t="s">
        <v>60</v>
      </c>
    </row>
    <row r="427" spans="8:13">
      <c r="H427" s="1" t="s">
        <v>130</v>
      </c>
      <c r="I427" s="1" t="s">
        <v>2746</v>
      </c>
      <c r="J427" s="1" t="s">
        <v>474</v>
      </c>
      <c r="K427" s="1" t="str">
        <f t="shared" si="12"/>
        <v>2018</v>
      </c>
      <c r="L427" s="1">
        <f t="shared" si="13"/>
        <v>12</v>
      </c>
      <c r="M427" s="1" t="s">
        <v>60</v>
      </c>
    </row>
    <row r="428" spans="8:13">
      <c r="H428" s="1" t="s">
        <v>130</v>
      </c>
      <c r="I428" s="1" t="s">
        <v>493</v>
      </c>
      <c r="J428" s="1" t="s">
        <v>72</v>
      </c>
      <c r="K428" s="1" t="str">
        <f t="shared" si="12"/>
        <v>2019</v>
      </c>
      <c r="L428" s="1">
        <f t="shared" si="13"/>
        <v>12</v>
      </c>
      <c r="M428" s="1" t="s">
        <v>60</v>
      </c>
    </row>
    <row r="429" spans="8:13">
      <c r="H429" s="1" t="s">
        <v>130</v>
      </c>
      <c r="I429" s="1" t="s">
        <v>1745</v>
      </c>
      <c r="J429" s="1" t="s">
        <v>1524</v>
      </c>
      <c r="K429" s="1" t="str">
        <f t="shared" si="12"/>
        <v>2019</v>
      </c>
      <c r="L429" s="1">
        <f t="shared" si="13"/>
        <v>12</v>
      </c>
      <c r="M429" s="1" t="s">
        <v>60</v>
      </c>
    </row>
    <row r="430" spans="8:13">
      <c r="H430" s="1" t="s">
        <v>130</v>
      </c>
      <c r="I430" s="1" t="s">
        <v>2277</v>
      </c>
      <c r="J430" s="1" t="s">
        <v>2277</v>
      </c>
      <c r="K430" s="1" t="str">
        <f t="shared" si="12"/>
        <v>2019</v>
      </c>
      <c r="L430" s="1">
        <f t="shared" si="13"/>
        <v>12</v>
      </c>
      <c r="M430" s="1" t="s">
        <v>60</v>
      </c>
    </row>
    <row r="431" spans="8:13">
      <c r="H431" s="1" t="s">
        <v>324</v>
      </c>
      <c r="I431" s="1" t="s">
        <v>10281</v>
      </c>
      <c r="J431" s="1" t="s">
        <v>877</v>
      </c>
      <c r="K431" s="1" t="str">
        <f t="shared" si="12"/>
        <v>2019</v>
      </c>
      <c r="L431" s="1">
        <f t="shared" si="13"/>
        <v>12</v>
      </c>
      <c r="M431" s="1" t="s">
        <v>60</v>
      </c>
    </row>
    <row r="432" spans="8:13">
      <c r="H432" s="1" t="s">
        <v>367</v>
      </c>
      <c r="I432" s="1" t="s">
        <v>6917</v>
      </c>
      <c r="J432" s="1" t="s">
        <v>6920</v>
      </c>
      <c r="K432" s="1" t="str">
        <f t="shared" si="12"/>
        <v>2002</v>
      </c>
      <c r="L432" s="1">
        <f t="shared" si="13"/>
        <v>13</v>
      </c>
      <c r="M432" s="1" t="s">
        <v>60</v>
      </c>
    </row>
    <row r="433" spans="8:13">
      <c r="H433" s="1" t="s">
        <v>177</v>
      </c>
      <c r="I433" s="1" t="s">
        <v>7244</v>
      </c>
      <c r="J433" s="1" t="s">
        <v>3409</v>
      </c>
      <c r="K433" s="1" t="str">
        <f t="shared" si="12"/>
        <v>2004</v>
      </c>
      <c r="L433" s="1">
        <f t="shared" si="13"/>
        <v>13</v>
      </c>
      <c r="M433" s="1" t="s">
        <v>60</v>
      </c>
    </row>
    <row r="434" spans="8:13">
      <c r="H434" s="1" t="s">
        <v>88</v>
      </c>
      <c r="I434" s="1" t="s">
        <v>471</v>
      </c>
      <c r="J434" s="5">
        <v>37987</v>
      </c>
      <c r="K434" s="1" t="str">
        <f t="shared" si="12"/>
        <v>2004</v>
      </c>
      <c r="L434" s="1">
        <f t="shared" si="13"/>
        <v>13</v>
      </c>
      <c r="M434" s="1" t="s">
        <v>60</v>
      </c>
    </row>
    <row r="435" spans="8:13">
      <c r="H435" s="1" t="s">
        <v>134</v>
      </c>
      <c r="I435" s="1" t="s">
        <v>8134</v>
      </c>
      <c r="J435" s="1" t="s">
        <v>8899</v>
      </c>
      <c r="K435" s="1" t="str">
        <f t="shared" si="12"/>
        <v>2006</v>
      </c>
      <c r="L435" s="1">
        <f t="shared" si="13"/>
        <v>13</v>
      </c>
      <c r="M435" s="1" t="s">
        <v>60</v>
      </c>
    </row>
    <row r="436" spans="8:13">
      <c r="H436" s="1" t="s">
        <v>177</v>
      </c>
      <c r="I436" s="1" t="s">
        <v>7807</v>
      </c>
      <c r="J436" s="1" t="s">
        <v>2079</v>
      </c>
      <c r="K436" s="1" t="str">
        <f t="shared" si="12"/>
        <v>2006</v>
      </c>
      <c r="L436" s="1">
        <f t="shared" si="13"/>
        <v>13</v>
      </c>
      <c r="M436" s="1" t="s">
        <v>60</v>
      </c>
    </row>
    <row r="437" spans="8:13">
      <c r="H437" s="1" t="s">
        <v>134</v>
      </c>
      <c r="I437" s="1" t="s">
        <v>12387</v>
      </c>
      <c r="J437" s="1" t="s">
        <v>12393</v>
      </c>
      <c r="K437" s="1" t="str">
        <f t="shared" si="12"/>
        <v>2006</v>
      </c>
      <c r="L437" s="1">
        <f t="shared" si="13"/>
        <v>13</v>
      </c>
      <c r="M437" s="1" t="s">
        <v>60</v>
      </c>
    </row>
    <row r="438" spans="8:13">
      <c r="H438" s="1" t="s">
        <v>177</v>
      </c>
      <c r="I438" s="1" t="s">
        <v>4324</v>
      </c>
      <c r="J438" s="1" t="s">
        <v>1918</v>
      </c>
      <c r="K438" s="1" t="str">
        <f t="shared" si="12"/>
        <v>2007</v>
      </c>
      <c r="L438" s="1">
        <f t="shared" si="13"/>
        <v>13</v>
      </c>
      <c r="M438" s="1" t="s">
        <v>60</v>
      </c>
    </row>
    <row r="439" spans="8:13">
      <c r="H439" s="1" t="s">
        <v>177</v>
      </c>
      <c r="I439" s="1" t="s">
        <v>6378</v>
      </c>
      <c r="J439" s="1" t="s">
        <v>1918</v>
      </c>
      <c r="K439" s="1" t="str">
        <f t="shared" si="12"/>
        <v>2007</v>
      </c>
      <c r="L439" s="1">
        <f t="shared" si="13"/>
        <v>13</v>
      </c>
      <c r="M439" s="1" t="s">
        <v>60</v>
      </c>
    </row>
    <row r="440" spans="8:13">
      <c r="H440" s="1" t="s">
        <v>344</v>
      </c>
      <c r="I440" s="1" t="s">
        <v>5054</v>
      </c>
      <c r="J440" s="1" t="s">
        <v>7295</v>
      </c>
      <c r="K440" s="1" t="str">
        <f t="shared" si="12"/>
        <v>2007</v>
      </c>
      <c r="L440" s="1">
        <f t="shared" si="13"/>
        <v>13</v>
      </c>
      <c r="M440" s="1" t="s">
        <v>60</v>
      </c>
    </row>
    <row r="441" spans="8:13">
      <c r="H441" s="1" t="s">
        <v>344</v>
      </c>
      <c r="I441" s="1" t="s">
        <v>6186</v>
      </c>
      <c r="J441" s="1" t="s">
        <v>1815</v>
      </c>
      <c r="K441" s="1" t="str">
        <f t="shared" si="12"/>
        <v>2008</v>
      </c>
      <c r="L441" s="1">
        <f t="shared" si="13"/>
        <v>13</v>
      </c>
      <c r="M441" s="1" t="s">
        <v>60</v>
      </c>
    </row>
    <row r="442" spans="8:13">
      <c r="H442" s="1" t="s">
        <v>177</v>
      </c>
      <c r="I442" s="1" t="s">
        <v>1192</v>
      </c>
      <c r="J442" s="1" t="s">
        <v>1072</v>
      </c>
      <c r="K442" s="1" t="str">
        <f t="shared" si="12"/>
        <v>2009</v>
      </c>
      <c r="L442" s="1">
        <f t="shared" si="13"/>
        <v>13</v>
      </c>
      <c r="M442" s="1" t="s">
        <v>60</v>
      </c>
    </row>
    <row r="443" spans="8:13">
      <c r="H443" s="1" t="s">
        <v>217</v>
      </c>
      <c r="I443" s="1" t="s">
        <v>9653</v>
      </c>
      <c r="J443" s="1" t="s">
        <v>9683</v>
      </c>
      <c r="K443" s="1" t="str">
        <f t="shared" si="12"/>
        <v>2009</v>
      </c>
      <c r="L443" s="1">
        <f t="shared" si="13"/>
        <v>13</v>
      </c>
      <c r="M443" s="1" t="s">
        <v>60</v>
      </c>
    </row>
    <row r="444" spans="8:13">
      <c r="H444" s="1" t="s">
        <v>217</v>
      </c>
      <c r="I444" s="1" t="s">
        <v>9716</v>
      </c>
      <c r="J444" s="1" t="s">
        <v>9683</v>
      </c>
      <c r="K444" s="1" t="str">
        <f t="shared" si="12"/>
        <v>2009</v>
      </c>
      <c r="L444" s="1">
        <f t="shared" si="13"/>
        <v>13</v>
      </c>
      <c r="M444" s="1" t="s">
        <v>60</v>
      </c>
    </row>
    <row r="445" spans="8:13">
      <c r="H445" s="1" t="s">
        <v>217</v>
      </c>
      <c r="I445" s="1" t="s">
        <v>10072</v>
      </c>
      <c r="J445" s="1" t="s">
        <v>10066</v>
      </c>
      <c r="K445" s="1" t="str">
        <f t="shared" si="12"/>
        <v>2009</v>
      </c>
      <c r="L445" s="1">
        <f t="shared" si="13"/>
        <v>13</v>
      </c>
      <c r="M445" s="1" t="s">
        <v>60</v>
      </c>
    </row>
    <row r="446" spans="8:13">
      <c r="H446" s="1" t="s">
        <v>177</v>
      </c>
      <c r="I446" s="1" t="s">
        <v>11257</v>
      </c>
      <c r="J446" s="1" t="s">
        <v>11267</v>
      </c>
      <c r="K446" s="1" t="str">
        <f t="shared" si="12"/>
        <v>2010</v>
      </c>
      <c r="L446" s="1">
        <f t="shared" si="13"/>
        <v>13</v>
      </c>
      <c r="M446" s="1" t="s">
        <v>60</v>
      </c>
    </row>
    <row r="447" spans="8:13">
      <c r="H447" s="1" t="s">
        <v>177</v>
      </c>
      <c r="I447" s="1" t="s">
        <v>10697</v>
      </c>
      <c r="J447" s="1" t="s">
        <v>9329</v>
      </c>
      <c r="K447" s="1" t="str">
        <f t="shared" si="12"/>
        <v>2010</v>
      </c>
      <c r="L447" s="1">
        <f t="shared" si="13"/>
        <v>13</v>
      </c>
      <c r="M447" s="1" t="s">
        <v>60</v>
      </c>
    </row>
    <row r="448" spans="8:13">
      <c r="H448" s="1" t="s">
        <v>169</v>
      </c>
      <c r="I448" s="1" t="s">
        <v>750</v>
      </c>
      <c r="J448" s="1" t="s">
        <v>3556</v>
      </c>
      <c r="K448" s="1" t="str">
        <f t="shared" si="12"/>
        <v>2011</v>
      </c>
      <c r="L448" s="1">
        <f t="shared" si="13"/>
        <v>13</v>
      </c>
      <c r="M448" s="1" t="s">
        <v>60</v>
      </c>
    </row>
    <row r="449" spans="8:13">
      <c r="H449" s="1" t="s">
        <v>344</v>
      </c>
      <c r="I449" s="1" t="s">
        <v>461</v>
      </c>
      <c r="J449" s="1" t="s">
        <v>9222</v>
      </c>
      <c r="K449" s="1" t="str">
        <f t="shared" ref="K449:K512" si="14">TEXT(J449,"YYYY")</f>
        <v>2012</v>
      </c>
      <c r="L449" s="1">
        <f t="shared" ref="L449:L512" si="15">H449-(TEXT(I449,"YYYY")-TEXT(J449,"YYYY"))</f>
        <v>13</v>
      </c>
      <c r="M449" s="1" t="s">
        <v>60</v>
      </c>
    </row>
    <row r="450" spans="8:13">
      <c r="H450" s="1" t="s">
        <v>126</v>
      </c>
      <c r="I450" s="1" t="s">
        <v>9895</v>
      </c>
      <c r="J450" s="1" t="s">
        <v>9899</v>
      </c>
      <c r="K450" s="1" t="str">
        <f t="shared" si="14"/>
        <v>2012</v>
      </c>
      <c r="L450" s="1">
        <f t="shared" si="15"/>
        <v>13</v>
      </c>
      <c r="M450" s="1" t="s">
        <v>60</v>
      </c>
    </row>
    <row r="451" spans="8:13">
      <c r="H451" s="1" t="s">
        <v>324</v>
      </c>
      <c r="I451" s="1" t="s">
        <v>10262</v>
      </c>
      <c r="J451" s="1" t="s">
        <v>10263</v>
      </c>
      <c r="K451" s="1" t="str">
        <f t="shared" si="14"/>
        <v>2013</v>
      </c>
      <c r="L451" s="1">
        <f t="shared" si="15"/>
        <v>13</v>
      </c>
      <c r="M451" s="1" t="s">
        <v>60</v>
      </c>
    </row>
    <row r="452" spans="8:13">
      <c r="H452" s="1" t="s">
        <v>247</v>
      </c>
      <c r="I452" s="1" t="s">
        <v>9509</v>
      </c>
      <c r="J452" s="1" t="s">
        <v>6287</v>
      </c>
      <c r="K452" s="1" t="str">
        <f t="shared" si="14"/>
        <v>2013</v>
      </c>
      <c r="L452" s="1">
        <f t="shared" si="15"/>
        <v>13</v>
      </c>
      <c r="M452" s="1" t="s">
        <v>60</v>
      </c>
    </row>
    <row r="453" spans="8:13">
      <c r="H453" s="1" t="s">
        <v>126</v>
      </c>
      <c r="I453" s="1" t="s">
        <v>6161</v>
      </c>
      <c r="J453" s="1" t="s">
        <v>1712</v>
      </c>
      <c r="K453" s="1" t="str">
        <f t="shared" si="14"/>
        <v>2014</v>
      </c>
      <c r="L453" s="1">
        <f t="shared" si="15"/>
        <v>13</v>
      </c>
      <c r="M453" s="1" t="s">
        <v>60</v>
      </c>
    </row>
    <row r="454" spans="8:13">
      <c r="H454" s="1" t="s">
        <v>126</v>
      </c>
      <c r="I454" s="1" t="s">
        <v>6161</v>
      </c>
      <c r="J454" s="1" t="s">
        <v>8045</v>
      </c>
      <c r="K454" s="1" t="str">
        <f t="shared" si="14"/>
        <v>2014</v>
      </c>
      <c r="L454" s="1">
        <f t="shared" si="15"/>
        <v>13</v>
      </c>
      <c r="M454" s="1" t="s">
        <v>60</v>
      </c>
    </row>
    <row r="455" spans="8:13">
      <c r="H455" s="1" t="s">
        <v>324</v>
      </c>
      <c r="I455" s="1" t="s">
        <v>9206</v>
      </c>
      <c r="J455" s="1" t="s">
        <v>11205</v>
      </c>
      <c r="K455" s="1" t="str">
        <f t="shared" si="14"/>
        <v>2014</v>
      </c>
      <c r="L455" s="1">
        <f t="shared" si="15"/>
        <v>13</v>
      </c>
      <c r="M455" s="1" t="s">
        <v>60</v>
      </c>
    </row>
    <row r="456" spans="8:13">
      <c r="H456" s="1" t="s">
        <v>197</v>
      </c>
      <c r="I456" s="1" t="s">
        <v>493</v>
      </c>
      <c r="J456" s="1" t="s">
        <v>507</v>
      </c>
      <c r="K456" s="1" t="str">
        <f t="shared" si="14"/>
        <v>2015</v>
      </c>
      <c r="L456" s="1">
        <f t="shared" si="15"/>
        <v>13</v>
      </c>
      <c r="M456" s="1" t="s">
        <v>60</v>
      </c>
    </row>
    <row r="457" spans="8:13">
      <c r="H457" s="1" t="s">
        <v>126</v>
      </c>
      <c r="I457" s="1" t="s">
        <v>167</v>
      </c>
      <c r="J457" s="1" t="s">
        <v>6398</v>
      </c>
      <c r="K457" s="1" t="str">
        <f t="shared" si="14"/>
        <v>2015</v>
      </c>
      <c r="L457" s="1">
        <f t="shared" si="15"/>
        <v>13</v>
      </c>
      <c r="M457" s="1" t="s">
        <v>60</v>
      </c>
    </row>
    <row r="458" spans="8:13">
      <c r="H458" s="1" t="s">
        <v>324</v>
      </c>
      <c r="I458" s="1" t="s">
        <v>562</v>
      </c>
      <c r="J458" s="1" t="s">
        <v>1083</v>
      </c>
      <c r="K458" s="1" t="str">
        <f t="shared" si="14"/>
        <v>2015</v>
      </c>
      <c r="L458" s="1">
        <f t="shared" si="15"/>
        <v>13</v>
      </c>
      <c r="M458" s="1" t="s">
        <v>60</v>
      </c>
    </row>
    <row r="459" spans="8:13">
      <c r="H459" s="1" t="s">
        <v>126</v>
      </c>
      <c r="I459" s="1" t="s">
        <v>11660</v>
      </c>
      <c r="J459" s="1" t="s">
        <v>6104</v>
      </c>
      <c r="K459" s="1" t="str">
        <f t="shared" si="14"/>
        <v>2015</v>
      </c>
      <c r="L459" s="1">
        <f t="shared" si="15"/>
        <v>13</v>
      </c>
      <c r="M459" s="1" t="s">
        <v>60</v>
      </c>
    </row>
    <row r="460" spans="8:13">
      <c r="H460" s="1" t="s">
        <v>324</v>
      </c>
      <c r="I460" s="1" t="s">
        <v>4604</v>
      </c>
      <c r="J460" s="1" t="s">
        <v>3171</v>
      </c>
      <c r="K460" s="1" t="str">
        <f t="shared" si="14"/>
        <v>2016</v>
      </c>
      <c r="L460" s="1">
        <f t="shared" si="15"/>
        <v>13</v>
      </c>
      <c r="M460" s="1" t="s">
        <v>60</v>
      </c>
    </row>
    <row r="461" spans="8:13">
      <c r="H461" s="1" t="s">
        <v>217</v>
      </c>
      <c r="I461" s="1" t="s">
        <v>9293</v>
      </c>
      <c r="J461" s="1" t="s">
        <v>5087</v>
      </c>
      <c r="K461" s="1" t="str">
        <f t="shared" si="14"/>
        <v>2017</v>
      </c>
      <c r="L461" s="1">
        <f t="shared" si="15"/>
        <v>13</v>
      </c>
      <c r="M461" s="1" t="s">
        <v>60</v>
      </c>
    </row>
    <row r="462" spans="8:13">
      <c r="H462" s="1" t="s">
        <v>324</v>
      </c>
      <c r="I462" s="1" t="s">
        <v>579</v>
      </c>
      <c r="J462" s="1" t="s">
        <v>579</v>
      </c>
      <c r="K462" s="1" t="str">
        <f t="shared" si="14"/>
        <v>2017</v>
      </c>
      <c r="L462" s="1">
        <f t="shared" si="15"/>
        <v>13</v>
      </c>
      <c r="M462" s="1" t="s">
        <v>60</v>
      </c>
    </row>
    <row r="463" spans="8:13">
      <c r="H463" s="1" t="s">
        <v>126</v>
      </c>
      <c r="I463" s="1" t="s">
        <v>2430</v>
      </c>
      <c r="J463" s="1" t="s">
        <v>2892</v>
      </c>
      <c r="K463" s="1" t="str">
        <f t="shared" si="14"/>
        <v>2017</v>
      </c>
      <c r="L463" s="1">
        <f t="shared" si="15"/>
        <v>13</v>
      </c>
      <c r="M463" s="1" t="s">
        <v>60</v>
      </c>
    </row>
    <row r="464" spans="8:13">
      <c r="H464" s="1" t="s">
        <v>324</v>
      </c>
      <c r="I464" s="1" t="s">
        <v>4828</v>
      </c>
      <c r="J464" s="1" t="s">
        <v>4836</v>
      </c>
      <c r="K464" s="1" t="str">
        <f t="shared" si="14"/>
        <v>2017</v>
      </c>
      <c r="L464" s="1">
        <f t="shared" si="15"/>
        <v>13</v>
      </c>
      <c r="M464" s="1" t="s">
        <v>60</v>
      </c>
    </row>
    <row r="465" spans="8:13">
      <c r="H465" s="1" t="s">
        <v>324</v>
      </c>
      <c r="I465" s="1" t="s">
        <v>4359</v>
      </c>
      <c r="J465" s="1" t="s">
        <v>227</v>
      </c>
      <c r="K465" s="1" t="str">
        <f t="shared" si="14"/>
        <v>2017</v>
      </c>
      <c r="L465" s="1">
        <f t="shared" si="15"/>
        <v>13</v>
      </c>
      <c r="M465" s="1" t="s">
        <v>60</v>
      </c>
    </row>
    <row r="466" spans="8:13">
      <c r="H466" s="1" t="s">
        <v>324</v>
      </c>
      <c r="I466" s="1" t="s">
        <v>5094</v>
      </c>
      <c r="J466" s="1" t="s">
        <v>5140</v>
      </c>
      <c r="K466" s="1" t="str">
        <f t="shared" si="14"/>
        <v>2017</v>
      </c>
      <c r="L466" s="1">
        <f t="shared" si="15"/>
        <v>13</v>
      </c>
      <c r="M466" s="1" t="s">
        <v>60</v>
      </c>
    </row>
    <row r="467" spans="8:13">
      <c r="H467" s="1">
        <v>13</v>
      </c>
      <c r="I467" s="1" t="s">
        <v>6046</v>
      </c>
      <c r="J467" s="1" t="s">
        <v>873</v>
      </c>
      <c r="K467" s="1" t="str">
        <f t="shared" si="14"/>
        <v>2017</v>
      </c>
      <c r="L467" s="1">
        <f t="shared" si="15"/>
        <v>13</v>
      </c>
      <c r="M467" s="1" t="s">
        <v>60</v>
      </c>
    </row>
    <row r="468" spans="8:13">
      <c r="H468" s="1" t="s">
        <v>217</v>
      </c>
      <c r="I468" s="1" t="s">
        <v>8729</v>
      </c>
      <c r="J468" s="1" t="s">
        <v>152</v>
      </c>
      <c r="K468" s="1" t="str">
        <f t="shared" si="14"/>
        <v>2017</v>
      </c>
      <c r="L468" s="1">
        <f t="shared" si="15"/>
        <v>13</v>
      </c>
      <c r="M468" s="1" t="s">
        <v>60</v>
      </c>
    </row>
    <row r="469" spans="8:13">
      <c r="H469" s="1" t="s">
        <v>126</v>
      </c>
      <c r="I469" s="1" t="s">
        <v>2426</v>
      </c>
      <c r="J469" s="1" t="s">
        <v>1873</v>
      </c>
      <c r="K469" s="1" t="str">
        <f t="shared" si="14"/>
        <v>2017</v>
      </c>
      <c r="L469" s="1">
        <f t="shared" si="15"/>
        <v>13</v>
      </c>
      <c r="M469" s="1" t="s">
        <v>60</v>
      </c>
    </row>
    <row r="470" spans="8:13">
      <c r="H470" s="1" t="s">
        <v>126</v>
      </c>
      <c r="I470" s="1" t="s">
        <v>554</v>
      </c>
      <c r="J470" s="1" t="s">
        <v>1286</v>
      </c>
      <c r="K470" s="1" t="str">
        <f t="shared" si="14"/>
        <v>2017</v>
      </c>
      <c r="L470" s="1">
        <f t="shared" si="15"/>
        <v>13</v>
      </c>
      <c r="M470" s="1" t="s">
        <v>60</v>
      </c>
    </row>
    <row r="471" spans="8:13">
      <c r="H471" s="1" t="s">
        <v>324</v>
      </c>
      <c r="I471" s="1" t="s">
        <v>3979</v>
      </c>
      <c r="J471" s="1" t="s">
        <v>1286</v>
      </c>
      <c r="K471" s="1" t="str">
        <f t="shared" si="14"/>
        <v>2017</v>
      </c>
      <c r="L471" s="1">
        <f t="shared" si="15"/>
        <v>13</v>
      </c>
      <c r="M471" s="1" t="s">
        <v>60</v>
      </c>
    </row>
    <row r="472" spans="8:13">
      <c r="H472" s="1" t="s">
        <v>126</v>
      </c>
      <c r="I472" s="1" t="s">
        <v>1027</v>
      </c>
      <c r="J472" s="1" t="s">
        <v>1039</v>
      </c>
      <c r="K472" s="1" t="str">
        <f t="shared" si="14"/>
        <v>2018</v>
      </c>
      <c r="L472" s="1">
        <f t="shared" si="15"/>
        <v>13</v>
      </c>
      <c r="M472" s="1" t="s">
        <v>60</v>
      </c>
    </row>
    <row r="473" spans="8:13">
      <c r="H473" s="1" t="s">
        <v>247</v>
      </c>
      <c r="I473" s="1" t="s">
        <v>9770</v>
      </c>
      <c r="J473" s="1" t="s">
        <v>2422</v>
      </c>
      <c r="K473" s="1" t="str">
        <f t="shared" si="14"/>
        <v>2018</v>
      </c>
      <c r="L473" s="1">
        <f t="shared" si="15"/>
        <v>13</v>
      </c>
      <c r="M473" s="1" t="s">
        <v>60</v>
      </c>
    </row>
    <row r="474" spans="8:13">
      <c r="H474" s="1" t="s">
        <v>324</v>
      </c>
      <c r="I474" s="1" t="s">
        <v>2994</v>
      </c>
      <c r="J474" s="1" t="s">
        <v>527</v>
      </c>
      <c r="K474" s="1" t="str">
        <f t="shared" si="14"/>
        <v>2018</v>
      </c>
      <c r="L474" s="1">
        <f t="shared" si="15"/>
        <v>13</v>
      </c>
      <c r="M474" s="1" t="s">
        <v>60</v>
      </c>
    </row>
    <row r="475" spans="8:13">
      <c r="H475" s="1" t="s">
        <v>247</v>
      </c>
      <c r="I475" s="1" t="s">
        <v>12422</v>
      </c>
      <c r="J475" s="1" t="s">
        <v>2523</v>
      </c>
      <c r="K475" s="1" t="str">
        <f t="shared" si="14"/>
        <v>2018</v>
      </c>
      <c r="L475" s="1">
        <f t="shared" si="15"/>
        <v>13</v>
      </c>
      <c r="M475" s="1" t="s">
        <v>60</v>
      </c>
    </row>
    <row r="476" spans="8:13">
      <c r="H476" s="1" t="s">
        <v>324</v>
      </c>
      <c r="I476" s="1" t="s">
        <v>1837</v>
      </c>
      <c r="J476" s="1" t="s">
        <v>1841</v>
      </c>
      <c r="K476" s="1" t="str">
        <f t="shared" si="14"/>
        <v>2018</v>
      </c>
      <c r="L476" s="1">
        <f t="shared" si="15"/>
        <v>13</v>
      </c>
      <c r="M476" s="1" t="s">
        <v>60</v>
      </c>
    </row>
    <row r="477" spans="8:13">
      <c r="H477" s="1" t="s">
        <v>126</v>
      </c>
      <c r="I477" s="1" t="s">
        <v>818</v>
      </c>
      <c r="J477" s="1" t="s">
        <v>752</v>
      </c>
      <c r="K477" s="1" t="str">
        <f t="shared" si="14"/>
        <v>2018</v>
      </c>
      <c r="L477" s="1">
        <f t="shared" si="15"/>
        <v>13</v>
      </c>
      <c r="M477" s="1" t="s">
        <v>60</v>
      </c>
    </row>
    <row r="478" spans="8:13">
      <c r="H478" s="1" t="s">
        <v>324</v>
      </c>
      <c r="I478" s="1" t="s">
        <v>3194</v>
      </c>
      <c r="J478" s="1" t="s">
        <v>1056</v>
      </c>
      <c r="K478" s="1" t="str">
        <f t="shared" si="14"/>
        <v>2019</v>
      </c>
      <c r="L478" s="1">
        <f t="shared" si="15"/>
        <v>13</v>
      </c>
      <c r="M478" s="1" t="s">
        <v>60</v>
      </c>
    </row>
    <row r="479" spans="8:13">
      <c r="H479" s="1" t="s">
        <v>126</v>
      </c>
      <c r="I479" s="1" t="s">
        <v>4026</v>
      </c>
      <c r="J479" s="1" t="s">
        <v>374</v>
      </c>
      <c r="K479" s="1" t="str">
        <f t="shared" si="14"/>
        <v>2019</v>
      </c>
      <c r="L479" s="1">
        <f t="shared" si="15"/>
        <v>13</v>
      </c>
      <c r="M479" s="1" t="s">
        <v>60</v>
      </c>
    </row>
    <row r="480" spans="8:13">
      <c r="H480" s="1" t="s">
        <v>126</v>
      </c>
      <c r="I480" s="1" t="s">
        <v>8690</v>
      </c>
      <c r="J480" s="1" t="s">
        <v>248</v>
      </c>
      <c r="K480" s="1" t="str">
        <f t="shared" si="14"/>
        <v>2019</v>
      </c>
      <c r="L480" s="1">
        <f t="shared" si="15"/>
        <v>13</v>
      </c>
      <c r="M480" s="1" t="s">
        <v>60</v>
      </c>
    </row>
    <row r="481" spans="8:13">
      <c r="H481" s="1" t="s">
        <v>324</v>
      </c>
      <c r="I481" s="1" t="s">
        <v>1549</v>
      </c>
      <c r="J481" s="1" t="s">
        <v>66</v>
      </c>
      <c r="K481" s="1" t="str">
        <f t="shared" si="14"/>
        <v>2019</v>
      </c>
      <c r="L481" s="1">
        <f t="shared" si="15"/>
        <v>13</v>
      </c>
      <c r="M481" s="1" t="s">
        <v>60</v>
      </c>
    </row>
    <row r="482" spans="8:13">
      <c r="H482" s="1" t="s">
        <v>324</v>
      </c>
      <c r="I482" s="1" t="s">
        <v>759</v>
      </c>
      <c r="J482" s="1" t="s">
        <v>726</v>
      </c>
      <c r="K482" s="1" t="str">
        <f t="shared" si="14"/>
        <v>2019</v>
      </c>
      <c r="L482" s="1">
        <f t="shared" si="15"/>
        <v>13</v>
      </c>
      <c r="M482" s="1" t="s">
        <v>60</v>
      </c>
    </row>
    <row r="483" spans="8:13">
      <c r="H483" s="1" t="s">
        <v>126</v>
      </c>
      <c r="I483" s="1" t="s">
        <v>8945</v>
      </c>
      <c r="J483" s="1" t="s">
        <v>877</v>
      </c>
      <c r="K483" s="1" t="str">
        <f t="shared" si="14"/>
        <v>2019</v>
      </c>
      <c r="L483" s="1">
        <f t="shared" si="15"/>
        <v>13</v>
      </c>
      <c r="M483" s="1" t="s">
        <v>60</v>
      </c>
    </row>
    <row r="484" spans="8:13">
      <c r="H484" s="1" t="s">
        <v>324</v>
      </c>
      <c r="I484" s="1" t="s">
        <v>10869</v>
      </c>
      <c r="J484" s="1" t="s">
        <v>8450</v>
      </c>
      <c r="K484" s="1" t="str">
        <f t="shared" si="14"/>
        <v>2020</v>
      </c>
      <c r="L484" s="1">
        <f t="shared" si="15"/>
        <v>13</v>
      </c>
      <c r="M484" s="1" t="s">
        <v>60</v>
      </c>
    </row>
    <row r="485" spans="8:13">
      <c r="H485" s="1" t="s">
        <v>324</v>
      </c>
      <c r="I485" s="1" t="s">
        <v>2332</v>
      </c>
      <c r="J485" s="1" t="s">
        <v>6586</v>
      </c>
      <c r="K485" s="1" t="str">
        <f t="shared" si="14"/>
        <v>2020</v>
      </c>
      <c r="L485" s="1">
        <f t="shared" si="15"/>
        <v>13</v>
      </c>
      <c r="M485" s="1" t="s">
        <v>60</v>
      </c>
    </row>
    <row r="486" spans="8:13">
      <c r="H486" s="1" t="s">
        <v>324</v>
      </c>
      <c r="I486" s="1" t="s">
        <v>8690</v>
      </c>
      <c r="J486" s="1" t="s">
        <v>5622</v>
      </c>
      <c r="K486" s="1" t="str">
        <f t="shared" si="14"/>
        <v>2020</v>
      </c>
      <c r="L486" s="1">
        <f t="shared" si="15"/>
        <v>13</v>
      </c>
      <c r="M486" s="1" t="s">
        <v>60</v>
      </c>
    </row>
    <row r="487" spans="8:13">
      <c r="H487" s="1" t="s">
        <v>324</v>
      </c>
      <c r="I487" s="1" t="s">
        <v>1139</v>
      </c>
      <c r="J487" s="1" t="s">
        <v>7768</v>
      </c>
      <c r="K487" s="1" t="str">
        <f t="shared" si="14"/>
        <v>2020</v>
      </c>
      <c r="L487" s="1">
        <f t="shared" si="15"/>
        <v>13</v>
      </c>
      <c r="M487" s="1" t="s">
        <v>60</v>
      </c>
    </row>
    <row r="488" spans="8:13">
      <c r="H488" s="1" t="s">
        <v>88</v>
      </c>
      <c r="I488" s="1" t="s">
        <v>4077</v>
      </c>
      <c r="J488" s="1" t="s">
        <v>6304</v>
      </c>
      <c r="K488" s="1" t="str">
        <f t="shared" si="14"/>
        <v>2002</v>
      </c>
      <c r="L488" s="1">
        <f t="shared" si="15"/>
        <v>14</v>
      </c>
      <c r="M488" s="1" t="s">
        <v>60</v>
      </c>
    </row>
    <row r="489" spans="8:13">
      <c r="H489" s="1" t="s">
        <v>367</v>
      </c>
      <c r="I489" s="1" t="s">
        <v>10197</v>
      </c>
      <c r="J489" s="1" t="s">
        <v>1862</v>
      </c>
      <c r="K489" s="1" t="str">
        <f t="shared" si="14"/>
        <v>2003</v>
      </c>
      <c r="L489" s="1">
        <f t="shared" si="15"/>
        <v>14</v>
      </c>
      <c r="M489" s="1" t="s">
        <v>60</v>
      </c>
    </row>
    <row r="490" spans="8:13">
      <c r="H490" s="1" t="s">
        <v>367</v>
      </c>
      <c r="I490" s="1" t="s">
        <v>368</v>
      </c>
      <c r="J490" s="1" t="s">
        <v>370</v>
      </c>
      <c r="K490" s="1" t="str">
        <f t="shared" si="14"/>
        <v>2006</v>
      </c>
      <c r="L490" s="1">
        <f t="shared" si="15"/>
        <v>14</v>
      </c>
      <c r="M490" s="1" t="s">
        <v>60</v>
      </c>
    </row>
    <row r="491" spans="8:13">
      <c r="H491" s="1" t="s">
        <v>88</v>
      </c>
      <c r="I491" s="1" t="s">
        <v>857</v>
      </c>
      <c r="J491" s="1" t="s">
        <v>11090</v>
      </c>
      <c r="K491" s="1" t="str">
        <f t="shared" si="14"/>
        <v>2006</v>
      </c>
      <c r="L491" s="1">
        <f t="shared" si="15"/>
        <v>14</v>
      </c>
      <c r="M491" s="1" t="s">
        <v>60</v>
      </c>
    </row>
    <row r="492" spans="8:13">
      <c r="H492" s="1" t="s">
        <v>144</v>
      </c>
      <c r="I492" s="1" t="s">
        <v>3562</v>
      </c>
      <c r="J492" s="1" t="s">
        <v>1918</v>
      </c>
      <c r="K492" s="1" t="str">
        <f t="shared" si="14"/>
        <v>2007</v>
      </c>
      <c r="L492" s="1">
        <f t="shared" si="15"/>
        <v>14</v>
      </c>
      <c r="M492" s="1" t="s">
        <v>60</v>
      </c>
    </row>
    <row r="493" spans="8:13">
      <c r="H493" s="1" t="s">
        <v>144</v>
      </c>
      <c r="I493" s="1" t="s">
        <v>2138</v>
      </c>
      <c r="J493" s="1" t="s">
        <v>2868</v>
      </c>
      <c r="K493" s="1" t="str">
        <f t="shared" si="14"/>
        <v>2008</v>
      </c>
      <c r="L493" s="1">
        <f t="shared" si="15"/>
        <v>14</v>
      </c>
      <c r="M493" s="1" t="s">
        <v>60</v>
      </c>
    </row>
    <row r="494" spans="8:13">
      <c r="H494" s="1" t="s">
        <v>177</v>
      </c>
      <c r="I494" s="1" t="s">
        <v>5404</v>
      </c>
      <c r="J494" s="1" t="s">
        <v>1815</v>
      </c>
      <c r="K494" s="1" t="str">
        <f t="shared" si="14"/>
        <v>2008</v>
      </c>
      <c r="L494" s="1">
        <f t="shared" si="15"/>
        <v>14</v>
      </c>
      <c r="M494" s="1" t="s">
        <v>60</v>
      </c>
    </row>
    <row r="495" spans="8:13">
      <c r="H495" s="1" t="s">
        <v>344</v>
      </c>
      <c r="I495" s="1" t="s">
        <v>7253</v>
      </c>
      <c r="J495" s="1" t="s">
        <v>7258</v>
      </c>
      <c r="K495" s="1" t="str">
        <f t="shared" si="14"/>
        <v>2008</v>
      </c>
      <c r="L495" s="1">
        <f t="shared" si="15"/>
        <v>14</v>
      </c>
      <c r="M495" s="1" t="s">
        <v>60</v>
      </c>
    </row>
    <row r="496" spans="8:13">
      <c r="H496" s="1" t="s">
        <v>367</v>
      </c>
      <c r="I496" s="1" t="s">
        <v>8486</v>
      </c>
      <c r="J496" s="1" t="s">
        <v>575</v>
      </c>
      <c r="K496" s="1" t="str">
        <f t="shared" si="14"/>
        <v>2008</v>
      </c>
      <c r="L496" s="1">
        <f t="shared" si="15"/>
        <v>14</v>
      </c>
      <c r="M496" s="1" t="s">
        <v>60</v>
      </c>
    </row>
    <row r="497" spans="8:13">
      <c r="H497" s="1" t="s">
        <v>169</v>
      </c>
      <c r="I497" s="1" t="s">
        <v>11246</v>
      </c>
      <c r="J497" s="1" t="s">
        <v>1072</v>
      </c>
      <c r="K497" s="1" t="str">
        <f t="shared" si="14"/>
        <v>2009</v>
      </c>
      <c r="L497" s="1">
        <f t="shared" si="15"/>
        <v>14</v>
      </c>
      <c r="M497" s="1" t="s">
        <v>60</v>
      </c>
    </row>
    <row r="498" spans="8:13">
      <c r="H498" s="1" t="s">
        <v>344</v>
      </c>
      <c r="I498" s="1" t="s">
        <v>5981</v>
      </c>
      <c r="J498" s="1" t="s">
        <v>2212</v>
      </c>
      <c r="K498" s="1" t="str">
        <f t="shared" si="14"/>
        <v>2010</v>
      </c>
      <c r="L498" s="1">
        <f t="shared" si="15"/>
        <v>14</v>
      </c>
      <c r="M498" s="1" t="s">
        <v>60</v>
      </c>
    </row>
    <row r="499" spans="8:13">
      <c r="H499" s="1" t="s">
        <v>263</v>
      </c>
      <c r="I499" s="1" t="s">
        <v>8512</v>
      </c>
      <c r="J499" s="1" t="s">
        <v>5309</v>
      </c>
      <c r="K499" s="1" t="str">
        <f t="shared" si="14"/>
        <v>2010</v>
      </c>
      <c r="L499" s="1">
        <f t="shared" si="15"/>
        <v>14</v>
      </c>
      <c r="M499" s="1" t="s">
        <v>60</v>
      </c>
    </row>
    <row r="500" spans="8:13">
      <c r="H500" s="1" t="s">
        <v>144</v>
      </c>
      <c r="I500" s="1" t="s">
        <v>8908</v>
      </c>
      <c r="J500" s="1" t="s">
        <v>8884</v>
      </c>
      <c r="K500" s="1" t="str">
        <f t="shared" si="14"/>
        <v>2010</v>
      </c>
      <c r="L500" s="1">
        <f t="shared" si="15"/>
        <v>14</v>
      </c>
      <c r="M500" s="1" t="s">
        <v>60</v>
      </c>
    </row>
    <row r="501" spans="8:13">
      <c r="H501" s="1" t="s">
        <v>169</v>
      </c>
      <c r="I501" s="1" t="s">
        <v>3230</v>
      </c>
      <c r="J501" s="1" t="s">
        <v>4330</v>
      </c>
      <c r="K501" s="1" t="str">
        <f t="shared" si="14"/>
        <v>2010</v>
      </c>
      <c r="L501" s="1">
        <f t="shared" si="15"/>
        <v>14</v>
      </c>
      <c r="M501" s="1" t="s">
        <v>60</v>
      </c>
    </row>
    <row r="502" spans="8:13">
      <c r="H502" s="1" t="s">
        <v>247</v>
      </c>
      <c r="I502" s="1" t="s">
        <v>9354</v>
      </c>
      <c r="J502" s="1" t="s">
        <v>9844</v>
      </c>
      <c r="K502" s="1" t="str">
        <f t="shared" si="14"/>
        <v>2011</v>
      </c>
      <c r="L502" s="1">
        <f t="shared" si="15"/>
        <v>14</v>
      </c>
      <c r="M502" s="1" t="s">
        <v>60</v>
      </c>
    </row>
    <row r="503" spans="8:13">
      <c r="H503" s="1" t="s">
        <v>247</v>
      </c>
      <c r="I503" s="1" t="s">
        <v>9733</v>
      </c>
      <c r="J503" s="1" t="s">
        <v>10063</v>
      </c>
      <c r="K503" s="1" t="str">
        <f t="shared" si="14"/>
        <v>2011</v>
      </c>
      <c r="L503" s="1">
        <f t="shared" si="15"/>
        <v>14</v>
      </c>
      <c r="M503" s="1" t="s">
        <v>60</v>
      </c>
    </row>
    <row r="504" spans="8:13">
      <c r="H504" s="1" t="s">
        <v>126</v>
      </c>
      <c r="I504" s="1" t="s">
        <v>178</v>
      </c>
      <c r="J504" s="1" t="s">
        <v>9121</v>
      </c>
      <c r="K504" s="1" t="str">
        <f t="shared" si="14"/>
        <v>2012</v>
      </c>
      <c r="L504" s="1">
        <f t="shared" si="15"/>
        <v>14</v>
      </c>
      <c r="M504" s="1" t="s">
        <v>60</v>
      </c>
    </row>
    <row r="505" spans="8:13">
      <c r="H505" s="1" t="s">
        <v>263</v>
      </c>
      <c r="I505" s="1" t="s">
        <v>1415</v>
      </c>
      <c r="J505" s="1" t="s">
        <v>1422</v>
      </c>
      <c r="K505" s="1" t="str">
        <f t="shared" si="14"/>
        <v>2015</v>
      </c>
      <c r="L505" s="1">
        <f t="shared" si="15"/>
        <v>14</v>
      </c>
      <c r="M505" s="1" t="s">
        <v>60</v>
      </c>
    </row>
    <row r="506" spans="8:13">
      <c r="H506" s="1" t="s">
        <v>217</v>
      </c>
      <c r="I506" s="1" t="s">
        <v>5378</v>
      </c>
      <c r="J506" s="1" t="s">
        <v>1222</v>
      </c>
      <c r="K506" s="1" t="str">
        <f t="shared" si="14"/>
        <v>2015</v>
      </c>
      <c r="L506" s="1">
        <f t="shared" si="15"/>
        <v>14</v>
      </c>
      <c r="M506" s="1" t="s">
        <v>60</v>
      </c>
    </row>
    <row r="507" spans="8:13">
      <c r="H507" s="1" t="s">
        <v>479</v>
      </c>
      <c r="I507" s="1" t="s">
        <v>7542</v>
      </c>
      <c r="J507" s="1" t="s">
        <v>905</v>
      </c>
      <c r="K507" s="1" t="str">
        <f t="shared" si="14"/>
        <v>2015</v>
      </c>
      <c r="L507" s="1">
        <f t="shared" si="15"/>
        <v>14</v>
      </c>
      <c r="M507" s="1" t="s">
        <v>60</v>
      </c>
    </row>
    <row r="508" spans="8:13">
      <c r="H508" s="1" t="s">
        <v>126</v>
      </c>
      <c r="I508" s="1" t="s">
        <v>562</v>
      </c>
      <c r="J508" s="1" t="s">
        <v>892</v>
      </c>
      <c r="K508" s="1" t="str">
        <f t="shared" si="14"/>
        <v>2015</v>
      </c>
      <c r="L508" s="1">
        <f t="shared" si="15"/>
        <v>14</v>
      </c>
      <c r="M508" s="1" t="s">
        <v>60</v>
      </c>
    </row>
    <row r="509" spans="8:13">
      <c r="H509" s="1" t="s">
        <v>247</v>
      </c>
      <c r="I509" s="1" t="s">
        <v>6512</v>
      </c>
      <c r="J509" s="1" t="s">
        <v>2268</v>
      </c>
      <c r="K509" s="1" t="str">
        <f t="shared" si="14"/>
        <v>2016</v>
      </c>
      <c r="L509" s="1">
        <f t="shared" si="15"/>
        <v>14</v>
      </c>
      <c r="M509" s="1" t="s">
        <v>60</v>
      </c>
    </row>
    <row r="510" spans="8:13">
      <c r="H510" s="1" t="s">
        <v>247</v>
      </c>
      <c r="I510" s="1" t="s">
        <v>2930</v>
      </c>
      <c r="J510" s="1" t="s">
        <v>496</v>
      </c>
      <c r="K510" s="1" t="str">
        <f t="shared" si="14"/>
        <v>2017</v>
      </c>
      <c r="L510" s="1">
        <f t="shared" si="15"/>
        <v>14</v>
      </c>
      <c r="M510" s="1" t="s">
        <v>60</v>
      </c>
    </row>
    <row r="511" spans="8:13">
      <c r="H511" s="1" t="s">
        <v>126</v>
      </c>
      <c r="I511" s="1" t="s">
        <v>3660</v>
      </c>
      <c r="J511" s="1" t="s">
        <v>3661</v>
      </c>
      <c r="K511" s="1" t="str">
        <f t="shared" si="14"/>
        <v>2018</v>
      </c>
      <c r="L511" s="1">
        <f t="shared" si="15"/>
        <v>14</v>
      </c>
      <c r="M511" s="1" t="s">
        <v>60</v>
      </c>
    </row>
    <row r="512" spans="8:13">
      <c r="H512" s="1" t="s">
        <v>217</v>
      </c>
      <c r="I512" s="1" t="s">
        <v>6458</v>
      </c>
      <c r="J512" s="1" t="s">
        <v>705</v>
      </c>
      <c r="K512" s="1" t="str">
        <f t="shared" si="14"/>
        <v>2018</v>
      </c>
      <c r="L512" s="1">
        <f t="shared" si="15"/>
        <v>14</v>
      </c>
      <c r="M512" s="1" t="s">
        <v>60</v>
      </c>
    </row>
    <row r="513" spans="8:13">
      <c r="H513" s="1" t="s">
        <v>217</v>
      </c>
      <c r="I513" s="1" t="s">
        <v>4032</v>
      </c>
      <c r="J513" s="1" t="s">
        <v>1841</v>
      </c>
      <c r="K513" s="1" t="str">
        <f t="shared" ref="K513:K576" si="16">TEXT(J513,"YYYY")</f>
        <v>2018</v>
      </c>
      <c r="L513" s="1">
        <f t="shared" ref="L513:L576" si="17">H513-(TEXT(I513,"YYYY")-TEXT(J513,"YYYY"))</f>
        <v>14</v>
      </c>
      <c r="M513" s="1" t="s">
        <v>60</v>
      </c>
    </row>
    <row r="514" spans="8:13">
      <c r="H514" s="1" t="s">
        <v>126</v>
      </c>
      <c r="I514" s="1" t="s">
        <v>1056</v>
      </c>
      <c r="J514" s="1" t="s">
        <v>604</v>
      </c>
      <c r="K514" s="1" t="str">
        <f t="shared" si="16"/>
        <v>2019</v>
      </c>
      <c r="L514" s="1">
        <f t="shared" si="17"/>
        <v>14</v>
      </c>
      <c r="M514" s="1" t="s">
        <v>60</v>
      </c>
    </row>
    <row r="515" spans="8:13">
      <c r="H515" s="1" t="s">
        <v>126</v>
      </c>
      <c r="I515" s="1" t="s">
        <v>9124</v>
      </c>
      <c r="J515" s="1" t="s">
        <v>5441</v>
      </c>
      <c r="K515" s="1" t="str">
        <f t="shared" si="16"/>
        <v>2020</v>
      </c>
      <c r="L515" s="1">
        <f t="shared" si="17"/>
        <v>14</v>
      </c>
      <c r="M515" s="1" t="s">
        <v>60</v>
      </c>
    </row>
    <row r="516" spans="8:13">
      <c r="H516" s="1" t="s">
        <v>118</v>
      </c>
      <c r="I516" s="1" t="s">
        <v>9637</v>
      </c>
      <c r="J516" s="1" t="s">
        <v>1862</v>
      </c>
      <c r="K516" s="1" t="str">
        <f t="shared" si="16"/>
        <v>2003</v>
      </c>
      <c r="L516" s="1">
        <f t="shared" si="17"/>
        <v>15</v>
      </c>
      <c r="M516" s="1" t="s">
        <v>60</v>
      </c>
    </row>
    <row r="517" spans="8:13">
      <c r="H517" s="1" t="s">
        <v>367</v>
      </c>
      <c r="I517" s="1" t="s">
        <v>6838</v>
      </c>
      <c r="J517" s="1" t="s">
        <v>6839</v>
      </c>
      <c r="K517" s="1" t="str">
        <f t="shared" si="16"/>
        <v>2004</v>
      </c>
      <c r="L517" s="1">
        <f t="shared" si="17"/>
        <v>15</v>
      </c>
      <c r="M517" s="1" t="s">
        <v>60</v>
      </c>
    </row>
    <row r="518" spans="8:13">
      <c r="H518" s="1" t="s">
        <v>118</v>
      </c>
      <c r="I518" s="1" t="s">
        <v>5785</v>
      </c>
      <c r="J518" s="1" t="s">
        <v>6694</v>
      </c>
      <c r="K518" s="1" t="str">
        <f t="shared" si="16"/>
        <v>2005</v>
      </c>
      <c r="L518" s="1">
        <f t="shared" si="17"/>
        <v>15</v>
      </c>
      <c r="M518" s="1" t="s">
        <v>60</v>
      </c>
    </row>
    <row r="519" spans="8:13">
      <c r="H519" s="1" t="s">
        <v>118</v>
      </c>
      <c r="I519" s="1" t="s">
        <v>4071</v>
      </c>
      <c r="J519" s="1" t="s">
        <v>4086</v>
      </c>
      <c r="K519" s="1" t="str">
        <f t="shared" si="16"/>
        <v>2006</v>
      </c>
      <c r="L519" s="1">
        <f t="shared" si="17"/>
        <v>15</v>
      </c>
      <c r="M519" s="1" t="s">
        <v>60</v>
      </c>
    </row>
    <row r="520" spans="8:13">
      <c r="H520" s="1" t="s">
        <v>118</v>
      </c>
      <c r="I520" s="1" t="s">
        <v>3932</v>
      </c>
      <c r="J520" s="1" t="s">
        <v>2079</v>
      </c>
      <c r="K520" s="1" t="str">
        <f t="shared" si="16"/>
        <v>2006</v>
      </c>
      <c r="L520" s="1">
        <f t="shared" si="17"/>
        <v>15</v>
      </c>
      <c r="M520" s="1" t="s">
        <v>60</v>
      </c>
    </row>
    <row r="521" spans="8:13">
      <c r="H521" s="1" t="s">
        <v>118</v>
      </c>
      <c r="I521" s="1" t="s">
        <v>1012</v>
      </c>
      <c r="J521" s="1" t="s">
        <v>1918</v>
      </c>
      <c r="K521" s="1" t="str">
        <f t="shared" si="16"/>
        <v>2007</v>
      </c>
      <c r="L521" s="1">
        <f t="shared" si="17"/>
        <v>15</v>
      </c>
      <c r="M521" s="1" t="s">
        <v>60</v>
      </c>
    </row>
    <row r="522" spans="8:13">
      <c r="H522" s="1" t="s">
        <v>177</v>
      </c>
      <c r="I522" s="1" t="s">
        <v>6252</v>
      </c>
      <c r="J522" s="1" t="s">
        <v>6307</v>
      </c>
      <c r="K522" s="1" t="str">
        <f t="shared" si="16"/>
        <v>2008</v>
      </c>
      <c r="L522" s="1">
        <f t="shared" si="17"/>
        <v>15</v>
      </c>
      <c r="M522" s="1" t="s">
        <v>60</v>
      </c>
    </row>
    <row r="523" spans="8:13">
      <c r="H523" s="1" t="s">
        <v>263</v>
      </c>
      <c r="I523" s="1" t="s">
        <v>9109</v>
      </c>
      <c r="J523" s="1" t="s">
        <v>9110</v>
      </c>
      <c r="K523" s="1" t="str">
        <f t="shared" si="16"/>
        <v>2009</v>
      </c>
      <c r="L523" s="1">
        <f t="shared" si="17"/>
        <v>15</v>
      </c>
      <c r="M523" s="1" t="s">
        <v>60</v>
      </c>
    </row>
    <row r="524" spans="8:13">
      <c r="H524" s="1" t="s">
        <v>169</v>
      </c>
      <c r="I524" s="1" t="s">
        <v>731</v>
      </c>
      <c r="J524" s="1" t="s">
        <v>2212</v>
      </c>
      <c r="K524" s="1" t="str">
        <f t="shared" si="16"/>
        <v>2010</v>
      </c>
      <c r="L524" s="1">
        <f t="shared" si="17"/>
        <v>15</v>
      </c>
      <c r="M524" s="1" t="s">
        <v>60</v>
      </c>
    </row>
    <row r="525" spans="8:13">
      <c r="H525" s="1" t="s">
        <v>169</v>
      </c>
      <c r="I525" s="1" t="s">
        <v>5325</v>
      </c>
      <c r="J525" s="1" t="s">
        <v>5176</v>
      </c>
      <c r="K525" s="1" t="str">
        <f t="shared" si="16"/>
        <v>2011</v>
      </c>
      <c r="L525" s="1">
        <f t="shared" si="17"/>
        <v>15</v>
      </c>
      <c r="M525" s="1" t="s">
        <v>60</v>
      </c>
    </row>
    <row r="526" spans="8:13">
      <c r="H526" s="1" t="s">
        <v>217</v>
      </c>
      <c r="I526" s="1" t="s">
        <v>7887</v>
      </c>
      <c r="J526" s="1" t="s">
        <v>3107</v>
      </c>
      <c r="K526" s="1" t="str">
        <f t="shared" si="16"/>
        <v>2011</v>
      </c>
      <c r="L526" s="1">
        <f t="shared" si="17"/>
        <v>15</v>
      </c>
      <c r="M526" s="1" t="s">
        <v>60</v>
      </c>
    </row>
    <row r="527" spans="8:13">
      <c r="H527" s="1" t="s">
        <v>217</v>
      </c>
      <c r="I527" s="1" t="s">
        <v>10100</v>
      </c>
      <c r="J527" s="1" t="s">
        <v>10115</v>
      </c>
      <c r="K527" s="1" t="str">
        <f t="shared" si="16"/>
        <v>2011</v>
      </c>
      <c r="L527" s="1">
        <f t="shared" si="17"/>
        <v>15</v>
      </c>
      <c r="M527" s="1" t="s">
        <v>60</v>
      </c>
    </row>
    <row r="528" spans="8:13">
      <c r="H528" s="1" t="s">
        <v>583</v>
      </c>
      <c r="I528" s="1" t="s">
        <v>830</v>
      </c>
      <c r="J528" s="1" t="s">
        <v>10183</v>
      </c>
      <c r="K528" s="1" t="str">
        <f t="shared" si="16"/>
        <v>2013</v>
      </c>
      <c r="L528" s="1">
        <f t="shared" si="17"/>
        <v>15</v>
      </c>
      <c r="M528" s="1" t="s">
        <v>60</v>
      </c>
    </row>
    <row r="529" spans="8:13">
      <c r="H529" s="1" t="s">
        <v>263</v>
      </c>
      <c r="I529" s="1" t="s">
        <v>6582</v>
      </c>
      <c r="J529" s="1" t="s">
        <v>2023</v>
      </c>
      <c r="K529" s="1" t="str">
        <f t="shared" si="16"/>
        <v>2013</v>
      </c>
      <c r="L529" s="1">
        <f t="shared" si="17"/>
        <v>15</v>
      </c>
      <c r="M529" s="1" t="s">
        <v>60</v>
      </c>
    </row>
    <row r="530" spans="8:13">
      <c r="H530" s="1" t="s">
        <v>263</v>
      </c>
      <c r="I530" s="1" t="s">
        <v>6357</v>
      </c>
      <c r="J530" s="1" t="s">
        <v>2008</v>
      </c>
      <c r="K530" s="1" t="str">
        <f t="shared" si="16"/>
        <v>2014</v>
      </c>
      <c r="L530" s="1">
        <f t="shared" si="17"/>
        <v>15</v>
      </c>
      <c r="M530" s="1" t="s">
        <v>60</v>
      </c>
    </row>
    <row r="531" spans="8:13">
      <c r="H531" s="1" t="s">
        <v>247</v>
      </c>
      <c r="I531" s="1" t="s">
        <v>9411</v>
      </c>
      <c r="J531" s="1" t="s">
        <v>3052</v>
      </c>
      <c r="K531" s="1" t="str">
        <f t="shared" si="16"/>
        <v>2014</v>
      </c>
      <c r="L531" s="1">
        <f t="shared" si="17"/>
        <v>15</v>
      </c>
      <c r="M531" s="1" t="s">
        <v>60</v>
      </c>
    </row>
    <row r="532" spans="8:13">
      <c r="H532" s="1" t="s">
        <v>479</v>
      </c>
      <c r="I532" s="1" t="s">
        <v>554</v>
      </c>
      <c r="J532" s="1" t="s">
        <v>2008</v>
      </c>
      <c r="K532" s="1" t="str">
        <f t="shared" si="16"/>
        <v>2014</v>
      </c>
      <c r="L532" s="1">
        <f t="shared" si="17"/>
        <v>15</v>
      </c>
      <c r="M532" s="1" t="s">
        <v>60</v>
      </c>
    </row>
    <row r="533" spans="8:13">
      <c r="H533" s="1" t="s">
        <v>247</v>
      </c>
      <c r="I533" s="1" t="s">
        <v>10197</v>
      </c>
      <c r="J533" s="1" t="s">
        <v>892</v>
      </c>
      <c r="K533" s="1" t="str">
        <f t="shared" si="16"/>
        <v>2015</v>
      </c>
      <c r="L533" s="1">
        <f t="shared" si="17"/>
        <v>15</v>
      </c>
      <c r="M533" s="1" t="s">
        <v>60</v>
      </c>
    </row>
    <row r="534" spans="8:13">
      <c r="H534" s="1" t="s">
        <v>247</v>
      </c>
      <c r="I534" s="1" t="s">
        <v>7456</v>
      </c>
      <c r="J534" s="1" t="s">
        <v>1534</v>
      </c>
      <c r="K534" s="1" t="str">
        <f t="shared" si="16"/>
        <v>2016</v>
      </c>
      <c r="L534" s="1">
        <f t="shared" si="17"/>
        <v>15</v>
      </c>
      <c r="M534" s="1" t="s">
        <v>60</v>
      </c>
    </row>
    <row r="535" spans="8:13">
      <c r="H535" s="1" t="s">
        <v>217</v>
      </c>
      <c r="I535" s="1" t="s">
        <v>4765</v>
      </c>
      <c r="J535" s="1" t="s">
        <v>5019</v>
      </c>
      <c r="K535" s="1" t="str">
        <f t="shared" si="16"/>
        <v>2016</v>
      </c>
      <c r="L535" s="1">
        <f t="shared" si="17"/>
        <v>15</v>
      </c>
      <c r="M535" s="1" t="s">
        <v>60</v>
      </c>
    </row>
    <row r="536" spans="8:13">
      <c r="H536" s="1" t="s">
        <v>247</v>
      </c>
      <c r="I536" s="1" t="s">
        <v>5083</v>
      </c>
      <c r="J536" s="1" t="s">
        <v>5084</v>
      </c>
      <c r="K536" s="1" t="str">
        <f t="shared" si="16"/>
        <v>2017</v>
      </c>
      <c r="L536" s="1">
        <f t="shared" si="17"/>
        <v>15</v>
      </c>
      <c r="M536" s="1" t="s">
        <v>60</v>
      </c>
    </row>
    <row r="537" spans="8:13">
      <c r="H537" s="1" t="s">
        <v>247</v>
      </c>
      <c r="I537" s="1" t="s">
        <v>740</v>
      </c>
      <c r="J537" s="1" t="s">
        <v>1286</v>
      </c>
      <c r="K537" s="1" t="str">
        <f t="shared" si="16"/>
        <v>2017</v>
      </c>
      <c r="L537" s="1">
        <f t="shared" si="17"/>
        <v>15</v>
      </c>
      <c r="M537" s="1" t="s">
        <v>60</v>
      </c>
    </row>
    <row r="538" spans="8:13">
      <c r="H538" s="1" t="s">
        <v>247</v>
      </c>
      <c r="I538" s="1" t="s">
        <v>5354</v>
      </c>
      <c r="J538" s="1" t="s">
        <v>274</v>
      </c>
      <c r="K538" s="1" t="str">
        <f t="shared" si="16"/>
        <v>2017</v>
      </c>
      <c r="L538" s="1">
        <f t="shared" si="17"/>
        <v>15</v>
      </c>
      <c r="M538" s="1" t="s">
        <v>60</v>
      </c>
    </row>
    <row r="539" spans="8:13">
      <c r="H539" s="1" t="s">
        <v>247</v>
      </c>
      <c r="I539" s="1" t="s">
        <v>5521</v>
      </c>
      <c r="J539" s="1" t="s">
        <v>5521</v>
      </c>
      <c r="K539" s="1" t="str">
        <f t="shared" si="16"/>
        <v>2017</v>
      </c>
      <c r="L539" s="1">
        <f t="shared" si="17"/>
        <v>15</v>
      </c>
      <c r="M539" s="1" t="s">
        <v>60</v>
      </c>
    </row>
    <row r="540" spans="8:13">
      <c r="H540" s="1" t="s">
        <v>126</v>
      </c>
      <c r="I540" s="1" t="s">
        <v>5038</v>
      </c>
      <c r="J540" s="1" t="s">
        <v>5039</v>
      </c>
      <c r="K540" s="1" t="str">
        <f t="shared" si="16"/>
        <v>2018</v>
      </c>
      <c r="L540" s="1">
        <f t="shared" si="17"/>
        <v>15</v>
      </c>
      <c r="M540" s="1" t="s">
        <v>60</v>
      </c>
    </row>
    <row r="541" spans="8:13">
      <c r="H541" s="1" t="s">
        <v>247</v>
      </c>
      <c r="I541" s="1" t="s">
        <v>1507</v>
      </c>
      <c r="J541" s="1" t="s">
        <v>1725</v>
      </c>
      <c r="K541" s="1" t="str">
        <f t="shared" si="16"/>
        <v>2019</v>
      </c>
      <c r="L541" s="1">
        <f t="shared" si="17"/>
        <v>15</v>
      </c>
      <c r="M541" s="1" t="s">
        <v>60</v>
      </c>
    </row>
    <row r="542" spans="8:13">
      <c r="H542" s="1" t="s">
        <v>217</v>
      </c>
      <c r="I542" s="1" t="s">
        <v>5606</v>
      </c>
      <c r="J542" s="1" t="s">
        <v>1370</v>
      </c>
      <c r="K542" s="1" t="str">
        <f t="shared" si="16"/>
        <v>2019</v>
      </c>
      <c r="L542" s="1">
        <f t="shared" si="17"/>
        <v>15</v>
      </c>
      <c r="M542" s="1" t="s">
        <v>60</v>
      </c>
    </row>
    <row r="543" spans="8:13">
      <c r="H543" s="1" t="s">
        <v>217</v>
      </c>
      <c r="I543" s="1" t="s">
        <v>8261</v>
      </c>
      <c r="J543" s="1" t="s">
        <v>517</v>
      </c>
      <c r="K543" s="1" t="str">
        <f t="shared" si="16"/>
        <v>2019</v>
      </c>
      <c r="L543" s="1">
        <f t="shared" si="17"/>
        <v>15</v>
      </c>
      <c r="M543" s="1" t="s">
        <v>60</v>
      </c>
    </row>
    <row r="544" spans="8:13">
      <c r="H544" s="1" t="s">
        <v>247</v>
      </c>
      <c r="I544" s="1" t="s">
        <v>12503</v>
      </c>
      <c r="J544" s="1" t="s">
        <v>606</v>
      </c>
      <c r="K544" s="1" t="str">
        <f t="shared" si="16"/>
        <v>2020</v>
      </c>
      <c r="L544" s="1">
        <f t="shared" si="17"/>
        <v>15</v>
      </c>
      <c r="M544" s="1" t="s">
        <v>60</v>
      </c>
    </row>
    <row r="545" spans="8:13">
      <c r="H545" s="1" t="s">
        <v>367</v>
      </c>
      <c r="I545" s="1" t="s">
        <v>6298</v>
      </c>
      <c r="J545" s="1" t="s">
        <v>1899</v>
      </c>
      <c r="K545" s="1" t="str">
        <f t="shared" si="16"/>
        <v>2005</v>
      </c>
      <c r="L545" s="1">
        <f t="shared" si="17"/>
        <v>16</v>
      </c>
      <c r="M545" s="1" t="s">
        <v>60</v>
      </c>
    </row>
    <row r="546" spans="8:13">
      <c r="H546" s="1" t="s">
        <v>367</v>
      </c>
      <c r="I546" s="1" t="s">
        <v>5276</v>
      </c>
      <c r="J546" s="1" t="s">
        <v>5284</v>
      </c>
      <c r="K546" s="1" t="str">
        <f t="shared" si="16"/>
        <v>2008</v>
      </c>
      <c r="L546" s="1">
        <f t="shared" si="17"/>
        <v>16</v>
      </c>
      <c r="M546" s="1" t="s">
        <v>60</v>
      </c>
    </row>
    <row r="547" spans="8:13">
      <c r="H547" s="1" t="s">
        <v>367</v>
      </c>
      <c r="I547" s="1" t="s">
        <v>3420</v>
      </c>
      <c r="J547" s="1" t="s">
        <v>3479</v>
      </c>
      <c r="K547" s="1" t="str">
        <f t="shared" si="16"/>
        <v>2009</v>
      </c>
      <c r="L547" s="1">
        <f t="shared" si="17"/>
        <v>16</v>
      </c>
      <c r="M547" s="1" t="s">
        <v>60</v>
      </c>
    </row>
    <row r="548" spans="8:13">
      <c r="H548" s="1" t="s">
        <v>367</v>
      </c>
      <c r="I548" s="1" t="s">
        <v>6283</v>
      </c>
      <c r="J548" s="1" t="s">
        <v>9329</v>
      </c>
      <c r="K548" s="1" t="str">
        <f t="shared" si="16"/>
        <v>2010</v>
      </c>
      <c r="L548" s="1">
        <f t="shared" si="17"/>
        <v>16</v>
      </c>
      <c r="M548" s="1" t="s">
        <v>60</v>
      </c>
    </row>
    <row r="549" spans="8:13">
      <c r="H549" s="1" t="s">
        <v>367</v>
      </c>
      <c r="I549" s="1" t="s">
        <v>5745</v>
      </c>
      <c r="J549" s="1" t="s">
        <v>652</v>
      </c>
      <c r="K549" s="1" t="str">
        <f t="shared" si="16"/>
        <v>2010</v>
      </c>
      <c r="L549" s="1">
        <f t="shared" si="17"/>
        <v>16</v>
      </c>
      <c r="M549" s="1" t="s">
        <v>60</v>
      </c>
    </row>
    <row r="550" spans="8:13">
      <c r="H550" s="1" t="s">
        <v>367</v>
      </c>
      <c r="I550" s="1" t="s">
        <v>7821</v>
      </c>
      <c r="J550" s="1" t="s">
        <v>7618</v>
      </c>
      <c r="K550" s="1" t="str">
        <f t="shared" si="16"/>
        <v>2010</v>
      </c>
      <c r="L550" s="1">
        <f t="shared" si="17"/>
        <v>16</v>
      </c>
      <c r="M550" s="1" t="s">
        <v>60</v>
      </c>
    </row>
    <row r="551" spans="8:13">
      <c r="H551" s="1" t="s">
        <v>263</v>
      </c>
      <c r="I551" s="1" t="s">
        <v>10100</v>
      </c>
      <c r="J551" s="1" t="s">
        <v>10118</v>
      </c>
      <c r="K551" s="1" t="str">
        <f t="shared" si="16"/>
        <v>2010</v>
      </c>
      <c r="L551" s="1">
        <f t="shared" si="17"/>
        <v>16</v>
      </c>
      <c r="M551" s="1" t="s">
        <v>60</v>
      </c>
    </row>
    <row r="552" spans="8:13">
      <c r="H552" s="1" t="s">
        <v>197</v>
      </c>
      <c r="I552" s="1" t="s">
        <v>9045</v>
      </c>
      <c r="J552" s="1" t="s">
        <v>7865</v>
      </c>
      <c r="K552" s="1" t="str">
        <f t="shared" si="16"/>
        <v>2011</v>
      </c>
      <c r="L552" s="1">
        <f t="shared" si="17"/>
        <v>16</v>
      </c>
      <c r="M552" s="1" t="s">
        <v>60</v>
      </c>
    </row>
    <row r="553" spans="8:13">
      <c r="H553" s="1" t="s">
        <v>263</v>
      </c>
      <c r="I553" s="1" t="s">
        <v>10076</v>
      </c>
      <c r="J553" s="1" t="s">
        <v>941</v>
      </c>
      <c r="K553" s="1" t="str">
        <f t="shared" si="16"/>
        <v>2011</v>
      </c>
      <c r="L553" s="1">
        <f t="shared" si="17"/>
        <v>16</v>
      </c>
      <c r="M553" s="1" t="s">
        <v>60</v>
      </c>
    </row>
    <row r="554" spans="8:13">
      <c r="H554" s="1" t="s">
        <v>479</v>
      </c>
      <c r="I554" s="1" t="s">
        <v>7281</v>
      </c>
      <c r="J554" s="1" t="s">
        <v>7284</v>
      </c>
      <c r="K554" s="1" t="str">
        <f t="shared" si="16"/>
        <v>2012</v>
      </c>
      <c r="L554" s="1">
        <f t="shared" si="17"/>
        <v>16</v>
      </c>
      <c r="M554" s="1" t="s">
        <v>60</v>
      </c>
    </row>
    <row r="555" spans="8:13">
      <c r="H555" s="1" t="s">
        <v>479</v>
      </c>
      <c r="I555" s="1" t="s">
        <v>8021</v>
      </c>
      <c r="J555" s="1" t="s">
        <v>6677</v>
      </c>
      <c r="K555" s="1" t="str">
        <f t="shared" si="16"/>
        <v>2012</v>
      </c>
      <c r="L555" s="1">
        <f t="shared" si="17"/>
        <v>16</v>
      </c>
      <c r="M555" s="1" t="s">
        <v>60</v>
      </c>
    </row>
    <row r="556" spans="8:13">
      <c r="H556" s="1" t="s">
        <v>263</v>
      </c>
      <c r="I556" s="1" t="s">
        <v>7340</v>
      </c>
      <c r="J556" s="1" t="s">
        <v>7347</v>
      </c>
      <c r="K556" s="1" t="str">
        <f t="shared" si="16"/>
        <v>2013</v>
      </c>
      <c r="L556" s="1">
        <f t="shared" si="17"/>
        <v>16</v>
      </c>
      <c r="M556" s="1" t="s">
        <v>60</v>
      </c>
    </row>
    <row r="557" spans="8:13">
      <c r="H557" s="1" t="s">
        <v>177</v>
      </c>
      <c r="I557" s="1" t="s">
        <v>3220</v>
      </c>
      <c r="J557" s="1" t="s">
        <v>4019</v>
      </c>
      <c r="K557" s="1" t="str">
        <f t="shared" si="16"/>
        <v>2013</v>
      </c>
      <c r="L557" s="1">
        <f t="shared" si="17"/>
        <v>16</v>
      </c>
      <c r="M557" s="1" t="s">
        <v>60</v>
      </c>
    </row>
    <row r="558" spans="8:13">
      <c r="H558" s="1" t="s">
        <v>479</v>
      </c>
      <c r="I558" s="1" t="s">
        <v>1661</v>
      </c>
      <c r="J558" s="1" t="s">
        <v>2008</v>
      </c>
      <c r="K558" s="1" t="str">
        <f t="shared" si="16"/>
        <v>2014</v>
      </c>
      <c r="L558" s="1">
        <f t="shared" si="17"/>
        <v>16</v>
      </c>
      <c r="M558" s="1" t="s">
        <v>60</v>
      </c>
    </row>
    <row r="559" spans="8:13">
      <c r="H559" s="1" t="s">
        <v>479</v>
      </c>
      <c r="I559" s="1" t="s">
        <v>2843</v>
      </c>
      <c r="J559" s="1" t="s">
        <v>5013</v>
      </c>
      <c r="K559" s="1" t="str">
        <f t="shared" si="16"/>
        <v>2014</v>
      </c>
      <c r="L559" s="1">
        <f t="shared" si="17"/>
        <v>16</v>
      </c>
      <c r="M559" s="1" t="s">
        <v>60</v>
      </c>
    </row>
    <row r="560" spans="8:13">
      <c r="H560" s="1" t="s">
        <v>217</v>
      </c>
      <c r="I560" s="1" t="s">
        <v>9192</v>
      </c>
      <c r="J560" s="1" t="s">
        <v>11132</v>
      </c>
      <c r="K560" s="1" t="str">
        <f t="shared" si="16"/>
        <v>2014</v>
      </c>
      <c r="L560" s="1">
        <f t="shared" si="17"/>
        <v>16</v>
      </c>
      <c r="M560" s="1" t="s">
        <v>60</v>
      </c>
    </row>
    <row r="561" spans="8:13">
      <c r="H561" s="1" t="s">
        <v>197</v>
      </c>
      <c r="I561" s="1" t="s">
        <v>6345</v>
      </c>
      <c r="J561" s="1" t="s">
        <v>467</v>
      </c>
      <c r="K561" s="1" t="str">
        <f t="shared" si="16"/>
        <v>2016</v>
      </c>
      <c r="L561" s="1">
        <f t="shared" si="17"/>
        <v>16</v>
      </c>
      <c r="M561" s="1" t="s">
        <v>60</v>
      </c>
    </row>
    <row r="562" spans="8:13">
      <c r="H562" s="1" t="s">
        <v>217</v>
      </c>
      <c r="I562" s="1" t="s">
        <v>3932</v>
      </c>
      <c r="J562" s="1" t="s">
        <v>4753</v>
      </c>
      <c r="K562" s="1" t="str">
        <f t="shared" si="16"/>
        <v>2016</v>
      </c>
      <c r="L562" s="1">
        <f t="shared" si="17"/>
        <v>16</v>
      </c>
      <c r="M562" s="1" t="s">
        <v>60</v>
      </c>
    </row>
    <row r="563" spans="8:13">
      <c r="H563" s="1" t="s">
        <v>479</v>
      </c>
      <c r="I563" s="1" t="s">
        <v>3882</v>
      </c>
      <c r="J563" s="1" t="s">
        <v>3703</v>
      </c>
      <c r="K563" s="1" t="str">
        <f t="shared" si="16"/>
        <v>2017</v>
      </c>
      <c r="L563" s="1">
        <f t="shared" si="17"/>
        <v>16</v>
      </c>
      <c r="M563" s="1" t="s">
        <v>60</v>
      </c>
    </row>
    <row r="564" spans="8:13">
      <c r="H564" s="1" t="s">
        <v>217</v>
      </c>
      <c r="I564" s="1" t="s">
        <v>1012</v>
      </c>
      <c r="J564" s="1" t="s">
        <v>496</v>
      </c>
      <c r="K564" s="1" t="str">
        <f t="shared" si="16"/>
        <v>2017</v>
      </c>
      <c r="L564" s="1">
        <f t="shared" si="17"/>
        <v>16</v>
      </c>
      <c r="M564" s="1" t="s">
        <v>60</v>
      </c>
    </row>
    <row r="565" spans="8:13">
      <c r="H565" s="1" t="s">
        <v>479</v>
      </c>
      <c r="I565" s="1" t="s">
        <v>11263</v>
      </c>
      <c r="J565" s="1" t="s">
        <v>5723</v>
      </c>
      <c r="K565" s="1" t="str">
        <f t="shared" si="16"/>
        <v>2017</v>
      </c>
      <c r="L565" s="1">
        <f t="shared" si="17"/>
        <v>16</v>
      </c>
      <c r="M565" s="1" t="s">
        <v>60</v>
      </c>
    </row>
    <row r="566" spans="8:13">
      <c r="H566" s="1" t="s">
        <v>217</v>
      </c>
      <c r="I566" s="1" t="s">
        <v>1783</v>
      </c>
      <c r="J566" s="1" t="s">
        <v>2223</v>
      </c>
      <c r="K566" s="1" t="str">
        <f t="shared" si="16"/>
        <v>2018</v>
      </c>
      <c r="L566" s="1">
        <f t="shared" si="17"/>
        <v>16</v>
      </c>
      <c r="M566" s="1" t="s">
        <v>60</v>
      </c>
    </row>
    <row r="567" spans="8:13">
      <c r="H567" s="1" t="s">
        <v>197</v>
      </c>
      <c r="I567" s="1" t="s">
        <v>212</v>
      </c>
      <c r="J567" s="1" t="s">
        <v>191</v>
      </c>
      <c r="K567" s="1" t="str">
        <f t="shared" si="16"/>
        <v>2018</v>
      </c>
      <c r="L567" s="1">
        <f t="shared" si="17"/>
        <v>16</v>
      </c>
      <c r="M567" s="1" t="s">
        <v>60</v>
      </c>
    </row>
    <row r="568" spans="8:13">
      <c r="H568" s="1" t="s">
        <v>217</v>
      </c>
      <c r="I568" s="1" t="s">
        <v>2090</v>
      </c>
      <c r="J568" s="1" t="s">
        <v>199</v>
      </c>
      <c r="K568" s="1" t="str">
        <f t="shared" si="16"/>
        <v>2018</v>
      </c>
      <c r="L568" s="1">
        <f t="shared" si="17"/>
        <v>16</v>
      </c>
      <c r="M568" s="1" t="s">
        <v>60</v>
      </c>
    </row>
    <row r="569" spans="8:13">
      <c r="H569" s="1" t="s">
        <v>217</v>
      </c>
      <c r="I569" s="1" t="s">
        <v>787</v>
      </c>
      <c r="J569" s="1" t="s">
        <v>787</v>
      </c>
      <c r="K569" s="1" t="str">
        <f t="shared" si="16"/>
        <v>2019</v>
      </c>
      <c r="L569" s="1">
        <f t="shared" si="17"/>
        <v>16</v>
      </c>
      <c r="M569" s="1" t="s">
        <v>60</v>
      </c>
    </row>
    <row r="570" spans="8:13">
      <c r="H570" s="1" t="s">
        <v>217</v>
      </c>
      <c r="I570" s="1" t="s">
        <v>1165</v>
      </c>
      <c r="J570" s="1" t="s">
        <v>1168</v>
      </c>
      <c r="K570" s="1" t="str">
        <f t="shared" si="16"/>
        <v>2019</v>
      </c>
      <c r="L570" s="1">
        <f t="shared" si="17"/>
        <v>16</v>
      </c>
      <c r="M570" s="1" t="s">
        <v>60</v>
      </c>
    </row>
    <row r="571" spans="8:13">
      <c r="H571" s="1" t="s">
        <v>217</v>
      </c>
      <c r="I571" s="1" t="s">
        <v>8729</v>
      </c>
      <c r="J571" s="1" t="s">
        <v>5680</v>
      </c>
      <c r="K571" s="1" t="str">
        <f t="shared" si="16"/>
        <v>2020</v>
      </c>
      <c r="L571" s="1">
        <f t="shared" si="17"/>
        <v>16</v>
      </c>
      <c r="M571" s="1" t="s">
        <v>60</v>
      </c>
    </row>
    <row r="572" spans="8:13">
      <c r="H572" s="1" t="s">
        <v>217</v>
      </c>
      <c r="I572" s="1" t="s">
        <v>2102</v>
      </c>
      <c r="J572" s="1" t="s">
        <v>5680</v>
      </c>
      <c r="K572" s="1" t="str">
        <f t="shared" si="16"/>
        <v>2020</v>
      </c>
      <c r="L572" s="1">
        <f t="shared" si="17"/>
        <v>16</v>
      </c>
      <c r="M572" s="1" t="s">
        <v>60</v>
      </c>
    </row>
    <row r="573" spans="8:13">
      <c r="H573" s="1" t="s">
        <v>78</v>
      </c>
      <c r="I573" s="1" t="s">
        <v>4232</v>
      </c>
      <c r="J573" s="1" t="s">
        <v>1899</v>
      </c>
      <c r="K573" s="1" t="str">
        <f t="shared" si="16"/>
        <v>2005</v>
      </c>
      <c r="L573" s="1">
        <f t="shared" si="17"/>
        <v>17</v>
      </c>
      <c r="M573" s="1" t="s">
        <v>60</v>
      </c>
    </row>
    <row r="574" spans="8:13">
      <c r="H574" s="1" t="s">
        <v>134</v>
      </c>
      <c r="I574" s="1" t="s">
        <v>4538</v>
      </c>
      <c r="J574" s="1" t="s">
        <v>4387</v>
      </c>
      <c r="K574" s="1" t="str">
        <f t="shared" si="16"/>
        <v>2006</v>
      </c>
      <c r="L574" s="1">
        <f t="shared" si="17"/>
        <v>17</v>
      </c>
      <c r="M574" s="1" t="s">
        <v>60</v>
      </c>
    </row>
    <row r="575" spans="8:13">
      <c r="H575" s="1" t="s">
        <v>134</v>
      </c>
      <c r="I575" s="1" t="s">
        <v>7663</v>
      </c>
      <c r="J575" s="1" t="s">
        <v>7266</v>
      </c>
      <c r="K575" s="1" t="str">
        <f t="shared" si="16"/>
        <v>2006</v>
      </c>
      <c r="L575" s="1">
        <f t="shared" si="17"/>
        <v>17</v>
      </c>
      <c r="M575" s="1" t="s">
        <v>60</v>
      </c>
    </row>
    <row r="576" spans="8:13">
      <c r="H576" s="1" t="s">
        <v>78</v>
      </c>
      <c r="I576" s="1" t="s">
        <v>669</v>
      </c>
      <c r="J576" s="1" t="s">
        <v>671</v>
      </c>
      <c r="K576" s="1" t="str">
        <f t="shared" si="16"/>
        <v>2007</v>
      </c>
      <c r="L576" s="1">
        <f t="shared" si="17"/>
        <v>17</v>
      </c>
      <c r="M576" s="1" t="s">
        <v>60</v>
      </c>
    </row>
    <row r="577" spans="8:13">
      <c r="H577" s="1" t="s">
        <v>177</v>
      </c>
      <c r="I577" s="1" t="s">
        <v>9625</v>
      </c>
      <c r="J577" s="1" t="s">
        <v>1815</v>
      </c>
      <c r="K577" s="1" t="str">
        <f t="shared" ref="K577:K640" si="18">TEXT(J577,"YYYY")</f>
        <v>2008</v>
      </c>
      <c r="L577" s="1">
        <f t="shared" ref="L577:L640" si="19">H577-(TEXT(I577,"YYYY")-TEXT(J577,"YYYY"))</f>
        <v>17</v>
      </c>
      <c r="M577" s="1" t="s">
        <v>60</v>
      </c>
    </row>
    <row r="578" spans="8:13">
      <c r="H578" s="1" t="s">
        <v>344</v>
      </c>
      <c r="I578" s="1" t="s">
        <v>9551</v>
      </c>
      <c r="J578" s="1" t="s">
        <v>9804</v>
      </c>
      <c r="K578" s="1" t="str">
        <f t="shared" si="18"/>
        <v>2009</v>
      </c>
      <c r="L578" s="1">
        <f t="shared" si="19"/>
        <v>17</v>
      </c>
      <c r="M578" s="1" t="s">
        <v>60</v>
      </c>
    </row>
    <row r="579" spans="8:13">
      <c r="H579" s="1" t="s">
        <v>169</v>
      </c>
      <c r="I579" s="1" t="s">
        <v>9733</v>
      </c>
      <c r="J579" s="1" t="s">
        <v>10066</v>
      </c>
      <c r="K579" s="1" t="str">
        <f t="shared" si="18"/>
        <v>2009</v>
      </c>
      <c r="L579" s="1">
        <f t="shared" si="19"/>
        <v>17</v>
      </c>
      <c r="M579" s="1" t="s">
        <v>60</v>
      </c>
    </row>
    <row r="580" spans="8:13">
      <c r="H580" s="1" t="s">
        <v>479</v>
      </c>
      <c r="I580" s="1" t="s">
        <v>9587</v>
      </c>
      <c r="J580" s="1" t="s">
        <v>9605</v>
      </c>
      <c r="K580" s="1" t="str">
        <f t="shared" si="18"/>
        <v>2010</v>
      </c>
      <c r="L580" s="1">
        <f t="shared" si="19"/>
        <v>17</v>
      </c>
      <c r="M580" s="1" t="s">
        <v>60</v>
      </c>
    </row>
    <row r="581" spans="8:13">
      <c r="H581" s="1" t="s">
        <v>263</v>
      </c>
      <c r="I581" s="1" t="s">
        <v>7875</v>
      </c>
      <c r="J581" s="1" t="s">
        <v>4531</v>
      </c>
      <c r="K581" s="1" t="str">
        <f t="shared" si="18"/>
        <v>2011</v>
      </c>
      <c r="L581" s="1">
        <f t="shared" si="19"/>
        <v>17</v>
      </c>
      <c r="M581" s="1" t="s">
        <v>60</v>
      </c>
    </row>
    <row r="582" spans="8:13">
      <c r="H582" s="1" t="s">
        <v>197</v>
      </c>
      <c r="I582" s="1" t="s">
        <v>9618</v>
      </c>
      <c r="J582" s="1" t="s">
        <v>9626</v>
      </c>
      <c r="K582" s="1" t="str">
        <f t="shared" si="18"/>
        <v>2012</v>
      </c>
      <c r="L582" s="1">
        <f t="shared" si="19"/>
        <v>17</v>
      </c>
      <c r="M582" s="1" t="s">
        <v>60</v>
      </c>
    </row>
    <row r="583" spans="8:13">
      <c r="H583" s="1" t="s">
        <v>197</v>
      </c>
      <c r="I583" s="1" t="s">
        <v>10350</v>
      </c>
      <c r="J583" s="1" t="s">
        <v>5694</v>
      </c>
      <c r="K583" s="1" t="str">
        <f t="shared" si="18"/>
        <v>2013</v>
      </c>
      <c r="L583" s="1">
        <f t="shared" si="19"/>
        <v>17</v>
      </c>
      <c r="M583" s="1" t="s">
        <v>60</v>
      </c>
    </row>
    <row r="584" spans="8:13">
      <c r="H584" s="1" t="s">
        <v>479</v>
      </c>
      <c r="I584" s="1" t="s">
        <v>171</v>
      </c>
      <c r="J584" s="1" t="s">
        <v>6947</v>
      </c>
      <c r="K584" s="1" t="str">
        <f t="shared" si="18"/>
        <v>2013</v>
      </c>
      <c r="L584" s="1">
        <f t="shared" si="19"/>
        <v>17</v>
      </c>
      <c r="M584" s="1" t="s">
        <v>60</v>
      </c>
    </row>
    <row r="585" spans="8:13">
      <c r="H585" s="1" t="s">
        <v>197</v>
      </c>
      <c r="I585" s="1" t="s">
        <v>926</v>
      </c>
      <c r="J585" s="1" t="s">
        <v>892</v>
      </c>
      <c r="K585" s="1" t="str">
        <f t="shared" si="18"/>
        <v>2015</v>
      </c>
      <c r="L585" s="1">
        <f t="shared" si="19"/>
        <v>17</v>
      </c>
      <c r="M585" s="1" t="s">
        <v>60</v>
      </c>
    </row>
    <row r="586" spans="8:13">
      <c r="H586" s="1" t="s">
        <v>197</v>
      </c>
      <c r="I586" s="1" t="s">
        <v>11825</v>
      </c>
      <c r="J586" s="1" t="s">
        <v>7362</v>
      </c>
      <c r="K586" s="1" t="str">
        <f t="shared" si="18"/>
        <v>2015</v>
      </c>
      <c r="L586" s="1">
        <f t="shared" si="19"/>
        <v>17</v>
      </c>
      <c r="M586" s="1" t="s">
        <v>60</v>
      </c>
    </row>
    <row r="587" spans="8:13">
      <c r="H587" s="1" t="s">
        <v>479</v>
      </c>
      <c r="I587" s="1" t="s">
        <v>4324</v>
      </c>
      <c r="J587" s="1" t="s">
        <v>1222</v>
      </c>
      <c r="K587" s="1" t="str">
        <f t="shared" si="18"/>
        <v>2015</v>
      </c>
      <c r="L587" s="1">
        <f t="shared" si="19"/>
        <v>17</v>
      </c>
      <c r="M587" s="1" t="s">
        <v>60</v>
      </c>
    </row>
    <row r="588" spans="8:13">
      <c r="H588" s="1" t="s">
        <v>344</v>
      </c>
      <c r="I588" s="1" t="s">
        <v>857</v>
      </c>
      <c r="J588" s="1" t="s">
        <v>4734</v>
      </c>
      <c r="K588" s="1" t="str">
        <f t="shared" si="18"/>
        <v>2016</v>
      </c>
      <c r="L588" s="1">
        <f t="shared" si="19"/>
        <v>17</v>
      </c>
      <c r="M588" s="1" t="s">
        <v>60</v>
      </c>
    </row>
    <row r="589" spans="8:13">
      <c r="H589" s="1" t="s">
        <v>169</v>
      </c>
      <c r="I589" s="1" t="s">
        <v>1355</v>
      </c>
      <c r="J589" s="1" t="s">
        <v>1358</v>
      </c>
      <c r="K589" s="1" t="str">
        <f t="shared" si="18"/>
        <v>2016</v>
      </c>
      <c r="L589" s="1">
        <f t="shared" si="19"/>
        <v>17</v>
      </c>
      <c r="M589" s="1" t="s">
        <v>60</v>
      </c>
    </row>
    <row r="590" spans="8:13">
      <c r="H590" s="1" t="s">
        <v>197</v>
      </c>
      <c r="I590" s="1" t="s">
        <v>3580</v>
      </c>
      <c r="J590" s="1" t="s">
        <v>3580</v>
      </c>
      <c r="K590" s="1" t="str">
        <f t="shared" si="18"/>
        <v>2017</v>
      </c>
      <c r="L590" s="1">
        <f t="shared" si="19"/>
        <v>17</v>
      </c>
      <c r="M590" s="1" t="s">
        <v>60</v>
      </c>
    </row>
    <row r="591" spans="8:13">
      <c r="H591" s="1" t="s">
        <v>197</v>
      </c>
      <c r="I591" s="1" t="s">
        <v>2854</v>
      </c>
      <c r="J591" s="1" t="s">
        <v>1044</v>
      </c>
      <c r="K591" s="1" t="str">
        <f t="shared" si="18"/>
        <v>2018</v>
      </c>
      <c r="L591" s="1">
        <f t="shared" si="19"/>
        <v>17</v>
      </c>
      <c r="M591" s="1" t="s">
        <v>60</v>
      </c>
    </row>
    <row r="592" spans="8:13">
      <c r="H592" s="1" t="s">
        <v>197</v>
      </c>
      <c r="I592" s="1" t="s">
        <v>1015</v>
      </c>
      <c r="J592" s="1" t="s">
        <v>728</v>
      </c>
      <c r="K592" s="1" t="str">
        <f t="shared" si="18"/>
        <v>2018</v>
      </c>
      <c r="L592" s="1">
        <f t="shared" si="19"/>
        <v>17</v>
      </c>
      <c r="M592" s="1" t="s">
        <v>60</v>
      </c>
    </row>
    <row r="593" spans="8:13">
      <c r="H593" s="1" t="s">
        <v>479</v>
      </c>
      <c r="I593" s="1" t="s">
        <v>1781</v>
      </c>
      <c r="J593" s="1" t="s">
        <v>474</v>
      </c>
      <c r="K593" s="1" t="str">
        <f t="shared" si="18"/>
        <v>2018</v>
      </c>
      <c r="L593" s="1">
        <f t="shared" si="19"/>
        <v>17</v>
      </c>
      <c r="M593" s="1" t="s">
        <v>60</v>
      </c>
    </row>
    <row r="594" spans="8:13">
      <c r="H594" s="1" t="s">
        <v>197</v>
      </c>
      <c r="I594" s="1" t="s">
        <v>2115</v>
      </c>
      <c r="J594" s="1" t="s">
        <v>540</v>
      </c>
      <c r="K594" s="1" t="str">
        <f t="shared" si="18"/>
        <v>2018</v>
      </c>
      <c r="L594" s="1">
        <f t="shared" si="19"/>
        <v>17</v>
      </c>
      <c r="M594" s="1" t="s">
        <v>60</v>
      </c>
    </row>
    <row r="595" spans="8:13">
      <c r="H595" s="1" t="s">
        <v>197</v>
      </c>
      <c r="I595" s="1" t="s">
        <v>572</v>
      </c>
      <c r="J595" s="1" t="s">
        <v>1304</v>
      </c>
      <c r="K595" s="1" t="str">
        <f t="shared" si="18"/>
        <v>2018</v>
      </c>
      <c r="L595" s="1">
        <f t="shared" si="19"/>
        <v>17</v>
      </c>
      <c r="M595" s="1" t="s">
        <v>60</v>
      </c>
    </row>
    <row r="596" spans="8:13">
      <c r="H596" s="1" t="s">
        <v>197</v>
      </c>
      <c r="I596" s="1" t="s">
        <v>8534</v>
      </c>
      <c r="J596" s="1" t="s">
        <v>4988</v>
      </c>
      <c r="K596" s="1" t="str">
        <f t="shared" si="18"/>
        <v>2020</v>
      </c>
      <c r="L596" s="1">
        <f t="shared" si="19"/>
        <v>17</v>
      </c>
      <c r="M596" s="1" t="s">
        <v>60</v>
      </c>
    </row>
    <row r="597" spans="8:13">
      <c r="H597" s="1" t="s">
        <v>197</v>
      </c>
      <c r="I597" s="1" t="s">
        <v>8945</v>
      </c>
      <c r="J597" s="1" t="s">
        <v>8665</v>
      </c>
      <c r="K597" s="1" t="str">
        <f t="shared" si="18"/>
        <v>2020</v>
      </c>
      <c r="L597" s="1">
        <f t="shared" si="19"/>
        <v>17</v>
      </c>
      <c r="M597" s="1" t="s">
        <v>60</v>
      </c>
    </row>
    <row r="598" spans="8:13">
      <c r="H598" s="1" t="s">
        <v>448</v>
      </c>
      <c r="I598" s="1" t="s">
        <v>3932</v>
      </c>
      <c r="J598" s="1" t="s">
        <v>6304</v>
      </c>
      <c r="K598" s="1" t="str">
        <f t="shared" si="18"/>
        <v>2002</v>
      </c>
      <c r="L598" s="1">
        <f t="shared" si="19"/>
        <v>18</v>
      </c>
      <c r="M598" s="1" t="s">
        <v>60</v>
      </c>
    </row>
    <row r="599" spans="8:13">
      <c r="H599" s="1" t="s">
        <v>134</v>
      </c>
      <c r="I599" s="1" t="s">
        <v>7228</v>
      </c>
      <c r="J599" s="1" t="s">
        <v>7229</v>
      </c>
      <c r="K599" s="1" t="str">
        <f t="shared" si="18"/>
        <v>2006</v>
      </c>
      <c r="L599" s="1">
        <f t="shared" si="19"/>
        <v>18</v>
      </c>
      <c r="M599" s="1" t="s">
        <v>60</v>
      </c>
    </row>
    <row r="600" spans="8:13">
      <c r="H600" s="1" t="s">
        <v>583</v>
      </c>
      <c r="I600" s="1" t="s">
        <v>8304</v>
      </c>
      <c r="J600" s="1" t="s">
        <v>1072</v>
      </c>
      <c r="K600" s="1" t="str">
        <f t="shared" si="18"/>
        <v>2009</v>
      </c>
      <c r="L600" s="1">
        <f t="shared" si="19"/>
        <v>18</v>
      </c>
      <c r="M600" s="1" t="s">
        <v>60</v>
      </c>
    </row>
    <row r="601" spans="8:13">
      <c r="H601" s="1" t="s">
        <v>169</v>
      </c>
      <c r="I601" s="1" t="s">
        <v>9192</v>
      </c>
      <c r="J601" s="1" t="s">
        <v>11180</v>
      </c>
      <c r="K601" s="1" t="str">
        <f t="shared" si="18"/>
        <v>2012</v>
      </c>
      <c r="L601" s="1">
        <f t="shared" si="19"/>
        <v>18</v>
      </c>
      <c r="M601" s="1" t="s">
        <v>60</v>
      </c>
    </row>
    <row r="602" spans="8:13">
      <c r="H602" s="1" t="s">
        <v>479</v>
      </c>
      <c r="I602" s="1" t="s">
        <v>4019</v>
      </c>
      <c r="J602" s="1" t="s">
        <v>9823</v>
      </c>
      <c r="K602" s="1" t="str">
        <f t="shared" si="18"/>
        <v>2012</v>
      </c>
      <c r="L602" s="1">
        <f t="shared" si="19"/>
        <v>18</v>
      </c>
      <c r="M602" s="1" t="s">
        <v>60</v>
      </c>
    </row>
    <row r="603" spans="8:13">
      <c r="H603" s="1" t="s">
        <v>367</v>
      </c>
      <c r="I603" s="1" t="s">
        <v>3887</v>
      </c>
      <c r="J603" s="1" t="s">
        <v>9618</v>
      </c>
      <c r="K603" s="1" t="str">
        <f t="shared" si="18"/>
        <v>2012</v>
      </c>
      <c r="L603" s="1">
        <f t="shared" si="19"/>
        <v>18</v>
      </c>
      <c r="M603" s="1" t="s">
        <v>60</v>
      </c>
    </row>
    <row r="604" spans="8:13">
      <c r="H604" s="1" t="s">
        <v>263</v>
      </c>
      <c r="I604" s="1" t="s">
        <v>9868</v>
      </c>
      <c r="J604" s="1" t="s">
        <v>9892</v>
      </c>
      <c r="K604" s="1" t="str">
        <f t="shared" si="18"/>
        <v>2013</v>
      </c>
      <c r="L604" s="1">
        <f t="shared" si="19"/>
        <v>18</v>
      </c>
      <c r="M604" s="1" t="s">
        <v>60</v>
      </c>
    </row>
    <row r="605" spans="8:13">
      <c r="H605" s="1" t="s">
        <v>263</v>
      </c>
      <c r="I605" s="1" t="s">
        <v>9629</v>
      </c>
      <c r="J605" s="1" t="s">
        <v>9673</v>
      </c>
      <c r="K605" s="1" t="str">
        <f t="shared" si="18"/>
        <v>2013</v>
      </c>
      <c r="L605" s="1">
        <f t="shared" si="19"/>
        <v>18</v>
      </c>
      <c r="M605" s="1" t="s">
        <v>60</v>
      </c>
    </row>
    <row r="606" spans="8:13">
      <c r="H606" s="1" t="s">
        <v>583</v>
      </c>
      <c r="I606" s="1" t="s">
        <v>3288</v>
      </c>
      <c r="J606" s="1" t="s">
        <v>4492</v>
      </c>
      <c r="K606" s="1" t="str">
        <f t="shared" si="18"/>
        <v>2014</v>
      </c>
      <c r="L606" s="1">
        <f t="shared" si="19"/>
        <v>18</v>
      </c>
      <c r="M606" s="1" t="s">
        <v>60</v>
      </c>
    </row>
    <row r="607" spans="8:13">
      <c r="H607" s="1" t="s">
        <v>144</v>
      </c>
      <c r="I607" s="1" t="s">
        <v>193</v>
      </c>
      <c r="J607" s="1" t="s">
        <v>10776</v>
      </c>
      <c r="K607" s="1" t="str">
        <f t="shared" si="18"/>
        <v>2014</v>
      </c>
      <c r="L607" s="1">
        <f t="shared" si="19"/>
        <v>18</v>
      </c>
      <c r="M607" s="1" t="s">
        <v>60</v>
      </c>
    </row>
    <row r="608" spans="8:13">
      <c r="H608" s="1" t="s">
        <v>344</v>
      </c>
      <c r="I608" s="1" t="s">
        <v>3385</v>
      </c>
      <c r="J608" s="1" t="s">
        <v>3786</v>
      </c>
      <c r="K608" s="1" t="str">
        <f t="shared" si="18"/>
        <v>2014</v>
      </c>
      <c r="L608" s="1">
        <f t="shared" si="19"/>
        <v>18</v>
      </c>
      <c r="M608" s="1" t="s">
        <v>60</v>
      </c>
    </row>
    <row r="609" spans="8:13">
      <c r="H609" s="1" t="s">
        <v>479</v>
      </c>
      <c r="I609" s="1" t="s">
        <v>6549</v>
      </c>
      <c r="J609" s="1" t="s">
        <v>6560</v>
      </c>
      <c r="K609" s="1" t="str">
        <f t="shared" si="18"/>
        <v>2015</v>
      </c>
      <c r="L609" s="1">
        <f t="shared" si="19"/>
        <v>18</v>
      </c>
      <c r="M609" s="1" t="s">
        <v>60</v>
      </c>
    </row>
    <row r="610" spans="8:13">
      <c r="H610" s="1" t="s">
        <v>479</v>
      </c>
      <c r="I610" s="1" t="s">
        <v>6617</v>
      </c>
      <c r="J610" s="1" t="s">
        <v>1413</v>
      </c>
      <c r="K610" s="1" t="str">
        <f t="shared" si="18"/>
        <v>2015</v>
      </c>
      <c r="L610" s="1">
        <f t="shared" si="19"/>
        <v>18</v>
      </c>
      <c r="M610" s="1" t="s">
        <v>60</v>
      </c>
    </row>
    <row r="611" spans="8:13">
      <c r="H611" s="1" t="s">
        <v>263</v>
      </c>
      <c r="I611" s="1" t="s">
        <v>4538</v>
      </c>
      <c r="J611" s="1" t="s">
        <v>4539</v>
      </c>
      <c r="K611" s="1" t="str">
        <f t="shared" si="18"/>
        <v>2016</v>
      </c>
      <c r="L611" s="1">
        <f t="shared" si="19"/>
        <v>18</v>
      </c>
      <c r="M611" s="1" t="s">
        <v>60</v>
      </c>
    </row>
    <row r="612" spans="8:13">
      <c r="H612" s="1" t="s">
        <v>583</v>
      </c>
      <c r="I612" s="1" t="s">
        <v>5097</v>
      </c>
      <c r="J612" s="1" t="s">
        <v>467</v>
      </c>
      <c r="K612" s="1" t="str">
        <f t="shared" si="18"/>
        <v>2016</v>
      </c>
      <c r="L612" s="1">
        <f t="shared" si="19"/>
        <v>18</v>
      </c>
      <c r="M612" s="1" t="s">
        <v>60</v>
      </c>
    </row>
    <row r="613" spans="8:13">
      <c r="H613" s="1" t="s">
        <v>479</v>
      </c>
      <c r="I613" s="1" t="s">
        <v>745</v>
      </c>
      <c r="J613" s="1" t="s">
        <v>412</v>
      </c>
      <c r="K613" s="1" t="str">
        <f t="shared" si="18"/>
        <v>2016</v>
      </c>
      <c r="L613" s="1">
        <f t="shared" si="19"/>
        <v>18</v>
      </c>
      <c r="M613" s="1" t="s">
        <v>60</v>
      </c>
    </row>
    <row r="614" spans="8:13">
      <c r="H614" s="1" t="s">
        <v>479</v>
      </c>
      <c r="I614" s="1" t="s">
        <v>5160</v>
      </c>
      <c r="J614" s="1" t="s">
        <v>931</v>
      </c>
      <c r="K614" s="1" t="str">
        <f t="shared" si="18"/>
        <v>2016</v>
      </c>
      <c r="L614" s="1">
        <f t="shared" si="19"/>
        <v>18</v>
      </c>
      <c r="M614" s="1" t="s">
        <v>60</v>
      </c>
    </row>
    <row r="615" spans="8:13">
      <c r="H615" s="1" t="s">
        <v>583</v>
      </c>
      <c r="I615" s="1" t="s">
        <v>4032</v>
      </c>
      <c r="J615" s="1" t="s">
        <v>162</v>
      </c>
      <c r="K615" s="1" t="str">
        <f t="shared" si="18"/>
        <v>2016</v>
      </c>
      <c r="L615" s="1">
        <f t="shared" si="19"/>
        <v>18</v>
      </c>
      <c r="M615" s="1" t="s">
        <v>60</v>
      </c>
    </row>
    <row r="616" spans="8:13">
      <c r="H616" s="1" t="s">
        <v>263</v>
      </c>
      <c r="I616" s="1" t="s">
        <v>3363</v>
      </c>
      <c r="J616" s="1" t="s">
        <v>1212</v>
      </c>
      <c r="K616" s="1" t="str">
        <f t="shared" si="18"/>
        <v>2017</v>
      </c>
      <c r="L616" s="1">
        <f t="shared" si="19"/>
        <v>18</v>
      </c>
      <c r="M616" s="1" t="s">
        <v>60</v>
      </c>
    </row>
    <row r="617" spans="8:13">
      <c r="H617" s="1" t="s">
        <v>263</v>
      </c>
      <c r="I617" s="1" t="s">
        <v>3342</v>
      </c>
      <c r="J617" s="1" t="s">
        <v>3349</v>
      </c>
      <c r="K617" s="1" t="str">
        <f t="shared" si="18"/>
        <v>2017</v>
      </c>
      <c r="L617" s="1">
        <f t="shared" si="19"/>
        <v>18</v>
      </c>
      <c r="M617" s="1" t="s">
        <v>60</v>
      </c>
    </row>
    <row r="618" spans="8:13">
      <c r="H618" s="1" t="s">
        <v>263</v>
      </c>
      <c r="I618" s="1" t="s">
        <v>755</v>
      </c>
      <c r="J618" s="1" t="s">
        <v>84</v>
      </c>
      <c r="K618" s="1" t="str">
        <f t="shared" si="18"/>
        <v>2017</v>
      </c>
      <c r="L618" s="1">
        <f t="shared" si="19"/>
        <v>18</v>
      </c>
      <c r="M618" s="1" t="s">
        <v>60</v>
      </c>
    </row>
    <row r="619" spans="8:13">
      <c r="H619" s="1" t="s">
        <v>169</v>
      </c>
      <c r="I619" s="1" t="s">
        <v>5821</v>
      </c>
      <c r="J619" s="1" t="s">
        <v>3644</v>
      </c>
      <c r="K619" s="1" t="str">
        <f t="shared" si="18"/>
        <v>2018</v>
      </c>
      <c r="L619" s="1">
        <f t="shared" si="19"/>
        <v>18</v>
      </c>
      <c r="M619" s="1" t="s">
        <v>60</v>
      </c>
    </row>
    <row r="620" spans="8:13">
      <c r="H620" s="1" t="s">
        <v>479</v>
      </c>
      <c r="I620" s="1" t="s">
        <v>1427</v>
      </c>
      <c r="J620" s="1" t="s">
        <v>881</v>
      </c>
      <c r="K620" s="1" t="str">
        <f t="shared" si="18"/>
        <v>2018</v>
      </c>
      <c r="L620" s="1">
        <f t="shared" si="19"/>
        <v>18</v>
      </c>
      <c r="M620" s="1" t="s">
        <v>60</v>
      </c>
    </row>
    <row r="621" spans="8:13">
      <c r="H621" s="1" t="s">
        <v>263</v>
      </c>
      <c r="I621" s="1" t="s">
        <v>1130</v>
      </c>
      <c r="J621" s="1" t="s">
        <v>66</v>
      </c>
      <c r="K621" s="1" t="str">
        <f t="shared" si="18"/>
        <v>2019</v>
      </c>
      <c r="L621" s="1">
        <f t="shared" si="19"/>
        <v>18</v>
      </c>
      <c r="M621" s="1" t="s">
        <v>60</v>
      </c>
    </row>
    <row r="622" spans="8:13">
      <c r="H622" s="1" t="s">
        <v>479</v>
      </c>
      <c r="I622" s="1" t="s">
        <v>10830</v>
      </c>
      <c r="J622" s="1" t="s">
        <v>1245</v>
      </c>
      <c r="K622" s="1" t="str">
        <f t="shared" si="18"/>
        <v>2019</v>
      </c>
      <c r="L622" s="1">
        <f t="shared" si="19"/>
        <v>18</v>
      </c>
      <c r="M622" s="1" t="s">
        <v>60</v>
      </c>
    </row>
    <row r="623" spans="8:13">
      <c r="H623" s="1" t="s">
        <v>479</v>
      </c>
      <c r="I623" s="1" t="s">
        <v>5224</v>
      </c>
      <c r="J623" s="1" t="s">
        <v>72</v>
      </c>
      <c r="K623" s="1" t="str">
        <f t="shared" si="18"/>
        <v>2019</v>
      </c>
      <c r="L623" s="1">
        <f t="shared" si="19"/>
        <v>18</v>
      </c>
      <c r="M623" s="1" t="s">
        <v>60</v>
      </c>
    </row>
    <row r="624" spans="8:13">
      <c r="H624" s="1" t="s">
        <v>448</v>
      </c>
      <c r="I624" s="1" t="s">
        <v>6078</v>
      </c>
      <c r="J624" s="1" t="s">
        <v>6083</v>
      </c>
      <c r="K624" s="1" t="str">
        <f t="shared" si="18"/>
        <v>2004</v>
      </c>
      <c r="L624" s="1">
        <f t="shared" si="19"/>
        <v>19</v>
      </c>
      <c r="M624" s="1" t="s">
        <v>60</v>
      </c>
    </row>
    <row r="625" spans="8:13">
      <c r="H625" s="1" t="s">
        <v>134</v>
      </c>
      <c r="I625" s="1" t="s">
        <v>9045</v>
      </c>
      <c r="J625" s="1" t="s">
        <v>9048</v>
      </c>
      <c r="K625" s="1" t="str">
        <f t="shared" si="18"/>
        <v>2004</v>
      </c>
      <c r="L625" s="1">
        <f t="shared" si="19"/>
        <v>19</v>
      </c>
      <c r="M625" s="1" t="s">
        <v>60</v>
      </c>
    </row>
    <row r="626" spans="8:13">
      <c r="H626" s="1" t="s">
        <v>134</v>
      </c>
      <c r="I626" s="1" t="s">
        <v>8208</v>
      </c>
      <c r="J626" s="1" t="s">
        <v>1721</v>
      </c>
      <c r="K626" s="1" t="str">
        <f t="shared" si="18"/>
        <v>2004</v>
      </c>
      <c r="L626" s="1">
        <f t="shared" si="19"/>
        <v>19</v>
      </c>
      <c r="M626" s="1" t="s">
        <v>60</v>
      </c>
    </row>
    <row r="627" spans="8:13">
      <c r="H627" s="1" t="s">
        <v>78</v>
      </c>
      <c r="I627" s="1" t="s">
        <v>8870</v>
      </c>
      <c r="J627" s="1" t="s">
        <v>8871</v>
      </c>
      <c r="K627" s="1" t="str">
        <f t="shared" si="18"/>
        <v>2004</v>
      </c>
      <c r="L627" s="1">
        <f t="shared" si="19"/>
        <v>19</v>
      </c>
      <c r="M627" s="1" t="s">
        <v>60</v>
      </c>
    </row>
    <row r="628" spans="8:13">
      <c r="H628" s="1" t="s">
        <v>678</v>
      </c>
      <c r="I628" s="1" t="s">
        <v>3125</v>
      </c>
      <c r="J628" s="1" t="s">
        <v>10268</v>
      </c>
      <c r="K628" s="1" t="str">
        <f t="shared" si="18"/>
        <v>2005</v>
      </c>
      <c r="L628" s="1">
        <f t="shared" si="19"/>
        <v>19</v>
      </c>
      <c r="M628" s="1" t="s">
        <v>60</v>
      </c>
    </row>
    <row r="629" spans="8:13">
      <c r="H629" s="1" t="s">
        <v>118</v>
      </c>
      <c r="I629" s="1" t="s">
        <v>8846</v>
      </c>
      <c r="J629" s="1" t="s">
        <v>1815</v>
      </c>
      <c r="K629" s="1" t="str">
        <f t="shared" si="18"/>
        <v>2008</v>
      </c>
      <c r="L629" s="1">
        <f t="shared" si="19"/>
        <v>19</v>
      </c>
      <c r="M629" s="1" t="s">
        <v>60</v>
      </c>
    </row>
    <row r="630" spans="8:13">
      <c r="H630" s="1" t="s">
        <v>118</v>
      </c>
      <c r="I630" s="1" t="s">
        <v>8846</v>
      </c>
      <c r="J630" s="1" t="s">
        <v>8847</v>
      </c>
      <c r="K630" s="1" t="str">
        <f t="shared" si="18"/>
        <v>2008</v>
      </c>
      <c r="L630" s="1">
        <f t="shared" si="19"/>
        <v>19</v>
      </c>
      <c r="M630" s="1" t="s">
        <v>60</v>
      </c>
    </row>
    <row r="631" spans="8:13">
      <c r="H631" s="1" t="s">
        <v>78</v>
      </c>
      <c r="I631" s="1" t="s">
        <v>9748</v>
      </c>
      <c r="J631" s="1" t="s">
        <v>9751</v>
      </c>
      <c r="K631" s="1" t="str">
        <f t="shared" si="18"/>
        <v>2010</v>
      </c>
      <c r="L631" s="1">
        <f t="shared" si="19"/>
        <v>19</v>
      </c>
      <c r="M631" s="1" t="s">
        <v>60</v>
      </c>
    </row>
    <row r="632" spans="8:13">
      <c r="H632" s="1" t="s">
        <v>144</v>
      </c>
      <c r="I632" s="1" t="s">
        <v>5882</v>
      </c>
      <c r="J632" s="1" t="s">
        <v>4330</v>
      </c>
      <c r="K632" s="1" t="str">
        <f t="shared" si="18"/>
        <v>2010</v>
      </c>
      <c r="L632" s="1">
        <f t="shared" si="19"/>
        <v>19</v>
      </c>
      <c r="M632" s="1" t="s">
        <v>60</v>
      </c>
    </row>
    <row r="633" spans="8:13">
      <c r="H633" s="1" t="s">
        <v>118</v>
      </c>
      <c r="I633" s="1" t="s">
        <v>223</v>
      </c>
      <c r="J633" s="1" t="s">
        <v>3141</v>
      </c>
      <c r="K633" s="1" t="str">
        <f t="shared" si="18"/>
        <v>2011</v>
      </c>
      <c r="L633" s="1">
        <f t="shared" si="19"/>
        <v>19</v>
      </c>
      <c r="M633" s="1" t="s">
        <v>60</v>
      </c>
    </row>
    <row r="634" spans="8:13">
      <c r="H634" s="1" t="s">
        <v>134</v>
      </c>
      <c r="I634" s="1" t="s">
        <v>7089</v>
      </c>
      <c r="J634" s="1" t="s">
        <v>6721</v>
      </c>
      <c r="K634" s="1" t="str">
        <f t="shared" si="18"/>
        <v>2012</v>
      </c>
      <c r="L634" s="1">
        <f t="shared" si="19"/>
        <v>19</v>
      </c>
      <c r="M634" s="1" t="s">
        <v>60</v>
      </c>
    </row>
    <row r="635" spans="8:13">
      <c r="H635" s="1" t="s">
        <v>479</v>
      </c>
      <c r="I635" s="1" t="s">
        <v>9618</v>
      </c>
      <c r="J635" s="1" t="s">
        <v>9626</v>
      </c>
      <c r="K635" s="1" t="str">
        <f t="shared" si="18"/>
        <v>2012</v>
      </c>
      <c r="L635" s="1">
        <f t="shared" si="19"/>
        <v>19</v>
      </c>
      <c r="M635" s="1" t="s">
        <v>60</v>
      </c>
    </row>
    <row r="636" spans="8:13">
      <c r="H636" s="1" t="s">
        <v>344</v>
      </c>
      <c r="I636" s="1" t="s">
        <v>9377</v>
      </c>
      <c r="J636" s="1" t="s">
        <v>10193</v>
      </c>
      <c r="K636" s="1" t="str">
        <f t="shared" si="18"/>
        <v>2012</v>
      </c>
      <c r="L636" s="1">
        <f t="shared" si="19"/>
        <v>19</v>
      </c>
      <c r="M636" s="1" t="s">
        <v>60</v>
      </c>
    </row>
    <row r="637" spans="8:13">
      <c r="H637" s="1" t="s">
        <v>479</v>
      </c>
      <c r="I637" s="1" t="s">
        <v>7543</v>
      </c>
      <c r="J637" s="1" t="s">
        <v>10520</v>
      </c>
      <c r="K637" s="1" t="str">
        <f t="shared" si="18"/>
        <v>2013</v>
      </c>
      <c r="L637" s="1">
        <f t="shared" si="19"/>
        <v>19</v>
      </c>
      <c r="M637" s="1" t="s">
        <v>60</v>
      </c>
    </row>
    <row r="638" spans="8:13">
      <c r="H638" s="1" t="s">
        <v>479</v>
      </c>
      <c r="I638" s="1" t="s">
        <v>4019</v>
      </c>
      <c r="J638" s="1" t="s">
        <v>9978</v>
      </c>
      <c r="K638" s="1" t="str">
        <f t="shared" si="18"/>
        <v>2013</v>
      </c>
      <c r="L638" s="1">
        <f t="shared" si="19"/>
        <v>19</v>
      </c>
      <c r="M638" s="1" t="s">
        <v>60</v>
      </c>
    </row>
    <row r="639" spans="8:13">
      <c r="H639" s="1" t="s">
        <v>344</v>
      </c>
      <c r="I639" s="1" t="s">
        <v>345</v>
      </c>
      <c r="J639" s="1" t="s">
        <v>348</v>
      </c>
      <c r="K639" s="1" t="str">
        <f t="shared" si="18"/>
        <v>2014</v>
      </c>
      <c r="L639" s="1">
        <f t="shared" si="19"/>
        <v>19</v>
      </c>
      <c r="M639" s="1" t="s">
        <v>60</v>
      </c>
    </row>
    <row r="640" spans="8:13">
      <c r="H640" s="1" t="s">
        <v>344</v>
      </c>
      <c r="I640" s="1" t="s">
        <v>11669</v>
      </c>
      <c r="J640" s="1" t="s">
        <v>5726</v>
      </c>
      <c r="K640" s="1" t="str">
        <f t="shared" si="18"/>
        <v>2014</v>
      </c>
      <c r="L640" s="1">
        <f t="shared" si="19"/>
        <v>19</v>
      </c>
      <c r="M640" s="1" t="s">
        <v>60</v>
      </c>
    </row>
    <row r="641" spans="8:13">
      <c r="H641" s="1" t="s">
        <v>479</v>
      </c>
      <c r="I641" s="1" t="s">
        <v>921</v>
      </c>
      <c r="J641" s="1" t="s">
        <v>923</v>
      </c>
      <c r="K641" s="1" t="str">
        <f t="shared" ref="K641:K704" si="20">TEXT(J641,"YYYY")</f>
        <v>2015</v>
      </c>
      <c r="L641" s="1">
        <f t="shared" ref="L641:L704" si="21">H641-(TEXT(I641,"YYYY")-TEXT(J641,"YYYY"))</f>
        <v>19</v>
      </c>
      <c r="M641" s="1" t="s">
        <v>60</v>
      </c>
    </row>
    <row r="642" spans="8:13">
      <c r="H642" s="1" t="s">
        <v>479</v>
      </c>
      <c r="I642" s="1" t="s">
        <v>5785</v>
      </c>
      <c r="J642" s="1" t="s">
        <v>5747</v>
      </c>
      <c r="K642" s="1" t="str">
        <f t="shared" si="20"/>
        <v>2015</v>
      </c>
      <c r="L642" s="1">
        <f t="shared" si="21"/>
        <v>19</v>
      </c>
      <c r="M642" s="1" t="s">
        <v>60</v>
      </c>
    </row>
    <row r="643" spans="8:13">
      <c r="H643" s="1" t="s">
        <v>169</v>
      </c>
      <c r="I643" s="1" t="s">
        <v>7663</v>
      </c>
      <c r="J643" s="1" t="s">
        <v>6936</v>
      </c>
      <c r="K643" s="1" t="str">
        <f t="shared" si="20"/>
        <v>2015</v>
      </c>
      <c r="L643" s="1">
        <f t="shared" si="21"/>
        <v>19</v>
      </c>
      <c r="M643" s="1" t="s">
        <v>60</v>
      </c>
    </row>
    <row r="644" spans="8:13">
      <c r="H644" s="1" t="s">
        <v>144</v>
      </c>
      <c r="I644" s="1" t="s">
        <v>2332</v>
      </c>
      <c r="J644" s="1" t="s">
        <v>10744</v>
      </c>
      <c r="K644" s="1" t="str">
        <f t="shared" si="20"/>
        <v>2015</v>
      </c>
      <c r="L644" s="1">
        <f t="shared" si="21"/>
        <v>19</v>
      </c>
      <c r="M644" s="1" t="s">
        <v>60</v>
      </c>
    </row>
    <row r="645" spans="8:13">
      <c r="H645" s="1" t="s">
        <v>169</v>
      </c>
      <c r="I645" s="1" t="s">
        <v>3349</v>
      </c>
      <c r="J645" s="1" t="s">
        <v>6334</v>
      </c>
      <c r="K645" s="1" t="str">
        <f t="shared" si="20"/>
        <v>2016</v>
      </c>
      <c r="L645" s="1">
        <f t="shared" si="21"/>
        <v>19</v>
      </c>
      <c r="M645" s="1" t="s">
        <v>60</v>
      </c>
    </row>
    <row r="646" spans="8:13">
      <c r="H646" s="1" t="s">
        <v>479</v>
      </c>
      <c r="I646" s="1" t="s">
        <v>271</v>
      </c>
      <c r="J646" s="1" t="s">
        <v>5049</v>
      </c>
      <c r="K646" s="1" t="str">
        <f t="shared" si="20"/>
        <v>2017</v>
      </c>
      <c r="L646" s="1">
        <f t="shared" si="21"/>
        <v>19</v>
      </c>
      <c r="M646" s="1" t="s">
        <v>60</v>
      </c>
    </row>
    <row r="647" spans="8:13">
      <c r="H647" s="1" t="s">
        <v>479</v>
      </c>
      <c r="I647" s="1" t="s">
        <v>5521</v>
      </c>
      <c r="J647" s="1" t="s">
        <v>1212</v>
      </c>
      <c r="K647" s="1" t="str">
        <f t="shared" si="20"/>
        <v>2017</v>
      </c>
      <c r="L647" s="1">
        <f t="shared" si="21"/>
        <v>19</v>
      </c>
      <c r="M647" s="1" t="s">
        <v>60</v>
      </c>
    </row>
    <row r="648" spans="8:13">
      <c r="H648" s="1" t="s">
        <v>479</v>
      </c>
      <c r="I648" s="1" t="s">
        <v>3698</v>
      </c>
      <c r="J648" s="1" t="s">
        <v>709</v>
      </c>
      <c r="K648" s="1" t="str">
        <f t="shared" si="20"/>
        <v>2019</v>
      </c>
      <c r="L648" s="1">
        <f t="shared" si="21"/>
        <v>19</v>
      </c>
      <c r="M648" s="1" t="s">
        <v>60</v>
      </c>
    </row>
    <row r="649" spans="8:13">
      <c r="H649" s="1" t="s">
        <v>479</v>
      </c>
      <c r="I649" s="1" t="s">
        <v>777</v>
      </c>
      <c r="J649" s="1" t="s">
        <v>777</v>
      </c>
      <c r="K649" s="1" t="str">
        <f t="shared" si="20"/>
        <v>2019</v>
      </c>
      <c r="L649" s="1">
        <f t="shared" si="21"/>
        <v>19</v>
      </c>
      <c r="M649" s="1" t="s">
        <v>60</v>
      </c>
    </row>
    <row r="650" spans="8:13">
      <c r="H650" s="1" t="s">
        <v>169</v>
      </c>
      <c r="I650" s="1" t="s">
        <v>3789</v>
      </c>
      <c r="J650" s="1" t="s">
        <v>3326</v>
      </c>
      <c r="K650" s="1" t="str">
        <f t="shared" si="20"/>
        <v>2019</v>
      </c>
      <c r="L650" s="1">
        <f t="shared" si="21"/>
        <v>19</v>
      </c>
      <c r="M650" s="1" t="s">
        <v>60</v>
      </c>
    </row>
    <row r="651" spans="8:13">
      <c r="H651" s="1" t="s">
        <v>169</v>
      </c>
      <c r="I651" s="1" t="s">
        <v>5781</v>
      </c>
      <c r="J651" s="1" t="s">
        <v>7396</v>
      </c>
      <c r="K651" s="1" t="str">
        <f t="shared" si="20"/>
        <v>2019</v>
      </c>
      <c r="L651" s="1">
        <f t="shared" si="21"/>
        <v>19</v>
      </c>
      <c r="M651" s="1" t="s">
        <v>60</v>
      </c>
    </row>
    <row r="652" spans="8:13">
      <c r="H652" s="1" t="s">
        <v>169</v>
      </c>
      <c r="I652" s="1" t="s">
        <v>11029</v>
      </c>
      <c r="J652" s="1" t="s">
        <v>10699</v>
      </c>
      <c r="K652" s="1" t="str">
        <f t="shared" si="20"/>
        <v>2019</v>
      </c>
      <c r="L652" s="1">
        <f t="shared" si="21"/>
        <v>19</v>
      </c>
      <c r="M652" s="1" t="s">
        <v>60</v>
      </c>
    </row>
    <row r="653" spans="8:13">
      <c r="H653" s="1" t="s">
        <v>479</v>
      </c>
      <c r="I653" s="1" t="s">
        <v>10522</v>
      </c>
      <c r="J653" s="1" t="s">
        <v>5441</v>
      </c>
      <c r="K653" s="1" t="str">
        <f t="shared" si="20"/>
        <v>2020</v>
      </c>
      <c r="L653" s="1">
        <f t="shared" si="21"/>
        <v>19</v>
      </c>
      <c r="M653" s="1" t="s">
        <v>60</v>
      </c>
    </row>
    <row r="654" spans="8:13">
      <c r="H654" s="1" t="s">
        <v>479</v>
      </c>
      <c r="I654" s="1" t="s">
        <v>10590</v>
      </c>
      <c r="J654" s="1" t="s">
        <v>7043</v>
      </c>
      <c r="K654" s="1" t="str">
        <f t="shared" si="20"/>
        <v>2020</v>
      </c>
      <c r="L654" s="1">
        <f t="shared" si="21"/>
        <v>19</v>
      </c>
      <c r="M654" s="1" t="s">
        <v>60</v>
      </c>
    </row>
    <row r="655" spans="8:13">
      <c r="H655" s="1" t="s">
        <v>78</v>
      </c>
      <c r="I655" s="1" t="s">
        <v>10805</v>
      </c>
      <c r="J655" s="1" t="s">
        <v>2079</v>
      </c>
      <c r="K655" s="1" t="str">
        <f t="shared" si="20"/>
        <v>2006</v>
      </c>
      <c r="L655" s="1">
        <f t="shared" si="21"/>
        <v>20</v>
      </c>
      <c r="M655" s="1" t="s">
        <v>60</v>
      </c>
    </row>
    <row r="656" spans="8:13">
      <c r="H656" s="1" t="s">
        <v>63</v>
      </c>
      <c r="I656" s="1" t="s">
        <v>4363</v>
      </c>
      <c r="J656" s="1" t="s">
        <v>1918</v>
      </c>
      <c r="K656" s="1" t="str">
        <f t="shared" si="20"/>
        <v>2007</v>
      </c>
      <c r="L656" s="1">
        <f t="shared" si="21"/>
        <v>20</v>
      </c>
      <c r="M656" s="1" t="s">
        <v>60</v>
      </c>
    </row>
    <row r="657" spans="8:13">
      <c r="H657" s="1" t="s">
        <v>63</v>
      </c>
      <c r="I657" s="1" t="s">
        <v>4820</v>
      </c>
      <c r="J657" s="1" t="s">
        <v>1918</v>
      </c>
      <c r="K657" s="1" t="str">
        <f t="shared" si="20"/>
        <v>2007</v>
      </c>
      <c r="L657" s="1">
        <f t="shared" si="21"/>
        <v>20</v>
      </c>
      <c r="M657" s="1" t="s">
        <v>60</v>
      </c>
    </row>
    <row r="658" spans="8:13">
      <c r="H658" s="1" t="s">
        <v>367</v>
      </c>
      <c r="I658" s="1" t="s">
        <v>9833</v>
      </c>
      <c r="J658" s="1" t="s">
        <v>9794</v>
      </c>
      <c r="K658" s="1" t="str">
        <f t="shared" si="20"/>
        <v>2007</v>
      </c>
      <c r="L658" s="1">
        <f t="shared" si="21"/>
        <v>20</v>
      </c>
      <c r="M658" s="1" t="s">
        <v>60</v>
      </c>
    </row>
    <row r="659" spans="8:13">
      <c r="H659" s="1" t="s">
        <v>144</v>
      </c>
      <c r="I659" s="1" t="s">
        <v>9829</v>
      </c>
      <c r="J659" s="1" t="s">
        <v>9946</v>
      </c>
      <c r="K659" s="1" t="str">
        <f t="shared" si="20"/>
        <v>2009</v>
      </c>
      <c r="L659" s="1">
        <f t="shared" si="21"/>
        <v>20</v>
      </c>
      <c r="M659" s="1" t="s">
        <v>60</v>
      </c>
    </row>
    <row r="660" spans="8:13">
      <c r="H660" s="1" t="s">
        <v>118</v>
      </c>
      <c r="I660" s="1" t="s">
        <v>5243</v>
      </c>
      <c r="J660" s="1" t="s">
        <v>5176</v>
      </c>
      <c r="K660" s="1" t="str">
        <f t="shared" si="20"/>
        <v>2011</v>
      </c>
      <c r="L660" s="1">
        <f t="shared" si="21"/>
        <v>20</v>
      </c>
      <c r="M660" s="1" t="s">
        <v>60</v>
      </c>
    </row>
    <row r="661" spans="8:13">
      <c r="H661" s="1" t="s">
        <v>344</v>
      </c>
      <c r="I661" s="1" t="s">
        <v>9708</v>
      </c>
      <c r="J661" s="1" t="s">
        <v>10204</v>
      </c>
      <c r="K661" s="1" t="str">
        <f t="shared" si="20"/>
        <v>2011</v>
      </c>
      <c r="L661" s="1">
        <f t="shared" si="21"/>
        <v>20</v>
      </c>
      <c r="M661" s="1" t="s">
        <v>60</v>
      </c>
    </row>
    <row r="662" spans="8:13">
      <c r="H662" s="1" t="s">
        <v>88</v>
      </c>
      <c r="I662" s="1" t="s">
        <v>663</v>
      </c>
      <c r="J662" s="1" t="s">
        <v>7778</v>
      </c>
      <c r="K662" s="1" t="str">
        <f t="shared" si="20"/>
        <v>2012</v>
      </c>
      <c r="L662" s="1">
        <f t="shared" si="21"/>
        <v>20</v>
      </c>
      <c r="M662" s="1" t="s">
        <v>60</v>
      </c>
    </row>
    <row r="663" spans="8:13">
      <c r="H663" s="1" t="s">
        <v>367</v>
      </c>
      <c r="I663" s="1" t="s">
        <v>421</v>
      </c>
      <c r="J663" s="1" t="s">
        <v>2023</v>
      </c>
      <c r="K663" s="1" t="str">
        <f t="shared" si="20"/>
        <v>2013</v>
      </c>
      <c r="L663" s="1">
        <f t="shared" si="21"/>
        <v>20</v>
      </c>
      <c r="M663" s="1" t="s">
        <v>60</v>
      </c>
    </row>
    <row r="664" spans="8:13">
      <c r="H664" s="1" t="s">
        <v>344</v>
      </c>
      <c r="I664" s="1" t="s">
        <v>10517</v>
      </c>
      <c r="J664" s="1" t="s">
        <v>5726</v>
      </c>
      <c r="K664" s="1" t="str">
        <f t="shared" si="20"/>
        <v>2014</v>
      </c>
      <c r="L664" s="1">
        <f t="shared" si="21"/>
        <v>20</v>
      </c>
      <c r="M664" s="1" t="s">
        <v>60</v>
      </c>
    </row>
    <row r="665" spans="8:13">
      <c r="H665" s="1" t="s">
        <v>344</v>
      </c>
      <c r="I665" s="1" t="s">
        <v>303</v>
      </c>
      <c r="J665" s="1" t="s">
        <v>905</v>
      </c>
      <c r="K665" s="1" t="str">
        <f t="shared" si="20"/>
        <v>2015</v>
      </c>
      <c r="L665" s="1">
        <f t="shared" si="21"/>
        <v>20</v>
      </c>
      <c r="M665" s="1" t="s">
        <v>60</v>
      </c>
    </row>
    <row r="666" spans="8:13">
      <c r="H666" s="1" t="s">
        <v>169</v>
      </c>
      <c r="I666" s="1" t="s">
        <v>1685</v>
      </c>
      <c r="J666" s="1" t="s">
        <v>1685</v>
      </c>
      <c r="K666" s="1" t="str">
        <f t="shared" si="20"/>
        <v>2015</v>
      </c>
      <c r="L666" s="1">
        <f t="shared" si="21"/>
        <v>20</v>
      </c>
      <c r="M666" s="1" t="s">
        <v>60</v>
      </c>
    </row>
    <row r="667" spans="8:13">
      <c r="H667" s="1" t="s">
        <v>144</v>
      </c>
      <c r="I667" s="1" t="s">
        <v>11088</v>
      </c>
      <c r="J667" s="1" t="s">
        <v>3522</v>
      </c>
      <c r="K667" s="1" t="str">
        <f t="shared" si="20"/>
        <v>2016</v>
      </c>
      <c r="L667" s="1">
        <f t="shared" si="21"/>
        <v>20</v>
      </c>
      <c r="M667" s="1" t="s">
        <v>60</v>
      </c>
    </row>
    <row r="668" spans="8:13">
      <c r="H668" s="1" t="s">
        <v>583</v>
      </c>
      <c r="I668" s="1" t="s">
        <v>972</v>
      </c>
      <c r="J668" s="1" t="s">
        <v>3430</v>
      </c>
      <c r="K668" s="1" t="str">
        <f t="shared" si="20"/>
        <v>2016</v>
      </c>
      <c r="L668" s="1">
        <f t="shared" si="21"/>
        <v>20</v>
      </c>
      <c r="M668" s="1" t="s">
        <v>60</v>
      </c>
    </row>
    <row r="669" spans="8:13">
      <c r="H669" s="1" t="s">
        <v>169</v>
      </c>
      <c r="I669" s="1" t="s">
        <v>5636</v>
      </c>
      <c r="J669" s="1" t="s">
        <v>3522</v>
      </c>
      <c r="K669" s="1" t="str">
        <f t="shared" si="20"/>
        <v>2016</v>
      </c>
      <c r="L669" s="1">
        <f t="shared" si="21"/>
        <v>20</v>
      </c>
      <c r="M669" s="1" t="s">
        <v>60</v>
      </c>
    </row>
    <row r="670" spans="8:13">
      <c r="H670" s="1" t="s">
        <v>144</v>
      </c>
      <c r="I670" s="1" t="s">
        <v>8945</v>
      </c>
      <c r="J670" s="1" t="s">
        <v>931</v>
      </c>
      <c r="K670" s="1" t="str">
        <f t="shared" si="20"/>
        <v>2016</v>
      </c>
      <c r="L670" s="1">
        <f t="shared" si="21"/>
        <v>20</v>
      </c>
      <c r="M670" s="1" t="s">
        <v>60</v>
      </c>
    </row>
    <row r="671" spans="8:13">
      <c r="H671" s="1" t="s">
        <v>169</v>
      </c>
      <c r="I671" s="1" t="s">
        <v>7984</v>
      </c>
      <c r="J671" s="1" t="s">
        <v>236</v>
      </c>
      <c r="K671" s="1" t="str">
        <f t="shared" si="20"/>
        <v>2017</v>
      </c>
      <c r="L671" s="1">
        <f t="shared" si="21"/>
        <v>20</v>
      </c>
      <c r="M671" s="1" t="s">
        <v>60</v>
      </c>
    </row>
    <row r="672" spans="8:13">
      <c r="H672" s="1" t="s">
        <v>169</v>
      </c>
      <c r="I672" s="1" t="s">
        <v>1146</v>
      </c>
      <c r="J672" s="1" t="s">
        <v>1160</v>
      </c>
      <c r="K672" s="1" t="str">
        <f t="shared" si="20"/>
        <v>2019</v>
      </c>
      <c r="L672" s="1">
        <f t="shared" si="21"/>
        <v>20</v>
      </c>
      <c r="M672" s="1" t="s">
        <v>60</v>
      </c>
    </row>
    <row r="673" spans="8:13">
      <c r="H673" s="1" t="s">
        <v>344</v>
      </c>
      <c r="I673" s="1" t="s">
        <v>397</v>
      </c>
      <c r="J673" s="1" t="s">
        <v>267</v>
      </c>
      <c r="K673" s="1" t="str">
        <f t="shared" si="20"/>
        <v>2019</v>
      </c>
      <c r="L673" s="1">
        <f t="shared" si="21"/>
        <v>20</v>
      </c>
      <c r="M673" s="1" t="s">
        <v>60</v>
      </c>
    </row>
    <row r="674" spans="8:13">
      <c r="H674" s="1" t="s">
        <v>344</v>
      </c>
      <c r="I674" s="1" t="s">
        <v>261</v>
      </c>
      <c r="J674" s="1" t="s">
        <v>1265</v>
      </c>
      <c r="K674" s="1" t="str">
        <f t="shared" si="20"/>
        <v>2019</v>
      </c>
      <c r="L674" s="1">
        <f t="shared" si="21"/>
        <v>20</v>
      </c>
      <c r="M674" s="1" t="s">
        <v>60</v>
      </c>
    </row>
    <row r="675" spans="8:13">
      <c r="H675" s="1" t="s">
        <v>344</v>
      </c>
      <c r="I675" s="1" t="s">
        <v>10675</v>
      </c>
      <c r="J675" s="1" t="s">
        <v>532</v>
      </c>
      <c r="K675" s="1" t="str">
        <f t="shared" si="20"/>
        <v>2019</v>
      </c>
      <c r="L675" s="1">
        <f t="shared" si="21"/>
        <v>20</v>
      </c>
      <c r="M675" s="1" t="s">
        <v>60</v>
      </c>
    </row>
    <row r="676" spans="8:13">
      <c r="H676" s="1" t="s">
        <v>169</v>
      </c>
      <c r="I676" s="1" t="s">
        <v>7830</v>
      </c>
      <c r="J676" s="1" t="s">
        <v>3304</v>
      </c>
      <c r="K676" s="1" t="str">
        <f t="shared" si="20"/>
        <v>2020</v>
      </c>
      <c r="L676" s="1">
        <f t="shared" si="21"/>
        <v>20</v>
      </c>
      <c r="M676" s="1" t="s">
        <v>60</v>
      </c>
    </row>
    <row r="677" spans="8:13">
      <c r="H677" s="1" t="s">
        <v>809</v>
      </c>
      <c r="I677" s="1" t="s">
        <v>1861</v>
      </c>
      <c r="J677" s="1" t="s">
        <v>1862</v>
      </c>
      <c r="K677" s="1" t="str">
        <f t="shared" si="20"/>
        <v>2003</v>
      </c>
      <c r="L677" s="1">
        <f t="shared" si="21"/>
        <v>21</v>
      </c>
      <c r="M677" s="1" t="s">
        <v>60</v>
      </c>
    </row>
    <row r="678" spans="8:13">
      <c r="H678" s="1" t="s">
        <v>678</v>
      </c>
      <c r="I678" s="1" t="s">
        <v>1190</v>
      </c>
      <c r="J678" s="1" t="s">
        <v>2481</v>
      </c>
      <c r="K678" s="1" t="str">
        <f t="shared" si="20"/>
        <v>2006</v>
      </c>
      <c r="L678" s="1">
        <f t="shared" si="21"/>
        <v>21</v>
      </c>
      <c r="M678" s="1" t="s">
        <v>60</v>
      </c>
    </row>
    <row r="679" spans="8:13">
      <c r="H679" s="1" t="s">
        <v>448</v>
      </c>
      <c r="I679" s="1" t="s">
        <v>3125</v>
      </c>
      <c r="J679" s="1" t="s">
        <v>756</v>
      </c>
      <c r="K679" s="1" t="str">
        <f t="shared" si="20"/>
        <v>2009</v>
      </c>
      <c r="L679" s="1">
        <f t="shared" si="21"/>
        <v>21</v>
      </c>
      <c r="M679" s="1" t="s">
        <v>60</v>
      </c>
    </row>
    <row r="680" spans="8:13">
      <c r="H680" s="1" t="s">
        <v>78</v>
      </c>
      <c r="I680" s="1" t="s">
        <v>2254</v>
      </c>
      <c r="J680" s="1" t="s">
        <v>5221</v>
      </c>
      <c r="K680" s="1" t="str">
        <f t="shared" si="20"/>
        <v>2010</v>
      </c>
      <c r="L680" s="1">
        <f t="shared" si="21"/>
        <v>21</v>
      </c>
      <c r="M680" s="1" t="s">
        <v>60</v>
      </c>
    </row>
    <row r="681" spans="8:13">
      <c r="H681" s="1" t="s">
        <v>367</v>
      </c>
      <c r="I681" s="1" t="s">
        <v>6779</v>
      </c>
      <c r="J681" s="1" t="s">
        <v>6790</v>
      </c>
      <c r="K681" s="1" t="str">
        <f t="shared" si="20"/>
        <v>2010</v>
      </c>
      <c r="L681" s="1">
        <f t="shared" si="21"/>
        <v>21</v>
      </c>
      <c r="M681" s="1" t="s">
        <v>60</v>
      </c>
    </row>
    <row r="682" spans="8:13">
      <c r="H682" s="1" t="s">
        <v>118</v>
      </c>
      <c r="I682" s="1" t="s">
        <v>9509</v>
      </c>
      <c r="J682" s="1" t="s">
        <v>941</v>
      </c>
      <c r="K682" s="1" t="str">
        <f t="shared" si="20"/>
        <v>2011</v>
      </c>
      <c r="L682" s="1">
        <f t="shared" si="21"/>
        <v>21</v>
      </c>
      <c r="M682" s="1" t="s">
        <v>60</v>
      </c>
    </row>
    <row r="683" spans="8:13">
      <c r="H683" s="1" t="s">
        <v>177</v>
      </c>
      <c r="I683" s="1" t="s">
        <v>9779</v>
      </c>
      <c r="J683" s="1" t="s">
        <v>1003</v>
      </c>
      <c r="K683" s="1" t="str">
        <f t="shared" si="20"/>
        <v>2011</v>
      </c>
      <c r="L683" s="1">
        <f t="shared" si="21"/>
        <v>21</v>
      </c>
      <c r="M683" s="1" t="s">
        <v>60</v>
      </c>
    </row>
    <row r="684" spans="8:13">
      <c r="H684" s="1" t="s">
        <v>88</v>
      </c>
      <c r="I684" s="1" t="s">
        <v>2007</v>
      </c>
      <c r="J684" s="1" t="s">
        <v>2019</v>
      </c>
      <c r="K684" s="1" t="str">
        <f t="shared" si="20"/>
        <v>2012</v>
      </c>
      <c r="L684" s="1">
        <f t="shared" si="21"/>
        <v>21</v>
      </c>
      <c r="M684" s="1" t="s">
        <v>60</v>
      </c>
    </row>
    <row r="685" spans="8:13">
      <c r="H685" s="1" t="s">
        <v>88</v>
      </c>
      <c r="I685" s="1" t="s">
        <v>2654</v>
      </c>
      <c r="J685" s="1" t="s">
        <v>1125</v>
      </c>
      <c r="K685" s="1" t="str">
        <f t="shared" si="20"/>
        <v>2012</v>
      </c>
      <c r="L685" s="1">
        <f t="shared" si="21"/>
        <v>21</v>
      </c>
      <c r="M685" s="1" t="s">
        <v>60</v>
      </c>
    </row>
    <row r="686" spans="8:13">
      <c r="H686" s="1" t="s">
        <v>118</v>
      </c>
      <c r="I686" s="1" t="s">
        <v>5231</v>
      </c>
      <c r="J686" s="1" t="s">
        <v>5238</v>
      </c>
      <c r="K686" s="1" t="str">
        <f t="shared" si="20"/>
        <v>2012</v>
      </c>
      <c r="L686" s="1">
        <f t="shared" si="21"/>
        <v>21</v>
      </c>
      <c r="M686" s="1" t="s">
        <v>60</v>
      </c>
    </row>
    <row r="687" spans="8:13">
      <c r="H687" s="1" t="s">
        <v>118</v>
      </c>
      <c r="I687" s="1" t="s">
        <v>4170</v>
      </c>
      <c r="J687" s="1" t="s">
        <v>6403</v>
      </c>
      <c r="K687" s="1" t="str">
        <f t="shared" si="20"/>
        <v>2012</v>
      </c>
      <c r="L687" s="1">
        <f t="shared" si="21"/>
        <v>21</v>
      </c>
      <c r="M687" s="1" t="s">
        <v>60</v>
      </c>
    </row>
    <row r="688" spans="8:13">
      <c r="H688" s="1" t="s">
        <v>78</v>
      </c>
      <c r="I688" s="1" t="s">
        <v>8093</v>
      </c>
      <c r="J688" s="1" t="s">
        <v>6677</v>
      </c>
      <c r="K688" s="1" t="str">
        <f t="shared" si="20"/>
        <v>2012</v>
      </c>
      <c r="L688" s="1">
        <f t="shared" si="21"/>
        <v>21</v>
      </c>
      <c r="M688" s="1" t="s">
        <v>60</v>
      </c>
    </row>
    <row r="689" spans="8:13">
      <c r="H689" s="1" t="s">
        <v>344</v>
      </c>
      <c r="I689" s="1" t="s">
        <v>9080</v>
      </c>
      <c r="J689" s="1" t="s">
        <v>8599</v>
      </c>
      <c r="K689" s="1" t="str">
        <f t="shared" si="20"/>
        <v>2012</v>
      </c>
      <c r="L689" s="1">
        <f t="shared" si="21"/>
        <v>21</v>
      </c>
      <c r="M689" s="1" t="s">
        <v>60</v>
      </c>
    </row>
    <row r="690" spans="8:13">
      <c r="H690" s="1" t="s">
        <v>144</v>
      </c>
      <c r="I690" s="1" t="s">
        <v>5125</v>
      </c>
      <c r="J690" s="1" t="s">
        <v>2023</v>
      </c>
      <c r="K690" s="1" t="str">
        <f t="shared" si="20"/>
        <v>2013</v>
      </c>
      <c r="L690" s="1">
        <f t="shared" si="21"/>
        <v>21</v>
      </c>
      <c r="M690" s="1" t="s">
        <v>60</v>
      </c>
    </row>
    <row r="691" spans="8:13">
      <c r="H691" s="1" t="s">
        <v>144</v>
      </c>
      <c r="I691" s="1" t="s">
        <v>6390</v>
      </c>
      <c r="J691" s="1" t="s">
        <v>2008</v>
      </c>
      <c r="K691" s="1" t="str">
        <f t="shared" si="20"/>
        <v>2014</v>
      </c>
      <c r="L691" s="1">
        <f t="shared" si="21"/>
        <v>21</v>
      </c>
      <c r="M691" s="1" t="s">
        <v>60</v>
      </c>
    </row>
    <row r="692" spans="8:13">
      <c r="H692" s="1" t="s">
        <v>583</v>
      </c>
      <c r="I692" s="1" t="s">
        <v>7270</v>
      </c>
      <c r="J692" s="1" t="s">
        <v>4017</v>
      </c>
      <c r="K692" s="1" t="str">
        <f t="shared" si="20"/>
        <v>2014</v>
      </c>
      <c r="L692" s="1">
        <f t="shared" si="21"/>
        <v>21</v>
      </c>
      <c r="M692" s="1" t="s">
        <v>60</v>
      </c>
    </row>
    <row r="693" spans="8:13">
      <c r="H693" s="1" t="s">
        <v>118</v>
      </c>
      <c r="I693" s="1" t="s">
        <v>1214</v>
      </c>
      <c r="J693" s="1" t="s">
        <v>1222</v>
      </c>
      <c r="K693" s="1" t="str">
        <f t="shared" si="20"/>
        <v>2015</v>
      </c>
      <c r="L693" s="1">
        <f t="shared" si="21"/>
        <v>21</v>
      </c>
      <c r="M693" s="1" t="s">
        <v>60</v>
      </c>
    </row>
    <row r="694" spans="8:13">
      <c r="H694" s="1" t="s">
        <v>583</v>
      </c>
      <c r="I694" s="1" t="s">
        <v>4071</v>
      </c>
      <c r="J694" s="1" t="s">
        <v>1222</v>
      </c>
      <c r="K694" s="1" t="str">
        <f t="shared" si="20"/>
        <v>2015</v>
      </c>
      <c r="L694" s="1">
        <f t="shared" si="21"/>
        <v>21</v>
      </c>
      <c r="M694" s="1" t="s">
        <v>60</v>
      </c>
    </row>
    <row r="695" spans="8:13">
      <c r="H695" s="1" t="s">
        <v>344</v>
      </c>
      <c r="I695" s="1" t="s">
        <v>7022</v>
      </c>
      <c r="J695" s="1" t="s">
        <v>5747</v>
      </c>
      <c r="K695" s="1" t="str">
        <f t="shared" si="20"/>
        <v>2015</v>
      </c>
      <c r="L695" s="1">
        <f t="shared" si="21"/>
        <v>21</v>
      </c>
      <c r="M695" s="1" t="s">
        <v>60</v>
      </c>
    </row>
    <row r="696" spans="8:13">
      <c r="H696" s="1" t="s">
        <v>583</v>
      </c>
      <c r="I696" s="1" t="s">
        <v>3823</v>
      </c>
      <c r="J696" s="1" t="s">
        <v>1163</v>
      </c>
      <c r="K696" s="1" t="str">
        <f t="shared" si="20"/>
        <v>2015</v>
      </c>
      <c r="L696" s="1">
        <f t="shared" si="21"/>
        <v>21</v>
      </c>
      <c r="M696" s="1" t="s">
        <v>60</v>
      </c>
    </row>
    <row r="697" spans="8:13">
      <c r="H697" s="1" t="s">
        <v>344</v>
      </c>
      <c r="I697" s="1" t="s">
        <v>11818</v>
      </c>
      <c r="J697" s="1" t="s">
        <v>11819</v>
      </c>
      <c r="K697" s="1" t="str">
        <f t="shared" si="20"/>
        <v>2015</v>
      </c>
      <c r="L697" s="1">
        <f t="shared" si="21"/>
        <v>21</v>
      </c>
      <c r="M697" s="1" t="s">
        <v>60</v>
      </c>
    </row>
    <row r="698" spans="8:13">
      <c r="H698" s="1" t="s">
        <v>344</v>
      </c>
      <c r="I698" s="1" t="s">
        <v>3450</v>
      </c>
      <c r="J698" s="1" t="s">
        <v>5747</v>
      </c>
      <c r="K698" s="1" t="str">
        <f t="shared" si="20"/>
        <v>2015</v>
      </c>
      <c r="L698" s="1">
        <f t="shared" si="21"/>
        <v>21</v>
      </c>
      <c r="M698" s="1" t="s">
        <v>60</v>
      </c>
    </row>
    <row r="699" spans="8:13">
      <c r="H699" s="1" t="s">
        <v>177</v>
      </c>
      <c r="I699" s="1" t="s">
        <v>2260</v>
      </c>
      <c r="J699" s="1" t="s">
        <v>2268</v>
      </c>
      <c r="K699" s="1" t="str">
        <f t="shared" si="20"/>
        <v>2016</v>
      </c>
      <c r="L699" s="1">
        <f t="shared" si="21"/>
        <v>21</v>
      </c>
      <c r="M699" s="1" t="s">
        <v>60</v>
      </c>
    </row>
    <row r="700" spans="8:13">
      <c r="H700" s="1" t="s">
        <v>344</v>
      </c>
      <c r="I700" s="1" t="s">
        <v>1661</v>
      </c>
      <c r="J700" s="1" t="s">
        <v>1662</v>
      </c>
      <c r="K700" s="1" t="str">
        <f t="shared" si="20"/>
        <v>2017</v>
      </c>
      <c r="L700" s="1">
        <f t="shared" si="21"/>
        <v>21</v>
      </c>
      <c r="M700" s="1" t="s">
        <v>60</v>
      </c>
    </row>
    <row r="701" spans="8:13">
      <c r="H701" s="1" t="s">
        <v>177</v>
      </c>
      <c r="I701" s="1" t="s">
        <v>1174</v>
      </c>
      <c r="J701" s="1" t="s">
        <v>1873</v>
      </c>
      <c r="K701" s="1" t="str">
        <f t="shared" si="20"/>
        <v>2017</v>
      </c>
      <c r="L701" s="1">
        <f t="shared" si="21"/>
        <v>21</v>
      </c>
      <c r="M701" s="1" t="s">
        <v>60</v>
      </c>
    </row>
    <row r="702" spans="8:13">
      <c r="H702" s="1" t="s">
        <v>583</v>
      </c>
      <c r="I702" s="1" t="s">
        <v>2254</v>
      </c>
      <c r="J702" s="1" t="s">
        <v>2313</v>
      </c>
      <c r="K702" s="1" t="str">
        <f t="shared" si="20"/>
        <v>2017</v>
      </c>
      <c r="L702" s="1">
        <f t="shared" si="21"/>
        <v>21</v>
      </c>
      <c r="M702" s="1" t="s">
        <v>60</v>
      </c>
    </row>
    <row r="703" spans="8:13">
      <c r="H703" s="1" t="s">
        <v>583</v>
      </c>
      <c r="I703" s="1" t="s">
        <v>2115</v>
      </c>
      <c r="J703" s="1" t="s">
        <v>1286</v>
      </c>
      <c r="K703" s="1" t="str">
        <f t="shared" si="20"/>
        <v>2017</v>
      </c>
      <c r="L703" s="1">
        <f t="shared" si="21"/>
        <v>21</v>
      </c>
      <c r="M703" s="1" t="s">
        <v>60</v>
      </c>
    </row>
    <row r="704" spans="8:13">
      <c r="H704" s="1" t="s">
        <v>583</v>
      </c>
      <c r="I704" s="1" t="s">
        <v>591</v>
      </c>
      <c r="J704" s="1" t="s">
        <v>1249</v>
      </c>
      <c r="K704" s="1" t="str">
        <f t="shared" si="20"/>
        <v>2018</v>
      </c>
      <c r="L704" s="1">
        <f t="shared" si="21"/>
        <v>21</v>
      </c>
      <c r="M704" s="1" t="s">
        <v>60</v>
      </c>
    </row>
    <row r="705" spans="8:13">
      <c r="H705" s="1" t="s">
        <v>344</v>
      </c>
      <c r="I705" s="1" t="s">
        <v>2746</v>
      </c>
      <c r="J705" s="1" t="s">
        <v>1304</v>
      </c>
      <c r="K705" s="1" t="str">
        <f t="shared" ref="K705:K768" si="22">TEXT(J705,"YYYY")</f>
        <v>2018</v>
      </c>
      <c r="L705" s="1">
        <f t="shared" ref="L705:L768" si="23">H705-(TEXT(I705,"YYYY")-TEXT(J705,"YYYY"))</f>
        <v>21</v>
      </c>
      <c r="M705" s="1" t="s">
        <v>60</v>
      </c>
    </row>
    <row r="706" spans="8:13">
      <c r="H706" s="1" t="s">
        <v>583</v>
      </c>
      <c r="I706" s="1" t="s">
        <v>6607</v>
      </c>
      <c r="J706" s="1" t="s">
        <v>248</v>
      </c>
      <c r="K706" s="1" t="str">
        <f t="shared" si="22"/>
        <v>2019</v>
      </c>
      <c r="L706" s="1">
        <f t="shared" si="23"/>
        <v>21</v>
      </c>
      <c r="M706" s="1" t="s">
        <v>60</v>
      </c>
    </row>
    <row r="707" spans="8:13">
      <c r="H707" s="1" t="s">
        <v>583</v>
      </c>
      <c r="I707" s="1" t="s">
        <v>5781</v>
      </c>
      <c r="J707" s="1" t="s">
        <v>66</v>
      </c>
      <c r="K707" s="1" t="str">
        <f t="shared" si="22"/>
        <v>2019</v>
      </c>
      <c r="L707" s="1">
        <f t="shared" si="23"/>
        <v>21</v>
      </c>
      <c r="M707" s="1" t="s">
        <v>60</v>
      </c>
    </row>
    <row r="708" spans="8:13">
      <c r="H708" s="1" t="s">
        <v>583</v>
      </c>
      <c r="I708" s="1" t="s">
        <v>8261</v>
      </c>
      <c r="J708" s="1" t="s">
        <v>517</v>
      </c>
      <c r="K708" s="1" t="str">
        <f t="shared" si="22"/>
        <v>2019</v>
      </c>
      <c r="L708" s="1">
        <f t="shared" si="23"/>
        <v>21</v>
      </c>
      <c r="M708" s="1" t="s">
        <v>60</v>
      </c>
    </row>
    <row r="709" spans="8:13">
      <c r="H709" s="1" t="s">
        <v>344</v>
      </c>
      <c r="I709" s="1" t="s">
        <v>5781</v>
      </c>
      <c r="J709" s="1" t="s">
        <v>6989</v>
      </c>
      <c r="K709" s="1" t="str">
        <f t="shared" si="22"/>
        <v>2020</v>
      </c>
      <c r="L709" s="1">
        <f t="shared" si="23"/>
        <v>21</v>
      </c>
      <c r="M709" s="1" t="s">
        <v>60</v>
      </c>
    </row>
    <row r="710" spans="8:13">
      <c r="H710" s="1" t="s">
        <v>344</v>
      </c>
      <c r="I710" s="1" t="s">
        <v>6554</v>
      </c>
      <c r="J710" s="1" t="s">
        <v>7564</v>
      </c>
      <c r="K710" s="1" t="str">
        <f t="shared" si="22"/>
        <v>2020</v>
      </c>
      <c r="L710" s="1">
        <f t="shared" si="23"/>
        <v>21</v>
      </c>
      <c r="M710" s="1" t="s">
        <v>60</v>
      </c>
    </row>
    <row r="711" spans="8:13">
      <c r="H711" s="1" t="s">
        <v>344</v>
      </c>
      <c r="I711" s="1" t="s">
        <v>8294</v>
      </c>
      <c r="J711" s="1" t="s">
        <v>8311</v>
      </c>
      <c r="K711" s="1" t="str">
        <f t="shared" si="22"/>
        <v>2020</v>
      </c>
      <c r="L711" s="1">
        <f t="shared" si="23"/>
        <v>21</v>
      </c>
      <c r="M711" s="1" t="s">
        <v>60</v>
      </c>
    </row>
    <row r="712" spans="8:13">
      <c r="H712" s="1" t="s">
        <v>63</v>
      </c>
      <c r="I712" s="1" t="s">
        <v>9629</v>
      </c>
      <c r="J712" s="1" t="s">
        <v>9644</v>
      </c>
      <c r="K712" s="1" t="str">
        <f t="shared" si="22"/>
        <v>2005</v>
      </c>
      <c r="L712" s="1">
        <f t="shared" si="23"/>
        <v>22</v>
      </c>
      <c r="M712" s="1" t="s">
        <v>60</v>
      </c>
    </row>
    <row r="713" spans="8:13">
      <c r="H713" s="1" t="s">
        <v>530</v>
      </c>
      <c r="I713" s="1" t="s">
        <v>818</v>
      </c>
      <c r="J713" s="1" t="s">
        <v>1815</v>
      </c>
      <c r="K713" s="1" t="str">
        <f t="shared" si="22"/>
        <v>2008</v>
      </c>
      <c r="L713" s="1">
        <f t="shared" si="23"/>
        <v>22</v>
      </c>
      <c r="M713" s="1" t="s">
        <v>60</v>
      </c>
    </row>
    <row r="714" spans="8:13">
      <c r="H714" s="1" t="s">
        <v>134</v>
      </c>
      <c r="I714" s="1" t="s">
        <v>9868</v>
      </c>
      <c r="J714" s="1" t="s">
        <v>9883</v>
      </c>
      <c r="K714" s="1" t="str">
        <f t="shared" si="22"/>
        <v>2008</v>
      </c>
      <c r="L714" s="1">
        <f t="shared" si="23"/>
        <v>22</v>
      </c>
      <c r="M714" s="1" t="s">
        <v>60</v>
      </c>
    </row>
    <row r="715" spans="8:13">
      <c r="H715" s="1" t="s">
        <v>63</v>
      </c>
      <c r="I715" s="1" t="s">
        <v>4659</v>
      </c>
      <c r="J715" s="1" t="s">
        <v>4156</v>
      </c>
      <c r="K715" s="1" t="str">
        <f t="shared" si="22"/>
        <v>2008</v>
      </c>
      <c r="L715" s="1">
        <f t="shared" si="23"/>
        <v>22</v>
      </c>
      <c r="M715" s="1" t="s">
        <v>60</v>
      </c>
    </row>
    <row r="716" spans="8:13">
      <c r="H716" s="1" t="s">
        <v>464</v>
      </c>
      <c r="I716" s="1" t="s">
        <v>2422</v>
      </c>
      <c r="J716" s="1" t="s">
        <v>2704</v>
      </c>
      <c r="K716" s="1" t="str">
        <f t="shared" si="22"/>
        <v>2009</v>
      </c>
      <c r="L716" s="1">
        <f t="shared" si="23"/>
        <v>22</v>
      </c>
      <c r="M716" s="1" t="s">
        <v>60</v>
      </c>
    </row>
    <row r="717" spans="8:13">
      <c r="H717" s="1" t="s">
        <v>63</v>
      </c>
      <c r="I717" s="1" t="s">
        <v>548</v>
      </c>
      <c r="J717" s="1" t="s">
        <v>2212</v>
      </c>
      <c r="K717" s="1" t="str">
        <f t="shared" si="22"/>
        <v>2010</v>
      </c>
      <c r="L717" s="1">
        <f t="shared" si="23"/>
        <v>22</v>
      </c>
      <c r="M717" s="1" t="s">
        <v>60</v>
      </c>
    </row>
    <row r="718" spans="8:13">
      <c r="H718" s="1" t="s">
        <v>88</v>
      </c>
      <c r="I718" s="1" t="s">
        <v>6484</v>
      </c>
      <c r="J718" s="1" t="s">
        <v>6336</v>
      </c>
      <c r="K718" s="1" t="str">
        <f t="shared" si="22"/>
        <v>2010</v>
      </c>
      <c r="L718" s="1">
        <f t="shared" si="23"/>
        <v>22</v>
      </c>
      <c r="M718" s="1" t="s">
        <v>60</v>
      </c>
    </row>
    <row r="719" spans="8:13">
      <c r="H719" s="1" t="s">
        <v>134</v>
      </c>
      <c r="I719" s="1" t="s">
        <v>7078</v>
      </c>
      <c r="J719" s="1" t="s">
        <v>2212</v>
      </c>
      <c r="K719" s="1" t="str">
        <f t="shared" si="22"/>
        <v>2010</v>
      </c>
      <c r="L719" s="1">
        <f t="shared" si="23"/>
        <v>22</v>
      </c>
      <c r="M719" s="1" t="s">
        <v>60</v>
      </c>
    </row>
    <row r="720" spans="8:13">
      <c r="H720" s="1" t="s">
        <v>583</v>
      </c>
      <c r="I720" s="1" t="s">
        <v>3346</v>
      </c>
      <c r="J720" s="1" t="s">
        <v>3346</v>
      </c>
      <c r="K720" s="1" t="str">
        <f t="shared" si="22"/>
        <v>2012</v>
      </c>
      <c r="L720" s="1">
        <f t="shared" si="23"/>
        <v>22</v>
      </c>
      <c r="M720" s="1" t="s">
        <v>60</v>
      </c>
    </row>
    <row r="721" spans="8:13">
      <c r="H721" s="1" t="s">
        <v>583</v>
      </c>
      <c r="I721" s="1" t="s">
        <v>9415</v>
      </c>
      <c r="J721" s="1" t="s">
        <v>9416</v>
      </c>
      <c r="K721" s="1" t="str">
        <f t="shared" si="22"/>
        <v>2012</v>
      </c>
      <c r="L721" s="1">
        <f t="shared" si="23"/>
        <v>22</v>
      </c>
      <c r="M721" s="1" t="s">
        <v>60</v>
      </c>
    </row>
    <row r="722" spans="8:13">
      <c r="H722" s="1" t="s">
        <v>63</v>
      </c>
      <c r="I722" s="1" t="s">
        <v>8197</v>
      </c>
      <c r="J722" s="1" t="s">
        <v>8208</v>
      </c>
      <c r="K722" s="1" t="str">
        <f t="shared" si="22"/>
        <v>2012</v>
      </c>
      <c r="L722" s="1">
        <f t="shared" si="23"/>
        <v>22</v>
      </c>
      <c r="M722" s="1" t="s">
        <v>60</v>
      </c>
    </row>
    <row r="723" spans="8:13">
      <c r="H723" s="1" t="s">
        <v>367</v>
      </c>
      <c r="I723" s="1" t="s">
        <v>4683</v>
      </c>
      <c r="J723" s="1" t="s">
        <v>6558</v>
      </c>
      <c r="K723" s="1" t="str">
        <f t="shared" si="22"/>
        <v>2013</v>
      </c>
      <c r="L723" s="1">
        <f t="shared" si="23"/>
        <v>22</v>
      </c>
      <c r="M723" s="1" t="s">
        <v>60</v>
      </c>
    </row>
    <row r="724" spans="8:13">
      <c r="H724" s="1" t="s">
        <v>177</v>
      </c>
      <c r="I724" s="1" t="s">
        <v>8821</v>
      </c>
      <c r="J724" s="1" t="s">
        <v>2023</v>
      </c>
      <c r="K724" s="1" t="str">
        <f t="shared" si="22"/>
        <v>2013</v>
      </c>
      <c r="L724" s="1">
        <f t="shared" si="23"/>
        <v>22</v>
      </c>
      <c r="M724" s="1" t="s">
        <v>60</v>
      </c>
    </row>
    <row r="725" spans="8:13">
      <c r="H725" s="1" t="s">
        <v>177</v>
      </c>
      <c r="I725" s="1" t="s">
        <v>7224</v>
      </c>
      <c r="J725" s="1" t="s">
        <v>8835</v>
      </c>
      <c r="K725" s="1" t="str">
        <f t="shared" si="22"/>
        <v>2013</v>
      </c>
      <c r="L725" s="1">
        <f t="shared" si="23"/>
        <v>22</v>
      </c>
      <c r="M725" s="1" t="s">
        <v>60</v>
      </c>
    </row>
    <row r="726" spans="8:13">
      <c r="H726" s="1" t="s">
        <v>177</v>
      </c>
      <c r="I726" s="1" t="s">
        <v>7224</v>
      </c>
      <c r="J726" s="1" t="s">
        <v>8382</v>
      </c>
      <c r="K726" s="1" t="str">
        <f t="shared" si="22"/>
        <v>2013</v>
      </c>
      <c r="L726" s="1">
        <f t="shared" si="23"/>
        <v>22</v>
      </c>
      <c r="M726" s="1" t="s">
        <v>60</v>
      </c>
    </row>
    <row r="727" spans="8:13">
      <c r="H727" s="1" t="s">
        <v>583</v>
      </c>
      <c r="I727" s="1" t="s">
        <v>6834</v>
      </c>
      <c r="J727" s="1" t="s">
        <v>6835</v>
      </c>
      <c r="K727" s="1" t="str">
        <f t="shared" si="22"/>
        <v>2015</v>
      </c>
      <c r="L727" s="1">
        <f t="shared" si="23"/>
        <v>22</v>
      </c>
      <c r="M727" s="1" t="s">
        <v>60</v>
      </c>
    </row>
    <row r="728" spans="8:13">
      <c r="H728" s="1" t="s">
        <v>583</v>
      </c>
      <c r="I728" s="1" t="s">
        <v>5331</v>
      </c>
      <c r="J728" s="1" t="s">
        <v>5034</v>
      </c>
      <c r="K728" s="1" t="str">
        <f t="shared" si="22"/>
        <v>2015</v>
      </c>
      <c r="L728" s="1">
        <f t="shared" si="23"/>
        <v>22</v>
      </c>
      <c r="M728" s="1" t="s">
        <v>60</v>
      </c>
    </row>
    <row r="729" spans="8:13">
      <c r="H729" s="1" t="s">
        <v>583</v>
      </c>
      <c r="I729" s="1" t="s">
        <v>3806</v>
      </c>
      <c r="J729" s="1" t="s">
        <v>3806</v>
      </c>
      <c r="K729" s="1" t="str">
        <f t="shared" si="22"/>
        <v>2015</v>
      </c>
      <c r="L729" s="1">
        <f t="shared" si="23"/>
        <v>22</v>
      </c>
      <c r="M729" s="1" t="s">
        <v>60</v>
      </c>
    </row>
    <row r="730" spans="8:13">
      <c r="H730" s="1" t="s">
        <v>118</v>
      </c>
      <c r="I730" s="1" t="s">
        <v>1549</v>
      </c>
      <c r="J730" s="1" t="s">
        <v>1573</v>
      </c>
      <c r="K730" s="1" t="str">
        <f t="shared" si="22"/>
        <v>2016</v>
      </c>
      <c r="L730" s="1">
        <f t="shared" si="23"/>
        <v>22</v>
      </c>
      <c r="M730" s="1" t="s">
        <v>60</v>
      </c>
    </row>
    <row r="731" spans="8:13">
      <c r="H731" s="1" t="s">
        <v>583</v>
      </c>
      <c r="I731" s="1" t="s">
        <v>6451</v>
      </c>
      <c r="J731" s="1" t="s">
        <v>1534</v>
      </c>
      <c r="K731" s="1" t="str">
        <f t="shared" si="22"/>
        <v>2016</v>
      </c>
      <c r="L731" s="1">
        <f t="shared" si="23"/>
        <v>22</v>
      </c>
      <c r="M731" s="1" t="s">
        <v>60</v>
      </c>
    </row>
    <row r="732" spans="8:13">
      <c r="H732" s="1" t="s">
        <v>177</v>
      </c>
      <c r="I732" s="1" t="s">
        <v>254</v>
      </c>
      <c r="J732" s="1" t="s">
        <v>258</v>
      </c>
      <c r="K732" s="1" t="str">
        <f t="shared" si="22"/>
        <v>2017</v>
      </c>
      <c r="L732" s="1">
        <f t="shared" si="23"/>
        <v>22</v>
      </c>
      <c r="M732" s="1" t="s">
        <v>60</v>
      </c>
    </row>
    <row r="733" spans="8:13">
      <c r="H733" s="1" t="s">
        <v>177</v>
      </c>
      <c r="I733" s="1" t="s">
        <v>2430</v>
      </c>
      <c r="J733" s="1" t="s">
        <v>2091</v>
      </c>
      <c r="K733" s="1" t="str">
        <f t="shared" si="22"/>
        <v>2017</v>
      </c>
      <c r="L733" s="1">
        <f t="shared" si="23"/>
        <v>22</v>
      </c>
      <c r="M733" s="1" t="s">
        <v>60</v>
      </c>
    </row>
    <row r="734" spans="8:13">
      <c r="H734" s="1" t="s">
        <v>583</v>
      </c>
      <c r="I734" s="1" t="s">
        <v>426</v>
      </c>
      <c r="J734" s="1" t="s">
        <v>474</v>
      </c>
      <c r="K734" s="1" t="str">
        <f t="shared" si="22"/>
        <v>2018</v>
      </c>
      <c r="L734" s="1">
        <f t="shared" si="23"/>
        <v>22</v>
      </c>
      <c r="M734" s="1" t="s">
        <v>60</v>
      </c>
    </row>
    <row r="735" spans="8:13">
      <c r="H735" s="1" t="s">
        <v>583</v>
      </c>
      <c r="I735" s="1" t="s">
        <v>804</v>
      </c>
      <c r="J735" s="1" t="s">
        <v>2496</v>
      </c>
      <c r="K735" s="1" t="str">
        <f t="shared" si="22"/>
        <v>2018</v>
      </c>
      <c r="L735" s="1">
        <f t="shared" si="23"/>
        <v>22</v>
      </c>
      <c r="M735" s="1" t="s">
        <v>60</v>
      </c>
    </row>
    <row r="736" spans="8:13">
      <c r="H736" s="1" t="s">
        <v>583</v>
      </c>
      <c r="I736" s="1" t="s">
        <v>1039</v>
      </c>
      <c r="J736" s="1" t="s">
        <v>9574</v>
      </c>
      <c r="K736" s="1" t="str">
        <f t="shared" si="22"/>
        <v>2018</v>
      </c>
      <c r="L736" s="1">
        <f t="shared" si="23"/>
        <v>22</v>
      </c>
      <c r="M736" s="1" t="s">
        <v>60</v>
      </c>
    </row>
    <row r="737" spans="8:13">
      <c r="H737" s="1" t="s">
        <v>144</v>
      </c>
      <c r="I737" s="1" t="s">
        <v>9305</v>
      </c>
      <c r="J737" s="1" t="s">
        <v>3668</v>
      </c>
      <c r="K737" s="1" t="str">
        <f t="shared" si="22"/>
        <v>2018</v>
      </c>
      <c r="L737" s="1">
        <f t="shared" si="23"/>
        <v>22</v>
      </c>
      <c r="M737" s="1" t="s">
        <v>60</v>
      </c>
    </row>
    <row r="738" spans="8:13">
      <c r="H738" s="1" t="s">
        <v>583</v>
      </c>
      <c r="I738" s="1" t="s">
        <v>1837</v>
      </c>
      <c r="J738" s="1" t="s">
        <v>1837</v>
      </c>
      <c r="K738" s="1" t="str">
        <f t="shared" si="22"/>
        <v>2018</v>
      </c>
      <c r="L738" s="1">
        <f t="shared" si="23"/>
        <v>22</v>
      </c>
      <c r="M738" s="1" t="s">
        <v>60</v>
      </c>
    </row>
    <row r="739" spans="8:13">
      <c r="H739" s="1" t="s">
        <v>177</v>
      </c>
      <c r="I739" s="1" t="s">
        <v>7419</v>
      </c>
      <c r="J739" s="1" t="s">
        <v>3781</v>
      </c>
      <c r="K739" s="1" t="str">
        <f t="shared" si="22"/>
        <v>2019</v>
      </c>
      <c r="L739" s="1">
        <f t="shared" si="23"/>
        <v>22</v>
      </c>
      <c r="M739" s="1" t="s">
        <v>60</v>
      </c>
    </row>
    <row r="740" spans="8:13">
      <c r="H740" s="1" t="s">
        <v>177</v>
      </c>
      <c r="I740" s="1" t="s">
        <v>5821</v>
      </c>
      <c r="J740" s="1" t="s">
        <v>3018</v>
      </c>
      <c r="K740" s="1" t="str">
        <f t="shared" si="22"/>
        <v>2019</v>
      </c>
      <c r="L740" s="1">
        <f t="shared" si="23"/>
        <v>22</v>
      </c>
      <c r="M740" s="1" t="s">
        <v>60</v>
      </c>
    </row>
    <row r="741" spans="8:13">
      <c r="H741" s="1" t="s">
        <v>177</v>
      </c>
      <c r="I741" s="1" t="s">
        <v>6586</v>
      </c>
      <c r="J741" s="1" t="s">
        <v>1288</v>
      </c>
      <c r="K741" s="1" t="str">
        <f t="shared" si="22"/>
        <v>2019</v>
      </c>
      <c r="L741" s="1">
        <f t="shared" si="23"/>
        <v>22</v>
      </c>
      <c r="M741" s="1" t="s">
        <v>60</v>
      </c>
    </row>
    <row r="742" spans="8:13">
      <c r="H742" s="1" t="s">
        <v>177</v>
      </c>
      <c r="I742" s="1" t="s">
        <v>606</v>
      </c>
      <c r="J742" s="1" t="s">
        <v>656</v>
      </c>
      <c r="K742" s="1" t="str">
        <f t="shared" si="22"/>
        <v>2019</v>
      </c>
      <c r="L742" s="1">
        <f t="shared" si="23"/>
        <v>22</v>
      </c>
      <c r="M742" s="1" t="s">
        <v>60</v>
      </c>
    </row>
    <row r="743" spans="8:13">
      <c r="H743" s="1" t="s">
        <v>177</v>
      </c>
      <c r="I743" s="1" t="s">
        <v>7937</v>
      </c>
      <c r="J743" s="1" t="s">
        <v>72</v>
      </c>
      <c r="K743" s="1" t="str">
        <f t="shared" si="22"/>
        <v>2019</v>
      </c>
      <c r="L743" s="1">
        <f t="shared" si="23"/>
        <v>22</v>
      </c>
      <c r="M743" s="1" t="s">
        <v>60</v>
      </c>
    </row>
    <row r="744" spans="8:13">
      <c r="H744" s="1" t="s">
        <v>583</v>
      </c>
      <c r="I744" s="1" t="s">
        <v>6554</v>
      </c>
      <c r="J744" s="1" t="s">
        <v>5710</v>
      </c>
      <c r="K744" s="1" t="str">
        <f t="shared" si="22"/>
        <v>2020</v>
      </c>
      <c r="L744" s="1">
        <f t="shared" si="23"/>
        <v>22</v>
      </c>
      <c r="M744" s="1" t="s">
        <v>60</v>
      </c>
    </row>
    <row r="745" spans="8:13">
      <c r="H745" s="1" t="s">
        <v>583</v>
      </c>
      <c r="I745" s="1" t="s">
        <v>857</v>
      </c>
      <c r="J745" s="1" t="s">
        <v>10675</v>
      </c>
      <c r="K745" s="1" t="str">
        <f t="shared" si="22"/>
        <v>2020</v>
      </c>
      <c r="L745" s="1">
        <f t="shared" si="23"/>
        <v>22</v>
      </c>
      <c r="M745" s="1" t="s">
        <v>60</v>
      </c>
    </row>
    <row r="746" spans="8:13">
      <c r="H746" s="1" t="s">
        <v>583</v>
      </c>
      <c r="I746" s="1" t="s">
        <v>5781</v>
      </c>
      <c r="J746" s="1" t="s">
        <v>5710</v>
      </c>
      <c r="K746" s="1" t="str">
        <f t="shared" si="22"/>
        <v>2020</v>
      </c>
      <c r="L746" s="1">
        <f t="shared" si="23"/>
        <v>22</v>
      </c>
      <c r="M746" s="1" t="s">
        <v>60</v>
      </c>
    </row>
    <row r="747" spans="8:13">
      <c r="H747" s="1" t="s">
        <v>583</v>
      </c>
      <c r="I747" s="1" t="s">
        <v>8261</v>
      </c>
      <c r="J747" s="1" t="s">
        <v>3815</v>
      </c>
      <c r="K747" s="1" t="str">
        <f t="shared" si="22"/>
        <v>2020</v>
      </c>
      <c r="L747" s="1">
        <f t="shared" si="23"/>
        <v>22</v>
      </c>
      <c r="M747" s="1" t="s">
        <v>60</v>
      </c>
    </row>
    <row r="748" spans="8:13">
      <c r="H748" s="1" t="s">
        <v>583</v>
      </c>
      <c r="I748" s="1" t="s">
        <v>544</v>
      </c>
      <c r="J748" s="1" t="s">
        <v>7043</v>
      </c>
      <c r="K748" s="1" t="str">
        <f t="shared" si="22"/>
        <v>2020</v>
      </c>
      <c r="L748" s="1">
        <f t="shared" si="23"/>
        <v>22</v>
      </c>
      <c r="M748" s="1" t="s">
        <v>60</v>
      </c>
    </row>
    <row r="749" spans="8:13">
      <c r="H749" s="1" t="s">
        <v>583</v>
      </c>
      <c r="I749" s="1" t="s">
        <v>9362</v>
      </c>
      <c r="J749" s="1" t="s">
        <v>8590</v>
      </c>
      <c r="K749" s="1" t="str">
        <f t="shared" si="22"/>
        <v>2020</v>
      </c>
      <c r="L749" s="1">
        <f t="shared" si="23"/>
        <v>22</v>
      </c>
      <c r="M749" s="1" t="s">
        <v>60</v>
      </c>
    </row>
    <row r="750" spans="8:13">
      <c r="H750" s="1" t="s">
        <v>583</v>
      </c>
      <c r="I750" s="1" t="s">
        <v>8481</v>
      </c>
      <c r="J750" s="1" t="s">
        <v>11156</v>
      </c>
      <c r="K750" s="1" t="str">
        <f t="shared" si="22"/>
        <v>2020</v>
      </c>
      <c r="L750" s="1">
        <f t="shared" si="23"/>
        <v>22</v>
      </c>
      <c r="M750" s="1" t="s">
        <v>60</v>
      </c>
    </row>
    <row r="751" spans="8:13">
      <c r="H751" s="1" t="s">
        <v>63</v>
      </c>
      <c r="I751" s="1" t="s">
        <v>9354</v>
      </c>
      <c r="J751" s="1" t="s">
        <v>1899</v>
      </c>
      <c r="K751" s="1" t="str">
        <f t="shared" si="22"/>
        <v>2005</v>
      </c>
      <c r="L751" s="1">
        <f t="shared" si="23"/>
        <v>23</v>
      </c>
      <c r="M751" s="1" t="s">
        <v>60</v>
      </c>
    </row>
    <row r="752" spans="8:13">
      <c r="H752" s="1" t="s">
        <v>530</v>
      </c>
      <c r="I752" s="1" t="s">
        <v>4324</v>
      </c>
      <c r="J752" s="1" t="s">
        <v>1918</v>
      </c>
      <c r="K752" s="1" t="str">
        <f t="shared" si="22"/>
        <v>2007</v>
      </c>
      <c r="L752" s="1">
        <f t="shared" si="23"/>
        <v>23</v>
      </c>
      <c r="M752" s="1" t="s">
        <v>60</v>
      </c>
    </row>
    <row r="753" spans="8:13">
      <c r="H753" s="1" t="s">
        <v>678</v>
      </c>
      <c r="I753" s="1" t="s">
        <v>804</v>
      </c>
      <c r="J753" s="1" t="s">
        <v>4414</v>
      </c>
      <c r="K753" s="1" t="str">
        <f t="shared" si="22"/>
        <v>2007</v>
      </c>
      <c r="L753" s="1">
        <f t="shared" si="23"/>
        <v>23</v>
      </c>
      <c r="M753" s="1" t="s">
        <v>60</v>
      </c>
    </row>
    <row r="754" spans="8:13">
      <c r="H754" s="1" t="s">
        <v>78</v>
      </c>
      <c r="I754" s="1" t="s">
        <v>1262</v>
      </c>
      <c r="J754" s="1" t="s">
        <v>10401</v>
      </c>
      <c r="K754" s="1" t="str">
        <f t="shared" si="22"/>
        <v>2007</v>
      </c>
      <c r="L754" s="1">
        <f t="shared" si="23"/>
        <v>23</v>
      </c>
      <c r="M754" s="1" t="s">
        <v>60</v>
      </c>
    </row>
    <row r="755" spans="8:13">
      <c r="H755" s="1" t="s">
        <v>448</v>
      </c>
      <c r="I755" s="1" t="s">
        <v>1774</v>
      </c>
      <c r="J755" s="1" t="s">
        <v>1775</v>
      </c>
      <c r="K755" s="1" t="str">
        <f t="shared" si="22"/>
        <v>2009</v>
      </c>
      <c r="L755" s="1">
        <f t="shared" si="23"/>
        <v>23</v>
      </c>
      <c r="M755" s="1" t="s">
        <v>60</v>
      </c>
    </row>
    <row r="756" spans="8:13">
      <c r="H756" s="1" t="s">
        <v>144</v>
      </c>
      <c r="I756" s="1" t="s">
        <v>7910</v>
      </c>
      <c r="J756" s="1" t="s">
        <v>7911</v>
      </c>
      <c r="K756" s="1" t="str">
        <f t="shared" si="22"/>
        <v>2011</v>
      </c>
      <c r="L756" s="1">
        <f t="shared" si="23"/>
        <v>23</v>
      </c>
      <c r="M756" s="1" t="s">
        <v>60</v>
      </c>
    </row>
    <row r="757" spans="8:13">
      <c r="H757" s="1" t="s">
        <v>118</v>
      </c>
      <c r="I757" s="1" t="s">
        <v>9637</v>
      </c>
      <c r="J757" s="1" t="s">
        <v>3141</v>
      </c>
      <c r="K757" s="1" t="str">
        <f t="shared" si="22"/>
        <v>2011</v>
      </c>
      <c r="L757" s="1">
        <f t="shared" si="23"/>
        <v>23</v>
      </c>
      <c r="M757" s="1" t="s">
        <v>60</v>
      </c>
    </row>
    <row r="758" spans="8:13">
      <c r="H758" s="1" t="s">
        <v>177</v>
      </c>
      <c r="I758" s="1" t="s">
        <v>9779</v>
      </c>
      <c r="J758" s="1" t="s">
        <v>10257</v>
      </c>
      <c r="K758" s="1" t="str">
        <f t="shared" si="22"/>
        <v>2013</v>
      </c>
      <c r="L758" s="1">
        <f t="shared" si="23"/>
        <v>23</v>
      </c>
      <c r="M758" s="1" t="s">
        <v>60</v>
      </c>
    </row>
    <row r="759" spans="8:13">
      <c r="H759" s="1" t="s">
        <v>177</v>
      </c>
      <c r="I759" s="1" t="s">
        <v>8873</v>
      </c>
      <c r="J759" s="1" t="s">
        <v>8389</v>
      </c>
      <c r="K759" s="1" t="str">
        <f t="shared" si="22"/>
        <v>2014</v>
      </c>
      <c r="L759" s="1">
        <f t="shared" si="23"/>
        <v>23</v>
      </c>
      <c r="M759" s="1" t="s">
        <v>60</v>
      </c>
    </row>
    <row r="760" spans="8:13">
      <c r="H760" s="1" t="s">
        <v>88</v>
      </c>
      <c r="I760" s="1" t="s">
        <v>51</v>
      </c>
      <c r="J760" s="1" t="s">
        <v>93</v>
      </c>
      <c r="K760" s="1" t="str">
        <f t="shared" si="22"/>
        <v>2014</v>
      </c>
      <c r="L760" s="1">
        <f t="shared" si="23"/>
        <v>23</v>
      </c>
      <c r="M760" s="1" t="s">
        <v>60</v>
      </c>
    </row>
    <row r="761" spans="8:13">
      <c r="H761" s="1" t="s">
        <v>88</v>
      </c>
      <c r="I761" s="1" t="s">
        <v>1245</v>
      </c>
      <c r="J761" s="1" t="s">
        <v>1259</v>
      </c>
      <c r="K761" s="1" t="str">
        <f t="shared" si="22"/>
        <v>2014</v>
      </c>
      <c r="L761" s="1">
        <f t="shared" si="23"/>
        <v>23</v>
      </c>
      <c r="M761" s="1" t="s">
        <v>60</v>
      </c>
    </row>
    <row r="762" spans="8:13">
      <c r="H762" s="1" t="s">
        <v>144</v>
      </c>
      <c r="I762" s="1" t="s">
        <v>7812</v>
      </c>
      <c r="J762" s="1" t="s">
        <v>1422</v>
      </c>
      <c r="K762" s="1" t="str">
        <f t="shared" si="22"/>
        <v>2015</v>
      </c>
      <c r="L762" s="1">
        <f t="shared" si="23"/>
        <v>23</v>
      </c>
      <c r="M762" s="1" t="s">
        <v>60</v>
      </c>
    </row>
    <row r="763" spans="8:13">
      <c r="H763" s="1" t="s">
        <v>88</v>
      </c>
      <c r="I763" s="1" t="s">
        <v>156</v>
      </c>
      <c r="J763" s="1" t="s">
        <v>1083</v>
      </c>
      <c r="K763" s="1" t="str">
        <f t="shared" si="22"/>
        <v>2015</v>
      </c>
      <c r="L763" s="1">
        <f t="shared" si="23"/>
        <v>23</v>
      </c>
      <c r="M763" s="1" t="s">
        <v>60</v>
      </c>
    </row>
    <row r="764" spans="8:13">
      <c r="H764" s="1" t="s">
        <v>177</v>
      </c>
      <c r="I764" s="1" t="s">
        <v>384</v>
      </c>
      <c r="J764" s="1" t="s">
        <v>6255</v>
      </c>
      <c r="K764" s="1" t="str">
        <f t="shared" si="22"/>
        <v>2015</v>
      </c>
      <c r="L764" s="1">
        <f t="shared" si="23"/>
        <v>23</v>
      </c>
      <c r="M764" s="1" t="s">
        <v>60</v>
      </c>
    </row>
    <row r="765" spans="8:13">
      <c r="H765" s="1" t="s">
        <v>177</v>
      </c>
      <c r="I765" s="1" t="s">
        <v>5231</v>
      </c>
      <c r="J765" s="1" t="s">
        <v>3171</v>
      </c>
      <c r="K765" s="1" t="str">
        <f t="shared" si="22"/>
        <v>2016</v>
      </c>
      <c r="L765" s="1">
        <f t="shared" si="23"/>
        <v>23</v>
      </c>
      <c r="M765" s="1" t="s">
        <v>60</v>
      </c>
    </row>
    <row r="766" spans="8:13">
      <c r="H766" s="1" t="s">
        <v>367</v>
      </c>
      <c r="I766" s="1" t="s">
        <v>1531</v>
      </c>
      <c r="J766" s="1" t="s">
        <v>1534</v>
      </c>
      <c r="K766" s="1" t="str">
        <f t="shared" si="22"/>
        <v>2016</v>
      </c>
      <c r="L766" s="1">
        <f t="shared" si="23"/>
        <v>23</v>
      </c>
      <c r="M766" s="1" t="s">
        <v>60</v>
      </c>
    </row>
    <row r="767" spans="8:13">
      <c r="H767" s="1" t="s">
        <v>144</v>
      </c>
      <c r="I767" s="1" t="s">
        <v>4349</v>
      </c>
      <c r="J767" s="1" t="s">
        <v>1534</v>
      </c>
      <c r="K767" s="1" t="str">
        <f t="shared" si="22"/>
        <v>2016</v>
      </c>
      <c r="L767" s="1">
        <f t="shared" si="23"/>
        <v>23</v>
      </c>
      <c r="M767" s="1" t="s">
        <v>60</v>
      </c>
    </row>
    <row r="768" spans="8:13">
      <c r="H768" s="1" t="s">
        <v>177</v>
      </c>
      <c r="I768" s="1" t="s">
        <v>3983</v>
      </c>
      <c r="J768" s="1" t="s">
        <v>250</v>
      </c>
      <c r="K768" s="1" t="str">
        <f t="shared" si="22"/>
        <v>2016</v>
      </c>
      <c r="L768" s="1">
        <f t="shared" si="23"/>
        <v>23</v>
      </c>
      <c r="M768" s="1" t="s">
        <v>60</v>
      </c>
    </row>
    <row r="769" spans="8:13">
      <c r="H769" s="1" t="s">
        <v>177</v>
      </c>
      <c r="I769" s="1" t="s">
        <v>3983</v>
      </c>
      <c r="J769" s="1" t="s">
        <v>5832</v>
      </c>
      <c r="K769" s="1" t="str">
        <f t="shared" ref="K769:K832" si="24">TEXT(J769,"YYYY")</f>
        <v>2016</v>
      </c>
      <c r="L769" s="1">
        <f t="shared" ref="L769:L832" si="25">H769-(TEXT(I769,"YYYY")-TEXT(J769,"YYYY"))</f>
        <v>23</v>
      </c>
      <c r="M769" s="1" t="s">
        <v>60</v>
      </c>
    </row>
    <row r="770" spans="8:13">
      <c r="H770" s="1" t="s">
        <v>134</v>
      </c>
      <c r="I770" s="1" t="s">
        <v>7937</v>
      </c>
      <c r="J770" s="1" t="s">
        <v>5204</v>
      </c>
      <c r="K770" s="1" t="str">
        <f t="shared" si="24"/>
        <v>2016</v>
      </c>
      <c r="L770" s="1">
        <f t="shared" si="25"/>
        <v>23</v>
      </c>
      <c r="M770" s="1" t="s">
        <v>60</v>
      </c>
    </row>
    <row r="771" spans="8:13">
      <c r="H771" s="1" t="s">
        <v>134</v>
      </c>
      <c r="I771" s="1" t="s">
        <v>12459</v>
      </c>
      <c r="J771" s="1" t="s">
        <v>12465</v>
      </c>
      <c r="K771" s="1" t="str">
        <f t="shared" si="24"/>
        <v>2016</v>
      </c>
      <c r="L771" s="1">
        <f t="shared" si="25"/>
        <v>23</v>
      </c>
      <c r="M771" s="1" t="s">
        <v>60</v>
      </c>
    </row>
    <row r="772" spans="8:13">
      <c r="H772" s="1" t="s">
        <v>177</v>
      </c>
      <c r="I772" s="1" t="s">
        <v>3404</v>
      </c>
      <c r="J772" s="1" t="s">
        <v>3404</v>
      </c>
      <c r="K772" s="1" t="str">
        <f t="shared" si="24"/>
        <v>2017</v>
      </c>
      <c r="L772" s="1">
        <f t="shared" si="25"/>
        <v>23</v>
      </c>
      <c r="M772" s="1" t="s">
        <v>60</v>
      </c>
    </row>
    <row r="773" spans="8:13">
      <c r="H773" s="1" t="s">
        <v>118</v>
      </c>
      <c r="I773" s="1" t="s">
        <v>8573</v>
      </c>
      <c r="J773" s="1" t="s">
        <v>1249</v>
      </c>
      <c r="K773" s="1" t="str">
        <f t="shared" si="24"/>
        <v>2018</v>
      </c>
      <c r="L773" s="1">
        <f t="shared" si="25"/>
        <v>23</v>
      </c>
      <c r="M773" s="1" t="s">
        <v>60</v>
      </c>
    </row>
    <row r="774" spans="8:13">
      <c r="H774" s="1" t="s">
        <v>177</v>
      </c>
      <c r="I774" s="1" t="s">
        <v>2051</v>
      </c>
      <c r="J774" s="1" t="s">
        <v>1039</v>
      </c>
      <c r="K774" s="1" t="str">
        <f t="shared" si="24"/>
        <v>2018</v>
      </c>
      <c r="L774" s="1">
        <f t="shared" si="25"/>
        <v>23</v>
      </c>
      <c r="M774" s="1" t="s">
        <v>60</v>
      </c>
    </row>
    <row r="775" spans="8:13">
      <c r="H775" s="1" t="s">
        <v>144</v>
      </c>
      <c r="I775" s="1" t="s">
        <v>6586</v>
      </c>
      <c r="J775" s="1" t="s">
        <v>3412</v>
      </c>
      <c r="K775" s="1" t="str">
        <f t="shared" si="24"/>
        <v>2019</v>
      </c>
      <c r="L775" s="1">
        <f t="shared" si="25"/>
        <v>23</v>
      </c>
      <c r="M775" s="1" t="s">
        <v>60</v>
      </c>
    </row>
    <row r="776" spans="8:13">
      <c r="H776" s="1" t="s">
        <v>177</v>
      </c>
      <c r="I776" s="1" t="s">
        <v>787</v>
      </c>
      <c r="J776" s="1" t="s">
        <v>787</v>
      </c>
      <c r="K776" s="1" t="str">
        <f t="shared" si="24"/>
        <v>2019</v>
      </c>
      <c r="L776" s="1">
        <f t="shared" si="25"/>
        <v>23</v>
      </c>
      <c r="M776" s="1" t="s">
        <v>60</v>
      </c>
    </row>
    <row r="777" spans="8:13">
      <c r="H777" s="1" t="s">
        <v>177</v>
      </c>
      <c r="I777" s="1" t="s">
        <v>3607</v>
      </c>
      <c r="J777" s="1" t="s">
        <v>72</v>
      </c>
      <c r="K777" s="1" t="str">
        <f t="shared" si="24"/>
        <v>2019</v>
      </c>
      <c r="L777" s="1">
        <f t="shared" si="25"/>
        <v>23</v>
      </c>
      <c r="M777" s="1" t="s">
        <v>60</v>
      </c>
    </row>
    <row r="778" spans="8:13">
      <c r="H778" s="1" t="s">
        <v>144</v>
      </c>
      <c r="I778" s="1" t="s">
        <v>6569</v>
      </c>
      <c r="J778" s="1" t="s">
        <v>604</v>
      </c>
      <c r="K778" s="1" t="str">
        <f t="shared" si="24"/>
        <v>2019</v>
      </c>
      <c r="L778" s="1">
        <f t="shared" si="25"/>
        <v>23</v>
      </c>
      <c r="M778" s="1" t="s">
        <v>60</v>
      </c>
    </row>
    <row r="779" spans="8:13">
      <c r="H779" s="1" t="s">
        <v>144</v>
      </c>
      <c r="I779" s="1" t="s">
        <v>10675</v>
      </c>
      <c r="J779" s="1" t="s">
        <v>3420</v>
      </c>
      <c r="K779" s="1" t="str">
        <f t="shared" si="24"/>
        <v>2019</v>
      </c>
      <c r="L779" s="1">
        <f t="shared" si="25"/>
        <v>23</v>
      </c>
      <c r="M779" s="1" t="s">
        <v>60</v>
      </c>
    </row>
    <row r="780" spans="8:13">
      <c r="H780" s="1" t="s">
        <v>144</v>
      </c>
      <c r="I780" s="1" t="s">
        <v>7574</v>
      </c>
      <c r="J780" s="1" t="s">
        <v>11368</v>
      </c>
      <c r="K780" s="1" t="str">
        <f t="shared" si="24"/>
        <v>2019</v>
      </c>
      <c r="L780" s="1">
        <f t="shared" si="25"/>
        <v>23</v>
      </c>
      <c r="M780" s="1" t="s">
        <v>60</v>
      </c>
    </row>
    <row r="781" spans="8:13">
      <c r="H781" s="1" t="s">
        <v>177</v>
      </c>
      <c r="I781" s="1" t="s">
        <v>8192</v>
      </c>
      <c r="J781" s="1" t="s">
        <v>4926</v>
      </c>
      <c r="K781" s="1" t="str">
        <f t="shared" si="24"/>
        <v>2020</v>
      </c>
      <c r="L781" s="1">
        <f t="shared" si="25"/>
        <v>23</v>
      </c>
      <c r="M781" s="1" t="s">
        <v>60</v>
      </c>
    </row>
    <row r="782" spans="8:13">
      <c r="H782" s="1" t="s">
        <v>177</v>
      </c>
      <c r="I782" s="1" t="s">
        <v>9778</v>
      </c>
      <c r="J782" s="1" t="s">
        <v>5346</v>
      </c>
      <c r="K782" s="1" t="str">
        <f t="shared" si="24"/>
        <v>2020</v>
      </c>
      <c r="L782" s="1">
        <f t="shared" si="25"/>
        <v>23</v>
      </c>
      <c r="M782" s="1" t="s">
        <v>60</v>
      </c>
    </row>
    <row r="783" spans="8:13">
      <c r="H783" s="1" t="s">
        <v>530</v>
      </c>
      <c r="I783" s="1" t="s">
        <v>9468</v>
      </c>
      <c r="J783" s="1" t="s">
        <v>9475</v>
      </c>
      <c r="K783" s="1" t="str">
        <f t="shared" si="24"/>
        <v>2003</v>
      </c>
      <c r="L783" s="1">
        <f t="shared" si="25"/>
        <v>24</v>
      </c>
      <c r="M783" s="1" t="s">
        <v>60</v>
      </c>
    </row>
    <row r="784" spans="8:13">
      <c r="H784" s="1" t="s">
        <v>644</v>
      </c>
      <c r="I784" s="1" t="s">
        <v>4071</v>
      </c>
      <c r="J784" s="1" t="s">
        <v>4090</v>
      </c>
      <c r="K784" s="1" t="str">
        <f t="shared" si="24"/>
        <v>2005</v>
      </c>
      <c r="L784" s="1">
        <f t="shared" si="25"/>
        <v>24</v>
      </c>
      <c r="M784" s="1" t="s">
        <v>60</v>
      </c>
    </row>
    <row r="785" spans="8:13">
      <c r="H785" s="1" t="s">
        <v>78</v>
      </c>
      <c r="I785" s="1" t="s">
        <v>9108</v>
      </c>
      <c r="J785" s="1" t="s">
        <v>10096</v>
      </c>
      <c r="K785" s="1" t="str">
        <f t="shared" si="24"/>
        <v>2007</v>
      </c>
      <c r="L785" s="1">
        <f t="shared" si="25"/>
        <v>24</v>
      </c>
      <c r="M785" s="1" t="s">
        <v>60</v>
      </c>
    </row>
    <row r="786" spans="8:13">
      <c r="H786" s="1" t="s">
        <v>88</v>
      </c>
      <c r="I786" s="1" t="s">
        <v>10207</v>
      </c>
      <c r="J786" s="1" t="s">
        <v>10208</v>
      </c>
      <c r="K786" s="1" t="str">
        <f t="shared" si="24"/>
        <v>2008</v>
      </c>
      <c r="L786" s="1">
        <f t="shared" si="25"/>
        <v>24</v>
      </c>
      <c r="M786" s="1" t="s">
        <v>60</v>
      </c>
    </row>
    <row r="787" spans="8:13">
      <c r="H787" s="1" t="s">
        <v>367</v>
      </c>
      <c r="I787" s="1" t="s">
        <v>652</v>
      </c>
      <c r="J787" s="1" t="s">
        <v>7734</v>
      </c>
      <c r="K787" s="1" t="str">
        <f t="shared" si="24"/>
        <v>2008</v>
      </c>
      <c r="L787" s="1">
        <f t="shared" si="25"/>
        <v>24</v>
      </c>
      <c r="M787" s="1" t="s">
        <v>60</v>
      </c>
    </row>
    <row r="788" spans="8:13">
      <c r="H788" s="1" t="s">
        <v>134</v>
      </c>
      <c r="I788" s="1" t="s">
        <v>9354</v>
      </c>
      <c r="J788" s="1" t="s">
        <v>5528</v>
      </c>
      <c r="K788" s="1" t="str">
        <f t="shared" si="24"/>
        <v>2009</v>
      </c>
      <c r="L788" s="1">
        <f t="shared" si="25"/>
        <v>24</v>
      </c>
      <c r="M788" s="1" t="s">
        <v>60</v>
      </c>
    </row>
    <row r="789" spans="8:13">
      <c r="H789" s="1" t="s">
        <v>367</v>
      </c>
      <c r="I789" s="1" t="s">
        <v>9733</v>
      </c>
      <c r="J789" s="1" t="s">
        <v>10050</v>
      </c>
      <c r="K789" s="1" t="str">
        <f t="shared" si="24"/>
        <v>2010</v>
      </c>
      <c r="L789" s="1">
        <f t="shared" si="25"/>
        <v>24</v>
      </c>
      <c r="M789" s="1" t="s">
        <v>60</v>
      </c>
    </row>
    <row r="790" spans="8:13">
      <c r="H790" s="1" t="s">
        <v>448</v>
      </c>
      <c r="I790" s="1" t="s">
        <v>835</v>
      </c>
      <c r="J790" s="1" t="s">
        <v>855</v>
      </c>
      <c r="K790" s="1" t="str">
        <f t="shared" si="24"/>
        <v>2011</v>
      </c>
      <c r="L790" s="1">
        <f t="shared" si="25"/>
        <v>24</v>
      </c>
      <c r="M790" s="1" t="s">
        <v>60</v>
      </c>
    </row>
    <row r="791" spans="8:13">
      <c r="H791" s="1" t="s">
        <v>88</v>
      </c>
      <c r="I791" s="1" t="s">
        <v>5975</v>
      </c>
      <c r="J791" s="1" t="s">
        <v>6038</v>
      </c>
      <c r="K791" s="1" t="str">
        <f t="shared" si="24"/>
        <v>2013</v>
      </c>
      <c r="L791" s="1">
        <f t="shared" si="25"/>
        <v>24</v>
      </c>
      <c r="M791" s="1" t="s">
        <v>60</v>
      </c>
    </row>
    <row r="792" spans="8:13">
      <c r="H792" s="1" t="s">
        <v>144</v>
      </c>
      <c r="I792" s="1" t="s">
        <v>9954</v>
      </c>
      <c r="J792" s="1" t="s">
        <v>9544</v>
      </c>
      <c r="K792" s="1" t="str">
        <f t="shared" si="24"/>
        <v>2013</v>
      </c>
      <c r="L792" s="1">
        <f t="shared" si="25"/>
        <v>24</v>
      </c>
      <c r="M792" s="1" t="s">
        <v>60</v>
      </c>
    </row>
    <row r="793" spans="8:13">
      <c r="H793" s="1" t="s">
        <v>118</v>
      </c>
      <c r="I793" s="1" t="s">
        <v>7199</v>
      </c>
      <c r="J793" s="1" t="s">
        <v>7200</v>
      </c>
      <c r="K793" s="1" t="str">
        <f t="shared" si="24"/>
        <v>2014</v>
      </c>
      <c r="L793" s="1">
        <f t="shared" si="25"/>
        <v>24</v>
      </c>
      <c r="M793" s="1" t="s">
        <v>60</v>
      </c>
    </row>
    <row r="794" spans="8:13">
      <c r="H794" s="1" t="s">
        <v>144</v>
      </c>
      <c r="I794" s="1" t="s">
        <v>7293</v>
      </c>
      <c r="J794" s="1" t="s">
        <v>11119</v>
      </c>
      <c r="K794" s="1" t="str">
        <f t="shared" si="24"/>
        <v>2014</v>
      </c>
      <c r="L794" s="1">
        <f t="shared" si="25"/>
        <v>24</v>
      </c>
      <c r="M794" s="1" t="s">
        <v>60</v>
      </c>
    </row>
    <row r="795" spans="8:13">
      <c r="H795" s="1" t="s">
        <v>144</v>
      </c>
      <c r="I795" s="1" t="s">
        <v>9625</v>
      </c>
      <c r="J795" s="1" t="s">
        <v>11189</v>
      </c>
      <c r="K795" s="1" t="str">
        <f t="shared" si="24"/>
        <v>2014</v>
      </c>
      <c r="L795" s="1">
        <f t="shared" si="25"/>
        <v>24</v>
      </c>
      <c r="M795" s="1" t="s">
        <v>60</v>
      </c>
    </row>
    <row r="796" spans="8:13">
      <c r="H796" s="1" t="s">
        <v>118</v>
      </c>
      <c r="I796" s="1" t="s">
        <v>7374</v>
      </c>
      <c r="J796" s="1" t="s">
        <v>7360</v>
      </c>
      <c r="K796" s="1" t="str">
        <f t="shared" si="24"/>
        <v>2014</v>
      </c>
      <c r="L796" s="1">
        <f t="shared" si="25"/>
        <v>24</v>
      </c>
      <c r="M796" s="1" t="s">
        <v>60</v>
      </c>
    </row>
    <row r="797" spans="8:13">
      <c r="H797" s="1" t="s">
        <v>367</v>
      </c>
      <c r="I797" s="1" t="s">
        <v>7913</v>
      </c>
      <c r="J797" s="1" t="s">
        <v>6104</v>
      </c>
      <c r="K797" s="1" t="str">
        <f t="shared" si="24"/>
        <v>2015</v>
      </c>
      <c r="L797" s="1">
        <f t="shared" si="25"/>
        <v>24</v>
      </c>
      <c r="M797" s="1" t="s">
        <v>60</v>
      </c>
    </row>
    <row r="798" spans="8:13">
      <c r="H798" s="1" t="s">
        <v>144</v>
      </c>
      <c r="I798" s="1" t="s">
        <v>6983</v>
      </c>
      <c r="J798" s="1" t="s">
        <v>5747</v>
      </c>
      <c r="K798" s="1" t="str">
        <f t="shared" si="24"/>
        <v>2015</v>
      </c>
      <c r="L798" s="1">
        <f t="shared" si="25"/>
        <v>24</v>
      </c>
      <c r="M798" s="1" t="s">
        <v>60</v>
      </c>
    </row>
    <row r="799" spans="8:13">
      <c r="H799" s="1" t="s">
        <v>144</v>
      </c>
      <c r="I799" s="1" t="s">
        <v>9132</v>
      </c>
      <c r="J799" s="1" t="s">
        <v>1222</v>
      </c>
      <c r="K799" s="1" t="str">
        <f t="shared" si="24"/>
        <v>2015</v>
      </c>
      <c r="L799" s="1">
        <f t="shared" si="25"/>
        <v>24</v>
      </c>
      <c r="M799" s="1" t="s">
        <v>60</v>
      </c>
    </row>
    <row r="800" spans="8:13">
      <c r="H800" s="1" t="s">
        <v>134</v>
      </c>
      <c r="I800" s="1" t="s">
        <v>2422</v>
      </c>
      <c r="J800" s="1" t="s">
        <v>1222</v>
      </c>
      <c r="K800" s="1" t="str">
        <f t="shared" si="24"/>
        <v>2015</v>
      </c>
      <c r="L800" s="1">
        <f t="shared" si="25"/>
        <v>24</v>
      </c>
      <c r="M800" s="1" t="s">
        <v>60</v>
      </c>
    </row>
    <row r="801" spans="8:13">
      <c r="H801" s="1" t="s">
        <v>144</v>
      </c>
      <c r="I801" s="1" t="s">
        <v>4106</v>
      </c>
      <c r="J801" s="1" t="s">
        <v>1534</v>
      </c>
      <c r="K801" s="1" t="str">
        <f t="shared" si="24"/>
        <v>2016</v>
      </c>
      <c r="L801" s="1">
        <f t="shared" si="25"/>
        <v>24</v>
      </c>
      <c r="M801" s="1" t="s">
        <v>60</v>
      </c>
    </row>
    <row r="802" spans="8:13">
      <c r="H802" s="1" t="s">
        <v>118</v>
      </c>
      <c r="I802" s="1" t="s">
        <v>4349</v>
      </c>
      <c r="J802" s="1" t="s">
        <v>931</v>
      </c>
      <c r="K802" s="1" t="str">
        <f t="shared" si="24"/>
        <v>2016</v>
      </c>
      <c r="L802" s="1">
        <f t="shared" si="25"/>
        <v>24</v>
      </c>
      <c r="M802" s="1" t="s">
        <v>60</v>
      </c>
    </row>
    <row r="803" spans="8:13">
      <c r="H803" s="1" t="s">
        <v>118</v>
      </c>
      <c r="I803" s="1" t="s">
        <v>152</v>
      </c>
      <c r="J803" s="1" t="s">
        <v>5832</v>
      </c>
      <c r="K803" s="1" t="str">
        <f t="shared" si="24"/>
        <v>2016</v>
      </c>
      <c r="L803" s="1">
        <f t="shared" si="25"/>
        <v>24</v>
      </c>
      <c r="M803" s="1" t="s">
        <v>60</v>
      </c>
    </row>
    <row r="804" spans="8:13">
      <c r="H804" s="1" t="s">
        <v>144</v>
      </c>
      <c r="I804" s="1" t="s">
        <v>11703</v>
      </c>
      <c r="J804" s="1" t="s">
        <v>6417</v>
      </c>
      <c r="K804" s="1" t="str">
        <f t="shared" si="24"/>
        <v>2016</v>
      </c>
      <c r="L804" s="1">
        <f t="shared" si="25"/>
        <v>24</v>
      </c>
      <c r="M804" s="1" t="s">
        <v>60</v>
      </c>
    </row>
    <row r="805" spans="8:13">
      <c r="H805" s="1" t="s">
        <v>367</v>
      </c>
      <c r="I805" s="1" t="s">
        <v>155</v>
      </c>
      <c r="J805" s="1" t="s">
        <v>469</v>
      </c>
      <c r="K805" s="1" t="str">
        <f t="shared" si="24"/>
        <v>2017</v>
      </c>
      <c r="L805" s="1">
        <f t="shared" si="25"/>
        <v>24</v>
      </c>
      <c r="M805" s="1" t="s">
        <v>60</v>
      </c>
    </row>
    <row r="806" spans="8:13">
      <c r="H806" s="1" t="s">
        <v>367</v>
      </c>
      <c r="I806" s="1" t="s">
        <v>2037</v>
      </c>
      <c r="J806" s="1" t="s">
        <v>1286</v>
      </c>
      <c r="K806" s="1" t="str">
        <f t="shared" si="24"/>
        <v>2017</v>
      </c>
      <c r="L806" s="1">
        <f t="shared" si="25"/>
        <v>24</v>
      </c>
      <c r="M806" s="1" t="s">
        <v>60</v>
      </c>
    </row>
    <row r="807" spans="8:13">
      <c r="H807" s="1" t="s">
        <v>118</v>
      </c>
      <c r="I807" s="1" t="s">
        <v>2308</v>
      </c>
      <c r="J807" s="1" t="s">
        <v>2313</v>
      </c>
      <c r="K807" s="1" t="str">
        <f t="shared" si="24"/>
        <v>2017</v>
      </c>
      <c r="L807" s="1">
        <f t="shared" si="25"/>
        <v>24</v>
      </c>
      <c r="M807" s="1" t="s">
        <v>60</v>
      </c>
    </row>
    <row r="808" spans="8:13">
      <c r="H808" s="1" t="s">
        <v>144</v>
      </c>
      <c r="I808" s="1" t="s">
        <v>3254</v>
      </c>
      <c r="J808" s="1" t="s">
        <v>3254</v>
      </c>
      <c r="K808" s="1" t="str">
        <f t="shared" si="24"/>
        <v>2017</v>
      </c>
      <c r="L808" s="1">
        <f t="shared" si="25"/>
        <v>24</v>
      </c>
      <c r="M808" s="1" t="s">
        <v>60</v>
      </c>
    </row>
    <row r="809" spans="8:13">
      <c r="H809" s="1" t="s">
        <v>144</v>
      </c>
      <c r="I809" s="1" t="s">
        <v>4359</v>
      </c>
      <c r="J809" s="1" t="s">
        <v>496</v>
      </c>
      <c r="K809" s="1" t="str">
        <f t="shared" si="24"/>
        <v>2017</v>
      </c>
      <c r="L809" s="1">
        <f t="shared" si="25"/>
        <v>24</v>
      </c>
      <c r="M809" s="1" t="s">
        <v>60</v>
      </c>
    </row>
    <row r="810" spans="8:13">
      <c r="H810" s="1" t="s">
        <v>144</v>
      </c>
      <c r="I810" s="1" t="s">
        <v>5572</v>
      </c>
      <c r="J810" s="1" t="s">
        <v>5572</v>
      </c>
      <c r="K810" s="1" t="str">
        <f t="shared" si="24"/>
        <v>2017</v>
      </c>
      <c r="L810" s="1">
        <f t="shared" si="25"/>
        <v>24</v>
      </c>
      <c r="M810" s="1" t="s">
        <v>60</v>
      </c>
    </row>
    <row r="811" spans="8:13">
      <c r="H811" s="1" t="s">
        <v>144</v>
      </c>
      <c r="I811" s="1" t="s">
        <v>5981</v>
      </c>
      <c r="J811" s="1" t="s">
        <v>5981</v>
      </c>
      <c r="K811" s="1" t="str">
        <f t="shared" si="24"/>
        <v>2017</v>
      </c>
      <c r="L811" s="1">
        <f t="shared" si="25"/>
        <v>24</v>
      </c>
      <c r="M811" s="1" t="s">
        <v>60</v>
      </c>
    </row>
    <row r="812" spans="8:13">
      <c r="H812" s="1" t="s">
        <v>134</v>
      </c>
      <c r="I812" s="1" t="s">
        <v>6666</v>
      </c>
      <c r="J812" s="1" t="s">
        <v>4828</v>
      </c>
      <c r="K812" s="1" t="str">
        <f t="shared" si="24"/>
        <v>2017</v>
      </c>
      <c r="L812" s="1">
        <f t="shared" si="25"/>
        <v>24</v>
      </c>
      <c r="M812" s="1" t="s">
        <v>60</v>
      </c>
    </row>
    <row r="813" spans="8:13">
      <c r="H813" s="1" t="s">
        <v>118</v>
      </c>
      <c r="I813" s="1" t="s">
        <v>835</v>
      </c>
      <c r="J813" s="1" t="s">
        <v>828</v>
      </c>
      <c r="K813" s="1" t="str">
        <f t="shared" si="24"/>
        <v>2018</v>
      </c>
      <c r="L813" s="1">
        <f t="shared" si="25"/>
        <v>24</v>
      </c>
      <c r="M813" s="1" t="s">
        <v>60</v>
      </c>
    </row>
    <row r="814" spans="8:13">
      <c r="H814" s="1" t="s">
        <v>367</v>
      </c>
      <c r="I814" s="1" t="s">
        <v>6275</v>
      </c>
      <c r="J814" s="1" t="s">
        <v>3860</v>
      </c>
      <c r="K814" s="1" t="str">
        <f t="shared" si="24"/>
        <v>2018</v>
      </c>
      <c r="L814" s="1">
        <f t="shared" si="25"/>
        <v>24</v>
      </c>
      <c r="M814" s="1" t="s">
        <v>60</v>
      </c>
    </row>
    <row r="815" spans="8:13">
      <c r="H815" s="1" t="s">
        <v>144</v>
      </c>
      <c r="I815" s="1" t="s">
        <v>1763</v>
      </c>
      <c r="J815" s="1" t="s">
        <v>1766</v>
      </c>
      <c r="K815" s="1" t="str">
        <f t="shared" si="24"/>
        <v>2018</v>
      </c>
      <c r="L815" s="1">
        <f t="shared" si="25"/>
        <v>24</v>
      </c>
      <c r="M815" s="1" t="s">
        <v>60</v>
      </c>
    </row>
    <row r="816" spans="8:13">
      <c r="H816" s="1" t="s">
        <v>118</v>
      </c>
      <c r="I816" s="1" t="s">
        <v>2643</v>
      </c>
      <c r="J816" s="1" t="s">
        <v>881</v>
      </c>
      <c r="K816" s="1" t="str">
        <f t="shared" si="24"/>
        <v>2018</v>
      </c>
      <c r="L816" s="1">
        <f t="shared" si="25"/>
        <v>24</v>
      </c>
      <c r="M816" s="1" t="s">
        <v>60</v>
      </c>
    </row>
    <row r="817" spans="8:13">
      <c r="H817" s="1" t="s">
        <v>144</v>
      </c>
      <c r="I817" s="1" t="s">
        <v>1183</v>
      </c>
      <c r="J817" s="1" t="s">
        <v>1190</v>
      </c>
      <c r="K817" s="1" t="str">
        <f t="shared" si="24"/>
        <v>2019</v>
      </c>
      <c r="L817" s="1">
        <f t="shared" si="25"/>
        <v>24</v>
      </c>
      <c r="M817" s="1" t="s">
        <v>60</v>
      </c>
    </row>
    <row r="818" spans="8:13">
      <c r="H818" s="1" t="s">
        <v>144</v>
      </c>
      <c r="I818" s="1" t="s">
        <v>810</v>
      </c>
      <c r="J818" s="1" t="s">
        <v>810</v>
      </c>
      <c r="K818" s="1" t="str">
        <f t="shared" si="24"/>
        <v>2019</v>
      </c>
      <c r="L818" s="1">
        <f t="shared" si="25"/>
        <v>24</v>
      </c>
      <c r="M818" s="1" t="s">
        <v>60</v>
      </c>
    </row>
    <row r="819" spans="8:13">
      <c r="H819" s="1" t="s">
        <v>118</v>
      </c>
      <c r="I819" s="1" t="s">
        <v>8201</v>
      </c>
      <c r="J819" s="1" t="s">
        <v>10585</v>
      </c>
      <c r="K819" s="1" t="str">
        <f t="shared" si="24"/>
        <v>2019</v>
      </c>
      <c r="L819" s="1">
        <f t="shared" si="25"/>
        <v>24</v>
      </c>
      <c r="M819" s="1" t="s">
        <v>60</v>
      </c>
    </row>
    <row r="820" spans="8:13">
      <c r="H820" s="1" t="s">
        <v>118</v>
      </c>
      <c r="I820" s="1" t="s">
        <v>10697</v>
      </c>
      <c r="J820" s="1" t="s">
        <v>10699</v>
      </c>
      <c r="K820" s="1" t="str">
        <f t="shared" si="24"/>
        <v>2019</v>
      </c>
      <c r="L820" s="1">
        <f t="shared" si="25"/>
        <v>24</v>
      </c>
      <c r="M820" s="1" t="s">
        <v>60</v>
      </c>
    </row>
    <row r="821" spans="8:13">
      <c r="H821" s="1" t="s">
        <v>118</v>
      </c>
      <c r="I821" s="1" t="s">
        <v>8486</v>
      </c>
      <c r="J821" s="1" t="s">
        <v>1903</v>
      </c>
      <c r="K821" s="1" t="str">
        <f t="shared" si="24"/>
        <v>2019</v>
      </c>
      <c r="L821" s="1">
        <f t="shared" si="25"/>
        <v>24</v>
      </c>
      <c r="M821" s="1" t="s">
        <v>60</v>
      </c>
    </row>
    <row r="822" spans="8:13">
      <c r="H822" s="1" t="s">
        <v>144</v>
      </c>
      <c r="I822" s="1" t="s">
        <v>9293</v>
      </c>
      <c r="J822" s="1" t="s">
        <v>9310</v>
      </c>
      <c r="K822" s="1" t="str">
        <f t="shared" si="24"/>
        <v>2020</v>
      </c>
      <c r="L822" s="1">
        <f t="shared" si="25"/>
        <v>24</v>
      </c>
      <c r="M822" s="1" t="s">
        <v>60</v>
      </c>
    </row>
    <row r="823" spans="8:13">
      <c r="H823" s="1" t="s">
        <v>144</v>
      </c>
      <c r="I823" s="1" t="s">
        <v>8690</v>
      </c>
      <c r="J823" s="1" t="s">
        <v>8697</v>
      </c>
      <c r="K823" s="1" t="str">
        <f t="shared" si="24"/>
        <v>2020</v>
      </c>
      <c r="L823" s="1">
        <f t="shared" si="25"/>
        <v>24</v>
      </c>
      <c r="M823" s="1" t="s">
        <v>60</v>
      </c>
    </row>
    <row r="824" spans="8:13">
      <c r="H824" s="1" t="s">
        <v>144</v>
      </c>
      <c r="I824" s="1" t="s">
        <v>10522</v>
      </c>
      <c r="J824" s="1" t="s">
        <v>5002</v>
      </c>
      <c r="K824" s="1" t="str">
        <f t="shared" si="24"/>
        <v>2020</v>
      </c>
      <c r="L824" s="1">
        <f t="shared" si="25"/>
        <v>24</v>
      </c>
      <c r="M824" s="1" t="s">
        <v>60</v>
      </c>
    </row>
    <row r="825" spans="8:13">
      <c r="H825" s="1" t="s">
        <v>144</v>
      </c>
      <c r="I825" s="1" t="s">
        <v>10626</v>
      </c>
      <c r="J825" s="1" t="s">
        <v>10629</v>
      </c>
      <c r="K825" s="1" t="str">
        <f t="shared" si="24"/>
        <v>2020</v>
      </c>
      <c r="L825" s="1">
        <f t="shared" si="25"/>
        <v>24</v>
      </c>
      <c r="M825" s="1" t="s">
        <v>60</v>
      </c>
    </row>
    <row r="826" spans="8:13">
      <c r="H826" s="1" t="s">
        <v>144</v>
      </c>
      <c r="I826" s="1" t="s">
        <v>11394</v>
      </c>
      <c r="J826" s="1" t="s">
        <v>1360</v>
      </c>
      <c r="K826" s="1" t="str">
        <f t="shared" si="24"/>
        <v>2020</v>
      </c>
      <c r="L826" s="1">
        <f t="shared" si="25"/>
        <v>24</v>
      </c>
      <c r="M826" s="1" t="s">
        <v>60</v>
      </c>
    </row>
    <row r="827" spans="8:13">
      <c r="H827" s="1" t="s">
        <v>555</v>
      </c>
      <c r="I827" s="1" t="s">
        <v>561</v>
      </c>
      <c r="J827" s="1" t="s">
        <v>7801</v>
      </c>
      <c r="K827" s="1" t="str">
        <f t="shared" si="24"/>
        <v>2005</v>
      </c>
      <c r="L827" s="1">
        <f t="shared" si="25"/>
        <v>25</v>
      </c>
      <c r="M827" s="1" t="s">
        <v>60</v>
      </c>
    </row>
    <row r="828" spans="8:13">
      <c r="H828" s="1" t="s">
        <v>644</v>
      </c>
      <c r="I828" s="1" t="s">
        <v>3542</v>
      </c>
      <c r="J828" s="1" t="s">
        <v>1918</v>
      </c>
      <c r="K828" s="1" t="str">
        <f t="shared" si="24"/>
        <v>2007</v>
      </c>
      <c r="L828" s="1">
        <f t="shared" si="25"/>
        <v>25</v>
      </c>
      <c r="M828" s="1" t="s">
        <v>60</v>
      </c>
    </row>
    <row r="829" spans="8:13">
      <c r="H829" s="1" t="s">
        <v>809</v>
      </c>
      <c r="I829" s="1" t="s">
        <v>309</v>
      </c>
      <c r="J829" s="1" t="s">
        <v>1943</v>
      </c>
      <c r="K829" s="1" t="str">
        <f t="shared" si="24"/>
        <v>2008</v>
      </c>
      <c r="L829" s="1">
        <f t="shared" si="25"/>
        <v>25</v>
      </c>
      <c r="M829" s="1" t="s">
        <v>60</v>
      </c>
    </row>
    <row r="830" spans="8:13">
      <c r="H830" s="1" t="s">
        <v>678</v>
      </c>
      <c r="I830" s="1" t="s">
        <v>873</v>
      </c>
      <c r="J830" s="1" t="s">
        <v>1815</v>
      </c>
      <c r="K830" s="1" t="str">
        <f t="shared" si="24"/>
        <v>2008</v>
      </c>
      <c r="L830" s="1">
        <f t="shared" si="25"/>
        <v>25</v>
      </c>
      <c r="M830" s="1" t="s">
        <v>60</v>
      </c>
    </row>
    <row r="831" spans="8:13">
      <c r="H831" s="1" t="s">
        <v>530</v>
      </c>
      <c r="I831" s="1" t="s">
        <v>6731</v>
      </c>
      <c r="J831" s="1" t="s">
        <v>1815</v>
      </c>
      <c r="K831" s="1" t="str">
        <f t="shared" si="24"/>
        <v>2008</v>
      </c>
      <c r="L831" s="1">
        <f t="shared" si="25"/>
        <v>25</v>
      </c>
      <c r="M831" s="1" t="s">
        <v>60</v>
      </c>
    </row>
    <row r="832" spans="8:13">
      <c r="H832" s="1" t="s">
        <v>644</v>
      </c>
      <c r="I832" s="1" t="s">
        <v>2689</v>
      </c>
      <c r="J832" s="1" t="s">
        <v>1815</v>
      </c>
      <c r="K832" s="1" t="str">
        <f t="shared" si="24"/>
        <v>2008</v>
      </c>
      <c r="L832" s="1">
        <f t="shared" si="25"/>
        <v>25</v>
      </c>
      <c r="M832" s="1" t="s">
        <v>60</v>
      </c>
    </row>
    <row r="833" spans="8:13">
      <c r="H833" s="1" t="s">
        <v>644</v>
      </c>
      <c r="I833" s="1" t="s">
        <v>1427</v>
      </c>
      <c r="J833" s="1" t="s">
        <v>1072</v>
      </c>
      <c r="K833" s="1" t="str">
        <f t="shared" ref="K833:K896" si="26">TEXT(J833,"YYYY")</f>
        <v>2009</v>
      </c>
      <c r="L833" s="1">
        <f t="shared" ref="L833:L896" si="27">H833-(TEXT(I833,"YYYY")-TEXT(J833,"YYYY"))</f>
        <v>25</v>
      </c>
      <c r="M833" s="1" t="s">
        <v>60</v>
      </c>
    </row>
    <row r="834" spans="8:13">
      <c r="H834" s="1" t="s">
        <v>88</v>
      </c>
      <c r="I834" s="1" t="s">
        <v>9822</v>
      </c>
      <c r="J834" s="1" t="s">
        <v>9827</v>
      </c>
      <c r="K834" s="1" t="str">
        <f t="shared" si="26"/>
        <v>2010</v>
      </c>
      <c r="L834" s="1">
        <f t="shared" si="27"/>
        <v>25</v>
      </c>
      <c r="M834" s="1" t="s">
        <v>60</v>
      </c>
    </row>
    <row r="835" spans="8:13">
      <c r="H835" s="1" t="s">
        <v>63</v>
      </c>
      <c r="I835" s="1" t="s">
        <v>11899</v>
      </c>
      <c r="J835" s="1" t="s">
        <v>2212</v>
      </c>
      <c r="K835" s="1" t="str">
        <f t="shared" si="26"/>
        <v>2010</v>
      </c>
      <c r="L835" s="1">
        <f t="shared" si="27"/>
        <v>25</v>
      </c>
      <c r="M835" s="1" t="s">
        <v>60</v>
      </c>
    </row>
    <row r="836" spans="8:13">
      <c r="H836" s="1" t="s">
        <v>367</v>
      </c>
      <c r="I836" s="1" t="s">
        <v>7502</v>
      </c>
      <c r="J836" s="1" t="s">
        <v>7865</v>
      </c>
      <c r="K836" s="1" t="str">
        <f t="shared" si="26"/>
        <v>2011</v>
      </c>
      <c r="L836" s="1">
        <f t="shared" si="27"/>
        <v>25</v>
      </c>
      <c r="M836" s="1" t="s">
        <v>60</v>
      </c>
    </row>
    <row r="837" spans="8:13">
      <c r="H837" s="1" t="s">
        <v>448</v>
      </c>
      <c r="I837" s="1" t="s">
        <v>2689</v>
      </c>
      <c r="J837" s="1" t="s">
        <v>941</v>
      </c>
      <c r="K837" s="1" t="str">
        <f t="shared" si="26"/>
        <v>2011</v>
      </c>
      <c r="L837" s="1">
        <f t="shared" si="27"/>
        <v>25</v>
      </c>
      <c r="M837" s="1" t="s">
        <v>60</v>
      </c>
    </row>
    <row r="838" spans="8:13">
      <c r="H838" s="1" t="s">
        <v>464</v>
      </c>
      <c r="I838" s="1" t="s">
        <v>3566</v>
      </c>
      <c r="J838" s="1" t="s">
        <v>941</v>
      </c>
      <c r="K838" s="1" t="str">
        <f t="shared" si="26"/>
        <v>2011</v>
      </c>
      <c r="L838" s="1">
        <f t="shared" si="27"/>
        <v>25</v>
      </c>
      <c r="M838" s="1" t="s">
        <v>60</v>
      </c>
    </row>
    <row r="839" spans="8:13">
      <c r="H839" s="1" t="s">
        <v>78</v>
      </c>
      <c r="I839" s="1" t="s">
        <v>7369</v>
      </c>
      <c r="J839" s="1" t="s">
        <v>7370</v>
      </c>
      <c r="K839" s="1" t="str">
        <f t="shared" si="26"/>
        <v>2011</v>
      </c>
      <c r="L839" s="1">
        <f t="shared" si="27"/>
        <v>25</v>
      </c>
      <c r="M839" s="1" t="s">
        <v>60</v>
      </c>
    </row>
    <row r="840" spans="8:13">
      <c r="H840" s="1" t="s">
        <v>464</v>
      </c>
      <c r="I840" s="1" t="s">
        <v>2854</v>
      </c>
      <c r="J840" s="1" t="s">
        <v>4208</v>
      </c>
      <c r="K840" s="1" t="str">
        <f t="shared" si="26"/>
        <v>2012</v>
      </c>
      <c r="L840" s="1">
        <f t="shared" si="27"/>
        <v>25</v>
      </c>
      <c r="M840" s="1" t="s">
        <v>60</v>
      </c>
    </row>
    <row r="841" spans="8:13">
      <c r="H841" s="1" t="s">
        <v>118</v>
      </c>
      <c r="I841" s="1" t="s">
        <v>9415</v>
      </c>
      <c r="J841" s="1" t="s">
        <v>9419</v>
      </c>
      <c r="K841" s="1" t="str">
        <f t="shared" si="26"/>
        <v>2012</v>
      </c>
      <c r="L841" s="1">
        <f t="shared" si="27"/>
        <v>25</v>
      </c>
      <c r="M841" s="1" t="s">
        <v>60</v>
      </c>
    </row>
    <row r="842" spans="8:13">
      <c r="H842" s="1" t="s">
        <v>367</v>
      </c>
      <c r="I842" s="1" t="s">
        <v>9625</v>
      </c>
      <c r="J842" s="1" t="s">
        <v>6947</v>
      </c>
      <c r="K842" s="1" t="str">
        <f t="shared" si="26"/>
        <v>2013</v>
      </c>
      <c r="L842" s="1">
        <f t="shared" si="27"/>
        <v>25</v>
      </c>
      <c r="M842" s="1" t="s">
        <v>60</v>
      </c>
    </row>
    <row r="843" spans="8:13">
      <c r="H843" s="1" t="s">
        <v>88</v>
      </c>
      <c r="I843" s="1" t="s">
        <v>7456</v>
      </c>
      <c r="J843" s="1" t="s">
        <v>2023</v>
      </c>
      <c r="K843" s="1" t="str">
        <f t="shared" si="26"/>
        <v>2013</v>
      </c>
      <c r="L843" s="1">
        <f t="shared" si="27"/>
        <v>25</v>
      </c>
      <c r="M843" s="1" t="s">
        <v>60</v>
      </c>
    </row>
    <row r="844" spans="8:13">
      <c r="H844" s="1" t="s">
        <v>464</v>
      </c>
      <c r="I844" s="1" t="s">
        <v>1549</v>
      </c>
      <c r="J844" s="5">
        <v>41275</v>
      </c>
      <c r="K844" s="1" t="str">
        <f t="shared" si="26"/>
        <v>2013</v>
      </c>
      <c r="L844" s="1">
        <f t="shared" si="27"/>
        <v>25</v>
      </c>
      <c r="M844" s="1" t="s">
        <v>60</v>
      </c>
    </row>
    <row r="845" spans="8:13">
      <c r="H845" s="1" t="s">
        <v>134</v>
      </c>
      <c r="I845" s="1" t="s">
        <v>3552</v>
      </c>
      <c r="J845" s="1" t="s">
        <v>5184</v>
      </c>
      <c r="K845" s="1" t="str">
        <f t="shared" si="26"/>
        <v>2014</v>
      </c>
      <c r="L845" s="1">
        <f t="shared" si="27"/>
        <v>25</v>
      </c>
      <c r="M845" s="1" t="s">
        <v>60</v>
      </c>
    </row>
    <row r="846" spans="8:13">
      <c r="H846" s="1" t="s">
        <v>367</v>
      </c>
      <c r="I846" s="1" t="s">
        <v>6166</v>
      </c>
      <c r="J846" s="1" t="s">
        <v>6169</v>
      </c>
      <c r="K846" s="1" t="str">
        <f t="shared" si="26"/>
        <v>2015</v>
      </c>
      <c r="L846" s="1">
        <f t="shared" si="27"/>
        <v>25</v>
      </c>
      <c r="M846" s="1" t="s">
        <v>60</v>
      </c>
    </row>
    <row r="847" spans="8:13">
      <c r="H847" s="1" t="s">
        <v>118</v>
      </c>
      <c r="I847" s="1" t="s">
        <v>9816</v>
      </c>
      <c r="J847" s="1" t="s">
        <v>1163</v>
      </c>
      <c r="K847" s="1" t="str">
        <f t="shared" si="26"/>
        <v>2015</v>
      </c>
      <c r="L847" s="1">
        <f t="shared" si="27"/>
        <v>25</v>
      </c>
      <c r="M847" s="1" t="s">
        <v>60</v>
      </c>
    </row>
    <row r="848" spans="8:13">
      <c r="H848" s="1" t="s">
        <v>88</v>
      </c>
      <c r="I848" s="1" t="s">
        <v>554</v>
      </c>
      <c r="J848" s="1" t="s">
        <v>1222</v>
      </c>
      <c r="K848" s="1" t="str">
        <f t="shared" si="26"/>
        <v>2015</v>
      </c>
      <c r="L848" s="1">
        <f t="shared" si="27"/>
        <v>25</v>
      </c>
      <c r="M848" s="1" t="s">
        <v>60</v>
      </c>
    </row>
    <row r="849" spans="8:13">
      <c r="H849" s="1" t="s">
        <v>367</v>
      </c>
      <c r="I849" s="1" t="s">
        <v>3385</v>
      </c>
      <c r="J849" s="1" t="s">
        <v>250</v>
      </c>
      <c r="K849" s="1" t="str">
        <f t="shared" si="26"/>
        <v>2016</v>
      </c>
      <c r="L849" s="1">
        <f t="shared" si="27"/>
        <v>25</v>
      </c>
      <c r="M849" s="1" t="s">
        <v>60</v>
      </c>
    </row>
    <row r="850" spans="8:13">
      <c r="H850" s="1" t="s">
        <v>367</v>
      </c>
      <c r="I850" s="1" t="s">
        <v>6357</v>
      </c>
      <c r="J850" s="1" t="s">
        <v>2237</v>
      </c>
      <c r="K850" s="1" t="str">
        <f t="shared" si="26"/>
        <v>2016</v>
      </c>
      <c r="L850" s="1">
        <f t="shared" si="27"/>
        <v>25</v>
      </c>
      <c r="M850" s="1" t="s">
        <v>60</v>
      </c>
    </row>
    <row r="851" spans="8:13">
      <c r="H851" s="1" t="s">
        <v>118</v>
      </c>
      <c r="I851" s="1" t="s">
        <v>5160</v>
      </c>
      <c r="J851" s="1" t="s">
        <v>227</v>
      </c>
      <c r="K851" s="1" t="str">
        <f t="shared" si="26"/>
        <v>2017</v>
      </c>
      <c r="L851" s="1">
        <f t="shared" si="27"/>
        <v>25</v>
      </c>
      <c r="M851" s="1" t="s">
        <v>60</v>
      </c>
    </row>
    <row r="852" spans="8:13">
      <c r="H852" s="1" t="s">
        <v>367</v>
      </c>
      <c r="I852" s="1" t="s">
        <v>3472</v>
      </c>
      <c r="J852" s="1" t="s">
        <v>2226</v>
      </c>
      <c r="K852" s="1" t="str">
        <f t="shared" si="26"/>
        <v>2017</v>
      </c>
      <c r="L852" s="1">
        <f t="shared" si="27"/>
        <v>25</v>
      </c>
      <c r="M852" s="1" t="s">
        <v>60</v>
      </c>
    </row>
    <row r="853" spans="8:13">
      <c r="H853" s="1" t="s">
        <v>118</v>
      </c>
      <c r="I853" s="1" t="s">
        <v>554</v>
      </c>
      <c r="J853" s="1" t="s">
        <v>554</v>
      </c>
      <c r="K853" s="1" t="str">
        <f t="shared" si="26"/>
        <v>2018</v>
      </c>
      <c r="L853" s="1">
        <f t="shared" si="27"/>
        <v>25</v>
      </c>
      <c r="M853" s="1" t="s">
        <v>60</v>
      </c>
    </row>
    <row r="854" spans="8:13">
      <c r="H854" s="1" t="s">
        <v>367</v>
      </c>
      <c r="I854" s="1" t="s">
        <v>787</v>
      </c>
      <c r="J854" s="1" t="s">
        <v>1044</v>
      </c>
      <c r="K854" s="1" t="str">
        <f t="shared" si="26"/>
        <v>2018</v>
      </c>
      <c r="L854" s="1">
        <f t="shared" si="27"/>
        <v>25</v>
      </c>
      <c r="M854" s="1" t="s">
        <v>60</v>
      </c>
    </row>
    <row r="855" spans="8:13">
      <c r="H855" s="1" t="s">
        <v>134</v>
      </c>
      <c r="I855" s="1" t="s">
        <v>7626</v>
      </c>
      <c r="J855" s="1" t="s">
        <v>7628</v>
      </c>
      <c r="K855" s="1" t="str">
        <f t="shared" si="26"/>
        <v>2018</v>
      </c>
      <c r="L855" s="1">
        <f t="shared" si="27"/>
        <v>25</v>
      </c>
      <c r="M855" s="1" t="s">
        <v>60</v>
      </c>
    </row>
    <row r="856" spans="8:13">
      <c r="H856" s="1" t="s">
        <v>367</v>
      </c>
      <c r="I856" s="1" t="s">
        <v>11394</v>
      </c>
      <c r="J856" s="1" t="s">
        <v>1518</v>
      </c>
      <c r="K856" s="1" t="str">
        <f t="shared" si="26"/>
        <v>2019</v>
      </c>
      <c r="L856" s="1">
        <f t="shared" si="27"/>
        <v>25</v>
      </c>
      <c r="M856" s="1" t="s">
        <v>60</v>
      </c>
    </row>
    <row r="857" spans="8:13">
      <c r="H857" s="1" t="s">
        <v>118</v>
      </c>
      <c r="I857" s="1" t="s">
        <v>2003</v>
      </c>
      <c r="J857" s="1" t="s">
        <v>459</v>
      </c>
      <c r="K857" s="1" t="str">
        <f t="shared" si="26"/>
        <v>2019</v>
      </c>
      <c r="L857" s="1">
        <f t="shared" si="27"/>
        <v>25</v>
      </c>
      <c r="M857" s="1" t="s">
        <v>60</v>
      </c>
    </row>
    <row r="858" spans="8:13">
      <c r="H858" s="1" t="s">
        <v>118</v>
      </c>
      <c r="I858" s="1" t="s">
        <v>2145</v>
      </c>
      <c r="J858" s="1" t="s">
        <v>2145</v>
      </c>
      <c r="K858" s="1" t="str">
        <f t="shared" si="26"/>
        <v>2019</v>
      </c>
      <c r="L858" s="1">
        <f t="shared" si="27"/>
        <v>25</v>
      </c>
      <c r="M858" s="1" t="s">
        <v>60</v>
      </c>
    </row>
    <row r="859" spans="8:13">
      <c r="H859" s="1" t="s">
        <v>118</v>
      </c>
      <c r="I859" s="1" t="s">
        <v>2304</v>
      </c>
      <c r="J859" s="1" t="s">
        <v>1179</v>
      </c>
      <c r="K859" s="1" t="str">
        <f t="shared" si="26"/>
        <v>2019</v>
      </c>
      <c r="L859" s="1">
        <f t="shared" si="27"/>
        <v>25</v>
      </c>
      <c r="M859" s="1" t="s">
        <v>60</v>
      </c>
    </row>
    <row r="860" spans="8:13">
      <c r="H860" s="1" t="s">
        <v>118</v>
      </c>
      <c r="I860" s="1" t="s">
        <v>7937</v>
      </c>
      <c r="J860" s="1" t="s">
        <v>5680</v>
      </c>
      <c r="K860" s="1" t="str">
        <f t="shared" si="26"/>
        <v>2020</v>
      </c>
      <c r="L860" s="1">
        <f t="shared" si="27"/>
        <v>25</v>
      </c>
      <c r="M860" s="1" t="s">
        <v>60</v>
      </c>
    </row>
    <row r="861" spans="8:13">
      <c r="H861" s="1" t="s">
        <v>118</v>
      </c>
      <c r="I861" s="1" t="s">
        <v>6570</v>
      </c>
      <c r="J861" s="1" t="s">
        <v>7020</v>
      </c>
      <c r="K861" s="1" t="str">
        <f t="shared" si="26"/>
        <v>2020</v>
      </c>
      <c r="L861" s="1">
        <f t="shared" si="27"/>
        <v>25</v>
      </c>
      <c r="M861" s="1" t="s">
        <v>60</v>
      </c>
    </row>
    <row r="862" spans="8:13">
      <c r="H862" s="1" t="s">
        <v>118</v>
      </c>
      <c r="I862" s="1" t="s">
        <v>8450</v>
      </c>
      <c r="J862" s="1" t="s">
        <v>5680</v>
      </c>
      <c r="K862" s="1" t="str">
        <f t="shared" si="26"/>
        <v>2020</v>
      </c>
      <c r="L862" s="1">
        <f t="shared" si="27"/>
        <v>25</v>
      </c>
      <c r="M862" s="1" t="s">
        <v>60</v>
      </c>
    </row>
    <row r="863" spans="8:13">
      <c r="H863" s="1" t="s">
        <v>149</v>
      </c>
      <c r="I863" s="1" t="s">
        <v>10543</v>
      </c>
      <c r="J863" s="1" t="s">
        <v>10556</v>
      </c>
      <c r="K863" s="1" t="str">
        <f t="shared" si="26"/>
        <v>2007</v>
      </c>
      <c r="L863" s="1">
        <f t="shared" si="27"/>
        <v>26</v>
      </c>
      <c r="M863" s="1" t="s">
        <v>60</v>
      </c>
    </row>
    <row r="864" spans="8:13">
      <c r="H864" s="1" t="s">
        <v>448</v>
      </c>
      <c r="I864" s="1" t="s">
        <v>6826</v>
      </c>
      <c r="J864" s="1" t="s">
        <v>11209</v>
      </c>
      <c r="K864" s="1" t="str">
        <f t="shared" si="26"/>
        <v>2008</v>
      </c>
      <c r="L864" s="1">
        <f t="shared" si="27"/>
        <v>26</v>
      </c>
      <c r="M864" s="1" t="s">
        <v>60</v>
      </c>
    </row>
    <row r="865" spans="8:13">
      <c r="H865" s="1" t="s">
        <v>809</v>
      </c>
      <c r="I865" s="1" t="s">
        <v>316</v>
      </c>
      <c r="J865" s="1" t="s">
        <v>2868</v>
      </c>
      <c r="K865" s="1" t="str">
        <f t="shared" si="26"/>
        <v>2008</v>
      </c>
      <c r="L865" s="1">
        <f t="shared" si="27"/>
        <v>26</v>
      </c>
      <c r="M865" s="1" t="s">
        <v>60</v>
      </c>
    </row>
    <row r="866" spans="8:13">
      <c r="H866" s="1" t="s">
        <v>530</v>
      </c>
      <c r="I866" s="1" t="s">
        <v>6422</v>
      </c>
      <c r="J866" s="1" t="s">
        <v>1072</v>
      </c>
      <c r="K866" s="1" t="str">
        <f t="shared" si="26"/>
        <v>2009</v>
      </c>
      <c r="L866" s="1">
        <f t="shared" si="27"/>
        <v>26</v>
      </c>
      <c r="M866" s="1" t="s">
        <v>60</v>
      </c>
    </row>
    <row r="867" spans="8:13">
      <c r="H867" s="1" t="s">
        <v>63</v>
      </c>
      <c r="I867" s="1" t="s">
        <v>7337</v>
      </c>
      <c r="J867" s="1" t="s">
        <v>7868</v>
      </c>
      <c r="K867" s="1" t="str">
        <f t="shared" si="26"/>
        <v>2010</v>
      </c>
      <c r="L867" s="1">
        <f t="shared" si="27"/>
        <v>26</v>
      </c>
      <c r="M867" s="1" t="s">
        <v>60</v>
      </c>
    </row>
    <row r="868" spans="8:13">
      <c r="H868" s="1" t="s">
        <v>464</v>
      </c>
      <c r="I868" s="1" t="s">
        <v>11978</v>
      </c>
      <c r="J868" s="1" t="s">
        <v>7895</v>
      </c>
      <c r="K868" s="1" t="str">
        <f t="shared" si="26"/>
        <v>2010</v>
      </c>
      <c r="L868" s="1">
        <f t="shared" si="27"/>
        <v>26</v>
      </c>
      <c r="M868" s="1" t="s">
        <v>60</v>
      </c>
    </row>
    <row r="869" spans="8:13">
      <c r="H869" s="1" t="s">
        <v>678</v>
      </c>
      <c r="I869" s="1" t="s">
        <v>3111</v>
      </c>
      <c r="J869" s="1" t="s">
        <v>6721</v>
      </c>
      <c r="K869" s="1" t="str">
        <f t="shared" si="26"/>
        <v>2012</v>
      </c>
      <c r="L869" s="1">
        <f t="shared" si="27"/>
        <v>26</v>
      </c>
      <c r="M869" s="1" t="s">
        <v>60</v>
      </c>
    </row>
    <row r="870" spans="8:13">
      <c r="H870" s="1" t="s">
        <v>78</v>
      </c>
      <c r="I870" s="1" t="s">
        <v>6169</v>
      </c>
      <c r="J870" s="1" t="s">
        <v>2019</v>
      </c>
      <c r="K870" s="1" t="str">
        <f t="shared" si="26"/>
        <v>2012</v>
      </c>
      <c r="L870" s="1">
        <f t="shared" si="27"/>
        <v>26</v>
      </c>
      <c r="M870" s="1" t="s">
        <v>60</v>
      </c>
    </row>
    <row r="871" spans="8:13">
      <c r="H871" s="1" t="s">
        <v>134</v>
      </c>
      <c r="I871" s="1" t="s">
        <v>11233</v>
      </c>
      <c r="J871" s="1" t="s">
        <v>9722</v>
      </c>
      <c r="K871" s="1" t="str">
        <f t="shared" si="26"/>
        <v>2013</v>
      </c>
      <c r="L871" s="1">
        <f t="shared" si="27"/>
        <v>26</v>
      </c>
      <c r="M871" s="1" t="s">
        <v>60</v>
      </c>
    </row>
    <row r="872" spans="8:13">
      <c r="H872" s="1" t="s">
        <v>367</v>
      </c>
      <c r="I872" s="1" t="s">
        <v>774</v>
      </c>
      <c r="J872" s="1" t="s">
        <v>4961</v>
      </c>
      <c r="K872" s="1" t="str">
        <f t="shared" si="26"/>
        <v>2014</v>
      </c>
      <c r="L872" s="1">
        <f t="shared" si="27"/>
        <v>26</v>
      </c>
      <c r="M872" s="1" t="s">
        <v>60</v>
      </c>
    </row>
    <row r="873" spans="8:13">
      <c r="H873" s="1" t="s">
        <v>134</v>
      </c>
      <c r="I873" s="1" t="s">
        <v>1742</v>
      </c>
      <c r="J873" s="1" t="s">
        <v>1933</v>
      </c>
      <c r="K873" s="1" t="str">
        <f t="shared" si="26"/>
        <v>2014</v>
      </c>
      <c r="L873" s="1">
        <f t="shared" si="27"/>
        <v>26</v>
      </c>
      <c r="M873" s="1" t="s">
        <v>60</v>
      </c>
    </row>
    <row r="874" spans="8:13">
      <c r="H874" s="1" t="s">
        <v>134</v>
      </c>
      <c r="I874" s="1" t="s">
        <v>11825</v>
      </c>
      <c r="J874" s="1" t="s">
        <v>11322</v>
      </c>
      <c r="K874" s="1" t="str">
        <f t="shared" si="26"/>
        <v>2014</v>
      </c>
      <c r="L874" s="1">
        <f t="shared" si="27"/>
        <v>26</v>
      </c>
      <c r="M874" s="1" t="s">
        <v>60</v>
      </c>
    </row>
    <row r="875" spans="8:13">
      <c r="H875" s="1" t="s">
        <v>134</v>
      </c>
      <c r="I875" s="1" t="s">
        <v>4509</v>
      </c>
      <c r="J875" s="1" t="s">
        <v>1222</v>
      </c>
      <c r="K875" s="1" t="str">
        <f t="shared" si="26"/>
        <v>2015</v>
      </c>
      <c r="L875" s="1">
        <f t="shared" si="27"/>
        <v>26</v>
      </c>
      <c r="M875" s="1" t="s">
        <v>60</v>
      </c>
    </row>
    <row r="876" spans="8:13">
      <c r="H876" s="1" t="s">
        <v>367</v>
      </c>
      <c r="I876" s="1" t="s">
        <v>6817</v>
      </c>
      <c r="J876" s="1" t="s">
        <v>6828</v>
      </c>
      <c r="K876" s="1" t="str">
        <f t="shared" si="26"/>
        <v>2015</v>
      </c>
      <c r="L876" s="1">
        <f t="shared" si="27"/>
        <v>26</v>
      </c>
      <c r="M876" s="1" t="s">
        <v>60</v>
      </c>
    </row>
    <row r="877" spans="8:13">
      <c r="H877" s="1" t="s">
        <v>88</v>
      </c>
      <c r="I877" s="1" t="s">
        <v>5087</v>
      </c>
      <c r="J877" s="1" t="s">
        <v>5034</v>
      </c>
      <c r="K877" s="1" t="str">
        <f t="shared" si="26"/>
        <v>2015</v>
      </c>
      <c r="L877" s="1">
        <f t="shared" si="27"/>
        <v>26</v>
      </c>
      <c r="M877" s="1" t="s">
        <v>60</v>
      </c>
    </row>
    <row r="878" spans="8:13">
      <c r="H878" s="1" t="s">
        <v>134</v>
      </c>
      <c r="I878" s="1" t="s">
        <v>5342</v>
      </c>
      <c r="J878" s="1" t="s">
        <v>5369</v>
      </c>
      <c r="K878" s="1" t="str">
        <f t="shared" si="26"/>
        <v>2015</v>
      </c>
      <c r="L878" s="1">
        <f t="shared" si="27"/>
        <v>26</v>
      </c>
      <c r="M878" s="1" t="s">
        <v>60</v>
      </c>
    </row>
    <row r="879" spans="8:13">
      <c r="H879" s="1" t="s">
        <v>88</v>
      </c>
      <c r="I879" s="1" t="s">
        <v>5521</v>
      </c>
      <c r="J879" s="1" t="s">
        <v>171</v>
      </c>
      <c r="K879" s="1" t="str">
        <f t="shared" si="26"/>
        <v>2015</v>
      </c>
      <c r="L879" s="1">
        <f t="shared" si="27"/>
        <v>26</v>
      </c>
      <c r="M879" s="1" t="s">
        <v>60</v>
      </c>
    </row>
    <row r="880" spans="8:13">
      <c r="H880" s="1" t="s">
        <v>88</v>
      </c>
      <c r="I880" s="1" t="s">
        <v>3703</v>
      </c>
      <c r="J880" s="1" t="s">
        <v>5258</v>
      </c>
      <c r="K880" s="1" t="str">
        <f t="shared" si="26"/>
        <v>2015</v>
      </c>
      <c r="L880" s="1">
        <f t="shared" si="27"/>
        <v>26</v>
      </c>
      <c r="M880" s="1" t="s">
        <v>60</v>
      </c>
    </row>
    <row r="881" spans="8:13">
      <c r="H881" s="1" t="s">
        <v>134</v>
      </c>
      <c r="I881" s="1" t="s">
        <v>7776</v>
      </c>
      <c r="J881" s="1" t="s">
        <v>5369</v>
      </c>
      <c r="K881" s="1" t="str">
        <f t="shared" si="26"/>
        <v>2015</v>
      </c>
      <c r="L881" s="1">
        <f t="shared" si="27"/>
        <v>26</v>
      </c>
      <c r="M881" s="1" t="s">
        <v>60</v>
      </c>
    </row>
    <row r="882" spans="8:13">
      <c r="H882" s="1" t="s">
        <v>464</v>
      </c>
      <c r="I882" s="1" t="s">
        <v>8908</v>
      </c>
      <c r="J882" s="1" t="s">
        <v>6983</v>
      </c>
      <c r="K882" s="1" t="str">
        <f t="shared" si="26"/>
        <v>2015</v>
      </c>
      <c r="L882" s="1">
        <f t="shared" si="27"/>
        <v>26</v>
      </c>
      <c r="M882" s="1" t="s">
        <v>60</v>
      </c>
    </row>
    <row r="883" spans="8:13">
      <c r="H883" s="1" t="s">
        <v>134</v>
      </c>
      <c r="I883" s="1" t="s">
        <v>7776</v>
      </c>
      <c r="J883" s="1" t="s">
        <v>1222</v>
      </c>
      <c r="K883" s="1" t="str">
        <f t="shared" si="26"/>
        <v>2015</v>
      </c>
      <c r="L883" s="1">
        <f t="shared" si="27"/>
        <v>26</v>
      </c>
      <c r="M883" s="1" t="s">
        <v>60</v>
      </c>
    </row>
    <row r="884" spans="8:13">
      <c r="H884" s="1" t="s">
        <v>367</v>
      </c>
      <c r="I884" s="1" t="s">
        <v>613</v>
      </c>
      <c r="J884" s="1" t="s">
        <v>6255</v>
      </c>
      <c r="K884" s="1" t="str">
        <f t="shared" si="26"/>
        <v>2015</v>
      </c>
      <c r="L884" s="1">
        <f t="shared" si="27"/>
        <v>26</v>
      </c>
      <c r="M884" s="1" t="s">
        <v>60</v>
      </c>
    </row>
    <row r="885" spans="8:13">
      <c r="H885" s="1" t="s">
        <v>78</v>
      </c>
      <c r="I885" s="1" t="s">
        <v>426</v>
      </c>
      <c r="J885" s="1" t="s">
        <v>384</v>
      </c>
      <c r="K885" s="1" t="str">
        <f t="shared" si="26"/>
        <v>2015</v>
      </c>
      <c r="L885" s="1">
        <f t="shared" si="27"/>
        <v>26</v>
      </c>
      <c r="M885" s="1" t="s">
        <v>60</v>
      </c>
    </row>
    <row r="886" spans="8:13">
      <c r="H886" s="1" t="s">
        <v>88</v>
      </c>
      <c r="I886" s="1" t="s">
        <v>1960</v>
      </c>
      <c r="J886" s="1" t="s">
        <v>209</v>
      </c>
      <c r="K886" s="1" t="str">
        <f t="shared" si="26"/>
        <v>2016</v>
      </c>
      <c r="L886" s="1">
        <f t="shared" si="27"/>
        <v>26</v>
      </c>
      <c r="M886" s="1" t="s">
        <v>60</v>
      </c>
    </row>
    <row r="887" spans="8:13">
      <c r="H887" s="1" t="s">
        <v>367</v>
      </c>
      <c r="I887" s="1" t="s">
        <v>11711</v>
      </c>
      <c r="J887" s="1" t="s">
        <v>4734</v>
      </c>
      <c r="K887" s="1" t="str">
        <f t="shared" si="26"/>
        <v>2016</v>
      </c>
      <c r="L887" s="1">
        <f t="shared" si="27"/>
        <v>26</v>
      </c>
      <c r="M887" s="1" t="s">
        <v>60</v>
      </c>
    </row>
    <row r="888" spans="8:13">
      <c r="H888" s="1" t="s">
        <v>367</v>
      </c>
      <c r="I888" s="1" t="s">
        <v>11725</v>
      </c>
      <c r="J888" s="1" t="s">
        <v>11726</v>
      </c>
      <c r="K888" s="1" t="str">
        <f t="shared" si="26"/>
        <v>2016</v>
      </c>
      <c r="L888" s="1">
        <f t="shared" si="27"/>
        <v>26</v>
      </c>
      <c r="M888" s="1" t="s">
        <v>60</v>
      </c>
    </row>
    <row r="889" spans="8:13">
      <c r="H889" s="1" t="s">
        <v>367</v>
      </c>
      <c r="I889" s="1" t="s">
        <v>7449</v>
      </c>
      <c r="J889" s="1" t="s">
        <v>3171</v>
      </c>
      <c r="K889" s="1" t="str">
        <f t="shared" si="26"/>
        <v>2016</v>
      </c>
      <c r="L889" s="1">
        <f t="shared" si="27"/>
        <v>26</v>
      </c>
      <c r="M889" s="1" t="s">
        <v>60</v>
      </c>
    </row>
    <row r="890" spans="8:13">
      <c r="H890" s="1" t="s">
        <v>134</v>
      </c>
      <c r="I890" s="1" t="s">
        <v>6357</v>
      </c>
      <c r="J890" s="1" t="s">
        <v>1534</v>
      </c>
      <c r="K890" s="1" t="str">
        <f t="shared" si="26"/>
        <v>2016</v>
      </c>
      <c r="L890" s="1">
        <f t="shared" si="27"/>
        <v>26</v>
      </c>
      <c r="M890" s="1" t="s">
        <v>60</v>
      </c>
    </row>
    <row r="891" spans="8:13">
      <c r="H891" s="1" t="s">
        <v>367</v>
      </c>
      <c r="I891" s="1" t="s">
        <v>987</v>
      </c>
      <c r="J891" s="1" t="s">
        <v>496</v>
      </c>
      <c r="K891" s="1" t="str">
        <f t="shared" si="26"/>
        <v>2017</v>
      </c>
      <c r="L891" s="1">
        <f t="shared" si="27"/>
        <v>26</v>
      </c>
      <c r="M891" s="1" t="s">
        <v>60</v>
      </c>
    </row>
    <row r="892" spans="8:13">
      <c r="H892" s="1" t="s">
        <v>367</v>
      </c>
      <c r="I892" s="1" t="s">
        <v>5988</v>
      </c>
      <c r="J892" s="1" t="s">
        <v>587</v>
      </c>
      <c r="K892" s="1" t="str">
        <f t="shared" si="26"/>
        <v>2017</v>
      </c>
      <c r="L892" s="1">
        <f t="shared" si="27"/>
        <v>26</v>
      </c>
      <c r="M892" s="1" t="s">
        <v>60</v>
      </c>
    </row>
    <row r="893" spans="8:13">
      <c r="H893" s="1" t="s">
        <v>78</v>
      </c>
      <c r="I893" s="1" t="s">
        <v>8908</v>
      </c>
      <c r="J893" s="1" t="s">
        <v>8911</v>
      </c>
      <c r="K893" s="1" t="str">
        <f t="shared" si="26"/>
        <v>2017</v>
      </c>
      <c r="L893" s="1">
        <f t="shared" si="27"/>
        <v>26</v>
      </c>
      <c r="M893" s="1" t="s">
        <v>60</v>
      </c>
    </row>
    <row r="894" spans="8:13">
      <c r="H894" s="1" t="s">
        <v>134</v>
      </c>
      <c r="I894" s="1" t="s">
        <v>554</v>
      </c>
      <c r="J894" s="1" t="s">
        <v>1873</v>
      </c>
      <c r="K894" s="1" t="str">
        <f t="shared" si="26"/>
        <v>2017</v>
      </c>
      <c r="L894" s="1">
        <f t="shared" si="27"/>
        <v>26</v>
      </c>
      <c r="M894" s="1" t="s">
        <v>60</v>
      </c>
    </row>
    <row r="895" spans="8:13">
      <c r="H895" s="1" t="s">
        <v>134</v>
      </c>
      <c r="I895" s="1" t="s">
        <v>1903</v>
      </c>
      <c r="J895" s="1" t="s">
        <v>474</v>
      </c>
      <c r="K895" s="1" t="str">
        <f t="shared" si="26"/>
        <v>2018</v>
      </c>
      <c r="L895" s="1">
        <f t="shared" si="27"/>
        <v>26</v>
      </c>
      <c r="M895" s="1" t="s">
        <v>60</v>
      </c>
    </row>
    <row r="896" spans="8:13">
      <c r="H896" s="1" t="s">
        <v>134</v>
      </c>
      <c r="I896" s="1" t="s">
        <v>3106</v>
      </c>
      <c r="J896" s="1" t="s">
        <v>705</v>
      </c>
      <c r="K896" s="1" t="str">
        <f t="shared" si="26"/>
        <v>2018</v>
      </c>
      <c r="L896" s="1">
        <f t="shared" si="27"/>
        <v>26</v>
      </c>
      <c r="M896" s="1" t="s">
        <v>60</v>
      </c>
    </row>
    <row r="897" spans="8:13">
      <c r="H897" s="1" t="s">
        <v>367</v>
      </c>
      <c r="I897" s="1" t="s">
        <v>440</v>
      </c>
      <c r="J897" s="1" t="s">
        <v>527</v>
      </c>
      <c r="K897" s="1" t="str">
        <f t="shared" ref="K897:K960" si="28">TEXT(J897,"YYYY")</f>
        <v>2018</v>
      </c>
      <c r="L897" s="1">
        <f t="shared" ref="L897:L960" si="29">H897-(TEXT(I897,"YYYY")-TEXT(J897,"YYYY"))</f>
        <v>26</v>
      </c>
      <c r="M897" s="1" t="s">
        <v>60</v>
      </c>
    </row>
    <row r="898" spans="8:13">
      <c r="H898" s="1" t="s">
        <v>367</v>
      </c>
      <c r="I898" s="1" t="s">
        <v>2056</v>
      </c>
      <c r="J898" s="1" t="s">
        <v>2056</v>
      </c>
      <c r="K898" s="1" t="str">
        <f t="shared" si="28"/>
        <v>2018</v>
      </c>
      <c r="L898" s="1">
        <f t="shared" si="29"/>
        <v>26</v>
      </c>
      <c r="M898" s="1" t="s">
        <v>60</v>
      </c>
    </row>
    <row r="899" spans="8:13">
      <c r="H899" s="1" t="s">
        <v>367</v>
      </c>
      <c r="I899" s="1" t="s">
        <v>1085</v>
      </c>
      <c r="J899" s="1" t="s">
        <v>877</v>
      </c>
      <c r="K899" s="1" t="str">
        <f t="shared" si="28"/>
        <v>2019</v>
      </c>
      <c r="L899" s="1">
        <f t="shared" si="29"/>
        <v>26</v>
      </c>
      <c r="M899" s="1" t="s">
        <v>60</v>
      </c>
    </row>
    <row r="900" spans="8:13">
      <c r="H900" s="1" t="s">
        <v>367</v>
      </c>
      <c r="I900" s="1" t="s">
        <v>1192</v>
      </c>
      <c r="J900" s="1" t="s">
        <v>604</v>
      </c>
      <c r="K900" s="1" t="str">
        <f t="shared" si="28"/>
        <v>2019</v>
      </c>
      <c r="L900" s="1">
        <f t="shared" si="29"/>
        <v>26</v>
      </c>
      <c r="M900" s="1" t="s">
        <v>60</v>
      </c>
    </row>
    <row r="901" spans="8:13">
      <c r="H901" s="1" t="s">
        <v>367</v>
      </c>
      <c r="I901" s="1" t="s">
        <v>1728</v>
      </c>
      <c r="J901" s="1" t="s">
        <v>1732</v>
      </c>
      <c r="K901" s="1" t="str">
        <f t="shared" si="28"/>
        <v>2019</v>
      </c>
      <c r="L901" s="1">
        <f t="shared" si="29"/>
        <v>26</v>
      </c>
      <c r="M901" s="1" t="s">
        <v>60</v>
      </c>
    </row>
    <row r="902" spans="8:13">
      <c r="H902" s="1" t="s">
        <v>134</v>
      </c>
      <c r="I902" s="1" t="s">
        <v>8201</v>
      </c>
      <c r="J902" s="1" t="s">
        <v>2572</v>
      </c>
      <c r="K902" s="1" t="str">
        <f t="shared" si="28"/>
        <v>2019</v>
      </c>
      <c r="L902" s="1">
        <f t="shared" si="29"/>
        <v>26</v>
      </c>
      <c r="M902" s="1" t="s">
        <v>60</v>
      </c>
    </row>
    <row r="903" spans="8:13">
      <c r="H903" s="1" t="s">
        <v>367</v>
      </c>
      <c r="I903" s="1" t="s">
        <v>1549</v>
      </c>
      <c r="J903" s="1" t="s">
        <v>532</v>
      </c>
      <c r="K903" s="1" t="str">
        <f t="shared" si="28"/>
        <v>2019</v>
      </c>
      <c r="L903" s="1">
        <f t="shared" si="29"/>
        <v>26</v>
      </c>
      <c r="M903" s="1" t="s">
        <v>60</v>
      </c>
    </row>
    <row r="904" spans="8:13">
      <c r="H904" s="1" t="s">
        <v>134</v>
      </c>
      <c r="I904" s="1" t="s">
        <v>12387</v>
      </c>
      <c r="J904" s="1" t="s">
        <v>1079</v>
      </c>
      <c r="K904" s="1" t="str">
        <f t="shared" si="28"/>
        <v>2019</v>
      </c>
      <c r="L904" s="1">
        <f t="shared" si="29"/>
        <v>26</v>
      </c>
      <c r="M904" s="1" t="s">
        <v>60</v>
      </c>
    </row>
    <row r="905" spans="8:13">
      <c r="H905" s="1" t="s">
        <v>367</v>
      </c>
      <c r="I905" s="1" t="s">
        <v>1448</v>
      </c>
      <c r="J905" s="1" t="s">
        <v>1457</v>
      </c>
      <c r="K905" s="1" t="str">
        <f t="shared" si="28"/>
        <v>2019</v>
      </c>
      <c r="L905" s="1">
        <f t="shared" si="29"/>
        <v>26</v>
      </c>
      <c r="M905" s="1" t="s">
        <v>60</v>
      </c>
    </row>
    <row r="906" spans="8:13">
      <c r="H906" s="1" t="s">
        <v>367</v>
      </c>
      <c r="I906" s="1" t="s">
        <v>6068</v>
      </c>
      <c r="J906" s="1" t="s">
        <v>5710</v>
      </c>
      <c r="K906" s="1" t="str">
        <f t="shared" si="28"/>
        <v>2020</v>
      </c>
      <c r="L906" s="1">
        <f t="shared" si="29"/>
        <v>26</v>
      </c>
      <c r="M906" s="1" t="s">
        <v>60</v>
      </c>
    </row>
    <row r="907" spans="8:13">
      <c r="H907" s="1" t="s">
        <v>367</v>
      </c>
      <c r="I907" s="1" t="s">
        <v>6554</v>
      </c>
      <c r="J907" s="1" t="s">
        <v>7564</v>
      </c>
      <c r="K907" s="1" t="str">
        <f t="shared" si="28"/>
        <v>2020</v>
      </c>
      <c r="L907" s="1">
        <f t="shared" si="29"/>
        <v>26</v>
      </c>
      <c r="M907" s="1" t="s">
        <v>60</v>
      </c>
    </row>
    <row r="908" spans="8:13">
      <c r="H908" s="1" t="s">
        <v>367</v>
      </c>
      <c r="I908" s="1" t="s">
        <v>10830</v>
      </c>
      <c r="J908" s="1" t="s">
        <v>7841</v>
      </c>
      <c r="K908" s="1" t="str">
        <f t="shared" si="28"/>
        <v>2020</v>
      </c>
      <c r="L908" s="1">
        <f t="shared" si="29"/>
        <v>26</v>
      </c>
      <c r="M908" s="1" t="s">
        <v>60</v>
      </c>
    </row>
    <row r="909" spans="8:13">
      <c r="H909" s="1" t="s">
        <v>367</v>
      </c>
      <c r="I909" s="1" t="s">
        <v>10543</v>
      </c>
      <c r="J909" s="1" t="s">
        <v>8134</v>
      </c>
      <c r="K909" s="1" t="str">
        <f t="shared" si="28"/>
        <v>2020</v>
      </c>
      <c r="L909" s="1">
        <f t="shared" si="29"/>
        <v>26</v>
      </c>
      <c r="M909" s="1" t="s">
        <v>60</v>
      </c>
    </row>
    <row r="910" spans="8:13">
      <c r="H910" s="1" t="s">
        <v>367</v>
      </c>
      <c r="I910" s="1" t="s">
        <v>12488</v>
      </c>
      <c r="J910" s="1" t="s">
        <v>7725</v>
      </c>
      <c r="K910" s="1" t="str">
        <f t="shared" si="28"/>
        <v>2020</v>
      </c>
      <c r="L910" s="1">
        <f t="shared" si="29"/>
        <v>26</v>
      </c>
      <c r="M910" s="1" t="s">
        <v>60</v>
      </c>
    </row>
    <row r="911" spans="8:13">
      <c r="H911" s="1" t="s">
        <v>149</v>
      </c>
      <c r="I911" s="1" t="s">
        <v>6134</v>
      </c>
      <c r="J911" s="1" t="s">
        <v>6147</v>
      </c>
      <c r="K911" s="1" t="str">
        <f t="shared" si="28"/>
        <v>2005</v>
      </c>
      <c r="L911" s="1">
        <f t="shared" si="29"/>
        <v>27</v>
      </c>
      <c r="M911" s="1" t="s">
        <v>60</v>
      </c>
    </row>
    <row r="912" spans="8:13">
      <c r="H912" s="1" t="s">
        <v>555</v>
      </c>
      <c r="I912" s="1" t="s">
        <v>8908</v>
      </c>
      <c r="J912" s="1" t="s">
        <v>8923</v>
      </c>
      <c r="K912" s="1" t="str">
        <f t="shared" si="28"/>
        <v>2007</v>
      </c>
      <c r="L912" s="1">
        <f t="shared" si="29"/>
        <v>27</v>
      </c>
      <c r="M912" s="1" t="s">
        <v>60</v>
      </c>
    </row>
    <row r="913" spans="8:13">
      <c r="H913" s="1" t="s">
        <v>464</v>
      </c>
      <c r="I913" s="1" t="s">
        <v>9273</v>
      </c>
      <c r="J913" s="1" t="s">
        <v>9274</v>
      </c>
      <c r="K913" s="1" t="str">
        <f t="shared" si="28"/>
        <v>2009</v>
      </c>
      <c r="L913" s="1">
        <f t="shared" si="29"/>
        <v>27</v>
      </c>
      <c r="M913" s="1" t="s">
        <v>60</v>
      </c>
    </row>
    <row r="914" spans="8:13">
      <c r="H914" s="1" t="s">
        <v>63</v>
      </c>
      <c r="I914" s="1" t="s">
        <v>9328</v>
      </c>
      <c r="J914" s="1" t="s">
        <v>5528</v>
      </c>
      <c r="K914" s="1" t="str">
        <f t="shared" si="28"/>
        <v>2009</v>
      </c>
      <c r="L914" s="1">
        <f t="shared" si="29"/>
        <v>27</v>
      </c>
      <c r="M914" s="1" t="s">
        <v>60</v>
      </c>
    </row>
    <row r="915" spans="8:13">
      <c r="H915" s="1" t="s">
        <v>464</v>
      </c>
      <c r="I915" s="1" t="s">
        <v>9212</v>
      </c>
      <c r="J915" s="1" t="s">
        <v>10284</v>
      </c>
      <c r="K915" s="1" t="str">
        <f t="shared" si="28"/>
        <v>2009</v>
      </c>
      <c r="L915" s="1">
        <f t="shared" si="29"/>
        <v>27</v>
      </c>
      <c r="M915" s="1" t="s">
        <v>60</v>
      </c>
    </row>
    <row r="916" spans="8:13">
      <c r="H916" s="1" t="s">
        <v>134</v>
      </c>
      <c r="I916" s="1" t="s">
        <v>7543</v>
      </c>
      <c r="J916" s="1" t="s">
        <v>10457</v>
      </c>
      <c r="K916" s="1" t="str">
        <f t="shared" si="28"/>
        <v>2013</v>
      </c>
      <c r="L916" s="1">
        <f t="shared" si="29"/>
        <v>27</v>
      </c>
      <c r="M916" s="1" t="s">
        <v>60</v>
      </c>
    </row>
    <row r="917" spans="8:13">
      <c r="H917" s="1" t="s">
        <v>63</v>
      </c>
      <c r="I917" s="1" t="s">
        <v>6166</v>
      </c>
      <c r="J917" s="1" t="s">
        <v>6167</v>
      </c>
      <c r="K917" s="1" t="str">
        <f t="shared" si="28"/>
        <v>2013</v>
      </c>
      <c r="L917" s="1">
        <f t="shared" si="29"/>
        <v>27</v>
      </c>
      <c r="M917" s="1" t="s">
        <v>60</v>
      </c>
    </row>
    <row r="918" spans="8:13">
      <c r="H918" s="1" t="s">
        <v>88</v>
      </c>
      <c r="I918" s="1" t="s">
        <v>7182</v>
      </c>
      <c r="J918" s="1" t="s">
        <v>7183</v>
      </c>
      <c r="K918" s="1" t="str">
        <f t="shared" si="28"/>
        <v>2013</v>
      </c>
      <c r="L918" s="1">
        <f t="shared" si="29"/>
        <v>27</v>
      </c>
      <c r="M918" s="1" t="s">
        <v>60</v>
      </c>
    </row>
    <row r="919" spans="8:13">
      <c r="H919" s="1" t="s">
        <v>134</v>
      </c>
      <c r="I919" s="1" t="s">
        <v>8860</v>
      </c>
      <c r="J919" s="1" t="s">
        <v>8864</v>
      </c>
      <c r="K919" s="1" t="str">
        <f t="shared" si="28"/>
        <v>2014</v>
      </c>
      <c r="L919" s="1">
        <f t="shared" si="29"/>
        <v>27</v>
      </c>
      <c r="M919" s="1" t="s">
        <v>60</v>
      </c>
    </row>
    <row r="920" spans="8:13">
      <c r="H920" s="1" t="s">
        <v>464</v>
      </c>
      <c r="I920" s="1" t="s">
        <v>3644</v>
      </c>
      <c r="J920" s="1" t="s">
        <v>3645</v>
      </c>
      <c r="K920" s="1" t="str">
        <f t="shared" si="28"/>
        <v>2014</v>
      </c>
      <c r="L920" s="1">
        <f t="shared" si="29"/>
        <v>27</v>
      </c>
      <c r="M920" s="1" t="s">
        <v>60</v>
      </c>
    </row>
    <row r="921" spans="8:13">
      <c r="H921" s="1" t="s">
        <v>134</v>
      </c>
      <c r="I921" s="1" t="s">
        <v>8860</v>
      </c>
      <c r="J921" s="1" t="s">
        <v>8864</v>
      </c>
      <c r="K921" s="1" t="str">
        <f t="shared" si="28"/>
        <v>2014</v>
      </c>
      <c r="L921" s="1">
        <f t="shared" si="29"/>
        <v>27</v>
      </c>
      <c r="M921" s="1" t="s">
        <v>60</v>
      </c>
    </row>
    <row r="922" spans="8:13">
      <c r="H922" s="1" t="s">
        <v>134</v>
      </c>
      <c r="I922" s="1" t="s">
        <v>9247</v>
      </c>
      <c r="J922" s="1" t="s">
        <v>8851</v>
      </c>
      <c r="K922" s="1" t="str">
        <f t="shared" si="28"/>
        <v>2014</v>
      </c>
      <c r="L922" s="1">
        <f t="shared" si="29"/>
        <v>27</v>
      </c>
      <c r="M922" s="1" t="s">
        <v>60</v>
      </c>
    </row>
    <row r="923" spans="8:13">
      <c r="H923" s="1" t="s">
        <v>464</v>
      </c>
      <c r="I923" s="1" t="s">
        <v>1355</v>
      </c>
      <c r="J923" s="1" t="s">
        <v>171</v>
      </c>
      <c r="K923" s="1" t="str">
        <f t="shared" si="28"/>
        <v>2015</v>
      </c>
      <c r="L923" s="1">
        <f t="shared" si="29"/>
        <v>27</v>
      </c>
      <c r="M923" s="1" t="s">
        <v>60</v>
      </c>
    </row>
    <row r="924" spans="8:13">
      <c r="H924" s="1" t="s">
        <v>63</v>
      </c>
      <c r="I924" s="1" t="s">
        <v>1908</v>
      </c>
      <c r="J924" s="1" t="s">
        <v>1222</v>
      </c>
      <c r="K924" s="1" t="str">
        <f t="shared" si="28"/>
        <v>2015</v>
      </c>
      <c r="L924" s="1">
        <f t="shared" si="29"/>
        <v>27</v>
      </c>
      <c r="M924" s="1" t="s">
        <v>60</v>
      </c>
    </row>
    <row r="925" spans="8:13">
      <c r="H925" s="1" t="s">
        <v>134</v>
      </c>
      <c r="I925" s="1" t="s">
        <v>6226</v>
      </c>
      <c r="J925" s="1" t="s">
        <v>171</v>
      </c>
      <c r="K925" s="1" t="str">
        <f t="shared" si="28"/>
        <v>2015</v>
      </c>
      <c r="L925" s="1">
        <f t="shared" si="29"/>
        <v>27</v>
      </c>
      <c r="M925" s="1" t="s">
        <v>60</v>
      </c>
    </row>
    <row r="926" spans="8:13">
      <c r="H926" s="1" t="s">
        <v>88</v>
      </c>
      <c r="I926" s="1" t="s">
        <v>4170</v>
      </c>
      <c r="J926" s="1" t="s">
        <v>171</v>
      </c>
      <c r="K926" s="1" t="str">
        <f t="shared" si="28"/>
        <v>2015</v>
      </c>
      <c r="L926" s="1">
        <f t="shared" si="29"/>
        <v>27</v>
      </c>
      <c r="M926" s="1" t="s">
        <v>60</v>
      </c>
    </row>
    <row r="927" spans="8:13">
      <c r="H927" s="1" t="s">
        <v>134</v>
      </c>
      <c r="I927" s="1" t="s">
        <v>5785</v>
      </c>
      <c r="J927" s="1" t="s">
        <v>6750</v>
      </c>
      <c r="K927" s="1" t="str">
        <f t="shared" si="28"/>
        <v>2015</v>
      </c>
      <c r="L927" s="1">
        <f t="shared" si="29"/>
        <v>27</v>
      </c>
      <c r="M927" s="1" t="s">
        <v>60</v>
      </c>
    </row>
    <row r="928" spans="8:13">
      <c r="H928" s="1" t="s">
        <v>88</v>
      </c>
      <c r="I928" s="1" t="s">
        <v>4873</v>
      </c>
      <c r="J928" s="1" t="s">
        <v>7785</v>
      </c>
      <c r="K928" s="1" t="str">
        <f t="shared" si="28"/>
        <v>2015</v>
      </c>
      <c r="L928" s="1">
        <f t="shared" si="29"/>
        <v>27</v>
      </c>
      <c r="M928" s="1" t="s">
        <v>60</v>
      </c>
    </row>
    <row r="929" spans="8:13">
      <c r="H929" s="1" t="s">
        <v>134</v>
      </c>
      <c r="I929" s="1" t="s">
        <v>4106</v>
      </c>
      <c r="J929" s="1" t="s">
        <v>4117</v>
      </c>
      <c r="K929" s="1" t="str">
        <f t="shared" si="28"/>
        <v>2016</v>
      </c>
      <c r="L929" s="1">
        <f t="shared" si="29"/>
        <v>27</v>
      </c>
      <c r="M929" s="1" t="s">
        <v>60</v>
      </c>
    </row>
    <row r="930" spans="8:13">
      <c r="H930" s="1" t="s">
        <v>464</v>
      </c>
      <c r="I930" s="1" t="s">
        <v>11421</v>
      </c>
      <c r="J930" s="1" t="s">
        <v>11433</v>
      </c>
      <c r="K930" s="1" t="str">
        <f t="shared" si="28"/>
        <v>2016</v>
      </c>
      <c r="L930" s="1">
        <f t="shared" si="29"/>
        <v>27</v>
      </c>
      <c r="M930" s="1" t="s">
        <v>60</v>
      </c>
    </row>
    <row r="931" spans="8:13">
      <c r="H931" s="1" t="s">
        <v>88</v>
      </c>
      <c r="I931" s="1" t="s">
        <v>5414</v>
      </c>
      <c r="J931" s="1" t="s">
        <v>250</v>
      </c>
      <c r="K931" s="1" t="str">
        <f t="shared" si="28"/>
        <v>2016</v>
      </c>
      <c r="L931" s="1">
        <f t="shared" si="29"/>
        <v>27</v>
      </c>
      <c r="M931" s="1" t="s">
        <v>60</v>
      </c>
    </row>
    <row r="932" spans="8:13">
      <c r="H932" s="1" t="s">
        <v>134</v>
      </c>
      <c r="I932" s="1" t="s">
        <v>1656</v>
      </c>
      <c r="J932" s="1" t="s">
        <v>630</v>
      </c>
      <c r="K932" s="1" t="str">
        <f t="shared" si="28"/>
        <v>2016</v>
      </c>
      <c r="L932" s="1">
        <f t="shared" si="29"/>
        <v>27</v>
      </c>
      <c r="M932" s="1" t="s">
        <v>60</v>
      </c>
    </row>
    <row r="933" spans="8:13">
      <c r="H933" s="1" t="s">
        <v>134</v>
      </c>
      <c r="I933" s="1" t="s">
        <v>5160</v>
      </c>
      <c r="J933" s="1" t="s">
        <v>395</v>
      </c>
      <c r="K933" s="1" t="str">
        <f t="shared" si="28"/>
        <v>2017</v>
      </c>
      <c r="L933" s="1">
        <f t="shared" si="29"/>
        <v>27</v>
      </c>
      <c r="M933" s="1" t="s">
        <v>60</v>
      </c>
    </row>
    <row r="934" spans="8:13">
      <c r="H934" s="1" t="s">
        <v>63</v>
      </c>
      <c r="I934" s="1" t="s">
        <v>3996</v>
      </c>
      <c r="J934" s="1" t="s">
        <v>4942</v>
      </c>
      <c r="K934" s="1" t="str">
        <f t="shared" si="28"/>
        <v>2017</v>
      </c>
      <c r="L934" s="1">
        <f t="shared" si="29"/>
        <v>27</v>
      </c>
      <c r="M934" s="1" t="s">
        <v>60</v>
      </c>
    </row>
    <row r="935" spans="8:13">
      <c r="H935" s="1" t="s">
        <v>134</v>
      </c>
      <c r="I935" s="1" t="s">
        <v>913</v>
      </c>
      <c r="J935" s="1" t="s">
        <v>474</v>
      </c>
      <c r="K935" s="1" t="str">
        <f t="shared" si="28"/>
        <v>2018</v>
      </c>
      <c r="L935" s="1">
        <f t="shared" si="29"/>
        <v>27</v>
      </c>
      <c r="M935" s="1" t="s">
        <v>60</v>
      </c>
    </row>
    <row r="936" spans="8:13">
      <c r="H936" s="1" t="s">
        <v>134</v>
      </c>
      <c r="I936" s="1" t="s">
        <v>4224</v>
      </c>
      <c r="J936" s="1" t="s">
        <v>1304</v>
      </c>
      <c r="K936" s="1" t="str">
        <f t="shared" si="28"/>
        <v>2018</v>
      </c>
      <c r="L936" s="1">
        <f t="shared" si="29"/>
        <v>27</v>
      </c>
      <c r="M936" s="1" t="s">
        <v>60</v>
      </c>
    </row>
    <row r="937" spans="8:13">
      <c r="H937" s="1" t="s">
        <v>134</v>
      </c>
      <c r="I937" s="1" t="s">
        <v>4457</v>
      </c>
      <c r="J937" s="1" t="s">
        <v>2496</v>
      </c>
      <c r="K937" s="1" t="str">
        <f t="shared" si="28"/>
        <v>2018</v>
      </c>
      <c r="L937" s="1">
        <f t="shared" si="29"/>
        <v>27</v>
      </c>
      <c r="M937" s="1" t="s">
        <v>60</v>
      </c>
    </row>
    <row r="938" spans="8:13">
      <c r="H938" s="1" t="s">
        <v>78</v>
      </c>
      <c r="I938" s="1" t="s">
        <v>11425</v>
      </c>
      <c r="J938" s="1" t="s">
        <v>12057</v>
      </c>
      <c r="K938" s="1" t="str">
        <f t="shared" si="28"/>
        <v>2018</v>
      </c>
      <c r="L938" s="1">
        <f t="shared" si="29"/>
        <v>27</v>
      </c>
      <c r="M938" s="1" t="s">
        <v>60</v>
      </c>
    </row>
    <row r="939" spans="8:13">
      <c r="H939" s="1" t="s">
        <v>88</v>
      </c>
      <c r="I939" s="1" t="s">
        <v>903</v>
      </c>
      <c r="J939" s="1" t="s">
        <v>956</v>
      </c>
      <c r="K939" s="1" t="str">
        <f t="shared" si="28"/>
        <v>2018</v>
      </c>
      <c r="L939" s="1">
        <f t="shared" si="29"/>
        <v>27</v>
      </c>
      <c r="M939" s="1" t="s">
        <v>60</v>
      </c>
    </row>
    <row r="940" spans="8:13">
      <c r="H940" s="1" t="s">
        <v>134</v>
      </c>
      <c r="I940" s="1" t="s">
        <v>2056</v>
      </c>
      <c r="J940" s="1" t="s">
        <v>1304</v>
      </c>
      <c r="K940" s="1" t="str">
        <f t="shared" si="28"/>
        <v>2018</v>
      </c>
      <c r="L940" s="1">
        <f t="shared" si="29"/>
        <v>27</v>
      </c>
      <c r="M940" s="1" t="s">
        <v>60</v>
      </c>
    </row>
    <row r="941" spans="8:13">
      <c r="H941" s="1" t="s">
        <v>134</v>
      </c>
      <c r="I941" s="1" t="s">
        <v>976</v>
      </c>
      <c r="J941" s="1" t="s">
        <v>1044</v>
      </c>
      <c r="K941" s="1" t="str">
        <f t="shared" si="28"/>
        <v>2018</v>
      </c>
      <c r="L941" s="1">
        <f t="shared" si="29"/>
        <v>27</v>
      </c>
      <c r="M941" s="1" t="s">
        <v>60</v>
      </c>
    </row>
    <row r="942" spans="8:13">
      <c r="H942" s="1" t="s">
        <v>134</v>
      </c>
      <c r="I942" s="1" t="s">
        <v>111</v>
      </c>
      <c r="J942" s="1" t="s">
        <v>66</v>
      </c>
      <c r="K942" s="1" t="str">
        <f t="shared" si="28"/>
        <v>2019</v>
      </c>
      <c r="L942" s="1">
        <f t="shared" si="29"/>
        <v>27</v>
      </c>
      <c r="M942" s="1" t="s">
        <v>60</v>
      </c>
    </row>
    <row r="943" spans="8:13">
      <c r="H943" s="1" t="s">
        <v>134</v>
      </c>
      <c r="I943" s="1" t="s">
        <v>1492</v>
      </c>
      <c r="J943" s="1" t="s">
        <v>604</v>
      </c>
      <c r="K943" s="1" t="str">
        <f t="shared" si="28"/>
        <v>2019</v>
      </c>
      <c r="L943" s="1">
        <f t="shared" si="29"/>
        <v>27</v>
      </c>
      <c r="M943" s="1" t="s">
        <v>60</v>
      </c>
    </row>
    <row r="944" spans="8:13">
      <c r="H944" s="1" t="s">
        <v>88</v>
      </c>
      <c r="I944" s="1" t="s">
        <v>10543</v>
      </c>
      <c r="J944" s="1" t="s">
        <v>10551</v>
      </c>
      <c r="K944" s="1" t="str">
        <f t="shared" si="28"/>
        <v>2019</v>
      </c>
      <c r="L944" s="1">
        <f t="shared" si="29"/>
        <v>27</v>
      </c>
      <c r="M944" s="1" t="s">
        <v>60</v>
      </c>
    </row>
    <row r="945" spans="8:13">
      <c r="H945" s="1" t="s">
        <v>134</v>
      </c>
      <c r="I945" s="1" t="s">
        <v>3721</v>
      </c>
      <c r="J945" s="1" t="s">
        <v>10646</v>
      </c>
      <c r="K945" s="1" t="str">
        <f t="shared" si="28"/>
        <v>2020</v>
      </c>
      <c r="L945" s="1">
        <f t="shared" si="29"/>
        <v>27</v>
      </c>
      <c r="M945" s="1" t="s">
        <v>60</v>
      </c>
    </row>
    <row r="946" spans="8:13">
      <c r="H946" s="1" t="s">
        <v>134</v>
      </c>
      <c r="I946" s="1" t="s">
        <v>10590</v>
      </c>
      <c r="J946" s="1" t="s">
        <v>9585</v>
      </c>
      <c r="K946" s="1" t="str">
        <f t="shared" si="28"/>
        <v>2020</v>
      </c>
      <c r="L946" s="1">
        <f t="shared" si="29"/>
        <v>27</v>
      </c>
      <c r="M946" s="1" t="s">
        <v>60</v>
      </c>
    </row>
    <row r="947" spans="8:13">
      <c r="H947" s="1" t="s">
        <v>134</v>
      </c>
      <c r="I947" s="1" t="s">
        <v>12334</v>
      </c>
      <c r="J947" s="1" t="s">
        <v>12293</v>
      </c>
      <c r="K947" s="1" t="str">
        <f t="shared" si="28"/>
        <v>2020</v>
      </c>
      <c r="L947" s="1">
        <f t="shared" si="29"/>
        <v>27</v>
      </c>
      <c r="M947" s="1" t="s">
        <v>60</v>
      </c>
    </row>
    <row r="948" spans="8:13">
      <c r="H948" s="1" t="s">
        <v>282</v>
      </c>
      <c r="I948" s="1" t="s">
        <v>3363</v>
      </c>
      <c r="J948" s="1" t="s">
        <v>3381</v>
      </c>
      <c r="K948" s="1" t="str">
        <f t="shared" si="28"/>
        <v>2002</v>
      </c>
      <c r="L948" s="1">
        <f t="shared" si="29"/>
        <v>28</v>
      </c>
      <c r="M948" s="1" t="s">
        <v>60</v>
      </c>
    </row>
    <row r="949" spans="8:13">
      <c r="H949" s="1" t="s">
        <v>310</v>
      </c>
      <c r="I949" s="1" t="s">
        <v>193</v>
      </c>
      <c r="J949" s="1" t="s">
        <v>10789</v>
      </c>
      <c r="K949" s="1" t="str">
        <f t="shared" si="28"/>
        <v>2003</v>
      </c>
      <c r="L949" s="1">
        <f t="shared" si="29"/>
        <v>28</v>
      </c>
      <c r="M949" s="1" t="s">
        <v>60</v>
      </c>
    </row>
    <row r="950" spans="8:13">
      <c r="H950" s="1" t="s">
        <v>678</v>
      </c>
      <c r="I950" s="1" t="s">
        <v>3992</v>
      </c>
      <c r="J950" s="1" t="s">
        <v>2212</v>
      </c>
      <c r="K950" s="1" t="str">
        <f t="shared" si="28"/>
        <v>2010</v>
      </c>
      <c r="L950" s="1">
        <f t="shared" si="29"/>
        <v>28</v>
      </c>
      <c r="M950" s="1" t="s">
        <v>60</v>
      </c>
    </row>
    <row r="951" spans="8:13">
      <c r="H951" s="1" t="s">
        <v>63</v>
      </c>
      <c r="I951" s="1" t="s">
        <v>9203</v>
      </c>
      <c r="J951" s="1" t="s">
        <v>9214</v>
      </c>
      <c r="K951" s="1" t="str">
        <f t="shared" si="28"/>
        <v>2010</v>
      </c>
      <c r="L951" s="1">
        <f t="shared" si="29"/>
        <v>28</v>
      </c>
      <c r="M951" s="1" t="s">
        <v>60</v>
      </c>
    </row>
    <row r="952" spans="8:13">
      <c r="H952" s="1" t="s">
        <v>809</v>
      </c>
      <c r="I952" s="1" t="s">
        <v>663</v>
      </c>
      <c r="J952" s="1" t="s">
        <v>7783</v>
      </c>
      <c r="K952" s="1" t="str">
        <f t="shared" si="28"/>
        <v>2012</v>
      </c>
      <c r="L952" s="1">
        <f t="shared" si="29"/>
        <v>28</v>
      </c>
      <c r="M952" s="1" t="s">
        <v>60</v>
      </c>
    </row>
    <row r="953" spans="8:13">
      <c r="H953" s="1" t="s">
        <v>63</v>
      </c>
      <c r="I953" s="1" t="s">
        <v>7337</v>
      </c>
      <c r="J953" s="1" t="s">
        <v>3825</v>
      </c>
      <c r="K953" s="1" t="str">
        <f t="shared" si="28"/>
        <v>2012</v>
      </c>
      <c r="L953" s="1">
        <f t="shared" si="29"/>
        <v>28</v>
      </c>
      <c r="M953" s="1" t="s">
        <v>60</v>
      </c>
    </row>
    <row r="954" spans="8:13">
      <c r="H954" s="1" t="s">
        <v>88</v>
      </c>
      <c r="I954" s="1" t="s">
        <v>7209</v>
      </c>
      <c r="J954" s="1" t="s">
        <v>10379</v>
      </c>
      <c r="K954" s="1" t="str">
        <f t="shared" si="28"/>
        <v>2013</v>
      </c>
      <c r="L954" s="1">
        <f t="shared" si="29"/>
        <v>28</v>
      </c>
      <c r="M954" s="1" t="s">
        <v>60</v>
      </c>
    </row>
    <row r="955" spans="8:13">
      <c r="H955" s="1" t="s">
        <v>63</v>
      </c>
      <c r="I955" s="1" t="s">
        <v>5342</v>
      </c>
      <c r="J955" s="1" t="s">
        <v>5374</v>
      </c>
      <c r="K955" s="1" t="str">
        <f t="shared" si="28"/>
        <v>2014</v>
      </c>
      <c r="L955" s="1">
        <f t="shared" si="29"/>
        <v>28</v>
      </c>
      <c r="M955" s="1" t="s">
        <v>60</v>
      </c>
    </row>
    <row r="956" spans="8:13">
      <c r="H956" s="1" t="s">
        <v>63</v>
      </c>
      <c r="I956" s="1" t="s">
        <v>220</v>
      </c>
      <c r="J956" s="1" t="s">
        <v>806</v>
      </c>
      <c r="K956" s="1" t="str">
        <f t="shared" si="28"/>
        <v>2014</v>
      </c>
      <c r="L956" s="1">
        <f t="shared" si="29"/>
        <v>28</v>
      </c>
      <c r="M956" s="1" t="s">
        <v>60</v>
      </c>
    </row>
    <row r="957" spans="8:13">
      <c r="H957" s="1" t="s">
        <v>678</v>
      </c>
      <c r="I957" s="1" t="s">
        <v>1610</v>
      </c>
      <c r="J957" s="1" t="s">
        <v>1933</v>
      </c>
      <c r="K957" s="1" t="str">
        <f t="shared" si="28"/>
        <v>2014</v>
      </c>
      <c r="L957" s="1">
        <f t="shared" si="29"/>
        <v>28</v>
      </c>
      <c r="M957" s="1" t="s">
        <v>60</v>
      </c>
    </row>
    <row r="958" spans="8:13">
      <c r="H958" s="1" t="s">
        <v>78</v>
      </c>
      <c r="I958" s="1" t="s">
        <v>7211</v>
      </c>
      <c r="J958" s="1" t="s">
        <v>7214</v>
      </c>
      <c r="K958" s="1" t="str">
        <f t="shared" si="28"/>
        <v>2014</v>
      </c>
      <c r="L958" s="1">
        <f t="shared" si="29"/>
        <v>28</v>
      </c>
      <c r="M958" s="1" t="s">
        <v>60</v>
      </c>
    </row>
    <row r="959" spans="8:13">
      <c r="H959" s="1" t="s">
        <v>63</v>
      </c>
      <c r="I959" s="1" t="s">
        <v>4232</v>
      </c>
      <c r="J959" s="1" t="s">
        <v>5582</v>
      </c>
      <c r="K959" s="1" t="str">
        <f t="shared" si="28"/>
        <v>2015</v>
      </c>
      <c r="L959" s="1">
        <f t="shared" si="29"/>
        <v>28</v>
      </c>
      <c r="M959" s="1" t="s">
        <v>60</v>
      </c>
    </row>
    <row r="960" spans="8:13">
      <c r="H960" s="1" t="s">
        <v>63</v>
      </c>
      <c r="I960" s="1" t="s">
        <v>755</v>
      </c>
      <c r="J960" s="1" t="s">
        <v>1222</v>
      </c>
      <c r="K960" s="1" t="str">
        <f t="shared" si="28"/>
        <v>2015</v>
      </c>
      <c r="L960" s="1">
        <f t="shared" si="29"/>
        <v>28</v>
      </c>
      <c r="M960" s="1" t="s">
        <v>60</v>
      </c>
    </row>
    <row r="961" spans="8:13">
      <c r="H961" s="1" t="s">
        <v>78</v>
      </c>
      <c r="I961" s="1" t="s">
        <v>6160</v>
      </c>
      <c r="J961" s="1" t="s">
        <v>6161</v>
      </c>
      <c r="K961" s="1" t="str">
        <f t="shared" ref="K961:K1024" si="30">TEXT(J961,"YYYY")</f>
        <v>2015</v>
      </c>
      <c r="L961" s="1">
        <f t="shared" ref="L961:L1024" si="31">H961-(TEXT(I961,"YYYY")-TEXT(J961,"YYYY"))</f>
        <v>28</v>
      </c>
      <c r="M961" s="1" t="s">
        <v>60</v>
      </c>
    </row>
    <row r="962" spans="8:13">
      <c r="H962" s="1" t="s">
        <v>530</v>
      </c>
      <c r="I962" s="1" t="s">
        <v>6218</v>
      </c>
      <c r="J962" s="1" t="s">
        <v>1222</v>
      </c>
      <c r="K962" s="1" t="str">
        <f t="shared" si="30"/>
        <v>2015</v>
      </c>
      <c r="L962" s="1">
        <f t="shared" si="31"/>
        <v>28</v>
      </c>
      <c r="M962" s="1" t="s">
        <v>60</v>
      </c>
    </row>
    <row r="963" spans="8:13">
      <c r="H963" s="1" t="s">
        <v>88</v>
      </c>
      <c r="I963" s="1" t="s">
        <v>7120</v>
      </c>
      <c r="J963" s="1" t="s">
        <v>1067</v>
      </c>
      <c r="K963" s="1" t="str">
        <f t="shared" si="30"/>
        <v>2015</v>
      </c>
      <c r="L963" s="1">
        <f t="shared" si="31"/>
        <v>28</v>
      </c>
      <c r="M963" s="1" t="s">
        <v>60</v>
      </c>
    </row>
    <row r="964" spans="8:13">
      <c r="H964" s="1" t="s">
        <v>78</v>
      </c>
      <c r="I964" s="1" t="s">
        <v>220</v>
      </c>
      <c r="J964" s="1" t="s">
        <v>1163</v>
      </c>
      <c r="K964" s="1" t="str">
        <f t="shared" si="30"/>
        <v>2015</v>
      </c>
      <c r="L964" s="1">
        <f t="shared" si="31"/>
        <v>28</v>
      </c>
      <c r="M964" s="1" t="s">
        <v>60</v>
      </c>
    </row>
    <row r="965" spans="8:13">
      <c r="H965" s="1" t="s">
        <v>78</v>
      </c>
      <c r="I965" s="1" t="s">
        <v>4873</v>
      </c>
      <c r="J965" s="1" t="s">
        <v>384</v>
      </c>
      <c r="K965" s="1" t="str">
        <f t="shared" si="30"/>
        <v>2015</v>
      </c>
      <c r="L965" s="1">
        <f t="shared" si="31"/>
        <v>28</v>
      </c>
      <c r="M965" s="1" t="s">
        <v>60</v>
      </c>
    </row>
    <row r="966" spans="8:13">
      <c r="H966" s="1" t="s">
        <v>78</v>
      </c>
      <c r="I966" s="1" t="s">
        <v>7807</v>
      </c>
      <c r="J966" s="1" t="s">
        <v>1222</v>
      </c>
      <c r="K966" s="1" t="str">
        <f t="shared" si="30"/>
        <v>2015</v>
      </c>
      <c r="L966" s="1">
        <f t="shared" si="31"/>
        <v>28</v>
      </c>
      <c r="M966" s="1" t="s">
        <v>60</v>
      </c>
    </row>
    <row r="967" spans="8:13">
      <c r="H967" s="1" t="s">
        <v>88</v>
      </c>
      <c r="I967" s="1" t="s">
        <v>801</v>
      </c>
      <c r="J967" s="1" t="s">
        <v>1222</v>
      </c>
      <c r="K967" s="1" t="str">
        <f t="shared" si="30"/>
        <v>2015</v>
      </c>
      <c r="L967" s="1">
        <f t="shared" si="31"/>
        <v>28</v>
      </c>
      <c r="M967" s="1" t="s">
        <v>60</v>
      </c>
    </row>
    <row r="968" spans="8:13">
      <c r="H968" s="1" t="s">
        <v>88</v>
      </c>
      <c r="I968" s="1" t="s">
        <v>11815</v>
      </c>
      <c r="J968" s="1" t="s">
        <v>7253</v>
      </c>
      <c r="K968" s="1" t="str">
        <f t="shared" si="30"/>
        <v>2015</v>
      </c>
      <c r="L968" s="1">
        <f t="shared" si="31"/>
        <v>28</v>
      </c>
      <c r="M968" s="1" t="s">
        <v>60</v>
      </c>
    </row>
    <row r="969" spans="8:13">
      <c r="H969" s="1" t="s">
        <v>88</v>
      </c>
      <c r="I969" s="1" t="s">
        <v>9816</v>
      </c>
      <c r="J969" s="1" t="s">
        <v>8021</v>
      </c>
      <c r="K969" s="1" t="str">
        <f t="shared" si="30"/>
        <v>2015</v>
      </c>
      <c r="L969" s="1">
        <f t="shared" si="31"/>
        <v>28</v>
      </c>
      <c r="M969" s="1" t="s">
        <v>60</v>
      </c>
    </row>
    <row r="970" spans="8:13">
      <c r="H970" s="1" t="s">
        <v>88</v>
      </c>
      <c r="I970" s="1" t="s">
        <v>4106</v>
      </c>
      <c r="J970" s="1" t="s">
        <v>303</v>
      </c>
      <c r="K970" s="1" t="str">
        <f t="shared" si="30"/>
        <v>2016</v>
      </c>
      <c r="L970" s="1">
        <f t="shared" si="31"/>
        <v>28</v>
      </c>
      <c r="M970" s="1" t="s">
        <v>60</v>
      </c>
    </row>
    <row r="971" spans="8:13">
      <c r="H971" s="1" t="s">
        <v>78</v>
      </c>
      <c r="I971" s="1" t="s">
        <v>4806</v>
      </c>
      <c r="J971" s="1" t="s">
        <v>4734</v>
      </c>
      <c r="K971" s="1" t="str">
        <f t="shared" si="30"/>
        <v>2016</v>
      </c>
      <c r="L971" s="1">
        <f t="shared" si="31"/>
        <v>28</v>
      </c>
      <c r="M971" s="1" t="s">
        <v>60</v>
      </c>
    </row>
    <row r="972" spans="8:13">
      <c r="H972" s="1" t="s">
        <v>88</v>
      </c>
      <c r="I972" s="1" t="s">
        <v>5631</v>
      </c>
      <c r="J972" s="1" t="s">
        <v>5632</v>
      </c>
      <c r="K972" s="1" t="str">
        <f t="shared" si="30"/>
        <v>2016</v>
      </c>
      <c r="L972" s="1">
        <f t="shared" si="31"/>
        <v>28</v>
      </c>
      <c r="M972" s="1" t="s">
        <v>60</v>
      </c>
    </row>
    <row r="973" spans="8:13">
      <c r="H973" s="1" t="s">
        <v>88</v>
      </c>
      <c r="I973" s="1" t="s">
        <v>2822</v>
      </c>
      <c r="J973" s="1" t="s">
        <v>2822</v>
      </c>
      <c r="K973" s="1" t="str">
        <f t="shared" si="30"/>
        <v>2017</v>
      </c>
      <c r="L973" s="1">
        <f t="shared" si="31"/>
        <v>28</v>
      </c>
      <c r="M973" s="1" t="s">
        <v>60</v>
      </c>
    </row>
    <row r="974" spans="8:13">
      <c r="H974" s="1" t="s">
        <v>63</v>
      </c>
      <c r="I974" s="1" t="s">
        <v>1575</v>
      </c>
      <c r="J974" s="1" t="s">
        <v>1598</v>
      </c>
      <c r="K974" s="1" t="str">
        <f t="shared" si="30"/>
        <v>2017</v>
      </c>
      <c r="L974" s="1">
        <f t="shared" si="31"/>
        <v>28</v>
      </c>
      <c r="M974" s="1" t="s">
        <v>60</v>
      </c>
    </row>
    <row r="975" spans="8:13">
      <c r="H975" s="1" t="s">
        <v>78</v>
      </c>
      <c r="I975" s="1" t="s">
        <v>5288</v>
      </c>
      <c r="J975" s="1" t="s">
        <v>5289</v>
      </c>
      <c r="K975" s="1" t="str">
        <f t="shared" si="30"/>
        <v>2017</v>
      </c>
      <c r="L975" s="1">
        <f t="shared" si="31"/>
        <v>28</v>
      </c>
      <c r="M975" s="1" t="s">
        <v>60</v>
      </c>
    </row>
    <row r="976" spans="8:13">
      <c r="H976" s="1" t="s">
        <v>88</v>
      </c>
      <c r="I976" s="1" t="s">
        <v>4969</v>
      </c>
      <c r="J976" s="1" t="s">
        <v>1212</v>
      </c>
      <c r="K976" s="1" t="str">
        <f t="shared" si="30"/>
        <v>2017</v>
      </c>
      <c r="L976" s="1">
        <f t="shared" si="31"/>
        <v>28</v>
      </c>
      <c r="M976" s="1" t="s">
        <v>60</v>
      </c>
    </row>
    <row r="977" spans="8:13">
      <c r="H977" s="1" t="s">
        <v>464</v>
      </c>
      <c r="I977" s="1" t="s">
        <v>6586</v>
      </c>
      <c r="J977" s="1" t="s">
        <v>5723</v>
      </c>
      <c r="K977" s="1" t="str">
        <f t="shared" si="30"/>
        <v>2017</v>
      </c>
      <c r="L977" s="1">
        <f t="shared" si="31"/>
        <v>28</v>
      </c>
      <c r="M977" s="1" t="s">
        <v>60</v>
      </c>
    </row>
    <row r="978" spans="8:13">
      <c r="H978" s="1" t="s">
        <v>464</v>
      </c>
      <c r="I978" s="1" t="s">
        <v>9124</v>
      </c>
      <c r="J978" s="1" t="s">
        <v>610</v>
      </c>
      <c r="K978" s="1" t="str">
        <f t="shared" si="30"/>
        <v>2017</v>
      </c>
      <c r="L978" s="1">
        <f t="shared" si="31"/>
        <v>28</v>
      </c>
      <c r="M978" s="1" t="s">
        <v>60</v>
      </c>
    </row>
    <row r="979" spans="8:13">
      <c r="H979" s="1" t="s">
        <v>88</v>
      </c>
      <c r="I979" s="1" t="s">
        <v>5988</v>
      </c>
      <c r="J979" s="1" t="s">
        <v>987</v>
      </c>
      <c r="K979" s="1" t="str">
        <f t="shared" si="30"/>
        <v>2017</v>
      </c>
      <c r="L979" s="1">
        <f t="shared" si="31"/>
        <v>28</v>
      </c>
      <c r="M979" s="1" t="s">
        <v>60</v>
      </c>
    </row>
    <row r="980" spans="8:13">
      <c r="H980" s="1" t="s">
        <v>88</v>
      </c>
      <c r="I980" s="1" t="s">
        <v>2930</v>
      </c>
      <c r="J980" s="1" t="s">
        <v>2934</v>
      </c>
      <c r="K980" s="1" t="str">
        <f t="shared" si="30"/>
        <v>2018</v>
      </c>
      <c r="L980" s="1">
        <f t="shared" si="31"/>
        <v>28</v>
      </c>
      <c r="M980" s="1" t="s">
        <v>60</v>
      </c>
    </row>
    <row r="981" spans="8:13">
      <c r="H981" s="1" t="s">
        <v>88</v>
      </c>
      <c r="I981" s="1" t="s">
        <v>5595</v>
      </c>
      <c r="J981" s="1" t="s">
        <v>106</v>
      </c>
      <c r="K981" s="1" t="str">
        <f t="shared" si="30"/>
        <v>2018</v>
      </c>
      <c r="L981" s="1">
        <f t="shared" si="31"/>
        <v>28</v>
      </c>
      <c r="M981" s="1" t="s">
        <v>60</v>
      </c>
    </row>
    <row r="982" spans="8:13">
      <c r="H982" s="1" t="s">
        <v>88</v>
      </c>
      <c r="I982" s="1" t="s">
        <v>2387</v>
      </c>
      <c r="J982" s="1" t="s">
        <v>2401</v>
      </c>
      <c r="K982" s="1" t="str">
        <f t="shared" si="30"/>
        <v>2018</v>
      </c>
      <c r="L982" s="1">
        <f t="shared" si="31"/>
        <v>28</v>
      </c>
      <c r="M982" s="1" t="s">
        <v>60</v>
      </c>
    </row>
    <row r="983" spans="8:13">
      <c r="H983" s="1" t="s">
        <v>88</v>
      </c>
      <c r="I983" s="1" t="s">
        <v>2422</v>
      </c>
      <c r="J983" s="1" t="s">
        <v>2257</v>
      </c>
      <c r="K983" s="1" t="str">
        <f t="shared" si="30"/>
        <v>2018</v>
      </c>
      <c r="L983" s="1">
        <f t="shared" si="31"/>
        <v>28</v>
      </c>
      <c r="M983" s="1" t="s">
        <v>60</v>
      </c>
    </row>
    <row r="984" spans="8:13">
      <c r="H984" s="1" t="s">
        <v>78</v>
      </c>
      <c r="I984" s="1" t="s">
        <v>6275</v>
      </c>
      <c r="J984" s="1" t="s">
        <v>1110</v>
      </c>
      <c r="K984" s="1" t="str">
        <f t="shared" si="30"/>
        <v>2019</v>
      </c>
      <c r="L984" s="1">
        <f t="shared" si="31"/>
        <v>28</v>
      </c>
      <c r="M984" s="1" t="s">
        <v>60</v>
      </c>
    </row>
    <row r="985" spans="8:13">
      <c r="H985" s="1" t="s">
        <v>88</v>
      </c>
      <c r="I985" s="1" t="s">
        <v>8197</v>
      </c>
      <c r="J985" s="1" t="s">
        <v>7725</v>
      </c>
      <c r="K985" s="1" t="str">
        <f t="shared" si="30"/>
        <v>2020</v>
      </c>
      <c r="L985" s="1">
        <f t="shared" si="31"/>
        <v>28</v>
      </c>
      <c r="M985" s="1" t="s">
        <v>60</v>
      </c>
    </row>
    <row r="986" spans="8:13">
      <c r="H986" s="1" t="s">
        <v>88</v>
      </c>
      <c r="I986" s="1" t="s">
        <v>10869</v>
      </c>
      <c r="J986" s="1" t="s">
        <v>5606</v>
      </c>
      <c r="K986" s="1" t="str">
        <f t="shared" si="30"/>
        <v>2020</v>
      </c>
      <c r="L986" s="1">
        <f t="shared" si="31"/>
        <v>28</v>
      </c>
      <c r="M986" s="1" t="s">
        <v>60</v>
      </c>
    </row>
    <row r="987" spans="8:13">
      <c r="H987" s="1" t="s">
        <v>88</v>
      </c>
      <c r="I987" s="1" t="s">
        <v>10939</v>
      </c>
      <c r="J987" s="1" t="s">
        <v>8431</v>
      </c>
      <c r="K987" s="1" t="str">
        <f t="shared" si="30"/>
        <v>2020</v>
      </c>
      <c r="L987" s="1">
        <f t="shared" si="31"/>
        <v>28</v>
      </c>
      <c r="M987" s="1" t="s">
        <v>60</v>
      </c>
    </row>
    <row r="988" spans="8:13">
      <c r="H988" s="1" t="s">
        <v>88</v>
      </c>
      <c r="I988" s="1" t="s">
        <v>5707</v>
      </c>
      <c r="J988" s="1" t="s">
        <v>8247</v>
      </c>
      <c r="K988" s="1" t="str">
        <f t="shared" si="30"/>
        <v>2020</v>
      </c>
      <c r="L988" s="1">
        <f t="shared" si="31"/>
        <v>28</v>
      </c>
      <c r="M988" s="1" t="s">
        <v>60</v>
      </c>
    </row>
    <row r="989" spans="8:13">
      <c r="H989" s="1" t="s">
        <v>149</v>
      </c>
      <c r="I989" s="1" t="s">
        <v>2658</v>
      </c>
      <c r="J989" s="1" t="s">
        <v>1918</v>
      </c>
      <c r="K989" s="1" t="str">
        <f t="shared" si="30"/>
        <v>2007</v>
      </c>
      <c r="L989" s="1">
        <f t="shared" si="31"/>
        <v>29</v>
      </c>
      <c r="M989" s="1" t="s">
        <v>60</v>
      </c>
    </row>
    <row r="990" spans="8:13">
      <c r="H990" s="1" t="s">
        <v>678</v>
      </c>
      <c r="I990" s="1" t="s">
        <v>9177</v>
      </c>
      <c r="J990" s="1" t="s">
        <v>9178</v>
      </c>
      <c r="K990" s="1" t="str">
        <f t="shared" si="30"/>
        <v>2007</v>
      </c>
      <c r="L990" s="1">
        <f t="shared" si="31"/>
        <v>29</v>
      </c>
      <c r="M990" s="1" t="s">
        <v>60</v>
      </c>
    </row>
    <row r="991" spans="8:13">
      <c r="H991" s="1" t="s">
        <v>678</v>
      </c>
      <c r="I991" s="1" t="s">
        <v>9709</v>
      </c>
      <c r="J991" s="1" t="s">
        <v>9711</v>
      </c>
      <c r="K991" s="1" t="str">
        <f t="shared" si="30"/>
        <v>2007</v>
      </c>
      <c r="L991" s="1">
        <f t="shared" si="31"/>
        <v>29</v>
      </c>
      <c r="M991" s="1" t="s">
        <v>60</v>
      </c>
    </row>
    <row r="992" spans="8:13">
      <c r="H992" s="1" t="s">
        <v>1343</v>
      </c>
      <c r="I992" s="1" t="s">
        <v>8590</v>
      </c>
      <c r="J992" s="1" t="s">
        <v>1815</v>
      </c>
      <c r="K992" s="1" t="str">
        <f t="shared" si="30"/>
        <v>2008</v>
      </c>
      <c r="L992" s="1">
        <f t="shared" si="31"/>
        <v>29</v>
      </c>
      <c r="M992" s="1" t="s">
        <v>60</v>
      </c>
    </row>
    <row r="993" spans="8:13">
      <c r="H993" s="1" t="s">
        <v>644</v>
      </c>
      <c r="I993" s="1" t="s">
        <v>9206</v>
      </c>
      <c r="J993" s="1" t="s">
        <v>11209</v>
      </c>
      <c r="K993" s="1" t="str">
        <f t="shared" si="30"/>
        <v>2008</v>
      </c>
      <c r="L993" s="1">
        <f t="shared" si="31"/>
        <v>29</v>
      </c>
      <c r="M993" s="1" t="s">
        <v>60</v>
      </c>
    </row>
    <row r="994" spans="8:13">
      <c r="H994" s="1" t="s">
        <v>63</v>
      </c>
      <c r="I994" s="1" t="s">
        <v>3346</v>
      </c>
      <c r="J994" s="1" t="s">
        <v>3556</v>
      </c>
      <c r="K994" s="1" t="str">
        <f t="shared" si="30"/>
        <v>2011</v>
      </c>
      <c r="L994" s="1">
        <f t="shared" si="31"/>
        <v>29</v>
      </c>
      <c r="M994" s="1" t="s">
        <v>60</v>
      </c>
    </row>
    <row r="995" spans="8:13">
      <c r="H995" s="1" t="s">
        <v>78</v>
      </c>
      <c r="I995" s="1" t="s">
        <v>9177</v>
      </c>
      <c r="J995" s="1" t="s">
        <v>9182</v>
      </c>
      <c r="K995" s="1" t="str">
        <f t="shared" si="30"/>
        <v>2012</v>
      </c>
      <c r="L995" s="1">
        <f t="shared" si="31"/>
        <v>29</v>
      </c>
      <c r="M995" s="1" t="s">
        <v>60</v>
      </c>
    </row>
    <row r="996" spans="8:13">
      <c r="H996" s="1" t="s">
        <v>63</v>
      </c>
      <c r="I996" s="1" t="s">
        <v>9868</v>
      </c>
      <c r="J996" s="1" t="s">
        <v>3346</v>
      </c>
      <c r="K996" s="1" t="str">
        <f t="shared" si="30"/>
        <v>2012</v>
      </c>
      <c r="L996" s="1">
        <f t="shared" si="31"/>
        <v>29</v>
      </c>
      <c r="M996" s="1" t="s">
        <v>60</v>
      </c>
    </row>
    <row r="997" spans="8:13">
      <c r="H997" s="1" t="s">
        <v>644</v>
      </c>
      <c r="I997" s="1" t="s">
        <v>696</v>
      </c>
      <c r="J997" s="1" t="s">
        <v>2818</v>
      </c>
      <c r="K997" s="1" t="str">
        <f t="shared" si="30"/>
        <v>2012</v>
      </c>
      <c r="L997" s="1">
        <f t="shared" si="31"/>
        <v>29</v>
      </c>
      <c r="M997" s="1" t="s">
        <v>60</v>
      </c>
    </row>
    <row r="998" spans="8:13">
      <c r="H998" s="1" t="s">
        <v>88</v>
      </c>
      <c r="I998" s="1" t="s">
        <v>9244</v>
      </c>
      <c r="J998" s="1" t="s">
        <v>9401</v>
      </c>
      <c r="K998" s="1" t="str">
        <f t="shared" si="30"/>
        <v>2013</v>
      </c>
      <c r="L998" s="1">
        <f t="shared" si="31"/>
        <v>29</v>
      </c>
      <c r="M998" s="1" t="s">
        <v>60</v>
      </c>
    </row>
    <row r="999" spans="8:13">
      <c r="H999" s="1" t="s">
        <v>78</v>
      </c>
      <c r="I999" s="1" t="s">
        <v>9263</v>
      </c>
      <c r="J999" s="1" t="s">
        <v>4019</v>
      </c>
      <c r="K999" s="1" t="str">
        <f t="shared" si="30"/>
        <v>2013</v>
      </c>
      <c r="L999" s="1">
        <f t="shared" si="31"/>
        <v>29</v>
      </c>
      <c r="M999" s="1" t="s">
        <v>60</v>
      </c>
    </row>
    <row r="1000" spans="8:13">
      <c r="H1000" s="1" t="s">
        <v>63</v>
      </c>
      <c r="I1000" s="1" t="s">
        <v>5184</v>
      </c>
      <c r="J1000" s="1" t="s">
        <v>8849</v>
      </c>
      <c r="K1000" s="1" t="str">
        <f t="shared" si="30"/>
        <v>2013</v>
      </c>
      <c r="L1000" s="1">
        <f t="shared" si="31"/>
        <v>29</v>
      </c>
      <c r="M1000" s="1" t="s">
        <v>60</v>
      </c>
    </row>
    <row r="1001" spans="8:13">
      <c r="H1001" s="1" t="s">
        <v>644</v>
      </c>
      <c r="I1001" s="1" t="s">
        <v>11088</v>
      </c>
      <c r="J1001" s="1" t="s">
        <v>9926</v>
      </c>
      <c r="K1001" s="1" t="str">
        <f t="shared" si="30"/>
        <v>2014</v>
      </c>
      <c r="L1001" s="1">
        <f t="shared" si="31"/>
        <v>29</v>
      </c>
      <c r="M1001" s="1" t="s">
        <v>60</v>
      </c>
    </row>
    <row r="1002" spans="8:13">
      <c r="H1002" s="1" t="s">
        <v>78</v>
      </c>
      <c r="I1002" s="1" t="s">
        <v>6952</v>
      </c>
      <c r="J1002" s="1" t="s">
        <v>6953</v>
      </c>
      <c r="K1002" s="1" t="str">
        <f t="shared" si="30"/>
        <v>2015</v>
      </c>
      <c r="L1002" s="1">
        <f t="shared" si="31"/>
        <v>29</v>
      </c>
      <c r="M1002" s="1" t="s">
        <v>60</v>
      </c>
    </row>
    <row r="1003" spans="8:13">
      <c r="H1003" s="1" t="s">
        <v>78</v>
      </c>
      <c r="I1003" s="1" t="s">
        <v>6965</v>
      </c>
      <c r="J1003" s="1" t="s">
        <v>6605</v>
      </c>
      <c r="K1003" s="1" t="str">
        <f t="shared" si="30"/>
        <v>2015</v>
      </c>
      <c r="L1003" s="1">
        <f t="shared" si="31"/>
        <v>29</v>
      </c>
      <c r="M1003" s="1" t="s">
        <v>60</v>
      </c>
    </row>
    <row r="1004" spans="8:13">
      <c r="H1004" s="1" t="s">
        <v>63</v>
      </c>
      <c r="I1004" s="1" t="s">
        <v>7749</v>
      </c>
      <c r="J1004" s="1" t="s">
        <v>6104</v>
      </c>
      <c r="K1004" s="1" t="str">
        <f t="shared" si="30"/>
        <v>2015</v>
      </c>
      <c r="L1004" s="1">
        <f t="shared" si="31"/>
        <v>29</v>
      </c>
      <c r="M1004" s="1" t="s">
        <v>60</v>
      </c>
    </row>
    <row r="1005" spans="8:13">
      <c r="H1005" s="1" t="s">
        <v>78</v>
      </c>
      <c r="I1005" s="1" t="s">
        <v>6848</v>
      </c>
      <c r="J1005" s="1" t="s">
        <v>6868</v>
      </c>
      <c r="K1005" s="1" t="str">
        <f t="shared" si="30"/>
        <v>2015</v>
      </c>
      <c r="L1005" s="1">
        <f t="shared" si="31"/>
        <v>29</v>
      </c>
      <c r="M1005" s="1" t="s">
        <v>60</v>
      </c>
    </row>
    <row r="1006" spans="8:13">
      <c r="H1006" s="1" t="s">
        <v>78</v>
      </c>
      <c r="I1006" s="1" t="s">
        <v>7069</v>
      </c>
      <c r="J1006" s="1" t="s">
        <v>6104</v>
      </c>
      <c r="K1006" s="1" t="str">
        <f t="shared" si="30"/>
        <v>2015</v>
      </c>
      <c r="L1006" s="1">
        <f t="shared" si="31"/>
        <v>29</v>
      </c>
      <c r="M1006" s="1" t="s">
        <v>60</v>
      </c>
    </row>
    <row r="1007" spans="8:13">
      <c r="H1007" s="1" t="s">
        <v>448</v>
      </c>
      <c r="I1007" s="1" t="s">
        <v>1427</v>
      </c>
      <c r="J1007" s="1" t="s">
        <v>162</v>
      </c>
      <c r="K1007" s="1" t="str">
        <f t="shared" si="30"/>
        <v>2016</v>
      </c>
      <c r="L1007" s="1">
        <f t="shared" si="31"/>
        <v>29</v>
      </c>
      <c r="M1007" s="1" t="s">
        <v>60</v>
      </c>
    </row>
    <row r="1008" spans="8:13">
      <c r="H1008" s="1" t="s">
        <v>464</v>
      </c>
      <c r="I1008" s="1" t="s">
        <v>2854</v>
      </c>
      <c r="J1008" s="1" t="s">
        <v>3952</v>
      </c>
      <c r="K1008" s="1" t="str">
        <f t="shared" si="30"/>
        <v>2016</v>
      </c>
      <c r="L1008" s="1">
        <f t="shared" si="31"/>
        <v>29</v>
      </c>
      <c r="M1008" s="1" t="s">
        <v>60</v>
      </c>
    </row>
    <row r="1009" spans="8:13">
      <c r="H1009" s="1" t="s">
        <v>78</v>
      </c>
      <c r="I1009" s="1" t="s">
        <v>4461</v>
      </c>
      <c r="J1009" s="1" t="s">
        <v>4170</v>
      </c>
      <c r="K1009" s="1" t="str">
        <f t="shared" si="30"/>
        <v>2016</v>
      </c>
      <c r="L1009" s="1">
        <f t="shared" si="31"/>
        <v>29</v>
      </c>
      <c r="M1009" s="1" t="s">
        <v>60</v>
      </c>
    </row>
    <row r="1010" spans="8:13">
      <c r="H1010" s="1" t="s">
        <v>78</v>
      </c>
      <c r="I1010" s="1" t="s">
        <v>2822</v>
      </c>
      <c r="J1010" s="1" t="s">
        <v>84</v>
      </c>
      <c r="K1010" s="1" t="str">
        <f t="shared" si="30"/>
        <v>2017</v>
      </c>
      <c r="L1010" s="1">
        <f t="shared" si="31"/>
        <v>29</v>
      </c>
      <c r="M1010" s="1" t="s">
        <v>60</v>
      </c>
    </row>
    <row r="1011" spans="8:13">
      <c r="H1011" s="1" t="s">
        <v>78</v>
      </c>
      <c r="I1011" s="1" t="s">
        <v>395</v>
      </c>
      <c r="J1011" s="1" t="s">
        <v>227</v>
      </c>
      <c r="K1011" s="1" t="str">
        <f t="shared" si="30"/>
        <v>2017</v>
      </c>
      <c r="L1011" s="1">
        <f t="shared" si="31"/>
        <v>29</v>
      </c>
      <c r="M1011" s="1" t="s">
        <v>60</v>
      </c>
    </row>
    <row r="1012" spans="8:13">
      <c r="H1012" s="1" t="s">
        <v>78</v>
      </c>
      <c r="I1012" s="1" t="s">
        <v>5988</v>
      </c>
      <c r="J1012" s="1" t="s">
        <v>987</v>
      </c>
      <c r="K1012" s="1" t="str">
        <f t="shared" si="30"/>
        <v>2017</v>
      </c>
      <c r="L1012" s="1">
        <f t="shared" si="31"/>
        <v>29</v>
      </c>
      <c r="M1012" s="1" t="s">
        <v>60</v>
      </c>
    </row>
    <row r="1013" spans="8:13">
      <c r="H1013" s="1" t="s">
        <v>464</v>
      </c>
      <c r="I1013" s="1" t="s">
        <v>7018</v>
      </c>
      <c r="J1013" s="1" t="s">
        <v>9754</v>
      </c>
      <c r="K1013" s="1" t="str">
        <f t="shared" si="30"/>
        <v>2018</v>
      </c>
      <c r="L1013" s="1">
        <f t="shared" si="31"/>
        <v>29</v>
      </c>
      <c r="M1013" s="1" t="s">
        <v>60</v>
      </c>
    </row>
    <row r="1014" spans="8:13">
      <c r="H1014" s="1" t="s">
        <v>63</v>
      </c>
      <c r="I1014" s="1" t="s">
        <v>656</v>
      </c>
      <c r="J1014" s="1" t="s">
        <v>1249</v>
      </c>
      <c r="K1014" s="1" t="str">
        <f t="shared" si="30"/>
        <v>2018</v>
      </c>
      <c r="L1014" s="1">
        <f t="shared" si="31"/>
        <v>29</v>
      </c>
      <c r="M1014" s="1" t="s">
        <v>60</v>
      </c>
    </row>
    <row r="1015" spans="8:13">
      <c r="H1015" s="1" t="s">
        <v>78</v>
      </c>
      <c r="I1015" s="1" t="s">
        <v>2378</v>
      </c>
      <c r="J1015" s="1" t="s">
        <v>2254</v>
      </c>
      <c r="K1015" s="1" t="str">
        <f t="shared" si="30"/>
        <v>2018</v>
      </c>
      <c r="L1015" s="1">
        <f t="shared" si="31"/>
        <v>29</v>
      </c>
      <c r="M1015" s="1" t="s">
        <v>60</v>
      </c>
    </row>
    <row r="1016" spans="8:13">
      <c r="H1016" s="1" t="s">
        <v>78</v>
      </c>
      <c r="I1016" s="1" t="s">
        <v>3644</v>
      </c>
      <c r="J1016" s="1" t="s">
        <v>3536</v>
      </c>
      <c r="K1016" s="1" t="str">
        <f t="shared" si="30"/>
        <v>2018</v>
      </c>
      <c r="L1016" s="1">
        <f t="shared" si="31"/>
        <v>29</v>
      </c>
      <c r="M1016" s="1" t="s">
        <v>60</v>
      </c>
    </row>
    <row r="1017" spans="8:13">
      <c r="H1017" s="1" t="s">
        <v>464</v>
      </c>
      <c r="I1017" s="1" t="s">
        <v>8646</v>
      </c>
      <c r="J1017" s="1" t="s">
        <v>2178</v>
      </c>
      <c r="K1017" s="1" t="str">
        <f t="shared" si="30"/>
        <v>2018</v>
      </c>
      <c r="L1017" s="1">
        <f t="shared" si="31"/>
        <v>29</v>
      </c>
      <c r="M1017" s="1" t="s">
        <v>60</v>
      </c>
    </row>
    <row r="1018" spans="8:13">
      <c r="H1018" s="1" t="s">
        <v>78</v>
      </c>
      <c r="I1018" s="1" t="s">
        <v>1226</v>
      </c>
      <c r="J1018" s="1" t="s">
        <v>1229</v>
      </c>
      <c r="K1018" s="1" t="str">
        <f t="shared" si="30"/>
        <v>2019</v>
      </c>
      <c r="L1018" s="1">
        <f t="shared" si="31"/>
        <v>29</v>
      </c>
      <c r="M1018" s="1" t="s">
        <v>60</v>
      </c>
    </row>
    <row r="1019" spans="8:13">
      <c r="H1019" s="1" t="s">
        <v>78</v>
      </c>
      <c r="I1019" s="1" t="s">
        <v>1479</v>
      </c>
      <c r="J1019" s="1" t="s">
        <v>66</v>
      </c>
      <c r="K1019" s="1" t="str">
        <f t="shared" si="30"/>
        <v>2019</v>
      </c>
      <c r="L1019" s="1">
        <f t="shared" si="31"/>
        <v>29</v>
      </c>
      <c r="M1019" s="1" t="s">
        <v>60</v>
      </c>
    </row>
    <row r="1020" spans="8:13">
      <c r="H1020" s="1" t="s">
        <v>78</v>
      </c>
      <c r="I1020" s="1" t="s">
        <v>1601</v>
      </c>
      <c r="J1020" s="1" t="s">
        <v>66</v>
      </c>
      <c r="K1020" s="1" t="str">
        <f t="shared" si="30"/>
        <v>2019</v>
      </c>
      <c r="L1020" s="1">
        <f t="shared" si="31"/>
        <v>29</v>
      </c>
      <c r="M1020" s="1" t="s">
        <v>60</v>
      </c>
    </row>
    <row r="1021" spans="8:13">
      <c r="H1021" s="1" t="s">
        <v>78</v>
      </c>
      <c r="I1021" s="1" t="s">
        <v>3617</v>
      </c>
      <c r="J1021" s="1" t="s">
        <v>1524</v>
      </c>
      <c r="K1021" s="1" t="str">
        <f t="shared" si="30"/>
        <v>2019</v>
      </c>
      <c r="L1021" s="1">
        <f t="shared" si="31"/>
        <v>29</v>
      </c>
      <c r="M1021" s="1" t="s">
        <v>60</v>
      </c>
    </row>
    <row r="1022" spans="8:13">
      <c r="H1022" s="1" t="s">
        <v>63</v>
      </c>
      <c r="I1022" s="1" t="s">
        <v>5836</v>
      </c>
      <c r="J1022" s="1" t="s">
        <v>1110</v>
      </c>
      <c r="K1022" s="1" t="str">
        <f t="shared" si="30"/>
        <v>2019</v>
      </c>
      <c r="L1022" s="1">
        <f t="shared" si="31"/>
        <v>29</v>
      </c>
      <c r="M1022" s="1" t="s">
        <v>60</v>
      </c>
    </row>
    <row r="1023" spans="8:13">
      <c r="H1023" s="1" t="s">
        <v>78</v>
      </c>
      <c r="I1023" s="1" t="s">
        <v>335</v>
      </c>
      <c r="J1023" s="1" t="s">
        <v>11627</v>
      </c>
      <c r="K1023" s="1" t="str">
        <f t="shared" si="30"/>
        <v>2020</v>
      </c>
      <c r="L1023" s="1">
        <f t="shared" si="31"/>
        <v>29</v>
      </c>
      <c r="M1023" s="1" t="s">
        <v>60</v>
      </c>
    </row>
    <row r="1024" spans="8:13">
      <c r="H1024" s="1" t="s">
        <v>78</v>
      </c>
      <c r="I1024" s="1" t="s">
        <v>461</v>
      </c>
      <c r="J1024" s="1" t="s">
        <v>830</v>
      </c>
      <c r="K1024" s="1" t="str">
        <f t="shared" si="30"/>
        <v>2020</v>
      </c>
      <c r="L1024" s="1">
        <f t="shared" si="31"/>
        <v>29</v>
      </c>
      <c r="M1024" s="1" t="s">
        <v>60</v>
      </c>
    </row>
    <row r="1025" spans="8:13">
      <c r="H1025" s="1" t="s">
        <v>78</v>
      </c>
      <c r="I1025" s="1" t="s">
        <v>5745</v>
      </c>
      <c r="J1025" s="1" t="s">
        <v>5710</v>
      </c>
      <c r="K1025" s="1" t="str">
        <f t="shared" ref="K1025:K1088" si="32">TEXT(J1025,"YYYY")</f>
        <v>2020</v>
      </c>
      <c r="L1025" s="1">
        <f t="shared" ref="L1025:L1088" si="33">H1025-(TEXT(I1025,"YYYY")-TEXT(J1025,"YYYY"))</f>
        <v>29</v>
      </c>
      <c r="M1025" s="1" t="s">
        <v>60</v>
      </c>
    </row>
    <row r="1026" spans="8:13">
      <c r="H1026" s="1" t="s">
        <v>78</v>
      </c>
      <c r="I1026" s="1" t="s">
        <v>8646</v>
      </c>
      <c r="J1026" s="1" t="s">
        <v>1331</v>
      </c>
      <c r="K1026" s="1" t="str">
        <f t="shared" si="32"/>
        <v>2020</v>
      </c>
      <c r="L1026" s="1">
        <f t="shared" si="33"/>
        <v>29</v>
      </c>
      <c r="M1026" s="1" t="s">
        <v>60</v>
      </c>
    </row>
    <row r="1027" spans="8:13">
      <c r="H1027" s="1" t="s">
        <v>78</v>
      </c>
      <c r="I1027" s="1" t="s">
        <v>5619</v>
      </c>
      <c r="J1027" s="1" t="s">
        <v>3977</v>
      </c>
      <c r="K1027" s="1" t="str">
        <f t="shared" si="32"/>
        <v>2020</v>
      </c>
      <c r="L1027" s="1">
        <f t="shared" si="33"/>
        <v>29</v>
      </c>
      <c r="M1027" s="1" t="s">
        <v>60</v>
      </c>
    </row>
    <row r="1028" spans="8:13">
      <c r="H1028" s="1" t="s">
        <v>78</v>
      </c>
      <c r="I1028" s="1" t="s">
        <v>10243</v>
      </c>
      <c r="J1028" s="1" t="s">
        <v>9071</v>
      </c>
      <c r="K1028" s="1" t="str">
        <f t="shared" si="32"/>
        <v>2020</v>
      </c>
      <c r="L1028" s="1">
        <f t="shared" si="33"/>
        <v>29</v>
      </c>
      <c r="M1028" s="1" t="s">
        <v>60</v>
      </c>
    </row>
    <row r="1029" spans="8:13">
      <c r="H1029" s="1" t="s">
        <v>310</v>
      </c>
      <c r="I1029" s="1" t="s">
        <v>3458</v>
      </c>
      <c r="J1029" s="1" t="s">
        <v>3468</v>
      </c>
      <c r="K1029" s="1" t="str">
        <f t="shared" si="32"/>
        <v>2003</v>
      </c>
      <c r="L1029" s="1">
        <f t="shared" si="33"/>
        <v>30</v>
      </c>
      <c r="M1029" s="1" t="s">
        <v>60</v>
      </c>
    </row>
    <row r="1030" spans="8:13">
      <c r="H1030" s="1" t="s">
        <v>555</v>
      </c>
      <c r="I1030" s="1" t="s">
        <v>2690</v>
      </c>
      <c r="J1030" s="1" t="s">
        <v>8604</v>
      </c>
      <c r="K1030" s="1" t="str">
        <f t="shared" si="32"/>
        <v>2005</v>
      </c>
      <c r="L1030" s="1">
        <f t="shared" si="33"/>
        <v>30</v>
      </c>
      <c r="M1030" s="1" t="s">
        <v>60</v>
      </c>
    </row>
    <row r="1031" spans="8:13">
      <c r="H1031" s="1" t="s">
        <v>555</v>
      </c>
      <c r="I1031" s="1" t="s">
        <v>6196</v>
      </c>
      <c r="J1031" s="1" t="s">
        <v>652</v>
      </c>
      <c r="K1031" s="1" t="str">
        <f t="shared" si="32"/>
        <v>2010</v>
      </c>
      <c r="L1031" s="1">
        <f t="shared" si="33"/>
        <v>30</v>
      </c>
      <c r="M1031" s="1" t="s">
        <v>60</v>
      </c>
    </row>
    <row r="1032" spans="8:13">
      <c r="H1032" s="1" t="s">
        <v>448</v>
      </c>
      <c r="I1032" s="1" t="s">
        <v>9722</v>
      </c>
      <c r="J1032" s="1" t="s">
        <v>941</v>
      </c>
      <c r="K1032" s="1" t="str">
        <f t="shared" si="32"/>
        <v>2011</v>
      </c>
      <c r="L1032" s="1">
        <f t="shared" si="33"/>
        <v>30</v>
      </c>
      <c r="M1032" s="1" t="s">
        <v>60</v>
      </c>
    </row>
    <row r="1033" spans="8:13">
      <c r="H1033" s="1" t="s">
        <v>644</v>
      </c>
      <c r="I1033" s="1" t="s">
        <v>5462</v>
      </c>
      <c r="J1033" s="1" t="s">
        <v>2019</v>
      </c>
      <c r="K1033" s="1" t="str">
        <f t="shared" si="32"/>
        <v>2012</v>
      </c>
      <c r="L1033" s="1">
        <f t="shared" si="33"/>
        <v>30</v>
      </c>
      <c r="M1033" s="1" t="s">
        <v>60</v>
      </c>
    </row>
    <row r="1034" spans="8:13">
      <c r="H1034" s="1" t="s">
        <v>101</v>
      </c>
      <c r="I1034" s="1" t="s">
        <v>3220</v>
      </c>
      <c r="J1034" s="1" t="s">
        <v>1125</v>
      </c>
      <c r="K1034" s="1" t="str">
        <f t="shared" si="32"/>
        <v>2012</v>
      </c>
      <c r="L1034" s="1">
        <f t="shared" si="33"/>
        <v>30</v>
      </c>
      <c r="M1034" s="1" t="s">
        <v>60</v>
      </c>
    </row>
    <row r="1035" spans="8:13">
      <c r="H1035" s="1" t="s">
        <v>63</v>
      </c>
      <c r="I1035" s="1" t="s">
        <v>8030</v>
      </c>
      <c r="J1035" s="1" t="s">
        <v>10290</v>
      </c>
      <c r="K1035" s="1" t="str">
        <f t="shared" si="32"/>
        <v>2013</v>
      </c>
      <c r="L1035" s="1">
        <f t="shared" si="33"/>
        <v>30</v>
      </c>
      <c r="M1035" s="1" t="s">
        <v>60</v>
      </c>
    </row>
    <row r="1036" spans="8:13">
      <c r="H1036" s="1" t="s">
        <v>63</v>
      </c>
      <c r="I1036" s="1" t="s">
        <v>9693</v>
      </c>
      <c r="J1036" s="1" t="s">
        <v>8019</v>
      </c>
      <c r="K1036" s="1" t="str">
        <f t="shared" si="32"/>
        <v>2013</v>
      </c>
      <c r="L1036" s="1">
        <f t="shared" si="33"/>
        <v>30</v>
      </c>
      <c r="M1036" s="1" t="s">
        <v>60</v>
      </c>
    </row>
    <row r="1037" spans="8:13">
      <c r="H1037" s="1" t="s">
        <v>464</v>
      </c>
      <c r="I1037" s="1" t="s">
        <v>7082</v>
      </c>
      <c r="J1037" s="1" t="s">
        <v>1657</v>
      </c>
      <c r="K1037" s="1" t="str">
        <f t="shared" si="32"/>
        <v>2014</v>
      </c>
      <c r="L1037" s="1">
        <f t="shared" si="33"/>
        <v>30</v>
      </c>
      <c r="M1037" s="1" t="s">
        <v>60</v>
      </c>
    </row>
    <row r="1038" spans="8:13">
      <c r="H1038" s="1" t="s">
        <v>63</v>
      </c>
      <c r="I1038" s="1" t="s">
        <v>9192</v>
      </c>
      <c r="J1038" s="1" t="s">
        <v>11119</v>
      </c>
      <c r="K1038" s="1" t="str">
        <f t="shared" si="32"/>
        <v>2014</v>
      </c>
      <c r="L1038" s="1">
        <f t="shared" si="33"/>
        <v>30</v>
      </c>
      <c r="M1038" s="1" t="s">
        <v>60</v>
      </c>
    </row>
    <row r="1039" spans="8:13">
      <c r="H1039" s="1" t="s">
        <v>464</v>
      </c>
      <c r="I1039" s="1" t="s">
        <v>4872</v>
      </c>
      <c r="J1039" s="1" t="s">
        <v>1222</v>
      </c>
      <c r="K1039" s="1" t="str">
        <f t="shared" si="32"/>
        <v>2015</v>
      </c>
      <c r="L1039" s="1">
        <f t="shared" si="33"/>
        <v>30</v>
      </c>
      <c r="M1039" s="1" t="s">
        <v>60</v>
      </c>
    </row>
    <row r="1040" spans="8:13">
      <c r="H1040" s="1" t="s">
        <v>464</v>
      </c>
      <c r="I1040" s="1" t="s">
        <v>4106</v>
      </c>
      <c r="J1040" s="1" t="s">
        <v>384</v>
      </c>
      <c r="K1040" s="1" t="str">
        <f t="shared" si="32"/>
        <v>2015</v>
      </c>
      <c r="L1040" s="1">
        <f t="shared" si="33"/>
        <v>30</v>
      </c>
      <c r="M1040" s="1" t="s">
        <v>60</v>
      </c>
    </row>
    <row r="1041" spans="8:13">
      <c r="H1041" s="1" t="s">
        <v>63</v>
      </c>
      <c r="I1041" s="1" t="s">
        <v>7253</v>
      </c>
      <c r="J1041" s="1" t="s">
        <v>3807</v>
      </c>
      <c r="K1041" s="1" t="str">
        <f t="shared" si="32"/>
        <v>2015</v>
      </c>
      <c r="L1041" s="1">
        <f t="shared" si="33"/>
        <v>30</v>
      </c>
      <c r="M1041" s="1" t="s">
        <v>60</v>
      </c>
    </row>
    <row r="1042" spans="8:13">
      <c r="H1042" s="1" t="s">
        <v>530</v>
      </c>
      <c r="I1042" s="1" t="s">
        <v>2152</v>
      </c>
      <c r="J1042" s="1" t="s">
        <v>1534</v>
      </c>
      <c r="K1042" s="1" t="str">
        <f t="shared" si="32"/>
        <v>2016</v>
      </c>
      <c r="L1042" s="1">
        <f t="shared" si="33"/>
        <v>30</v>
      </c>
      <c r="M1042" s="1" t="s">
        <v>60</v>
      </c>
    </row>
    <row r="1043" spans="8:13">
      <c r="H1043" s="1" t="s">
        <v>63</v>
      </c>
      <c r="I1043" s="1" t="s">
        <v>2268</v>
      </c>
      <c r="J1043" s="1" t="s">
        <v>162</v>
      </c>
      <c r="K1043" s="1" t="str">
        <f t="shared" si="32"/>
        <v>2016</v>
      </c>
      <c r="L1043" s="1">
        <f t="shared" si="33"/>
        <v>30</v>
      </c>
      <c r="M1043" s="1" t="s">
        <v>60</v>
      </c>
    </row>
    <row r="1044" spans="8:13">
      <c r="H1044" s="1" t="s">
        <v>464</v>
      </c>
      <c r="I1044" s="1" t="s">
        <v>4942</v>
      </c>
      <c r="J1044" s="1" t="s">
        <v>4659</v>
      </c>
      <c r="K1044" s="1" t="str">
        <f t="shared" si="32"/>
        <v>2016</v>
      </c>
      <c r="L1044" s="1">
        <f t="shared" si="33"/>
        <v>30</v>
      </c>
      <c r="M1044" s="1" t="s">
        <v>60</v>
      </c>
    </row>
    <row r="1045" spans="8:13">
      <c r="H1045" s="1" t="s">
        <v>464</v>
      </c>
      <c r="I1045" s="1" t="s">
        <v>3979</v>
      </c>
      <c r="J1045" s="1" t="s">
        <v>1534</v>
      </c>
      <c r="K1045" s="1" t="str">
        <f t="shared" si="32"/>
        <v>2016</v>
      </c>
      <c r="L1045" s="1">
        <f t="shared" si="33"/>
        <v>30</v>
      </c>
      <c r="M1045" s="1" t="s">
        <v>60</v>
      </c>
    </row>
    <row r="1046" spans="8:13">
      <c r="H1046" s="1" t="s">
        <v>464</v>
      </c>
      <c r="I1046" s="1" t="s">
        <v>204</v>
      </c>
      <c r="J1046" s="1" t="s">
        <v>1534</v>
      </c>
      <c r="K1046" s="1" t="str">
        <f t="shared" si="32"/>
        <v>2016</v>
      </c>
      <c r="L1046" s="1">
        <f t="shared" si="33"/>
        <v>30</v>
      </c>
      <c r="M1046" s="1" t="s">
        <v>60</v>
      </c>
    </row>
    <row r="1047" spans="8:13">
      <c r="H1047" s="1" t="s">
        <v>448</v>
      </c>
      <c r="I1047" s="1" t="s">
        <v>1265</v>
      </c>
      <c r="J1047" s="1" t="s">
        <v>1286</v>
      </c>
      <c r="K1047" s="1" t="str">
        <f t="shared" si="32"/>
        <v>2017</v>
      </c>
      <c r="L1047" s="1">
        <f t="shared" si="33"/>
        <v>30</v>
      </c>
      <c r="M1047" s="1" t="s">
        <v>60</v>
      </c>
    </row>
    <row r="1048" spans="8:13">
      <c r="H1048" s="1" t="s">
        <v>448</v>
      </c>
      <c r="I1048" s="1" t="s">
        <v>2182</v>
      </c>
      <c r="J1048" s="1" t="s">
        <v>496</v>
      </c>
      <c r="K1048" s="1" t="str">
        <f t="shared" si="32"/>
        <v>2017</v>
      </c>
      <c r="L1048" s="1">
        <f t="shared" si="33"/>
        <v>30</v>
      </c>
      <c r="M1048" s="1" t="s">
        <v>60</v>
      </c>
    </row>
    <row r="1049" spans="8:13">
      <c r="H1049" s="1" t="s">
        <v>63</v>
      </c>
      <c r="I1049" s="1" t="s">
        <v>5404</v>
      </c>
      <c r="J1049" s="1" t="s">
        <v>5411</v>
      </c>
      <c r="K1049" s="1" t="str">
        <f t="shared" si="32"/>
        <v>2017</v>
      </c>
      <c r="L1049" s="1">
        <f t="shared" si="33"/>
        <v>30</v>
      </c>
      <c r="M1049" s="1" t="s">
        <v>60</v>
      </c>
    </row>
    <row r="1050" spans="8:13">
      <c r="H1050" s="1" t="s">
        <v>448</v>
      </c>
      <c r="I1050" s="1" t="s">
        <v>155</v>
      </c>
      <c r="J1050" s="1" t="s">
        <v>451</v>
      </c>
      <c r="K1050" s="1" t="str">
        <f t="shared" si="32"/>
        <v>2017</v>
      </c>
      <c r="L1050" s="1">
        <f t="shared" si="33"/>
        <v>30</v>
      </c>
      <c r="M1050" s="1" t="s">
        <v>60</v>
      </c>
    </row>
    <row r="1051" spans="8:13">
      <c r="H1051" s="1" t="s">
        <v>63</v>
      </c>
      <c r="I1051" s="1" t="s">
        <v>3385</v>
      </c>
      <c r="J1051" s="1" t="s">
        <v>1212</v>
      </c>
      <c r="K1051" s="1" t="str">
        <f t="shared" si="32"/>
        <v>2017</v>
      </c>
      <c r="L1051" s="1">
        <f t="shared" si="33"/>
        <v>30</v>
      </c>
      <c r="M1051" s="1" t="s">
        <v>60</v>
      </c>
    </row>
    <row r="1052" spans="8:13">
      <c r="H1052" s="1" t="s">
        <v>63</v>
      </c>
      <c r="I1052" s="1" t="s">
        <v>579</v>
      </c>
      <c r="J1052" s="1" t="s">
        <v>496</v>
      </c>
      <c r="K1052" s="1" t="str">
        <f t="shared" si="32"/>
        <v>2017</v>
      </c>
      <c r="L1052" s="1">
        <f t="shared" si="33"/>
        <v>30</v>
      </c>
      <c r="M1052" s="1" t="s">
        <v>60</v>
      </c>
    </row>
    <row r="1053" spans="8:13">
      <c r="H1053" s="1" t="s">
        <v>63</v>
      </c>
      <c r="I1053" s="1" t="s">
        <v>5967</v>
      </c>
      <c r="J1053" s="1" t="s">
        <v>5462</v>
      </c>
      <c r="K1053" s="1" t="str">
        <f t="shared" si="32"/>
        <v>2017</v>
      </c>
      <c r="L1053" s="1">
        <f t="shared" si="33"/>
        <v>30</v>
      </c>
      <c r="M1053" s="1" t="s">
        <v>60</v>
      </c>
    </row>
    <row r="1054" spans="8:13">
      <c r="H1054" s="1" t="s">
        <v>530</v>
      </c>
      <c r="I1054" s="1" t="s">
        <v>278</v>
      </c>
      <c r="J1054" s="1" t="s">
        <v>496</v>
      </c>
      <c r="K1054" s="1" t="str">
        <f t="shared" si="32"/>
        <v>2017</v>
      </c>
      <c r="L1054" s="1">
        <f t="shared" si="33"/>
        <v>30</v>
      </c>
      <c r="M1054" s="1" t="s">
        <v>60</v>
      </c>
    </row>
    <row r="1055" spans="8:13">
      <c r="H1055" s="1" t="s">
        <v>63</v>
      </c>
      <c r="I1055" s="1" t="s">
        <v>782</v>
      </c>
      <c r="J1055" s="1" t="s">
        <v>782</v>
      </c>
      <c r="K1055" s="1" t="str">
        <f t="shared" si="32"/>
        <v>2018</v>
      </c>
      <c r="L1055" s="1">
        <f t="shared" si="33"/>
        <v>30</v>
      </c>
      <c r="M1055" s="1" t="s">
        <v>60</v>
      </c>
    </row>
    <row r="1056" spans="8:13">
      <c r="H1056" s="1" t="s">
        <v>464</v>
      </c>
      <c r="I1056" s="1" t="s">
        <v>2145</v>
      </c>
      <c r="J1056" s="1" t="s">
        <v>1039</v>
      </c>
      <c r="K1056" s="1" t="str">
        <f t="shared" si="32"/>
        <v>2018</v>
      </c>
      <c r="L1056" s="1">
        <f t="shared" si="33"/>
        <v>30</v>
      </c>
      <c r="M1056" s="1" t="s">
        <v>60</v>
      </c>
    </row>
    <row r="1057" spans="8:13">
      <c r="H1057" s="1" t="s">
        <v>464</v>
      </c>
      <c r="I1057" s="1" t="s">
        <v>1192</v>
      </c>
      <c r="J1057" s="1" t="s">
        <v>1304</v>
      </c>
      <c r="K1057" s="1" t="str">
        <f t="shared" si="32"/>
        <v>2018</v>
      </c>
      <c r="L1057" s="1">
        <f t="shared" si="33"/>
        <v>30</v>
      </c>
      <c r="M1057" s="1" t="s">
        <v>60</v>
      </c>
    </row>
    <row r="1058" spans="8:13">
      <c r="H1058" s="1" t="s">
        <v>448</v>
      </c>
      <c r="I1058" s="1" t="s">
        <v>5836</v>
      </c>
      <c r="J1058" s="1" t="s">
        <v>2178</v>
      </c>
      <c r="K1058" s="1" t="str">
        <f t="shared" si="32"/>
        <v>2018</v>
      </c>
      <c r="L1058" s="1">
        <f t="shared" si="33"/>
        <v>30</v>
      </c>
      <c r="M1058" s="1" t="s">
        <v>60</v>
      </c>
    </row>
    <row r="1059" spans="8:13">
      <c r="H1059" s="1" t="s">
        <v>448</v>
      </c>
      <c r="I1059" s="1" t="s">
        <v>2332</v>
      </c>
      <c r="J1059" s="1" t="s">
        <v>1044</v>
      </c>
      <c r="K1059" s="1" t="str">
        <f t="shared" si="32"/>
        <v>2018</v>
      </c>
      <c r="L1059" s="1">
        <f t="shared" si="33"/>
        <v>30</v>
      </c>
      <c r="M1059" s="1" t="s">
        <v>60</v>
      </c>
    </row>
    <row r="1060" spans="8:13">
      <c r="H1060" s="1" t="s">
        <v>464</v>
      </c>
      <c r="I1060" s="1" t="s">
        <v>10830</v>
      </c>
      <c r="J1060" s="1" t="s">
        <v>360</v>
      </c>
      <c r="K1060" s="1" t="str">
        <f t="shared" si="32"/>
        <v>2019</v>
      </c>
      <c r="L1060" s="1">
        <f t="shared" si="33"/>
        <v>30</v>
      </c>
      <c r="M1060" s="1" t="s">
        <v>60</v>
      </c>
    </row>
    <row r="1061" spans="8:13">
      <c r="H1061" s="1" t="s">
        <v>63</v>
      </c>
      <c r="I1061" s="1" t="s">
        <v>1174</v>
      </c>
      <c r="J1061" s="1" t="s">
        <v>1866</v>
      </c>
      <c r="K1061" s="1" t="str">
        <f t="shared" si="32"/>
        <v>2019</v>
      </c>
      <c r="L1061" s="1">
        <f t="shared" si="33"/>
        <v>30</v>
      </c>
      <c r="M1061" s="1" t="s">
        <v>60</v>
      </c>
    </row>
    <row r="1062" spans="8:13">
      <c r="H1062" s="1" t="s">
        <v>464</v>
      </c>
      <c r="I1062" s="1" t="s">
        <v>397</v>
      </c>
      <c r="J1062" s="1" t="s">
        <v>1265</v>
      </c>
      <c r="K1062" s="1" t="str">
        <f t="shared" si="32"/>
        <v>2019</v>
      </c>
      <c r="L1062" s="1">
        <f t="shared" si="33"/>
        <v>30</v>
      </c>
      <c r="M1062" s="1" t="s">
        <v>60</v>
      </c>
    </row>
    <row r="1063" spans="8:13">
      <c r="H1063" s="1" t="s">
        <v>63</v>
      </c>
      <c r="I1063" s="1" t="s">
        <v>358</v>
      </c>
      <c r="J1063" s="1" t="s">
        <v>5894</v>
      </c>
      <c r="K1063" s="1" t="str">
        <f t="shared" si="32"/>
        <v>2020</v>
      </c>
      <c r="L1063" s="1">
        <f t="shared" si="33"/>
        <v>30</v>
      </c>
      <c r="M1063" s="1" t="s">
        <v>60</v>
      </c>
    </row>
    <row r="1064" spans="8:13">
      <c r="H1064" s="1" t="s">
        <v>63</v>
      </c>
      <c r="I1064" s="1" t="s">
        <v>12459</v>
      </c>
      <c r="J1064" s="1" t="s">
        <v>12300</v>
      </c>
      <c r="K1064" s="1" t="str">
        <f t="shared" si="32"/>
        <v>2020</v>
      </c>
      <c r="L1064" s="1">
        <f t="shared" si="33"/>
        <v>30</v>
      </c>
      <c r="M1064" s="1" t="s">
        <v>60</v>
      </c>
    </row>
    <row r="1065" spans="8:13">
      <c r="H1065" s="1" t="s">
        <v>120</v>
      </c>
      <c r="I1065" s="1" t="s">
        <v>750</v>
      </c>
      <c r="J1065" s="1" t="s">
        <v>1862</v>
      </c>
      <c r="K1065" s="1" t="str">
        <f t="shared" si="32"/>
        <v>2003</v>
      </c>
      <c r="L1065" s="1">
        <f t="shared" si="33"/>
        <v>31</v>
      </c>
      <c r="M1065" s="1" t="s">
        <v>60</v>
      </c>
    </row>
    <row r="1066" spans="8:13">
      <c r="H1066" s="1" t="s">
        <v>584</v>
      </c>
      <c r="I1066" s="1" t="s">
        <v>7502</v>
      </c>
      <c r="J1066" s="1" t="s">
        <v>7266</v>
      </c>
      <c r="K1066" s="1" t="str">
        <f t="shared" si="32"/>
        <v>2006</v>
      </c>
      <c r="L1066" s="1">
        <f t="shared" si="33"/>
        <v>31</v>
      </c>
      <c r="M1066" s="1" t="s">
        <v>60</v>
      </c>
    </row>
    <row r="1067" spans="8:13">
      <c r="H1067" s="1" t="s">
        <v>584</v>
      </c>
      <c r="I1067" s="1" t="s">
        <v>7543</v>
      </c>
      <c r="J1067" s="1" t="s">
        <v>1918</v>
      </c>
      <c r="K1067" s="1" t="str">
        <f t="shared" si="32"/>
        <v>2007</v>
      </c>
      <c r="L1067" s="1">
        <f t="shared" si="33"/>
        <v>31</v>
      </c>
      <c r="M1067" s="1" t="s">
        <v>60</v>
      </c>
    </row>
    <row r="1068" spans="8:13">
      <c r="H1068" s="1" t="s">
        <v>282</v>
      </c>
      <c r="I1068" s="1" t="s">
        <v>539</v>
      </c>
      <c r="J1068" s="1" t="s">
        <v>11456</v>
      </c>
      <c r="K1068" s="1" t="str">
        <f t="shared" si="32"/>
        <v>2008</v>
      </c>
      <c r="L1068" s="1">
        <f t="shared" si="33"/>
        <v>31</v>
      </c>
      <c r="M1068" s="1" t="s">
        <v>60</v>
      </c>
    </row>
    <row r="1069" spans="8:13">
      <c r="H1069" s="1" t="s">
        <v>584</v>
      </c>
      <c r="I1069" s="1" t="s">
        <v>6892</v>
      </c>
      <c r="J1069" s="1" t="s">
        <v>6895</v>
      </c>
      <c r="K1069" s="1" t="str">
        <f t="shared" si="32"/>
        <v>2009</v>
      </c>
      <c r="L1069" s="1">
        <f t="shared" si="33"/>
        <v>31</v>
      </c>
      <c r="M1069" s="1" t="s">
        <v>60</v>
      </c>
    </row>
    <row r="1070" spans="8:13">
      <c r="H1070" s="1" t="s">
        <v>448</v>
      </c>
      <c r="I1070" s="1" t="s">
        <v>9346</v>
      </c>
      <c r="J1070" s="1" t="s">
        <v>7730</v>
      </c>
      <c r="K1070" s="1" t="str">
        <f t="shared" si="32"/>
        <v>2011</v>
      </c>
      <c r="L1070" s="1">
        <f t="shared" si="33"/>
        <v>31</v>
      </c>
      <c r="M1070" s="1" t="s">
        <v>60</v>
      </c>
    </row>
    <row r="1071" spans="8:13">
      <c r="H1071" s="1" t="s">
        <v>678</v>
      </c>
      <c r="I1071" s="1" t="s">
        <v>11233</v>
      </c>
      <c r="J1071" s="1" t="s">
        <v>7173</v>
      </c>
      <c r="K1071" s="1" t="str">
        <f t="shared" si="32"/>
        <v>2011</v>
      </c>
      <c r="L1071" s="1">
        <f t="shared" si="33"/>
        <v>31</v>
      </c>
      <c r="M1071" s="1" t="s">
        <v>60</v>
      </c>
    </row>
    <row r="1072" spans="8:13">
      <c r="H1072" s="1" t="s">
        <v>809</v>
      </c>
      <c r="I1072" s="1" t="s">
        <v>3342</v>
      </c>
      <c r="J1072" s="1" t="s">
        <v>3346</v>
      </c>
      <c r="K1072" s="1" t="str">
        <f t="shared" si="32"/>
        <v>2012</v>
      </c>
      <c r="L1072" s="1">
        <f t="shared" si="33"/>
        <v>31</v>
      </c>
      <c r="M1072" s="1" t="s">
        <v>60</v>
      </c>
    </row>
    <row r="1073" spans="8:13">
      <c r="H1073" s="1" t="s">
        <v>678</v>
      </c>
      <c r="I1073" s="1" t="s">
        <v>7191</v>
      </c>
      <c r="J1073" s="1" t="s">
        <v>7268</v>
      </c>
      <c r="K1073" s="1" t="str">
        <f t="shared" si="32"/>
        <v>2012</v>
      </c>
      <c r="L1073" s="1">
        <f t="shared" si="33"/>
        <v>31</v>
      </c>
      <c r="M1073" s="1" t="s">
        <v>60</v>
      </c>
    </row>
    <row r="1074" spans="8:13">
      <c r="H1074" s="1" t="s">
        <v>149</v>
      </c>
      <c r="I1074" s="1" t="s">
        <v>8590</v>
      </c>
      <c r="J1074" s="1" t="s">
        <v>8609</v>
      </c>
      <c r="K1074" s="1" t="str">
        <f t="shared" si="32"/>
        <v>2012</v>
      </c>
      <c r="L1074" s="1">
        <f t="shared" si="33"/>
        <v>31</v>
      </c>
      <c r="M1074" s="1" t="s">
        <v>60</v>
      </c>
    </row>
    <row r="1075" spans="8:13">
      <c r="H1075" s="1" t="s">
        <v>448</v>
      </c>
      <c r="I1075" s="1" t="s">
        <v>9908</v>
      </c>
      <c r="J1075" s="1" t="s">
        <v>9917</v>
      </c>
      <c r="K1075" s="1" t="str">
        <f t="shared" si="32"/>
        <v>2012</v>
      </c>
      <c r="L1075" s="1">
        <f t="shared" si="33"/>
        <v>31</v>
      </c>
      <c r="M1075" s="1" t="s">
        <v>60</v>
      </c>
    </row>
    <row r="1076" spans="8:13">
      <c r="H1076" s="1" t="s">
        <v>464</v>
      </c>
      <c r="I1076" s="1" t="s">
        <v>9284</v>
      </c>
      <c r="J1076" s="1" t="s">
        <v>9287</v>
      </c>
      <c r="K1076" s="1" t="str">
        <f t="shared" si="32"/>
        <v>2013</v>
      </c>
      <c r="L1076" s="1">
        <f t="shared" si="33"/>
        <v>31</v>
      </c>
      <c r="M1076" s="1" t="s">
        <v>60</v>
      </c>
    </row>
    <row r="1077" spans="8:13">
      <c r="H1077" s="1" t="s">
        <v>101</v>
      </c>
      <c r="I1077" s="1" t="s">
        <v>539</v>
      </c>
      <c r="J1077" s="1" t="s">
        <v>11445</v>
      </c>
      <c r="K1077" s="1" t="str">
        <f t="shared" si="32"/>
        <v>2013</v>
      </c>
      <c r="L1077" s="1">
        <f t="shared" si="33"/>
        <v>31</v>
      </c>
      <c r="M1077" s="1" t="s">
        <v>60</v>
      </c>
    </row>
    <row r="1078" spans="8:13">
      <c r="H1078" s="1" t="s">
        <v>584</v>
      </c>
      <c r="I1078" s="1" t="s">
        <v>1245</v>
      </c>
      <c r="J1078" s="1" t="s">
        <v>1262</v>
      </c>
      <c r="K1078" s="1" t="str">
        <f t="shared" si="32"/>
        <v>2013</v>
      </c>
      <c r="L1078" s="1">
        <f t="shared" si="33"/>
        <v>31</v>
      </c>
      <c r="M1078" s="1" t="s">
        <v>60</v>
      </c>
    </row>
    <row r="1079" spans="8:13">
      <c r="H1079" s="1" t="s">
        <v>464</v>
      </c>
      <c r="I1079" s="1" t="s">
        <v>7289</v>
      </c>
      <c r="J1079" s="1" t="s">
        <v>3645</v>
      </c>
      <c r="K1079" s="1" t="str">
        <f t="shared" si="32"/>
        <v>2014</v>
      </c>
      <c r="L1079" s="1">
        <f t="shared" si="33"/>
        <v>31</v>
      </c>
      <c r="M1079" s="1" t="s">
        <v>60</v>
      </c>
    </row>
    <row r="1080" spans="8:13">
      <c r="H1080" s="1" t="s">
        <v>464</v>
      </c>
      <c r="I1080" s="1" t="s">
        <v>774</v>
      </c>
      <c r="J1080" s="1" t="s">
        <v>11216</v>
      </c>
      <c r="K1080" s="1" t="str">
        <f t="shared" si="32"/>
        <v>2014</v>
      </c>
      <c r="L1080" s="1">
        <f t="shared" si="33"/>
        <v>31</v>
      </c>
      <c r="M1080" s="1" t="s">
        <v>60</v>
      </c>
    </row>
    <row r="1081" spans="8:13">
      <c r="H1081" s="1" t="s">
        <v>678</v>
      </c>
      <c r="I1081" s="1" t="s">
        <v>4960</v>
      </c>
      <c r="J1081" s="1" t="s">
        <v>5000</v>
      </c>
      <c r="K1081" s="1" t="str">
        <f t="shared" si="32"/>
        <v>2014</v>
      </c>
      <c r="L1081" s="1">
        <f t="shared" si="33"/>
        <v>31</v>
      </c>
      <c r="M1081" s="1" t="s">
        <v>60</v>
      </c>
    </row>
    <row r="1082" spans="8:13">
      <c r="H1082" s="1" t="s">
        <v>584</v>
      </c>
      <c r="I1082" s="1" t="s">
        <v>10590</v>
      </c>
      <c r="J1082" s="1" t="s">
        <v>11584</v>
      </c>
      <c r="K1082" s="1" t="str">
        <f t="shared" si="32"/>
        <v>2014</v>
      </c>
      <c r="L1082" s="1">
        <f t="shared" si="33"/>
        <v>31</v>
      </c>
      <c r="M1082" s="1" t="s">
        <v>60</v>
      </c>
    </row>
    <row r="1083" spans="8:13">
      <c r="H1083" s="1" t="s">
        <v>464</v>
      </c>
      <c r="I1083" s="1" t="s">
        <v>6965</v>
      </c>
      <c r="J1083" s="1" t="s">
        <v>6966</v>
      </c>
      <c r="K1083" s="1" t="str">
        <f t="shared" si="32"/>
        <v>2015</v>
      </c>
      <c r="L1083" s="1">
        <f t="shared" si="33"/>
        <v>31</v>
      </c>
      <c r="M1083" s="1" t="s">
        <v>60</v>
      </c>
    </row>
    <row r="1084" spans="8:13">
      <c r="H1084" s="1" t="s">
        <v>530</v>
      </c>
      <c r="I1084" s="1" t="s">
        <v>3580</v>
      </c>
      <c r="J1084" s="1" t="s">
        <v>384</v>
      </c>
      <c r="K1084" s="1" t="str">
        <f t="shared" si="32"/>
        <v>2015</v>
      </c>
      <c r="L1084" s="1">
        <f t="shared" si="33"/>
        <v>31</v>
      </c>
      <c r="M1084" s="1" t="s">
        <v>60</v>
      </c>
    </row>
    <row r="1085" spans="8:13">
      <c r="H1085" s="1" t="s">
        <v>448</v>
      </c>
      <c r="I1085" s="1" t="s">
        <v>6743</v>
      </c>
      <c r="J1085" s="1" t="s">
        <v>892</v>
      </c>
      <c r="K1085" s="1" t="str">
        <f t="shared" si="32"/>
        <v>2015</v>
      </c>
      <c r="L1085" s="1">
        <f t="shared" si="33"/>
        <v>31</v>
      </c>
      <c r="M1085" s="1" t="s">
        <v>60</v>
      </c>
    </row>
    <row r="1086" spans="8:13">
      <c r="H1086" s="1" t="s">
        <v>464</v>
      </c>
      <c r="I1086" s="1" t="s">
        <v>11731</v>
      </c>
      <c r="J1086" s="1" t="s">
        <v>6710</v>
      </c>
      <c r="K1086" s="1" t="str">
        <f t="shared" si="32"/>
        <v>2015</v>
      </c>
      <c r="L1086" s="1">
        <f t="shared" si="33"/>
        <v>31</v>
      </c>
      <c r="M1086" s="1" t="s">
        <v>60</v>
      </c>
    </row>
    <row r="1087" spans="8:13">
      <c r="H1087" s="1" t="s">
        <v>530</v>
      </c>
      <c r="I1087" s="1" t="s">
        <v>3838</v>
      </c>
      <c r="J1087" s="1" t="s">
        <v>1222</v>
      </c>
      <c r="K1087" s="1" t="str">
        <f t="shared" si="32"/>
        <v>2015</v>
      </c>
      <c r="L1087" s="1">
        <f t="shared" si="33"/>
        <v>31</v>
      </c>
      <c r="M1087" s="1" t="s">
        <v>60</v>
      </c>
    </row>
    <row r="1088" spans="8:13">
      <c r="H1088" s="1" t="s">
        <v>464</v>
      </c>
      <c r="I1088" s="1" t="s">
        <v>465</v>
      </c>
      <c r="J1088" s="1" t="s">
        <v>467</v>
      </c>
      <c r="K1088" s="1" t="str">
        <f t="shared" si="32"/>
        <v>2016</v>
      </c>
      <c r="L1088" s="1">
        <f t="shared" si="33"/>
        <v>31</v>
      </c>
      <c r="M1088" s="1" t="s">
        <v>60</v>
      </c>
    </row>
    <row r="1089" spans="8:13">
      <c r="H1089" s="1" t="s">
        <v>448</v>
      </c>
      <c r="I1089" s="1" t="s">
        <v>5404</v>
      </c>
      <c r="J1089" s="1" t="s">
        <v>1573</v>
      </c>
      <c r="K1089" s="1" t="str">
        <f t="shared" ref="K1089:K1152" si="34">TEXT(J1089,"YYYY")</f>
        <v>2016</v>
      </c>
      <c r="L1089" s="1">
        <f t="shared" ref="L1089:L1152" si="35">H1089-(TEXT(I1089,"YYYY")-TEXT(J1089,"YYYY"))</f>
        <v>31</v>
      </c>
      <c r="M1089" s="1" t="s">
        <v>60</v>
      </c>
    </row>
    <row r="1090" spans="8:13">
      <c r="H1090" s="1" t="s">
        <v>448</v>
      </c>
      <c r="I1090" s="1" t="s">
        <v>4500</v>
      </c>
      <c r="J1090" s="1" t="s">
        <v>209</v>
      </c>
      <c r="K1090" s="1" t="str">
        <f t="shared" si="34"/>
        <v>2016</v>
      </c>
      <c r="L1090" s="1">
        <f t="shared" si="35"/>
        <v>31</v>
      </c>
      <c r="M1090" s="1" t="s">
        <v>60</v>
      </c>
    </row>
    <row r="1091" spans="8:13">
      <c r="H1091" s="1" t="s">
        <v>464</v>
      </c>
      <c r="I1091" s="1" t="s">
        <v>4134</v>
      </c>
      <c r="J1091" s="1" t="s">
        <v>3476</v>
      </c>
      <c r="K1091" s="1" t="str">
        <f t="shared" si="34"/>
        <v>2016</v>
      </c>
      <c r="L1091" s="1">
        <f t="shared" si="35"/>
        <v>31</v>
      </c>
      <c r="M1091" s="1" t="s">
        <v>60</v>
      </c>
    </row>
    <row r="1092" spans="8:13">
      <c r="H1092" s="1" t="s">
        <v>530</v>
      </c>
      <c r="I1092" s="1" t="s">
        <v>1226</v>
      </c>
      <c r="J1092" s="1" t="s">
        <v>496</v>
      </c>
      <c r="K1092" s="1" t="str">
        <f t="shared" si="34"/>
        <v>2017</v>
      </c>
      <c r="L1092" s="1">
        <f t="shared" si="35"/>
        <v>31</v>
      </c>
      <c r="M1092" s="1" t="s">
        <v>60</v>
      </c>
    </row>
    <row r="1093" spans="8:13">
      <c r="H1093" s="1" t="s">
        <v>678</v>
      </c>
      <c r="I1093" s="1" t="s">
        <v>8481</v>
      </c>
      <c r="J1093" s="1" t="s">
        <v>2368</v>
      </c>
      <c r="K1093" s="1" t="str">
        <f t="shared" si="34"/>
        <v>2017</v>
      </c>
      <c r="L1093" s="1">
        <f t="shared" si="35"/>
        <v>31</v>
      </c>
      <c r="M1093" s="1" t="s">
        <v>60</v>
      </c>
    </row>
    <row r="1094" spans="8:13">
      <c r="H1094" s="1" t="s">
        <v>464</v>
      </c>
      <c r="I1094" s="1" t="s">
        <v>5354</v>
      </c>
      <c r="J1094" s="1" t="s">
        <v>1286</v>
      </c>
      <c r="K1094" s="1" t="str">
        <f t="shared" si="34"/>
        <v>2017</v>
      </c>
      <c r="L1094" s="1">
        <f t="shared" si="35"/>
        <v>31</v>
      </c>
      <c r="M1094" s="1" t="s">
        <v>60</v>
      </c>
    </row>
    <row r="1095" spans="8:13">
      <c r="H1095" s="1" t="s">
        <v>678</v>
      </c>
      <c r="I1095" s="1" t="s">
        <v>261</v>
      </c>
      <c r="J1095" s="1" t="s">
        <v>2368</v>
      </c>
      <c r="K1095" s="1" t="str">
        <f t="shared" si="34"/>
        <v>2017</v>
      </c>
      <c r="L1095" s="1">
        <f t="shared" si="35"/>
        <v>31</v>
      </c>
      <c r="M1095" s="1" t="s">
        <v>60</v>
      </c>
    </row>
    <row r="1096" spans="8:13">
      <c r="H1096" s="1" t="s">
        <v>530</v>
      </c>
      <c r="I1096" s="1" t="s">
        <v>321</v>
      </c>
      <c r="J1096" s="1" t="s">
        <v>431</v>
      </c>
      <c r="K1096" s="1" t="str">
        <f t="shared" si="34"/>
        <v>2018</v>
      </c>
      <c r="L1096" s="1">
        <f t="shared" si="35"/>
        <v>31</v>
      </c>
      <c r="M1096" s="1" t="s">
        <v>60</v>
      </c>
    </row>
    <row r="1097" spans="8:13">
      <c r="H1097" s="1" t="s">
        <v>530</v>
      </c>
      <c r="I1097" s="1" t="s">
        <v>10939</v>
      </c>
      <c r="J1097" s="1" t="s">
        <v>828</v>
      </c>
      <c r="K1097" s="1" t="str">
        <f t="shared" si="34"/>
        <v>2018</v>
      </c>
      <c r="L1097" s="1">
        <f t="shared" si="35"/>
        <v>31</v>
      </c>
      <c r="M1097" s="1" t="s">
        <v>60</v>
      </c>
    </row>
    <row r="1098" spans="8:13">
      <c r="H1098" s="1" t="s">
        <v>530</v>
      </c>
      <c r="I1098" s="1" t="s">
        <v>11029</v>
      </c>
      <c r="J1098" s="1" t="s">
        <v>11035</v>
      </c>
      <c r="K1098" s="1" t="str">
        <f t="shared" si="34"/>
        <v>2018</v>
      </c>
      <c r="L1098" s="1">
        <f t="shared" si="35"/>
        <v>31</v>
      </c>
      <c r="M1098" s="1" t="s">
        <v>60</v>
      </c>
    </row>
    <row r="1099" spans="8:13">
      <c r="H1099" s="1" t="s">
        <v>530</v>
      </c>
      <c r="I1099" s="1" t="s">
        <v>5681</v>
      </c>
      <c r="J1099" s="1" t="s">
        <v>913</v>
      </c>
      <c r="K1099" s="1" t="str">
        <f t="shared" si="34"/>
        <v>2018</v>
      </c>
      <c r="L1099" s="1">
        <f t="shared" si="35"/>
        <v>31</v>
      </c>
      <c r="M1099" s="1" t="s">
        <v>60</v>
      </c>
    </row>
    <row r="1100" spans="8:13">
      <c r="H1100" s="1" t="s">
        <v>530</v>
      </c>
      <c r="I1100" s="1" t="s">
        <v>1781</v>
      </c>
      <c r="J1100" s="1" t="s">
        <v>12159</v>
      </c>
      <c r="K1100" s="1" t="str">
        <f t="shared" si="34"/>
        <v>2018</v>
      </c>
      <c r="L1100" s="1">
        <f t="shared" si="35"/>
        <v>31</v>
      </c>
      <c r="M1100" s="1" t="s">
        <v>60</v>
      </c>
    </row>
    <row r="1101" spans="8:13">
      <c r="H1101" s="1" t="s">
        <v>448</v>
      </c>
      <c r="I1101" s="1" t="s">
        <v>1462</v>
      </c>
      <c r="J1101" s="1" t="s">
        <v>1039</v>
      </c>
      <c r="K1101" s="1" t="str">
        <f t="shared" si="34"/>
        <v>2018</v>
      </c>
      <c r="L1101" s="1">
        <f t="shared" si="35"/>
        <v>31</v>
      </c>
      <c r="M1101" s="1" t="s">
        <v>60</v>
      </c>
    </row>
    <row r="1102" spans="8:13">
      <c r="H1102" s="1" t="s">
        <v>448</v>
      </c>
      <c r="I1102" s="1" t="s">
        <v>758</v>
      </c>
      <c r="J1102" s="1" t="s">
        <v>1759</v>
      </c>
      <c r="K1102" s="1" t="str">
        <f t="shared" si="34"/>
        <v>2018</v>
      </c>
      <c r="L1102" s="1">
        <f t="shared" si="35"/>
        <v>31</v>
      </c>
      <c r="M1102" s="1" t="s">
        <v>60</v>
      </c>
    </row>
    <row r="1103" spans="8:13">
      <c r="H1103" s="1" t="s">
        <v>464</v>
      </c>
      <c r="I1103" s="1" t="s">
        <v>1861</v>
      </c>
      <c r="J1103" s="1" t="s">
        <v>1861</v>
      </c>
      <c r="K1103" s="1" t="str">
        <f t="shared" si="34"/>
        <v>2018</v>
      </c>
      <c r="L1103" s="1">
        <f t="shared" si="35"/>
        <v>31</v>
      </c>
      <c r="M1103" s="1" t="s">
        <v>60</v>
      </c>
    </row>
    <row r="1104" spans="8:13">
      <c r="H1104" s="1" t="s">
        <v>530</v>
      </c>
      <c r="I1104" s="1" t="s">
        <v>10869</v>
      </c>
      <c r="J1104" s="1" t="s">
        <v>9574</v>
      </c>
      <c r="K1104" s="1" t="str">
        <f t="shared" si="34"/>
        <v>2018</v>
      </c>
      <c r="L1104" s="1">
        <f t="shared" si="35"/>
        <v>31</v>
      </c>
      <c r="M1104" s="1" t="s">
        <v>60</v>
      </c>
    </row>
    <row r="1105" spans="8:13">
      <c r="H1105" s="1" t="s">
        <v>530</v>
      </c>
      <c r="I1105" s="1" t="s">
        <v>2804</v>
      </c>
      <c r="J1105" s="1" t="s">
        <v>12452</v>
      </c>
      <c r="K1105" s="1" t="str">
        <f t="shared" si="34"/>
        <v>2018</v>
      </c>
      <c r="L1105" s="1">
        <f t="shared" si="35"/>
        <v>31</v>
      </c>
      <c r="M1105" s="1" t="s">
        <v>60</v>
      </c>
    </row>
    <row r="1106" spans="8:13">
      <c r="H1106" s="1" t="s">
        <v>464</v>
      </c>
      <c r="I1106" s="1" t="s">
        <v>2534</v>
      </c>
      <c r="J1106" s="1" t="s">
        <v>1304</v>
      </c>
      <c r="K1106" s="1" t="str">
        <f t="shared" si="34"/>
        <v>2018</v>
      </c>
      <c r="L1106" s="1">
        <f t="shared" si="35"/>
        <v>31</v>
      </c>
      <c r="M1106" s="1" t="s">
        <v>60</v>
      </c>
    </row>
    <row r="1107" spans="8:13">
      <c r="H1107" s="1" t="s">
        <v>448</v>
      </c>
      <c r="I1107" s="1" t="s">
        <v>5781</v>
      </c>
      <c r="J1107" s="1" t="s">
        <v>522</v>
      </c>
      <c r="K1107" s="1" t="str">
        <f t="shared" si="34"/>
        <v>2019</v>
      </c>
      <c r="L1107" s="1">
        <f t="shared" si="35"/>
        <v>31</v>
      </c>
      <c r="M1107" s="1" t="s">
        <v>60</v>
      </c>
    </row>
    <row r="1108" spans="8:13">
      <c r="H1108" s="1" t="s">
        <v>464</v>
      </c>
      <c r="I1108" s="1" t="s">
        <v>903</v>
      </c>
      <c r="J1108" s="1" t="s">
        <v>66</v>
      </c>
      <c r="K1108" s="1" t="str">
        <f t="shared" si="34"/>
        <v>2019</v>
      </c>
      <c r="L1108" s="1">
        <f t="shared" si="35"/>
        <v>31</v>
      </c>
      <c r="M1108" s="1" t="s">
        <v>60</v>
      </c>
    </row>
    <row r="1109" spans="8:13">
      <c r="H1109" s="1" t="s">
        <v>464</v>
      </c>
      <c r="I1109" s="1" t="s">
        <v>3501</v>
      </c>
      <c r="J1109" s="1" t="s">
        <v>1328</v>
      </c>
      <c r="K1109" s="1" t="str">
        <f t="shared" si="34"/>
        <v>2019</v>
      </c>
      <c r="L1109" s="1">
        <f t="shared" si="35"/>
        <v>31</v>
      </c>
      <c r="M1109" s="1" t="s">
        <v>60</v>
      </c>
    </row>
    <row r="1110" spans="8:13">
      <c r="H1110" s="1" t="s">
        <v>448</v>
      </c>
      <c r="I1110" s="1" t="s">
        <v>7856</v>
      </c>
      <c r="J1110" s="1" t="s">
        <v>72</v>
      </c>
      <c r="K1110" s="1" t="str">
        <f t="shared" si="34"/>
        <v>2019</v>
      </c>
      <c r="L1110" s="1">
        <f t="shared" si="35"/>
        <v>31</v>
      </c>
      <c r="M1110" s="1" t="s">
        <v>60</v>
      </c>
    </row>
    <row r="1111" spans="8:13">
      <c r="H1111" s="1" t="s">
        <v>448</v>
      </c>
      <c r="I1111" s="1" t="s">
        <v>8225</v>
      </c>
      <c r="J1111" s="1" t="s">
        <v>267</v>
      </c>
      <c r="K1111" s="1" t="str">
        <f t="shared" si="34"/>
        <v>2019</v>
      </c>
      <c r="L1111" s="1">
        <f t="shared" si="35"/>
        <v>31</v>
      </c>
      <c r="M1111" s="1" t="s">
        <v>60</v>
      </c>
    </row>
    <row r="1112" spans="8:13">
      <c r="H1112" s="1" t="s">
        <v>464</v>
      </c>
      <c r="I1112" s="1" t="s">
        <v>903</v>
      </c>
      <c r="J1112" s="1" t="s">
        <v>1022</v>
      </c>
      <c r="K1112" s="1" t="str">
        <f t="shared" si="34"/>
        <v>2019</v>
      </c>
      <c r="L1112" s="1">
        <f t="shared" si="35"/>
        <v>31</v>
      </c>
      <c r="M1112" s="1" t="s">
        <v>60</v>
      </c>
    </row>
    <row r="1113" spans="8:13">
      <c r="H1113" s="1" t="s">
        <v>464</v>
      </c>
      <c r="I1113" s="1" t="s">
        <v>165</v>
      </c>
      <c r="J1113" s="1" t="s">
        <v>5622</v>
      </c>
      <c r="K1113" s="1" t="str">
        <f t="shared" si="34"/>
        <v>2020</v>
      </c>
      <c r="L1113" s="1">
        <f t="shared" si="35"/>
        <v>31</v>
      </c>
      <c r="M1113" s="1" t="s">
        <v>60</v>
      </c>
    </row>
    <row r="1114" spans="8:13">
      <c r="H1114" s="1" t="s">
        <v>464</v>
      </c>
      <c r="I1114" s="1" t="s">
        <v>6586</v>
      </c>
      <c r="J1114" s="1" t="s">
        <v>8134</v>
      </c>
      <c r="K1114" s="1" t="str">
        <f t="shared" si="34"/>
        <v>2020</v>
      </c>
      <c r="L1114" s="1">
        <f t="shared" si="35"/>
        <v>31</v>
      </c>
      <c r="M1114" s="1" t="s">
        <v>60</v>
      </c>
    </row>
    <row r="1115" spans="8:13">
      <c r="H1115" s="1" t="s">
        <v>464</v>
      </c>
      <c r="I1115" s="1" t="s">
        <v>8646</v>
      </c>
      <c r="J1115" s="1" t="s">
        <v>5622</v>
      </c>
      <c r="K1115" s="1" t="str">
        <f t="shared" si="34"/>
        <v>2020</v>
      </c>
      <c r="L1115" s="1">
        <f t="shared" si="35"/>
        <v>31</v>
      </c>
      <c r="M1115" s="1" t="s">
        <v>60</v>
      </c>
    </row>
    <row r="1116" spans="8:13">
      <c r="H1116" s="1" t="s">
        <v>555</v>
      </c>
      <c r="I1116" s="1" t="s">
        <v>774</v>
      </c>
      <c r="J1116" s="1" t="s">
        <v>11223</v>
      </c>
      <c r="K1116" s="1" t="str">
        <f t="shared" si="34"/>
        <v>2006</v>
      </c>
      <c r="L1116" s="1">
        <f t="shared" si="35"/>
        <v>32</v>
      </c>
      <c r="M1116" s="1" t="s">
        <v>60</v>
      </c>
    </row>
    <row r="1117" spans="8:13">
      <c r="H1117" s="1" t="s">
        <v>128</v>
      </c>
      <c r="I1117" s="1" t="s">
        <v>7570</v>
      </c>
      <c r="J1117" s="1" t="s">
        <v>7609</v>
      </c>
      <c r="K1117" s="1" t="str">
        <f t="shared" si="34"/>
        <v>2010</v>
      </c>
      <c r="L1117" s="1">
        <f t="shared" si="35"/>
        <v>32</v>
      </c>
      <c r="M1117" s="1" t="s">
        <v>60</v>
      </c>
    </row>
    <row r="1118" spans="8:13">
      <c r="H1118" s="1" t="s">
        <v>809</v>
      </c>
      <c r="I1118" s="1" t="s">
        <v>8854</v>
      </c>
      <c r="J1118" s="1" t="s">
        <v>7364</v>
      </c>
      <c r="K1118" s="1" t="str">
        <f t="shared" si="34"/>
        <v>2010</v>
      </c>
      <c r="L1118" s="1">
        <f t="shared" si="35"/>
        <v>32</v>
      </c>
      <c r="M1118" s="1" t="s">
        <v>60</v>
      </c>
    </row>
    <row r="1119" spans="8:13">
      <c r="H1119" s="1" t="s">
        <v>809</v>
      </c>
      <c r="I1119" s="1" t="s">
        <v>8856</v>
      </c>
      <c r="J1119" s="1" t="s">
        <v>11381</v>
      </c>
      <c r="K1119" s="1" t="str">
        <f t="shared" si="34"/>
        <v>2010</v>
      </c>
      <c r="L1119" s="1">
        <f t="shared" si="35"/>
        <v>32</v>
      </c>
      <c r="M1119" s="1" t="s">
        <v>60</v>
      </c>
    </row>
    <row r="1120" spans="8:13">
      <c r="H1120" s="1" t="s">
        <v>149</v>
      </c>
      <c r="I1120" s="1" t="s">
        <v>4394</v>
      </c>
      <c r="J1120" s="1" t="s">
        <v>4395</v>
      </c>
      <c r="K1120" s="1" t="str">
        <f t="shared" si="34"/>
        <v>2011</v>
      </c>
      <c r="L1120" s="1">
        <f t="shared" si="35"/>
        <v>32</v>
      </c>
      <c r="M1120" s="1" t="s">
        <v>60</v>
      </c>
    </row>
    <row r="1121" spans="8:13">
      <c r="H1121" s="1" t="s">
        <v>678</v>
      </c>
      <c r="I1121" s="1" t="s">
        <v>9931</v>
      </c>
      <c r="J1121" s="1" t="s">
        <v>9935</v>
      </c>
      <c r="K1121" s="1" t="str">
        <f t="shared" si="34"/>
        <v>2011</v>
      </c>
      <c r="L1121" s="1">
        <f t="shared" si="35"/>
        <v>32</v>
      </c>
      <c r="M1121" s="1" t="s">
        <v>60</v>
      </c>
    </row>
    <row r="1122" spans="8:13">
      <c r="H1122" s="1" t="s">
        <v>448</v>
      </c>
      <c r="I1122" s="1" t="s">
        <v>9045</v>
      </c>
      <c r="J1122" s="1" t="s">
        <v>9059</v>
      </c>
      <c r="K1122" s="1" t="str">
        <f t="shared" si="34"/>
        <v>2012</v>
      </c>
      <c r="L1122" s="1">
        <f t="shared" si="35"/>
        <v>32</v>
      </c>
      <c r="M1122" s="1" t="s">
        <v>60</v>
      </c>
    </row>
    <row r="1123" spans="8:13">
      <c r="H1123" s="1" t="s">
        <v>678</v>
      </c>
      <c r="I1123" s="1" t="s">
        <v>7172</v>
      </c>
      <c r="J1123" s="1" t="s">
        <v>2708</v>
      </c>
      <c r="K1123" s="1" t="str">
        <f t="shared" si="34"/>
        <v>2012</v>
      </c>
      <c r="L1123" s="1">
        <f t="shared" si="35"/>
        <v>32</v>
      </c>
      <c r="M1123" s="1" t="s">
        <v>60</v>
      </c>
    </row>
    <row r="1124" spans="8:13">
      <c r="H1124" s="1" t="s">
        <v>530</v>
      </c>
      <c r="I1124" s="1" t="s">
        <v>9524</v>
      </c>
      <c r="J1124" s="1" t="s">
        <v>9006</v>
      </c>
      <c r="K1124" s="1" t="str">
        <f t="shared" si="34"/>
        <v>2012</v>
      </c>
      <c r="L1124" s="1">
        <f t="shared" si="35"/>
        <v>32</v>
      </c>
      <c r="M1124" s="1" t="s">
        <v>60</v>
      </c>
    </row>
    <row r="1125" spans="8:13">
      <c r="H1125" s="1" t="s">
        <v>530</v>
      </c>
      <c r="I1125" s="1" t="s">
        <v>10249</v>
      </c>
      <c r="J1125" s="1" t="s">
        <v>2019</v>
      </c>
      <c r="K1125" s="1" t="str">
        <f t="shared" si="34"/>
        <v>2012</v>
      </c>
      <c r="L1125" s="1">
        <f t="shared" si="35"/>
        <v>32</v>
      </c>
      <c r="M1125" s="1" t="s">
        <v>60</v>
      </c>
    </row>
    <row r="1126" spans="8:13">
      <c r="H1126" s="1">
        <v>35</v>
      </c>
      <c r="I1126" s="1" t="s">
        <v>7125</v>
      </c>
      <c r="J1126" s="1" t="s">
        <v>7126</v>
      </c>
      <c r="K1126" s="1" t="str">
        <f t="shared" si="34"/>
        <v>2012</v>
      </c>
      <c r="L1126" s="1">
        <f t="shared" si="35"/>
        <v>32</v>
      </c>
      <c r="M1126" s="1" t="s">
        <v>60</v>
      </c>
    </row>
    <row r="1127" spans="8:13">
      <c r="H1127" s="1" t="s">
        <v>448</v>
      </c>
      <c r="I1127" s="1" t="s">
        <v>10132</v>
      </c>
      <c r="J1127" s="1" t="s">
        <v>7898</v>
      </c>
      <c r="K1127" s="1" t="str">
        <f t="shared" si="34"/>
        <v>2012</v>
      </c>
      <c r="L1127" s="1">
        <f t="shared" si="35"/>
        <v>32</v>
      </c>
      <c r="M1127" s="1" t="s">
        <v>60</v>
      </c>
    </row>
    <row r="1128" spans="8:13">
      <c r="H1128" s="1" t="s">
        <v>448</v>
      </c>
      <c r="I1128" s="1" t="s">
        <v>8862</v>
      </c>
      <c r="J1128" s="1" t="s">
        <v>711</v>
      </c>
      <c r="K1128" s="1" t="str">
        <f t="shared" si="34"/>
        <v>2014</v>
      </c>
      <c r="L1128" s="1">
        <f t="shared" si="35"/>
        <v>32</v>
      </c>
      <c r="M1128" s="1" t="s">
        <v>60</v>
      </c>
    </row>
    <row r="1129" spans="8:13">
      <c r="H1129" s="1" t="s">
        <v>678</v>
      </c>
      <c r="I1129" s="1" t="s">
        <v>6451</v>
      </c>
      <c r="J1129" s="1" t="s">
        <v>2008</v>
      </c>
      <c r="K1129" s="1" t="str">
        <f t="shared" si="34"/>
        <v>2014</v>
      </c>
      <c r="L1129" s="1">
        <f t="shared" si="35"/>
        <v>32</v>
      </c>
      <c r="M1129" s="1" t="s">
        <v>60</v>
      </c>
    </row>
    <row r="1130" spans="8:13">
      <c r="H1130" s="1" t="s">
        <v>530</v>
      </c>
      <c r="I1130" s="1" t="s">
        <v>7191</v>
      </c>
      <c r="J1130" s="1" t="s">
        <v>7192</v>
      </c>
      <c r="K1130" s="1" t="str">
        <f t="shared" si="34"/>
        <v>2014</v>
      </c>
      <c r="L1130" s="1">
        <f t="shared" si="35"/>
        <v>32</v>
      </c>
      <c r="M1130" s="1" t="s">
        <v>60</v>
      </c>
    </row>
    <row r="1131" spans="8:13">
      <c r="H1131" s="1" t="s">
        <v>448</v>
      </c>
      <c r="I1131" s="1" t="s">
        <v>8837</v>
      </c>
      <c r="J1131" s="1" t="s">
        <v>8353</v>
      </c>
      <c r="K1131" s="1" t="str">
        <f t="shared" si="34"/>
        <v>2014</v>
      </c>
      <c r="L1131" s="1">
        <f t="shared" si="35"/>
        <v>32</v>
      </c>
      <c r="M1131" s="1" t="s">
        <v>60</v>
      </c>
    </row>
    <row r="1132" spans="8:13">
      <c r="H1132" s="1" t="s">
        <v>448</v>
      </c>
      <c r="I1132" s="1" t="s">
        <v>8824</v>
      </c>
      <c r="J1132" s="1" t="s">
        <v>9482</v>
      </c>
      <c r="K1132" s="1" t="str">
        <f t="shared" si="34"/>
        <v>2014</v>
      </c>
      <c r="L1132" s="1">
        <f t="shared" si="35"/>
        <v>32</v>
      </c>
      <c r="M1132" s="1" t="s">
        <v>60</v>
      </c>
    </row>
    <row r="1133" spans="8:13">
      <c r="H1133" s="1" t="s">
        <v>678</v>
      </c>
      <c r="I1133" s="1" t="s">
        <v>8097</v>
      </c>
      <c r="J1133" s="1" t="s">
        <v>2008</v>
      </c>
      <c r="K1133" s="1" t="str">
        <f t="shared" si="34"/>
        <v>2014</v>
      </c>
      <c r="L1133" s="1">
        <f t="shared" si="35"/>
        <v>32</v>
      </c>
      <c r="M1133" s="1" t="s">
        <v>60</v>
      </c>
    </row>
    <row r="1134" spans="8:13">
      <c r="H1134" s="1" t="s">
        <v>530</v>
      </c>
      <c r="I1134" s="1" t="s">
        <v>1685</v>
      </c>
      <c r="J1134" s="1" t="s">
        <v>1755</v>
      </c>
      <c r="K1134" s="1" t="str">
        <f t="shared" si="34"/>
        <v>2014</v>
      </c>
      <c r="L1134" s="1">
        <f t="shared" si="35"/>
        <v>32</v>
      </c>
      <c r="M1134" s="1" t="s">
        <v>60</v>
      </c>
    </row>
    <row r="1135" spans="8:13">
      <c r="H1135" s="1" t="s">
        <v>448</v>
      </c>
      <c r="I1135" s="1" t="s">
        <v>209</v>
      </c>
      <c r="J1135" s="1" t="s">
        <v>467</v>
      </c>
      <c r="K1135" s="1" t="str">
        <f t="shared" si="34"/>
        <v>2016</v>
      </c>
      <c r="L1135" s="1">
        <f t="shared" si="35"/>
        <v>32</v>
      </c>
      <c r="M1135" s="1" t="s">
        <v>60</v>
      </c>
    </row>
    <row r="1136" spans="8:13">
      <c r="H1136" s="1" t="s">
        <v>530</v>
      </c>
      <c r="I1136" s="1" t="s">
        <v>5087</v>
      </c>
      <c r="J1136" s="1" t="s">
        <v>3430</v>
      </c>
      <c r="K1136" s="1" t="str">
        <f t="shared" si="34"/>
        <v>2016</v>
      </c>
      <c r="L1136" s="1">
        <f t="shared" si="35"/>
        <v>32</v>
      </c>
      <c r="M1136" s="1" t="s">
        <v>60</v>
      </c>
    </row>
    <row r="1137" spans="8:13">
      <c r="H1137" s="1" t="s">
        <v>530</v>
      </c>
      <c r="I1137" s="1" t="s">
        <v>610</v>
      </c>
      <c r="J1137" s="1" t="s">
        <v>3191</v>
      </c>
      <c r="K1137" s="1" t="str">
        <f t="shared" si="34"/>
        <v>2016</v>
      </c>
      <c r="L1137" s="1">
        <f t="shared" si="35"/>
        <v>32</v>
      </c>
      <c r="M1137" s="1" t="s">
        <v>60</v>
      </c>
    </row>
    <row r="1138" spans="8:13">
      <c r="H1138" s="1" t="s">
        <v>530</v>
      </c>
      <c r="I1138" s="1" t="s">
        <v>3737</v>
      </c>
      <c r="J1138" s="1" t="s">
        <v>1534</v>
      </c>
      <c r="K1138" s="1" t="str">
        <f t="shared" si="34"/>
        <v>2016</v>
      </c>
      <c r="L1138" s="1">
        <f t="shared" si="35"/>
        <v>32</v>
      </c>
      <c r="M1138" s="1" t="s">
        <v>60</v>
      </c>
    </row>
    <row r="1139" spans="8:13">
      <c r="H1139" s="1" t="s">
        <v>530</v>
      </c>
      <c r="I1139" s="1" t="s">
        <v>4301</v>
      </c>
      <c r="J1139" s="1" t="s">
        <v>4314</v>
      </c>
      <c r="K1139" s="1" t="str">
        <f t="shared" si="34"/>
        <v>2016</v>
      </c>
      <c r="L1139" s="1">
        <f t="shared" si="35"/>
        <v>32</v>
      </c>
      <c r="M1139" s="1" t="s">
        <v>60</v>
      </c>
    </row>
    <row r="1140" spans="8:13">
      <c r="H1140" s="1" t="s">
        <v>448</v>
      </c>
      <c r="I1140" s="1" t="s">
        <v>4872</v>
      </c>
      <c r="J1140" s="1" t="s">
        <v>4873</v>
      </c>
      <c r="K1140" s="1" t="str">
        <f t="shared" si="34"/>
        <v>2016</v>
      </c>
      <c r="L1140" s="1">
        <f t="shared" si="35"/>
        <v>32</v>
      </c>
      <c r="M1140" s="1" t="s">
        <v>60</v>
      </c>
    </row>
    <row r="1141" spans="8:13">
      <c r="H1141" s="1" t="s">
        <v>644</v>
      </c>
      <c r="I1141" s="1" t="s">
        <v>4032</v>
      </c>
      <c r="J1141" s="1" t="s">
        <v>12132</v>
      </c>
      <c r="K1141" s="1" t="str">
        <f t="shared" si="34"/>
        <v>2017</v>
      </c>
      <c r="L1141" s="1">
        <f t="shared" si="35"/>
        <v>32</v>
      </c>
      <c r="M1141" s="1" t="s">
        <v>60</v>
      </c>
    </row>
    <row r="1142" spans="8:13">
      <c r="H1142" s="1" t="s">
        <v>530</v>
      </c>
      <c r="I1142" s="1" t="s">
        <v>3288</v>
      </c>
      <c r="J1142" s="1" t="s">
        <v>2486</v>
      </c>
      <c r="K1142" s="1" t="str">
        <f t="shared" si="34"/>
        <v>2017</v>
      </c>
      <c r="L1142" s="1">
        <f t="shared" si="35"/>
        <v>32</v>
      </c>
      <c r="M1142" s="1" t="s">
        <v>60</v>
      </c>
    </row>
    <row r="1143" spans="8:13">
      <c r="H1143" s="1" t="s">
        <v>530</v>
      </c>
      <c r="I1143" s="1" t="s">
        <v>3493</v>
      </c>
      <c r="J1143" s="1" t="s">
        <v>579</v>
      </c>
      <c r="K1143" s="1" t="str">
        <f t="shared" si="34"/>
        <v>2017</v>
      </c>
      <c r="L1143" s="1">
        <f t="shared" si="35"/>
        <v>32</v>
      </c>
      <c r="M1143" s="1" t="s">
        <v>60</v>
      </c>
    </row>
    <row r="1144" spans="8:13">
      <c r="H1144" s="1" t="s">
        <v>448</v>
      </c>
      <c r="I1144" s="1" t="s">
        <v>5545</v>
      </c>
      <c r="J1144" s="1" t="s">
        <v>1286</v>
      </c>
      <c r="K1144" s="1" t="str">
        <f t="shared" si="34"/>
        <v>2017</v>
      </c>
      <c r="L1144" s="1">
        <f t="shared" si="35"/>
        <v>32</v>
      </c>
      <c r="M1144" s="1" t="s">
        <v>60</v>
      </c>
    </row>
    <row r="1145" spans="8:13">
      <c r="H1145" s="1" t="s">
        <v>448</v>
      </c>
      <c r="I1145" s="1" t="s">
        <v>6378</v>
      </c>
      <c r="J1145" s="1" t="s">
        <v>274</v>
      </c>
      <c r="K1145" s="1" t="str">
        <f t="shared" si="34"/>
        <v>2017</v>
      </c>
      <c r="L1145" s="1">
        <f t="shared" si="35"/>
        <v>32</v>
      </c>
      <c r="M1145" s="1" t="s">
        <v>60</v>
      </c>
    </row>
    <row r="1146" spans="8:13">
      <c r="H1146" s="1" t="s">
        <v>644</v>
      </c>
      <c r="I1146" s="1" t="s">
        <v>7574</v>
      </c>
      <c r="J1146" s="1" t="s">
        <v>1154</v>
      </c>
      <c r="K1146" s="1" t="str">
        <f t="shared" si="34"/>
        <v>2017</v>
      </c>
      <c r="L1146" s="1">
        <f t="shared" si="35"/>
        <v>32</v>
      </c>
      <c r="M1146" s="1" t="s">
        <v>60</v>
      </c>
    </row>
    <row r="1147" spans="8:13">
      <c r="H1147" s="1" t="s">
        <v>530</v>
      </c>
      <c r="I1147" s="1" t="s">
        <v>11504</v>
      </c>
      <c r="J1147" s="1" t="s">
        <v>11505</v>
      </c>
      <c r="K1147" s="1" t="str">
        <f t="shared" si="34"/>
        <v>2017</v>
      </c>
      <c r="L1147" s="1">
        <f t="shared" si="35"/>
        <v>32</v>
      </c>
      <c r="M1147" s="1" t="s">
        <v>60</v>
      </c>
    </row>
    <row r="1148" spans="8:13">
      <c r="H1148" s="1" t="s">
        <v>448</v>
      </c>
      <c r="I1148" s="1" t="s">
        <v>720</v>
      </c>
      <c r="J1148" s="1" t="s">
        <v>723</v>
      </c>
      <c r="K1148" s="1" t="str">
        <f t="shared" si="34"/>
        <v>2018</v>
      </c>
      <c r="L1148" s="1">
        <f t="shared" si="35"/>
        <v>32</v>
      </c>
      <c r="M1148" s="1" t="s">
        <v>60</v>
      </c>
    </row>
    <row r="1149" spans="8:13">
      <c r="H1149" s="1" t="s">
        <v>678</v>
      </c>
      <c r="I1149" s="1" t="s">
        <v>10675</v>
      </c>
      <c r="J1149" s="1" t="s">
        <v>752</v>
      </c>
      <c r="K1149" s="1" t="str">
        <f t="shared" si="34"/>
        <v>2018</v>
      </c>
      <c r="L1149" s="1">
        <f t="shared" si="35"/>
        <v>32</v>
      </c>
      <c r="M1149" s="1" t="s">
        <v>60</v>
      </c>
    </row>
    <row r="1150" spans="8:13">
      <c r="H1150" s="1" t="s">
        <v>448</v>
      </c>
      <c r="I1150" s="1" t="s">
        <v>374</v>
      </c>
      <c r="J1150" s="1" t="s">
        <v>374</v>
      </c>
      <c r="K1150" s="1" t="str">
        <f t="shared" si="34"/>
        <v>2019</v>
      </c>
      <c r="L1150" s="1">
        <f t="shared" si="35"/>
        <v>32</v>
      </c>
      <c r="M1150" s="1" t="s">
        <v>60</v>
      </c>
    </row>
    <row r="1151" spans="8:13">
      <c r="H1151" s="1" t="s">
        <v>448</v>
      </c>
      <c r="I1151" s="1" t="s">
        <v>372</v>
      </c>
      <c r="J1151" s="1" t="s">
        <v>3324</v>
      </c>
      <c r="K1151" s="1" t="str">
        <f t="shared" si="34"/>
        <v>2019</v>
      </c>
      <c r="L1151" s="1">
        <f t="shared" si="35"/>
        <v>32</v>
      </c>
      <c r="M1151" s="1" t="s">
        <v>60</v>
      </c>
    </row>
    <row r="1152" spans="8:13">
      <c r="H1152" s="1" t="s">
        <v>530</v>
      </c>
      <c r="I1152" s="1" t="s">
        <v>3805</v>
      </c>
      <c r="J1152" s="1" t="s">
        <v>72</v>
      </c>
      <c r="K1152" s="1" t="str">
        <f t="shared" si="34"/>
        <v>2019</v>
      </c>
      <c r="L1152" s="1">
        <f t="shared" si="35"/>
        <v>32</v>
      </c>
      <c r="M1152" s="1" t="s">
        <v>60</v>
      </c>
    </row>
    <row r="1153" spans="8:13">
      <c r="H1153" s="1" t="s">
        <v>448</v>
      </c>
      <c r="I1153" s="1" t="s">
        <v>1165</v>
      </c>
      <c r="J1153" s="1" t="s">
        <v>1174</v>
      </c>
      <c r="K1153" s="1" t="str">
        <f t="shared" ref="K1153:K1216" si="36">TEXT(J1153,"YYYY")</f>
        <v>2019</v>
      </c>
      <c r="L1153" s="1">
        <f t="shared" ref="L1153:L1216" si="37">H1153-(TEXT(I1153,"YYYY")-TEXT(J1153,"YYYY"))</f>
        <v>32</v>
      </c>
      <c r="M1153" s="1" t="s">
        <v>60</v>
      </c>
    </row>
    <row r="1154" spans="8:13">
      <c r="H1154" s="1" t="s">
        <v>448</v>
      </c>
      <c r="I1154" s="1" t="s">
        <v>1324</v>
      </c>
      <c r="J1154" s="1" t="s">
        <v>1328</v>
      </c>
      <c r="K1154" s="1" t="str">
        <f t="shared" si="36"/>
        <v>2019</v>
      </c>
      <c r="L1154" s="1">
        <f t="shared" si="37"/>
        <v>32</v>
      </c>
      <c r="M1154" s="1" t="s">
        <v>60</v>
      </c>
    </row>
    <row r="1155" spans="8:13">
      <c r="H1155" s="1" t="s">
        <v>448</v>
      </c>
      <c r="I1155" s="1" t="s">
        <v>793</v>
      </c>
      <c r="J1155" s="1" t="s">
        <v>459</v>
      </c>
      <c r="K1155" s="1" t="str">
        <f t="shared" si="36"/>
        <v>2019</v>
      </c>
      <c r="L1155" s="1">
        <f t="shared" si="37"/>
        <v>32</v>
      </c>
      <c r="M1155" s="1" t="s">
        <v>60</v>
      </c>
    </row>
    <row r="1156" spans="8:13">
      <c r="H1156" s="1" t="s">
        <v>530</v>
      </c>
      <c r="I1156" s="1" t="s">
        <v>6569</v>
      </c>
      <c r="J1156" s="1" t="s">
        <v>6589</v>
      </c>
      <c r="K1156" s="1" t="str">
        <f t="shared" si="36"/>
        <v>2019</v>
      </c>
      <c r="L1156" s="1">
        <f t="shared" si="37"/>
        <v>32</v>
      </c>
      <c r="M1156" s="1" t="s">
        <v>60</v>
      </c>
    </row>
    <row r="1157" spans="8:13">
      <c r="H1157" s="1" t="s">
        <v>530</v>
      </c>
      <c r="I1157" s="1" t="s">
        <v>165</v>
      </c>
      <c r="J1157" s="1" t="s">
        <v>709</v>
      </c>
      <c r="K1157" s="1" t="str">
        <f t="shared" si="36"/>
        <v>2019</v>
      </c>
      <c r="L1157" s="1">
        <f t="shared" si="37"/>
        <v>32</v>
      </c>
      <c r="M1157" s="1" t="s">
        <v>60</v>
      </c>
    </row>
    <row r="1158" spans="8:13">
      <c r="H1158" s="1" t="s">
        <v>310</v>
      </c>
      <c r="I1158" s="1" t="s">
        <v>5637</v>
      </c>
      <c r="J1158" s="1" t="s">
        <v>7668</v>
      </c>
      <c r="K1158" s="1" t="str">
        <f t="shared" si="36"/>
        <v>2004</v>
      </c>
      <c r="L1158" s="1">
        <f t="shared" si="37"/>
        <v>33</v>
      </c>
      <c r="M1158" s="1" t="s">
        <v>60</v>
      </c>
    </row>
    <row r="1159" spans="8:13">
      <c r="H1159" s="1" t="s">
        <v>282</v>
      </c>
      <c r="I1159" s="1" t="s">
        <v>7090</v>
      </c>
      <c r="J1159" s="1" t="s">
        <v>1899</v>
      </c>
      <c r="K1159" s="1" t="str">
        <f t="shared" si="36"/>
        <v>2005</v>
      </c>
      <c r="L1159" s="1">
        <f t="shared" si="37"/>
        <v>33</v>
      </c>
      <c r="M1159" s="1" t="s">
        <v>60</v>
      </c>
    </row>
    <row r="1160" spans="8:13">
      <c r="H1160" s="1" t="s">
        <v>555</v>
      </c>
      <c r="I1160" s="1" t="s">
        <v>9902</v>
      </c>
      <c r="J1160" s="1" t="s">
        <v>2079</v>
      </c>
      <c r="K1160" s="1" t="str">
        <f t="shared" si="36"/>
        <v>2006</v>
      </c>
      <c r="L1160" s="1">
        <f t="shared" si="37"/>
        <v>33</v>
      </c>
      <c r="M1160" s="1" t="s">
        <v>60</v>
      </c>
    </row>
    <row r="1161" spans="8:13">
      <c r="H1161" s="1" t="s">
        <v>282</v>
      </c>
      <c r="I1161" s="1" t="s">
        <v>3725</v>
      </c>
      <c r="J1161" s="1" t="s">
        <v>4156</v>
      </c>
      <c r="K1161" s="1" t="str">
        <f t="shared" si="36"/>
        <v>2008</v>
      </c>
      <c r="L1161" s="1">
        <f t="shared" si="37"/>
        <v>33</v>
      </c>
      <c r="M1161" s="1" t="s">
        <v>60</v>
      </c>
    </row>
    <row r="1162" spans="8:13">
      <c r="H1162" s="1" t="s">
        <v>149</v>
      </c>
      <c r="I1162" s="1" t="s">
        <v>774</v>
      </c>
      <c r="J1162" s="1" t="s">
        <v>11178</v>
      </c>
      <c r="K1162" s="1" t="str">
        <f t="shared" si="36"/>
        <v>2008</v>
      </c>
      <c r="L1162" s="1">
        <f t="shared" si="37"/>
        <v>33</v>
      </c>
      <c r="M1162" s="1" t="s">
        <v>60</v>
      </c>
    </row>
    <row r="1163" spans="8:13">
      <c r="H1163" s="1" t="s">
        <v>101</v>
      </c>
      <c r="I1163" s="1" t="s">
        <v>801</v>
      </c>
      <c r="J1163" s="1" t="s">
        <v>12043</v>
      </c>
      <c r="K1163" s="1" t="str">
        <f t="shared" si="36"/>
        <v>2010</v>
      </c>
      <c r="L1163" s="1">
        <f t="shared" si="37"/>
        <v>33</v>
      </c>
      <c r="M1163" s="1" t="s">
        <v>60</v>
      </c>
    </row>
    <row r="1164" spans="8:13">
      <c r="H1164" s="1" t="s">
        <v>101</v>
      </c>
      <c r="I1164" s="1" t="s">
        <v>412</v>
      </c>
      <c r="J1164" s="1" t="s">
        <v>941</v>
      </c>
      <c r="K1164" s="1" t="str">
        <f t="shared" si="36"/>
        <v>2011</v>
      </c>
      <c r="L1164" s="1">
        <f t="shared" si="37"/>
        <v>33</v>
      </c>
      <c r="M1164" s="1" t="s">
        <v>60</v>
      </c>
    </row>
    <row r="1165" spans="8:13">
      <c r="H1165" s="1" t="s">
        <v>530</v>
      </c>
      <c r="I1165" s="1" t="s">
        <v>9563</v>
      </c>
      <c r="J1165" s="1" t="s">
        <v>9580</v>
      </c>
      <c r="K1165" s="1" t="str">
        <f t="shared" si="36"/>
        <v>2013</v>
      </c>
      <c r="L1165" s="1">
        <f t="shared" si="37"/>
        <v>33</v>
      </c>
      <c r="M1165" s="1" t="s">
        <v>60</v>
      </c>
    </row>
    <row r="1166" spans="8:13">
      <c r="H1166" s="1" t="s">
        <v>809</v>
      </c>
      <c r="I1166" s="1" t="s">
        <v>412</v>
      </c>
      <c r="J1166" s="1" t="s">
        <v>2023</v>
      </c>
      <c r="K1166" s="1" t="str">
        <f t="shared" si="36"/>
        <v>2013</v>
      </c>
      <c r="L1166" s="1">
        <f t="shared" si="37"/>
        <v>33</v>
      </c>
      <c r="M1166" s="1" t="s">
        <v>60</v>
      </c>
    </row>
    <row r="1167" spans="8:13">
      <c r="H1167" s="1" t="s">
        <v>584</v>
      </c>
      <c r="I1167" s="1" t="s">
        <v>6134</v>
      </c>
      <c r="J1167" s="1" t="s">
        <v>6139</v>
      </c>
      <c r="K1167" s="1" t="str">
        <f t="shared" si="36"/>
        <v>2013</v>
      </c>
      <c r="L1167" s="1">
        <f t="shared" si="37"/>
        <v>33</v>
      </c>
      <c r="M1167" s="1" t="s">
        <v>60</v>
      </c>
    </row>
    <row r="1168" spans="8:13">
      <c r="H1168" s="1" t="s">
        <v>678</v>
      </c>
      <c r="I1168" s="1" t="s">
        <v>8518</v>
      </c>
      <c r="J1168" s="1" t="s">
        <v>8409</v>
      </c>
      <c r="K1168" s="1" t="str">
        <f t="shared" si="36"/>
        <v>2013</v>
      </c>
      <c r="L1168" s="1">
        <f t="shared" si="37"/>
        <v>33</v>
      </c>
      <c r="M1168" s="1" t="s">
        <v>60</v>
      </c>
    </row>
    <row r="1169" spans="8:13">
      <c r="H1169" s="1" t="s">
        <v>678</v>
      </c>
      <c r="I1169" s="1" t="s">
        <v>8846</v>
      </c>
      <c r="J1169" s="1" t="s">
        <v>8849</v>
      </c>
      <c r="K1169" s="1" t="str">
        <f t="shared" si="36"/>
        <v>2013</v>
      </c>
      <c r="L1169" s="1">
        <f t="shared" si="37"/>
        <v>33</v>
      </c>
      <c r="M1169" s="1" t="s">
        <v>60</v>
      </c>
    </row>
    <row r="1170" spans="8:13">
      <c r="H1170" s="1" t="s">
        <v>678</v>
      </c>
      <c r="I1170" s="1" t="s">
        <v>8873</v>
      </c>
      <c r="J1170" s="1" t="s">
        <v>8877</v>
      </c>
      <c r="K1170" s="1" t="str">
        <f t="shared" si="36"/>
        <v>2013</v>
      </c>
      <c r="L1170" s="1">
        <f t="shared" si="37"/>
        <v>33</v>
      </c>
      <c r="M1170" s="1" t="s">
        <v>60</v>
      </c>
    </row>
    <row r="1171" spans="8:13">
      <c r="H1171" s="1" t="s">
        <v>644</v>
      </c>
      <c r="I1171" s="1" t="s">
        <v>9816</v>
      </c>
      <c r="J1171" s="1" t="s">
        <v>11619</v>
      </c>
      <c r="K1171" s="1" t="str">
        <f t="shared" si="36"/>
        <v>2013</v>
      </c>
      <c r="L1171" s="1">
        <f t="shared" si="37"/>
        <v>33</v>
      </c>
      <c r="M1171" s="1" t="s">
        <v>60</v>
      </c>
    </row>
    <row r="1172" spans="8:13">
      <c r="H1172" s="1" t="s">
        <v>149</v>
      </c>
      <c r="I1172" s="1" t="s">
        <v>1139</v>
      </c>
      <c r="J1172" s="1" t="s">
        <v>806</v>
      </c>
      <c r="K1172" s="1" t="str">
        <f t="shared" si="36"/>
        <v>2014</v>
      </c>
      <c r="L1172" s="1">
        <f t="shared" si="37"/>
        <v>33</v>
      </c>
      <c r="M1172" s="1" t="s">
        <v>60</v>
      </c>
    </row>
    <row r="1173" spans="8:13">
      <c r="H1173" s="1" t="s">
        <v>530</v>
      </c>
      <c r="I1173" s="1" t="s">
        <v>11924</v>
      </c>
      <c r="J1173" s="1" t="s">
        <v>11924</v>
      </c>
      <c r="K1173" s="1" t="str">
        <f t="shared" si="36"/>
        <v>2015</v>
      </c>
      <c r="L1173" s="1">
        <f t="shared" si="37"/>
        <v>33</v>
      </c>
      <c r="M1173" s="1" t="s">
        <v>60</v>
      </c>
    </row>
    <row r="1174" spans="8:13">
      <c r="H1174" s="1" t="s">
        <v>530</v>
      </c>
      <c r="I1174" s="1" t="s">
        <v>6892</v>
      </c>
      <c r="J1174" s="1" t="s">
        <v>6893</v>
      </c>
      <c r="K1174" s="1" t="str">
        <f t="shared" si="36"/>
        <v>2015</v>
      </c>
      <c r="L1174" s="1">
        <f t="shared" si="37"/>
        <v>33</v>
      </c>
      <c r="M1174" s="1" t="s">
        <v>60</v>
      </c>
    </row>
    <row r="1175" spans="8:13">
      <c r="H1175" s="1" t="s">
        <v>530</v>
      </c>
      <c r="I1175" s="1" t="s">
        <v>11547</v>
      </c>
      <c r="J1175" s="1" t="s">
        <v>5747</v>
      </c>
      <c r="K1175" s="1" t="str">
        <f t="shared" si="36"/>
        <v>2015</v>
      </c>
      <c r="L1175" s="1">
        <f t="shared" si="37"/>
        <v>33</v>
      </c>
      <c r="M1175" s="1" t="s">
        <v>60</v>
      </c>
    </row>
    <row r="1176" spans="8:13">
      <c r="H1176" s="1" t="s">
        <v>530</v>
      </c>
      <c r="I1176" s="1" t="s">
        <v>11784</v>
      </c>
      <c r="J1176" s="1" t="s">
        <v>11787</v>
      </c>
      <c r="K1176" s="1" t="str">
        <f t="shared" si="36"/>
        <v>2015</v>
      </c>
      <c r="L1176" s="1">
        <f t="shared" si="37"/>
        <v>33</v>
      </c>
      <c r="M1176" s="1" t="s">
        <v>60</v>
      </c>
    </row>
    <row r="1177" spans="8:13">
      <c r="H1177" s="1" t="s">
        <v>530</v>
      </c>
      <c r="I1177" s="1" t="s">
        <v>11978</v>
      </c>
      <c r="J1177" s="1" t="s">
        <v>11787</v>
      </c>
      <c r="K1177" s="1" t="str">
        <f t="shared" si="36"/>
        <v>2015</v>
      </c>
      <c r="L1177" s="1">
        <f t="shared" si="37"/>
        <v>33</v>
      </c>
      <c r="M1177" s="1" t="s">
        <v>60</v>
      </c>
    </row>
    <row r="1178" spans="8:13">
      <c r="H1178" s="1" t="s">
        <v>530</v>
      </c>
      <c r="I1178" s="1" t="s">
        <v>7369</v>
      </c>
      <c r="J1178" s="1" t="s">
        <v>7302</v>
      </c>
      <c r="K1178" s="1" t="str">
        <f t="shared" si="36"/>
        <v>2015</v>
      </c>
      <c r="L1178" s="1">
        <f t="shared" si="37"/>
        <v>33</v>
      </c>
      <c r="M1178" s="1" t="s">
        <v>60</v>
      </c>
    </row>
    <row r="1179" spans="8:13">
      <c r="H1179" s="1" t="s">
        <v>530</v>
      </c>
      <c r="I1179" s="1" t="s">
        <v>11563</v>
      </c>
      <c r="J1179" s="1" t="s">
        <v>905</v>
      </c>
      <c r="K1179" s="1" t="str">
        <f t="shared" si="36"/>
        <v>2015</v>
      </c>
      <c r="L1179" s="1">
        <f t="shared" si="37"/>
        <v>33</v>
      </c>
      <c r="M1179" s="1" t="s">
        <v>60</v>
      </c>
    </row>
    <row r="1180" spans="8:13">
      <c r="H1180" s="1" t="s">
        <v>530</v>
      </c>
      <c r="I1180" s="1" t="s">
        <v>6656</v>
      </c>
      <c r="J1180" s="1" t="s">
        <v>4102</v>
      </c>
      <c r="K1180" s="1" t="str">
        <f t="shared" si="36"/>
        <v>2016</v>
      </c>
      <c r="L1180" s="1">
        <f t="shared" si="37"/>
        <v>33</v>
      </c>
      <c r="M1180" s="1" t="s">
        <v>60</v>
      </c>
    </row>
    <row r="1181" spans="8:13">
      <c r="H1181" s="1" t="s">
        <v>530</v>
      </c>
      <c r="I1181" s="1" t="s">
        <v>3566</v>
      </c>
      <c r="J1181" s="1" t="s">
        <v>873</v>
      </c>
      <c r="K1181" s="1" t="str">
        <f t="shared" si="36"/>
        <v>2017</v>
      </c>
      <c r="L1181" s="1">
        <f t="shared" si="37"/>
        <v>33</v>
      </c>
      <c r="M1181" s="1" t="s">
        <v>60</v>
      </c>
    </row>
    <row r="1182" spans="8:13">
      <c r="H1182" s="1" t="s">
        <v>530</v>
      </c>
      <c r="I1182" s="1" t="s">
        <v>4372</v>
      </c>
      <c r="J1182" s="1" t="s">
        <v>1286</v>
      </c>
      <c r="K1182" s="1" t="str">
        <f t="shared" si="36"/>
        <v>2017</v>
      </c>
      <c r="L1182" s="1">
        <f t="shared" si="37"/>
        <v>33</v>
      </c>
      <c r="M1182" s="1" t="s">
        <v>60</v>
      </c>
    </row>
    <row r="1183" spans="8:13">
      <c r="H1183" s="1" t="s">
        <v>530</v>
      </c>
      <c r="I1183" s="1" t="s">
        <v>3306</v>
      </c>
      <c r="J1183" s="1" t="s">
        <v>5167</v>
      </c>
      <c r="K1183" s="1" t="str">
        <f t="shared" si="36"/>
        <v>2017</v>
      </c>
      <c r="L1183" s="1">
        <f t="shared" si="37"/>
        <v>33</v>
      </c>
      <c r="M1183" s="1" t="s">
        <v>60</v>
      </c>
    </row>
    <row r="1184" spans="8:13">
      <c r="H1184" s="1" t="s">
        <v>530</v>
      </c>
      <c r="I1184" s="1" t="s">
        <v>5394</v>
      </c>
      <c r="J1184" s="1" t="s">
        <v>274</v>
      </c>
      <c r="K1184" s="1" t="str">
        <f t="shared" si="36"/>
        <v>2017</v>
      </c>
      <c r="L1184" s="1">
        <f t="shared" si="37"/>
        <v>33</v>
      </c>
      <c r="M1184" s="1" t="s">
        <v>60</v>
      </c>
    </row>
    <row r="1185" spans="8:13">
      <c r="H1185" s="1" t="s">
        <v>644</v>
      </c>
      <c r="I1185" s="1" t="s">
        <v>5619</v>
      </c>
      <c r="J1185" s="1" t="s">
        <v>1334</v>
      </c>
      <c r="K1185" s="1" t="str">
        <f t="shared" si="36"/>
        <v>2018</v>
      </c>
      <c r="L1185" s="1">
        <f t="shared" si="37"/>
        <v>33</v>
      </c>
      <c r="M1185" s="1" t="s">
        <v>60</v>
      </c>
    </row>
    <row r="1186" spans="8:13">
      <c r="H1186" s="1" t="s">
        <v>678</v>
      </c>
      <c r="I1186" s="1" t="s">
        <v>2182</v>
      </c>
      <c r="J1186" s="1" t="s">
        <v>474</v>
      </c>
      <c r="K1186" s="1" t="str">
        <f t="shared" si="36"/>
        <v>2018</v>
      </c>
      <c r="L1186" s="1">
        <f t="shared" si="37"/>
        <v>33</v>
      </c>
      <c r="M1186" s="1" t="s">
        <v>60</v>
      </c>
    </row>
    <row r="1187" spans="8:13">
      <c r="H1187" s="1" t="s">
        <v>530</v>
      </c>
      <c r="I1187" s="1" t="s">
        <v>978</v>
      </c>
      <c r="J1187" s="1" t="s">
        <v>881</v>
      </c>
      <c r="K1187" s="1" t="str">
        <f t="shared" si="36"/>
        <v>2018</v>
      </c>
      <c r="L1187" s="1">
        <f t="shared" si="37"/>
        <v>33</v>
      </c>
      <c r="M1187" s="1" t="s">
        <v>60</v>
      </c>
    </row>
    <row r="1188" spans="8:13">
      <c r="H1188" s="1" t="s">
        <v>530</v>
      </c>
      <c r="I1188" s="1" t="s">
        <v>1798</v>
      </c>
      <c r="J1188" s="1" t="s">
        <v>3442</v>
      </c>
      <c r="K1188" s="1" t="str">
        <f t="shared" si="36"/>
        <v>2018</v>
      </c>
      <c r="L1188" s="1">
        <f t="shared" si="37"/>
        <v>33</v>
      </c>
      <c r="M1188" s="1" t="s">
        <v>60</v>
      </c>
    </row>
    <row r="1189" spans="8:13">
      <c r="H1189" s="1" t="s">
        <v>530</v>
      </c>
      <c r="I1189" s="1" t="s">
        <v>4137</v>
      </c>
      <c r="J1189" s="1" t="s">
        <v>705</v>
      </c>
      <c r="K1189" s="1" t="str">
        <f t="shared" si="36"/>
        <v>2018</v>
      </c>
      <c r="L1189" s="1">
        <f t="shared" si="37"/>
        <v>33</v>
      </c>
      <c r="M1189" s="1" t="s">
        <v>60</v>
      </c>
    </row>
    <row r="1190" spans="8:13">
      <c r="H1190" s="1" t="s">
        <v>644</v>
      </c>
      <c r="I1190" s="1" t="s">
        <v>202</v>
      </c>
      <c r="J1190" s="1" t="s">
        <v>2178</v>
      </c>
      <c r="K1190" s="1" t="str">
        <f t="shared" si="36"/>
        <v>2018</v>
      </c>
      <c r="L1190" s="1">
        <f t="shared" si="37"/>
        <v>33</v>
      </c>
      <c r="M1190" s="1" t="s">
        <v>60</v>
      </c>
    </row>
    <row r="1191" spans="8:13">
      <c r="H1191" s="1" t="s">
        <v>678</v>
      </c>
      <c r="I1191" s="1" t="s">
        <v>10697</v>
      </c>
      <c r="J1191" s="1" t="s">
        <v>604</v>
      </c>
      <c r="K1191" s="1" t="str">
        <f t="shared" si="36"/>
        <v>2019</v>
      </c>
      <c r="L1191" s="1">
        <f t="shared" si="37"/>
        <v>33</v>
      </c>
      <c r="M1191" s="1" t="s">
        <v>60</v>
      </c>
    </row>
    <row r="1192" spans="8:13">
      <c r="H1192" s="1" t="s">
        <v>530</v>
      </c>
      <c r="I1192" s="1" t="s">
        <v>522</v>
      </c>
      <c r="J1192" s="1" t="s">
        <v>532</v>
      </c>
      <c r="K1192" s="1" t="str">
        <f t="shared" si="36"/>
        <v>2019</v>
      </c>
      <c r="L1192" s="1">
        <f t="shared" si="37"/>
        <v>33</v>
      </c>
      <c r="M1192" s="1" t="s">
        <v>60</v>
      </c>
    </row>
    <row r="1193" spans="8:13">
      <c r="H1193" s="1" t="s">
        <v>530</v>
      </c>
      <c r="I1193" s="1" t="s">
        <v>1192</v>
      </c>
      <c r="J1193" s="1" t="s">
        <v>877</v>
      </c>
      <c r="K1193" s="1" t="str">
        <f t="shared" si="36"/>
        <v>2019</v>
      </c>
      <c r="L1193" s="1">
        <f t="shared" si="37"/>
        <v>33</v>
      </c>
      <c r="M1193" s="1" t="s">
        <v>60</v>
      </c>
    </row>
    <row r="1194" spans="8:13">
      <c r="H1194" s="1" t="s">
        <v>530</v>
      </c>
      <c r="I1194" s="1" t="s">
        <v>1355</v>
      </c>
      <c r="J1194" s="1" t="s">
        <v>896</v>
      </c>
      <c r="K1194" s="1" t="str">
        <f t="shared" si="36"/>
        <v>2019</v>
      </c>
      <c r="L1194" s="1">
        <f t="shared" si="37"/>
        <v>33</v>
      </c>
      <c r="M1194" s="1" t="s">
        <v>60</v>
      </c>
    </row>
    <row r="1195" spans="8:13">
      <c r="H1195" s="1" t="s">
        <v>530</v>
      </c>
      <c r="I1195" s="1" t="s">
        <v>3506</v>
      </c>
      <c r="J1195" s="1" t="s">
        <v>532</v>
      </c>
      <c r="K1195" s="1" t="str">
        <f t="shared" si="36"/>
        <v>2019</v>
      </c>
      <c r="L1195" s="1">
        <f t="shared" si="37"/>
        <v>33</v>
      </c>
      <c r="M1195" s="1" t="s">
        <v>60</v>
      </c>
    </row>
    <row r="1196" spans="8:13">
      <c r="H1196" s="1" t="s">
        <v>678</v>
      </c>
      <c r="I1196" s="1" t="s">
        <v>11029</v>
      </c>
      <c r="J1196" s="1" t="s">
        <v>1265</v>
      </c>
      <c r="K1196" s="1" t="str">
        <f t="shared" si="36"/>
        <v>2019</v>
      </c>
      <c r="L1196" s="1">
        <f t="shared" si="37"/>
        <v>33</v>
      </c>
      <c r="M1196" s="1" t="s">
        <v>60</v>
      </c>
    </row>
    <row r="1197" spans="8:13">
      <c r="H1197" s="1" t="s">
        <v>530</v>
      </c>
      <c r="I1197" s="1" t="s">
        <v>3698</v>
      </c>
      <c r="J1197" s="1" t="s">
        <v>877</v>
      </c>
      <c r="K1197" s="1" t="str">
        <f t="shared" si="36"/>
        <v>2019</v>
      </c>
      <c r="L1197" s="1">
        <f t="shared" si="37"/>
        <v>33</v>
      </c>
      <c r="M1197" s="1" t="s">
        <v>60</v>
      </c>
    </row>
    <row r="1198" spans="8:13">
      <c r="H1198" s="1" t="s">
        <v>78</v>
      </c>
      <c r="I1198" s="1" t="s">
        <v>5243</v>
      </c>
      <c r="J1198" s="1" t="s">
        <v>962</v>
      </c>
      <c r="K1198" s="1" t="str">
        <f t="shared" si="36"/>
        <v>2020</v>
      </c>
      <c r="L1198" s="1">
        <f t="shared" si="37"/>
        <v>33</v>
      </c>
      <c r="M1198" s="1" t="s">
        <v>60</v>
      </c>
    </row>
    <row r="1199" spans="8:13">
      <c r="H1199" s="1" t="s">
        <v>530</v>
      </c>
      <c r="I1199" s="1" t="s">
        <v>1139</v>
      </c>
      <c r="J1199" s="1" t="s">
        <v>8261</v>
      </c>
      <c r="K1199" s="1" t="str">
        <f t="shared" si="36"/>
        <v>2020</v>
      </c>
      <c r="L1199" s="1">
        <f t="shared" si="37"/>
        <v>33</v>
      </c>
      <c r="M1199" s="1" t="s">
        <v>60</v>
      </c>
    </row>
    <row r="1200" spans="8:13">
      <c r="H1200" s="1" t="s">
        <v>189</v>
      </c>
      <c r="I1200" s="1" t="s">
        <v>5331</v>
      </c>
      <c r="J1200" s="1" t="s">
        <v>7305</v>
      </c>
      <c r="K1200" s="1" t="str">
        <f t="shared" si="36"/>
        <v>2002</v>
      </c>
      <c r="L1200" s="1">
        <f t="shared" si="37"/>
        <v>34</v>
      </c>
      <c r="M1200" s="1" t="s">
        <v>60</v>
      </c>
    </row>
    <row r="1201" spans="8:13">
      <c r="H1201" s="1" t="s">
        <v>233</v>
      </c>
      <c r="I1201" s="1" t="s">
        <v>645</v>
      </c>
      <c r="J1201" s="1" t="s">
        <v>2471</v>
      </c>
      <c r="K1201" s="1" t="str">
        <f t="shared" si="36"/>
        <v>2004</v>
      </c>
      <c r="L1201" s="1">
        <f t="shared" si="37"/>
        <v>34</v>
      </c>
      <c r="M1201" s="1" t="s">
        <v>60</v>
      </c>
    </row>
    <row r="1202" spans="8:13">
      <c r="H1202" s="1" t="s">
        <v>310</v>
      </c>
      <c r="I1202" s="1" t="s">
        <v>1006</v>
      </c>
      <c r="J1202" s="1" t="s">
        <v>3409</v>
      </c>
      <c r="K1202" s="1" t="str">
        <f t="shared" si="36"/>
        <v>2004</v>
      </c>
      <c r="L1202" s="1">
        <f t="shared" si="37"/>
        <v>34</v>
      </c>
      <c r="M1202" s="1" t="s">
        <v>60</v>
      </c>
    </row>
    <row r="1203" spans="8:13">
      <c r="H1203" s="1" t="s">
        <v>189</v>
      </c>
      <c r="I1203" s="1" t="s">
        <v>3721</v>
      </c>
      <c r="J1203" s="1" t="s">
        <v>11513</v>
      </c>
      <c r="K1203" s="1" t="str">
        <f t="shared" si="36"/>
        <v>2007</v>
      </c>
      <c r="L1203" s="1">
        <f t="shared" si="37"/>
        <v>34</v>
      </c>
      <c r="M1203" s="1" t="s">
        <v>60</v>
      </c>
    </row>
    <row r="1204" spans="8:13">
      <c r="H1204" s="1" t="s">
        <v>128</v>
      </c>
      <c r="I1204" s="1" t="s">
        <v>4461</v>
      </c>
      <c r="J1204" s="1" t="s">
        <v>6615</v>
      </c>
      <c r="K1204" s="1" t="str">
        <f t="shared" si="36"/>
        <v>2008</v>
      </c>
      <c r="L1204" s="1">
        <f t="shared" si="37"/>
        <v>34</v>
      </c>
      <c r="M1204" s="1" t="s">
        <v>60</v>
      </c>
    </row>
    <row r="1205" spans="8:13">
      <c r="H1205" s="1" t="s">
        <v>584</v>
      </c>
      <c r="I1205" s="1" t="s">
        <v>8512</v>
      </c>
      <c r="J1205" s="1" t="s">
        <v>8520</v>
      </c>
      <c r="K1205" s="1" t="str">
        <f t="shared" si="36"/>
        <v>2011</v>
      </c>
      <c r="L1205" s="1">
        <f t="shared" si="37"/>
        <v>34</v>
      </c>
      <c r="M1205" s="1" t="s">
        <v>60</v>
      </c>
    </row>
    <row r="1206" spans="8:13">
      <c r="H1206" s="1" t="s">
        <v>128</v>
      </c>
      <c r="I1206" s="1" t="s">
        <v>1993</v>
      </c>
      <c r="J1206" s="1" t="s">
        <v>1994</v>
      </c>
      <c r="K1206" s="1" t="str">
        <f t="shared" si="36"/>
        <v>2011</v>
      </c>
      <c r="L1206" s="1">
        <f t="shared" si="37"/>
        <v>34</v>
      </c>
      <c r="M1206" s="1" t="s">
        <v>60</v>
      </c>
    </row>
    <row r="1207" spans="8:13">
      <c r="H1207" s="1" t="s">
        <v>678</v>
      </c>
      <c r="I1207" s="1" t="s">
        <v>9231</v>
      </c>
      <c r="J1207" s="1" t="s">
        <v>9100</v>
      </c>
      <c r="K1207" s="1" t="str">
        <f t="shared" si="36"/>
        <v>2012</v>
      </c>
      <c r="L1207" s="1">
        <f t="shared" si="37"/>
        <v>34</v>
      </c>
      <c r="M1207" s="1" t="s">
        <v>60</v>
      </c>
    </row>
    <row r="1208" spans="8:13">
      <c r="H1208" s="1" t="s">
        <v>101</v>
      </c>
      <c r="I1208" s="1" t="s">
        <v>3942</v>
      </c>
      <c r="J1208" s="1" t="s">
        <v>3943</v>
      </c>
      <c r="K1208" s="1" t="str">
        <f t="shared" si="36"/>
        <v>2013</v>
      </c>
      <c r="L1208" s="1">
        <f t="shared" si="37"/>
        <v>34</v>
      </c>
      <c r="M1208" s="1" t="s">
        <v>60</v>
      </c>
    </row>
    <row r="1209" spans="8:13">
      <c r="H1209" s="1" t="s">
        <v>678</v>
      </c>
      <c r="I1209" s="1" t="s">
        <v>9831</v>
      </c>
      <c r="J1209" s="1" t="s">
        <v>3943</v>
      </c>
      <c r="K1209" s="1" t="str">
        <f t="shared" si="36"/>
        <v>2013</v>
      </c>
      <c r="L1209" s="1">
        <f t="shared" si="37"/>
        <v>34</v>
      </c>
      <c r="M1209" s="1" t="s">
        <v>60</v>
      </c>
    </row>
    <row r="1210" spans="8:13">
      <c r="H1210" s="1" t="s">
        <v>678</v>
      </c>
      <c r="I1210" s="1" t="s">
        <v>9534</v>
      </c>
      <c r="J1210" s="1" t="s">
        <v>9551</v>
      </c>
      <c r="K1210" s="1" t="str">
        <f t="shared" si="36"/>
        <v>2013</v>
      </c>
      <c r="L1210" s="1">
        <f t="shared" si="37"/>
        <v>34</v>
      </c>
      <c r="M1210" s="1" t="s">
        <v>60</v>
      </c>
    </row>
    <row r="1211" spans="8:13">
      <c r="H1211" s="1" t="s">
        <v>678</v>
      </c>
      <c r="I1211" s="1" t="s">
        <v>8512</v>
      </c>
      <c r="J1211" s="1" t="s">
        <v>9539</v>
      </c>
      <c r="K1211" s="1" t="str">
        <f t="shared" si="36"/>
        <v>2014</v>
      </c>
      <c r="L1211" s="1">
        <f t="shared" si="37"/>
        <v>34</v>
      </c>
      <c r="M1211" s="1" t="s">
        <v>60</v>
      </c>
    </row>
    <row r="1212" spans="8:13">
      <c r="H1212" s="1" t="s">
        <v>678</v>
      </c>
      <c r="I1212" s="1" t="s">
        <v>774</v>
      </c>
      <c r="J1212" s="1" t="s">
        <v>2008</v>
      </c>
      <c r="K1212" s="1" t="str">
        <f t="shared" si="36"/>
        <v>2014</v>
      </c>
      <c r="L1212" s="1">
        <f t="shared" si="37"/>
        <v>34</v>
      </c>
      <c r="M1212" s="1" t="s">
        <v>60</v>
      </c>
    </row>
    <row r="1213" spans="8:13">
      <c r="H1213" s="1" t="s">
        <v>644</v>
      </c>
      <c r="I1213" s="1" t="s">
        <v>11559</v>
      </c>
      <c r="J1213" s="1" t="s">
        <v>4600</v>
      </c>
      <c r="K1213" s="1" t="str">
        <f t="shared" si="36"/>
        <v>2014</v>
      </c>
      <c r="L1213" s="1">
        <f t="shared" si="37"/>
        <v>34</v>
      </c>
      <c r="M1213" s="1" t="s">
        <v>60</v>
      </c>
    </row>
    <row r="1214" spans="8:13">
      <c r="H1214" s="1" t="s">
        <v>809</v>
      </c>
      <c r="I1214" s="1" t="s">
        <v>6063</v>
      </c>
      <c r="J1214" s="1" t="s">
        <v>2770</v>
      </c>
      <c r="K1214" s="1" t="str">
        <f t="shared" si="36"/>
        <v>2015</v>
      </c>
      <c r="L1214" s="1">
        <f t="shared" si="37"/>
        <v>34</v>
      </c>
      <c r="M1214" s="1" t="s">
        <v>60</v>
      </c>
    </row>
    <row r="1215" spans="8:13">
      <c r="H1215" s="1" t="s">
        <v>678</v>
      </c>
      <c r="I1215" s="1" t="s">
        <v>11899</v>
      </c>
      <c r="J1215" s="1" t="s">
        <v>892</v>
      </c>
      <c r="K1215" s="1" t="str">
        <f t="shared" si="36"/>
        <v>2015</v>
      </c>
      <c r="L1215" s="1">
        <f t="shared" si="37"/>
        <v>34</v>
      </c>
      <c r="M1215" s="1" t="s">
        <v>60</v>
      </c>
    </row>
    <row r="1216" spans="8:13">
      <c r="H1216" s="1" t="s">
        <v>644</v>
      </c>
      <c r="I1216" s="1" t="s">
        <v>3588</v>
      </c>
      <c r="J1216" s="1" t="s">
        <v>3171</v>
      </c>
      <c r="K1216" s="1" t="str">
        <f t="shared" si="36"/>
        <v>2016</v>
      </c>
      <c r="L1216" s="1">
        <f t="shared" si="37"/>
        <v>34</v>
      </c>
      <c r="M1216" s="1" t="s">
        <v>60</v>
      </c>
    </row>
    <row r="1217" spans="8:13">
      <c r="H1217" s="1" t="s">
        <v>101</v>
      </c>
      <c r="I1217" s="1" t="s">
        <v>10455</v>
      </c>
      <c r="J1217" s="1" t="s">
        <v>6705</v>
      </c>
      <c r="K1217" s="1" t="str">
        <f t="shared" ref="K1217:K1280" si="38">TEXT(J1217,"YYYY")</f>
        <v>2016</v>
      </c>
      <c r="L1217" s="1">
        <f t="shared" ref="L1217:L1280" si="39">H1217-(TEXT(I1217,"YYYY")-TEXT(J1217,"YYYY"))</f>
        <v>34</v>
      </c>
      <c r="M1217" s="1" t="s">
        <v>60</v>
      </c>
    </row>
    <row r="1218" spans="8:13">
      <c r="H1218" s="1" t="s">
        <v>644</v>
      </c>
      <c r="I1218" s="1" t="s">
        <v>2847</v>
      </c>
      <c r="J1218" s="1" t="s">
        <v>1206</v>
      </c>
      <c r="K1218" s="1" t="str">
        <f t="shared" si="38"/>
        <v>2017</v>
      </c>
      <c r="L1218" s="1">
        <f t="shared" si="39"/>
        <v>34</v>
      </c>
      <c r="M1218" s="1" t="s">
        <v>60</v>
      </c>
    </row>
    <row r="1219" spans="8:13">
      <c r="H1219" s="1" t="s">
        <v>584</v>
      </c>
      <c r="I1219" s="1" t="s">
        <v>489</v>
      </c>
      <c r="J1219" s="1" t="s">
        <v>2916</v>
      </c>
      <c r="K1219" s="1" t="str">
        <f t="shared" si="38"/>
        <v>2017</v>
      </c>
      <c r="L1219" s="1">
        <f t="shared" si="39"/>
        <v>34</v>
      </c>
      <c r="M1219" s="1" t="s">
        <v>60</v>
      </c>
    </row>
    <row r="1220" spans="8:13">
      <c r="H1220" s="1" t="s">
        <v>678</v>
      </c>
      <c r="I1220" s="1" t="s">
        <v>5354</v>
      </c>
      <c r="J1220" s="1" t="s">
        <v>1286</v>
      </c>
      <c r="K1220" s="1" t="str">
        <f t="shared" si="38"/>
        <v>2017</v>
      </c>
      <c r="L1220" s="1">
        <f t="shared" si="39"/>
        <v>34</v>
      </c>
      <c r="M1220" s="1" t="s">
        <v>60</v>
      </c>
    </row>
    <row r="1221" spans="8:13">
      <c r="H1221" s="1" t="s">
        <v>644</v>
      </c>
      <c r="I1221" s="1" t="s">
        <v>2160</v>
      </c>
      <c r="J1221" s="1" t="s">
        <v>752</v>
      </c>
      <c r="K1221" s="1" t="str">
        <f t="shared" si="38"/>
        <v>2018</v>
      </c>
      <c r="L1221" s="1">
        <f t="shared" si="39"/>
        <v>34</v>
      </c>
      <c r="M1221" s="1" t="s">
        <v>60</v>
      </c>
    </row>
    <row r="1222" spans="8:13">
      <c r="H1222" s="1" t="s">
        <v>809</v>
      </c>
      <c r="I1222" s="1" t="s">
        <v>10803</v>
      </c>
      <c r="J1222" s="1" t="s">
        <v>10546</v>
      </c>
      <c r="K1222" s="1" t="str">
        <f t="shared" si="38"/>
        <v>2018</v>
      </c>
      <c r="L1222" s="1">
        <f t="shared" si="39"/>
        <v>34</v>
      </c>
      <c r="M1222" s="1" t="s">
        <v>60</v>
      </c>
    </row>
    <row r="1223" spans="8:13">
      <c r="H1223" s="1" t="s">
        <v>809</v>
      </c>
      <c r="I1223" s="1" t="s">
        <v>8416</v>
      </c>
      <c r="J1223" s="1" t="s">
        <v>12101</v>
      </c>
      <c r="K1223" s="1" t="str">
        <f t="shared" si="38"/>
        <v>2018</v>
      </c>
      <c r="L1223" s="1">
        <f t="shared" si="39"/>
        <v>34</v>
      </c>
      <c r="M1223" s="1" t="s">
        <v>60</v>
      </c>
    </row>
    <row r="1224" spans="8:13">
      <c r="H1224" s="1" t="s">
        <v>678</v>
      </c>
      <c r="I1224" s="1" t="s">
        <v>426</v>
      </c>
      <c r="J1224" s="1" t="s">
        <v>199</v>
      </c>
      <c r="K1224" s="1" t="str">
        <f t="shared" si="38"/>
        <v>2018</v>
      </c>
      <c r="L1224" s="1">
        <f t="shared" si="39"/>
        <v>34</v>
      </c>
      <c r="M1224" s="1" t="s">
        <v>60</v>
      </c>
    </row>
    <row r="1225" spans="8:13">
      <c r="H1225" s="1" t="s">
        <v>678</v>
      </c>
      <c r="I1225" s="1" t="s">
        <v>758</v>
      </c>
      <c r="J1225" s="1" t="s">
        <v>1524</v>
      </c>
      <c r="K1225" s="1" t="str">
        <f t="shared" si="38"/>
        <v>2019</v>
      </c>
      <c r="L1225" s="1">
        <f t="shared" si="39"/>
        <v>34</v>
      </c>
      <c r="M1225" s="1" t="s">
        <v>60</v>
      </c>
    </row>
    <row r="1226" spans="8:13">
      <c r="H1226" s="1" t="s">
        <v>678</v>
      </c>
      <c r="I1226" s="1" t="s">
        <v>679</v>
      </c>
      <c r="J1226" s="1" t="s">
        <v>679</v>
      </c>
      <c r="K1226" s="1" t="str">
        <f t="shared" si="38"/>
        <v>2019</v>
      </c>
      <c r="L1226" s="1">
        <f t="shared" si="39"/>
        <v>34</v>
      </c>
      <c r="M1226" s="1" t="s">
        <v>60</v>
      </c>
    </row>
    <row r="1227" spans="8:13">
      <c r="H1227" s="1" t="s">
        <v>644</v>
      </c>
      <c r="I1227" s="1" t="s">
        <v>10910</v>
      </c>
      <c r="J1227" s="1" t="s">
        <v>309</v>
      </c>
      <c r="K1227" s="1" t="str">
        <f t="shared" si="38"/>
        <v>2019</v>
      </c>
      <c r="L1227" s="1">
        <f t="shared" si="39"/>
        <v>34</v>
      </c>
      <c r="M1227" s="1" t="s">
        <v>60</v>
      </c>
    </row>
    <row r="1228" spans="8:13">
      <c r="H1228" s="1" t="s">
        <v>678</v>
      </c>
      <c r="I1228" s="1" t="s">
        <v>7089</v>
      </c>
      <c r="J1228" s="1" t="s">
        <v>5622</v>
      </c>
      <c r="K1228" s="1" t="str">
        <f t="shared" si="38"/>
        <v>2020</v>
      </c>
      <c r="L1228" s="1">
        <f t="shared" si="39"/>
        <v>34</v>
      </c>
      <c r="M1228" s="1" t="s">
        <v>60</v>
      </c>
    </row>
    <row r="1229" spans="8:13">
      <c r="H1229" s="1" t="s">
        <v>678</v>
      </c>
      <c r="I1229" s="1" t="s">
        <v>1139</v>
      </c>
      <c r="J1229" s="1" t="s">
        <v>8134</v>
      </c>
      <c r="K1229" s="1" t="str">
        <f t="shared" si="38"/>
        <v>2020</v>
      </c>
      <c r="L1229" s="1">
        <f t="shared" si="39"/>
        <v>34</v>
      </c>
      <c r="M1229" s="1" t="s">
        <v>60</v>
      </c>
    </row>
    <row r="1230" spans="8:13">
      <c r="H1230" s="1" t="s">
        <v>678</v>
      </c>
      <c r="I1230" s="1" t="s">
        <v>397</v>
      </c>
      <c r="J1230" s="1" t="s">
        <v>5206</v>
      </c>
      <c r="K1230" s="1" t="str">
        <f t="shared" si="38"/>
        <v>2020</v>
      </c>
      <c r="L1230" s="1">
        <f t="shared" si="39"/>
        <v>34</v>
      </c>
      <c r="M1230" s="1" t="s">
        <v>60</v>
      </c>
    </row>
    <row r="1231" spans="8:13">
      <c r="H1231" s="1" t="s">
        <v>678</v>
      </c>
      <c r="I1231" s="1" t="s">
        <v>7570</v>
      </c>
      <c r="J1231" s="1" t="s">
        <v>6196</v>
      </c>
      <c r="K1231" s="1" t="str">
        <f t="shared" si="38"/>
        <v>2020</v>
      </c>
      <c r="L1231" s="1">
        <f t="shared" si="39"/>
        <v>34</v>
      </c>
      <c r="M1231" s="1" t="s">
        <v>60</v>
      </c>
    </row>
    <row r="1232" spans="8:13">
      <c r="H1232" s="1" t="s">
        <v>678</v>
      </c>
      <c r="I1232" s="1" t="s">
        <v>8201</v>
      </c>
      <c r="J1232" s="1" t="s">
        <v>3125</v>
      </c>
      <c r="K1232" s="1" t="str">
        <f t="shared" si="38"/>
        <v>2020</v>
      </c>
      <c r="L1232" s="1">
        <f t="shared" si="39"/>
        <v>34</v>
      </c>
      <c r="M1232" s="1" t="s">
        <v>60</v>
      </c>
    </row>
    <row r="1233" spans="8:13">
      <c r="H1233" s="1" t="s">
        <v>678</v>
      </c>
      <c r="I1233" s="1" t="s">
        <v>8590</v>
      </c>
      <c r="J1233" s="1" t="s">
        <v>5706</v>
      </c>
      <c r="K1233" s="1" t="str">
        <f t="shared" si="38"/>
        <v>2020</v>
      </c>
      <c r="L1233" s="1">
        <f t="shared" si="39"/>
        <v>34</v>
      </c>
      <c r="M1233" s="1" t="s">
        <v>60</v>
      </c>
    </row>
    <row r="1234" spans="8:13">
      <c r="H1234" s="1" t="s">
        <v>678</v>
      </c>
      <c r="I1234" s="1" t="s">
        <v>8908</v>
      </c>
      <c r="J1234" s="1" t="s">
        <v>5680</v>
      </c>
      <c r="K1234" s="1" t="str">
        <f t="shared" si="38"/>
        <v>2020</v>
      </c>
      <c r="L1234" s="1">
        <f t="shared" si="39"/>
        <v>34</v>
      </c>
      <c r="M1234" s="1" t="s">
        <v>60</v>
      </c>
    </row>
    <row r="1235" spans="8:13">
      <c r="H1235" s="1" t="s">
        <v>256</v>
      </c>
      <c r="I1235" s="1" t="s">
        <v>193</v>
      </c>
      <c r="J1235" s="1" t="s">
        <v>9982</v>
      </c>
      <c r="K1235" s="1" t="str">
        <f t="shared" si="38"/>
        <v>2003</v>
      </c>
      <c r="L1235" s="1">
        <f t="shared" si="39"/>
        <v>35</v>
      </c>
      <c r="M1235" s="1" t="s">
        <v>60</v>
      </c>
    </row>
    <row r="1236" spans="8:13">
      <c r="H1236" s="1" t="s">
        <v>310</v>
      </c>
      <c r="I1236" s="1" t="s">
        <v>9693</v>
      </c>
      <c r="J1236" s="1" t="s">
        <v>1862</v>
      </c>
      <c r="K1236" s="1" t="str">
        <f t="shared" si="38"/>
        <v>2003</v>
      </c>
      <c r="L1236" s="1">
        <f t="shared" si="39"/>
        <v>35</v>
      </c>
      <c r="M1236" s="1" t="s">
        <v>60</v>
      </c>
    </row>
    <row r="1237" spans="8:13">
      <c r="H1237" s="1" t="s">
        <v>310</v>
      </c>
      <c r="I1237" s="1" t="s">
        <v>7166</v>
      </c>
      <c r="J1237" s="1" t="s">
        <v>7176</v>
      </c>
      <c r="K1237" s="1" t="str">
        <f t="shared" si="38"/>
        <v>2005</v>
      </c>
      <c r="L1237" s="1">
        <f t="shared" si="39"/>
        <v>35</v>
      </c>
      <c r="M1237" s="1" t="s">
        <v>60</v>
      </c>
    </row>
    <row r="1238" spans="8:13">
      <c r="H1238" s="1" t="s">
        <v>555</v>
      </c>
      <c r="I1238" s="1" t="s">
        <v>7502</v>
      </c>
      <c r="J1238" s="1" t="s">
        <v>1918</v>
      </c>
      <c r="K1238" s="1" t="str">
        <f t="shared" si="38"/>
        <v>2007</v>
      </c>
      <c r="L1238" s="1">
        <f t="shared" si="39"/>
        <v>35</v>
      </c>
      <c r="M1238" s="1" t="s">
        <v>60</v>
      </c>
    </row>
    <row r="1239" spans="8:13">
      <c r="H1239" s="1" t="s">
        <v>299</v>
      </c>
      <c r="I1239" s="1" t="s">
        <v>3363</v>
      </c>
      <c r="J1239" s="1" t="s">
        <v>1815</v>
      </c>
      <c r="K1239" s="1" t="str">
        <f t="shared" si="38"/>
        <v>2008</v>
      </c>
      <c r="L1239" s="1">
        <f t="shared" si="39"/>
        <v>35</v>
      </c>
      <c r="M1239" s="1" t="s">
        <v>60</v>
      </c>
    </row>
    <row r="1240" spans="8:13">
      <c r="H1240" s="1" t="s">
        <v>282</v>
      </c>
      <c r="I1240" s="1" t="s">
        <v>381</v>
      </c>
      <c r="J1240" s="1" t="s">
        <v>1815</v>
      </c>
      <c r="K1240" s="1" t="str">
        <f t="shared" si="38"/>
        <v>2008</v>
      </c>
      <c r="L1240" s="1">
        <f t="shared" si="39"/>
        <v>35</v>
      </c>
      <c r="M1240" s="1" t="s">
        <v>60</v>
      </c>
    </row>
    <row r="1241" spans="8:13">
      <c r="H1241" s="1" t="s">
        <v>644</v>
      </c>
      <c r="I1241" s="1" t="s">
        <v>650</v>
      </c>
      <c r="J1241" s="1" t="s">
        <v>652</v>
      </c>
      <c r="K1241" s="1" t="str">
        <f t="shared" si="38"/>
        <v>2010</v>
      </c>
      <c r="L1241" s="1">
        <f t="shared" si="39"/>
        <v>35</v>
      </c>
      <c r="M1241" s="1" t="s">
        <v>60</v>
      </c>
    </row>
    <row r="1242" spans="8:13">
      <c r="H1242" s="1" t="s">
        <v>584</v>
      </c>
      <c r="I1242" s="1" t="s">
        <v>9437</v>
      </c>
      <c r="J1242" s="1" t="s">
        <v>4618</v>
      </c>
      <c r="K1242" s="1" t="str">
        <f t="shared" si="38"/>
        <v>2011</v>
      </c>
      <c r="L1242" s="1">
        <f t="shared" si="39"/>
        <v>35</v>
      </c>
      <c r="M1242" s="1" t="s">
        <v>60</v>
      </c>
    </row>
    <row r="1243" spans="8:13">
      <c r="H1243" s="1" t="s">
        <v>149</v>
      </c>
      <c r="I1243" s="1" t="s">
        <v>11621</v>
      </c>
      <c r="J1243" s="1" t="s">
        <v>7911</v>
      </c>
      <c r="K1243" s="1" t="str">
        <f t="shared" si="38"/>
        <v>2011</v>
      </c>
      <c r="L1243" s="1">
        <f t="shared" si="39"/>
        <v>35</v>
      </c>
      <c r="M1243" s="1" t="s">
        <v>60</v>
      </c>
    </row>
    <row r="1244" spans="8:13">
      <c r="H1244" s="1" t="s">
        <v>584</v>
      </c>
      <c r="I1244" s="1" t="s">
        <v>6936</v>
      </c>
      <c r="J1244" s="1" t="s">
        <v>1471</v>
      </c>
      <c r="K1244" s="1" t="str">
        <f t="shared" si="38"/>
        <v>2013</v>
      </c>
      <c r="L1244" s="1">
        <f t="shared" si="39"/>
        <v>35</v>
      </c>
      <c r="M1244" s="1" t="s">
        <v>60</v>
      </c>
    </row>
    <row r="1245" spans="8:13">
      <c r="H1245" s="1" t="s">
        <v>809</v>
      </c>
      <c r="I1245" s="1" t="s">
        <v>9192</v>
      </c>
      <c r="J1245" s="1" t="s">
        <v>8877</v>
      </c>
      <c r="K1245" s="1" t="str">
        <f t="shared" si="38"/>
        <v>2013</v>
      </c>
      <c r="L1245" s="1">
        <f t="shared" si="39"/>
        <v>35</v>
      </c>
      <c r="M1245" s="1" t="s">
        <v>60</v>
      </c>
    </row>
    <row r="1246" spans="8:13">
      <c r="H1246" s="1" t="s">
        <v>644</v>
      </c>
      <c r="I1246" s="1" t="s">
        <v>11978</v>
      </c>
      <c r="J1246" s="1" t="s">
        <v>507</v>
      </c>
      <c r="K1246" s="1" t="str">
        <f t="shared" si="38"/>
        <v>2015</v>
      </c>
      <c r="L1246" s="1">
        <f t="shared" si="39"/>
        <v>35</v>
      </c>
      <c r="M1246" s="1" t="s">
        <v>60</v>
      </c>
    </row>
    <row r="1247" spans="8:13">
      <c r="H1247" s="1" t="s">
        <v>584</v>
      </c>
      <c r="I1247" s="1" t="s">
        <v>5160</v>
      </c>
      <c r="J1247" s="1" t="s">
        <v>1222</v>
      </c>
      <c r="K1247" s="1" t="str">
        <f t="shared" si="38"/>
        <v>2015</v>
      </c>
      <c r="L1247" s="1">
        <f t="shared" si="39"/>
        <v>35</v>
      </c>
      <c r="M1247" s="1" t="s">
        <v>60</v>
      </c>
    </row>
    <row r="1248" spans="8:13">
      <c r="H1248" s="1" t="s">
        <v>678</v>
      </c>
      <c r="I1248" s="1" t="s">
        <v>8846</v>
      </c>
      <c r="J1248" s="1" t="s">
        <v>11380</v>
      </c>
      <c r="K1248" s="1" t="str">
        <f t="shared" si="38"/>
        <v>2015</v>
      </c>
      <c r="L1248" s="1">
        <f t="shared" si="39"/>
        <v>35</v>
      </c>
      <c r="M1248" s="1" t="s">
        <v>60</v>
      </c>
    </row>
    <row r="1249" spans="8:13">
      <c r="H1249" s="1" t="s">
        <v>644</v>
      </c>
      <c r="I1249" s="1" t="s">
        <v>355</v>
      </c>
      <c r="J1249" s="1" t="s">
        <v>5331</v>
      </c>
      <c r="K1249" s="1" t="str">
        <f t="shared" si="38"/>
        <v>2015</v>
      </c>
      <c r="L1249" s="1">
        <f t="shared" si="39"/>
        <v>35</v>
      </c>
      <c r="M1249" s="1" t="s">
        <v>60</v>
      </c>
    </row>
    <row r="1250" spans="8:13">
      <c r="H1250" s="1" t="s">
        <v>644</v>
      </c>
      <c r="I1250" s="1" t="s">
        <v>5019</v>
      </c>
      <c r="J1250" s="1" t="s">
        <v>209</v>
      </c>
      <c r="K1250" s="1" t="str">
        <f t="shared" si="38"/>
        <v>2016</v>
      </c>
      <c r="L1250" s="1">
        <f t="shared" si="39"/>
        <v>35</v>
      </c>
      <c r="M1250" s="1" t="s">
        <v>60</v>
      </c>
    </row>
    <row r="1251" spans="8:13">
      <c r="H1251" s="1" t="s">
        <v>644</v>
      </c>
      <c r="I1251" s="1" t="s">
        <v>4673</v>
      </c>
      <c r="J1251" s="1" t="s">
        <v>467</v>
      </c>
      <c r="K1251" s="1" t="str">
        <f t="shared" si="38"/>
        <v>2016</v>
      </c>
      <c r="L1251" s="1">
        <f t="shared" si="39"/>
        <v>35</v>
      </c>
      <c r="M1251" s="1" t="s">
        <v>60</v>
      </c>
    </row>
    <row r="1252" spans="8:13">
      <c r="H1252" s="1" t="s">
        <v>809</v>
      </c>
      <c r="I1252" s="1" t="s">
        <v>274</v>
      </c>
      <c r="J1252" s="1" t="s">
        <v>1534</v>
      </c>
      <c r="K1252" s="1" t="str">
        <f t="shared" si="38"/>
        <v>2016</v>
      </c>
      <c r="L1252" s="1">
        <f t="shared" si="39"/>
        <v>35</v>
      </c>
      <c r="M1252" s="1" t="s">
        <v>60</v>
      </c>
    </row>
    <row r="1253" spans="8:13">
      <c r="H1253" s="1" t="s">
        <v>644</v>
      </c>
      <c r="I1253" s="1" t="s">
        <v>6652</v>
      </c>
      <c r="J1253" s="1" t="s">
        <v>6658</v>
      </c>
      <c r="K1253" s="1" t="str">
        <f t="shared" si="38"/>
        <v>2016</v>
      </c>
      <c r="L1253" s="1">
        <f t="shared" si="39"/>
        <v>35</v>
      </c>
      <c r="M1253" s="1" t="s">
        <v>60</v>
      </c>
    </row>
    <row r="1254" spans="8:13">
      <c r="H1254" s="1" t="s">
        <v>149</v>
      </c>
      <c r="I1254" s="1" t="s">
        <v>10543</v>
      </c>
      <c r="J1254" s="1" t="s">
        <v>3430</v>
      </c>
      <c r="K1254" s="1" t="str">
        <f t="shared" si="38"/>
        <v>2016</v>
      </c>
      <c r="L1254" s="1">
        <f t="shared" si="39"/>
        <v>35</v>
      </c>
      <c r="M1254" s="1" t="s">
        <v>60</v>
      </c>
    </row>
    <row r="1255" spans="8:13">
      <c r="H1255" s="1" t="s">
        <v>584</v>
      </c>
      <c r="I1255" s="1" t="s">
        <v>431</v>
      </c>
      <c r="J1255" s="1" t="s">
        <v>1534</v>
      </c>
      <c r="K1255" s="1" t="str">
        <f t="shared" si="38"/>
        <v>2016</v>
      </c>
      <c r="L1255" s="1">
        <f t="shared" si="39"/>
        <v>35</v>
      </c>
      <c r="M1255" s="1" t="s">
        <v>60</v>
      </c>
    </row>
    <row r="1256" spans="8:13">
      <c r="H1256" s="1" t="s">
        <v>584</v>
      </c>
      <c r="I1256" s="1" t="s">
        <v>696</v>
      </c>
      <c r="J1256" s="1" t="s">
        <v>2962</v>
      </c>
      <c r="K1256" s="1" t="str">
        <f t="shared" si="38"/>
        <v>2016</v>
      </c>
      <c r="L1256" s="1">
        <f t="shared" si="39"/>
        <v>35</v>
      </c>
      <c r="M1256" s="1" t="s">
        <v>60</v>
      </c>
    </row>
    <row r="1257" spans="8:13">
      <c r="H1257" s="1" t="s">
        <v>584</v>
      </c>
      <c r="I1257" s="1" t="s">
        <v>585</v>
      </c>
      <c r="J1257" s="1" t="s">
        <v>587</v>
      </c>
      <c r="K1257" s="1" t="str">
        <f t="shared" si="38"/>
        <v>2017</v>
      </c>
      <c r="L1257" s="1">
        <f t="shared" si="39"/>
        <v>35</v>
      </c>
      <c r="M1257" s="1" t="s">
        <v>60</v>
      </c>
    </row>
    <row r="1258" spans="8:13">
      <c r="H1258" s="1" t="s">
        <v>644</v>
      </c>
      <c r="I1258" s="1" t="s">
        <v>4291</v>
      </c>
      <c r="J1258" s="1" t="s">
        <v>4291</v>
      </c>
      <c r="K1258" s="1" t="str">
        <f t="shared" si="38"/>
        <v>2017</v>
      </c>
      <c r="L1258" s="1">
        <f t="shared" si="39"/>
        <v>35</v>
      </c>
      <c r="M1258" s="1" t="s">
        <v>60</v>
      </c>
    </row>
    <row r="1259" spans="8:13">
      <c r="H1259" s="1" t="s">
        <v>101</v>
      </c>
      <c r="I1259" s="1" t="s">
        <v>8573</v>
      </c>
      <c r="J1259" s="1" t="s">
        <v>1012</v>
      </c>
      <c r="K1259" s="1" t="str">
        <f t="shared" si="38"/>
        <v>2017</v>
      </c>
      <c r="L1259" s="1">
        <f t="shared" si="39"/>
        <v>35</v>
      </c>
      <c r="M1259" s="1" t="s">
        <v>60</v>
      </c>
    </row>
    <row r="1260" spans="8:13">
      <c r="H1260" s="1" t="s">
        <v>101</v>
      </c>
      <c r="I1260" s="1" t="s">
        <v>10910</v>
      </c>
      <c r="J1260" s="1" t="s">
        <v>231</v>
      </c>
      <c r="K1260" s="1" t="str">
        <f t="shared" si="38"/>
        <v>2017</v>
      </c>
      <c r="L1260" s="1">
        <f t="shared" si="39"/>
        <v>35</v>
      </c>
      <c r="M1260" s="1" t="s">
        <v>60</v>
      </c>
    </row>
    <row r="1261" spans="8:13">
      <c r="H1261" s="1" t="s">
        <v>644</v>
      </c>
      <c r="I1261" s="1" t="s">
        <v>337</v>
      </c>
      <c r="J1261" s="1" t="s">
        <v>337</v>
      </c>
      <c r="K1261" s="1" t="str">
        <f t="shared" si="38"/>
        <v>2017</v>
      </c>
      <c r="L1261" s="1">
        <f t="shared" si="39"/>
        <v>35</v>
      </c>
      <c r="M1261" s="1" t="s">
        <v>60</v>
      </c>
    </row>
    <row r="1262" spans="8:13">
      <c r="H1262" s="1" t="s">
        <v>644</v>
      </c>
      <c r="I1262" s="1" t="s">
        <v>3682</v>
      </c>
      <c r="J1262" s="1" t="s">
        <v>3682</v>
      </c>
      <c r="K1262" s="1" t="str">
        <f t="shared" si="38"/>
        <v>2018</v>
      </c>
      <c r="L1262" s="1">
        <f t="shared" si="39"/>
        <v>35</v>
      </c>
      <c r="M1262" s="1" t="s">
        <v>60</v>
      </c>
    </row>
    <row r="1263" spans="8:13">
      <c r="H1263" s="1" t="s">
        <v>584</v>
      </c>
      <c r="I1263" s="1" t="s">
        <v>1781</v>
      </c>
      <c r="J1263" s="1" t="s">
        <v>12159</v>
      </c>
      <c r="K1263" s="1" t="str">
        <f t="shared" si="38"/>
        <v>2018</v>
      </c>
      <c r="L1263" s="1">
        <f t="shared" si="39"/>
        <v>35</v>
      </c>
      <c r="M1263" s="1" t="s">
        <v>60</v>
      </c>
    </row>
    <row r="1264" spans="8:13">
      <c r="H1264" s="1" t="s">
        <v>644</v>
      </c>
      <c r="I1264" s="1" t="s">
        <v>431</v>
      </c>
      <c r="J1264" s="1" t="s">
        <v>881</v>
      </c>
      <c r="K1264" s="1" t="str">
        <f t="shared" si="38"/>
        <v>2018</v>
      </c>
      <c r="L1264" s="1">
        <f t="shared" si="39"/>
        <v>35</v>
      </c>
      <c r="M1264" s="1" t="s">
        <v>60</v>
      </c>
    </row>
    <row r="1265" spans="8:13">
      <c r="H1265" s="1" t="s">
        <v>644</v>
      </c>
      <c r="I1265" s="1" t="s">
        <v>1732</v>
      </c>
      <c r="J1265" s="1" t="s">
        <v>1732</v>
      </c>
      <c r="K1265" s="1" t="str">
        <f t="shared" si="38"/>
        <v>2019</v>
      </c>
      <c r="L1265" s="1">
        <f t="shared" si="39"/>
        <v>35</v>
      </c>
      <c r="M1265" s="1" t="s">
        <v>60</v>
      </c>
    </row>
    <row r="1266" spans="8:13">
      <c r="H1266" s="1" t="s">
        <v>809</v>
      </c>
      <c r="I1266" s="1" t="s">
        <v>5606</v>
      </c>
      <c r="J1266" s="1" t="s">
        <v>1643</v>
      </c>
      <c r="K1266" s="1" t="str">
        <f t="shared" si="38"/>
        <v>2019</v>
      </c>
      <c r="L1266" s="1">
        <f t="shared" si="39"/>
        <v>35</v>
      </c>
      <c r="M1266" s="1" t="s">
        <v>60</v>
      </c>
    </row>
    <row r="1267" spans="8:13">
      <c r="H1267" s="1" t="s">
        <v>809</v>
      </c>
      <c r="I1267" s="1" t="s">
        <v>4055</v>
      </c>
      <c r="J1267" s="1" t="s">
        <v>683</v>
      </c>
      <c r="K1267" s="1" t="str">
        <f t="shared" si="38"/>
        <v>2019</v>
      </c>
      <c r="L1267" s="1">
        <f t="shared" si="39"/>
        <v>35</v>
      </c>
      <c r="M1267" s="1" t="s">
        <v>60</v>
      </c>
    </row>
    <row r="1268" spans="8:13">
      <c r="H1268" s="1" t="s">
        <v>644</v>
      </c>
      <c r="I1268" s="1" t="s">
        <v>3805</v>
      </c>
      <c r="J1268" s="1" t="s">
        <v>9071</v>
      </c>
      <c r="K1268" s="1" t="str">
        <f t="shared" si="38"/>
        <v>2020</v>
      </c>
      <c r="L1268" s="1">
        <f t="shared" si="39"/>
        <v>35</v>
      </c>
      <c r="M1268" s="1" t="s">
        <v>60</v>
      </c>
    </row>
    <row r="1269" spans="8:13">
      <c r="H1269" s="1" t="s">
        <v>644</v>
      </c>
      <c r="I1269" s="1" t="s">
        <v>12237</v>
      </c>
      <c r="J1269" s="1" t="s">
        <v>321</v>
      </c>
      <c r="K1269" s="1" t="str">
        <f t="shared" si="38"/>
        <v>2020</v>
      </c>
      <c r="L1269" s="1">
        <f t="shared" si="39"/>
        <v>35</v>
      </c>
      <c r="M1269" s="1" t="s">
        <v>60</v>
      </c>
    </row>
    <row r="1270" spans="8:13">
      <c r="H1270" s="1" t="s">
        <v>120</v>
      </c>
      <c r="I1270" s="1" t="s">
        <v>7354</v>
      </c>
      <c r="J1270" s="1" t="s">
        <v>6744</v>
      </c>
      <c r="K1270" s="1" t="str">
        <f t="shared" si="38"/>
        <v>2005</v>
      </c>
      <c r="L1270" s="1">
        <f t="shared" si="39"/>
        <v>36</v>
      </c>
      <c r="M1270" s="1" t="s">
        <v>60</v>
      </c>
    </row>
    <row r="1271" spans="8:13">
      <c r="H1271" s="1" t="s">
        <v>120</v>
      </c>
      <c r="I1271" s="1" t="s">
        <v>6134</v>
      </c>
      <c r="J1271" s="1" t="s">
        <v>5768</v>
      </c>
      <c r="K1271" s="1" t="str">
        <f t="shared" si="38"/>
        <v>2007</v>
      </c>
      <c r="L1271" s="1">
        <f t="shared" si="39"/>
        <v>36</v>
      </c>
      <c r="M1271" s="1" t="s">
        <v>60</v>
      </c>
    </row>
    <row r="1272" spans="8:13">
      <c r="H1272" s="1" t="s">
        <v>189</v>
      </c>
      <c r="I1272" s="1" t="s">
        <v>1042</v>
      </c>
      <c r="J1272" s="5">
        <v>39448</v>
      </c>
      <c r="K1272" s="1" t="str">
        <f t="shared" si="38"/>
        <v>2008</v>
      </c>
      <c r="L1272" s="1">
        <f t="shared" si="39"/>
        <v>36</v>
      </c>
      <c r="M1272" s="1" t="s">
        <v>60</v>
      </c>
    </row>
    <row r="1273" spans="8:13">
      <c r="H1273" s="1" t="s">
        <v>120</v>
      </c>
      <c r="I1273" s="1" t="s">
        <v>191</v>
      </c>
      <c r="J1273" s="1" t="s">
        <v>1943</v>
      </c>
      <c r="K1273" s="1" t="str">
        <f t="shared" si="38"/>
        <v>2008</v>
      </c>
      <c r="L1273" s="1">
        <f t="shared" si="39"/>
        <v>36</v>
      </c>
      <c r="M1273" s="1" t="s">
        <v>60</v>
      </c>
    </row>
    <row r="1274" spans="8:13">
      <c r="H1274" s="1" t="s">
        <v>282</v>
      </c>
      <c r="I1274" s="1" t="s">
        <v>648</v>
      </c>
      <c r="J1274" s="1" t="s">
        <v>7204</v>
      </c>
      <c r="K1274" s="1" t="str">
        <f t="shared" si="38"/>
        <v>2008</v>
      </c>
      <c r="L1274" s="1">
        <f t="shared" si="39"/>
        <v>36</v>
      </c>
      <c r="M1274" s="1" t="s">
        <v>60</v>
      </c>
    </row>
    <row r="1275" spans="8:13">
      <c r="H1275" s="1" t="s">
        <v>128</v>
      </c>
      <c r="I1275" s="1" t="s">
        <v>11818</v>
      </c>
      <c r="J1275" s="1" t="s">
        <v>11822</v>
      </c>
      <c r="K1275" s="1" t="str">
        <f t="shared" si="38"/>
        <v>2009</v>
      </c>
      <c r="L1275" s="1">
        <f t="shared" si="39"/>
        <v>36</v>
      </c>
      <c r="M1275" s="1" t="s">
        <v>60</v>
      </c>
    </row>
    <row r="1276" spans="8:13">
      <c r="H1276" s="1" t="s">
        <v>101</v>
      </c>
      <c r="I1276" s="1" t="s">
        <v>9618</v>
      </c>
      <c r="J1276" s="1" t="s">
        <v>9742</v>
      </c>
      <c r="K1276" s="1" t="str">
        <f t="shared" si="38"/>
        <v>2010</v>
      </c>
      <c r="L1276" s="1">
        <f t="shared" si="39"/>
        <v>36</v>
      </c>
      <c r="M1276" s="1" t="s">
        <v>60</v>
      </c>
    </row>
    <row r="1277" spans="8:13">
      <c r="H1277" s="1" t="s">
        <v>128</v>
      </c>
      <c r="I1277" s="1" t="s">
        <v>274</v>
      </c>
      <c r="J1277" s="1" t="s">
        <v>941</v>
      </c>
      <c r="K1277" s="1" t="str">
        <f t="shared" si="38"/>
        <v>2011</v>
      </c>
      <c r="L1277" s="1">
        <f t="shared" si="39"/>
        <v>36</v>
      </c>
      <c r="M1277" s="1" t="s">
        <v>60</v>
      </c>
    </row>
    <row r="1278" spans="8:13">
      <c r="H1278" s="1" t="s">
        <v>555</v>
      </c>
      <c r="I1278" s="1" t="s">
        <v>7188</v>
      </c>
      <c r="J1278" s="1" t="s">
        <v>7189</v>
      </c>
      <c r="K1278" s="1" t="str">
        <f t="shared" si="38"/>
        <v>2011</v>
      </c>
      <c r="L1278" s="1">
        <f t="shared" si="39"/>
        <v>36</v>
      </c>
      <c r="M1278" s="1" t="s">
        <v>60</v>
      </c>
    </row>
    <row r="1279" spans="8:13">
      <c r="H1279" s="1" t="s">
        <v>809</v>
      </c>
      <c r="I1279" s="1" t="s">
        <v>9244</v>
      </c>
      <c r="J1279" s="1" t="s">
        <v>9245</v>
      </c>
      <c r="K1279" s="1" t="str">
        <f t="shared" si="38"/>
        <v>2012</v>
      </c>
      <c r="L1279" s="1">
        <f t="shared" si="39"/>
        <v>36</v>
      </c>
      <c r="M1279" s="1" t="s">
        <v>60</v>
      </c>
    </row>
    <row r="1280" spans="8:13">
      <c r="H1280" s="1" t="s">
        <v>101</v>
      </c>
      <c r="I1280" s="1" t="s">
        <v>7293</v>
      </c>
      <c r="J1280" s="1" t="s">
        <v>10161</v>
      </c>
      <c r="K1280" s="1" t="str">
        <f t="shared" si="38"/>
        <v>2012</v>
      </c>
      <c r="L1280" s="1">
        <f t="shared" si="39"/>
        <v>36</v>
      </c>
      <c r="M1280" s="1" t="s">
        <v>60</v>
      </c>
    </row>
    <row r="1281" spans="8:13">
      <c r="H1281" s="1" t="s">
        <v>809</v>
      </c>
      <c r="I1281" s="1" t="s">
        <v>10132</v>
      </c>
      <c r="J1281" s="1" t="s">
        <v>9006</v>
      </c>
      <c r="K1281" s="1" t="str">
        <f t="shared" ref="K1281:K1344" si="40">TEXT(J1281,"YYYY")</f>
        <v>2012</v>
      </c>
      <c r="L1281" s="1">
        <f t="shared" ref="L1281:L1344" si="41">H1281-(TEXT(I1281,"YYYY")-TEXT(J1281,"YYYY"))</f>
        <v>36</v>
      </c>
      <c r="M1281" s="1" t="s">
        <v>60</v>
      </c>
    </row>
    <row r="1282" spans="8:13">
      <c r="H1282" s="1" t="s">
        <v>809</v>
      </c>
      <c r="I1282" s="1" t="s">
        <v>10438</v>
      </c>
      <c r="J1282" s="1" t="s">
        <v>1471</v>
      </c>
      <c r="K1282" s="1" t="str">
        <f t="shared" si="40"/>
        <v>2013</v>
      </c>
      <c r="L1282" s="1">
        <f t="shared" si="41"/>
        <v>36</v>
      </c>
      <c r="M1282" s="1" t="s">
        <v>60</v>
      </c>
    </row>
    <row r="1283" spans="8:13">
      <c r="H1283" s="1" t="s">
        <v>128</v>
      </c>
      <c r="I1283" s="1" t="s">
        <v>10522</v>
      </c>
      <c r="J1283" s="1" t="s">
        <v>8045</v>
      </c>
      <c r="K1283" s="1" t="str">
        <f t="shared" si="40"/>
        <v>2014</v>
      </c>
      <c r="L1283" s="1">
        <f t="shared" si="41"/>
        <v>36</v>
      </c>
      <c r="M1283" s="1" t="s">
        <v>60</v>
      </c>
    </row>
    <row r="1284" spans="8:13">
      <c r="H1284" s="1" t="s">
        <v>809</v>
      </c>
      <c r="I1284" s="1" t="s">
        <v>8846</v>
      </c>
      <c r="J1284" s="1" t="s">
        <v>9477</v>
      </c>
      <c r="K1284" s="1" t="str">
        <f t="shared" si="40"/>
        <v>2014</v>
      </c>
      <c r="L1284" s="1">
        <f t="shared" si="41"/>
        <v>36</v>
      </c>
      <c r="M1284" s="1" t="s">
        <v>60</v>
      </c>
    </row>
    <row r="1285" spans="8:13">
      <c r="H1285" s="1" t="s">
        <v>101</v>
      </c>
      <c r="I1285" s="1" t="s">
        <v>4617</v>
      </c>
      <c r="J1285" s="1" t="s">
        <v>4600</v>
      </c>
      <c r="K1285" s="1" t="str">
        <f t="shared" si="40"/>
        <v>2014</v>
      </c>
      <c r="L1285" s="1">
        <f t="shared" si="41"/>
        <v>36</v>
      </c>
      <c r="M1285" s="1" t="s">
        <v>60</v>
      </c>
    </row>
    <row r="1286" spans="8:13">
      <c r="H1286" s="1" t="s">
        <v>809</v>
      </c>
      <c r="I1286" s="1" t="s">
        <v>7357</v>
      </c>
      <c r="J1286" s="1" t="s">
        <v>8819</v>
      </c>
      <c r="K1286" s="1" t="str">
        <f t="shared" si="40"/>
        <v>2014</v>
      </c>
      <c r="L1286" s="1">
        <f t="shared" si="41"/>
        <v>36</v>
      </c>
      <c r="M1286" s="1" t="s">
        <v>60</v>
      </c>
    </row>
    <row r="1287" spans="8:13">
      <c r="H1287" s="1" t="s">
        <v>809</v>
      </c>
      <c r="I1287" s="1" t="s">
        <v>7357</v>
      </c>
      <c r="J1287" s="1" t="s">
        <v>6321</v>
      </c>
      <c r="K1287" s="1" t="str">
        <f t="shared" si="40"/>
        <v>2014</v>
      </c>
      <c r="L1287" s="1">
        <f t="shared" si="41"/>
        <v>36</v>
      </c>
      <c r="M1287" s="1" t="s">
        <v>60</v>
      </c>
    </row>
    <row r="1288" spans="8:13">
      <c r="H1288" s="1" t="s">
        <v>809</v>
      </c>
      <c r="I1288" s="1" t="s">
        <v>8846</v>
      </c>
      <c r="J1288" s="1" t="s">
        <v>8851</v>
      </c>
      <c r="K1288" s="1" t="str">
        <f t="shared" si="40"/>
        <v>2014</v>
      </c>
      <c r="L1288" s="1">
        <f t="shared" si="41"/>
        <v>36</v>
      </c>
      <c r="M1288" s="1" t="s">
        <v>60</v>
      </c>
    </row>
    <row r="1289" spans="8:13">
      <c r="H1289" s="1" t="s">
        <v>584</v>
      </c>
      <c r="I1289" s="1" t="s">
        <v>5125</v>
      </c>
      <c r="J1289" s="1" t="s">
        <v>1222</v>
      </c>
      <c r="K1289" s="1" t="str">
        <f t="shared" si="40"/>
        <v>2015</v>
      </c>
      <c r="L1289" s="1">
        <f t="shared" si="41"/>
        <v>36</v>
      </c>
      <c r="M1289" s="1" t="s">
        <v>60</v>
      </c>
    </row>
    <row r="1290" spans="8:13">
      <c r="H1290" s="1" t="s">
        <v>555</v>
      </c>
      <c r="I1290" s="1" t="s">
        <v>1265</v>
      </c>
      <c r="J1290" s="1" t="s">
        <v>171</v>
      </c>
      <c r="K1290" s="1" t="str">
        <f t="shared" si="40"/>
        <v>2015</v>
      </c>
      <c r="L1290" s="1">
        <f t="shared" si="41"/>
        <v>36</v>
      </c>
      <c r="M1290" s="1" t="s">
        <v>60</v>
      </c>
    </row>
    <row r="1291" spans="8:13">
      <c r="H1291" s="1" t="s">
        <v>584</v>
      </c>
      <c r="I1291" s="1" t="s">
        <v>6408</v>
      </c>
      <c r="J1291" s="1" t="s">
        <v>1222</v>
      </c>
      <c r="K1291" s="1" t="str">
        <f t="shared" si="40"/>
        <v>2015</v>
      </c>
      <c r="L1291" s="1">
        <f t="shared" si="41"/>
        <v>36</v>
      </c>
      <c r="M1291" s="1" t="s">
        <v>60</v>
      </c>
    </row>
    <row r="1292" spans="8:13">
      <c r="H1292" s="1" t="s">
        <v>809</v>
      </c>
      <c r="I1292" s="1" t="s">
        <v>6169</v>
      </c>
      <c r="J1292" s="1" t="s">
        <v>6169</v>
      </c>
      <c r="K1292" s="1" t="str">
        <f t="shared" si="40"/>
        <v>2015</v>
      </c>
      <c r="L1292" s="1">
        <f t="shared" si="41"/>
        <v>36</v>
      </c>
      <c r="M1292" s="1" t="s">
        <v>60</v>
      </c>
    </row>
    <row r="1293" spans="8:13">
      <c r="H1293" s="1" t="s">
        <v>584</v>
      </c>
      <c r="I1293" s="1" t="s">
        <v>3404</v>
      </c>
      <c r="J1293" s="1" t="s">
        <v>4935</v>
      </c>
      <c r="K1293" s="1" t="str">
        <f t="shared" si="40"/>
        <v>2016</v>
      </c>
      <c r="L1293" s="1">
        <f t="shared" si="41"/>
        <v>36</v>
      </c>
      <c r="M1293" s="1" t="s">
        <v>60</v>
      </c>
    </row>
    <row r="1294" spans="8:13">
      <c r="H1294" s="1" t="s">
        <v>809</v>
      </c>
      <c r="I1294" s="1" t="s">
        <v>5084</v>
      </c>
      <c r="J1294" s="1" t="s">
        <v>445</v>
      </c>
      <c r="K1294" s="1" t="str">
        <f t="shared" si="40"/>
        <v>2017</v>
      </c>
      <c r="L1294" s="1">
        <f t="shared" si="41"/>
        <v>36</v>
      </c>
      <c r="M1294" s="1" t="s">
        <v>60</v>
      </c>
    </row>
    <row r="1295" spans="8:13">
      <c r="H1295" s="1" t="s">
        <v>584</v>
      </c>
      <c r="I1295" s="1" t="s">
        <v>7500</v>
      </c>
      <c r="J1295" s="1" t="s">
        <v>227</v>
      </c>
      <c r="K1295" s="1" t="str">
        <f t="shared" si="40"/>
        <v>2017</v>
      </c>
      <c r="L1295" s="1">
        <f t="shared" si="41"/>
        <v>36</v>
      </c>
      <c r="M1295" s="1" t="s">
        <v>60</v>
      </c>
    </row>
    <row r="1296" spans="8:13">
      <c r="H1296" s="1" t="s">
        <v>809</v>
      </c>
      <c r="I1296" s="1" t="s">
        <v>996</v>
      </c>
      <c r="J1296" s="1" t="s">
        <v>274</v>
      </c>
      <c r="K1296" s="1" t="str">
        <f t="shared" si="40"/>
        <v>2017</v>
      </c>
      <c r="L1296" s="1">
        <f t="shared" si="41"/>
        <v>36</v>
      </c>
      <c r="M1296" s="1" t="s">
        <v>60</v>
      </c>
    </row>
    <row r="1297" spans="8:13">
      <c r="H1297" s="1" t="s">
        <v>584</v>
      </c>
      <c r="I1297" s="1" t="s">
        <v>758</v>
      </c>
      <c r="J1297" s="1" t="s">
        <v>1793</v>
      </c>
      <c r="K1297" s="1" t="str">
        <f t="shared" si="40"/>
        <v>2018</v>
      </c>
      <c r="L1297" s="1">
        <f t="shared" si="41"/>
        <v>36</v>
      </c>
      <c r="M1297" s="1" t="s">
        <v>60</v>
      </c>
    </row>
    <row r="1298" spans="8:13">
      <c r="H1298" s="1" t="s">
        <v>584</v>
      </c>
      <c r="I1298" s="1" t="s">
        <v>1214</v>
      </c>
      <c r="J1298" s="1" t="s">
        <v>881</v>
      </c>
      <c r="K1298" s="1" t="str">
        <f t="shared" si="40"/>
        <v>2018</v>
      </c>
      <c r="L1298" s="1">
        <f t="shared" si="41"/>
        <v>36</v>
      </c>
      <c r="M1298" s="1" t="s">
        <v>60</v>
      </c>
    </row>
    <row r="1299" spans="8:13">
      <c r="H1299" s="1" t="s">
        <v>809</v>
      </c>
      <c r="I1299" s="1" t="s">
        <v>2994</v>
      </c>
      <c r="J1299" s="1" t="s">
        <v>1857</v>
      </c>
      <c r="K1299" s="1" t="str">
        <f t="shared" si="40"/>
        <v>2018</v>
      </c>
      <c r="L1299" s="1">
        <f t="shared" si="41"/>
        <v>36</v>
      </c>
      <c r="M1299" s="1" t="s">
        <v>60</v>
      </c>
    </row>
    <row r="1300" spans="8:13">
      <c r="H1300" s="1" t="s">
        <v>809</v>
      </c>
      <c r="I1300" s="1" t="s">
        <v>426</v>
      </c>
      <c r="J1300" s="1" t="s">
        <v>474</v>
      </c>
      <c r="K1300" s="1" t="str">
        <f t="shared" si="40"/>
        <v>2018</v>
      </c>
      <c r="L1300" s="1">
        <f t="shared" si="41"/>
        <v>36</v>
      </c>
      <c r="M1300" s="1" t="s">
        <v>60</v>
      </c>
    </row>
    <row r="1301" spans="8:13">
      <c r="H1301" s="1" t="s">
        <v>809</v>
      </c>
      <c r="I1301" s="1" t="s">
        <v>3458</v>
      </c>
      <c r="J1301" s="1" t="s">
        <v>2418</v>
      </c>
      <c r="K1301" s="1" t="str">
        <f t="shared" si="40"/>
        <v>2018</v>
      </c>
      <c r="L1301" s="1">
        <f t="shared" si="41"/>
        <v>36</v>
      </c>
      <c r="M1301" s="1" t="s">
        <v>60</v>
      </c>
    </row>
    <row r="1302" spans="8:13">
      <c r="H1302" s="1" t="s">
        <v>809</v>
      </c>
      <c r="I1302" s="1" t="s">
        <v>3682</v>
      </c>
      <c r="J1302" s="1" t="s">
        <v>3683</v>
      </c>
      <c r="K1302" s="1" t="str">
        <f t="shared" si="40"/>
        <v>2018</v>
      </c>
      <c r="L1302" s="1">
        <f t="shared" si="41"/>
        <v>36</v>
      </c>
      <c r="M1302" s="1" t="s">
        <v>60</v>
      </c>
    </row>
    <row r="1303" spans="8:13">
      <c r="H1303" s="1" t="s">
        <v>809</v>
      </c>
      <c r="I1303" s="1" t="s">
        <v>913</v>
      </c>
      <c r="J1303" s="1" t="s">
        <v>191</v>
      </c>
      <c r="K1303" s="1" t="str">
        <f t="shared" si="40"/>
        <v>2018</v>
      </c>
      <c r="L1303" s="1">
        <f t="shared" si="41"/>
        <v>36</v>
      </c>
      <c r="M1303" s="1" t="s">
        <v>60</v>
      </c>
    </row>
    <row r="1304" spans="8:13">
      <c r="H1304" s="1" t="s">
        <v>101</v>
      </c>
      <c r="I1304" s="1" t="s">
        <v>202</v>
      </c>
      <c r="J1304" s="1" t="s">
        <v>1334</v>
      </c>
      <c r="K1304" s="1" t="str">
        <f t="shared" si="40"/>
        <v>2018</v>
      </c>
      <c r="L1304" s="1">
        <f t="shared" si="41"/>
        <v>36</v>
      </c>
      <c r="M1304" s="1" t="s">
        <v>60</v>
      </c>
    </row>
    <row r="1305" spans="8:13">
      <c r="H1305" s="1" t="s">
        <v>809</v>
      </c>
      <c r="I1305" s="1" t="s">
        <v>810</v>
      </c>
      <c r="J1305" s="1" t="s">
        <v>810</v>
      </c>
      <c r="K1305" s="1" t="str">
        <f t="shared" si="40"/>
        <v>2019</v>
      </c>
      <c r="L1305" s="1">
        <f t="shared" si="41"/>
        <v>36</v>
      </c>
      <c r="M1305" s="1" t="s">
        <v>60</v>
      </c>
    </row>
    <row r="1306" spans="8:13">
      <c r="H1306" s="1" t="s">
        <v>809</v>
      </c>
      <c r="I1306" s="1" t="s">
        <v>1536</v>
      </c>
      <c r="J1306" s="1" t="s">
        <v>66</v>
      </c>
      <c r="K1306" s="1" t="str">
        <f t="shared" si="40"/>
        <v>2019</v>
      </c>
      <c r="L1306" s="1">
        <f t="shared" si="41"/>
        <v>36</v>
      </c>
      <c r="M1306" s="1" t="s">
        <v>60</v>
      </c>
    </row>
    <row r="1307" spans="8:13">
      <c r="H1307" s="1" t="s">
        <v>584</v>
      </c>
      <c r="I1307" s="1" t="s">
        <v>278</v>
      </c>
      <c r="J1307" s="1" t="s">
        <v>12285</v>
      </c>
      <c r="K1307" s="1" t="str">
        <f t="shared" si="40"/>
        <v>2019</v>
      </c>
      <c r="L1307" s="1">
        <f t="shared" si="41"/>
        <v>36</v>
      </c>
      <c r="M1307" s="1" t="s">
        <v>60</v>
      </c>
    </row>
    <row r="1308" spans="8:13">
      <c r="H1308" s="1" t="s">
        <v>809</v>
      </c>
      <c r="I1308" s="1" t="s">
        <v>1130</v>
      </c>
      <c r="J1308" s="1" t="s">
        <v>1144</v>
      </c>
      <c r="K1308" s="1" t="str">
        <f t="shared" si="40"/>
        <v>2019</v>
      </c>
      <c r="L1308" s="1">
        <f t="shared" si="41"/>
        <v>36</v>
      </c>
      <c r="M1308" s="1" t="s">
        <v>60</v>
      </c>
    </row>
    <row r="1309" spans="8:13">
      <c r="H1309" s="1" t="s">
        <v>584</v>
      </c>
      <c r="I1309" s="1" t="s">
        <v>11990</v>
      </c>
      <c r="J1309" s="1" t="s">
        <v>1479</v>
      </c>
      <c r="K1309" s="1" t="str">
        <f t="shared" si="40"/>
        <v>2019</v>
      </c>
      <c r="L1309" s="1">
        <f t="shared" si="41"/>
        <v>36</v>
      </c>
      <c r="M1309" s="1" t="s">
        <v>60</v>
      </c>
    </row>
    <row r="1310" spans="8:13">
      <c r="H1310" s="1" t="s">
        <v>809</v>
      </c>
      <c r="I1310" s="1" t="s">
        <v>3996</v>
      </c>
      <c r="J1310" s="1" t="s">
        <v>97</v>
      </c>
      <c r="K1310" s="1" t="str">
        <f t="shared" si="40"/>
        <v>2020</v>
      </c>
      <c r="L1310" s="1">
        <f t="shared" si="41"/>
        <v>36</v>
      </c>
      <c r="M1310" s="1" t="s">
        <v>60</v>
      </c>
    </row>
    <row r="1311" spans="8:13">
      <c r="H1311" s="1" t="s">
        <v>809</v>
      </c>
      <c r="I1311" s="1" t="s">
        <v>5681</v>
      </c>
      <c r="J1311" s="1" t="s">
        <v>9250</v>
      </c>
      <c r="K1311" s="1" t="str">
        <f t="shared" si="40"/>
        <v>2020</v>
      </c>
      <c r="L1311" s="1">
        <f t="shared" si="41"/>
        <v>36</v>
      </c>
      <c r="M1311" s="1" t="s">
        <v>60</v>
      </c>
    </row>
    <row r="1312" spans="8:13">
      <c r="H1312" s="1" t="s">
        <v>282</v>
      </c>
      <c r="I1312" s="1" t="s">
        <v>9045</v>
      </c>
      <c r="J1312" s="1" t="s">
        <v>4086</v>
      </c>
      <c r="K1312" s="1" t="str">
        <f t="shared" si="40"/>
        <v>2006</v>
      </c>
      <c r="L1312" s="1">
        <f t="shared" si="41"/>
        <v>37</v>
      </c>
      <c r="M1312" s="1" t="s">
        <v>60</v>
      </c>
    </row>
    <row r="1313" spans="8:13">
      <c r="H1313" s="1" t="s">
        <v>189</v>
      </c>
      <c r="I1313" s="1" t="s">
        <v>4457</v>
      </c>
      <c r="J1313" s="1" t="s">
        <v>4156</v>
      </c>
      <c r="K1313" s="1" t="str">
        <f t="shared" si="40"/>
        <v>2008</v>
      </c>
      <c r="L1313" s="1">
        <f t="shared" si="41"/>
        <v>37</v>
      </c>
      <c r="M1313" s="1" t="s">
        <v>60</v>
      </c>
    </row>
    <row r="1314" spans="8:13">
      <c r="H1314" s="1" t="s">
        <v>233</v>
      </c>
      <c r="I1314" s="1" t="s">
        <v>278</v>
      </c>
      <c r="J1314" s="1" t="s">
        <v>1943</v>
      </c>
      <c r="K1314" s="1" t="str">
        <f t="shared" si="40"/>
        <v>2008</v>
      </c>
      <c r="L1314" s="1">
        <f t="shared" si="41"/>
        <v>37</v>
      </c>
      <c r="M1314" s="1" t="s">
        <v>60</v>
      </c>
    </row>
    <row r="1315" spans="8:13">
      <c r="H1315" s="1" t="s">
        <v>310</v>
      </c>
      <c r="I1315" s="1" t="s">
        <v>755</v>
      </c>
      <c r="J1315" s="1" t="s">
        <v>756</v>
      </c>
      <c r="K1315" s="1" t="str">
        <f t="shared" si="40"/>
        <v>2009</v>
      </c>
      <c r="L1315" s="1">
        <f t="shared" si="41"/>
        <v>37</v>
      </c>
      <c r="M1315" s="1" t="s">
        <v>60</v>
      </c>
    </row>
    <row r="1316" spans="8:13">
      <c r="H1316" s="1" t="s">
        <v>299</v>
      </c>
      <c r="I1316" s="1" t="s">
        <v>6743</v>
      </c>
      <c r="J1316" s="1" t="s">
        <v>5528</v>
      </c>
      <c r="K1316" s="1" t="str">
        <f t="shared" si="40"/>
        <v>2009</v>
      </c>
      <c r="L1316" s="1">
        <f t="shared" si="41"/>
        <v>37</v>
      </c>
      <c r="M1316" s="1" t="s">
        <v>60</v>
      </c>
    </row>
    <row r="1317" spans="8:13">
      <c r="H1317" s="1" t="s">
        <v>282</v>
      </c>
      <c r="I1317" s="1" t="s">
        <v>5882</v>
      </c>
      <c r="J1317" s="1" t="s">
        <v>8398</v>
      </c>
      <c r="K1317" s="1" t="str">
        <f t="shared" si="40"/>
        <v>2009</v>
      </c>
      <c r="L1317" s="1">
        <f t="shared" si="41"/>
        <v>37</v>
      </c>
      <c r="M1317" s="1" t="s">
        <v>60</v>
      </c>
    </row>
    <row r="1318" spans="8:13">
      <c r="H1318" s="1" t="s">
        <v>120</v>
      </c>
      <c r="I1318" s="1" t="s">
        <v>758</v>
      </c>
      <c r="J1318" s="1" t="s">
        <v>1789</v>
      </c>
      <c r="K1318" s="1" t="str">
        <f t="shared" si="40"/>
        <v>2010</v>
      </c>
      <c r="L1318" s="1">
        <f t="shared" si="41"/>
        <v>37</v>
      </c>
      <c r="M1318" s="1" t="s">
        <v>60</v>
      </c>
    </row>
    <row r="1319" spans="8:13">
      <c r="H1319" s="1" t="s">
        <v>189</v>
      </c>
      <c r="I1319" s="1" t="s">
        <v>1184</v>
      </c>
      <c r="J1319" s="1" t="s">
        <v>7618</v>
      </c>
      <c r="K1319" s="1" t="str">
        <f t="shared" si="40"/>
        <v>2010</v>
      </c>
      <c r="L1319" s="1">
        <f t="shared" si="41"/>
        <v>37</v>
      </c>
      <c r="M1319" s="1" t="s">
        <v>60</v>
      </c>
    </row>
    <row r="1320" spans="8:13">
      <c r="H1320" s="1" t="s">
        <v>1343</v>
      </c>
      <c r="I1320" s="1" t="s">
        <v>9192</v>
      </c>
      <c r="J1320" s="1" t="s">
        <v>11183</v>
      </c>
      <c r="K1320" s="1" t="str">
        <f t="shared" si="40"/>
        <v>2010</v>
      </c>
      <c r="L1320" s="1">
        <f t="shared" si="41"/>
        <v>37</v>
      </c>
      <c r="M1320" s="1" t="s">
        <v>60</v>
      </c>
    </row>
    <row r="1321" spans="8:13">
      <c r="H1321" s="1" t="s">
        <v>101</v>
      </c>
      <c r="I1321" s="1" t="s">
        <v>9113</v>
      </c>
      <c r="J1321" s="1" t="s">
        <v>9114</v>
      </c>
      <c r="K1321" s="1" t="str">
        <f t="shared" si="40"/>
        <v>2011</v>
      </c>
      <c r="L1321" s="1">
        <f t="shared" si="41"/>
        <v>37</v>
      </c>
      <c r="M1321" s="1" t="s">
        <v>60</v>
      </c>
    </row>
    <row r="1322" spans="8:13">
      <c r="H1322" s="1" t="s">
        <v>555</v>
      </c>
      <c r="I1322" s="1" t="s">
        <v>9691</v>
      </c>
      <c r="J1322" s="1" t="s">
        <v>941</v>
      </c>
      <c r="K1322" s="1" t="str">
        <f t="shared" si="40"/>
        <v>2011</v>
      </c>
      <c r="L1322" s="1">
        <f t="shared" si="41"/>
        <v>37</v>
      </c>
      <c r="M1322" s="1" t="s">
        <v>60</v>
      </c>
    </row>
    <row r="1323" spans="8:13">
      <c r="H1323" s="1" t="s">
        <v>1343</v>
      </c>
      <c r="I1323" s="1" t="s">
        <v>6923</v>
      </c>
      <c r="J1323" s="1" t="s">
        <v>3107</v>
      </c>
      <c r="K1323" s="1" t="str">
        <f t="shared" si="40"/>
        <v>2011</v>
      </c>
      <c r="L1323" s="1">
        <f t="shared" si="41"/>
        <v>37</v>
      </c>
      <c r="M1323" s="1" t="s">
        <v>60</v>
      </c>
    </row>
    <row r="1324" spans="8:13">
      <c r="H1324" s="1" t="s">
        <v>149</v>
      </c>
      <c r="I1324" s="1" t="s">
        <v>10350</v>
      </c>
      <c r="J1324" s="1" t="s">
        <v>1003</v>
      </c>
      <c r="K1324" s="1" t="str">
        <f t="shared" si="40"/>
        <v>2011</v>
      </c>
      <c r="L1324" s="1">
        <f t="shared" si="41"/>
        <v>37</v>
      </c>
      <c r="M1324" s="1" t="s">
        <v>60</v>
      </c>
    </row>
    <row r="1325" spans="8:13">
      <c r="H1325" s="1" t="s">
        <v>584</v>
      </c>
      <c r="I1325" s="1" t="s">
        <v>9451</v>
      </c>
      <c r="J1325" s="1" t="s">
        <v>9459</v>
      </c>
      <c r="K1325" s="1" t="str">
        <f t="shared" si="40"/>
        <v>2012</v>
      </c>
      <c r="L1325" s="1">
        <f t="shared" si="41"/>
        <v>37</v>
      </c>
      <c r="M1325" s="1" t="s">
        <v>60</v>
      </c>
    </row>
    <row r="1326" spans="8:13">
      <c r="H1326" s="1" t="s">
        <v>555</v>
      </c>
      <c r="I1326" s="1" t="s">
        <v>4141</v>
      </c>
      <c r="J1326" s="1" t="s">
        <v>7218</v>
      </c>
      <c r="K1326" s="1" t="str">
        <f t="shared" si="40"/>
        <v>2012</v>
      </c>
      <c r="L1326" s="1">
        <f t="shared" si="41"/>
        <v>37</v>
      </c>
      <c r="M1326" s="1" t="s">
        <v>60</v>
      </c>
    </row>
    <row r="1327" spans="8:13">
      <c r="H1327" s="1" t="s">
        <v>584</v>
      </c>
      <c r="I1327" s="1" t="s">
        <v>9244</v>
      </c>
      <c r="J1327" s="1" t="s">
        <v>9404</v>
      </c>
      <c r="K1327" s="1" t="str">
        <f t="shared" si="40"/>
        <v>2012</v>
      </c>
      <c r="L1327" s="1">
        <f t="shared" si="41"/>
        <v>37</v>
      </c>
      <c r="M1327" s="1" t="s">
        <v>60</v>
      </c>
    </row>
    <row r="1328" spans="8:13">
      <c r="H1328" s="1" t="s">
        <v>584</v>
      </c>
      <c r="I1328" s="1" t="s">
        <v>9618</v>
      </c>
      <c r="J1328" s="1" t="s">
        <v>9630</v>
      </c>
      <c r="K1328" s="1" t="str">
        <f t="shared" si="40"/>
        <v>2012</v>
      </c>
      <c r="L1328" s="1">
        <f t="shared" si="41"/>
        <v>37</v>
      </c>
      <c r="M1328" s="1" t="s">
        <v>60</v>
      </c>
    </row>
    <row r="1329" spans="8:13">
      <c r="H1329" s="1" t="s">
        <v>584</v>
      </c>
      <c r="I1329" s="1" t="s">
        <v>3294</v>
      </c>
      <c r="J1329" s="1" t="s">
        <v>2023</v>
      </c>
      <c r="K1329" s="1" t="str">
        <f t="shared" si="40"/>
        <v>2013</v>
      </c>
      <c r="L1329" s="1">
        <f t="shared" si="41"/>
        <v>37</v>
      </c>
      <c r="M1329" s="1" t="s">
        <v>60</v>
      </c>
    </row>
    <row r="1330" spans="8:13">
      <c r="H1330" s="1" t="s">
        <v>1343</v>
      </c>
      <c r="I1330" s="1" t="s">
        <v>6378</v>
      </c>
      <c r="J1330" s="1" t="s">
        <v>2023</v>
      </c>
      <c r="K1330" s="1" t="str">
        <f t="shared" si="40"/>
        <v>2013</v>
      </c>
      <c r="L1330" s="1">
        <f t="shared" si="41"/>
        <v>37</v>
      </c>
      <c r="M1330" s="1" t="s">
        <v>60</v>
      </c>
    </row>
    <row r="1331" spans="8:13">
      <c r="H1331" s="1" t="s">
        <v>149</v>
      </c>
      <c r="I1331" s="1" t="s">
        <v>921</v>
      </c>
      <c r="J1331" s="1" t="s">
        <v>7140</v>
      </c>
      <c r="K1331" s="1" t="str">
        <f t="shared" si="40"/>
        <v>2013</v>
      </c>
      <c r="L1331" s="1">
        <f t="shared" si="41"/>
        <v>37</v>
      </c>
      <c r="M1331" s="1" t="s">
        <v>60</v>
      </c>
    </row>
    <row r="1332" spans="8:13">
      <c r="H1332" s="1" t="s">
        <v>584</v>
      </c>
      <c r="I1332" s="1" t="s">
        <v>8512</v>
      </c>
      <c r="J1332" s="1" t="s">
        <v>2008</v>
      </c>
      <c r="K1332" s="1" t="str">
        <f t="shared" si="40"/>
        <v>2014</v>
      </c>
      <c r="L1332" s="1">
        <f t="shared" si="41"/>
        <v>37</v>
      </c>
      <c r="M1332" s="1" t="s">
        <v>60</v>
      </c>
    </row>
    <row r="1333" spans="8:13">
      <c r="H1333" s="1" t="s">
        <v>584</v>
      </c>
      <c r="I1333" s="1" t="s">
        <v>6806</v>
      </c>
      <c r="J1333" s="1" t="s">
        <v>6807</v>
      </c>
      <c r="K1333" s="1" t="str">
        <f t="shared" si="40"/>
        <v>2015</v>
      </c>
      <c r="L1333" s="1">
        <f t="shared" si="41"/>
        <v>37</v>
      </c>
      <c r="M1333" s="1" t="s">
        <v>60</v>
      </c>
    </row>
    <row r="1334" spans="8:13">
      <c r="H1334" s="1" t="s">
        <v>584</v>
      </c>
      <c r="I1334" s="1" t="s">
        <v>6940</v>
      </c>
      <c r="J1334" s="1" t="s">
        <v>6941</v>
      </c>
      <c r="K1334" s="1" t="str">
        <f t="shared" si="40"/>
        <v>2015</v>
      </c>
      <c r="L1334" s="1">
        <f t="shared" si="41"/>
        <v>37</v>
      </c>
      <c r="M1334" s="1" t="s">
        <v>60</v>
      </c>
    </row>
    <row r="1335" spans="8:13">
      <c r="H1335" s="1" t="s">
        <v>584</v>
      </c>
      <c r="I1335" s="1" t="s">
        <v>7034</v>
      </c>
      <c r="J1335" s="1" t="s">
        <v>7102</v>
      </c>
      <c r="K1335" s="1" t="str">
        <f t="shared" si="40"/>
        <v>2015</v>
      </c>
      <c r="L1335" s="1">
        <f t="shared" si="41"/>
        <v>37</v>
      </c>
      <c r="M1335" s="1" t="s">
        <v>60</v>
      </c>
    </row>
    <row r="1336" spans="8:13">
      <c r="H1336" s="1" t="s">
        <v>128</v>
      </c>
      <c r="I1336" s="1" t="s">
        <v>5069</v>
      </c>
      <c r="J1336" s="1" t="s">
        <v>1075</v>
      </c>
      <c r="K1336" s="1" t="str">
        <f t="shared" si="40"/>
        <v>2015</v>
      </c>
      <c r="L1336" s="1">
        <f t="shared" si="41"/>
        <v>37</v>
      </c>
      <c r="M1336" s="1" t="s">
        <v>60</v>
      </c>
    </row>
    <row r="1337" spans="8:13">
      <c r="H1337" s="1" t="s">
        <v>584</v>
      </c>
      <c r="I1337" s="1" t="s">
        <v>1656</v>
      </c>
      <c r="J1337" s="1" t="s">
        <v>5204</v>
      </c>
      <c r="K1337" s="1" t="str">
        <f t="shared" si="40"/>
        <v>2016</v>
      </c>
      <c r="L1337" s="1">
        <f t="shared" si="41"/>
        <v>37</v>
      </c>
      <c r="M1337" s="1" t="s">
        <v>60</v>
      </c>
    </row>
    <row r="1338" spans="8:13">
      <c r="H1338" s="1" t="s">
        <v>584</v>
      </c>
      <c r="I1338" s="1" t="s">
        <v>3634</v>
      </c>
      <c r="J1338" s="1" t="s">
        <v>4505</v>
      </c>
      <c r="K1338" s="1" t="str">
        <f t="shared" si="40"/>
        <v>2016</v>
      </c>
      <c r="L1338" s="1">
        <f t="shared" si="41"/>
        <v>37</v>
      </c>
      <c r="M1338" s="1" t="s">
        <v>60</v>
      </c>
    </row>
    <row r="1339" spans="8:13">
      <c r="H1339" s="1" t="s">
        <v>149</v>
      </c>
      <c r="I1339" s="1" t="s">
        <v>111</v>
      </c>
      <c r="J1339" s="1" t="s">
        <v>152</v>
      </c>
      <c r="K1339" s="1" t="str">
        <f t="shared" si="40"/>
        <v>2017</v>
      </c>
      <c r="L1339" s="1">
        <f t="shared" si="41"/>
        <v>37</v>
      </c>
      <c r="M1339" s="1" t="s">
        <v>60</v>
      </c>
    </row>
    <row r="1340" spans="8:13">
      <c r="H1340" s="1" t="s">
        <v>584</v>
      </c>
      <c r="I1340" s="1" t="s">
        <v>223</v>
      </c>
      <c r="J1340" s="1" t="s">
        <v>1286</v>
      </c>
      <c r="K1340" s="1" t="str">
        <f t="shared" si="40"/>
        <v>2017</v>
      </c>
      <c r="L1340" s="1">
        <f t="shared" si="41"/>
        <v>37</v>
      </c>
      <c r="M1340" s="1" t="s">
        <v>60</v>
      </c>
    </row>
    <row r="1341" spans="8:13">
      <c r="H1341" s="1" t="s">
        <v>584</v>
      </c>
      <c r="I1341" s="1" t="s">
        <v>6095</v>
      </c>
      <c r="J1341" s="1" t="s">
        <v>873</v>
      </c>
      <c r="K1341" s="1" t="str">
        <f t="shared" si="40"/>
        <v>2017</v>
      </c>
      <c r="L1341" s="1">
        <f t="shared" si="41"/>
        <v>37</v>
      </c>
      <c r="M1341" s="1" t="s">
        <v>60</v>
      </c>
    </row>
    <row r="1342" spans="8:13">
      <c r="H1342" s="1" t="s">
        <v>584</v>
      </c>
      <c r="I1342" s="1" t="s">
        <v>627</v>
      </c>
      <c r="J1342" s="1" t="s">
        <v>627</v>
      </c>
      <c r="K1342" s="1" t="str">
        <f t="shared" si="40"/>
        <v>2018</v>
      </c>
      <c r="L1342" s="1">
        <f t="shared" si="41"/>
        <v>37</v>
      </c>
      <c r="M1342" s="1" t="s">
        <v>60</v>
      </c>
    </row>
    <row r="1343" spans="8:13">
      <c r="H1343" s="1" t="s">
        <v>101</v>
      </c>
      <c r="I1343" s="1" t="s">
        <v>793</v>
      </c>
      <c r="J1343" s="1" t="s">
        <v>705</v>
      </c>
      <c r="K1343" s="1" t="str">
        <f t="shared" si="40"/>
        <v>2018</v>
      </c>
      <c r="L1343" s="1">
        <f t="shared" si="41"/>
        <v>37</v>
      </c>
      <c r="M1343" s="1" t="s">
        <v>60</v>
      </c>
    </row>
    <row r="1344" spans="8:13">
      <c r="H1344" s="1" t="s">
        <v>584</v>
      </c>
      <c r="I1344" s="1" t="s">
        <v>1448</v>
      </c>
      <c r="J1344" s="1" t="s">
        <v>517</v>
      </c>
      <c r="K1344" s="1" t="str">
        <f t="shared" si="40"/>
        <v>2019</v>
      </c>
      <c r="L1344" s="1">
        <f t="shared" si="41"/>
        <v>37</v>
      </c>
      <c r="M1344" s="1" t="s">
        <v>60</v>
      </c>
    </row>
    <row r="1345" spans="8:13">
      <c r="H1345" s="1" t="s">
        <v>584</v>
      </c>
      <c r="I1345" s="1" t="s">
        <v>3412</v>
      </c>
      <c r="J1345" s="1" t="s">
        <v>3414</v>
      </c>
      <c r="K1345" s="1" t="str">
        <f t="shared" ref="K1345:K1408" si="42">TEXT(J1345,"YYYY")</f>
        <v>2019</v>
      </c>
      <c r="L1345" s="1">
        <f t="shared" ref="L1345:L1408" si="43">H1345-(TEXT(I1345,"YYYY")-TEXT(J1345,"YYYY"))</f>
        <v>37</v>
      </c>
      <c r="M1345" s="1" t="s">
        <v>60</v>
      </c>
    </row>
    <row r="1346" spans="8:13">
      <c r="H1346" s="1" t="s">
        <v>101</v>
      </c>
      <c r="I1346" s="1" t="s">
        <v>10869</v>
      </c>
      <c r="J1346" s="1" t="s">
        <v>1265</v>
      </c>
      <c r="K1346" s="1" t="str">
        <f t="shared" si="42"/>
        <v>2019</v>
      </c>
      <c r="L1346" s="1">
        <f t="shared" si="43"/>
        <v>37</v>
      </c>
      <c r="M1346" s="1" t="s">
        <v>60</v>
      </c>
    </row>
    <row r="1347" spans="8:13">
      <c r="H1347" s="1" t="s">
        <v>584</v>
      </c>
      <c r="I1347" s="1" t="s">
        <v>2003</v>
      </c>
      <c r="J1347" s="1" t="s">
        <v>1174</v>
      </c>
      <c r="K1347" s="1" t="str">
        <f t="shared" si="42"/>
        <v>2019</v>
      </c>
      <c r="L1347" s="1">
        <f t="shared" si="43"/>
        <v>37</v>
      </c>
      <c r="M1347" s="1" t="s">
        <v>60</v>
      </c>
    </row>
    <row r="1348" spans="8:13">
      <c r="H1348" s="1" t="s">
        <v>101</v>
      </c>
      <c r="I1348" s="1" t="s">
        <v>5781</v>
      </c>
      <c r="J1348" s="1" t="s">
        <v>212</v>
      </c>
      <c r="K1348" s="1" t="str">
        <f t="shared" si="42"/>
        <v>2019</v>
      </c>
      <c r="L1348" s="1">
        <f t="shared" si="43"/>
        <v>37</v>
      </c>
      <c r="M1348" s="1" t="s">
        <v>60</v>
      </c>
    </row>
    <row r="1349" spans="8:13">
      <c r="H1349" s="1" t="s">
        <v>101</v>
      </c>
      <c r="I1349" s="1" t="s">
        <v>7570</v>
      </c>
      <c r="J1349" s="1" t="s">
        <v>66</v>
      </c>
      <c r="K1349" s="1" t="str">
        <f t="shared" si="42"/>
        <v>2019</v>
      </c>
      <c r="L1349" s="1">
        <f t="shared" si="43"/>
        <v>37</v>
      </c>
      <c r="M1349" s="1" t="s">
        <v>60</v>
      </c>
    </row>
    <row r="1350" spans="8:13">
      <c r="H1350" s="1" t="s">
        <v>584</v>
      </c>
      <c r="I1350" s="1" t="s">
        <v>11290</v>
      </c>
      <c r="J1350" s="1" t="s">
        <v>7043</v>
      </c>
      <c r="K1350" s="1" t="str">
        <f t="shared" si="42"/>
        <v>2020</v>
      </c>
      <c r="L1350" s="1">
        <f t="shared" si="43"/>
        <v>37</v>
      </c>
      <c r="M1350" s="1" t="s">
        <v>60</v>
      </c>
    </row>
    <row r="1351" spans="8:13">
      <c r="H1351" s="1" t="s">
        <v>584</v>
      </c>
      <c r="I1351" s="1" t="s">
        <v>8926</v>
      </c>
      <c r="J1351" s="1" t="s">
        <v>10602</v>
      </c>
      <c r="K1351" s="1" t="str">
        <f t="shared" si="42"/>
        <v>2020</v>
      </c>
      <c r="L1351" s="1">
        <f t="shared" si="43"/>
        <v>37</v>
      </c>
      <c r="M1351" s="1" t="s">
        <v>60</v>
      </c>
    </row>
    <row r="1352" spans="8:13">
      <c r="H1352" s="1" t="s">
        <v>584</v>
      </c>
      <c r="I1352" s="1" t="s">
        <v>6688</v>
      </c>
      <c r="J1352" s="1" t="s">
        <v>11497</v>
      </c>
      <c r="K1352" s="1" t="str">
        <f t="shared" si="42"/>
        <v>2020</v>
      </c>
      <c r="L1352" s="1">
        <f t="shared" si="43"/>
        <v>37</v>
      </c>
      <c r="M1352" s="1" t="s">
        <v>60</v>
      </c>
    </row>
    <row r="1353" spans="8:13">
      <c r="H1353" s="1" t="s">
        <v>78</v>
      </c>
      <c r="I1353" s="1" t="s">
        <v>9662</v>
      </c>
      <c r="J1353" s="1" t="s">
        <v>8134</v>
      </c>
      <c r="K1353" s="1" t="str">
        <f t="shared" si="42"/>
        <v>2020</v>
      </c>
      <c r="L1353" s="1">
        <f t="shared" si="43"/>
        <v>37</v>
      </c>
      <c r="M1353" s="1" t="s">
        <v>60</v>
      </c>
    </row>
    <row r="1354" spans="8:13">
      <c r="H1354" s="1" t="s">
        <v>3362</v>
      </c>
      <c r="I1354" s="1" t="s">
        <v>3363</v>
      </c>
      <c r="J1354" s="1" t="s">
        <v>2091</v>
      </c>
      <c r="K1354" s="1" t="str">
        <f t="shared" si="42"/>
        <v>2017</v>
      </c>
      <c r="L1354" s="1">
        <f t="shared" si="43"/>
        <v>37.700000000000003</v>
      </c>
      <c r="M1354" s="1" t="s">
        <v>60</v>
      </c>
    </row>
    <row r="1355" spans="8:13">
      <c r="H1355" s="1" t="s">
        <v>375</v>
      </c>
      <c r="I1355" s="1" t="s">
        <v>539</v>
      </c>
      <c r="J1355" s="1" t="s">
        <v>11453</v>
      </c>
      <c r="K1355" s="1" t="str">
        <f t="shared" si="42"/>
        <v>2002</v>
      </c>
      <c r="L1355" s="1">
        <f t="shared" si="43"/>
        <v>38</v>
      </c>
      <c r="M1355" s="1" t="s">
        <v>60</v>
      </c>
    </row>
    <row r="1356" spans="8:13">
      <c r="H1356" s="1" t="s">
        <v>484</v>
      </c>
      <c r="I1356" s="1" t="s">
        <v>1685</v>
      </c>
      <c r="J1356" s="1" t="s">
        <v>6244</v>
      </c>
      <c r="K1356" s="1" t="str">
        <f t="shared" si="42"/>
        <v>2005</v>
      </c>
      <c r="L1356" s="1">
        <f t="shared" si="43"/>
        <v>38</v>
      </c>
      <c r="M1356" s="1" t="s">
        <v>60</v>
      </c>
    </row>
    <row r="1357" spans="8:13">
      <c r="H1357" s="1" t="s">
        <v>128</v>
      </c>
      <c r="I1357" s="1" t="s">
        <v>3292</v>
      </c>
      <c r="J1357" s="1" t="s">
        <v>9274</v>
      </c>
      <c r="K1357" s="1" t="str">
        <f t="shared" si="42"/>
        <v>2009</v>
      </c>
      <c r="L1357" s="1">
        <f t="shared" si="43"/>
        <v>38</v>
      </c>
      <c r="M1357" s="1" t="s">
        <v>60</v>
      </c>
    </row>
    <row r="1358" spans="8:13">
      <c r="H1358" s="1" t="s">
        <v>128</v>
      </c>
      <c r="I1358" s="1" t="s">
        <v>9693</v>
      </c>
      <c r="J1358" s="1" t="s">
        <v>1072</v>
      </c>
      <c r="K1358" s="1" t="str">
        <f t="shared" si="42"/>
        <v>2009</v>
      </c>
      <c r="L1358" s="1">
        <f t="shared" si="43"/>
        <v>38</v>
      </c>
      <c r="M1358" s="1" t="s">
        <v>60</v>
      </c>
    </row>
    <row r="1359" spans="8:13">
      <c r="H1359" s="1" t="s">
        <v>282</v>
      </c>
      <c r="I1359" s="1" t="s">
        <v>5747</v>
      </c>
      <c r="J1359" s="1" t="s">
        <v>4655</v>
      </c>
      <c r="K1359" s="1" t="str">
        <f t="shared" si="42"/>
        <v>2010</v>
      </c>
      <c r="L1359" s="1">
        <f t="shared" si="43"/>
        <v>38</v>
      </c>
      <c r="M1359" s="1" t="s">
        <v>60</v>
      </c>
    </row>
    <row r="1360" spans="8:13">
      <c r="H1360" s="1" t="s">
        <v>282</v>
      </c>
      <c r="I1360" s="1" t="s">
        <v>5125</v>
      </c>
      <c r="J1360" s="1" t="s">
        <v>941</v>
      </c>
      <c r="K1360" s="1" t="str">
        <f t="shared" si="42"/>
        <v>2011</v>
      </c>
      <c r="L1360" s="1">
        <f t="shared" si="43"/>
        <v>38</v>
      </c>
      <c r="M1360" s="1" t="s">
        <v>60</v>
      </c>
    </row>
    <row r="1361" spans="8:13">
      <c r="H1361" s="1" t="s">
        <v>555</v>
      </c>
      <c r="I1361" s="1" t="s">
        <v>9512</v>
      </c>
      <c r="J1361" s="1" t="s">
        <v>9344</v>
      </c>
      <c r="K1361" s="1" t="str">
        <f t="shared" si="42"/>
        <v>2011</v>
      </c>
      <c r="L1361" s="1">
        <f t="shared" si="43"/>
        <v>38</v>
      </c>
      <c r="M1361" s="1" t="s">
        <v>60</v>
      </c>
    </row>
    <row r="1362" spans="8:13">
      <c r="H1362" s="1" t="s">
        <v>149</v>
      </c>
      <c r="I1362" s="1" t="s">
        <v>178</v>
      </c>
      <c r="J1362" s="1" t="s">
        <v>9117</v>
      </c>
      <c r="K1362" s="1" t="str">
        <f t="shared" si="42"/>
        <v>2011</v>
      </c>
      <c r="L1362" s="1">
        <f t="shared" si="43"/>
        <v>38</v>
      </c>
      <c r="M1362" s="1" t="s">
        <v>60</v>
      </c>
    </row>
    <row r="1363" spans="8:13">
      <c r="H1363" s="1" t="s">
        <v>149</v>
      </c>
      <c r="I1363" s="1" t="s">
        <v>415</v>
      </c>
      <c r="J1363" s="1" t="s">
        <v>418</v>
      </c>
      <c r="K1363" s="1" t="str">
        <f t="shared" si="42"/>
        <v>2012</v>
      </c>
      <c r="L1363" s="1">
        <f t="shared" si="43"/>
        <v>38</v>
      </c>
      <c r="M1363" s="1" t="s">
        <v>60</v>
      </c>
    </row>
    <row r="1364" spans="8:13">
      <c r="H1364" s="1" t="s">
        <v>101</v>
      </c>
      <c r="I1364" s="1" t="s">
        <v>9108</v>
      </c>
      <c r="J1364" s="1" t="s">
        <v>9156</v>
      </c>
      <c r="K1364" s="1" t="str">
        <f t="shared" si="42"/>
        <v>2012</v>
      </c>
      <c r="L1364" s="1">
        <f t="shared" si="43"/>
        <v>38</v>
      </c>
      <c r="M1364" s="1" t="s">
        <v>60</v>
      </c>
    </row>
    <row r="1365" spans="8:13">
      <c r="H1365" s="1" t="s">
        <v>120</v>
      </c>
      <c r="I1365" s="1" t="s">
        <v>4988</v>
      </c>
      <c r="J1365" s="1" t="s">
        <v>4638</v>
      </c>
      <c r="K1365" s="1" t="str">
        <f t="shared" si="42"/>
        <v>2012</v>
      </c>
      <c r="L1365" s="1">
        <f t="shared" si="43"/>
        <v>38</v>
      </c>
      <c r="M1365" s="1" t="s">
        <v>60</v>
      </c>
    </row>
    <row r="1366" spans="8:13">
      <c r="H1366" s="1" t="s">
        <v>1343</v>
      </c>
      <c r="I1366" s="1" t="s">
        <v>4872</v>
      </c>
      <c r="J1366" s="1" t="s">
        <v>2023</v>
      </c>
      <c r="K1366" s="1" t="str">
        <f t="shared" si="42"/>
        <v>2013</v>
      </c>
      <c r="L1366" s="1">
        <f t="shared" si="43"/>
        <v>38</v>
      </c>
      <c r="M1366" s="1" t="s">
        <v>60</v>
      </c>
    </row>
    <row r="1367" spans="8:13">
      <c r="H1367" s="1" t="s">
        <v>149</v>
      </c>
      <c r="I1367" s="1" t="s">
        <v>8512</v>
      </c>
      <c r="J1367" s="1" t="s">
        <v>8409</v>
      </c>
      <c r="K1367" s="1" t="str">
        <f t="shared" si="42"/>
        <v>2013</v>
      </c>
      <c r="L1367" s="1">
        <f t="shared" si="43"/>
        <v>38</v>
      </c>
      <c r="M1367" s="1" t="s">
        <v>60</v>
      </c>
    </row>
    <row r="1368" spans="8:13">
      <c r="H1368" s="1" t="s">
        <v>101</v>
      </c>
      <c r="I1368" s="1" t="s">
        <v>3294</v>
      </c>
      <c r="J1368" s="1" t="s">
        <v>9964</v>
      </c>
      <c r="K1368" s="1" t="str">
        <f t="shared" si="42"/>
        <v>2013</v>
      </c>
      <c r="L1368" s="1">
        <f t="shared" si="43"/>
        <v>38</v>
      </c>
      <c r="M1368" s="1" t="s">
        <v>60</v>
      </c>
    </row>
    <row r="1369" spans="8:13">
      <c r="H1369" s="1" t="s">
        <v>149</v>
      </c>
      <c r="I1369" s="1" t="s">
        <v>8512</v>
      </c>
      <c r="J1369" s="1" t="s">
        <v>9724</v>
      </c>
      <c r="K1369" s="1" t="str">
        <f t="shared" si="42"/>
        <v>2013</v>
      </c>
      <c r="L1369" s="1">
        <f t="shared" si="43"/>
        <v>38</v>
      </c>
      <c r="M1369" s="1" t="s">
        <v>60</v>
      </c>
    </row>
    <row r="1370" spans="8:13">
      <c r="H1370" s="1" t="s">
        <v>299</v>
      </c>
      <c r="I1370" s="1" t="s">
        <v>1462</v>
      </c>
      <c r="J1370" s="1" t="s">
        <v>1471</v>
      </c>
      <c r="K1370" s="1" t="str">
        <f t="shared" si="42"/>
        <v>2013</v>
      </c>
      <c r="L1370" s="1">
        <f t="shared" si="43"/>
        <v>38</v>
      </c>
      <c r="M1370" s="1" t="s">
        <v>60</v>
      </c>
    </row>
    <row r="1371" spans="8:13">
      <c r="H1371" s="1" t="s">
        <v>149</v>
      </c>
      <c r="I1371" s="1" t="s">
        <v>11815</v>
      </c>
      <c r="J1371" s="1" t="s">
        <v>9236</v>
      </c>
      <c r="K1371" s="1" t="str">
        <f t="shared" si="42"/>
        <v>2014</v>
      </c>
      <c r="L1371" s="1">
        <f t="shared" si="43"/>
        <v>38</v>
      </c>
      <c r="M1371" s="1" t="s">
        <v>60</v>
      </c>
    </row>
    <row r="1372" spans="8:13">
      <c r="H1372" s="1" t="s">
        <v>149</v>
      </c>
      <c r="I1372" s="1" t="s">
        <v>6422</v>
      </c>
      <c r="J1372" s="1" t="s">
        <v>1413</v>
      </c>
      <c r="K1372" s="1" t="str">
        <f t="shared" si="42"/>
        <v>2015</v>
      </c>
      <c r="L1372" s="1">
        <f t="shared" si="43"/>
        <v>38</v>
      </c>
      <c r="M1372" s="1" t="s">
        <v>60</v>
      </c>
    </row>
    <row r="1373" spans="8:13">
      <c r="H1373" s="1" t="s">
        <v>282</v>
      </c>
      <c r="I1373" s="1" t="s">
        <v>6747</v>
      </c>
      <c r="J1373" s="1" t="s">
        <v>6795</v>
      </c>
      <c r="K1373" s="1" t="str">
        <f t="shared" si="42"/>
        <v>2015</v>
      </c>
      <c r="L1373" s="1">
        <f t="shared" si="43"/>
        <v>38</v>
      </c>
      <c r="M1373" s="1" t="s">
        <v>60</v>
      </c>
    </row>
    <row r="1374" spans="8:13">
      <c r="H1374" s="1" t="s">
        <v>101</v>
      </c>
      <c r="I1374" s="1" t="s">
        <v>3997</v>
      </c>
      <c r="J1374" s="1" t="s">
        <v>6564</v>
      </c>
      <c r="K1374" s="1" t="str">
        <f t="shared" si="42"/>
        <v>2015</v>
      </c>
      <c r="L1374" s="1">
        <f t="shared" si="43"/>
        <v>38</v>
      </c>
      <c r="M1374" s="1" t="s">
        <v>60</v>
      </c>
    </row>
    <row r="1375" spans="8:13">
      <c r="H1375" s="1" t="s">
        <v>101</v>
      </c>
      <c r="I1375" s="1" t="s">
        <v>11851</v>
      </c>
      <c r="J1375" s="1" t="s">
        <v>11857</v>
      </c>
      <c r="K1375" s="1" t="str">
        <f t="shared" si="42"/>
        <v>2015</v>
      </c>
      <c r="L1375" s="1">
        <f t="shared" si="43"/>
        <v>38</v>
      </c>
      <c r="M1375" s="1" t="s">
        <v>60</v>
      </c>
    </row>
    <row r="1376" spans="8:13">
      <c r="H1376" s="1" t="s">
        <v>101</v>
      </c>
      <c r="I1376" s="1" t="s">
        <v>11924</v>
      </c>
      <c r="J1376" s="1" t="s">
        <v>799</v>
      </c>
      <c r="K1376" s="1" t="str">
        <f t="shared" si="42"/>
        <v>2015</v>
      </c>
      <c r="L1376" s="1">
        <f t="shared" si="43"/>
        <v>38</v>
      </c>
      <c r="M1376" s="1" t="s">
        <v>60</v>
      </c>
    </row>
    <row r="1377" spans="8:13">
      <c r="H1377" s="1" t="s">
        <v>101</v>
      </c>
      <c r="I1377" s="1" t="s">
        <v>12335</v>
      </c>
      <c r="J1377" s="1" t="s">
        <v>12338</v>
      </c>
      <c r="K1377" s="1" t="str">
        <f t="shared" si="42"/>
        <v>2015</v>
      </c>
      <c r="L1377" s="1">
        <f t="shared" si="43"/>
        <v>38</v>
      </c>
      <c r="M1377" s="1" t="s">
        <v>60</v>
      </c>
    </row>
    <row r="1378" spans="8:13">
      <c r="H1378" s="1" t="s">
        <v>101</v>
      </c>
      <c r="I1378" s="1" t="s">
        <v>6258</v>
      </c>
      <c r="J1378" s="1" t="s">
        <v>6259</v>
      </c>
      <c r="K1378" s="1" t="str">
        <f t="shared" si="42"/>
        <v>2015</v>
      </c>
      <c r="L1378" s="1">
        <f t="shared" si="43"/>
        <v>38</v>
      </c>
      <c r="M1378" s="1" t="s">
        <v>60</v>
      </c>
    </row>
    <row r="1379" spans="8:13">
      <c r="H1379" s="1" t="s">
        <v>149</v>
      </c>
      <c r="I1379" s="1" t="s">
        <v>5426</v>
      </c>
      <c r="J1379" s="1" t="s">
        <v>4734</v>
      </c>
      <c r="K1379" s="1" t="str">
        <f t="shared" si="42"/>
        <v>2016</v>
      </c>
      <c r="L1379" s="1">
        <f t="shared" si="43"/>
        <v>38</v>
      </c>
      <c r="M1379" s="1" t="s">
        <v>60</v>
      </c>
    </row>
    <row r="1380" spans="8:13">
      <c r="H1380" s="1" t="s">
        <v>101</v>
      </c>
      <c r="I1380" s="1" t="s">
        <v>4134</v>
      </c>
      <c r="J1380" s="1" t="s">
        <v>4134</v>
      </c>
      <c r="K1380" s="1" t="str">
        <f t="shared" si="42"/>
        <v>2016</v>
      </c>
      <c r="L1380" s="1">
        <f t="shared" si="43"/>
        <v>38</v>
      </c>
      <c r="M1380" s="1" t="s">
        <v>60</v>
      </c>
    </row>
    <row r="1381" spans="8:13">
      <c r="H1381" s="1" t="s">
        <v>101</v>
      </c>
      <c r="I1381" s="1" t="s">
        <v>231</v>
      </c>
      <c r="J1381" s="1" t="s">
        <v>236</v>
      </c>
      <c r="K1381" s="1" t="str">
        <f t="shared" si="42"/>
        <v>2017</v>
      </c>
      <c r="L1381" s="1">
        <f t="shared" si="43"/>
        <v>38</v>
      </c>
      <c r="M1381" s="1" t="s">
        <v>60</v>
      </c>
    </row>
    <row r="1382" spans="8:13">
      <c r="H1382" s="1" t="s">
        <v>149</v>
      </c>
      <c r="I1382" s="1" t="s">
        <v>2523</v>
      </c>
      <c r="J1382" s="1" t="s">
        <v>2527</v>
      </c>
      <c r="K1382" s="1" t="str">
        <f t="shared" si="42"/>
        <v>2017</v>
      </c>
      <c r="L1382" s="1">
        <f t="shared" si="43"/>
        <v>38</v>
      </c>
      <c r="M1382" s="1" t="s">
        <v>60</v>
      </c>
    </row>
    <row r="1383" spans="8:13">
      <c r="H1383" s="1" t="s">
        <v>101</v>
      </c>
      <c r="I1383" s="1" t="s">
        <v>987</v>
      </c>
      <c r="J1383" s="1" t="s">
        <v>227</v>
      </c>
      <c r="K1383" s="1" t="str">
        <f t="shared" si="42"/>
        <v>2017</v>
      </c>
      <c r="L1383" s="1">
        <f t="shared" si="43"/>
        <v>38</v>
      </c>
      <c r="M1383" s="1" t="s">
        <v>60</v>
      </c>
    </row>
    <row r="1384" spans="8:13">
      <c r="H1384" s="1" t="s">
        <v>101</v>
      </c>
      <c r="I1384" s="1" t="s">
        <v>1154</v>
      </c>
      <c r="J1384" s="1" t="s">
        <v>84</v>
      </c>
      <c r="K1384" s="1" t="str">
        <f t="shared" si="42"/>
        <v>2017</v>
      </c>
      <c r="L1384" s="1">
        <f t="shared" si="43"/>
        <v>38</v>
      </c>
      <c r="M1384" s="1" t="s">
        <v>60</v>
      </c>
    </row>
    <row r="1385" spans="8:13">
      <c r="H1385" s="1" t="s">
        <v>149</v>
      </c>
      <c r="I1385" s="1" t="s">
        <v>10869</v>
      </c>
      <c r="J1385" s="1" t="s">
        <v>1265</v>
      </c>
      <c r="K1385" s="1" t="str">
        <f t="shared" si="42"/>
        <v>2019</v>
      </c>
      <c r="L1385" s="1">
        <f t="shared" si="43"/>
        <v>38</v>
      </c>
      <c r="M1385" s="1" t="s">
        <v>60</v>
      </c>
    </row>
    <row r="1386" spans="8:13">
      <c r="H1386" s="1" t="s">
        <v>101</v>
      </c>
      <c r="I1386" s="1" t="s">
        <v>591</v>
      </c>
      <c r="J1386" s="1" t="s">
        <v>591</v>
      </c>
      <c r="K1386" s="1" t="str">
        <f t="shared" si="42"/>
        <v>2019</v>
      </c>
      <c r="L1386" s="1">
        <f t="shared" si="43"/>
        <v>38</v>
      </c>
      <c r="M1386" s="1" t="s">
        <v>60</v>
      </c>
    </row>
    <row r="1387" spans="8:13">
      <c r="H1387" s="1" t="s">
        <v>149</v>
      </c>
      <c r="I1387" s="1" t="s">
        <v>544</v>
      </c>
      <c r="J1387" s="1" t="s">
        <v>1524</v>
      </c>
      <c r="K1387" s="1" t="str">
        <f t="shared" si="42"/>
        <v>2019</v>
      </c>
      <c r="L1387" s="1">
        <f t="shared" si="43"/>
        <v>38</v>
      </c>
      <c r="M1387" s="1" t="s">
        <v>60</v>
      </c>
    </row>
    <row r="1388" spans="8:13">
      <c r="H1388" s="1" t="s">
        <v>101</v>
      </c>
      <c r="I1388" s="1" t="s">
        <v>10243</v>
      </c>
      <c r="J1388" s="1" t="s">
        <v>9011</v>
      </c>
      <c r="K1388" s="1" t="str">
        <f t="shared" si="42"/>
        <v>2020</v>
      </c>
      <c r="L1388" s="1">
        <f t="shared" si="43"/>
        <v>38</v>
      </c>
      <c r="M1388" s="1" t="s">
        <v>60</v>
      </c>
    </row>
    <row r="1389" spans="8:13">
      <c r="H1389" s="1" t="s">
        <v>101</v>
      </c>
      <c r="I1389" s="1" t="s">
        <v>9362</v>
      </c>
      <c r="J1389" s="1" t="s">
        <v>9383</v>
      </c>
      <c r="K1389" s="1" t="str">
        <f t="shared" si="42"/>
        <v>2020</v>
      </c>
      <c r="L1389" s="1">
        <f t="shared" si="43"/>
        <v>38</v>
      </c>
      <c r="M1389" s="1" t="s">
        <v>60</v>
      </c>
    </row>
    <row r="1390" spans="8:13">
      <c r="H1390" s="1" t="s">
        <v>101</v>
      </c>
      <c r="I1390" s="1" t="s">
        <v>10830</v>
      </c>
      <c r="J1390" s="1" t="s">
        <v>9293</v>
      </c>
      <c r="K1390" s="1" t="str">
        <f t="shared" si="42"/>
        <v>2020</v>
      </c>
      <c r="L1390" s="1">
        <f t="shared" si="43"/>
        <v>38</v>
      </c>
      <c r="M1390" s="1" t="s">
        <v>60</v>
      </c>
    </row>
    <row r="1391" spans="8:13">
      <c r="H1391" s="1" t="s">
        <v>101</v>
      </c>
      <c r="I1391" s="1" t="s">
        <v>6688</v>
      </c>
      <c r="J1391" s="1" t="s">
        <v>5681</v>
      </c>
      <c r="K1391" s="1" t="str">
        <f t="shared" si="42"/>
        <v>2020</v>
      </c>
      <c r="L1391" s="1">
        <f t="shared" si="43"/>
        <v>38</v>
      </c>
      <c r="M1391" s="1" t="s">
        <v>60</v>
      </c>
    </row>
    <row r="1392" spans="8:13">
      <c r="H1392" s="1" t="s">
        <v>233</v>
      </c>
      <c r="I1392" s="1" t="s">
        <v>9113</v>
      </c>
      <c r="J1392" s="1" t="s">
        <v>9147</v>
      </c>
      <c r="K1392" s="1" t="str">
        <f t="shared" si="42"/>
        <v>2002</v>
      </c>
      <c r="L1392" s="1">
        <f t="shared" si="43"/>
        <v>39</v>
      </c>
      <c r="M1392" s="1" t="s">
        <v>60</v>
      </c>
    </row>
    <row r="1393" spans="8:13">
      <c r="H1393" s="1" t="s">
        <v>351</v>
      </c>
      <c r="I1393" s="1" t="s">
        <v>7037</v>
      </c>
      <c r="J1393" s="1" t="s">
        <v>7057</v>
      </c>
      <c r="K1393" s="1" t="str">
        <f t="shared" si="42"/>
        <v>2004</v>
      </c>
      <c r="L1393" s="1">
        <f t="shared" si="43"/>
        <v>39</v>
      </c>
      <c r="M1393" s="1" t="s">
        <v>60</v>
      </c>
    </row>
    <row r="1394" spans="8:13">
      <c r="H1394" s="1" t="s">
        <v>189</v>
      </c>
      <c r="I1394" s="1" t="s">
        <v>9346</v>
      </c>
      <c r="J1394" s="1" t="s">
        <v>3409</v>
      </c>
      <c r="K1394" s="1" t="str">
        <f t="shared" si="42"/>
        <v>2004</v>
      </c>
      <c r="L1394" s="1">
        <f t="shared" si="43"/>
        <v>39</v>
      </c>
      <c r="M1394" s="1" t="s">
        <v>60</v>
      </c>
    </row>
    <row r="1395" spans="8:13">
      <c r="H1395" s="1" t="s">
        <v>233</v>
      </c>
      <c r="I1395" s="1" t="s">
        <v>11851</v>
      </c>
      <c r="J1395" s="1" t="s">
        <v>6744</v>
      </c>
      <c r="K1395" s="1" t="str">
        <f t="shared" si="42"/>
        <v>2005</v>
      </c>
      <c r="L1395" s="1">
        <f t="shared" si="43"/>
        <v>39</v>
      </c>
      <c r="M1395" s="1" t="s">
        <v>60</v>
      </c>
    </row>
    <row r="1396" spans="8:13">
      <c r="H1396" s="1" t="s">
        <v>301</v>
      </c>
      <c r="I1396" s="1" t="s">
        <v>165</v>
      </c>
      <c r="J1396" s="1" t="s">
        <v>7518</v>
      </c>
      <c r="K1396" s="1" t="str">
        <f t="shared" si="42"/>
        <v>2006</v>
      </c>
      <c r="L1396" s="1">
        <f t="shared" si="43"/>
        <v>39</v>
      </c>
      <c r="M1396" s="1" t="s">
        <v>60</v>
      </c>
    </row>
    <row r="1397" spans="8:13">
      <c r="H1397" s="1" t="s">
        <v>233</v>
      </c>
      <c r="I1397" s="1" t="s">
        <v>5651</v>
      </c>
      <c r="J1397" s="1" t="s">
        <v>5654</v>
      </c>
      <c r="K1397" s="1" t="str">
        <f t="shared" si="42"/>
        <v>2006</v>
      </c>
      <c r="L1397" s="1">
        <f t="shared" si="43"/>
        <v>39</v>
      </c>
      <c r="M1397" s="1" t="s">
        <v>60</v>
      </c>
    </row>
    <row r="1398" spans="8:13">
      <c r="H1398" s="1" t="s">
        <v>721</v>
      </c>
      <c r="I1398" s="1" t="s">
        <v>8192</v>
      </c>
      <c r="J1398" s="1" t="s">
        <v>2397</v>
      </c>
      <c r="K1398" s="1" t="str">
        <f t="shared" si="42"/>
        <v>2008</v>
      </c>
      <c r="L1398" s="1">
        <f t="shared" si="43"/>
        <v>39</v>
      </c>
      <c r="M1398" s="1" t="s">
        <v>60</v>
      </c>
    </row>
    <row r="1399" spans="8:13">
      <c r="H1399" s="1" t="s">
        <v>310</v>
      </c>
      <c r="I1399" s="1" t="s">
        <v>562</v>
      </c>
      <c r="J1399" s="1" t="s">
        <v>564</v>
      </c>
      <c r="K1399" s="1" t="str">
        <f t="shared" si="42"/>
        <v>2009</v>
      </c>
      <c r="L1399" s="1">
        <f t="shared" si="43"/>
        <v>39</v>
      </c>
      <c r="M1399" s="1" t="s">
        <v>60</v>
      </c>
    </row>
    <row r="1400" spans="8:13">
      <c r="H1400" s="1" t="s">
        <v>189</v>
      </c>
      <c r="I1400" s="1" t="s">
        <v>4203</v>
      </c>
      <c r="J1400" s="1" t="s">
        <v>1072</v>
      </c>
      <c r="K1400" s="1" t="str">
        <f t="shared" si="42"/>
        <v>2009</v>
      </c>
      <c r="L1400" s="1">
        <f t="shared" si="43"/>
        <v>39</v>
      </c>
      <c r="M1400" s="1" t="s">
        <v>60</v>
      </c>
    </row>
    <row r="1401" spans="8:13">
      <c r="H1401" s="1" t="s">
        <v>299</v>
      </c>
      <c r="I1401" s="1" t="s">
        <v>9463</v>
      </c>
      <c r="J1401" s="1" t="s">
        <v>2212</v>
      </c>
      <c r="K1401" s="1" t="str">
        <f t="shared" si="42"/>
        <v>2010</v>
      </c>
      <c r="L1401" s="1">
        <f t="shared" si="43"/>
        <v>39</v>
      </c>
      <c r="M1401" s="1" t="s">
        <v>60</v>
      </c>
    </row>
    <row r="1402" spans="8:13">
      <c r="H1402" s="1" t="s">
        <v>282</v>
      </c>
      <c r="I1402" s="1" t="s">
        <v>6870</v>
      </c>
      <c r="J1402" s="1" t="s">
        <v>6871</v>
      </c>
      <c r="K1402" s="1" t="str">
        <f t="shared" si="42"/>
        <v>2011</v>
      </c>
      <c r="L1402" s="1">
        <f t="shared" si="43"/>
        <v>39</v>
      </c>
      <c r="M1402" s="1" t="s">
        <v>60</v>
      </c>
    </row>
    <row r="1403" spans="8:13">
      <c r="H1403" s="1" t="s">
        <v>128</v>
      </c>
      <c r="I1403" s="1" t="s">
        <v>7293</v>
      </c>
      <c r="J1403" s="1" t="s">
        <v>10761</v>
      </c>
      <c r="K1403" s="1" t="str">
        <f t="shared" si="42"/>
        <v>2011</v>
      </c>
      <c r="L1403" s="1">
        <f t="shared" si="43"/>
        <v>39</v>
      </c>
      <c r="M1403" s="1" t="s">
        <v>60</v>
      </c>
    </row>
    <row r="1404" spans="8:13">
      <c r="H1404" s="1" t="s">
        <v>299</v>
      </c>
      <c r="I1404" s="1" t="s">
        <v>2368</v>
      </c>
      <c r="J1404" s="1" t="s">
        <v>2019</v>
      </c>
      <c r="K1404" s="1" t="str">
        <f t="shared" si="42"/>
        <v>2012</v>
      </c>
      <c r="L1404" s="1">
        <f t="shared" si="43"/>
        <v>39</v>
      </c>
      <c r="M1404" s="1" t="s">
        <v>60</v>
      </c>
    </row>
    <row r="1405" spans="8:13">
      <c r="H1405" s="1" t="s">
        <v>149</v>
      </c>
      <c r="I1405" s="1" t="s">
        <v>9587</v>
      </c>
      <c r="J1405" s="1" t="s">
        <v>9595</v>
      </c>
      <c r="K1405" s="1" t="str">
        <f t="shared" si="42"/>
        <v>2012</v>
      </c>
      <c r="L1405" s="1">
        <f t="shared" si="43"/>
        <v>39</v>
      </c>
      <c r="M1405" s="1" t="s">
        <v>60</v>
      </c>
    </row>
    <row r="1406" spans="8:13">
      <c r="H1406" s="1" t="s">
        <v>128</v>
      </c>
      <c r="I1406" s="1" t="s">
        <v>6161</v>
      </c>
      <c r="J1406" s="1" t="s">
        <v>8599</v>
      </c>
      <c r="K1406" s="1" t="str">
        <f t="shared" si="42"/>
        <v>2012</v>
      </c>
      <c r="L1406" s="1">
        <f t="shared" si="43"/>
        <v>39</v>
      </c>
      <c r="M1406" s="1" t="s">
        <v>60</v>
      </c>
    </row>
    <row r="1407" spans="8:13">
      <c r="H1407" s="1" t="s">
        <v>555</v>
      </c>
      <c r="I1407" s="1" t="s">
        <v>9822</v>
      </c>
      <c r="J1407" s="1" t="s">
        <v>9823</v>
      </c>
      <c r="K1407" s="1" t="str">
        <f t="shared" si="42"/>
        <v>2012</v>
      </c>
      <c r="L1407" s="1">
        <f t="shared" si="43"/>
        <v>39</v>
      </c>
      <c r="M1407" s="1" t="s">
        <v>60</v>
      </c>
    </row>
    <row r="1408" spans="8:13">
      <c r="H1408" s="1" t="s">
        <v>149</v>
      </c>
      <c r="I1408" s="1" t="s">
        <v>10100</v>
      </c>
      <c r="J1408" s="1" t="s">
        <v>10107</v>
      </c>
      <c r="K1408" s="1" t="str">
        <f t="shared" si="42"/>
        <v>2012</v>
      </c>
      <c r="L1408" s="1">
        <f t="shared" si="43"/>
        <v>39</v>
      </c>
      <c r="M1408" s="1" t="s">
        <v>60</v>
      </c>
    </row>
    <row r="1409" spans="8:13">
      <c r="H1409" s="1" t="s">
        <v>149</v>
      </c>
      <c r="I1409" s="1" t="s">
        <v>10350</v>
      </c>
      <c r="J1409" s="1" t="s">
        <v>9950</v>
      </c>
      <c r="K1409" s="1" t="str">
        <f t="shared" ref="K1409:K1472" si="44">TEXT(J1409,"YYYY")</f>
        <v>2013</v>
      </c>
      <c r="L1409" s="1">
        <f t="shared" ref="L1409:L1472" si="45">H1409-(TEXT(I1409,"YYYY")-TEXT(J1409,"YYYY"))</f>
        <v>39</v>
      </c>
      <c r="M1409" s="1" t="s">
        <v>60</v>
      </c>
    </row>
    <row r="1410" spans="8:13">
      <c r="H1410" s="1" t="s">
        <v>149</v>
      </c>
      <c r="I1410" s="1" t="s">
        <v>7543</v>
      </c>
      <c r="J1410" s="1" t="s">
        <v>1471</v>
      </c>
      <c r="K1410" s="1" t="str">
        <f t="shared" si="44"/>
        <v>2013</v>
      </c>
      <c r="L1410" s="1">
        <f t="shared" si="45"/>
        <v>39</v>
      </c>
      <c r="M1410" s="1" t="s">
        <v>60</v>
      </c>
    </row>
    <row r="1411" spans="8:13">
      <c r="H1411" s="1" t="s">
        <v>555</v>
      </c>
      <c r="I1411" s="1" t="s">
        <v>8866</v>
      </c>
      <c r="J1411" s="1" t="s">
        <v>11384</v>
      </c>
      <c r="K1411" s="1" t="str">
        <f t="shared" si="44"/>
        <v>2013</v>
      </c>
      <c r="L1411" s="1">
        <f t="shared" si="45"/>
        <v>39</v>
      </c>
      <c r="M1411" s="1" t="s">
        <v>60</v>
      </c>
    </row>
    <row r="1412" spans="8:13">
      <c r="H1412" s="1" t="s">
        <v>555</v>
      </c>
      <c r="I1412" s="1" t="s">
        <v>8866</v>
      </c>
      <c r="J1412" s="1" t="s">
        <v>8868</v>
      </c>
      <c r="K1412" s="1" t="str">
        <f t="shared" si="44"/>
        <v>2013</v>
      </c>
      <c r="L1412" s="1">
        <f t="shared" si="45"/>
        <v>39</v>
      </c>
      <c r="M1412" s="1" t="s">
        <v>60</v>
      </c>
    </row>
    <row r="1413" spans="8:13">
      <c r="H1413" s="1" t="s">
        <v>149</v>
      </c>
      <c r="I1413" s="1" t="s">
        <v>8531</v>
      </c>
      <c r="J1413" s="1" t="s">
        <v>8815</v>
      </c>
      <c r="K1413" s="1" t="str">
        <f t="shared" si="44"/>
        <v>2014</v>
      </c>
      <c r="L1413" s="1">
        <f t="shared" si="45"/>
        <v>39</v>
      </c>
      <c r="M1413" s="1" t="s">
        <v>60</v>
      </c>
    </row>
    <row r="1414" spans="8:13">
      <c r="H1414" s="1" t="s">
        <v>149</v>
      </c>
      <c r="I1414" s="1" t="s">
        <v>8531</v>
      </c>
      <c r="J1414" s="1" t="s">
        <v>11360</v>
      </c>
      <c r="K1414" s="1" t="str">
        <f t="shared" si="44"/>
        <v>2014</v>
      </c>
      <c r="L1414" s="1">
        <f t="shared" si="45"/>
        <v>39</v>
      </c>
      <c r="M1414" s="1" t="s">
        <v>60</v>
      </c>
    </row>
    <row r="1415" spans="8:13">
      <c r="H1415" s="1" t="s">
        <v>282</v>
      </c>
      <c r="I1415" s="1" t="s">
        <v>1689</v>
      </c>
      <c r="J1415" s="1" t="s">
        <v>3322</v>
      </c>
      <c r="K1415" s="1" t="str">
        <f t="shared" si="44"/>
        <v>2014</v>
      </c>
      <c r="L1415" s="1">
        <f t="shared" si="45"/>
        <v>39</v>
      </c>
      <c r="M1415" s="1" t="s">
        <v>60</v>
      </c>
    </row>
    <row r="1416" spans="8:13">
      <c r="H1416" s="1" t="s">
        <v>128</v>
      </c>
      <c r="I1416" s="1" t="s">
        <v>4793</v>
      </c>
      <c r="J1416" s="1" t="s">
        <v>2008</v>
      </c>
      <c r="K1416" s="1" t="str">
        <f t="shared" si="44"/>
        <v>2014</v>
      </c>
      <c r="L1416" s="1">
        <f t="shared" si="45"/>
        <v>39</v>
      </c>
      <c r="M1416" s="1" t="s">
        <v>60</v>
      </c>
    </row>
    <row r="1417" spans="8:13">
      <c r="H1417" s="1" t="s">
        <v>555</v>
      </c>
      <c r="I1417" s="1" t="s">
        <v>10517</v>
      </c>
      <c r="J1417" s="1" t="s">
        <v>10814</v>
      </c>
      <c r="K1417" s="1" t="str">
        <f t="shared" si="44"/>
        <v>2014</v>
      </c>
      <c r="L1417" s="1">
        <f t="shared" si="45"/>
        <v>39</v>
      </c>
      <c r="M1417" s="1" t="s">
        <v>60</v>
      </c>
    </row>
    <row r="1418" spans="8:13">
      <c r="H1418" s="1" t="s">
        <v>555</v>
      </c>
      <c r="I1418" s="1" t="s">
        <v>11246</v>
      </c>
      <c r="J1418" s="1" t="s">
        <v>806</v>
      </c>
      <c r="K1418" s="1" t="str">
        <f t="shared" si="44"/>
        <v>2014</v>
      </c>
      <c r="L1418" s="1">
        <f t="shared" si="45"/>
        <v>39</v>
      </c>
      <c r="M1418" s="1" t="s">
        <v>60</v>
      </c>
    </row>
    <row r="1419" spans="8:13">
      <c r="H1419" s="1" t="s">
        <v>299</v>
      </c>
      <c r="I1419" s="1" t="s">
        <v>1331</v>
      </c>
      <c r="J1419" s="1" t="s">
        <v>8110</v>
      </c>
      <c r="K1419" s="1" t="str">
        <f t="shared" si="44"/>
        <v>2015</v>
      </c>
      <c r="L1419" s="1">
        <f t="shared" si="45"/>
        <v>39</v>
      </c>
      <c r="M1419" s="1" t="s">
        <v>60</v>
      </c>
    </row>
    <row r="1420" spans="8:13">
      <c r="H1420" s="1" t="s">
        <v>149</v>
      </c>
      <c r="I1420" s="1" t="s">
        <v>11866</v>
      </c>
      <c r="J1420" s="1" t="s">
        <v>6255</v>
      </c>
      <c r="K1420" s="1" t="str">
        <f t="shared" si="44"/>
        <v>2015</v>
      </c>
      <c r="L1420" s="1">
        <f t="shared" si="45"/>
        <v>39</v>
      </c>
      <c r="M1420" s="1" t="s">
        <v>60</v>
      </c>
    </row>
    <row r="1421" spans="8:13">
      <c r="H1421" s="1" t="s">
        <v>555</v>
      </c>
      <c r="I1421" s="1" t="s">
        <v>5313</v>
      </c>
      <c r="J1421" s="1" t="s">
        <v>520</v>
      </c>
      <c r="K1421" s="1" t="str">
        <f t="shared" si="44"/>
        <v>2017</v>
      </c>
      <c r="L1421" s="1">
        <f t="shared" si="45"/>
        <v>39</v>
      </c>
      <c r="M1421" s="1" t="s">
        <v>60</v>
      </c>
    </row>
    <row r="1422" spans="8:13">
      <c r="H1422" s="1" t="s">
        <v>149</v>
      </c>
      <c r="I1422" s="1" t="s">
        <v>3363</v>
      </c>
      <c r="J1422" s="1" t="s">
        <v>3370</v>
      </c>
      <c r="K1422" s="1" t="str">
        <f t="shared" si="44"/>
        <v>2017</v>
      </c>
      <c r="L1422" s="1">
        <f t="shared" si="45"/>
        <v>39</v>
      </c>
      <c r="M1422" s="1" t="s">
        <v>60</v>
      </c>
    </row>
    <row r="1423" spans="8:13">
      <c r="H1423" s="1" t="s">
        <v>149</v>
      </c>
      <c r="I1423" s="1" t="s">
        <v>5981</v>
      </c>
      <c r="J1423" s="1" t="s">
        <v>5988</v>
      </c>
      <c r="K1423" s="1" t="str">
        <f t="shared" si="44"/>
        <v>2017</v>
      </c>
      <c r="L1423" s="1">
        <f t="shared" si="45"/>
        <v>39</v>
      </c>
      <c r="M1423" s="1" t="s">
        <v>60</v>
      </c>
    </row>
    <row r="1424" spans="8:13">
      <c r="H1424" s="1" t="s">
        <v>555</v>
      </c>
      <c r="I1424" s="1" t="s">
        <v>2899</v>
      </c>
      <c r="J1424" s="1" t="s">
        <v>236</v>
      </c>
      <c r="K1424" s="1" t="str">
        <f t="shared" si="44"/>
        <v>2017</v>
      </c>
      <c r="L1424" s="1">
        <f t="shared" si="45"/>
        <v>39</v>
      </c>
      <c r="M1424" s="1" t="s">
        <v>60</v>
      </c>
    </row>
    <row r="1425" spans="8:13">
      <c r="H1425" s="1" t="s">
        <v>149</v>
      </c>
      <c r="I1425" s="1" t="s">
        <v>5074</v>
      </c>
      <c r="J1425" s="1" t="s">
        <v>4806</v>
      </c>
      <c r="K1425" s="1" t="str">
        <f t="shared" si="44"/>
        <v>2017</v>
      </c>
      <c r="L1425" s="1">
        <f t="shared" si="45"/>
        <v>39</v>
      </c>
      <c r="M1425" s="1" t="s">
        <v>60</v>
      </c>
    </row>
    <row r="1426" spans="8:13">
      <c r="H1426" s="1" t="s">
        <v>149</v>
      </c>
      <c r="I1426" s="1" t="s">
        <v>696</v>
      </c>
      <c r="J1426" s="1" t="s">
        <v>696</v>
      </c>
      <c r="K1426" s="1" t="str">
        <f t="shared" si="44"/>
        <v>2018</v>
      </c>
      <c r="L1426" s="1">
        <f t="shared" si="45"/>
        <v>39</v>
      </c>
      <c r="M1426" s="1" t="s">
        <v>60</v>
      </c>
    </row>
    <row r="1427" spans="8:13">
      <c r="H1427" s="1" t="s">
        <v>1343</v>
      </c>
      <c r="I1427" s="1" t="s">
        <v>943</v>
      </c>
      <c r="J1427" s="1" t="s">
        <v>191</v>
      </c>
      <c r="K1427" s="1" t="str">
        <f t="shared" si="44"/>
        <v>2018</v>
      </c>
      <c r="L1427" s="1">
        <f t="shared" si="45"/>
        <v>39</v>
      </c>
      <c r="M1427" s="1" t="s">
        <v>60</v>
      </c>
    </row>
    <row r="1428" spans="8:13">
      <c r="H1428" s="1" t="s">
        <v>555</v>
      </c>
      <c r="I1428" s="1" t="s">
        <v>9770</v>
      </c>
      <c r="J1428" s="1" t="s">
        <v>903</v>
      </c>
      <c r="K1428" s="1" t="str">
        <f t="shared" si="44"/>
        <v>2019</v>
      </c>
      <c r="L1428" s="1">
        <f t="shared" si="45"/>
        <v>39</v>
      </c>
      <c r="M1428" s="1" t="s">
        <v>60</v>
      </c>
    </row>
    <row r="1429" spans="8:13">
      <c r="H1429" s="1" t="s">
        <v>555</v>
      </c>
      <c r="I1429" s="1" t="s">
        <v>8180</v>
      </c>
      <c r="J1429" s="1" t="s">
        <v>1725</v>
      </c>
      <c r="K1429" s="1" t="str">
        <f t="shared" si="44"/>
        <v>2019</v>
      </c>
      <c r="L1429" s="1">
        <f t="shared" si="45"/>
        <v>39</v>
      </c>
      <c r="M1429" s="1" t="s">
        <v>60</v>
      </c>
    </row>
    <row r="1430" spans="8:13">
      <c r="H1430" s="1" t="s">
        <v>149</v>
      </c>
      <c r="I1430" s="1" t="s">
        <v>1643</v>
      </c>
      <c r="J1430" s="1" t="s">
        <v>1328</v>
      </c>
      <c r="K1430" s="1" t="str">
        <f t="shared" si="44"/>
        <v>2019</v>
      </c>
      <c r="L1430" s="1">
        <f t="shared" si="45"/>
        <v>39</v>
      </c>
      <c r="M1430" s="1" t="s">
        <v>60</v>
      </c>
    </row>
    <row r="1431" spans="8:13">
      <c r="H1431" s="1" t="s">
        <v>149</v>
      </c>
      <c r="I1431" s="1" t="s">
        <v>3059</v>
      </c>
      <c r="J1431" s="1" t="s">
        <v>66</v>
      </c>
      <c r="K1431" s="1" t="str">
        <f t="shared" si="44"/>
        <v>2019</v>
      </c>
      <c r="L1431" s="1">
        <f t="shared" si="45"/>
        <v>39</v>
      </c>
      <c r="M1431" s="1" t="s">
        <v>60</v>
      </c>
    </row>
    <row r="1432" spans="8:13">
      <c r="H1432" s="1" t="s">
        <v>149</v>
      </c>
      <c r="I1432" s="1" t="s">
        <v>261</v>
      </c>
      <c r="J1432" s="1" t="s">
        <v>640</v>
      </c>
      <c r="K1432" s="1" t="str">
        <f t="shared" si="44"/>
        <v>2020</v>
      </c>
      <c r="L1432" s="1">
        <f t="shared" si="45"/>
        <v>39</v>
      </c>
      <c r="M1432" s="1" t="s">
        <v>60</v>
      </c>
    </row>
    <row r="1433" spans="8:13">
      <c r="H1433" s="1" t="s">
        <v>149</v>
      </c>
      <c r="I1433" s="1" t="s">
        <v>11088</v>
      </c>
      <c r="J1433" s="1" t="s">
        <v>8134</v>
      </c>
      <c r="K1433" s="1" t="str">
        <f t="shared" si="44"/>
        <v>2020</v>
      </c>
      <c r="L1433" s="1">
        <f t="shared" si="45"/>
        <v>39</v>
      </c>
      <c r="M1433" s="1" t="s">
        <v>60</v>
      </c>
    </row>
    <row r="1434" spans="8:13">
      <c r="H1434" s="1" t="s">
        <v>149</v>
      </c>
      <c r="I1434" s="1" t="s">
        <v>7570</v>
      </c>
      <c r="J1434" s="1" t="s">
        <v>5680</v>
      </c>
      <c r="K1434" s="1" t="str">
        <f t="shared" si="44"/>
        <v>2020</v>
      </c>
      <c r="L1434" s="1">
        <f t="shared" si="45"/>
        <v>39</v>
      </c>
      <c r="M1434" s="1" t="s">
        <v>60</v>
      </c>
    </row>
    <row r="1435" spans="8:13">
      <c r="H1435" s="1" t="s">
        <v>149</v>
      </c>
      <c r="I1435" s="1" t="s">
        <v>7830</v>
      </c>
      <c r="J1435" s="1" t="s">
        <v>7830</v>
      </c>
      <c r="K1435" s="1" t="str">
        <f t="shared" si="44"/>
        <v>2020</v>
      </c>
      <c r="L1435" s="1">
        <f t="shared" si="45"/>
        <v>39</v>
      </c>
      <c r="M1435" s="1" t="s">
        <v>60</v>
      </c>
    </row>
    <row r="1436" spans="8:13">
      <c r="H1436" s="1" t="s">
        <v>351</v>
      </c>
      <c r="I1436" s="1" t="s">
        <v>1643</v>
      </c>
      <c r="J1436" s="1" t="s">
        <v>1721</v>
      </c>
      <c r="K1436" s="1" t="str">
        <f t="shared" si="44"/>
        <v>2004</v>
      </c>
      <c r="L1436" s="1">
        <f t="shared" si="45"/>
        <v>40</v>
      </c>
      <c r="M1436" s="1" t="s">
        <v>60</v>
      </c>
    </row>
    <row r="1437" spans="8:13">
      <c r="H1437" s="1" t="s">
        <v>189</v>
      </c>
      <c r="I1437" s="1" t="s">
        <v>7898</v>
      </c>
      <c r="J1437" s="1" t="s">
        <v>1899</v>
      </c>
      <c r="K1437" s="1" t="str">
        <f t="shared" si="44"/>
        <v>2005</v>
      </c>
      <c r="L1437" s="1">
        <f t="shared" si="45"/>
        <v>40</v>
      </c>
      <c r="M1437" s="1" t="s">
        <v>60</v>
      </c>
    </row>
    <row r="1438" spans="8:13">
      <c r="H1438" s="1" t="s">
        <v>120</v>
      </c>
      <c r="I1438" s="1" t="s">
        <v>10211</v>
      </c>
      <c r="J1438" s="1" t="s">
        <v>10212</v>
      </c>
      <c r="K1438" s="1" t="str">
        <f t="shared" si="44"/>
        <v>2006</v>
      </c>
      <c r="L1438" s="1">
        <f t="shared" si="45"/>
        <v>40</v>
      </c>
      <c r="M1438" s="1" t="s">
        <v>60</v>
      </c>
    </row>
    <row r="1439" spans="8:13">
      <c r="H1439" s="1" t="s">
        <v>136</v>
      </c>
      <c r="I1439" s="1" t="s">
        <v>496</v>
      </c>
      <c r="J1439" s="1" t="s">
        <v>1918</v>
      </c>
      <c r="K1439" s="1" t="str">
        <f t="shared" si="44"/>
        <v>2007</v>
      </c>
      <c r="L1439" s="1">
        <f t="shared" si="45"/>
        <v>40</v>
      </c>
      <c r="M1439" s="1" t="s">
        <v>60</v>
      </c>
    </row>
    <row r="1440" spans="8:13">
      <c r="H1440" s="1" t="s">
        <v>721</v>
      </c>
      <c r="I1440" s="1" t="s">
        <v>6666</v>
      </c>
      <c r="J1440" s="1" t="s">
        <v>10953</v>
      </c>
      <c r="K1440" s="1" t="str">
        <f t="shared" si="44"/>
        <v>2009</v>
      </c>
      <c r="L1440" s="1">
        <f t="shared" si="45"/>
        <v>40</v>
      </c>
      <c r="M1440" s="1" t="s">
        <v>60</v>
      </c>
    </row>
    <row r="1441" spans="8:13">
      <c r="H1441" s="1" t="s">
        <v>128</v>
      </c>
      <c r="I1441" s="1" t="s">
        <v>9203</v>
      </c>
      <c r="J1441" s="1" t="s">
        <v>9204</v>
      </c>
      <c r="K1441" s="1" t="str">
        <f t="shared" si="44"/>
        <v>2010</v>
      </c>
      <c r="L1441" s="1">
        <f t="shared" si="45"/>
        <v>40</v>
      </c>
      <c r="M1441" s="1" t="s">
        <v>60</v>
      </c>
    </row>
    <row r="1442" spans="8:13">
      <c r="H1442" s="1" t="s">
        <v>136</v>
      </c>
      <c r="I1442" s="1" t="s">
        <v>156</v>
      </c>
      <c r="J1442" s="1" t="s">
        <v>998</v>
      </c>
      <c r="K1442" s="1" t="str">
        <f t="shared" si="44"/>
        <v>2010</v>
      </c>
      <c r="L1442" s="1">
        <f t="shared" si="45"/>
        <v>40</v>
      </c>
      <c r="M1442" s="1" t="s">
        <v>60</v>
      </c>
    </row>
    <row r="1443" spans="8:13">
      <c r="H1443" s="1" t="s">
        <v>555</v>
      </c>
      <c r="I1443" s="1" t="s">
        <v>9074</v>
      </c>
      <c r="J1443" s="1" t="s">
        <v>4638</v>
      </c>
      <c r="K1443" s="1" t="str">
        <f t="shared" si="44"/>
        <v>2012</v>
      </c>
      <c r="L1443" s="1">
        <f t="shared" si="45"/>
        <v>40</v>
      </c>
      <c r="M1443" s="1" t="s">
        <v>60</v>
      </c>
    </row>
    <row r="1444" spans="8:13">
      <c r="H1444" s="1" t="s">
        <v>555</v>
      </c>
      <c r="I1444" s="1" t="s">
        <v>9328</v>
      </c>
      <c r="J1444" s="1" t="s">
        <v>6312</v>
      </c>
      <c r="K1444" s="1" t="str">
        <f t="shared" si="44"/>
        <v>2012</v>
      </c>
      <c r="L1444" s="1">
        <f t="shared" si="45"/>
        <v>40</v>
      </c>
      <c r="M1444" s="1" t="s">
        <v>60</v>
      </c>
    </row>
    <row r="1445" spans="8:13">
      <c r="H1445" s="1" t="s">
        <v>1343</v>
      </c>
      <c r="I1445" s="1" t="s">
        <v>9212</v>
      </c>
      <c r="J1445" s="1" t="s">
        <v>10294</v>
      </c>
      <c r="K1445" s="1" t="str">
        <f t="shared" si="44"/>
        <v>2012</v>
      </c>
      <c r="L1445" s="1">
        <f t="shared" si="45"/>
        <v>40</v>
      </c>
      <c r="M1445" s="1" t="s">
        <v>60</v>
      </c>
    </row>
    <row r="1446" spans="8:13">
      <c r="H1446" s="1" t="s">
        <v>282</v>
      </c>
      <c r="I1446" s="1" t="s">
        <v>4071</v>
      </c>
      <c r="J1446" s="1" t="s">
        <v>2023</v>
      </c>
      <c r="K1446" s="1" t="str">
        <f t="shared" si="44"/>
        <v>2013</v>
      </c>
      <c r="L1446" s="1">
        <f t="shared" si="45"/>
        <v>40</v>
      </c>
      <c r="M1446" s="1" t="s">
        <v>60</v>
      </c>
    </row>
    <row r="1447" spans="8:13">
      <c r="H1447" s="1" t="s">
        <v>310</v>
      </c>
      <c r="I1447" s="1" t="s">
        <v>4224</v>
      </c>
      <c r="J1447" s="1" t="s">
        <v>1619</v>
      </c>
      <c r="K1447" s="1" t="str">
        <f t="shared" si="44"/>
        <v>2013</v>
      </c>
      <c r="L1447" s="1">
        <f t="shared" si="45"/>
        <v>40</v>
      </c>
      <c r="M1447" s="1" t="s">
        <v>60</v>
      </c>
    </row>
    <row r="1448" spans="8:13">
      <c r="H1448" s="1" t="s">
        <v>128</v>
      </c>
      <c r="I1448" s="1" t="s">
        <v>12335</v>
      </c>
      <c r="J1448" s="1" t="s">
        <v>12342</v>
      </c>
      <c r="K1448" s="1" t="str">
        <f t="shared" si="44"/>
        <v>2013</v>
      </c>
      <c r="L1448" s="1">
        <f t="shared" si="45"/>
        <v>40</v>
      </c>
      <c r="M1448" s="1" t="s">
        <v>60</v>
      </c>
    </row>
    <row r="1449" spans="8:13">
      <c r="H1449" s="1" t="s">
        <v>555</v>
      </c>
      <c r="I1449" s="1" t="s">
        <v>7360</v>
      </c>
      <c r="J1449" s="1" t="s">
        <v>8345</v>
      </c>
      <c r="K1449" s="1" t="str">
        <f t="shared" si="44"/>
        <v>2014</v>
      </c>
      <c r="L1449" s="1">
        <f t="shared" si="45"/>
        <v>40</v>
      </c>
      <c r="M1449" s="1" t="s">
        <v>60</v>
      </c>
    </row>
    <row r="1450" spans="8:13">
      <c r="H1450" s="1" t="s">
        <v>555</v>
      </c>
      <c r="I1450" s="1" t="s">
        <v>7360</v>
      </c>
      <c r="J1450" s="1" t="s">
        <v>9539</v>
      </c>
      <c r="K1450" s="1" t="str">
        <f t="shared" si="44"/>
        <v>2014</v>
      </c>
      <c r="L1450" s="1">
        <f t="shared" si="45"/>
        <v>40</v>
      </c>
      <c r="M1450" s="1" t="s">
        <v>60</v>
      </c>
    </row>
    <row r="1451" spans="8:13">
      <c r="H1451" s="1" t="s">
        <v>282</v>
      </c>
      <c r="I1451" s="1" t="s">
        <v>395</v>
      </c>
      <c r="J1451" s="1" t="s">
        <v>1712</v>
      </c>
      <c r="K1451" s="1" t="str">
        <f t="shared" si="44"/>
        <v>2014</v>
      </c>
      <c r="L1451" s="1">
        <f t="shared" si="45"/>
        <v>40</v>
      </c>
      <c r="M1451" s="1" t="s">
        <v>60</v>
      </c>
    </row>
    <row r="1452" spans="8:13">
      <c r="H1452" s="1" t="s">
        <v>555</v>
      </c>
      <c r="I1452" s="1" t="s">
        <v>7130</v>
      </c>
      <c r="J1452" s="1" t="s">
        <v>7135</v>
      </c>
      <c r="K1452" s="1" t="str">
        <f t="shared" si="44"/>
        <v>2014</v>
      </c>
      <c r="L1452" s="1">
        <f t="shared" si="45"/>
        <v>40</v>
      </c>
      <c r="M1452" s="1" t="s">
        <v>60</v>
      </c>
    </row>
    <row r="1453" spans="8:13">
      <c r="H1453" s="1" t="s">
        <v>555</v>
      </c>
      <c r="I1453" s="1" t="s">
        <v>8837</v>
      </c>
      <c r="J1453" s="1" t="s">
        <v>11132</v>
      </c>
      <c r="K1453" s="1" t="str">
        <f t="shared" si="44"/>
        <v>2014</v>
      </c>
      <c r="L1453" s="1">
        <f t="shared" si="45"/>
        <v>40</v>
      </c>
      <c r="M1453" s="1" t="s">
        <v>60</v>
      </c>
    </row>
    <row r="1454" spans="8:13">
      <c r="H1454" s="1" t="s">
        <v>555</v>
      </c>
      <c r="I1454" s="1" t="s">
        <v>731</v>
      </c>
      <c r="J1454" s="1" t="s">
        <v>731</v>
      </c>
      <c r="K1454" s="1" t="str">
        <f t="shared" si="44"/>
        <v>2015</v>
      </c>
      <c r="L1454" s="1">
        <f t="shared" si="45"/>
        <v>40</v>
      </c>
      <c r="M1454" s="1" t="s">
        <v>60</v>
      </c>
    </row>
    <row r="1455" spans="8:13">
      <c r="H1455" s="1" t="s">
        <v>282</v>
      </c>
      <c r="I1455" s="1" t="s">
        <v>2426</v>
      </c>
      <c r="J1455" s="1" t="s">
        <v>1163</v>
      </c>
      <c r="K1455" s="1" t="str">
        <f t="shared" si="44"/>
        <v>2015</v>
      </c>
      <c r="L1455" s="1">
        <f t="shared" si="45"/>
        <v>40</v>
      </c>
      <c r="M1455" s="1" t="s">
        <v>60</v>
      </c>
    </row>
    <row r="1456" spans="8:13">
      <c r="H1456" s="1" t="s">
        <v>555</v>
      </c>
      <c r="I1456" s="1" t="s">
        <v>10805</v>
      </c>
      <c r="J1456" s="1" t="s">
        <v>384</v>
      </c>
      <c r="K1456" s="1" t="str">
        <f t="shared" si="44"/>
        <v>2015</v>
      </c>
      <c r="L1456" s="1">
        <f t="shared" si="45"/>
        <v>40</v>
      </c>
      <c r="M1456" s="1" t="s">
        <v>60</v>
      </c>
    </row>
    <row r="1457" spans="8:13">
      <c r="H1457" s="1" t="s">
        <v>1343</v>
      </c>
      <c r="I1457" s="1" t="s">
        <v>4698</v>
      </c>
      <c r="J1457" s="1" t="s">
        <v>209</v>
      </c>
      <c r="K1457" s="1" t="str">
        <f t="shared" si="44"/>
        <v>2016</v>
      </c>
      <c r="L1457" s="1">
        <f t="shared" si="45"/>
        <v>40</v>
      </c>
      <c r="M1457" s="1" t="s">
        <v>60</v>
      </c>
    </row>
    <row r="1458" spans="8:13">
      <c r="H1458" s="1" t="s">
        <v>128</v>
      </c>
      <c r="I1458" s="1" t="s">
        <v>3472</v>
      </c>
      <c r="J1458" s="1" t="s">
        <v>3476</v>
      </c>
      <c r="K1458" s="1" t="str">
        <f t="shared" si="44"/>
        <v>2016</v>
      </c>
      <c r="L1458" s="1">
        <f t="shared" si="45"/>
        <v>40</v>
      </c>
      <c r="M1458" s="1" t="s">
        <v>60</v>
      </c>
    </row>
    <row r="1459" spans="8:13">
      <c r="H1459" s="1" t="s">
        <v>555</v>
      </c>
      <c r="I1459" s="1" t="s">
        <v>6231</v>
      </c>
      <c r="J1459" s="1" t="s">
        <v>6241</v>
      </c>
      <c r="K1459" s="1" t="str">
        <f t="shared" si="44"/>
        <v>2016</v>
      </c>
      <c r="L1459" s="1">
        <f t="shared" si="45"/>
        <v>40</v>
      </c>
      <c r="M1459" s="1" t="s">
        <v>60</v>
      </c>
    </row>
    <row r="1460" spans="8:13">
      <c r="H1460" s="1" t="s">
        <v>555</v>
      </c>
      <c r="I1460" s="1" t="s">
        <v>218</v>
      </c>
      <c r="J1460" s="1" t="s">
        <v>218</v>
      </c>
      <c r="K1460" s="1" t="str">
        <f t="shared" si="44"/>
        <v>2016</v>
      </c>
      <c r="L1460" s="1">
        <f t="shared" si="45"/>
        <v>40</v>
      </c>
      <c r="M1460" s="1" t="s">
        <v>60</v>
      </c>
    </row>
    <row r="1461" spans="8:13">
      <c r="H1461" s="1" t="s">
        <v>282</v>
      </c>
      <c r="I1461" s="1" t="s">
        <v>10522</v>
      </c>
      <c r="J1461" s="1" t="s">
        <v>10541</v>
      </c>
      <c r="K1461" s="1" t="str">
        <f t="shared" si="44"/>
        <v>2017</v>
      </c>
      <c r="L1461" s="1">
        <f t="shared" si="45"/>
        <v>40</v>
      </c>
      <c r="M1461" s="1" t="s">
        <v>60</v>
      </c>
    </row>
    <row r="1462" spans="8:13">
      <c r="H1462" s="1" t="s">
        <v>555</v>
      </c>
      <c r="I1462" s="1" t="s">
        <v>3644</v>
      </c>
      <c r="J1462" s="1" t="s">
        <v>2418</v>
      </c>
      <c r="K1462" s="1" t="str">
        <f t="shared" si="44"/>
        <v>2018</v>
      </c>
      <c r="L1462" s="1">
        <f t="shared" si="45"/>
        <v>40</v>
      </c>
      <c r="M1462" s="1" t="s">
        <v>60</v>
      </c>
    </row>
    <row r="1463" spans="8:13">
      <c r="H1463" s="1" t="s">
        <v>128</v>
      </c>
      <c r="I1463" s="1" t="s">
        <v>690</v>
      </c>
      <c r="J1463" s="1" t="s">
        <v>881</v>
      </c>
      <c r="K1463" s="1" t="str">
        <f t="shared" si="44"/>
        <v>2018</v>
      </c>
      <c r="L1463" s="1">
        <f t="shared" si="45"/>
        <v>40</v>
      </c>
      <c r="M1463" s="1" t="s">
        <v>60</v>
      </c>
    </row>
    <row r="1464" spans="8:13">
      <c r="H1464" s="1" t="s">
        <v>1343</v>
      </c>
      <c r="I1464" s="1" t="s">
        <v>10830</v>
      </c>
      <c r="J1464" s="1" t="s">
        <v>72</v>
      </c>
      <c r="K1464" s="1" t="str">
        <f t="shared" si="44"/>
        <v>2019</v>
      </c>
      <c r="L1464" s="1">
        <f t="shared" si="45"/>
        <v>40</v>
      </c>
      <c r="M1464" s="1" t="s">
        <v>60</v>
      </c>
    </row>
    <row r="1465" spans="8:13">
      <c r="H1465" s="1" t="s">
        <v>1343</v>
      </c>
      <c r="I1465" s="1" t="s">
        <v>397</v>
      </c>
      <c r="J1465" s="1" t="s">
        <v>3199</v>
      </c>
      <c r="K1465" s="1" t="str">
        <f t="shared" si="44"/>
        <v>2019</v>
      </c>
      <c r="L1465" s="1">
        <f t="shared" si="45"/>
        <v>40</v>
      </c>
      <c r="M1465" s="1" t="s">
        <v>60</v>
      </c>
    </row>
    <row r="1466" spans="8:13">
      <c r="H1466" s="1" t="s">
        <v>1343</v>
      </c>
      <c r="I1466" s="1" t="s">
        <v>10910</v>
      </c>
      <c r="J1466" s="1" t="s">
        <v>517</v>
      </c>
      <c r="K1466" s="1" t="str">
        <f t="shared" si="44"/>
        <v>2019</v>
      </c>
      <c r="L1466" s="1">
        <f t="shared" si="45"/>
        <v>40</v>
      </c>
      <c r="M1466" s="1" t="s">
        <v>60</v>
      </c>
    </row>
    <row r="1467" spans="8:13">
      <c r="H1467" s="1" t="s">
        <v>1343</v>
      </c>
      <c r="I1467" s="1" t="s">
        <v>278</v>
      </c>
      <c r="J1467" s="1" t="s">
        <v>2299</v>
      </c>
      <c r="K1467" s="1" t="str">
        <f t="shared" si="44"/>
        <v>2019</v>
      </c>
      <c r="L1467" s="1">
        <f t="shared" si="45"/>
        <v>40</v>
      </c>
      <c r="M1467" s="1" t="s">
        <v>60</v>
      </c>
    </row>
    <row r="1468" spans="8:13">
      <c r="H1468" s="1" t="s">
        <v>555</v>
      </c>
      <c r="I1468" s="1" t="s">
        <v>5681</v>
      </c>
      <c r="J1468" s="1" t="s">
        <v>690</v>
      </c>
      <c r="K1468" s="1" t="str">
        <f t="shared" si="44"/>
        <v>2020</v>
      </c>
      <c r="L1468" s="1">
        <f t="shared" si="45"/>
        <v>40</v>
      </c>
      <c r="M1468" s="1" t="s">
        <v>60</v>
      </c>
    </row>
    <row r="1469" spans="8:13">
      <c r="H1469" s="1" t="s">
        <v>555</v>
      </c>
      <c r="I1469" s="1" t="s">
        <v>11421</v>
      </c>
      <c r="J1469" s="1" t="s">
        <v>8717</v>
      </c>
      <c r="K1469" s="1" t="str">
        <f t="shared" si="44"/>
        <v>2020</v>
      </c>
      <c r="L1469" s="1">
        <f t="shared" si="45"/>
        <v>40</v>
      </c>
      <c r="M1469" s="1" t="s">
        <v>60</v>
      </c>
    </row>
    <row r="1470" spans="8:13">
      <c r="H1470" s="1" t="s">
        <v>555</v>
      </c>
      <c r="I1470" s="1" t="s">
        <v>9770</v>
      </c>
      <c r="J1470" s="1" t="s">
        <v>8450</v>
      </c>
      <c r="K1470" s="1" t="str">
        <f t="shared" si="44"/>
        <v>2020</v>
      </c>
      <c r="L1470" s="1">
        <f t="shared" si="45"/>
        <v>40</v>
      </c>
      <c r="M1470" s="1" t="s">
        <v>60</v>
      </c>
    </row>
    <row r="1471" spans="8:13">
      <c r="H1471" s="1" t="s">
        <v>721</v>
      </c>
      <c r="I1471" s="1" t="s">
        <v>9724</v>
      </c>
      <c r="J1471" s="1" t="s">
        <v>1862</v>
      </c>
      <c r="K1471" s="1" t="str">
        <f t="shared" si="44"/>
        <v>2003</v>
      </c>
      <c r="L1471" s="1">
        <f t="shared" si="45"/>
        <v>41</v>
      </c>
      <c r="M1471" s="1" t="s">
        <v>60</v>
      </c>
    </row>
    <row r="1472" spans="8:13">
      <c r="H1472" s="1" t="s">
        <v>721</v>
      </c>
      <c r="I1472" s="1" t="s">
        <v>1296</v>
      </c>
      <c r="J1472" s="1" t="s">
        <v>1918</v>
      </c>
      <c r="K1472" s="1" t="str">
        <f t="shared" si="44"/>
        <v>2007</v>
      </c>
      <c r="L1472" s="1">
        <f t="shared" si="45"/>
        <v>41</v>
      </c>
      <c r="M1472" s="1" t="s">
        <v>60</v>
      </c>
    </row>
    <row r="1473" spans="8:13">
      <c r="H1473" s="1" t="s">
        <v>128</v>
      </c>
      <c r="I1473" s="1" t="s">
        <v>10100</v>
      </c>
      <c r="J1473" s="1" t="s">
        <v>10128</v>
      </c>
      <c r="K1473" s="1" t="str">
        <f t="shared" ref="K1473:K1536" si="46">TEXT(J1473,"YYYY")</f>
        <v>2011</v>
      </c>
      <c r="L1473" s="1">
        <f t="shared" ref="L1473:L1536" si="47">H1473-(TEXT(I1473,"YYYY")-TEXT(J1473,"YYYY"))</f>
        <v>41</v>
      </c>
      <c r="M1473" s="1" t="s">
        <v>60</v>
      </c>
    </row>
    <row r="1474" spans="8:13">
      <c r="H1474" s="1" t="s">
        <v>282</v>
      </c>
      <c r="I1474" s="1" t="s">
        <v>10478</v>
      </c>
      <c r="J1474" s="1" t="s">
        <v>1003</v>
      </c>
      <c r="K1474" s="1" t="str">
        <f t="shared" si="46"/>
        <v>2011</v>
      </c>
      <c r="L1474" s="1">
        <f t="shared" si="47"/>
        <v>41</v>
      </c>
      <c r="M1474" s="1" t="s">
        <v>60</v>
      </c>
    </row>
    <row r="1475" spans="8:13">
      <c r="H1475" s="1" t="s">
        <v>1343</v>
      </c>
      <c r="I1475" s="1" t="s">
        <v>9662</v>
      </c>
      <c r="J1475" s="1" t="s">
        <v>9680</v>
      </c>
      <c r="K1475" s="1" t="str">
        <f t="shared" si="46"/>
        <v>2012</v>
      </c>
      <c r="L1475" s="1">
        <f t="shared" si="47"/>
        <v>41</v>
      </c>
      <c r="M1475" s="1" t="s">
        <v>60</v>
      </c>
    </row>
    <row r="1476" spans="8:13">
      <c r="H1476" s="1" t="s">
        <v>128</v>
      </c>
      <c r="I1476" s="1" t="s">
        <v>9473</v>
      </c>
      <c r="J1476" s="1" t="s">
        <v>1125</v>
      </c>
      <c r="K1476" s="1" t="str">
        <f t="shared" si="46"/>
        <v>2012</v>
      </c>
      <c r="L1476" s="1">
        <f t="shared" si="47"/>
        <v>41</v>
      </c>
      <c r="M1476" s="1" t="s">
        <v>60</v>
      </c>
    </row>
    <row r="1477" spans="8:13">
      <c r="H1477" s="1" t="s">
        <v>1343</v>
      </c>
      <c r="I1477" s="1" t="s">
        <v>3825</v>
      </c>
      <c r="J1477" s="1" t="s">
        <v>9101</v>
      </c>
      <c r="K1477" s="1" t="str">
        <f t="shared" si="46"/>
        <v>2012</v>
      </c>
      <c r="L1477" s="1">
        <f t="shared" si="47"/>
        <v>41</v>
      </c>
      <c r="M1477" s="1" t="s">
        <v>60</v>
      </c>
    </row>
    <row r="1478" spans="8:13">
      <c r="H1478" s="1" t="s">
        <v>299</v>
      </c>
      <c r="I1478" s="1" t="s">
        <v>7638</v>
      </c>
      <c r="J1478" s="1" t="s">
        <v>2023</v>
      </c>
      <c r="K1478" s="1" t="str">
        <f t="shared" si="46"/>
        <v>2013</v>
      </c>
      <c r="L1478" s="1">
        <f t="shared" si="47"/>
        <v>41</v>
      </c>
      <c r="M1478" s="1" t="s">
        <v>60</v>
      </c>
    </row>
    <row r="1479" spans="8:13">
      <c r="H1479" s="1" t="s">
        <v>128</v>
      </c>
      <c r="I1479" s="1" t="s">
        <v>8856</v>
      </c>
      <c r="J1479" s="1" t="s">
        <v>6947</v>
      </c>
      <c r="K1479" s="1" t="str">
        <f t="shared" si="46"/>
        <v>2013</v>
      </c>
      <c r="L1479" s="1">
        <f t="shared" si="47"/>
        <v>41</v>
      </c>
      <c r="M1479" s="1" t="s">
        <v>60</v>
      </c>
    </row>
    <row r="1480" spans="8:13">
      <c r="H1480" s="1" t="s">
        <v>128</v>
      </c>
      <c r="I1480" s="1" t="s">
        <v>8856</v>
      </c>
      <c r="J1480" s="1" t="s">
        <v>8822</v>
      </c>
      <c r="K1480" s="1" t="str">
        <f t="shared" si="46"/>
        <v>2013</v>
      </c>
      <c r="L1480" s="1">
        <f t="shared" si="47"/>
        <v>41</v>
      </c>
      <c r="M1480" s="1" t="s">
        <v>60</v>
      </c>
    </row>
    <row r="1481" spans="8:13">
      <c r="H1481" s="1" t="s">
        <v>1343</v>
      </c>
      <c r="I1481" s="1" t="s">
        <v>10309</v>
      </c>
      <c r="J1481" s="1" t="s">
        <v>10310</v>
      </c>
      <c r="K1481" s="1" t="str">
        <f t="shared" si="46"/>
        <v>2013</v>
      </c>
      <c r="L1481" s="1">
        <f t="shared" si="47"/>
        <v>41</v>
      </c>
      <c r="M1481" s="1" t="s">
        <v>60</v>
      </c>
    </row>
    <row r="1482" spans="8:13">
      <c r="H1482" s="1" t="s">
        <v>310</v>
      </c>
      <c r="I1482" s="1" t="s">
        <v>5078</v>
      </c>
      <c r="J1482" s="1" t="s">
        <v>5079</v>
      </c>
      <c r="K1482" s="1" t="str">
        <f t="shared" si="46"/>
        <v>2013</v>
      </c>
      <c r="L1482" s="1">
        <f t="shared" si="47"/>
        <v>41</v>
      </c>
      <c r="M1482" s="1" t="s">
        <v>60</v>
      </c>
    </row>
    <row r="1483" spans="8:13">
      <c r="H1483" s="1" t="s">
        <v>1343</v>
      </c>
      <c r="I1483" s="1" t="s">
        <v>7224</v>
      </c>
      <c r="J1483" s="1" t="s">
        <v>7329</v>
      </c>
      <c r="K1483" s="1" t="str">
        <f t="shared" si="46"/>
        <v>2014</v>
      </c>
      <c r="L1483" s="1">
        <f t="shared" si="47"/>
        <v>41</v>
      </c>
      <c r="M1483" s="1" t="s">
        <v>60</v>
      </c>
    </row>
    <row r="1484" spans="8:13">
      <c r="H1484" s="1" t="s">
        <v>120</v>
      </c>
      <c r="I1484" s="1" t="s">
        <v>2304</v>
      </c>
      <c r="J1484" s="1" t="s">
        <v>1657</v>
      </c>
      <c r="K1484" s="1" t="str">
        <f t="shared" si="46"/>
        <v>2014</v>
      </c>
      <c r="L1484" s="1">
        <f t="shared" si="47"/>
        <v>41</v>
      </c>
      <c r="M1484" s="1" t="s">
        <v>60</v>
      </c>
    </row>
    <row r="1485" spans="8:13">
      <c r="H1485" s="1" t="s">
        <v>282</v>
      </c>
      <c r="I1485" s="1" t="s">
        <v>352</v>
      </c>
      <c r="J1485" s="1" t="s">
        <v>6645</v>
      </c>
      <c r="K1485" s="1" t="str">
        <f t="shared" si="46"/>
        <v>2014</v>
      </c>
      <c r="L1485" s="1">
        <f t="shared" si="47"/>
        <v>41</v>
      </c>
      <c r="M1485" s="1" t="s">
        <v>60</v>
      </c>
    </row>
    <row r="1486" spans="8:13">
      <c r="H1486" s="1" t="s">
        <v>282</v>
      </c>
      <c r="I1486" s="1" t="s">
        <v>7156</v>
      </c>
      <c r="J1486" s="1" t="s">
        <v>2008</v>
      </c>
      <c r="K1486" s="1" t="str">
        <f t="shared" si="46"/>
        <v>2014</v>
      </c>
      <c r="L1486" s="1">
        <f t="shared" si="47"/>
        <v>41</v>
      </c>
      <c r="M1486" s="1" t="s">
        <v>60</v>
      </c>
    </row>
    <row r="1487" spans="8:13">
      <c r="H1487" s="1" t="s">
        <v>1343</v>
      </c>
      <c r="I1487" s="1" t="s">
        <v>7224</v>
      </c>
      <c r="J1487" s="1" t="s">
        <v>1712</v>
      </c>
      <c r="K1487" s="1" t="str">
        <f t="shared" si="46"/>
        <v>2014</v>
      </c>
      <c r="L1487" s="1">
        <f t="shared" si="47"/>
        <v>41</v>
      </c>
      <c r="M1487" s="1" t="s">
        <v>60</v>
      </c>
    </row>
    <row r="1488" spans="8:13">
      <c r="H1488" s="1" t="s">
        <v>120</v>
      </c>
      <c r="I1488" s="1" t="s">
        <v>2332</v>
      </c>
      <c r="J1488" s="1" t="s">
        <v>7785</v>
      </c>
      <c r="K1488" s="1" t="str">
        <f t="shared" si="46"/>
        <v>2015</v>
      </c>
      <c r="L1488" s="1">
        <f t="shared" si="47"/>
        <v>41</v>
      </c>
      <c r="M1488" s="1" t="s">
        <v>60</v>
      </c>
    </row>
    <row r="1489" spans="8:13">
      <c r="H1489" s="1" t="s">
        <v>299</v>
      </c>
      <c r="I1489" s="1" t="s">
        <v>2766</v>
      </c>
      <c r="J1489" s="1" t="s">
        <v>1222</v>
      </c>
      <c r="K1489" s="1" t="str">
        <f t="shared" si="46"/>
        <v>2015</v>
      </c>
      <c r="L1489" s="1">
        <f t="shared" si="47"/>
        <v>41</v>
      </c>
      <c r="M1489" s="1" t="s">
        <v>60</v>
      </c>
    </row>
    <row r="1490" spans="8:13">
      <c r="H1490" s="1" t="s">
        <v>310</v>
      </c>
      <c r="I1490" s="1" t="s">
        <v>8690</v>
      </c>
      <c r="J1490" s="1" t="s">
        <v>8709</v>
      </c>
      <c r="K1490" s="1" t="str">
        <f t="shared" si="46"/>
        <v>2016</v>
      </c>
      <c r="L1490" s="1">
        <f t="shared" si="47"/>
        <v>41</v>
      </c>
      <c r="M1490" s="1" t="s">
        <v>60</v>
      </c>
    </row>
    <row r="1491" spans="8:13">
      <c r="H1491" s="1" t="s">
        <v>299</v>
      </c>
      <c r="I1491" s="1" t="s">
        <v>300</v>
      </c>
      <c r="J1491" s="1" t="s">
        <v>303</v>
      </c>
      <c r="K1491" s="1" t="str">
        <f t="shared" si="46"/>
        <v>2016</v>
      </c>
      <c r="L1491" s="1">
        <f t="shared" si="47"/>
        <v>41</v>
      </c>
      <c r="M1491" s="1" t="s">
        <v>60</v>
      </c>
    </row>
    <row r="1492" spans="8:13">
      <c r="H1492" s="1" t="s">
        <v>128</v>
      </c>
      <c r="I1492" s="1" t="s">
        <v>1296</v>
      </c>
      <c r="J1492" s="1" t="s">
        <v>467</v>
      </c>
      <c r="K1492" s="1" t="str">
        <f t="shared" si="46"/>
        <v>2016</v>
      </c>
      <c r="L1492" s="1">
        <f t="shared" si="47"/>
        <v>41</v>
      </c>
      <c r="M1492" s="1" t="s">
        <v>60</v>
      </c>
    </row>
    <row r="1493" spans="8:13">
      <c r="H1493" s="1" t="s">
        <v>1343</v>
      </c>
      <c r="I1493" s="1" t="s">
        <v>3927</v>
      </c>
      <c r="J1493" s="1" t="s">
        <v>162</v>
      </c>
      <c r="K1493" s="1" t="str">
        <f t="shared" si="46"/>
        <v>2016</v>
      </c>
      <c r="L1493" s="1">
        <f t="shared" si="47"/>
        <v>41</v>
      </c>
      <c r="M1493" s="1" t="s">
        <v>60</v>
      </c>
    </row>
    <row r="1494" spans="8:13">
      <c r="H1494" s="1" t="s">
        <v>1343</v>
      </c>
      <c r="I1494" s="1" t="s">
        <v>5121</v>
      </c>
      <c r="J1494" s="1" t="s">
        <v>5122</v>
      </c>
      <c r="K1494" s="1" t="str">
        <f t="shared" si="46"/>
        <v>2016</v>
      </c>
      <c r="L1494" s="1">
        <f t="shared" si="47"/>
        <v>41</v>
      </c>
      <c r="M1494" s="1" t="s">
        <v>60</v>
      </c>
    </row>
    <row r="1495" spans="8:13">
      <c r="H1495" s="1" t="s">
        <v>282</v>
      </c>
      <c r="I1495" s="1" t="s">
        <v>2115</v>
      </c>
      <c r="J1495" s="1" t="s">
        <v>1573</v>
      </c>
      <c r="K1495" s="1" t="str">
        <f t="shared" si="46"/>
        <v>2016</v>
      </c>
      <c r="L1495" s="1">
        <f t="shared" si="47"/>
        <v>41</v>
      </c>
      <c r="M1495" s="1" t="s">
        <v>60</v>
      </c>
    </row>
    <row r="1496" spans="8:13">
      <c r="H1496" s="1" t="s">
        <v>282</v>
      </c>
      <c r="I1496" s="1" t="s">
        <v>903</v>
      </c>
      <c r="J1496" s="1" t="s">
        <v>1012</v>
      </c>
      <c r="K1496" s="1" t="str">
        <f t="shared" si="46"/>
        <v>2017</v>
      </c>
      <c r="L1496" s="1">
        <f t="shared" si="47"/>
        <v>41</v>
      </c>
      <c r="M1496" s="1" t="s">
        <v>60</v>
      </c>
    </row>
    <row r="1497" spans="8:13">
      <c r="H1497" s="1" t="s">
        <v>282</v>
      </c>
      <c r="I1497" s="1" t="s">
        <v>1506</v>
      </c>
      <c r="J1497" s="1" t="s">
        <v>258</v>
      </c>
      <c r="K1497" s="1" t="str">
        <f t="shared" si="46"/>
        <v>2017</v>
      </c>
      <c r="L1497" s="1">
        <f t="shared" si="47"/>
        <v>41</v>
      </c>
      <c r="M1497" s="1" t="s">
        <v>60</v>
      </c>
    </row>
    <row r="1498" spans="8:13">
      <c r="H1498" s="1" t="s">
        <v>1343</v>
      </c>
      <c r="I1498" s="1" t="s">
        <v>3703</v>
      </c>
      <c r="J1498" s="1" t="s">
        <v>3708</v>
      </c>
      <c r="K1498" s="1" t="str">
        <f t="shared" si="46"/>
        <v>2017</v>
      </c>
      <c r="L1498" s="1">
        <f t="shared" si="47"/>
        <v>41</v>
      </c>
      <c r="M1498" s="1" t="s">
        <v>60</v>
      </c>
    </row>
    <row r="1499" spans="8:13">
      <c r="H1499" s="1" t="s">
        <v>128</v>
      </c>
      <c r="I1499" s="1" t="s">
        <v>522</v>
      </c>
      <c r="J1499" s="1" t="s">
        <v>548</v>
      </c>
      <c r="K1499" s="1" t="str">
        <f t="shared" si="46"/>
        <v>2018</v>
      </c>
      <c r="L1499" s="1">
        <f t="shared" si="47"/>
        <v>41</v>
      </c>
      <c r="M1499" s="1" t="s">
        <v>60</v>
      </c>
    </row>
    <row r="1500" spans="8:13">
      <c r="H1500" s="1" t="s">
        <v>1343</v>
      </c>
      <c r="I1500" s="1" t="s">
        <v>1341</v>
      </c>
      <c r="J1500" s="1" t="s">
        <v>1328</v>
      </c>
      <c r="K1500" s="1" t="str">
        <f t="shared" si="46"/>
        <v>2019</v>
      </c>
      <c r="L1500" s="1">
        <f t="shared" si="47"/>
        <v>41</v>
      </c>
      <c r="M1500" s="1" t="s">
        <v>60</v>
      </c>
    </row>
    <row r="1501" spans="8:13">
      <c r="H1501" s="1" t="s">
        <v>1343</v>
      </c>
      <c r="I1501" s="1" t="s">
        <v>1575</v>
      </c>
      <c r="J1501" s="1" t="s">
        <v>1524</v>
      </c>
      <c r="K1501" s="1" t="str">
        <f t="shared" si="46"/>
        <v>2019</v>
      </c>
      <c r="L1501" s="1">
        <f t="shared" si="47"/>
        <v>41</v>
      </c>
      <c r="M1501" s="1" t="s">
        <v>60</v>
      </c>
    </row>
    <row r="1502" spans="8:13">
      <c r="H1502" s="1" t="s">
        <v>128</v>
      </c>
      <c r="I1502" s="1" t="s">
        <v>6196</v>
      </c>
      <c r="J1502" s="1" t="s">
        <v>493</v>
      </c>
      <c r="K1502" s="1" t="str">
        <f t="shared" si="46"/>
        <v>2019</v>
      </c>
      <c r="L1502" s="1">
        <f t="shared" si="47"/>
        <v>41</v>
      </c>
      <c r="M1502" s="1" t="s">
        <v>60</v>
      </c>
    </row>
    <row r="1503" spans="8:13">
      <c r="H1503" s="1" t="s">
        <v>128</v>
      </c>
      <c r="I1503" s="1" t="s">
        <v>6569</v>
      </c>
      <c r="J1503" s="1" t="s">
        <v>1956</v>
      </c>
      <c r="K1503" s="1" t="str">
        <f t="shared" si="46"/>
        <v>2019</v>
      </c>
      <c r="L1503" s="1">
        <f t="shared" si="47"/>
        <v>41</v>
      </c>
      <c r="M1503" s="1" t="s">
        <v>60</v>
      </c>
    </row>
    <row r="1504" spans="8:13">
      <c r="H1504" s="1" t="s">
        <v>128</v>
      </c>
      <c r="I1504" s="1" t="s">
        <v>7570</v>
      </c>
      <c r="J1504" s="1" t="s">
        <v>2299</v>
      </c>
      <c r="K1504" s="1" t="str">
        <f t="shared" si="46"/>
        <v>2019</v>
      </c>
      <c r="L1504" s="1">
        <f t="shared" si="47"/>
        <v>41</v>
      </c>
      <c r="M1504" s="1" t="s">
        <v>60</v>
      </c>
    </row>
    <row r="1505" spans="8:13">
      <c r="H1505" s="1" t="s">
        <v>128</v>
      </c>
      <c r="I1505" s="1" t="s">
        <v>10543</v>
      </c>
      <c r="J1505" s="1" t="s">
        <v>1288</v>
      </c>
      <c r="K1505" s="1" t="str">
        <f t="shared" si="46"/>
        <v>2019</v>
      </c>
      <c r="L1505" s="1">
        <f t="shared" si="47"/>
        <v>41</v>
      </c>
      <c r="M1505" s="1" t="s">
        <v>60</v>
      </c>
    </row>
    <row r="1506" spans="8:13">
      <c r="H1506" s="1" t="s">
        <v>1343</v>
      </c>
      <c r="I1506" s="1" t="s">
        <v>7570</v>
      </c>
      <c r="J1506" s="1" t="s">
        <v>5680</v>
      </c>
      <c r="K1506" s="1" t="str">
        <f t="shared" si="46"/>
        <v>2020</v>
      </c>
      <c r="L1506" s="1">
        <f t="shared" si="47"/>
        <v>41</v>
      </c>
      <c r="M1506" s="1" t="s">
        <v>60</v>
      </c>
    </row>
    <row r="1507" spans="8:13">
      <c r="H1507" s="1" t="s">
        <v>1343</v>
      </c>
      <c r="I1507" s="1" t="s">
        <v>544</v>
      </c>
      <c r="J1507" s="1" t="s">
        <v>7691</v>
      </c>
      <c r="K1507" s="1" t="str">
        <f t="shared" si="46"/>
        <v>2020</v>
      </c>
      <c r="L1507" s="1">
        <f t="shared" si="47"/>
        <v>41</v>
      </c>
      <c r="M1507" s="1" t="s">
        <v>60</v>
      </c>
    </row>
    <row r="1508" spans="8:13">
      <c r="H1508" s="1" t="s">
        <v>256</v>
      </c>
      <c r="I1508" s="1" t="s">
        <v>9206</v>
      </c>
      <c r="J1508" s="1" t="s">
        <v>11203</v>
      </c>
      <c r="K1508" s="1" t="str">
        <f t="shared" si="46"/>
        <v>2004</v>
      </c>
      <c r="L1508" s="1">
        <f t="shared" si="47"/>
        <v>42</v>
      </c>
      <c r="M1508" s="1" t="s">
        <v>60</v>
      </c>
    </row>
    <row r="1509" spans="8:13">
      <c r="H1509" s="1" t="s">
        <v>136</v>
      </c>
      <c r="I1509" s="1" t="s">
        <v>11688</v>
      </c>
      <c r="J1509" s="1" t="s">
        <v>11719</v>
      </c>
      <c r="K1509" s="1" t="str">
        <f t="shared" si="46"/>
        <v>2008</v>
      </c>
      <c r="L1509" s="1">
        <f t="shared" si="47"/>
        <v>42</v>
      </c>
      <c r="M1509" s="1" t="s">
        <v>60</v>
      </c>
    </row>
    <row r="1510" spans="8:13">
      <c r="H1510" s="1" t="s">
        <v>310</v>
      </c>
      <c r="I1510" s="1" t="s">
        <v>9108</v>
      </c>
      <c r="J1510" s="1" t="s">
        <v>9169</v>
      </c>
      <c r="K1510" s="1" t="str">
        <f t="shared" si="46"/>
        <v>2009</v>
      </c>
      <c r="L1510" s="1">
        <f t="shared" si="47"/>
        <v>42</v>
      </c>
      <c r="M1510" s="1" t="s">
        <v>60</v>
      </c>
    </row>
    <row r="1511" spans="8:13">
      <c r="H1511" s="1" t="s">
        <v>299</v>
      </c>
      <c r="I1511" s="1" t="s">
        <v>9328</v>
      </c>
      <c r="J1511" s="1" t="s">
        <v>9329</v>
      </c>
      <c r="K1511" s="1" t="str">
        <f t="shared" si="46"/>
        <v>2010</v>
      </c>
      <c r="L1511" s="1">
        <f t="shared" si="47"/>
        <v>42</v>
      </c>
      <c r="M1511" s="1" t="s">
        <v>60</v>
      </c>
    </row>
    <row r="1512" spans="8:13">
      <c r="H1512" s="1" t="s">
        <v>282</v>
      </c>
      <c r="I1512" s="1" t="s">
        <v>7898</v>
      </c>
      <c r="J1512" s="1" t="s">
        <v>4531</v>
      </c>
      <c r="K1512" s="1" t="str">
        <f t="shared" si="46"/>
        <v>2011</v>
      </c>
      <c r="L1512" s="1">
        <f t="shared" si="47"/>
        <v>42</v>
      </c>
      <c r="M1512" s="1" t="s">
        <v>60</v>
      </c>
    </row>
    <row r="1513" spans="8:13">
      <c r="H1513" s="1" t="s">
        <v>189</v>
      </c>
      <c r="I1513" s="1" t="s">
        <v>4203</v>
      </c>
      <c r="J1513" s="1" t="s">
        <v>2019</v>
      </c>
      <c r="K1513" s="1" t="str">
        <f t="shared" si="46"/>
        <v>2012</v>
      </c>
      <c r="L1513" s="1">
        <f t="shared" si="47"/>
        <v>42</v>
      </c>
      <c r="M1513" s="1" t="s">
        <v>60</v>
      </c>
    </row>
    <row r="1514" spans="8:13">
      <c r="H1514" s="1" t="s">
        <v>128</v>
      </c>
      <c r="I1514" s="1" t="s">
        <v>9662</v>
      </c>
      <c r="J1514" s="1" t="s">
        <v>9689</v>
      </c>
      <c r="K1514" s="1" t="str">
        <f t="shared" si="46"/>
        <v>2012</v>
      </c>
      <c r="L1514" s="1">
        <f t="shared" si="47"/>
        <v>42</v>
      </c>
      <c r="M1514" s="1" t="s">
        <v>60</v>
      </c>
    </row>
    <row r="1515" spans="8:13">
      <c r="H1515" s="1" t="s">
        <v>128</v>
      </c>
      <c r="I1515" s="1" t="s">
        <v>9823</v>
      </c>
      <c r="J1515" s="1" t="s">
        <v>10151</v>
      </c>
      <c r="K1515" s="1" t="str">
        <f t="shared" si="46"/>
        <v>2012</v>
      </c>
      <c r="L1515" s="1">
        <f t="shared" si="47"/>
        <v>42</v>
      </c>
      <c r="M1515" s="1" t="s">
        <v>60</v>
      </c>
    </row>
    <row r="1516" spans="8:13">
      <c r="H1516" s="1" t="s">
        <v>282</v>
      </c>
      <c r="I1516" s="1" t="s">
        <v>8512</v>
      </c>
      <c r="J1516" s="1" t="s">
        <v>6947</v>
      </c>
      <c r="K1516" s="1" t="str">
        <f t="shared" si="46"/>
        <v>2013</v>
      </c>
      <c r="L1516" s="1">
        <f t="shared" si="47"/>
        <v>42</v>
      </c>
      <c r="M1516" s="1" t="s">
        <v>60</v>
      </c>
    </row>
    <row r="1517" spans="8:13">
      <c r="H1517" s="1" t="s">
        <v>128</v>
      </c>
      <c r="I1517" s="1" t="s">
        <v>7554</v>
      </c>
      <c r="J1517" s="1" t="s">
        <v>6287</v>
      </c>
      <c r="K1517" s="1" t="str">
        <f t="shared" si="46"/>
        <v>2013</v>
      </c>
      <c r="L1517" s="1">
        <f t="shared" si="47"/>
        <v>42</v>
      </c>
      <c r="M1517" s="1" t="s">
        <v>60</v>
      </c>
    </row>
    <row r="1518" spans="8:13">
      <c r="H1518" s="1" t="s">
        <v>282</v>
      </c>
      <c r="I1518" s="1" t="s">
        <v>8512</v>
      </c>
      <c r="J1518" s="1" t="s">
        <v>6947</v>
      </c>
      <c r="K1518" s="1" t="str">
        <f t="shared" si="46"/>
        <v>2013</v>
      </c>
      <c r="L1518" s="1">
        <f t="shared" si="47"/>
        <v>42</v>
      </c>
      <c r="M1518" s="1" t="s">
        <v>60</v>
      </c>
    </row>
    <row r="1519" spans="8:13">
      <c r="H1519" s="1" t="s">
        <v>128</v>
      </c>
      <c r="I1519" s="1" t="s">
        <v>10563</v>
      </c>
      <c r="J1519" s="1" t="s">
        <v>10563</v>
      </c>
      <c r="K1519" s="1" t="str">
        <f t="shared" si="46"/>
        <v>2013</v>
      </c>
      <c r="L1519" s="1">
        <f t="shared" si="47"/>
        <v>42</v>
      </c>
      <c r="M1519" s="1" t="s">
        <v>60</v>
      </c>
    </row>
    <row r="1520" spans="8:13">
      <c r="H1520" s="1" t="s">
        <v>484</v>
      </c>
      <c r="I1520" s="1" t="s">
        <v>5707</v>
      </c>
      <c r="J1520" s="1" t="s">
        <v>11905</v>
      </c>
      <c r="K1520" s="1" t="str">
        <f t="shared" si="46"/>
        <v>2014</v>
      </c>
      <c r="L1520" s="1">
        <f t="shared" si="47"/>
        <v>42</v>
      </c>
      <c r="M1520" s="1" t="s">
        <v>60</v>
      </c>
    </row>
    <row r="1521" spans="8:13">
      <c r="H1521" s="1" t="s">
        <v>310</v>
      </c>
      <c r="I1521" s="1" t="s">
        <v>5140</v>
      </c>
      <c r="J1521" s="1" t="s">
        <v>1712</v>
      </c>
      <c r="K1521" s="1" t="str">
        <f t="shared" si="46"/>
        <v>2014</v>
      </c>
      <c r="L1521" s="1">
        <f t="shared" si="47"/>
        <v>42</v>
      </c>
      <c r="M1521" s="1" t="s">
        <v>60</v>
      </c>
    </row>
    <row r="1522" spans="8:13">
      <c r="H1522" s="1" t="s">
        <v>189</v>
      </c>
      <c r="I1522" s="1" t="s">
        <v>193</v>
      </c>
      <c r="J1522" s="1" t="s">
        <v>2630</v>
      </c>
      <c r="K1522" s="1" t="str">
        <f t="shared" si="46"/>
        <v>2015</v>
      </c>
      <c r="L1522" s="1">
        <f t="shared" si="47"/>
        <v>42</v>
      </c>
      <c r="M1522" s="1" t="s">
        <v>60</v>
      </c>
    </row>
    <row r="1523" spans="8:13">
      <c r="H1523" s="1" t="s">
        <v>128</v>
      </c>
      <c r="I1523" s="1" t="s">
        <v>6817</v>
      </c>
      <c r="J1523" s="1" t="s">
        <v>6818</v>
      </c>
      <c r="K1523" s="1" t="str">
        <f t="shared" si="46"/>
        <v>2015</v>
      </c>
      <c r="L1523" s="1">
        <f t="shared" si="47"/>
        <v>42</v>
      </c>
      <c r="M1523" s="1" t="s">
        <v>60</v>
      </c>
    </row>
    <row r="1524" spans="8:13">
      <c r="H1524" s="1" t="s">
        <v>189</v>
      </c>
      <c r="I1524" s="1" t="s">
        <v>8945</v>
      </c>
      <c r="J1524" s="1" t="s">
        <v>1222</v>
      </c>
      <c r="K1524" s="1" t="str">
        <f t="shared" si="46"/>
        <v>2015</v>
      </c>
      <c r="L1524" s="1">
        <f t="shared" si="47"/>
        <v>42</v>
      </c>
      <c r="M1524" s="1" t="s">
        <v>60</v>
      </c>
    </row>
    <row r="1525" spans="8:13">
      <c r="H1525" s="1" t="s">
        <v>128</v>
      </c>
      <c r="I1525" s="1" t="s">
        <v>10517</v>
      </c>
      <c r="J1525" s="1" t="s">
        <v>10812</v>
      </c>
      <c r="K1525" s="1" t="str">
        <f t="shared" si="46"/>
        <v>2015</v>
      </c>
      <c r="L1525" s="1">
        <f t="shared" si="47"/>
        <v>42</v>
      </c>
      <c r="M1525" s="1" t="s">
        <v>60</v>
      </c>
    </row>
    <row r="1526" spans="8:13">
      <c r="H1526" s="1" t="s">
        <v>310</v>
      </c>
      <c r="I1526" s="1" t="s">
        <v>2534</v>
      </c>
      <c r="J1526" s="1" t="s">
        <v>1163</v>
      </c>
      <c r="K1526" s="1" t="str">
        <f t="shared" si="46"/>
        <v>2015</v>
      </c>
      <c r="L1526" s="1">
        <f t="shared" si="47"/>
        <v>42</v>
      </c>
      <c r="M1526" s="1" t="s">
        <v>60</v>
      </c>
    </row>
    <row r="1527" spans="8:13">
      <c r="H1527" s="1" t="s">
        <v>282</v>
      </c>
      <c r="I1527" s="1" t="s">
        <v>5485</v>
      </c>
      <c r="J1527" s="1" t="s">
        <v>3171</v>
      </c>
      <c r="K1527" s="1" t="str">
        <f t="shared" si="46"/>
        <v>2016</v>
      </c>
      <c r="L1527" s="1">
        <f t="shared" si="47"/>
        <v>42</v>
      </c>
      <c r="M1527" s="1" t="s">
        <v>60</v>
      </c>
    </row>
    <row r="1528" spans="8:13">
      <c r="H1528" s="1" t="s">
        <v>128</v>
      </c>
      <c r="I1528" s="1" t="s">
        <v>159</v>
      </c>
      <c r="J1528" s="1" t="s">
        <v>250</v>
      </c>
      <c r="K1528" s="1" t="str">
        <f t="shared" si="46"/>
        <v>2016</v>
      </c>
      <c r="L1528" s="1">
        <f t="shared" si="47"/>
        <v>42</v>
      </c>
      <c r="M1528" s="1" t="s">
        <v>60</v>
      </c>
    </row>
    <row r="1529" spans="8:13">
      <c r="H1529" s="1" t="s">
        <v>128</v>
      </c>
      <c r="I1529" s="1" t="s">
        <v>6724</v>
      </c>
      <c r="J1529" s="1" t="s">
        <v>1534</v>
      </c>
      <c r="K1529" s="1" t="str">
        <f t="shared" si="46"/>
        <v>2016</v>
      </c>
      <c r="L1529" s="1">
        <f t="shared" si="47"/>
        <v>42</v>
      </c>
      <c r="M1529" s="1" t="s">
        <v>60</v>
      </c>
    </row>
    <row r="1530" spans="8:13">
      <c r="H1530" s="1" t="s">
        <v>128</v>
      </c>
      <c r="I1530" s="1" t="s">
        <v>5140</v>
      </c>
      <c r="J1530" s="1" t="s">
        <v>1286</v>
      </c>
      <c r="K1530" s="1" t="str">
        <f t="shared" si="46"/>
        <v>2017</v>
      </c>
      <c r="L1530" s="1">
        <f t="shared" si="47"/>
        <v>42</v>
      </c>
      <c r="M1530" s="1" t="s">
        <v>60</v>
      </c>
    </row>
    <row r="1531" spans="8:13">
      <c r="H1531" s="1" t="s">
        <v>282</v>
      </c>
      <c r="I1531" s="1" t="s">
        <v>2534</v>
      </c>
      <c r="J1531" s="1" t="s">
        <v>823</v>
      </c>
      <c r="K1531" s="1" t="str">
        <f t="shared" si="46"/>
        <v>2017</v>
      </c>
      <c r="L1531" s="1">
        <f t="shared" si="47"/>
        <v>42</v>
      </c>
      <c r="M1531" s="1" t="s">
        <v>60</v>
      </c>
    </row>
    <row r="1532" spans="8:13">
      <c r="H1532" s="1" t="s">
        <v>128</v>
      </c>
      <c r="I1532" s="1" t="s">
        <v>5431</v>
      </c>
      <c r="J1532" s="1" t="s">
        <v>1286</v>
      </c>
      <c r="K1532" s="1" t="str">
        <f t="shared" si="46"/>
        <v>2017</v>
      </c>
      <c r="L1532" s="1">
        <f t="shared" si="47"/>
        <v>42</v>
      </c>
      <c r="M1532" s="1" t="s">
        <v>60</v>
      </c>
    </row>
    <row r="1533" spans="8:13">
      <c r="H1533" s="1" t="s">
        <v>299</v>
      </c>
      <c r="I1533" s="1" t="s">
        <v>3887</v>
      </c>
      <c r="J1533" s="1" t="s">
        <v>2496</v>
      </c>
      <c r="K1533" s="1" t="str">
        <f t="shared" si="46"/>
        <v>2018</v>
      </c>
      <c r="L1533" s="1">
        <f t="shared" si="47"/>
        <v>42</v>
      </c>
      <c r="M1533" s="1" t="s">
        <v>60</v>
      </c>
    </row>
    <row r="1534" spans="8:13">
      <c r="H1534" s="1" t="s">
        <v>128</v>
      </c>
      <c r="I1534" s="1" t="s">
        <v>2994</v>
      </c>
      <c r="J1534" s="1" t="s">
        <v>527</v>
      </c>
      <c r="K1534" s="1" t="str">
        <f t="shared" si="46"/>
        <v>2018</v>
      </c>
      <c r="L1534" s="1">
        <f t="shared" si="47"/>
        <v>42</v>
      </c>
      <c r="M1534" s="1" t="s">
        <v>60</v>
      </c>
    </row>
    <row r="1535" spans="8:13">
      <c r="H1535" s="1" t="s">
        <v>128</v>
      </c>
      <c r="I1535" s="1" t="s">
        <v>3035</v>
      </c>
      <c r="J1535" s="1" t="s">
        <v>1304</v>
      </c>
      <c r="K1535" s="1" t="str">
        <f t="shared" si="46"/>
        <v>2018</v>
      </c>
      <c r="L1535" s="1">
        <f t="shared" si="47"/>
        <v>42</v>
      </c>
      <c r="M1535" s="1" t="s">
        <v>60</v>
      </c>
    </row>
    <row r="1536" spans="8:13">
      <c r="H1536" s="1" t="s">
        <v>299</v>
      </c>
      <c r="I1536" s="1" t="s">
        <v>335</v>
      </c>
      <c r="J1536" s="1" t="s">
        <v>3458</v>
      </c>
      <c r="K1536" s="1" t="str">
        <f t="shared" si="46"/>
        <v>2018</v>
      </c>
      <c r="L1536" s="1">
        <f t="shared" si="47"/>
        <v>42</v>
      </c>
      <c r="M1536" s="1" t="s">
        <v>60</v>
      </c>
    </row>
    <row r="1537" spans="8:13">
      <c r="H1537" s="1" t="s">
        <v>128</v>
      </c>
      <c r="I1537" s="1" t="s">
        <v>368</v>
      </c>
      <c r="J1537" s="1" t="s">
        <v>2430</v>
      </c>
      <c r="K1537" s="1" t="str">
        <f t="shared" ref="K1537:K1600" si="48">TEXT(J1537,"YYYY")</f>
        <v>2018</v>
      </c>
      <c r="L1537" s="1">
        <f t="shared" ref="L1537:L1600" si="49">H1537-(TEXT(I1537,"YYYY")-TEXT(J1537,"YYYY"))</f>
        <v>42</v>
      </c>
      <c r="M1537" s="1" t="s">
        <v>60</v>
      </c>
    </row>
    <row r="1538" spans="8:13">
      <c r="H1538" s="1" t="s">
        <v>128</v>
      </c>
      <c r="I1538" s="1" t="s">
        <v>1390</v>
      </c>
      <c r="J1538" s="1" t="s">
        <v>604</v>
      </c>
      <c r="K1538" s="1" t="str">
        <f t="shared" si="48"/>
        <v>2019</v>
      </c>
      <c r="L1538" s="1">
        <f t="shared" si="49"/>
        <v>42</v>
      </c>
      <c r="M1538" s="1" t="s">
        <v>60</v>
      </c>
    </row>
    <row r="1539" spans="8:13">
      <c r="H1539" s="1" t="s">
        <v>128</v>
      </c>
      <c r="I1539" s="1" t="s">
        <v>679</v>
      </c>
      <c r="J1539" s="1" t="s">
        <v>679</v>
      </c>
      <c r="K1539" s="1" t="str">
        <f t="shared" si="48"/>
        <v>2019</v>
      </c>
      <c r="L1539" s="1">
        <f t="shared" si="49"/>
        <v>42</v>
      </c>
      <c r="M1539" s="1" t="s">
        <v>60</v>
      </c>
    </row>
    <row r="1540" spans="8:13">
      <c r="H1540" s="1" t="s">
        <v>128</v>
      </c>
      <c r="I1540" s="1" t="s">
        <v>8431</v>
      </c>
      <c r="J1540" s="1" t="s">
        <v>6586</v>
      </c>
      <c r="K1540" s="1" t="str">
        <f t="shared" si="48"/>
        <v>2020</v>
      </c>
      <c r="L1540" s="1">
        <f t="shared" si="49"/>
        <v>42</v>
      </c>
      <c r="M1540" s="1" t="s">
        <v>60</v>
      </c>
    </row>
    <row r="1541" spans="8:13">
      <c r="H1541" s="1" t="s">
        <v>128</v>
      </c>
      <c r="I1541" s="1" t="s">
        <v>9308</v>
      </c>
      <c r="J1541" s="1" t="s">
        <v>5710</v>
      </c>
      <c r="K1541" s="1" t="str">
        <f t="shared" si="48"/>
        <v>2020</v>
      </c>
      <c r="L1541" s="1">
        <f t="shared" si="49"/>
        <v>42</v>
      </c>
      <c r="M1541" s="1" t="s">
        <v>60</v>
      </c>
    </row>
    <row r="1542" spans="8:13">
      <c r="H1542" s="1" t="s">
        <v>128</v>
      </c>
      <c r="I1542" s="1" t="s">
        <v>9293</v>
      </c>
      <c r="J1542" s="1" t="s">
        <v>606</v>
      </c>
      <c r="K1542" s="1" t="str">
        <f t="shared" si="48"/>
        <v>2020</v>
      </c>
      <c r="L1542" s="1">
        <f t="shared" si="49"/>
        <v>42</v>
      </c>
      <c r="M1542" s="1" t="s">
        <v>60</v>
      </c>
    </row>
    <row r="1543" spans="8:13">
      <c r="H1543" s="1" t="s">
        <v>128</v>
      </c>
      <c r="I1543" s="1" t="s">
        <v>8481</v>
      </c>
      <c r="J1543" s="1" t="s">
        <v>358</v>
      </c>
      <c r="K1543" s="1" t="str">
        <f t="shared" si="48"/>
        <v>2020</v>
      </c>
      <c r="L1543" s="1">
        <f t="shared" si="49"/>
        <v>42</v>
      </c>
      <c r="M1543" s="1" t="s">
        <v>60</v>
      </c>
    </row>
    <row r="1544" spans="8:13">
      <c r="H1544" s="1" t="s">
        <v>301</v>
      </c>
      <c r="I1544" s="1" t="s">
        <v>5582</v>
      </c>
      <c r="J1544" s="1" t="s">
        <v>7273</v>
      </c>
      <c r="K1544" s="1" t="str">
        <f t="shared" si="48"/>
        <v>2005</v>
      </c>
      <c r="L1544" s="1">
        <f t="shared" si="49"/>
        <v>43</v>
      </c>
      <c r="M1544" s="1" t="s">
        <v>60</v>
      </c>
    </row>
    <row r="1545" spans="8:13">
      <c r="H1545" s="1" t="s">
        <v>120</v>
      </c>
      <c r="I1545" s="1" t="s">
        <v>9478</v>
      </c>
      <c r="J1545" s="1" t="s">
        <v>652</v>
      </c>
      <c r="K1545" s="1" t="str">
        <f t="shared" si="48"/>
        <v>2010</v>
      </c>
      <c r="L1545" s="1">
        <f t="shared" si="49"/>
        <v>43</v>
      </c>
      <c r="M1545" s="1" t="s">
        <v>60</v>
      </c>
    </row>
    <row r="1546" spans="8:13">
      <c r="H1546" s="1" t="s">
        <v>310</v>
      </c>
      <c r="I1546" s="1" t="s">
        <v>10468</v>
      </c>
      <c r="J1546" s="1" t="s">
        <v>9874</v>
      </c>
      <c r="K1546" s="1" t="str">
        <f t="shared" si="48"/>
        <v>2011</v>
      </c>
      <c r="L1546" s="1">
        <f t="shared" si="49"/>
        <v>43</v>
      </c>
      <c r="M1546" s="1" t="s">
        <v>60</v>
      </c>
    </row>
    <row r="1547" spans="8:13">
      <c r="H1547" s="1" t="s">
        <v>282</v>
      </c>
      <c r="I1547" s="1" t="s">
        <v>9108</v>
      </c>
      <c r="J1547" s="1" t="s">
        <v>178</v>
      </c>
      <c r="K1547" s="1" t="str">
        <f t="shared" si="48"/>
        <v>2012</v>
      </c>
      <c r="L1547" s="1">
        <f t="shared" si="49"/>
        <v>43</v>
      </c>
      <c r="M1547" s="1" t="s">
        <v>60</v>
      </c>
    </row>
    <row r="1548" spans="8:13">
      <c r="H1548" s="1" t="s">
        <v>282</v>
      </c>
      <c r="I1548" s="1" t="s">
        <v>9587</v>
      </c>
      <c r="J1548" s="1" t="s">
        <v>9588</v>
      </c>
      <c r="K1548" s="1" t="str">
        <f t="shared" si="48"/>
        <v>2012</v>
      </c>
      <c r="L1548" s="1">
        <f t="shared" si="49"/>
        <v>43</v>
      </c>
      <c r="M1548" s="1" t="s">
        <v>60</v>
      </c>
    </row>
    <row r="1549" spans="8:13">
      <c r="H1549" s="1" t="s">
        <v>299</v>
      </c>
      <c r="I1549" s="1" t="s">
        <v>9939</v>
      </c>
      <c r="J1549" s="1" t="s">
        <v>8380</v>
      </c>
      <c r="K1549" s="1" t="str">
        <f t="shared" si="48"/>
        <v>2012</v>
      </c>
      <c r="L1549" s="1">
        <f t="shared" si="49"/>
        <v>43</v>
      </c>
      <c r="M1549" s="1" t="s">
        <v>60</v>
      </c>
    </row>
    <row r="1550" spans="8:13">
      <c r="H1550" s="1" t="s">
        <v>299</v>
      </c>
      <c r="I1550" s="1" t="s">
        <v>10246</v>
      </c>
      <c r="J1550" s="1" t="s">
        <v>9455</v>
      </c>
      <c r="K1550" s="1" t="str">
        <f t="shared" si="48"/>
        <v>2012</v>
      </c>
      <c r="L1550" s="1">
        <f t="shared" si="49"/>
        <v>43</v>
      </c>
      <c r="M1550" s="1" t="s">
        <v>60</v>
      </c>
    </row>
    <row r="1551" spans="8:13">
      <c r="H1551" s="1" t="s">
        <v>282</v>
      </c>
      <c r="I1551" s="1" t="s">
        <v>9868</v>
      </c>
      <c r="J1551" s="1" t="s">
        <v>6558</v>
      </c>
      <c r="K1551" s="1" t="str">
        <f t="shared" si="48"/>
        <v>2013</v>
      </c>
      <c r="L1551" s="1">
        <f t="shared" si="49"/>
        <v>43</v>
      </c>
      <c r="M1551" s="1" t="s">
        <v>60</v>
      </c>
    </row>
    <row r="1552" spans="8:13">
      <c r="H1552" s="1" t="s">
        <v>282</v>
      </c>
      <c r="I1552" s="1" t="s">
        <v>774</v>
      </c>
      <c r="J1552" s="1" t="s">
        <v>774</v>
      </c>
      <c r="K1552" s="1" t="str">
        <f t="shared" si="48"/>
        <v>2014</v>
      </c>
      <c r="L1552" s="1">
        <f t="shared" si="49"/>
        <v>43</v>
      </c>
      <c r="M1552" s="1" t="s">
        <v>60</v>
      </c>
    </row>
    <row r="1553" spans="8:13">
      <c r="H1553" s="1" t="s">
        <v>189</v>
      </c>
      <c r="I1553" s="1" t="s">
        <v>2381</v>
      </c>
      <c r="J1553" s="1" t="s">
        <v>2382</v>
      </c>
      <c r="K1553" s="1" t="str">
        <f t="shared" si="48"/>
        <v>2014</v>
      </c>
      <c r="L1553" s="1">
        <f t="shared" si="49"/>
        <v>43</v>
      </c>
      <c r="M1553" s="1" t="s">
        <v>60</v>
      </c>
    </row>
    <row r="1554" spans="8:13">
      <c r="H1554" s="1" t="s">
        <v>120</v>
      </c>
      <c r="I1554" s="1" t="s">
        <v>4960</v>
      </c>
      <c r="J1554" s="1" t="s">
        <v>4961</v>
      </c>
      <c r="K1554" s="1" t="str">
        <f t="shared" si="48"/>
        <v>2014</v>
      </c>
      <c r="L1554" s="1">
        <f t="shared" si="49"/>
        <v>43</v>
      </c>
      <c r="M1554" s="1" t="s">
        <v>60</v>
      </c>
    </row>
    <row r="1555" spans="8:13">
      <c r="H1555" s="1" t="s">
        <v>299</v>
      </c>
      <c r="I1555" s="1" t="s">
        <v>5747</v>
      </c>
      <c r="J1555" s="1" t="s">
        <v>7337</v>
      </c>
      <c r="K1555" s="1" t="str">
        <f t="shared" si="48"/>
        <v>2014</v>
      </c>
      <c r="L1555" s="1">
        <f t="shared" si="49"/>
        <v>43</v>
      </c>
      <c r="M1555" s="1" t="s">
        <v>60</v>
      </c>
    </row>
    <row r="1556" spans="8:13">
      <c r="H1556" s="1" t="s">
        <v>120</v>
      </c>
      <c r="I1556" s="1" t="s">
        <v>2418</v>
      </c>
      <c r="J1556" s="1" t="s">
        <v>2839</v>
      </c>
      <c r="K1556" s="1" t="str">
        <f t="shared" si="48"/>
        <v>2015</v>
      </c>
      <c r="L1556" s="1">
        <f t="shared" si="49"/>
        <v>43</v>
      </c>
      <c r="M1556" s="1" t="s">
        <v>60</v>
      </c>
    </row>
    <row r="1557" spans="8:13">
      <c r="H1557" s="1" t="s">
        <v>282</v>
      </c>
      <c r="I1557" s="1" t="s">
        <v>6689</v>
      </c>
      <c r="J1557" s="1" t="s">
        <v>6686</v>
      </c>
      <c r="K1557" s="1" t="str">
        <f t="shared" si="48"/>
        <v>2015</v>
      </c>
      <c r="L1557" s="1">
        <f t="shared" si="49"/>
        <v>43</v>
      </c>
      <c r="M1557" s="1" t="s">
        <v>60</v>
      </c>
    </row>
    <row r="1558" spans="8:13">
      <c r="H1558" s="1" t="s">
        <v>484</v>
      </c>
      <c r="I1558" s="1" t="s">
        <v>11058</v>
      </c>
      <c r="J1558" s="1" t="s">
        <v>11069</v>
      </c>
      <c r="K1558" s="1" t="str">
        <f t="shared" si="48"/>
        <v>2015</v>
      </c>
      <c r="L1558" s="1">
        <f t="shared" si="49"/>
        <v>43</v>
      </c>
      <c r="M1558" s="1" t="s">
        <v>60</v>
      </c>
    </row>
    <row r="1559" spans="8:13">
      <c r="H1559" s="1" t="s">
        <v>299</v>
      </c>
      <c r="I1559" s="1" t="s">
        <v>3254</v>
      </c>
      <c r="J1559" s="1" t="s">
        <v>2237</v>
      </c>
      <c r="K1559" s="1" t="str">
        <f t="shared" si="48"/>
        <v>2016</v>
      </c>
      <c r="L1559" s="1">
        <f t="shared" si="49"/>
        <v>43</v>
      </c>
      <c r="M1559" s="1" t="s">
        <v>60</v>
      </c>
    </row>
    <row r="1560" spans="8:13">
      <c r="H1560" s="1" t="s">
        <v>299</v>
      </c>
      <c r="I1560" s="1" t="s">
        <v>4291</v>
      </c>
      <c r="J1560" s="1" t="s">
        <v>1534</v>
      </c>
      <c r="K1560" s="1" t="str">
        <f t="shared" si="48"/>
        <v>2016</v>
      </c>
      <c r="L1560" s="1">
        <f t="shared" si="49"/>
        <v>43</v>
      </c>
      <c r="M1560" s="1" t="s">
        <v>60</v>
      </c>
    </row>
    <row r="1561" spans="8:13">
      <c r="H1561" s="1" t="s">
        <v>189</v>
      </c>
      <c r="I1561" s="1" t="s">
        <v>1610</v>
      </c>
      <c r="J1561" s="1" t="s">
        <v>1534</v>
      </c>
      <c r="K1561" s="1" t="str">
        <f t="shared" si="48"/>
        <v>2016</v>
      </c>
      <c r="L1561" s="1">
        <f t="shared" si="49"/>
        <v>43</v>
      </c>
      <c r="M1561" s="1" t="s">
        <v>60</v>
      </c>
    </row>
    <row r="1562" spans="8:13">
      <c r="H1562" s="1" t="s">
        <v>299</v>
      </c>
      <c r="I1562" s="1" t="s">
        <v>4196</v>
      </c>
      <c r="J1562" s="1" t="s">
        <v>4203</v>
      </c>
      <c r="K1562" s="1" t="str">
        <f t="shared" si="48"/>
        <v>2017</v>
      </c>
      <c r="L1562" s="1">
        <f t="shared" si="49"/>
        <v>43</v>
      </c>
      <c r="M1562" s="1" t="s">
        <v>60</v>
      </c>
    </row>
    <row r="1563" spans="8:13">
      <c r="H1563" s="1" t="s">
        <v>282</v>
      </c>
      <c r="I1563" s="1" t="s">
        <v>5140</v>
      </c>
      <c r="J1563" s="1" t="s">
        <v>241</v>
      </c>
      <c r="K1563" s="1" t="str">
        <f t="shared" si="48"/>
        <v>2017</v>
      </c>
      <c r="L1563" s="1">
        <f t="shared" si="49"/>
        <v>43</v>
      </c>
      <c r="M1563" s="1" t="s">
        <v>60</v>
      </c>
    </row>
    <row r="1564" spans="8:13">
      <c r="H1564" s="1" t="s">
        <v>282</v>
      </c>
      <c r="I1564" s="1" t="s">
        <v>6000</v>
      </c>
      <c r="J1564" s="1" t="s">
        <v>3708</v>
      </c>
      <c r="K1564" s="1" t="str">
        <f t="shared" si="48"/>
        <v>2017</v>
      </c>
      <c r="L1564" s="1">
        <f t="shared" si="49"/>
        <v>43</v>
      </c>
      <c r="M1564" s="1" t="s">
        <v>60</v>
      </c>
    </row>
    <row r="1565" spans="8:13">
      <c r="H1565" s="1" t="s">
        <v>299</v>
      </c>
      <c r="I1565" s="1" t="s">
        <v>726</v>
      </c>
      <c r="J1565" s="1" t="s">
        <v>728</v>
      </c>
      <c r="K1565" s="1" t="str">
        <f t="shared" si="48"/>
        <v>2018</v>
      </c>
      <c r="L1565" s="1">
        <f t="shared" si="49"/>
        <v>43</v>
      </c>
      <c r="M1565" s="1" t="s">
        <v>60</v>
      </c>
    </row>
    <row r="1566" spans="8:13">
      <c r="H1566" s="1" t="s">
        <v>282</v>
      </c>
      <c r="I1566" s="1" t="s">
        <v>3035</v>
      </c>
      <c r="J1566" s="1" t="s">
        <v>2779</v>
      </c>
      <c r="K1566" s="1" t="str">
        <f t="shared" si="48"/>
        <v>2018</v>
      </c>
      <c r="L1566" s="1">
        <f t="shared" si="49"/>
        <v>43</v>
      </c>
      <c r="M1566" s="1" t="s">
        <v>60</v>
      </c>
    </row>
    <row r="1567" spans="8:13">
      <c r="H1567" s="1" t="s">
        <v>282</v>
      </c>
      <c r="I1567" s="1" t="s">
        <v>2689</v>
      </c>
      <c r="J1567" s="1" t="s">
        <v>191</v>
      </c>
      <c r="K1567" s="1" t="str">
        <f t="shared" si="48"/>
        <v>2018</v>
      </c>
      <c r="L1567" s="1">
        <f t="shared" si="49"/>
        <v>43</v>
      </c>
      <c r="M1567" s="1" t="s">
        <v>60</v>
      </c>
    </row>
    <row r="1568" spans="8:13">
      <c r="H1568" s="1" t="s">
        <v>282</v>
      </c>
      <c r="I1568" s="1" t="s">
        <v>1107</v>
      </c>
      <c r="J1568" s="1" t="s">
        <v>1110</v>
      </c>
      <c r="K1568" s="1" t="str">
        <f t="shared" si="48"/>
        <v>2019</v>
      </c>
      <c r="L1568" s="1">
        <f t="shared" si="49"/>
        <v>43</v>
      </c>
      <c r="M1568" s="1" t="s">
        <v>60</v>
      </c>
    </row>
    <row r="1569" spans="8:13">
      <c r="H1569" s="1" t="s">
        <v>282</v>
      </c>
      <c r="I1569" s="1" t="s">
        <v>1350</v>
      </c>
      <c r="J1569" s="1" t="s">
        <v>903</v>
      </c>
      <c r="K1569" s="1" t="str">
        <f t="shared" si="48"/>
        <v>2019</v>
      </c>
      <c r="L1569" s="1">
        <f t="shared" si="49"/>
        <v>43</v>
      </c>
      <c r="M1569" s="1" t="s">
        <v>60</v>
      </c>
    </row>
    <row r="1570" spans="8:13">
      <c r="H1570" s="1" t="s">
        <v>282</v>
      </c>
      <c r="I1570" s="1" t="s">
        <v>1637</v>
      </c>
      <c r="J1570" s="1" t="s">
        <v>1640</v>
      </c>
      <c r="K1570" s="1" t="str">
        <f t="shared" si="48"/>
        <v>2019</v>
      </c>
      <c r="L1570" s="1">
        <f t="shared" si="49"/>
        <v>43</v>
      </c>
      <c r="M1570" s="1" t="s">
        <v>60</v>
      </c>
    </row>
    <row r="1571" spans="8:13">
      <c r="H1571" s="1" t="s">
        <v>282</v>
      </c>
      <c r="I1571" s="1" t="s">
        <v>896</v>
      </c>
      <c r="J1571" s="1" t="s">
        <v>66</v>
      </c>
      <c r="K1571" s="1" t="str">
        <f t="shared" si="48"/>
        <v>2019</v>
      </c>
      <c r="L1571" s="1">
        <f t="shared" si="49"/>
        <v>43</v>
      </c>
      <c r="M1571" s="1" t="s">
        <v>60</v>
      </c>
    </row>
    <row r="1572" spans="8:13">
      <c r="H1572" s="1" t="s">
        <v>299</v>
      </c>
      <c r="I1572" s="1" t="s">
        <v>7672</v>
      </c>
      <c r="J1572" s="1" t="s">
        <v>3802</v>
      </c>
      <c r="K1572" s="1" t="str">
        <f t="shared" si="48"/>
        <v>2019</v>
      </c>
      <c r="L1572" s="1">
        <f t="shared" si="49"/>
        <v>43</v>
      </c>
      <c r="M1572" s="1" t="s">
        <v>60</v>
      </c>
    </row>
    <row r="1573" spans="8:13">
      <c r="H1573" s="1" t="s">
        <v>299</v>
      </c>
      <c r="I1573" s="1" t="s">
        <v>297</v>
      </c>
      <c r="J1573" s="1" t="s">
        <v>1415</v>
      </c>
      <c r="K1573" s="1" t="str">
        <f t="shared" si="48"/>
        <v>2019</v>
      </c>
      <c r="L1573" s="1">
        <f t="shared" si="49"/>
        <v>43</v>
      </c>
      <c r="M1573" s="1" t="s">
        <v>60</v>
      </c>
    </row>
    <row r="1574" spans="8:13">
      <c r="H1574" s="1" t="s">
        <v>299</v>
      </c>
      <c r="I1574" s="1" t="s">
        <v>1184</v>
      </c>
      <c r="J1574" s="1" t="s">
        <v>459</v>
      </c>
      <c r="K1574" s="1" t="str">
        <f t="shared" si="48"/>
        <v>2019</v>
      </c>
      <c r="L1574" s="1">
        <f t="shared" si="49"/>
        <v>43</v>
      </c>
      <c r="M1574" s="1" t="s">
        <v>60</v>
      </c>
    </row>
    <row r="1575" spans="8:13">
      <c r="H1575" s="1" t="s">
        <v>282</v>
      </c>
      <c r="I1575" s="1" t="s">
        <v>11394</v>
      </c>
      <c r="J1575" s="1" t="s">
        <v>12300</v>
      </c>
      <c r="K1575" s="1" t="str">
        <f t="shared" si="48"/>
        <v>2020</v>
      </c>
      <c r="L1575" s="1">
        <f t="shared" si="49"/>
        <v>43</v>
      </c>
      <c r="M1575" s="1" t="s">
        <v>60</v>
      </c>
    </row>
    <row r="1576" spans="8:13">
      <c r="H1576" s="1" t="s">
        <v>240</v>
      </c>
      <c r="I1576" s="1" t="s">
        <v>4071</v>
      </c>
      <c r="J1576" s="1" t="s">
        <v>370</v>
      </c>
      <c r="K1576" s="1" t="str">
        <f t="shared" si="48"/>
        <v>2006</v>
      </c>
      <c r="L1576" s="1">
        <f t="shared" si="49"/>
        <v>44</v>
      </c>
      <c r="M1576" s="1" t="s">
        <v>60</v>
      </c>
    </row>
    <row r="1577" spans="8:13">
      <c r="H1577" s="1" t="s">
        <v>240</v>
      </c>
      <c r="I1577" s="1" t="s">
        <v>5049</v>
      </c>
      <c r="J1577" s="1" t="s">
        <v>1918</v>
      </c>
      <c r="K1577" s="1" t="str">
        <f t="shared" si="48"/>
        <v>2007</v>
      </c>
      <c r="L1577" s="1">
        <f t="shared" si="49"/>
        <v>44</v>
      </c>
      <c r="M1577" s="1" t="s">
        <v>60</v>
      </c>
    </row>
    <row r="1578" spans="8:13">
      <c r="H1578" s="1" t="s">
        <v>136</v>
      </c>
      <c r="I1578" s="1" t="s">
        <v>9724</v>
      </c>
      <c r="J1578" s="1" t="s">
        <v>1918</v>
      </c>
      <c r="K1578" s="1" t="str">
        <f t="shared" si="48"/>
        <v>2007</v>
      </c>
      <c r="L1578" s="1">
        <f t="shared" si="49"/>
        <v>44</v>
      </c>
      <c r="M1578" s="1" t="s">
        <v>60</v>
      </c>
    </row>
    <row r="1579" spans="8:13">
      <c r="H1579" s="1" t="s">
        <v>721</v>
      </c>
      <c r="I1579" s="1" t="s">
        <v>9192</v>
      </c>
      <c r="J1579" s="1" t="s">
        <v>9480</v>
      </c>
      <c r="K1579" s="1" t="str">
        <f t="shared" si="48"/>
        <v>2007</v>
      </c>
      <c r="L1579" s="1">
        <f t="shared" si="49"/>
        <v>44</v>
      </c>
      <c r="M1579" s="1" t="s">
        <v>60</v>
      </c>
    </row>
    <row r="1580" spans="8:13">
      <c r="H1580" s="1" t="s">
        <v>484</v>
      </c>
      <c r="I1580" s="1" t="s">
        <v>9187</v>
      </c>
      <c r="J1580" s="1" t="s">
        <v>575</v>
      </c>
      <c r="K1580" s="1" t="str">
        <f t="shared" si="48"/>
        <v>2008</v>
      </c>
      <c r="L1580" s="1">
        <f t="shared" si="49"/>
        <v>44</v>
      </c>
      <c r="M1580" s="1" t="s">
        <v>60</v>
      </c>
    </row>
    <row r="1581" spans="8:13">
      <c r="H1581" s="1" t="s">
        <v>240</v>
      </c>
      <c r="I1581" s="1" t="s">
        <v>835</v>
      </c>
      <c r="J1581" s="1" t="s">
        <v>849</v>
      </c>
      <c r="K1581" s="1" t="str">
        <f t="shared" si="48"/>
        <v>2009</v>
      </c>
      <c r="L1581" s="1">
        <f t="shared" si="49"/>
        <v>44</v>
      </c>
      <c r="M1581" s="1" t="s">
        <v>60</v>
      </c>
    </row>
    <row r="1582" spans="8:13">
      <c r="H1582" s="1" t="s">
        <v>240</v>
      </c>
      <c r="I1582" s="1" t="s">
        <v>1781</v>
      </c>
      <c r="J1582" s="1" t="s">
        <v>2241</v>
      </c>
      <c r="K1582" s="1" t="str">
        <f t="shared" si="48"/>
        <v>2010</v>
      </c>
      <c r="L1582" s="1">
        <f t="shared" si="49"/>
        <v>44</v>
      </c>
      <c r="M1582" s="1" t="s">
        <v>60</v>
      </c>
    </row>
    <row r="1583" spans="8:13">
      <c r="H1583" s="1" t="s">
        <v>189</v>
      </c>
      <c r="I1583" s="1" t="s">
        <v>10271</v>
      </c>
      <c r="J1583" s="1" t="s">
        <v>2212</v>
      </c>
      <c r="K1583" s="1" t="str">
        <f t="shared" si="48"/>
        <v>2010</v>
      </c>
      <c r="L1583" s="1">
        <f t="shared" si="49"/>
        <v>44</v>
      </c>
      <c r="M1583" s="1" t="s">
        <v>60</v>
      </c>
    </row>
    <row r="1584" spans="8:13">
      <c r="H1584" s="1" t="s">
        <v>120</v>
      </c>
      <c r="I1584" s="1" t="s">
        <v>9587</v>
      </c>
      <c r="J1584" s="1" t="s">
        <v>9608</v>
      </c>
      <c r="K1584" s="1" t="str">
        <f t="shared" si="48"/>
        <v>2010</v>
      </c>
      <c r="L1584" s="1">
        <f t="shared" si="49"/>
        <v>44</v>
      </c>
      <c r="M1584" s="1" t="s">
        <v>60</v>
      </c>
    </row>
    <row r="1585" spans="8:13">
      <c r="H1585" s="1" t="s">
        <v>310</v>
      </c>
      <c r="I1585" s="1" t="s">
        <v>9858</v>
      </c>
      <c r="J1585" s="1" t="s">
        <v>7730</v>
      </c>
      <c r="K1585" s="1" t="str">
        <f t="shared" si="48"/>
        <v>2011</v>
      </c>
      <c r="L1585" s="1">
        <f t="shared" si="49"/>
        <v>44</v>
      </c>
      <c r="M1585" s="1" t="s">
        <v>60</v>
      </c>
    </row>
    <row r="1586" spans="8:13">
      <c r="H1586" s="1" t="s">
        <v>189</v>
      </c>
      <c r="I1586" s="1" t="s">
        <v>7340</v>
      </c>
      <c r="J1586" s="1" t="s">
        <v>7343</v>
      </c>
      <c r="K1586" s="1" t="str">
        <f t="shared" si="48"/>
        <v>2012</v>
      </c>
      <c r="L1586" s="1">
        <f t="shared" si="49"/>
        <v>44</v>
      </c>
      <c r="M1586" s="1" t="s">
        <v>60</v>
      </c>
    </row>
    <row r="1587" spans="8:13">
      <c r="H1587" s="1" t="s">
        <v>299</v>
      </c>
      <c r="I1587" s="1" t="s">
        <v>7543</v>
      </c>
      <c r="J1587" s="1" t="s">
        <v>7544</v>
      </c>
      <c r="K1587" s="1" t="str">
        <f t="shared" si="48"/>
        <v>2013</v>
      </c>
      <c r="L1587" s="1">
        <f t="shared" si="49"/>
        <v>44</v>
      </c>
      <c r="M1587" s="1" t="s">
        <v>60</v>
      </c>
    </row>
    <row r="1588" spans="8:13">
      <c r="H1588" s="1" t="s">
        <v>299</v>
      </c>
      <c r="I1588" s="1" t="s">
        <v>8837</v>
      </c>
      <c r="J1588" s="1" t="s">
        <v>7329</v>
      </c>
      <c r="K1588" s="1" t="str">
        <f t="shared" si="48"/>
        <v>2014</v>
      </c>
      <c r="L1588" s="1">
        <f t="shared" si="49"/>
        <v>44</v>
      </c>
      <c r="M1588" s="1" t="s">
        <v>60</v>
      </c>
    </row>
    <row r="1589" spans="8:13">
      <c r="H1589" s="1" t="s">
        <v>189</v>
      </c>
      <c r="I1589" s="1" t="s">
        <v>7954</v>
      </c>
      <c r="J1589" s="1" t="s">
        <v>2008</v>
      </c>
      <c r="K1589" s="1" t="str">
        <f t="shared" si="48"/>
        <v>2014</v>
      </c>
      <c r="L1589" s="1">
        <f t="shared" si="49"/>
        <v>44</v>
      </c>
      <c r="M1589" s="1" t="s">
        <v>60</v>
      </c>
    </row>
    <row r="1590" spans="8:13">
      <c r="H1590" s="1" t="s">
        <v>310</v>
      </c>
      <c r="I1590" s="1" t="s">
        <v>7354</v>
      </c>
      <c r="J1590" s="1" t="s">
        <v>7357</v>
      </c>
      <c r="K1590" s="1" t="str">
        <f t="shared" si="48"/>
        <v>2014</v>
      </c>
      <c r="L1590" s="1">
        <f t="shared" si="49"/>
        <v>44</v>
      </c>
      <c r="M1590" s="1" t="s">
        <v>60</v>
      </c>
    </row>
    <row r="1591" spans="8:13">
      <c r="H1591" s="1" t="s">
        <v>299</v>
      </c>
      <c r="I1591" s="1" t="s">
        <v>171</v>
      </c>
      <c r="J1591" s="1" t="s">
        <v>171</v>
      </c>
      <c r="K1591" s="1" t="str">
        <f t="shared" si="48"/>
        <v>2015</v>
      </c>
      <c r="L1591" s="1">
        <f t="shared" si="49"/>
        <v>44</v>
      </c>
      <c r="M1591" s="1" t="s">
        <v>60</v>
      </c>
    </row>
    <row r="1592" spans="8:13">
      <c r="H1592" s="1" t="s">
        <v>189</v>
      </c>
      <c r="I1592" s="1" t="s">
        <v>2257</v>
      </c>
      <c r="J1592" s="1" t="s">
        <v>1222</v>
      </c>
      <c r="K1592" s="1" t="str">
        <f t="shared" si="48"/>
        <v>2015</v>
      </c>
      <c r="L1592" s="1">
        <f t="shared" si="49"/>
        <v>44</v>
      </c>
      <c r="M1592" s="1" t="s">
        <v>60</v>
      </c>
    </row>
    <row r="1593" spans="8:13">
      <c r="H1593" s="1" t="s">
        <v>299</v>
      </c>
      <c r="I1593" s="1" t="s">
        <v>9816</v>
      </c>
      <c r="J1593" s="1" t="s">
        <v>1067</v>
      </c>
      <c r="K1593" s="1" t="str">
        <f t="shared" si="48"/>
        <v>2015</v>
      </c>
      <c r="L1593" s="1">
        <f t="shared" si="49"/>
        <v>44</v>
      </c>
      <c r="M1593" s="1" t="s">
        <v>60</v>
      </c>
    </row>
    <row r="1594" spans="8:13">
      <c r="H1594" s="1" t="s">
        <v>120</v>
      </c>
      <c r="I1594" s="1" t="s">
        <v>4373</v>
      </c>
      <c r="J1594" s="1" t="s">
        <v>1222</v>
      </c>
      <c r="K1594" s="1" t="str">
        <f t="shared" si="48"/>
        <v>2015</v>
      </c>
      <c r="L1594" s="1">
        <f t="shared" si="49"/>
        <v>44</v>
      </c>
      <c r="M1594" s="1" t="s">
        <v>60</v>
      </c>
    </row>
    <row r="1595" spans="8:13">
      <c r="H1595" s="1" t="s">
        <v>299</v>
      </c>
      <c r="I1595" s="1" t="s">
        <v>6806</v>
      </c>
      <c r="J1595" s="1" t="s">
        <v>6807</v>
      </c>
      <c r="K1595" s="1" t="str">
        <f t="shared" si="48"/>
        <v>2015</v>
      </c>
      <c r="L1595" s="1">
        <f t="shared" si="49"/>
        <v>44</v>
      </c>
      <c r="M1595" s="1" t="s">
        <v>60</v>
      </c>
    </row>
    <row r="1596" spans="8:13">
      <c r="H1596" s="1" t="s">
        <v>299</v>
      </c>
      <c r="I1596" s="1" t="s">
        <v>6848</v>
      </c>
      <c r="J1596" s="1" t="s">
        <v>6772</v>
      </c>
      <c r="K1596" s="1" t="str">
        <f t="shared" si="48"/>
        <v>2015</v>
      </c>
      <c r="L1596" s="1">
        <f t="shared" si="49"/>
        <v>44</v>
      </c>
      <c r="M1596" s="1" t="s">
        <v>60</v>
      </c>
    </row>
    <row r="1597" spans="8:13">
      <c r="H1597" s="1" t="s">
        <v>299</v>
      </c>
      <c r="I1597" s="1" t="s">
        <v>7120</v>
      </c>
      <c r="J1597" s="1" t="s">
        <v>921</v>
      </c>
      <c r="K1597" s="1" t="str">
        <f t="shared" si="48"/>
        <v>2015</v>
      </c>
      <c r="L1597" s="1">
        <f t="shared" si="49"/>
        <v>44</v>
      </c>
      <c r="M1597" s="1" t="s">
        <v>60</v>
      </c>
    </row>
    <row r="1598" spans="8:13">
      <c r="H1598" s="1" t="s">
        <v>299</v>
      </c>
      <c r="I1598" s="1" t="s">
        <v>7292</v>
      </c>
      <c r="J1598" s="1" t="s">
        <v>6691</v>
      </c>
      <c r="K1598" s="1" t="str">
        <f t="shared" si="48"/>
        <v>2015</v>
      </c>
      <c r="L1598" s="1">
        <f t="shared" si="49"/>
        <v>44</v>
      </c>
      <c r="M1598" s="1" t="s">
        <v>60</v>
      </c>
    </row>
    <row r="1599" spans="8:13">
      <c r="H1599" s="1" t="s">
        <v>299</v>
      </c>
      <c r="I1599" s="1" t="s">
        <v>9132</v>
      </c>
      <c r="J1599" s="1" t="s">
        <v>6823</v>
      </c>
      <c r="K1599" s="1" t="str">
        <f t="shared" si="48"/>
        <v>2015</v>
      </c>
      <c r="L1599" s="1">
        <f t="shared" si="49"/>
        <v>44</v>
      </c>
      <c r="M1599" s="1" t="s">
        <v>60</v>
      </c>
    </row>
    <row r="1600" spans="8:13">
      <c r="H1600" s="1" t="s">
        <v>299</v>
      </c>
      <c r="I1600" s="1" t="s">
        <v>11565</v>
      </c>
      <c r="J1600" s="1" t="s">
        <v>384</v>
      </c>
      <c r="K1600" s="1" t="str">
        <f t="shared" si="48"/>
        <v>2015</v>
      </c>
      <c r="L1600" s="1">
        <f t="shared" si="49"/>
        <v>44</v>
      </c>
      <c r="M1600" s="1" t="s">
        <v>60</v>
      </c>
    </row>
    <row r="1601" spans="8:13">
      <c r="H1601" s="1" t="s">
        <v>120</v>
      </c>
      <c r="I1601" s="1" t="s">
        <v>1936</v>
      </c>
      <c r="J1601" s="1" t="s">
        <v>1534</v>
      </c>
      <c r="K1601" s="1" t="str">
        <f t="shared" ref="K1601:K1664" si="50">TEXT(J1601,"YYYY")</f>
        <v>2016</v>
      </c>
      <c r="L1601" s="1">
        <f t="shared" ref="L1601:L1664" si="51">H1601-(TEXT(I1601,"YYYY")-TEXT(J1601,"YYYY"))</f>
        <v>44</v>
      </c>
      <c r="M1601" s="1" t="s">
        <v>60</v>
      </c>
    </row>
    <row r="1602" spans="8:13">
      <c r="H1602" s="1" t="s">
        <v>299</v>
      </c>
      <c r="I1602" s="1" t="s">
        <v>4071</v>
      </c>
      <c r="J1602" s="1" t="s">
        <v>4077</v>
      </c>
      <c r="K1602" s="1" t="str">
        <f t="shared" si="50"/>
        <v>2016</v>
      </c>
      <c r="L1602" s="1">
        <f t="shared" si="51"/>
        <v>44</v>
      </c>
      <c r="M1602" s="1" t="s">
        <v>60</v>
      </c>
    </row>
    <row r="1603" spans="8:13">
      <c r="H1603" s="1" t="s">
        <v>310</v>
      </c>
      <c r="I1603" s="1" t="s">
        <v>2843</v>
      </c>
      <c r="J1603" s="1" t="s">
        <v>5019</v>
      </c>
      <c r="K1603" s="1" t="str">
        <f t="shared" si="50"/>
        <v>2016</v>
      </c>
      <c r="L1603" s="1">
        <f t="shared" si="51"/>
        <v>44</v>
      </c>
      <c r="M1603" s="1" t="s">
        <v>60</v>
      </c>
    </row>
    <row r="1604" spans="8:13">
      <c r="H1604" s="1" t="s">
        <v>120</v>
      </c>
      <c r="I1604" s="1" t="s">
        <v>403</v>
      </c>
      <c r="J1604" s="1" t="s">
        <v>152</v>
      </c>
      <c r="K1604" s="1" t="str">
        <f t="shared" si="50"/>
        <v>2017</v>
      </c>
      <c r="L1604" s="1">
        <f t="shared" si="51"/>
        <v>44</v>
      </c>
      <c r="M1604" s="1" t="s">
        <v>60</v>
      </c>
    </row>
    <row r="1605" spans="8:13">
      <c r="H1605" s="1" t="s">
        <v>299</v>
      </c>
      <c r="I1605" s="1" t="s">
        <v>3404</v>
      </c>
      <c r="J1605" s="1" t="s">
        <v>4232</v>
      </c>
      <c r="K1605" s="1" t="str">
        <f t="shared" si="50"/>
        <v>2017</v>
      </c>
      <c r="L1605" s="1">
        <f t="shared" si="51"/>
        <v>44</v>
      </c>
      <c r="M1605" s="1" t="s">
        <v>60</v>
      </c>
    </row>
    <row r="1606" spans="8:13">
      <c r="H1606" s="1" t="s">
        <v>299</v>
      </c>
      <c r="I1606" s="1" t="s">
        <v>740</v>
      </c>
      <c r="J1606" s="1" t="s">
        <v>274</v>
      </c>
      <c r="K1606" s="1" t="str">
        <f t="shared" si="50"/>
        <v>2017</v>
      </c>
      <c r="L1606" s="1">
        <f t="shared" si="51"/>
        <v>44</v>
      </c>
      <c r="M1606" s="1" t="s">
        <v>60</v>
      </c>
    </row>
    <row r="1607" spans="8:13">
      <c r="H1607" s="1" t="s">
        <v>299</v>
      </c>
      <c r="I1607" s="1" t="s">
        <v>8001</v>
      </c>
      <c r="J1607" s="1" t="s">
        <v>1286</v>
      </c>
      <c r="K1607" s="1" t="str">
        <f t="shared" si="50"/>
        <v>2017</v>
      </c>
      <c r="L1607" s="1">
        <f t="shared" si="51"/>
        <v>44</v>
      </c>
      <c r="M1607" s="1" t="s">
        <v>60</v>
      </c>
    </row>
    <row r="1608" spans="8:13">
      <c r="H1608" s="1" t="s">
        <v>310</v>
      </c>
      <c r="I1608" s="1" t="s">
        <v>1545</v>
      </c>
      <c r="J1608" s="1" t="s">
        <v>1039</v>
      </c>
      <c r="K1608" s="1" t="str">
        <f t="shared" si="50"/>
        <v>2018</v>
      </c>
      <c r="L1608" s="1">
        <f t="shared" si="51"/>
        <v>44</v>
      </c>
      <c r="M1608" s="1" t="s">
        <v>60</v>
      </c>
    </row>
    <row r="1609" spans="8:13">
      <c r="H1609" s="1" t="s">
        <v>299</v>
      </c>
      <c r="I1609" s="1" t="s">
        <v>1042</v>
      </c>
      <c r="J1609" s="1" t="s">
        <v>66</v>
      </c>
      <c r="K1609" s="1" t="str">
        <f t="shared" si="50"/>
        <v>2019</v>
      </c>
      <c r="L1609" s="1">
        <f t="shared" si="51"/>
        <v>44</v>
      </c>
      <c r="M1609" s="1" t="s">
        <v>60</v>
      </c>
    </row>
    <row r="1610" spans="8:13">
      <c r="H1610" s="1" t="s">
        <v>299</v>
      </c>
      <c r="I1610" s="1" t="s">
        <v>1245</v>
      </c>
      <c r="J1610" s="1" t="s">
        <v>1174</v>
      </c>
      <c r="K1610" s="1" t="str">
        <f t="shared" si="50"/>
        <v>2019</v>
      </c>
      <c r="L1610" s="1">
        <f t="shared" si="51"/>
        <v>44</v>
      </c>
      <c r="M1610" s="1" t="s">
        <v>60</v>
      </c>
    </row>
    <row r="1611" spans="8:13">
      <c r="H1611" s="1" t="s">
        <v>299</v>
      </c>
      <c r="I1611" s="1" t="s">
        <v>5781</v>
      </c>
      <c r="J1611" s="1" t="s">
        <v>7493</v>
      </c>
      <c r="K1611" s="1" t="str">
        <f t="shared" si="50"/>
        <v>2020</v>
      </c>
      <c r="L1611" s="1">
        <f t="shared" si="51"/>
        <v>44</v>
      </c>
      <c r="M1611" s="1" t="s">
        <v>60</v>
      </c>
    </row>
    <row r="1612" spans="8:13">
      <c r="H1612" s="1" t="s">
        <v>299</v>
      </c>
      <c r="I1612" s="1" t="s">
        <v>8415</v>
      </c>
      <c r="J1612" s="1" t="s">
        <v>7043</v>
      </c>
      <c r="K1612" s="1" t="str">
        <f t="shared" si="50"/>
        <v>2020</v>
      </c>
      <c r="L1612" s="1">
        <f t="shared" si="51"/>
        <v>44</v>
      </c>
      <c r="M1612" s="1" t="s">
        <v>60</v>
      </c>
    </row>
    <row r="1613" spans="8:13">
      <c r="H1613" s="1" t="s">
        <v>299</v>
      </c>
      <c r="I1613" s="1" t="s">
        <v>8729</v>
      </c>
      <c r="J1613" s="1" t="s">
        <v>5680</v>
      </c>
      <c r="K1613" s="1" t="str">
        <f t="shared" si="50"/>
        <v>2020</v>
      </c>
      <c r="L1613" s="1">
        <f t="shared" si="51"/>
        <v>44</v>
      </c>
      <c r="M1613" s="1" t="s">
        <v>60</v>
      </c>
    </row>
    <row r="1614" spans="8:13">
      <c r="H1614" s="1" t="s">
        <v>299</v>
      </c>
      <c r="I1614" s="1" t="s">
        <v>12397</v>
      </c>
      <c r="J1614" s="1" t="s">
        <v>10626</v>
      </c>
      <c r="K1614" s="1" t="str">
        <f t="shared" si="50"/>
        <v>2020</v>
      </c>
      <c r="L1614" s="1">
        <f t="shared" si="51"/>
        <v>44</v>
      </c>
      <c r="M1614" s="1" t="s">
        <v>60</v>
      </c>
    </row>
    <row r="1615" spans="8:13">
      <c r="H1615" s="1" t="s">
        <v>351</v>
      </c>
      <c r="I1615" s="1" t="s">
        <v>5991</v>
      </c>
      <c r="J1615" s="1" t="s">
        <v>1918</v>
      </c>
      <c r="K1615" s="1" t="str">
        <f t="shared" si="50"/>
        <v>2007</v>
      </c>
      <c r="L1615" s="1">
        <f t="shared" si="51"/>
        <v>45</v>
      </c>
      <c r="M1615" s="1" t="s">
        <v>60</v>
      </c>
    </row>
    <row r="1616" spans="8:13">
      <c r="H1616" s="1" t="s">
        <v>351</v>
      </c>
      <c r="I1616" s="1" t="s">
        <v>572</v>
      </c>
      <c r="J1616" s="1" t="s">
        <v>575</v>
      </c>
      <c r="K1616" s="1" t="str">
        <f t="shared" si="50"/>
        <v>2008</v>
      </c>
      <c r="L1616" s="1">
        <f t="shared" si="51"/>
        <v>45</v>
      </c>
      <c r="M1616" s="1" t="s">
        <v>60</v>
      </c>
    </row>
    <row r="1617" spans="8:13">
      <c r="H1617" s="1" t="s">
        <v>721</v>
      </c>
      <c r="I1617" s="1" t="s">
        <v>6779</v>
      </c>
      <c r="J1617" s="1" t="s">
        <v>6792</v>
      </c>
      <c r="K1617" s="1" t="str">
        <f t="shared" si="50"/>
        <v>2009</v>
      </c>
      <c r="L1617" s="1">
        <f t="shared" si="51"/>
        <v>45</v>
      </c>
      <c r="M1617" s="1" t="s">
        <v>60</v>
      </c>
    </row>
    <row r="1618" spans="8:13">
      <c r="H1618" s="1" t="s">
        <v>256</v>
      </c>
      <c r="I1618" s="1" t="s">
        <v>5832</v>
      </c>
      <c r="J1618" s="1" t="s">
        <v>1072</v>
      </c>
      <c r="K1618" s="1" t="str">
        <f t="shared" si="50"/>
        <v>2009</v>
      </c>
      <c r="L1618" s="1">
        <f t="shared" si="51"/>
        <v>45</v>
      </c>
      <c r="M1618" s="1" t="s">
        <v>60</v>
      </c>
    </row>
    <row r="1619" spans="8:13">
      <c r="H1619" s="1" t="s">
        <v>351</v>
      </c>
      <c r="I1619" s="1" t="s">
        <v>561</v>
      </c>
      <c r="J1619" s="1" t="s">
        <v>7618</v>
      </c>
      <c r="K1619" s="1" t="str">
        <f t="shared" si="50"/>
        <v>2010</v>
      </c>
      <c r="L1619" s="1">
        <f t="shared" si="51"/>
        <v>45</v>
      </c>
      <c r="M1619" s="1" t="s">
        <v>60</v>
      </c>
    </row>
    <row r="1620" spans="8:13">
      <c r="H1620" s="1" t="s">
        <v>120</v>
      </c>
      <c r="I1620" s="1" t="s">
        <v>9328</v>
      </c>
      <c r="J1620" s="1" t="s">
        <v>9344</v>
      </c>
      <c r="K1620" s="1" t="str">
        <f t="shared" si="50"/>
        <v>2011</v>
      </c>
      <c r="L1620" s="1">
        <f t="shared" si="51"/>
        <v>45</v>
      </c>
      <c r="M1620" s="1" t="s">
        <v>60</v>
      </c>
    </row>
    <row r="1621" spans="8:13">
      <c r="H1621" s="1" t="s">
        <v>484</v>
      </c>
      <c r="I1621" s="1" t="s">
        <v>6881</v>
      </c>
      <c r="J1621" s="1" t="s">
        <v>6883</v>
      </c>
      <c r="K1621" s="1" t="str">
        <f t="shared" si="50"/>
        <v>2012</v>
      </c>
      <c r="L1621" s="1">
        <f t="shared" si="51"/>
        <v>45</v>
      </c>
      <c r="M1621" s="1" t="s">
        <v>60</v>
      </c>
    </row>
    <row r="1622" spans="8:13">
      <c r="H1622" s="1" t="s">
        <v>484</v>
      </c>
      <c r="I1622" s="1" t="s">
        <v>6731</v>
      </c>
      <c r="J1622" s="1" t="s">
        <v>6732</v>
      </c>
      <c r="K1622" s="1" t="str">
        <f t="shared" si="50"/>
        <v>2013</v>
      </c>
      <c r="L1622" s="1">
        <f t="shared" si="51"/>
        <v>45</v>
      </c>
      <c r="M1622" s="1" t="s">
        <v>60</v>
      </c>
    </row>
    <row r="1623" spans="8:13">
      <c r="H1623" s="1" t="s">
        <v>310</v>
      </c>
      <c r="I1623" s="1" t="s">
        <v>6287</v>
      </c>
      <c r="J1623" s="1" t="s">
        <v>10028</v>
      </c>
      <c r="K1623" s="1" t="str">
        <f t="shared" si="50"/>
        <v>2013</v>
      </c>
      <c r="L1623" s="1">
        <f t="shared" si="51"/>
        <v>45</v>
      </c>
      <c r="M1623" s="1" t="s">
        <v>60</v>
      </c>
    </row>
    <row r="1624" spans="8:13">
      <c r="H1624" s="1" t="s">
        <v>310</v>
      </c>
      <c r="I1624" s="1" t="s">
        <v>9512</v>
      </c>
      <c r="J1624" s="1" t="s">
        <v>5079</v>
      </c>
      <c r="K1624" s="1" t="str">
        <f t="shared" si="50"/>
        <v>2013</v>
      </c>
      <c r="L1624" s="1">
        <f t="shared" si="51"/>
        <v>45</v>
      </c>
      <c r="M1624" s="1" t="s">
        <v>60</v>
      </c>
    </row>
    <row r="1625" spans="8:13">
      <c r="H1625" s="1" t="s">
        <v>310</v>
      </c>
      <c r="I1625" s="1" t="s">
        <v>7158</v>
      </c>
      <c r="J1625" s="1" t="s">
        <v>7159</v>
      </c>
      <c r="K1625" s="1" t="str">
        <f t="shared" si="50"/>
        <v>2014</v>
      </c>
      <c r="L1625" s="1">
        <f t="shared" si="51"/>
        <v>45</v>
      </c>
      <c r="M1625" s="1" t="s">
        <v>60</v>
      </c>
    </row>
    <row r="1626" spans="8:13">
      <c r="H1626" s="1" t="s">
        <v>310</v>
      </c>
      <c r="I1626" s="1" t="s">
        <v>8821</v>
      </c>
      <c r="J1626" s="1" t="s">
        <v>5742</v>
      </c>
      <c r="K1626" s="1" t="str">
        <f t="shared" si="50"/>
        <v>2014</v>
      </c>
      <c r="L1626" s="1">
        <f t="shared" si="51"/>
        <v>45</v>
      </c>
      <c r="M1626" s="1" t="s">
        <v>60</v>
      </c>
    </row>
    <row r="1627" spans="8:13">
      <c r="H1627" s="1" t="s">
        <v>310</v>
      </c>
      <c r="I1627" s="1" t="s">
        <v>613</v>
      </c>
      <c r="J1627" s="1" t="s">
        <v>613</v>
      </c>
      <c r="K1627" s="1" t="str">
        <f t="shared" si="50"/>
        <v>2015</v>
      </c>
      <c r="L1627" s="1">
        <f t="shared" si="51"/>
        <v>45</v>
      </c>
      <c r="M1627" s="1" t="s">
        <v>60</v>
      </c>
    </row>
    <row r="1628" spans="8:13">
      <c r="H1628" s="1" t="s">
        <v>189</v>
      </c>
      <c r="I1628" s="1" t="s">
        <v>2822</v>
      </c>
      <c r="J1628" s="1" t="s">
        <v>1413</v>
      </c>
      <c r="K1628" s="1" t="str">
        <f t="shared" si="50"/>
        <v>2015</v>
      </c>
      <c r="L1628" s="1">
        <f t="shared" si="51"/>
        <v>45</v>
      </c>
      <c r="M1628" s="1" t="s">
        <v>60</v>
      </c>
    </row>
    <row r="1629" spans="8:13">
      <c r="H1629" s="1" t="s">
        <v>310</v>
      </c>
      <c r="I1629" s="1" t="s">
        <v>7383</v>
      </c>
      <c r="J1629" s="1" t="s">
        <v>4519</v>
      </c>
      <c r="K1629" s="1" t="str">
        <f t="shared" si="50"/>
        <v>2015</v>
      </c>
      <c r="L1629" s="1">
        <f t="shared" si="51"/>
        <v>45</v>
      </c>
      <c r="M1629" s="1" t="s">
        <v>60</v>
      </c>
    </row>
    <row r="1630" spans="8:13">
      <c r="H1630" s="1" t="s">
        <v>310</v>
      </c>
      <c r="I1630" s="1" t="s">
        <v>1742</v>
      </c>
      <c r="J1630" s="1" t="s">
        <v>11784</v>
      </c>
      <c r="K1630" s="1" t="str">
        <f t="shared" si="50"/>
        <v>2015</v>
      </c>
      <c r="L1630" s="1">
        <f t="shared" si="51"/>
        <v>45</v>
      </c>
      <c r="M1630" s="1" t="s">
        <v>60</v>
      </c>
    </row>
    <row r="1631" spans="8:13">
      <c r="H1631" s="1" t="s">
        <v>120</v>
      </c>
      <c r="I1631" s="1" t="s">
        <v>7156</v>
      </c>
      <c r="J1631" s="1" t="s">
        <v>6104</v>
      </c>
      <c r="K1631" s="1" t="str">
        <f t="shared" si="50"/>
        <v>2015</v>
      </c>
      <c r="L1631" s="1">
        <f t="shared" si="51"/>
        <v>45</v>
      </c>
      <c r="M1631" s="1" t="s">
        <v>60</v>
      </c>
    </row>
    <row r="1632" spans="8:13">
      <c r="H1632" s="1" t="s">
        <v>310</v>
      </c>
      <c r="I1632" s="1" t="s">
        <v>1685</v>
      </c>
      <c r="J1632" s="1" t="s">
        <v>905</v>
      </c>
      <c r="K1632" s="1" t="str">
        <f t="shared" si="50"/>
        <v>2015</v>
      </c>
      <c r="L1632" s="1">
        <f t="shared" si="51"/>
        <v>45</v>
      </c>
      <c r="M1632" s="1" t="s">
        <v>60</v>
      </c>
    </row>
    <row r="1633" spans="8:13">
      <c r="H1633" s="1" t="s">
        <v>310</v>
      </c>
      <c r="I1633" s="1" t="s">
        <v>7246</v>
      </c>
      <c r="J1633" s="1" t="s">
        <v>7251</v>
      </c>
      <c r="K1633" s="1" t="str">
        <f t="shared" si="50"/>
        <v>2015</v>
      </c>
      <c r="L1633" s="1">
        <f t="shared" si="51"/>
        <v>45</v>
      </c>
      <c r="M1633" s="1" t="s">
        <v>60</v>
      </c>
    </row>
    <row r="1634" spans="8:13">
      <c r="H1634" s="1" t="s">
        <v>310</v>
      </c>
      <c r="I1634" s="1" t="s">
        <v>7374</v>
      </c>
      <c r="J1634" s="1" t="s">
        <v>4519</v>
      </c>
      <c r="K1634" s="1" t="str">
        <f t="shared" si="50"/>
        <v>2015</v>
      </c>
      <c r="L1634" s="1">
        <f t="shared" si="51"/>
        <v>45</v>
      </c>
      <c r="M1634" s="1" t="s">
        <v>60</v>
      </c>
    </row>
    <row r="1635" spans="8:13">
      <c r="H1635" s="1" t="s">
        <v>310</v>
      </c>
      <c r="I1635" s="1" t="s">
        <v>7383</v>
      </c>
      <c r="J1635" s="1" t="s">
        <v>6255</v>
      </c>
      <c r="K1635" s="1" t="str">
        <f t="shared" si="50"/>
        <v>2015</v>
      </c>
      <c r="L1635" s="1">
        <f t="shared" si="51"/>
        <v>45</v>
      </c>
      <c r="M1635" s="1" t="s">
        <v>60</v>
      </c>
    </row>
    <row r="1636" spans="8:13">
      <c r="H1636" s="1" t="s">
        <v>189</v>
      </c>
      <c r="I1636" s="1" t="s">
        <v>431</v>
      </c>
      <c r="J1636" s="1" t="s">
        <v>352</v>
      </c>
      <c r="K1636" s="1" t="str">
        <f t="shared" si="50"/>
        <v>2016</v>
      </c>
      <c r="L1636" s="1">
        <f t="shared" si="51"/>
        <v>45</v>
      </c>
      <c r="M1636" s="1" t="s">
        <v>60</v>
      </c>
    </row>
    <row r="1637" spans="8:13">
      <c r="H1637" s="1" t="s">
        <v>310</v>
      </c>
      <c r="I1637" s="1" t="s">
        <v>4071</v>
      </c>
      <c r="J1637" s="1" t="s">
        <v>4072</v>
      </c>
      <c r="K1637" s="1" t="str">
        <f t="shared" si="50"/>
        <v>2016</v>
      </c>
      <c r="L1637" s="1">
        <f t="shared" si="51"/>
        <v>45</v>
      </c>
      <c r="M1637" s="1" t="s">
        <v>60</v>
      </c>
    </row>
    <row r="1638" spans="8:13">
      <c r="H1638" s="1" t="s">
        <v>120</v>
      </c>
      <c r="I1638" s="1" t="s">
        <v>4372</v>
      </c>
      <c r="J1638" s="1" t="s">
        <v>3137</v>
      </c>
      <c r="K1638" s="1" t="str">
        <f t="shared" si="50"/>
        <v>2016</v>
      </c>
      <c r="L1638" s="1">
        <f t="shared" si="51"/>
        <v>45</v>
      </c>
      <c r="M1638" s="1" t="s">
        <v>60</v>
      </c>
    </row>
    <row r="1639" spans="8:13">
      <c r="H1639" s="1" t="s">
        <v>120</v>
      </c>
      <c r="I1639" s="1" t="s">
        <v>5140</v>
      </c>
      <c r="J1639" s="1" t="s">
        <v>1534</v>
      </c>
      <c r="K1639" s="1" t="str">
        <f t="shared" si="50"/>
        <v>2016</v>
      </c>
      <c r="L1639" s="1">
        <f t="shared" si="51"/>
        <v>45</v>
      </c>
      <c r="M1639" s="1" t="s">
        <v>60</v>
      </c>
    </row>
    <row r="1640" spans="8:13">
      <c r="H1640" s="1" t="s">
        <v>120</v>
      </c>
      <c r="I1640" s="1" t="s">
        <v>3673</v>
      </c>
      <c r="J1640" s="1" t="s">
        <v>3674</v>
      </c>
      <c r="K1640" s="1" t="str">
        <f t="shared" si="50"/>
        <v>2017</v>
      </c>
      <c r="L1640" s="1">
        <f t="shared" si="51"/>
        <v>45</v>
      </c>
      <c r="M1640" s="1" t="s">
        <v>60</v>
      </c>
    </row>
    <row r="1641" spans="8:13">
      <c r="H1641" s="1" t="s">
        <v>120</v>
      </c>
      <c r="I1641" s="1" t="s">
        <v>4219</v>
      </c>
      <c r="J1641" s="1" t="s">
        <v>4220</v>
      </c>
      <c r="K1641" s="1" t="str">
        <f t="shared" si="50"/>
        <v>2017</v>
      </c>
      <c r="L1641" s="1">
        <f t="shared" si="51"/>
        <v>45</v>
      </c>
      <c r="M1641" s="1" t="s">
        <v>60</v>
      </c>
    </row>
    <row r="1642" spans="8:13">
      <c r="H1642" s="1" t="s">
        <v>310</v>
      </c>
      <c r="I1642" s="1" t="s">
        <v>4324</v>
      </c>
      <c r="J1642" s="1" t="s">
        <v>2091</v>
      </c>
      <c r="K1642" s="1" t="str">
        <f t="shared" si="50"/>
        <v>2017</v>
      </c>
      <c r="L1642" s="1">
        <f t="shared" si="51"/>
        <v>45</v>
      </c>
      <c r="M1642" s="1" t="s">
        <v>60</v>
      </c>
    </row>
    <row r="1643" spans="8:13">
      <c r="H1643" s="1" t="s">
        <v>310</v>
      </c>
      <c r="I1643" s="1" t="s">
        <v>4372</v>
      </c>
      <c r="J1643" s="1" t="s">
        <v>4435</v>
      </c>
      <c r="K1643" s="1" t="str">
        <f t="shared" si="50"/>
        <v>2017</v>
      </c>
      <c r="L1643" s="1">
        <f t="shared" si="51"/>
        <v>45</v>
      </c>
      <c r="M1643" s="1" t="s">
        <v>60</v>
      </c>
    </row>
    <row r="1644" spans="8:13">
      <c r="H1644" s="1" t="s">
        <v>310</v>
      </c>
      <c r="I1644" s="1" t="s">
        <v>4291</v>
      </c>
      <c r="J1644" s="1" t="s">
        <v>1286</v>
      </c>
      <c r="K1644" s="1" t="str">
        <f t="shared" si="50"/>
        <v>2017</v>
      </c>
      <c r="L1644" s="1">
        <f t="shared" si="51"/>
        <v>45</v>
      </c>
      <c r="M1644" s="1" t="s">
        <v>60</v>
      </c>
    </row>
    <row r="1645" spans="8:13">
      <c r="H1645" s="1" t="s">
        <v>310</v>
      </c>
      <c r="I1645" s="1" t="s">
        <v>155</v>
      </c>
      <c r="J1645" s="1" t="s">
        <v>155</v>
      </c>
      <c r="K1645" s="1" t="str">
        <f t="shared" si="50"/>
        <v>2019</v>
      </c>
      <c r="L1645" s="1">
        <f t="shared" si="51"/>
        <v>45</v>
      </c>
      <c r="M1645" s="1" t="s">
        <v>60</v>
      </c>
    </row>
    <row r="1646" spans="8:13">
      <c r="H1646" s="1" t="s">
        <v>120</v>
      </c>
      <c r="I1646" s="1" t="s">
        <v>523</v>
      </c>
      <c r="J1646" s="1" t="s">
        <v>1079</v>
      </c>
      <c r="K1646" s="1" t="str">
        <f t="shared" si="50"/>
        <v>2019</v>
      </c>
      <c r="L1646" s="1">
        <f t="shared" si="51"/>
        <v>45</v>
      </c>
      <c r="M1646" s="1" t="s">
        <v>60</v>
      </c>
    </row>
    <row r="1647" spans="8:13">
      <c r="H1647" s="1" t="s">
        <v>120</v>
      </c>
      <c r="I1647" s="1" t="s">
        <v>261</v>
      </c>
      <c r="J1647" s="1" t="s">
        <v>877</v>
      </c>
      <c r="K1647" s="1" t="str">
        <f t="shared" si="50"/>
        <v>2019</v>
      </c>
      <c r="L1647" s="1">
        <f t="shared" si="51"/>
        <v>45</v>
      </c>
      <c r="M1647" s="1" t="s">
        <v>60</v>
      </c>
    </row>
    <row r="1648" spans="8:13">
      <c r="H1648" s="1" t="s">
        <v>310</v>
      </c>
      <c r="I1648" s="1" t="s">
        <v>3779</v>
      </c>
      <c r="J1648" s="1" t="s">
        <v>3781</v>
      </c>
      <c r="K1648" s="1" t="str">
        <f t="shared" si="50"/>
        <v>2019</v>
      </c>
      <c r="L1648" s="1">
        <f t="shared" si="51"/>
        <v>45</v>
      </c>
      <c r="M1648" s="1" t="s">
        <v>60</v>
      </c>
    </row>
    <row r="1649" spans="8:13">
      <c r="H1649" s="1" t="s">
        <v>310</v>
      </c>
      <c r="I1649" s="1" t="s">
        <v>7725</v>
      </c>
      <c r="J1649" s="1" t="s">
        <v>7043</v>
      </c>
      <c r="K1649" s="1" t="str">
        <f t="shared" si="50"/>
        <v>2020</v>
      </c>
      <c r="L1649" s="1">
        <f t="shared" si="51"/>
        <v>45</v>
      </c>
      <c r="M1649" s="1" t="s">
        <v>60</v>
      </c>
    </row>
    <row r="1650" spans="8:13">
      <c r="H1650" s="1" t="s">
        <v>310</v>
      </c>
      <c r="I1650" s="1" t="s">
        <v>156</v>
      </c>
      <c r="J1650" s="1" t="s">
        <v>5745</v>
      </c>
      <c r="K1650" s="1" t="str">
        <f t="shared" si="50"/>
        <v>2020</v>
      </c>
      <c r="L1650" s="1">
        <f t="shared" si="51"/>
        <v>45</v>
      </c>
      <c r="M1650" s="1" t="s">
        <v>60</v>
      </c>
    </row>
    <row r="1651" spans="8:13">
      <c r="H1651" s="1" t="s">
        <v>310</v>
      </c>
      <c r="I1651" s="1" t="s">
        <v>11176</v>
      </c>
      <c r="J1651" s="1" t="s">
        <v>7043</v>
      </c>
      <c r="K1651" s="1" t="str">
        <f t="shared" si="50"/>
        <v>2020</v>
      </c>
      <c r="L1651" s="1">
        <f t="shared" si="51"/>
        <v>45</v>
      </c>
      <c r="M1651" s="1" t="s">
        <v>60</v>
      </c>
    </row>
    <row r="1652" spans="8:13">
      <c r="H1652" s="1" t="s">
        <v>375</v>
      </c>
      <c r="I1652" s="1" t="s">
        <v>1355</v>
      </c>
      <c r="J1652" s="1" t="s">
        <v>1368</v>
      </c>
      <c r="K1652" s="1" t="str">
        <f t="shared" si="50"/>
        <v>2009</v>
      </c>
      <c r="L1652" s="1">
        <f t="shared" si="51"/>
        <v>46</v>
      </c>
      <c r="M1652" s="1" t="s">
        <v>60</v>
      </c>
    </row>
    <row r="1653" spans="8:13">
      <c r="H1653" s="1" t="s">
        <v>240</v>
      </c>
      <c r="I1653" s="1" t="s">
        <v>2854</v>
      </c>
      <c r="J1653" s="1" t="s">
        <v>4330</v>
      </c>
      <c r="K1653" s="1" t="str">
        <f t="shared" si="50"/>
        <v>2010</v>
      </c>
      <c r="L1653" s="1">
        <f t="shared" si="51"/>
        <v>46</v>
      </c>
      <c r="M1653" s="1" t="s">
        <v>60</v>
      </c>
    </row>
    <row r="1654" spans="8:13">
      <c r="H1654" s="1" t="s">
        <v>375</v>
      </c>
      <c r="I1654" s="1" t="s">
        <v>8665</v>
      </c>
      <c r="J1654" s="1" t="s">
        <v>8182</v>
      </c>
      <c r="K1654" s="1" t="str">
        <f t="shared" si="50"/>
        <v>2010</v>
      </c>
      <c r="L1654" s="1">
        <f t="shared" si="51"/>
        <v>46</v>
      </c>
      <c r="M1654" s="1" t="s">
        <v>60</v>
      </c>
    </row>
    <row r="1655" spans="8:13">
      <c r="H1655" s="1" t="s">
        <v>233</v>
      </c>
      <c r="I1655" s="1" t="s">
        <v>9284</v>
      </c>
      <c r="J1655" s="1" t="s">
        <v>9290</v>
      </c>
      <c r="K1655" s="1" t="str">
        <f t="shared" si="50"/>
        <v>2010</v>
      </c>
      <c r="L1655" s="1">
        <f t="shared" si="51"/>
        <v>46</v>
      </c>
      <c r="M1655" s="1" t="s">
        <v>60</v>
      </c>
    </row>
    <row r="1656" spans="8:13">
      <c r="H1656" s="1" t="s">
        <v>721</v>
      </c>
      <c r="I1656" s="1" t="s">
        <v>1083</v>
      </c>
      <c r="J1656" s="1" t="s">
        <v>11849</v>
      </c>
      <c r="K1656" s="1" t="str">
        <f t="shared" si="50"/>
        <v>2010</v>
      </c>
      <c r="L1656" s="1">
        <f t="shared" si="51"/>
        <v>46</v>
      </c>
      <c r="M1656" s="1" t="s">
        <v>60</v>
      </c>
    </row>
    <row r="1657" spans="8:13">
      <c r="H1657" s="1" t="s">
        <v>189</v>
      </c>
      <c r="I1657" s="1" t="s">
        <v>7875</v>
      </c>
      <c r="J1657" s="1" t="s">
        <v>3556</v>
      </c>
      <c r="K1657" s="1" t="str">
        <f t="shared" si="50"/>
        <v>2011</v>
      </c>
      <c r="L1657" s="1">
        <f t="shared" si="51"/>
        <v>46</v>
      </c>
      <c r="M1657" s="1" t="s">
        <v>60</v>
      </c>
    </row>
    <row r="1658" spans="8:13">
      <c r="H1658" s="1" t="s">
        <v>120</v>
      </c>
      <c r="I1658" s="1" t="s">
        <v>9587</v>
      </c>
      <c r="J1658" s="1" t="s">
        <v>9591</v>
      </c>
      <c r="K1658" s="1" t="str">
        <f t="shared" si="50"/>
        <v>2012</v>
      </c>
      <c r="L1658" s="1">
        <f t="shared" si="51"/>
        <v>46</v>
      </c>
      <c r="M1658" s="1" t="s">
        <v>60</v>
      </c>
    </row>
    <row r="1659" spans="8:13">
      <c r="H1659" s="1" t="s">
        <v>120</v>
      </c>
      <c r="I1659" s="1" t="s">
        <v>10457</v>
      </c>
      <c r="J1659" s="1" t="s">
        <v>4019</v>
      </c>
      <c r="K1659" s="1" t="str">
        <f t="shared" si="50"/>
        <v>2013</v>
      </c>
      <c r="L1659" s="1">
        <f t="shared" si="51"/>
        <v>46</v>
      </c>
      <c r="M1659" s="1" t="s">
        <v>60</v>
      </c>
    </row>
    <row r="1660" spans="8:13">
      <c r="H1660" s="1" t="s">
        <v>120</v>
      </c>
      <c r="I1660" s="1" t="s">
        <v>7543</v>
      </c>
      <c r="J1660" s="1" t="s">
        <v>3217</v>
      </c>
      <c r="K1660" s="1" t="str">
        <f t="shared" si="50"/>
        <v>2013</v>
      </c>
      <c r="L1660" s="1">
        <f t="shared" si="51"/>
        <v>46</v>
      </c>
      <c r="M1660" s="1" t="s">
        <v>60</v>
      </c>
    </row>
    <row r="1661" spans="8:13">
      <c r="H1661" s="1" t="s">
        <v>189</v>
      </c>
      <c r="I1661" s="1" t="s">
        <v>6931</v>
      </c>
      <c r="J1661" s="1" t="s">
        <v>6949</v>
      </c>
      <c r="K1661" s="1" t="str">
        <f t="shared" si="50"/>
        <v>2014</v>
      </c>
      <c r="L1661" s="1">
        <f t="shared" si="51"/>
        <v>46</v>
      </c>
      <c r="M1661" s="1" t="s">
        <v>60</v>
      </c>
    </row>
    <row r="1662" spans="8:13">
      <c r="H1662" s="1" t="s">
        <v>120</v>
      </c>
      <c r="I1662" s="1" t="s">
        <v>6826</v>
      </c>
      <c r="J1662" s="1" t="s">
        <v>7289</v>
      </c>
      <c r="K1662" s="1" t="str">
        <f t="shared" si="50"/>
        <v>2014</v>
      </c>
      <c r="L1662" s="1">
        <f t="shared" si="51"/>
        <v>46</v>
      </c>
      <c r="M1662" s="1" t="s">
        <v>60</v>
      </c>
    </row>
    <row r="1663" spans="8:13">
      <c r="H1663" s="1" t="s">
        <v>256</v>
      </c>
      <c r="I1663" s="1" t="s">
        <v>278</v>
      </c>
      <c r="J1663" s="1" t="s">
        <v>12270</v>
      </c>
      <c r="K1663" s="1" t="str">
        <f t="shared" si="50"/>
        <v>2014</v>
      </c>
      <c r="L1663" s="1">
        <f t="shared" si="51"/>
        <v>46</v>
      </c>
      <c r="M1663" s="1" t="s">
        <v>60</v>
      </c>
    </row>
    <row r="1664" spans="8:13">
      <c r="H1664" s="1" t="s">
        <v>189</v>
      </c>
      <c r="I1664" s="1" t="s">
        <v>3450</v>
      </c>
      <c r="J1664" s="1" t="s">
        <v>4094</v>
      </c>
      <c r="K1664" s="1" t="str">
        <f t="shared" si="50"/>
        <v>2014</v>
      </c>
      <c r="L1664" s="1">
        <f t="shared" si="51"/>
        <v>46</v>
      </c>
      <c r="M1664" s="1" t="s">
        <v>60</v>
      </c>
    </row>
    <row r="1665" spans="8:13">
      <c r="H1665" s="1" t="s">
        <v>136</v>
      </c>
      <c r="I1665" s="1" t="s">
        <v>1408</v>
      </c>
      <c r="J1665" s="1" t="s">
        <v>1413</v>
      </c>
      <c r="K1665" s="1" t="str">
        <f t="shared" ref="K1665:K1728" si="52">TEXT(J1665,"YYYY")</f>
        <v>2015</v>
      </c>
      <c r="L1665" s="1">
        <f t="shared" ref="L1665:L1728" si="53">H1665-(TEXT(I1665,"YYYY")-TEXT(J1665,"YYYY"))</f>
        <v>46</v>
      </c>
      <c r="M1665" s="1" t="s">
        <v>60</v>
      </c>
    </row>
    <row r="1666" spans="8:13">
      <c r="H1666" s="1" t="s">
        <v>484</v>
      </c>
      <c r="I1666" s="1" t="s">
        <v>5049</v>
      </c>
      <c r="J1666" s="1" t="s">
        <v>1222</v>
      </c>
      <c r="K1666" s="1" t="str">
        <f t="shared" si="52"/>
        <v>2015</v>
      </c>
      <c r="L1666" s="1">
        <f t="shared" si="53"/>
        <v>46</v>
      </c>
      <c r="M1666" s="1" t="s">
        <v>60</v>
      </c>
    </row>
    <row r="1667" spans="8:13">
      <c r="H1667" s="1" t="s">
        <v>120</v>
      </c>
      <c r="I1667" s="1" t="s">
        <v>11851</v>
      </c>
      <c r="J1667" s="1" t="s">
        <v>5747</v>
      </c>
      <c r="K1667" s="1" t="str">
        <f t="shared" si="52"/>
        <v>2015</v>
      </c>
      <c r="L1667" s="1">
        <f t="shared" si="53"/>
        <v>46</v>
      </c>
      <c r="M1667" s="1" t="s">
        <v>60</v>
      </c>
    </row>
    <row r="1668" spans="8:13">
      <c r="H1668" s="1" t="s">
        <v>120</v>
      </c>
      <c r="I1668" s="1" t="s">
        <v>801</v>
      </c>
      <c r="J1668" s="1" t="s">
        <v>12045</v>
      </c>
      <c r="K1668" s="1" t="str">
        <f t="shared" si="52"/>
        <v>2015</v>
      </c>
      <c r="L1668" s="1">
        <f t="shared" si="53"/>
        <v>46</v>
      </c>
      <c r="M1668" s="1" t="s">
        <v>60</v>
      </c>
    </row>
    <row r="1669" spans="8:13">
      <c r="H1669" s="1" t="s">
        <v>484</v>
      </c>
      <c r="I1669" s="1" t="s">
        <v>686</v>
      </c>
      <c r="J1669" s="1" t="s">
        <v>5208</v>
      </c>
      <c r="K1669" s="1" t="str">
        <f t="shared" si="52"/>
        <v>2015</v>
      </c>
      <c r="L1669" s="1">
        <f t="shared" si="53"/>
        <v>46</v>
      </c>
      <c r="M1669" s="1" t="s">
        <v>60</v>
      </c>
    </row>
    <row r="1670" spans="8:13">
      <c r="H1670" s="1" t="s">
        <v>120</v>
      </c>
      <c r="I1670" s="1" t="s">
        <v>11899</v>
      </c>
      <c r="J1670" s="1" t="s">
        <v>1222</v>
      </c>
      <c r="K1670" s="1" t="str">
        <f t="shared" si="52"/>
        <v>2015</v>
      </c>
      <c r="L1670" s="1">
        <f t="shared" si="53"/>
        <v>46</v>
      </c>
      <c r="M1670" s="1" t="s">
        <v>60</v>
      </c>
    </row>
    <row r="1671" spans="8:13">
      <c r="H1671" s="1" t="s">
        <v>120</v>
      </c>
      <c r="I1671" s="1" t="s">
        <v>7340</v>
      </c>
      <c r="J1671" s="1" t="s">
        <v>7349</v>
      </c>
      <c r="K1671" s="1" t="str">
        <f t="shared" si="52"/>
        <v>2015</v>
      </c>
      <c r="L1671" s="1">
        <f t="shared" si="53"/>
        <v>46</v>
      </c>
      <c r="M1671" s="1" t="s">
        <v>60</v>
      </c>
    </row>
    <row r="1672" spans="8:13">
      <c r="H1672" s="1" t="s">
        <v>189</v>
      </c>
      <c r="I1672" s="1" t="s">
        <v>3838</v>
      </c>
      <c r="J1672" s="1" t="s">
        <v>1534</v>
      </c>
      <c r="K1672" s="1" t="str">
        <f t="shared" si="52"/>
        <v>2016</v>
      </c>
      <c r="L1672" s="1">
        <f t="shared" si="53"/>
        <v>46</v>
      </c>
      <c r="M1672" s="1" t="s">
        <v>60</v>
      </c>
    </row>
    <row r="1673" spans="8:13">
      <c r="H1673" s="1" t="s">
        <v>120</v>
      </c>
      <c r="I1673" s="1" t="s">
        <v>11688</v>
      </c>
      <c r="J1673" s="1" t="s">
        <v>6355</v>
      </c>
      <c r="K1673" s="1" t="str">
        <f t="shared" si="52"/>
        <v>2016</v>
      </c>
      <c r="L1673" s="1">
        <f t="shared" si="53"/>
        <v>46</v>
      </c>
      <c r="M1673" s="1" t="s">
        <v>60</v>
      </c>
    </row>
    <row r="1674" spans="8:13">
      <c r="H1674" s="1" t="s">
        <v>120</v>
      </c>
      <c r="I1674" s="1" t="s">
        <v>3927</v>
      </c>
      <c r="J1674" s="1" t="s">
        <v>1534</v>
      </c>
      <c r="K1674" s="1" t="str">
        <f t="shared" si="52"/>
        <v>2016</v>
      </c>
      <c r="L1674" s="1">
        <f t="shared" si="53"/>
        <v>46</v>
      </c>
      <c r="M1674" s="1" t="s">
        <v>60</v>
      </c>
    </row>
    <row r="1675" spans="8:13">
      <c r="H1675" s="1" t="s">
        <v>120</v>
      </c>
      <c r="I1675" s="1" t="s">
        <v>3342</v>
      </c>
      <c r="J1675" s="1" t="s">
        <v>84</v>
      </c>
      <c r="K1675" s="1" t="str">
        <f t="shared" si="52"/>
        <v>2017</v>
      </c>
      <c r="L1675" s="1">
        <f t="shared" si="53"/>
        <v>46</v>
      </c>
      <c r="M1675" s="1" t="s">
        <v>60</v>
      </c>
    </row>
    <row r="1676" spans="8:13">
      <c r="H1676" s="1" t="s">
        <v>233</v>
      </c>
      <c r="I1676" s="1" t="s">
        <v>10543</v>
      </c>
      <c r="J1676" s="1" t="s">
        <v>236</v>
      </c>
      <c r="K1676" s="1" t="str">
        <f t="shared" si="52"/>
        <v>2017</v>
      </c>
      <c r="L1676" s="1">
        <f t="shared" si="53"/>
        <v>46</v>
      </c>
      <c r="M1676" s="1" t="s">
        <v>60</v>
      </c>
    </row>
    <row r="1677" spans="8:13">
      <c r="H1677" s="1" t="s">
        <v>120</v>
      </c>
      <c r="I1677" s="1" t="s">
        <v>3488</v>
      </c>
      <c r="J1677" s="1" t="s">
        <v>2496</v>
      </c>
      <c r="K1677" s="1" t="str">
        <f t="shared" si="52"/>
        <v>2018</v>
      </c>
      <c r="L1677" s="1">
        <f t="shared" si="53"/>
        <v>46</v>
      </c>
      <c r="M1677" s="1" t="s">
        <v>60</v>
      </c>
    </row>
    <row r="1678" spans="8:13">
      <c r="H1678" s="1" t="s">
        <v>189</v>
      </c>
      <c r="I1678" s="1" t="s">
        <v>1265</v>
      </c>
      <c r="J1678" s="1" t="s">
        <v>1283</v>
      </c>
      <c r="K1678" s="1" t="str">
        <f t="shared" si="52"/>
        <v>2018</v>
      </c>
      <c r="L1678" s="1">
        <f t="shared" si="53"/>
        <v>46</v>
      </c>
      <c r="M1678" s="1" t="s">
        <v>60</v>
      </c>
    </row>
    <row r="1679" spans="8:13">
      <c r="H1679" s="1" t="s">
        <v>120</v>
      </c>
      <c r="I1679" s="1" t="s">
        <v>1812</v>
      </c>
      <c r="J1679" s="1" t="s">
        <v>1812</v>
      </c>
      <c r="K1679" s="1" t="str">
        <f t="shared" si="52"/>
        <v>2018</v>
      </c>
      <c r="L1679" s="1">
        <f t="shared" si="53"/>
        <v>46</v>
      </c>
      <c r="M1679" s="1" t="s">
        <v>60</v>
      </c>
    </row>
    <row r="1680" spans="8:13">
      <c r="H1680" s="1" t="s">
        <v>189</v>
      </c>
      <c r="I1680" s="1" t="s">
        <v>5097</v>
      </c>
      <c r="J1680" s="1" t="s">
        <v>1445</v>
      </c>
      <c r="K1680" s="1" t="str">
        <f t="shared" si="52"/>
        <v>2019</v>
      </c>
      <c r="L1680" s="1">
        <f t="shared" si="53"/>
        <v>46</v>
      </c>
      <c r="M1680" s="1" t="s">
        <v>60</v>
      </c>
    </row>
    <row r="1681" spans="8:13">
      <c r="H1681" s="1" t="s">
        <v>189</v>
      </c>
      <c r="I1681" s="1" t="s">
        <v>3863</v>
      </c>
      <c r="J1681" s="1" t="s">
        <v>1524</v>
      </c>
      <c r="K1681" s="1" t="str">
        <f t="shared" si="52"/>
        <v>2019</v>
      </c>
      <c r="L1681" s="1">
        <f t="shared" si="53"/>
        <v>46</v>
      </c>
      <c r="M1681" s="1" t="s">
        <v>60</v>
      </c>
    </row>
    <row r="1682" spans="8:13">
      <c r="H1682" s="1" t="s">
        <v>189</v>
      </c>
      <c r="I1682" s="1" t="s">
        <v>7570</v>
      </c>
      <c r="J1682" s="1" t="s">
        <v>7583</v>
      </c>
      <c r="K1682" s="1" t="str">
        <f t="shared" si="52"/>
        <v>2019</v>
      </c>
      <c r="L1682" s="1">
        <f t="shared" si="53"/>
        <v>46</v>
      </c>
      <c r="M1682" s="1" t="s">
        <v>60</v>
      </c>
    </row>
    <row r="1683" spans="8:13">
      <c r="H1683" s="1" t="s">
        <v>189</v>
      </c>
      <c r="I1683" s="1" t="s">
        <v>857</v>
      </c>
      <c r="J1683" s="1" t="s">
        <v>1265</v>
      </c>
      <c r="K1683" s="1" t="str">
        <f t="shared" si="52"/>
        <v>2019</v>
      </c>
      <c r="L1683" s="1">
        <f t="shared" si="53"/>
        <v>46</v>
      </c>
      <c r="M1683" s="1" t="s">
        <v>60</v>
      </c>
    </row>
    <row r="1684" spans="8:13">
      <c r="H1684" s="1" t="s">
        <v>120</v>
      </c>
      <c r="I1684" s="1" t="s">
        <v>1518</v>
      </c>
      <c r="J1684" s="1" t="s">
        <v>1524</v>
      </c>
      <c r="K1684" s="1" t="str">
        <f t="shared" si="52"/>
        <v>2019</v>
      </c>
      <c r="L1684" s="1">
        <f t="shared" si="53"/>
        <v>46</v>
      </c>
      <c r="M1684" s="1" t="s">
        <v>60</v>
      </c>
    </row>
    <row r="1685" spans="8:13">
      <c r="H1685" s="1" t="s">
        <v>120</v>
      </c>
      <c r="I1685" s="1" t="s">
        <v>7725</v>
      </c>
      <c r="J1685" s="1" t="s">
        <v>5441</v>
      </c>
      <c r="K1685" s="1" t="str">
        <f t="shared" si="52"/>
        <v>2020</v>
      </c>
      <c r="L1685" s="1">
        <f t="shared" si="53"/>
        <v>46</v>
      </c>
      <c r="M1685" s="1" t="s">
        <v>60</v>
      </c>
    </row>
    <row r="1686" spans="8:13">
      <c r="H1686" s="1" t="s">
        <v>120</v>
      </c>
      <c r="I1686" s="1" t="s">
        <v>8247</v>
      </c>
      <c r="J1686" s="1" t="s">
        <v>7841</v>
      </c>
      <c r="K1686" s="1" t="str">
        <f t="shared" si="52"/>
        <v>2020</v>
      </c>
      <c r="L1686" s="1">
        <f t="shared" si="53"/>
        <v>46</v>
      </c>
      <c r="M1686" s="1" t="s">
        <v>60</v>
      </c>
    </row>
    <row r="1687" spans="8:13">
      <c r="H1687" s="1" t="s">
        <v>120</v>
      </c>
      <c r="I1687" s="1" t="s">
        <v>9585</v>
      </c>
      <c r="J1687" s="1" t="s">
        <v>8415</v>
      </c>
      <c r="K1687" s="1" t="str">
        <f t="shared" si="52"/>
        <v>2020</v>
      </c>
      <c r="L1687" s="1">
        <f t="shared" si="53"/>
        <v>46</v>
      </c>
      <c r="M1687" s="1" t="s">
        <v>60</v>
      </c>
    </row>
    <row r="1688" spans="8:13">
      <c r="H1688" s="1" t="s">
        <v>120</v>
      </c>
      <c r="I1688" s="1" t="s">
        <v>10522</v>
      </c>
      <c r="J1688" s="1" t="s">
        <v>10533</v>
      </c>
      <c r="K1688" s="1" t="str">
        <f t="shared" si="52"/>
        <v>2020</v>
      </c>
      <c r="L1688" s="1">
        <f t="shared" si="53"/>
        <v>46</v>
      </c>
      <c r="M1688" s="1" t="s">
        <v>60</v>
      </c>
    </row>
    <row r="1689" spans="8:13">
      <c r="H1689" s="1" t="s">
        <v>120</v>
      </c>
      <c r="I1689" s="1" t="s">
        <v>11176</v>
      </c>
      <c r="J1689" s="1" t="s">
        <v>8665</v>
      </c>
      <c r="K1689" s="1" t="str">
        <f t="shared" si="52"/>
        <v>2020</v>
      </c>
      <c r="L1689" s="1">
        <f t="shared" si="53"/>
        <v>46</v>
      </c>
      <c r="M1689" s="1" t="s">
        <v>60</v>
      </c>
    </row>
    <row r="1690" spans="8:13">
      <c r="H1690" s="1" t="s">
        <v>120</v>
      </c>
      <c r="I1690" s="1" t="s">
        <v>461</v>
      </c>
      <c r="J1690" s="1" t="s">
        <v>9308</v>
      </c>
      <c r="K1690" s="1" t="str">
        <f t="shared" si="52"/>
        <v>2020</v>
      </c>
      <c r="L1690" s="1">
        <f t="shared" si="53"/>
        <v>46</v>
      </c>
      <c r="M1690" s="1" t="s">
        <v>60</v>
      </c>
    </row>
    <row r="1691" spans="8:13">
      <c r="H1691" s="1" t="s">
        <v>436</v>
      </c>
      <c r="I1691" s="1" t="s">
        <v>1110</v>
      </c>
      <c r="J1691" s="1" t="s">
        <v>1918</v>
      </c>
      <c r="K1691" s="1" t="str">
        <f t="shared" si="52"/>
        <v>2007</v>
      </c>
      <c r="L1691" s="1">
        <f t="shared" si="53"/>
        <v>47</v>
      </c>
      <c r="M1691" s="1" t="s">
        <v>60</v>
      </c>
    </row>
    <row r="1692" spans="8:13">
      <c r="H1692" s="1" t="s">
        <v>721</v>
      </c>
      <c r="I1692" s="1" t="s">
        <v>9222</v>
      </c>
      <c r="J1692" s="1" t="s">
        <v>9223</v>
      </c>
      <c r="K1692" s="1" t="str">
        <f t="shared" si="52"/>
        <v>2008</v>
      </c>
      <c r="L1692" s="1">
        <f t="shared" si="53"/>
        <v>47</v>
      </c>
      <c r="M1692" s="1" t="s">
        <v>60</v>
      </c>
    </row>
    <row r="1693" spans="8:13">
      <c r="H1693" s="1" t="s">
        <v>308</v>
      </c>
      <c r="I1693" s="1" t="s">
        <v>8534</v>
      </c>
      <c r="J1693" s="1" t="s">
        <v>8182</v>
      </c>
      <c r="K1693" s="1" t="str">
        <f t="shared" si="52"/>
        <v>2010</v>
      </c>
      <c r="L1693" s="1">
        <f t="shared" si="53"/>
        <v>47</v>
      </c>
      <c r="M1693" s="1" t="s">
        <v>60</v>
      </c>
    </row>
    <row r="1694" spans="8:13">
      <c r="H1694" s="1" t="s">
        <v>233</v>
      </c>
      <c r="I1694" s="1" t="s">
        <v>9139</v>
      </c>
      <c r="J1694" s="1" t="s">
        <v>9140</v>
      </c>
      <c r="K1694" s="1" t="str">
        <f t="shared" si="52"/>
        <v>2010</v>
      </c>
      <c r="L1694" s="1">
        <f t="shared" si="53"/>
        <v>47</v>
      </c>
      <c r="M1694" s="1" t="s">
        <v>60</v>
      </c>
    </row>
    <row r="1695" spans="8:13">
      <c r="H1695" s="1" t="s">
        <v>308</v>
      </c>
      <c r="I1695" s="1" t="s">
        <v>8729</v>
      </c>
      <c r="J1695" s="1" t="s">
        <v>8182</v>
      </c>
      <c r="K1695" s="1" t="str">
        <f t="shared" si="52"/>
        <v>2010</v>
      </c>
      <c r="L1695" s="1">
        <f t="shared" si="53"/>
        <v>47</v>
      </c>
      <c r="M1695" s="1" t="s">
        <v>60</v>
      </c>
    </row>
    <row r="1696" spans="8:13">
      <c r="H1696" s="1" t="s">
        <v>351</v>
      </c>
      <c r="I1696" s="1" t="s">
        <v>1479</v>
      </c>
      <c r="J1696" s="5">
        <v>40544</v>
      </c>
      <c r="K1696" s="1" t="str">
        <f t="shared" si="52"/>
        <v>2011</v>
      </c>
      <c r="L1696" s="1">
        <f t="shared" si="53"/>
        <v>47</v>
      </c>
      <c r="M1696" s="1" t="s">
        <v>60</v>
      </c>
    </row>
    <row r="1697" spans="8:13">
      <c r="H1697" s="1" t="s">
        <v>136</v>
      </c>
      <c r="I1697" s="1" t="s">
        <v>6813</v>
      </c>
      <c r="J1697" s="1" t="s">
        <v>2019</v>
      </c>
      <c r="K1697" s="1" t="str">
        <f t="shared" si="52"/>
        <v>2012</v>
      </c>
      <c r="L1697" s="1">
        <f t="shared" si="53"/>
        <v>47</v>
      </c>
      <c r="M1697" s="1" t="s">
        <v>60</v>
      </c>
    </row>
    <row r="1698" spans="8:13">
      <c r="H1698" s="1" t="s">
        <v>256</v>
      </c>
      <c r="I1698" s="1" t="s">
        <v>793</v>
      </c>
      <c r="J1698" s="1" t="s">
        <v>1933</v>
      </c>
      <c r="K1698" s="1" t="str">
        <f t="shared" si="52"/>
        <v>2014</v>
      </c>
      <c r="L1698" s="1">
        <f t="shared" si="53"/>
        <v>47</v>
      </c>
      <c r="M1698" s="1" t="s">
        <v>60</v>
      </c>
    </row>
    <row r="1699" spans="8:13">
      <c r="H1699" s="1" t="s">
        <v>484</v>
      </c>
      <c r="I1699" s="1" t="s">
        <v>11978</v>
      </c>
      <c r="J1699" s="1" t="s">
        <v>8389</v>
      </c>
      <c r="K1699" s="1" t="str">
        <f t="shared" si="52"/>
        <v>2014</v>
      </c>
      <c r="L1699" s="1">
        <f t="shared" si="53"/>
        <v>47</v>
      </c>
      <c r="M1699" s="1" t="s">
        <v>60</v>
      </c>
    </row>
    <row r="1700" spans="8:13">
      <c r="H1700" s="1" t="s">
        <v>189</v>
      </c>
      <c r="I1700" s="1" t="s">
        <v>3806</v>
      </c>
      <c r="J1700" s="1" t="s">
        <v>2770</v>
      </c>
      <c r="K1700" s="1" t="str">
        <f t="shared" si="52"/>
        <v>2015</v>
      </c>
      <c r="L1700" s="1">
        <f t="shared" si="53"/>
        <v>47</v>
      </c>
      <c r="M1700" s="1" t="s">
        <v>60</v>
      </c>
    </row>
    <row r="1701" spans="8:13">
      <c r="H1701" s="1" t="s">
        <v>136</v>
      </c>
      <c r="I1701" s="1" t="s">
        <v>2907</v>
      </c>
      <c r="J1701" s="1" t="s">
        <v>2908</v>
      </c>
      <c r="K1701" s="1" t="str">
        <f t="shared" si="52"/>
        <v>2015</v>
      </c>
      <c r="L1701" s="1">
        <f t="shared" si="53"/>
        <v>47</v>
      </c>
      <c r="M1701" s="1" t="s">
        <v>60</v>
      </c>
    </row>
    <row r="1702" spans="8:13">
      <c r="H1702" s="1" t="s">
        <v>189</v>
      </c>
      <c r="I1702" s="1" t="s">
        <v>5785</v>
      </c>
      <c r="J1702" s="1" t="s">
        <v>1075</v>
      </c>
      <c r="K1702" s="1" t="str">
        <f t="shared" si="52"/>
        <v>2015</v>
      </c>
      <c r="L1702" s="1">
        <f t="shared" si="53"/>
        <v>47</v>
      </c>
      <c r="M1702" s="1" t="s">
        <v>60</v>
      </c>
    </row>
    <row r="1703" spans="8:13">
      <c r="H1703" s="1" t="s">
        <v>189</v>
      </c>
      <c r="I1703" s="1" t="s">
        <v>355</v>
      </c>
      <c r="J1703" s="1" t="s">
        <v>5331</v>
      </c>
      <c r="K1703" s="1" t="str">
        <f t="shared" si="52"/>
        <v>2015</v>
      </c>
      <c r="L1703" s="1">
        <f t="shared" si="53"/>
        <v>47</v>
      </c>
      <c r="M1703" s="1" t="s">
        <v>60</v>
      </c>
    </row>
    <row r="1704" spans="8:13">
      <c r="H1704" s="1" t="s">
        <v>189</v>
      </c>
      <c r="I1704" s="1" t="s">
        <v>6161</v>
      </c>
      <c r="J1704" s="1" t="s">
        <v>8597</v>
      </c>
      <c r="K1704" s="1" t="str">
        <f t="shared" si="52"/>
        <v>2015</v>
      </c>
      <c r="L1704" s="1">
        <f t="shared" si="53"/>
        <v>47</v>
      </c>
      <c r="M1704" s="1" t="s">
        <v>60</v>
      </c>
    </row>
    <row r="1705" spans="8:13">
      <c r="H1705" s="1" t="s">
        <v>484</v>
      </c>
      <c r="I1705" s="1" t="s">
        <v>5363</v>
      </c>
      <c r="J1705" s="1" t="s">
        <v>467</v>
      </c>
      <c r="K1705" s="1" t="str">
        <f t="shared" si="52"/>
        <v>2016</v>
      </c>
      <c r="L1705" s="1">
        <f t="shared" si="53"/>
        <v>47</v>
      </c>
      <c r="M1705" s="1" t="s">
        <v>60</v>
      </c>
    </row>
    <row r="1706" spans="8:13">
      <c r="H1706" s="1" t="s">
        <v>484</v>
      </c>
      <c r="I1706" s="1" t="s">
        <v>5378</v>
      </c>
      <c r="J1706" s="1" t="s">
        <v>4734</v>
      </c>
      <c r="K1706" s="1" t="str">
        <f t="shared" si="52"/>
        <v>2016</v>
      </c>
      <c r="L1706" s="1">
        <f t="shared" si="53"/>
        <v>47</v>
      </c>
      <c r="M1706" s="1" t="s">
        <v>60</v>
      </c>
    </row>
    <row r="1707" spans="8:13">
      <c r="H1707" s="1" t="s">
        <v>484</v>
      </c>
      <c r="I1707" s="1" t="s">
        <v>5991</v>
      </c>
      <c r="J1707" s="1" t="s">
        <v>1534</v>
      </c>
      <c r="K1707" s="1" t="str">
        <f t="shared" si="52"/>
        <v>2016</v>
      </c>
      <c r="L1707" s="1">
        <f t="shared" si="53"/>
        <v>47</v>
      </c>
      <c r="M1707" s="1" t="s">
        <v>60</v>
      </c>
    </row>
    <row r="1708" spans="8:13">
      <c r="H1708" s="1" t="s">
        <v>189</v>
      </c>
      <c r="I1708" s="1" t="s">
        <v>5243</v>
      </c>
      <c r="J1708" s="1" t="s">
        <v>174</v>
      </c>
      <c r="K1708" s="1" t="str">
        <f t="shared" si="52"/>
        <v>2016</v>
      </c>
      <c r="L1708" s="1">
        <f t="shared" si="53"/>
        <v>47</v>
      </c>
      <c r="M1708" s="1" t="s">
        <v>60</v>
      </c>
    </row>
    <row r="1709" spans="8:13">
      <c r="H1709" s="1" t="s">
        <v>484</v>
      </c>
      <c r="I1709" s="1" t="s">
        <v>4373</v>
      </c>
      <c r="J1709" s="1" t="s">
        <v>1534</v>
      </c>
      <c r="K1709" s="1" t="str">
        <f t="shared" si="52"/>
        <v>2016</v>
      </c>
      <c r="L1709" s="1">
        <f t="shared" si="53"/>
        <v>47</v>
      </c>
      <c r="M1709" s="1" t="s">
        <v>60</v>
      </c>
    </row>
    <row r="1710" spans="8:13">
      <c r="H1710" s="1" t="s">
        <v>233</v>
      </c>
      <c r="I1710" s="1" t="s">
        <v>3018</v>
      </c>
      <c r="J1710" s="1" t="s">
        <v>236</v>
      </c>
      <c r="K1710" s="1" t="str">
        <f t="shared" si="52"/>
        <v>2017</v>
      </c>
      <c r="L1710" s="1">
        <f t="shared" si="53"/>
        <v>47</v>
      </c>
      <c r="M1710" s="1" t="s">
        <v>60</v>
      </c>
    </row>
    <row r="1711" spans="8:13">
      <c r="H1711" s="1" t="s">
        <v>484</v>
      </c>
      <c r="I1711" s="1" t="s">
        <v>2409</v>
      </c>
      <c r="J1711" s="1" t="s">
        <v>258</v>
      </c>
      <c r="K1711" s="1" t="str">
        <f t="shared" si="52"/>
        <v>2017</v>
      </c>
      <c r="L1711" s="1">
        <f t="shared" si="53"/>
        <v>47</v>
      </c>
      <c r="M1711" s="1" t="s">
        <v>60</v>
      </c>
    </row>
    <row r="1712" spans="8:13">
      <c r="H1712" s="1" t="s">
        <v>136</v>
      </c>
      <c r="I1712" s="1" t="s">
        <v>830</v>
      </c>
      <c r="J1712" s="1" t="s">
        <v>11016</v>
      </c>
      <c r="K1712" s="1" t="str">
        <f t="shared" si="52"/>
        <v>2017</v>
      </c>
      <c r="L1712" s="1">
        <f t="shared" si="53"/>
        <v>47</v>
      </c>
      <c r="M1712" s="1" t="s">
        <v>60</v>
      </c>
    </row>
    <row r="1713" spans="8:13">
      <c r="H1713" s="1" t="s">
        <v>189</v>
      </c>
      <c r="I1713" s="1" t="s">
        <v>3566</v>
      </c>
      <c r="J1713" s="1" t="s">
        <v>236</v>
      </c>
      <c r="K1713" s="1" t="str">
        <f t="shared" si="52"/>
        <v>2017</v>
      </c>
      <c r="L1713" s="1">
        <f t="shared" si="53"/>
        <v>47</v>
      </c>
      <c r="M1713" s="1" t="s">
        <v>60</v>
      </c>
    </row>
    <row r="1714" spans="8:13">
      <c r="H1714" s="1" t="s">
        <v>189</v>
      </c>
      <c r="I1714" s="1" t="s">
        <v>540</v>
      </c>
      <c r="J1714" s="1" t="s">
        <v>527</v>
      </c>
      <c r="K1714" s="1" t="str">
        <f t="shared" si="52"/>
        <v>2018</v>
      </c>
      <c r="L1714" s="1">
        <f t="shared" si="53"/>
        <v>47</v>
      </c>
      <c r="M1714" s="1" t="s">
        <v>60</v>
      </c>
    </row>
    <row r="1715" spans="8:13">
      <c r="H1715" s="1" t="s">
        <v>189</v>
      </c>
      <c r="I1715" s="1" t="s">
        <v>2308</v>
      </c>
      <c r="J1715" s="1" t="s">
        <v>527</v>
      </c>
      <c r="K1715" s="1" t="str">
        <f t="shared" si="52"/>
        <v>2018</v>
      </c>
      <c r="L1715" s="1">
        <f t="shared" si="53"/>
        <v>47</v>
      </c>
      <c r="M1715" s="1" t="s">
        <v>60</v>
      </c>
    </row>
    <row r="1716" spans="8:13">
      <c r="H1716" s="1" t="s">
        <v>484</v>
      </c>
      <c r="I1716" s="1" t="s">
        <v>1699</v>
      </c>
      <c r="J1716" s="1" t="s">
        <v>2178</v>
      </c>
      <c r="K1716" s="1" t="str">
        <f t="shared" si="52"/>
        <v>2018</v>
      </c>
      <c r="L1716" s="1">
        <f t="shared" si="53"/>
        <v>47</v>
      </c>
      <c r="M1716" s="1" t="s">
        <v>60</v>
      </c>
    </row>
    <row r="1717" spans="8:13">
      <c r="H1717" s="1" t="s">
        <v>189</v>
      </c>
      <c r="I1717" s="1" t="s">
        <v>1087</v>
      </c>
      <c r="J1717" s="1" t="s">
        <v>1015</v>
      </c>
      <c r="K1717" s="1" t="str">
        <f t="shared" si="52"/>
        <v>2018</v>
      </c>
      <c r="L1717" s="1">
        <f t="shared" si="53"/>
        <v>47</v>
      </c>
      <c r="M1717" s="1" t="s">
        <v>60</v>
      </c>
    </row>
    <row r="1718" spans="8:13">
      <c r="H1718" s="1" t="s">
        <v>233</v>
      </c>
      <c r="I1718" s="1" t="s">
        <v>534</v>
      </c>
      <c r="J1718" s="1" t="s">
        <v>1249</v>
      </c>
      <c r="K1718" s="1" t="str">
        <f t="shared" si="52"/>
        <v>2018</v>
      </c>
      <c r="L1718" s="1">
        <f t="shared" si="53"/>
        <v>47</v>
      </c>
      <c r="M1718" s="1" t="s">
        <v>60</v>
      </c>
    </row>
    <row r="1719" spans="8:13">
      <c r="H1719" s="1" t="s">
        <v>233</v>
      </c>
      <c r="I1719" s="1" t="s">
        <v>11257</v>
      </c>
      <c r="J1719" s="1" t="s">
        <v>199</v>
      </c>
      <c r="K1719" s="1" t="str">
        <f t="shared" si="52"/>
        <v>2018</v>
      </c>
      <c r="L1719" s="1">
        <f t="shared" si="53"/>
        <v>47</v>
      </c>
      <c r="M1719" s="1" t="s">
        <v>60</v>
      </c>
    </row>
    <row r="1720" spans="8:13">
      <c r="H1720" s="1" t="s">
        <v>189</v>
      </c>
      <c r="I1720" s="1" t="s">
        <v>2396</v>
      </c>
      <c r="J1720" s="1" t="s">
        <v>723</v>
      </c>
      <c r="K1720" s="1" t="str">
        <f t="shared" si="52"/>
        <v>2018</v>
      </c>
      <c r="L1720" s="1">
        <f t="shared" si="53"/>
        <v>47</v>
      </c>
      <c r="M1720" s="1" t="s">
        <v>60</v>
      </c>
    </row>
    <row r="1721" spans="8:13">
      <c r="H1721" s="1" t="s">
        <v>189</v>
      </c>
      <c r="I1721" s="1" t="s">
        <v>2534</v>
      </c>
      <c r="J1721" s="1" t="s">
        <v>705</v>
      </c>
      <c r="K1721" s="1" t="str">
        <f t="shared" si="52"/>
        <v>2018</v>
      </c>
      <c r="L1721" s="1">
        <f t="shared" si="53"/>
        <v>47</v>
      </c>
      <c r="M1721" s="1" t="s">
        <v>60</v>
      </c>
    </row>
    <row r="1722" spans="8:13">
      <c r="H1722" s="1" t="s">
        <v>189</v>
      </c>
      <c r="I1722" s="1" t="s">
        <v>2422</v>
      </c>
      <c r="J1722" s="1" t="s">
        <v>2668</v>
      </c>
      <c r="K1722" s="1" t="str">
        <f t="shared" si="52"/>
        <v>2018</v>
      </c>
      <c r="L1722" s="1">
        <f t="shared" si="53"/>
        <v>47</v>
      </c>
      <c r="M1722" s="1" t="s">
        <v>60</v>
      </c>
    </row>
    <row r="1723" spans="8:13">
      <c r="H1723" s="1" t="s">
        <v>189</v>
      </c>
      <c r="I1723" s="1" t="s">
        <v>1107</v>
      </c>
      <c r="J1723" s="1" t="s">
        <v>1128</v>
      </c>
      <c r="K1723" s="1" t="str">
        <f t="shared" si="52"/>
        <v>2019</v>
      </c>
      <c r="L1723" s="1">
        <f t="shared" si="53"/>
        <v>47</v>
      </c>
      <c r="M1723" s="1" t="s">
        <v>60</v>
      </c>
    </row>
    <row r="1724" spans="8:13">
      <c r="H1724" s="1" t="s">
        <v>189</v>
      </c>
      <c r="I1724" s="1" t="s">
        <v>2292</v>
      </c>
      <c r="J1724" s="1" t="s">
        <v>2292</v>
      </c>
      <c r="K1724" s="1" t="str">
        <f t="shared" si="52"/>
        <v>2019</v>
      </c>
      <c r="L1724" s="1">
        <f t="shared" si="53"/>
        <v>47</v>
      </c>
      <c r="M1724" s="1" t="s">
        <v>60</v>
      </c>
    </row>
    <row r="1725" spans="8:13">
      <c r="H1725" s="1" t="s">
        <v>189</v>
      </c>
      <c r="I1725" s="1" t="s">
        <v>1079</v>
      </c>
      <c r="J1725" s="1" t="s">
        <v>72</v>
      </c>
      <c r="K1725" s="1" t="str">
        <f t="shared" si="52"/>
        <v>2019</v>
      </c>
      <c r="L1725" s="1">
        <f t="shared" si="53"/>
        <v>47</v>
      </c>
      <c r="M1725" s="1" t="s">
        <v>60</v>
      </c>
    </row>
    <row r="1726" spans="8:13">
      <c r="H1726" s="1" t="s">
        <v>484</v>
      </c>
      <c r="I1726" s="1" t="s">
        <v>8690</v>
      </c>
      <c r="J1726" s="1" t="s">
        <v>517</v>
      </c>
      <c r="K1726" s="1" t="str">
        <f t="shared" si="52"/>
        <v>2019</v>
      </c>
      <c r="L1726" s="1">
        <f t="shared" si="53"/>
        <v>47</v>
      </c>
      <c r="M1726" s="1" t="s">
        <v>60</v>
      </c>
    </row>
    <row r="1727" spans="8:13">
      <c r="H1727" s="1" t="s">
        <v>484</v>
      </c>
      <c r="I1727" s="1" t="s">
        <v>10803</v>
      </c>
      <c r="J1727" s="1" t="s">
        <v>1288</v>
      </c>
      <c r="K1727" s="1" t="str">
        <f t="shared" si="52"/>
        <v>2019</v>
      </c>
      <c r="L1727" s="1">
        <f t="shared" si="53"/>
        <v>47</v>
      </c>
      <c r="M1727" s="1" t="s">
        <v>60</v>
      </c>
    </row>
    <row r="1728" spans="8:13">
      <c r="H1728" s="1" t="s">
        <v>189</v>
      </c>
      <c r="I1728" s="1" t="s">
        <v>1341</v>
      </c>
      <c r="J1728" s="1" t="s">
        <v>877</v>
      </c>
      <c r="K1728" s="1" t="str">
        <f t="shared" si="52"/>
        <v>2019</v>
      </c>
      <c r="L1728" s="1">
        <f t="shared" si="53"/>
        <v>47</v>
      </c>
      <c r="M1728" s="1" t="s">
        <v>60</v>
      </c>
    </row>
    <row r="1729" spans="8:13">
      <c r="H1729" s="1" t="s">
        <v>189</v>
      </c>
      <c r="I1729" s="1" t="s">
        <v>3220</v>
      </c>
      <c r="J1729" s="1" t="s">
        <v>5622</v>
      </c>
      <c r="K1729" s="1" t="str">
        <f t="shared" ref="K1729:K1792" si="54">TEXT(J1729,"YYYY")</f>
        <v>2020</v>
      </c>
      <c r="L1729" s="1">
        <f t="shared" ref="L1729:L1792" si="55">H1729-(TEXT(I1729,"YYYY")-TEXT(J1729,"YYYY"))</f>
        <v>47</v>
      </c>
      <c r="M1729" s="1" t="s">
        <v>60</v>
      </c>
    </row>
    <row r="1730" spans="8:13">
      <c r="H1730" s="1" t="s">
        <v>189</v>
      </c>
      <c r="I1730" s="1" t="s">
        <v>8261</v>
      </c>
      <c r="J1730" s="1" t="s">
        <v>397</v>
      </c>
      <c r="K1730" s="1" t="str">
        <f t="shared" si="54"/>
        <v>2020</v>
      </c>
      <c r="L1730" s="1">
        <f t="shared" si="55"/>
        <v>47</v>
      </c>
      <c r="M1730" s="1" t="s">
        <v>60</v>
      </c>
    </row>
    <row r="1731" spans="8:13">
      <c r="H1731" s="1" t="s">
        <v>189</v>
      </c>
      <c r="I1731" s="1" t="s">
        <v>8908</v>
      </c>
      <c r="J1731" s="1" t="s">
        <v>7841</v>
      </c>
      <c r="K1731" s="1" t="str">
        <f t="shared" si="54"/>
        <v>2020</v>
      </c>
      <c r="L1731" s="1">
        <f t="shared" si="55"/>
        <v>47</v>
      </c>
      <c r="M1731" s="1" t="s">
        <v>60</v>
      </c>
    </row>
    <row r="1732" spans="8:13">
      <c r="H1732" s="1" t="s">
        <v>436</v>
      </c>
      <c r="I1732" s="1" t="s">
        <v>6092</v>
      </c>
      <c r="J1732" s="1" t="s">
        <v>1899</v>
      </c>
      <c r="K1732" s="1" t="str">
        <f t="shared" si="54"/>
        <v>2005</v>
      </c>
      <c r="L1732" s="1">
        <f t="shared" si="55"/>
        <v>48</v>
      </c>
      <c r="M1732" s="1" t="s">
        <v>60</v>
      </c>
    </row>
    <row r="1733" spans="8:13">
      <c r="H1733" s="1" t="s">
        <v>375</v>
      </c>
      <c r="I1733" s="1" t="s">
        <v>171</v>
      </c>
      <c r="J1733" s="1" t="s">
        <v>11555</v>
      </c>
      <c r="K1733" s="1" t="str">
        <f t="shared" si="54"/>
        <v>2007</v>
      </c>
      <c r="L1733" s="1">
        <f t="shared" si="55"/>
        <v>48</v>
      </c>
      <c r="M1733" s="1" t="s">
        <v>60</v>
      </c>
    </row>
    <row r="1734" spans="8:13">
      <c r="H1734" s="1" t="s">
        <v>301</v>
      </c>
      <c r="I1734" s="1" t="s">
        <v>10443</v>
      </c>
      <c r="J1734" s="1" t="s">
        <v>10444</v>
      </c>
      <c r="K1734" s="1" t="str">
        <f t="shared" si="54"/>
        <v>2008</v>
      </c>
      <c r="L1734" s="1">
        <f t="shared" si="55"/>
        <v>48</v>
      </c>
      <c r="M1734" s="1" t="s">
        <v>60</v>
      </c>
    </row>
    <row r="1735" spans="8:13">
      <c r="H1735" s="1" t="s">
        <v>375</v>
      </c>
      <c r="I1735" s="1" t="s">
        <v>5521</v>
      </c>
      <c r="J1735" s="1" t="s">
        <v>5528</v>
      </c>
      <c r="K1735" s="1" t="str">
        <f t="shared" si="54"/>
        <v>2009</v>
      </c>
      <c r="L1735" s="1">
        <f t="shared" si="55"/>
        <v>48</v>
      </c>
      <c r="M1735" s="1" t="s">
        <v>60</v>
      </c>
    </row>
    <row r="1736" spans="8:13">
      <c r="H1736" s="1" t="s">
        <v>351</v>
      </c>
      <c r="I1736" s="1" t="s">
        <v>7913</v>
      </c>
      <c r="J1736" s="1" t="s">
        <v>2212</v>
      </c>
      <c r="K1736" s="1" t="str">
        <f t="shared" si="54"/>
        <v>2010</v>
      </c>
      <c r="L1736" s="1">
        <f t="shared" si="55"/>
        <v>48</v>
      </c>
      <c r="M1736" s="1" t="s">
        <v>60</v>
      </c>
    </row>
    <row r="1737" spans="8:13">
      <c r="H1737" s="1" t="s">
        <v>721</v>
      </c>
      <c r="I1737" s="1" t="s">
        <v>7360</v>
      </c>
      <c r="J1737" s="1" t="s">
        <v>8330</v>
      </c>
      <c r="K1737" s="1" t="str">
        <f t="shared" si="54"/>
        <v>2011</v>
      </c>
      <c r="L1737" s="1">
        <f t="shared" si="55"/>
        <v>48</v>
      </c>
      <c r="M1737" s="1" t="s">
        <v>60</v>
      </c>
    </row>
    <row r="1738" spans="8:13">
      <c r="H1738" s="1" t="s">
        <v>721</v>
      </c>
      <c r="I1738" s="1" t="s">
        <v>7360</v>
      </c>
      <c r="J1738" s="1" t="s">
        <v>10761</v>
      </c>
      <c r="K1738" s="1" t="str">
        <f t="shared" si="54"/>
        <v>2011</v>
      </c>
      <c r="L1738" s="1">
        <f t="shared" si="55"/>
        <v>48</v>
      </c>
      <c r="M1738" s="1" t="s">
        <v>60</v>
      </c>
    </row>
    <row r="1739" spans="8:13">
      <c r="H1739" s="1" t="s">
        <v>484</v>
      </c>
      <c r="I1739" s="1" t="s">
        <v>9858</v>
      </c>
      <c r="J1739" s="1" t="s">
        <v>2019</v>
      </c>
      <c r="K1739" s="1" t="str">
        <f t="shared" si="54"/>
        <v>2012</v>
      </c>
      <c r="L1739" s="1">
        <f t="shared" si="55"/>
        <v>48</v>
      </c>
      <c r="M1739" s="1" t="s">
        <v>60</v>
      </c>
    </row>
    <row r="1740" spans="8:13">
      <c r="H1740" s="1" t="s">
        <v>233</v>
      </c>
      <c r="I1740" s="1" t="s">
        <v>10155</v>
      </c>
      <c r="J1740" s="1" t="s">
        <v>2708</v>
      </c>
      <c r="K1740" s="1" t="str">
        <f t="shared" si="54"/>
        <v>2012</v>
      </c>
      <c r="L1740" s="1">
        <f t="shared" si="55"/>
        <v>48</v>
      </c>
      <c r="M1740" s="1" t="s">
        <v>60</v>
      </c>
    </row>
    <row r="1741" spans="8:13">
      <c r="H1741" s="1" t="s">
        <v>233</v>
      </c>
      <c r="I1741" s="1" t="s">
        <v>8526</v>
      </c>
      <c r="J1741" s="1" t="s">
        <v>10038</v>
      </c>
      <c r="K1741" s="1" t="str">
        <f t="shared" si="54"/>
        <v>2013</v>
      </c>
      <c r="L1741" s="1">
        <f t="shared" si="55"/>
        <v>48</v>
      </c>
      <c r="M1741" s="1" t="s">
        <v>60</v>
      </c>
    </row>
    <row r="1742" spans="8:13">
      <c r="H1742" s="1" t="s">
        <v>233</v>
      </c>
      <c r="I1742" s="1" t="s">
        <v>8526</v>
      </c>
      <c r="J1742" s="1" t="s">
        <v>8304</v>
      </c>
      <c r="K1742" s="1" t="str">
        <f t="shared" si="54"/>
        <v>2013</v>
      </c>
      <c r="L1742" s="1">
        <f t="shared" si="55"/>
        <v>48</v>
      </c>
      <c r="M1742" s="1" t="s">
        <v>60</v>
      </c>
    </row>
    <row r="1743" spans="8:13">
      <c r="H1743" s="1" t="s">
        <v>484</v>
      </c>
      <c r="I1743" s="1" t="s">
        <v>9143</v>
      </c>
      <c r="J1743" s="1" t="s">
        <v>6732</v>
      </c>
      <c r="K1743" s="1" t="str">
        <f t="shared" si="54"/>
        <v>2013</v>
      </c>
      <c r="L1743" s="1">
        <f t="shared" si="55"/>
        <v>48</v>
      </c>
      <c r="M1743" s="1" t="s">
        <v>60</v>
      </c>
    </row>
    <row r="1744" spans="8:13">
      <c r="H1744" s="1" t="s">
        <v>484</v>
      </c>
      <c r="I1744" s="1" t="s">
        <v>9072</v>
      </c>
      <c r="J1744" s="1" t="s">
        <v>10483</v>
      </c>
      <c r="K1744" s="1" t="str">
        <f t="shared" si="54"/>
        <v>2013</v>
      </c>
      <c r="L1744" s="1">
        <f t="shared" si="55"/>
        <v>48</v>
      </c>
      <c r="M1744" s="1" t="s">
        <v>60</v>
      </c>
    </row>
    <row r="1745" spans="8:13">
      <c r="H1745" s="1" t="s">
        <v>721</v>
      </c>
      <c r="I1745" s="1" t="s">
        <v>6357</v>
      </c>
      <c r="J1745" s="1" t="s">
        <v>2008</v>
      </c>
      <c r="K1745" s="1" t="str">
        <f t="shared" si="54"/>
        <v>2014</v>
      </c>
      <c r="L1745" s="1">
        <f t="shared" si="55"/>
        <v>48</v>
      </c>
      <c r="M1745" s="1" t="s">
        <v>60</v>
      </c>
    </row>
    <row r="1746" spans="8:13">
      <c r="H1746" s="1" t="s">
        <v>233</v>
      </c>
      <c r="I1746" s="1" t="s">
        <v>465</v>
      </c>
      <c r="J1746" s="1" t="s">
        <v>1222</v>
      </c>
      <c r="K1746" s="1" t="str">
        <f t="shared" si="54"/>
        <v>2015</v>
      </c>
      <c r="L1746" s="1">
        <f t="shared" si="55"/>
        <v>48</v>
      </c>
      <c r="M1746" s="1" t="s">
        <v>60</v>
      </c>
    </row>
    <row r="1747" spans="8:13">
      <c r="H1747" s="1" t="s">
        <v>484</v>
      </c>
      <c r="I1747" s="1" t="s">
        <v>6754</v>
      </c>
      <c r="J1747" s="1" t="s">
        <v>6605</v>
      </c>
      <c r="K1747" s="1" t="str">
        <f t="shared" si="54"/>
        <v>2015</v>
      </c>
      <c r="L1747" s="1">
        <f t="shared" si="55"/>
        <v>48</v>
      </c>
      <c r="M1747" s="1" t="s">
        <v>60</v>
      </c>
    </row>
    <row r="1748" spans="8:13">
      <c r="H1748" s="1" t="s">
        <v>233</v>
      </c>
      <c r="I1748" s="1" t="s">
        <v>2368</v>
      </c>
      <c r="J1748" s="1" t="s">
        <v>1534</v>
      </c>
      <c r="K1748" s="1" t="str">
        <f t="shared" si="54"/>
        <v>2016</v>
      </c>
      <c r="L1748" s="1">
        <f t="shared" si="55"/>
        <v>48</v>
      </c>
      <c r="M1748" s="1" t="s">
        <v>60</v>
      </c>
    </row>
    <row r="1749" spans="8:13">
      <c r="H1749" s="1" t="s">
        <v>484</v>
      </c>
      <c r="I1749" s="1" t="s">
        <v>5632</v>
      </c>
      <c r="J1749" s="1" t="s">
        <v>5019</v>
      </c>
      <c r="K1749" s="1" t="str">
        <f t="shared" si="54"/>
        <v>2016</v>
      </c>
      <c r="L1749" s="1">
        <f t="shared" si="55"/>
        <v>48</v>
      </c>
      <c r="M1749" s="1" t="s">
        <v>60</v>
      </c>
    </row>
    <row r="1750" spans="8:13">
      <c r="H1750" s="1" t="s">
        <v>256</v>
      </c>
      <c r="I1750" s="1" t="s">
        <v>6570</v>
      </c>
      <c r="J1750" s="1" t="s">
        <v>12081</v>
      </c>
      <c r="K1750" s="1" t="str">
        <f t="shared" si="54"/>
        <v>2016</v>
      </c>
      <c r="L1750" s="1">
        <f t="shared" si="55"/>
        <v>48</v>
      </c>
      <c r="M1750" s="1" t="s">
        <v>60</v>
      </c>
    </row>
    <row r="1751" spans="8:13">
      <c r="H1751" s="1" t="s">
        <v>484</v>
      </c>
      <c r="I1751" s="1" t="s">
        <v>441</v>
      </c>
      <c r="J1751" s="1" t="s">
        <v>6309</v>
      </c>
      <c r="K1751" s="1" t="str">
        <f t="shared" si="54"/>
        <v>2016</v>
      </c>
      <c r="L1751" s="1">
        <f t="shared" si="55"/>
        <v>48</v>
      </c>
      <c r="M1751" s="1" t="s">
        <v>60</v>
      </c>
    </row>
    <row r="1752" spans="8:13">
      <c r="H1752" s="1" t="s">
        <v>136</v>
      </c>
      <c r="I1752" s="1" t="s">
        <v>679</v>
      </c>
      <c r="J1752" s="1" t="s">
        <v>84</v>
      </c>
      <c r="K1752" s="1" t="str">
        <f t="shared" si="54"/>
        <v>2017</v>
      </c>
      <c r="L1752" s="1">
        <f t="shared" si="55"/>
        <v>48</v>
      </c>
      <c r="M1752" s="1" t="s">
        <v>60</v>
      </c>
    </row>
    <row r="1753" spans="8:13">
      <c r="H1753" s="1" t="s">
        <v>721</v>
      </c>
      <c r="I1753" s="1" t="s">
        <v>202</v>
      </c>
      <c r="J1753" s="1" t="s">
        <v>445</v>
      </c>
      <c r="K1753" s="1" t="str">
        <f t="shared" si="54"/>
        <v>2017</v>
      </c>
      <c r="L1753" s="1">
        <f t="shared" si="55"/>
        <v>48</v>
      </c>
      <c r="M1753" s="1" t="s">
        <v>60</v>
      </c>
    </row>
    <row r="1754" spans="8:13">
      <c r="H1754" s="1" t="s">
        <v>233</v>
      </c>
      <c r="I1754" s="1" t="s">
        <v>1165</v>
      </c>
      <c r="J1754" s="1" t="s">
        <v>913</v>
      </c>
      <c r="K1754" s="1" t="str">
        <f t="shared" si="54"/>
        <v>2018</v>
      </c>
      <c r="L1754" s="1">
        <f t="shared" si="55"/>
        <v>48</v>
      </c>
      <c r="M1754" s="1" t="s">
        <v>60</v>
      </c>
    </row>
    <row r="1755" spans="8:13">
      <c r="H1755" s="1" t="s">
        <v>484</v>
      </c>
      <c r="I1755" s="1" t="s">
        <v>1689</v>
      </c>
      <c r="J1755" s="1" t="s">
        <v>1044</v>
      </c>
      <c r="K1755" s="1" t="str">
        <f t="shared" si="54"/>
        <v>2018</v>
      </c>
      <c r="L1755" s="1">
        <f t="shared" si="55"/>
        <v>48</v>
      </c>
      <c r="M1755" s="1" t="s">
        <v>60</v>
      </c>
    </row>
    <row r="1756" spans="8:13">
      <c r="H1756" s="1" t="s">
        <v>484</v>
      </c>
      <c r="I1756" s="1" t="s">
        <v>1192</v>
      </c>
      <c r="J1756" s="1" t="s">
        <v>877</v>
      </c>
      <c r="K1756" s="1" t="str">
        <f t="shared" si="54"/>
        <v>2019</v>
      </c>
      <c r="L1756" s="1">
        <f t="shared" si="55"/>
        <v>48</v>
      </c>
      <c r="M1756" s="1" t="s">
        <v>60</v>
      </c>
    </row>
    <row r="1757" spans="8:13">
      <c r="H1757" s="1" t="s">
        <v>233</v>
      </c>
      <c r="I1757" s="1" t="s">
        <v>6218</v>
      </c>
      <c r="J1757" s="1" t="s">
        <v>459</v>
      </c>
      <c r="K1757" s="1" t="str">
        <f t="shared" si="54"/>
        <v>2019</v>
      </c>
      <c r="L1757" s="1">
        <f t="shared" si="55"/>
        <v>48</v>
      </c>
      <c r="M1757" s="1" t="s">
        <v>60</v>
      </c>
    </row>
    <row r="1758" spans="8:13">
      <c r="H1758" s="1" t="s">
        <v>233</v>
      </c>
      <c r="I1758" s="1" t="s">
        <v>8534</v>
      </c>
      <c r="J1758" s="1" t="s">
        <v>212</v>
      </c>
      <c r="K1758" s="1" t="str">
        <f t="shared" si="54"/>
        <v>2019</v>
      </c>
      <c r="L1758" s="1">
        <f t="shared" si="55"/>
        <v>48</v>
      </c>
      <c r="M1758" s="1" t="s">
        <v>60</v>
      </c>
    </row>
    <row r="1759" spans="8:13">
      <c r="H1759" s="1" t="s">
        <v>484</v>
      </c>
      <c r="I1759" s="1" t="s">
        <v>8945</v>
      </c>
      <c r="J1759" s="1" t="s">
        <v>7043</v>
      </c>
      <c r="K1759" s="1" t="str">
        <f t="shared" si="54"/>
        <v>2020</v>
      </c>
      <c r="L1759" s="1">
        <f t="shared" si="55"/>
        <v>48</v>
      </c>
      <c r="M1759" s="1" t="s">
        <v>60</v>
      </c>
    </row>
    <row r="1760" spans="8:13">
      <c r="H1760" s="1" t="s">
        <v>484</v>
      </c>
      <c r="I1760" s="1" t="s">
        <v>165</v>
      </c>
      <c r="J1760" s="1" t="s">
        <v>4055</v>
      </c>
      <c r="K1760" s="1" t="str">
        <f t="shared" si="54"/>
        <v>2020</v>
      </c>
      <c r="L1760" s="1">
        <f t="shared" si="55"/>
        <v>48</v>
      </c>
      <c r="M1760" s="1" t="s">
        <v>60</v>
      </c>
    </row>
    <row r="1761" spans="8:13">
      <c r="H1761" s="1" t="s">
        <v>484</v>
      </c>
      <c r="I1761" s="1" t="s">
        <v>8225</v>
      </c>
      <c r="J1761" s="1" t="s">
        <v>7937</v>
      </c>
      <c r="K1761" s="1" t="str">
        <f t="shared" si="54"/>
        <v>2020</v>
      </c>
      <c r="L1761" s="1">
        <f t="shared" si="55"/>
        <v>48</v>
      </c>
      <c r="M1761" s="1" t="s">
        <v>60</v>
      </c>
    </row>
    <row r="1762" spans="8:13">
      <c r="H1762" s="1" t="s">
        <v>484</v>
      </c>
      <c r="I1762" s="1" t="s">
        <v>8089</v>
      </c>
      <c r="J1762" s="1" t="s">
        <v>10602</v>
      </c>
      <c r="K1762" s="1" t="str">
        <f t="shared" si="54"/>
        <v>2020</v>
      </c>
      <c r="L1762" s="1">
        <f t="shared" si="55"/>
        <v>48</v>
      </c>
      <c r="M1762" s="1" t="s">
        <v>60</v>
      </c>
    </row>
    <row r="1763" spans="8:13">
      <c r="H1763" s="1" t="s">
        <v>484</v>
      </c>
      <c r="I1763" s="1" t="s">
        <v>3805</v>
      </c>
      <c r="J1763" s="1" t="s">
        <v>6570</v>
      </c>
      <c r="K1763" s="1" t="str">
        <f t="shared" si="54"/>
        <v>2020</v>
      </c>
      <c r="L1763" s="1">
        <f t="shared" si="55"/>
        <v>48</v>
      </c>
      <c r="M1763" s="1" t="s">
        <v>60</v>
      </c>
    </row>
    <row r="1764" spans="8:13">
      <c r="H1764" s="1" t="s">
        <v>484</v>
      </c>
      <c r="I1764" s="1" t="s">
        <v>12459</v>
      </c>
      <c r="J1764" s="1" t="s">
        <v>10803</v>
      </c>
      <c r="K1764" s="1" t="str">
        <f t="shared" si="54"/>
        <v>2020</v>
      </c>
      <c r="L1764" s="1">
        <f t="shared" si="55"/>
        <v>48</v>
      </c>
      <c r="M1764" s="1" t="s">
        <v>60</v>
      </c>
    </row>
    <row r="1765" spans="8:13">
      <c r="H1765" s="1" t="s">
        <v>721</v>
      </c>
      <c r="I1765" s="1" t="s">
        <v>9781</v>
      </c>
      <c r="J1765" s="1" t="s">
        <v>9782</v>
      </c>
      <c r="K1765" s="1" t="str">
        <f t="shared" si="54"/>
        <v>2011</v>
      </c>
      <c r="L1765" s="1">
        <f t="shared" si="55"/>
        <v>49</v>
      </c>
      <c r="M1765" s="1" t="s">
        <v>60</v>
      </c>
    </row>
    <row r="1766" spans="8:13">
      <c r="H1766" s="1" t="s">
        <v>256</v>
      </c>
      <c r="I1766" s="1" t="s">
        <v>7125</v>
      </c>
      <c r="J1766" s="1" t="s">
        <v>6721</v>
      </c>
      <c r="K1766" s="1" t="str">
        <f t="shared" si="54"/>
        <v>2012</v>
      </c>
      <c r="L1766" s="1">
        <f t="shared" si="55"/>
        <v>49</v>
      </c>
      <c r="M1766" s="1" t="s">
        <v>60</v>
      </c>
    </row>
    <row r="1767" spans="8:13">
      <c r="H1767" s="1" t="s">
        <v>233</v>
      </c>
      <c r="I1767" s="1" t="s">
        <v>9045</v>
      </c>
      <c r="J1767" s="1" t="s">
        <v>6677</v>
      </c>
      <c r="K1767" s="1" t="str">
        <f t="shared" si="54"/>
        <v>2012</v>
      </c>
      <c r="L1767" s="1">
        <f t="shared" si="55"/>
        <v>49</v>
      </c>
      <c r="M1767" s="1" t="s">
        <v>60</v>
      </c>
    </row>
    <row r="1768" spans="8:13">
      <c r="H1768" s="1" t="s">
        <v>233</v>
      </c>
      <c r="I1768" s="1" t="s">
        <v>9108</v>
      </c>
      <c r="J1768" s="1" t="s">
        <v>10345</v>
      </c>
      <c r="K1768" s="1" t="str">
        <f t="shared" si="54"/>
        <v>2012</v>
      </c>
      <c r="L1768" s="1">
        <f t="shared" si="55"/>
        <v>49</v>
      </c>
      <c r="M1768" s="1" t="s">
        <v>60</v>
      </c>
    </row>
    <row r="1769" spans="8:13">
      <c r="H1769" s="1" t="s">
        <v>136</v>
      </c>
      <c r="I1769" s="1" t="s">
        <v>6965</v>
      </c>
      <c r="J1769" s="1" t="s">
        <v>6915</v>
      </c>
      <c r="K1769" s="1" t="str">
        <f t="shared" si="54"/>
        <v>2014</v>
      </c>
      <c r="L1769" s="1">
        <f t="shared" si="55"/>
        <v>49</v>
      </c>
      <c r="M1769" s="1" t="s">
        <v>60</v>
      </c>
    </row>
    <row r="1770" spans="8:13">
      <c r="H1770" s="1" t="s">
        <v>351</v>
      </c>
      <c r="I1770" s="1" t="s">
        <v>830</v>
      </c>
      <c r="J1770" s="1" t="s">
        <v>7360</v>
      </c>
      <c r="K1770" s="1" t="str">
        <f t="shared" si="54"/>
        <v>2014</v>
      </c>
      <c r="L1770" s="1">
        <f t="shared" si="55"/>
        <v>49</v>
      </c>
      <c r="M1770" s="1" t="s">
        <v>60</v>
      </c>
    </row>
    <row r="1771" spans="8:13">
      <c r="H1771" s="1" t="s">
        <v>233</v>
      </c>
      <c r="I1771" s="1" t="s">
        <v>5785</v>
      </c>
      <c r="J1771" s="1" t="s">
        <v>6686</v>
      </c>
      <c r="K1771" s="1" t="str">
        <f t="shared" si="54"/>
        <v>2015</v>
      </c>
      <c r="L1771" s="1">
        <f t="shared" si="55"/>
        <v>49</v>
      </c>
      <c r="M1771" s="1" t="s">
        <v>60</v>
      </c>
    </row>
    <row r="1772" spans="8:13">
      <c r="H1772" s="1" t="s">
        <v>136</v>
      </c>
      <c r="I1772" s="1" t="s">
        <v>6705</v>
      </c>
      <c r="J1772" s="1" t="s">
        <v>5747</v>
      </c>
      <c r="K1772" s="1" t="str">
        <f t="shared" si="54"/>
        <v>2015</v>
      </c>
      <c r="L1772" s="1">
        <f t="shared" si="55"/>
        <v>49</v>
      </c>
      <c r="M1772" s="1" t="s">
        <v>60</v>
      </c>
    </row>
    <row r="1773" spans="8:13">
      <c r="H1773" s="1" t="s">
        <v>233</v>
      </c>
      <c r="I1773" s="1" t="s">
        <v>7354</v>
      </c>
      <c r="J1773" s="1" t="s">
        <v>7310</v>
      </c>
      <c r="K1773" s="1" t="str">
        <f t="shared" si="54"/>
        <v>2015</v>
      </c>
      <c r="L1773" s="1">
        <f t="shared" si="55"/>
        <v>49</v>
      </c>
      <c r="M1773" s="1" t="s">
        <v>60</v>
      </c>
    </row>
    <row r="1774" spans="8:13">
      <c r="H1774" s="1" t="s">
        <v>233</v>
      </c>
      <c r="I1774" s="1" t="s">
        <v>11727</v>
      </c>
      <c r="J1774" s="1" t="s">
        <v>11703</v>
      </c>
      <c r="K1774" s="1" t="str">
        <f t="shared" si="54"/>
        <v>2016</v>
      </c>
      <c r="L1774" s="1">
        <f t="shared" si="55"/>
        <v>49</v>
      </c>
      <c r="M1774" s="1" t="s">
        <v>60</v>
      </c>
    </row>
    <row r="1775" spans="8:13">
      <c r="H1775" s="1" t="s">
        <v>256</v>
      </c>
      <c r="I1775" s="1" t="s">
        <v>1390</v>
      </c>
      <c r="J1775" s="1" t="s">
        <v>467</v>
      </c>
      <c r="K1775" s="1" t="str">
        <f t="shared" si="54"/>
        <v>2016</v>
      </c>
      <c r="L1775" s="1">
        <f t="shared" si="55"/>
        <v>49</v>
      </c>
      <c r="M1775" s="1" t="s">
        <v>60</v>
      </c>
    </row>
    <row r="1776" spans="8:13">
      <c r="H1776" s="1" t="s">
        <v>233</v>
      </c>
      <c r="I1776" s="1" t="s">
        <v>2268</v>
      </c>
      <c r="J1776" s="1" t="s">
        <v>1534</v>
      </c>
      <c r="K1776" s="1" t="str">
        <f t="shared" si="54"/>
        <v>2016</v>
      </c>
      <c r="L1776" s="1">
        <f t="shared" si="55"/>
        <v>49</v>
      </c>
      <c r="M1776" s="1" t="s">
        <v>60</v>
      </c>
    </row>
    <row r="1777" spans="8:13">
      <c r="H1777" s="1" t="s">
        <v>301</v>
      </c>
      <c r="I1777" s="1" t="s">
        <v>7570</v>
      </c>
      <c r="J1777" s="1" t="s">
        <v>3171</v>
      </c>
      <c r="K1777" s="1" t="str">
        <f t="shared" si="54"/>
        <v>2016</v>
      </c>
      <c r="L1777" s="1">
        <f t="shared" si="55"/>
        <v>49</v>
      </c>
      <c r="M1777" s="1" t="s">
        <v>60</v>
      </c>
    </row>
    <row r="1778" spans="8:13">
      <c r="H1778" s="1" t="s">
        <v>233</v>
      </c>
      <c r="I1778" s="1" t="s">
        <v>3385</v>
      </c>
      <c r="J1778" s="1" t="s">
        <v>243</v>
      </c>
      <c r="K1778" s="1" t="str">
        <f t="shared" si="54"/>
        <v>2017</v>
      </c>
      <c r="L1778" s="1">
        <f t="shared" si="55"/>
        <v>49</v>
      </c>
      <c r="M1778" s="1" t="s">
        <v>60</v>
      </c>
    </row>
    <row r="1779" spans="8:13">
      <c r="H1779" s="1" t="s">
        <v>233</v>
      </c>
      <c r="I1779" s="1" t="s">
        <v>4906</v>
      </c>
      <c r="J1779" s="1" t="s">
        <v>4907</v>
      </c>
      <c r="K1779" s="1" t="str">
        <f t="shared" si="54"/>
        <v>2017</v>
      </c>
      <c r="L1779" s="1">
        <f t="shared" si="55"/>
        <v>49</v>
      </c>
      <c r="M1779" s="1" t="s">
        <v>60</v>
      </c>
    </row>
    <row r="1780" spans="8:13">
      <c r="H1780" s="1" t="s">
        <v>721</v>
      </c>
      <c r="I1780" s="1" t="s">
        <v>822</v>
      </c>
      <c r="J1780" s="1" t="s">
        <v>823</v>
      </c>
      <c r="K1780" s="1" t="str">
        <f t="shared" si="54"/>
        <v>2017</v>
      </c>
      <c r="L1780" s="1">
        <f t="shared" si="55"/>
        <v>49</v>
      </c>
      <c r="M1780" s="1" t="s">
        <v>60</v>
      </c>
    </row>
    <row r="1781" spans="8:13">
      <c r="H1781" s="1" t="s">
        <v>233</v>
      </c>
      <c r="I1781" s="1" t="s">
        <v>1661</v>
      </c>
      <c r="J1781" s="1" t="s">
        <v>274</v>
      </c>
      <c r="K1781" s="1" t="str">
        <f t="shared" si="54"/>
        <v>2017</v>
      </c>
      <c r="L1781" s="1">
        <f t="shared" si="55"/>
        <v>49</v>
      </c>
      <c r="M1781" s="1" t="s">
        <v>60</v>
      </c>
    </row>
    <row r="1782" spans="8:13">
      <c r="H1782" s="1" t="s">
        <v>233</v>
      </c>
      <c r="I1782" s="1" t="s">
        <v>4942</v>
      </c>
      <c r="J1782" s="1" t="s">
        <v>520</v>
      </c>
      <c r="K1782" s="1" t="str">
        <f t="shared" si="54"/>
        <v>2017</v>
      </c>
      <c r="L1782" s="1">
        <f t="shared" si="55"/>
        <v>49</v>
      </c>
      <c r="M1782" s="1" t="s">
        <v>60</v>
      </c>
    </row>
    <row r="1783" spans="8:13">
      <c r="H1783" s="1" t="s">
        <v>233</v>
      </c>
      <c r="I1783" s="1" t="s">
        <v>5572</v>
      </c>
      <c r="J1783" s="1" t="s">
        <v>274</v>
      </c>
      <c r="K1783" s="1" t="str">
        <f t="shared" si="54"/>
        <v>2017</v>
      </c>
      <c r="L1783" s="1">
        <f t="shared" si="55"/>
        <v>49</v>
      </c>
      <c r="M1783" s="1" t="s">
        <v>60</v>
      </c>
    </row>
    <row r="1784" spans="8:13">
      <c r="H1784" s="1" t="s">
        <v>233</v>
      </c>
      <c r="I1784" s="1" t="s">
        <v>1681</v>
      </c>
      <c r="J1784" s="1" t="s">
        <v>84</v>
      </c>
      <c r="K1784" s="1" t="str">
        <f t="shared" si="54"/>
        <v>2017</v>
      </c>
      <c r="L1784" s="1">
        <f t="shared" si="55"/>
        <v>49</v>
      </c>
      <c r="M1784" s="1" t="s">
        <v>60</v>
      </c>
    </row>
    <row r="1785" spans="8:13">
      <c r="H1785" s="1" t="s">
        <v>233</v>
      </c>
      <c r="I1785" s="1" t="s">
        <v>2387</v>
      </c>
      <c r="J1785" s="1" t="s">
        <v>978</v>
      </c>
      <c r="K1785" s="1" t="str">
        <f t="shared" si="54"/>
        <v>2018</v>
      </c>
      <c r="L1785" s="1">
        <f t="shared" si="55"/>
        <v>49</v>
      </c>
      <c r="M1785" s="1" t="s">
        <v>60</v>
      </c>
    </row>
    <row r="1786" spans="8:13">
      <c r="H1786" s="1" t="s">
        <v>149</v>
      </c>
      <c r="I1786" s="1" t="s">
        <v>2880</v>
      </c>
      <c r="J1786" s="1" t="s">
        <v>728</v>
      </c>
      <c r="K1786" s="1" t="str">
        <f t="shared" si="54"/>
        <v>2018</v>
      </c>
      <c r="L1786" s="1">
        <f t="shared" si="55"/>
        <v>49</v>
      </c>
      <c r="M1786" s="1" t="s">
        <v>60</v>
      </c>
    </row>
    <row r="1787" spans="8:13">
      <c r="H1787" s="1" t="s">
        <v>233</v>
      </c>
      <c r="I1787" s="1" t="s">
        <v>3454</v>
      </c>
      <c r="J1787" s="1" t="s">
        <v>2344</v>
      </c>
      <c r="K1787" s="1" t="str">
        <f t="shared" si="54"/>
        <v>2018</v>
      </c>
      <c r="L1787" s="1">
        <f t="shared" si="55"/>
        <v>49</v>
      </c>
      <c r="M1787" s="1" t="s">
        <v>60</v>
      </c>
    </row>
    <row r="1788" spans="8:13">
      <c r="H1788" s="1" t="s">
        <v>136</v>
      </c>
      <c r="I1788" s="1" t="s">
        <v>1079</v>
      </c>
      <c r="J1788" s="1" t="s">
        <v>199</v>
      </c>
      <c r="K1788" s="1" t="str">
        <f t="shared" si="54"/>
        <v>2018</v>
      </c>
      <c r="L1788" s="1">
        <f t="shared" si="55"/>
        <v>49</v>
      </c>
      <c r="M1788" s="1" t="s">
        <v>60</v>
      </c>
    </row>
    <row r="1789" spans="8:13">
      <c r="H1789" s="1" t="s">
        <v>233</v>
      </c>
      <c r="I1789" s="1" t="s">
        <v>1825</v>
      </c>
      <c r="J1789" s="1" t="s">
        <v>474</v>
      </c>
      <c r="K1789" s="1" t="str">
        <f t="shared" si="54"/>
        <v>2018</v>
      </c>
      <c r="L1789" s="1">
        <f t="shared" si="55"/>
        <v>49</v>
      </c>
      <c r="M1789" s="1" t="s">
        <v>60</v>
      </c>
    </row>
    <row r="1790" spans="8:13">
      <c r="H1790" s="1" t="s">
        <v>233</v>
      </c>
      <c r="I1790" s="1" t="s">
        <v>1506</v>
      </c>
      <c r="J1790" s="1" t="s">
        <v>1512</v>
      </c>
      <c r="K1790" s="1" t="str">
        <f t="shared" si="54"/>
        <v>2019</v>
      </c>
      <c r="L1790" s="1">
        <f t="shared" si="55"/>
        <v>49</v>
      </c>
      <c r="M1790" s="1" t="s">
        <v>60</v>
      </c>
    </row>
    <row r="1791" spans="8:13">
      <c r="H1791" s="1" t="s">
        <v>233</v>
      </c>
      <c r="I1791" s="1" t="s">
        <v>1506</v>
      </c>
      <c r="J1791" s="1" t="s">
        <v>877</v>
      </c>
      <c r="K1791" s="1" t="str">
        <f t="shared" si="54"/>
        <v>2019</v>
      </c>
      <c r="L1791" s="1">
        <f t="shared" si="55"/>
        <v>49</v>
      </c>
      <c r="M1791" s="1" t="s">
        <v>60</v>
      </c>
    </row>
    <row r="1792" spans="8:13">
      <c r="H1792" s="1" t="s">
        <v>233</v>
      </c>
      <c r="I1792" s="1" t="s">
        <v>8665</v>
      </c>
      <c r="J1792" s="1" t="s">
        <v>8016</v>
      </c>
      <c r="K1792" s="1" t="str">
        <f t="shared" si="54"/>
        <v>2020</v>
      </c>
      <c r="L1792" s="1">
        <f t="shared" si="55"/>
        <v>49</v>
      </c>
      <c r="M1792" s="1" t="s">
        <v>60</v>
      </c>
    </row>
    <row r="1793" spans="8:13">
      <c r="H1793" s="1" t="s">
        <v>233</v>
      </c>
      <c r="I1793" s="1" t="s">
        <v>193</v>
      </c>
      <c r="J1793" s="1" t="s">
        <v>663</v>
      </c>
      <c r="K1793" s="1" t="str">
        <f t="shared" ref="K1793:K1856" si="56">TEXT(J1793,"YYYY")</f>
        <v>2020</v>
      </c>
      <c r="L1793" s="1">
        <f t="shared" ref="L1793:L1856" si="57">H1793-(TEXT(I1793,"YYYY")-TEXT(J1793,"YYYY"))</f>
        <v>49</v>
      </c>
      <c r="M1793" s="1" t="s">
        <v>60</v>
      </c>
    </row>
    <row r="1794" spans="8:13">
      <c r="H1794" s="1" t="s">
        <v>233</v>
      </c>
      <c r="I1794" s="1" t="s">
        <v>11990</v>
      </c>
      <c r="J1794" s="1" t="s">
        <v>5821</v>
      </c>
      <c r="K1794" s="1" t="str">
        <f t="shared" si="56"/>
        <v>2020</v>
      </c>
      <c r="L1794" s="1">
        <f t="shared" si="57"/>
        <v>49</v>
      </c>
      <c r="M1794" s="1" t="s">
        <v>60</v>
      </c>
    </row>
    <row r="1795" spans="8:13">
      <c r="H1795" s="1" t="s">
        <v>233</v>
      </c>
      <c r="I1795" s="1" t="s">
        <v>6688</v>
      </c>
      <c r="J1795" s="1" t="s">
        <v>8134</v>
      </c>
      <c r="K1795" s="1" t="str">
        <f t="shared" si="56"/>
        <v>2020</v>
      </c>
      <c r="L1795" s="1">
        <f t="shared" si="57"/>
        <v>49</v>
      </c>
      <c r="M1795" s="1" t="s">
        <v>60</v>
      </c>
    </row>
    <row r="1796" spans="8:13">
      <c r="H1796" s="1" t="s">
        <v>233</v>
      </c>
      <c r="I1796" s="1" t="s">
        <v>3916</v>
      </c>
      <c r="J1796" s="1" t="s">
        <v>6638</v>
      </c>
      <c r="K1796" s="1" t="str">
        <f t="shared" si="56"/>
        <v>2020</v>
      </c>
      <c r="L1796" s="1">
        <f t="shared" si="57"/>
        <v>49</v>
      </c>
      <c r="M1796" s="1" t="s">
        <v>60</v>
      </c>
    </row>
    <row r="1797" spans="8:13">
      <c r="H1797" s="1" t="s">
        <v>219</v>
      </c>
      <c r="I1797" s="1" t="s">
        <v>3294</v>
      </c>
      <c r="J1797" s="1" t="s">
        <v>9982</v>
      </c>
      <c r="K1797" s="1" t="str">
        <f t="shared" si="56"/>
        <v>2003</v>
      </c>
      <c r="L1797" s="1">
        <f t="shared" si="57"/>
        <v>50</v>
      </c>
      <c r="M1797" s="1" t="s">
        <v>60</v>
      </c>
    </row>
    <row r="1798" spans="8:13">
      <c r="H1798" s="1" t="s">
        <v>219</v>
      </c>
      <c r="I1798" s="1" t="s">
        <v>8201</v>
      </c>
      <c r="J1798" s="1" t="s">
        <v>2212</v>
      </c>
      <c r="K1798" s="1" t="str">
        <f t="shared" si="56"/>
        <v>2010</v>
      </c>
      <c r="L1798" s="1">
        <f t="shared" si="57"/>
        <v>50</v>
      </c>
      <c r="M1798" s="1" t="s">
        <v>60</v>
      </c>
    </row>
    <row r="1799" spans="8:13">
      <c r="H1799" s="1" t="s">
        <v>308</v>
      </c>
      <c r="I1799" s="1" t="s">
        <v>3385</v>
      </c>
      <c r="J1799" s="1" t="s">
        <v>2212</v>
      </c>
      <c r="K1799" s="1" t="str">
        <f t="shared" si="56"/>
        <v>2010</v>
      </c>
      <c r="L1799" s="1">
        <f t="shared" si="57"/>
        <v>50</v>
      </c>
      <c r="M1799" s="1" t="s">
        <v>60</v>
      </c>
    </row>
    <row r="1800" spans="8:13">
      <c r="H1800" s="1" t="s">
        <v>375</v>
      </c>
      <c r="I1800" s="1" t="s">
        <v>5967</v>
      </c>
      <c r="J1800" s="1" t="s">
        <v>5972</v>
      </c>
      <c r="K1800" s="1" t="str">
        <f t="shared" si="56"/>
        <v>2011</v>
      </c>
      <c r="L1800" s="1">
        <f t="shared" si="57"/>
        <v>50</v>
      </c>
      <c r="M1800" s="1" t="s">
        <v>60</v>
      </c>
    </row>
    <row r="1801" spans="8:13">
      <c r="H1801" s="1" t="s">
        <v>351</v>
      </c>
      <c r="I1801" s="1" t="s">
        <v>223</v>
      </c>
      <c r="J1801" s="1" t="s">
        <v>2019</v>
      </c>
      <c r="K1801" s="1" t="str">
        <f t="shared" si="56"/>
        <v>2012</v>
      </c>
      <c r="L1801" s="1">
        <f t="shared" si="57"/>
        <v>50</v>
      </c>
      <c r="M1801" s="1" t="s">
        <v>60</v>
      </c>
    </row>
    <row r="1802" spans="8:13">
      <c r="H1802" s="1" t="s">
        <v>351</v>
      </c>
      <c r="I1802" s="1" t="s">
        <v>4851</v>
      </c>
      <c r="J1802" s="1" t="s">
        <v>2019</v>
      </c>
      <c r="K1802" s="1" t="str">
        <f t="shared" si="56"/>
        <v>2012</v>
      </c>
      <c r="L1802" s="1">
        <f t="shared" si="57"/>
        <v>50</v>
      </c>
      <c r="M1802" s="1" t="s">
        <v>60</v>
      </c>
    </row>
    <row r="1803" spans="8:13">
      <c r="H1803" s="1" t="s">
        <v>256</v>
      </c>
      <c r="I1803" s="1" t="s">
        <v>3817</v>
      </c>
      <c r="J1803" s="1" t="s">
        <v>6947</v>
      </c>
      <c r="K1803" s="1" t="str">
        <f t="shared" si="56"/>
        <v>2013</v>
      </c>
      <c r="L1803" s="1">
        <f t="shared" si="57"/>
        <v>50</v>
      </c>
      <c r="M1803" s="1" t="s">
        <v>60</v>
      </c>
    </row>
    <row r="1804" spans="8:13">
      <c r="H1804" s="1" t="s">
        <v>721</v>
      </c>
      <c r="I1804" s="1" t="s">
        <v>3745</v>
      </c>
      <c r="J1804" s="1" t="s">
        <v>3746</v>
      </c>
      <c r="K1804" s="1" t="str">
        <f t="shared" si="56"/>
        <v>2014</v>
      </c>
      <c r="L1804" s="1">
        <f t="shared" si="57"/>
        <v>50</v>
      </c>
      <c r="M1804" s="1" t="s">
        <v>60</v>
      </c>
    </row>
    <row r="1805" spans="8:13">
      <c r="H1805" s="1" t="s">
        <v>721</v>
      </c>
      <c r="I1805" s="1" t="s">
        <v>3988</v>
      </c>
      <c r="J1805" s="1" t="s">
        <v>93</v>
      </c>
      <c r="K1805" s="1" t="str">
        <f t="shared" si="56"/>
        <v>2014</v>
      </c>
      <c r="L1805" s="1">
        <f t="shared" si="57"/>
        <v>50</v>
      </c>
      <c r="M1805" s="1" t="s">
        <v>60</v>
      </c>
    </row>
    <row r="1806" spans="8:13">
      <c r="H1806" s="1" t="s">
        <v>721</v>
      </c>
      <c r="I1806" s="1" t="s">
        <v>11374</v>
      </c>
      <c r="J1806" s="1" t="s">
        <v>2008</v>
      </c>
      <c r="K1806" s="1" t="str">
        <f t="shared" si="56"/>
        <v>2014</v>
      </c>
      <c r="L1806" s="1">
        <f t="shared" si="57"/>
        <v>50</v>
      </c>
      <c r="M1806" s="1" t="s">
        <v>60</v>
      </c>
    </row>
    <row r="1807" spans="8:13">
      <c r="H1807" s="1" t="s">
        <v>721</v>
      </c>
      <c r="I1807" s="1" t="s">
        <v>4574</v>
      </c>
      <c r="J1807" s="1" t="s">
        <v>4212</v>
      </c>
      <c r="K1807" s="1" t="str">
        <f t="shared" si="56"/>
        <v>2015</v>
      </c>
      <c r="L1807" s="1">
        <f t="shared" si="57"/>
        <v>50</v>
      </c>
      <c r="M1807" s="1" t="s">
        <v>60</v>
      </c>
    </row>
    <row r="1808" spans="8:13">
      <c r="H1808" s="1" t="s">
        <v>240</v>
      </c>
      <c r="I1808" s="1" t="s">
        <v>1056</v>
      </c>
      <c r="J1808" s="1" t="s">
        <v>1075</v>
      </c>
      <c r="K1808" s="1" t="str">
        <f t="shared" si="56"/>
        <v>2015</v>
      </c>
      <c r="L1808" s="1">
        <f t="shared" si="57"/>
        <v>50</v>
      </c>
      <c r="M1808" s="1" t="s">
        <v>60</v>
      </c>
    </row>
    <row r="1809" spans="8:13">
      <c r="H1809" s="1" t="s">
        <v>721</v>
      </c>
      <c r="I1809" s="1" t="s">
        <v>3230</v>
      </c>
      <c r="J1809" s="1" t="s">
        <v>4563</v>
      </c>
      <c r="K1809" s="1" t="str">
        <f t="shared" si="56"/>
        <v>2015</v>
      </c>
      <c r="L1809" s="1">
        <f t="shared" si="57"/>
        <v>50</v>
      </c>
      <c r="M1809" s="1" t="s">
        <v>60</v>
      </c>
    </row>
    <row r="1810" spans="8:13">
      <c r="H1810" s="1" t="s">
        <v>721</v>
      </c>
      <c r="I1810" s="1" t="s">
        <v>303</v>
      </c>
      <c r="J1810" s="1" t="s">
        <v>6104</v>
      </c>
      <c r="K1810" s="1" t="str">
        <f t="shared" si="56"/>
        <v>2015</v>
      </c>
      <c r="L1810" s="1">
        <f t="shared" si="57"/>
        <v>50</v>
      </c>
      <c r="M1810" s="1" t="s">
        <v>60</v>
      </c>
    </row>
    <row r="1811" spans="8:13">
      <c r="H1811" s="1" t="s">
        <v>136</v>
      </c>
      <c r="I1811" s="1" t="s">
        <v>159</v>
      </c>
      <c r="J1811" s="1" t="s">
        <v>250</v>
      </c>
      <c r="K1811" s="1" t="str">
        <f t="shared" si="56"/>
        <v>2016</v>
      </c>
      <c r="L1811" s="1">
        <f t="shared" si="57"/>
        <v>50</v>
      </c>
      <c r="M1811" s="1" t="s">
        <v>60</v>
      </c>
    </row>
    <row r="1812" spans="8:13">
      <c r="H1812" s="1" t="s">
        <v>136</v>
      </c>
      <c r="I1812" s="1" t="s">
        <v>5243</v>
      </c>
      <c r="J1812" s="1" t="s">
        <v>162</v>
      </c>
      <c r="K1812" s="1" t="str">
        <f t="shared" si="56"/>
        <v>2016</v>
      </c>
      <c r="L1812" s="1">
        <f t="shared" si="57"/>
        <v>50</v>
      </c>
      <c r="M1812" s="1" t="s">
        <v>60</v>
      </c>
    </row>
    <row r="1813" spans="8:13">
      <c r="H1813" s="1" t="s">
        <v>136</v>
      </c>
      <c r="I1813" s="1" t="s">
        <v>11669</v>
      </c>
      <c r="J1813" s="1" t="s">
        <v>4734</v>
      </c>
      <c r="K1813" s="1" t="str">
        <f t="shared" si="56"/>
        <v>2016</v>
      </c>
      <c r="L1813" s="1">
        <f t="shared" si="57"/>
        <v>50</v>
      </c>
      <c r="M1813" s="1" t="s">
        <v>60</v>
      </c>
    </row>
    <row r="1814" spans="8:13">
      <c r="H1814" s="1" t="s">
        <v>136</v>
      </c>
      <c r="I1814" s="1" t="s">
        <v>1741</v>
      </c>
      <c r="J1814" s="1" t="s">
        <v>3254</v>
      </c>
      <c r="K1814" s="1" t="str">
        <f t="shared" si="56"/>
        <v>2017</v>
      </c>
      <c r="L1814" s="1">
        <f t="shared" si="57"/>
        <v>50</v>
      </c>
      <c r="M1814" s="1" t="s">
        <v>60</v>
      </c>
    </row>
    <row r="1815" spans="8:13">
      <c r="H1815" s="1" t="s">
        <v>136</v>
      </c>
      <c r="I1815" s="1" t="s">
        <v>5975</v>
      </c>
      <c r="J1815" s="1" t="s">
        <v>84</v>
      </c>
      <c r="K1815" s="1" t="str">
        <f t="shared" si="56"/>
        <v>2017</v>
      </c>
      <c r="L1815" s="1">
        <f t="shared" si="57"/>
        <v>50</v>
      </c>
      <c r="M1815" s="1" t="s">
        <v>60</v>
      </c>
    </row>
    <row r="1816" spans="8:13">
      <c r="H1816" s="1" t="s">
        <v>301</v>
      </c>
      <c r="I1816" s="1" t="s">
        <v>7626</v>
      </c>
      <c r="J1816" s="1" t="s">
        <v>227</v>
      </c>
      <c r="K1816" s="1" t="str">
        <f t="shared" si="56"/>
        <v>2017</v>
      </c>
      <c r="L1816" s="1">
        <f t="shared" si="57"/>
        <v>50</v>
      </c>
      <c r="M1816" s="1" t="s">
        <v>60</v>
      </c>
    </row>
    <row r="1817" spans="8:13">
      <c r="H1817" s="1" t="s">
        <v>721</v>
      </c>
      <c r="I1817" s="1" t="s">
        <v>1324</v>
      </c>
      <c r="J1817" s="1" t="s">
        <v>1334</v>
      </c>
      <c r="K1817" s="1" t="str">
        <f t="shared" si="56"/>
        <v>2018</v>
      </c>
      <c r="L1817" s="1">
        <f t="shared" si="57"/>
        <v>50</v>
      </c>
      <c r="M1817" s="1" t="s">
        <v>60</v>
      </c>
    </row>
    <row r="1818" spans="8:13">
      <c r="H1818" s="1" t="s">
        <v>256</v>
      </c>
      <c r="I1818" s="1" t="s">
        <v>364</v>
      </c>
      <c r="J1818" s="1" t="s">
        <v>195</v>
      </c>
      <c r="K1818" s="1" t="str">
        <f t="shared" si="56"/>
        <v>2018</v>
      </c>
      <c r="L1818" s="1">
        <f t="shared" si="57"/>
        <v>50</v>
      </c>
      <c r="M1818" s="1" t="s">
        <v>60</v>
      </c>
    </row>
    <row r="1819" spans="8:13">
      <c r="H1819" s="1" t="s">
        <v>256</v>
      </c>
      <c r="I1819" s="1" t="s">
        <v>8081</v>
      </c>
      <c r="J1819" s="1" t="s">
        <v>881</v>
      </c>
      <c r="K1819" s="1" t="str">
        <f t="shared" si="56"/>
        <v>2018</v>
      </c>
      <c r="L1819" s="1">
        <f t="shared" si="57"/>
        <v>50</v>
      </c>
      <c r="M1819" s="1" t="s">
        <v>60</v>
      </c>
    </row>
    <row r="1820" spans="8:13">
      <c r="H1820" s="1" t="s">
        <v>136</v>
      </c>
      <c r="I1820" s="1" t="s">
        <v>692</v>
      </c>
      <c r="J1820" s="1" t="s">
        <v>692</v>
      </c>
      <c r="K1820" s="1" t="str">
        <f t="shared" si="56"/>
        <v>2019</v>
      </c>
      <c r="L1820" s="1">
        <f t="shared" si="57"/>
        <v>50</v>
      </c>
      <c r="M1820" s="1" t="s">
        <v>60</v>
      </c>
    </row>
    <row r="1821" spans="8:13">
      <c r="H1821" s="1" t="s">
        <v>136</v>
      </c>
      <c r="I1821" s="1" t="s">
        <v>946</v>
      </c>
      <c r="J1821" s="1" t="s">
        <v>72</v>
      </c>
      <c r="K1821" s="1" t="str">
        <f t="shared" si="56"/>
        <v>2019</v>
      </c>
      <c r="L1821" s="1">
        <f t="shared" si="57"/>
        <v>50</v>
      </c>
      <c r="M1821" s="1" t="s">
        <v>60</v>
      </c>
    </row>
    <row r="1822" spans="8:13">
      <c r="H1822" s="1" t="s">
        <v>721</v>
      </c>
      <c r="I1822" s="1" t="s">
        <v>2332</v>
      </c>
      <c r="J1822" s="1" t="s">
        <v>1265</v>
      </c>
      <c r="K1822" s="1" t="str">
        <f t="shared" si="56"/>
        <v>2019</v>
      </c>
      <c r="L1822" s="1">
        <f t="shared" si="57"/>
        <v>50</v>
      </c>
      <c r="M1822" s="1" t="s">
        <v>60</v>
      </c>
    </row>
    <row r="1823" spans="8:13">
      <c r="H1823" s="1" t="s">
        <v>721</v>
      </c>
      <c r="I1823" s="1" t="s">
        <v>12334</v>
      </c>
      <c r="J1823" s="1" t="s">
        <v>12351</v>
      </c>
      <c r="K1823" s="1" t="str">
        <f t="shared" si="56"/>
        <v>2019</v>
      </c>
      <c r="L1823" s="1">
        <f t="shared" si="57"/>
        <v>50</v>
      </c>
      <c r="M1823" s="1" t="s">
        <v>60</v>
      </c>
    </row>
    <row r="1824" spans="8:13">
      <c r="H1824" s="1" t="s">
        <v>136</v>
      </c>
      <c r="I1824" s="1" t="s">
        <v>1243</v>
      </c>
      <c r="J1824" s="1" t="s">
        <v>532</v>
      </c>
      <c r="K1824" s="1" t="str">
        <f t="shared" si="56"/>
        <v>2019</v>
      </c>
      <c r="L1824" s="1">
        <f t="shared" si="57"/>
        <v>50</v>
      </c>
      <c r="M1824" s="1" t="s">
        <v>60</v>
      </c>
    </row>
    <row r="1825" spans="8:13">
      <c r="H1825" s="1" t="s">
        <v>136</v>
      </c>
      <c r="I1825" s="1" t="s">
        <v>7089</v>
      </c>
      <c r="J1825" s="1" t="s">
        <v>7043</v>
      </c>
      <c r="K1825" s="1" t="str">
        <f t="shared" si="56"/>
        <v>2020</v>
      </c>
      <c r="L1825" s="1">
        <f t="shared" si="57"/>
        <v>50</v>
      </c>
      <c r="M1825" s="1" t="s">
        <v>60</v>
      </c>
    </row>
    <row r="1826" spans="8:13">
      <c r="H1826" s="1" t="s">
        <v>136</v>
      </c>
      <c r="I1826" s="1" t="s">
        <v>6688</v>
      </c>
      <c r="J1826" s="1" t="s">
        <v>5710</v>
      </c>
      <c r="K1826" s="1" t="str">
        <f t="shared" si="56"/>
        <v>2020</v>
      </c>
      <c r="L1826" s="1">
        <f t="shared" si="57"/>
        <v>50</v>
      </c>
      <c r="M1826" s="1" t="s">
        <v>60</v>
      </c>
    </row>
    <row r="1827" spans="8:13">
      <c r="H1827" s="1" t="s">
        <v>389</v>
      </c>
      <c r="I1827" s="1" t="s">
        <v>3059</v>
      </c>
      <c r="J1827" s="1" t="s">
        <v>1943</v>
      </c>
      <c r="K1827" s="1" t="str">
        <f t="shared" si="56"/>
        <v>2008</v>
      </c>
      <c r="L1827" s="1">
        <f t="shared" si="57"/>
        <v>51</v>
      </c>
      <c r="M1827" s="1" t="s">
        <v>60</v>
      </c>
    </row>
    <row r="1828" spans="8:13">
      <c r="H1828" s="1" t="s">
        <v>308</v>
      </c>
      <c r="I1828" s="1" t="s">
        <v>2930</v>
      </c>
      <c r="J1828" s="1" t="s">
        <v>2939</v>
      </c>
      <c r="K1828" s="1" t="str">
        <f t="shared" si="56"/>
        <v>2012</v>
      </c>
      <c r="L1828" s="1">
        <f t="shared" si="57"/>
        <v>51</v>
      </c>
      <c r="M1828" s="1" t="s">
        <v>60</v>
      </c>
    </row>
    <row r="1829" spans="8:13">
      <c r="H1829" s="1" t="s">
        <v>240</v>
      </c>
      <c r="I1829" s="1" t="s">
        <v>381</v>
      </c>
      <c r="J1829" s="1" t="s">
        <v>2023</v>
      </c>
      <c r="K1829" s="1" t="str">
        <f t="shared" si="56"/>
        <v>2013</v>
      </c>
      <c r="L1829" s="1">
        <f t="shared" si="57"/>
        <v>51</v>
      </c>
      <c r="M1829" s="1" t="s">
        <v>60</v>
      </c>
    </row>
    <row r="1830" spans="8:13">
      <c r="H1830" s="1" t="s">
        <v>256</v>
      </c>
      <c r="I1830" s="1" t="s">
        <v>3806</v>
      </c>
      <c r="J1830" s="1" t="s">
        <v>9539</v>
      </c>
      <c r="K1830" s="1" t="str">
        <f t="shared" si="56"/>
        <v>2014</v>
      </c>
      <c r="L1830" s="1">
        <f t="shared" si="57"/>
        <v>51</v>
      </c>
      <c r="M1830" s="1" t="s">
        <v>60</v>
      </c>
    </row>
    <row r="1831" spans="8:13">
      <c r="H1831" s="1" t="s">
        <v>301</v>
      </c>
      <c r="I1831" s="1" t="s">
        <v>5988</v>
      </c>
      <c r="J1831" s="1" t="s">
        <v>6104</v>
      </c>
      <c r="K1831" s="1" t="str">
        <f t="shared" si="56"/>
        <v>2015</v>
      </c>
      <c r="L1831" s="1">
        <f t="shared" si="57"/>
        <v>51</v>
      </c>
      <c r="M1831" s="1" t="s">
        <v>60</v>
      </c>
    </row>
    <row r="1832" spans="8:13">
      <c r="H1832" s="1" t="s">
        <v>375</v>
      </c>
      <c r="I1832" s="1" t="s">
        <v>10869</v>
      </c>
      <c r="J1832" s="1" t="s">
        <v>10895</v>
      </c>
      <c r="K1832" s="1" t="str">
        <f t="shared" si="56"/>
        <v>2015</v>
      </c>
      <c r="L1832" s="1">
        <f t="shared" si="57"/>
        <v>51</v>
      </c>
      <c r="M1832" s="1" t="s">
        <v>60</v>
      </c>
    </row>
    <row r="1833" spans="8:13">
      <c r="H1833" s="1" t="s">
        <v>256</v>
      </c>
      <c r="I1833" s="1" t="s">
        <v>5651</v>
      </c>
      <c r="J1833" s="1" t="s">
        <v>1222</v>
      </c>
      <c r="K1833" s="1" t="str">
        <f t="shared" si="56"/>
        <v>2015</v>
      </c>
      <c r="L1833" s="1">
        <f t="shared" si="57"/>
        <v>51</v>
      </c>
      <c r="M1833" s="1" t="s">
        <v>60</v>
      </c>
    </row>
    <row r="1834" spans="8:13">
      <c r="H1834" s="1" t="s">
        <v>721</v>
      </c>
      <c r="I1834" s="1" t="s">
        <v>6771</v>
      </c>
      <c r="J1834" s="1" t="s">
        <v>6772</v>
      </c>
      <c r="K1834" s="1" t="str">
        <f t="shared" si="56"/>
        <v>2015</v>
      </c>
      <c r="L1834" s="1">
        <f t="shared" si="57"/>
        <v>51</v>
      </c>
      <c r="M1834" s="1" t="s">
        <v>60</v>
      </c>
    </row>
    <row r="1835" spans="8:13">
      <c r="H1835" s="1" t="s">
        <v>721</v>
      </c>
      <c r="I1835" s="1" t="s">
        <v>4563</v>
      </c>
      <c r="J1835" s="1" t="s">
        <v>171</v>
      </c>
      <c r="K1835" s="1" t="str">
        <f t="shared" si="56"/>
        <v>2015</v>
      </c>
      <c r="L1835" s="1">
        <f t="shared" si="57"/>
        <v>51</v>
      </c>
      <c r="M1835" s="1" t="s">
        <v>60</v>
      </c>
    </row>
    <row r="1836" spans="8:13">
      <c r="H1836" s="1" t="s">
        <v>721</v>
      </c>
      <c r="I1836" s="1" t="s">
        <v>9132</v>
      </c>
      <c r="J1836" s="1" t="s">
        <v>5747</v>
      </c>
      <c r="K1836" s="1" t="str">
        <f t="shared" si="56"/>
        <v>2015</v>
      </c>
      <c r="L1836" s="1">
        <f t="shared" si="57"/>
        <v>51</v>
      </c>
      <c r="M1836" s="1" t="s">
        <v>60</v>
      </c>
    </row>
    <row r="1837" spans="8:13">
      <c r="H1837" s="1" t="s">
        <v>721</v>
      </c>
      <c r="I1837" s="1" t="s">
        <v>467</v>
      </c>
      <c r="J1837" s="1" t="s">
        <v>467</v>
      </c>
      <c r="K1837" s="1" t="str">
        <f t="shared" si="56"/>
        <v>2016</v>
      </c>
      <c r="L1837" s="1">
        <f t="shared" si="57"/>
        <v>51</v>
      </c>
      <c r="M1837" s="1" t="s">
        <v>60</v>
      </c>
    </row>
    <row r="1838" spans="8:13">
      <c r="H1838" s="1" t="s">
        <v>256</v>
      </c>
      <c r="I1838" s="1" t="s">
        <v>2308</v>
      </c>
      <c r="J1838" s="1" t="s">
        <v>579</v>
      </c>
      <c r="K1838" s="1" t="str">
        <f t="shared" si="56"/>
        <v>2017</v>
      </c>
      <c r="L1838" s="1">
        <f t="shared" si="57"/>
        <v>51</v>
      </c>
      <c r="M1838" s="1" t="s">
        <v>60</v>
      </c>
    </row>
    <row r="1839" spans="8:13">
      <c r="H1839" s="1" t="s">
        <v>721</v>
      </c>
      <c r="I1839" s="1" t="s">
        <v>5521</v>
      </c>
      <c r="J1839" s="1" t="s">
        <v>4969</v>
      </c>
      <c r="K1839" s="1" t="str">
        <f t="shared" si="56"/>
        <v>2017</v>
      </c>
      <c r="L1839" s="1">
        <f t="shared" si="57"/>
        <v>51</v>
      </c>
      <c r="M1839" s="1" t="s">
        <v>60</v>
      </c>
    </row>
    <row r="1840" spans="8:13">
      <c r="H1840" s="1" t="s">
        <v>721</v>
      </c>
      <c r="I1840" s="1" t="s">
        <v>6046</v>
      </c>
      <c r="J1840" s="1" t="s">
        <v>1286</v>
      </c>
      <c r="K1840" s="1" t="str">
        <f t="shared" si="56"/>
        <v>2017</v>
      </c>
      <c r="L1840" s="1">
        <f t="shared" si="57"/>
        <v>51</v>
      </c>
      <c r="M1840" s="1" t="s">
        <v>60</v>
      </c>
    </row>
    <row r="1841" spans="8:13">
      <c r="H1841" s="1" t="s">
        <v>721</v>
      </c>
      <c r="I1841" s="1" t="s">
        <v>1681</v>
      </c>
      <c r="J1841" s="1" t="s">
        <v>873</v>
      </c>
      <c r="K1841" s="1" t="str">
        <f t="shared" si="56"/>
        <v>2017</v>
      </c>
      <c r="L1841" s="1">
        <f t="shared" si="57"/>
        <v>51</v>
      </c>
      <c r="M1841" s="1" t="s">
        <v>60</v>
      </c>
    </row>
    <row r="1842" spans="8:13">
      <c r="H1842" s="1" t="s">
        <v>256</v>
      </c>
      <c r="I1842" s="1" t="s">
        <v>700</v>
      </c>
      <c r="J1842" s="1" t="s">
        <v>702</v>
      </c>
      <c r="K1842" s="1" t="str">
        <f t="shared" si="56"/>
        <v>2018</v>
      </c>
      <c r="L1842" s="1">
        <f t="shared" si="57"/>
        <v>51</v>
      </c>
      <c r="M1842" s="1" t="s">
        <v>60</v>
      </c>
    </row>
    <row r="1843" spans="8:13">
      <c r="H1843" s="1" t="s">
        <v>721</v>
      </c>
      <c r="I1843" s="1" t="s">
        <v>6487</v>
      </c>
      <c r="J1843" s="1" t="s">
        <v>705</v>
      </c>
      <c r="K1843" s="1" t="str">
        <f t="shared" si="56"/>
        <v>2018</v>
      </c>
      <c r="L1843" s="1">
        <f t="shared" si="57"/>
        <v>51</v>
      </c>
      <c r="M1843" s="1" t="s">
        <v>60</v>
      </c>
    </row>
    <row r="1844" spans="8:13">
      <c r="H1844" s="1" t="s">
        <v>721</v>
      </c>
      <c r="I1844" s="1" t="s">
        <v>1310</v>
      </c>
      <c r="J1844" s="1" t="s">
        <v>888</v>
      </c>
      <c r="K1844" s="1" t="str">
        <f t="shared" si="56"/>
        <v>2019</v>
      </c>
      <c r="L1844" s="1">
        <f t="shared" si="57"/>
        <v>51</v>
      </c>
      <c r="M1844" s="1" t="s">
        <v>60</v>
      </c>
    </row>
    <row r="1845" spans="8:13">
      <c r="H1845" s="1" t="s">
        <v>721</v>
      </c>
      <c r="I1845" s="1" t="s">
        <v>1448</v>
      </c>
      <c r="J1845" s="1" t="s">
        <v>66</v>
      </c>
      <c r="K1845" s="1" t="str">
        <f t="shared" si="56"/>
        <v>2019</v>
      </c>
      <c r="L1845" s="1">
        <f t="shared" si="57"/>
        <v>51</v>
      </c>
      <c r="M1845" s="1" t="s">
        <v>60</v>
      </c>
    </row>
    <row r="1846" spans="8:13">
      <c r="H1846" s="1" t="s">
        <v>256</v>
      </c>
      <c r="I1846" s="1" t="s">
        <v>544</v>
      </c>
      <c r="J1846" s="1" t="s">
        <v>604</v>
      </c>
      <c r="K1846" s="1" t="str">
        <f t="shared" si="56"/>
        <v>2019</v>
      </c>
      <c r="L1846" s="1">
        <f t="shared" si="57"/>
        <v>51</v>
      </c>
      <c r="M1846" s="1" t="s">
        <v>60</v>
      </c>
    </row>
    <row r="1847" spans="8:13">
      <c r="H1847" s="1" t="s">
        <v>256</v>
      </c>
      <c r="I1847" s="1" t="s">
        <v>3125</v>
      </c>
      <c r="J1847" s="1" t="s">
        <v>10275</v>
      </c>
      <c r="K1847" s="1" t="str">
        <f t="shared" si="56"/>
        <v>2019</v>
      </c>
      <c r="L1847" s="1">
        <f t="shared" si="57"/>
        <v>51</v>
      </c>
      <c r="M1847" s="1" t="s">
        <v>60</v>
      </c>
    </row>
    <row r="1848" spans="8:13">
      <c r="H1848" s="1" t="s">
        <v>256</v>
      </c>
      <c r="I1848" s="1" t="s">
        <v>278</v>
      </c>
      <c r="J1848" s="1" t="s">
        <v>1174</v>
      </c>
      <c r="K1848" s="1" t="str">
        <f t="shared" si="56"/>
        <v>2019</v>
      </c>
      <c r="L1848" s="1">
        <f t="shared" si="57"/>
        <v>51</v>
      </c>
      <c r="M1848" s="1" t="s">
        <v>60</v>
      </c>
    </row>
    <row r="1849" spans="8:13">
      <c r="H1849" s="1" t="s">
        <v>721</v>
      </c>
      <c r="I1849" s="1" t="s">
        <v>5745</v>
      </c>
      <c r="J1849" s="1" t="s">
        <v>5441</v>
      </c>
      <c r="K1849" s="1" t="str">
        <f t="shared" si="56"/>
        <v>2020</v>
      </c>
      <c r="L1849" s="1">
        <f t="shared" si="57"/>
        <v>51</v>
      </c>
      <c r="M1849" s="1" t="s">
        <v>60</v>
      </c>
    </row>
    <row r="1850" spans="8:13">
      <c r="H1850" s="1" t="s">
        <v>721</v>
      </c>
      <c r="I1850" s="1" t="s">
        <v>7672</v>
      </c>
      <c r="J1850" s="1" t="s">
        <v>7528</v>
      </c>
      <c r="K1850" s="1" t="str">
        <f t="shared" si="56"/>
        <v>2020</v>
      </c>
      <c r="L1850" s="1">
        <f t="shared" si="57"/>
        <v>51</v>
      </c>
      <c r="M1850" s="1" t="s">
        <v>60</v>
      </c>
    </row>
    <row r="1851" spans="8:13">
      <c r="H1851" s="1" t="s">
        <v>721</v>
      </c>
      <c r="I1851" s="1" t="s">
        <v>8534</v>
      </c>
      <c r="J1851" s="1" t="s">
        <v>7725</v>
      </c>
      <c r="K1851" s="1" t="str">
        <f t="shared" si="56"/>
        <v>2020</v>
      </c>
      <c r="L1851" s="1">
        <f t="shared" si="57"/>
        <v>51</v>
      </c>
      <c r="M1851" s="1" t="s">
        <v>60</v>
      </c>
    </row>
    <row r="1852" spans="8:13">
      <c r="H1852" s="1" t="s">
        <v>721</v>
      </c>
      <c r="I1852" s="1" t="s">
        <v>8690</v>
      </c>
      <c r="J1852" s="1" t="s">
        <v>7768</v>
      </c>
      <c r="K1852" s="1" t="str">
        <f t="shared" si="56"/>
        <v>2020</v>
      </c>
      <c r="L1852" s="1">
        <f t="shared" si="57"/>
        <v>51</v>
      </c>
      <c r="M1852" s="1" t="s">
        <v>60</v>
      </c>
    </row>
    <row r="1853" spans="8:13">
      <c r="H1853" s="1" t="s">
        <v>160</v>
      </c>
      <c r="I1853" s="1" t="s">
        <v>6236</v>
      </c>
      <c r="J1853" s="1" t="s">
        <v>1072</v>
      </c>
      <c r="K1853" s="1" t="str">
        <f t="shared" si="56"/>
        <v>2009</v>
      </c>
      <c r="L1853" s="1">
        <f t="shared" si="57"/>
        <v>52</v>
      </c>
      <c r="M1853" s="1" t="s">
        <v>60</v>
      </c>
    </row>
    <row r="1854" spans="8:13">
      <c r="H1854" s="1" t="s">
        <v>389</v>
      </c>
      <c r="I1854" s="1" t="s">
        <v>10910</v>
      </c>
      <c r="J1854" s="1" t="s">
        <v>10930</v>
      </c>
      <c r="K1854" s="1" t="str">
        <f t="shared" si="56"/>
        <v>2010</v>
      </c>
      <c r="L1854" s="1">
        <f t="shared" si="57"/>
        <v>52</v>
      </c>
      <c r="M1854" s="1" t="s">
        <v>60</v>
      </c>
    </row>
    <row r="1855" spans="8:13">
      <c r="H1855" s="1" t="s">
        <v>240</v>
      </c>
      <c r="I1855" s="1" t="s">
        <v>8526</v>
      </c>
      <c r="J1855" s="1" t="s">
        <v>8528</v>
      </c>
      <c r="K1855" s="1" t="str">
        <f t="shared" si="56"/>
        <v>2012</v>
      </c>
      <c r="L1855" s="1">
        <f t="shared" si="57"/>
        <v>52</v>
      </c>
      <c r="M1855" s="1" t="s">
        <v>60</v>
      </c>
    </row>
    <row r="1856" spans="8:13">
      <c r="H1856" s="1" t="s">
        <v>256</v>
      </c>
      <c r="I1856" s="1" t="s">
        <v>7130</v>
      </c>
      <c r="J1856" s="1" t="s">
        <v>7137</v>
      </c>
      <c r="K1856" s="1" t="str">
        <f t="shared" si="56"/>
        <v>2014</v>
      </c>
      <c r="L1856" s="1">
        <f t="shared" si="57"/>
        <v>52</v>
      </c>
      <c r="M1856" s="1" t="s">
        <v>60</v>
      </c>
    </row>
    <row r="1857" spans="8:13">
      <c r="H1857" s="1" t="s">
        <v>301</v>
      </c>
      <c r="I1857" s="1" t="s">
        <v>11851</v>
      </c>
      <c r="J1857" s="1" t="s">
        <v>7282</v>
      </c>
      <c r="K1857" s="1" t="str">
        <f t="shared" ref="K1857:K1920" si="58">TEXT(J1857,"YYYY")</f>
        <v>2014</v>
      </c>
      <c r="L1857" s="1">
        <f t="shared" ref="L1857:L1920" si="59">H1857-(TEXT(I1857,"YYYY")-TEXT(J1857,"YYYY"))</f>
        <v>52</v>
      </c>
      <c r="M1857" s="1" t="s">
        <v>60</v>
      </c>
    </row>
    <row r="1858" spans="8:13">
      <c r="H1858" s="1" t="s">
        <v>301</v>
      </c>
      <c r="I1858" s="1" t="s">
        <v>8033</v>
      </c>
      <c r="J1858" s="1" t="s">
        <v>8036</v>
      </c>
      <c r="K1858" s="1" t="str">
        <f t="shared" si="58"/>
        <v>2014</v>
      </c>
      <c r="L1858" s="1">
        <f t="shared" si="59"/>
        <v>52</v>
      </c>
      <c r="M1858" s="1" t="s">
        <v>60</v>
      </c>
    </row>
    <row r="1859" spans="8:13">
      <c r="H1859" s="1" t="s">
        <v>256</v>
      </c>
      <c r="I1859" s="1" t="s">
        <v>6779</v>
      </c>
      <c r="J1859" s="1" t="s">
        <v>6780</v>
      </c>
      <c r="K1859" s="1" t="str">
        <f t="shared" si="58"/>
        <v>2015</v>
      </c>
      <c r="L1859" s="1">
        <f t="shared" si="59"/>
        <v>52</v>
      </c>
      <c r="M1859" s="1" t="s">
        <v>60</v>
      </c>
    </row>
    <row r="1860" spans="8:13">
      <c r="H1860" s="1" t="s">
        <v>308</v>
      </c>
      <c r="I1860" s="1" t="s">
        <v>9748</v>
      </c>
      <c r="J1860" s="1" t="s">
        <v>8890</v>
      </c>
      <c r="K1860" s="1" t="str">
        <f t="shared" si="58"/>
        <v>2015</v>
      </c>
      <c r="L1860" s="1">
        <f t="shared" si="59"/>
        <v>52</v>
      </c>
      <c r="M1860" s="1" t="s">
        <v>60</v>
      </c>
    </row>
    <row r="1861" spans="8:13">
      <c r="H1861" s="1" t="s">
        <v>256</v>
      </c>
      <c r="I1861" s="1" t="s">
        <v>6364</v>
      </c>
      <c r="J1861" s="1" t="s">
        <v>303</v>
      </c>
      <c r="K1861" s="1" t="str">
        <f t="shared" si="58"/>
        <v>2016</v>
      </c>
      <c r="L1861" s="1">
        <f t="shared" si="59"/>
        <v>52</v>
      </c>
      <c r="M1861" s="1" t="s">
        <v>60</v>
      </c>
    </row>
    <row r="1862" spans="8:13">
      <c r="H1862" s="1" t="s">
        <v>256</v>
      </c>
      <c r="I1862" s="1" t="s">
        <v>7736</v>
      </c>
      <c r="J1862" s="1" t="s">
        <v>7655</v>
      </c>
      <c r="K1862" s="1" t="str">
        <f t="shared" si="58"/>
        <v>2016</v>
      </c>
      <c r="L1862" s="1">
        <f t="shared" si="59"/>
        <v>52</v>
      </c>
      <c r="M1862" s="1" t="s">
        <v>60</v>
      </c>
    </row>
    <row r="1863" spans="8:13">
      <c r="H1863" s="1" t="s">
        <v>375</v>
      </c>
      <c r="I1863" s="1" t="s">
        <v>8192</v>
      </c>
      <c r="J1863" s="1" t="s">
        <v>1534</v>
      </c>
      <c r="K1863" s="1" t="str">
        <f t="shared" si="58"/>
        <v>2016</v>
      </c>
      <c r="L1863" s="1">
        <f t="shared" si="59"/>
        <v>52</v>
      </c>
      <c r="M1863" s="1" t="s">
        <v>60</v>
      </c>
    </row>
    <row r="1864" spans="8:13">
      <c r="H1864" s="1" t="s">
        <v>301</v>
      </c>
      <c r="I1864" s="1" t="s">
        <v>5253</v>
      </c>
      <c r="J1864" s="1" t="s">
        <v>5078</v>
      </c>
      <c r="K1864" s="1" t="str">
        <f t="shared" si="58"/>
        <v>2017</v>
      </c>
      <c r="L1864" s="1">
        <f t="shared" si="59"/>
        <v>52</v>
      </c>
      <c r="M1864" s="1" t="s">
        <v>60</v>
      </c>
    </row>
    <row r="1865" spans="8:13">
      <c r="H1865" s="1" t="s">
        <v>256</v>
      </c>
      <c r="I1865" s="1" t="s">
        <v>5363</v>
      </c>
      <c r="J1865" s="1" t="s">
        <v>1286</v>
      </c>
      <c r="K1865" s="1" t="str">
        <f t="shared" si="58"/>
        <v>2017</v>
      </c>
      <c r="L1865" s="1">
        <f t="shared" si="59"/>
        <v>52</v>
      </c>
      <c r="M1865" s="1" t="s">
        <v>60</v>
      </c>
    </row>
    <row r="1866" spans="8:13">
      <c r="H1866" s="1" t="s">
        <v>301</v>
      </c>
      <c r="I1866" s="1" t="s">
        <v>1408</v>
      </c>
      <c r="J1866" s="1" t="s">
        <v>881</v>
      </c>
      <c r="K1866" s="1" t="str">
        <f t="shared" si="58"/>
        <v>2018</v>
      </c>
      <c r="L1866" s="1">
        <f t="shared" si="59"/>
        <v>52</v>
      </c>
      <c r="M1866" s="1" t="s">
        <v>60</v>
      </c>
    </row>
    <row r="1867" spans="8:13">
      <c r="H1867" s="1" t="s">
        <v>256</v>
      </c>
      <c r="I1867" s="1" t="s">
        <v>2308</v>
      </c>
      <c r="J1867" s="1" t="s">
        <v>2344</v>
      </c>
      <c r="K1867" s="1" t="str">
        <f t="shared" si="58"/>
        <v>2018</v>
      </c>
      <c r="L1867" s="1">
        <f t="shared" si="59"/>
        <v>52</v>
      </c>
      <c r="M1867" s="1" t="s">
        <v>60</v>
      </c>
    </row>
    <row r="1868" spans="8:13">
      <c r="H1868" s="1" t="s">
        <v>256</v>
      </c>
      <c r="I1868" s="1" t="s">
        <v>554</v>
      </c>
      <c r="J1868" s="1" t="s">
        <v>2178</v>
      </c>
      <c r="K1868" s="1" t="str">
        <f t="shared" si="58"/>
        <v>2018</v>
      </c>
      <c r="L1868" s="1">
        <f t="shared" si="59"/>
        <v>52</v>
      </c>
      <c r="M1868" s="1" t="s">
        <v>60</v>
      </c>
    </row>
    <row r="1869" spans="8:13">
      <c r="H1869" s="1" t="s">
        <v>256</v>
      </c>
      <c r="I1869" s="1" t="s">
        <v>3682</v>
      </c>
      <c r="J1869" s="1" t="s">
        <v>3694</v>
      </c>
      <c r="K1869" s="1" t="str">
        <f t="shared" si="58"/>
        <v>2018</v>
      </c>
      <c r="L1869" s="1">
        <f t="shared" si="59"/>
        <v>52</v>
      </c>
      <c r="M1869" s="1" t="s">
        <v>60</v>
      </c>
    </row>
    <row r="1870" spans="8:13">
      <c r="H1870" s="1" t="s">
        <v>256</v>
      </c>
      <c r="I1870" s="1" t="s">
        <v>1376</v>
      </c>
      <c r="J1870" s="1" t="s">
        <v>1328</v>
      </c>
      <c r="K1870" s="1" t="str">
        <f t="shared" si="58"/>
        <v>2019</v>
      </c>
      <c r="L1870" s="1">
        <f t="shared" si="59"/>
        <v>52</v>
      </c>
      <c r="M1870" s="1" t="s">
        <v>60</v>
      </c>
    </row>
    <row r="1871" spans="8:13">
      <c r="H1871" s="1" t="s">
        <v>256</v>
      </c>
      <c r="I1871" s="1" t="s">
        <v>1415</v>
      </c>
      <c r="J1871" s="1" t="s">
        <v>1030</v>
      </c>
      <c r="K1871" s="1" t="str">
        <f t="shared" si="58"/>
        <v>2019</v>
      </c>
      <c r="L1871" s="1">
        <f t="shared" si="59"/>
        <v>52</v>
      </c>
      <c r="M1871" s="1" t="s">
        <v>60</v>
      </c>
    </row>
    <row r="1872" spans="8:13">
      <c r="H1872" s="1" t="s">
        <v>256</v>
      </c>
      <c r="I1872" s="1" t="s">
        <v>9362</v>
      </c>
      <c r="J1872" s="1" t="s">
        <v>7691</v>
      </c>
      <c r="K1872" s="1" t="str">
        <f t="shared" si="58"/>
        <v>2020</v>
      </c>
      <c r="L1872" s="1">
        <f t="shared" si="59"/>
        <v>52</v>
      </c>
      <c r="M1872" s="1" t="s">
        <v>60</v>
      </c>
    </row>
    <row r="1873" spans="8:13">
      <c r="H1873" s="1" t="s">
        <v>256</v>
      </c>
      <c r="I1873" s="1" t="s">
        <v>10675</v>
      </c>
      <c r="J1873" s="1" t="s">
        <v>10675</v>
      </c>
      <c r="K1873" s="1" t="str">
        <f t="shared" si="58"/>
        <v>2020</v>
      </c>
      <c r="L1873" s="1">
        <f t="shared" si="59"/>
        <v>52</v>
      </c>
      <c r="M1873" s="1" t="s">
        <v>60</v>
      </c>
    </row>
    <row r="1874" spans="8:13">
      <c r="H1874" s="1" t="s">
        <v>256</v>
      </c>
      <c r="I1874" s="1" t="s">
        <v>857</v>
      </c>
      <c r="J1874" s="1" t="s">
        <v>7830</v>
      </c>
      <c r="K1874" s="1" t="str">
        <f t="shared" si="58"/>
        <v>2020</v>
      </c>
      <c r="L1874" s="1">
        <f t="shared" si="59"/>
        <v>52</v>
      </c>
      <c r="M1874" s="1" t="s">
        <v>60</v>
      </c>
    </row>
    <row r="1875" spans="8:13">
      <c r="H1875" s="1" t="s">
        <v>256</v>
      </c>
      <c r="I1875" s="1" t="s">
        <v>857</v>
      </c>
      <c r="J1875" s="1" t="s">
        <v>8294</v>
      </c>
      <c r="K1875" s="1" t="str">
        <f t="shared" si="58"/>
        <v>2020</v>
      </c>
      <c r="L1875" s="1">
        <f t="shared" si="59"/>
        <v>52</v>
      </c>
      <c r="M1875" s="1" t="s">
        <v>60</v>
      </c>
    </row>
    <row r="1876" spans="8:13">
      <c r="H1876" s="1" t="s">
        <v>180</v>
      </c>
      <c r="I1876" s="1" t="s">
        <v>6737</v>
      </c>
      <c r="J1876" s="1" t="s">
        <v>6741</v>
      </c>
      <c r="K1876" s="1" t="str">
        <f t="shared" si="58"/>
        <v>2006</v>
      </c>
      <c r="L1876" s="1">
        <f t="shared" si="59"/>
        <v>53</v>
      </c>
      <c r="M1876" s="1" t="s">
        <v>60</v>
      </c>
    </row>
    <row r="1877" spans="8:13">
      <c r="H1877" s="1" t="s">
        <v>308</v>
      </c>
      <c r="I1877" s="1" t="s">
        <v>7890</v>
      </c>
      <c r="J1877" s="1" t="s">
        <v>7891</v>
      </c>
      <c r="K1877" s="1" t="str">
        <f t="shared" si="58"/>
        <v>2007</v>
      </c>
      <c r="L1877" s="1">
        <f t="shared" si="59"/>
        <v>53</v>
      </c>
      <c r="M1877" s="1" t="s">
        <v>60</v>
      </c>
    </row>
    <row r="1878" spans="8:13">
      <c r="H1878" s="1" t="s">
        <v>81</v>
      </c>
      <c r="I1878" s="1" t="s">
        <v>851</v>
      </c>
      <c r="J1878" s="1" t="s">
        <v>3141</v>
      </c>
      <c r="K1878" s="1" t="str">
        <f t="shared" si="58"/>
        <v>2011</v>
      </c>
      <c r="L1878" s="1">
        <f t="shared" si="59"/>
        <v>53</v>
      </c>
      <c r="M1878" s="1" t="s">
        <v>60</v>
      </c>
    </row>
    <row r="1879" spans="8:13">
      <c r="H1879" s="1" t="s">
        <v>240</v>
      </c>
      <c r="I1879" s="1" t="s">
        <v>10161</v>
      </c>
      <c r="J1879" s="1" t="s">
        <v>10162</v>
      </c>
      <c r="K1879" s="1" t="str">
        <f t="shared" si="58"/>
        <v>2011</v>
      </c>
      <c r="L1879" s="1">
        <f t="shared" si="59"/>
        <v>53</v>
      </c>
      <c r="M1879" s="1" t="s">
        <v>60</v>
      </c>
    </row>
    <row r="1880" spans="8:13">
      <c r="H1880" s="1" t="s">
        <v>375</v>
      </c>
      <c r="I1880" s="1" t="s">
        <v>3279</v>
      </c>
      <c r="J1880" s="1" t="s">
        <v>2023</v>
      </c>
      <c r="K1880" s="1" t="str">
        <f t="shared" si="58"/>
        <v>2013</v>
      </c>
      <c r="L1880" s="1">
        <f t="shared" si="59"/>
        <v>53</v>
      </c>
      <c r="M1880" s="1" t="s">
        <v>60</v>
      </c>
    </row>
    <row r="1881" spans="8:13">
      <c r="H1881" s="1" t="s">
        <v>351</v>
      </c>
      <c r="I1881" s="1" t="s">
        <v>4659</v>
      </c>
      <c r="J1881" s="1" t="s">
        <v>4600</v>
      </c>
      <c r="K1881" s="1" t="str">
        <f t="shared" si="58"/>
        <v>2014</v>
      </c>
      <c r="L1881" s="1">
        <f t="shared" si="59"/>
        <v>53</v>
      </c>
      <c r="M1881" s="1" t="s">
        <v>60</v>
      </c>
    </row>
    <row r="1882" spans="8:13">
      <c r="H1882" s="1" t="s">
        <v>375</v>
      </c>
      <c r="I1882" s="1" t="s">
        <v>1936</v>
      </c>
      <c r="J1882" s="1" t="s">
        <v>1222</v>
      </c>
      <c r="K1882" s="1" t="str">
        <f t="shared" si="58"/>
        <v>2015</v>
      </c>
      <c r="L1882" s="1">
        <f t="shared" si="59"/>
        <v>53</v>
      </c>
      <c r="M1882" s="1" t="s">
        <v>60</v>
      </c>
    </row>
    <row r="1883" spans="8:13">
      <c r="H1883" s="1" t="s">
        <v>301</v>
      </c>
      <c r="I1883" s="1" t="s">
        <v>7060</v>
      </c>
      <c r="J1883" s="1" t="s">
        <v>384</v>
      </c>
      <c r="K1883" s="1" t="str">
        <f t="shared" si="58"/>
        <v>2015</v>
      </c>
      <c r="L1883" s="1">
        <f t="shared" si="59"/>
        <v>53</v>
      </c>
      <c r="M1883" s="1" t="s">
        <v>60</v>
      </c>
    </row>
    <row r="1884" spans="8:13">
      <c r="H1884" s="1" t="s">
        <v>240</v>
      </c>
      <c r="I1884" s="1" t="s">
        <v>7156</v>
      </c>
      <c r="J1884" s="1" t="s">
        <v>6104</v>
      </c>
      <c r="K1884" s="1" t="str">
        <f t="shared" si="58"/>
        <v>2015</v>
      </c>
      <c r="L1884" s="1">
        <f t="shared" si="59"/>
        <v>53</v>
      </c>
      <c r="M1884" s="1" t="s">
        <v>60</v>
      </c>
    </row>
    <row r="1885" spans="8:13">
      <c r="H1885" s="1" t="s">
        <v>301</v>
      </c>
      <c r="I1885" s="1" t="s">
        <v>3450</v>
      </c>
      <c r="J1885" s="1" t="s">
        <v>2770</v>
      </c>
      <c r="K1885" s="1" t="str">
        <f t="shared" si="58"/>
        <v>2015</v>
      </c>
      <c r="L1885" s="1">
        <f t="shared" si="59"/>
        <v>53</v>
      </c>
      <c r="M1885" s="1" t="s">
        <v>60</v>
      </c>
    </row>
    <row r="1886" spans="8:13">
      <c r="H1886" s="1" t="s">
        <v>351</v>
      </c>
      <c r="I1886" s="1" t="s">
        <v>978</v>
      </c>
      <c r="J1886" s="1" t="s">
        <v>2237</v>
      </c>
      <c r="K1886" s="1" t="str">
        <f t="shared" si="58"/>
        <v>2016</v>
      </c>
      <c r="L1886" s="1">
        <f t="shared" si="59"/>
        <v>53</v>
      </c>
      <c r="M1886" s="1" t="s">
        <v>60</v>
      </c>
    </row>
    <row r="1887" spans="8:13">
      <c r="H1887" s="1" t="s">
        <v>240</v>
      </c>
      <c r="I1887" s="1" t="s">
        <v>395</v>
      </c>
      <c r="J1887" s="1" t="s">
        <v>250</v>
      </c>
      <c r="K1887" s="1" t="str">
        <f t="shared" si="58"/>
        <v>2016</v>
      </c>
      <c r="L1887" s="1">
        <f t="shared" si="59"/>
        <v>53</v>
      </c>
      <c r="M1887" s="1" t="s">
        <v>60</v>
      </c>
    </row>
    <row r="1888" spans="8:13">
      <c r="H1888" s="1" t="s">
        <v>301</v>
      </c>
      <c r="I1888" s="1" t="s">
        <v>412</v>
      </c>
      <c r="J1888" s="1" t="s">
        <v>303</v>
      </c>
      <c r="K1888" s="1" t="str">
        <f t="shared" si="58"/>
        <v>2016</v>
      </c>
      <c r="L1888" s="1">
        <f t="shared" si="59"/>
        <v>53</v>
      </c>
      <c r="M1888" s="1" t="s">
        <v>60</v>
      </c>
    </row>
    <row r="1889" spans="8:13">
      <c r="H1889" s="1" t="s">
        <v>308</v>
      </c>
      <c r="I1889" s="1" t="s">
        <v>6666</v>
      </c>
      <c r="J1889" s="1" t="s">
        <v>412</v>
      </c>
      <c r="K1889" s="1" t="str">
        <f t="shared" si="58"/>
        <v>2016</v>
      </c>
      <c r="L1889" s="1">
        <f t="shared" si="59"/>
        <v>53</v>
      </c>
      <c r="M1889" s="1" t="s">
        <v>60</v>
      </c>
    </row>
    <row r="1890" spans="8:13">
      <c r="H1890" s="1" t="s">
        <v>301</v>
      </c>
      <c r="I1890" s="1" t="s">
        <v>1799</v>
      </c>
      <c r="J1890" s="1" t="s">
        <v>4182</v>
      </c>
      <c r="K1890" s="1" t="str">
        <f t="shared" si="58"/>
        <v>2017</v>
      </c>
      <c r="L1890" s="1">
        <f t="shared" si="59"/>
        <v>53</v>
      </c>
      <c r="M1890" s="1" t="s">
        <v>60</v>
      </c>
    </row>
    <row r="1891" spans="8:13">
      <c r="H1891" s="1" t="s">
        <v>240</v>
      </c>
      <c r="I1891" s="1" t="s">
        <v>972</v>
      </c>
      <c r="J1891" s="1" t="s">
        <v>3422</v>
      </c>
      <c r="K1891" s="1" t="str">
        <f t="shared" si="58"/>
        <v>2017</v>
      </c>
      <c r="L1891" s="1">
        <f t="shared" si="59"/>
        <v>53</v>
      </c>
      <c r="M1891" s="1" t="s">
        <v>60</v>
      </c>
    </row>
    <row r="1892" spans="8:13">
      <c r="H1892" s="1" t="s">
        <v>351</v>
      </c>
      <c r="I1892" s="1" t="s">
        <v>3607</v>
      </c>
      <c r="J1892" s="1" t="s">
        <v>227</v>
      </c>
      <c r="K1892" s="1" t="str">
        <f t="shared" si="58"/>
        <v>2017</v>
      </c>
      <c r="L1892" s="1">
        <f t="shared" si="59"/>
        <v>53</v>
      </c>
      <c r="M1892" s="1" t="s">
        <v>60</v>
      </c>
    </row>
    <row r="1893" spans="8:13">
      <c r="H1893" s="1" t="s">
        <v>240</v>
      </c>
      <c r="I1893" s="1" t="s">
        <v>956</v>
      </c>
      <c r="J1893" s="1" t="s">
        <v>2486</v>
      </c>
      <c r="K1893" s="1" t="str">
        <f t="shared" si="58"/>
        <v>2017</v>
      </c>
      <c r="L1893" s="1">
        <f t="shared" si="59"/>
        <v>53</v>
      </c>
      <c r="M1893" s="1" t="s">
        <v>60</v>
      </c>
    </row>
    <row r="1894" spans="8:13">
      <c r="H1894" s="1" t="s">
        <v>301</v>
      </c>
      <c r="I1894" s="1" t="s">
        <v>4232</v>
      </c>
      <c r="J1894" s="1" t="s">
        <v>4232</v>
      </c>
      <c r="K1894" s="1" t="str">
        <f t="shared" si="58"/>
        <v>2017</v>
      </c>
      <c r="L1894" s="1">
        <f t="shared" si="59"/>
        <v>53</v>
      </c>
      <c r="M1894" s="1" t="s">
        <v>60</v>
      </c>
    </row>
    <row r="1895" spans="8:13">
      <c r="H1895" s="1" t="s">
        <v>301</v>
      </c>
      <c r="I1895" s="1" t="s">
        <v>4373</v>
      </c>
      <c r="J1895" s="1" t="s">
        <v>5471</v>
      </c>
      <c r="K1895" s="1" t="str">
        <f t="shared" si="58"/>
        <v>2017</v>
      </c>
      <c r="L1895" s="1">
        <f t="shared" si="59"/>
        <v>53</v>
      </c>
      <c r="M1895" s="1" t="s">
        <v>60</v>
      </c>
    </row>
    <row r="1896" spans="8:13">
      <c r="H1896" s="1" t="s">
        <v>240</v>
      </c>
      <c r="I1896" s="1" t="s">
        <v>1183</v>
      </c>
      <c r="J1896" s="1" t="s">
        <v>752</v>
      </c>
      <c r="K1896" s="1" t="str">
        <f t="shared" si="58"/>
        <v>2018</v>
      </c>
      <c r="L1896" s="1">
        <f t="shared" si="59"/>
        <v>53</v>
      </c>
      <c r="M1896" s="1" t="s">
        <v>60</v>
      </c>
    </row>
    <row r="1897" spans="8:13">
      <c r="H1897" s="1" t="s">
        <v>301</v>
      </c>
      <c r="I1897" s="1" t="s">
        <v>2418</v>
      </c>
      <c r="J1897" s="1" t="s">
        <v>2588</v>
      </c>
      <c r="K1897" s="1" t="str">
        <f t="shared" si="58"/>
        <v>2018</v>
      </c>
      <c r="L1897" s="1">
        <f t="shared" si="59"/>
        <v>53</v>
      </c>
      <c r="M1897" s="1" t="s">
        <v>60</v>
      </c>
    </row>
    <row r="1898" spans="8:13">
      <c r="H1898" s="1" t="s">
        <v>301</v>
      </c>
      <c r="I1898" s="1" t="s">
        <v>155</v>
      </c>
      <c r="J1898" s="1" t="s">
        <v>459</v>
      </c>
      <c r="K1898" s="1" t="str">
        <f t="shared" si="58"/>
        <v>2019</v>
      </c>
      <c r="L1898" s="1">
        <f t="shared" si="59"/>
        <v>53</v>
      </c>
      <c r="M1898" s="1" t="s">
        <v>60</v>
      </c>
    </row>
    <row r="1899" spans="8:13">
      <c r="H1899" s="1" t="s">
        <v>240</v>
      </c>
      <c r="I1899" s="1" t="s">
        <v>3220</v>
      </c>
      <c r="J1899" s="1" t="s">
        <v>877</v>
      </c>
      <c r="K1899" s="1" t="str">
        <f t="shared" si="58"/>
        <v>2019</v>
      </c>
      <c r="L1899" s="1">
        <f t="shared" si="59"/>
        <v>53</v>
      </c>
      <c r="M1899" s="1" t="s">
        <v>60</v>
      </c>
    </row>
    <row r="1900" spans="8:13">
      <c r="H1900" s="1" t="s">
        <v>301</v>
      </c>
      <c r="I1900" s="1" t="s">
        <v>358</v>
      </c>
      <c r="J1900" s="1" t="s">
        <v>1351</v>
      </c>
      <c r="K1900" s="1" t="str">
        <f t="shared" si="58"/>
        <v>2020</v>
      </c>
      <c r="L1900" s="1">
        <f t="shared" si="59"/>
        <v>53</v>
      </c>
      <c r="M1900" s="1" t="s">
        <v>60</v>
      </c>
    </row>
    <row r="1901" spans="8:13">
      <c r="H1901" s="1" t="s">
        <v>301</v>
      </c>
      <c r="I1901" s="1" t="s">
        <v>7570</v>
      </c>
      <c r="J1901" s="1" t="s">
        <v>5680</v>
      </c>
      <c r="K1901" s="1" t="str">
        <f t="shared" si="58"/>
        <v>2020</v>
      </c>
      <c r="L1901" s="1">
        <f t="shared" si="59"/>
        <v>53</v>
      </c>
      <c r="M1901" s="1" t="s">
        <v>60</v>
      </c>
    </row>
    <row r="1902" spans="8:13">
      <c r="H1902" s="1" t="s">
        <v>301</v>
      </c>
      <c r="I1902" s="1" t="s">
        <v>6586</v>
      </c>
      <c r="J1902" s="1" t="s">
        <v>4044</v>
      </c>
      <c r="K1902" s="1" t="str">
        <f t="shared" si="58"/>
        <v>2020</v>
      </c>
      <c r="L1902" s="1">
        <f t="shared" si="59"/>
        <v>53</v>
      </c>
      <c r="M1902" s="1" t="s">
        <v>60</v>
      </c>
    </row>
    <row r="1903" spans="8:13">
      <c r="H1903" s="1" t="s">
        <v>301</v>
      </c>
      <c r="I1903" s="1" t="s">
        <v>8534</v>
      </c>
      <c r="J1903" s="1" t="s">
        <v>5710</v>
      </c>
      <c r="K1903" s="1" t="str">
        <f t="shared" si="58"/>
        <v>2020</v>
      </c>
      <c r="L1903" s="1">
        <f t="shared" si="59"/>
        <v>53</v>
      </c>
      <c r="M1903" s="1" t="s">
        <v>60</v>
      </c>
    </row>
    <row r="1904" spans="8:13">
      <c r="H1904" s="1" t="s">
        <v>301</v>
      </c>
      <c r="I1904" s="1" t="s">
        <v>2332</v>
      </c>
      <c r="J1904" s="1" t="s">
        <v>8261</v>
      </c>
      <c r="K1904" s="1" t="str">
        <f t="shared" si="58"/>
        <v>2020</v>
      </c>
      <c r="L1904" s="1">
        <f t="shared" si="59"/>
        <v>53</v>
      </c>
      <c r="M1904" s="1" t="s">
        <v>60</v>
      </c>
    </row>
    <row r="1905" spans="8:13">
      <c r="H1905" s="1" t="s">
        <v>160</v>
      </c>
      <c r="I1905" s="1" t="s">
        <v>9447</v>
      </c>
      <c r="J1905" s="1" t="s">
        <v>575</v>
      </c>
      <c r="K1905" s="1" t="str">
        <f t="shared" si="58"/>
        <v>2008</v>
      </c>
      <c r="L1905" s="1">
        <f t="shared" si="59"/>
        <v>54</v>
      </c>
      <c r="M1905" s="1" t="s">
        <v>60</v>
      </c>
    </row>
    <row r="1906" spans="8:13">
      <c r="H1906" s="1" t="s">
        <v>219</v>
      </c>
      <c r="I1906" s="1" t="s">
        <v>6153</v>
      </c>
      <c r="J1906" s="1" t="s">
        <v>2212</v>
      </c>
      <c r="K1906" s="1" t="str">
        <f t="shared" si="58"/>
        <v>2010</v>
      </c>
      <c r="L1906" s="1">
        <f t="shared" si="59"/>
        <v>54</v>
      </c>
      <c r="M1906" s="1" t="s">
        <v>60</v>
      </c>
    </row>
    <row r="1907" spans="8:13">
      <c r="H1907" s="1" t="s">
        <v>375</v>
      </c>
      <c r="I1907" s="1" t="s">
        <v>178</v>
      </c>
      <c r="J1907" s="1" t="s">
        <v>9130</v>
      </c>
      <c r="K1907" s="1" t="str">
        <f t="shared" si="58"/>
        <v>2010</v>
      </c>
      <c r="L1907" s="1">
        <f t="shared" si="59"/>
        <v>54</v>
      </c>
      <c r="M1907" s="1" t="s">
        <v>60</v>
      </c>
    </row>
    <row r="1908" spans="8:13">
      <c r="H1908" s="1" t="s">
        <v>308</v>
      </c>
      <c r="I1908" s="1" t="s">
        <v>9700</v>
      </c>
      <c r="J1908" s="1" t="s">
        <v>10300</v>
      </c>
      <c r="K1908" s="1" t="str">
        <f t="shared" si="58"/>
        <v>2010</v>
      </c>
      <c r="L1908" s="1">
        <f t="shared" si="59"/>
        <v>54</v>
      </c>
      <c r="M1908" s="1" t="s">
        <v>60</v>
      </c>
    </row>
    <row r="1909" spans="8:13">
      <c r="H1909" s="1" t="s">
        <v>240</v>
      </c>
      <c r="I1909" s="1" t="s">
        <v>9455</v>
      </c>
      <c r="J1909" s="1" t="s">
        <v>9439</v>
      </c>
      <c r="K1909" s="1" t="str">
        <f t="shared" si="58"/>
        <v>2012</v>
      </c>
      <c r="L1909" s="1">
        <f t="shared" si="59"/>
        <v>54</v>
      </c>
      <c r="M1909" s="1" t="s">
        <v>60</v>
      </c>
    </row>
    <row r="1910" spans="8:13">
      <c r="H1910" s="1" t="s">
        <v>375</v>
      </c>
      <c r="I1910" s="1" t="s">
        <v>6652</v>
      </c>
      <c r="J1910" s="1" t="s">
        <v>6645</v>
      </c>
      <c r="K1910" s="1" t="str">
        <f t="shared" si="58"/>
        <v>2014</v>
      </c>
      <c r="L1910" s="1">
        <f t="shared" si="59"/>
        <v>54</v>
      </c>
      <c r="M1910" s="1" t="s">
        <v>60</v>
      </c>
    </row>
    <row r="1911" spans="8:13">
      <c r="H1911" s="1" t="s">
        <v>351</v>
      </c>
      <c r="I1911" s="1" t="s">
        <v>352</v>
      </c>
      <c r="J1911" s="1" t="s">
        <v>355</v>
      </c>
      <c r="K1911" s="1" t="str">
        <f t="shared" si="58"/>
        <v>2015</v>
      </c>
      <c r="L1911" s="1">
        <f t="shared" si="59"/>
        <v>54</v>
      </c>
      <c r="M1911" s="1" t="s">
        <v>60</v>
      </c>
    </row>
    <row r="1912" spans="8:13">
      <c r="H1912" s="1" t="s">
        <v>351</v>
      </c>
      <c r="I1912" s="1" t="s">
        <v>4828</v>
      </c>
      <c r="J1912" s="1" t="s">
        <v>4840</v>
      </c>
      <c r="K1912" s="1" t="str">
        <f t="shared" si="58"/>
        <v>2016</v>
      </c>
      <c r="L1912" s="1">
        <f t="shared" si="59"/>
        <v>54</v>
      </c>
      <c r="M1912" s="1" t="s">
        <v>60</v>
      </c>
    </row>
    <row r="1913" spans="8:13">
      <c r="H1913" s="1" t="s">
        <v>375</v>
      </c>
      <c r="I1913" s="1" t="s">
        <v>3623</v>
      </c>
      <c r="J1913" s="1" t="s">
        <v>174</v>
      </c>
      <c r="K1913" s="1" t="str">
        <f t="shared" si="58"/>
        <v>2016</v>
      </c>
      <c r="L1913" s="1">
        <f t="shared" si="59"/>
        <v>54</v>
      </c>
      <c r="M1913" s="1" t="s">
        <v>60</v>
      </c>
    </row>
    <row r="1914" spans="8:13">
      <c r="H1914" s="1" t="s">
        <v>351</v>
      </c>
      <c r="I1914" s="1" t="s">
        <v>3838</v>
      </c>
      <c r="J1914" s="1" t="s">
        <v>250</v>
      </c>
      <c r="K1914" s="1" t="str">
        <f t="shared" si="58"/>
        <v>2016</v>
      </c>
      <c r="L1914" s="1">
        <f t="shared" si="59"/>
        <v>54</v>
      </c>
      <c r="M1914" s="1" t="s">
        <v>60</v>
      </c>
    </row>
    <row r="1915" spans="8:13">
      <c r="H1915" s="1" t="s">
        <v>240</v>
      </c>
      <c r="I1915" s="1" t="s">
        <v>5645</v>
      </c>
      <c r="J1915" s="1" t="s">
        <v>5648</v>
      </c>
      <c r="K1915" s="1" t="str">
        <f t="shared" si="58"/>
        <v>2016</v>
      </c>
      <c r="L1915" s="1">
        <f t="shared" si="59"/>
        <v>54</v>
      </c>
      <c r="M1915" s="1" t="s">
        <v>60</v>
      </c>
    </row>
    <row r="1916" spans="8:13">
      <c r="H1916" s="1" t="s">
        <v>240</v>
      </c>
      <c r="I1916" s="1" t="s">
        <v>6440</v>
      </c>
      <c r="J1916" s="1" t="s">
        <v>1534</v>
      </c>
      <c r="K1916" s="1" t="str">
        <f t="shared" si="58"/>
        <v>2016</v>
      </c>
      <c r="L1916" s="1">
        <f t="shared" si="59"/>
        <v>54</v>
      </c>
      <c r="M1916" s="1" t="s">
        <v>60</v>
      </c>
    </row>
    <row r="1917" spans="8:13">
      <c r="H1917" s="1" t="s">
        <v>375</v>
      </c>
      <c r="I1917" s="1" t="s">
        <v>572</v>
      </c>
      <c r="J1917" s="1" t="s">
        <v>162</v>
      </c>
      <c r="K1917" s="1" t="str">
        <f t="shared" si="58"/>
        <v>2016</v>
      </c>
      <c r="L1917" s="1">
        <f t="shared" si="59"/>
        <v>54</v>
      </c>
      <c r="M1917" s="1" t="s">
        <v>60</v>
      </c>
    </row>
    <row r="1918" spans="8:13">
      <c r="H1918" s="1" t="s">
        <v>351</v>
      </c>
      <c r="I1918" s="1" t="s">
        <v>804</v>
      </c>
      <c r="J1918" s="1" t="s">
        <v>2111</v>
      </c>
      <c r="K1918" s="1" t="str">
        <f t="shared" si="58"/>
        <v>2017</v>
      </c>
      <c r="L1918" s="1">
        <f t="shared" si="59"/>
        <v>54</v>
      </c>
      <c r="M1918" s="1" t="s">
        <v>60</v>
      </c>
    </row>
    <row r="1919" spans="8:13">
      <c r="H1919" s="1" t="s">
        <v>240</v>
      </c>
      <c r="I1919" s="1" t="s">
        <v>241</v>
      </c>
      <c r="J1919" s="1" t="s">
        <v>243</v>
      </c>
      <c r="K1919" s="1" t="str">
        <f t="shared" si="58"/>
        <v>2017</v>
      </c>
      <c r="L1919" s="1">
        <f t="shared" si="59"/>
        <v>54</v>
      </c>
      <c r="M1919" s="1" t="s">
        <v>60</v>
      </c>
    </row>
    <row r="1920" spans="8:13">
      <c r="H1920" s="1" t="s">
        <v>351</v>
      </c>
      <c r="I1920" s="1" t="s">
        <v>1798</v>
      </c>
      <c r="J1920" s="1" t="s">
        <v>1799</v>
      </c>
      <c r="K1920" s="1" t="str">
        <f t="shared" si="58"/>
        <v>2017</v>
      </c>
      <c r="L1920" s="1">
        <f t="shared" si="59"/>
        <v>54</v>
      </c>
      <c r="M1920" s="1" t="s">
        <v>60</v>
      </c>
    </row>
    <row r="1921" spans="8:13">
      <c r="H1921" s="1" t="s">
        <v>240</v>
      </c>
      <c r="I1921" s="1" t="s">
        <v>5155</v>
      </c>
      <c r="J1921" s="1" t="s">
        <v>496</v>
      </c>
      <c r="K1921" s="1" t="str">
        <f t="shared" ref="K1921:K1984" si="60">TEXT(J1921,"YYYY")</f>
        <v>2017</v>
      </c>
      <c r="L1921" s="1">
        <f t="shared" ref="L1921:L1984" si="61">H1921-(TEXT(I1921,"YYYY")-TEXT(J1921,"YYYY"))</f>
        <v>54</v>
      </c>
      <c r="M1921" s="1" t="s">
        <v>60</v>
      </c>
    </row>
    <row r="1922" spans="8:13">
      <c r="H1922" s="1" t="s">
        <v>240</v>
      </c>
      <c r="I1922" s="1" t="s">
        <v>2843</v>
      </c>
      <c r="J1922" s="1" t="s">
        <v>5023</v>
      </c>
      <c r="K1922" s="1" t="str">
        <f t="shared" si="60"/>
        <v>2017</v>
      </c>
      <c r="L1922" s="1">
        <f t="shared" si="61"/>
        <v>54</v>
      </c>
      <c r="M1922" s="1" t="s">
        <v>60</v>
      </c>
    </row>
    <row r="1923" spans="8:13">
      <c r="H1923" s="1" t="s">
        <v>375</v>
      </c>
      <c r="I1923" s="1" t="s">
        <v>9293</v>
      </c>
      <c r="J1923" s="1" t="s">
        <v>527</v>
      </c>
      <c r="K1923" s="1" t="str">
        <f t="shared" si="60"/>
        <v>2018</v>
      </c>
      <c r="L1923" s="1">
        <f t="shared" si="61"/>
        <v>54</v>
      </c>
      <c r="M1923" s="1" t="s">
        <v>60</v>
      </c>
    </row>
    <row r="1924" spans="8:13">
      <c r="H1924" s="1" t="s">
        <v>240</v>
      </c>
      <c r="I1924" s="1" t="s">
        <v>2847</v>
      </c>
      <c r="J1924" s="1" t="s">
        <v>2854</v>
      </c>
      <c r="K1924" s="1" t="str">
        <f t="shared" si="60"/>
        <v>2018</v>
      </c>
      <c r="L1924" s="1">
        <f t="shared" si="61"/>
        <v>54</v>
      </c>
      <c r="M1924" s="1" t="s">
        <v>60</v>
      </c>
    </row>
    <row r="1925" spans="8:13">
      <c r="H1925" s="1" t="s">
        <v>160</v>
      </c>
      <c r="I1925" s="1" t="s">
        <v>9226</v>
      </c>
      <c r="J1925" s="1" t="s">
        <v>9227</v>
      </c>
      <c r="K1925" s="1" t="str">
        <f t="shared" si="60"/>
        <v>2009</v>
      </c>
      <c r="L1925" s="1">
        <f t="shared" si="61"/>
        <v>55</v>
      </c>
      <c r="M1925" s="1" t="s">
        <v>60</v>
      </c>
    </row>
    <row r="1926" spans="8:13">
      <c r="H1926" s="1" t="s">
        <v>308</v>
      </c>
      <c r="I1926" s="1" t="s">
        <v>9527</v>
      </c>
      <c r="J1926" s="1" t="s">
        <v>6669</v>
      </c>
      <c r="K1926" s="1" t="str">
        <f t="shared" si="60"/>
        <v>2010</v>
      </c>
      <c r="L1926" s="1">
        <f t="shared" si="61"/>
        <v>55</v>
      </c>
      <c r="M1926" s="1" t="s">
        <v>60</v>
      </c>
    </row>
    <row r="1927" spans="8:13">
      <c r="H1927" s="1" t="s">
        <v>515</v>
      </c>
      <c r="I1927" s="1" t="s">
        <v>7821</v>
      </c>
      <c r="J1927" s="1" t="s">
        <v>7618</v>
      </c>
      <c r="K1927" s="1" t="str">
        <f t="shared" si="60"/>
        <v>2010</v>
      </c>
      <c r="L1927" s="1">
        <f t="shared" si="61"/>
        <v>55</v>
      </c>
      <c r="M1927" s="1" t="s">
        <v>60</v>
      </c>
    </row>
    <row r="1928" spans="8:13">
      <c r="H1928" s="1" t="s">
        <v>308</v>
      </c>
      <c r="I1928" s="1" t="s">
        <v>7502</v>
      </c>
      <c r="J1928" s="1" t="s">
        <v>7868</v>
      </c>
      <c r="K1928" s="1" t="str">
        <f t="shared" si="60"/>
        <v>2010</v>
      </c>
      <c r="L1928" s="1">
        <f t="shared" si="61"/>
        <v>55</v>
      </c>
      <c r="M1928" s="1" t="s">
        <v>60</v>
      </c>
    </row>
    <row r="1929" spans="8:13">
      <c r="H1929" s="1" t="s">
        <v>375</v>
      </c>
      <c r="I1929" s="1" t="s">
        <v>9733</v>
      </c>
      <c r="J1929" s="1" t="s">
        <v>9739</v>
      </c>
      <c r="K1929" s="1" t="str">
        <f t="shared" si="60"/>
        <v>2011</v>
      </c>
      <c r="L1929" s="1">
        <f t="shared" si="61"/>
        <v>55</v>
      </c>
      <c r="M1929" s="1" t="s">
        <v>60</v>
      </c>
    </row>
    <row r="1930" spans="8:13">
      <c r="H1930" s="1" t="s">
        <v>351</v>
      </c>
      <c r="I1930" s="1" t="s">
        <v>9401</v>
      </c>
      <c r="J1930" s="1" t="s">
        <v>9563</v>
      </c>
      <c r="K1930" s="1" t="str">
        <f t="shared" si="60"/>
        <v>2013</v>
      </c>
      <c r="L1930" s="1">
        <f t="shared" si="61"/>
        <v>55</v>
      </c>
      <c r="M1930" s="1" t="s">
        <v>60</v>
      </c>
    </row>
    <row r="1931" spans="8:13">
      <c r="H1931" s="1" t="s">
        <v>351</v>
      </c>
      <c r="I1931" s="1" t="s">
        <v>5342</v>
      </c>
      <c r="J1931" s="1" t="s">
        <v>352</v>
      </c>
      <c r="K1931" s="1" t="str">
        <f t="shared" si="60"/>
        <v>2016</v>
      </c>
      <c r="L1931" s="1">
        <f t="shared" si="61"/>
        <v>55</v>
      </c>
      <c r="M1931" s="1" t="s">
        <v>60</v>
      </c>
    </row>
    <row r="1932" spans="8:13">
      <c r="H1932" s="1" t="s">
        <v>308</v>
      </c>
      <c r="I1932" s="1" t="s">
        <v>1643</v>
      </c>
      <c r="J1932" s="1" t="s">
        <v>873</v>
      </c>
      <c r="K1932" s="1" t="str">
        <f t="shared" si="60"/>
        <v>2017</v>
      </c>
      <c r="L1932" s="1">
        <f t="shared" si="61"/>
        <v>55</v>
      </c>
      <c r="M1932" s="1" t="s">
        <v>60</v>
      </c>
    </row>
    <row r="1933" spans="8:13">
      <c r="H1933" s="1" t="s">
        <v>375</v>
      </c>
      <c r="I1933" s="1" t="s">
        <v>1085</v>
      </c>
      <c r="J1933" s="1" t="s">
        <v>474</v>
      </c>
      <c r="K1933" s="1" t="str">
        <f t="shared" si="60"/>
        <v>2018</v>
      </c>
      <c r="L1933" s="1">
        <f t="shared" si="61"/>
        <v>55</v>
      </c>
      <c r="M1933" s="1" t="s">
        <v>60</v>
      </c>
    </row>
    <row r="1934" spans="8:13">
      <c r="H1934" s="1" t="s">
        <v>351</v>
      </c>
      <c r="I1934" s="1" t="s">
        <v>431</v>
      </c>
      <c r="J1934" s="1" t="s">
        <v>486</v>
      </c>
      <c r="K1934" s="1" t="str">
        <f t="shared" si="60"/>
        <v>2018</v>
      </c>
      <c r="L1934" s="1">
        <f t="shared" si="61"/>
        <v>55</v>
      </c>
      <c r="M1934" s="1" t="s">
        <v>60</v>
      </c>
    </row>
    <row r="1935" spans="8:13">
      <c r="H1935" s="1" t="s">
        <v>351</v>
      </c>
      <c r="I1935" s="1" t="s">
        <v>1390</v>
      </c>
      <c r="J1935" s="1" t="s">
        <v>1396</v>
      </c>
      <c r="K1935" s="1" t="str">
        <f t="shared" si="60"/>
        <v>2019</v>
      </c>
      <c r="L1935" s="1">
        <f t="shared" si="61"/>
        <v>55</v>
      </c>
      <c r="M1935" s="1" t="s">
        <v>60</v>
      </c>
    </row>
    <row r="1936" spans="8:13">
      <c r="H1936" s="1" t="s">
        <v>351</v>
      </c>
      <c r="I1936" s="1" t="s">
        <v>1056</v>
      </c>
      <c r="J1936" s="1" t="s">
        <v>459</v>
      </c>
      <c r="K1936" s="1" t="str">
        <f t="shared" si="60"/>
        <v>2019</v>
      </c>
      <c r="L1936" s="1">
        <f t="shared" si="61"/>
        <v>55</v>
      </c>
      <c r="M1936" s="1" t="s">
        <v>60</v>
      </c>
    </row>
    <row r="1937" spans="8:13">
      <c r="H1937" s="1" t="s">
        <v>375</v>
      </c>
      <c r="I1937" s="1" t="s">
        <v>202</v>
      </c>
      <c r="J1937" s="1" t="s">
        <v>248</v>
      </c>
      <c r="K1937" s="1" t="str">
        <f t="shared" si="60"/>
        <v>2019</v>
      </c>
      <c r="L1937" s="1">
        <f t="shared" si="61"/>
        <v>55</v>
      </c>
      <c r="M1937" s="1" t="s">
        <v>60</v>
      </c>
    </row>
    <row r="1938" spans="8:13">
      <c r="H1938" s="1" t="s">
        <v>351</v>
      </c>
      <c r="I1938" s="1" t="s">
        <v>4032</v>
      </c>
      <c r="J1938" s="1" t="s">
        <v>6607</v>
      </c>
      <c r="K1938" s="1" t="str">
        <f t="shared" si="60"/>
        <v>2020</v>
      </c>
      <c r="L1938" s="1">
        <f t="shared" si="61"/>
        <v>55</v>
      </c>
      <c r="M1938" s="1" t="s">
        <v>60</v>
      </c>
    </row>
    <row r="1939" spans="8:13">
      <c r="H1939" s="1" t="s">
        <v>180</v>
      </c>
      <c r="I1939" s="1" t="s">
        <v>412</v>
      </c>
      <c r="J1939" s="1" t="s">
        <v>4709</v>
      </c>
      <c r="K1939" s="1" t="str">
        <f t="shared" si="60"/>
        <v>2009</v>
      </c>
      <c r="L1939" s="1">
        <f t="shared" si="61"/>
        <v>56</v>
      </c>
      <c r="M1939" s="1" t="s">
        <v>60</v>
      </c>
    </row>
    <row r="1940" spans="8:13">
      <c r="H1940" s="1" t="s">
        <v>436</v>
      </c>
      <c r="I1940" s="1" t="s">
        <v>10478</v>
      </c>
      <c r="J1940" s="1" t="s">
        <v>3832</v>
      </c>
      <c r="K1940" s="1" t="str">
        <f t="shared" si="60"/>
        <v>2010</v>
      </c>
      <c r="L1940" s="1">
        <f t="shared" si="61"/>
        <v>56</v>
      </c>
      <c r="M1940" s="1" t="s">
        <v>60</v>
      </c>
    </row>
    <row r="1941" spans="8:13">
      <c r="H1941" s="1" t="s">
        <v>160</v>
      </c>
      <c r="I1941" s="1" t="s">
        <v>6287</v>
      </c>
      <c r="J1941" s="1" t="s">
        <v>1003</v>
      </c>
      <c r="K1941" s="1" t="str">
        <f t="shared" si="60"/>
        <v>2011</v>
      </c>
      <c r="L1941" s="1">
        <f t="shared" si="61"/>
        <v>56</v>
      </c>
      <c r="M1941" s="1" t="s">
        <v>60</v>
      </c>
    </row>
    <row r="1942" spans="8:13">
      <c r="H1942" s="1" t="s">
        <v>375</v>
      </c>
      <c r="I1942" s="1" t="s">
        <v>9078</v>
      </c>
      <c r="J1942" s="1" t="s">
        <v>9059</v>
      </c>
      <c r="K1942" s="1" t="str">
        <f t="shared" si="60"/>
        <v>2012</v>
      </c>
      <c r="L1942" s="1">
        <f t="shared" si="61"/>
        <v>56</v>
      </c>
      <c r="M1942" s="1" t="s">
        <v>60</v>
      </c>
    </row>
    <row r="1943" spans="8:13">
      <c r="H1943" s="1" t="s">
        <v>436</v>
      </c>
      <c r="I1943" s="1" t="s">
        <v>10353</v>
      </c>
      <c r="J1943" s="1" t="s">
        <v>10354</v>
      </c>
      <c r="K1943" s="1" t="str">
        <f t="shared" si="60"/>
        <v>2012</v>
      </c>
      <c r="L1943" s="1">
        <f t="shared" si="61"/>
        <v>56</v>
      </c>
      <c r="M1943" s="1" t="s">
        <v>60</v>
      </c>
    </row>
    <row r="1944" spans="8:13">
      <c r="H1944" s="1" t="s">
        <v>436</v>
      </c>
      <c r="I1944" s="1" t="s">
        <v>6247</v>
      </c>
      <c r="J1944" s="1" t="s">
        <v>2019</v>
      </c>
      <c r="K1944" s="1" t="str">
        <f t="shared" si="60"/>
        <v>2012</v>
      </c>
      <c r="L1944" s="1">
        <f t="shared" si="61"/>
        <v>56</v>
      </c>
      <c r="M1944" s="1" t="s">
        <v>60</v>
      </c>
    </row>
    <row r="1945" spans="8:13">
      <c r="H1945" s="1" t="s">
        <v>375</v>
      </c>
      <c r="I1945" s="1" t="s">
        <v>5184</v>
      </c>
      <c r="J1945" s="1" t="s">
        <v>7282</v>
      </c>
      <c r="K1945" s="1" t="str">
        <f t="shared" si="60"/>
        <v>2014</v>
      </c>
      <c r="L1945" s="1">
        <f t="shared" si="61"/>
        <v>56</v>
      </c>
      <c r="M1945" s="1" t="s">
        <v>60</v>
      </c>
    </row>
    <row r="1946" spans="8:13">
      <c r="H1946" s="1" t="s">
        <v>308</v>
      </c>
      <c r="I1946" s="1" t="s">
        <v>10805</v>
      </c>
      <c r="J1946" s="1" t="s">
        <v>2008</v>
      </c>
      <c r="K1946" s="1" t="str">
        <f t="shared" si="60"/>
        <v>2014</v>
      </c>
      <c r="L1946" s="1">
        <f t="shared" si="61"/>
        <v>56</v>
      </c>
      <c r="M1946" s="1" t="s">
        <v>60</v>
      </c>
    </row>
    <row r="1947" spans="8:13">
      <c r="H1947" s="1" t="s">
        <v>375</v>
      </c>
      <c r="I1947" s="1" t="s">
        <v>2843</v>
      </c>
      <c r="J1947" s="1" t="s">
        <v>227</v>
      </c>
      <c r="K1947" s="1" t="str">
        <f t="shared" si="60"/>
        <v>2017</v>
      </c>
      <c r="L1947" s="1">
        <f t="shared" si="61"/>
        <v>56</v>
      </c>
      <c r="M1947" s="1" t="s">
        <v>60</v>
      </c>
    </row>
    <row r="1948" spans="8:13">
      <c r="H1948" s="1" t="s">
        <v>308</v>
      </c>
      <c r="I1948" s="1" t="s">
        <v>3484</v>
      </c>
      <c r="J1948" s="1" t="s">
        <v>4270</v>
      </c>
      <c r="K1948" s="1" t="str">
        <f t="shared" si="60"/>
        <v>2017</v>
      </c>
      <c r="L1948" s="1">
        <f t="shared" si="61"/>
        <v>56</v>
      </c>
      <c r="M1948" s="1" t="s">
        <v>60</v>
      </c>
    </row>
    <row r="1949" spans="8:13">
      <c r="H1949" s="1" t="s">
        <v>308</v>
      </c>
      <c r="I1949" s="1" t="s">
        <v>309</v>
      </c>
      <c r="J1949" s="1" t="s">
        <v>312</v>
      </c>
      <c r="K1949" s="1" t="str">
        <f t="shared" si="60"/>
        <v>2018</v>
      </c>
      <c r="L1949" s="1">
        <f t="shared" si="61"/>
        <v>56</v>
      </c>
      <c r="M1949" s="1" t="s">
        <v>60</v>
      </c>
    </row>
    <row r="1950" spans="8:13">
      <c r="H1950" s="1" t="s">
        <v>375</v>
      </c>
      <c r="I1950" s="1" t="s">
        <v>1643</v>
      </c>
      <c r="J1950" s="1" t="s">
        <v>1725</v>
      </c>
      <c r="K1950" s="1" t="str">
        <f t="shared" si="60"/>
        <v>2019</v>
      </c>
      <c r="L1950" s="1">
        <f t="shared" si="61"/>
        <v>56</v>
      </c>
      <c r="M1950" s="1" t="s">
        <v>60</v>
      </c>
    </row>
    <row r="1951" spans="8:13">
      <c r="H1951" s="1" t="s">
        <v>375</v>
      </c>
      <c r="I1951" s="1" t="s">
        <v>2299</v>
      </c>
      <c r="J1951" s="1" t="s">
        <v>403</v>
      </c>
      <c r="K1951" s="1" t="str">
        <f t="shared" si="60"/>
        <v>2019</v>
      </c>
      <c r="L1951" s="1">
        <f t="shared" si="61"/>
        <v>56</v>
      </c>
      <c r="M1951" s="1" t="s">
        <v>60</v>
      </c>
    </row>
    <row r="1952" spans="8:13">
      <c r="H1952" s="1" t="s">
        <v>375</v>
      </c>
      <c r="I1952" s="1" t="s">
        <v>857</v>
      </c>
      <c r="J1952" s="1" t="s">
        <v>690</v>
      </c>
      <c r="K1952" s="1" t="str">
        <f t="shared" si="60"/>
        <v>2020</v>
      </c>
      <c r="L1952" s="1">
        <f t="shared" si="61"/>
        <v>56</v>
      </c>
      <c r="M1952" s="1" t="s">
        <v>60</v>
      </c>
    </row>
    <row r="1953" spans="8:13">
      <c r="H1953" s="1" t="s">
        <v>375</v>
      </c>
      <c r="I1953" s="1" t="s">
        <v>6607</v>
      </c>
      <c r="J1953" s="1" t="s">
        <v>5706</v>
      </c>
      <c r="K1953" s="1" t="str">
        <f t="shared" si="60"/>
        <v>2020</v>
      </c>
      <c r="L1953" s="1">
        <f t="shared" si="61"/>
        <v>56</v>
      </c>
      <c r="M1953" s="1" t="s">
        <v>60</v>
      </c>
    </row>
    <row r="1954" spans="8:13">
      <c r="H1954" s="1" t="s">
        <v>721</v>
      </c>
      <c r="I1954" s="1" t="s">
        <v>6965</v>
      </c>
      <c r="J1954" s="1" t="s">
        <v>7020</v>
      </c>
      <c r="K1954" s="1" t="str">
        <f t="shared" si="60"/>
        <v>2020</v>
      </c>
      <c r="L1954" s="1">
        <f t="shared" si="61"/>
        <v>56</v>
      </c>
      <c r="M1954" s="1" t="s">
        <v>60</v>
      </c>
    </row>
    <row r="1955" spans="8:13">
      <c r="H1955" s="1" t="s">
        <v>219</v>
      </c>
      <c r="I1955" s="1" t="s">
        <v>9954</v>
      </c>
      <c r="J1955" s="1" t="s">
        <v>9960</v>
      </c>
      <c r="K1955" s="1" t="str">
        <f t="shared" si="60"/>
        <v>2010</v>
      </c>
      <c r="L1955" s="1">
        <f t="shared" si="61"/>
        <v>57</v>
      </c>
      <c r="M1955" s="1" t="s">
        <v>60</v>
      </c>
    </row>
    <row r="1956" spans="8:13">
      <c r="H1956" s="1" t="s">
        <v>180</v>
      </c>
      <c r="I1956" s="1" t="s">
        <v>5455</v>
      </c>
      <c r="J1956" s="1" t="s">
        <v>941</v>
      </c>
      <c r="K1956" s="1" t="str">
        <f t="shared" si="60"/>
        <v>2011</v>
      </c>
      <c r="L1956" s="1">
        <f t="shared" si="61"/>
        <v>57</v>
      </c>
      <c r="M1956" s="1" t="s">
        <v>60</v>
      </c>
    </row>
    <row r="1957" spans="8:13">
      <c r="H1957" s="1" t="s">
        <v>160</v>
      </c>
      <c r="I1957" s="1" t="s">
        <v>9618</v>
      </c>
      <c r="J1957" s="1" t="s">
        <v>9647</v>
      </c>
      <c r="K1957" s="1" t="str">
        <f t="shared" si="60"/>
        <v>2011</v>
      </c>
      <c r="L1957" s="1">
        <f t="shared" si="61"/>
        <v>57</v>
      </c>
      <c r="M1957" s="1" t="s">
        <v>60</v>
      </c>
    </row>
    <row r="1958" spans="8:13">
      <c r="H1958" s="1" t="s">
        <v>308</v>
      </c>
      <c r="I1958" s="1" t="s">
        <v>6287</v>
      </c>
      <c r="J1958" s="1" t="s">
        <v>10021</v>
      </c>
      <c r="K1958" s="1" t="str">
        <f t="shared" si="60"/>
        <v>2013</v>
      </c>
      <c r="L1958" s="1">
        <f t="shared" si="61"/>
        <v>57</v>
      </c>
      <c r="M1958" s="1" t="s">
        <v>60</v>
      </c>
    </row>
    <row r="1959" spans="8:13">
      <c r="H1959" s="1" t="s">
        <v>308</v>
      </c>
      <c r="I1959" s="1" t="s">
        <v>9173</v>
      </c>
      <c r="J1959" s="1" t="s">
        <v>10021</v>
      </c>
      <c r="K1959" s="1" t="str">
        <f t="shared" si="60"/>
        <v>2013</v>
      </c>
      <c r="L1959" s="1">
        <f t="shared" si="61"/>
        <v>57</v>
      </c>
      <c r="M1959" s="1" t="s">
        <v>60</v>
      </c>
    </row>
    <row r="1960" spans="8:13">
      <c r="H1960" s="1" t="s">
        <v>436</v>
      </c>
      <c r="I1960" s="1" t="s">
        <v>5632</v>
      </c>
      <c r="J1960" s="1" t="s">
        <v>2008</v>
      </c>
      <c r="K1960" s="1" t="str">
        <f t="shared" si="60"/>
        <v>2014</v>
      </c>
      <c r="L1960" s="1">
        <f t="shared" si="61"/>
        <v>57</v>
      </c>
      <c r="M1960" s="1" t="s">
        <v>60</v>
      </c>
    </row>
    <row r="1961" spans="8:13">
      <c r="H1961" s="1" t="s">
        <v>436</v>
      </c>
      <c r="I1961" s="1" t="s">
        <v>1296</v>
      </c>
      <c r="J1961" s="1" t="s">
        <v>1222</v>
      </c>
      <c r="K1961" s="1" t="str">
        <f t="shared" si="60"/>
        <v>2015</v>
      </c>
      <c r="L1961" s="1">
        <f t="shared" si="61"/>
        <v>57</v>
      </c>
      <c r="M1961" s="1" t="s">
        <v>60</v>
      </c>
    </row>
    <row r="1962" spans="8:13">
      <c r="H1962" s="1" t="s">
        <v>160</v>
      </c>
      <c r="I1962" s="1" t="s">
        <v>7012</v>
      </c>
      <c r="J1962" s="1" t="s">
        <v>384</v>
      </c>
      <c r="K1962" s="1" t="str">
        <f t="shared" si="60"/>
        <v>2015</v>
      </c>
      <c r="L1962" s="1">
        <f t="shared" si="61"/>
        <v>57</v>
      </c>
      <c r="M1962" s="1" t="s">
        <v>60</v>
      </c>
    </row>
    <row r="1963" spans="8:13">
      <c r="H1963" s="1" t="s">
        <v>160</v>
      </c>
      <c r="I1963" s="1" t="s">
        <v>7812</v>
      </c>
      <c r="J1963" s="1" t="s">
        <v>5747</v>
      </c>
      <c r="K1963" s="1" t="str">
        <f t="shared" si="60"/>
        <v>2015</v>
      </c>
      <c r="L1963" s="1">
        <f t="shared" si="61"/>
        <v>57</v>
      </c>
      <c r="M1963" s="1" t="s">
        <v>60</v>
      </c>
    </row>
    <row r="1964" spans="8:13">
      <c r="H1964" s="1" t="s">
        <v>160</v>
      </c>
      <c r="I1964" s="1" t="s">
        <v>5781</v>
      </c>
      <c r="J1964" s="1" t="s">
        <v>1427</v>
      </c>
      <c r="K1964" s="1" t="str">
        <f t="shared" si="60"/>
        <v>2019</v>
      </c>
      <c r="L1964" s="1">
        <f t="shared" si="61"/>
        <v>57</v>
      </c>
      <c r="M1964" s="1" t="s">
        <v>60</v>
      </c>
    </row>
    <row r="1965" spans="8:13">
      <c r="H1965" s="1" t="s">
        <v>308</v>
      </c>
      <c r="I1965" s="1" t="s">
        <v>758</v>
      </c>
      <c r="J1965" s="1" t="s">
        <v>877</v>
      </c>
      <c r="K1965" s="1" t="str">
        <f t="shared" si="60"/>
        <v>2019</v>
      </c>
      <c r="L1965" s="1">
        <f t="shared" si="61"/>
        <v>57</v>
      </c>
      <c r="M1965" s="1" t="s">
        <v>60</v>
      </c>
    </row>
    <row r="1966" spans="8:13">
      <c r="H1966" s="1" t="s">
        <v>308</v>
      </c>
      <c r="I1966" s="1" t="s">
        <v>1030</v>
      </c>
      <c r="J1966" s="1" t="s">
        <v>72</v>
      </c>
      <c r="K1966" s="1" t="str">
        <f t="shared" si="60"/>
        <v>2019</v>
      </c>
      <c r="L1966" s="1">
        <f t="shared" si="61"/>
        <v>57</v>
      </c>
      <c r="M1966" s="1" t="s">
        <v>60</v>
      </c>
    </row>
    <row r="1967" spans="8:13">
      <c r="H1967" s="1" t="s">
        <v>308</v>
      </c>
      <c r="I1967" s="1" t="s">
        <v>261</v>
      </c>
      <c r="J1967" s="1" t="s">
        <v>3304</v>
      </c>
      <c r="K1967" s="1" t="str">
        <f t="shared" si="60"/>
        <v>2020</v>
      </c>
      <c r="L1967" s="1">
        <f t="shared" si="61"/>
        <v>57</v>
      </c>
      <c r="M1967" s="1" t="s">
        <v>60</v>
      </c>
    </row>
    <row r="1968" spans="8:13">
      <c r="H1968" s="1" t="s">
        <v>387</v>
      </c>
      <c r="I1968" s="1" t="s">
        <v>755</v>
      </c>
      <c r="J1968" s="1" t="s">
        <v>1918</v>
      </c>
      <c r="K1968" s="1" t="str">
        <f t="shared" si="60"/>
        <v>2007</v>
      </c>
      <c r="L1968" s="1">
        <f t="shared" si="61"/>
        <v>58</v>
      </c>
      <c r="M1968" s="1" t="s">
        <v>60</v>
      </c>
    </row>
    <row r="1969" spans="8:13">
      <c r="H1969" s="1" t="s">
        <v>180</v>
      </c>
      <c r="I1969" s="1" t="s">
        <v>2268</v>
      </c>
      <c r="J1969" s="1" t="s">
        <v>4531</v>
      </c>
      <c r="K1969" s="1" t="str">
        <f t="shared" si="60"/>
        <v>2011</v>
      </c>
      <c r="L1969" s="1">
        <f t="shared" si="61"/>
        <v>58</v>
      </c>
      <c r="M1969" s="1" t="s">
        <v>60</v>
      </c>
    </row>
    <row r="1970" spans="8:13">
      <c r="H1970" s="1" t="s">
        <v>160</v>
      </c>
      <c r="I1970" s="1" t="s">
        <v>7209</v>
      </c>
      <c r="J1970" s="1" t="s">
        <v>10369</v>
      </c>
      <c r="K1970" s="1" t="str">
        <f t="shared" si="60"/>
        <v>2013</v>
      </c>
      <c r="L1970" s="1">
        <f t="shared" si="61"/>
        <v>58</v>
      </c>
      <c r="M1970" s="1" t="s">
        <v>60</v>
      </c>
    </row>
    <row r="1971" spans="8:13">
      <c r="H1971" s="1" t="s">
        <v>81</v>
      </c>
      <c r="I1971" s="1" t="s">
        <v>1689</v>
      </c>
      <c r="J1971" s="1" t="s">
        <v>3314</v>
      </c>
      <c r="K1971" s="1" t="str">
        <f t="shared" si="60"/>
        <v>2015</v>
      </c>
      <c r="L1971" s="1">
        <f t="shared" si="61"/>
        <v>58</v>
      </c>
      <c r="M1971" s="1" t="s">
        <v>60</v>
      </c>
    </row>
    <row r="1972" spans="8:13">
      <c r="H1972" s="1" t="s">
        <v>160</v>
      </c>
      <c r="I1972" s="1" t="s">
        <v>6674</v>
      </c>
      <c r="J1972" s="1" t="s">
        <v>441</v>
      </c>
      <c r="K1972" s="1" t="str">
        <f t="shared" si="60"/>
        <v>2016</v>
      </c>
      <c r="L1972" s="1">
        <f t="shared" si="61"/>
        <v>58</v>
      </c>
      <c r="M1972" s="1" t="s">
        <v>60</v>
      </c>
    </row>
    <row r="1973" spans="8:13">
      <c r="H1973" s="1" t="s">
        <v>160</v>
      </c>
      <c r="I1973" s="1" t="s">
        <v>3942</v>
      </c>
      <c r="J1973" s="1" t="s">
        <v>5541</v>
      </c>
      <c r="K1973" s="1" t="str">
        <f t="shared" si="60"/>
        <v>2017</v>
      </c>
      <c r="L1973" s="1">
        <f t="shared" si="61"/>
        <v>58</v>
      </c>
      <c r="M1973" s="1" t="s">
        <v>60</v>
      </c>
    </row>
    <row r="1974" spans="8:13">
      <c r="H1974" s="1" t="s">
        <v>219</v>
      </c>
      <c r="I1974" s="1" t="s">
        <v>861</v>
      </c>
      <c r="J1974" s="1" t="s">
        <v>873</v>
      </c>
      <c r="K1974" s="1" t="str">
        <f t="shared" si="60"/>
        <v>2017</v>
      </c>
      <c r="L1974" s="1">
        <f t="shared" si="61"/>
        <v>58</v>
      </c>
      <c r="M1974" s="1" t="s">
        <v>60</v>
      </c>
    </row>
    <row r="1975" spans="8:13">
      <c r="H1975" s="1" t="s">
        <v>436</v>
      </c>
      <c r="I1975" s="1" t="s">
        <v>368</v>
      </c>
      <c r="J1975" s="1" t="s">
        <v>2486</v>
      </c>
      <c r="K1975" s="1" t="str">
        <f t="shared" si="60"/>
        <v>2017</v>
      </c>
      <c r="L1975" s="1">
        <f t="shared" si="61"/>
        <v>58</v>
      </c>
      <c r="M1975" s="1" t="s">
        <v>60</v>
      </c>
    </row>
    <row r="1976" spans="8:13">
      <c r="H1976" s="1" t="s">
        <v>160</v>
      </c>
      <c r="I1976" s="1" t="s">
        <v>1799</v>
      </c>
      <c r="J1976" s="1" t="s">
        <v>236</v>
      </c>
      <c r="K1976" s="1" t="str">
        <f t="shared" si="60"/>
        <v>2017</v>
      </c>
      <c r="L1976" s="1">
        <f t="shared" si="61"/>
        <v>58</v>
      </c>
      <c r="M1976" s="1" t="s">
        <v>60</v>
      </c>
    </row>
    <row r="1977" spans="8:13">
      <c r="H1977" s="1" t="s">
        <v>160</v>
      </c>
      <c r="I1977" s="1" t="s">
        <v>3458</v>
      </c>
      <c r="J1977" s="1" t="s">
        <v>3461</v>
      </c>
      <c r="K1977" s="1" t="str">
        <f t="shared" si="60"/>
        <v>2018</v>
      </c>
      <c r="L1977" s="1">
        <f t="shared" si="61"/>
        <v>58</v>
      </c>
      <c r="M1977" s="1" t="s">
        <v>60</v>
      </c>
    </row>
    <row r="1978" spans="8:13">
      <c r="H1978" s="1" t="s">
        <v>436</v>
      </c>
      <c r="I1978" s="1" t="s">
        <v>6747</v>
      </c>
      <c r="J1978" s="1" t="s">
        <v>372</v>
      </c>
      <c r="K1978" s="1" t="str">
        <f t="shared" si="60"/>
        <v>2019</v>
      </c>
      <c r="L1978" s="1">
        <f t="shared" si="61"/>
        <v>58</v>
      </c>
      <c r="M1978" s="1" t="s">
        <v>60</v>
      </c>
    </row>
    <row r="1979" spans="8:13">
      <c r="H1979" s="1" t="s">
        <v>160</v>
      </c>
      <c r="I1979" s="1" t="s">
        <v>3815</v>
      </c>
      <c r="J1979" s="1" t="s">
        <v>6908</v>
      </c>
      <c r="K1979" s="1" t="str">
        <f t="shared" si="60"/>
        <v>2020</v>
      </c>
      <c r="L1979" s="1">
        <f t="shared" si="61"/>
        <v>58</v>
      </c>
      <c r="M1979" s="1" t="s">
        <v>60</v>
      </c>
    </row>
    <row r="1980" spans="8:13">
      <c r="H1980" s="1" t="s">
        <v>160</v>
      </c>
      <c r="I1980" s="1" t="s">
        <v>6586</v>
      </c>
      <c r="J1980" s="1" t="s">
        <v>489</v>
      </c>
      <c r="K1980" s="1" t="str">
        <f t="shared" si="60"/>
        <v>2020</v>
      </c>
      <c r="L1980" s="1">
        <f t="shared" si="61"/>
        <v>58</v>
      </c>
      <c r="M1980" s="1" t="s">
        <v>60</v>
      </c>
    </row>
    <row r="1981" spans="8:13">
      <c r="H1981" s="1" t="s">
        <v>160</v>
      </c>
      <c r="I1981" s="1" t="s">
        <v>10869</v>
      </c>
      <c r="J1981" s="1" t="s">
        <v>9011</v>
      </c>
      <c r="K1981" s="1" t="str">
        <f t="shared" si="60"/>
        <v>2020</v>
      </c>
      <c r="L1981" s="1">
        <f t="shared" si="61"/>
        <v>58</v>
      </c>
      <c r="M1981" s="1" t="s">
        <v>60</v>
      </c>
    </row>
    <row r="1982" spans="8:13">
      <c r="H1982" s="1" t="s">
        <v>1488</v>
      </c>
      <c r="I1982" s="1" t="s">
        <v>474</v>
      </c>
      <c r="J1982" s="1" t="s">
        <v>2212</v>
      </c>
      <c r="K1982" s="1" t="str">
        <f t="shared" si="60"/>
        <v>2010</v>
      </c>
      <c r="L1982" s="1">
        <f t="shared" si="61"/>
        <v>59</v>
      </c>
      <c r="M1982" s="1" t="s">
        <v>60</v>
      </c>
    </row>
    <row r="1983" spans="8:13">
      <c r="H1983" s="1" t="s">
        <v>389</v>
      </c>
      <c r="I1983" s="1" t="s">
        <v>6834</v>
      </c>
      <c r="J1983" s="1" t="s">
        <v>6591</v>
      </c>
      <c r="K1983" s="1" t="str">
        <f t="shared" si="60"/>
        <v>2012</v>
      </c>
      <c r="L1983" s="1">
        <f t="shared" si="61"/>
        <v>59</v>
      </c>
      <c r="M1983" s="1" t="s">
        <v>60</v>
      </c>
    </row>
    <row r="1984" spans="8:13">
      <c r="H1984" s="1" t="s">
        <v>436</v>
      </c>
      <c r="I1984" s="1" t="s">
        <v>1262</v>
      </c>
      <c r="J1984" s="1" t="s">
        <v>3943</v>
      </c>
      <c r="K1984" s="1" t="str">
        <f t="shared" si="60"/>
        <v>2013</v>
      </c>
      <c r="L1984" s="1">
        <f t="shared" si="61"/>
        <v>59</v>
      </c>
      <c r="M1984" s="1" t="s">
        <v>60</v>
      </c>
    </row>
    <row r="1985" spans="8:13">
      <c r="H1985" s="1" t="s">
        <v>219</v>
      </c>
      <c r="I1985" s="1" t="s">
        <v>3817</v>
      </c>
      <c r="J1985" s="1" t="s">
        <v>1259</v>
      </c>
      <c r="K1985" s="1" t="str">
        <f t="shared" ref="K1985:K2048" si="62">TEXT(J1985,"YYYY")</f>
        <v>2014</v>
      </c>
      <c r="L1985" s="1">
        <f t="shared" ref="L1985:L2048" si="63">H1985-(TEXT(I1985,"YYYY")-TEXT(J1985,"YYYY"))</f>
        <v>59</v>
      </c>
      <c r="M1985" s="1" t="s">
        <v>60</v>
      </c>
    </row>
    <row r="1986" spans="8:13">
      <c r="H1986" s="1" t="s">
        <v>436</v>
      </c>
      <c r="I1986" s="1" t="s">
        <v>5502</v>
      </c>
      <c r="J1986" s="1" t="s">
        <v>1598</v>
      </c>
      <c r="K1986" s="1" t="str">
        <f t="shared" si="62"/>
        <v>2017</v>
      </c>
      <c r="L1986" s="1">
        <f t="shared" si="63"/>
        <v>59</v>
      </c>
      <c r="M1986" s="1" t="s">
        <v>60</v>
      </c>
    </row>
    <row r="1987" spans="8:13">
      <c r="H1987" s="1" t="s">
        <v>436</v>
      </c>
      <c r="I1987" s="1" t="s">
        <v>1799</v>
      </c>
      <c r="J1987" s="1" t="s">
        <v>5981</v>
      </c>
      <c r="K1987" s="1" t="str">
        <f t="shared" si="62"/>
        <v>2017</v>
      </c>
      <c r="L1987" s="1">
        <f t="shared" si="63"/>
        <v>59</v>
      </c>
      <c r="M1987" s="1" t="s">
        <v>60</v>
      </c>
    </row>
    <row r="1988" spans="8:13">
      <c r="H1988" s="1" t="s">
        <v>436</v>
      </c>
      <c r="I1988" s="1" t="s">
        <v>7992</v>
      </c>
      <c r="J1988" s="1" t="s">
        <v>873</v>
      </c>
      <c r="K1988" s="1" t="str">
        <f t="shared" si="62"/>
        <v>2017</v>
      </c>
      <c r="L1988" s="1">
        <f t="shared" si="63"/>
        <v>59</v>
      </c>
      <c r="M1988" s="1" t="s">
        <v>60</v>
      </c>
    </row>
    <row r="1989" spans="8:13">
      <c r="H1989" s="1" t="s">
        <v>436</v>
      </c>
      <c r="I1989" s="1" t="s">
        <v>155</v>
      </c>
      <c r="J1989" s="1" t="s">
        <v>437</v>
      </c>
      <c r="K1989" s="1" t="str">
        <f t="shared" si="62"/>
        <v>2019</v>
      </c>
      <c r="L1989" s="1">
        <f t="shared" si="63"/>
        <v>59</v>
      </c>
      <c r="M1989" s="1" t="s">
        <v>60</v>
      </c>
    </row>
    <row r="1990" spans="8:13">
      <c r="H1990" s="1" t="s">
        <v>436</v>
      </c>
      <c r="I1990" s="1" t="s">
        <v>12376</v>
      </c>
      <c r="J1990" s="1" t="s">
        <v>8201</v>
      </c>
      <c r="K1990" s="1" t="str">
        <f t="shared" si="62"/>
        <v>2020</v>
      </c>
      <c r="L1990" s="1">
        <f t="shared" si="63"/>
        <v>59</v>
      </c>
      <c r="M1990" s="1" t="s">
        <v>60</v>
      </c>
    </row>
    <row r="1991" spans="8:13">
      <c r="H1991" s="1" t="s">
        <v>436</v>
      </c>
      <c r="I1991" s="1" t="s">
        <v>8646</v>
      </c>
      <c r="J1991" s="1" t="s">
        <v>5680</v>
      </c>
      <c r="K1991" s="1" t="str">
        <f t="shared" si="62"/>
        <v>2020</v>
      </c>
      <c r="L1991" s="1">
        <f t="shared" si="63"/>
        <v>59</v>
      </c>
      <c r="M1991" s="1" t="s">
        <v>60</v>
      </c>
    </row>
    <row r="1992" spans="8:13">
      <c r="H1992" s="1" t="s">
        <v>1488</v>
      </c>
      <c r="I1992" s="1" t="s">
        <v>9477</v>
      </c>
      <c r="J1992" s="1" t="s">
        <v>10764</v>
      </c>
      <c r="K1992" s="1" t="str">
        <f t="shared" si="62"/>
        <v>2007</v>
      </c>
      <c r="L1992" s="1">
        <f t="shared" si="63"/>
        <v>60</v>
      </c>
      <c r="M1992" s="1" t="s">
        <v>60</v>
      </c>
    </row>
    <row r="1993" spans="8:13">
      <c r="H1993" s="1" t="s">
        <v>180</v>
      </c>
      <c r="I1993" s="1" t="s">
        <v>6443</v>
      </c>
      <c r="J1993" s="1" t="s">
        <v>2263</v>
      </c>
      <c r="K1993" s="1" t="str">
        <f t="shared" si="62"/>
        <v>2010</v>
      </c>
      <c r="L1993" s="1">
        <f t="shared" si="63"/>
        <v>60</v>
      </c>
      <c r="M1993" s="1" t="s">
        <v>60</v>
      </c>
    </row>
    <row r="1994" spans="8:13">
      <c r="H1994" s="1" t="s">
        <v>81</v>
      </c>
      <c r="I1994" s="1" t="s">
        <v>8821</v>
      </c>
      <c r="J1994" s="1" t="s">
        <v>8822</v>
      </c>
      <c r="K1994" s="1" t="str">
        <f t="shared" si="62"/>
        <v>2013</v>
      </c>
      <c r="L1994" s="1">
        <f t="shared" si="63"/>
        <v>60</v>
      </c>
      <c r="M1994" s="1" t="s">
        <v>60</v>
      </c>
    </row>
    <row r="1995" spans="8:13">
      <c r="H1995" s="1" t="s">
        <v>81</v>
      </c>
      <c r="I1995" s="1" t="s">
        <v>8821</v>
      </c>
      <c r="J1995" s="1" t="s">
        <v>2023</v>
      </c>
      <c r="K1995" s="1" t="str">
        <f t="shared" si="62"/>
        <v>2013</v>
      </c>
      <c r="L1995" s="1">
        <f t="shared" si="63"/>
        <v>60</v>
      </c>
      <c r="M1995" s="1" t="s">
        <v>60</v>
      </c>
    </row>
    <row r="1996" spans="8:13">
      <c r="H1996" s="1" t="s">
        <v>458</v>
      </c>
      <c r="I1996" s="1" t="s">
        <v>1056</v>
      </c>
      <c r="J1996" s="1" t="s">
        <v>1083</v>
      </c>
      <c r="K1996" s="1" t="str">
        <f t="shared" si="62"/>
        <v>2015</v>
      </c>
      <c r="L1996" s="1">
        <f t="shared" si="63"/>
        <v>60</v>
      </c>
      <c r="M1996" s="1" t="s">
        <v>60</v>
      </c>
    </row>
    <row r="1997" spans="8:13">
      <c r="H1997" s="1" t="s">
        <v>219</v>
      </c>
      <c r="I1997" s="1" t="s">
        <v>6398</v>
      </c>
      <c r="J1997" s="1" t="s">
        <v>6104</v>
      </c>
      <c r="K1997" s="1" t="str">
        <f t="shared" si="62"/>
        <v>2015</v>
      </c>
      <c r="L1997" s="1">
        <f t="shared" si="63"/>
        <v>60</v>
      </c>
      <c r="M1997" s="1" t="s">
        <v>60</v>
      </c>
    </row>
    <row r="1998" spans="8:13">
      <c r="H1998" s="1" t="s">
        <v>81</v>
      </c>
      <c r="I1998" s="1" t="s">
        <v>6345</v>
      </c>
      <c r="J1998" s="1" t="s">
        <v>6355</v>
      </c>
      <c r="K1998" s="1" t="str">
        <f t="shared" si="62"/>
        <v>2016</v>
      </c>
      <c r="L1998" s="1">
        <f t="shared" si="63"/>
        <v>60</v>
      </c>
      <c r="M1998" s="1" t="s">
        <v>60</v>
      </c>
    </row>
    <row r="1999" spans="8:13">
      <c r="H1999" s="1" t="s">
        <v>458</v>
      </c>
      <c r="I1999" s="1" t="s">
        <v>1610</v>
      </c>
      <c r="J1999" s="1" t="s">
        <v>250</v>
      </c>
      <c r="K1999" s="1" t="str">
        <f t="shared" si="62"/>
        <v>2016</v>
      </c>
      <c r="L1999" s="1">
        <f t="shared" si="63"/>
        <v>60</v>
      </c>
      <c r="M1999" s="1" t="s">
        <v>60</v>
      </c>
    </row>
    <row r="2000" spans="8:13">
      <c r="H2000" s="1" t="s">
        <v>389</v>
      </c>
      <c r="I2000" s="1" t="s">
        <v>5595</v>
      </c>
      <c r="J2000" s="1" t="s">
        <v>3522</v>
      </c>
      <c r="K2000" s="1" t="str">
        <f t="shared" si="62"/>
        <v>2016</v>
      </c>
      <c r="L2000" s="1">
        <f t="shared" si="63"/>
        <v>60</v>
      </c>
      <c r="M2000" s="1" t="s">
        <v>60</v>
      </c>
    </row>
    <row r="2001" spans="8:13">
      <c r="H2001" s="1" t="s">
        <v>180</v>
      </c>
      <c r="I2001" s="1" t="s">
        <v>8192</v>
      </c>
      <c r="J2001" s="1" t="s">
        <v>84</v>
      </c>
      <c r="K2001" s="1" t="str">
        <f t="shared" si="62"/>
        <v>2017</v>
      </c>
      <c r="L2001" s="1">
        <f t="shared" si="63"/>
        <v>60</v>
      </c>
      <c r="M2001" s="1" t="s">
        <v>60</v>
      </c>
    </row>
    <row r="2002" spans="8:13">
      <c r="H2002" s="1" t="s">
        <v>81</v>
      </c>
      <c r="I2002" s="1" t="s">
        <v>1610</v>
      </c>
      <c r="J2002" s="1" t="s">
        <v>517</v>
      </c>
      <c r="K2002" s="1" t="str">
        <f t="shared" si="62"/>
        <v>2019</v>
      </c>
      <c r="L2002" s="1">
        <f t="shared" si="63"/>
        <v>60</v>
      </c>
      <c r="M2002" s="1" t="s">
        <v>60</v>
      </c>
    </row>
    <row r="2003" spans="8:13">
      <c r="H2003" s="1" t="s">
        <v>180</v>
      </c>
      <c r="I2003" s="1" t="s">
        <v>7206</v>
      </c>
      <c r="J2003" s="1" t="s">
        <v>2023</v>
      </c>
      <c r="K2003" s="1" t="str">
        <f t="shared" si="62"/>
        <v>2013</v>
      </c>
      <c r="L2003" s="1">
        <f t="shared" si="63"/>
        <v>61</v>
      </c>
      <c r="M2003" s="1" t="s">
        <v>60</v>
      </c>
    </row>
    <row r="2004" spans="8:13">
      <c r="H2004" s="1" t="s">
        <v>81</v>
      </c>
      <c r="I2004" s="1" t="s">
        <v>3918</v>
      </c>
      <c r="J2004" s="1" t="s">
        <v>1222</v>
      </c>
      <c r="K2004" s="1" t="str">
        <f t="shared" si="62"/>
        <v>2015</v>
      </c>
      <c r="L2004" s="1">
        <f t="shared" si="63"/>
        <v>61</v>
      </c>
      <c r="M2004" s="1" t="s">
        <v>60</v>
      </c>
    </row>
    <row r="2005" spans="8:13">
      <c r="H2005" s="1" t="s">
        <v>458</v>
      </c>
      <c r="I2005" s="1" t="s">
        <v>1427</v>
      </c>
      <c r="J2005" s="1" t="s">
        <v>467</v>
      </c>
      <c r="K2005" s="1" t="str">
        <f t="shared" si="62"/>
        <v>2016</v>
      </c>
      <c r="L2005" s="1">
        <f t="shared" si="63"/>
        <v>61</v>
      </c>
      <c r="M2005" s="1" t="s">
        <v>60</v>
      </c>
    </row>
    <row r="2006" spans="8:13">
      <c r="H2006" s="1" t="s">
        <v>81</v>
      </c>
      <c r="I2006" s="1" t="s">
        <v>8690</v>
      </c>
      <c r="J2006" s="1" t="s">
        <v>5441</v>
      </c>
      <c r="K2006" s="1" t="str">
        <f t="shared" si="62"/>
        <v>2020</v>
      </c>
      <c r="L2006" s="1">
        <f t="shared" si="63"/>
        <v>61</v>
      </c>
      <c r="M2006" s="1" t="s">
        <v>60</v>
      </c>
    </row>
    <row r="2007" spans="8:13">
      <c r="H2007" s="1" t="s">
        <v>458</v>
      </c>
      <c r="I2007" s="1" t="s">
        <v>9629</v>
      </c>
      <c r="J2007" s="1" t="s">
        <v>8624</v>
      </c>
      <c r="K2007" s="1" t="str">
        <f t="shared" si="62"/>
        <v>2011</v>
      </c>
      <c r="L2007" s="1">
        <f t="shared" si="63"/>
        <v>62</v>
      </c>
      <c r="M2007" s="1" t="s">
        <v>60</v>
      </c>
    </row>
    <row r="2008" spans="8:13">
      <c r="H2008" s="1" t="s">
        <v>1488</v>
      </c>
      <c r="I2008" s="1" t="s">
        <v>152</v>
      </c>
      <c r="J2008" s="1" t="s">
        <v>6312</v>
      </c>
      <c r="K2008" s="1" t="str">
        <f t="shared" si="62"/>
        <v>2012</v>
      </c>
      <c r="L2008" s="1">
        <f t="shared" si="63"/>
        <v>62</v>
      </c>
      <c r="M2008" s="1" t="s">
        <v>60</v>
      </c>
    </row>
    <row r="2009" spans="8:13">
      <c r="H2009" s="1" t="s">
        <v>389</v>
      </c>
      <c r="I2009" s="1" t="s">
        <v>7031</v>
      </c>
      <c r="J2009" s="1" t="s">
        <v>7031</v>
      </c>
      <c r="K2009" s="1" t="str">
        <f t="shared" si="62"/>
        <v>2015</v>
      </c>
      <c r="L2009" s="1">
        <f t="shared" si="63"/>
        <v>62</v>
      </c>
      <c r="M2009" s="1" t="s">
        <v>60</v>
      </c>
    </row>
    <row r="2010" spans="8:13">
      <c r="H2010" s="1" t="s">
        <v>389</v>
      </c>
      <c r="I2010" s="1" t="s">
        <v>11851</v>
      </c>
      <c r="J2010" s="1" t="s">
        <v>2246</v>
      </c>
      <c r="K2010" s="1" t="str">
        <f t="shared" si="62"/>
        <v>2015</v>
      </c>
      <c r="L2010" s="1">
        <f t="shared" si="63"/>
        <v>62</v>
      </c>
      <c r="M2010" s="1" t="s">
        <v>60</v>
      </c>
    </row>
    <row r="2011" spans="8:13">
      <c r="H2011" s="1" t="s">
        <v>180</v>
      </c>
      <c r="I2011" s="1" t="s">
        <v>610</v>
      </c>
      <c r="J2011" s="1" t="s">
        <v>1534</v>
      </c>
      <c r="K2011" s="1" t="str">
        <f t="shared" si="62"/>
        <v>2016</v>
      </c>
      <c r="L2011" s="1">
        <f t="shared" si="63"/>
        <v>62</v>
      </c>
      <c r="M2011" s="1" t="s">
        <v>60</v>
      </c>
    </row>
    <row r="2012" spans="8:13">
      <c r="H2012" s="1" t="s">
        <v>389</v>
      </c>
      <c r="I2012" s="1" t="s">
        <v>4106</v>
      </c>
      <c r="J2012" s="1" t="s">
        <v>4123</v>
      </c>
      <c r="K2012" s="1" t="str">
        <f t="shared" si="62"/>
        <v>2016</v>
      </c>
      <c r="L2012" s="1">
        <f t="shared" si="63"/>
        <v>62</v>
      </c>
      <c r="M2012" s="1" t="s">
        <v>60</v>
      </c>
    </row>
    <row r="2013" spans="8:13">
      <c r="H2013" s="1" t="s">
        <v>389</v>
      </c>
      <c r="I2013" s="1" t="s">
        <v>4509</v>
      </c>
      <c r="J2013" s="1" t="s">
        <v>931</v>
      </c>
      <c r="K2013" s="1" t="str">
        <f t="shared" si="62"/>
        <v>2016</v>
      </c>
      <c r="L2013" s="1">
        <f t="shared" si="63"/>
        <v>62</v>
      </c>
      <c r="M2013" s="1" t="s">
        <v>60</v>
      </c>
    </row>
    <row r="2014" spans="8:13">
      <c r="H2014" s="1" t="s">
        <v>389</v>
      </c>
      <c r="I2014" s="1" t="s">
        <v>5170</v>
      </c>
      <c r="J2014" s="1" t="s">
        <v>236</v>
      </c>
      <c r="K2014" s="1" t="str">
        <f t="shared" si="62"/>
        <v>2017</v>
      </c>
      <c r="L2014" s="1">
        <f t="shared" si="63"/>
        <v>62</v>
      </c>
      <c r="M2014" s="1" t="s">
        <v>60</v>
      </c>
    </row>
    <row r="2015" spans="8:13">
      <c r="H2015" s="1" t="s">
        <v>515</v>
      </c>
      <c r="I2015" s="1" t="s">
        <v>4988</v>
      </c>
      <c r="J2015" s="1" t="s">
        <v>873</v>
      </c>
      <c r="K2015" s="1" t="str">
        <f t="shared" si="62"/>
        <v>2017</v>
      </c>
      <c r="L2015" s="1">
        <f t="shared" si="63"/>
        <v>62</v>
      </c>
      <c r="M2015" s="1" t="s">
        <v>60</v>
      </c>
    </row>
    <row r="2016" spans="8:13">
      <c r="H2016" s="1" t="s">
        <v>180</v>
      </c>
      <c r="I2016" s="1" t="s">
        <v>3434</v>
      </c>
      <c r="J2016" s="1" t="s">
        <v>1015</v>
      </c>
      <c r="K2016" s="1" t="str">
        <f t="shared" si="62"/>
        <v>2018</v>
      </c>
      <c r="L2016" s="1">
        <f t="shared" si="63"/>
        <v>62</v>
      </c>
      <c r="M2016" s="1" t="s">
        <v>60</v>
      </c>
    </row>
    <row r="2017" spans="8:13">
      <c r="H2017" s="1" t="s">
        <v>458</v>
      </c>
      <c r="I2017" s="1" t="s">
        <v>544</v>
      </c>
      <c r="J2017" s="1" t="s">
        <v>705</v>
      </c>
      <c r="K2017" s="1" t="str">
        <f t="shared" si="62"/>
        <v>2018</v>
      </c>
      <c r="L2017" s="1">
        <f t="shared" si="63"/>
        <v>62</v>
      </c>
      <c r="M2017" s="1" t="s">
        <v>60</v>
      </c>
    </row>
    <row r="2018" spans="8:13">
      <c r="H2018" s="1" t="s">
        <v>389</v>
      </c>
      <c r="I2018" s="1" t="s">
        <v>1341</v>
      </c>
      <c r="J2018" s="1" t="s">
        <v>877</v>
      </c>
      <c r="K2018" s="1" t="str">
        <f t="shared" si="62"/>
        <v>2019</v>
      </c>
      <c r="L2018" s="1">
        <f t="shared" si="63"/>
        <v>62</v>
      </c>
      <c r="M2018" s="1" t="s">
        <v>60</v>
      </c>
    </row>
    <row r="2019" spans="8:13">
      <c r="H2019" s="1" t="s">
        <v>180</v>
      </c>
      <c r="I2019" s="1" t="s">
        <v>11257</v>
      </c>
      <c r="J2019" s="1" t="s">
        <v>1130</v>
      </c>
      <c r="K2019" s="1" t="str">
        <f t="shared" si="62"/>
        <v>2019</v>
      </c>
      <c r="L2019" s="1">
        <f t="shared" si="63"/>
        <v>62</v>
      </c>
      <c r="M2019" s="1" t="s">
        <v>60</v>
      </c>
    </row>
    <row r="2020" spans="8:13">
      <c r="H2020" s="1" t="s">
        <v>389</v>
      </c>
      <c r="I2020" s="1" t="s">
        <v>12403</v>
      </c>
      <c r="J2020" s="1" t="s">
        <v>12403</v>
      </c>
      <c r="K2020" s="1" t="str">
        <f t="shared" si="62"/>
        <v>2020</v>
      </c>
      <c r="L2020" s="1">
        <f t="shared" si="63"/>
        <v>62</v>
      </c>
      <c r="M2020" s="1" t="s">
        <v>60</v>
      </c>
    </row>
    <row r="2021" spans="8:13">
      <c r="H2021" s="1" t="s">
        <v>387</v>
      </c>
      <c r="I2021" s="1" t="s">
        <v>562</v>
      </c>
      <c r="J2021" s="1" t="s">
        <v>2212</v>
      </c>
      <c r="K2021" s="1" t="str">
        <f t="shared" si="62"/>
        <v>2010</v>
      </c>
      <c r="L2021" s="1">
        <f t="shared" si="63"/>
        <v>63</v>
      </c>
      <c r="M2021" s="1" t="s">
        <v>60</v>
      </c>
    </row>
    <row r="2022" spans="8:13">
      <c r="H2022" s="1" t="s">
        <v>458</v>
      </c>
      <c r="I2022" s="1" t="s">
        <v>9437</v>
      </c>
      <c r="J2022" s="1" t="s">
        <v>6418</v>
      </c>
      <c r="K2022" s="1" t="str">
        <f t="shared" si="62"/>
        <v>2012</v>
      </c>
      <c r="L2022" s="1">
        <f t="shared" si="63"/>
        <v>63</v>
      </c>
      <c r="M2022" s="1" t="s">
        <v>60</v>
      </c>
    </row>
    <row r="2023" spans="8:13">
      <c r="H2023" s="1" t="s">
        <v>180</v>
      </c>
      <c r="I2023" s="1" t="s">
        <v>355</v>
      </c>
      <c r="J2023" s="1" t="s">
        <v>7199</v>
      </c>
      <c r="K2023" s="1" t="str">
        <f t="shared" si="62"/>
        <v>2015</v>
      </c>
      <c r="L2023" s="1">
        <f t="shared" si="63"/>
        <v>63</v>
      </c>
      <c r="M2023" s="1" t="s">
        <v>60</v>
      </c>
    </row>
    <row r="2024" spans="8:13">
      <c r="H2024" s="1" t="s">
        <v>458</v>
      </c>
      <c r="I2024" s="1" t="s">
        <v>1783</v>
      </c>
      <c r="J2024" s="1" t="s">
        <v>2226</v>
      </c>
      <c r="K2024" s="1" t="str">
        <f t="shared" si="62"/>
        <v>2017</v>
      </c>
      <c r="L2024" s="1">
        <f t="shared" si="63"/>
        <v>63</v>
      </c>
      <c r="M2024" s="1" t="s">
        <v>60</v>
      </c>
    </row>
    <row r="2025" spans="8:13">
      <c r="H2025" s="1" t="s">
        <v>180</v>
      </c>
      <c r="I2025" s="1" t="s">
        <v>1799</v>
      </c>
      <c r="J2025" s="1" t="s">
        <v>1212</v>
      </c>
      <c r="K2025" s="1" t="str">
        <f t="shared" si="62"/>
        <v>2017</v>
      </c>
      <c r="L2025" s="1">
        <f t="shared" si="63"/>
        <v>63</v>
      </c>
      <c r="M2025" s="1" t="s">
        <v>60</v>
      </c>
    </row>
    <row r="2026" spans="8:13">
      <c r="H2026" s="1" t="s">
        <v>180</v>
      </c>
      <c r="I2026" s="1" t="s">
        <v>195</v>
      </c>
      <c r="J2026" s="1" t="s">
        <v>1283</v>
      </c>
      <c r="K2026" s="1" t="str">
        <f t="shared" si="62"/>
        <v>2018</v>
      </c>
      <c r="L2026" s="1">
        <f t="shared" si="63"/>
        <v>63</v>
      </c>
      <c r="M2026" s="1" t="s">
        <v>60</v>
      </c>
    </row>
    <row r="2027" spans="8:13">
      <c r="H2027" s="1" t="s">
        <v>180</v>
      </c>
      <c r="I2027" s="1" t="s">
        <v>2689</v>
      </c>
      <c r="J2027" s="1" t="s">
        <v>978</v>
      </c>
      <c r="K2027" s="1" t="str">
        <f t="shared" si="62"/>
        <v>2018</v>
      </c>
      <c r="L2027" s="1">
        <f t="shared" si="63"/>
        <v>63</v>
      </c>
      <c r="M2027" s="1" t="s">
        <v>60</v>
      </c>
    </row>
    <row r="2028" spans="8:13">
      <c r="H2028" s="1" t="s">
        <v>180</v>
      </c>
      <c r="I2028" s="1" t="s">
        <v>248</v>
      </c>
      <c r="J2028" s="1" t="s">
        <v>604</v>
      </c>
      <c r="K2028" s="1" t="str">
        <f t="shared" si="62"/>
        <v>2019</v>
      </c>
      <c r="L2028" s="1">
        <f t="shared" si="63"/>
        <v>63</v>
      </c>
      <c r="M2028" s="1" t="s">
        <v>60</v>
      </c>
    </row>
    <row r="2029" spans="8:13">
      <c r="H2029" s="1" t="s">
        <v>180</v>
      </c>
      <c r="I2029" s="1" t="s">
        <v>830</v>
      </c>
      <c r="J2029" s="1" t="s">
        <v>7768</v>
      </c>
      <c r="K2029" s="1" t="str">
        <f t="shared" si="62"/>
        <v>2020</v>
      </c>
      <c r="L2029" s="1">
        <f t="shared" si="63"/>
        <v>63</v>
      </c>
      <c r="M2029" s="1" t="s">
        <v>60</v>
      </c>
    </row>
    <row r="2030" spans="8:13">
      <c r="H2030" s="1" t="s">
        <v>458</v>
      </c>
      <c r="I2030" s="1" t="s">
        <v>11302</v>
      </c>
      <c r="J2030" s="1" t="s">
        <v>11303</v>
      </c>
      <c r="K2030" s="1" t="str">
        <f t="shared" si="62"/>
        <v>2005</v>
      </c>
      <c r="L2030" s="1">
        <f t="shared" si="63"/>
        <v>64</v>
      </c>
      <c r="M2030" s="1" t="s">
        <v>60</v>
      </c>
    </row>
    <row r="2031" spans="8:13">
      <c r="H2031" s="1" t="s">
        <v>1101</v>
      </c>
      <c r="I2031" s="1" t="s">
        <v>9463</v>
      </c>
      <c r="J2031" s="1" t="s">
        <v>11658</v>
      </c>
      <c r="K2031" s="1" t="str">
        <f t="shared" si="62"/>
        <v>2008</v>
      </c>
      <c r="L2031" s="1">
        <f t="shared" si="63"/>
        <v>64</v>
      </c>
      <c r="M2031" s="1" t="s">
        <v>60</v>
      </c>
    </row>
    <row r="2032" spans="8:13">
      <c r="H2032" s="1" t="s">
        <v>573</v>
      </c>
      <c r="I2032" s="1" t="s">
        <v>9629</v>
      </c>
      <c r="J2032" s="1" t="s">
        <v>8624</v>
      </c>
      <c r="K2032" s="1" t="str">
        <f t="shared" si="62"/>
        <v>2011</v>
      </c>
      <c r="L2032" s="1">
        <f t="shared" si="63"/>
        <v>64</v>
      </c>
      <c r="M2032" s="1" t="s">
        <v>60</v>
      </c>
    </row>
    <row r="2033" spans="8:13">
      <c r="H2033" s="1" t="s">
        <v>573</v>
      </c>
      <c r="I2033" s="1" t="s">
        <v>1741</v>
      </c>
      <c r="J2033" s="1" t="s">
        <v>3238</v>
      </c>
      <c r="K2033" s="1" t="str">
        <f t="shared" si="62"/>
        <v>2015</v>
      </c>
      <c r="L2033" s="1">
        <f t="shared" si="63"/>
        <v>64</v>
      </c>
      <c r="M2033" s="1" t="s">
        <v>60</v>
      </c>
    </row>
    <row r="2034" spans="8:13">
      <c r="H2034" s="1" t="s">
        <v>515</v>
      </c>
      <c r="I2034" s="1" t="s">
        <v>5485</v>
      </c>
      <c r="J2034" s="1" t="s">
        <v>209</v>
      </c>
      <c r="K2034" s="1" t="str">
        <f t="shared" si="62"/>
        <v>2016</v>
      </c>
      <c r="L2034" s="1">
        <f t="shared" si="63"/>
        <v>64</v>
      </c>
      <c r="M2034" s="1" t="s">
        <v>60</v>
      </c>
    </row>
    <row r="2035" spans="8:13">
      <c r="H2035" s="1" t="s">
        <v>458</v>
      </c>
      <c r="I2035" s="1" t="s">
        <v>1812</v>
      </c>
      <c r="J2035" s="1" t="s">
        <v>752</v>
      </c>
      <c r="K2035" s="1" t="str">
        <f t="shared" si="62"/>
        <v>2018</v>
      </c>
      <c r="L2035" s="1">
        <f t="shared" si="63"/>
        <v>64</v>
      </c>
      <c r="M2035" s="1" t="s">
        <v>60</v>
      </c>
    </row>
    <row r="2036" spans="8:13">
      <c r="H2036" s="1" t="s">
        <v>515</v>
      </c>
      <c r="I2036" s="1" t="s">
        <v>6607</v>
      </c>
      <c r="J2036" s="1" t="s">
        <v>3781</v>
      </c>
      <c r="K2036" s="1" t="str">
        <f t="shared" si="62"/>
        <v>2019</v>
      </c>
      <c r="L2036" s="1">
        <f t="shared" si="63"/>
        <v>64</v>
      </c>
      <c r="M2036" s="1" t="s">
        <v>60</v>
      </c>
    </row>
    <row r="2037" spans="8:13">
      <c r="H2037" s="1" t="s">
        <v>458</v>
      </c>
      <c r="I2037" s="1" t="s">
        <v>6666</v>
      </c>
      <c r="J2037" s="1" t="s">
        <v>690</v>
      </c>
      <c r="K2037" s="1" t="str">
        <f t="shared" si="62"/>
        <v>2020</v>
      </c>
      <c r="L2037" s="1">
        <f t="shared" si="63"/>
        <v>64</v>
      </c>
      <c r="M2037" s="1" t="s">
        <v>60</v>
      </c>
    </row>
    <row r="2038" spans="8:13">
      <c r="H2038" s="1" t="s">
        <v>382</v>
      </c>
      <c r="I2038" s="1" t="s">
        <v>415</v>
      </c>
      <c r="J2038" s="1" t="s">
        <v>9958</v>
      </c>
      <c r="K2038" s="1" t="str">
        <f t="shared" si="62"/>
        <v>2008</v>
      </c>
      <c r="L2038" s="1">
        <f t="shared" si="63"/>
        <v>65</v>
      </c>
      <c r="M2038" s="1" t="s">
        <v>60</v>
      </c>
    </row>
    <row r="2039" spans="8:13">
      <c r="H2039" s="1" t="s">
        <v>104</v>
      </c>
      <c r="I2039" s="1" t="s">
        <v>3721</v>
      </c>
      <c r="J2039" s="1" t="s">
        <v>11523</v>
      </c>
      <c r="K2039" s="1" t="str">
        <f t="shared" si="62"/>
        <v>2010</v>
      </c>
      <c r="L2039" s="1">
        <f t="shared" si="63"/>
        <v>65</v>
      </c>
      <c r="M2039" s="1" t="s">
        <v>60</v>
      </c>
    </row>
    <row r="2040" spans="8:13">
      <c r="H2040" s="1" t="s">
        <v>515</v>
      </c>
      <c r="I2040" s="1" t="s">
        <v>7456</v>
      </c>
      <c r="J2040" s="1" t="s">
        <v>1534</v>
      </c>
      <c r="K2040" s="1" t="str">
        <f t="shared" si="62"/>
        <v>2016</v>
      </c>
      <c r="L2040" s="1">
        <f t="shared" si="63"/>
        <v>65</v>
      </c>
      <c r="M2040" s="1" t="s">
        <v>60</v>
      </c>
    </row>
    <row r="2041" spans="8:13">
      <c r="H2041" s="1" t="s">
        <v>573</v>
      </c>
      <c r="I2041" s="1" t="s">
        <v>956</v>
      </c>
      <c r="J2041" s="1" t="s">
        <v>4192</v>
      </c>
      <c r="K2041" s="1" t="str">
        <f t="shared" si="62"/>
        <v>2017</v>
      </c>
      <c r="L2041" s="1">
        <f t="shared" si="63"/>
        <v>65</v>
      </c>
      <c r="M2041" s="1" t="s">
        <v>60</v>
      </c>
    </row>
    <row r="2042" spans="8:13">
      <c r="H2042" s="1" t="s">
        <v>515</v>
      </c>
      <c r="I2042" s="1" t="s">
        <v>1825</v>
      </c>
      <c r="J2042" s="1" t="s">
        <v>199</v>
      </c>
      <c r="K2042" s="1" t="str">
        <f t="shared" si="62"/>
        <v>2018</v>
      </c>
      <c r="L2042" s="1">
        <f t="shared" si="63"/>
        <v>65</v>
      </c>
      <c r="M2042" s="1" t="s">
        <v>60</v>
      </c>
    </row>
    <row r="2043" spans="8:13">
      <c r="H2043" s="1" t="s">
        <v>515</v>
      </c>
      <c r="I2043" s="1" t="s">
        <v>2115</v>
      </c>
      <c r="J2043" s="1" t="s">
        <v>881</v>
      </c>
      <c r="K2043" s="1" t="str">
        <f t="shared" si="62"/>
        <v>2018</v>
      </c>
      <c r="L2043" s="1">
        <f t="shared" si="63"/>
        <v>65</v>
      </c>
      <c r="M2043" s="1" t="s">
        <v>60</v>
      </c>
    </row>
    <row r="2044" spans="8:13">
      <c r="H2044" s="1" t="s">
        <v>515</v>
      </c>
      <c r="I2044" s="1" t="s">
        <v>793</v>
      </c>
      <c r="J2044" s="1" t="s">
        <v>532</v>
      </c>
      <c r="K2044" s="1" t="str">
        <f t="shared" si="62"/>
        <v>2019</v>
      </c>
      <c r="L2044" s="1">
        <f t="shared" si="63"/>
        <v>65</v>
      </c>
      <c r="M2044" s="1" t="s">
        <v>60</v>
      </c>
    </row>
    <row r="2045" spans="8:13">
      <c r="H2045" s="1" t="s">
        <v>573</v>
      </c>
      <c r="I2045" s="1" t="s">
        <v>6262</v>
      </c>
      <c r="J2045" s="1" t="s">
        <v>384</v>
      </c>
      <c r="K2045" s="1" t="str">
        <f t="shared" si="62"/>
        <v>2015</v>
      </c>
      <c r="L2045" s="1">
        <f t="shared" si="63"/>
        <v>66</v>
      </c>
      <c r="M2045" s="1" t="s">
        <v>60</v>
      </c>
    </row>
    <row r="2046" spans="8:13">
      <c r="H2046" s="1" t="s">
        <v>573</v>
      </c>
      <c r="I2046" s="1" t="s">
        <v>8021</v>
      </c>
      <c r="J2046" s="1" t="s">
        <v>2770</v>
      </c>
      <c r="K2046" s="1" t="str">
        <f t="shared" si="62"/>
        <v>2015</v>
      </c>
      <c r="L2046" s="1">
        <f t="shared" si="63"/>
        <v>66</v>
      </c>
      <c r="M2046" s="1" t="s">
        <v>60</v>
      </c>
    </row>
    <row r="2047" spans="8:13">
      <c r="H2047" s="1" t="s">
        <v>573</v>
      </c>
      <c r="I2047" s="1" t="s">
        <v>6231</v>
      </c>
      <c r="J2047" s="1" t="s">
        <v>162</v>
      </c>
      <c r="K2047" s="1" t="str">
        <f t="shared" si="62"/>
        <v>2016</v>
      </c>
      <c r="L2047" s="1">
        <f t="shared" si="63"/>
        <v>66</v>
      </c>
      <c r="M2047" s="1" t="s">
        <v>60</v>
      </c>
    </row>
    <row r="2048" spans="8:13">
      <c r="H2048" s="1" t="s">
        <v>573</v>
      </c>
      <c r="I2048" s="1" t="s">
        <v>996</v>
      </c>
      <c r="J2048" s="1" t="s">
        <v>236</v>
      </c>
      <c r="K2048" s="1" t="str">
        <f t="shared" si="62"/>
        <v>2017</v>
      </c>
      <c r="L2048" s="1">
        <f t="shared" si="63"/>
        <v>66</v>
      </c>
      <c r="M2048" s="1" t="s">
        <v>60</v>
      </c>
    </row>
    <row r="2049" spans="8:13">
      <c r="H2049" s="1" t="s">
        <v>573</v>
      </c>
      <c r="I2049" s="1" t="s">
        <v>3838</v>
      </c>
      <c r="J2049" s="1" t="s">
        <v>227</v>
      </c>
      <c r="K2049" s="1" t="str">
        <f t="shared" ref="K2049:K2074" si="64">TEXT(J2049,"YYYY")</f>
        <v>2017</v>
      </c>
      <c r="L2049" s="1">
        <f t="shared" ref="L2049:L2074" si="65">H2049-(TEXT(I2049,"YYYY")-TEXT(J2049,"YYYY"))</f>
        <v>66</v>
      </c>
      <c r="M2049" s="1" t="s">
        <v>60</v>
      </c>
    </row>
    <row r="2050" spans="8:13">
      <c r="H2050" s="1" t="s">
        <v>1488</v>
      </c>
      <c r="I2050" s="1" t="s">
        <v>1479</v>
      </c>
      <c r="J2050" s="1" t="s">
        <v>978</v>
      </c>
      <c r="K2050" s="1" t="str">
        <f t="shared" si="64"/>
        <v>2018</v>
      </c>
      <c r="L2050" s="1">
        <f t="shared" si="65"/>
        <v>66</v>
      </c>
      <c r="M2050" s="1" t="s">
        <v>60</v>
      </c>
    </row>
    <row r="2051" spans="8:13">
      <c r="H2051" s="1" t="s">
        <v>573</v>
      </c>
      <c r="I2051" s="1" t="s">
        <v>8646</v>
      </c>
      <c r="J2051" s="1" t="s">
        <v>5710</v>
      </c>
      <c r="K2051" s="1" t="str">
        <f t="shared" si="64"/>
        <v>2020</v>
      </c>
      <c r="L2051" s="1">
        <f t="shared" si="65"/>
        <v>66</v>
      </c>
      <c r="M2051" s="1" t="s">
        <v>60</v>
      </c>
    </row>
    <row r="2052" spans="8:13">
      <c r="H2052" s="1" t="s">
        <v>573</v>
      </c>
      <c r="I2052" s="1" t="s">
        <v>10939</v>
      </c>
      <c r="J2052" s="1" t="s">
        <v>8134</v>
      </c>
      <c r="K2052" s="1" t="str">
        <f t="shared" si="64"/>
        <v>2020</v>
      </c>
      <c r="L2052" s="1">
        <f t="shared" si="65"/>
        <v>66</v>
      </c>
      <c r="M2052" s="1" t="s">
        <v>60</v>
      </c>
    </row>
    <row r="2053" spans="8:13">
      <c r="H2053" s="1" t="s">
        <v>1033</v>
      </c>
      <c r="I2053" s="1" t="s">
        <v>11800</v>
      </c>
      <c r="J2053" s="1" t="s">
        <v>11803</v>
      </c>
      <c r="K2053" s="1" t="str">
        <f t="shared" si="64"/>
        <v>2009</v>
      </c>
      <c r="L2053" s="1">
        <f t="shared" si="65"/>
        <v>67</v>
      </c>
      <c r="M2053" s="1" t="s">
        <v>60</v>
      </c>
    </row>
    <row r="2054" spans="8:13">
      <c r="H2054" s="1" t="s">
        <v>1488</v>
      </c>
      <c r="I2054" s="1" t="s">
        <v>9563</v>
      </c>
      <c r="J2054" s="1" t="s">
        <v>1471</v>
      </c>
      <c r="K2054" s="1" t="str">
        <f t="shared" si="64"/>
        <v>2013</v>
      </c>
      <c r="L2054" s="1">
        <f t="shared" si="65"/>
        <v>67</v>
      </c>
      <c r="M2054" s="1" t="s">
        <v>60</v>
      </c>
    </row>
    <row r="2055" spans="8:13">
      <c r="H2055" s="1" t="s">
        <v>387</v>
      </c>
      <c r="I2055" s="1" t="s">
        <v>2689</v>
      </c>
      <c r="J2055" s="1" t="s">
        <v>1873</v>
      </c>
      <c r="K2055" s="1" t="str">
        <f t="shared" si="64"/>
        <v>2017</v>
      </c>
      <c r="L2055" s="1">
        <f t="shared" si="65"/>
        <v>67</v>
      </c>
      <c r="M2055" s="1" t="s">
        <v>60</v>
      </c>
    </row>
    <row r="2056" spans="8:13">
      <c r="H2056" s="1" t="s">
        <v>1488</v>
      </c>
      <c r="I2056" s="1" t="s">
        <v>9308</v>
      </c>
      <c r="J2056" s="1" t="s">
        <v>6586</v>
      </c>
      <c r="K2056" s="1" t="str">
        <f t="shared" si="64"/>
        <v>2020</v>
      </c>
      <c r="L2056" s="1">
        <f t="shared" si="65"/>
        <v>67</v>
      </c>
      <c r="M2056" s="1" t="s">
        <v>60</v>
      </c>
    </row>
    <row r="2057" spans="8:13">
      <c r="H2057" s="1" t="s">
        <v>1488</v>
      </c>
      <c r="I2057" s="1" t="s">
        <v>6554</v>
      </c>
      <c r="J2057" s="1" t="s">
        <v>7089</v>
      </c>
      <c r="K2057" s="1" t="str">
        <f t="shared" si="64"/>
        <v>2020</v>
      </c>
      <c r="L2057" s="1">
        <f t="shared" si="65"/>
        <v>67</v>
      </c>
      <c r="M2057" s="1" t="s">
        <v>60</v>
      </c>
    </row>
    <row r="2058" spans="8:13">
      <c r="H2058" s="1" t="s">
        <v>1101</v>
      </c>
      <c r="I2058" s="1" t="s">
        <v>10161</v>
      </c>
      <c r="J2058" s="1" t="s">
        <v>10166</v>
      </c>
      <c r="K2058" s="1" t="str">
        <f t="shared" si="64"/>
        <v>2010</v>
      </c>
      <c r="L2058" s="1">
        <f t="shared" si="65"/>
        <v>69</v>
      </c>
      <c r="M2058" s="1" t="s">
        <v>60</v>
      </c>
    </row>
    <row r="2059" spans="8:13">
      <c r="H2059" s="1" t="s">
        <v>389</v>
      </c>
      <c r="I2059" s="1" t="s">
        <v>5569</v>
      </c>
      <c r="J2059" s="1" t="s">
        <v>2008</v>
      </c>
      <c r="K2059" s="1" t="str">
        <f t="shared" si="64"/>
        <v>2014</v>
      </c>
      <c r="L2059" s="1">
        <f t="shared" si="65"/>
        <v>69</v>
      </c>
      <c r="M2059" s="1" t="s">
        <v>60</v>
      </c>
    </row>
    <row r="2060" spans="8:13">
      <c r="H2060" s="1" t="s">
        <v>693</v>
      </c>
      <c r="I2060" s="1" t="s">
        <v>1415</v>
      </c>
      <c r="J2060" s="1" t="s">
        <v>1214</v>
      </c>
      <c r="K2060" s="1" t="str">
        <f t="shared" si="64"/>
        <v>2019</v>
      </c>
      <c r="L2060" s="1">
        <f t="shared" si="65"/>
        <v>69</v>
      </c>
      <c r="M2060" s="1" t="s">
        <v>60</v>
      </c>
    </row>
    <row r="2061" spans="8:13">
      <c r="H2061" s="1" t="s">
        <v>1101</v>
      </c>
      <c r="I2061" s="1" t="s">
        <v>606</v>
      </c>
      <c r="J2061" s="1" t="s">
        <v>72</v>
      </c>
      <c r="K2061" s="1" t="str">
        <f t="shared" si="64"/>
        <v>2019</v>
      </c>
      <c r="L2061" s="1">
        <f t="shared" si="65"/>
        <v>70</v>
      </c>
      <c r="M2061" s="1" t="s">
        <v>60</v>
      </c>
    </row>
    <row r="2062" spans="8:13">
      <c r="H2062" s="1" t="s">
        <v>382</v>
      </c>
      <c r="I2062" s="1" t="s">
        <v>9308</v>
      </c>
      <c r="J2062" s="1" t="s">
        <v>5441</v>
      </c>
      <c r="K2062" s="1" t="str">
        <f t="shared" si="64"/>
        <v>2020</v>
      </c>
      <c r="L2062" s="1">
        <f t="shared" si="65"/>
        <v>70</v>
      </c>
      <c r="M2062" s="1" t="s">
        <v>60</v>
      </c>
    </row>
    <row r="2063" spans="8:13">
      <c r="H2063" s="1" t="s">
        <v>1101</v>
      </c>
      <c r="I2063" s="1" t="s">
        <v>10830</v>
      </c>
      <c r="J2063" s="1" t="s">
        <v>10847</v>
      </c>
      <c r="K2063" s="1" t="str">
        <f t="shared" si="64"/>
        <v>2020</v>
      </c>
      <c r="L2063" s="1">
        <f t="shared" si="65"/>
        <v>71</v>
      </c>
      <c r="M2063" s="1" t="s">
        <v>60</v>
      </c>
    </row>
    <row r="2064" spans="8:13">
      <c r="H2064" s="1" t="s">
        <v>1033</v>
      </c>
      <c r="I2064" s="1" t="s">
        <v>9045</v>
      </c>
      <c r="J2064" s="1" t="s">
        <v>3141</v>
      </c>
      <c r="K2064" s="1" t="str">
        <f t="shared" si="64"/>
        <v>2011</v>
      </c>
      <c r="L2064" s="1">
        <f t="shared" si="65"/>
        <v>72</v>
      </c>
      <c r="M2064" s="1" t="s">
        <v>60</v>
      </c>
    </row>
    <row r="2065" spans="8:13">
      <c r="H2065" s="1" t="s">
        <v>1694</v>
      </c>
      <c r="I2065" s="1" t="s">
        <v>11246</v>
      </c>
      <c r="J2065" s="1" t="s">
        <v>1163</v>
      </c>
      <c r="K2065" s="1" t="str">
        <f t="shared" si="64"/>
        <v>2015</v>
      </c>
      <c r="L2065" s="1">
        <f t="shared" si="65"/>
        <v>72</v>
      </c>
      <c r="M2065" s="1" t="s">
        <v>60</v>
      </c>
    </row>
    <row r="2066" spans="8:13">
      <c r="H2066" s="1" t="s">
        <v>1033</v>
      </c>
      <c r="I2066" s="1" t="s">
        <v>6929</v>
      </c>
      <c r="J2066" s="1" t="s">
        <v>6807</v>
      </c>
      <c r="K2066" s="1" t="str">
        <f t="shared" si="64"/>
        <v>2015</v>
      </c>
      <c r="L2066" s="1">
        <f t="shared" si="65"/>
        <v>73</v>
      </c>
      <c r="M2066" s="1" t="s">
        <v>60</v>
      </c>
    </row>
    <row r="2067" spans="8:13">
      <c r="H2067" s="1" t="s">
        <v>1033</v>
      </c>
      <c r="I2067" s="1" t="s">
        <v>2368</v>
      </c>
      <c r="J2067" s="1" t="s">
        <v>84</v>
      </c>
      <c r="K2067" s="1" t="str">
        <f t="shared" si="64"/>
        <v>2017</v>
      </c>
      <c r="L2067" s="1">
        <f t="shared" si="65"/>
        <v>73</v>
      </c>
      <c r="M2067" s="1" t="s">
        <v>60</v>
      </c>
    </row>
    <row r="2068" spans="8:13">
      <c r="H2068" s="1" t="s">
        <v>104</v>
      </c>
      <c r="I2068" s="1" t="s">
        <v>7812</v>
      </c>
      <c r="J2068" s="1" t="s">
        <v>6940</v>
      </c>
      <c r="K2068" s="1" t="str">
        <f t="shared" si="64"/>
        <v>2015</v>
      </c>
      <c r="L2068" s="1">
        <f t="shared" si="65"/>
        <v>74</v>
      </c>
      <c r="M2068" s="1" t="s">
        <v>60</v>
      </c>
    </row>
    <row r="2069" spans="8:13">
      <c r="H2069" s="1" t="s">
        <v>1070</v>
      </c>
      <c r="I2069" s="1" t="s">
        <v>6262</v>
      </c>
      <c r="J2069" s="1" t="s">
        <v>1163</v>
      </c>
      <c r="K2069" s="1" t="str">
        <f t="shared" si="64"/>
        <v>2015</v>
      </c>
      <c r="L2069" s="1">
        <f t="shared" si="65"/>
        <v>74</v>
      </c>
      <c r="M2069" s="1" t="s">
        <v>60</v>
      </c>
    </row>
    <row r="2070" spans="8:13">
      <c r="H2070" s="1" t="s">
        <v>1070</v>
      </c>
      <c r="I2070" s="1" t="s">
        <v>3927</v>
      </c>
      <c r="J2070" s="1" t="s">
        <v>931</v>
      </c>
      <c r="K2070" s="1" t="str">
        <f t="shared" si="64"/>
        <v>2016</v>
      </c>
      <c r="L2070" s="1">
        <f t="shared" si="65"/>
        <v>74</v>
      </c>
      <c r="M2070" s="1" t="s">
        <v>60</v>
      </c>
    </row>
    <row r="2071" spans="8:13">
      <c r="H2071" s="1" t="s">
        <v>104</v>
      </c>
      <c r="I2071" s="1" t="s">
        <v>3199</v>
      </c>
      <c r="J2071" s="1" t="s">
        <v>3207</v>
      </c>
      <c r="K2071" s="1" t="str">
        <f t="shared" si="64"/>
        <v>2019</v>
      </c>
      <c r="L2071" s="1">
        <f t="shared" si="65"/>
        <v>75</v>
      </c>
      <c r="M2071" s="1" t="s">
        <v>60</v>
      </c>
    </row>
    <row r="2072" spans="8:13">
      <c r="H2072" s="1" t="s">
        <v>832</v>
      </c>
      <c r="I2072" s="1" t="s">
        <v>6291</v>
      </c>
      <c r="J2072" s="1" t="s">
        <v>892</v>
      </c>
      <c r="K2072" s="1" t="str">
        <f t="shared" si="64"/>
        <v>2015</v>
      </c>
      <c r="L2072" s="1">
        <f t="shared" si="65"/>
        <v>76</v>
      </c>
      <c r="M2072" s="1" t="s">
        <v>60</v>
      </c>
    </row>
    <row r="2073" spans="8:13">
      <c r="H2073" s="1" t="s">
        <v>1152</v>
      </c>
      <c r="I2073" s="1" t="s">
        <v>335</v>
      </c>
      <c r="J2073" s="1" t="s">
        <v>11631</v>
      </c>
      <c r="K2073" s="1" t="str">
        <f t="shared" si="64"/>
        <v>2019</v>
      </c>
      <c r="L2073" s="1">
        <f t="shared" si="65"/>
        <v>76</v>
      </c>
      <c r="M2073" s="1" t="s">
        <v>60</v>
      </c>
    </row>
    <row r="2074" spans="8:13">
      <c r="H2074" s="1" t="s">
        <v>225</v>
      </c>
      <c r="I2074" s="1" t="s">
        <v>613</v>
      </c>
      <c r="J2074" s="1" t="s">
        <v>6255</v>
      </c>
      <c r="K2074" s="1" t="str">
        <f t="shared" si="64"/>
        <v>2015</v>
      </c>
      <c r="L2074" s="1">
        <f t="shared" si="65"/>
        <v>81</v>
      </c>
      <c r="M2074" s="1" t="s">
        <v>60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已抽血专病病例</vt:lpstr>
      <vt:lpstr>已抽血发病年龄</vt:lpstr>
      <vt:lpstr>所有专病病例</vt:lpstr>
      <vt:lpstr>ageonset</vt:lpstr>
      <vt:lpstr>maleageonset</vt:lpstr>
      <vt:lpstr>femaleageonset</vt:lpstr>
      <vt:lpstr>category</vt:lpstr>
      <vt:lpstr>place</vt:lpstr>
      <vt:lpstr>1980-2002</vt:lpstr>
      <vt:lpstr>2002-2020</vt:lpstr>
      <vt:lpstr>2002-2020male</vt:lpstr>
      <vt:lpstr>2002-2020female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mao lin</dc:creator>
  <cp:lastModifiedBy>bb 阿狗</cp:lastModifiedBy>
  <dcterms:created xsi:type="dcterms:W3CDTF">2020-12-31T03:32:14Z</dcterms:created>
  <dcterms:modified xsi:type="dcterms:W3CDTF">2021-02-23T12:57:05Z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